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  <Override ContentType="application/vnd.openxmlformats-officedocument.spreadsheetml.worksheet+xml" PartName="/xl/worksheets/sheet40.xml"/>
  <Override ContentType="application/vnd.openxmlformats-officedocument.spreadsheetml.worksheet+xml" PartName="/xl/worksheets/sheet41.xml"/>
  <Override ContentType="application/vnd.openxmlformats-officedocument.spreadsheetml.worksheet+xml" PartName="/xl/worksheets/sheet42.xml"/>
  <Override ContentType="application/vnd.openxmlformats-officedocument.spreadsheetml.worksheet+xml" PartName="/xl/worksheets/sheet43.xml"/>
  <Override ContentType="application/vnd.openxmlformats-officedocument.spreadsheetml.worksheet+xml" PartName="/xl/worksheets/sheet44.xml"/>
  <Override ContentType="application/vnd.openxmlformats-officedocument.spreadsheetml.worksheet+xml" PartName="/xl/worksheets/sheet45.xml"/>
  <Override ContentType="application/vnd.openxmlformats-officedocument.spreadsheetml.worksheet+xml" PartName="/xl/worksheets/sheet46.xml"/>
  <Override ContentType="application/vnd.openxmlformats-officedocument.spreadsheetml.worksheet+xml" PartName="/xl/worksheets/sheet47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ml.chart+xml" PartName="/xl/charts/chart1.xml"/>
  <Override ContentType="application/vnd.ms-office.chartstyle+xml" PartName="/xl/charts/style1.xml"/>
  <Override ContentType="application/vnd.ms-office.chartcolorstyle+xml" PartName="/xl/charts/colors1.xml"/>
  <Override ContentType="application/vnd.openxmlformats-officedocument.drawingml.chart+xml" PartName="/xl/charts/chart2.xml"/>
  <Override ContentType="application/vnd.ms-office.chartstyle+xml" PartName="/xl/charts/style2.xml"/>
  <Override ContentType="application/vnd.ms-office.chartcolorstyle+xml" PartName="/xl/charts/colors2.xml"/>
  <Override ContentType="application/vnd.openxmlformats-officedocument.themeOverride+xml" PartName="/xl/theme/themeOverride1.xml"/>
  <Override ContentType="application/vnd.openxmlformats-officedocument.drawingml.chart+xml" PartName="/xl/charts/chart3.xml"/>
  <Override ContentType="application/vnd.ms-office.chartstyle+xml" PartName="/xl/charts/style3.xml"/>
  <Override ContentType="application/vnd.ms-office.chartcolorstyle+xml" PartName="/xl/charts/colors3.xml"/>
  <Override ContentType="application/vnd.openxmlformats-officedocument.themeOverride+xml" PartName="/xl/theme/themeOverride2.xml"/>
  <Override ContentType="application/vnd.openxmlformats-officedocument.drawing+xml" PartName="/xl/drawings/drawing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openxmlformats-officedocument.drawingml.chart+xml" PartName="/xl/charts/chart9.xml"/>
  <Override ContentType="application/vnd.openxmlformats-officedocument.drawing+xml" PartName="/xl/drawings/drawing4.xml"/>
  <Override ContentType="application/vnd.openxmlformats-officedocument.drawingml.chart+xml" PartName="/xl/charts/chart10.xml"/>
  <Override ContentType="application/vnd.ms-office.chartstyle+xml" PartName="/xl/charts/style4.xml"/>
  <Override ContentType="application/vnd.ms-office.chartcolorstyle+xml" PartName="/xl/charts/colors4.xml"/>
  <Override ContentType="application/vnd.openxmlformats-officedocument.drawingml.chart+xml" PartName="/xl/charts/chart11.xml"/>
  <Override ContentType="application/vnd.ms-office.chartstyle+xml" PartName="/xl/charts/style5.xml"/>
  <Override ContentType="application/vnd.ms-office.chartcolorstyle+xml" PartName="/xl/charts/colors5.xml"/>
  <Override ContentType="application/vnd.openxmlformats-officedocument.drawingml.chart+xml" PartName="/xl/charts/chart12.xml"/>
  <Override ContentType="application/vnd.ms-office.chartstyle+xml" PartName="/xl/charts/style6.xml"/>
  <Override ContentType="application/vnd.ms-office.chartcolorstyle+xml" PartName="/xl/charts/colors6.xml"/>
  <Override ContentType="application/vnd.openxmlformats-officedocument.drawingml.chart+xml" PartName="/xl/charts/chart13.xml"/>
  <Override ContentType="application/vnd.ms-office.chartstyle+xml" PartName="/xl/charts/style7.xml"/>
  <Override ContentType="application/vnd.ms-office.chartcolorstyle+xml" PartName="/xl/charts/colors7.xml"/>
  <Override ContentType="application/vnd.openxmlformats-officedocument.drawingml.chart+xml" PartName="/xl/charts/chart14.xml"/>
  <Override ContentType="application/vnd.ms-office.chartstyle+xml" PartName="/xl/charts/style8.xml"/>
  <Override ContentType="application/vnd.ms-office.chartcolorstyle+xml" PartName="/xl/charts/colors8.xml"/>
  <Override ContentType="application/vnd.openxmlformats-officedocument.drawingml.chart+xml" PartName="/xl/charts/chart15.xml"/>
  <Override ContentType="application/vnd.ms-office.chartstyle+xml" PartName="/xl/charts/style9.xml"/>
  <Override ContentType="application/vnd.ms-office.chartcolorstyle+xml" PartName="/xl/charts/colors9.xml"/>
  <Override ContentType="application/vnd.openxmlformats-officedocument.drawing+xml" PartName="/xl/drawings/drawing5.xml"/>
  <Override ContentType="application/vnd.openxmlformats-officedocument.drawingml.chart+xml" PartName="/xl/charts/chart16.xml"/>
  <Override ContentType="application/vnd.openxmlformats-officedocument.drawingml.chart+xml" PartName="/xl/charts/chart17.xml"/>
  <Override ContentType="application/vnd.openxmlformats-officedocument.drawingml.chart+xml" PartName="/xl/charts/chart18.xml"/>
  <Override ContentType="application/vnd.openxmlformats-officedocument.drawing+xml" PartName="/xl/drawings/drawing6.xml"/>
  <Override ContentType="application/vnd.openxmlformats-officedocument.drawingml.chart+xml" PartName="/xl/charts/chart19.xml"/>
  <Override ContentType="application/vnd.ms-office.chartstyle+xml" PartName="/xl/charts/style10.xml"/>
  <Override ContentType="application/vnd.ms-office.chartcolorstyle+xml" PartName="/xl/charts/colors10.xml"/>
  <Override ContentType="application/vnd.openxmlformats-officedocument.drawingml.chart+xml" PartName="/xl/charts/chart20.xml"/>
  <Override ContentType="application/vnd.ms-office.chartstyle+xml" PartName="/xl/charts/style11.xml"/>
  <Override ContentType="application/vnd.ms-office.chartcolorstyle+xml" PartName="/xl/charts/colors11.xml"/>
  <Override ContentType="application/vnd.openxmlformats-officedocument.drawingml.chart+xml" PartName="/xl/charts/chart21.xml"/>
  <Override ContentType="application/vnd.ms-office.chartstyle+xml" PartName="/xl/charts/style12.xml"/>
  <Override ContentType="application/vnd.ms-office.chartcolorstyle+xml" PartName="/xl/charts/colors12.xml"/>
  <Override ContentType="application/vnd.openxmlformats-officedocument.drawingml.chart+xml" PartName="/xl/charts/chart22.xml"/>
  <Override ContentType="application/vnd.ms-office.chartstyle+xml" PartName="/xl/charts/style13.xml"/>
  <Override ContentType="application/vnd.ms-office.chartcolorstyle+xml" PartName="/xl/charts/colors13.xml"/>
  <Override ContentType="application/vnd.openxmlformats-officedocument.drawing+xml" PartName="/xl/drawings/drawing7.xml"/>
  <Override ContentType="application/vnd.openxmlformats-officedocument.drawingml.chart+xml" PartName="/xl/charts/chart23.xml"/>
  <Override ContentType="application/vnd.ms-office.chartstyle+xml" PartName="/xl/charts/style14.xml"/>
  <Override ContentType="application/vnd.ms-office.chartcolorstyle+xml" PartName="/xl/charts/colors14.xml"/>
  <Override ContentType="application/vnd.openxmlformats-officedocument.drawingml.chart+xml" PartName="/xl/charts/chart24.xml"/>
  <Override ContentType="application/vnd.ms-office.chartstyle+xml" PartName="/xl/charts/style15.xml"/>
  <Override ContentType="application/vnd.ms-office.chartcolorstyle+xml" PartName="/xl/charts/colors15.xml"/>
  <Override ContentType="application/vnd.openxmlformats-officedocument.drawingml.chart+xml" PartName="/xl/charts/chart25.xml"/>
  <Override ContentType="application/vnd.ms-office.chartstyle+xml" PartName="/xl/charts/style16.xml"/>
  <Override ContentType="application/vnd.ms-office.chartcolorstyle+xml" PartName="/xl/charts/colors16.xml"/>
  <Override ContentType="application/vnd.openxmlformats-officedocument.drawing+xml" PartName="/xl/drawings/drawing8.xml"/>
  <Override ContentType="application/vnd.openxmlformats-officedocument.drawingml.chart+xml" PartName="/xl/charts/chart26.xml"/>
  <Override ContentType="application/vnd.ms-office.chartstyle+xml" PartName="/xl/charts/style17.xml"/>
  <Override ContentType="application/vnd.ms-office.chartcolorstyle+xml" PartName="/xl/charts/colors17.xml"/>
  <Override ContentType="application/vnd.openxmlformats-officedocument.drawingml.chart+xml" PartName="/xl/charts/chart27.xml"/>
  <Override ContentType="application/vnd.ms-office.chartstyle+xml" PartName="/xl/charts/style18.xml"/>
  <Override ContentType="application/vnd.ms-office.chartcolorstyle+xml" PartName="/xl/charts/colors18.xml"/>
  <Override ContentType="application/vnd.openxmlformats-officedocument.drawing+xml" PartName="/xl/drawings/drawing9.xml"/>
  <Override ContentType="application/vnd.openxmlformats-officedocument.drawingml.chart+xml" PartName="/xl/charts/chart28.xml"/>
  <Override ContentType="application/vnd.ms-office.chartstyle+xml" PartName="/xl/charts/style19.xml"/>
  <Override ContentType="application/vnd.ms-office.chartcolorstyle+xml" PartName="/xl/charts/colors19.xml"/>
  <Override ContentType="application/vnd.openxmlformats-officedocument.drawingml.chartshapes+xml" PartName="/xl/drawings/drawing10.xml"/>
  <Override ContentType="application/vnd.openxmlformats-officedocument.drawingml.chart+xml" PartName="/xl/charts/chart29.xml"/>
  <Override ContentType="application/vnd.ms-office.chartstyle+xml" PartName="/xl/charts/style20.xml"/>
  <Override ContentType="application/vnd.ms-office.chartcolorstyle+xml" PartName="/xl/charts/colors20.xml"/>
  <Override ContentType="application/vnd.openxmlformats-officedocument.drawingml.chartshapes+xml" PartName="/xl/drawings/drawing11.xml"/>
  <Override ContentType="application/vnd.openxmlformats-officedocument.drawingml.chart+xml" PartName="/xl/charts/chart30.xml"/>
  <Override ContentType="application/vnd.ms-office.chartstyle+xml" PartName="/xl/charts/style21.xml"/>
  <Override ContentType="application/vnd.ms-office.chartcolorstyle+xml" PartName="/xl/charts/colors21.xml"/>
  <Override ContentType="application/vnd.openxmlformats-officedocument.drawingml.chartshapes+xml" PartName="/xl/drawings/drawing12.xml"/>
  <Override ContentType="application/vnd.openxmlformats-officedocument.drawing+xml" PartName="/xl/drawings/drawing13.xml"/>
  <Override ContentType="application/vnd.openxmlformats-officedocument.drawingml.chart+xml" PartName="/xl/charts/chart31.xml"/>
  <Override ContentType="application/vnd.openxmlformats-officedocument.drawing+xml" PartName="/xl/drawings/drawing14.xml"/>
  <Override ContentType="application/vnd.openxmlformats-officedocument.drawingml.chart+xml" PartName="/xl/charts/chart32.xml"/>
  <Override ContentType="application/vnd.ms-office.chartstyle+xml" PartName="/xl/charts/style22.xml"/>
  <Override ContentType="application/vnd.ms-office.chartcolorstyle+xml" PartName="/xl/charts/colors22.xml"/>
  <Override ContentType="application/vnd.openxmlformats-officedocument.drawingml.chart+xml" PartName="/xl/charts/chart33.xml"/>
  <Override ContentType="application/vnd.ms-office.chartstyle+xml" PartName="/xl/charts/style23.xml"/>
  <Override ContentType="application/vnd.ms-office.chartcolorstyle+xml" PartName="/xl/charts/colors23.xml"/>
  <Override ContentType="application/vnd.openxmlformats-officedocument.drawingml.chart+xml" PartName="/xl/charts/chart34.xml"/>
  <Override ContentType="application/vnd.ms-office.chartstyle+xml" PartName="/xl/charts/style24.xml"/>
  <Override ContentType="application/vnd.ms-office.chartcolorstyle+xml" PartName="/xl/charts/colors24.xml"/>
  <Override ContentType="application/vnd.openxmlformats-officedocument.drawing+xml" PartName="/xl/drawings/drawing15.xml"/>
  <Override ContentType="application/vnd.openxmlformats-officedocument.drawingml.chart+xml" PartName="/xl/charts/chart35.xml"/>
  <Override ContentType="application/vnd.openxmlformats-officedocument.drawingml.chart+xml" PartName="/xl/charts/chart36.xml"/>
  <Override ContentType="application/vnd.openxmlformats-officedocument.themeOverride+xml" PartName="/xl/theme/themeOverride3.xml"/>
  <Override ContentType="application/vnd.openxmlformats-officedocument.drawingml.chart+xml" PartName="/xl/charts/chart37.xml"/>
  <Override ContentType="application/vnd.openxmlformats-officedocument.themeOverride+xml" PartName="/xl/theme/themeOverride4.xml"/>
  <Override ContentType="application/vnd.openxmlformats-officedocument.drawingml.chart+xml" PartName="/xl/charts/chart38.xml"/>
  <Override ContentType="application/vnd.openxmlformats-officedocument.themeOverride+xml" PartName="/xl/theme/themeOverride5.xml"/>
  <Override ContentType="application/vnd.openxmlformats-officedocument.drawing+xml" PartName="/xl/drawings/drawing16.xml"/>
  <Override ContentType="application/vnd.openxmlformats-officedocument.drawingml.chart+xml" PartName="/xl/charts/chart39.xml"/>
  <Override ContentType="application/vnd.ms-office.chartstyle+xml" PartName="/xl/charts/style25.xml"/>
  <Override ContentType="application/vnd.ms-office.chartcolorstyle+xml" PartName="/xl/charts/colors25.xml"/>
  <Override ContentType="application/vnd.openxmlformats-officedocument.drawingml.chart+xml" PartName="/xl/charts/chart40.xml"/>
  <Override ContentType="application/vnd.ms-office.chartstyle+xml" PartName="/xl/charts/style26.xml"/>
  <Override ContentType="application/vnd.ms-office.chartcolorstyle+xml" PartName="/xl/charts/colors26.xml"/>
  <Override ContentType="application/vnd.openxmlformats-officedocument.drawingml.chart+xml" PartName="/xl/charts/chart41.xml"/>
  <Override ContentType="application/vnd.ms-office.chartstyle+xml" PartName="/xl/charts/style27.xml"/>
  <Override ContentType="application/vnd.ms-office.chartcolorstyle+xml" PartName="/xl/charts/colors27.xml"/>
  <Override ContentType="application/vnd.openxmlformats-officedocument.drawing+xml" PartName="/xl/drawings/drawing17.xml"/>
  <Override ContentType="application/vnd.openxmlformats-officedocument.drawingml.chart+xml" PartName="/xl/charts/chart42.xml"/>
  <Override ContentType="application/vnd.ms-office.chartstyle+xml" PartName="/xl/charts/style28.xml"/>
  <Override ContentType="application/vnd.ms-office.chartcolorstyle+xml" PartName="/xl/charts/colors28.xml"/>
  <Override ContentType="application/vnd.openxmlformats-officedocument.drawingml.chart+xml" PartName="/xl/charts/chart43.xml"/>
  <Override ContentType="application/vnd.ms-office.chartstyle+xml" PartName="/xl/charts/style29.xml"/>
  <Override ContentType="application/vnd.ms-office.chartcolorstyle+xml" PartName="/xl/charts/colors29.xml"/>
  <Override ContentType="application/vnd.openxmlformats-officedocument.themeOverride+xml" PartName="/xl/theme/themeOverride6.xml"/>
  <Override ContentType="application/vnd.openxmlformats-officedocument.drawingml.chart+xml" PartName="/xl/charts/chart44.xml"/>
  <Override ContentType="application/vnd.ms-office.chartstyle+xml" PartName="/xl/charts/style30.xml"/>
  <Override ContentType="application/vnd.ms-office.chartcolorstyle+xml" PartName="/xl/charts/colors30.xml"/>
  <Override ContentType="application/vnd.openxmlformats-officedocument.themeOverride+xml" PartName="/xl/theme/themeOverride7.xml"/>
  <Override ContentType="application/vnd.openxmlformats-officedocument.drawing+xml" PartName="/xl/drawings/drawing18.xml"/>
  <Override ContentType="application/vnd.openxmlformats-officedocument.drawingml.chart+xml" PartName="/xl/charts/chart45.xml"/>
  <Override ContentType="application/vnd.openxmlformats-officedocument.drawingml.chart+xml" PartName="/xl/charts/chart46.xml"/>
  <Override ContentType="application/vnd.openxmlformats-officedocument.drawingml.chart+xml" PartName="/xl/charts/chart47.xml"/>
  <Override ContentType="application/vnd.openxmlformats-officedocument.drawingml.chart+xml" PartName="/xl/charts/chart48.xml"/>
  <Override ContentType="application/vnd.openxmlformats-officedocument.drawingml.chart+xml" PartName="/xl/charts/chart49.xml"/>
  <Override ContentType="application/vnd.openxmlformats-officedocument.drawingml.chart+xml" PartName="/xl/charts/chart50.xml"/>
  <Override ContentType="application/vnd.openxmlformats-officedocument.drawingml.chart+xml" PartName="/xl/charts/chart51.xml"/>
  <Override ContentType="application/vnd.openxmlformats-officedocument.drawingml.chart+xml" PartName="/xl/charts/chart52.xml"/>
  <Override ContentType="application/vnd.openxmlformats-officedocument.drawingml.chart+xml" PartName="/xl/charts/chart53.xml"/>
  <Override ContentType="application/vnd.openxmlformats-officedocument.drawing+xml" PartName="/xl/drawings/drawing19.xml"/>
  <Override ContentType="application/vnd.openxmlformats-officedocument.drawingml.chart+xml" PartName="/xl/charts/chart54.xml"/>
  <Override ContentType="application/vnd.ms-office.chartstyle+xml" PartName="/xl/charts/style31.xml"/>
  <Override ContentType="application/vnd.ms-office.chartcolorstyle+xml" PartName="/xl/charts/colors31.xml"/>
  <Override ContentType="application/vnd.openxmlformats-officedocument.drawingml.chart+xml" PartName="/xl/charts/chart55.xml"/>
  <Override ContentType="application/vnd.ms-office.chartstyle+xml" PartName="/xl/charts/style32.xml"/>
  <Override ContentType="application/vnd.ms-office.chartcolorstyle+xml" PartName="/xl/charts/colors32.xml"/>
  <Override ContentType="application/vnd.openxmlformats-officedocument.drawingml.chart+xml" PartName="/xl/charts/chart56.xml"/>
  <Override ContentType="application/vnd.ms-office.chartstyle+xml" PartName="/xl/charts/style33.xml"/>
  <Override ContentType="application/vnd.ms-office.chartcolorstyle+xml" PartName="/xl/charts/colors33.xml"/>
  <Override ContentType="application/vnd.openxmlformats-officedocument.drawingml.chart+xml" PartName="/xl/charts/chart57.xml"/>
  <Override ContentType="application/vnd.ms-office.chartstyle+xml" PartName="/xl/charts/style34.xml"/>
  <Override ContentType="application/vnd.ms-office.chartcolorstyle+xml" PartName="/xl/charts/colors34.xml"/>
  <Override ContentType="application/vnd.openxmlformats-officedocument.drawingml.chart+xml" PartName="/xl/charts/chart58.xml"/>
  <Override ContentType="application/vnd.ms-office.chartstyle+xml" PartName="/xl/charts/style35.xml"/>
  <Override ContentType="application/vnd.ms-office.chartcolorstyle+xml" PartName="/xl/charts/colors35.xml"/>
  <Override ContentType="application/vnd.openxmlformats-officedocument.drawingml.chart+xml" PartName="/xl/charts/chart59.xml"/>
  <Override ContentType="application/vnd.ms-office.chartstyle+xml" PartName="/xl/charts/style36.xml"/>
  <Override ContentType="application/vnd.ms-office.chartcolorstyle+xml" PartName="/xl/charts/colors36.xml"/>
  <Override ContentType="application/vnd.openxmlformats-officedocument.drawingml.chart+xml" PartName="/xl/charts/chart60.xml"/>
  <Override ContentType="application/vnd.ms-office.chartstyle+xml" PartName="/xl/charts/style37.xml"/>
  <Override ContentType="application/vnd.ms-office.chartcolorstyle+xml" PartName="/xl/charts/colors37.xml"/>
  <Override ContentType="application/vnd.openxmlformats-officedocument.drawingml.chart+xml" PartName="/xl/charts/chart61.xml"/>
  <Override ContentType="application/vnd.ms-office.chartstyle+xml" PartName="/xl/charts/style38.xml"/>
  <Override ContentType="application/vnd.ms-office.chartcolorstyle+xml" PartName="/xl/charts/colors38.xml"/>
  <Override ContentType="application/vnd.openxmlformats-officedocument.drawingml.chart+xml" PartName="/xl/charts/chart62.xml"/>
  <Override ContentType="application/vnd.ms-office.chartstyle+xml" PartName="/xl/charts/style39.xml"/>
  <Override ContentType="application/vnd.ms-office.chartcolorstyle+xml" PartName="/xl/charts/colors39.xml"/>
  <Override ContentType="application/vnd.openxmlformats-officedocument.drawingml.chart+xml" PartName="/xl/charts/chart63.xml"/>
  <Override ContentType="application/vnd.ms-office.chartstyle+xml" PartName="/xl/charts/style40.xml"/>
  <Override ContentType="application/vnd.ms-office.chartcolorstyle+xml" PartName="/xl/charts/colors40.xml"/>
  <Override ContentType="application/vnd.openxmlformats-officedocument.drawingml.chart+xml" PartName="/xl/charts/chart64.xml"/>
  <Override ContentType="application/vnd.ms-office.chartstyle+xml" PartName="/xl/charts/style41.xml"/>
  <Override ContentType="application/vnd.ms-office.chartcolorstyle+xml" PartName="/xl/charts/colors41.xml"/>
  <Override ContentType="application/vnd.openxmlformats-officedocument.drawingml.chart+xml" PartName="/xl/charts/chart65.xml"/>
  <Override ContentType="application/vnd.ms-office.chartstyle+xml" PartName="/xl/charts/style42.xml"/>
  <Override ContentType="application/vnd.ms-office.chartcolorstyle+xml" PartName="/xl/charts/colors42.xml"/>
  <Override ContentType="application/vnd.openxmlformats-officedocument.drawing+xml" PartName="/xl/drawings/drawing20.xml"/>
  <Override ContentType="application/vnd.openxmlformats-officedocument.drawingml.chart+xml" PartName="/xl/charts/chart66.xml"/>
  <Override ContentType="application/vnd.openxmlformats-officedocument.drawingml.chart+xml" PartName="/xl/charts/chart67.xml"/>
  <Override ContentType="application/vnd.openxmlformats-officedocument.drawingml.chart+xml" PartName="/xl/charts/chart68.xml"/>
  <Override ContentType="application/vnd.openxmlformats-officedocument.drawing+xml" PartName="/xl/drawings/drawing21.xml"/>
  <Override ContentType="application/vnd.openxmlformats-officedocument.drawingml.chart+xml" PartName="/xl/charts/chart69.xml"/>
  <Override ContentType="application/vnd.ms-office.chartstyle+xml" PartName="/xl/charts/style43.xml"/>
  <Override ContentType="application/vnd.ms-office.chartcolorstyle+xml" PartName="/xl/charts/colors43.xml"/>
  <Override ContentType="application/vnd.openxmlformats-officedocument.drawingml.chart+xml" PartName="/xl/charts/chart70.xml"/>
  <Override ContentType="application/vnd.ms-office.chartstyle+xml" PartName="/xl/charts/style44.xml"/>
  <Override ContentType="application/vnd.ms-office.chartcolorstyle+xml" PartName="/xl/charts/colors44.xml"/>
  <Override ContentType="application/vnd.openxmlformats-officedocument.drawingml.chart+xml" PartName="/xl/charts/chart71.xml"/>
  <Override ContentType="application/vnd.ms-office.chartstyle+xml" PartName="/xl/charts/style45.xml"/>
  <Override ContentType="application/vnd.ms-office.chartcolorstyle+xml" PartName="/xl/charts/colors45.xml"/>
  <Override ContentType="application/vnd.openxmlformats-officedocument.drawingml.chart+xml" PartName="/xl/charts/chart72.xml"/>
  <Override ContentType="application/vnd.ms-office.chartstyle+xml" PartName="/xl/charts/style46.xml"/>
  <Override ContentType="application/vnd.ms-office.chartcolorstyle+xml" PartName="/xl/charts/colors46.xml"/>
  <Override ContentType="application/vnd.openxmlformats-officedocument.drawing+xml" PartName="/xl/drawings/drawing22.xml"/>
  <Override ContentType="application/vnd.openxmlformats-officedocument.drawingml.chart+xml" PartName="/xl/charts/chart73.xml"/>
  <Override ContentType="application/vnd.ms-office.chartstyle+xml" PartName="/xl/charts/style47.xml"/>
  <Override ContentType="application/vnd.ms-office.chartcolorstyle+xml" PartName="/xl/charts/colors47.xml"/>
  <Override ContentType="application/vnd.openxmlformats-officedocument.drawingml.chart+xml" PartName="/xl/charts/chart74.xml"/>
  <Override ContentType="application/vnd.ms-office.chartstyle+xml" PartName="/xl/charts/style48.xml"/>
  <Override ContentType="application/vnd.ms-office.chartcolorstyle+xml" PartName="/xl/charts/colors48.xml"/>
  <Override ContentType="application/vnd.openxmlformats-officedocument.drawingml.chart+xml" PartName="/xl/charts/chart75.xml"/>
  <Override ContentType="application/vnd.ms-office.chartstyle+xml" PartName="/xl/charts/style49.xml"/>
  <Override ContentType="application/vnd.ms-office.chartcolorstyle+xml" PartName="/xl/charts/colors49.xml"/>
  <Override ContentType="application/vnd.openxmlformats-officedocument.drawing+xml" PartName="/xl/drawings/drawing23.xml"/>
  <Override ContentType="application/vnd.openxmlformats-officedocument.drawingml.chart+xml" PartName="/xl/charts/chart76.xml"/>
  <Override ContentType="application/vnd.ms-office.chartstyle+xml" PartName="/xl/charts/style50.xml"/>
  <Override ContentType="application/vnd.ms-office.chartcolorstyle+xml" PartName="/xl/charts/colors50.xml"/>
  <Override ContentType="application/vnd.openxmlformats-officedocument.drawingml.chart+xml" PartName="/xl/charts/chart77.xml"/>
  <Override ContentType="application/vnd.ms-office.chartstyle+xml" PartName="/xl/charts/style51.xml"/>
  <Override ContentType="application/vnd.ms-office.chartcolorstyle+xml" PartName="/xl/charts/colors51.xml"/>
  <Override ContentType="application/vnd.openxmlformats-officedocument.drawing+xml" PartName="/xl/drawings/drawing24.xml"/>
  <Override ContentType="application/vnd.openxmlformats-officedocument.drawingml.chart+xml" PartName="/xl/charts/chart78.xml"/>
  <Override ContentType="application/vnd.ms-office.chartstyle+xml" PartName="/xl/charts/style52.xml"/>
  <Override ContentType="application/vnd.ms-office.chartcolorstyle+xml" PartName="/xl/charts/colors52.xml"/>
  <Override ContentType="application/vnd.openxmlformats-officedocument.drawingml.chartshapes+xml" PartName="/xl/drawings/drawing25.xml"/>
  <Override ContentType="application/vnd.openxmlformats-officedocument.drawing+xml" PartName="/xl/drawings/drawing26.xml"/>
  <Override ContentType="application/vnd.openxmlformats-officedocument.drawingml.chart+xml" PartName="/xl/charts/chart79.xml"/>
  <Override ContentType="application/vnd.openxmlformats-officedocument.drawing+xml" PartName="/xl/drawings/drawing27.xml"/>
  <Override ContentType="application/vnd.openxmlformats-officedocument.drawingml.chart+xml" PartName="/xl/charts/chart80.xml"/>
  <Override ContentType="application/vnd.openxmlformats-officedocument.drawing+xml" PartName="/xl/drawings/drawing28.xml"/>
  <Override ContentType="application/vnd.openxmlformats-officedocument.drawingml.chart+xml" PartName="/xl/charts/chart81.xml"/>
  <Override ContentType="application/vnd.openxmlformats-officedocument.drawing+xml" PartName="/xl/drawings/drawing29.xml"/>
  <Override ContentType="application/vnd.openxmlformats-officedocument.drawingml.chart+xml" PartName="/xl/charts/chart82.xml"/>
  <Override ContentType="application/vnd.openxmlformats-officedocument.drawing+xml" PartName="/xl/drawings/drawing30.xml"/>
  <Override ContentType="application/vnd.openxmlformats-officedocument.drawingml.chart+xml" PartName="/xl/charts/chart83.xml"/>
  <Override ContentType="application/vnd.openxmlformats-officedocument.drawing+xml" PartName="/xl/drawings/drawing31.xml"/>
  <Override ContentType="application/vnd.openxmlformats-officedocument.drawingml.chart+xml" PartName="/xl/charts/chart84.xml"/>
  <Override ContentType="application/vnd.ms-office.chartstyle+xml" PartName="/xl/charts/style53.xml"/>
  <Override ContentType="application/vnd.ms-office.chartcolorstyle+xml" PartName="/xl/charts/colors53.xml"/>
  <Override ContentType="application/vnd.openxmlformats-officedocument.drawingml.chart+xml" PartName="/xl/charts/chart85.xml"/>
  <Override ContentType="application/vnd.ms-office.chartstyle+xml" PartName="/xl/charts/style54.xml"/>
  <Override ContentType="application/vnd.ms-office.chartcolorstyle+xml" PartName="/xl/charts/colors54.xml"/>
  <Override ContentType="application/vnd.openxmlformats-officedocument.drawingml.chart+xml" PartName="/xl/charts/chart86.xml"/>
  <Override ContentType="application/vnd.ms-office.chartstyle+xml" PartName="/xl/charts/style55.xml"/>
  <Override ContentType="application/vnd.ms-office.chartcolorstyle+xml" PartName="/xl/charts/colors55.xml"/>
  <Override ContentType="application/vnd.openxmlformats-officedocument.drawing+xml" PartName="/xl/drawings/drawing32.xml"/>
  <Override ContentType="application/vnd.openxmlformats-officedocument.drawingml.chart+xml" PartName="/xl/charts/chart87.xml"/>
  <Override ContentType="application/vnd.openxmlformats-officedocument.drawingml.chart+xml" PartName="/xl/charts/chart88.xml"/>
  <Override ContentType="application/vnd.openxmlformats-officedocument.themeOverride+xml" PartName="/xl/theme/themeOverride8.xml"/>
  <Override ContentType="application/vnd.openxmlformats-officedocument.drawingml.chart+xml" PartName="/xl/charts/chart89.xml"/>
  <Override ContentType="application/vnd.openxmlformats-officedocument.themeOverride+xml" PartName="/xl/theme/themeOverride9.xml"/>
  <Override ContentType="application/vnd.openxmlformats-officedocument.drawingml.chart+xml" PartName="/xl/charts/chart90.xml"/>
  <Override ContentType="application/vnd.openxmlformats-officedocument.themeOverride+xml" PartName="/xl/theme/themeOverride10.xml"/>
  <Override ContentType="application/vnd.openxmlformats-officedocument.drawing+xml" PartName="/xl/drawings/drawing33.xml"/>
  <Override ContentType="application/vnd.openxmlformats-officedocument.drawingml.chart+xml" PartName="/xl/charts/chart91.xml"/>
  <Override ContentType="application/vnd.openxmlformats-officedocument.drawingml.chart+xml" PartName="/xl/charts/chart92.xml"/>
  <Override ContentType="application/vnd.openxmlformats-officedocument.themeOverride+xml" PartName="/xl/theme/themeOverride11.xml"/>
  <Override ContentType="application/vnd.openxmlformats-officedocument.drawingml.chart+xml" PartName="/xl/charts/chart93.xml"/>
  <Override ContentType="application/vnd.openxmlformats-officedocument.themeOverride+xml" PartName="/xl/theme/themeOverride12.xml"/>
  <Override ContentType="application/vnd.openxmlformats-officedocument.drawingml.chart+xml" PartName="/xl/charts/chart94.xml"/>
  <Override ContentType="application/vnd.openxmlformats-officedocument.themeOverride+xml" PartName="/xl/theme/themeOverride13.xml"/>
  <Override ContentType="application/vnd.openxmlformats-officedocument.drawing+xml" PartName="/xl/drawings/drawing34.xml"/>
  <Override ContentType="application/vnd.openxmlformats-officedocument.drawingml.chart+xml" PartName="/xl/charts/chart95.xml"/>
  <Override ContentType="application/vnd.ms-office.chartstyle+xml" PartName="/xl/charts/style56.xml"/>
  <Override ContentType="application/vnd.ms-office.chartcolorstyle+xml" PartName="/xl/charts/colors56.xml"/>
  <Override ContentType="application/vnd.openxmlformats-officedocument.drawingml.chart+xml" PartName="/xl/charts/chart96.xml"/>
  <Override ContentType="application/vnd.ms-office.chartstyle+xml" PartName="/xl/charts/style57.xml"/>
  <Override ContentType="application/vnd.ms-office.chartcolorstyle+xml" PartName="/xl/charts/colors57.xml"/>
  <Override ContentType="application/vnd.openxmlformats-officedocument.drawingml.chart+xml" PartName="/xl/charts/chart97.xml"/>
  <Override ContentType="application/vnd.ms-office.chartstyle+xml" PartName="/xl/charts/style58.xml"/>
  <Override ContentType="application/vnd.ms-office.chartcolorstyle+xml" PartName="/xl/charts/colors58.xml"/>
  <Override ContentType="application/vnd.openxmlformats-officedocument.drawing+xml" PartName="/xl/drawings/drawing35.xml"/>
  <Override ContentType="application/vnd.openxmlformats-officedocument.drawingml.chart+xml" PartName="/xl/charts/chart98.xml"/>
  <Override ContentType="application/vnd.ms-office.chartstyle+xml" PartName="/xl/charts/style59.xml"/>
  <Override ContentType="application/vnd.ms-office.chartcolorstyle+xml" PartName="/xl/charts/colors59.xml"/>
  <Override ContentType="application/vnd.openxmlformats-officedocument.drawingml.chart+xml" PartName="/xl/charts/chart99.xml"/>
  <Override ContentType="application/vnd.ms-office.chartstyle+xml" PartName="/xl/charts/style60.xml"/>
  <Override ContentType="application/vnd.ms-office.chartcolorstyle+xml" PartName="/xl/charts/colors60.xml"/>
  <Override ContentType="application/vnd.openxmlformats-officedocument.themeOverride+xml" PartName="/xl/theme/themeOverride14.xml"/>
  <Override ContentType="application/vnd.openxmlformats-officedocument.drawingml.chart+xml" PartName="/xl/charts/chart100.xml"/>
  <Override ContentType="application/vnd.ms-office.chartstyle+xml" PartName="/xl/charts/style61.xml"/>
  <Override ContentType="application/vnd.ms-office.chartcolorstyle+xml" PartName="/xl/charts/colors61.xml"/>
  <Override ContentType="application/vnd.openxmlformats-officedocument.themeOverride+xml" PartName="/xl/theme/themeOverride15.xml"/>
  <Override ContentType="application/vnd.openxmlformats-officedocument.drawing+xml" PartName="/xl/drawings/drawing36.xml"/>
  <Override ContentType="application/vnd.openxmlformats-officedocument.drawingml.chart+xml" PartName="/xl/charts/chart101.xml"/>
  <Override ContentType="application/vnd.ms-office.chartstyle+xml" PartName="/xl/charts/style62.xml"/>
  <Override ContentType="application/vnd.ms-office.chartcolorstyle+xml" PartName="/xl/charts/colors62.xml"/>
  <Override ContentType="application/vnd.openxmlformats-officedocument.drawingml.chart+xml" PartName="/xl/charts/chart102.xml"/>
  <Override ContentType="application/vnd.ms-office.chartstyle+xml" PartName="/xl/charts/style63.xml"/>
  <Override ContentType="application/vnd.ms-office.chartcolorstyle+xml" PartName="/xl/charts/colors63.xml"/>
  <Override ContentType="application/vnd.openxmlformats-officedocument.themeOverride+xml" PartName="/xl/theme/themeOverride16.xml"/>
  <Override ContentType="application/vnd.openxmlformats-officedocument.drawingml.chart+xml" PartName="/xl/charts/chart103.xml"/>
  <Override ContentType="application/vnd.ms-office.chartstyle+xml" PartName="/xl/charts/style64.xml"/>
  <Override ContentType="application/vnd.ms-office.chartcolorstyle+xml" PartName="/xl/charts/colors64.xml"/>
  <Override ContentType="application/vnd.openxmlformats-officedocument.themeOverride+xml" PartName="/xl/theme/themeOverride17.xml"/>
  <Override ContentType="application/vnd.openxmlformats-officedocument.drawing+xml" PartName="/xl/drawings/drawing37.xml"/>
  <Override ContentType="application/vnd.openxmlformats-officedocument.drawingml.chart+xml" PartName="/xl/charts/chart104.xml"/>
  <Override ContentType="application/vnd.ms-office.chartstyle+xml" PartName="/xl/charts/style65.xml"/>
  <Override ContentType="application/vnd.ms-office.chartcolorstyle+xml" PartName="/xl/charts/colors65.xml"/>
  <Override ContentType="application/vnd.openxmlformats-officedocument.drawingml.chart+xml" PartName="/xl/charts/chart105.xml"/>
  <Override ContentType="application/vnd.ms-office.chartstyle+xml" PartName="/xl/charts/style66.xml"/>
  <Override ContentType="application/vnd.ms-office.chartcolorstyle+xml" PartName="/xl/charts/colors66.xml"/>
  <Override ContentType="application/vnd.openxmlformats-officedocument.themeOverride+xml" PartName="/xl/theme/themeOverride18.xml"/>
  <Override ContentType="application/vnd.openxmlformats-officedocument.drawingml.chart+xml" PartName="/xl/charts/chart106.xml"/>
  <Override ContentType="application/vnd.ms-office.chartstyle+xml" PartName="/xl/charts/style67.xml"/>
  <Override ContentType="application/vnd.ms-office.chartcolorstyle+xml" PartName="/xl/charts/colors67.xml"/>
  <Override ContentType="application/vnd.openxmlformats-officedocument.themeOverride+xml" PartName="/xl/theme/themeOverride19.xml"/>
  <Override ContentType="application/vnd.openxmlformats-officedocument.drawingml.chart+xml" PartName="/xl/charts/chart107.xml"/>
  <Override ContentType="application/vnd.ms-office.chartstyle+xml" PartName="/xl/charts/style68.xml"/>
  <Override ContentType="application/vnd.ms-office.chartcolorstyle+xml" PartName="/xl/charts/colors68.xml"/>
  <Override ContentType="application/vnd.openxmlformats-officedocument.drawingml.chart+xml" PartName="/xl/charts/chart108.xml"/>
  <Override ContentType="application/vnd.ms-office.chartstyle+xml" PartName="/xl/charts/style69.xml"/>
  <Override ContentType="application/vnd.ms-office.chartcolorstyle+xml" PartName="/xl/charts/colors69.xml"/>
  <Override ContentType="application/vnd.openxmlformats-officedocument.themeOverride+xml" PartName="/xl/theme/themeOverride20.xml"/>
  <Override ContentType="application/vnd.openxmlformats-officedocument.drawingml.chart+xml" PartName="/xl/charts/chart109.xml"/>
  <Override ContentType="application/vnd.ms-office.chartstyle+xml" PartName="/xl/charts/style70.xml"/>
  <Override ContentType="application/vnd.ms-office.chartcolorstyle+xml" PartName="/xl/charts/colors70.xml"/>
  <Override ContentType="application/vnd.openxmlformats-officedocument.themeOverride+xml" PartName="/xl/theme/themeOverride21.xml"/>
  <Override ContentType="application/vnd.openxmlformats-officedocument.drawing+xml" PartName="/xl/drawings/drawing38.xml"/>
  <Override ContentType="application/vnd.openxmlformats-officedocument.drawingml.chart+xml" PartName="/xl/charts/chart110.xml"/>
  <Override ContentType="application/vnd.openxmlformats-officedocument.drawingml.chart+xml" PartName="/xl/charts/chart111.xml"/>
  <Override ContentType="application/vnd.openxmlformats-officedocument.drawingml.chart+xml" PartName="/xl/charts/chart112.xml"/>
  <Override ContentType="application/vnd.openxmlformats-officedocument.drawing+xml" PartName="/xl/drawings/drawing39.xml"/>
  <Override ContentType="application/vnd.openxmlformats-officedocument.drawingml.chart+xml" PartName="/xl/charts/chart113.xml"/>
  <Override ContentType="application/vnd.openxmlformats-officedocument.drawingml.chart+xml" PartName="/xl/charts/chart114.xml"/>
  <Override ContentType="application/vnd.openxmlformats-officedocument.drawingml.chart+xml" PartName="/xl/charts/chart115.xml"/>
  <Override ContentType="application/vnd.openxmlformats-officedocument.drawing+xml" PartName="/xl/drawings/drawing40.xml"/>
  <Override ContentType="application/vnd.openxmlformats-officedocument.drawingml.chart+xml" PartName="/xl/charts/chart116.xml"/>
  <Override ContentType="application/vnd.ms-office.chartstyle+xml" PartName="/xl/charts/style71.xml"/>
  <Override ContentType="application/vnd.ms-office.chartcolorstyle+xml" PartName="/xl/charts/colors71.xml"/>
  <Override ContentType="application/vnd.openxmlformats-officedocument.drawing+xml" PartName="/xl/drawings/drawing41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<Relationships xmlns="http://schemas.openxmlformats.org/package/2006/relationships"><Relationship Target="docProps/app.xml" Type="http://schemas.openxmlformats.org/officeDocument/2006/relationships/extended-properties" Id="rId3"/><Relationship Target="docProps/core.xml" Type="http://schemas.openxmlformats.org/package/2006/relationships/metadata/core-properties" Id="rId2"/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Rbain\Dropbox (WHOUNICEF)\WHOUNICEF Team Folder\Reports\JMP 2019 report\Regional snapshots\"/>
    </mc:Choice>
  </mc:AlternateContent>
  <xr:revisionPtr revIDLastSave="0" documentId="13_ncr:1_{79DA0036-914D-4669-B846-69585AD61400}" xr6:coauthVersionLast="36" xr6:coauthVersionMax="36" xr10:uidLastSave="{00000000-0000-0000-0000-000000000000}"/>
  <bookViews>
    <workbookView xWindow="0" yWindow="0" windowWidth="28800" windowHeight="12228"/>
  </bookViews>
  <sheets>
    <sheet name="Introduction" sheetId="93" r:id="rId1"/>
    <sheet name="TOC" sheetId="32" r:id="rId2"/>
    <sheet name="W1" sheetId="38" r:id="rId3"/>
    <sheet name="W2" sheetId="51" r:id="rId4"/>
    <sheet name="W3" sheetId="14" r:id="rId5"/>
    <sheet name="W4" sheetId="13" r:id="rId6"/>
    <sheet name="W5" sheetId="23" r:id="rId7"/>
    <sheet name="W6" sheetId="59" r:id="rId8"/>
    <sheet name="W7" sheetId="55" r:id="rId9"/>
    <sheet name="W8" sheetId="61" r:id="rId10"/>
    <sheet name="W9" sheetId="82" r:id="rId11"/>
    <sheet name="W10" sheetId="58" r:id="rId12"/>
    <sheet name="W11" sheetId="91" r:id="rId13"/>
    <sheet name="W12" sheetId="60" r:id="rId14"/>
    <sheet name="S1" sheetId="50" r:id="rId15"/>
    <sheet name="S2" sheetId="63" r:id="rId16"/>
    <sheet name="S3" sheetId="64" r:id="rId17"/>
    <sheet name="S4" sheetId="103" r:id="rId18"/>
    <sheet name="S5" sheetId="65" r:id="rId19"/>
    <sheet name="S6" sheetId="66" r:id="rId20"/>
    <sheet name="S7" sheetId="67" r:id="rId21"/>
    <sheet name="S8" sheetId="68" r:id="rId22"/>
    <sheet name="S9A" sheetId="83" r:id="rId23"/>
    <sheet name="S9B" sheetId="84" r:id="rId24"/>
    <sheet name="S10A" sheetId="101" r:id="rId25"/>
    <sheet name="S10B" sheetId="100" r:id="rId26"/>
    <sheet name="S10C" sheetId="99" r:id="rId27"/>
    <sheet name="S11" sheetId="102" r:id="rId28"/>
    <sheet name="S12A" sheetId="88" r:id="rId29"/>
    <sheet name="S12B" sheetId="92" r:id="rId30"/>
    <sheet name="S13" sheetId="69" r:id="rId31"/>
    <sheet name="H1" sheetId="40" r:id="rId32"/>
    <sheet name="H2" sheetId="71" r:id="rId33"/>
    <sheet name="H3" sheetId="72" r:id="rId34"/>
    <sheet name="H4" sheetId="104" r:id="rId35"/>
    <sheet name="H5" sheetId="105" r:id="rId36"/>
    <sheet name="H6" sheetId="81" r:id="rId37"/>
    <sheet name="H7" sheetId="62" r:id="rId38"/>
    <sheet name="T1" sheetId="42" r:id="rId39"/>
    <sheet name="T2" sheetId="44" r:id="rId40"/>
    <sheet name="T3" sheetId="46" r:id="rId41"/>
    <sheet name="T4" sheetId="86" r:id="rId42"/>
    <sheet name="T5" sheetId="37" r:id="rId43"/>
    <sheet name="inequalities_table_data" sheetId="87" state="hidden" r:id="rId44"/>
    <sheet name="wat_table_data" sheetId="43" state="hidden" r:id="rId45"/>
    <sheet name="san_table_data" sheetId="45" state="hidden" r:id="rId46"/>
    <sheet name="hyg_table_data" sheetId="47" state="hidden" r:id="rId47"/>
  </sheets>
  <definedNames>
    <definedName name="_xlnm._FilterDatabase" localSheetId="20" hidden="true">'S7'!$A$42:$J$45</definedName>
    <definedName name="_xlnm._FilterDatabase" localSheetId="21" hidden="true">'S8'!$A$33:$D$50</definedName>
    <definedName name="_xlnm._FilterDatabase" localSheetId="38" hidden="true">'T1'!$A$4:$AO$482</definedName>
    <definedName name="_xlnm._FilterDatabase" localSheetId="39" hidden="true">'T2'!$A$4:$AT$482</definedName>
    <definedName name="_xlnm._FilterDatabase" localSheetId="40" hidden="true">'T3'!$A$3:$P$3</definedName>
    <definedName name="_xlnm._FilterDatabase" localSheetId="41" hidden="true">'T4'!$A$3:$N$167</definedName>
    <definedName name="_xlnm._FilterDatabase" localSheetId="8" hidden="true">'W7'!$A$42:$H$45</definedName>
    <definedName name="_xlnm._FilterDatabase" localSheetId="9" hidden="true">'W8'!$A$33:$D$50</definedName>
    <definedName name="name_nat" localSheetId="34">OFFSET('H4'!$A$81,,,COUNT('H4'!$C$81:$C$400))</definedName>
    <definedName name="name_nat" localSheetId="35">OFFSET('H5'!$A$81,,,COUNT('H5'!$C$81:$C$400))</definedName>
    <definedName name="name_nat" localSheetId="17">OFFSET('S4'!$A$81,,,COUNT('S4'!$C$81:$C$400))</definedName>
    <definedName name="name_nat" localSheetId="5">OFFSET('W4'!$A$81,,,COUNT('W4'!$C$81:$C$400))</definedName>
    <definedName name="name_rur" localSheetId="34">OFFSET('H4'!$K$81,,,COUNT('H4'!$M$81:$M$400))</definedName>
    <definedName name="name_rur" localSheetId="35">OFFSET('H5'!$K$81,,,COUNT('H5'!$M$81:$M$400))</definedName>
    <definedName name="name_rur" localSheetId="17">OFFSET('S4'!$K$81,,,COUNT('S4'!$M$81:$M$400))</definedName>
    <definedName name="name_rur" localSheetId="5">OFFSET('W4'!$K$81,,,COUNT('W4'!$M$81:$M$400))</definedName>
    <definedName name="name_urb" localSheetId="34">OFFSET('H4'!$F$81,,,COUNT('H4'!$H$81:$H$400))</definedName>
    <definedName name="name_urb" localSheetId="35">OFFSET('H5'!$F$81,,,COUNT('H5'!$H$81:$H$400))</definedName>
    <definedName name="name_urb" localSheetId="17">OFFSET('S4'!$F$81,,,COUNT('S4'!$H$81:$H$400))</definedName>
    <definedName name="name_urb" localSheetId="5">OFFSET('W4'!$F$81,,,COUNT('W4'!$H$81:$H$400))</definedName>
    <definedName name="val_hyg_bas_nat" localSheetId="34">OFFSET('H4'!$C$81,,,COUNT('H4'!$C$81:$C$400))</definedName>
    <definedName name="val_hyg_bas_rur" localSheetId="34">OFFSET('H4'!$M$81,,,COUNT('H4'!$M$81:$M$400))</definedName>
    <definedName name="val_hyg_bas_urb" localSheetId="34">OFFSET('H4'!$H$81,,,COUNT('H4'!$H$81:$H$400))</definedName>
    <definedName name="val_hyg_nfac_nat" localSheetId="35">OFFSET('H5'!$C$81,,,COUNT('H5'!$C$81:$C$400))</definedName>
    <definedName name="val_hyg_nfac_rur" localSheetId="35">OFFSET('H5'!$M$81,,,COUNT('H5'!$M$81:$M$400))</definedName>
    <definedName name="val_hyg_nfac_urb" localSheetId="35">OFFSET('H5'!$H$81,,,COUNT('H5'!$H$81:$H$400))</definedName>
    <definedName name="val_san_bas_nat" localSheetId="17">OFFSET('S4'!$C$81,,,COUNT('S4'!$C$81:$C$400))</definedName>
    <definedName name="val_san_bas_rur" localSheetId="17">OFFSET('S4'!$M$81,,,COUNT('S4'!$M$81:$M$400))</definedName>
    <definedName name="val_san_bas_urb" localSheetId="17">OFFSET('S4'!$H$81,,,COUNT('S4'!$H$81:$H$400))</definedName>
    <definedName name="val_san_sm_nat" localSheetId="17">OFFSET('S4'!$D$81,,,COUNT('S4'!$C$81:$C$400))</definedName>
    <definedName name="val_san_sm_rur" localSheetId="17">OFFSET('S4'!$N$81,,,COUNT('S4'!$M$81:$M$400))</definedName>
    <definedName name="val_san_sm_urb" localSheetId="17">OFFSET('S4'!$I$81,,,COUNT('S4'!$H$81:$H$400))</definedName>
    <definedName name="val_wat_bas_nat" localSheetId="5">OFFSET('W4'!$C$81,,,COUNT('W4'!$C$81:$C$400))</definedName>
    <definedName name="val_wat_bas_rur" localSheetId="5">OFFSET('W4'!$M$81,,,COUNT('W4'!$M$81:$M$400))</definedName>
    <definedName name="val_wat_bas_urb" localSheetId="5">OFFSET('W4'!$H$81,,,COUNT('W4'!$H$81:$H$400))</definedName>
    <definedName name="val_wat_sm_nat" localSheetId="5">OFFSET('W4'!$D$81,,,COUNT('W4'!$C$81:$C$400))</definedName>
    <definedName name="val_wat_sm_rur" localSheetId="5">OFFSET('W4'!$N$81,,,COUNT('W4'!$M$81:$M$400))</definedName>
    <definedName name="val_wat_sm_urb" localSheetId="5">OFFSET('W4'!$I$81,,,COUNT('W4'!$H$81:$H$400))</definedName>
    <definedName name="wat_cd_x_nat" comment="x-axis for national progress chart" localSheetId="7">OFFSET('W6'!$E7,,,COUNT('W6'!$E$56:$E$400))</definedName>
    <definedName name="wat_cd_y_nat" comment="y-axis for national chart" localSheetId="7">OFFSET('W6'!$F7,,,COUNT('W6'!$F$56:$F$400))</definedName>
  </definedName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<sst xmlns="http://schemas.openxmlformats.org/spreadsheetml/2006/main" count="22755" uniqueCount="997">
  <si>
    <t>Safely managed</t>
  </si>
  <si>
    <t>labels</t>
  </si>
  <si>
    <t>millions</t>
  </si>
  <si>
    <t>Honduras</t>
  </si>
  <si>
    <t>Nicaragua</t>
  </si>
  <si>
    <t>Lao People's Democratic Republic</t>
  </si>
  <si>
    <t>Indonesia</t>
  </si>
  <si>
    <t>Rwanda</t>
  </si>
  <si>
    <t>Mongolia</t>
  </si>
  <si>
    <t>Pakistan</t>
  </si>
  <si>
    <t>Burundi</t>
  </si>
  <si>
    <t>Nepal</t>
  </si>
  <si>
    <t>Mauritania</t>
  </si>
  <si>
    <t>Lesotho</t>
  </si>
  <si>
    <t>Malawi</t>
  </si>
  <si>
    <t>Gambia</t>
  </si>
  <si>
    <t>Angola</t>
  </si>
  <si>
    <t>Afghanistan</t>
  </si>
  <si>
    <t>Cameroon</t>
  </si>
  <si>
    <t>Zimbabwe</t>
  </si>
  <si>
    <t>Sudan</t>
  </si>
  <si>
    <t>Nigeria</t>
  </si>
  <si>
    <t>Mali</t>
  </si>
  <si>
    <t>Zambia</t>
  </si>
  <si>
    <t>Côte d'Ivoire</t>
  </si>
  <si>
    <t>Kenya</t>
  </si>
  <si>
    <t>Central African Republic</t>
  </si>
  <si>
    <t>Mozambique</t>
  </si>
  <si>
    <t>United Republic of Tanzania</t>
  </si>
  <si>
    <t>Burkina Faso</t>
  </si>
  <si>
    <t>Guinea</t>
  </si>
  <si>
    <t>Guinea-Bissau</t>
  </si>
  <si>
    <t>Democratic Republic of the Congo</t>
  </si>
  <si>
    <t>Uganda</t>
  </si>
  <si>
    <t>Liberia</t>
  </si>
  <si>
    <t>Sierra Leone</t>
  </si>
  <si>
    <t>Ghana</t>
  </si>
  <si>
    <t>Togo</t>
  </si>
  <si>
    <t>Benin</t>
  </si>
  <si>
    <t>Madagascar</t>
  </si>
  <si>
    <t>Chad</t>
  </si>
  <si>
    <t>Ethiopia</t>
  </si>
  <si>
    <t>Peru</t>
  </si>
  <si>
    <t>Senegal</t>
  </si>
  <si>
    <t>Niger</t>
  </si>
  <si>
    <t>At least basic</t>
  </si>
  <si>
    <t>Rest of the Region</t>
  </si>
  <si>
    <t>string</t>
  </si>
  <si>
    <t>million</t>
  </si>
  <si>
    <t>Year</t>
  </si>
  <si>
    <t>Sewer</t>
  </si>
  <si>
    <t>Sanitation pie charts</t>
  </si>
  <si>
    <t>Sanitation</t>
  </si>
  <si>
    <t>Drinking water</t>
  </si>
  <si>
    <t>Hygiene</t>
  </si>
  <si>
    <t>Sanitation ladder explainer</t>
  </si>
  <si>
    <t>World</t>
  </si>
  <si>
    <t>Position</t>
  </si>
  <si>
    <t>Value</t>
  </si>
  <si>
    <t>Region</t>
  </si>
  <si>
    <t>Countries in region</t>
  </si>
  <si>
    <t>Selected country: urban and rural</t>
  </si>
  <si>
    <t>Selected country: subnational regions</t>
  </si>
  <si>
    <t>Name</t>
  </si>
  <si>
    <t>Urban</t>
  </si>
  <si>
    <t>Rural</t>
  </si>
  <si>
    <t>Selected country: quintiles</t>
  </si>
  <si>
    <t>Highest region</t>
  </si>
  <si>
    <t>Lowest region</t>
  </si>
  <si>
    <t>Poorest</t>
  </si>
  <si>
    <t>Richest</t>
  </si>
  <si>
    <t>Drinking water pie charts</t>
  </si>
  <si>
    <t>Drinking water ladder explainer</t>
  </si>
  <si>
    <t>Country ranking by basic and safely managed</t>
  </si>
  <si>
    <t>Country ranking by basic</t>
  </si>
  <si>
    <t>Hygiene pie charts</t>
  </si>
  <si>
    <t>Progress to nearly universal basic drinking water</t>
  </si>
  <si>
    <t>Sanitation facility types (sewer, septic, latrine)</t>
  </si>
  <si>
    <t>Drinking water facility types (piped vs non-piped)</t>
  </si>
  <si>
    <t>Data availability</t>
  </si>
  <si>
    <t>Country</t>
  </si>
  <si>
    <t>Description</t>
  </si>
  <si>
    <t>Sanitation trend ladders (pop)</t>
  </si>
  <si>
    <t>Sanitation trend ladders (%)</t>
  </si>
  <si>
    <t>Drinking water trend ladders (%)</t>
  </si>
  <si>
    <t>Drinking water trend ladder (pop)</t>
  </si>
  <si>
    <t>Hygiene ladder (%)</t>
  </si>
  <si>
    <t>Hygiene ladder (pop)</t>
  </si>
  <si>
    <t>Inequalities in basic (abacus)</t>
  </si>
  <si>
    <t>#</t>
  </si>
  <si>
    <t>W1</t>
  </si>
  <si>
    <t>W2</t>
  </si>
  <si>
    <t>W3</t>
  </si>
  <si>
    <t>W4</t>
  </si>
  <si>
    <t>W5</t>
  </si>
  <si>
    <t>W6</t>
  </si>
  <si>
    <t>W7</t>
  </si>
  <si>
    <t>W8</t>
  </si>
  <si>
    <t>W9</t>
  </si>
  <si>
    <t>W10</t>
  </si>
  <si>
    <t>W11</t>
  </si>
  <si>
    <t>S1</t>
  </si>
  <si>
    <t>S2</t>
  </si>
  <si>
    <t>S3</t>
  </si>
  <si>
    <t>S4</t>
  </si>
  <si>
    <t>S5</t>
  </si>
  <si>
    <t>S6</t>
  </si>
  <si>
    <t>S7</t>
  </si>
  <si>
    <t>S8</t>
  </si>
  <si>
    <t>S11</t>
  </si>
  <si>
    <t>H1</t>
  </si>
  <si>
    <t>H2</t>
  </si>
  <si>
    <t>H3</t>
  </si>
  <si>
    <t>H4</t>
  </si>
  <si>
    <t>H5</t>
  </si>
  <si>
    <t>H6</t>
  </si>
  <si>
    <t>H7</t>
  </si>
  <si>
    <t>Country ranking by no facility</t>
  </si>
  <si>
    <t>Service level</t>
  </si>
  <si>
    <t>Basic</t>
  </si>
  <si>
    <t>Limited</t>
  </si>
  <si>
    <t>Unimproved</t>
  </si>
  <si>
    <t>Surface water</t>
  </si>
  <si>
    <t>Open defecation</t>
  </si>
  <si>
    <t>Basic service</t>
  </si>
  <si>
    <t>Limited service</t>
  </si>
  <si>
    <t>No facility</t>
  </si>
  <si>
    <t>DRINKING WATER</t>
  </si>
  <si>
    <t>Population 
(thousands)</t>
  </si>
  <si>
    <t>% urban</t>
  </si>
  <si>
    <t>NATIONAL</t>
  </si>
  <si>
    <t>RURAL</t>
  </si>
  <si>
    <t>URBAN</t>
  </si>
  <si>
    <t>COUNTRY, AREA OR TERRITORY</t>
  </si>
  <si>
    <t>Proportion of population using 
improved water supplies</t>
  </si>
  <si>
    <t>Limited (more than 30 mins)</t>
  </si>
  <si>
    <t>Annual rate of change in basic</t>
  </si>
  <si>
    <t>Accessible on premises</t>
  </si>
  <si>
    <t>Available when needed</t>
  </si>
  <si>
    <t>Free from contamination</t>
  </si>
  <si>
    <t>Piped</t>
  </si>
  <si>
    <t>Non-piped</t>
  </si>
  <si>
    <t>name</t>
  </si>
  <si>
    <t>iso3</t>
  </si>
  <si>
    <t>year</t>
  </si>
  <si>
    <t>Bolivia (Plurinational State of)</t>
  </si>
  <si>
    <t>Cambodia</t>
  </si>
  <si>
    <t>Comoros</t>
  </si>
  <si>
    <t>Congo</t>
  </si>
  <si>
    <t>Eswatini</t>
  </si>
  <si>
    <t>Gabon</t>
  </si>
  <si>
    <t>Guatemala</t>
  </si>
  <si>
    <t>Haiti</t>
  </si>
  <si>
    <t>India</t>
  </si>
  <si>
    <t>Namibia</t>
  </si>
  <si>
    <t>Philippines</t>
  </si>
  <si>
    <t>Sao Tome and Principe</t>
  </si>
  <si>
    <t>Somalia</t>
  </si>
  <si>
    <t>Suriname</t>
  </si>
  <si>
    <t>Viet Nam</t>
  </si>
  <si>
    <t>Yemen</t>
  </si>
  <si>
    <t>SANITATION</t>
  </si>
  <si>
    <t>Proportion of population using improved 
sanitation facilities 
(excluding shared)</t>
  </si>
  <si>
    <t>Proportion of population using improved 
sanitation facilities 
(including shared)</t>
  </si>
  <si>
    <t>Limited (shared)</t>
  </si>
  <si>
    <t>Annual rate of change in open defecation</t>
  </si>
  <si>
    <t xml:space="preserve"> </t>
  </si>
  <si>
    <t>Disposed of in situ</t>
  </si>
  <si>
    <t>Emptied and treated</t>
  </si>
  <si>
    <t>Wastewater treated</t>
  </si>
  <si>
    <t>Latrines and other</t>
  </si>
  <si>
    <t>Septic tanks</t>
  </si>
  <si>
    <t>Sewer connections</t>
  </si>
  <si>
    <t>HYGIENE</t>
  </si>
  <si>
    <t>Limited (without water or soap)</t>
  </si>
  <si>
    <t>Limited 
(without water or soap)</t>
  </si>
  <si>
    <t>Sl</t>
  </si>
  <si>
    <t>ISO3</t>
  </si>
  <si>
    <t>Inequalities by wealth quintiles</t>
  </si>
  <si>
    <t>[Please add your own caption]</t>
  </si>
  <si>
    <t>Figure W1: Regional, urban and rural drinking water ladders (%), 2000-2017</t>
  </si>
  <si>
    <t>Source: WHO/UNICEF JMP (2019)</t>
  </si>
  <si>
    <t>Figure S1: Regional, urban and rural sanitation ladders (%), 2000-2017</t>
  </si>
  <si>
    <t>Country A</t>
  </si>
  <si>
    <t>Country B</t>
  </si>
  <si>
    <t>Country C</t>
  </si>
  <si>
    <t>Improved</t>
  </si>
  <si>
    <t xml:space="preserve">Basic </t>
  </si>
  <si>
    <t>Region plus user selection of country</t>
  </si>
  <si>
    <t>Annual rate of change 2000-2017</t>
  </si>
  <si>
    <t>National</t>
  </si>
  <si>
    <t>Insufficient progress</t>
  </si>
  <si>
    <t>On track</t>
  </si>
  <si>
    <t>Change in non-piped (2000-2017)</t>
  </si>
  <si>
    <t>Piped water (2000)</t>
  </si>
  <si>
    <t>Non-piped improved (2000)</t>
  </si>
  <si>
    <t>Piped water (2017)</t>
  </si>
  <si>
    <t>Non-piped improved (2017)</t>
  </si>
  <si>
    <t>Change in piped water (2000-2017)</t>
  </si>
  <si>
    <t>Area</t>
  </si>
  <si>
    <t>T1</t>
  </si>
  <si>
    <t>T2</t>
  </si>
  <si>
    <t>T3</t>
  </si>
  <si>
    <t>T4</t>
  </si>
  <si>
    <t>T5</t>
  </si>
  <si>
    <t>Drinking water country and regional estimates</t>
  </si>
  <si>
    <t>Sanitation country and regional estimates</t>
  </si>
  <si>
    <t>Hygiene country and regional estimates</t>
  </si>
  <si>
    <t>Charts</t>
  </si>
  <si>
    <t>Light circles</t>
  </si>
  <si>
    <t>Dark circles</t>
  </si>
  <si>
    <t>Highest coverage region</t>
  </si>
  <si>
    <t>Lowest coverage region</t>
  </si>
  <si>
    <t>Data</t>
  </si>
  <si>
    <t>Plot area data</t>
  </si>
  <si>
    <t>Country data</t>
  </si>
  <si>
    <t>Decreasing coverage (background colour)</t>
  </si>
  <si>
    <t>x-axis</t>
  </si>
  <si>
    <t xml:space="preserve">Notes: </t>
  </si>
  <si>
    <t>Iso3 codes can be deleted in column B</t>
  </si>
  <si>
    <t xml:space="preserve">Note: to select a different country copy and paste the relevant row below. </t>
  </si>
  <si>
    <t>Selected region</t>
  </si>
  <si>
    <t>Improved and available when needed</t>
  </si>
  <si>
    <t>Improved and free from contamination</t>
  </si>
  <si>
    <t>Data: Inequalities between wealth quintiles</t>
  </si>
  <si>
    <t>Data: National</t>
  </si>
  <si>
    <t>Back to ToC</t>
  </si>
  <si>
    <t>% pt change in basic water (2000-2017)</t>
  </si>
  <si>
    <t>% pt change in gap between richest and poorest quintiles (2000-2017)</t>
  </si>
  <si>
    <t>At least basic or basic</t>
  </si>
  <si>
    <t>B</t>
  </si>
  <si>
    <t>Inequalities in basic services by wealth and residence (equiplots)</t>
  </si>
  <si>
    <t>Progress on reducing inequalities in basic (quadrant)</t>
  </si>
  <si>
    <t>Sewer connections and wastewater treated</t>
  </si>
  <si>
    <t>Links to websites where data are available.</t>
  </si>
  <si>
    <t>Improved and on premises</t>
  </si>
  <si>
    <t>Improved and available</t>
  </si>
  <si>
    <t>Basic water</t>
  </si>
  <si>
    <t>Basic sanitation</t>
  </si>
  <si>
    <t>Safely disposed in situ</t>
  </si>
  <si>
    <t>Basic hygiene</t>
  </si>
  <si>
    <t>data_cov_wat_bas_n</t>
  </si>
  <si>
    <t>data_cov_wat_premises_n</t>
  </si>
  <si>
    <t>data_cov_wat_available_n</t>
  </si>
  <si>
    <t>data_cov_wat_quality_n</t>
  </si>
  <si>
    <t>data_cov_san_bas_n</t>
  </si>
  <si>
    <t>data_cov_san_sdo_sm_n</t>
  </si>
  <si>
    <t>data_cov_san_fst_sm_n</t>
  </si>
  <si>
    <t>data_cov_san_sew_sm_n</t>
  </si>
  <si>
    <t>data_cov_hyg_bas_n</t>
  </si>
  <si>
    <t>World (233)</t>
  </si>
  <si>
    <t>99% (220)</t>
  </si>
  <si>
    <t>100% (220)</t>
  </si>
  <si>
    <t>67% (93)</t>
  </si>
  <si>
    <t>51% (116)</t>
  </si>
  <si>
    <t>99% (212)</t>
  </si>
  <si>
    <t>43% (23)</t>
  </si>
  <si>
    <t>1% (9)</t>
  </si>
  <si>
    <t>92% (107)</t>
  </si>
  <si>
    <t>52% (78)</t>
  </si>
  <si>
    <t>Rural (.)</t>
  </si>
  <si>
    <t>100% (207)</t>
  </si>
  <si>
    <t>100% (206)</t>
  </si>
  <si>
    <t>71% (75)</t>
  </si>
  <si>
    <t>48% (55)</t>
  </si>
  <si>
    <t>100% (203)</t>
  </si>
  <si>
    <t>57% (22)</t>
  </si>
  <si>
    <t>0% (0)</t>
  </si>
  <si>
    <t>87% (92)</t>
  </si>
  <si>
    <t>67% (77)</t>
  </si>
  <si>
    <t>Urban (.)</t>
  </si>
  <si>
    <t>100% (212)</t>
  </si>
  <si>
    <t>100% (211)</t>
  </si>
  <si>
    <t>63% (98)</t>
  </si>
  <si>
    <t>54% (75)</t>
  </si>
  <si>
    <t>24% (17)</t>
  </si>
  <si>
    <t>88% (95)</t>
  </si>
  <si>
    <t>39% (76)</t>
  </si>
  <si>
    <t>Region (xxx)</t>
  </si>
  <si>
    <t>% of population and # countries) covered by available data in 2017</t>
  </si>
  <si>
    <t>Population ladders for basic and lacking basic services</t>
  </si>
  <si>
    <t>Population ladders for full JMP ladder</t>
  </si>
  <si>
    <t>[Please add your own caption - urban]</t>
  </si>
  <si>
    <t>[Please add your own caption - rural]</t>
  </si>
  <si>
    <t>Data: Rural</t>
  </si>
  <si>
    <t>Data: Urban</t>
  </si>
  <si>
    <t>Population unit</t>
  </si>
  <si>
    <t>thousands</t>
  </si>
  <si>
    <t>Units</t>
  </si>
  <si>
    <t xml:space="preserve">JMP 2019 Regional and Country Estimates for: </t>
  </si>
  <si>
    <t>Water ladder</t>
  </si>
  <si>
    <t>Ladder construction</t>
  </si>
  <si>
    <t>pop_wat_wobas_n</t>
  </si>
  <si>
    <t>Stata output - national</t>
  </si>
  <si>
    <t>Stata output - rural</t>
  </si>
  <si>
    <t>Stata output - urban</t>
  </si>
  <si>
    <t>unit</t>
  </si>
  <si>
    <t>Basic drinking water in 2017 (%)</t>
  </si>
  <si>
    <t>ARC (2000-2017)</t>
  </si>
  <si>
    <t>A</t>
  </si>
  <si>
    <t>C</t>
  </si>
  <si>
    <t>Country D</t>
  </si>
  <si>
    <t>Country E</t>
  </si>
  <si>
    <t>Select country:</t>
  </si>
  <si>
    <t>AAA</t>
  </si>
  <si>
    <t>BBB</t>
  </si>
  <si>
    <t>Basic drinking water in 2017 (scaled to range 1 to 6)</t>
  </si>
  <si>
    <t>Basic drinking water in 2017 (%) - rural</t>
  </si>
  <si>
    <t>ARC (2000-2017) - rural</t>
  </si>
  <si>
    <t>Basic drinking water in 2017 (%) - urban</t>
  </si>
  <si>
    <t>ARC (2000-2017) - urban</t>
  </si>
  <si>
    <t>Figure W6: Progress towards universal basic drinking water services (2000-2017) among countries with &lt;99% national coverage in 2017</t>
  </si>
  <si>
    <t>Figure W6U: Urban progress towards universal basic drinking water services (2000-2017) among countries with &lt;99% urban coverage in 2017</t>
  </si>
  <si>
    <t>Lacking basic services</t>
  </si>
  <si>
    <t>Improved vs elements of safely managed (scatter)</t>
  </si>
  <si>
    <t>CCC</t>
  </si>
  <si>
    <t>Emerging data on menstrual hygiene</t>
  </si>
  <si>
    <t>W12</t>
  </si>
  <si>
    <t>Click on the chart and table numbers below to jump to the relevant pages.</t>
  </si>
  <si>
    <t>Progress to nearly universal basic sanitation/elimination of open defecation</t>
  </si>
  <si>
    <t>Open defecation ladders</t>
  </si>
  <si>
    <t>Figure S2A: Population by sanitation service level, 2000-2017</t>
  </si>
  <si>
    <t>Figure S2B: Population using basic sanitation services, 2000-2017</t>
  </si>
  <si>
    <t>Figure S2C: Population practising open defecation, 2000-2017</t>
  </si>
  <si>
    <t>Figure W2A: Population by drinking water service level, 2000-2017</t>
  </si>
  <si>
    <t>Figure W2B: Population using basic drinking water services, 2000-2017</t>
  </si>
  <si>
    <t>Figure S6: Progress towards universal basic sanitation services (2000-2017) among countries with &lt;99% national coverage in 2017</t>
  </si>
  <si>
    <t>Figure S6U: Urban progress towards universal sanitation water services (2000-2017) among countries with &lt;99% urban coverage in 2017</t>
  </si>
  <si>
    <t>Figure S6R: Rural progress towards universal basic sanitation services (2000-2017) among countries with &lt;99% rural coverage in 2017</t>
  </si>
  <si>
    <t>Figure W6R: Rural progress towards universal basic drinking water services (2000-2017) among countries with &lt;99% rural coverage in 2017</t>
  </si>
  <si>
    <t>Onsite</t>
  </si>
  <si>
    <t>Disposed in situ</t>
  </si>
  <si>
    <t>Basic sanitation in 2017 (%)</t>
  </si>
  <si>
    <t>Basic sanitation in 2017 (scaled to range 1 to 6)</t>
  </si>
  <si>
    <t>Basic sanitation in 2017 (%) - urban</t>
  </si>
  <si>
    <t>Sewer connection (2000)</t>
  </si>
  <si>
    <t>Septic tanks (2000)</t>
  </si>
  <si>
    <t>Sewer connections (2017)</t>
  </si>
  <si>
    <t>Septic tanks (2017)</t>
  </si>
  <si>
    <t>Change in sewer connections (2000-2017)</t>
  </si>
  <si>
    <t>Change in septic tanks (2000-2017)</t>
  </si>
  <si>
    <t>Change in latrines and other improved (2000-2017)</t>
  </si>
  <si>
    <t>Latrines and other improved (2017)</t>
  </si>
  <si>
    <t>Latrines and other improved (2000)</t>
  </si>
  <si>
    <t>Figure S7: Sanitation facility types (population), 2000-2017</t>
  </si>
  <si>
    <t>Figure S8: Sewer connections vs wastewater treated</t>
  </si>
  <si>
    <t>Sewer connections vs wastewater treated</t>
  </si>
  <si>
    <t>Figure W12: Changes in basic water coverage and inequalities between richest and poorest, by country and residence, 2000-2017 (%)</t>
  </si>
  <si>
    <t>Figure W8A: Improved vs accessible on premises</t>
  </si>
  <si>
    <t>Figure W8C: Improved vs free from contamination</t>
  </si>
  <si>
    <t>Figure W8B: Improved vs available when needed</t>
  </si>
  <si>
    <t>Illustrative data examples for MHM:</t>
  </si>
  <si>
    <t>https://mics.unicef.org/surveys</t>
  </si>
  <si>
    <t>Multiple Indicator Cluster Surveys</t>
  </si>
  <si>
    <t>The majority of recent MICS surveys have included questions on menstrual hygiene. Final reports and "snapshots" including these data can be found here:</t>
  </si>
  <si>
    <t>PMA2020 MHM snapshots</t>
  </si>
  <si>
    <t>https://www.pma2020.org/mhm-briefs</t>
  </si>
  <si>
    <t>Figure H1: Regional, urban and rural hygiene ladders (%), 2000-2017</t>
  </si>
  <si>
    <t>Lacking basic sanitation</t>
  </si>
  <si>
    <t>pop_san_wobas_n</t>
  </si>
  <si>
    <t>pop_san_wobas_u</t>
  </si>
  <si>
    <t>pop_san_wobas_r</t>
  </si>
  <si>
    <t>KHM</t>
  </si>
  <si>
    <t>LAO</t>
  </si>
  <si>
    <t>MNG</t>
  </si>
  <si>
    <t>PHL</t>
  </si>
  <si>
    <t>VNM</t>
  </si>
  <si>
    <t>Down</t>
  </si>
  <si>
    <t>Up</t>
  </si>
  <si>
    <t>Poor</t>
  </si>
  <si>
    <t>Middle</t>
  </si>
  <si>
    <t>Rich</t>
  </si>
  <si>
    <t>SSD</t>
  </si>
  <si>
    <t>Midpoint</t>
  </si>
  <si>
    <t>Name_loc</t>
  </si>
  <si>
    <t>Iso3 codes can be deleted in column AP</t>
  </si>
  <si>
    <t>Figure W7: Piped and non-piped improved (population), 2000-2017</t>
  </si>
  <si>
    <t>Data: Inequalities between wealth quintiles - national</t>
  </si>
  <si>
    <t>Data: Inequalities between wealth quintiles - urban</t>
  </si>
  <si>
    <t>Data: Inequalities between wealth quintiles - rural</t>
  </si>
  <si>
    <t>Population units</t>
  </si>
  <si>
    <t>Population label</t>
  </si>
  <si>
    <t>pop_san_od_u</t>
  </si>
  <si>
    <t>pop_san_od_n</t>
  </si>
  <si>
    <t>pop_san_od_r</t>
  </si>
  <si>
    <t>Tables</t>
  </si>
  <si>
    <t>Select Country</t>
  </si>
  <si>
    <t>Select country</t>
  </si>
  <si>
    <t>Other subnational region</t>
  </si>
  <si>
    <t>COUNTRY AND SUBNATIONAL DATA</t>
  </si>
  <si>
    <t>ON TRACK</t>
  </si>
  <si>
    <t>PROGRESS IS TOO SLOW</t>
  </si>
  <si>
    <t>COVERAGE DECREASING</t>
  </si>
  <si>
    <t>Iso3 codes can be deleted in column V</t>
  </si>
  <si>
    <t>Figure W4A: Countries ranked by safely managed and basic drinking water services (%), 2017</t>
  </si>
  <si>
    <t>Figure W4B: Countries ranked by urban safely managed and basic drinking water services (%), 2017</t>
  </si>
  <si>
    <t>Figure W4C: Countries ranked by rural safely managed and basic drinking water services (%), 2017</t>
  </si>
  <si>
    <t>National ranking</t>
  </si>
  <si>
    <t>Urban ranking</t>
  </si>
  <si>
    <t>Rural ranking</t>
  </si>
  <si>
    <t>Figure S4C: Countries ranked by rural safely managed and basic sanitation services (%), 2017</t>
  </si>
  <si>
    <t>Figure S4B: Countries ranked by urban safely managed and basic sanitation services (%), 2017</t>
  </si>
  <si>
    <t>Figure S4A: Countries ranked by safely managed and basic sanitation services (%), 2017</t>
  </si>
  <si>
    <t>INEQUALITIES IN BASIC SERVICES</t>
  </si>
  <si>
    <t>Wealth quintile</t>
  </si>
  <si>
    <t>Countries, areas and territories</t>
  </si>
  <si>
    <t>quintile</t>
  </si>
  <si>
    <t>wat_bas</t>
  </si>
  <si>
    <t>wat_lim</t>
  </si>
  <si>
    <t>wat_unimp</t>
  </si>
  <si>
    <t>wat_sur</t>
  </si>
  <si>
    <t>san_bas</t>
  </si>
  <si>
    <t>san_lim</t>
  </si>
  <si>
    <t>san_unimp</t>
  </si>
  <si>
    <t>san_od</t>
  </si>
  <si>
    <t>hyg_bas</t>
  </si>
  <si>
    <t>hyg_lim</t>
  </si>
  <si>
    <t>hyg_nofac</t>
  </si>
  <si>
    <t>AFG</t>
  </si>
  <si>
    <t>Albania</t>
  </si>
  <si>
    <t>ALB</t>
  </si>
  <si>
    <t>AGO</t>
  </si>
  <si>
    <t>Armenia</t>
  </si>
  <si>
    <t>ARM</t>
  </si>
  <si>
    <t>Bangladesh</t>
  </si>
  <si>
    <t>BGD</t>
  </si>
  <si>
    <t>Belarus</t>
  </si>
  <si>
    <t>BLR</t>
  </si>
  <si>
    <t>Belize</t>
  </si>
  <si>
    <t>BLZ</t>
  </si>
  <si>
    <t>BEN</t>
  </si>
  <si>
    <t>BOL</t>
  </si>
  <si>
    <t>Bosnia and Herzegovina</t>
  </si>
  <si>
    <t>BIH</t>
  </si>
  <si>
    <t>BFA</t>
  </si>
  <si>
    <t>BDI</t>
  </si>
  <si>
    <t>CMR</t>
  </si>
  <si>
    <t>CAF</t>
  </si>
  <si>
    <t>TCD</t>
  </si>
  <si>
    <t>Colombia</t>
  </si>
  <si>
    <t>COL</t>
  </si>
  <si>
    <t>COM</t>
  </si>
  <si>
    <t>COG</t>
  </si>
  <si>
    <t>CIV</t>
  </si>
  <si>
    <t>COD</t>
  </si>
  <si>
    <t>Dominican Republic</t>
  </si>
  <si>
    <t>DOM</t>
  </si>
  <si>
    <t>Egypt</t>
  </si>
  <si>
    <t>EGY</t>
  </si>
  <si>
    <t>SWZ</t>
  </si>
  <si>
    <t>ETH</t>
  </si>
  <si>
    <t>GAB</t>
  </si>
  <si>
    <t>GMB</t>
  </si>
  <si>
    <t>Georgia</t>
  </si>
  <si>
    <t>GEO</t>
  </si>
  <si>
    <t>GHA</t>
  </si>
  <si>
    <t>GTM</t>
  </si>
  <si>
    <t>GIN</t>
  </si>
  <si>
    <t>GNB</t>
  </si>
  <si>
    <t>Guyana</t>
  </si>
  <si>
    <t>GUY</t>
  </si>
  <si>
    <t>HTI</t>
  </si>
  <si>
    <t>HND</t>
  </si>
  <si>
    <t>IND</t>
  </si>
  <si>
    <t>IDN</t>
  </si>
  <si>
    <t>Iraq</t>
  </si>
  <si>
    <t>IRQ</t>
  </si>
  <si>
    <t>Jamaica</t>
  </si>
  <si>
    <t>JAM</t>
  </si>
  <si>
    <t>Jordan</t>
  </si>
  <si>
    <t>JOR</t>
  </si>
  <si>
    <t>Kazakhstan</t>
  </si>
  <si>
    <t>KAZ</t>
  </si>
  <si>
    <t>KEN</t>
  </si>
  <si>
    <t>Kyrgyzstan</t>
  </si>
  <si>
    <t>KGZ</t>
  </si>
  <si>
    <t>LSO</t>
  </si>
  <si>
    <t>LBR</t>
  </si>
  <si>
    <t>MDG</t>
  </si>
  <si>
    <t>MWI</t>
  </si>
  <si>
    <t>MLI</t>
  </si>
  <si>
    <t>MRT</t>
  </si>
  <si>
    <t>Mexico</t>
  </si>
  <si>
    <t>MEX</t>
  </si>
  <si>
    <t>Montenegro</t>
  </si>
  <si>
    <t>MNE</t>
  </si>
  <si>
    <t>MOZ</t>
  </si>
  <si>
    <t>NAM</t>
  </si>
  <si>
    <t>NPL</t>
  </si>
  <si>
    <t>NIC</t>
  </si>
  <si>
    <t>NER</t>
  </si>
  <si>
    <t>NGA</t>
  </si>
  <si>
    <t>North Macedonia</t>
  </si>
  <si>
    <t>MKD</t>
  </si>
  <si>
    <t>PAK</t>
  </si>
  <si>
    <t>Paraguay</t>
  </si>
  <si>
    <t>PRY</t>
  </si>
  <si>
    <t>PER</t>
  </si>
  <si>
    <t>Republic of Moldova</t>
  </si>
  <si>
    <t>MDA</t>
  </si>
  <si>
    <t>RWA</t>
  </si>
  <si>
    <t>Saint Lucia</t>
  </si>
  <si>
    <t>LCA</t>
  </si>
  <si>
    <t>STP</t>
  </si>
  <si>
    <t>SEN</t>
  </si>
  <si>
    <t>Serbia</t>
  </si>
  <si>
    <t>SRB</t>
  </si>
  <si>
    <t>SLE</t>
  </si>
  <si>
    <t>SOM</t>
  </si>
  <si>
    <t>SDN</t>
  </si>
  <si>
    <t>SUR</t>
  </si>
  <si>
    <t>Tajikistan</t>
  </si>
  <si>
    <t>TJK</t>
  </si>
  <si>
    <t>Thailand</t>
  </si>
  <si>
    <t>THA</t>
  </si>
  <si>
    <t>TGO</t>
  </si>
  <si>
    <t>Trinidad and Tobago</t>
  </si>
  <si>
    <t>TTO</t>
  </si>
  <si>
    <t>Tunisia</t>
  </si>
  <si>
    <t>TUN</t>
  </si>
  <si>
    <t>Turkey</t>
  </si>
  <si>
    <t>TUR</t>
  </si>
  <si>
    <t>Turkmenistan</t>
  </si>
  <si>
    <t>TKM</t>
  </si>
  <si>
    <t>UGA</t>
  </si>
  <si>
    <t>Ukraine</t>
  </si>
  <si>
    <t>UKR</t>
  </si>
  <si>
    <t>TZA</t>
  </si>
  <si>
    <t>Uruguay</t>
  </si>
  <si>
    <t>URY</t>
  </si>
  <si>
    <t>West Bank and Gaza Strip</t>
  </si>
  <si>
    <t>PSE</t>
  </si>
  <si>
    <t>YEM</t>
  </si>
  <si>
    <t>ZMB</t>
  </si>
  <si>
    <t>ZWE</t>
  </si>
  <si>
    <t>Data for selected countries</t>
  </si>
  <si>
    <t>Basic sanitation trends by quintile</t>
  </si>
  <si>
    <t>Open defecation trends by quintile</t>
  </si>
  <si>
    <t>Select countries</t>
  </si>
  <si>
    <t>#1</t>
  </si>
  <si>
    <t>#2</t>
  </si>
  <si>
    <t>#3</t>
  </si>
  <si>
    <t>#4</t>
  </si>
  <si>
    <t>D</t>
  </si>
  <si>
    <t>E</t>
  </si>
  <si>
    <t>san_od_Q1_2000</t>
  </si>
  <si>
    <t>san_od_Q1_2017</t>
  </si>
  <si>
    <t>san_od_Q5_2000</t>
  </si>
  <si>
    <t>san_od_Q5_2017</t>
  </si>
  <si>
    <t>san_bas_Q1_2000</t>
  </si>
  <si>
    <t>san_bas_Q1_2017</t>
  </si>
  <si>
    <t>san_bas_Q5_2000</t>
  </si>
  <si>
    <t>san_bas_Q5_2017</t>
  </si>
  <si>
    <t>S13</t>
  </si>
  <si>
    <t>Trends in gap in basic services between richest and poorest</t>
  </si>
  <si>
    <t>Trend in gaps between richest and poorest, allowing user to select 4 countries</t>
  </si>
  <si>
    <t>Maps (available on request)</t>
  </si>
  <si>
    <t>Just include the regional one or a few country examples? Region plus one data rich country example per region?</t>
  </si>
  <si>
    <t>Joint Monitoring Programme for Water Supply, Sanitation and Hygiene</t>
  </si>
  <si>
    <t>www.washdata.org</t>
  </si>
  <si>
    <t>Regional snapshot for</t>
  </si>
  <si>
    <t>[Region type]</t>
  </si>
  <si>
    <t>[Region name]</t>
  </si>
  <si>
    <t>BB</t>
  </si>
  <si>
    <t>[Select country]</t>
  </si>
  <si>
    <t>[Please select countries]</t>
  </si>
  <si>
    <t>Figure H6: Basic hygiene by wealth quintile</t>
  </si>
  <si>
    <t>Figure H2: Regional, urban and rural hygiene population ladders (population), 2017</t>
  </si>
  <si>
    <t>National, urban and rural - comparison of changes in coverage and changes in inequalities</t>
  </si>
  <si>
    <t>Basic services by wealth quintile for countries in region</t>
  </si>
  <si>
    <t>[Please add your own caption - national]</t>
  </si>
  <si>
    <t>Figure W10A: Basic drinking water by wealth quintile</t>
  </si>
  <si>
    <t>Figure W10B: Basic drinking water by wealth quintile (urban)</t>
  </si>
  <si>
    <t>Figure W10C: Basic drinking water by wealth quintile (rural)</t>
  </si>
  <si>
    <t>Figure W11C: Basic sanitation by wealth quintile (rural)</t>
  </si>
  <si>
    <t>Figure W11B: Basic sanitation by wealth quintile (urban)</t>
  </si>
  <si>
    <t>Figure W11A: Basic sanitation by wealth quintile</t>
  </si>
  <si>
    <t>Data availability by indicator for the world and region (# countries with data and % of population)</t>
  </si>
  <si>
    <t>Inequalities in basic services by wealth quintile, including trends for drinking water and sanitation</t>
  </si>
  <si>
    <t>National, urban and rural hygiene estimates</t>
  </si>
  <si>
    <t>National, urban and rural drinking water estimates</t>
  </si>
  <si>
    <t>National, urban and rural sanitation estimates</t>
  </si>
  <si>
    <t>Ranking countries by the proportion of the population with no handwashing facility at home</t>
  </si>
  <si>
    <t>Ranking countries by the proportion of the population with basic hygiene services</t>
  </si>
  <si>
    <t>Population without basic hygiene services (urban and rural)</t>
  </si>
  <si>
    <t>Hygiene ladders for region, urban and rural</t>
  </si>
  <si>
    <t>Hygiene population ladders for region, urban and rural</t>
  </si>
  <si>
    <t>Drinking water trend ladders for region, urban and rural</t>
  </si>
  <si>
    <t>Drinking water population trend ladders for region, urban and rural</t>
  </si>
  <si>
    <t>Sanitation trend ladders for region, urban and rural</t>
  </si>
  <si>
    <t>Sanitation population trend ladders for region, urban and rural</t>
  </si>
  <si>
    <t>Population without basic sanitation services and practising open defecation (urban and rural)</t>
  </si>
  <si>
    <t>Population without basic drinking water services (urban and rural)</t>
  </si>
  <si>
    <t>Ranking countries by the proportion of the population with safely managed and basic services</t>
  </si>
  <si>
    <t>Ranking countries by the proportion of the population with safely managed and basic services (urban and rural)</t>
  </si>
  <si>
    <t>Chart with the annual rate of change 2000-2017 and 2017 coverage of basic drinking water</t>
  </si>
  <si>
    <t>Inequalities in basic services comparing world, regions, countries and subnational inequalities</t>
  </si>
  <si>
    <t>Use of different sanitation facilities comparing world, regions, countries and subnational differences</t>
  </si>
  <si>
    <t>Scatter plot of sewer connections vs wastewater treated</t>
  </si>
  <si>
    <t>Use of different sanitation facilty types and change between 2000 and 2017</t>
  </si>
  <si>
    <t>Use of piped and non-piped improved drinking water and change between 2000 and 2017</t>
  </si>
  <si>
    <t>Scatter comparing improved and safely managed elements</t>
  </si>
  <si>
    <t>Figure S13: Changes in basic sanitation coverage and inequalities between richest and poorest, by country and residence, 2000-2017 (%)</t>
  </si>
  <si>
    <t>Note: Proportion of the relevant population for which data are available.</t>
  </si>
  <si>
    <t>S9B</t>
  </si>
  <si>
    <t>S9A</t>
  </si>
  <si>
    <t>S10A</t>
  </si>
  <si>
    <t>S10B</t>
  </si>
  <si>
    <t>S10C</t>
  </si>
  <si>
    <t>Inequalities in open defecation (abacus)</t>
  </si>
  <si>
    <t>Inequalities in open defecation comparing world, regions, countries and subnational inequalities</t>
  </si>
  <si>
    <t>Sanitation facility types: Sewer connections</t>
  </si>
  <si>
    <t>Sanitation facility types: Sewer tanks</t>
  </si>
  <si>
    <t>Sanitation facility types: Improved latrines and other</t>
  </si>
  <si>
    <t>Trends in gap in open defecation between richest and poorest</t>
  </si>
  <si>
    <t>S12A</t>
  </si>
  <si>
    <t>S12B</t>
  </si>
  <si>
    <t>Basic drinking water trends by quintile</t>
  </si>
  <si>
    <t>Figure H5C: Countries ranked by no handwashing facility (%) in rural, 2017</t>
  </si>
  <si>
    <t>Figure H5B: Countries ranked by no handwashing facility (%) in urban, 2017</t>
  </si>
  <si>
    <t>Figure H5A: Countries ranked by no handwashing facility (%), 2017</t>
  </si>
  <si>
    <t>Figure H4A: Countries ranked by basic hygiene services (%), 2017</t>
  </si>
  <si>
    <t>Figure H4B: Countries ranked by urban basic hygiene services (%), 2017</t>
  </si>
  <si>
    <t>Figure H4C: Countries ranked by rural basic hygiene services (%), 2017</t>
  </si>
  <si>
    <t>[Please select a country]</t>
  </si>
  <si>
    <t>Figure W11: Changes in gap in basic drinking water coverage between richest and poorest, by country, 2000-2017 (%)</t>
  </si>
  <si>
    <t>Figure S12A: Changes in gap in basic sanitation coverage between richest and poorest, by country, 2000-2017 (%)</t>
  </si>
  <si>
    <t>Figure S12B: Changes in gap in open defecation between richest and poorest, by country, 2000-2017 (%)</t>
  </si>
  <si>
    <t>Regional snapshot for household water, 
sanitation and hygiene 
 (2000-2017)</t>
  </si>
  <si>
    <t>Updated Nov 2019</t>
  </si>
  <si>
    <t>WHO</t>
  </si>
  <si>
    <t>EURO</t>
  </si>
  <si>
    <t>Russian Federation</t>
  </si>
  <si>
    <t>Azerbaijan</t>
  </si>
  <si>
    <t>Uzbekistan</t>
  </si>
  <si>
    <t>Romania</t>
  </si>
  <si>
    <t>Hungary</t>
  </si>
  <si>
    <t>Croatia</t>
  </si>
  <si>
    <t>Andorra</t>
  </si>
  <si>
    <t>Lithuania</t>
  </si>
  <si>
    <t>Estonia</t>
  </si>
  <si>
    <t>Italy</t>
  </si>
  <si>
    <t>Latvia</t>
  </si>
  <si>
    <t>Portugal</t>
  </si>
  <si>
    <t>Switzerland</t>
  </si>
  <si>
    <t>Denmark</t>
  </si>
  <si>
    <t>Bulgaria</t>
  </si>
  <si>
    <t>Ireland</t>
  </si>
  <si>
    <t>France</t>
  </si>
  <si>
    <t>Czechia</t>
  </si>
  <si>
    <t>Slovenia</t>
  </si>
  <si>
    <t>Norway</t>
  </si>
  <si>
    <t>Spain</t>
  </si>
  <si>
    <t>Austria</t>
  </si>
  <si>
    <t>Poland</t>
  </si>
  <si>
    <t>Israel</t>
  </si>
  <si>
    <t>Belgium</t>
  </si>
  <si>
    <t>Cyprus</t>
  </si>
  <si>
    <t>Finland</t>
  </si>
  <si>
    <t>Luxembourg</t>
  </si>
  <si>
    <t>Slovakia</t>
  </si>
  <si>
    <t>Germany</t>
  </si>
  <si>
    <t>Sweden</t>
  </si>
  <si>
    <t>Netherlands</t>
  </si>
  <si>
    <t>United Kingdom of Great Britain and Northern Ireland</t>
  </si>
  <si>
    <t>Iceland</t>
  </si>
  <si>
    <t>Monaco</t>
  </si>
  <si>
    <t>San Marino</t>
  </si>
  <si>
    <t>Greece</t>
  </si>
  <si>
    <t>Malta</t>
  </si>
  <si>
    <t>UZB</t>
  </si>
  <si>
    <t>AZE</t>
  </si>
  <si>
    <t>RUS</t>
  </si>
  <si>
    <t>ROU</t>
  </si>
  <si>
    <t>HUN</t>
  </si>
  <si>
    <t>HRV</t>
  </si>
  <si>
    <t>AND</t>
  </si>
  <si>
    <t>LTU</t>
  </si>
  <si>
    <t>EST</t>
  </si>
  <si>
    <t>ITA</t>
  </si>
  <si>
    <t>LVA</t>
  </si>
  <si>
    <t>PRT</t>
  </si>
  <si>
    <t>CHE</t>
  </si>
  <si>
    <t>DNK</t>
  </si>
  <si>
    <t>BGR</t>
  </si>
  <si>
    <t>IRL</t>
  </si>
  <si>
    <t>FRA</t>
  </si>
  <si>
    <t>CZE</t>
  </si>
  <si>
    <t>SVN</t>
  </si>
  <si>
    <t>NOR</t>
  </si>
  <si>
    <t>ESP</t>
  </si>
  <si>
    <t>AUT</t>
  </si>
  <si>
    <t>POL</t>
  </si>
  <si>
    <t>ISR</t>
  </si>
  <si>
    <t>BEL</t>
  </si>
  <si>
    <t>CYP</t>
  </si>
  <si>
    <t>FIN</t>
  </si>
  <si>
    <t>LUX</t>
  </si>
  <si>
    <t>SVK</t>
  </si>
  <si>
    <t>DEU</t>
  </si>
  <si>
    <t>SWE</t>
  </si>
  <si>
    <t>NLD</t>
  </si>
  <si>
    <t>GBR</t>
  </si>
  <si>
    <t>ISL</t>
  </si>
  <si>
    <t>MCO</t>
  </si>
  <si>
    <t>SMR</t>
  </si>
  <si>
    <t>GRC</t>
  </si>
  <si>
    <t>MLT</t>
  </si>
  <si>
    <t/>
  </si>
  <si>
    <t>quintile_data</t>
  </si>
  <si>
    <t>service_level</t>
  </si>
  <si>
    <t>service_type</t>
  </si>
  <si>
    <t>v_n</t>
  </si>
  <si>
    <t>v_r</t>
  </si>
  <si>
    <t>v_u</t>
  </si>
  <si>
    <t>v_n_Q1</t>
  </si>
  <si>
    <t>v_n_Q2</t>
  </si>
  <si>
    <t>v_n_Q3</t>
  </si>
  <si>
    <t>v_n_Q4</t>
  </si>
  <si>
    <t>v_n_Q5</t>
  </si>
  <si>
    <t>v_reg_1</t>
  </si>
  <si>
    <t>v_reg_2</t>
  </si>
  <si>
    <t>v_reg_3</t>
  </si>
  <si>
    <t>v_reg_4</t>
  </si>
  <si>
    <t>v_reg_5</t>
  </si>
  <si>
    <t>v_reg_6</t>
  </si>
  <si>
    <t>v_reg_7</t>
  </si>
  <si>
    <t>v_reg_8</t>
  </si>
  <si>
    <t>v_reg_9</t>
  </si>
  <si>
    <t>v_reg_10</t>
  </si>
  <si>
    <t>v_reg_11</t>
  </si>
  <si>
    <t>v_reg_12</t>
  </si>
  <si>
    <t>v_reg_13</t>
  </si>
  <si>
    <t>v_reg_14</t>
  </si>
  <si>
    <t>v_reg_15</t>
  </si>
  <si>
    <t>v_reg_16</t>
  </si>
  <si>
    <t>v_reg_17</t>
  </si>
  <si>
    <t>v_reg_18</t>
  </si>
  <si>
    <t>v_reg_19</t>
  </si>
  <si>
    <t>v_reg_20</t>
  </si>
  <si>
    <t>v_reg_21</t>
  </si>
  <si>
    <t>v_reg_22</t>
  </si>
  <si>
    <t>v_reg_23</t>
  </si>
  <si>
    <t>v_reg_24</t>
  </si>
  <si>
    <t>v_reg_25</t>
  </si>
  <si>
    <t>v_reg_26</t>
  </si>
  <si>
    <t>v_reg_27</t>
  </si>
  <si>
    <t>v_reg_28</t>
  </si>
  <si>
    <t>v_reg_29</t>
  </si>
  <si>
    <t>v_reg_30</t>
  </si>
  <si>
    <t>v_reg_31</t>
  </si>
  <si>
    <t>v_reg_32</t>
  </si>
  <si>
    <t>v_reg_33</t>
  </si>
  <si>
    <t>v_reg_34</t>
  </si>
  <si>
    <t>v_reg_35</t>
  </si>
  <si>
    <t>v_reg_36</t>
  </si>
  <si>
    <t>v_reg_max</t>
  </si>
  <si>
    <t>v_reg_min</t>
  </si>
  <si>
    <t>sdg</t>
  </si>
  <si>
    <t>Europe and Northern America</t>
  </si>
  <si>
    <t>Northern Africa and Western Asia</t>
  </si>
  <si>
    <t>Central and Southern Asia</t>
  </si>
  <si>
    <t>unicef_new</t>
  </si>
  <si>
    <t>Eastern Europe &amp; Central Asia</t>
  </si>
  <si>
    <t>Western Europe</t>
  </si>
  <si>
    <t>Middle East &amp; North Africa</t>
  </si>
  <si>
    <t>who</t>
  </si>
  <si>
    <t>world</t>
  </si>
  <si>
    <t>region</t>
  </si>
  <si>
    <t>AFRO</t>
  </si>
  <si>
    <t>AMRO</t>
  </si>
  <si>
    <t>EMRO</t>
  </si>
  <si>
    <t>SEARO</t>
  </si>
  <si>
    <t>WPRO</t>
  </si>
  <si>
    <t>wat_bas_n</t>
  </si>
  <si>
    <t>position</t>
  </si>
  <si>
    <t>name_loc</t>
  </si>
  <si>
    <t>wat_bas_Q1n</t>
  </si>
  <si>
    <t>wat_bas_Q2n</t>
  </si>
  <si>
    <t>wat_bas_Q3n</t>
  </si>
  <si>
    <t>wat_bas_Q4n</t>
  </si>
  <si>
    <t>wat_bas_Q5n</t>
  </si>
  <si>
    <t>wat_bas_Q1u</t>
  </si>
  <si>
    <t>wat_bas_Q2u</t>
  </si>
  <si>
    <t>wat_bas_Q3u</t>
  </si>
  <si>
    <t>wat_bas_Q4u</t>
  </si>
  <si>
    <t>wat_bas_Q5u</t>
  </si>
  <si>
    <t>wat_bas_Q1r</t>
  </si>
  <si>
    <t>wat_bas_Q2r</t>
  </si>
  <si>
    <t>wat_bas_Q3r</t>
  </si>
  <si>
    <t>wat_bas_Q4r</t>
  </si>
  <si>
    <t>wat_bas_Q5r</t>
  </si>
  <si>
    <t>wat_bas_Q12000</t>
  </si>
  <si>
    <t>wat_bas_Q12017</t>
  </si>
  <si>
    <t>wat_bas_Q52000</t>
  </si>
  <si>
    <t>wat_bas_Q52017</t>
  </si>
  <si>
    <t>diff_wat_bas_Q_n</t>
  </si>
  <si>
    <t>diff_wat_bas_n</t>
  </si>
  <si>
    <t>diff_wat_bas_Q_u</t>
  </si>
  <si>
    <t>diff_wat_bas_u</t>
  </si>
  <si>
    <t>diff_wat_bas_Q_r</t>
  </si>
  <si>
    <t>diff_wat_bas_r</t>
  </si>
  <si>
    <t>thousand</t>
  </si>
  <si>
    <t>san_bas_n</t>
  </si>
  <si>
    <t>san_od_n</t>
  </si>
  <si>
    <t>_merge</t>
  </si>
  <si>
    <t>matched (3)</t>
  </si>
  <si>
    <t>using only (2)</t>
  </si>
  <si>
    <t>survey_code</t>
  </si>
  <si>
    <t>DHS18</t>
  </si>
  <si>
    <t>DHS16</t>
  </si>
  <si>
    <t>MICS12</t>
  </si>
  <si>
    <t>WMS13</t>
  </si>
  <si>
    <t>MICS15</t>
  </si>
  <si>
    <t>MICS14</t>
  </si>
  <si>
    <t>MICS13</t>
  </si>
  <si>
    <t>MICS11</t>
  </si>
  <si>
    <t>DHS17</t>
  </si>
  <si>
    <t>MICS16</t>
  </si>
  <si>
    <t>Septic</t>
  </si>
  <si>
    <t>Latrine</t>
  </si>
  <si>
    <t>san_imp_sew_n</t>
  </si>
  <si>
    <t>san_imp_sep_n</t>
  </si>
  <si>
    <t>san_imp_lat_n</t>
  </si>
  <si>
    <t>san_bas_Q1n</t>
  </si>
  <si>
    <t>san_bas_Q2n</t>
  </si>
  <si>
    <t>san_bas_Q3n</t>
  </si>
  <si>
    <t>san_bas_Q4n</t>
  </si>
  <si>
    <t>san_bas_Q5n</t>
  </si>
  <si>
    <t>san_bas_Q1u</t>
  </si>
  <si>
    <t>san_bas_Q2u</t>
  </si>
  <si>
    <t>san_bas_Q3u</t>
  </si>
  <si>
    <t>san_bas_Q4u</t>
  </si>
  <si>
    <t>san_bas_Q5u</t>
  </si>
  <si>
    <t>san_bas_Q1r</t>
  </si>
  <si>
    <t>san_bas_Q2r</t>
  </si>
  <si>
    <t>san_bas_Q3r</t>
  </si>
  <si>
    <t>san_bas_Q4r</t>
  </si>
  <si>
    <t>san_bas_Q5r</t>
  </si>
  <si>
    <t>san_bas_Q12000</t>
  </si>
  <si>
    <t>san_bas_Q12017</t>
  </si>
  <si>
    <t>san_bas_Q52000</t>
  </si>
  <si>
    <t>san_bas_Q52017</t>
  </si>
  <si>
    <t>san_od_Q52000</t>
  </si>
  <si>
    <t>san_od_Q52017</t>
  </si>
  <si>
    <t>san_od_Q12000</t>
  </si>
  <si>
    <t>san_od_Q12017</t>
  </si>
  <si>
    <t>diff_san_bas_Q_n</t>
  </si>
  <si>
    <t>diff_san_bas_n</t>
  </si>
  <si>
    <t>diff_san_bas_Q_u</t>
  </si>
  <si>
    <t>diff_san_bas_u</t>
  </si>
  <si>
    <t>diff_san_bas_Q_r</t>
  </si>
  <si>
    <t>diff_san_bas_r</t>
  </si>
  <si>
    <t>hyg_bas_Q1n</t>
  </si>
  <si>
    <t>hyg_bas_Q2n</t>
  </si>
  <si>
    <t>hyg_bas_Q3n</t>
  </si>
  <si>
    <t>hyg_bas_Q4n</t>
  </si>
  <si>
    <t>hyg_bas_Q5n</t>
  </si>
  <si>
    <t>pop_n</t>
  </si>
  <si>
    <t>prop_u</t>
  </si>
  <si>
    <t>san_lim_n</t>
  </si>
  <si>
    <t>san_unimp_n</t>
  </si>
  <si>
    <t>arc_san_bas_n</t>
  </si>
  <si>
    <t>arc_san_od_n</t>
  </si>
  <si>
    <t>san_bas_r</t>
  </si>
  <si>
    <t>san_lim_r</t>
  </si>
  <si>
    <t>san_unimp_r</t>
  </si>
  <si>
    <t>san_od_r</t>
  </si>
  <si>
    <t>arc_san_bas_r</t>
  </si>
  <si>
    <t>arc_san_od_r</t>
  </si>
  <si>
    <t>san_bas_u</t>
  </si>
  <si>
    <t>san_lim_u</t>
  </si>
  <si>
    <t>san_unimp_u</t>
  </si>
  <si>
    <t>san_od_u</t>
  </si>
  <si>
    <t>arc_san_bas_u</t>
  </si>
  <si>
    <t>arc_san_od_u</t>
  </si>
  <si>
    <t>name2</t>
  </si>
  <si>
    <t>year2</t>
  </si>
  <si>
    <t>san_sm_n</t>
  </si>
  <si>
    <t>san_sdo_sm_n</t>
  </si>
  <si>
    <t>san_fst_sm_n</t>
  </si>
  <si>
    <t>san_sew_sm_n</t>
  </si>
  <si>
    <t>san_sm_r</t>
  </si>
  <si>
    <t>san_sdo_sm_r</t>
  </si>
  <si>
    <t>san_fst_sm_r</t>
  </si>
  <si>
    <t>san_sew_sm_r</t>
  </si>
  <si>
    <t>san_imp_lat_r</t>
  </si>
  <si>
    <t>san_imp_sep_r</t>
  </si>
  <si>
    <t>san_imp_sew_r</t>
  </si>
  <si>
    <t>san_sm_u</t>
  </si>
  <si>
    <t>san_sdo_sm_u</t>
  </si>
  <si>
    <t>san_fst_sm_u</t>
  </si>
  <si>
    <t>san_sew_sm_u</t>
  </si>
  <si>
    <t>san_imp_lat_u</t>
  </si>
  <si>
    <t>san_imp_sep_u</t>
  </si>
  <si>
    <t>san_imp_sew_u</t>
  </si>
  <si>
    <t>sl</t>
  </si>
  <si>
    <t>san_imp_n</t>
  </si>
  <si>
    <t>san_lat_n</t>
  </si>
  <si>
    <t>san_sep_n</t>
  </si>
  <si>
    <t>san_sew_n</t>
  </si>
  <si>
    <t>san_imp_r</t>
  </si>
  <si>
    <t>san_lat_r</t>
  </si>
  <si>
    <t>san_sep_r</t>
  </si>
  <si>
    <t>san_sew_r</t>
  </si>
  <si>
    <t>san_imp_u</t>
  </si>
  <si>
    <t>san_lat_u</t>
  </si>
  <si>
    <t>san_sep_u</t>
  </si>
  <si>
    <t>san_sew_u</t>
  </si>
  <si>
    <t>san_onsite_sm_u</t>
  </si>
  <si>
    <t>san_onsite_sm_r</t>
  </si>
  <si>
    <t>san_onsite_sm_n</t>
  </si>
  <si>
    <t>arc_san_bas_sew_u</t>
  </si>
  <si>
    <t>arc_san_bas_sew_r</t>
  </si>
  <si>
    <t>arc_san_bas_sew_n</t>
  </si>
  <si>
    <t>arc_san_bas_sep_u</t>
  </si>
  <si>
    <t>arc_san_bas_sep_r</t>
  </si>
  <si>
    <t>arc_san_bas_sep_n</t>
  </si>
  <si>
    <t>arc_san_bas_lat_u</t>
  </si>
  <si>
    <t>arc_san_bas_lat_r</t>
  </si>
  <si>
    <t>arc_san_bas_lat_n</t>
  </si>
  <si>
    <t>pop_n2</t>
  </si>
  <si>
    <t>wat_lim_n</t>
  </si>
  <si>
    <t>wat_unimp_n</t>
  </si>
  <si>
    <t>wat_sur_n</t>
  </si>
  <si>
    <t>arc_wat_bas_n</t>
  </si>
  <si>
    <t>wat_bas_r</t>
  </si>
  <si>
    <t>wat_lim_r</t>
  </si>
  <si>
    <t>wat_unimp_r</t>
  </si>
  <si>
    <t>wat_sur_r</t>
  </si>
  <si>
    <t>arc_wat_bas_r</t>
  </si>
  <si>
    <t>wat_bas_u</t>
  </si>
  <si>
    <t>wat_lim_u</t>
  </si>
  <si>
    <t>wat_unimp_u</t>
  </si>
  <si>
    <t>wat_sur_u</t>
  </si>
  <si>
    <t>arc_wat_bas_u</t>
  </si>
  <si>
    <t>wat_sm_n</t>
  </si>
  <si>
    <t>wat_premises_n</t>
  </si>
  <si>
    <t>wat_available_n</t>
  </si>
  <si>
    <t>wat_quality_n</t>
  </si>
  <si>
    <t>wat_pip_n</t>
  </si>
  <si>
    <t>wat_npip_n</t>
  </si>
  <si>
    <t>wat_sm_r</t>
  </si>
  <si>
    <t>wat_premises_r</t>
  </si>
  <si>
    <t>wat_available_r</t>
  </si>
  <si>
    <t>wat_quality_r</t>
  </si>
  <si>
    <t>wat_pip_r</t>
  </si>
  <si>
    <t>wat_npip_r</t>
  </si>
  <si>
    <t>wat_sm_u</t>
  </si>
  <si>
    <t>wat_premises_u</t>
  </si>
  <si>
    <t>wat_available_u</t>
  </si>
  <si>
    <t>wat_quality_u</t>
  </si>
  <si>
    <t>wat_pip_u</t>
  </si>
  <si>
    <t>wat_npip_u</t>
  </si>
  <si>
    <t>wat_imp_n</t>
  </si>
  <si>
    <t>wat_imp_r</t>
  </si>
  <si>
    <t>wat_imp_u</t>
  </si>
  <si>
    <t>hyg_bas_n</t>
  </si>
  <si>
    <t>hyg_lim_n</t>
  </si>
  <si>
    <t>hyg_nfac_n</t>
  </si>
  <si>
    <t>hyg_bas_r</t>
  </si>
  <si>
    <t>hyg_lim_r</t>
  </si>
  <si>
    <t>hyg_nfac_r</t>
  </si>
  <si>
    <t>hyg_bas_u</t>
  </si>
  <si>
    <t>hyg_lim_u</t>
  </si>
  <si>
    <t>hyg_nfac_u</t>
  </si>
  <si>
    <t>hyg_fac_n</t>
  </si>
  <si>
    <t>hyg_fac_r</t>
  </si>
  <si>
    <t>hyg_fac_u</t>
  </si>
  <si>
    <t>EURO (53)</t>
  </si>
  <si>
    <t>data_cov_wat_bas</t>
  </si>
  <si>
    <t>100% (53)</t>
  </si>
  <si>
    <t>100% (51)</t>
  </si>
  <si>
    <t>100% (52)</t>
  </si>
  <si>
    <t>data_cov_wat_premises</t>
  </si>
  <si>
    <t>data_cov_wat_available</t>
  </si>
  <si>
    <t>23% (15)</t>
  </si>
  <si>
    <t>9% (9)</t>
  </si>
  <si>
    <t>8% (13)</t>
  </si>
  <si>
    <t>data_cov_wat_quality</t>
  </si>
  <si>
    <t>91% (52)</t>
  </si>
  <si>
    <t>11% (7)</t>
  </si>
  <si>
    <t>5% (9)</t>
  </si>
  <si>
    <t>data_cov_san_bas</t>
  </si>
  <si>
    <t>data_cov_san_sdo_sm</t>
  </si>
  <si>
    <t>17% (16)</t>
  </si>
  <si>
    <t>1% (1)</t>
  </si>
  <si>
    <t>data_cov_san_fst_sm</t>
  </si>
  <si>
    <t>8% (7)</t>
  </si>
  <si>
    <t>data_cov_san_sew_sm</t>
  </si>
  <si>
    <t>99% (50)</t>
  </si>
  <si>
    <t>81% (40)</t>
  </si>
  <si>
    <t>81% (41)</t>
  </si>
  <si>
    <t>data_cov_hyg_bas</t>
  </si>
  <si>
    <t>6% (6)</t>
  </si>
  <si>
    <t>9% (5)</t>
  </si>
  <si>
    <t>3% (5)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</si>
</sst>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?\ ???\ ???"/>
    <numFmt numFmtId="165" formatCode="0.0"/>
  </numFmts>
  <fonts count="8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0070C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B0F0"/>
      <name val="Calibri"/>
      <family val="2"/>
      <scheme val="minor"/>
    </font>
    <font>
      <b/>
      <sz val="18"/>
      <color rgb="FF0070C0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sz val="11"/>
      <name val="Arial"/>
      <family val="2"/>
    </font>
    <font>
      <sz val="11"/>
      <name val="Calibri"/>
      <family val="2"/>
    </font>
    <font>
      <b/>
      <sz val="11"/>
      <color theme="6" tint="0.79995117038484"/>
      <name val="Arial"/>
      <family val="2"/>
    </font>
    <font>
      <b/>
      <i/>
      <sz val="18"/>
      <color rgb="FF0070C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i/>
      <sz val="18"/>
      <color rgb="FF388E3C"/>
      <name val="Calibri"/>
      <family val="2"/>
      <scheme val="minor"/>
    </font>
    <font>
      <b/>
      <sz val="14"/>
      <color rgb="FF388E3C"/>
      <name val="Calibri"/>
      <family val="2"/>
      <scheme val="minor"/>
    </font>
    <font>
      <b/>
      <i/>
      <sz val="18"/>
      <color rgb="FF7030A0"/>
      <name val="Calibri"/>
      <family val="2"/>
      <scheme val="minor"/>
    </font>
    <font>
      <b/>
      <sz val="14"/>
      <color rgb="FF7030A0"/>
      <name val="Calibri"/>
      <family val="2"/>
      <scheme val="minor"/>
    </font>
    <font>
      <b/>
      <i/>
      <sz val="11"/>
      <color rgb="FF00B0F0"/>
      <name val="Calibri"/>
      <family val="2"/>
      <scheme val="minor"/>
    </font>
    <font>
      <sz val="12"/>
      <color theme="1"/>
      <name val="Times New Roman"/>
      <family val="2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2"/>
      <color rgb="FF00B0F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1"/>
      <name val="Calibri"/>
      <family val="2"/>
    </font>
    <font>
      <b/>
      <i/>
      <sz val="11"/>
      <name val="Calibri"/>
      <family val="2"/>
    </font>
    <font>
      <b/>
      <sz val="9"/>
      <color theme="1"/>
      <name val="Calibri"/>
      <family val="2"/>
      <scheme val="minor"/>
    </font>
    <font>
      <i/>
      <sz val="11"/>
      <color rgb="FFC00000"/>
      <name val="Calibri"/>
      <family val="2"/>
      <scheme val="minor"/>
    </font>
    <font>
      <b/>
      <i/>
      <sz val="18"/>
      <color theme="9" tint="-0.24997711111789"/>
      <name val="Calibri"/>
      <family val="2"/>
      <scheme val="minor"/>
    </font>
    <font>
      <b/>
      <sz val="14"/>
      <color theme="9" tint="-0.24997711111789"/>
      <name val="Calibri"/>
      <family val="2"/>
      <scheme val="minor"/>
    </font>
    <font>
      <b/>
      <sz val="18"/>
      <color rgb="FF7030A0"/>
      <name val="Calibri"/>
      <family val="2"/>
      <scheme val="minor"/>
    </font>
    <font>
      <b/>
      <sz val="14"/>
      <color rgb="FFFFC000"/>
      <name val="Calibri"/>
      <family val="2"/>
      <scheme val="minor"/>
    </font>
    <font>
      <b/>
      <i/>
      <sz val="18"/>
      <color rgb="FFFFC000"/>
      <name val="Calibri"/>
      <family val="2"/>
      <scheme val="minor"/>
    </font>
    <font>
      <b/>
      <i/>
      <sz val="18"/>
      <color rgb="FFAB47BC"/>
      <name val="Calibri"/>
      <family val="2"/>
      <scheme val="minor"/>
    </font>
    <font>
      <b/>
      <sz val="14"/>
      <color rgb="FFAB47BC"/>
      <name val="Calibri"/>
      <family val="2"/>
      <scheme val="minor"/>
    </font>
    <font>
      <b/>
      <i/>
      <sz val="18"/>
      <color rgb="FF00B05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b/>
      <sz val="12"/>
      <color theme="1"/>
      <name val="Arial"/>
      <family val="2"/>
    </font>
    <font>
      <i/>
      <sz val="12"/>
      <color theme="1"/>
      <name val="Times New Roman"/>
      <family val="1"/>
    </font>
    <font>
      <sz val="12"/>
      <color theme="0"/>
      <name val="Times New Roman"/>
      <family val="2"/>
    </font>
    <font>
      <b/>
      <sz val="12"/>
      <color theme="0"/>
      <name val="Times New Roman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i/>
      <sz val="18"/>
      <color theme="8" tint="-0.24997711111789"/>
      <name val="Calibri"/>
      <family val="2"/>
      <scheme val="minor"/>
    </font>
    <font>
      <b/>
      <sz val="14"/>
      <color theme="8" tint="-0.24997711111789"/>
      <name val="Calibri"/>
      <family val="2"/>
      <scheme val="minor"/>
    </font>
    <font>
      <sz val="12"/>
      <color theme="1"/>
      <name val="Arial"/>
      <family val="2"/>
    </font>
    <font>
      <sz val="18"/>
      <color theme="1"/>
      <name val="Arial"/>
      <family val="2"/>
    </font>
    <font>
      <b/>
      <sz val="16"/>
      <color rgb="FF00B0F0"/>
      <name val="Arial"/>
      <family val="2"/>
    </font>
    <font>
      <sz val="16"/>
      <color theme="1" tint="0.34998626667074"/>
      <name val="Arial"/>
      <family val="2"/>
    </font>
    <font>
      <b/>
      <sz val="20"/>
      <color theme="1" tint="0.34998626667074"/>
      <name val="Arial"/>
      <family val="2"/>
    </font>
    <font>
      <sz val="10"/>
      <color theme="1" tint="0.34998626667074"/>
      <name val="Arial"/>
      <family val="2"/>
    </font>
    <font>
      <i/>
      <sz val="10"/>
      <color theme="1" tint="0.34998626667074"/>
      <name val="Arial"/>
      <family val="2"/>
    </font>
    <font>
      <u/>
      <sz val="11"/>
      <color theme="10"/>
      <name val="Calibri"/>
      <family val="2"/>
    </font>
    <font>
      <u/>
      <sz val="11"/>
      <name val="Calibri"/>
      <family val="2"/>
    </font>
    <font>
      <i/>
      <sz val="8"/>
      <color theme="1"/>
      <name val="Arial"/>
      <family val="2"/>
    </font>
    <font>
      <b/>
      <sz val="8"/>
      <color rgb="FF6C70A4"/>
      <name val="Arial"/>
      <family val="2"/>
    </font>
    <font>
      <u/>
      <sz val="10"/>
      <name val="Arial"/>
      <family val="2"/>
    </font>
    <font>
      <sz val="12"/>
      <color theme="0" tint="-0.49995422223579"/>
      <name val="Arial"/>
      <family val="2"/>
    </font>
    <font>
      <u/>
      <sz val="10"/>
      <color theme="0" tint="-0.49995422223579"/>
      <name val="Arial"/>
      <family val="2"/>
    </font>
    <font>
      <b/>
      <sz val="18"/>
      <color theme="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color theme="0"/>
      <name val="Arial"/>
      <family val="2"/>
    </font>
    <font>
      <b/>
      <i/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name val="Calibri"/>
      <family val="2"/>
    </font>
    <font>
      <sz val="12"/>
      <color theme="1"/>
      <name val="Times New Roman"/>
      <family val="1"/>
    </font>
    <font>
      <b/>
      <sz val="14"/>
      <color rgb="FF358E43"/>
      <name val="Calibri"/>
      <family val="2"/>
      <scheme val="minor"/>
    </font>
    <font>
      <sz val="11"/>
      <color rgb="FF358E43"/>
      <name val="Calibri"/>
      <family val="2"/>
      <scheme val="minor"/>
    </font>
    <font>
      <b/>
      <i/>
      <sz val="18"/>
      <color rgb="FF358E43"/>
      <name val="Calibri"/>
      <family val="2"/>
      <scheme val="minor"/>
    </font>
    <font>
      <b/>
      <sz val="14"/>
      <color rgb="FF548235"/>
      <name val="Calibri"/>
      <family val="2"/>
      <scheme val="minor"/>
    </font>
    <font>
      <b/>
      <i/>
      <sz val="18"/>
      <color rgb="FF548235"/>
      <name val="Calibri"/>
      <family val="2"/>
      <scheme val="minor"/>
    </font>
  </fonts>
  <fills count="62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288D1"/>
        <bgColor theme="4"/>
      </patternFill>
    </fill>
    <fill>
      <patternFill patternType="solid">
        <fgColor theme="0" tint="-0.24997711111789"/>
        <bgColor indexed="64"/>
      </patternFill>
    </fill>
    <fill>
      <patternFill patternType="solid">
        <fgColor rgb="FFFFB300"/>
        <bgColor indexed="64"/>
      </patternFill>
    </fill>
    <fill>
      <patternFill patternType="solid">
        <fgColor rgb="FFFFD54F"/>
        <bgColor indexed="64"/>
      </patternFill>
    </fill>
    <fill>
      <patternFill patternType="solid">
        <fgColor rgb="FFFFF176"/>
        <bgColor indexed="64"/>
      </patternFill>
    </fill>
    <fill>
      <patternFill patternType="solid">
        <fgColor rgb="FF4FC3F7"/>
        <bgColor indexed="64"/>
      </patternFill>
    </fill>
    <fill>
      <patternFill patternType="solid">
        <fgColor rgb="FF0288D1"/>
        <bgColor indexed="64"/>
      </patternFill>
    </fill>
    <fill>
      <patternFill patternType="solid">
        <fgColor rgb="FF388E3C"/>
        <bgColor theme="4"/>
      </patternFill>
    </fill>
    <fill>
      <patternFill patternType="solid">
        <fgColor rgb="FF81C784"/>
        <bgColor indexed="64"/>
      </patternFill>
    </fill>
    <fill>
      <patternFill patternType="solid">
        <fgColor rgb="FF388E3C"/>
        <bgColor indexed="64"/>
      </patternFill>
    </fill>
    <fill>
      <patternFill patternType="solid">
        <fgColor rgb="FFAB47BC"/>
        <bgColor theme="4"/>
      </patternFill>
    </fill>
    <fill>
      <patternFill patternType="solid">
        <fgColor rgb="FFFFCA28"/>
        <bgColor indexed="64"/>
      </patternFill>
    </fill>
    <fill>
      <patternFill patternType="solid">
        <fgColor rgb="FFAB47BC"/>
        <bgColor indexed="64"/>
      </patternFill>
    </fill>
    <fill>
      <patternFill patternType="solid">
        <fgColor theme="0" tint="-0.249946592608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8AD7FA"/>
        <bgColor indexed="64"/>
      </patternFill>
    </fill>
    <fill>
      <patternFill patternType="solid">
        <fgColor rgb="FFC1EFFF"/>
        <bgColor indexed="64"/>
      </patternFill>
    </fill>
    <fill>
      <patternFill patternType="solid">
        <fgColor rgb="FF79C6FF"/>
        <bgColor indexed="64"/>
      </patternFill>
    </fill>
    <fill>
      <patternFill patternType="solid">
        <fgColor rgb="FFF0F8FA"/>
        <bgColor indexed="64"/>
      </patternFill>
    </fill>
    <fill>
      <patternFill patternType="solid">
        <fgColor rgb="FF44BC58"/>
        <bgColor indexed="64"/>
      </patternFill>
    </fill>
    <fill>
      <patternFill patternType="solid">
        <fgColor rgb="FFD6EDBD"/>
        <bgColor indexed="64"/>
      </patternFill>
    </fill>
    <fill>
      <patternFill patternType="solid">
        <fgColor rgb="FFFAC9A0"/>
        <bgColor indexed="64"/>
      </patternFill>
    </fill>
    <fill>
      <patternFill patternType="solid">
        <fgColor rgb="FF00E266"/>
        <bgColor indexed="64"/>
      </patternFill>
    </fill>
    <fill>
      <patternFill patternType="solid">
        <fgColor rgb="FFECF2DE"/>
        <bgColor indexed="64"/>
      </patternFill>
    </fill>
    <fill>
      <patternFill patternType="solid">
        <fgColor theme="7" tint="0.59996337778863"/>
        <bgColor indexed="64"/>
      </patternFill>
    </fill>
    <fill>
      <patternFill patternType="solid">
        <fgColor theme="0" tint="-0.34998626667074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0" tint="-0.14999847407453"/>
        <bgColor indexed="64"/>
      </patternFill>
    </fill>
    <fill>
      <patternFill patternType="solid">
        <fgColor theme="4" tint="0.59996337778863"/>
        <bgColor indexed="64"/>
      </patternFill>
    </fill>
    <fill>
      <patternFill patternType="solid">
        <fgColor rgb="FFC39BE1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-0.24997711111789"/>
        <bgColor indexed="64"/>
      </patternFill>
    </fill>
    <fill>
      <patternFill patternType="solid">
        <fgColor theme="9" tint="-0.2499771111178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89DB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rgb="FFBEE395"/>
        <bgColor indexed="64"/>
      </patternFill>
    </fill>
    <fill>
      <patternFill patternType="solid">
        <fgColor theme="8" tint="0.79995117038484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5117038484"/>
        <bgColor indexed="64"/>
      </patternFill>
    </fill>
    <fill>
      <patternFill patternType="solid">
        <fgColor theme="9" tint="0.39997558519242"/>
        <bgColor indexed="64"/>
      </patternFill>
    </fill>
    <fill>
      <patternFill patternType="solid">
        <fgColor theme="7" tint="-0.24997711111789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7" tint="-0.24994659260842"/>
        <bgColor indexed="64"/>
      </patternFill>
    </fill>
    <fill>
      <patternFill patternType="solid">
        <fgColor rgb="FF8ED9FA"/>
        <bgColor indexed="64"/>
      </patternFill>
    </fill>
    <fill>
      <patternFill patternType="solid">
        <fgColor rgb="FFB1DDB3"/>
        <bgColor indexed="64"/>
      </patternFill>
    </fill>
    <fill>
      <patternFill patternType="solid">
        <fgColor rgb="FFC681D1"/>
        <bgColor indexed="64"/>
      </patternFill>
    </fill>
    <fill>
      <patternFill patternType="solid">
        <fgColor rgb="FFD6D0D2"/>
      </patternFill>
    </fill>
    <fill>
      <patternFill patternType="solid">
        <fgColor rgb="FF0070C0"/>
        <bgColor indexed="64"/>
      </patternFill>
    </fill>
    <fill>
      <patternFill patternType="solid">
        <fgColor rgb="FFEDADBC"/>
        <bgColor indexed="64"/>
      </patternFill>
    </fill>
    <fill>
      <patternFill patternType="solid">
        <fgColor rgb="FF358E43"/>
        <bgColor indexed="64"/>
      </patternFill>
    </fill>
    <fill>
      <patternFill patternType="solid">
        <fgColor rgb="FF63B96A"/>
        <bgColor indexed="64"/>
      </patternFill>
    </fill>
    <fill>
      <patternFill patternType="solid">
        <fgColor rgb="FFADD9AD"/>
        <bgColor indexed="64"/>
      </patternFill>
    </fill>
    <fill>
      <patternFill patternType="solid">
        <fgColor theme="0" tint="-0.04998931852168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 tint="-0.24994659260842"/>
      </bottom>
      <diagonal/>
    </border>
  </borders>
  <cellStyleXfs count="113">
    <xf numFmtId="0" fontId="0" fillId="0" borderId="0"/>
    <xf numFmtId="0" fontId="2" fillId="2" borderId="0" applyNumberFormat="false" applyBorder="false" applyAlignment="false" applyProtection="false"/>
    <xf numFmtId="0" fontId="3" fillId="3" borderId="0" applyNumberFormat="false" applyBorder="false" applyAlignment="false" applyProtection="false"/>
    <xf numFmtId="0" fontId="5" fillId="0" borderId="0"/>
    <xf numFmtId="0" fontId="6" fillId="0" borderId="0"/>
    <xf numFmtId="0" fontId="1" fillId="0" borderId="0"/>
    <xf numFmtId="0" fontId="1" fillId="0" borderId="0"/>
    <xf numFmtId="9" fontId="5" fillId="0" borderId="0" applyFont="false" applyFill="false" applyBorder="false" applyAlignment="false" applyProtection="false"/>
    <xf numFmtId="0" fontId="22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 applyNumberFormat="false" applyFill="false" applyBorder="false" applyAlignment="false" applyProtection="false"/>
    <xf numFmtId="0" fontId="31" fillId="0" borderId="0"/>
    <xf numFmtId="0" fontId="66" fillId="0" borderId="0" applyNumberFormat="false" applyFill="false" applyBorder="false" applyAlignment="false" applyProtection="false"/>
    <xf numFmtId="0" fontId="69" fillId="0" borderId="0" applyNumberFormat="false" applyFill="false" applyBorder="false" applyAlignment="false" applyProtection="false"/>
    <xf numFmtId="0" fontId="73" fillId="55" borderId="0">
      <alignment horizontal="center" vertical="center"/>
    </xf>
  </cellStyleXfs>
  <cellXfs count="352">
    <xf numFmtId="0" fontId="0" fillId="0" borderId="0" xfId="0"/>
    <xf numFmtId="0" fontId="6" fillId="0" borderId="0" xfId="4"/>
    <xf numFmtId="0" fontId="7" fillId="0" borderId="0" xfId="5" applyFont="true" applyBorder="true"/>
    <xf numFmtId="0" fontId="7" fillId="0" borderId="0" xfId="5" applyFont="true"/>
    <xf numFmtId="1" fontId="6" fillId="0" borderId="0" xfId="4" applyNumberFormat="true"/>
    <xf numFmtId="0" fontId="6" fillId="0" borderId="0" xfId="4" applyFill="true"/>
    <xf numFmtId="0" fontId="0" fillId="0" borderId="0" xfId="0" applyFill="true"/>
    <xf numFmtId="0" fontId="0" fillId="5" borderId="0" xfId="0" applyFill="true"/>
    <xf numFmtId="0" fontId="12" fillId="6" borderId="1" xfId="0" applyFont="true" applyFill="true" applyBorder="true"/>
    <xf numFmtId="0" fontId="9" fillId="0" borderId="0" xfId="0" applyFont="true" applyAlignment="true">
      <alignment horizontal="left"/>
    </xf>
    <xf numFmtId="0" fontId="12" fillId="13" borderId="1" xfId="0" applyFont="true" applyFill="true" applyBorder="true"/>
    <xf numFmtId="0" fontId="12" fillId="16" borderId="1" xfId="0" applyFont="true" applyFill="true" applyBorder="true"/>
    <xf numFmtId="0" fontId="12" fillId="16" borderId="3" xfId="0" applyFont="true" applyFill="true" applyBorder="true"/>
    <xf numFmtId="0" fontId="17" fillId="4" borderId="0" xfId="0" applyFont="true" applyFill="true"/>
    <xf numFmtId="0" fontId="0" fillId="4" borderId="0" xfId="0" applyFill="true"/>
    <xf numFmtId="0" fontId="0" fillId="4" borderId="4" xfId="0" applyFont="true" applyFill="true" applyBorder="true" applyAlignment="true">
      <alignment horizontal="left"/>
    </xf>
    <xf numFmtId="0" fontId="0" fillId="4" borderId="6" xfId="0" applyFont="true" applyFill="true" applyBorder="true" applyAlignment="true">
      <alignment horizontal="left"/>
    </xf>
    <xf numFmtId="0" fontId="8" fillId="4" borderId="0" xfId="0" applyFont="true" applyFill="true"/>
    <xf numFmtId="0" fontId="8" fillId="4" borderId="0" xfId="0" applyFont="true" applyFill="true" applyAlignment="true">
      <alignment horizontal="center"/>
    </xf>
    <xf numFmtId="0" fontId="9" fillId="4" borderId="0" xfId="0" applyFont="true" applyFill="true" applyAlignment="true">
      <alignment horizontal="left"/>
    </xf>
    <xf numFmtId="0" fontId="12" fillId="6" borderId="2" xfId="0" applyFont="true" applyFill="true" applyBorder="true" applyAlignment="true">
      <alignment horizontal="center"/>
    </xf>
    <xf numFmtId="0" fontId="12" fillId="6" borderId="3" xfId="0" applyFont="true" applyFill="true" applyBorder="true" applyAlignment="true">
      <alignment horizontal="center"/>
    </xf>
    <xf numFmtId="0" fontId="9" fillId="4" borderId="0" xfId="0" applyFont="true" applyFill="true"/>
    <xf numFmtId="0" fontId="18" fillId="19" borderId="9" xfId="5" applyFont="true" applyFill="true" applyBorder="true" applyAlignment="true">
      <alignment horizontal="left" vertical="center"/>
    </xf>
    <xf numFmtId="2" fontId="7" fillId="4" borderId="0" xfId="5" applyNumberFormat="true" applyFont="true" applyFill="true" applyBorder="true" applyAlignment="true">
      <alignment horizontal="center"/>
    </xf>
    <xf numFmtId="1" fontId="19" fillId="11" borderId="9" xfId="5" applyNumberFormat="true" applyFont="true" applyFill="true" applyBorder="true" applyAlignment="true">
      <alignment horizontal="center" textRotation="90" wrapText="true"/>
    </xf>
    <xf numFmtId="1" fontId="18" fillId="10" borderId="9" xfId="5" applyNumberFormat="true" applyFont="true" applyFill="true" applyBorder="true" applyAlignment="true">
      <alignment horizontal="center" textRotation="90" wrapText="true"/>
    </xf>
    <xf numFmtId="1" fontId="19" fillId="9" borderId="9" xfId="5" applyNumberFormat="true" applyFont="true" applyFill="true" applyBorder="true" applyAlignment="true">
      <alignment horizontal="center" textRotation="90"/>
    </xf>
    <xf numFmtId="1" fontId="19" fillId="8" borderId="9" xfId="5" applyNumberFormat="true" applyFont="true" applyFill="true" applyBorder="true" applyAlignment="true">
      <alignment horizontal="center" textRotation="90"/>
    </xf>
    <xf numFmtId="2" fontId="19" fillId="19" borderId="9" xfId="5" applyNumberFormat="true" applyFont="true" applyFill="true" applyBorder="true" applyAlignment="true">
      <alignment horizontal="center" textRotation="90" wrapText="true"/>
    </xf>
    <xf numFmtId="1" fontId="19" fillId="10" borderId="9" xfId="5" applyNumberFormat="true" applyFont="true" applyFill="true" applyBorder="true" applyAlignment="true">
      <alignment horizontal="center" textRotation="90" wrapText="true"/>
    </xf>
    <xf numFmtId="1" fontId="20" fillId="12" borderId="9" xfId="5" applyNumberFormat="true" applyFont="true" applyFill="true" applyBorder="true" applyAlignment="true">
      <alignment horizontal="center" textRotation="90" wrapText="true"/>
    </xf>
    <xf numFmtId="1" fontId="19" fillId="20" borderId="9" xfId="5" applyNumberFormat="true" applyFont="true" applyFill="true" applyBorder="true" applyAlignment="true">
      <alignment horizontal="center" textRotation="90" wrapText="true"/>
    </xf>
    <xf numFmtId="1" fontId="19" fillId="21" borderId="9" xfId="5" applyNumberFormat="true" applyFont="true" applyFill="true" applyBorder="true" applyAlignment="true">
      <alignment horizontal="center" textRotation="90" wrapText="true"/>
    </xf>
    <xf numFmtId="0" fontId="7" fillId="4" borderId="0" xfId="5" applyFont="true" applyFill="true" applyBorder="true"/>
    <xf numFmtId="164" fontId="7" fillId="4" borderId="0" xfId="5" applyNumberFormat="true" applyFont="true" applyFill="true" applyBorder="true" applyAlignment="true">
      <alignment horizontal="right"/>
    </xf>
    <xf numFmtId="1" fontId="7" fillId="4" borderId="0" xfId="5" applyNumberFormat="true" applyFont="true" applyFill="true" applyBorder="true" applyAlignment="true">
      <alignment horizontal="right"/>
    </xf>
    <xf numFmtId="1" fontId="18" fillId="22" borderId="0" xfId="5" applyNumberFormat="true" applyFont="true" applyFill="true" applyBorder="true" applyAlignment="true">
      <alignment horizontal="center"/>
    </xf>
    <xf numFmtId="1" fontId="7" fillId="4" borderId="0" xfId="5" applyNumberFormat="true" applyFont="true" applyFill="true" applyBorder="true" applyAlignment="true">
      <alignment horizontal="center"/>
    </xf>
    <xf numFmtId="1" fontId="19" fillId="23" borderId="0" xfId="5" applyNumberFormat="true" applyFont="true" applyFill="true" applyBorder="true" applyAlignment="true">
      <alignment horizontal="center"/>
    </xf>
    <xf numFmtId="1" fontId="21" fillId="24" borderId="0" xfId="5" applyNumberFormat="true" applyFont="true" applyFill="true" applyBorder="true" applyAlignment="true">
      <alignment horizontal="center"/>
    </xf>
    <xf numFmtId="0" fontId="7" fillId="0" borderId="0" xfId="5" applyFont="true" applyAlignment="true">
      <alignment horizontal="right"/>
    </xf>
    <xf numFmtId="1" fontId="1" fillId="0" borderId="0" xfId="5" applyNumberFormat="true"/>
    <xf numFmtId="1" fontId="7" fillId="0" borderId="0" xfId="5" applyNumberFormat="true" applyFont="true"/>
    <xf numFmtId="2" fontId="7" fillId="0" borderId="0" xfId="5" applyNumberFormat="true" applyFont="true"/>
    <xf numFmtId="1" fontId="7" fillId="0" borderId="4" xfId="5" applyNumberFormat="true" applyFont="true" applyBorder="true"/>
    <xf numFmtId="1" fontId="7" fillId="4" borderId="0" xfId="5" applyNumberFormat="true" applyFont="true" applyFill="true" applyAlignment="true">
      <alignment horizontal="center"/>
    </xf>
    <xf numFmtId="2" fontId="21" fillId="4" borderId="0" xfId="5" applyNumberFormat="true" applyFont="true" applyFill="true" applyBorder="true" applyAlignment="true">
      <alignment horizontal="center"/>
    </xf>
    <xf numFmtId="0" fontId="18" fillId="14" borderId="9" xfId="5" applyFont="true" applyFill="true" applyBorder="true" applyAlignment="true">
      <alignment horizontal="center" textRotation="90" wrapText="true"/>
    </xf>
    <xf numFmtId="0" fontId="18" fillId="10" borderId="9" xfId="5" applyFont="true" applyFill="true" applyBorder="true" applyAlignment="true">
      <alignment horizontal="center" textRotation="90" wrapText="true"/>
    </xf>
    <xf numFmtId="0" fontId="18" fillId="9" borderId="9" xfId="5" applyFont="true" applyFill="true" applyBorder="true" applyAlignment="true">
      <alignment horizontal="center" textRotation="90" wrapText="true"/>
    </xf>
    <xf numFmtId="0" fontId="18" fillId="8" borderId="9" xfId="5" applyFont="true" applyFill="true" applyBorder="true" applyAlignment="true">
      <alignment horizontal="center" textRotation="90" wrapText="true"/>
    </xf>
    <xf numFmtId="0" fontId="19" fillId="19" borderId="9" xfId="5" applyFont="true" applyFill="true" applyBorder="true" applyAlignment="true">
      <alignment horizontal="center" textRotation="90" wrapText="true"/>
    </xf>
    <xf numFmtId="2" fontId="21" fillId="4" borderId="0" xfId="5" applyNumberFormat="true" applyFont="true" applyFill="true" applyBorder="true" applyAlignment="true">
      <alignment horizontal="center" wrapText="true"/>
    </xf>
    <xf numFmtId="0" fontId="23" fillId="15" borderId="9" xfId="5" applyFont="true" applyFill="true" applyBorder="true" applyAlignment="true">
      <alignment horizontal="center" textRotation="90" wrapText="true"/>
    </xf>
    <xf numFmtId="0" fontId="18" fillId="25" borderId="9" xfId="5" applyFont="true" applyFill="true" applyBorder="true" applyAlignment="true">
      <alignment horizontal="center" textRotation="90" wrapText="true"/>
    </xf>
    <xf numFmtId="0" fontId="21" fillId="4" borderId="0" xfId="5" applyFont="true" applyFill="true" applyBorder="true"/>
    <xf numFmtId="0" fontId="21" fillId="4" borderId="0" xfId="5" applyNumberFormat="true" applyFont="true" applyFill="true" applyBorder="true" applyAlignment="true">
      <alignment horizontal="right"/>
    </xf>
    <xf numFmtId="164" fontId="21" fillId="4" borderId="0" xfId="5" applyNumberFormat="true" applyFont="true" applyFill="true" applyBorder="true" applyAlignment="true">
      <alignment horizontal="right"/>
    </xf>
    <xf numFmtId="1" fontId="21" fillId="4" borderId="0" xfId="5" applyNumberFormat="true" applyFont="true" applyFill="true" applyBorder="true" applyAlignment="true">
      <alignment horizontal="center"/>
    </xf>
    <xf numFmtId="1" fontId="19" fillId="26" borderId="0" xfId="5" applyNumberFormat="true" applyFont="true" applyFill="true" applyBorder="true" applyAlignment="true">
      <alignment horizontal="center"/>
    </xf>
    <xf numFmtId="1" fontId="19" fillId="27" borderId="0" xfId="5" applyNumberFormat="true" applyFont="true" applyFill="true" applyBorder="true" applyAlignment="true">
      <alignment horizontal="center"/>
    </xf>
    <xf numFmtId="1" fontId="19" fillId="28" borderId="0" xfId="5" applyNumberFormat="true" applyFont="true" applyFill="true" applyBorder="true" applyAlignment="true">
      <alignment horizontal="center"/>
    </xf>
    <xf numFmtId="1" fontId="21" fillId="29" borderId="0" xfId="5" applyNumberFormat="true" applyFont="true" applyFill="true" applyBorder="true" applyAlignment="true">
      <alignment horizontal="center"/>
    </xf>
    <xf numFmtId="0" fontId="21" fillId="0" borderId="0" xfId="5" applyFont="true"/>
    <xf numFmtId="0" fontId="1" fillId="0" borderId="0" xfId="5" applyFont="true"/>
    <xf numFmtId="0" fontId="20" fillId="18" borderId="9" xfId="5" applyFont="true" applyFill="true" applyBorder="true" applyAlignment="true">
      <alignment horizontal="center" textRotation="90"/>
    </xf>
    <xf numFmtId="0" fontId="18" fillId="10" borderId="9" xfId="5" applyFont="true" applyFill="true" applyBorder="true" applyAlignment="true">
      <alignment textRotation="90" wrapText="true"/>
    </xf>
    <xf numFmtId="0" fontId="19" fillId="17" borderId="9" xfId="5" applyFont="true" applyFill="true" applyBorder="true" applyAlignment="true">
      <alignment horizontal="center" textRotation="90"/>
    </xf>
    <xf numFmtId="164" fontId="7" fillId="4" borderId="0" xfId="5" applyNumberFormat="true" applyFont="true" applyFill="true" applyBorder="true"/>
    <xf numFmtId="1" fontId="7" fillId="4" borderId="0" xfId="5" applyNumberFormat="true" applyFont="true" applyFill="true" applyBorder="true"/>
    <xf numFmtId="1" fontId="18" fillId="30" borderId="0" xfId="5" applyNumberFormat="true" applyFont="true" applyFill="true" applyBorder="true" applyAlignment="true">
      <alignment horizontal="center"/>
    </xf>
    <xf numFmtId="0" fontId="7" fillId="4" borderId="0" xfId="5" applyFont="true" applyFill="true"/>
    <xf numFmtId="0" fontId="7" fillId="4" borderId="0" xfId="5" applyFont="true" applyFill="true" applyAlignment="true">
      <alignment horizontal="center"/>
    </xf>
    <xf numFmtId="0" fontId="7" fillId="0" borderId="0" xfId="5" applyFont="true" applyAlignment="true">
      <alignment horizontal="center"/>
    </xf>
    <xf numFmtId="0" fontId="24" fillId="4" borderId="0" xfId="0" applyFont="true" applyFill="true"/>
    <xf numFmtId="0" fontId="25" fillId="4" borderId="0" xfId="0" applyFont="true" applyFill="true"/>
    <xf numFmtId="0" fontId="9" fillId="0" borderId="0" xfId="0" applyFont="true" applyFill="true"/>
    <xf numFmtId="0" fontId="26" fillId="4" borderId="0" xfId="0" applyFont="true" applyFill="true"/>
    <xf numFmtId="0" fontId="12" fillId="13" borderId="2" xfId="0" applyFont="true" applyFill="true" applyBorder="true" applyAlignment="true">
      <alignment horizontal="center"/>
    </xf>
    <xf numFmtId="0" fontId="12" fillId="13" borderId="3" xfId="0" applyFont="true" applyFill="true" applyBorder="true" applyAlignment="true">
      <alignment horizontal="center"/>
    </xf>
    <xf numFmtId="0" fontId="27" fillId="4" borderId="0" xfId="0" applyFont="true" applyFill="true"/>
    <xf numFmtId="0" fontId="28" fillId="4" borderId="0" xfId="0" applyFont="true" applyFill="true"/>
    <xf numFmtId="0" fontId="29" fillId="4" borderId="0" xfId="0" applyFont="true" applyFill="true"/>
    <xf numFmtId="0" fontId="3" fillId="0" borderId="0" xfId="2" applyFill="true"/>
    <xf numFmtId="0" fontId="6" fillId="4" borderId="0" xfId="4" applyFill="true"/>
    <xf numFmtId="0" fontId="2" fillId="4" borderId="0" xfId="1" applyFill="true"/>
    <xf numFmtId="0" fontId="3" fillId="4" borderId="0" xfId="2" applyFill="true"/>
    <xf numFmtId="0" fontId="10" fillId="4" borderId="0" xfId="0" applyFont="true" applyFill="true"/>
    <xf numFmtId="0" fontId="11" fillId="4" borderId="0" xfId="0" applyFont="true" applyFill="true"/>
    <xf numFmtId="1" fontId="0" fillId="4" borderId="0" xfId="0" applyNumberFormat="true" applyFill="true"/>
    <xf numFmtId="0" fontId="8" fillId="32" borderId="0" xfId="0" applyFont="true" applyFill="true" applyAlignment="true">
      <alignment horizontal="center" vertical="center" wrapText="true"/>
    </xf>
    <xf numFmtId="0" fontId="8" fillId="32" borderId="0" xfId="0" applyFont="true" applyFill="true" applyAlignment="true">
      <alignment horizontal="center" vertical="center"/>
    </xf>
    <xf numFmtId="0" fontId="13" fillId="4" borderId="0" xfId="0" applyFont="true" applyFill="true"/>
    <xf numFmtId="0" fontId="4" fillId="4" borderId="0" xfId="0" applyFont="true" applyFill="true"/>
    <xf numFmtId="0" fontId="0" fillId="4" borderId="0" xfId="0" applyFill="true" applyAlignment="true">
      <alignment horizontal="center"/>
    </xf>
    <xf numFmtId="0" fontId="14" fillId="4" borderId="0" xfId="0" applyFont="true" applyFill="true"/>
    <xf numFmtId="0" fontId="0" fillId="33" borderId="0" xfId="0" applyFill="true"/>
    <xf numFmtId="0" fontId="0" fillId="34" borderId="0" xfId="0" applyFill="true"/>
    <xf numFmtId="1" fontId="0" fillId="34" borderId="0" xfId="0" applyNumberFormat="true" applyFill="true"/>
    <xf numFmtId="0" fontId="0" fillId="31" borderId="0" xfId="0" applyFill="true"/>
    <xf numFmtId="0" fontId="0" fillId="7" borderId="0" xfId="0" applyFill="true"/>
    <xf numFmtId="0" fontId="16" fillId="4" borderId="0" xfId="0" applyFont="true" applyFill="true"/>
    <xf numFmtId="0" fontId="16" fillId="4" borderId="0" xfId="0" applyFont="true" applyFill="true" applyAlignment="true">
      <alignment horizontal="left"/>
    </xf>
    <xf numFmtId="0" fontId="30" fillId="4" borderId="0" xfId="0" applyFont="true" applyFill="true"/>
    <xf numFmtId="1" fontId="31" fillId="0" borderId="0" xfId="9" applyNumberFormat="true" applyFill="true"/>
    <xf numFmtId="2" fontId="0" fillId="34" borderId="0" xfId="0" applyNumberFormat="true" applyFill="true"/>
    <xf numFmtId="1" fontId="6" fillId="4" borderId="0" xfId="4" applyNumberFormat="true" applyFill="true"/>
    <xf numFmtId="0" fontId="6" fillId="31" borderId="0" xfId="4" applyFill="true"/>
    <xf numFmtId="0" fontId="3" fillId="31" borderId="0" xfId="2" applyFill="true"/>
    <xf numFmtId="0" fontId="6" fillId="7" borderId="0" xfId="4" applyFill="true"/>
    <xf numFmtId="0" fontId="3" fillId="7" borderId="0" xfId="2" applyFill="true"/>
    <xf numFmtId="0" fontId="32" fillId="4" borderId="0" xfId="108" applyFill="true"/>
    <xf numFmtId="0" fontId="13" fillId="7" borderId="0" xfId="0" applyFont="true" applyFill="true"/>
    <xf numFmtId="0" fontId="0" fillId="7" borderId="0" xfId="0" applyFill="true" applyAlignment="true">
      <alignment horizontal="center"/>
    </xf>
    <xf numFmtId="0" fontId="0" fillId="34" borderId="0" xfId="0" applyFont="true" applyFill="true"/>
    <xf numFmtId="0" fontId="3" fillId="34" borderId="0" xfId="2" applyFill="true" applyBorder="true"/>
    <xf numFmtId="0" fontId="3" fillId="34" borderId="0" xfId="2" applyFill="true" applyBorder="true" applyAlignment="true">
      <alignment horizontal="center"/>
    </xf>
    <xf numFmtId="1" fontId="3" fillId="34" borderId="0" xfId="2" applyNumberFormat="true" applyFill="true"/>
    <xf numFmtId="0" fontId="15" fillId="7" borderId="0" xfId="0" applyFont="true" applyFill="true"/>
    <xf numFmtId="0" fontId="8" fillId="7" borderId="0" xfId="0" applyFont="true" applyFill="true"/>
    <xf numFmtId="0" fontId="8" fillId="7" borderId="0" xfId="0" applyFont="true" applyFill="true" applyAlignment="true">
      <alignment horizontal="center"/>
    </xf>
    <xf numFmtId="0" fontId="34" fillId="4" borderId="0" xfId="0" applyFont="true" applyFill="true" applyAlignment="true">
      <alignment horizontal="left"/>
    </xf>
    <xf numFmtId="0" fontId="35" fillId="35" borderId="0" xfId="0" applyFont="true" applyFill="true" applyAlignment="true">
      <alignment horizontal="right"/>
    </xf>
    <xf numFmtId="0" fontId="35" fillId="37" borderId="0" xfId="0" applyFont="true" applyFill="true" applyAlignment="true">
      <alignment horizontal="right"/>
    </xf>
    <xf numFmtId="0" fontId="35" fillId="36" borderId="0" xfId="0" applyFont="true" applyFill="true" applyAlignment="true">
      <alignment horizontal="right"/>
    </xf>
    <xf numFmtId="0" fontId="35" fillId="4" borderId="0" xfId="0" applyFont="true" applyFill="true" applyAlignment="true">
      <alignment horizontal="left" indent="2"/>
    </xf>
    <xf numFmtId="1" fontId="6" fillId="0" borderId="0" xfId="4" applyNumberFormat="true" applyBorder="true"/>
    <xf numFmtId="0" fontId="12" fillId="38" borderId="0" xfId="0" applyFont="true" applyFill="true" applyAlignment="true">
      <alignment horizontal="center"/>
    </xf>
    <xf numFmtId="0" fontId="37" fillId="20" borderId="0" xfId="0" applyFont="true" applyFill="true" applyAlignment="true">
      <alignment horizontal="center" vertical="center" wrapText="true"/>
    </xf>
    <xf numFmtId="0" fontId="37" fillId="41" borderId="0" xfId="0" applyFont="true" applyFill="true" applyAlignment="true">
      <alignment horizontal="center" vertical="center" wrapText="true"/>
    </xf>
    <xf numFmtId="0" fontId="37" fillId="42" borderId="0" xfId="0" applyFont="true" applyFill="true" applyAlignment="true">
      <alignment horizontal="center" vertical="center" wrapText="true"/>
    </xf>
    <xf numFmtId="0" fontId="36" fillId="4" borderId="0" xfId="0" applyFont="true" applyFill="true"/>
    <xf numFmtId="0" fontId="38" fillId="4" borderId="0" xfId="4" applyFont="true" applyFill="true"/>
    <xf numFmtId="0" fontId="6" fillId="34" borderId="0" xfId="4" applyFill="true"/>
    <xf numFmtId="0" fontId="39" fillId="4" borderId="0" xfId="4" applyFont="true" applyFill="true"/>
    <xf numFmtId="0" fontId="39" fillId="31" borderId="0" xfId="4" applyFont="true" applyFill="true"/>
    <xf numFmtId="0" fontId="6" fillId="31" borderId="0" xfId="4" applyFill="true" applyAlignment="true">
      <alignment horizontal="center" wrapText="true"/>
    </xf>
    <xf numFmtId="0" fontId="38" fillId="31" borderId="0" xfId="4" applyFont="true" applyFill="true"/>
    <xf numFmtId="0" fontId="8" fillId="4" borderId="0" xfId="0" applyFont="true" applyFill="true" applyBorder="true" applyAlignment="true">
      <alignment horizontal="center"/>
    </xf>
    <xf numFmtId="0" fontId="8" fillId="4" borderId="7" xfId="0" applyFont="true" applyFill="true" applyBorder="true" applyAlignment="true">
      <alignment horizontal="center"/>
    </xf>
    <xf numFmtId="0" fontId="12" fillId="6" borderId="0" xfId="0" applyFont="true" applyFill="true" applyBorder="true"/>
    <xf numFmtId="0" fontId="12" fillId="6" borderId="0" xfId="0" applyFont="true" applyFill="true" applyBorder="true" applyAlignment="true">
      <alignment horizontal="center"/>
    </xf>
    <xf numFmtId="0" fontId="12" fillId="6" borderId="2" xfId="0" applyFont="true" applyFill="true" applyBorder="true"/>
    <xf numFmtId="0" fontId="12" fillId="6" borderId="4" xfId="0" applyFont="true" applyFill="true" applyBorder="true"/>
    <xf numFmtId="0" fontId="12" fillId="6" borderId="5" xfId="0" applyFont="true" applyFill="true" applyBorder="true" applyAlignment="true">
      <alignment horizontal="center"/>
    </xf>
    <xf numFmtId="165" fontId="0" fillId="4" borderId="0" xfId="0" applyNumberFormat="true" applyFont="true" applyFill="true" applyBorder="true" applyAlignment="true">
      <alignment horizontal="center"/>
    </xf>
    <xf numFmtId="165" fontId="0" fillId="4" borderId="5" xfId="0" applyNumberFormat="true" applyFont="true" applyFill="true" applyBorder="true" applyAlignment="true">
      <alignment horizontal="center"/>
    </xf>
    <xf numFmtId="165" fontId="0" fillId="4" borderId="0" xfId="0" applyNumberFormat="true" applyFill="true" applyBorder="true" applyAlignment="true">
      <alignment horizontal="center"/>
    </xf>
    <xf numFmtId="165" fontId="0" fillId="4" borderId="5" xfId="0" applyNumberFormat="true" applyFill="true" applyBorder="true" applyAlignment="true">
      <alignment horizontal="center"/>
    </xf>
    <xf numFmtId="165" fontId="0" fillId="4" borderId="7" xfId="0" applyNumberFormat="true" applyFill="true" applyBorder="true" applyAlignment="true">
      <alignment horizontal="center"/>
    </xf>
    <xf numFmtId="165" fontId="0" fillId="4" borderId="8" xfId="0" applyNumberFormat="true" applyFill="true" applyBorder="true" applyAlignment="true">
      <alignment horizontal="center"/>
    </xf>
    <xf numFmtId="0" fontId="8" fillId="31" borderId="0" xfId="0" applyFont="true" applyFill="true"/>
    <xf numFmtId="0" fontId="40" fillId="31" borderId="0" xfId="0" applyFont="true" applyFill="true" applyAlignment="true">
      <alignment wrapText="true"/>
    </xf>
    <xf numFmtId="1" fontId="3" fillId="7" borderId="0" xfId="2" applyNumberFormat="true" applyFill="true"/>
    <xf numFmtId="2" fontId="0" fillId="0" borderId="0" xfId="0" applyNumberFormat="true" applyFill="true"/>
    <xf numFmtId="0" fontId="0" fillId="43" borderId="0" xfId="0" applyFill="true"/>
    <xf numFmtId="165" fontId="0" fillId="43" borderId="0" xfId="0" applyNumberFormat="true" applyFill="true"/>
    <xf numFmtId="2" fontId="0" fillId="43" borderId="0" xfId="0" applyNumberFormat="true" applyFill="true"/>
    <xf numFmtId="0" fontId="8" fillId="4" borderId="0" xfId="0" applyFont="true" applyFill="true" applyAlignment="true">
      <alignment horizontal="left"/>
    </xf>
    <xf numFmtId="0" fontId="15" fillId="31" borderId="0" xfId="2" applyFont="true" applyFill="true"/>
    <xf numFmtId="0" fontId="6" fillId="31" borderId="0" xfId="4" applyFont="true" applyFill="true"/>
    <xf numFmtId="0" fontId="6" fillId="4" borderId="0" xfId="4" applyFont="true" applyFill="true"/>
    <xf numFmtId="0" fontId="15" fillId="34" borderId="0" xfId="2" applyFont="true" applyFill="true"/>
    <xf numFmtId="0" fontId="6" fillId="34" borderId="0" xfId="4" applyFont="true" applyFill="true"/>
    <xf numFmtId="1" fontId="6" fillId="34" borderId="0" xfId="4" applyNumberFormat="true" applyFont="true" applyFill="true"/>
    <xf numFmtId="1" fontId="15" fillId="34" borderId="0" xfId="2" applyNumberFormat="true" applyFont="true" applyFill="true"/>
    <xf numFmtId="0" fontId="6" fillId="34" borderId="0" xfId="4" applyFont="true" applyFill="true" applyAlignment="true">
      <alignment horizontal="center"/>
    </xf>
    <xf numFmtId="0" fontId="41" fillId="4" borderId="0" xfId="0" applyFont="true" applyFill="true"/>
    <xf numFmtId="0" fontId="42" fillId="4" borderId="0" xfId="0" applyFont="true" applyFill="true"/>
    <xf numFmtId="0" fontId="43" fillId="4" borderId="0" xfId="0" applyFont="true" applyFill="true"/>
    <xf numFmtId="0" fontId="0" fillId="15" borderId="2" xfId="0" applyFill="true" applyBorder="true"/>
    <xf numFmtId="0" fontId="0" fillId="4" borderId="0" xfId="0" applyFont="true" applyFill="true" applyBorder="true" applyAlignment="true">
      <alignment horizontal="center"/>
    </xf>
    <xf numFmtId="0" fontId="0" fillId="4" borderId="0" xfId="0" applyFill="true" applyBorder="true" applyAlignment="true">
      <alignment horizontal="center"/>
    </xf>
    <xf numFmtId="0" fontId="0" fillId="15" borderId="0" xfId="0" applyFill="true" applyBorder="true"/>
    <xf numFmtId="0" fontId="0" fillId="4" borderId="7" xfId="0" applyFill="true" applyBorder="true" applyAlignment="true">
      <alignment horizontal="center"/>
    </xf>
    <xf numFmtId="0" fontId="8" fillId="44" borderId="0" xfId="0" applyFont="true" applyFill="true" applyAlignment="true">
      <alignment horizontal="center" vertical="center"/>
    </xf>
    <xf numFmtId="0" fontId="8" fillId="44" borderId="0" xfId="0" applyFont="true" applyFill="true" applyAlignment="true">
      <alignment horizontal="center" vertical="center" wrapText="true"/>
    </xf>
    <xf numFmtId="0" fontId="12" fillId="16" borderId="2" xfId="0" applyFont="true" applyFill="true" applyBorder="true"/>
    <xf numFmtId="0" fontId="0" fillId="0" borderId="0" xfId="0" applyFont="true" applyFill="true" applyBorder="true" applyAlignment="true">
      <alignment horizontal="left"/>
    </xf>
    <xf numFmtId="1" fontId="0" fillId="0" borderId="0" xfId="0" applyNumberFormat="true" applyFont="true" applyFill="true" applyBorder="true"/>
    <xf numFmtId="1" fontId="0" fillId="4" borderId="5" xfId="0" applyNumberFormat="true" applyFont="true" applyFill="true" applyBorder="true" applyAlignment="true">
      <alignment horizontal="right"/>
    </xf>
    <xf numFmtId="1" fontId="0" fillId="4" borderId="5" xfId="0" applyNumberFormat="true" applyFont="true" applyFill="true" applyBorder="true"/>
    <xf numFmtId="1" fontId="0" fillId="4" borderId="8" xfId="0" applyNumberFormat="true" applyFont="true" applyFill="true" applyBorder="true"/>
    <xf numFmtId="0" fontId="0" fillId="4" borderId="7" xfId="0" applyFont="true" applyFill="true" applyBorder="true" applyAlignment="true">
      <alignment horizontal="center"/>
    </xf>
    <xf numFmtId="0" fontId="12" fillId="16" borderId="2" xfId="0" applyFont="true" applyFill="true" applyBorder="true" applyAlignment="true">
      <alignment horizontal="center"/>
    </xf>
    <xf numFmtId="0" fontId="0" fillId="4" borderId="0" xfId="0" applyFont="true" applyFill="true"/>
    <xf numFmtId="0" fontId="32" fillId="0" borderId="0" xfId="108"/>
    <xf numFmtId="0" fontId="44" fillId="4" borderId="0" xfId="0" applyFont="true" applyFill="true"/>
    <xf numFmtId="0" fontId="0" fillId="4" borderId="0" xfId="0" applyFont="true" applyFill="true" applyAlignment="true">
      <alignment horizontal="center"/>
    </xf>
    <xf numFmtId="0" fontId="45" fillId="4" borderId="0" xfId="0" applyFont="true" applyFill="true"/>
    <xf numFmtId="0" fontId="46" fillId="4" borderId="0" xfId="0" applyFont="true" applyFill="true"/>
    <xf numFmtId="0" fontId="1" fillId="34" borderId="0" xfId="0" applyFont="true" applyFill="true"/>
    <xf numFmtId="0" fontId="1" fillId="34" borderId="0" xfId="9" applyFont="true" applyFill="true"/>
    <xf numFmtId="0" fontId="1" fillId="34" borderId="0" xfId="9" applyFont="true" applyFill="true" applyAlignment="true">
      <alignment horizontal="center"/>
    </xf>
    <xf numFmtId="1" fontId="1" fillId="34" borderId="0" xfId="9" applyNumberFormat="true" applyFont="true" applyFill="true"/>
    <xf numFmtId="0" fontId="0" fillId="34" borderId="0" xfId="9" applyFont="true" applyFill="true" applyAlignment="true">
      <alignment horizontal="center"/>
    </xf>
    <xf numFmtId="0" fontId="47" fillId="4" borderId="0" xfId="0" applyFont="true" applyFill="true"/>
    <xf numFmtId="0" fontId="48" fillId="4" borderId="0" xfId="0" applyFont="true" applyFill="true"/>
    <xf numFmtId="0" fontId="0" fillId="18" borderId="0" xfId="0" applyFill="true"/>
    <xf numFmtId="0" fontId="8" fillId="18" borderId="0" xfId="0" applyFont="true" applyFill="true"/>
    <xf numFmtId="1" fontId="15" fillId="7" borderId="0" xfId="2" applyNumberFormat="true" applyFont="true" applyFill="true"/>
    <xf numFmtId="0" fontId="15" fillId="7" borderId="0" xfId="2" applyFont="true" applyFill="true"/>
    <xf numFmtId="0" fontId="6" fillId="7" borderId="0" xfId="4" applyFont="true" applyFill="true"/>
    <xf numFmtId="0" fontId="18" fillId="19" borderId="9" xfId="5" applyFont="true" applyFill="true" applyBorder="true" applyAlignment="true">
      <alignment horizontal="center" vertical="center"/>
    </xf>
    <xf numFmtId="0" fontId="12" fillId="20" borderId="0" xfId="0" applyFont="true" applyFill="true"/>
    <xf numFmtId="0" fontId="9" fillId="34" borderId="0" xfId="0" applyFont="true" applyFill="true"/>
    <xf numFmtId="0" fontId="0" fillId="19" borderId="0" xfId="0" applyFill="true"/>
    <xf numFmtId="0" fontId="0" fillId="45" borderId="0" xfId="0" applyFill="true"/>
    <xf numFmtId="0" fontId="0" fillId="35" borderId="0" xfId="0" applyFill="true"/>
    <xf numFmtId="1" fontId="0" fillId="35" borderId="0" xfId="0" applyNumberFormat="true" applyFill="true"/>
    <xf numFmtId="1" fontId="0" fillId="45" borderId="0" xfId="0" applyNumberFormat="true" applyFill="true"/>
    <xf numFmtId="0" fontId="0" fillId="0" borderId="0" xfId="0" applyFont="true"/>
    <xf numFmtId="0" fontId="8" fillId="0" borderId="0" xfId="0" applyFont="true"/>
    <xf numFmtId="0" fontId="49" fillId="4" borderId="0" xfId="0" applyFont="true" applyFill="true"/>
    <xf numFmtId="0" fontId="12" fillId="46" borderId="0" xfId="0" applyFont="true" applyFill="true"/>
    <xf numFmtId="0" fontId="50" fillId="4" borderId="0" xfId="0" applyFont="true" applyFill="true"/>
    <xf numFmtId="0" fontId="0" fillId="47" borderId="0" xfId="0" applyFill="true"/>
    <xf numFmtId="0" fontId="0" fillId="48" borderId="0" xfId="0" applyFill="true"/>
    <xf numFmtId="1" fontId="0" fillId="47" borderId="0" xfId="0" applyNumberFormat="true" applyFill="true"/>
    <xf numFmtId="1" fontId="0" fillId="48" borderId="0" xfId="0" applyNumberFormat="true" applyFill="true"/>
    <xf numFmtId="1" fontId="0" fillId="33" borderId="0" xfId="0" applyNumberFormat="true" applyFill="true"/>
    <xf numFmtId="0" fontId="12" fillId="49" borderId="0" xfId="0" applyFont="true" applyFill="true"/>
    <xf numFmtId="0" fontId="0" fillId="50" borderId="0" xfId="0" applyFill="true"/>
    <xf numFmtId="0" fontId="0" fillId="51" borderId="0" xfId="0" applyFill="true"/>
    <xf numFmtId="1" fontId="0" fillId="51" borderId="0" xfId="0" applyNumberFormat="true" applyFill="true"/>
    <xf numFmtId="0" fontId="0" fillId="49" borderId="0" xfId="0" applyFill="true"/>
    <xf numFmtId="1" fontId="0" fillId="50" borderId="0" xfId="0" applyNumberFormat="true" applyFill="true"/>
    <xf numFmtId="1" fontId="0" fillId="49" borderId="0" xfId="0" applyNumberFormat="true" applyFill="true"/>
    <xf numFmtId="0" fontId="14" fillId="34" borderId="0" xfId="2" applyFont="true" applyFill="true"/>
    <xf numFmtId="0" fontId="15" fillId="34" borderId="0" xfId="2" applyFont="true" applyFill="true" applyBorder="true"/>
    <xf numFmtId="0" fontId="15" fillId="34" borderId="0" xfId="2" applyFont="true" applyFill="true" applyBorder="true" applyAlignment="true">
      <alignment horizontal="center"/>
    </xf>
    <xf numFmtId="0" fontId="15" fillId="4" borderId="0" xfId="0" applyFont="true" applyFill="true"/>
    <xf numFmtId="0" fontId="18" fillId="19" borderId="9" xfId="5" applyFont="true" applyFill="true" applyBorder="true"/>
    <xf numFmtId="0" fontId="18" fillId="19" borderId="0" xfId="0" applyFont="true" applyFill="true" applyAlignment="true">
      <alignment horizontal="left"/>
    </xf>
    <xf numFmtId="0" fontId="7" fillId="19" borderId="0" xfId="0" applyFont="true" applyFill="true" applyAlignment="true">
      <alignment horizontal="center"/>
    </xf>
    <xf numFmtId="0" fontId="7" fillId="4" borderId="0" xfId="0" applyFont="true" applyFill="true"/>
    <xf numFmtId="0" fontId="7" fillId="0" borderId="0" xfId="0" applyFont="true"/>
    <xf numFmtId="0" fontId="7" fillId="4" borderId="0" xfId="0" applyFont="true" applyFill="true" applyAlignment="true">
      <alignment horizontal="center"/>
    </xf>
    <xf numFmtId="1" fontId="18" fillId="52" borderId="16" xfId="5" applyNumberFormat="true" applyFont="true" applyFill="true" applyBorder="true" applyAlignment="true">
      <alignment horizontal="center"/>
    </xf>
    <xf numFmtId="1" fontId="7" fillId="4" borderId="16" xfId="5" applyNumberFormat="true" applyFont="true" applyFill="true" applyBorder="true" applyAlignment="true">
      <alignment horizontal="center"/>
    </xf>
    <xf numFmtId="1" fontId="18" fillId="53" borderId="0" xfId="5" applyNumberFormat="true" applyFont="true" applyFill="true" applyAlignment="true">
      <alignment horizontal="center"/>
    </xf>
    <xf numFmtId="1" fontId="18" fillId="54" borderId="0" xfId="5" applyNumberFormat="true" applyFont="true" applyFill="true" applyAlignment="true">
      <alignment horizontal="center"/>
    </xf>
    <xf numFmtId="0" fontId="7" fillId="0" borderId="0" xfId="0" applyFont="true" applyAlignment="true">
      <alignment horizontal="center"/>
    </xf>
    <xf numFmtId="0" fontId="31" fillId="4" borderId="0" xfId="10" applyFill="true"/>
    <xf numFmtId="0" fontId="31" fillId="0" borderId="0" xfId="10"/>
    <xf numFmtId="1" fontId="31" fillId="4" borderId="0" xfId="10" applyNumberFormat="true" applyFill="true" applyBorder="true" applyAlignment="true">
      <alignment horizontal="center"/>
    </xf>
    <xf numFmtId="0" fontId="52" fillId="4" borderId="0" xfId="10" applyFont="true" applyFill="true"/>
    <xf numFmtId="1" fontId="31" fillId="4" borderId="0" xfId="10" applyNumberFormat="true" applyFill="true" applyAlignment="true">
      <alignment horizontal="center"/>
    </xf>
    <xf numFmtId="0" fontId="31" fillId="4" borderId="0" xfId="10" applyFill="true" applyBorder="true"/>
    <xf numFmtId="1" fontId="31" fillId="4" borderId="0" xfId="10" applyNumberFormat="true" applyFill="true" applyBorder="true" applyAlignment="true">
      <alignment horizontal="left"/>
    </xf>
    <xf numFmtId="0" fontId="53" fillId="4" borderId="0" xfId="10" applyFont="true" applyFill="true"/>
    <xf numFmtId="0" fontId="54" fillId="4" borderId="0" xfId="10" applyFont="true" applyFill="true"/>
    <xf numFmtId="0" fontId="31" fillId="0" borderId="0" xfId="10" applyBorder="true"/>
    <xf numFmtId="0" fontId="31" fillId="7" borderId="0" xfId="10" applyFill="true" applyAlignment="true">
      <alignment horizontal="center"/>
    </xf>
    <xf numFmtId="0" fontId="31" fillId="7" borderId="0" xfId="10" applyFill="true"/>
    <xf numFmtId="0" fontId="55" fillId="31" borderId="0" xfId="10" applyFont="true" applyFill="true"/>
    <xf numFmtId="0" fontId="55" fillId="31" borderId="0" xfId="10" applyFont="true" applyFill="true" applyAlignment="true">
      <alignment horizontal="center"/>
    </xf>
    <xf numFmtId="0" fontId="55" fillId="7" borderId="0" xfId="10" applyFont="true" applyFill="true"/>
    <xf numFmtId="0" fontId="56" fillId="7" borderId="0" xfId="10" applyFont="true" applyFill="true" applyAlignment="true">
      <alignment horizontal="center"/>
    </xf>
    <xf numFmtId="0" fontId="56" fillId="7" borderId="0" xfId="10" applyFont="true" applyFill="true"/>
    <xf numFmtId="0" fontId="57" fillId="4" borderId="0" xfId="0" applyFont="true" applyFill="true"/>
    <xf numFmtId="0" fontId="58" fillId="4" borderId="0" xfId="0" applyFont="true" applyFill="true"/>
    <xf numFmtId="0" fontId="51" fillId="4" borderId="0" xfId="10" applyFont="true" applyFill="true" applyBorder="true"/>
    <xf numFmtId="0" fontId="55" fillId="0" borderId="0" xfId="10" applyFont="true"/>
    <xf numFmtId="0" fontId="56" fillId="0" borderId="0" xfId="10" applyFont="true"/>
    <xf numFmtId="0" fontId="56" fillId="0" borderId="0" xfId="10" applyFont="true" applyAlignment="true">
      <alignment horizontal="center"/>
    </xf>
    <xf numFmtId="0" fontId="51" fillId="4" borderId="0" xfId="109" applyFont="true" applyFill="true"/>
    <xf numFmtId="0" fontId="59" fillId="4" borderId="0" xfId="109" applyFont="true" applyFill="true"/>
    <xf numFmtId="0" fontId="5" fillId="4" borderId="0" xfId="3" applyFill="true"/>
    <xf numFmtId="0" fontId="5" fillId="0" borderId="0" xfId="3"/>
    <xf numFmtId="0" fontId="60" fillId="4" borderId="0" xfId="109" applyFont="true" applyFill="true" applyAlignment="true">
      <alignment horizontal="center"/>
    </xf>
    <xf numFmtId="0" fontId="5" fillId="4" borderId="0" xfId="3" applyFont="true" applyFill="true"/>
    <xf numFmtId="0" fontId="56" fillId="4" borderId="0" xfId="109" applyFont="true" applyFill="true" applyAlignment="true">
      <alignment horizontal="left" indent="1"/>
    </xf>
    <xf numFmtId="0" fontId="61" fillId="4" borderId="0" xfId="109" applyFont="true" applyFill="true" applyAlignment="true">
      <alignment horizontal="center" vertical="center" wrapText="true"/>
    </xf>
    <xf numFmtId="0" fontId="62" fillId="4" borderId="0" xfId="109" applyFont="true" applyFill="true" applyAlignment="true">
      <alignment horizontal="center" wrapText="true"/>
    </xf>
    <xf numFmtId="0" fontId="63" fillId="4" borderId="0" xfId="109" applyFont="true" applyFill="true" applyAlignment="true">
      <alignment horizontal="center"/>
    </xf>
    <xf numFmtId="0" fontId="5" fillId="0" borderId="0" xfId="3" quotePrefix="true" applyAlignment="true">
      <alignment horizontal="center" wrapText="true"/>
    </xf>
    <xf numFmtId="0" fontId="64" fillId="4" borderId="0" xfId="109" applyFont="true" applyFill="true" applyAlignment="true">
      <alignment horizontal="center"/>
    </xf>
    <xf numFmtId="17" fontId="65" fillId="4" borderId="0" xfId="109" applyNumberFormat="true" applyFont="true" applyFill="true" applyAlignment="true">
      <alignment horizontal="center"/>
    </xf>
    <xf numFmtId="0" fontId="67" fillId="4" borderId="0" xfId="110" applyFont="true" applyFill="true" applyAlignment="true">
      <alignment horizontal="center"/>
    </xf>
    <xf numFmtId="0" fontId="68" fillId="4" borderId="0" xfId="109" applyFont="true" applyFill="true" applyBorder="true" applyAlignment="true">
      <alignment horizontal="center"/>
    </xf>
    <xf numFmtId="0" fontId="5" fillId="4" borderId="0" xfId="3" applyFill="true" applyBorder="true"/>
    <xf numFmtId="0" fontId="59" fillId="4" borderId="0" xfId="109" applyFont="true" applyFill="true" applyBorder="true"/>
    <xf numFmtId="0" fontId="70" fillId="4" borderId="0" xfId="111" applyFont="true" applyFill="true" applyBorder="true" applyAlignment="true">
      <alignment horizontal="center"/>
    </xf>
    <xf numFmtId="0" fontId="71" fillId="4" borderId="0" xfId="109" applyFont="true" applyFill="true" applyBorder="true"/>
    <xf numFmtId="0" fontId="72" fillId="4" borderId="0" xfId="111" applyFont="true" applyFill="true" applyBorder="true" applyAlignment="true">
      <alignment horizontal="center"/>
    </xf>
    <xf numFmtId="0" fontId="73" fillId="4" borderId="0" xfId="112" applyFill="true">
      <alignment horizontal="center" vertical="center"/>
    </xf>
    <xf numFmtId="0" fontId="74" fillId="4" borderId="0" xfId="109" applyFont="true" applyFill="true"/>
    <xf numFmtId="0" fontId="75" fillId="4" borderId="0" xfId="109" applyFont="true" applyFill="true" applyAlignment="true">
      <alignment horizontal="left" indent="1"/>
    </xf>
    <xf numFmtId="0" fontId="70" fillId="4" borderId="0" xfId="111" applyFont="true" applyFill="true" applyAlignment="true">
      <alignment horizontal="left" indent="1"/>
    </xf>
    <xf numFmtId="0" fontId="76" fillId="4" borderId="0" xfId="109" applyFont="true" applyFill="true" applyAlignment="true">
      <alignment horizontal="left" indent="1"/>
    </xf>
    <xf numFmtId="0" fontId="70" fillId="4" borderId="0" xfId="111" applyFont="true" applyFill="true" applyAlignment="true">
      <alignment horizontal="left" indent="2"/>
    </xf>
    <xf numFmtId="0" fontId="77" fillId="0" borderId="0" xfId="3" applyFont="true"/>
    <xf numFmtId="0" fontId="0" fillId="56" borderId="0" xfId="0" applyFill="true" applyAlignment="true">
      <alignment horizontal="center"/>
    </xf>
    <xf numFmtId="0" fontId="0" fillId="56" borderId="0" xfId="0" applyFill="true"/>
    <xf numFmtId="0" fontId="8" fillId="40" borderId="0" xfId="0" applyFont="true" applyFill="true" applyAlignment="true">
      <alignment horizontal="center"/>
    </xf>
    <xf numFmtId="0" fontId="8" fillId="40" borderId="0" xfId="0" applyFont="true" applyFill="true"/>
    <xf numFmtId="0" fontId="0" fillId="40" borderId="0" xfId="0" applyFill="true"/>
    <xf numFmtId="0" fontId="8" fillId="18" borderId="0" xfId="0" applyFont="true" applyFill="true" applyAlignment="true">
      <alignment horizontal="center"/>
    </xf>
    <xf numFmtId="0" fontId="33" fillId="4" borderId="0" xfId="108" applyFont="true" applyFill="true" applyAlignment="true">
      <alignment horizontal="center"/>
    </xf>
    <xf numFmtId="0" fontId="78" fillId="40" borderId="0" xfId="0" applyFont="true" applyFill="true"/>
    <xf numFmtId="0" fontId="78" fillId="56" borderId="0" xfId="0" applyFont="true" applyFill="true"/>
    <xf numFmtId="0" fontId="78" fillId="18" borderId="0" xfId="0" applyFont="true" applyFill="true"/>
    <xf numFmtId="0" fontId="79" fillId="4" borderId="0" xfId="0" applyFont="true" applyFill="true"/>
    <xf numFmtId="0" fontId="80" fillId="4" borderId="0" xfId="0" applyFont="true" applyFill="true"/>
    <xf numFmtId="0" fontId="81" fillId="4" borderId="0" xfId="4" applyFont="true" applyFill="true"/>
    <xf numFmtId="0" fontId="8" fillId="4" borderId="0" xfId="0" applyFont="true" applyFill="true" applyBorder="true" applyAlignment="true">
      <alignment horizontal="left"/>
    </xf>
    <xf numFmtId="11" fontId="0" fillId="0" borderId="0" xfId="0" applyNumberFormat="true"/>
    <xf numFmtId="0" fontId="31" fillId="20" borderId="0" xfId="10" applyFill="true"/>
    <xf numFmtId="0" fontId="31" fillId="48" borderId="0" xfId="10" applyFill="true"/>
    <xf numFmtId="0" fontId="7" fillId="4" borderId="0" xfId="5" applyFont="true" applyFill="true" applyAlignment="true">
      <alignment horizontal="right"/>
    </xf>
    <xf numFmtId="1" fontId="1" fillId="4" borderId="0" xfId="5" applyNumberFormat="true" applyFill="true"/>
    <xf numFmtId="1" fontId="7" fillId="4" borderId="0" xfId="5" applyNumberFormat="true" applyFont="true" applyFill="true"/>
    <xf numFmtId="2" fontId="7" fillId="4" borderId="0" xfId="5" applyNumberFormat="true" applyFont="true" applyFill="true"/>
    <xf numFmtId="0" fontId="82" fillId="57" borderId="0" xfId="10" applyFont="true" applyFill="true"/>
    <xf numFmtId="0" fontId="12" fillId="59" borderId="0" xfId="0" applyFont="true" applyFill="true"/>
    <xf numFmtId="0" fontId="0" fillId="60" borderId="0" xfId="0" applyFill="true"/>
    <xf numFmtId="1" fontId="0" fillId="60" borderId="0" xfId="0" applyNumberFormat="true" applyFill="true"/>
    <xf numFmtId="0" fontId="0" fillId="59" borderId="0" xfId="0" applyFill="true"/>
    <xf numFmtId="1" fontId="0" fillId="59" borderId="0" xfId="0" applyNumberFormat="true" applyFill="true"/>
    <xf numFmtId="0" fontId="0" fillId="58" borderId="0" xfId="0" applyFill="true"/>
    <xf numFmtId="1" fontId="0" fillId="58" borderId="0" xfId="0" applyNumberFormat="true" applyFill="true"/>
    <xf numFmtId="0" fontId="12" fillId="48" borderId="0" xfId="0" applyFont="true" applyFill="true"/>
    <xf numFmtId="0" fontId="83" fillId="4" borderId="0" xfId="0" applyFont="true" applyFill="true"/>
    <xf numFmtId="0" fontId="84" fillId="4" borderId="0" xfId="0" applyFont="true" applyFill="true"/>
    <xf numFmtId="0" fontId="85" fillId="4" borderId="0" xfId="0" applyFont="true" applyFill="true"/>
    <xf numFmtId="0" fontId="6" fillId="5" borderId="0" xfId="4" applyFill="true"/>
    <xf numFmtId="1" fontId="6" fillId="5" borderId="0" xfId="4" applyNumberFormat="true" applyFill="true" applyBorder="true"/>
    <xf numFmtId="0" fontId="86" fillId="4" borderId="0" xfId="0" applyFont="true" applyFill="true"/>
    <xf numFmtId="0" fontId="87" fillId="4" borderId="0" xfId="0" applyFont="true" applyFill="true"/>
    <xf numFmtId="1" fontId="18" fillId="19" borderId="9" xfId="5" applyNumberFormat="true" applyFont="true" applyFill="true" applyBorder="true" applyAlignment="true">
      <alignment horizontal="center" vertical="center"/>
    </xf>
    <xf numFmtId="0" fontId="18" fillId="19" borderId="9" xfId="5" applyFont="true" applyFill="true" applyBorder="true" applyAlignment="true">
      <alignment horizontal="left" vertical="center"/>
    </xf>
    <xf numFmtId="1" fontId="18" fillId="19" borderId="9" xfId="5" applyNumberFormat="true" applyFont="true" applyFill="true" applyBorder="true" applyAlignment="true">
      <alignment horizontal="center" vertical="center" wrapText="true"/>
    </xf>
    <xf numFmtId="0" fontId="18" fillId="19" borderId="10" xfId="5" applyFont="true" applyFill="true" applyBorder="true" applyAlignment="true">
      <alignment horizontal="center" textRotation="90"/>
    </xf>
    <xf numFmtId="0" fontId="18" fillId="19" borderId="11" xfId="5" applyFont="true" applyFill="true" applyBorder="true" applyAlignment="true">
      <alignment horizontal="center" textRotation="90"/>
    </xf>
    <xf numFmtId="0" fontId="18" fillId="19" borderId="12" xfId="5" applyFont="true" applyFill="true" applyBorder="true" applyAlignment="true">
      <alignment horizontal="center" textRotation="90"/>
    </xf>
    <xf numFmtId="0" fontId="18" fillId="19" borderId="9" xfId="5" applyFont="true" applyFill="true" applyBorder="true" applyAlignment="true">
      <alignment horizontal="center" textRotation="90" wrapText="true"/>
    </xf>
    <xf numFmtId="0" fontId="18" fillId="19" borderId="9" xfId="5" applyFont="true" applyFill="true" applyBorder="true" applyAlignment="true">
      <alignment horizontal="center" textRotation="90"/>
    </xf>
    <xf numFmtId="0" fontId="18" fillId="19" borderId="13" xfId="5" applyFont="true" applyFill="true" applyBorder="true" applyAlignment="true">
      <alignment horizontal="center" vertical="center" wrapText="true"/>
    </xf>
    <xf numFmtId="0" fontId="18" fillId="19" borderId="14" xfId="5" applyFont="true" applyFill="true" applyBorder="true" applyAlignment="true">
      <alignment horizontal="center" vertical="center" wrapText="true"/>
    </xf>
    <xf numFmtId="0" fontId="18" fillId="19" borderId="15" xfId="5" applyFont="true" applyFill="true" applyBorder="true" applyAlignment="true">
      <alignment horizontal="center" vertical="center" wrapText="true"/>
    </xf>
    <xf numFmtId="0" fontId="18" fillId="19" borderId="14" xfId="5" applyFont="true" applyFill="true" applyBorder="true" applyAlignment="true">
      <alignment horizontal="center" vertical="center"/>
    </xf>
    <xf numFmtId="0" fontId="18" fillId="19" borderId="15" xfId="5" applyFont="true" applyFill="true" applyBorder="true" applyAlignment="true">
      <alignment horizontal="center" vertical="center"/>
    </xf>
    <xf numFmtId="0" fontId="18" fillId="19" borderId="9" xfId="5" applyFont="true" applyFill="true" applyBorder="true" applyAlignment="true">
      <alignment horizontal="center" vertical="center"/>
    </xf>
    <xf numFmtId="0" fontId="18" fillId="19" borderId="13" xfId="5" applyFont="true" applyFill="true" applyBorder="true" applyAlignment="true">
      <alignment horizontal="center" vertical="center"/>
    </xf>
    <xf numFmtId="0" fontId="18" fillId="19" borderId="9" xfId="5" applyFont="true" applyFill="true" applyBorder="true" applyAlignment="true">
      <alignment horizontal="center"/>
    </xf>
    <xf numFmtId="2" fontId="7" fillId="4" borderId="0" xfId="5" applyNumberFormat="true" applyFont="true" applyFill="true" applyBorder="true" applyAlignment="true">
      <alignment horizontal="left" vertical="center"/>
    </xf>
    <xf numFmtId="1" fontId="7" fillId="4" borderId="0" xfId="5" applyNumberFormat="true" applyFont="true" applyFill="true" applyBorder="true" applyAlignment="true">
      <alignment horizontal="center" vertical="center"/>
    </xf>
    <xf numFmtId="0" fontId="12" fillId="39" borderId="0" xfId="0" applyFont="true" applyFill="true" applyAlignment="true">
      <alignment horizontal="center"/>
    </xf>
    <xf numFmtId="0" fontId="12" fillId="40" borderId="0" xfId="0" applyFont="true" applyFill="true" applyAlignment="true">
      <alignment horizontal="center"/>
    </xf>
    <xf numFmtId="0" fontId="40" fillId="61" borderId="0" xfId="0" applyFont="true" applyFill="true" applyAlignment="true">
      <alignment horizontal="center" vertical="center" wrapText="true"/>
    </xf>
  </cellXfs>
  <cellStyles count="113">
    <cellStyle name="Bad" xfId="1" builtinId="27"/>
    <cellStyle name="General Headings" xfId="112" xr:uid="{BB088998-A391-4E42-A228-F78DD7AA4C81}"/>
    <cellStyle name="Hyperlink" xfId="108" builtinId="8"/>
    <cellStyle name="Hyperlink 2" xfId="110" xr:uid="{C96926A8-874D-4D84-9D5F-B052A0E97013}"/>
    <cellStyle name="Hyperlink 2 2" xfId="111" xr:uid="{138DDBDB-9B27-443A-ADF5-FCA6FA008868}"/>
    <cellStyle name="Neutral" xfId="2" builtinId="28"/>
    <cellStyle name="Normal" xfId="0" builtinId="0"/>
    <cellStyle name="Normal 2" xfId="4" xr:uid="{D84741A4-8CD9-4D4D-BF95-5A3DE3AA6EAB}"/>
    <cellStyle name="Normal 2 2" xfId="3" xr:uid="{16B18F61-44B2-481B-A45E-DFCAE8F58E0C}"/>
    <cellStyle name="Normal 2 3" xfId="5" xr:uid="{9731B720-E7B0-40F9-821C-557DCC00EB58}"/>
    <cellStyle name="Normal 3" xfId="6" xr:uid="{105558E5-D52D-45F4-B61C-E32C16BBE4EB}"/>
    <cellStyle name="Normal 3 2" xfId="10" xr:uid="{00000000-0005-0000-0000-000003000000}"/>
    <cellStyle name="Normal 4" xfId="8" xr:uid="{F8DE2832-EC2E-4E4C-B7C5-087003AC7F23}"/>
    <cellStyle name="Normal 5" xfId="9" xr:uid="{00000000-0005-0000-0000-000035000000}"/>
    <cellStyle name="Normal 6" xfId="109" xr:uid="{4E4CF585-C3AA-4BCE-84AF-56087FD86CDC}"/>
    <cellStyle name="Percent 2" xfId="7" xr:uid="{0F3BD930-27D7-4DD9-AC96-01BDDFD7A2F2}"/>
    <cellStyle name="style1519110283483" xfId="70" xr:uid="{00000000-0005-0000-0000-000004000000}"/>
    <cellStyle name="style1519110283637" xfId="69" xr:uid="{00000000-0005-0000-0000-000005000000}"/>
    <cellStyle name="style1519110284050" xfId="68" xr:uid="{00000000-0005-0000-0000-000006000000}"/>
    <cellStyle name="style1519110287047" xfId="73" xr:uid="{00000000-0005-0000-0000-000007000000}"/>
    <cellStyle name="style1519110287165" xfId="72" xr:uid="{00000000-0005-0000-0000-000008000000}"/>
    <cellStyle name="style1519110287429" xfId="71" xr:uid="{00000000-0005-0000-0000-000009000000}"/>
    <cellStyle name="style1519110291800" xfId="78" xr:uid="{00000000-0005-0000-0000-00000A000000}"/>
    <cellStyle name="style1519110291887" xfId="79" xr:uid="{00000000-0005-0000-0000-00000B000000}"/>
    <cellStyle name="style1519110291980" xfId="76" xr:uid="{00000000-0005-0000-0000-00000C000000}"/>
    <cellStyle name="style1519110292043" xfId="77" xr:uid="{00000000-0005-0000-0000-00000D000000}"/>
    <cellStyle name="style1519110292161" xfId="74" xr:uid="{00000000-0005-0000-0000-00000E000000}"/>
    <cellStyle name="style1519110292233" xfId="75" xr:uid="{00000000-0005-0000-0000-00000F000000}"/>
    <cellStyle name="style1519110296964" xfId="82" xr:uid="{00000000-0005-0000-0000-000010000000}"/>
    <cellStyle name="style1519110297243" xfId="81" xr:uid="{00000000-0005-0000-0000-000011000000}"/>
    <cellStyle name="style1519110297377" xfId="80" xr:uid="{00000000-0005-0000-0000-000012000000}"/>
    <cellStyle name="style1519110301826" xfId="87" xr:uid="{00000000-0005-0000-0000-000013000000}"/>
    <cellStyle name="style1519110301960" xfId="88" xr:uid="{00000000-0005-0000-0000-000014000000}"/>
    <cellStyle name="style1519110302066" xfId="85" xr:uid="{00000000-0005-0000-0000-000015000000}"/>
    <cellStyle name="style1519110302164" xfId="86" xr:uid="{00000000-0005-0000-0000-000016000000}"/>
    <cellStyle name="style1519110302335" xfId="83" xr:uid="{00000000-0005-0000-0000-000017000000}"/>
    <cellStyle name="style1519110302426" xfId="84" xr:uid="{00000000-0005-0000-0000-000018000000}"/>
    <cellStyle name="style1519110306879" xfId="91" xr:uid="{00000000-0005-0000-0000-000019000000}"/>
    <cellStyle name="style1519110306989" xfId="90" xr:uid="{00000000-0005-0000-0000-00001A000000}"/>
    <cellStyle name="style1519110307149" xfId="89" xr:uid="{00000000-0005-0000-0000-00001B000000}"/>
    <cellStyle name="style1519110309800" xfId="94" xr:uid="{00000000-0005-0000-0000-00001C000000}"/>
    <cellStyle name="style1519110309963" xfId="93" xr:uid="{00000000-0005-0000-0000-00001D000000}"/>
    <cellStyle name="style1519110310132" xfId="92" xr:uid="{00000000-0005-0000-0000-00001E000000}"/>
    <cellStyle name="style1519110313076" xfId="100" xr:uid="{00000000-0005-0000-0000-00001F000000}"/>
    <cellStyle name="style1519110313312" xfId="97" xr:uid="{00000000-0005-0000-0000-000020000000}"/>
    <cellStyle name="style1519110313367" xfId="101" xr:uid="{00000000-0005-0000-0000-000021000000}"/>
    <cellStyle name="style1519110313422" xfId="99" xr:uid="{00000000-0005-0000-0000-000022000000}"/>
    <cellStyle name="style1519110313478" xfId="98" xr:uid="{00000000-0005-0000-0000-000023000000}"/>
    <cellStyle name="style1519110313751" xfId="96" xr:uid="{00000000-0005-0000-0000-000024000000}"/>
    <cellStyle name="style1519110313812" xfId="95" xr:uid="{00000000-0005-0000-0000-000025000000}"/>
    <cellStyle name="style1519110316269" xfId="107" xr:uid="{00000000-0005-0000-0000-000026000000}"/>
    <cellStyle name="style1519110316339" xfId="106" xr:uid="{00000000-0005-0000-0000-000027000000}"/>
    <cellStyle name="style1519110316618" xfId="105" xr:uid="{00000000-0005-0000-0000-000028000000}"/>
    <cellStyle name="style1519110316735" xfId="103" xr:uid="{00000000-0005-0000-0000-000029000000}"/>
    <cellStyle name="style1519110316887" xfId="104" xr:uid="{00000000-0005-0000-0000-00002A000000}"/>
    <cellStyle name="style1519110316980" xfId="102" xr:uid="{00000000-0005-0000-0000-00002B000000}"/>
    <cellStyle name="style1519110319690" xfId="11" xr:uid="{00000000-0005-0000-0000-00002C000000}"/>
    <cellStyle name="style1519110319771" xfId="14" xr:uid="{00000000-0005-0000-0000-00002D000000}"/>
    <cellStyle name="style1519110319826" xfId="12" xr:uid="{00000000-0005-0000-0000-00002E000000}"/>
    <cellStyle name="style1519110319883" xfId="15" xr:uid="{00000000-0005-0000-0000-00002F000000}"/>
    <cellStyle name="style1519110320072" xfId="13" xr:uid="{00000000-0005-0000-0000-000030000000}"/>
    <cellStyle name="style1519110320126" xfId="16" xr:uid="{00000000-0005-0000-0000-000031000000}"/>
    <cellStyle name="style1519110322949" xfId="17" xr:uid="{00000000-0005-0000-0000-000032000000}"/>
    <cellStyle name="style1519110323030" xfId="18" xr:uid="{00000000-0005-0000-0000-000033000000}"/>
    <cellStyle name="style1519110323096" xfId="19" xr:uid="{00000000-0005-0000-0000-000034000000}"/>
    <cellStyle name="style1519110323151" xfId="21" xr:uid="{00000000-0005-0000-0000-000035000000}"/>
    <cellStyle name="style1519110323308" xfId="20" xr:uid="{00000000-0005-0000-0000-000036000000}"/>
    <cellStyle name="style1519110323366" xfId="22" xr:uid="{00000000-0005-0000-0000-000037000000}"/>
    <cellStyle name="style1519110326029" xfId="23" xr:uid="{00000000-0005-0000-0000-000038000000}"/>
    <cellStyle name="style1519110326087" xfId="24" xr:uid="{00000000-0005-0000-0000-000039000000}"/>
    <cellStyle name="style1519110326140" xfId="25" xr:uid="{00000000-0005-0000-0000-00003A000000}"/>
    <cellStyle name="style1519110326196" xfId="26" xr:uid="{00000000-0005-0000-0000-00003B000000}"/>
    <cellStyle name="style1519110326361" xfId="27" xr:uid="{00000000-0005-0000-0000-00003C000000}"/>
    <cellStyle name="style1519110326440" xfId="28" xr:uid="{00000000-0005-0000-0000-00003D000000}"/>
    <cellStyle name="style1519110329163" xfId="29" xr:uid="{00000000-0005-0000-0000-00003E000000}"/>
    <cellStyle name="style1519110329414" xfId="30" xr:uid="{00000000-0005-0000-0000-00003F000000}"/>
    <cellStyle name="style1519110329494" xfId="31" xr:uid="{00000000-0005-0000-0000-000040000000}"/>
    <cellStyle name="style1519110329574" xfId="32" xr:uid="{00000000-0005-0000-0000-000041000000}"/>
    <cellStyle name="style1519110329653" xfId="33" xr:uid="{00000000-0005-0000-0000-000042000000}"/>
    <cellStyle name="style1519110330030" xfId="34" xr:uid="{00000000-0005-0000-0000-000043000000}"/>
    <cellStyle name="style1519110330117" xfId="35" xr:uid="{00000000-0005-0000-0000-000044000000}"/>
    <cellStyle name="style1519110333884" xfId="36" xr:uid="{00000000-0005-0000-0000-000045000000}"/>
    <cellStyle name="style1519110333972" xfId="37" xr:uid="{00000000-0005-0000-0000-000046000000}"/>
    <cellStyle name="style1519110334044" xfId="38" xr:uid="{00000000-0005-0000-0000-000047000000}"/>
    <cellStyle name="style1519110334107" xfId="39" xr:uid="{00000000-0005-0000-0000-000048000000}"/>
    <cellStyle name="style1519110334255" xfId="40" xr:uid="{00000000-0005-0000-0000-000049000000}"/>
    <cellStyle name="style1519110334309" xfId="41" xr:uid="{00000000-0005-0000-0000-00004A000000}"/>
    <cellStyle name="style1519110338324" xfId="42" xr:uid="{00000000-0005-0000-0000-00004B000000}"/>
    <cellStyle name="style1519110338380" xfId="43" xr:uid="{00000000-0005-0000-0000-00004C000000}"/>
    <cellStyle name="style1519110338442" xfId="44" xr:uid="{00000000-0005-0000-0000-00004D000000}"/>
    <cellStyle name="style1519110338500" xfId="45" xr:uid="{00000000-0005-0000-0000-00004E000000}"/>
    <cellStyle name="style1519110338767" xfId="46" xr:uid="{00000000-0005-0000-0000-00004F000000}"/>
    <cellStyle name="style1519110338912" xfId="47" xr:uid="{00000000-0005-0000-0000-000050000000}"/>
    <cellStyle name="style1519110338982" xfId="48" xr:uid="{00000000-0005-0000-0000-000051000000}"/>
    <cellStyle name="style1519110342426" xfId="49" xr:uid="{00000000-0005-0000-0000-000052000000}"/>
    <cellStyle name="style1519110342526" xfId="50" xr:uid="{00000000-0005-0000-0000-000053000000}"/>
    <cellStyle name="style1519110342615" xfId="51" xr:uid="{00000000-0005-0000-0000-000054000000}"/>
    <cellStyle name="style1519110342691" xfId="52" xr:uid="{00000000-0005-0000-0000-000055000000}"/>
    <cellStyle name="style1519110343070" xfId="53" xr:uid="{00000000-0005-0000-0000-000056000000}"/>
    <cellStyle name="style1519110343138" xfId="54" xr:uid="{00000000-0005-0000-0000-000057000000}"/>
    <cellStyle name="style1519110346461" xfId="55" xr:uid="{00000000-0005-0000-0000-000058000000}"/>
    <cellStyle name="style1519110346705" xfId="56" xr:uid="{00000000-0005-0000-0000-000059000000}"/>
    <cellStyle name="style1519110346778" xfId="57" xr:uid="{00000000-0005-0000-0000-00005A000000}"/>
    <cellStyle name="style1519110346832" xfId="58" xr:uid="{00000000-0005-0000-0000-00005B000000}"/>
    <cellStyle name="style1519110346896" xfId="59" xr:uid="{00000000-0005-0000-0000-00005C000000}"/>
    <cellStyle name="style1519110347028" xfId="60" xr:uid="{00000000-0005-0000-0000-00005D000000}"/>
    <cellStyle name="style1519110347104" xfId="61" xr:uid="{00000000-0005-0000-0000-00005E000000}"/>
    <cellStyle name="style1519110350114" xfId="62" xr:uid="{00000000-0005-0000-0000-00005F000000}"/>
    <cellStyle name="style1519110350227" xfId="63" xr:uid="{00000000-0005-0000-0000-000060000000}"/>
    <cellStyle name="style1519110350311" xfId="64" xr:uid="{00000000-0005-0000-0000-000061000000}"/>
    <cellStyle name="style1519110350390" xfId="65" xr:uid="{00000000-0005-0000-0000-000062000000}"/>
    <cellStyle name="style1519110350462" xfId="66" xr:uid="{00000000-0005-0000-0000-000063000000}"/>
    <cellStyle name="style1519110350513" xfId="67" xr:uid="{00000000-0005-0000-0000-000064000000}"/>
  </cellStyles>
  <dxfs count="0"/>
  <tableStyles count="0" defaultTableStyle="TableStyleMedium2" defaultPivotStyle="PivotStyleLight16"/>
  <colors>
    <mruColors>
      <color rgb="FF388E3C"/>
      <color rgb="FF81C784"/>
      <color rgb="FF4FC3F7"/>
      <color rgb="FF0288D1"/>
      <color rgb="FFAB47BC"/>
      <color rgb="FF548235"/>
      <color rgb="FF358E43"/>
      <color rgb="FF63B96A"/>
      <color rgb="FFADD9AD"/>
      <color rgb="FFEDAD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<Relationships xmlns="http://schemas.openxmlformats.org/package/2006/relationships"><Relationship Target="worksheets/sheet13.xml" Type="http://schemas.openxmlformats.org/officeDocument/2006/relationships/worksheet" Id="rId13"/><Relationship Target="worksheets/sheet18.xml" Type="http://schemas.openxmlformats.org/officeDocument/2006/relationships/worksheet" Id="rId18"/><Relationship Target="worksheets/sheet26.xml" Type="http://schemas.openxmlformats.org/officeDocument/2006/relationships/worksheet" Id="rId26"/><Relationship Target="worksheets/sheet39.xml" Type="http://schemas.openxmlformats.org/officeDocument/2006/relationships/worksheet" Id="rId39"/><Relationship Target="worksheets/sheet21.xml" Type="http://schemas.openxmlformats.org/officeDocument/2006/relationships/worksheet" Id="rId21"/><Relationship Target="worksheets/sheet34.xml" Type="http://schemas.openxmlformats.org/officeDocument/2006/relationships/worksheet" Id="rId34"/><Relationship Target="worksheets/sheet42.xml" Type="http://schemas.openxmlformats.org/officeDocument/2006/relationships/worksheet" Id="rId42"/><Relationship Target="worksheets/sheet47.xml" Type="http://schemas.openxmlformats.org/officeDocument/2006/relationships/worksheet" Id="rId47"/><Relationship Target="sharedStrings.xml" Type="http://schemas.openxmlformats.org/officeDocument/2006/relationships/sharedStrings" Id="rId50"/><Relationship Target="worksheets/sheet7.xml" Type="http://schemas.openxmlformats.org/officeDocument/2006/relationships/worksheet" Id="rId7"/><Relationship Target="worksheets/sheet2.xml" Type="http://schemas.openxmlformats.org/officeDocument/2006/relationships/worksheet" Id="rId2"/><Relationship Target="worksheets/sheet16.xml" Type="http://schemas.openxmlformats.org/officeDocument/2006/relationships/worksheet" Id="rId16"/><Relationship Target="worksheets/sheet29.xml" Type="http://schemas.openxmlformats.org/officeDocument/2006/relationships/worksheet" Id="rId29"/><Relationship Target="worksheets/sheet11.xml" Type="http://schemas.openxmlformats.org/officeDocument/2006/relationships/worksheet" Id="rId11"/><Relationship Target="worksheets/sheet24.xml" Type="http://schemas.openxmlformats.org/officeDocument/2006/relationships/worksheet" Id="rId24"/><Relationship Target="worksheets/sheet32.xml" Type="http://schemas.openxmlformats.org/officeDocument/2006/relationships/worksheet" Id="rId32"/><Relationship Target="worksheets/sheet37.xml" Type="http://schemas.openxmlformats.org/officeDocument/2006/relationships/worksheet" Id="rId37"/><Relationship Target="worksheets/sheet40.xml" Type="http://schemas.openxmlformats.org/officeDocument/2006/relationships/worksheet" Id="rId40"/><Relationship Target="worksheets/sheet45.xml" Type="http://schemas.openxmlformats.org/officeDocument/2006/relationships/worksheet" Id="rId45"/><Relationship Target="worksheets/sheet5.xml" Type="http://schemas.openxmlformats.org/officeDocument/2006/relationships/worksheet" Id="rId5"/><Relationship Target="worksheets/sheet15.xml" Type="http://schemas.openxmlformats.org/officeDocument/2006/relationships/worksheet" Id="rId15"/><Relationship Target="worksheets/sheet23.xml" Type="http://schemas.openxmlformats.org/officeDocument/2006/relationships/worksheet" Id="rId23"/><Relationship Target="worksheets/sheet28.xml" Type="http://schemas.openxmlformats.org/officeDocument/2006/relationships/worksheet" Id="rId28"/><Relationship Target="worksheets/sheet36.xml" Type="http://schemas.openxmlformats.org/officeDocument/2006/relationships/worksheet" Id="rId36"/><Relationship Target="styles.xml" Type="http://schemas.openxmlformats.org/officeDocument/2006/relationships/styles" Id="rId49"/><Relationship Target="worksheets/sheet10.xml" Type="http://schemas.openxmlformats.org/officeDocument/2006/relationships/worksheet" Id="rId10"/><Relationship Target="worksheets/sheet19.xml" Type="http://schemas.openxmlformats.org/officeDocument/2006/relationships/worksheet" Id="rId19"/><Relationship Target="worksheets/sheet31.xml" Type="http://schemas.openxmlformats.org/officeDocument/2006/relationships/worksheet" Id="rId31"/><Relationship Target="worksheets/sheet44.xml" Type="http://schemas.openxmlformats.org/officeDocument/2006/relationships/worksheet" Id="rId44"/><Relationship Target="worksheets/sheet4.xml" Type="http://schemas.openxmlformats.org/officeDocument/2006/relationships/worksheet" Id="rId4"/><Relationship Target="worksheets/sheet9.xml" Type="http://schemas.openxmlformats.org/officeDocument/2006/relationships/worksheet" Id="rId9"/><Relationship Target="worksheets/sheet14.xml" Type="http://schemas.openxmlformats.org/officeDocument/2006/relationships/worksheet" Id="rId14"/><Relationship Target="worksheets/sheet22.xml" Type="http://schemas.openxmlformats.org/officeDocument/2006/relationships/worksheet" Id="rId22"/><Relationship Target="worksheets/sheet27.xml" Type="http://schemas.openxmlformats.org/officeDocument/2006/relationships/worksheet" Id="rId27"/><Relationship Target="worksheets/sheet30.xml" Type="http://schemas.openxmlformats.org/officeDocument/2006/relationships/worksheet" Id="rId30"/><Relationship Target="worksheets/sheet35.xml" Type="http://schemas.openxmlformats.org/officeDocument/2006/relationships/worksheet" Id="rId35"/><Relationship Target="worksheets/sheet43.xml" Type="http://schemas.openxmlformats.org/officeDocument/2006/relationships/worksheet" Id="rId43"/><Relationship Target="theme/theme1.xml" Type="http://schemas.openxmlformats.org/officeDocument/2006/relationships/theme" Id="rId48"/><Relationship Target="worksheets/sheet8.xml" Type="http://schemas.openxmlformats.org/officeDocument/2006/relationships/worksheet" Id="rId8"/><Relationship Target="worksheets/sheet3.xml" Type="http://schemas.openxmlformats.org/officeDocument/2006/relationships/worksheet" Id="rId3"/><Relationship Target="worksheets/sheet12.xml" Type="http://schemas.openxmlformats.org/officeDocument/2006/relationships/worksheet" Id="rId12"/><Relationship Target="worksheets/sheet17.xml" Type="http://schemas.openxmlformats.org/officeDocument/2006/relationships/worksheet" Id="rId17"/><Relationship Target="worksheets/sheet25.xml" Type="http://schemas.openxmlformats.org/officeDocument/2006/relationships/worksheet" Id="rId25"/><Relationship Target="worksheets/sheet33.xml" Type="http://schemas.openxmlformats.org/officeDocument/2006/relationships/worksheet" Id="rId33"/><Relationship Target="worksheets/sheet38.xml" Type="http://schemas.openxmlformats.org/officeDocument/2006/relationships/worksheet" Id="rId38"/><Relationship Target="worksheets/sheet46.xml" Type="http://schemas.openxmlformats.org/officeDocument/2006/relationships/worksheet" Id="rId46"/><Relationship Target="worksheets/sheet20.xml" Type="http://schemas.openxmlformats.org/officeDocument/2006/relationships/worksheet" Id="rId20"/><Relationship Target="worksheets/sheet41.xml" Type="http://schemas.openxmlformats.org/officeDocument/2006/relationships/worksheet" Id="rId41"/><Relationship Target="worksheets/sheet1.xml" Type="http://schemas.openxmlformats.org/officeDocument/2006/relationships/worksheet" Id="rId1"/><Relationship Target="worksheets/sheet6.xml" Type="http://schemas.openxmlformats.org/officeDocument/2006/relationships/worksheet" Id="rId6"/></Relationships>
</file>

<file path=xl/charts/_rels/chart1.xml.rels><?xml version="1.0" encoding="UTF-8"?><Relationships xmlns="http://schemas.openxmlformats.org/package/2006/relationships"><Relationship Target="colors1.xml" Type="http://schemas.microsoft.com/office/2011/relationships/chartColorStyle" Id="rId2"/><Relationship Target="style1.xml" Type="http://schemas.microsoft.com/office/2011/relationships/chartStyle" Id="rId1"/></Relationships>
</file>

<file path=xl/charts/_rels/chart10.xml.rels><?xml version="1.0" encoding="UTF-8"?><Relationships xmlns="http://schemas.openxmlformats.org/package/2006/relationships"><Relationship Target="colors4.xml" Type="http://schemas.microsoft.com/office/2011/relationships/chartColorStyle" Id="rId2"/><Relationship Target="style4.xml" Type="http://schemas.microsoft.com/office/2011/relationships/chartStyle" Id="rId1"/></Relationships>
</file>

<file path=xl/charts/_rels/chart100.xml.rels><?xml version="1.0" encoding="UTF-8"?><Relationships xmlns="http://schemas.openxmlformats.org/package/2006/relationships"><Relationship Target="../theme/themeOverride15.xml" Type="http://schemas.openxmlformats.org/officeDocument/2006/relationships/themeOverride" Id="rId3"/><Relationship Target="colors61.xml" Type="http://schemas.microsoft.com/office/2011/relationships/chartColorStyle" Id="rId2"/><Relationship Target="style61.xml" Type="http://schemas.microsoft.com/office/2011/relationships/chartStyle" Id="rId1"/></Relationships>
</file>

<file path=xl/charts/_rels/chart101.xml.rels><?xml version="1.0" encoding="UTF-8"?><Relationships xmlns="http://schemas.openxmlformats.org/package/2006/relationships"><Relationship Target="colors62.xml" Type="http://schemas.microsoft.com/office/2011/relationships/chartColorStyle" Id="rId2"/><Relationship Target="style62.xml" Type="http://schemas.microsoft.com/office/2011/relationships/chartStyle" Id="rId1"/></Relationships>
</file>

<file path=xl/charts/_rels/chart102.xml.rels><?xml version="1.0" encoding="UTF-8"?><Relationships xmlns="http://schemas.openxmlformats.org/package/2006/relationships"><Relationship Target="../theme/themeOverride16.xml" Type="http://schemas.openxmlformats.org/officeDocument/2006/relationships/themeOverride" Id="rId3"/><Relationship Target="colors63.xml" Type="http://schemas.microsoft.com/office/2011/relationships/chartColorStyle" Id="rId2"/><Relationship Target="style63.xml" Type="http://schemas.microsoft.com/office/2011/relationships/chartStyle" Id="rId1"/></Relationships>
</file>

<file path=xl/charts/_rels/chart103.xml.rels><?xml version="1.0" encoding="UTF-8"?><Relationships xmlns="http://schemas.openxmlformats.org/package/2006/relationships"><Relationship Target="../theme/themeOverride17.xml" Type="http://schemas.openxmlformats.org/officeDocument/2006/relationships/themeOverride" Id="rId3"/><Relationship Target="colors64.xml" Type="http://schemas.microsoft.com/office/2011/relationships/chartColorStyle" Id="rId2"/><Relationship Target="style64.xml" Type="http://schemas.microsoft.com/office/2011/relationships/chartStyle" Id="rId1"/></Relationships>
</file>

<file path=xl/charts/_rels/chart104.xml.rels><?xml version="1.0" encoding="UTF-8"?><Relationships xmlns="http://schemas.openxmlformats.org/package/2006/relationships"><Relationship Target="colors65.xml" Type="http://schemas.microsoft.com/office/2011/relationships/chartColorStyle" Id="rId2"/><Relationship Target="style65.xml" Type="http://schemas.microsoft.com/office/2011/relationships/chartStyle" Id="rId1"/></Relationships>
</file>

<file path=xl/charts/_rels/chart105.xml.rels><?xml version="1.0" encoding="UTF-8"?><Relationships xmlns="http://schemas.openxmlformats.org/package/2006/relationships"><Relationship Target="../theme/themeOverride18.xml" Type="http://schemas.openxmlformats.org/officeDocument/2006/relationships/themeOverride" Id="rId3"/><Relationship Target="colors66.xml" Type="http://schemas.microsoft.com/office/2011/relationships/chartColorStyle" Id="rId2"/><Relationship Target="style66.xml" Type="http://schemas.microsoft.com/office/2011/relationships/chartStyle" Id="rId1"/></Relationships>
</file>

<file path=xl/charts/_rels/chart106.xml.rels><?xml version="1.0" encoding="UTF-8"?><Relationships xmlns="http://schemas.openxmlformats.org/package/2006/relationships"><Relationship Target="../theme/themeOverride19.xml" Type="http://schemas.openxmlformats.org/officeDocument/2006/relationships/themeOverride" Id="rId3"/><Relationship Target="colors67.xml" Type="http://schemas.microsoft.com/office/2011/relationships/chartColorStyle" Id="rId2"/><Relationship Target="style67.xml" Type="http://schemas.microsoft.com/office/2011/relationships/chartStyle" Id="rId1"/></Relationships>
</file>

<file path=xl/charts/_rels/chart107.xml.rels><?xml version="1.0" encoding="UTF-8"?><Relationships xmlns="http://schemas.openxmlformats.org/package/2006/relationships"><Relationship Target="colors68.xml" Type="http://schemas.microsoft.com/office/2011/relationships/chartColorStyle" Id="rId2"/><Relationship Target="style68.xml" Type="http://schemas.microsoft.com/office/2011/relationships/chartStyle" Id="rId1"/></Relationships>
</file>

<file path=xl/charts/_rels/chart108.xml.rels><?xml version="1.0" encoding="UTF-8"?><Relationships xmlns="http://schemas.openxmlformats.org/package/2006/relationships"><Relationship Target="../theme/themeOverride20.xml" Type="http://schemas.openxmlformats.org/officeDocument/2006/relationships/themeOverride" Id="rId3"/><Relationship Target="colors69.xml" Type="http://schemas.microsoft.com/office/2011/relationships/chartColorStyle" Id="rId2"/><Relationship Target="style69.xml" Type="http://schemas.microsoft.com/office/2011/relationships/chartStyle" Id="rId1"/></Relationships>
</file>

<file path=xl/charts/_rels/chart109.xml.rels><?xml version="1.0" encoding="UTF-8"?><Relationships xmlns="http://schemas.openxmlformats.org/package/2006/relationships"><Relationship Target="../theme/themeOverride21.xml" Type="http://schemas.openxmlformats.org/officeDocument/2006/relationships/themeOverride" Id="rId3"/><Relationship Target="colors70.xml" Type="http://schemas.microsoft.com/office/2011/relationships/chartColorStyle" Id="rId2"/><Relationship Target="style70.xml" Type="http://schemas.microsoft.com/office/2011/relationships/chartStyle" Id="rId1"/></Relationships>
</file>

<file path=xl/charts/_rels/chart11.xml.rels><?xml version="1.0" encoding="UTF-8"?><Relationships xmlns="http://schemas.openxmlformats.org/package/2006/relationships"><Relationship Target="colors5.xml" Type="http://schemas.microsoft.com/office/2011/relationships/chartColorStyle" Id="rId2"/><Relationship Target="style5.xml" Type="http://schemas.microsoft.com/office/2011/relationships/chartStyle" Id="rId1"/></Relationships>
</file>

<file path=xl/charts/_rels/chart116.xml.rels><?xml version="1.0" encoding="UTF-8"?><Relationships xmlns="http://schemas.openxmlformats.org/package/2006/relationships"><Relationship Target="colors71.xml" Type="http://schemas.microsoft.com/office/2011/relationships/chartColorStyle" Id="rId2"/><Relationship Target="style71.xml" Type="http://schemas.microsoft.com/office/2011/relationships/chartStyle" Id="rId1"/></Relationships>
</file>

<file path=xl/charts/_rels/chart12.xml.rels><?xml version="1.0" encoding="UTF-8"?><Relationships xmlns="http://schemas.openxmlformats.org/package/2006/relationships"><Relationship Target="colors6.xml" Type="http://schemas.microsoft.com/office/2011/relationships/chartColorStyle" Id="rId2"/><Relationship Target="style6.xml" Type="http://schemas.microsoft.com/office/2011/relationships/chartStyle" Id="rId1"/></Relationships>
</file>

<file path=xl/charts/_rels/chart13.xml.rels><?xml version="1.0" encoding="UTF-8"?><Relationships xmlns="http://schemas.openxmlformats.org/package/2006/relationships"><Relationship Target="colors7.xml" Type="http://schemas.microsoft.com/office/2011/relationships/chartColorStyle" Id="rId2"/><Relationship Target="style7.xml" Type="http://schemas.microsoft.com/office/2011/relationships/chartStyle" Id="rId1"/></Relationships>
</file>

<file path=xl/charts/_rels/chart14.xml.rels><?xml version="1.0" encoding="UTF-8"?><Relationships xmlns="http://schemas.openxmlformats.org/package/2006/relationships"><Relationship Target="colors8.xml" Type="http://schemas.microsoft.com/office/2011/relationships/chartColorStyle" Id="rId2"/><Relationship Target="style8.xml" Type="http://schemas.microsoft.com/office/2011/relationships/chartStyle" Id="rId1"/></Relationships>
</file>

<file path=xl/charts/_rels/chart15.xml.rels><?xml version="1.0" encoding="UTF-8"?><Relationships xmlns="http://schemas.openxmlformats.org/package/2006/relationships"><Relationship Target="colors9.xml" Type="http://schemas.microsoft.com/office/2011/relationships/chartColorStyle" Id="rId2"/><Relationship Target="style9.xml" Type="http://schemas.microsoft.com/office/2011/relationships/chartStyle" Id="rId1"/></Relationships>
</file>

<file path=xl/charts/_rels/chart19.xml.rels><?xml version="1.0" encoding="UTF-8"?><Relationships xmlns="http://schemas.openxmlformats.org/package/2006/relationships"><Relationship Target="colors10.xml" Type="http://schemas.microsoft.com/office/2011/relationships/chartColorStyle" Id="rId2"/><Relationship Target="style10.xml" Type="http://schemas.microsoft.com/office/2011/relationships/chartStyle" Id="rId1"/></Relationships>
</file>

<file path=xl/charts/_rels/chart2.xml.rels><?xml version="1.0" encoding="UTF-8"?><Relationships xmlns="http://schemas.openxmlformats.org/package/2006/relationships"><Relationship Target="../theme/themeOverride1.xml" Type="http://schemas.openxmlformats.org/officeDocument/2006/relationships/themeOverride" Id="rId3"/><Relationship Target="colors2.xml" Type="http://schemas.microsoft.com/office/2011/relationships/chartColorStyle" Id="rId2"/><Relationship Target="style2.xml" Type="http://schemas.microsoft.com/office/2011/relationships/chartStyle" Id="rId1"/></Relationships>
</file>

<file path=xl/charts/_rels/chart20.xml.rels><?xml version="1.0" encoding="UTF-8"?><Relationships xmlns="http://schemas.openxmlformats.org/package/2006/relationships"><Relationship Target="colors11.xml" Type="http://schemas.microsoft.com/office/2011/relationships/chartColorStyle" Id="rId2"/><Relationship Target="style11.xml" Type="http://schemas.microsoft.com/office/2011/relationships/chartStyle" Id="rId1"/></Relationships>
</file>

<file path=xl/charts/_rels/chart21.xml.rels><?xml version="1.0" encoding="UTF-8"?><Relationships xmlns="http://schemas.openxmlformats.org/package/2006/relationships"><Relationship Target="colors12.xml" Type="http://schemas.microsoft.com/office/2011/relationships/chartColorStyle" Id="rId2"/><Relationship Target="style12.xml" Type="http://schemas.microsoft.com/office/2011/relationships/chartStyle" Id="rId1"/></Relationships>
</file>

<file path=xl/charts/_rels/chart22.xml.rels><?xml version="1.0" encoding="UTF-8"?><Relationships xmlns="http://schemas.openxmlformats.org/package/2006/relationships"><Relationship Target="colors13.xml" Type="http://schemas.microsoft.com/office/2011/relationships/chartColorStyle" Id="rId2"/><Relationship Target="style13.xml" Type="http://schemas.microsoft.com/office/2011/relationships/chartStyle" Id="rId1"/></Relationships>
</file>

<file path=xl/charts/_rels/chart23.xml.rels><?xml version="1.0" encoding="UTF-8"?><Relationships xmlns="http://schemas.openxmlformats.org/package/2006/relationships"><Relationship Target="colors14.xml" Type="http://schemas.microsoft.com/office/2011/relationships/chartColorStyle" Id="rId2"/><Relationship Target="style14.xml" Type="http://schemas.microsoft.com/office/2011/relationships/chartStyle" Id="rId1"/></Relationships>
</file>

<file path=xl/charts/_rels/chart24.xml.rels><?xml version="1.0" encoding="UTF-8"?><Relationships xmlns="http://schemas.openxmlformats.org/package/2006/relationships"><Relationship Target="colors15.xml" Type="http://schemas.microsoft.com/office/2011/relationships/chartColorStyle" Id="rId2"/><Relationship Target="style15.xml" Type="http://schemas.microsoft.com/office/2011/relationships/chartStyle" Id="rId1"/></Relationships>
</file>

<file path=xl/charts/_rels/chart25.xml.rels><?xml version="1.0" encoding="UTF-8"?><Relationships xmlns="http://schemas.openxmlformats.org/package/2006/relationships"><Relationship Target="colors16.xml" Type="http://schemas.microsoft.com/office/2011/relationships/chartColorStyle" Id="rId2"/><Relationship Target="style16.xml" Type="http://schemas.microsoft.com/office/2011/relationships/chartStyle" Id="rId1"/></Relationships>
</file>

<file path=xl/charts/_rels/chart26.xml.rels><?xml version="1.0" encoding="UTF-8"?><Relationships xmlns="http://schemas.openxmlformats.org/package/2006/relationships"><Relationship Target="colors17.xml" Type="http://schemas.microsoft.com/office/2011/relationships/chartColorStyle" Id="rId2"/><Relationship Target="style17.xml" Type="http://schemas.microsoft.com/office/2011/relationships/chartStyle" Id="rId1"/></Relationships>
</file>

<file path=xl/charts/_rels/chart27.xml.rels><?xml version="1.0" encoding="UTF-8"?><Relationships xmlns="http://schemas.openxmlformats.org/package/2006/relationships"><Relationship Target="colors18.xml" Type="http://schemas.microsoft.com/office/2011/relationships/chartColorStyle" Id="rId2"/><Relationship Target="style18.xml" Type="http://schemas.microsoft.com/office/2011/relationships/chartStyle" Id="rId1"/></Relationships>
</file>

<file path=xl/charts/_rels/chart28.xml.rels><?xml version="1.0" encoding="UTF-8"?><Relationships xmlns="http://schemas.openxmlformats.org/package/2006/relationships"><Relationship Target="../drawings/drawing10.xml" Type="http://schemas.openxmlformats.org/officeDocument/2006/relationships/chartUserShapes" Id="rId3"/><Relationship Target="colors19.xml" Type="http://schemas.microsoft.com/office/2011/relationships/chartColorStyle" Id="rId2"/><Relationship Target="style19.xml" Type="http://schemas.microsoft.com/office/2011/relationships/chartStyle" Id="rId1"/></Relationships>
</file>

<file path=xl/charts/_rels/chart29.xml.rels><?xml version="1.0" encoding="UTF-8"?><Relationships xmlns="http://schemas.openxmlformats.org/package/2006/relationships"><Relationship Target="../drawings/drawing11.xml" Type="http://schemas.openxmlformats.org/officeDocument/2006/relationships/chartUserShapes" Id="rId3"/><Relationship Target="colors20.xml" Type="http://schemas.microsoft.com/office/2011/relationships/chartColorStyle" Id="rId2"/><Relationship Target="style20.xml" Type="http://schemas.microsoft.com/office/2011/relationships/chartStyle" Id="rId1"/></Relationships>
</file>

<file path=xl/charts/_rels/chart3.xml.rels><?xml version="1.0" encoding="UTF-8"?><Relationships xmlns="http://schemas.openxmlformats.org/package/2006/relationships"><Relationship Target="../theme/themeOverride2.xml" Type="http://schemas.openxmlformats.org/officeDocument/2006/relationships/themeOverride" Id="rId3"/><Relationship Target="colors3.xml" Type="http://schemas.microsoft.com/office/2011/relationships/chartColorStyle" Id="rId2"/><Relationship Target="style3.xml" Type="http://schemas.microsoft.com/office/2011/relationships/chartStyle" Id="rId1"/></Relationships>
</file>

<file path=xl/charts/_rels/chart30.xml.rels><?xml version="1.0" encoding="UTF-8"?><Relationships xmlns="http://schemas.openxmlformats.org/package/2006/relationships"><Relationship Target="../drawings/drawing12.xml" Type="http://schemas.openxmlformats.org/officeDocument/2006/relationships/chartUserShapes" Id="rId3"/><Relationship Target="colors21.xml" Type="http://schemas.microsoft.com/office/2011/relationships/chartColorStyle" Id="rId2"/><Relationship Target="style21.xml" Type="http://schemas.microsoft.com/office/2011/relationships/chartStyle" Id="rId1"/></Relationships>
</file>

<file path=xl/charts/_rels/chart32.xml.rels><?xml version="1.0" encoding="UTF-8"?><Relationships xmlns="http://schemas.openxmlformats.org/package/2006/relationships"><Relationship Target="colors22.xml" Type="http://schemas.microsoft.com/office/2011/relationships/chartColorStyle" Id="rId2"/><Relationship Target="style22.xml" Type="http://schemas.microsoft.com/office/2011/relationships/chartStyle" Id="rId1"/></Relationships>
</file>

<file path=xl/charts/_rels/chart33.xml.rels><?xml version="1.0" encoding="UTF-8"?><Relationships xmlns="http://schemas.openxmlformats.org/package/2006/relationships"><Relationship Target="colors23.xml" Type="http://schemas.microsoft.com/office/2011/relationships/chartColorStyle" Id="rId2"/><Relationship Target="style23.xml" Type="http://schemas.microsoft.com/office/2011/relationships/chartStyle" Id="rId1"/></Relationships>
</file>

<file path=xl/charts/_rels/chart34.xml.rels><?xml version="1.0" encoding="UTF-8"?><Relationships xmlns="http://schemas.openxmlformats.org/package/2006/relationships"><Relationship Target="colors24.xml" Type="http://schemas.microsoft.com/office/2011/relationships/chartColorStyle" Id="rId2"/><Relationship Target="style24.xml" Type="http://schemas.microsoft.com/office/2011/relationships/chartStyle" Id="rId1"/></Relationships>
</file>

<file path=xl/charts/_rels/chart36.xml.rels><?xml version="1.0" encoding="UTF-8"?><Relationships xmlns="http://schemas.openxmlformats.org/package/2006/relationships"><Relationship Target="../theme/themeOverride3.xml" Type="http://schemas.openxmlformats.org/officeDocument/2006/relationships/themeOverride" Id="rId1"/></Relationships>
</file>

<file path=xl/charts/_rels/chart37.xml.rels><?xml version="1.0" encoding="UTF-8"?><Relationships xmlns="http://schemas.openxmlformats.org/package/2006/relationships"><Relationship Target="../theme/themeOverride4.xml" Type="http://schemas.openxmlformats.org/officeDocument/2006/relationships/themeOverride" Id="rId1"/></Relationships>
</file>

<file path=xl/charts/_rels/chart38.xml.rels><?xml version="1.0" encoding="UTF-8"?><Relationships xmlns="http://schemas.openxmlformats.org/package/2006/relationships"><Relationship Target="../theme/themeOverride5.xml" Type="http://schemas.openxmlformats.org/officeDocument/2006/relationships/themeOverride" Id="rId1"/></Relationships>
</file>

<file path=xl/charts/_rels/chart39.xml.rels><?xml version="1.0" encoding="UTF-8"?><Relationships xmlns="http://schemas.openxmlformats.org/package/2006/relationships"><Relationship Target="colors25.xml" Type="http://schemas.microsoft.com/office/2011/relationships/chartColorStyle" Id="rId2"/><Relationship Target="style25.xml" Type="http://schemas.microsoft.com/office/2011/relationships/chartStyle" Id="rId1"/></Relationships>
</file>

<file path=xl/charts/_rels/chart40.xml.rels><?xml version="1.0" encoding="UTF-8"?><Relationships xmlns="http://schemas.openxmlformats.org/package/2006/relationships"><Relationship Target="colors26.xml" Type="http://schemas.microsoft.com/office/2011/relationships/chartColorStyle" Id="rId2"/><Relationship Target="style26.xml" Type="http://schemas.microsoft.com/office/2011/relationships/chartStyle" Id="rId1"/></Relationships>
</file>

<file path=xl/charts/_rels/chart41.xml.rels><?xml version="1.0" encoding="UTF-8"?><Relationships xmlns="http://schemas.openxmlformats.org/package/2006/relationships"><Relationship Target="colors27.xml" Type="http://schemas.microsoft.com/office/2011/relationships/chartColorStyle" Id="rId2"/><Relationship Target="style27.xml" Type="http://schemas.microsoft.com/office/2011/relationships/chartStyle" Id="rId1"/></Relationships>
</file>

<file path=xl/charts/_rels/chart42.xml.rels><?xml version="1.0" encoding="UTF-8"?><Relationships xmlns="http://schemas.openxmlformats.org/package/2006/relationships"><Relationship Target="colors28.xml" Type="http://schemas.microsoft.com/office/2011/relationships/chartColorStyle" Id="rId2"/><Relationship Target="style28.xml" Type="http://schemas.microsoft.com/office/2011/relationships/chartStyle" Id="rId1"/></Relationships>
</file>

<file path=xl/charts/_rels/chart43.xml.rels><?xml version="1.0" encoding="UTF-8"?><Relationships xmlns="http://schemas.openxmlformats.org/package/2006/relationships"><Relationship Target="../theme/themeOverride6.xml" Type="http://schemas.openxmlformats.org/officeDocument/2006/relationships/themeOverride" Id="rId3"/><Relationship Target="colors29.xml" Type="http://schemas.microsoft.com/office/2011/relationships/chartColorStyle" Id="rId2"/><Relationship Target="style29.xml" Type="http://schemas.microsoft.com/office/2011/relationships/chartStyle" Id="rId1"/></Relationships>
</file>

<file path=xl/charts/_rels/chart44.xml.rels><?xml version="1.0" encoding="UTF-8"?><Relationships xmlns="http://schemas.openxmlformats.org/package/2006/relationships"><Relationship Target="../theme/themeOverride7.xml" Type="http://schemas.openxmlformats.org/officeDocument/2006/relationships/themeOverride" Id="rId3"/><Relationship Target="colors30.xml" Type="http://schemas.microsoft.com/office/2011/relationships/chartColorStyle" Id="rId2"/><Relationship Target="style30.xml" Type="http://schemas.microsoft.com/office/2011/relationships/chartStyle" Id="rId1"/></Relationships>
</file>

<file path=xl/charts/_rels/chart54.xml.rels><?xml version="1.0" encoding="UTF-8"?><Relationships xmlns="http://schemas.openxmlformats.org/package/2006/relationships"><Relationship Target="colors31.xml" Type="http://schemas.microsoft.com/office/2011/relationships/chartColorStyle" Id="rId2"/><Relationship Target="style31.xml" Type="http://schemas.microsoft.com/office/2011/relationships/chartStyle" Id="rId1"/></Relationships>
</file>

<file path=xl/charts/_rels/chart55.xml.rels><?xml version="1.0" encoding="UTF-8"?><Relationships xmlns="http://schemas.openxmlformats.org/package/2006/relationships"><Relationship Target="colors32.xml" Type="http://schemas.microsoft.com/office/2011/relationships/chartColorStyle" Id="rId2"/><Relationship Target="style32.xml" Type="http://schemas.microsoft.com/office/2011/relationships/chartStyle" Id="rId1"/></Relationships>
</file>

<file path=xl/charts/_rels/chart56.xml.rels><?xml version="1.0" encoding="UTF-8"?><Relationships xmlns="http://schemas.openxmlformats.org/package/2006/relationships"><Relationship Target="colors33.xml" Type="http://schemas.microsoft.com/office/2011/relationships/chartColorStyle" Id="rId2"/><Relationship Target="style33.xml" Type="http://schemas.microsoft.com/office/2011/relationships/chartStyle" Id="rId1"/></Relationships>
</file>

<file path=xl/charts/_rels/chart57.xml.rels><?xml version="1.0" encoding="UTF-8"?><Relationships xmlns="http://schemas.openxmlformats.org/package/2006/relationships"><Relationship Target="colors34.xml" Type="http://schemas.microsoft.com/office/2011/relationships/chartColorStyle" Id="rId2"/><Relationship Target="style34.xml" Type="http://schemas.microsoft.com/office/2011/relationships/chartStyle" Id="rId1"/></Relationships>
</file>

<file path=xl/charts/_rels/chart58.xml.rels><?xml version="1.0" encoding="UTF-8"?><Relationships xmlns="http://schemas.openxmlformats.org/package/2006/relationships"><Relationship Target="colors35.xml" Type="http://schemas.microsoft.com/office/2011/relationships/chartColorStyle" Id="rId2"/><Relationship Target="style35.xml" Type="http://schemas.microsoft.com/office/2011/relationships/chartStyle" Id="rId1"/></Relationships>
</file>

<file path=xl/charts/_rels/chart59.xml.rels><?xml version="1.0" encoding="UTF-8"?><Relationships xmlns="http://schemas.openxmlformats.org/package/2006/relationships"><Relationship Target="colors36.xml" Type="http://schemas.microsoft.com/office/2011/relationships/chartColorStyle" Id="rId2"/><Relationship Target="style36.xml" Type="http://schemas.microsoft.com/office/2011/relationships/chartStyle" Id="rId1"/></Relationships>
</file>

<file path=xl/charts/_rels/chart60.xml.rels><?xml version="1.0" encoding="UTF-8"?><Relationships xmlns="http://schemas.openxmlformats.org/package/2006/relationships"><Relationship Target="colors37.xml" Type="http://schemas.microsoft.com/office/2011/relationships/chartColorStyle" Id="rId2"/><Relationship Target="style37.xml" Type="http://schemas.microsoft.com/office/2011/relationships/chartStyle" Id="rId1"/></Relationships>
</file>

<file path=xl/charts/_rels/chart61.xml.rels><?xml version="1.0" encoding="UTF-8"?><Relationships xmlns="http://schemas.openxmlformats.org/package/2006/relationships"><Relationship Target="colors38.xml" Type="http://schemas.microsoft.com/office/2011/relationships/chartColorStyle" Id="rId2"/><Relationship Target="style38.xml" Type="http://schemas.microsoft.com/office/2011/relationships/chartStyle" Id="rId1"/></Relationships>
</file>

<file path=xl/charts/_rels/chart62.xml.rels><?xml version="1.0" encoding="UTF-8"?><Relationships xmlns="http://schemas.openxmlformats.org/package/2006/relationships"><Relationship Target="colors39.xml" Type="http://schemas.microsoft.com/office/2011/relationships/chartColorStyle" Id="rId2"/><Relationship Target="style39.xml" Type="http://schemas.microsoft.com/office/2011/relationships/chartStyle" Id="rId1"/></Relationships>
</file>

<file path=xl/charts/_rels/chart63.xml.rels><?xml version="1.0" encoding="UTF-8"?><Relationships xmlns="http://schemas.openxmlformats.org/package/2006/relationships"><Relationship Target="colors40.xml" Type="http://schemas.microsoft.com/office/2011/relationships/chartColorStyle" Id="rId2"/><Relationship Target="style40.xml" Type="http://schemas.microsoft.com/office/2011/relationships/chartStyle" Id="rId1"/></Relationships>
</file>

<file path=xl/charts/_rels/chart64.xml.rels><?xml version="1.0" encoding="UTF-8"?><Relationships xmlns="http://schemas.openxmlformats.org/package/2006/relationships"><Relationship Target="colors41.xml" Type="http://schemas.microsoft.com/office/2011/relationships/chartColorStyle" Id="rId2"/><Relationship Target="style41.xml" Type="http://schemas.microsoft.com/office/2011/relationships/chartStyle" Id="rId1"/></Relationships>
</file>

<file path=xl/charts/_rels/chart65.xml.rels><?xml version="1.0" encoding="UTF-8"?><Relationships xmlns="http://schemas.openxmlformats.org/package/2006/relationships"><Relationship Target="colors42.xml" Type="http://schemas.microsoft.com/office/2011/relationships/chartColorStyle" Id="rId2"/><Relationship Target="style42.xml" Type="http://schemas.microsoft.com/office/2011/relationships/chartStyle" Id="rId1"/></Relationships>
</file>

<file path=xl/charts/_rels/chart69.xml.rels><?xml version="1.0" encoding="UTF-8"?><Relationships xmlns="http://schemas.openxmlformats.org/package/2006/relationships"><Relationship Target="colors43.xml" Type="http://schemas.microsoft.com/office/2011/relationships/chartColorStyle" Id="rId2"/><Relationship Target="style43.xml" Type="http://schemas.microsoft.com/office/2011/relationships/chartStyle" Id="rId1"/></Relationships>
</file>

<file path=xl/charts/_rels/chart70.xml.rels><?xml version="1.0" encoding="UTF-8"?><Relationships xmlns="http://schemas.openxmlformats.org/package/2006/relationships"><Relationship Target="colors44.xml" Type="http://schemas.microsoft.com/office/2011/relationships/chartColorStyle" Id="rId2"/><Relationship Target="style44.xml" Type="http://schemas.microsoft.com/office/2011/relationships/chartStyle" Id="rId1"/></Relationships>
</file>

<file path=xl/charts/_rels/chart71.xml.rels><?xml version="1.0" encoding="UTF-8"?><Relationships xmlns="http://schemas.openxmlformats.org/package/2006/relationships"><Relationship Target="colors45.xml" Type="http://schemas.microsoft.com/office/2011/relationships/chartColorStyle" Id="rId2"/><Relationship Target="style45.xml" Type="http://schemas.microsoft.com/office/2011/relationships/chartStyle" Id="rId1"/></Relationships>
</file>

<file path=xl/charts/_rels/chart72.xml.rels><?xml version="1.0" encoding="UTF-8"?><Relationships xmlns="http://schemas.openxmlformats.org/package/2006/relationships"><Relationship Target="colors46.xml" Type="http://schemas.microsoft.com/office/2011/relationships/chartColorStyle" Id="rId2"/><Relationship Target="style46.xml" Type="http://schemas.microsoft.com/office/2011/relationships/chartStyle" Id="rId1"/></Relationships>
</file>

<file path=xl/charts/_rels/chart73.xml.rels><?xml version="1.0" encoding="UTF-8"?><Relationships xmlns="http://schemas.openxmlformats.org/package/2006/relationships"><Relationship Target="colors47.xml" Type="http://schemas.microsoft.com/office/2011/relationships/chartColorStyle" Id="rId2"/><Relationship Target="style47.xml" Type="http://schemas.microsoft.com/office/2011/relationships/chartStyle" Id="rId1"/></Relationships>
</file>

<file path=xl/charts/_rels/chart74.xml.rels><?xml version="1.0" encoding="UTF-8"?><Relationships xmlns="http://schemas.openxmlformats.org/package/2006/relationships"><Relationship Target="colors48.xml" Type="http://schemas.microsoft.com/office/2011/relationships/chartColorStyle" Id="rId2"/><Relationship Target="style48.xml" Type="http://schemas.microsoft.com/office/2011/relationships/chartStyle" Id="rId1"/></Relationships>
</file>

<file path=xl/charts/_rels/chart75.xml.rels><?xml version="1.0" encoding="UTF-8"?><Relationships xmlns="http://schemas.openxmlformats.org/package/2006/relationships"><Relationship Target="colors49.xml" Type="http://schemas.microsoft.com/office/2011/relationships/chartColorStyle" Id="rId2"/><Relationship Target="style49.xml" Type="http://schemas.microsoft.com/office/2011/relationships/chartStyle" Id="rId1"/></Relationships>
</file>

<file path=xl/charts/_rels/chart76.xml.rels><?xml version="1.0" encoding="UTF-8"?><Relationships xmlns="http://schemas.openxmlformats.org/package/2006/relationships"><Relationship Target="colors50.xml" Type="http://schemas.microsoft.com/office/2011/relationships/chartColorStyle" Id="rId2"/><Relationship Target="style50.xml" Type="http://schemas.microsoft.com/office/2011/relationships/chartStyle" Id="rId1"/></Relationships>
</file>

<file path=xl/charts/_rels/chart77.xml.rels><?xml version="1.0" encoding="UTF-8"?><Relationships xmlns="http://schemas.openxmlformats.org/package/2006/relationships"><Relationship Target="colors51.xml" Type="http://schemas.microsoft.com/office/2011/relationships/chartColorStyle" Id="rId2"/><Relationship Target="style51.xml" Type="http://schemas.microsoft.com/office/2011/relationships/chartStyle" Id="rId1"/></Relationships>
</file>

<file path=xl/charts/_rels/chart78.xml.rels><?xml version="1.0" encoding="UTF-8"?><Relationships xmlns="http://schemas.openxmlformats.org/package/2006/relationships"><Relationship Target="../drawings/drawing25.xml" Type="http://schemas.openxmlformats.org/officeDocument/2006/relationships/chartUserShapes" Id="rId3"/><Relationship Target="colors52.xml" Type="http://schemas.microsoft.com/office/2011/relationships/chartColorStyle" Id="rId2"/><Relationship Target="style52.xml" Type="http://schemas.microsoft.com/office/2011/relationships/chartStyle" Id="rId1"/></Relationships>
</file>

<file path=xl/charts/_rels/chart84.xml.rels><?xml version="1.0" encoding="UTF-8"?><Relationships xmlns="http://schemas.openxmlformats.org/package/2006/relationships"><Relationship Target="colors53.xml" Type="http://schemas.microsoft.com/office/2011/relationships/chartColorStyle" Id="rId2"/><Relationship Target="style53.xml" Type="http://schemas.microsoft.com/office/2011/relationships/chartStyle" Id="rId1"/></Relationships>
</file>

<file path=xl/charts/_rels/chart85.xml.rels><?xml version="1.0" encoding="UTF-8"?><Relationships xmlns="http://schemas.openxmlformats.org/package/2006/relationships"><Relationship Target="colors54.xml" Type="http://schemas.microsoft.com/office/2011/relationships/chartColorStyle" Id="rId2"/><Relationship Target="style54.xml" Type="http://schemas.microsoft.com/office/2011/relationships/chartStyle" Id="rId1"/></Relationships>
</file>

<file path=xl/charts/_rels/chart86.xml.rels><?xml version="1.0" encoding="UTF-8"?><Relationships xmlns="http://schemas.openxmlformats.org/package/2006/relationships"><Relationship Target="colors55.xml" Type="http://schemas.microsoft.com/office/2011/relationships/chartColorStyle" Id="rId2"/><Relationship Target="style55.xml" Type="http://schemas.microsoft.com/office/2011/relationships/chartStyle" Id="rId1"/></Relationships>
</file>

<file path=xl/charts/_rels/chart88.xml.rels><?xml version="1.0" encoding="UTF-8"?><Relationships xmlns="http://schemas.openxmlformats.org/package/2006/relationships"><Relationship Target="../theme/themeOverride8.xml" Type="http://schemas.openxmlformats.org/officeDocument/2006/relationships/themeOverride" Id="rId1"/></Relationships>
</file>

<file path=xl/charts/_rels/chart89.xml.rels><?xml version="1.0" encoding="UTF-8"?><Relationships xmlns="http://schemas.openxmlformats.org/package/2006/relationships"><Relationship Target="../theme/themeOverride9.xml" Type="http://schemas.openxmlformats.org/officeDocument/2006/relationships/themeOverride" Id="rId1"/></Relationships>
</file>

<file path=xl/charts/_rels/chart90.xml.rels><?xml version="1.0" encoding="UTF-8"?><Relationships xmlns="http://schemas.openxmlformats.org/package/2006/relationships"><Relationship Target="../theme/themeOverride10.xml" Type="http://schemas.openxmlformats.org/officeDocument/2006/relationships/themeOverride" Id="rId1"/></Relationships>
</file>

<file path=xl/charts/_rels/chart92.xml.rels><?xml version="1.0" encoding="UTF-8"?><Relationships xmlns="http://schemas.openxmlformats.org/package/2006/relationships"><Relationship Target="../theme/themeOverride11.xml" Type="http://schemas.openxmlformats.org/officeDocument/2006/relationships/themeOverride" Id="rId1"/></Relationships>
</file>

<file path=xl/charts/_rels/chart93.xml.rels><?xml version="1.0" encoding="UTF-8"?><Relationships xmlns="http://schemas.openxmlformats.org/package/2006/relationships"><Relationship Target="../theme/themeOverride12.xml" Type="http://schemas.openxmlformats.org/officeDocument/2006/relationships/themeOverride" Id="rId1"/></Relationships>
</file>

<file path=xl/charts/_rels/chart94.xml.rels><?xml version="1.0" encoding="UTF-8"?><Relationships xmlns="http://schemas.openxmlformats.org/package/2006/relationships"><Relationship Target="../theme/themeOverride13.xml" Type="http://schemas.openxmlformats.org/officeDocument/2006/relationships/themeOverride" Id="rId1"/></Relationships>
</file>

<file path=xl/charts/_rels/chart95.xml.rels><?xml version="1.0" encoding="UTF-8"?><Relationships xmlns="http://schemas.openxmlformats.org/package/2006/relationships"><Relationship Target="colors56.xml" Type="http://schemas.microsoft.com/office/2011/relationships/chartColorStyle" Id="rId2"/><Relationship Target="style56.xml" Type="http://schemas.microsoft.com/office/2011/relationships/chartStyle" Id="rId1"/></Relationships>
</file>

<file path=xl/charts/_rels/chart96.xml.rels><?xml version="1.0" encoding="UTF-8"?><Relationships xmlns="http://schemas.openxmlformats.org/package/2006/relationships"><Relationship Target="colors57.xml" Type="http://schemas.microsoft.com/office/2011/relationships/chartColorStyle" Id="rId2"/><Relationship Target="style57.xml" Type="http://schemas.microsoft.com/office/2011/relationships/chartStyle" Id="rId1"/></Relationships>
</file>

<file path=xl/charts/_rels/chart97.xml.rels><?xml version="1.0" encoding="UTF-8"?><Relationships xmlns="http://schemas.openxmlformats.org/package/2006/relationships"><Relationship Target="colors58.xml" Type="http://schemas.microsoft.com/office/2011/relationships/chartColorStyle" Id="rId2"/><Relationship Target="style58.xml" Type="http://schemas.microsoft.com/office/2011/relationships/chartStyle" Id="rId1"/></Relationships>
</file>

<file path=xl/charts/_rels/chart98.xml.rels><?xml version="1.0" encoding="UTF-8"?><Relationships xmlns="http://schemas.openxmlformats.org/package/2006/relationships"><Relationship Target="colors59.xml" Type="http://schemas.microsoft.com/office/2011/relationships/chartColorStyle" Id="rId2"/><Relationship Target="style59.xml" Type="http://schemas.microsoft.com/office/2011/relationships/chartStyle" Id="rId1"/></Relationships>
</file>

<file path=xl/charts/_rels/chart99.xml.rels><?xml version="1.0" encoding="UTF-8"?><Relationships xmlns="http://schemas.openxmlformats.org/package/2006/relationships"><Relationship Target="../theme/themeOverride14.xml" Type="http://schemas.openxmlformats.org/officeDocument/2006/relationships/themeOverride" Id="rId3"/><Relationship Target="colors60.xml" Type="http://schemas.microsoft.com/office/2011/relationships/chartColorStyle" Id="rId2"/><Relationship Target="style60.xml" Type="http://schemas.microsoft.com/office/2011/relationships/chartStyle" Id="rId1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'W1'!$B$33</c:f>
          <c:strCache>
            <c:ptCount val="1"/>
            <c:pt idx="0">
              <c:v>[Region name]</c:v>
            </c:pt>
          </c:strCache>
        </c:strRef>
      </c:tx>
      <c:layout>
        <c:manualLayout>
          <c:xMode val="edge"/>
          <c:yMode val="edge"/>
          <c:x val="0.46852520758325283"/>
          <c:y val="2.58397985390951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0309091281983169"/>
          <c:y val="0.10231787062155294"/>
          <c:w val="0.58428887714771516"/>
          <c:h val="0.64575589447514592"/>
        </c:manualLayout>
      </c:layout>
      <c:areaChart>
        <c:grouping val="stacked"/>
        <c:varyColors val="0"/>
        <c:ser>
          <c:idx val="0"/>
          <c:order val="0"/>
          <c:tx>
            <c:strRef>
              <c:f>'W1'!$A$33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0288D1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821708757472383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EB-4AEA-98E5-408D292D1330}"/>
                </c:ext>
              </c:extLst>
            </c:dLbl>
            <c:dLbl>
              <c:idx val="1"/>
              <c:layout>
                <c:manualLayout>
                  <c:x val="-5.5813980742955981E-2"/>
                  <c:y val="-1.0048984234660792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EB-4AEA-98E5-408D292D1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('W1'!$C$32,'W1'!$D$32)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('W1'!$C$33,'W1'!$D$33)</c:f>
              <c:numCache>
                <c:formatCode>0.0</c:formatCode>
                <c:ptCount val="2"/>
                <c:pt idx="0">
                  <c:v>61.669872757391289</c:v>
                </c:pt>
                <c:pt idx="1">
                  <c:v>71.639897787590087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EB-4AEA-98E5-408D292D1330}"/>
            </c:ext>
          </c:extLst>
        </c:ser>
        <c:ser>
          <c:idx val="1"/>
          <c:order val="1"/>
          <c:tx>
            <c:strRef>
              <c:f>'W1'!$A$34</c:f>
              <c:strCache>
                <c:ptCount val="1"/>
                <c:pt idx="0">
                  <c:v>Basic</c:v>
                </c:pt>
              </c:strCache>
            </c:strRef>
          </c:tx>
          <c:spPr>
            <a:solidFill>
              <a:srgbClr val="4FC3F7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201553415883984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EB-4AEA-98E5-408D292D1330}"/>
                </c:ext>
              </c:extLst>
            </c:dLbl>
            <c:dLbl>
              <c:idx val="1"/>
              <c:layout>
                <c:manualLayout>
                  <c:x val="-5.5813980742955981E-2"/>
                  <c:y val="8.22199117204160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EB-4AEA-98E5-408D292D1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('W1'!$C$32,'W1'!$D$32)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('W1'!$C$34,'W1'!$D$34)</c:f>
              <c:numCache>
                <c:formatCode>0.0</c:formatCode>
                <c:ptCount val="2"/>
                <c:pt idx="0">
                  <c:v>19.707923934660819</c:v>
                </c:pt>
                <c:pt idx="1">
                  <c:v>17.86940478396329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3EB-4AEA-98E5-408D292D1330}"/>
            </c:ext>
          </c:extLst>
        </c:ser>
        <c:ser>
          <c:idx val="2"/>
          <c:order val="2"/>
          <c:tx>
            <c:strRef>
              <c:f>'W1'!$A$35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5.5813980742955863E-2"/>
                  <c:y val="-1.0962654896055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EB-4AEA-98E5-408D292D1330}"/>
                </c:ext>
              </c:extLst>
            </c:dLbl>
            <c:dLbl>
              <c:idx val="1"/>
              <c:layout>
                <c:manualLayout>
                  <c:x val="-5.5813980742955752E-2"/>
                  <c:y val="5.48132744802773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EB-4AEA-98E5-408D292D1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('W1'!$C$32,'W1'!$D$32)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('W1'!$C$35,'W1'!$D$35)</c:f>
              <c:numCache>
                <c:formatCode>0.0</c:formatCode>
                <c:ptCount val="2"/>
                <c:pt idx="0">
                  <c:v>2.8599174921415766</c:v>
                </c:pt>
                <c:pt idx="1">
                  <c:v>2.8767130717095304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3EB-4AEA-98E5-408D292D1330}"/>
            </c:ext>
          </c:extLst>
        </c:ser>
        <c:ser>
          <c:idx val="3"/>
          <c:order val="3"/>
          <c:tx>
            <c:strRef>
              <c:f>'W1'!$A$36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rgbClr val="FFD54F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8217087574723834E-2"/>
                  <c:y val="-8.22199117204158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EB-4AEA-98E5-408D292D1330}"/>
                </c:ext>
              </c:extLst>
            </c:dLbl>
            <c:dLbl>
              <c:idx val="1"/>
              <c:layout>
                <c:manualLayout>
                  <c:x val="-6.8217087574723834E-2"/>
                  <c:y val="2.74066372401384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EB-4AEA-98E5-408D292D1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('W1'!$C$32,'W1'!$D$32)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('W1'!$C$36,'W1'!$D$36)</c:f>
              <c:numCache>
                <c:formatCode>0.0</c:formatCode>
                <c:ptCount val="2"/>
                <c:pt idx="0">
                  <c:v>11.545578206181565</c:v>
                </c:pt>
                <c:pt idx="1">
                  <c:v>5.7371343741345235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3EB-4AEA-98E5-408D292D1330}"/>
            </c:ext>
          </c:extLst>
        </c:ser>
        <c:ser>
          <c:idx val="4"/>
          <c:order val="4"/>
          <c:tx>
            <c:strRef>
              <c:f>'W1'!$A$37</c:f>
              <c:strCache>
                <c:ptCount val="1"/>
                <c:pt idx="0">
                  <c:v>Surface water</c:v>
                </c:pt>
              </c:strCache>
            </c:strRef>
          </c:tx>
          <c:spPr>
            <a:solidFill>
              <a:srgbClr val="FFB300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4.3410873911187899E-2"/>
                  <c:y val="0"/>
                </c:manualLayout>
              </c:layout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EB-4AEA-98E5-408D292D1330}"/>
                </c:ext>
              </c:extLst>
            </c:dLbl>
            <c:dLbl>
              <c:idx val="1"/>
              <c:layout>
                <c:manualLayout>
                  <c:x val="-5.5813980742955981E-2"/>
                  <c:y val="0"/>
                </c:manualLayout>
              </c:layout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EB-4AEA-98E5-408D292D1330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('W1'!$C$32,'W1'!$D$32)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('W1'!$C$37,'W1'!$D$37)</c:f>
              <c:numCache>
                <c:formatCode>0.0</c:formatCode>
                <c:ptCount val="2"/>
                <c:pt idx="0">
                  <c:v>4.2167076096247484</c:v>
                </c:pt>
                <c:pt idx="1">
                  <c:v>1.8768499826025697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3EB-4AEA-98E5-408D292D1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444511"/>
        <c:axId val="87821663"/>
      </c:areaChart>
      <c:catAx>
        <c:axId val="884445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821663"/>
        <c:crosses val="autoZero"/>
        <c:auto val="1"/>
        <c:lblAlgn val="ctr"/>
        <c:lblOffset val="100"/>
        <c:noMultiLvlLbl val="0"/>
      </c:catAx>
      <c:valAx>
        <c:axId val="87821663"/>
        <c:scaling>
          <c:orientation val="minMax"/>
          <c:max val="10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/>
                  <a:t>Population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444511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4496116460290044"/>
          <c:y val="0.80076862507571156"/>
          <c:w val="0.53055555555555556"/>
          <c:h val="0.164225749549948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82699037620298"/>
          <c:y val="5.6519970108020734E-2"/>
          <c:w val="0.44179068241469821"/>
          <c:h val="0.6595940682261107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shade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0-FF3C-42D7-A2AE-28AF7DDEA298}"/>
              </c:ext>
            </c:extLst>
          </c:dPt>
          <c:dPt>
            <c:idx val="1"/>
            <c:bubble3D val="0"/>
            <c:spPr>
              <a:solidFill>
                <a:schemeClr val="accent1">
                  <a:shade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F3C-42D7-A2AE-28AF7DDEA298}"/>
              </c:ext>
            </c:extLst>
          </c:dPt>
          <c:dPt>
            <c:idx val="2"/>
            <c:bubble3D val="0"/>
            <c:spPr>
              <a:solidFill>
                <a:schemeClr val="accent1">
                  <a:shade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FF3C-42D7-A2AE-28AF7DDEA298}"/>
              </c:ext>
            </c:extLst>
          </c:dPt>
          <c:dPt>
            <c:idx val="3"/>
            <c:bubble3D val="0"/>
            <c:spPr>
              <a:solidFill>
                <a:schemeClr val="accent1">
                  <a:tint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F3C-42D7-A2AE-28AF7DDEA298}"/>
              </c:ext>
            </c:extLst>
          </c:dPt>
          <c:dPt>
            <c:idx val="4"/>
            <c:bubble3D val="0"/>
            <c:spPr>
              <a:solidFill>
                <a:schemeClr val="accent1">
                  <a:tint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FF3C-42D7-A2AE-28AF7DDEA298}"/>
              </c:ext>
            </c:extLst>
          </c:dPt>
          <c:dPt>
            <c:idx val="5"/>
            <c:bubble3D val="0"/>
            <c:spPr>
              <a:solidFill>
                <a:schemeClr val="accent1">
                  <a:tint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FF3C-42D7-A2AE-28AF7DDEA298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shade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FF3C-42D7-A2AE-28AF7DDEA298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shade val="7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FF3C-42D7-A2AE-28AF7DDEA298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shade val="9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FF3C-42D7-A2AE-28AF7DDEA298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tint val="9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F3C-42D7-A2AE-28AF7DDEA298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tint val="7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FF3C-42D7-A2AE-28AF7DDEA298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tint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FF3C-42D7-A2AE-28AF7DDEA298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'W3'!$I$6:$I$11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cat>
          <c:val>
            <c:numRef>
              <c:f>'W3'!$H$6:$H$11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CD-48FA-9372-38E49871D329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Rural</a:t>
            </a:r>
          </a:p>
        </c:rich>
      </c:tx>
      <c:layout>
        <c:manualLayout>
          <c:xMode val="edge"/>
          <c:yMode val="edge"/>
          <c:x val="0.42371523606476164"/>
          <c:y val="1.70031824066598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56535354623444"/>
          <c:y val="0.10886298692807832"/>
          <c:w val="0.56337902634461201"/>
          <c:h val="0.6569411587244846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'H1'!$A$38</c:f>
              <c:strCache>
                <c:ptCount val="1"/>
                <c:pt idx="0">
                  <c:v>Basic service</c:v>
                </c:pt>
              </c:strCache>
            </c:strRef>
          </c:tx>
          <c:spPr>
            <a:solidFill>
              <a:srgbClr val="AB47BC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'H1'!$C$37</c:f>
              <c:numCache>
                <c:formatCode>General</c:formatCode>
                <c:ptCount val="1"/>
                <c:pt idx="0">
                  <c:v>2017</c:v>
                </c:pt>
              </c:numCache>
            </c:numRef>
          </c:cat>
          <c:val>
            <c:numRef>
              <c:f>'H1'!$C$38</c:f>
              <c:numCache>
                <c:formatCode>0</c:formatCode>
                <c:ptCount val="1"/>
                <c:pt idx="0">
                  <c:v>59.562446762946308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CE-4CDD-A5EB-A7188A736654}"/>
            </c:ext>
          </c:extLst>
        </c:ser>
        <c:ser>
          <c:idx val="1"/>
          <c:order val="1"/>
          <c:tx>
            <c:strRef>
              <c:f>'H1'!$A$39</c:f>
              <c:strCache>
                <c:ptCount val="1"/>
                <c:pt idx="0">
                  <c:v>Limited service</c:v>
                </c:pt>
              </c:strCache>
            </c:strRef>
          </c:tx>
          <c:spPr>
            <a:solidFill>
              <a:srgbClr val="FFF176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'H1'!$C$37</c:f>
              <c:numCache>
                <c:formatCode>General</c:formatCode>
                <c:ptCount val="1"/>
                <c:pt idx="0">
                  <c:v>2017</c:v>
                </c:pt>
              </c:numCache>
            </c:numRef>
          </c:cat>
          <c:val>
            <c:numRef>
              <c:f>'H1'!$C$39</c:f>
              <c:numCache>
                <c:formatCode>0</c:formatCode>
                <c:ptCount val="1"/>
                <c:pt idx="0">
                  <c:v>21.701414858714465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CE-4CDD-A5EB-A7188A736654}"/>
            </c:ext>
          </c:extLst>
        </c:ser>
        <c:ser>
          <c:idx val="2"/>
          <c:order val="2"/>
          <c:tx>
            <c:strRef>
              <c:f>'H1'!$A$40</c:f>
              <c:strCache>
                <c:ptCount val="1"/>
                <c:pt idx="0">
                  <c:v>No facility</c:v>
                </c:pt>
              </c:strCache>
            </c:strRef>
          </c:tx>
          <c:spPr>
            <a:solidFill>
              <a:srgbClr val="FFCA28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'H1'!$C$37</c:f>
              <c:numCache>
                <c:formatCode>General</c:formatCode>
                <c:ptCount val="1"/>
                <c:pt idx="0">
                  <c:v>2017</c:v>
                </c:pt>
              </c:numCache>
            </c:numRef>
          </c:cat>
          <c:val>
            <c:numRef>
              <c:f>'H1'!$C$40</c:f>
              <c:numCache>
                <c:formatCode>0</c:formatCode>
                <c:ptCount val="1"/>
                <c:pt idx="0">
                  <c:v>18.736138378339227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CE-4CDD-A5EB-A7188A736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098221423"/>
        <c:axId val="2091675439"/>
      </c:barChart>
      <c:catAx>
        <c:axId val="20982214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1675439"/>
        <c:crosses val="autoZero"/>
        <c:auto val="1"/>
        <c:lblAlgn val="ctr"/>
        <c:lblOffset val="100"/>
        <c:noMultiLvlLbl val="0"/>
      </c:catAx>
      <c:valAx>
        <c:axId val="2091675439"/>
        <c:scaling>
          <c:orientation val="minMax"/>
          <c:max val="100"/>
        </c:scaling>
        <c:delete val="1"/>
        <c:axPos val="l"/>
        <c:numFmt formatCode="0" sourceLinked="1"/>
        <c:majorTickMark val="none"/>
        <c:minorTickMark val="none"/>
        <c:tickLblPos val="nextTo"/>
        <c:crossAx val="2098221423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797659308979823"/>
          <c:y val="0.85299298406743795"/>
          <c:w val="0.49836340949184632"/>
          <c:h val="0.13000383352590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'H2'!$B$30</c:f>
          <c:strCache>
            <c:ptCount val="1"/>
            <c:pt idx="0">
              <c:v>[Region name]</c:v>
            </c:pt>
          </c:strCache>
        </c:strRef>
      </c:tx>
      <c:layout>
        <c:manualLayout>
          <c:xMode val="edge"/>
          <c:yMode val="edge"/>
          <c:x val="0.42371523606476164"/>
          <c:y val="1.70031824066598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56535354623444"/>
          <c:y val="0.10886298692807832"/>
          <c:w val="0.56337902634461201"/>
          <c:h val="0.6569411587244846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'H2'!$A$30</c:f>
              <c:strCache>
                <c:ptCount val="1"/>
                <c:pt idx="0">
                  <c:v>Basic service</c:v>
                </c:pt>
              </c:strCache>
            </c:strRef>
          </c:tx>
          <c:spPr>
            <a:solidFill>
              <a:srgbClr val="AB47BC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'H2'!$C$30</c:f>
              <c:numCache>
                <c:formatCode>0</c:formatCode>
                <c:ptCount val="1"/>
                <c:pt idx="0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F-4AEF-AF8E-B8C6C3543FF7}"/>
            </c:ext>
          </c:extLst>
        </c:ser>
        <c:ser>
          <c:idx val="1"/>
          <c:order val="1"/>
          <c:tx>
            <c:strRef>
              <c:f>'H2'!$A$31</c:f>
              <c:strCache>
                <c:ptCount val="1"/>
                <c:pt idx="0">
                  <c:v>Limited service</c:v>
                </c:pt>
              </c:strCache>
            </c:strRef>
          </c:tx>
          <c:spPr>
            <a:solidFill>
              <a:srgbClr val="FFF176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'H2'!$C$31</c:f>
              <c:numCache>
                <c:formatCode>0</c:formatCode>
                <c:ptCount val="1"/>
                <c:pt idx="0">
                  <c:v>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F-4AEF-AF8E-B8C6C3543FF7}"/>
            </c:ext>
          </c:extLst>
        </c:ser>
        <c:ser>
          <c:idx val="2"/>
          <c:order val="2"/>
          <c:tx>
            <c:strRef>
              <c:f>'H2'!$A$32</c:f>
              <c:strCache>
                <c:ptCount val="1"/>
                <c:pt idx="0">
                  <c:v>No facility</c:v>
                </c:pt>
              </c:strCache>
            </c:strRef>
          </c:tx>
          <c:spPr>
            <a:solidFill>
              <a:srgbClr val="FFCA28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'H2'!$C$32</c:f>
              <c:numCache>
                <c:formatCode>0</c:formatCode>
                <c:ptCount val="1"/>
                <c:pt idx="0">
                  <c:v>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8F-4AEF-AF8E-B8C6C3543F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098221423"/>
        <c:axId val="2091675439"/>
      </c:barChart>
      <c:catAx>
        <c:axId val="20982214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1675439"/>
        <c:crosses val="autoZero"/>
        <c:auto val="1"/>
        <c:lblAlgn val="ctr"/>
        <c:lblOffset val="100"/>
        <c:noMultiLvlLbl val="0"/>
      </c:catAx>
      <c:valAx>
        <c:axId val="2091675439"/>
        <c:scaling>
          <c:orientation val="minMax"/>
          <c:min val="0"/>
        </c:scaling>
        <c:delete val="0"/>
        <c:axPos val="l"/>
        <c:title>
          <c:tx>
            <c:strRef>
              <c:f>'H2'!$E$30</c:f>
              <c:strCache>
                <c:ptCount val="1"/>
                <c:pt idx="0">
                  <c:v>Population (million)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82214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797659308979823"/>
          <c:y val="0.85299298406743795"/>
          <c:w val="0.49836340949184632"/>
          <c:h val="0.13000383352590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Urban</a:t>
            </a:r>
          </a:p>
        </c:rich>
      </c:tx>
      <c:layout>
        <c:manualLayout>
          <c:xMode val="edge"/>
          <c:yMode val="edge"/>
          <c:x val="0.42371523606476164"/>
          <c:y val="1.70031824066598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56535354623444"/>
          <c:y val="0.10886298692807832"/>
          <c:w val="0.56337902634461201"/>
          <c:h val="0.6569411587244846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'H2'!$A$34</c:f>
              <c:strCache>
                <c:ptCount val="1"/>
                <c:pt idx="0">
                  <c:v>Basic service</c:v>
                </c:pt>
              </c:strCache>
            </c:strRef>
          </c:tx>
          <c:spPr>
            <a:solidFill>
              <a:srgbClr val="AB47BC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'H2'!$C$33</c:f>
              <c:numCache>
                <c:formatCode>General</c:formatCode>
                <c:ptCount val="1"/>
                <c:pt idx="0">
                  <c:v>2017</c:v>
                </c:pt>
              </c:numCache>
            </c:numRef>
          </c:cat>
          <c:val>
            <c:numRef>
              <c:f>'H2'!$C$34</c:f>
              <c:numCache>
                <c:formatCode>0</c:formatCode>
                <c:ptCount val="1"/>
                <c:pt idx="0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DC-450F-8EEE-5007D884B8F1}"/>
            </c:ext>
          </c:extLst>
        </c:ser>
        <c:ser>
          <c:idx val="1"/>
          <c:order val="1"/>
          <c:tx>
            <c:strRef>
              <c:f>'H2'!$A$35</c:f>
              <c:strCache>
                <c:ptCount val="1"/>
                <c:pt idx="0">
                  <c:v>Limited service</c:v>
                </c:pt>
              </c:strCache>
            </c:strRef>
          </c:tx>
          <c:spPr>
            <a:solidFill>
              <a:srgbClr val="FFF176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'H2'!$C$33</c:f>
              <c:numCache>
                <c:formatCode>General</c:formatCode>
                <c:ptCount val="1"/>
                <c:pt idx="0">
                  <c:v>2017</c:v>
                </c:pt>
              </c:numCache>
            </c:numRef>
          </c:cat>
          <c:val>
            <c:numRef>
              <c:f>'H2'!$C$35</c:f>
              <c:numCache>
                <c:formatCode>0</c:formatCode>
                <c:ptCount val="1"/>
                <c:pt idx="0">
                  <c:v>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DC-450F-8EEE-5007D884B8F1}"/>
            </c:ext>
          </c:extLst>
        </c:ser>
        <c:ser>
          <c:idx val="2"/>
          <c:order val="2"/>
          <c:tx>
            <c:strRef>
              <c:f>'H2'!$A$36</c:f>
              <c:strCache>
                <c:ptCount val="1"/>
                <c:pt idx="0">
                  <c:v>No facility</c:v>
                </c:pt>
              </c:strCache>
            </c:strRef>
          </c:tx>
          <c:spPr>
            <a:solidFill>
              <a:srgbClr val="FFCA28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'H2'!$C$33</c:f>
              <c:numCache>
                <c:formatCode>General</c:formatCode>
                <c:ptCount val="1"/>
                <c:pt idx="0">
                  <c:v>2017</c:v>
                </c:pt>
              </c:numCache>
            </c:numRef>
          </c:cat>
          <c:val>
            <c:numRef>
              <c:f>'H2'!$C$36</c:f>
              <c:numCache>
                <c:formatCode>0</c:formatCode>
                <c:ptCount val="1"/>
                <c:pt idx="0">
                  <c:v>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DC-450F-8EEE-5007D884B8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098221423"/>
        <c:axId val="2091675439"/>
      </c:barChart>
      <c:catAx>
        <c:axId val="20982214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1675439"/>
        <c:crosses val="autoZero"/>
        <c:auto val="1"/>
        <c:lblAlgn val="ctr"/>
        <c:lblOffset val="100"/>
        <c:noMultiLvlLbl val="0"/>
      </c:catAx>
      <c:valAx>
        <c:axId val="2091675439"/>
        <c:scaling>
          <c:orientation val="minMax"/>
        </c:scaling>
        <c:delete val="0"/>
        <c:axPos val="l"/>
        <c:title>
          <c:tx>
            <c:strRef>
              <c:f>'H2'!$E$34</c:f>
              <c:strCache>
                <c:ptCount val="1"/>
                <c:pt idx="0">
                  <c:v>Population (million)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82214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797659308979823"/>
          <c:y val="0.85299298406743795"/>
          <c:w val="0.49836340949184632"/>
          <c:h val="0.13000383352590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Rural</a:t>
            </a:r>
          </a:p>
        </c:rich>
      </c:tx>
      <c:layout>
        <c:manualLayout>
          <c:xMode val="edge"/>
          <c:yMode val="edge"/>
          <c:x val="0.42371523606476164"/>
          <c:y val="1.70031824066598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56535354623444"/>
          <c:y val="0.10886298692807832"/>
          <c:w val="0.56337902634461201"/>
          <c:h val="0.6569411587244846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'H2'!$A$38</c:f>
              <c:strCache>
                <c:ptCount val="1"/>
                <c:pt idx="0">
                  <c:v>Basic service</c:v>
                </c:pt>
              </c:strCache>
            </c:strRef>
          </c:tx>
          <c:spPr>
            <a:solidFill>
              <a:srgbClr val="AB47BC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'H2'!$C$37</c:f>
              <c:numCache>
                <c:formatCode>General</c:formatCode>
                <c:ptCount val="1"/>
                <c:pt idx="0">
                  <c:v>2017</c:v>
                </c:pt>
              </c:numCache>
            </c:numRef>
          </c:cat>
          <c:val>
            <c:numRef>
              <c:f>'H2'!$C$38</c:f>
              <c:numCache>
                <c:formatCode>0</c:formatCode>
                <c:ptCount val="1"/>
                <c:pt idx="0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70-42DF-AA90-283446AA340B}"/>
            </c:ext>
          </c:extLst>
        </c:ser>
        <c:ser>
          <c:idx val="1"/>
          <c:order val="1"/>
          <c:tx>
            <c:strRef>
              <c:f>'H2'!$A$39</c:f>
              <c:strCache>
                <c:ptCount val="1"/>
                <c:pt idx="0">
                  <c:v>Limited service</c:v>
                </c:pt>
              </c:strCache>
            </c:strRef>
          </c:tx>
          <c:spPr>
            <a:solidFill>
              <a:srgbClr val="FFF176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'H2'!$C$37</c:f>
              <c:numCache>
                <c:formatCode>General</c:formatCode>
                <c:ptCount val="1"/>
                <c:pt idx="0">
                  <c:v>2017</c:v>
                </c:pt>
              </c:numCache>
            </c:numRef>
          </c:cat>
          <c:val>
            <c:numRef>
              <c:f>'H2'!$C$39</c:f>
              <c:numCache>
                <c:formatCode>0</c:formatCode>
                <c:ptCount val="1"/>
                <c:pt idx="0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70-42DF-AA90-283446AA340B}"/>
            </c:ext>
          </c:extLst>
        </c:ser>
        <c:ser>
          <c:idx val="2"/>
          <c:order val="2"/>
          <c:tx>
            <c:strRef>
              <c:f>'H2'!$A$40</c:f>
              <c:strCache>
                <c:ptCount val="1"/>
                <c:pt idx="0">
                  <c:v>No facility</c:v>
                </c:pt>
              </c:strCache>
            </c:strRef>
          </c:tx>
          <c:spPr>
            <a:solidFill>
              <a:srgbClr val="FFCA28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'H2'!$C$37</c:f>
              <c:numCache>
                <c:formatCode>General</c:formatCode>
                <c:ptCount val="1"/>
                <c:pt idx="0">
                  <c:v>2017</c:v>
                </c:pt>
              </c:numCache>
            </c:numRef>
          </c:cat>
          <c:val>
            <c:numRef>
              <c:f>'H2'!$C$40</c:f>
              <c:numCache>
                <c:formatCode>0</c:formatCode>
                <c:ptCount val="1"/>
                <c:pt idx="0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70-42DF-AA90-283446AA34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098221423"/>
        <c:axId val="2091675439"/>
      </c:barChart>
      <c:catAx>
        <c:axId val="20982214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1675439"/>
        <c:crosses val="autoZero"/>
        <c:auto val="1"/>
        <c:lblAlgn val="ctr"/>
        <c:lblOffset val="100"/>
        <c:noMultiLvlLbl val="0"/>
      </c:catAx>
      <c:valAx>
        <c:axId val="2091675439"/>
        <c:scaling>
          <c:orientation val="minMax"/>
        </c:scaling>
        <c:delete val="0"/>
        <c:axPos val="l"/>
        <c:title>
          <c:tx>
            <c:strRef>
              <c:f>'H2'!$E$38</c:f>
              <c:strCache>
                <c:ptCount val="1"/>
                <c:pt idx="0">
                  <c:v>Population (million)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82214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797659308979823"/>
          <c:y val="0.85299298406743795"/>
          <c:w val="0.49836340949184632"/>
          <c:h val="0.13000383352590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82699037620298"/>
          <c:y val="5.6519970108020734E-2"/>
          <c:w val="0.44179068241469821"/>
          <c:h val="0.6595940682261107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AB47BC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87A-4B97-81DD-3B9CE72D4ACA}"/>
              </c:ext>
            </c:extLst>
          </c:dPt>
          <c:dPt>
            <c:idx val="1"/>
            <c:bubble3D val="0"/>
            <c:spPr>
              <a:solidFill>
                <a:srgbClr val="B889DB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87A-4B97-81DD-3B9CE72D4ACA}"/>
              </c:ext>
            </c:extLst>
          </c:dPt>
          <c:dPt>
            <c:idx val="2"/>
            <c:bubble3D val="0"/>
            <c:spPr>
              <a:solidFill>
                <a:srgbClr val="CBA9E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87A-4B97-81DD-3B9CE72D4ACA}"/>
              </c:ext>
            </c:extLst>
          </c:dPt>
          <c:dPt>
            <c:idx val="3"/>
            <c:bubble3D val="0"/>
            <c:spPr>
              <a:solidFill>
                <a:srgbClr val="E2CFF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87A-4B97-81DD-3B9CE72D4ACA}"/>
              </c:ext>
            </c:extLst>
          </c:dPt>
          <c:dPt>
            <c:idx val="4"/>
            <c:bubble3D val="0"/>
            <c:spPr>
              <a:solidFill>
                <a:srgbClr val="EFE5F7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387A-4B97-81DD-3B9CE72D4ACA}"/>
              </c:ext>
            </c:extLst>
          </c:dPt>
          <c:dPt>
            <c:idx val="5"/>
            <c:bubble3D val="0"/>
            <c:spPr>
              <a:solidFill>
                <a:srgbClr val="F5F0FA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387A-4B97-81DD-3B9CE72D4ACA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387A-4B97-81DD-3B9CE72D4ACA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387A-4B97-81DD-3B9CE72D4ACA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387A-4B97-81DD-3B9CE72D4ACA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387A-4B97-81DD-3B9CE72D4ACA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387A-4B97-81DD-3B9CE72D4ACA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387A-4B97-81DD-3B9CE72D4A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rgbClr val="AB47BC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'H3'!$I$6:$I$11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#N/A</c:v>
                </c:pt>
              </c:numCache>
            </c:numRef>
          </c:cat>
          <c:val>
            <c:numRef>
              <c:f>'H3'!$H$6:$H$11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87A-4B97-81DD-3B9CE72D4ACA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21382699037620298"/>
          <c:y val="5.6519970108020734E-2"/>
          <c:w val="0.44179068241469821"/>
          <c:h val="0.6595940682261107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AB47BC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87A-4B97-81DD-3B9CE72D4ACA}"/>
              </c:ext>
            </c:extLst>
          </c:dPt>
          <c:dPt>
            <c:idx val="1"/>
            <c:bubble3D val="0"/>
            <c:spPr>
              <a:solidFill>
                <a:srgbClr val="B889DB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87A-4B97-81DD-3B9CE72D4ACA}"/>
              </c:ext>
            </c:extLst>
          </c:dPt>
          <c:dPt>
            <c:idx val="2"/>
            <c:bubble3D val="0"/>
            <c:spPr>
              <a:solidFill>
                <a:srgbClr val="CBA9E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87A-4B97-81DD-3B9CE72D4ACA}"/>
              </c:ext>
            </c:extLst>
          </c:dPt>
          <c:dPt>
            <c:idx val="3"/>
            <c:bubble3D val="0"/>
            <c:spPr>
              <a:solidFill>
                <a:srgbClr val="E2CFF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87A-4B97-81DD-3B9CE72D4ACA}"/>
              </c:ext>
            </c:extLst>
          </c:dPt>
          <c:dPt>
            <c:idx val="4"/>
            <c:bubble3D val="0"/>
            <c:spPr>
              <a:solidFill>
                <a:srgbClr val="EFE5F7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387A-4B97-81DD-3B9CE72D4ACA}"/>
              </c:ext>
            </c:extLst>
          </c:dPt>
          <c:dPt>
            <c:idx val="5"/>
            <c:bubble3D val="0"/>
            <c:spPr>
              <a:solidFill>
                <a:srgbClr val="F5F0FA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387A-4B97-81DD-3B9CE72D4ACA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387A-4B97-81DD-3B9CE72D4ACA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387A-4B97-81DD-3B9CE72D4ACA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387A-4B97-81DD-3B9CE72D4ACA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387A-4B97-81DD-3B9CE72D4ACA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387A-4B97-81DD-3B9CE72D4ACA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387A-4B97-81DD-3B9CE72D4A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rgbClr val="AB47BC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'H3'!$I$30:$I$35</c:f>
              <c:strCache>
                <c:ptCount val="6"/>
                <c:pt idx="0">
                  <c:v>Country A, 0</c:v>
                </c:pt>
                <c:pt idx="1">
                  <c:v>Country B, 0</c:v>
                </c:pt>
                <c:pt idx="2">
                  <c:v>Country C, 0</c:v>
                </c:pt>
                <c:pt idx="3">
                  <c:v>Country D, 0</c:v>
                </c:pt>
                <c:pt idx="4">
                  <c:v>Country E, 0</c:v>
                </c:pt>
                <c:pt idx="5">
                  <c:v>#N/A</c:v>
                </c:pt>
              </c:strCache>
            </c:strRef>
          </c:cat>
          <c:val>
            <c:numRef>
              <c:f>'H3'!$H$30:$H$35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87A-4B97-81DD-3B9CE72D4ACA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21382699037620298"/>
          <c:y val="5.6519970108020734E-2"/>
          <c:w val="0.44179068241469821"/>
          <c:h val="0.6595940682261107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AB47BC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87A-4B97-81DD-3B9CE72D4ACA}"/>
              </c:ext>
            </c:extLst>
          </c:dPt>
          <c:dPt>
            <c:idx val="1"/>
            <c:bubble3D val="0"/>
            <c:spPr>
              <a:solidFill>
                <a:srgbClr val="B889DB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87A-4B97-81DD-3B9CE72D4ACA}"/>
              </c:ext>
            </c:extLst>
          </c:dPt>
          <c:dPt>
            <c:idx val="2"/>
            <c:bubble3D val="0"/>
            <c:spPr>
              <a:solidFill>
                <a:srgbClr val="CBA9E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87A-4B97-81DD-3B9CE72D4ACA}"/>
              </c:ext>
            </c:extLst>
          </c:dPt>
          <c:dPt>
            <c:idx val="3"/>
            <c:bubble3D val="0"/>
            <c:spPr>
              <a:solidFill>
                <a:srgbClr val="E2CFF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87A-4B97-81DD-3B9CE72D4ACA}"/>
              </c:ext>
            </c:extLst>
          </c:dPt>
          <c:dPt>
            <c:idx val="4"/>
            <c:bubble3D val="0"/>
            <c:spPr>
              <a:solidFill>
                <a:srgbClr val="EFE5F7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387A-4B97-81DD-3B9CE72D4ACA}"/>
              </c:ext>
            </c:extLst>
          </c:dPt>
          <c:dPt>
            <c:idx val="5"/>
            <c:bubble3D val="0"/>
            <c:spPr>
              <a:solidFill>
                <a:srgbClr val="F5F0FA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387A-4B97-81DD-3B9CE72D4ACA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387A-4B97-81DD-3B9CE72D4ACA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387A-4B97-81DD-3B9CE72D4ACA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387A-4B97-81DD-3B9CE72D4ACA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387A-4B97-81DD-3B9CE72D4ACA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387A-4B97-81DD-3B9CE72D4ACA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387A-4B97-81DD-3B9CE72D4A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rgbClr val="AB47BC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'H3'!$I$54:$I$59</c:f>
              <c:strCache>
                <c:ptCount val="6"/>
                <c:pt idx="0">
                  <c:v>Country A, 0</c:v>
                </c:pt>
                <c:pt idx="1">
                  <c:v>Country B, 0</c:v>
                </c:pt>
                <c:pt idx="2">
                  <c:v>Country C, 0</c:v>
                </c:pt>
                <c:pt idx="3">
                  <c:v>Country D, 0</c:v>
                </c:pt>
                <c:pt idx="4">
                  <c:v>Country E, 0</c:v>
                </c:pt>
                <c:pt idx="5">
                  <c:v>#N/A</c:v>
                </c:pt>
              </c:strCache>
            </c:strRef>
          </c:cat>
          <c:val>
            <c:numRef>
              <c:f>'H3'!$H$54:$H$59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87A-4B97-81DD-3B9CE72D4ACA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AB47B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1B7-44A4-AAC8-2F93F67265AE}"/>
              </c:ext>
            </c:extLst>
          </c:dPt>
          <c:dPt>
            <c:idx val="1"/>
            <c:bubble3D val="0"/>
            <c:spPr>
              <a:solidFill>
                <a:srgbClr val="B889D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1B7-44A4-AAC8-2F93F67265AE}"/>
              </c:ext>
            </c:extLst>
          </c:dPt>
          <c:dPt>
            <c:idx val="2"/>
            <c:bubble3D val="0"/>
            <c:spPr>
              <a:solidFill>
                <a:srgbClr val="CBA9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1B7-44A4-AAC8-2F93F67265AE}"/>
              </c:ext>
            </c:extLst>
          </c:dPt>
          <c:dPt>
            <c:idx val="3"/>
            <c:bubble3D val="0"/>
            <c:spPr>
              <a:solidFill>
                <a:srgbClr val="E2CFF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1B7-44A4-AAC8-2F93F67265AE}"/>
              </c:ext>
            </c:extLst>
          </c:dPt>
          <c:dPt>
            <c:idx val="4"/>
            <c:bubble3D val="0"/>
            <c:spPr>
              <a:solidFill>
                <a:srgbClr val="EFE5F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21B7-44A4-AAC8-2F93F67265AE}"/>
              </c:ext>
            </c:extLst>
          </c:dPt>
          <c:dPt>
            <c:idx val="5"/>
            <c:bubble3D val="0"/>
            <c:spPr>
              <a:solidFill>
                <a:srgbClr val="F5F0F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21B7-44A4-AAC8-2F93F67265AE}"/>
              </c:ext>
            </c:extLst>
          </c:dPt>
          <c:cat>
            <c:numRef>
              <c:f>'H3'!$I$6:$I$11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#N/A</c:v>
                </c:pt>
              </c:numCache>
            </c:numRef>
          </c:cat>
          <c:val>
            <c:numRef>
              <c:f>'H3'!$H$6:$H$11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1B7-44A4-AAC8-2F93F67265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AB47B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1B7-44A4-AAC8-2F93F67265AE}"/>
              </c:ext>
            </c:extLst>
          </c:dPt>
          <c:dPt>
            <c:idx val="1"/>
            <c:bubble3D val="0"/>
            <c:spPr>
              <a:solidFill>
                <a:srgbClr val="B889D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1B7-44A4-AAC8-2F93F67265AE}"/>
              </c:ext>
            </c:extLst>
          </c:dPt>
          <c:dPt>
            <c:idx val="2"/>
            <c:bubble3D val="0"/>
            <c:spPr>
              <a:solidFill>
                <a:srgbClr val="CBA9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1B7-44A4-AAC8-2F93F67265AE}"/>
              </c:ext>
            </c:extLst>
          </c:dPt>
          <c:dPt>
            <c:idx val="3"/>
            <c:bubble3D val="0"/>
            <c:spPr>
              <a:solidFill>
                <a:srgbClr val="E2CFF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1B7-44A4-AAC8-2F93F67265AE}"/>
              </c:ext>
            </c:extLst>
          </c:dPt>
          <c:dPt>
            <c:idx val="4"/>
            <c:bubble3D val="0"/>
            <c:spPr>
              <a:solidFill>
                <a:srgbClr val="EFE5F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21B7-44A4-AAC8-2F93F67265AE}"/>
              </c:ext>
            </c:extLst>
          </c:dPt>
          <c:dPt>
            <c:idx val="5"/>
            <c:bubble3D val="0"/>
            <c:spPr>
              <a:solidFill>
                <a:srgbClr val="F5F0F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21B7-44A4-AAC8-2F93F67265AE}"/>
              </c:ext>
            </c:extLst>
          </c:dPt>
          <c:cat>
            <c:strRef>
              <c:f>'H3'!$I$30:$I$35</c:f>
              <c:strCache>
                <c:ptCount val="6"/>
                <c:pt idx="0">
                  <c:v>Country A, 0</c:v>
                </c:pt>
                <c:pt idx="1">
                  <c:v>Country B, 0</c:v>
                </c:pt>
                <c:pt idx="2">
                  <c:v>Country C, 0</c:v>
                </c:pt>
                <c:pt idx="3">
                  <c:v>Country D, 0</c:v>
                </c:pt>
                <c:pt idx="4">
                  <c:v>Country E, 0</c:v>
                </c:pt>
                <c:pt idx="5">
                  <c:v>#N/A</c:v>
                </c:pt>
              </c:strCache>
            </c:strRef>
          </c:cat>
          <c:val>
            <c:numRef>
              <c:f>'H3'!$H$30:$H$35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1B7-44A4-AAC8-2F93F67265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AB47B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1B7-44A4-AAC8-2F93F67265AE}"/>
              </c:ext>
            </c:extLst>
          </c:dPt>
          <c:dPt>
            <c:idx val="1"/>
            <c:bubble3D val="0"/>
            <c:spPr>
              <a:solidFill>
                <a:srgbClr val="B889D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1B7-44A4-AAC8-2F93F67265AE}"/>
              </c:ext>
            </c:extLst>
          </c:dPt>
          <c:dPt>
            <c:idx val="2"/>
            <c:bubble3D val="0"/>
            <c:spPr>
              <a:solidFill>
                <a:srgbClr val="CBA9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1B7-44A4-AAC8-2F93F67265AE}"/>
              </c:ext>
            </c:extLst>
          </c:dPt>
          <c:dPt>
            <c:idx val="3"/>
            <c:bubble3D val="0"/>
            <c:spPr>
              <a:solidFill>
                <a:srgbClr val="E2CFF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1B7-44A4-AAC8-2F93F67265AE}"/>
              </c:ext>
            </c:extLst>
          </c:dPt>
          <c:dPt>
            <c:idx val="4"/>
            <c:bubble3D val="0"/>
            <c:spPr>
              <a:solidFill>
                <a:srgbClr val="EFE5F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21B7-44A4-AAC8-2F93F67265AE}"/>
              </c:ext>
            </c:extLst>
          </c:dPt>
          <c:dPt>
            <c:idx val="5"/>
            <c:bubble3D val="0"/>
            <c:spPr>
              <a:solidFill>
                <a:srgbClr val="F5F0F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21B7-44A4-AAC8-2F93F67265AE}"/>
              </c:ext>
            </c:extLst>
          </c:dPt>
          <c:cat>
            <c:strRef>
              <c:f>'H3'!$I$54:$I$59</c:f>
              <c:strCache>
                <c:ptCount val="6"/>
                <c:pt idx="0">
                  <c:v>Country A, 0</c:v>
                </c:pt>
                <c:pt idx="1">
                  <c:v>Country B, 0</c:v>
                </c:pt>
                <c:pt idx="2">
                  <c:v>Country C, 0</c:v>
                </c:pt>
                <c:pt idx="3">
                  <c:v>Country D, 0</c:v>
                </c:pt>
                <c:pt idx="4">
                  <c:v>Country E, 0</c:v>
                </c:pt>
                <c:pt idx="5">
                  <c:v>#N/A</c:v>
                </c:pt>
              </c:strCache>
            </c:strRef>
          </c:cat>
          <c:val>
            <c:numRef>
              <c:f>'H3'!$H$54:$H$59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1B7-44A4-AAC8-2F93F67265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82699037620298"/>
          <c:y val="5.6519970108020734E-2"/>
          <c:w val="0.44179068241469821"/>
          <c:h val="0.6595940682261107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shade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0-8C74-4C2D-A8C1-3CEF9173487D}"/>
              </c:ext>
            </c:extLst>
          </c:dPt>
          <c:dPt>
            <c:idx val="1"/>
            <c:bubble3D val="0"/>
            <c:spPr>
              <a:solidFill>
                <a:schemeClr val="accent1">
                  <a:shade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C74-4C2D-A8C1-3CEF9173487D}"/>
              </c:ext>
            </c:extLst>
          </c:dPt>
          <c:dPt>
            <c:idx val="2"/>
            <c:bubble3D val="0"/>
            <c:spPr>
              <a:solidFill>
                <a:schemeClr val="accent1">
                  <a:shade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8C74-4C2D-A8C1-3CEF9173487D}"/>
              </c:ext>
            </c:extLst>
          </c:dPt>
          <c:dPt>
            <c:idx val="3"/>
            <c:bubble3D val="0"/>
            <c:spPr>
              <a:solidFill>
                <a:schemeClr val="accent1">
                  <a:tint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C74-4C2D-A8C1-3CEF9173487D}"/>
              </c:ext>
            </c:extLst>
          </c:dPt>
          <c:dPt>
            <c:idx val="4"/>
            <c:bubble3D val="0"/>
            <c:spPr>
              <a:solidFill>
                <a:schemeClr val="accent1">
                  <a:tint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8C74-4C2D-A8C1-3CEF9173487D}"/>
              </c:ext>
            </c:extLst>
          </c:dPt>
          <c:dPt>
            <c:idx val="5"/>
            <c:bubble3D val="0"/>
            <c:spPr>
              <a:solidFill>
                <a:schemeClr val="accent1">
                  <a:tint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8C74-4C2D-A8C1-3CEF9173487D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shade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8C74-4C2D-A8C1-3CEF9173487D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shade val="7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8C74-4C2D-A8C1-3CEF9173487D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shade val="9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8C74-4C2D-A8C1-3CEF9173487D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tint val="9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8C74-4C2D-A8C1-3CEF9173487D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tint val="7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8C74-4C2D-A8C1-3CEF9173487D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tint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8C74-4C2D-A8C1-3CEF9173487D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'W3'!$I$30:$I$35</c:f>
              <c:strCache>
                <c:ptCount val="6"/>
                <c:pt idx="0">
                  <c:v>0, 0</c:v>
                </c:pt>
                <c:pt idx="1">
                  <c:v>0, 0</c:v>
                </c:pt>
                <c:pt idx="2">
                  <c:v>0, 0</c:v>
                </c:pt>
                <c:pt idx="3">
                  <c:v>0, 0</c:v>
                </c:pt>
                <c:pt idx="4">
                  <c:v>0, 0</c:v>
                </c:pt>
                <c:pt idx="5">
                  <c:v>Rest of the Region, 0</c:v>
                </c:pt>
              </c:strCache>
            </c:strRef>
          </c:cat>
          <c:val>
            <c:numRef>
              <c:f>'W3'!$H$30:$H$35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76-4509-9076-6678D516E9BB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897357295986859E-2"/>
          <c:y val="8.2097594943489186E-2"/>
          <c:w val="0.91453266814930578"/>
          <c:h val="0.62156748743815338"/>
        </c:manualLayout>
      </c:layout>
      <c:barChart>
        <c:barDir val="col"/>
        <c:grouping val="stacked"/>
        <c:varyColors val="0"/>
        <c:ser>
          <c:idx val="0"/>
          <c:order val="0"/>
          <c:tx>
            <c:v>Basic service</c:v>
          </c:tx>
          <c:spPr>
            <a:solidFill>
              <a:srgbClr val="AB47BC"/>
            </a:solidFill>
          </c:spPr>
          <c:invertIfNegative val="0"/>
          <c:cat>
            <c:strRef>
              <c:f>'H4'!name_nat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'H4'!val_hyg_bas_nat</c:f>
              <c:numCache>
                <c:formatCode>0</c:formatCode>
                <c:ptCount val="3"/>
                <c:pt idx="0">
                  <c:v>4.4051678787779238</c:v>
                </c:pt>
                <c:pt idx="1">
                  <c:v>24.252890562257218</c:v>
                </c:pt>
                <c:pt idx="2">
                  <c:v>46.56096234562493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29-4020-9854-3DD84217A3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2502272"/>
        <c:axId val="223576064"/>
      </c:barChart>
      <c:catAx>
        <c:axId val="222502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600"/>
            </a:pPr>
            <a:endParaRPr lang="en-US"/>
          </a:p>
        </c:txPr>
        <c:crossAx val="223576064"/>
        <c:crosses val="autoZero"/>
        <c:auto val="1"/>
        <c:lblAlgn val="ctr"/>
        <c:lblOffset val="100"/>
        <c:noMultiLvlLbl val="0"/>
      </c:catAx>
      <c:valAx>
        <c:axId val="223576064"/>
        <c:scaling>
          <c:orientation val="minMax"/>
          <c:max val="100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1"/>
        <c:majorTickMark val="out"/>
        <c:minorTickMark val="none"/>
        <c:tickLblPos val="nextTo"/>
        <c:crossAx val="222502272"/>
        <c:crosses val="autoZero"/>
        <c:crossBetween val="between"/>
        <c:majorUnit val="20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897357295986859E-2"/>
          <c:y val="8.2097594943489186E-2"/>
          <c:w val="0.91453266814930578"/>
          <c:h val="0.62156748743815338"/>
        </c:manualLayout>
      </c:layout>
      <c:barChart>
        <c:barDir val="col"/>
        <c:grouping val="stacked"/>
        <c:varyColors val="0"/>
        <c:ser>
          <c:idx val="0"/>
          <c:order val="0"/>
          <c:tx>
            <c:v>Basic service</c:v>
          </c:tx>
          <c:spPr>
            <a:solidFill>
              <a:srgbClr val="AB47BC"/>
            </a:solidFill>
          </c:spPr>
          <c:invertIfNegative val="0"/>
          <c:cat>
            <c:strRef>
              <c:f>'H4'!name_urb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'H4'!val_hyg_bas_urb</c:f>
              <c:numCache>
                <c:formatCode>0</c:formatCode>
                <c:ptCount val="3"/>
                <c:pt idx="0">
                  <c:v>4.4051678787779238</c:v>
                </c:pt>
                <c:pt idx="1">
                  <c:v>24.252890562257218</c:v>
                </c:pt>
                <c:pt idx="2">
                  <c:v>46.56096234562493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6D-471C-9092-72A3EE3EFB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2502272"/>
        <c:axId val="223576064"/>
      </c:barChart>
      <c:catAx>
        <c:axId val="222502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600"/>
            </a:pPr>
            <a:endParaRPr lang="en-US"/>
          </a:p>
        </c:txPr>
        <c:crossAx val="223576064"/>
        <c:crosses val="autoZero"/>
        <c:auto val="1"/>
        <c:lblAlgn val="ctr"/>
        <c:lblOffset val="100"/>
        <c:noMultiLvlLbl val="0"/>
      </c:catAx>
      <c:valAx>
        <c:axId val="223576064"/>
        <c:scaling>
          <c:orientation val="minMax"/>
          <c:max val="100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1"/>
        <c:majorTickMark val="out"/>
        <c:minorTickMark val="none"/>
        <c:tickLblPos val="nextTo"/>
        <c:crossAx val="222502272"/>
        <c:crosses val="autoZero"/>
        <c:crossBetween val="between"/>
        <c:majorUnit val="20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897357295986859E-2"/>
          <c:y val="8.2097594943489186E-2"/>
          <c:w val="0.91453266814930578"/>
          <c:h val="0.62156748743815338"/>
        </c:manualLayout>
      </c:layout>
      <c:barChart>
        <c:barDir val="col"/>
        <c:grouping val="stacked"/>
        <c:varyColors val="0"/>
        <c:ser>
          <c:idx val="0"/>
          <c:order val="0"/>
          <c:tx>
            <c:v>Basic service</c:v>
          </c:tx>
          <c:spPr>
            <a:solidFill>
              <a:srgbClr val="AB47BC"/>
            </a:solidFill>
          </c:spPr>
          <c:invertIfNegative val="0"/>
          <c:cat>
            <c:strRef>
              <c:f>'H4'!name_rur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'H4'!val_hyg_bas_rur</c:f>
              <c:numCache>
                <c:formatCode>0</c:formatCode>
                <c:ptCount val="3"/>
                <c:pt idx="0">
                  <c:v>4.4051678787779238</c:v>
                </c:pt>
                <c:pt idx="1">
                  <c:v>24.252890562257218</c:v>
                </c:pt>
                <c:pt idx="2">
                  <c:v>46.56096234562493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17-4447-8581-575AADB7A1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2502272"/>
        <c:axId val="223576064"/>
      </c:barChart>
      <c:catAx>
        <c:axId val="222502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600"/>
            </a:pPr>
            <a:endParaRPr lang="en-US"/>
          </a:p>
        </c:txPr>
        <c:crossAx val="223576064"/>
        <c:crosses val="autoZero"/>
        <c:auto val="1"/>
        <c:lblAlgn val="ctr"/>
        <c:lblOffset val="100"/>
        <c:noMultiLvlLbl val="0"/>
      </c:catAx>
      <c:valAx>
        <c:axId val="223576064"/>
        <c:scaling>
          <c:orientation val="minMax"/>
          <c:max val="100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1"/>
        <c:majorTickMark val="out"/>
        <c:minorTickMark val="none"/>
        <c:tickLblPos val="nextTo"/>
        <c:crossAx val="222502272"/>
        <c:crosses val="autoZero"/>
        <c:crossBetween val="between"/>
        <c:majorUnit val="20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897357295986859E-2"/>
          <c:y val="8.2097594943489186E-2"/>
          <c:w val="0.91453266814930578"/>
          <c:h val="0.62156748743815338"/>
        </c:manualLayout>
      </c:layout>
      <c:barChart>
        <c:barDir val="col"/>
        <c:grouping val="stacked"/>
        <c:varyColors val="0"/>
        <c:ser>
          <c:idx val="0"/>
          <c:order val="0"/>
          <c:tx>
            <c:v>No facility</c:v>
          </c:tx>
          <c:spPr>
            <a:solidFill>
              <a:srgbClr val="FFC000"/>
            </a:solidFill>
          </c:spPr>
          <c:invertIfNegative val="0"/>
          <c:cat>
            <c:strRef>
              <c:f>'H5'!name_nat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'H5'!val_hyg_nfac_nat</c:f>
              <c:numCache>
                <c:formatCode>0</c:formatCode>
                <c:ptCount val="3"/>
                <c:pt idx="0">
                  <c:v>4.4051678787779238</c:v>
                </c:pt>
                <c:pt idx="1">
                  <c:v>24.252890562257218</c:v>
                </c:pt>
                <c:pt idx="2">
                  <c:v>46.56096234562493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A0-43F5-9959-4C44ADF4AE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2502272"/>
        <c:axId val="223576064"/>
      </c:barChart>
      <c:catAx>
        <c:axId val="222502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600"/>
            </a:pPr>
            <a:endParaRPr lang="en-US"/>
          </a:p>
        </c:txPr>
        <c:crossAx val="223576064"/>
        <c:crosses val="autoZero"/>
        <c:auto val="1"/>
        <c:lblAlgn val="ctr"/>
        <c:lblOffset val="100"/>
        <c:noMultiLvlLbl val="0"/>
      </c:catAx>
      <c:valAx>
        <c:axId val="223576064"/>
        <c:scaling>
          <c:orientation val="minMax"/>
          <c:max val="100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1"/>
        <c:majorTickMark val="out"/>
        <c:minorTickMark val="none"/>
        <c:tickLblPos val="nextTo"/>
        <c:crossAx val="222502272"/>
        <c:crosses val="autoZero"/>
        <c:crossBetween val="between"/>
        <c:majorUnit val="20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897357295986859E-2"/>
          <c:y val="8.2097594943489186E-2"/>
          <c:w val="0.91453266814930578"/>
          <c:h val="0.62156748743815338"/>
        </c:manualLayout>
      </c:layout>
      <c:barChart>
        <c:barDir val="col"/>
        <c:grouping val="stacked"/>
        <c:varyColors val="0"/>
        <c:ser>
          <c:idx val="0"/>
          <c:order val="0"/>
          <c:tx>
            <c:v>No facility</c:v>
          </c:tx>
          <c:spPr>
            <a:solidFill>
              <a:srgbClr val="FFC000"/>
            </a:solidFill>
          </c:spPr>
          <c:invertIfNegative val="0"/>
          <c:cat>
            <c:strRef>
              <c:f>'H5'!name_urb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'H5'!val_hyg_nfac_urb</c:f>
              <c:numCache>
                <c:formatCode>0</c:formatCode>
                <c:ptCount val="3"/>
                <c:pt idx="0">
                  <c:v>4.4051678787779238</c:v>
                </c:pt>
                <c:pt idx="1">
                  <c:v>24.252890562257218</c:v>
                </c:pt>
                <c:pt idx="2">
                  <c:v>46.56096234562493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06-4AAB-88F5-B440FB26C4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2502272"/>
        <c:axId val="223576064"/>
      </c:barChart>
      <c:catAx>
        <c:axId val="222502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600"/>
            </a:pPr>
            <a:endParaRPr lang="en-US"/>
          </a:p>
        </c:txPr>
        <c:crossAx val="223576064"/>
        <c:crosses val="autoZero"/>
        <c:auto val="1"/>
        <c:lblAlgn val="ctr"/>
        <c:lblOffset val="100"/>
        <c:noMultiLvlLbl val="0"/>
      </c:catAx>
      <c:valAx>
        <c:axId val="223576064"/>
        <c:scaling>
          <c:orientation val="minMax"/>
          <c:max val="100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1"/>
        <c:majorTickMark val="out"/>
        <c:minorTickMark val="none"/>
        <c:tickLblPos val="nextTo"/>
        <c:crossAx val="222502272"/>
        <c:crosses val="autoZero"/>
        <c:crossBetween val="between"/>
        <c:majorUnit val="20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897357295986859E-2"/>
          <c:y val="8.2097594943489186E-2"/>
          <c:w val="0.91453266814930578"/>
          <c:h val="0.62156748743815338"/>
        </c:manualLayout>
      </c:layout>
      <c:barChart>
        <c:barDir val="col"/>
        <c:grouping val="stacked"/>
        <c:varyColors val="0"/>
        <c:ser>
          <c:idx val="0"/>
          <c:order val="0"/>
          <c:tx>
            <c:v>No facility</c:v>
          </c:tx>
          <c:spPr>
            <a:solidFill>
              <a:srgbClr val="FFC000"/>
            </a:solidFill>
          </c:spPr>
          <c:invertIfNegative val="0"/>
          <c:cat>
            <c:strRef>
              <c:f>'H5'!name_rur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'H5'!val_hyg_nfac_rur</c:f>
              <c:numCache>
                <c:formatCode>0</c:formatCode>
                <c:ptCount val="3"/>
                <c:pt idx="0">
                  <c:v>4.4051678787779238</c:v>
                </c:pt>
                <c:pt idx="1">
                  <c:v>24.252890562257218</c:v>
                </c:pt>
                <c:pt idx="2">
                  <c:v>46.56096234562493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05-4F95-8A85-8F106C1B39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2502272"/>
        <c:axId val="223576064"/>
      </c:barChart>
      <c:catAx>
        <c:axId val="222502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600"/>
            </a:pPr>
            <a:endParaRPr lang="en-US"/>
          </a:p>
        </c:txPr>
        <c:crossAx val="223576064"/>
        <c:crosses val="autoZero"/>
        <c:auto val="1"/>
        <c:lblAlgn val="ctr"/>
        <c:lblOffset val="100"/>
        <c:noMultiLvlLbl val="0"/>
      </c:catAx>
      <c:valAx>
        <c:axId val="223576064"/>
        <c:scaling>
          <c:orientation val="minMax"/>
          <c:max val="100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1"/>
        <c:majorTickMark val="out"/>
        <c:minorTickMark val="none"/>
        <c:tickLblPos val="nextTo"/>
        <c:crossAx val="222502272"/>
        <c:crosses val="autoZero"/>
        <c:crossBetween val="between"/>
        <c:majorUnit val="20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697488827410083"/>
          <c:y val="2.9569892473118281E-2"/>
          <c:w val="0.6967413279421153"/>
          <c:h val="0.85696412086420237"/>
        </c:manualLayout>
      </c:layout>
      <c:scatterChart>
        <c:scatterStyle val="lineMarker"/>
        <c:varyColors val="0"/>
        <c:ser>
          <c:idx val="0"/>
          <c:order val="0"/>
          <c:tx>
            <c:strRef>
              <c:f>'H6'!$E$42</c:f>
              <c:strCache>
                <c:ptCount val="1"/>
                <c:pt idx="0">
                  <c:v>Poorest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E2CFF1"/>
              </a:solidFill>
              <a:ln w="9525">
                <a:noFill/>
              </a:ln>
              <a:effectLst/>
            </c:spPr>
          </c:marker>
          <c:xVal>
            <c:numRef>
              <c:f>'H6'!$E$44:$E$355</c:f>
              <c:numCache>
                <c:formatCode>0</c:formatCode>
                <c:ptCount val="312"/>
                <c:pt idx="0">
                  <c:v>5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</c:numCache>
            </c:numRef>
          </c:xVal>
          <c:yVal>
            <c:numRef>
              <c:f>'H6'!$C$44:$C$355</c:f>
              <c:numCache>
                <c:formatCode>General</c:formatCode>
                <c:ptCount val="3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FB4-4510-AF20-791301A2612C}"/>
            </c:ext>
          </c:extLst>
        </c:ser>
        <c:ser>
          <c:idx val="1"/>
          <c:order val="1"/>
          <c:tx>
            <c:strRef>
              <c:f>'H6'!$F$42</c:f>
              <c:strCache>
                <c:ptCount val="1"/>
                <c:pt idx="0">
                  <c:v>Poor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CBA9E5"/>
              </a:solidFill>
              <a:ln w="9525">
                <a:noFill/>
              </a:ln>
              <a:effectLst/>
            </c:spPr>
          </c:marker>
          <c:xVal>
            <c:numRef>
              <c:f>'H6'!$F$44:$F$355</c:f>
              <c:numCache>
                <c:formatCode>0</c:formatCode>
                <c:ptCount val="312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25</c:v>
                </c:pt>
                <c:pt idx="10">
                  <c:v>25</c:v>
                </c:pt>
                <c:pt idx="11">
                  <c:v>25</c:v>
                </c:pt>
                <c:pt idx="12">
                  <c:v>25</c:v>
                </c:pt>
                <c:pt idx="13">
                  <c:v>25</c:v>
                </c:pt>
                <c:pt idx="14">
                  <c:v>25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25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25</c:v>
                </c:pt>
                <c:pt idx="37">
                  <c:v>25</c:v>
                </c:pt>
                <c:pt idx="38">
                  <c:v>25</c:v>
                </c:pt>
                <c:pt idx="39">
                  <c:v>25</c:v>
                </c:pt>
                <c:pt idx="40">
                  <c:v>25</c:v>
                </c:pt>
                <c:pt idx="41">
                  <c:v>25</c:v>
                </c:pt>
                <c:pt idx="42">
                  <c:v>25</c:v>
                </c:pt>
                <c:pt idx="43">
                  <c:v>25</c:v>
                </c:pt>
                <c:pt idx="44">
                  <c:v>25</c:v>
                </c:pt>
              </c:numCache>
            </c:numRef>
          </c:xVal>
          <c:yVal>
            <c:numRef>
              <c:f>'H6'!$C$44:$C$355</c:f>
              <c:numCache>
                <c:formatCode>General</c:formatCode>
                <c:ptCount val="3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FB4-4510-AF20-791301A2612C}"/>
            </c:ext>
          </c:extLst>
        </c:ser>
        <c:ser>
          <c:idx val="2"/>
          <c:order val="2"/>
          <c:tx>
            <c:strRef>
              <c:f>'H6'!$G$42</c:f>
              <c:strCache>
                <c:ptCount val="1"/>
                <c:pt idx="0">
                  <c:v>Middle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B889DB"/>
              </a:solidFill>
              <a:ln w="9525">
                <a:noFill/>
              </a:ln>
              <a:effectLst/>
            </c:spPr>
          </c:marker>
          <c:xVal>
            <c:numRef>
              <c:f>'H6'!$G$44:$G$355</c:f>
              <c:numCache>
                <c:formatCode>0</c:formatCode>
                <c:ptCount val="312"/>
                <c:pt idx="0">
                  <c:v>30</c:v>
                </c:pt>
                <c:pt idx="1">
                  <c:v>30</c:v>
                </c:pt>
                <c:pt idx="2">
                  <c:v>30</c:v>
                </c:pt>
                <c:pt idx="3">
                  <c:v>30</c:v>
                </c:pt>
                <c:pt idx="4">
                  <c:v>30</c:v>
                </c:pt>
                <c:pt idx="5">
                  <c:v>30</c:v>
                </c:pt>
                <c:pt idx="6">
                  <c:v>30</c:v>
                </c:pt>
                <c:pt idx="7">
                  <c:v>30</c:v>
                </c:pt>
                <c:pt idx="8">
                  <c:v>30</c:v>
                </c:pt>
                <c:pt idx="9">
                  <c:v>30</c:v>
                </c:pt>
                <c:pt idx="10">
                  <c:v>30</c:v>
                </c:pt>
                <c:pt idx="11">
                  <c:v>30</c:v>
                </c:pt>
                <c:pt idx="12">
                  <c:v>30</c:v>
                </c:pt>
                <c:pt idx="13">
                  <c:v>30</c:v>
                </c:pt>
                <c:pt idx="14">
                  <c:v>30</c:v>
                </c:pt>
                <c:pt idx="15">
                  <c:v>30</c:v>
                </c:pt>
                <c:pt idx="16">
                  <c:v>30</c:v>
                </c:pt>
                <c:pt idx="17">
                  <c:v>30</c:v>
                </c:pt>
                <c:pt idx="18">
                  <c:v>30</c:v>
                </c:pt>
                <c:pt idx="19">
                  <c:v>30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30</c:v>
                </c:pt>
                <c:pt idx="25">
                  <c:v>30</c:v>
                </c:pt>
                <c:pt idx="26">
                  <c:v>30</c:v>
                </c:pt>
                <c:pt idx="27">
                  <c:v>30</c:v>
                </c:pt>
                <c:pt idx="28">
                  <c:v>30</c:v>
                </c:pt>
                <c:pt idx="29">
                  <c:v>30</c:v>
                </c:pt>
                <c:pt idx="30">
                  <c:v>30</c:v>
                </c:pt>
                <c:pt idx="31">
                  <c:v>30</c:v>
                </c:pt>
                <c:pt idx="32">
                  <c:v>30</c:v>
                </c:pt>
                <c:pt idx="33">
                  <c:v>30</c:v>
                </c:pt>
                <c:pt idx="34">
                  <c:v>30</c:v>
                </c:pt>
                <c:pt idx="35">
                  <c:v>30</c:v>
                </c:pt>
                <c:pt idx="36">
                  <c:v>30</c:v>
                </c:pt>
                <c:pt idx="37">
                  <c:v>30</c:v>
                </c:pt>
                <c:pt idx="38">
                  <c:v>30</c:v>
                </c:pt>
                <c:pt idx="39">
                  <c:v>30</c:v>
                </c:pt>
                <c:pt idx="40">
                  <c:v>30</c:v>
                </c:pt>
                <c:pt idx="41">
                  <c:v>30</c:v>
                </c:pt>
                <c:pt idx="42">
                  <c:v>30</c:v>
                </c:pt>
                <c:pt idx="43">
                  <c:v>30</c:v>
                </c:pt>
                <c:pt idx="44">
                  <c:v>30</c:v>
                </c:pt>
              </c:numCache>
            </c:numRef>
          </c:xVal>
          <c:yVal>
            <c:numRef>
              <c:f>'H6'!$C$44:$C$355</c:f>
              <c:numCache>
                <c:formatCode>General</c:formatCode>
                <c:ptCount val="3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FB4-4510-AF20-791301A2612C}"/>
            </c:ext>
          </c:extLst>
        </c:ser>
        <c:ser>
          <c:idx val="3"/>
          <c:order val="3"/>
          <c:tx>
            <c:strRef>
              <c:f>'H6'!$H$42</c:f>
              <c:strCache>
                <c:ptCount val="1"/>
                <c:pt idx="0">
                  <c:v>Rich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AB47BC"/>
              </a:solidFill>
              <a:ln w="9525">
                <a:noFill/>
              </a:ln>
              <a:effectLst/>
            </c:spPr>
          </c:marker>
          <c:xVal>
            <c:numRef>
              <c:f>'H6'!$H$44:$H$355</c:f>
              <c:numCache>
                <c:formatCode>0</c:formatCode>
                <c:ptCount val="312"/>
                <c:pt idx="0">
                  <c:v>40</c:v>
                </c:pt>
                <c:pt idx="1">
                  <c:v>60</c:v>
                </c:pt>
                <c:pt idx="2">
                  <c:v>60</c:v>
                </c:pt>
                <c:pt idx="3">
                  <c:v>60</c:v>
                </c:pt>
                <c:pt idx="4">
                  <c:v>60</c:v>
                </c:pt>
                <c:pt idx="5">
                  <c:v>60</c:v>
                </c:pt>
                <c:pt idx="6">
                  <c:v>60</c:v>
                </c:pt>
                <c:pt idx="7">
                  <c:v>60</c:v>
                </c:pt>
                <c:pt idx="8">
                  <c:v>60</c:v>
                </c:pt>
                <c:pt idx="9">
                  <c:v>60</c:v>
                </c:pt>
                <c:pt idx="10">
                  <c:v>60</c:v>
                </c:pt>
                <c:pt idx="11">
                  <c:v>60</c:v>
                </c:pt>
                <c:pt idx="12">
                  <c:v>60</c:v>
                </c:pt>
                <c:pt idx="13">
                  <c:v>60</c:v>
                </c:pt>
                <c:pt idx="14">
                  <c:v>60</c:v>
                </c:pt>
                <c:pt idx="15">
                  <c:v>60</c:v>
                </c:pt>
                <c:pt idx="16">
                  <c:v>60</c:v>
                </c:pt>
                <c:pt idx="17">
                  <c:v>60</c:v>
                </c:pt>
                <c:pt idx="18">
                  <c:v>60</c:v>
                </c:pt>
                <c:pt idx="19">
                  <c:v>60</c:v>
                </c:pt>
                <c:pt idx="20">
                  <c:v>60</c:v>
                </c:pt>
                <c:pt idx="21">
                  <c:v>60</c:v>
                </c:pt>
                <c:pt idx="22">
                  <c:v>60</c:v>
                </c:pt>
                <c:pt idx="23">
                  <c:v>60</c:v>
                </c:pt>
                <c:pt idx="24">
                  <c:v>60</c:v>
                </c:pt>
                <c:pt idx="25">
                  <c:v>60</c:v>
                </c:pt>
                <c:pt idx="26">
                  <c:v>60</c:v>
                </c:pt>
                <c:pt idx="27">
                  <c:v>60</c:v>
                </c:pt>
                <c:pt idx="28">
                  <c:v>60</c:v>
                </c:pt>
                <c:pt idx="29">
                  <c:v>60</c:v>
                </c:pt>
                <c:pt idx="30">
                  <c:v>60</c:v>
                </c:pt>
                <c:pt idx="31">
                  <c:v>60</c:v>
                </c:pt>
                <c:pt idx="32">
                  <c:v>60</c:v>
                </c:pt>
                <c:pt idx="33">
                  <c:v>60</c:v>
                </c:pt>
                <c:pt idx="34">
                  <c:v>60</c:v>
                </c:pt>
                <c:pt idx="35">
                  <c:v>60</c:v>
                </c:pt>
                <c:pt idx="36">
                  <c:v>60</c:v>
                </c:pt>
                <c:pt idx="37">
                  <c:v>60</c:v>
                </c:pt>
                <c:pt idx="38">
                  <c:v>60</c:v>
                </c:pt>
                <c:pt idx="39">
                  <c:v>60</c:v>
                </c:pt>
                <c:pt idx="40">
                  <c:v>60</c:v>
                </c:pt>
                <c:pt idx="41">
                  <c:v>60</c:v>
                </c:pt>
                <c:pt idx="42">
                  <c:v>60</c:v>
                </c:pt>
                <c:pt idx="43">
                  <c:v>60</c:v>
                </c:pt>
                <c:pt idx="44">
                  <c:v>60</c:v>
                </c:pt>
              </c:numCache>
            </c:numRef>
          </c:xVal>
          <c:yVal>
            <c:numRef>
              <c:f>'H6'!$C$44:$C$355</c:f>
              <c:numCache>
                <c:formatCode>General</c:formatCode>
                <c:ptCount val="3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FB4-4510-AF20-791301A2612C}"/>
            </c:ext>
          </c:extLst>
        </c:ser>
        <c:ser>
          <c:idx val="4"/>
          <c:order val="4"/>
          <c:tx>
            <c:strRef>
              <c:f>'H6'!$I$42</c:f>
              <c:strCache>
                <c:ptCount val="1"/>
                <c:pt idx="0">
                  <c:v>Richest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863593"/>
              </a:solidFill>
              <a:ln w="9525">
                <a:noFill/>
              </a:ln>
              <a:effectLst/>
            </c:spPr>
          </c:marker>
          <c:xVal>
            <c:numRef>
              <c:f>'H6'!$I$44:$I$355</c:f>
              <c:numCache>
                <c:formatCode>0</c:formatCode>
                <c:ptCount val="312"/>
                <c:pt idx="0">
                  <c:v>60</c:v>
                </c:pt>
                <c:pt idx="1">
                  <c:v>80</c:v>
                </c:pt>
                <c:pt idx="2">
                  <c:v>80</c:v>
                </c:pt>
                <c:pt idx="3">
                  <c:v>80</c:v>
                </c:pt>
                <c:pt idx="4">
                  <c:v>80</c:v>
                </c:pt>
                <c:pt idx="5">
                  <c:v>80</c:v>
                </c:pt>
                <c:pt idx="6">
                  <c:v>80</c:v>
                </c:pt>
                <c:pt idx="7">
                  <c:v>80</c:v>
                </c:pt>
                <c:pt idx="8">
                  <c:v>80</c:v>
                </c:pt>
                <c:pt idx="9">
                  <c:v>80</c:v>
                </c:pt>
                <c:pt idx="10">
                  <c:v>80</c:v>
                </c:pt>
                <c:pt idx="11">
                  <c:v>80</c:v>
                </c:pt>
                <c:pt idx="12">
                  <c:v>80</c:v>
                </c:pt>
                <c:pt idx="13">
                  <c:v>80</c:v>
                </c:pt>
                <c:pt idx="14">
                  <c:v>80</c:v>
                </c:pt>
                <c:pt idx="15">
                  <c:v>80</c:v>
                </c:pt>
                <c:pt idx="16">
                  <c:v>80</c:v>
                </c:pt>
                <c:pt idx="17">
                  <c:v>80</c:v>
                </c:pt>
                <c:pt idx="18">
                  <c:v>80</c:v>
                </c:pt>
                <c:pt idx="19">
                  <c:v>80</c:v>
                </c:pt>
                <c:pt idx="20">
                  <c:v>80</c:v>
                </c:pt>
                <c:pt idx="21">
                  <c:v>80</c:v>
                </c:pt>
                <c:pt idx="22">
                  <c:v>80</c:v>
                </c:pt>
                <c:pt idx="23">
                  <c:v>80</c:v>
                </c:pt>
                <c:pt idx="24">
                  <c:v>80</c:v>
                </c:pt>
                <c:pt idx="25">
                  <c:v>80</c:v>
                </c:pt>
                <c:pt idx="26">
                  <c:v>80</c:v>
                </c:pt>
                <c:pt idx="27">
                  <c:v>80</c:v>
                </c:pt>
                <c:pt idx="28">
                  <c:v>80</c:v>
                </c:pt>
                <c:pt idx="29">
                  <c:v>80</c:v>
                </c:pt>
                <c:pt idx="30">
                  <c:v>80</c:v>
                </c:pt>
                <c:pt idx="31">
                  <c:v>80</c:v>
                </c:pt>
                <c:pt idx="32">
                  <c:v>80</c:v>
                </c:pt>
                <c:pt idx="33">
                  <c:v>80</c:v>
                </c:pt>
                <c:pt idx="34">
                  <c:v>80</c:v>
                </c:pt>
                <c:pt idx="35">
                  <c:v>80</c:v>
                </c:pt>
                <c:pt idx="36">
                  <c:v>80</c:v>
                </c:pt>
                <c:pt idx="37">
                  <c:v>80</c:v>
                </c:pt>
                <c:pt idx="38">
                  <c:v>80</c:v>
                </c:pt>
                <c:pt idx="39">
                  <c:v>80</c:v>
                </c:pt>
                <c:pt idx="40">
                  <c:v>80</c:v>
                </c:pt>
                <c:pt idx="41">
                  <c:v>80</c:v>
                </c:pt>
                <c:pt idx="42">
                  <c:v>80</c:v>
                </c:pt>
                <c:pt idx="43">
                  <c:v>80</c:v>
                </c:pt>
                <c:pt idx="44">
                  <c:v>80</c:v>
                </c:pt>
              </c:numCache>
            </c:numRef>
          </c:xVal>
          <c:yVal>
            <c:numRef>
              <c:f>'H6'!$C$44:$C$355</c:f>
              <c:numCache>
                <c:formatCode>General</c:formatCode>
                <c:ptCount val="3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AFB4-4510-AF20-791301A2612C}"/>
            </c:ext>
          </c:extLst>
        </c:ser>
        <c:ser>
          <c:idx val="5"/>
          <c:order val="5"/>
          <c:tx>
            <c:strRef>
              <c:f>'H6'!$D$42</c:f>
              <c:strCache>
                <c:ptCount val="1"/>
                <c:pt idx="0">
                  <c:v>Name_loc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CF075C02-06B9-43BD-863B-8812A457DDC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AFB4-4510-AF20-791301A2612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BCF9C7E9-E870-4884-B7C2-18B0B1861FB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AFB4-4510-AF20-791301A2612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AC62B8B0-1795-47FF-9E98-7750E4480AC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AFB4-4510-AF20-791301A2612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0ECF0101-0BBE-41DF-8C58-45CB516F361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AFB4-4510-AF20-791301A2612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3735AC95-C6F6-49C4-A5CD-3066A38A6D0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AFB4-4510-AF20-791301A2612C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B1A30502-FC62-4236-9A74-E490C2E3AE1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AFB4-4510-AF20-791301A2612C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5FC61E90-14B6-4499-99E0-AD19F5EC7B3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AFB4-4510-AF20-791301A2612C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7372F539-6C45-4E97-9660-F2CD81DBEA5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AFB4-4510-AF20-791301A2612C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DA4D869D-9794-4FD9-B2DB-EBB90C463AD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AFB4-4510-AF20-791301A2612C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F05D285A-05D3-4F91-AF8E-11B8D150B4D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AFB4-4510-AF20-791301A2612C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B1CB660F-3275-4DC3-A5D6-C9C99C316D2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AFB4-4510-AF20-791301A2612C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53EA2DA4-3E13-4200-A523-A92CF316B69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AFB4-4510-AF20-791301A2612C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A650E0A4-1E39-4BAE-B630-1C5EA98E24A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AFB4-4510-AF20-791301A2612C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493FD512-619F-49CD-8E0A-971386B5929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AFB4-4510-AF20-791301A2612C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44DA5910-86AC-482B-B534-AC411199B4D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AFB4-4510-AF20-791301A2612C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81910648-9686-4A0F-8CFE-674A806A5E2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AFB4-4510-AF20-791301A2612C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FD8005B3-BC49-4AAB-AD96-121880628B1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AFB4-4510-AF20-791301A2612C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05497FE9-723D-4EAF-95E6-2AF57DF5A23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AFB4-4510-AF20-791301A2612C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3AE1A43F-9FDA-45A9-A9D5-0F0A08F0D06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AFB4-4510-AF20-791301A2612C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58F6BC21-0609-4EAA-9300-CDC4C4A74B8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AFB4-4510-AF20-791301A2612C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F5B55D85-6CCA-4885-A665-1B1289E182D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AFB4-4510-AF20-791301A2612C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BF443745-AE46-46AE-A1A7-EB6874330C9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AFB4-4510-AF20-791301A2612C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BACFAA8C-E316-4FA7-BE1D-96C16168946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AFB4-4510-AF20-791301A2612C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15B4E9E4-C8DA-4024-9195-99CABF7BA22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AFB4-4510-AF20-791301A2612C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C0DF0E9D-8EE6-4823-A570-F153D1AF2EA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AFB4-4510-AF20-791301A2612C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637B8718-906A-4FFD-8793-234B8B0B4E5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AFB4-4510-AF20-791301A2612C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9C770607-46D9-4D35-94B2-5255994CC8C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AFB4-4510-AF20-791301A2612C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23BC1D4C-085F-45E0-B419-0B5A6D60C43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AFB4-4510-AF20-791301A2612C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F0D619E6-9B70-4E44-8440-C38C52D4344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AFB4-4510-AF20-791301A2612C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7A64F71B-9E4D-454A-ACB7-6A108098D94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AFB4-4510-AF20-791301A2612C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BCD74705-53C4-4F56-AEB9-BA7F88035F2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AFB4-4510-AF20-791301A2612C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3FFDBB89-E90C-452B-B2C6-2FFB638D7A3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AFB4-4510-AF20-791301A2612C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4B321D58-9AD6-4301-825A-1BA89DC8176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AFB4-4510-AF20-791301A2612C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67FDF354-B0E7-48A1-8F9C-A7C0CACFCCA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AFB4-4510-AF20-791301A2612C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E27598B8-E655-467E-8F1B-AA0BE7565AB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AFB4-4510-AF20-791301A2612C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C5C0CCAB-6622-4581-B964-E8F3A38142F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AFB4-4510-AF20-791301A2612C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AEC3CFF6-7706-45B9-AD4F-5E89657D4B2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AFB4-4510-AF20-791301A2612C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F1C7A7F7-AC6A-4EA9-BBB7-9BBB5D93185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AFB4-4510-AF20-791301A2612C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17A569EF-2503-4031-B68C-8B635820E59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AFB4-4510-AF20-791301A2612C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106E02E4-3EE0-4A9B-895E-4CBF45926E2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AFB4-4510-AF20-791301A2612C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52C5DD67-8E10-4815-BDB7-2FAF47B9428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AFB4-4510-AF20-791301A2612C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fld id="{DB33D86F-4B90-4137-AFBF-4287D7DCF52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AFB4-4510-AF20-791301A2612C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fld id="{36D2D7D8-6421-49A9-9F26-B5DED73970D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AFB4-4510-AF20-791301A2612C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fld id="{FBE6385E-BFCD-4F39-A8C2-CCD9B381C81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AFB4-4510-AF20-791301A2612C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fld id="{BEEED094-94B0-4385-8E2D-ED537DBAD56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AFB4-4510-AF20-791301A2612C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AFB4-4510-AF20-791301A2612C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AFB4-4510-AF20-791301A2612C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AFB4-4510-AF20-791301A2612C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7D4-42BE-AE28-EFD6506EC24E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D4-42BE-AE28-EFD6506EC24E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D4-42BE-AE28-EFD6506EC24E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D4-42BE-AE28-EFD6506EC24E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D4-42BE-AE28-EFD6506EC24E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D4-42BE-AE28-EFD6506EC24E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D4-42BE-AE28-EFD6506EC24E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D4-42BE-AE28-EFD6506EC24E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D4-42BE-AE28-EFD6506EC24E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D4-42BE-AE28-EFD6506EC24E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D4-42BE-AE28-EFD6506EC24E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D4-42BE-AE28-EFD6506EC24E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D4-42BE-AE28-EFD6506EC24E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D4-42BE-AE28-EFD6506EC24E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D4-42BE-AE28-EFD6506EC24E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7D4-42BE-AE28-EFD6506EC24E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7D4-42BE-AE28-EFD6506EC24E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7D4-42BE-AE28-EFD6506EC24E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7D4-42BE-AE28-EFD6506EC24E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7D4-42BE-AE28-EFD6506EC24E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7D4-42BE-AE28-EFD6506EC24E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7D4-42BE-AE28-EFD6506EC24E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7D4-42BE-AE28-EFD6506EC24E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7D4-42BE-AE28-EFD6506EC24E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7D4-42BE-AE28-EFD6506EC24E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7D4-42BE-AE28-EFD6506EC24E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7D4-42BE-AE28-EFD6506EC24E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7D4-42BE-AE28-EFD6506EC24E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7D4-42BE-AE28-EFD6506EC24E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7D4-42BE-AE28-EFD6506EC24E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7D4-42BE-AE28-EFD6506EC24E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7D4-42BE-AE28-EFD6506EC24E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7D4-42BE-AE28-EFD6506EC24E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7D4-42BE-AE28-EFD6506EC24E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7D4-42BE-AE28-EFD6506EC24E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7D4-42BE-AE28-EFD6506EC24E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7D4-42BE-AE28-EFD6506EC24E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7D4-42BE-AE28-EFD6506EC24E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7D4-42BE-AE28-EFD6506EC24E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7D4-42BE-AE28-EFD6506EC24E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7D4-42BE-AE28-EFD6506EC24E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7D4-42BE-AE28-EFD6506EC24E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7D4-42BE-AE28-EFD6506EC24E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7D4-42BE-AE28-EFD6506EC24E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27D4-42BE-AE28-EFD6506EC24E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27D4-42BE-AE28-EFD6506EC24E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27D4-42BE-AE28-EFD6506EC24E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27D4-42BE-AE28-EFD6506EC24E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27D4-42BE-AE28-EFD6506EC24E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27D4-42BE-AE28-EFD6506EC24E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27D4-42BE-AE28-EFD6506EC24E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27D4-42BE-AE28-EFD6506EC24E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27D4-42BE-AE28-EFD6506EC24E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27D4-42BE-AE28-EFD6506EC24E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27D4-42BE-AE28-EFD6506EC24E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27D4-42BE-AE28-EFD6506EC24E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27D4-42BE-AE28-EFD6506EC24E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27D4-42BE-AE28-EFD6506EC24E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27D4-42BE-AE28-EFD6506EC24E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27D4-42BE-AE28-EFD6506EC24E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27D4-42BE-AE28-EFD6506EC24E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27D4-42BE-AE28-EFD6506EC24E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27D4-42BE-AE28-EFD6506EC24E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27D4-42BE-AE28-EFD6506EC24E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27D4-42BE-AE28-EFD6506EC24E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27D4-42BE-AE28-EFD6506EC24E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27D4-42BE-AE28-EFD6506EC24E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27D4-42BE-AE28-EFD6506EC24E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27D4-42BE-AE28-EFD6506EC24E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27D4-42BE-AE28-EFD6506EC24E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27D4-42BE-AE28-EFD6506EC24E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27D4-42BE-AE28-EFD6506EC24E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27D4-42BE-AE28-EFD6506EC24E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27D4-42BE-AE28-EFD6506EC24E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27D4-42BE-AE28-EFD6506EC24E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27D4-42BE-AE28-EFD6506EC24E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27D4-42BE-AE28-EFD6506EC24E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27D4-42BE-AE28-EFD6506EC24E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27D4-42BE-AE28-EFD6506EC24E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27D4-42BE-AE28-EFD6506EC24E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27D4-42BE-AE28-EFD6506EC24E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27D4-42BE-AE28-EFD6506EC24E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27D4-42BE-AE28-EFD6506EC24E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27D4-42BE-AE28-EFD6506EC24E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27D4-42BE-AE28-EFD6506EC24E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27D4-42BE-AE28-EFD6506EC24E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27D4-42BE-AE28-EFD6506EC24E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27D4-42BE-AE28-EFD6506EC24E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27D4-42BE-AE28-EFD6506EC24E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27D4-42BE-AE28-EFD6506EC24E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27D4-42BE-AE28-EFD6506EC24E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27D4-42BE-AE28-EFD6506EC24E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27D4-42BE-AE28-EFD6506EC24E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27D4-42BE-AE28-EFD6506EC24E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27D4-42BE-AE28-EFD6506EC24E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27D4-42BE-AE28-EFD6506EC24E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27D4-42BE-AE28-EFD6506EC24E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27D4-42BE-AE28-EFD6506EC24E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27D4-42BE-AE28-EFD6506EC24E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27D4-42BE-AE28-EFD6506EC24E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27D4-42BE-AE28-EFD6506EC24E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27D4-42BE-AE28-EFD6506EC24E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27D4-42BE-AE28-EFD6506EC24E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27D4-42BE-AE28-EFD6506EC24E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27D4-42BE-AE28-EFD6506EC24E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27D4-42BE-AE28-EFD6506EC24E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27D4-42BE-AE28-EFD6506EC24E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27D4-42BE-AE28-EFD6506EC24E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27D4-42BE-AE28-EFD6506EC24E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27D4-42BE-AE28-EFD6506EC24E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27D4-42BE-AE28-EFD6506EC24E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27D4-42BE-AE28-EFD6506EC24E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27D4-42BE-AE28-EFD6506EC24E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27D4-42BE-AE28-EFD6506EC24E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27D4-42BE-AE28-EFD6506EC24E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27D4-42BE-AE28-EFD6506EC24E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27D4-42BE-AE28-EFD6506EC24E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27D4-42BE-AE28-EFD6506EC24E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27D4-42BE-AE28-EFD6506EC24E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27D4-42BE-AE28-EFD6506EC24E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27D4-42BE-AE28-EFD6506EC24E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27D4-42BE-AE28-EFD6506EC24E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27D4-42BE-AE28-EFD6506EC24E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27D4-42BE-AE28-EFD6506EC24E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27D4-42BE-AE28-EFD6506EC24E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27D4-42BE-AE28-EFD6506EC24E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27D4-42BE-AE28-EFD6506EC24E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27D4-42BE-AE28-EFD6506EC24E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27D4-42BE-AE28-EFD6506EC24E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27D4-42BE-AE28-EFD6506EC24E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27D4-42BE-AE28-EFD6506EC24E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27D4-42BE-AE28-EFD6506EC24E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27D4-42BE-AE28-EFD6506EC24E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27D4-42BE-AE28-EFD6506EC24E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27D4-42BE-AE28-EFD6506EC24E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27D4-42BE-AE28-EFD6506EC24E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27D4-42BE-AE28-EFD6506EC24E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27D4-42BE-AE28-EFD6506EC24E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27D4-42BE-AE28-EFD6506EC24E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27D4-42BE-AE28-EFD6506EC24E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27D4-42BE-AE28-EFD6506EC24E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27D4-42BE-AE28-EFD6506EC24E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27D4-42BE-AE28-EFD6506EC24E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27D4-42BE-AE28-EFD6506EC24E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27D4-42BE-AE28-EFD6506EC24E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27D4-42BE-AE28-EFD6506EC24E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27D4-42BE-AE28-EFD6506EC24E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27D4-42BE-AE28-EFD6506EC24E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27D4-42BE-AE28-EFD6506EC24E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27D4-42BE-AE28-EFD6506EC24E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27D4-42BE-AE28-EFD6506EC24E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27D4-42BE-AE28-EFD6506EC24E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27D4-42BE-AE28-EFD6506EC24E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27D4-42BE-AE28-EFD6506EC24E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27D4-42BE-AE28-EFD6506EC24E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27D4-42BE-AE28-EFD6506EC24E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27D4-42BE-AE28-EFD6506EC24E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27D4-42BE-AE28-EFD6506EC24E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27D4-42BE-AE28-EFD6506EC24E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27D4-42BE-AE28-EFD6506EC24E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27D4-42BE-AE28-EFD6506EC24E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27D4-42BE-AE28-EFD6506EC24E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27D4-42BE-AE28-EFD6506EC24E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27D4-42BE-AE28-EFD6506EC24E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27D4-42BE-AE28-EFD6506EC24E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27D4-42BE-AE28-EFD6506EC24E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27D4-42BE-AE28-EFD6506EC24E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27D4-42BE-AE28-EFD6506EC24E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27D4-42BE-AE28-EFD6506EC24E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27D4-42BE-AE28-EFD6506EC24E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27D4-42BE-AE28-EFD6506EC24E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27D4-42BE-AE28-EFD6506EC24E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27D4-42BE-AE28-EFD6506EC24E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27D4-42BE-AE28-EFD6506EC24E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27D4-42BE-AE28-EFD6506EC24E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27D4-42BE-AE28-EFD6506EC24E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27D4-42BE-AE28-EFD6506EC24E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27D4-42BE-AE28-EFD6506EC24E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27D4-42BE-AE28-EFD6506EC24E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27D4-42BE-AE28-EFD6506EC24E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27D4-42BE-AE28-EFD6506EC24E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27D4-42BE-AE28-EFD6506EC24E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27D4-42BE-AE28-EFD6506EC24E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27D4-42BE-AE28-EFD6506EC24E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27D4-42BE-AE28-EFD6506EC24E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27D4-42BE-AE28-EFD6506EC24E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27D4-42BE-AE28-EFD6506EC24E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27D4-42BE-AE28-EFD6506EC24E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27D4-42BE-AE28-EFD6506EC24E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27D4-42BE-AE28-EFD6506EC24E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27D4-42BE-AE28-EFD6506EC24E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27D4-42BE-AE28-EFD6506EC24E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27D4-42BE-AE28-EFD6506EC24E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27D4-42BE-AE28-EFD6506EC24E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27D4-42BE-AE28-EFD6506EC24E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27D4-42BE-AE28-EFD6506EC24E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27D4-42BE-AE28-EFD6506EC24E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27D4-42BE-AE28-EFD6506EC24E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27D4-42BE-AE28-EFD6506EC24E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27D4-42BE-AE28-EFD6506EC24E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27D4-42BE-AE28-EFD6506EC24E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27D4-42BE-AE28-EFD6506EC24E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27D4-42BE-AE28-EFD6506EC24E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27D4-42BE-AE28-EFD6506EC24E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27D4-42BE-AE28-EFD6506EC24E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27D4-42BE-AE28-EFD6506EC24E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27D4-42BE-AE28-EFD6506EC24E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27D4-42BE-AE28-EFD6506EC24E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27D4-42BE-AE28-EFD6506EC24E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27D4-42BE-AE28-EFD6506EC24E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27D4-42BE-AE28-EFD6506EC24E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27D4-42BE-AE28-EFD6506EC24E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27D4-42BE-AE28-EFD6506EC24E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27D4-42BE-AE28-EFD6506EC24E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27D4-42BE-AE28-EFD6506EC24E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27D4-42BE-AE28-EFD6506EC24E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27D4-42BE-AE28-EFD6506EC24E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27D4-42BE-AE28-EFD6506EC24E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27D4-42BE-AE28-EFD6506EC24E}"/>
                </c:ext>
              </c:extLst>
            </c:dLbl>
            <c:dLbl>
              <c:idx val="2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B-27D4-42BE-AE28-EFD6506EC24E}"/>
                </c:ext>
              </c:extLst>
            </c:dLbl>
            <c:dLbl>
              <c:idx val="2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C-27D4-42BE-AE28-EFD6506EC24E}"/>
                </c:ext>
              </c:extLst>
            </c:dLbl>
            <c:dLbl>
              <c:idx val="2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D-27D4-42BE-AE28-EFD6506EC24E}"/>
                </c:ext>
              </c:extLst>
            </c:dLbl>
            <c:dLbl>
              <c:idx val="2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E-27D4-42BE-AE28-EFD6506EC24E}"/>
                </c:ext>
              </c:extLst>
            </c:dLbl>
            <c:dLbl>
              <c:idx val="2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F-27D4-42BE-AE28-EFD6506EC24E}"/>
                </c:ext>
              </c:extLst>
            </c:dLbl>
            <c:dLbl>
              <c:idx val="2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0-27D4-42BE-AE28-EFD6506EC24E}"/>
                </c:ext>
              </c:extLst>
            </c:dLbl>
            <c:dLbl>
              <c:idx val="2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1-27D4-42BE-AE28-EFD6506EC24E}"/>
                </c:ext>
              </c:extLst>
            </c:dLbl>
            <c:dLbl>
              <c:idx val="2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2-27D4-42BE-AE28-EFD6506EC24E}"/>
                </c:ext>
              </c:extLst>
            </c:dLbl>
            <c:dLbl>
              <c:idx val="2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3-27D4-42BE-AE28-EFD6506EC24E}"/>
                </c:ext>
              </c:extLst>
            </c:dLbl>
            <c:dLbl>
              <c:idx val="2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4-27D4-42BE-AE28-EFD6506EC24E}"/>
                </c:ext>
              </c:extLst>
            </c:dLbl>
            <c:dLbl>
              <c:idx val="2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5-27D4-42BE-AE28-EFD6506EC24E}"/>
                </c:ext>
              </c:extLst>
            </c:dLbl>
            <c:dLbl>
              <c:idx val="2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6-27D4-42BE-AE28-EFD6506EC24E}"/>
                </c:ext>
              </c:extLst>
            </c:dLbl>
            <c:dLbl>
              <c:idx val="2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7-27D4-42BE-AE28-EFD6506EC24E}"/>
                </c:ext>
              </c:extLst>
            </c:dLbl>
            <c:dLbl>
              <c:idx val="2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8-27D4-42BE-AE28-EFD6506EC24E}"/>
                </c:ext>
              </c:extLst>
            </c:dLbl>
            <c:dLbl>
              <c:idx val="2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9-27D4-42BE-AE28-EFD6506EC24E}"/>
                </c:ext>
              </c:extLst>
            </c:dLbl>
            <c:dLbl>
              <c:idx val="2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A-27D4-42BE-AE28-EFD6506EC24E}"/>
                </c:ext>
              </c:extLst>
            </c:dLbl>
            <c:dLbl>
              <c:idx val="2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B-27D4-42BE-AE28-EFD6506EC24E}"/>
                </c:ext>
              </c:extLst>
            </c:dLbl>
            <c:dLbl>
              <c:idx val="2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C-27D4-42BE-AE28-EFD6506EC24E}"/>
                </c:ext>
              </c:extLst>
            </c:dLbl>
            <c:dLbl>
              <c:idx val="2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D-27D4-42BE-AE28-EFD6506EC24E}"/>
                </c:ext>
              </c:extLst>
            </c:dLbl>
            <c:dLbl>
              <c:idx val="2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E-27D4-42BE-AE28-EFD6506EC24E}"/>
                </c:ext>
              </c:extLst>
            </c:dLbl>
            <c:dLbl>
              <c:idx val="2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F-27D4-42BE-AE28-EFD6506EC24E}"/>
                </c:ext>
              </c:extLst>
            </c:dLbl>
            <c:dLbl>
              <c:idx val="2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0-27D4-42BE-AE28-EFD6506EC24E}"/>
                </c:ext>
              </c:extLst>
            </c:dLbl>
            <c:dLbl>
              <c:idx val="2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1-27D4-42BE-AE28-EFD6506EC24E}"/>
                </c:ext>
              </c:extLst>
            </c:dLbl>
            <c:dLbl>
              <c:idx val="2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2-27D4-42BE-AE28-EFD6506EC24E}"/>
                </c:ext>
              </c:extLst>
            </c:dLbl>
            <c:dLbl>
              <c:idx val="2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3-27D4-42BE-AE28-EFD6506EC24E}"/>
                </c:ext>
              </c:extLst>
            </c:dLbl>
            <c:dLbl>
              <c:idx val="2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4-27D4-42BE-AE28-EFD6506EC24E}"/>
                </c:ext>
              </c:extLst>
            </c:dLbl>
            <c:dLbl>
              <c:idx val="2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5-27D4-42BE-AE28-EFD6506EC24E}"/>
                </c:ext>
              </c:extLst>
            </c:dLbl>
            <c:dLbl>
              <c:idx val="2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6-27D4-42BE-AE28-EFD6506EC24E}"/>
                </c:ext>
              </c:extLst>
            </c:dLbl>
            <c:dLbl>
              <c:idx val="2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7-27D4-42BE-AE28-EFD6506EC24E}"/>
                </c:ext>
              </c:extLst>
            </c:dLbl>
            <c:dLbl>
              <c:idx val="2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8-27D4-42BE-AE28-EFD6506EC24E}"/>
                </c:ext>
              </c:extLst>
            </c:dLbl>
            <c:dLbl>
              <c:idx val="2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9-27D4-42BE-AE28-EFD6506EC24E}"/>
                </c:ext>
              </c:extLst>
            </c:dLbl>
            <c:dLbl>
              <c:idx val="2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A-27D4-42BE-AE28-EFD6506EC24E}"/>
                </c:ext>
              </c:extLst>
            </c:dLbl>
            <c:dLbl>
              <c:idx val="2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B-27D4-42BE-AE28-EFD6506EC24E}"/>
                </c:ext>
              </c:extLst>
            </c:dLbl>
            <c:dLbl>
              <c:idx val="3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C-27D4-42BE-AE28-EFD6506EC24E}"/>
                </c:ext>
              </c:extLst>
            </c:dLbl>
            <c:dLbl>
              <c:idx val="3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D-27D4-42BE-AE28-EFD6506EC24E}"/>
                </c:ext>
              </c:extLst>
            </c:dLbl>
            <c:dLbl>
              <c:idx val="3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E-27D4-42BE-AE28-EFD6506EC24E}"/>
                </c:ext>
              </c:extLst>
            </c:dLbl>
            <c:dLbl>
              <c:idx val="3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F-27D4-42BE-AE28-EFD6506EC24E}"/>
                </c:ext>
              </c:extLst>
            </c:dLbl>
            <c:dLbl>
              <c:idx val="3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0-27D4-42BE-AE28-EFD6506EC24E}"/>
                </c:ext>
              </c:extLst>
            </c:dLbl>
            <c:dLbl>
              <c:idx val="3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1-27D4-42BE-AE28-EFD6506EC24E}"/>
                </c:ext>
              </c:extLst>
            </c:dLbl>
            <c:dLbl>
              <c:idx val="3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2-27D4-42BE-AE28-EFD6506EC24E}"/>
                </c:ext>
              </c:extLst>
            </c:dLbl>
            <c:dLbl>
              <c:idx val="3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3-27D4-42BE-AE28-EFD6506EC24E}"/>
                </c:ext>
              </c:extLst>
            </c:dLbl>
            <c:dLbl>
              <c:idx val="3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4-27D4-42BE-AE28-EFD6506EC24E}"/>
                </c:ext>
              </c:extLst>
            </c:dLbl>
            <c:dLbl>
              <c:idx val="3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5-27D4-42BE-AE28-EFD6506EC24E}"/>
                </c:ext>
              </c:extLst>
            </c:dLbl>
            <c:dLbl>
              <c:idx val="3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6-27D4-42BE-AE28-EFD6506EC24E}"/>
                </c:ext>
              </c:extLst>
            </c:dLbl>
            <c:dLbl>
              <c:idx val="3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7-27D4-42BE-AE28-EFD6506EC2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'H6'!$D$44:$D$355</c:f>
              <c:numCache>
                <c:formatCode>General</c:formatCode>
                <c:ptCount val="3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</c:numCache>
            </c:numRef>
          </c:xVal>
          <c:yVal>
            <c:numRef>
              <c:f>'H6'!$C$44:$C$355</c:f>
              <c:numCache>
                <c:formatCode>General</c:formatCode>
                <c:ptCount val="3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'H6'!$A$44:$A$355</c15:f>
                <c15:dlblRangeCache>
                  <c:ptCount val="312"/>
                  <c:pt idx="0">
                    <c:v>Country A</c:v>
                  </c:pt>
                  <c:pt idx="1">
                    <c:v>Country A</c:v>
                  </c:pt>
                  <c:pt idx="2">
                    <c:v>Country A</c:v>
                  </c:pt>
                  <c:pt idx="3">
                    <c:v>Country A</c:v>
                  </c:pt>
                  <c:pt idx="4">
                    <c:v>Country A</c:v>
                  </c:pt>
                  <c:pt idx="5">
                    <c:v>Country A</c:v>
                  </c:pt>
                  <c:pt idx="6">
                    <c:v>Country A</c:v>
                  </c:pt>
                  <c:pt idx="7">
                    <c:v>Country A</c:v>
                  </c:pt>
                  <c:pt idx="8">
                    <c:v>Country A</c:v>
                  </c:pt>
                  <c:pt idx="9">
                    <c:v>Country A</c:v>
                  </c:pt>
                  <c:pt idx="10">
                    <c:v>Country A</c:v>
                  </c:pt>
                  <c:pt idx="11">
                    <c:v>Country A</c:v>
                  </c:pt>
                  <c:pt idx="12">
                    <c:v>Country A</c:v>
                  </c:pt>
                  <c:pt idx="13">
                    <c:v>Country A</c:v>
                  </c:pt>
                  <c:pt idx="14">
                    <c:v>Country A</c:v>
                  </c:pt>
                  <c:pt idx="15">
                    <c:v>Country A</c:v>
                  </c:pt>
                  <c:pt idx="16">
                    <c:v>Country A</c:v>
                  </c:pt>
                  <c:pt idx="17">
                    <c:v>Country A</c:v>
                  </c:pt>
                  <c:pt idx="18">
                    <c:v>Country A</c:v>
                  </c:pt>
                  <c:pt idx="19">
                    <c:v>Country A</c:v>
                  </c:pt>
                  <c:pt idx="20">
                    <c:v>Country A</c:v>
                  </c:pt>
                  <c:pt idx="21">
                    <c:v>Country A</c:v>
                  </c:pt>
                  <c:pt idx="22">
                    <c:v>Country A</c:v>
                  </c:pt>
                  <c:pt idx="23">
                    <c:v>Country A</c:v>
                  </c:pt>
                  <c:pt idx="24">
                    <c:v>Country A</c:v>
                  </c:pt>
                  <c:pt idx="25">
                    <c:v>Country A</c:v>
                  </c:pt>
                  <c:pt idx="26">
                    <c:v>Country A</c:v>
                  </c:pt>
                  <c:pt idx="27">
                    <c:v>Country A</c:v>
                  </c:pt>
                  <c:pt idx="28">
                    <c:v>Country A</c:v>
                  </c:pt>
                  <c:pt idx="29">
                    <c:v>Country A</c:v>
                  </c:pt>
                  <c:pt idx="30">
                    <c:v>Country A</c:v>
                  </c:pt>
                  <c:pt idx="31">
                    <c:v>Country A</c:v>
                  </c:pt>
                  <c:pt idx="32">
                    <c:v>Country A</c:v>
                  </c:pt>
                  <c:pt idx="33">
                    <c:v>Country A</c:v>
                  </c:pt>
                  <c:pt idx="34">
                    <c:v>Country A</c:v>
                  </c:pt>
                  <c:pt idx="35">
                    <c:v>Country A</c:v>
                  </c:pt>
                  <c:pt idx="36">
                    <c:v>Country A</c:v>
                  </c:pt>
                  <c:pt idx="37">
                    <c:v>Country A</c:v>
                  </c:pt>
                  <c:pt idx="38">
                    <c:v>Country A</c:v>
                  </c:pt>
                  <c:pt idx="39">
                    <c:v>Country A</c:v>
                  </c:pt>
                  <c:pt idx="40">
                    <c:v>Country A</c:v>
                  </c:pt>
                  <c:pt idx="41">
                    <c:v>Country A</c:v>
                  </c:pt>
                  <c:pt idx="42">
                    <c:v>Country A</c:v>
                  </c:pt>
                  <c:pt idx="43">
                    <c:v>Country A</c:v>
                  </c:pt>
                  <c:pt idx="44">
                    <c:v>Country 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35-AFB4-4510-AF20-791301A2612C}"/>
            </c:ext>
          </c:extLst>
        </c:ser>
        <c:ser>
          <c:idx val="6"/>
          <c:order val="6"/>
          <c:tx>
            <c:strRef>
              <c:f>'H6'!$J$42</c:f>
              <c:strCache>
                <c:ptCount val="1"/>
                <c:pt idx="0">
                  <c:v>Midpoint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errBars>
            <c:errDir val="x"/>
            <c:errBarType val="both"/>
            <c:errValType val="cust"/>
            <c:noEndCap val="1"/>
            <c:plus>
              <c:numRef>
                <c:f>'H6'!$L$44:$L$355</c:f>
                <c:numCache>
                  <c:formatCode>General</c:formatCode>
                  <c:ptCount val="312"/>
                  <c:pt idx="0">
                    <c:v>27.5</c:v>
                  </c:pt>
                  <c:pt idx="1">
                    <c:v>30</c:v>
                  </c:pt>
                  <c:pt idx="2">
                    <c:v>30</c:v>
                  </c:pt>
                  <c:pt idx="3">
                    <c:v>30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  <c:pt idx="7">
                    <c:v>30</c:v>
                  </c:pt>
                  <c:pt idx="8">
                    <c:v>30</c:v>
                  </c:pt>
                  <c:pt idx="9">
                    <c:v>30</c:v>
                  </c:pt>
                  <c:pt idx="10">
                    <c:v>30</c:v>
                  </c:pt>
                  <c:pt idx="11">
                    <c:v>30</c:v>
                  </c:pt>
                  <c:pt idx="12">
                    <c:v>30</c:v>
                  </c:pt>
                  <c:pt idx="13">
                    <c:v>30</c:v>
                  </c:pt>
                  <c:pt idx="14">
                    <c:v>30</c:v>
                  </c:pt>
                  <c:pt idx="15">
                    <c:v>30</c:v>
                  </c:pt>
                  <c:pt idx="16">
                    <c:v>30</c:v>
                  </c:pt>
                  <c:pt idx="17">
                    <c:v>30</c:v>
                  </c:pt>
                  <c:pt idx="18">
                    <c:v>30</c:v>
                  </c:pt>
                  <c:pt idx="19">
                    <c:v>30</c:v>
                  </c:pt>
                  <c:pt idx="20">
                    <c:v>30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30</c:v>
                  </c:pt>
                  <c:pt idx="24">
                    <c:v>30</c:v>
                  </c:pt>
                  <c:pt idx="25">
                    <c:v>30</c:v>
                  </c:pt>
                  <c:pt idx="26">
                    <c:v>30</c:v>
                  </c:pt>
                  <c:pt idx="27">
                    <c:v>30</c:v>
                  </c:pt>
                  <c:pt idx="28">
                    <c:v>30</c:v>
                  </c:pt>
                  <c:pt idx="29">
                    <c:v>30</c:v>
                  </c:pt>
                  <c:pt idx="30">
                    <c:v>30</c:v>
                  </c:pt>
                  <c:pt idx="31">
                    <c:v>30</c:v>
                  </c:pt>
                  <c:pt idx="32">
                    <c:v>30</c:v>
                  </c:pt>
                  <c:pt idx="33">
                    <c:v>30</c:v>
                  </c:pt>
                  <c:pt idx="34">
                    <c:v>30</c:v>
                  </c:pt>
                  <c:pt idx="35">
                    <c:v>30</c:v>
                  </c:pt>
                  <c:pt idx="36">
                    <c:v>30</c:v>
                  </c:pt>
                  <c:pt idx="37">
                    <c:v>30</c:v>
                  </c:pt>
                  <c:pt idx="38">
                    <c:v>30</c:v>
                  </c:pt>
                  <c:pt idx="39">
                    <c:v>30</c:v>
                  </c:pt>
                  <c:pt idx="40">
                    <c:v>30</c:v>
                  </c:pt>
                  <c:pt idx="41">
                    <c:v>30</c:v>
                  </c:pt>
                  <c:pt idx="42">
                    <c:v>30</c:v>
                  </c:pt>
                  <c:pt idx="43">
                    <c:v>30</c:v>
                  </c:pt>
                  <c:pt idx="44">
                    <c:v>30</c:v>
                  </c:pt>
                </c:numCache>
              </c:numRef>
            </c:plus>
            <c:minus>
              <c:numRef>
                <c:f>'H6'!$K$44:$K$355</c:f>
                <c:numCache>
                  <c:formatCode>General</c:formatCode>
                  <c:ptCount val="312"/>
                  <c:pt idx="0">
                    <c:v>27.5</c:v>
                  </c:pt>
                  <c:pt idx="1">
                    <c:v>30</c:v>
                  </c:pt>
                  <c:pt idx="2">
                    <c:v>30</c:v>
                  </c:pt>
                  <c:pt idx="3">
                    <c:v>30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  <c:pt idx="7">
                    <c:v>30</c:v>
                  </c:pt>
                  <c:pt idx="8">
                    <c:v>30</c:v>
                  </c:pt>
                  <c:pt idx="9">
                    <c:v>30</c:v>
                  </c:pt>
                  <c:pt idx="10">
                    <c:v>30</c:v>
                  </c:pt>
                  <c:pt idx="11">
                    <c:v>30</c:v>
                  </c:pt>
                  <c:pt idx="12">
                    <c:v>30</c:v>
                  </c:pt>
                  <c:pt idx="13">
                    <c:v>30</c:v>
                  </c:pt>
                  <c:pt idx="14">
                    <c:v>30</c:v>
                  </c:pt>
                  <c:pt idx="15">
                    <c:v>30</c:v>
                  </c:pt>
                  <c:pt idx="16">
                    <c:v>30</c:v>
                  </c:pt>
                  <c:pt idx="17">
                    <c:v>30</c:v>
                  </c:pt>
                  <c:pt idx="18">
                    <c:v>30</c:v>
                  </c:pt>
                  <c:pt idx="19">
                    <c:v>30</c:v>
                  </c:pt>
                  <c:pt idx="20">
                    <c:v>30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30</c:v>
                  </c:pt>
                  <c:pt idx="24">
                    <c:v>30</c:v>
                  </c:pt>
                  <c:pt idx="25">
                    <c:v>30</c:v>
                  </c:pt>
                  <c:pt idx="26">
                    <c:v>30</c:v>
                  </c:pt>
                  <c:pt idx="27">
                    <c:v>30</c:v>
                  </c:pt>
                  <c:pt idx="28">
                    <c:v>30</c:v>
                  </c:pt>
                  <c:pt idx="29">
                    <c:v>30</c:v>
                  </c:pt>
                  <c:pt idx="30">
                    <c:v>30</c:v>
                  </c:pt>
                  <c:pt idx="31">
                    <c:v>30</c:v>
                  </c:pt>
                  <c:pt idx="32">
                    <c:v>30</c:v>
                  </c:pt>
                  <c:pt idx="33">
                    <c:v>30</c:v>
                  </c:pt>
                  <c:pt idx="34">
                    <c:v>30</c:v>
                  </c:pt>
                  <c:pt idx="35">
                    <c:v>30</c:v>
                  </c:pt>
                  <c:pt idx="36">
                    <c:v>30</c:v>
                  </c:pt>
                  <c:pt idx="37">
                    <c:v>30</c:v>
                  </c:pt>
                  <c:pt idx="38">
                    <c:v>30</c:v>
                  </c:pt>
                  <c:pt idx="39">
                    <c:v>30</c:v>
                  </c:pt>
                  <c:pt idx="40">
                    <c:v>30</c:v>
                  </c:pt>
                  <c:pt idx="41">
                    <c:v>30</c:v>
                  </c:pt>
                  <c:pt idx="42">
                    <c:v>30</c:v>
                  </c:pt>
                  <c:pt idx="43">
                    <c:v>30</c:v>
                  </c:pt>
                  <c:pt idx="44">
                    <c:v>30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bg1">
                    <a:lumMod val="75000"/>
                  </a:schemeClr>
                </a:solidFill>
                <a:round/>
              </a:ln>
              <a:effectLst/>
            </c:spPr>
          </c:errBars>
          <c:xVal>
            <c:numRef>
              <c:f>'H6'!$J$44:$J$355</c:f>
              <c:numCache>
                <c:formatCode>0</c:formatCode>
                <c:ptCount val="312"/>
                <c:pt idx="0">
                  <c:v>32.5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</c:numCache>
            </c:numRef>
          </c:xVal>
          <c:yVal>
            <c:numRef>
              <c:f>'H6'!$C$44:$C$355</c:f>
              <c:numCache>
                <c:formatCode>General</c:formatCode>
                <c:ptCount val="3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6-AFB4-4510-AF20-791301A261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2901071"/>
        <c:axId val="580136415"/>
      </c:scatterChart>
      <c:valAx>
        <c:axId val="552901071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Basic</a:t>
                </a:r>
                <a:r>
                  <a:rPr lang="en-US" baseline="0"/>
                  <a:t> hygiene services (%)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136415"/>
        <c:crosses val="autoZero"/>
        <c:crossBetween val="midCat"/>
      </c:valAx>
      <c:valAx>
        <c:axId val="58013641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2901071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egendEntry>
        <c:idx val="5"/>
        <c:delete val="1"/>
      </c:legendEntry>
      <c:legendEntry>
        <c:idx val="6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82699037620298"/>
          <c:y val="5.6519970108020734E-2"/>
          <c:w val="0.44179068241469821"/>
          <c:h val="0.6595940682261107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shade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0-2999-4E36-8A8D-3F0CBCD985B8}"/>
              </c:ext>
            </c:extLst>
          </c:dPt>
          <c:dPt>
            <c:idx val="1"/>
            <c:bubble3D val="0"/>
            <c:spPr>
              <a:solidFill>
                <a:schemeClr val="accent1">
                  <a:shade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999-4E36-8A8D-3F0CBCD985B8}"/>
              </c:ext>
            </c:extLst>
          </c:dPt>
          <c:dPt>
            <c:idx val="2"/>
            <c:bubble3D val="0"/>
            <c:spPr>
              <a:solidFill>
                <a:schemeClr val="accent1">
                  <a:shade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2999-4E36-8A8D-3F0CBCD985B8}"/>
              </c:ext>
            </c:extLst>
          </c:dPt>
          <c:dPt>
            <c:idx val="3"/>
            <c:bubble3D val="0"/>
            <c:spPr>
              <a:solidFill>
                <a:schemeClr val="accent1">
                  <a:tint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999-4E36-8A8D-3F0CBCD985B8}"/>
              </c:ext>
            </c:extLst>
          </c:dPt>
          <c:dPt>
            <c:idx val="4"/>
            <c:bubble3D val="0"/>
            <c:spPr>
              <a:solidFill>
                <a:schemeClr val="accent1">
                  <a:tint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2999-4E36-8A8D-3F0CBCD985B8}"/>
              </c:ext>
            </c:extLst>
          </c:dPt>
          <c:dPt>
            <c:idx val="5"/>
            <c:bubble3D val="0"/>
            <c:spPr>
              <a:solidFill>
                <a:schemeClr val="accent1">
                  <a:tint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2999-4E36-8A8D-3F0CBCD985B8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shade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2999-4E36-8A8D-3F0CBCD985B8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shade val="7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2999-4E36-8A8D-3F0CBCD985B8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shade val="9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2999-4E36-8A8D-3F0CBCD985B8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tint val="9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2999-4E36-8A8D-3F0CBCD985B8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tint val="7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2999-4E36-8A8D-3F0CBCD985B8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tint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2999-4E36-8A8D-3F0CBCD985B8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'W3'!$I$54:$I$59</c:f>
              <c:strCache>
                <c:ptCount val="6"/>
                <c:pt idx="0">
                  <c:v>0, 0</c:v>
                </c:pt>
                <c:pt idx="1">
                  <c:v>0, 0</c:v>
                </c:pt>
                <c:pt idx="2">
                  <c:v>0, 0</c:v>
                </c:pt>
                <c:pt idx="3">
                  <c:v>0, 0</c:v>
                </c:pt>
                <c:pt idx="4">
                  <c:v>0, 0</c:v>
                </c:pt>
                <c:pt idx="5">
                  <c:v>Rest of the Region, 0</c:v>
                </c:pt>
              </c:strCache>
            </c:strRef>
          </c:cat>
          <c:val>
            <c:numRef>
              <c:f>'W3'!$H$54:$H$59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74-48EA-83CB-FFF4B76126C3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hade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shade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F21-4151-8FD6-29666A60850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hade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shade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F21-4151-8FD6-29666A608508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hade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shade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F21-4151-8FD6-29666A608508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tint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tint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tint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F21-4151-8FD6-29666A608508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tint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tint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tint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F21-4151-8FD6-29666A608508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tint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tint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tint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7F21-4151-8FD6-29666A608508}"/>
              </c:ext>
            </c:extLst>
          </c:dPt>
          <c:cat>
            <c:numRef>
              <c:f>'W3'!$I$6:$I$11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cat>
          <c:val>
            <c:numRef>
              <c:f>'W3'!$H$6:$H$11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C4-4AD5-8F3D-67D609D769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hade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shade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3F1-4CB0-8F0C-5F82D7A50F75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hade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shade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3F1-4CB0-8F0C-5F82D7A50F75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hade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shade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3F1-4CB0-8F0C-5F82D7A50F75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tint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tint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tint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3F1-4CB0-8F0C-5F82D7A50F75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tint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tint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tint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E3F1-4CB0-8F0C-5F82D7A50F75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tint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tint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tint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E3F1-4CB0-8F0C-5F82D7A50F75}"/>
              </c:ext>
            </c:extLst>
          </c:dPt>
          <c:cat>
            <c:strRef>
              <c:f>'W3'!$I$30:$I$35</c:f>
              <c:strCache>
                <c:ptCount val="6"/>
                <c:pt idx="0">
                  <c:v>0, 0</c:v>
                </c:pt>
                <c:pt idx="1">
                  <c:v>0, 0</c:v>
                </c:pt>
                <c:pt idx="2">
                  <c:v>0, 0</c:v>
                </c:pt>
                <c:pt idx="3">
                  <c:v>0, 0</c:v>
                </c:pt>
                <c:pt idx="4">
                  <c:v>0, 0</c:v>
                </c:pt>
                <c:pt idx="5">
                  <c:v>Rest of the Region, 0</c:v>
                </c:pt>
              </c:strCache>
            </c:strRef>
          </c:cat>
          <c:val>
            <c:numRef>
              <c:f>'W3'!$H$30:$H$35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3F1-4CB0-8F0C-5F82D7A50F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hade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shade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02D-4F45-B31C-A9CA45A6D7D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hade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shade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02D-4F45-B31C-A9CA45A6D7D2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hade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shade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02D-4F45-B31C-A9CA45A6D7D2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tint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tint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tint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02D-4F45-B31C-A9CA45A6D7D2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tint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tint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tint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802D-4F45-B31C-A9CA45A6D7D2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tint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tint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tint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802D-4F45-B31C-A9CA45A6D7D2}"/>
              </c:ext>
            </c:extLst>
          </c:dPt>
          <c:cat>
            <c:strRef>
              <c:f>'W3'!$I$54:$I$59</c:f>
              <c:strCache>
                <c:ptCount val="6"/>
                <c:pt idx="0">
                  <c:v>0, 0</c:v>
                </c:pt>
                <c:pt idx="1">
                  <c:v>0, 0</c:v>
                </c:pt>
                <c:pt idx="2">
                  <c:v>0, 0</c:v>
                </c:pt>
                <c:pt idx="3">
                  <c:v>0, 0</c:v>
                </c:pt>
                <c:pt idx="4">
                  <c:v>0, 0</c:v>
                </c:pt>
                <c:pt idx="5">
                  <c:v>Rest of the Region, 0</c:v>
                </c:pt>
              </c:strCache>
            </c:strRef>
          </c:cat>
          <c:val>
            <c:numRef>
              <c:f>'W3'!$H$54:$H$59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02D-4F45-B31C-A9CA45A6D7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897357295986859E-2"/>
          <c:y val="8.2097594943489186E-2"/>
          <c:w val="0.91453266814930578"/>
          <c:h val="0.62156748743815338"/>
        </c:manualLayout>
      </c:layout>
      <c:barChart>
        <c:barDir val="col"/>
        <c:grouping val="stacked"/>
        <c:varyColors val="0"/>
        <c:ser>
          <c:idx val="1"/>
          <c:order val="0"/>
          <c:tx>
            <c:v>Safely managed service</c:v>
          </c:tx>
          <c:spPr>
            <a:solidFill>
              <a:srgbClr val="0288D1"/>
            </a:solidFill>
          </c:spPr>
          <c:invertIfNegative val="0"/>
          <c:cat>
            <c:strRef>
              <c:f>'W4'!name_nat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'W4'!val_wat_sm_nat</c:f>
              <c:numCache>
                <c:formatCode>0</c:formatCode>
                <c:ptCount val="3"/>
                <c:pt idx="0">
                  <c:v>8.5321598495766562</c:v>
                </c:pt>
                <c:pt idx="1">
                  <c:v>24.105245768713662</c:v>
                </c:pt>
                <c:pt idx="2">
                  <c:v>30.254562858574129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59-4B94-B66F-9FDFB146E885}"/>
            </c:ext>
          </c:extLst>
        </c:ser>
        <c:ser>
          <c:idx val="0"/>
          <c:order val="1"/>
          <c:tx>
            <c:v>At least basic service</c:v>
          </c:tx>
          <c:spPr>
            <a:solidFill>
              <a:srgbClr val="4FC3F7"/>
            </a:solidFill>
          </c:spPr>
          <c:invertIfNegative val="0"/>
          <c:cat>
            <c:strRef>
              <c:f>'W4'!name_nat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'W4'!val_wat_bas_nat</c:f>
              <c:numCache>
                <c:formatCode>0</c:formatCode>
                <c:ptCount val="3"/>
                <c:pt idx="0">
                  <c:v>4.4051678787779238</c:v>
                </c:pt>
                <c:pt idx="1">
                  <c:v>24.252890562257218</c:v>
                </c:pt>
                <c:pt idx="2">
                  <c:v>46.56096234562493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59-4B94-B66F-9FDFB146E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2502272"/>
        <c:axId val="223576064"/>
      </c:barChart>
      <c:catAx>
        <c:axId val="222502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600"/>
            </a:pPr>
            <a:endParaRPr lang="en-US"/>
          </a:p>
        </c:txPr>
        <c:crossAx val="223576064"/>
        <c:crosses val="autoZero"/>
        <c:auto val="1"/>
        <c:lblAlgn val="ctr"/>
        <c:lblOffset val="100"/>
        <c:noMultiLvlLbl val="0"/>
      </c:catAx>
      <c:valAx>
        <c:axId val="223576064"/>
        <c:scaling>
          <c:orientation val="minMax"/>
          <c:max val="100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1"/>
        <c:majorTickMark val="out"/>
        <c:minorTickMark val="none"/>
        <c:tickLblPos val="nextTo"/>
        <c:crossAx val="222502272"/>
        <c:crosses val="autoZero"/>
        <c:crossBetween val="between"/>
        <c:majorUnit val="20"/>
      </c:valAx>
    </c:plotArea>
    <c:legend>
      <c:legendPos val="b"/>
      <c:layout>
        <c:manualLayout>
          <c:xMode val="edge"/>
          <c:yMode val="edge"/>
          <c:x val="7.5930305242865329E-2"/>
          <c:y val="5.4346751888287824E-3"/>
          <c:w val="0.27006826948499352"/>
          <c:h val="7.8509905088269813E-2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897357295986859E-2"/>
          <c:y val="8.2097594943489186E-2"/>
          <c:w val="0.91453266814930578"/>
          <c:h val="0.62156748743815338"/>
        </c:manualLayout>
      </c:layout>
      <c:barChart>
        <c:barDir val="col"/>
        <c:grouping val="stacked"/>
        <c:varyColors val="0"/>
        <c:ser>
          <c:idx val="1"/>
          <c:order val="0"/>
          <c:tx>
            <c:v>Safely managed service (urban)</c:v>
          </c:tx>
          <c:spPr>
            <a:solidFill>
              <a:srgbClr val="0288D1"/>
            </a:solidFill>
          </c:spPr>
          <c:invertIfNegative val="0"/>
          <c:cat>
            <c:strRef>
              <c:f>'W4'!name_urb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'W4'!val_wat_sm_urb</c:f>
              <c:numCache>
                <c:formatCode>0</c:formatCode>
                <c:ptCount val="3"/>
                <c:pt idx="0">
                  <c:v>8.5321598495766562</c:v>
                </c:pt>
                <c:pt idx="1">
                  <c:v>24.105245768713662</c:v>
                </c:pt>
                <c:pt idx="2">
                  <c:v>30.254562858574129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90-4FBD-9690-6F8FD0A78069}"/>
            </c:ext>
          </c:extLst>
        </c:ser>
        <c:ser>
          <c:idx val="0"/>
          <c:order val="1"/>
          <c:tx>
            <c:v>At least basic service (urban)</c:v>
          </c:tx>
          <c:spPr>
            <a:solidFill>
              <a:srgbClr val="4FC3F7"/>
            </a:solidFill>
          </c:spPr>
          <c:invertIfNegative val="0"/>
          <c:cat>
            <c:strRef>
              <c:f>'W4'!name_urb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'W4'!val_wat_bas_urb</c:f>
              <c:numCache>
                <c:formatCode>0</c:formatCode>
                <c:ptCount val="3"/>
                <c:pt idx="0">
                  <c:v>4.4051678787779238</c:v>
                </c:pt>
                <c:pt idx="1">
                  <c:v>24.252890562257218</c:v>
                </c:pt>
                <c:pt idx="2">
                  <c:v>46.56096234562493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90-4FBD-9690-6F8FD0A78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2502272"/>
        <c:axId val="223576064"/>
      </c:barChart>
      <c:catAx>
        <c:axId val="222502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600"/>
            </a:pPr>
            <a:endParaRPr lang="en-US"/>
          </a:p>
        </c:txPr>
        <c:crossAx val="223576064"/>
        <c:crosses val="autoZero"/>
        <c:auto val="1"/>
        <c:lblAlgn val="ctr"/>
        <c:lblOffset val="100"/>
        <c:noMultiLvlLbl val="0"/>
      </c:catAx>
      <c:valAx>
        <c:axId val="223576064"/>
        <c:scaling>
          <c:orientation val="minMax"/>
          <c:max val="100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1"/>
        <c:majorTickMark val="out"/>
        <c:minorTickMark val="none"/>
        <c:tickLblPos val="nextTo"/>
        <c:crossAx val="222502272"/>
        <c:crosses val="autoZero"/>
        <c:crossBetween val="between"/>
        <c:majorUnit val="20"/>
      </c:valAx>
    </c:plotArea>
    <c:legend>
      <c:legendPos val="b"/>
      <c:layout>
        <c:manualLayout>
          <c:xMode val="edge"/>
          <c:yMode val="edge"/>
          <c:x val="7.5930305242865329E-2"/>
          <c:y val="5.4346751888287824E-3"/>
          <c:w val="0.27006826948499352"/>
          <c:h val="7.8509905088269813E-2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897357295986859E-2"/>
          <c:y val="8.2097594943489186E-2"/>
          <c:w val="0.91453266814930578"/>
          <c:h val="0.62156748743815338"/>
        </c:manualLayout>
      </c:layout>
      <c:barChart>
        <c:barDir val="col"/>
        <c:grouping val="stacked"/>
        <c:varyColors val="0"/>
        <c:ser>
          <c:idx val="1"/>
          <c:order val="0"/>
          <c:tx>
            <c:v>Safely managed service (rural)</c:v>
          </c:tx>
          <c:spPr>
            <a:solidFill>
              <a:srgbClr val="0288D1"/>
            </a:solidFill>
          </c:spPr>
          <c:invertIfNegative val="0"/>
          <c:cat>
            <c:strRef>
              <c:f>'W4'!name_rur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'W4'!val_wat_sm_rur</c:f>
              <c:numCache>
                <c:formatCode>0</c:formatCode>
                <c:ptCount val="3"/>
                <c:pt idx="0">
                  <c:v>8.5321598495766562</c:v>
                </c:pt>
                <c:pt idx="1">
                  <c:v>24.105245768713662</c:v>
                </c:pt>
                <c:pt idx="2">
                  <c:v>30.254562858574129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BC-4625-B261-745320E2EFEC}"/>
            </c:ext>
          </c:extLst>
        </c:ser>
        <c:ser>
          <c:idx val="0"/>
          <c:order val="1"/>
          <c:tx>
            <c:v>At least basic service (rural)</c:v>
          </c:tx>
          <c:spPr>
            <a:solidFill>
              <a:srgbClr val="4FC3F7"/>
            </a:solidFill>
          </c:spPr>
          <c:invertIfNegative val="0"/>
          <c:cat>
            <c:strRef>
              <c:f>'W4'!name_rur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'W4'!val_wat_bas_rur</c:f>
              <c:numCache>
                <c:formatCode>0</c:formatCode>
                <c:ptCount val="3"/>
                <c:pt idx="0">
                  <c:v>4.4051678787779238</c:v>
                </c:pt>
                <c:pt idx="1">
                  <c:v>24.252890562257218</c:v>
                </c:pt>
                <c:pt idx="2">
                  <c:v>46.56096234562493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BC-4625-B261-745320E2EF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2502272"/>
        <c:axId val="223576064"/>
      </c:barChart>
      <c:catAx>
        <c:axId val="222502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600"/>
            </a:pPr>
            <a:endParaRPr lang="en-US"/>
          </a:p>
        </c:txPr>
        <c:crossAx val="223576064"/>
        <c:crosses val="autoZero"/>
        <c:auto val="1"/>
        <c:lblAlgn val="ctr"/>
        <c:lblOffset val="100"/>
        <c:noMultiLvlLbl val="0"/>
      </c:catAx>
      <c:valAx>
        <c:axId val="223576064"/>
        <c:scaling>
          <c:orientation val="minMax"/>
          <c:max val="100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1"/>
        <c:majorTickMark val="out"/>
        <c:minorTickMark val="none"/>
        <c:tickLblPos val="nextTo"/>
        <c:crossAx val="222502272"/>
        <c:crosses val="autoZero"/>
        <c:crossBetween val="between"/>
        <c:majorUnit val="20"/>
      </c:valAx>
    </c:plotArea>
    <c:legend>
      <c:legendPos val="b"/>
      <c:layout>
        <c:manualLayout>
          <c:xMode val="edge"/>
          <c:yMode val="edge"/>
          <c:x val="7.5930305242865329E-2"/>
          <c:y val="5.4346751888287824E-3"/>
          <c:w val="0.27006826948499352"/>
          <c:h val="7.8509905088269813E-2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'W5'!$A$52</c:f>
              <c:strCache>
                <c:ptCount val="1"/>
                <c:pt idx="0">
                  <c:v>[Region name]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F17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6BD-4815-923E-51FBD67A2913}"/>
              </c:ext>
            </c:extLst>
          </c:dPt>
          <c:dPt>
            <c:idx val="1"/>
            <c:invertIfNegative val="0"/>
            <c:bubble3D val="0"/>
            <c:spPr>
              <a:solidFill>
                <a:srgbClr val="4FC3F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06BD-4815-923E-51FBD67A2913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06BD-4815-923E-51FBD67A2913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06BD-4815-923E-51FBD67A2913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06BD-4815-923E-51FBD67A2913}"/>
              </c:ext>
            </c:extLst>
          </c:dPt>
          <c:dPt>
            <c:idx val="5"/>
            <c:invertIfNegative val="0"/>
            <c:bubble3D val="0"/>
            <c:spPr>
              <a:solidFill>
                <a:srgbClr val="0288D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7C05-40C1-9686-9075915E559A}"/>
              </c:ext>
            </c:extLst>
          </c:dPt>
          <c:dLbls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7C05-40C1-9686-9075915E559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'W5'!$B$51:$G$51</c:f>
              <c:strCache>
                <c:ptCount val="6"/>
                <c:pt idx="0">
                  <c:v>Improved</c:v>
                </c:pt>
                <c:pt idx="1">
                  <c:v>At least basic</c:v>
                </c:pt>
                <c:pt idx="2">
                  <c:v>Accessible on premises</c:v>
                </c:pt>
                <c:pt idx="3">
                  <c:v>Available when needed</c:v>
                </c:pt>
                <c:pt idx="4">
                  <c:v>Free from contamination</c:v>
                </c:pt>
                <c:pt idx="5">
                  <c:v>Safely managed</c:v>
                </c:pt>
              </c:strCache>
            </c:strRef>
          </c:cat>
          <c:val>
            <c:numRef>
              <c:f>'W5'!$B$52:$G$52</c:f>
              <c:numCache>
                <c:formatCode>General</c:formatCode>
                <c:ptCount val="6"/>
                <c:pt idx="0">
                  <c:v>74.947999999999993</c:v>
                </c:pt>
                <c:pt idx="1">
                  <c:v>62.267477999999997</c:v>
                </c:pt>
                <c:pt idx="2">
                  <c:v>28.886111</c:v>
                </c:pt>
                <c:pt idx="3">
                  <c:v>58.401584999999997</c:v>
                </c:pt>
                <c:pt idx="4">
                  <c:v>33.557308999999997</c:v>
                </c:pt>
                <c:pt idx="5">
                  <c:v>28.886111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BD-4815-923E-51FBD67A29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29697584"/>
        <c:axId val="58074080"/>
      </c:barChart>
      <c:catAx>
        <c:axId val="29697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74080"/>
        <c:crosses val="autoZero"/>
        <c:auto val="1"/>
        <c:lblAlgn val="ctr"/>
        <c:lblOffset val="100"/>
        <c:noMultiLvlLbl val="0"/>
      </c:catAx>
      <c:valAx>
        <c:axId val="58074080"/>
        <c:scaling>
          <c:orientation val="minMax"/>
          <c:max val="100"/>
          <c:min val="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697584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Urban</a:t>
            </a:r>
          </a:p>
        </c:rich>
      </c:tx>
      <c:layout>
        <c:manualLayout>
          <c:xMode val="edge"/>
          <c:yMode val="edge"/>
          <c:x val="0.46852520758325283"/>
          <c:y val="2.58397985390951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0309091281983169"/>
          <c:y val="0.10231787062155294"/>
          <c:w val="0.58428887714771516"/>
          <c:h val="0.64575589447514592"/>
        </c:manualLayout>
      </c:layout>
      <c:areaChart>
        <c:grouping val="stacked"/>
        <c:varyColors val="0"/>
        <c:ser>
          <c:idx val="0"/>
          <c:order val="0"/>
          <c:tx>
            <c:strRef>
              <c:f>'W1'!$A$39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0288D1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821708757472383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EB-4AEA-98E5-408D292D1330}"/>
                </c:ext>
              </c:extLst>
            </c:dLbl>
            <c:dLbl>
              <c:idx val="1"/>
              <c:layout>
                <c:manualLayout>
                  <c:x val="-5.5813980742955981E-2"/>
                  <c:y val="-1.0048984234660792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EB-4AEA-98E5-408D292D1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'W1'!$C$38:$D$38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('W1'!$C$39,'W1'!$D$39)</c:f>
              <c:numCache>
                <c:formatCode>0.0</c:formatCode>
                <c:ptCount val="2"/>
                <c:pt idx="0">
                  <c:v>40</c:v>
                </c:pt>
                <c:pt idx="1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EB-4AEA-98E5-408D292D1330}"/>
            </c:ext>
          </c:extLst>
        </c:ser>
        <c:ser>
          <c:idx val="1"/>
          <c:order val="1"/>
          <c:tx>
            <c:strRef>
              <c:f>'W1'!$A$40</c:f>
              <c:strCache>
                <c:ptCount val="1"/>
                <c:pt idx="0">
                  <c:v>Basic</c:v>
                </c:pt>
              </c:strCache>
            </c:strRef>
          </c:tx>
          <c:spPr>
            <a:solidFill>
              <a:srgbClr val="4FC3F7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201553415883984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EB-4AEA-98E5-408D292D1330}"/>
                </c:ext>
              </c:extLst>
            </c:dLbl>
            <c:dLbl>
              <c:idx val="1"/>
              <c:layout>
                <c:manualLayout>
                  <c:x val="-5.5813980742955981E-2"/>
                  <c:y val="8.22199117204160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EB-4AEA-98E5-408D292D1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'W1'!$C$38:$D$38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('W1'!$C$40,'W1'!$D$40)</c:f>
              <c:numCache>
                <c:formatCode>0.0</c:formatCode>
                <c:ptCount val="2"/>
                <c:pt idx="0">
                  <c:v>30</c:v>
                </c:pt>
                <c:pt idx="1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3EB-4AEA-98E5-408D292D1330}"/>
            </c:ext>
          </c:extLst>
        </c:ser>
        <c:ser>
          <c:idx val="2"/>
          <c:order val="2"/>
          <c:tx>
            <c:strRef>
              <c:f>'W1'!$A$41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5.5813980742955863E-2"/>
                  <c:y val="-1.0962654896055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EB-4AEA-98E5-408D292D1330}"/>
                </c:ext>
              </c:extLst>
            </c:dLbl>
            <c:dLbl>
              <c:idx val="1"/>
              <c:layout>
                <c:manualLayout>
                  <c:x val="-5.5813980742955752E-2"/>
                  <c:y val="5.48132744802773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EB-4AEA-98E5-408D292D1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'W1'!$C$38:$D$38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('W1'!$C$41,'W1'!$D$41)</c:f>
              <c:numCache>
                <c:formatCode>0.0</c:formatCode>
                <c:ptCount val="2"/>
                <c:pt idx="0">
                  <c:v>20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3EB-4AEA-98E5-408D292D1330}"/>
            </c:ext>
          </c:extLst>
        </c:ser>
        <c:ser>
          <c:idx val="3"/>
          <c:order val="3"/>
          <c:tx>
            <c:strRef>
              <c:f>'W1'!$A$42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rgbClr val="FFD54F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8217087574723834E-2"/>
                  <c:y val="-8.22199117204158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EB-4AEA-98E5-408D292D1330}"/>
                </c:ext>
              </c:extLst>
            </c:dLbl>
            <c:dLbl>
              <c:idx val="1"/>
              <c:layout>
                <c:manualLayout>
                  <c:x val="-6.8217087574723834E-2"/>
                  <c:y val="2.74066372401384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EB-4AEA-98E5-408D292D1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'W1'!$C$38:$D$38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('W1'!$C$42,'W1'!$D$42)</c:f>
              <c:numCache>
                <c:formatCode>0.0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3EB-4AEA-98E5-408D292D1330}"/>
            </c:ext>
          </c:extLst>
        </c:ser>
        <c:ser>
          <c:idx val="4"/>
          <c:order val="4"/>
          <c:tx>
            <c:strRef>
              <c:f>'W1'!$A$43</c:f>
              <c:strCache>
                <c:ptCount val="1"/>
                <c:pt idx="0">
                  <c:v>Surface water</c:v>
                </c:pt>
              </c:strCache>
            </c:strRef>
          </c:tx>
          <c:spPr>
            <a:solidFill>
              <a:srgbClr val="FFB300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4.341087391118789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EB-4AEA-98E5-408D292D1330}"/>
                </c:ext>
              </c:extLst>
            </c:dLbl>
            <c:dLbl>
              <c:idx val="1"/>
              <c:layout>
                <c:manualLayout>
                  <c:x val="-5.581398074295598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EB-4AEA-98E5-408D292D1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'W1'!$C$38:$D$38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('W1'!$C$43,'W1'!$D$43)</c:f>
              <c:numCache>
                <c:formatCode>0.0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3EB-4AEA-98E5-408D292D1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444511"/>
        <c:axId val="87821663"/>
      </c:areaChart>
      <c:catAx>
        <c:axId val="884445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821663"/>
        <c:crosses val="autoZero"/>
        <c:auto val="1"/>
        <c:lblAlgn val="ctr"/>
        <c:lblOffset val="100"/>
        <c:noMultiLvlLbl val="0"/>
      </c:catAx>
      <c:valAx>
        <c:axId val="87821663"/>
        <c:scaling>
          <c:orientation val="minMax"/>
          <c:max val="10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444511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4496116460290044"/>
          <c:y val="0.80076862507571156"/>
          <c:w val="0.53055555555555556"/>
          <c:h val="0.164225749549948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'W5'!$A$54</c:f>
          <c:strCache>
            <c:ptCount val="1"/>
            <c:pt idx="0">
              <c:v>Select Country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'W5'!$A$54</c:f>
              <c:strCache>
                <c:ptCount val="1"/>
                <c:pt idx="0">
                  <c:v>Select Country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F17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71D-489D-AAFD-248A284E29FC}"/>
              </c:ext>
            </c:extLst>
          </c:dPt>
          <c:dPt>
            <c:idx val="1"/>
            <c:invertIfNegative val="0"/>
            <c:bubble3D val="0"/>
            <c:spPr>
              <a:solidFill>
                <a:srgbClr val="4FC3F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71D-489D-AAFD-248A284E29FC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71D-489D-AAFD-248A284E29FC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D71D-489D-AAFD-248A284E29FC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71D-489D-AAFD-248A284E29FC}"/>
              </c:ext>
            </c:extLst>
          </c:dPt>
          <c:dPt>
            <c:idx val="5"/>
            <c:invertIfNegative val="0"/>
            <c:bubble3D val="0"/>
            <c:spPr>
              <a:solidFill>
                <a:srgbClr val="0288D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4BBA-4EBB-B02C-BCAFB7381B79}"/>
              </c:ext>
            </c:extLst>
          </c:dPt>
          <c:dLbls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4BBA-4EBB-B02C-BCAFB7381B7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'W5'!$B$51:$G$51</c:f>
              <c:strCache>
                <c:ptCount val="6"/>
                <c:pt idx="0">
                  <c:v>Improved</c:v>
                </c:pt>
                <c:pt idx="1">
                  <c:v>At least basic</c:v>
                </c:pt>
                <c:pt idx="2">
                  <c:v>Accessible on premises</c:v>
                </c:pt>
                <c:pt idx="3">
                  <c:v>Available when needed</c:v>
                </c:pt>
                <c:pt idx="4">
                  <c:v>Free from contamination</c:v>
                </c:pt>
                <c:pt idx="5">
                  <c:v>Safely managed</c:v>
                </c:pt>
              </c:strCache>
            </c:strRef>
          </c:cat>
          <c:val>
            <c:numRef>
              <c:f>'W5'!$B$54:$G$54</c:f>
              <c:numCache>
                <c:formatCode>General</c:formatCode>
                <c:ptCount val="6"/>
                <c:pt idx="0">
                  <c:v>97</c:v>
                </c:pt>
                <c:pt idx="1">
                  <c:v>87.3</c:v>
                </c:pt>
                <c:pt idx="2">
                  <c:v>78.569999999999993</c:v>
                </c:pt>
                <c:pt idx="3">
                  <c:v>70.712999999999994</c:v>
                </c:pt>
                <c:pt idx="4">
                  <c:v>63.641699999999993</c:v>
                </c:pt>
                <c:pt idx="5">
                  <c:v>63.641699999999993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71D-489D-AAFD-248A284E29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29697584"/>
        <c:axId val="58074080"/>
      </c:barChart>
      <c:catAx>
        <c:axId val="29697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74080"/>
        <c:crosses val="autoZero"/>
        <c:auto val="1"/>
        <c:lblAlgn val="ctr"/>
        <c:lblOffset val="100"/>
        <c:noMultiLvlLbl val="0"/>
      </c:catAx>
      <c:valAx>
        <c:axId val="58074080"/>
        <c:scaling>
          <c:orientation val="minMax"/>
          <c:max val="100"/>
          <c:min val="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697584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Water ladder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'W5'!$H$51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0288D1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'W5'!$H$52</c:f>
              <c:numCache>
                <c:formatCode>General</c:formatCode>
                <c:ptCount val="1"/>
                <c:pt idx="0">
                  <c:v>28.886109999999999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A0-42CC-94B9-3ED319704EB4}"/>
            </c:ext>
          </c:extLst>
        </c:ser>
        <c:ser>
          <c:idx val="1"/>
          <c:order val="1"/>
          <c:tx>
            <c:strRef>
              <c:f>'W5'!$I$51</c:f>
              <c:strCache>
                <c:ptCount val="1"/>
                <c:pt idx="0">
                  <c:v>Basic service</c:v>
                </c:pt>
              </c:strCache>
            </c:strRef>
          </c:tx>
          <c:spPr>
            <a:solidFill>
              <a:srgbClr val="4FC3F7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'W5'!$I$52</c:f>
              <c:numCache>
                <c:formatCode>General</c:formatCode>
                <c:ptCount val="1"/>
                <c:pt idx="0">
                  <c:v>33.381369999999997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A0-42CC-94B9-3ED319704EB4}"/>
            </c:ext>
          </c:extLst>
        </c:ser>
        <c:ser>
          <c:idx val="2"/>
          <c:order val="2"/>
          <c:tx>
            <c:strRef>
              <c:f>'W5'!$J$51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'W5'!$J$52</c:f>
              <c:numCache>
                <c:formatCode>General</c:formatCode>
                <c:ptCount val="1"/>
                <c:pt idx="0">
                  <c:v>12.680522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A0-42CC-94B9-3ED319704EB4}"/>
            </c:ext>
          </c:extLst>
        </c:ser>
        <c:ser>
          <c:idx val="3"/>
          <c:order val="3"/>
          <c:tx>
            <c:strRef>
              <c:f>'W5'!$K$51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rgbClr val="FFD54F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'W5'!$K$52</c:f>
              <c:numCache>
                <c:formatCode>General</c:formatCode>
                <c:ptCount val="1"/>
                <c:pt idx="0">
                  <c:v>16.989968999999999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FA0-42CC-94B9-3ED319704EB4}"/>
            </c:ext>
          </c:extLst>
        </c:ser>
        <c:ser>
          <c:idx val="4"/>
          <c:order val="4"/>
          <c:tx>
            <c:strRef>
              <c:f>'W5'!$L$51</c:f>
              <c:strCache>
                <c:ptCount val="1"/>
                <c:pt idx="0">
                  <c:v>Surface water</c:v>
                </c:pt>
              </c:strCache>
            </c:strRef>
          </c:tx>
          <c:spPr>
            <a:solidFill>
              <a:srgbClr val="FFB300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'W5'!$L$52</c:f>
              <c:numCache>
                <c:formatCode>General</c:formatCode>
                <c:ptCount val="1"/>
                <c:pt idx="0">
                  <c:v>8.0620303999999994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FA0-42CC-94B9-3ED319704E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02377040"/>
        <c:axId val="222059920"/>
      </c:barChart>
      <c:catAx>
        <c:axId val="3023770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22059920"/>
        <c:crosses val="autoZero"/>
        <c:auto val="1"/>
        <c:lblAlgn val="ctr"/>
        <c:lblOffset val="100"/>
        <c:noMultiLvlLbl val="0"/>
      </c:catAx>
      <c:valAx>
        <c:axId val="222059920"/>
        <c:scaling>
          <c:orientation val="minMax"/>
          <c:max val="100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2377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Water ladder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'W5'!$H$51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0288D1"/>
            </a:solidFill>
            <a:ln>
              <a:noFill/>
            </a:ln>
            <a:effectLst/>
          </c:spPr>
          <c:invertIfNegative val="0"/>
          <c:dLbls>
            <c:dLbl>
              <c:idx val="0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7CF5-44E8-B0E0-A97826AC181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'W5'!$H$54</c:f>
              <c:numCache>
                <c:formatCode>General</c:formatCode>
                <c:ptCount val="1"/>
                <c:pt idx="0">
                  <c:v>63.641699999999993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CF-46CE-B650-D76F96FD471C}"/>
            </c:ext>
          </c:extLst>
        </c:ser>
        <c:ser>
          <c:idx val="1"/>
          <c:order val="1"/>
          <c:tx>
            <c:strRef>
              <c:f>'W5'!$I$51</c:f>
              <c:strCache>
                <c:ptCount val="1"/>
                <c:pt idx="0">
                  <c:v>Basic service</c:v>
                </c:pt>
              </c:strCache>
            </c:strRef>
          </c:tx>
          <c:spPr>
            <a:solidFill>
              <a:srgbClr val="4FC3F7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'W5'!$I$54</c:f>
              <c:numCache>
                <c:formatCode>General</c:formatCode>
                <c:ptCount val="1"/>
                <c:pt idx="0">
                  <c:v>23.658300000000004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CF-46CE-B650-D76F96FD471C}"/>
            </c:ext>
          </c:extLst>
        </c:ser>
        <c:ser>
          <c:idx val="2"/>
          <c:order val="2"/>
          <c:tx>
            <c:strRef>
              <c:f>'W5'!$J$51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'W5'!$J$54</c:f>
              <c:numCache>
                <c:formatCode>General</c:formatCode>
                <c:ptCount val="1"/>
                <c:pt idx="0">
                  <c:v>9.7000000000000028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CF-46CE-B650-D76F96FD471C}"/>
            </c:ext>
          </c:extLst>
        </c:ser>
        <c:ser>
          <c:idx val="3"/>
          <c:order val="3"/>
          <c:tx>
            <c:strRef>
              <c:f>'W5'!$K$51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rgbClr val="FFD54F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'W5'!$K$54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ECF-46CE-B650-D76F96FD471C}"/>
            </c:ext>
          </c:extLst>
        </c:ser>
        <c:ser>
          <c:idx val="4"/>
          <c:order val="4"/>
          <c:tx>
            <c:strRef>
              <c:f>'W5'!$L$51</c:f>
              <c:strCache>
                <c:ptCount val="1"/>
                <c:pt idx="0">
                  <c:v>Surface water</c:v>
                </c:pt>
              </c:strCache>
            </c:strRef>
          </c:tx>
          <c:spPr>
            <a:solidFill>
              <a:srgbClr val="FFB300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'W5'!$L$54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ECF-46CE-B650-D76F96FD47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02377040"/>
        <c:axId val="222059920"/>
      </c:barChart>
      <c:catAx>
        <c:axId val="3023770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22059920"/>
        <c:crosses val="autoZero"/>
        <c:auto val="1"/>
        <c:lblAlgn val="ctr"/>
        <c:lblOffset val="100"/>
        <c:noMultiLvlLbl val="0"/>
      </c:catAx>
      <c:valAx>
        <c:axId val="222059920"/>
        <c:scaling>
          <c:orientation val="minMax"/>
          <c:max val="100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2377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'W6'!$A$44</c:f>
              <c:strCache>
                <c:ptCount val="1"/>
                <c:pt idx="0">
                  <c:v>Insufficient progress</c:v>
                </c:pt>
              </c:strCache>
            </c:strRef>
          </c:tx>
          <c:spPr>
            <a:solidFill>
              <a:srgbClr val="FDFAB5"/>
            </a:solidFill>
            <a:ln>
              <a:noFill/>
            </a:ln>
            <a:effectLst/>
          </c:spPr>
          <c:cat>
            <c:numRef>
              <c:f>'W6'!$B$43:$G$43</c:f>
              <c:numCache>
                <c:formatCode>General</c:formatCode>
                <c:ptCount val="6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</c:numCache>
            </c:numRef>
          </c:cat>
          <c:val>
            <c:numRef>
              <c:f>'W6'!$B$44:$G$44</c:f>
              <c:numCache>
                <c:formatCode>0.0</c:formatCode>
                <c:ptCount val="6"/>
                <c:pt idx="0">
                  <c:v>7.615384615384615</c:v>
                </c:pt>
                <c:pt idx="1">
                  <c:v>6.092307692307692</c:v>
                </c:pt>
                <c:pt idx="2">
                  <c:v>4.569230769230769</c:v>
                </c:pt>
                <c:pt idx="3" formatCode="General">
                  <c:v>3.046153846153846</c:v>
                </c:pt>
                <c:pt idx="4" formatCode="General">
                  <c:v>1.523076923076923</c:v>
                </c:pt>
                <c:pt idx="5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09-462C-BD85-1C3518D11EEE}"/>
            </c:ext>
          </c:extLst>
        </c:ser>
        <c:ser>
          <c:idx val="1"/>
          <c:order val="1"/>
          <c:tx>
            <c:strRef>
              <c:f>'W6'!$A$45</c:f>
              <c:strCache>
                <c:ptCount val="1"/>
                <c:pt idx="0">
                  <c:v>On track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cat>
            <c:numRef>
              <c:f>'W6'!$B$43:$G$43</c:f>
              <c:numCache>
                <c:formatCode>General</c:formatCode>
                <c:ptCount val="6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</c:numCache>
            </c:numRef>
          </c:cat>
          <c:val>
            <c:numRef>
              <c:f>'W6'!$B$45:$G$45</c:f>
              <c:numCache>
                <c:formatCode>General</c:formatCode>
                <c:ptCount val="6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09-462C-BD85-1C3518D11E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527520"/>
        <c:axId val="370125936"/>
      </c:areaChart>
      <c:scatterChart>
        <c:scatterStyle val="lineMarker"/>
        <c:varyColors val="0"/>
        <c:ser>
          <c:idx val="2"/>
          <c:order val="2"/>
          <c:tx>
            <c:strRef>
              <c:f>'W6'!$A$54</c:f>
              <c:strCache>
                <c:ptCount val="1"/>
                <c:pt idx="0">
                  <c:v>Country data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20"/>
            <c:spPr>
              <a:solidFill>
                <a:schemeClr val="accent5">
                  <a:lumMod val="75000"/>
                  <a:alpha val="50000"/>
                </a:schemeClr>
              </a:solidFill>
              <a:ln w="12700">
                <a:solidFill>
                  <a:srgbClr val="0070C0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B34EF8E9-4661-4BFD-9D4A-86FB1E430C9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CF09-462C-BD85-1C3518D11EE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8871BD52-FDAC-4723-B20C-BB9007512CE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CF09-462C-BD85-1C3518D11EE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CB-4E75-8B65-75F9419A346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CB-4E75-8B65-75F9419A3468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CB-4E75-8B65-75F9419A3468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CB-4E75-8B65-75F9419A3468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CB-4E75-8B65-75F9419A3468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CB-4E75-8B65-75F9419A3468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CB-4E75-8B65-75F9419A3468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CB-4E75-8B65-75F9419A3468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CB-4E75-8B65-75F9419A3468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CB-4E75-8B65-75F9419A3468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CB-4E75-8B65-75F9419A3468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CB-4E75-8B65-75F9419A3468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CB-4E75-8B65-75F9419A3468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CB-4E75-8B65-75F9419A3468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5CB-4E75-8B65-75F9419A3468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5CB-4E75-8B65-75F9419A3468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5CB-4E75-8B65-75F9419A3468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5CB-4E75-8B65-75F9419A3468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5CB-4E75-8B65-75F9419A3468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5CB-4E75-8B65-75F9419A3468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5CB-4E75-8B65-75F9419A3468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5CB-4E75-8B65-75F9419A3468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5CB-4E75-8B65-75F9419A3468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5CB-4E75-8B65-75F9419A3468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5CB-4E75-8B65-75F9419A3468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5CB-4E75-8B65-75F9419A3468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5CB-4E75-8B65-75F9419A3468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5CB-4E75-8B65-75F9419A3468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5CB-4E75-8B65-75F9419A3468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5CB-4E75-8B65-75F9419A3468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5CB-4E75-8B65-75F9419A3468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5CB-4E75-8B65-75F9419A3468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5CB-4E75-8B65-75F9419A3468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5CB-4E75-8B65-75F9419A3468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5CB-4E75-8B65-75F9419A3468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5CB-4E75-8B65-75F9419A3468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5CB-4E75-8B65-75F9419A3468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5CB-4E75-8B65-75F9419A3468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5CB-4E75-8B65-75F9419A3468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5CB-4E75-8B65-75F9419A3468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5CB-4E75-8B65-75F9419A3468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5CB-4E75-8B65-75F9419A3468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5CB-4E75-8B65-75F9419A3468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5CB-4E75-8B65-75F9419A3468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95CB-4E75-8B65-75F9419A3468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95CB-4E75-8B65-75F9419A3468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95CB-4E75-8B65-75F9419A3468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95CB-4E75-8B65-75F9419A3468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95CB-4E75-8B65-75F9419A3468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95CB-4E75-8B65-75F9419A3468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95CB-4E75-8B65-75F9419A3468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95CB-4E75-8B65-75F9419A3468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95CB-4E75-8B65-75F9419A3468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95CB-4E75-8B65-75F9419A3468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95CB-4E75-8B65-75F9419A3468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95CB-4E75-8B65-75F9419A3468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95CB-4E75-8B65-75F9419A3468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95CB-4E75-8B65-75F9419A3468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95CB-4E75-8B65-75F9419A3468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95CB-4E75-8B65-75F9419A3468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95CB-4E75-8B65-75F9419A3468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95CB-4E75-8B65-75F9419A3468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95CB-4E75-8B65-75F9419A3468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95CB-4E75-8B65-75F9419A3468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95CB-4E75-8B65-75F9419A3468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95CB-4E75-8B65-75F9419A3468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95CB-4E75-8B65-75F9419A3468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95CB-4E75-8B65-75F9419A3468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95CB-4E75-8B65-75F9419A3468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95CB-4E75-8B65-75F9419A3468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95CB-4E75-8B65-75F9419A3468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95CB-4E75-8B65-75F9419A3468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95CB-4E75-8B65-75F9419A3468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95CB-4E75-8B65-75F9419A3468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95CB-4E75-8B65-75F9419A3468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95CB-4E75-8B65-75F9419A3468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95CB-4E75-8B65-75F9419A3468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95CB-4E75-8B65-75F9419A3468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95CB-4E75-8B65-75F9419A3468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95CB-4E75-8B65-75F9419A3468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95CB-4E75-8B65-75F9419A3468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95CB-4E75-8B65-75F9419A3468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95CB-4E75-8B65-75F9419A34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'W6'!$E$56:$E$141</c:f>
              <c:numCache>
                <c:formatCode>0.00</c:formatCode>
                <c:ptCount val="86"/>
                <c:pt idx="0">
                  <c:v>3.8000000000000003</c:v>
                </c:pt>
                <c:pt idx="1">
                  <c:v>4.9000000000000004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</c:numCache>
            </c:numRef>
          </c:xVal>
          <c:yVal>
            <c:numRef>
              <c:f>'W6'!$F$56:$F$140</c:f>
              <c:numCache>
                <c:formatCode>0.00</c:formatCode>
                <c:ptCount val="85"/>
                <c:pt idx="0">
                  <c:v>0.5</c:v>
                </c:pt>
                <c:pt idx="1">
                  <c:v>1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'W6'!$A$56:$A$437</c15:f>
                <c15:dlblRangeCache>
                  <c:ptCount val="382"/>
                  <c:pt idx="0">
                    <c:v>Country A</c:v>
                  </c:pt>
                  <c:pt idx="1">
                    <c:v>Country B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5-CF09-462C-BD85-1C3518D11E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527520"/>
        <c:axId val="370125936"/>
      </c:scatterChart>
      <c:catAx>
        <c:axId val="1675275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Proportion</a:t>
                </a:r>
                <a:r>
                  <a:rPr lang="en-US" sz="1400" baseline="0"/>
                  <a:t> of the population using basic drinking water services in 2017 (%)</a:t>
                </a:r>
                <a:endParaRPr 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0125936"/>
        <c:crossesAt val="0"/>
        <c:auto val="1"/>
        <c:lblAlgn val="ctr"/>
        <c:lblOffset val="100"/>
        <c:noMultiLvlLbl val="0"/>
      </c:catAx>
      <c:valAx>
        <c:axId val="370125936"/>
        <c:scaling>
          <c:orientation val="minMax"/>
          <c:max val="8"/>
          <c:min val="-3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Annual rate of change, 2000-2017
Percentage points per 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527520"/>
        <c:crossesAt val="1"/>
        <c:crossBetween val="midCat"/>
        <c:majorUnit val="1"/>
      </c:valAx>
      <c:spPr>
        <a:solidFill>
          <a:srgbClr val="FFB300"/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'W6'!$A$44</c:f>
              <c:strCache>
                <c:ptCount val="1"/>
                <c:pt idx="0">
                  <c:v>Insufficient progress</c:v>
                </c:pt>
              </c:strCache>
            </c:strRef>
          </c:tx>
          <c:spPr>
            <a:solidFill>
              <a:srgbClr val="FDFAB5"/>
            </a:solidFill>
            <a:ln>
              <a:noFill/>
            </a:ln>
            <a:effectLst/>
          </c:spPr>
          <c:cat>
            <c:numRef>
              <c:f>'W6'!$B$43:$G$43</c:f>
              <c:numCache>
                <c:formatCode>General</c:formatCode>
                <c:ptCount val="6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</c:numCache>
            </c:numRef>
          </c:cat>
          <c:val>
            <c:numRef>
              <c:f>'W6'!$B$44:$G$44</c:f>
              <c:numCache>
                <c:formatCode>0.0</c:formatCode>
                <c:ptCount val="6"/>
                <c:pt idx="0">
                  <c:v>7.615384615384615</c:v>
                </c:pt>
                <c:pt idx="1">
                  <c:v>6.092307692307692</c:v>
                </c:pt>
                <c:pt idx="2">
                  <c:v>4.569230769230769</c:v>
                </c:pt>
                <c:pt idx="3" formatCode="General">
                  <c:v>3.046153846153846</c:v>
                </c:pt>
                <c:pt idx="4" formatCode="General">
                  <c:v>1.523076923076923</c:v>
                </c:pt>
                <c:pt idx="5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65-40F0-99BD-40C33F1597EB}"/>
            </c:ext>
          </c:extLst>
        </c:ser>
        <c:ser>
          <c:idx val="1"/>
          <c:order val="1"/>
          <c:tx>
            <c:strRef>
              <c:f>'W6'!$A$45</c:f>
              <c:strCache>
                <c:ptCount val="1"/>
                <c:pt idx="0">
                  <c:v>On track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cat>
            <c:numRef>
              <c:f>'W6'!$B$43:$G$43</c:f>
              <c:numCache>
                <c:formatCode>General</c:formatCode>
                <c:ptCount val="6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</c:numCache>
            </c:numRef>
          </c:cat>
          <c:val>
            <c:numRef>
              <c:f>'W6'!$B$45:$G$45</c:f>
              <c:numCache>
                <c:formatCode>General</c:formatCode>
                <c:ptCount val="6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65-40F0-99BD-40C33F1597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527520"/>
        <c:axId val="370125936"/>
      </c:areaChart>
      <c:scatterChart>
        <c:scatterStyle val="lineMarker"/>
        <c:varyColors val="0"/>
        <c:ser>
          <c:idx val="2"/>
          <c:order val="2"/>
          <c:tx>
            <c:strRef>
              <c:f>'W6'!$U$54</c:f>
              <c:strCache>
                <c:ptCount val="1"/>
                <c:pt idx="0">
                  <c:v>Country data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20"/>
            <c:spPr>
              <a:solidFill>
                <a:schemeClr val="accent5">
                  <a:lumMod val="75000"/>
                  <a:alpha val="50000"/>
                </a:schemeClr>
              </a:solidFill>
              <a:ln w="12700">
                <a:solidFill>
                  <a:srgbClr val="0070C0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47227695-087B-46B4-AAD0-F12199E4E2D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DCA0-4F3E-8F1A-A54038695C8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78263856-8B95-4B1A-B5CD-3F7B7CAC5B3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DCA0-4F3E-8F1A-A54038695C85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EF-4408-856C-FEFB6859052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EF-4408-856C-FEFB68590528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EF-4408-856C-FEFB68590528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EF-4408-856C-FEFB68590528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EF-4408-856C-FEFB68590528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EF-4408-856C-FEFB68590528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EF-4408-856C-FEFB68590528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EF-4408-856C-FEFB68590528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EF-4408-856C-FEFB68590528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EF-4408-856C-FEFB68590528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EF-4408-856C-FEFB68590528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EF-4408-856C-FEFB68590528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EF-4408-856C-FEFB68590528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9EF-4408-856C-FEFB68590528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9EF-4408-856C-FEFB68590528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9EF-4408-856C-FEFB68590528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9EF-4408-856C-FEFB68590528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9EF-4408-856C-FEFB68590528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9EF-4408-856C-FEFB68590528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9EF-4408-856C-FEFB68590528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9EF-4408-856C-FEFB68590528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9EF-4408-856C-FEFB68590528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9EF-4408-856C-FEFB68590528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9EF-4408-856C-FEFB68590528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9EF-4408-856C-FEFB68590528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9EF-4408-856C-FEFB68590528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9EF-4408-856C-FEFB68590528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9EF-4408-856C-FEFB68590528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9EF-4408-856C-FEFB68590528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9EF-4408-856C-FEFB68590528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9EF-4408-856C-FEFB68590528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9EF-4408-856C-FEFB68590528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9EF-4408-856C-FEFB68590528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9EF-4408-856C-FEFB68590528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9EF-4408-856C-FEFB68590528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9EF-4408-856C-FEFB68590528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9EF-4408-856C-FEFB68590528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9EF-4408-856C-FEFB68590528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9EF-4408-856C-FEFB68590528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9EF-4408-856C-FEFB68590528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9EF-4408-856C-FEFB68590528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9EF-4408-856C-FEFB68590528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9EF-4408-856C-FEFB68590528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9EF-4408-856C-FEFB68590528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79EF-4408-856C-FEFB68590528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79EF-4408-856C-FEFB68590528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79EF-4408-856C-FEFB68590528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79EF-4408-856C-FEFB68590528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79EF-4408-856C-FEFB68590528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79EF-4408-856C-FEFB68590528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79EF-4408-856C-FEFB68590528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79EF-4408-856C-FEFB68590528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79EF-4408-856C-FEFB68590528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79EF-4408-856C-FEFB68590528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79EF-4408-856C-FEFB68590528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79EF-4408-856C-FEFB68590528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79EF-4408-856C-FEFB68590528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79EF-4408-856C-FEFB68590528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79EF-4408-856C-FEFB68590528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79EF-4408-856C-FEFB68590528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79EF-4408-856C-FEFB68590528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79EF-4408-856C-FEFB68590528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79EF-4408-856C-FEFB68590528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79EF-4408-856C-FEFB68590528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79EF-4408-856C-FEFB68590528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79EF-4408-856C-FEFB68590528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79EF-4408-856C-FEFB68590528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79EF-4408-856C-FEFB68590528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79EF-4408-856C-FEFB68590528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79EF-4408-856C-FEFB68590528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79EF-4408-856C-FEFB68590528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79EF-4408-856C-FEFB68590528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79EF-4408-856C-FEFB68590528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79EF-4408-856C-FEFB68590528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79EF-4408-856C-FEFB68590528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79EF-4408-856C-FEFB68590528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79EF-4408-856C-FEFB68590528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79EF-4408-856C-FEFB68590528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79EF-4408-856C-FEFB68590528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79EF-4408-856C-FEFB68590528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79EF-4408-856C-FEFB68590528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79EF-4408-856C-FEFB68590528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79EF-4408-856C-FEFB68590528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79EF-4408-856C-FEFB68590528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79EF-4408-856C-FEFB68590528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79EF-4408-856C-FEFB68590528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79EF-4408-856C-FEFB68590528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79EF-4408-856C-FEFB68590528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79EF-4408-856C-FEFB68590528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79EF-4408-856C-FEFB68590528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79EF-4408-856C-FEFB68590528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79EF-4408-856C-FEFB68590528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79EF-4408-856C-FEFB68590528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79EF-4408-856C-FEFB68590528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79EF-4408-856C-FEFB68590528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79EF-4408-856C-FEFB68590528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79EF-4408-856C-FEFB68590528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79EF-4408-856C-FEFB68590528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79EF-4408-856C-FEFB68590528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79EF-4408-856C-FEFB68590528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79EF-4408-856C-FEFB68590528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79EF-4408-856C-FEFB68590528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79EF-4408-856C-FEFB68590528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79EF-4408-856C-FEFB68590528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79EF-4408-856C-FEFB68590528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79EF-4408-856C-FEFB68590528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79EF-4408-856C-FEFB68590528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79EF-4408-856C-FEFB68590528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79EF-4408-856C-FEFB68590528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79EF-4408-856C-FEFB68590528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79EF-4408-856C-FEFB68590528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79EF-4408-856C-FEFB68590528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79EF-4408-856C-FEFB68590528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79EF-4408-856C-FEFB68590528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79EF-4408-856C-FEFB68590528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79EF-4408-856C-FEFB68590528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79EF-4408-856C-FEFB68590528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79EF-4408-856C-FEFB68590528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79EF-4408-856C-FEFB68590528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79EF-4408-856C-FEFB68590528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79EF-4408-856C-FEFB68590528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79EF-4408-856C-FEFB68590528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79EF-4408-856C-FEFB68590528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79EF-4408-856C-FEFB68590528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79EF-4408-856C-FEFB68590528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79EF-4408-856C-FEFB68590528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79EF-4408-856C-FEFB68590528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79EF-4408-856C-FEFB68590528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79EF-4408-856C-FEFB68590528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79EF-4408-856C-FEFB68590528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79EF-4408-856C-FEFB68590528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79EF-4408-856C-FEFB68590528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79EF-4408-856C-FEFB68590528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79EF-4408-856C-FEFB68590528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79EF-4408-856C-FEFB68590528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79EF-4408-856C-FEFB68590528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79EF-4408-856C-FEFB68590528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79EF-4408-856C-FEFB68590528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79EF-4408-856C-FEFB68590528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79EF-4408-856C-FEFB68590528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79EF-4408-856C-FEFB68590528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79EF-4408-856C-FEFB68590528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79EF-4408-856C-FEFB68590528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79EF-4408-856C-FEFB68590528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79EF-4408-856C-FEFB68590528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79EF-4408-856C-FEFB68590528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79EF-4408-856C-FEFB68590528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79EF-4408-856C-FEFB68590528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79EF-4408-856C-FEFB68590528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79EF-4408-856C-FEFB68590528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79EF-4408-856C-FEFB68590528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79EF-4408-856C-FEFB68590528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79EF-4408-856C-FEFB68590528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79EF-4408-856C-FEFB68590528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79EF-4408-856C-FEFB68590528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79EF-4408-856C-FEFB68590528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79EF-4408-856C-FEFB68590528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79EF-4408-856C-FEFB68590528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79EF-4408-856C-FEFB68590528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79EF-4408-856C-FEFB68590528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79EF-4408-856C-FEFB68590528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79EF-4408-856C-FEFB68590528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79EF-4408-856C-FEFB68590528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79EF-4408-856C-FEFB68590528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79EF-4408-856C-FEFB68590528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79EF-4408-856C-FEFB68590528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79EF-4408-856C-FEFB68590528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79EF-4408-856C-FEFB68590528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79EF-4408-856C-FEFB68590528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79EF-4408-856C-FEFB68590528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79EF-4408-856C-FEFB68590528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79EF-4408-856C-FEFB68590528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79EF-4408-856C-FEFB68590528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79EF-4408-856C-FEFB68590528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79EF-4408-856C-FEFB68590528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79EF-4408-856C-FEFB68590528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79EF-4408-856C-FEFB68590528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79EF-4408-856C-FEFB68590528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79EF-4408-856C-FEFB68590528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79EF-4408-856C-FEFB68590528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79EF-4408-856C-FEFB68590528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79EF-4408-856C-FEFB68590528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79EF-4408-856C-FEFB68590528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79EF-4408-856C-FEFB68590528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79EF-4408-856C-FEFB68590528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79EF-4408-856C-FEFB68590528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79EF-4408-856C-FEFB68590528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79EF-4408-856C-FEFB68590528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79EF-4408-856C-FEFB68590528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79EF-4408-856C-FEFB68590528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79EF-4408-856C-FEFB68590528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79EF-4408-856C-FEFB68590528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79EF-4408-856C-FEFB68590528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79EF-4408-856C-FEFB68590528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79EF-4408-856C-FEFB68590528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79EF-4408-856C-FEFB68590528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79EF-4408-856C-FEFB68590528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79EF-4408-856C-FEFB68590528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79EF-4408-856C-FEFB68590528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79EF-4408-856C-FEFB68590528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79EF-4408-856C-FEFB68590528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79EF-4408-856C-FEFB68590528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79EF-4408-856C-FEFB68590528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79EF-4408-856C-FEFB68590528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79EF-4408-856C-FEFB68590528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79EF-4408-856C-FEFB68590528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79EF-4408-856C-FEFB68590528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79EF-4408-856C-FEFB68590528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79EF-4408-856C-FEFB68590528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79EF-4408-856C-FEFB68590528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79EF-4408-856C-FEFB68590528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79EF-4408-856C-FEFB68590528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79EF-4408-856C-FEFB68590528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79EF-4408-856C-FEFB68590528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79EF-4408-856C-FEFB68590528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79EF-4408-856C-FEFB68590528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79EF-4408-856C-FEFB68590528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79EF-4408-856C-FEFB68590528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79EF-4408-856C-FEFB68590528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B-79EF-4408-856C-FEFB68590528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C-79EF-4408-856C-FEFB68590528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D-79EF-4408-856C-FEFB68590528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E-79EF-4408-856C-FEFB68590528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F-79EF-4408-856C-FEFB68590528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0-79EF-4408-856C-FEFB68590528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1-79EF-4408-856C-FEFB68590528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2-79EF-4408-856C-FEFB68590528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3-79EF-4408-856C-FEFB68590528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4-79EF-4408-856C-FEFB68590528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5-79EF-4408-856C-FEFB68590528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6-79EF-4408-856C-FEFB68590528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7-79EF-4408-856C-FEFB68590528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8-79EF-4408-856C-FEFB68590528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9-79EF-4408-856C-FEFB68590528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A-79EF-4408-856C-FEFB68590528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B-79EF-4408-856C-FEFB68590528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C-79EF-4408-856C-FEFB68590528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D-79EF-4408-856C-FEFB68590528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E-79EF-4408-856C-FEFB68590528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F-79EF-4408-856C-FEFB68590528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0-79EF-4408-856C-FEFB68590528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1-79EF-4408-856C-FEFB68590528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2-79EF-4408-856C-FEFB68590528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3-79EF-4408-856C-FEFB68590528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4-79EF-4408-856C-FEFB68590528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5-79EF-4408-856C-FEFB68590528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6-79EF-4408-856C-FEFB68590528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7-79EF-4408-856C-FEFB68590528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8-79EF-4408-856C-FEFB68590528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9-79EF-4408-856C-FEFB68590528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A-79EF-4408-856C-FEFB68590528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B-79EF-4408-856C-FEFB68590528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C-79EF-4408-856C-FEFB68590528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D-79EF-4408-856C-FEFB68590528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E-79EF-4408-856C-FEFB68590528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F-79EF-4408-856C-FEFB68590528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0-79EF-4408-856C-FEFB68590528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1-79EF-4408-856C-FEFB68590528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2-79EF-4408-856C-FEFB68590528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3-79EF-4408-856C-FEFB68590528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4-79EF-4408-856C-FEFB68590528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5-79EF-4408-856C-FEFB68590528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6-79EF-4408-856C-FEFB68590528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7-79EF-4408-856C-FEFB68590528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8-79EF-4408-856C-FEFB68590528}"/>
                </c:ext>
              </c:extLst>
            </c:dLbl>
            <c:dLbl>
              <c:idx val="2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9-79EF-4408-856C-FEFB68590528}"/>
                </c:ext>
              </c:extLst>
            </c:dLbl>
            <c:dLbl>
              <c:idx val="2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A-79EF-4408-856C-FEFB68590528}"/>
                </c:ext>
              </c:extLst>
            </c:dLbl>
            <c:dLbl>
              <c:idx val="2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B-79EF-4408-856C-FEFB68590528}"/>
                </c:ext>
              </c:extLst>
            </c:dLbl>
            <c:dLbl>
              <c:idx val="2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C-79EF-4408-856C-FEFB68590528}"/>
                </c:ext>
              </c:extLst>
            </c:dLbl>
            <c:dLbl>
              <c:idx val="2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D-79EF-4408-856C-FEFB68590528}"/>
                </c:ext>
              </c:extLst>
            </c:dLbl>
            <c:dLbl>
              <c:idx val="2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E-79EF-4408-856C-FEFB68590528}"/>
                </c:ext>
              </c:extLst>
            </c:dLbl>
            <c:dLbl>
              <c:idx val="2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F-79EF-4408-856C-FEFB68590528}"/>
                </c:ext>
              </c:extLst>
            </c:dLbl>
            <c:dLbl>
              <c:idx val="2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0-79EF-4408-856C-FEFB68590528}"/>
                </c:ext>
              </c:extLst>
            </c:dLbl>
            <c:dLbl>
              <c:idx val="2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1-79EF-4408-856C-FEFB68590528}"/>
                </c:ext>
              </c:extLst>
            </c:dLbl>
            <c:dLbl>
              <c:idx val="2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2-79EF-4408-856C-FEFB68590528}"/>
                </c:ext>
              </c:extLst>
            </c:dLbl>
            <c:dLbl>
              <c:idx val="2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3-79EF-4408-856C-FEFB68590528}"/>
                </c:ext>
              </c:extLst>
            </c:dLbl>
            <c:dLbl>
              <c:idx val="2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4-79EF-4408-856C-FEFB68590528}"/>
                </c:ext>
              </c:extLst>
            </c:dLbl>
            <c:dLbl>
              <c:idx val="2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5-79EF-4408-856C-FEFB68590528}"/>
                </c:ext>
              </c:extLst>
            </c:dLbl>
            <c:dLbl>
              <c:idx val="2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6-79EF-4408-856C-FEFB68590528}"/>
                </c:ext>
              </c:extLst>
            </c:dLbl>
            <c:dLbl>
              <c:idx val="2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7-79EF-4408-856C-FEFB68590528}"/>
                </c:ext>
              </c:extLst>
            </c:dLbl>
            <c:dLbl>
              <c:idx val="2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8-79EF-4408-856C-FEFB68590528}"/>
                </c:ext>
              </c:extLst>
            </c:dLbl>
            <c:dLbl>
              <c:idx val="2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9-79EF-4408-856C-FEFB68590528}"/>
                </c:ext>
              </c:extLst>
            </c:dLbl>
            <c:dLbl>
              <c:idx val="2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A-79EF-4408-856C-FEFB68590528}"/>
                </c:ext>
              </c:extLst>
            </c:dLbl>
            <c:dLbl>
              <c:idx val="2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B-79EF-4408-856C-FEFB68590528}"/>
                </c:ext>
              </c:extLst>
            </c:dLbl>
            <c:dLbl>
              <c:idx val="2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C-79EF-4408-856C-FEFB68590528}"/>
                </c:ext>
              </c:extLst>
            </c:dLbl>
            <c:dLbl>
              <c:idx val="2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D-79EF-4408-856C-FEFB68590528}"/>
                </c:ext>
              </c:extLst>
            </c:dLbl>
            <c:dLbl>
              <c:idx val="2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E-79EF-4408-856C-FEFB68590528}"/>
                </c:ext>
              </c:extLst>
            </c:dLbl>
            <c:dLbl>
              <c:idx val="2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F-79EF-4408-856C-FEFB68590528}"/>
                </c:ext>
              </c:extLst>
            </c:dLbl>
            <c:dLbl>
              <c:idx val="2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0-79EF-4408-856C-FEFB68590528}"/>
                </c:ext>
              </c:extLst>
            </c:dLbl>
            <c:dLbl>
              <c:idx val="2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1-79EF-4408-856C-FEFB68590528}"/>
                </c:ext>
              </c:extLst>
            </c:dLbl>
            <c:dLbl>
              <c:idx val="2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2-79EF-4408-856C-FEFB68590528}"/>
                </c:ext>
              </c:extLst>
            </c:dLbl>
            <c:dLbl>
              <c:idx val="2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3-79EF-4408-856C-FEFB68590528}"/>
                </c:ext>
              </c:extLst>
            </c:dLbl>
            <c:dLbl>
              <c:idx val="2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4-79EF-4408-856C-FEFB68590528}"/>
                </c:ext>
              </c:extLst>
            </c:dLbl>
            <c:dLbl>
              <c:idx val="2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5-79EF-4408-856C-FEFB68590528}"/>
                </c:ext>
              </c:extLst>
            </c:dLbl>
            <c:dLbl>
              <c:idx val="2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6-79EF-4408-856C-FEFB68590528}"/>
                </c:ext>
              </c:extLst>
            </c:dLbl>
            <c:dLbl>
              <c:idx val="2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7-79EF-4408-856C-FEFB68590528}"/>
                </c:ext>
              </c:extLst>
            </c:dLbl>
            <c:dLbl>
              <c:idx val="2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8-79EF-4408-856C-FEFB68590528}"/>
                </c:ext>
              </c:extLst>
            </c:dLbl>
            <c:dLbl>
              <c:idx val="2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9-79EF-4408-856C-FEFB68590528}"/>
                </c:ext>
              </c:extLst>
            </c:dLbl>
            <c:dLbl>
              <c:idx val="3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A-79EF-4408-856C-FEFB68590528}"/>
                </c:ext>
              </c:extLst>
            </c:dLbl>
            <c:dLbl>
              <c:idx val="3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B-79EF-4408-856C-FEFB68590528}"/>
                </c:ext>
              </c:extLst>
            </c:dLbl>
            <c:dLbl>
              <c:idx val="3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C-79EF-4408-856C-FEFB68590528}"/>
                </c:ext>
              </c:extLst>
            </c:dLbl>
            <c:dLbl>
              <c:idx val="3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D-79EF-4408-856C-FEFB68590528}"/>
                </c:ext>
              </c:extLst>
            </c:dLbl>
            <c:dLbl>
              <c:idx val="3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E-79EF-4408-856C-FEFB68590528}"/>
                </c:ext>
              </c:extLst>
            </c:dLbl>
            <c:dLbl>
              <c:idx val="3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F-79EF-4408-856C-FEFB68590528}"/>
                </c:ext>
              </c:extLst>
            </c:dLbl>
            <c:dLbl>
              <c:idx val="3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0-79EF-4408-856C-FEFB68590528}"/>
                </c:ext>
              </c:extLst>
            </c:dLbl>
            <c:dLbl>
              <c:idx val="3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1-79EF-4408-856C-FEFB68590528}"/>
                </c:ext>
              </c:extLst>
            </c:dLbl>
            <c:dLbl>
              <c:idx val="3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2-79EF-4408-856C-FEFB68590528}"/>
                </c:ext>
              </c:extLst>
            </c:dLbl>
            <c:dLbl>
              <c:idx val="3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3-79EF-4408-856C-FEFB68590528}"/>
                </c:ext>
              </c:extLst>
            </c:dLbl>
            <c:dLbl>
              <c:idx val="3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4-79EF-4408-856C-FEFB68590528}"/>
                </c:ext>
              </c:extLst>
            </c:dLbl>
            <c:dLbl>
              <c:idx val="3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5-79EF-4408-856C-FEFB68590528}"/>
                </c:ext>
              </c:extLst>
            </c:dLbl>
            <c:dLbl>
              <c:idx val="3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6-79EF-4408-856C-FEFB68590528}"/>
                </c:ext>
              </c:extLst>
            </c:dLbl>
            <c:dLbl>
              <c:idx val="3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7-79EF-4408-856C-FEFB68590528}"/>
                </c:ext>
              </c:extLst>
            </c:dLbl>
            <c:dLbl>
              <c:idx val="3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8-79EF-4408-856C-FEFB68590528}"/>
                </c:ext>
              </c:extLst>
            </c:dLbl>
            <c:dLbl>
              <c:idx val="3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9-79EF-4408-856C-FEFB68590528}"/>
                </c:ext>
              </c:extLst>
            </c:dLbl>
            <c:dLbl>
              <c:idx val="3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A-79EF-4408-856C-FEFB68590528}"/>
                </c:ext>
              </c:extLst>
            </c:dLbl>
            <c:dLbl>
              <c:idx val="3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B-79EF-4408-856C-FEFB68590528}"/>
                </c:ext>
              </c:extLst>
            </c:dLbl>
            <c:dLbl>
              <c:idx val="3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C-79EF-4408-856C-FEFB68590528}"/>
                </c:ext>
              </c:extLst>
            </c:dLbl>
            <c:dLbl>
              <c:idx val="3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D-79EF-4408-856C-FEFB68590528}"/>
                </c:ext>
              </c:extLst>
            </c:dLbl>
            <c:dLbl>
              <c:idx val="3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E-79EF-4408-856C-FEFB68590528}"/>
                </c:ext>
              </c:extLst>
            </c:dLbl>
            <c:dLbl>
              <c:idx val="3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F-79EF-4408-856C-FEFB68590528}"/>
                </c:ext>
              </c:extLst>
            </c:dLbl>
            <c:dLbl>
              <c:idx val="3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0-79EF-4408-856C-FEFB68590528}"/>
                </c:ext>
              </c:extLst>
            </c:dLbl>
            <c:dLbl>
              <c:idx val="3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1-79EF-4408-856C-FEFB68590528}"/>
                </c:ext>
              </c:extLst>
            </c:dLbl>
            <c:dLbl>
              <c:idx val="3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2-79EF-4408-856C-FEFB68590528}"/>
                </c:ext>
              </c:extLst>
            </c:dLbl>
            <c:dLbl>
              <c:idx val="3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3-79EF-4408-856C-FEFB68590528}"/>
                </c:ext>
              </c:extLst>
            </c:dLbl>
            <c:dLbl>
              <c:idx val="3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4-79EF-4408-856C-FEFB68590528}"/>
                </c:ext>
              </c:extLst>
            </c:dLbl>
            <c:dLbl>
              <c:idx val="3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5-79EF-4408-856C-FEFB68590528}"/>
                </c:ext>
              </c:extLst>
            </c:dLbl>
            <c:dLbl>
              <c:idx val="3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6-79EF-4408-856C-FEFB68590528}"/>
                </c:ext>
              </c:extLst>
            </c:dLbl>
            <c:dLbl>
              <c:idx val="3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7-79EF-4408-856C-FEFB68590528}"/>
                </c:ext>
              </c:extLst>
            </c:dLbl>
            <c:dLbl>
              <c:idx val="3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8-79EF-4408-856C-FEFB68590528}"/>
                </c:ext>
              </c:extLst>
            </c:dLbl>
            <c:dLbl>
              <c:idx val="3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9-79EF-4408-856C-FEFB68590528}"/>
                </c:ext>
              </c:extLst>
            </c:dLbl>
            <c:dLbl>
              <c:idx val="3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A-79EF-4408-856C-FEFB68590528}"/>
                </c:ext>
              </c:extLst>
            </c:dLbl>
            <c:dLbl>
              <c:idx val="3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B-79EF-4408-856C-FEFB68590528}"/>
                </c:ext>
              </c:extLst>
            </c:dLbl>
            <c:dLbl>
              <c:idx val="3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C-79EF-4408-856C-FEFB68590528}"/>
                </c:ext>
              </c:extLst>
            </c:dLbl>
            <c:dLbl>
              <c:idx val="3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D-79EF-4408-856C-FEFB68590528}"/>
                </c:ext>
              </c:extLst>
            </c:dLbl>
            <c:dLbl>
              <c:idx val="3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E-79EF-4408-856C-FEFB68590528}"/>
                </c:ext>
              </c:extLst>
            </c:dLbl>
            <c:dLbl>
              <c:idx val="3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F-79EF-4408-856C-FEFB68590528}"/>
                </c:ext>
              </c:extLst>
            </c:dLbl>
            <c:dLbl>
              <c:idx val="3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0-79EF-4408-856C-FEFB68590528}"/>
                </c:ext>
              </c:extLst>
            </c:dLbl>
            <c:dLbl>
              <c:idx val="3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1-79EF-4408-856C-FEFB68590528}"/>
                </c:ext>
              </c:extLst>
            </c:dLbl>
            <c:dLbl>
              <c:idx val="3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2-79EF-4408-856C-FEFB68590528}"/>
                </c:ext>
              </c:extLst>
            </c:dLbl>
            <c:dLbl>
              <c:idx val="3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3-79EF-4408-856C-FEFB68590528}"/>
                </c:ext>
              </c:extLst>
            </c:dLbl>
            <c:dLbl>
              <c:idx val="3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4-79EF-4408-856C-FEFB68590528}"/>
                </c:ext>
              </c:extLst>
            </c:dLbl>
            <c:dLbl>
              <c:idx val="3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5-79EF-4408-856C-FEFB68590528}"/>
                </c:ext>
              </c:extLst>
            </c:dLbl>
            <c:dLbl>
              <c:idx val="3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6-79EF-4408-856C-FEFB68590528}"/>
                </c:ext>
              </c:extLst>
            </c:dLbl>
            <c:dLbl>
              <c:idx val="3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7-79EF-4408-856C-FEFB68590528}"/>
                </c:ext>
              </c:extLst>
            </c:dLbl>
            <c:dLbl>
              <c:idx val="3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8-79EF-4408-856C-FEFB68590528}"/>
                </c:ext>
              </c:extLst>
            </c:dLbl>
            <c:dLbl>
              <c:idx val="3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9-79EF-4408-856C-FEFB68590528}"/>
                </c:ext>
              </c:extLst>
            </c:dLbl>
            <c:dLbl>
              <c:idx val="3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A-79EF-4408-856C-FEFB68590528}"/>
                </c:ext>
              </c:extLst>
            </c:dLbl>
            <c:dLbl>
              <c:idx val="3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B-79EF-4408-856C-FEFB68590528}"/>
                </c:ext>
              </c:extLst>
            </c:dLbl>
            <c:dLbl>
              <c:idx val="3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C-79EF-4408-856C-FEFB68590528}"/>
                </c:ext>
              </c:extLst>
            </c:dLbl>
            <c:dLbl>
              <c:idx val="3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D-79EF-4408-856C-FEFB68590528}"/>
                </c:ext>
              </c:extLst>
            </c:dLbl>
            <c:dLbl>
              <c:idx val="3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E-79EF-4408-856C-FEFB68590528}"/>
                </c:ext>
              </c:extLst>
            </c:dLbl>
            <c:dLbl>
              <c:idx val="3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F-79EF-4408-856C-FEFB68590528}"/>
                </c:ext>
              </c:extLst>
            </c:dLbl>
            <c:dLbl>
              <c:idx val="3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0-79EF-4408-856C-FEFB68590528}"/>
                </c:ext>
              </c:extLst>
            </c:dLbl>
            <c:dLbl>
              <c:idx val="3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1-79EF-4408-856C-FEFB68590528}"/>
                </c:ext>
              </c:extLst>
            </c:dLbl>
            <c:dLbl>
              <c:idx val="3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2-79EF-4408-856C-FEFB68590528}"/>
                </c:ext>
              </c:extLst>
            </c:dLbl>
            <c:dLbl>
              <c:idx val="3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3-79EF-4408-856C-FEFB68590528}"/>
                </c:ext>
              </c:extLst>
            </c:dLbl>
            <c:dLbl>
              <c:idx val="3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4-79EF-4408-856C-FEFB68590528}"/>
                </c:ext>
              </c:extLst>
            </c:dLbl>
            <c:dLbl>
              <c:idx val="3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5-79EF-4408-856C-FEFB68590528}"/>
                </c:ext>
              </c:extLst>
            </c:dLbl>
            <c:dLbl>
              <c:idx val="3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6-79EF-4408-856C-FEFB68590528}"/>
                </c:ext>
              </c:extLst>
            </c:dLbl>
            <c:dLbl>
              <c:idx val="3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7-79EF-4408-856C-FEFB68590528}"/>
                </c:ext>
              </c:extLst>
            </c:dLbl>
            <c:dLbl>
              <c:idx val="3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8-79EF-4408-856C-FEFB68590528}"/>
                </c:ext>
              </c:extLst>
            </c:dLbl>
            <c:dLbl>
              <c:idx val="3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9-79EF-4408-856C-FEFB68590528}"/>
                </c:ext>
              </c:extLst>
            </c:dLbl>
            <c:dLbl>
              <c:idx val="3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A-79EF-4408-856C-FEFB68590528}"/>
                </c:ext>
              </c:extLst>
            </c:dLbl>
            <c:dLbl>
              <c:idx val="3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B-79EF-4408-856C-FEFB68590528}"/>
                </c:ext>
              </c:extLst>
            </c:dLbl>
            <c:dLbl>
              <c:idx val="3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C-79EF-4408-856C-FEFB68590528}"/>
                </c:ext>
              </c:extLst>
            </c:dLbl>
            <c:dLbl>
              <c:idx val="3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D-79EF-4408-856C-FEFB68590528}"/>
                </c:ext>
              </c:extLst>
            </c:dLbl>
            <c:dLbl>
              <c:idx val="3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E-79EF-4408-856C-FEFB68590528}"/>
                </c:ext>
              </c:extLst>
            </c:dLbl>
            <c:dLbl>
              <c:idx val="3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F-79EF-4408-856C-FEFB68590528}"/>
                </c:ext>
              </c:extLst>
            </c:dLbl>
            <c:dLbl>
              <c:idx val="3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0-79EF-4408-856C-FEFB68590528}"/>
                </c:ext>
              </c:extLst>
            </c:dLbl>
            <c:dLbl>
              <c:idx val="3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1-79EF-4408-856C-FEFB68590528}"/>
                </c:ext>
              </c:extLst>
            </c:dLbl>
            <c:dLbl>
              <c:idx val="3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2-79EF-4408-856C-FEFB68590528}"/>
                </c:ext>
              </c:extLst>
            </c:dLbl>
            <c:dLbl>
              <c:idx val="3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3-79EF-4408-856C-FEFB68590528}"/>
                </c:ext>
              </c:extLst>
            </c:dLbl>
            <c:dLbl>
              <c:idx val="3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4-79EF-4408-856C-FEFB68590528}"/>
                </c:ext>
              </c:extLst>
            </c:dLbl>
            <c:dLbl>
              <c:idx val="3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5-79EF-4408-856C-FEFB68590528}"/>
                </c:ext>
              </c:extLst>
            </c:dLbl>
            <c:dLbl>
              <c:idx val="3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6-79EF-4408-856C-FEFB68590528}"/>
                </c:ext>
              </c:extLst>
            </c:dLbl>
            <c:dLbl>
              <c:idx val="3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7-79EF-4408-856C-FEFB68590528}"/>
                </c:ext>
              </c:extLst>
            </c:dLbl>
            <c:dLbl>
              <c:idx val="3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8-79EF-4408-856C-FEFB685905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'W6'!$Y$56:$Y$434</c:f>
              <c:numCache>
                <c:formatCode>0.00</c:formatCode>
                <c:ptCount val="379"/>
                <c:pt idx="0">
                  <c:v>3.8000000000000003</c:v>
                </c:pt>
                <c:pt idx="1">
                  <c:v>4.9000000000000004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</c:numCache>
            </c:numRef>
          </c:xVal>
          <c:yVal>
            <c:numRef>
              <c:f>'W6'!$Z$56:$Z$434</c:f>
              <c:numCache>
                <c:formatCode>0.00</c:formatCode>
                <c:ptCount val="379"/>
                <c:pt idx="0">
                  <c:v>0.5</c:v>
                </c:pt>
                <c:pt idx="1">
                  <c:v>1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'W6'!$U$56:$U$437</c15:f>
                <c15:dlblRangeCache>
                  <c:ptCount val="382"/>
                  <c:pt idx="0">
                    <c:v>Country A</c:v>
                  </c:pt>
                  <c:pt idx="1">
                    <c:v>Country B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4-D065-40F0-99BD-40C33F1597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527520"/>
        <c:axId val="370125936"/>
      </c:scatterChart>
      <c:catAx>
        <c:axId val="1675275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Proportion</a:t>
                </a:r>
                <a:r>
                  <a:rPr lang="en-US" sz="1400" baseline="0"/>
                  <a:t> of the urban population using basic drinking water services in 2017 (%)</a:t>
                </a:r>
                <a:endParaRPr 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0125936"/>
        <c:crossesAt val="0"/>
        <c:auto val="1"/>
        <c:lblAlgn val="ctr"/>
        <c:lblOffset val="100"/>
        <c:noMultiLvlLbl val="0"/>
      </c:catAx>
      <c:valAx>
        <c:axId val="370125936"/>
        <c:scaling>
          <c:orientation val="minMax"/>
          <c:max val="8"/>
          <c:min val="-3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Annual rate of change, 2000-2017
Percentage points per 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527520"/>
        <c:crossesAt val="1"/>
        <c:crossBetween val="midCat"/>
        <c:majorUnit val="1"/>
      </c:valAx>
      <c:spPr>
        <a:solidFill>
          <a:srgbClr val="FFB300"/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'W6'!$A$44</c:f>
              <c:strCache>
                <c:ptCount val="1"/>
                <c:pt idx="0">
                  <c:v>Insufficient progress</c:v>
                </c:pt>
              </c:strCache>
            </c:strRef>
          </c:tx>
          <c:spPr>
            <a:solidFill>
              <a:srgbClr val="FDFAB5"/>
            </a:solidFill>
            <a:ln>
              <a:noFill/>
            </a:ln>
            <a:effectLst/>
          </c:spPr>
          <c:cat>
            <c:numRef>
              <c:f>'W6'!$B$43:$G$43</c:f>
              <c:numCache>
                <c:formatCode>General</c:formatCode>
                <c:ptCount val="6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</c:numCache>
            </c:numRef>
          </c:cat>
          <c:val>
            <c:numRef>
              <c:f>'W6'!$B$44:$G$44</c:f>
              <c:numCache>
                <c:formatCode>0.0</c:formatCode>
                <c:ptCount val="6"/>
                <c:pt idx="0">
                  <c:v>7.615384615384615</c:v>
                </c:pt>
                <c:pt idx="1">
                  <c:v>6.092307692307692</c:v>
                </c:pt>
                <c:pt idx="2">
                  <c:v>4.569230769230769</c:v>
                </c:pt>
                <c:pt idx="3" formatCode="General">
                  <c:v>3.046153846153846</c:v>
                </c:pt>
                <c:pt idx="4" formatCode="General">
                  <c:v>1.523076923076923</c:v>
                </c:pt>
                <c:pt idx="5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BE-4EB9-934F-AF9F870928CF}"/>
            </c:ext>
          </c:extLst>
        </c:ser>
        <c:ser>
          <c:idx val="1"/>
          <c:order val="1"/>
          <c:tx>
            <c:strRef>
              <c:f>'W6'!$A$45</c:f>
              <c:strCache>
                <c:ptCount val="1"/>
                <c:pt idx="0">
                  <c:v>On track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cat>
            <c:numRef>
              <c:f>'W6'!$B$43:$G$43</c:f>
              <c:numCache>
                <c:formatCode>General</c:formatCode>
                <c:ptCount val="6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</c:numCache>
            </c:numRef>
          </c:cat>
          <c:val>
            <c:numRef>
              <c:f>'W6'!$B$45:$G$45</c:f>
              <c:numCache>
                <c:formatCode>General</c:formatCode>
                <c:ptCount val="6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BE-4EB9-934F-AF9F87092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527520"/>
        <c:axId val="370125936"/>
      </c:areaChart>
      <c:scatterChart>
        <c:scatterStyle val="lineMarker"/>
        <c:varyColors val="0"/>
        <c:ser>
          <c:idx val="2"/>
          <c:order val="2"/>
          <c:tx>
            <c:strRef>
              <c:f>'W6'!$AO$54</c:f>
              <c:strCache>
                <c:ptCount val="1"/>
                <c:pt idx="0">
                  <c:v>Country data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20"/>
            <c:spPr>
              <a:solidFill>
                <a:schemeClr val="accent5">
                  <a:lumMod val="75000"/>
                  <a:alpha val="50000"/>
                </a:schemeClr>
              </a:solidFill>
              <a:ln w="12700">
                <a:solidFill>
                  <a:srgbClr val="0070C0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2C92220D-068A-4E7E-BC3B-3511C92E838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BA7B-4366-A335-5D261700AFF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5C613050-E2DB-4362-A9C2-D0B4BC9C479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BA7B-4366-A335-5D261700AFF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3AC-4050-AF77-0072F6A2F953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AC-4050-AF77-0072F6A2F953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AC-4050-AF77-0072F6A2F953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AC-4050-AF77-0072F6A2F953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AC-4050-AF77-0072F6A2F953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AC-4050-AF77-0072F6A2F953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AC-4050-AF77-0072F6A2F953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AC-4050-AF77-0072F6A2F953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AC-4050-AF77-0072F6A2F953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AC-4050-AF77-0072F6A2F953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AC-4050-AF77-0072F6A2F953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AC-4050-AF77-0072F6A2F953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AC-4050-AF77-0072F6A2F953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AC-4050-AF77-0072F6A2F953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3AC-4050-AF77-0072F6A2F953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3AC-4050-AF77-0072F6A2F953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3AC-4050-AF77-0072F6A2F953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3AC-4050-AF77-0072F6A2F953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3AC-4050-AF77-0072F6A2F953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3AC-4050-AF77-0072F6A2F953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3AC-4050-AF77-0072F6A2F953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3AC-4050-AF77-0072F6A2F953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3AC-4050-AF77-0072F6A2F953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3AC-4050-AF77-0072F6A2F953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3AC-4050-AF77-0072F6A2F953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3AC-4050-AF77-0072F6A2F953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3AC-4050-AF77-0072F6A2F953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3AC-4050-AF77-0072F6A2F953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3AC-4050-AF77-0072F6A2F953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3AC-4050-AF77-0072F6A2F953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3AC-4050-AF77-0072F6A2F953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3AC-4050-AF77-0072F6A2F953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3AC-4050-AF77-0072F6A2F953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3AC-4050-AF77-0072F6A2F953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3AC-4050-AF77-0072F6A2F953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3AC-4050-AF77-0072F6A2F953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3AC-4050-AF77-0072F6A2F953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3AC-4050-AF77-0072F6A2F953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3AC-4050-AF77-0072F6A2F953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3AC-4050-AF77-0072F6A2F953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3AC-4050-AF77-0072F6A2F953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3AC-4050-AF77-0072F6A2F953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3AC-4050-AF77-0072F6A2F953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3AC-4050-AF77-0072F6A2F953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93AC-4050-AF77-0072F6A2F953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93AC-4050-AF77-0072F6A2F953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93AC-4050-AF77-0072F6A2F953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93AC-4050-AF77-0072F6A2F953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93AC-4050-AF77-0072F6A2F953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93AC-4050-AF77-0072F6A2F953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93AC-4050-AF77-0072F6A2F953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93AC-4050-AF77-0072F6A2F953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93AC-4050-AF77-0072F6A2F953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93AC-4050-AF77-0072F6A2F953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93AC-4050-AF77-0072F6A2F953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93AC-4050-AF77-0072F6A2F953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93AC-4050-AF77-0072F6A2F953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93AC-4050-AF77-0072F6A2F953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93AC-4050-AF77-0072F6A2F953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93AC-4050-AF77-0072F6A2F953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93AC-4050-AF77-0072F6A2F953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93AC-4050-AF77-0072F6A2F953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93AC-4050-AF77-0072F6A2F953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93AC-4050-AF77-0072F6A2F953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93AC-4050-AF77-0072F6A2F953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93AC-4050-AF77-0072F6A2F953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93AC-4050-AF77-0072F6A2F953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93AC-4050-AF77-0072F6A2F953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93AC-4050-AF77-0072F6A2F953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93AC-4050-AF77-0072F6A2F953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93AC-4050-AF77-0072F6A2F953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93AC-4050-AF77-0072F6A2F953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93AC-4050-AF77-0072F6A2F953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93AC-4050-AF77-0072F6A2F953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93AC-4050-AF77-0072F6A2F953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93AC-4050-AF77-0072F6A2F953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93AC-4050-AF77-0072F6A2F953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93AC-4050-AF77-0072F6A2F953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93AC-4050-AF77-0072F6A2F953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93AC-4050-AF77-0072F6A2F953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93AC-4050-AF77-0072F6A2F953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93AC-4050-AF77-0072F6A2F953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93AC-4050-AF77-0072F6A2F953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93AC-4050-AF77-0072F6A2F953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93AC-4050-AF77-0072F6A2F953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93AC-4050-AF77-0072F6A2F953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93AC-4050-AF77-0072F6A2F953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93AC-4050-AF77-0072F6A2F953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93AC-4050-AF77-0072F6A2F953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93AC-4050-AF77-0072F6A2F953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93AC-4050-AF77-0072F6A2F953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93AC-4050-AF77-0072F6A2F953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93AC-4050-AF77-0072F6A2F953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93AC-4050-AF77-0072F6A2F953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93AC-4050-AF77-0072F6A2F953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93AC-4050-AF77-0072F6A2F953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93AC-4050-AF77-0072F6A2F953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93AC-4050-AF77-0072F6A2F953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93AC-4050-AF77-0072F6A2F953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93AC-4050-AF77-0072F6A2F953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93AC-4050-AF77-0072F6A2F953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93AC-4050-AF77-0072F6A2F953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93AC-4050-AF77-0072F6A2F953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93AC-4050-AF77-0072F6A2F953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93AC-4050-AF77-0072F6A2F953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93AC-4050-AF77-0072F6A2F953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93AC-4050-AF77-0072F6A2F953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93AC-4050-AF77-0072F6A2F953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93AC-4050-AF77-0072F6A2F953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93AC-4050-AF77-0072F6A2F953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93AC-4050-AF77-0072F6A2F953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93AC-4050-AF77-0072F6A2F953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93AC-4050-AF77-0072F6A2F953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93AC-4050-AF77-0072F6A2F953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93AC-4050-AF77-0072F6A2F953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93AC-4050-AF77-0072F6A2F953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93AC-4050-AF77-0072F6A2F953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93AC-4050-AF77-0072F6A2F953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93AC-4050-AF77-0072F6A2F953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93AC-4050-AF77-0072F6A2F953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93AC-4050-AF77-0072F6A2F953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93AC-4050-AF77-0072F6A2F953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93AC-4050-AF77-0072F6A2F953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93AC-4050-AF77-0072F6A2F953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93AC-4050-AF77-0072F6A2F953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93AC-4050-AF77-0072F6A2F953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93AC-4050-AF77-0072F6A2F953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93AC-4050-AF77-0072F6A2F953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93AC-4050-AF77-0072F6A2F953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93AC-4050-AF77-0072F6A2F953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93AC-4050-AF77-0072F6A2F953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93AC-4050-AF77-0072F6A2F953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93AC-4050-AF77-0072F6A2F953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93AC-4050-AF77-0072F6A2F953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93AC-4050-AF77-0072F6A2F953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93AC-4050-AF77-0072F6A2F953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93AC-4050-AF77-0072F6A2F953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93AC-4050-AF77-0072F6A2F953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93AC-4050-AF77-0072F6A2F953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93AC-4050-AF77-0072F6A2F953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93AC-4050-AF77-0072F6A2F953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93AC-4050-AF77-0072F6A2F953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93AC-4050-AF77-0072F6A2F953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93AC-4050-AF77-0072F6A2F953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93AC-4050-AF77-0072F6A2F953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93AC-4050-AF77-0072F6A2F953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93AC-4050-AF77-0072F6A2F953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93AC-4050-AF77-0072F6A2F953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93AC-4050-AF77-0072F6A2F953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93AC-4050-AF77-0072F6A2F953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93AC-4050-AF77-0072F6A2F953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93AC-4050-AF77-0072F6A2F953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93AC-4050-AF77-0072F6A2F953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93AC-4050-AF77-0072F6A2F953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93AC-4050-AF77-0072F6A2F953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93AC-4050-AF77-0072F6A2F953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93AC-4050-AF77-0072F6A2F953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93AC-4050-AF77-0072F6A2F953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93AC-4050-AF77-0072F6A2F953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93AC-4050-AF77-0072F6A2F953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93AC-4050-AF77-0072F6A2F953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93AC-4050-AF77-0072F6A2F953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93AC-4050-AF77-0072F6A2F953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93AC-4050-AF77-0072F6A2F953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93AC-4050-AF77-0072F6A2F953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93AC-4050-AF77-0072F6A2F953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93AC-4050-AF77-0072F6A2F953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93AC-4050-AF77-0072F6A2F953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93AC-4050-AF77-0072F6A2F953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93AC-4050-AF77-0072F6A2F953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93AC-4050-AF77-0072F6A2F953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93AC-4050-AF77-0072F6A2F953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93AC-4050-AF77-0072F6A2F953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93AC-4050-AF77-0072F6A2F953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93AC-4050-AF77-0072F6A2F953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93AC-4050-AF77-0072F6A2F953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93AC-4050-AF77-0072F6A2F953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93AC-4050-AF77-0072F6A2F953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93AC-4050-AF77-0072F6A2F953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93AC-4050-AF77-0072F6A2F953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93AC-4050-AF77-0072F6A2F953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93AC-4050-AF77-0072F6A2F953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93AC-4050-AF77-0072F6A2F953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93AC-4050-AF77-0072F6A2F953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93AC-4050-AF77-0072F6A2F953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93AC-4050-AF77-0072F6A2F953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93AC-4050-AF77-0072F6A2F953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93AC-4050-AF77-0072F6A2F953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93AC-4050-AF77-0072F6A2F953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93AC-4050-AF77-0072F6A2F953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93AC-4050-AF77-0072F6A2F953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93AC-4050-AF77-0072F6A2F953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93AC-4050-AF77-0072F6A2F953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93AC-4050-AF77-0072F6A2F953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93AC-4050-AF77-0072F6A2F953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93AC-4050-AF77-0072F6A2F953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93AC-4050-AF77-0072F6A2F953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93AC-4050-AF77-0072F6A2F953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93AC-4050-AF77-0072F6A2F953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93AC-4050-AF77-0072F6A2F953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93AC-4050-AF77-0072F6A2F953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93AC-4050-AF77-0072F6A2F953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93AC-4050-AF77-0072F6A2F953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93AC-4050-AF77-0072F6A2F953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93AC-4050-AF77-0072F6A2F953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93AC-4050-AF77-0072F6A2F953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93AC-4050-AF77-0072F6A2F953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93AC-4050-AF77-0072F6A2F953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93AC-4050-AF77-0072F6A2F953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93AC-4050-AF77-0072F6A2F953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93AC-4050-AF77-0072F6A2F953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93AC-4050-AF77-0072F6A2F953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93AC-4050-AF77-0072F6A2F953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93AC-4050-AF77-0072F6A2F953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93AC-4050-AF77-0072F6A2F953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93AC-4050-AF77-0072F6A2F953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93AC-4050-AF77-0072F6A2F953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93AC-4050-AF77-0072F6A2F953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93AC-4050-AF77-0072F6A2F953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B-93AC-4050-AF77-0072F6A2F953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C-93AC-4050-AF77-0072F6A2F953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D-93AC-4050-AF77-0072F6A2F953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E-93AC-4050-AF77-0072F6A2F953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F-93AC-4050-AF77-0072F6A2F953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0-93AC-4050-AF77-0072F6A2F953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1-93AC-4050-AF77-0072F6A2F953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2-93AC-4050-AF77-0072F6A2F953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3-93AC-4050-AF77-0072F6A2F953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4-93AC-4050-AF77-0072F6A2F953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5-93AC-4050-AF77-0072F6A2F953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6-93AC-4050-AF77-0072F6A2F953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7-93AC-4050-AF77-0072F6A2F953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8-93AC-4050-AF77-0072F6A2F953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9-93AC-4050-AF77-0072F6A2F953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A-93AC-4050-AF77-0072F6A2F953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B-93AC-4050-AF77-0072F6A2F953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C-93AC-4050-AF77-0072F6A2F953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D-93AC-4050-AF77-0072F6A2F953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E-93AC-4050-AF77-0072F6A2F953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F-93AC-4050-AF77-0072F6A2F953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0-93AC-4050-AF77-0072F6A2F953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1-93AC-4050-AF77-0072F6A2F953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2-93AC-4050-AF77-0072F6A2F953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3-93AC-4050-AF77-0072F6A2F953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4-93AC-4050-AF77-0072F6A2F953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5-93AC-4050-AF77-0072F6A2F953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6-93AC-4050-AF77-0072F6A2F953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7-93AC-4050-AF77-0072F6A2F953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8-93AC-4050-AF77-0072F6A2F953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9-93AC-4050-AF77-0072F6A2F953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A-93AC-4050-AF77-0072F6A2F953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B-93AC-4050-AF77-0072F6A2F953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C-93AC-4050-AF77-0072F6A2F953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D-93AC-4050-AF77-0072F6A2F953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E-93AC-4050-AF77-0072F6A2F953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F-93AC-4050-AF77-0072F6A2F953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0-93AC-4050-AF77-0072F6A2F953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1-93AC-4050-AF77-0072F6A2F953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2-93AC-4050-AF77-0072F6A2F953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3-93AC-4050-AF77-0072F6A2F953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4-93AC-4050-AF77-0072F6A2F953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5-93AC-4050-AF77-0072F6A2F953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6-93AC-4050-AF77-0072F6A2F953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7-93AC-4050-AF77-0072F6A2F953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8-93AC-4050-AF77-0072F6A2F953}"/>
                </c:ext>
              </c:extLst>
            </c:dLbl>
            <c:dLbl>
              <c:idx val="2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9-93AC-4050-AF77-0072F6A2F953}"/>
                </c:ext>
              </c:extLst>
            </c:dLbl>
            <c:dLbl>
              <c:idx val="2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A-93AC-4050-AF77-0072F6A2F953}"/>
                </c:ext>
              </c:extLst>
            </c:dLbl>
            <c:dLbl>
              <c:idx val="2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B-93AC-4050-AF77-0072F6A2F953}"/>
                </c:ext>
              </c:extLst>
            </c:dLbl>
            <c:dLbl>
              <c:idx val="2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C-93AC-4050-AF77-0072F6A2F953}"/>
                </c:ext>
              </c:extLst>
            </c:dLbl>
            <c:dLbl>
              <c:idx val="2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D-93AC-4050-AF77-0072F6A2F953}"/>
                </c:ext>
              </c:extLst>
            </c:dLbl>
            <c:dLbl>
              <c:idx val="2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E-93AC-4050-AF77-0072F6A2F953}"/>
                </c:ext>
              </c:extLst>
            </c:dLbl>
            <c:dLbl>
              <c:idx val="2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F-93AC-4050-AF77-0072F6A2F953}"/>
                </c:ext>
              </c:extLst>
            </c:dLbl>
            <c:dLbl>
              <c:idx val="2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0-93AC-4050-AF77-0072F6A2F953}"/>
                </c:ext>
              </c:extLst>
            </c:dLbl>
            <c:dLbl>
              <c:idx val="2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1-93AC-4050-AF77-0072F6A2F953}"/>
                </c:ext>
              </c:extLst>
            </c:dLbl>
            <c:dLbl>
              <c:idx val="2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2-93AC-4050-AF77-0072F6A2F953}"/>
                </c:ext>
              </c:extLst>
            </c:dLbl>
            <c:dLbl>
              <c:idx val="2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3-93AC-4050-AF77-0072F6A2F953}"/>
                </c:ext>
              </c:extLst>
            </c:dLbl>
            <c:dLbl>
              <c:idx val="2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4-93AC-4050-AF77-0072F6A2F953}"/>
                </c:ext>
              </c:extLst>
            </c:dLbl>
            <c:dLbl>
              <c:idx val="2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5-93AC-4050-AF77-0072F6A2F953}"/>
                </c:ext>
              </c:extLst>
            </c:dLbl>
            <c:dLbl>
              <c:idx val="2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6-93AC-4050-AF77-0072F6A2F953}"/>
                </c:ext>
              </c:extLst>
            </c:dLbl>
            <c:dLbl>
              <c:idx val="2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7-93AC-4050-AF77-0072F6A2F953}"/>
                </c:ext>
              </c:extLst>
            </c:dLbl>
            <c:dLbl>
              <c:idx val="2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8-93AC-4050-AF77-0072F6A2F953}"/>
                </c:ext>
              </c:extLst>
            </c:dLbl>
            <c:dLbl>
              <c:idx val="2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9-93AC-4050-AF77-0072F6A2F953}"/>
                </c:ext>
              </c:extLst>
            </c:dLbl>
            <c:dLbl>
              <c:idx val="2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A-93AC-4050-AF77-0072F6A2F953}"/>
                </c:ext>
              </c:extLst>
            </c:dLbl>
            <c:dLbl>
              <c:idx val="2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B-93AC-4050-AF77-0072F6A2F953}"/>
                </c:ext>
              </c:extLst>
            </c:dLbl>
            <c:dLbl>
              <c:idx val="2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C-93AC-4050-AF77-0072F6A2F953}"/>
                </c:ext>
              </c:extLst>
            </c:dLbl>
            <c:dLbl>
              <c:idx val="2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D-93AC-4050-AF77-0072F6A2F953}"/>
                </c:ext>
              </c:extLst>
            </c:dLbl>
            <c:dLbl>
              <c:idx val="2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E-93AC-4050-AF77-0072F6A2F953}"/>
                </c:ext>
              </c:extLst>
            </c:dLbl>
            <c:dLbl>
              <c:idx val="2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F-93AC-4050-AF77-0072F6A2F953}"/>
                </c:ext>
              </c:extLst>
            </c:dLbl>
            <c:dLbl>
              <c:idx val="2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0-93AC-4050-AF77-0072F6A2F953}"/>
                </c:ext>
              </c:extLst>
            </c:dLbl>
            <c:dLbl>
              <c:idx val="2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1-93AC-4050-AF77-0072F6A2F953}"/>
                </c:ext>
              </c:extLst>
            </c:dLbl>
            <c:dLbl>
              <c:idx val="2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2-93AC-4050-AF77-0072F6A2F953}"/>
                </c:ext>
              </c:extLst>
            </c:dLbl>
            <c:dLbl>
              <c:idx val="2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3-93AC-4050-AF77-0072F6A2F953}"/>
                </c:ext>
              </c:extLst>
            </c:dLbl>
            <c:dLbl>
              <c:idx val="2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4-93AC-4050-AF77-0072F6A2F953}"/>
                </c:ext>
              </c:extLst>
            </c:dLbl>
            <c:dLbl>
              <c:idx val="2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5-93AC-4050-AF77-0072F6A2F953}"/>
                </c:ext>
              </c:extLst>
            </c:dLbl>
            <c:dLbl>
              <c:idx val="2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6-93AC-4050-AF77-0072F6A2F953}"/>
                </c:ext>
              </c:extLst>
            </c:dLbl>
            <c:dLbl>
              <c:idx val="2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7-93AC-4050-AF77-0072F6A2F953}"/>
                </c:ext>
              </c:extLst>
            </c:dLbl>
            <c:dLbl>
              <c:idx val="2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8-93AC-4050-AF77-0072F6A2F953}"/>
                </c:ext>
              </c:extLst>
            </c:dLbl>
            <c:dLbl>
              <c:idx val="2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9-93AC-4050-AF77-0072F6A2F953}"/>
                </c:ext>
              </c:extLst>
            </c:dLbl>
            <c:dLbl>
              <c:idx val="3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A-93AC-4050-AF77-0072F6A2F953}"/>
                </c:ext>
              </c:extLst>
            </c:dLbl>
            <c:dLbl>
              <c:idx val="3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B-93AC-4050-AF77-0072F6A2F953}"/>
                </c:ext>
              </c:extLst>
            </c:dLbl>
            <c:dLbl>
              <c:idx val="3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C-93AC-4050-AF77-0072F6A2F953}"/>
                </c:ext>
              </c:extLst>
            </c:dLbl>
            <c:dLbl>
              <c:idx val="3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D-93AC-4050-AF77-0072F6A2F953}"/>
                </c:ext>
              </c:extLst>
            </c:dLbl>
            <c:dLbl>
              <c:idx val="3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E-93AC-4050-AF77-0072F6A2F953}"/>
                </c:ext>
              </c:extLst>
            </c:dLbl>
            <c:dLbl>
              <c:idx val="3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F-93AC-4050-AF77-0072F6A2F953}"/>
                </c:ext>
              </c:extLst>
            </c:dLbl>
            <c:dLbl>
              <c:idx val="3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0-93AC-4050-AF77-0072F6A2F953}"/>
                </c:ext>
              </c:extLst>
            </c:dLbl>
            <c:dLbl>
              <c:idx val="3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1-93AC-4050-AF77-0072F6A2F953}"/>
                </c:ext>
              </c:extLst>
            </c:dLbl>
            <c:dLbl>
              <c:idx val="3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2-93AC-4050-AF77-0072F6A2F953}"/>
                </c:ext>
              </c:extLst>
            </c:dLbl>
            <c:dLbl>
              <c:idx val="3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3-93AC-4050-AF77-0072F6A2F953}"/>
                </c:ext>
              </c:extLst>
            </c:dLbl>
            <c:dLbl>
              <c:idx val="3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4-93AC-4050-AF77-0072F6A2F953}"/>
                </c:ext>
              </c:extLst>
            </c:dLbl>
            <c:dLbl>
              <c:idx val="3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5-93AC-4050-AF77-0072F6A2F953}"/>
                </c:ext>
              </c:extLst>
            </c:dLbl>
            <c:dLbl>
              <c:idx val="3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6-93AC-4050-AF77-0072F6A2F953}"/>
                </c:ext>
              </c:extLst>
            </c:dLbl>
            <c:dLbl>
              <c:idx val="3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7-93AC-4050-AF77-0072F6A2F953}"/>
                </c:ext>
              </c:extLst>
            </c:dLbl>
            <c:dLbl>
              <c:idx val="3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8-93AC-4050-AF77-0072F6A2F953}"/>
                </c:ext>
              </c:extLst>
            </c:dLbl>
            <c:dLbl>
              <c:idx val="3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9-93AC-4050-AF77-0072F6A2F953}"/>
                </c:ext>
              </c:extLst>
            </c:dLbl>
            <c:dLbl>
              <c:idx val="3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A-93AC-4050-AF77-0072F6A2F953}"/>
                </c:ext>
              </c:extLst>
            </c:dLbl>
            <c:dLbl>
              <c:idx val="3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B-93AC-4050-AF77-0072F6A2F953}"/>
                </c:ext>
              </c:extLst>
            </c:dLbl>
            <c:dLbl>
              <c:idx val="3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C-93AC-4050-AF77-0072F6A2F953}"/>
                </c:ext>
              </c:extLst>
            </c:dLbl>
            <c:dLbl>
              <c:idx val="3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D-93AC-4050-AF77-0072F6A2F953}"/>
                </c:ext>
              </c:extLst>
            </c:dLbl>
            <c:dLbl>
              <c:idx val="3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E-93AC-4050-AF77-0072F6A2F953}"/>
                </c:ext>
              </c:extLst>
            </c:dLbl>
            <c:dLbl>
              <c:idx val="3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F-93AC-4050-AF77-0072F6A2F953}"/>
                </c:ext>
              </c:extLst>
            </c:dLbl>
            <c:dLbl>
              <c:idx val="3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0-93AC-4050-AF77-0072F6A2F953}"/>
                </c:ext>
              </c:extLst>
            </c:dLbl>
            <c:dLbl>
              <c:idx val="3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1-93AC-4050-AF77-0072F6A2F953}"/>
                </c:ext>
              </c:extLst>
            </c:dLbl>
            <c:dLbl>
              <c:idx val="3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2-93AC-4050-AF77-0072F6A2F953}"/>
                </c:ext>
              </c:extLst>
            </c:dLbl>
            <c:dLbl>
              <c:idx val="3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3-93AC-4050-AF77-0072F6A2F953}"/>
                </c:ext>
              </c:extLst>
            </c:dLbl>
            <c:dLbl>
              <c:idx val="3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4-93AC-4050-AF77-0072F6A2F953}"/>
                </c:ext>
              </c:extLst>
            </c:dLbl>
            <c:dLbl>
              <c:idx val="3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5-93AC-4050-AF77-0072F6A2F953}"/>
                </c:ext>
              </c:extLst>
            </c:dLbl>
            <c:dLbl>
              <c:idx val="3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6-93AC-4050-AF77-0072F6A2F953}"/>
                </c:ext>
              </c:extLst>
            </c:dLbl>
            <c:dLbl>
              <c:idx val="3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7-93AC-4050-AF77-0072F6A2F953}"/>
                </c:ext>
              </c:extLst>
            </c:dLbl>
            <c:dLbl>
              <c:idx val="3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8-93AC-4050-AF77-0072F6A2F953}"/>
                </c:ext>
              </c:extLst>
            </c:dLbl>
            <c:dLbl>
              <c:idx val="3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9-93AC-4050-AF77-0072F6A2F953}"/>
                </c:ext>
              </c:extLst>
            </c:dLbl>
            <c:dLbl>
              <c:idx val="3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A-93AC-4050-AF77-0072F6A2F953}"/>
                </c:ext>
              </c:extLst>
            </c:dLbl>
            <c:dLbl>
              <c:idx val="3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B-93AC-4050-AF77-0072F6A2F953}"/>
                </c:ext>
              </c:extLst>
            </c:dLbl>
            <c:dLbl>
              <c:idx val="3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C-93AC-4050-AF77-0072F6A2F953}"/>
                </c:ext>
              </c:extLst>
            </c:dLbl>
            <c:dLbl>
              <c:idx val="3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D-93AC-4050-AF77-0072F6A2F953}"/>
                </c:ext>
              </c:extLst>
            </c:dLbl>
            <c:dLbl>
              <c:idx val="3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E-93AC-4050-AF77-0072F6A2F953}"/>
                </c:ext>
              </c:extLst>
            </c:dLbl>
            <c:dLbl>
              <c:idx val="3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F-93AC-4050-AF77-0072F6A2F953}"/>
                </c:ext>
              </c:extLst>
            </c:dLbl>
            <c:dLbl>
              <c:idx val="3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0-93AC-4050-AF77-0072F6A2F953}"/>
                </c:ext>
              </c:extLst>
            </c:dLbl>
            <c:dLbl>
              <c:idx val="3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1-93AC-4050-AF77-0072F6A2F953}"/>
                </c:ext>
              </c:extLst>
            </c:dLbl>
            <c:dLbl>
              <c:idx val="3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2-93AC-4050-AF77-0072F6A2F953}"/>
                </c:ext>
              </c:extLst>
            </c:dLbl>
            <c:dLbl>
              <c:idx val="3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3-93AC-4050-AF77-0072F6A2F953}"/>
                </c:ext>
              </c:extLst>
            </c:dLbl>
            <c:dLbl>
              <c:idx val="3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4-93AC-4050-AF77-0072F6A2F953}"/>
                </c:ext>
              </c:extLst>
            </c:dLbl>
            <c:dLbl>
              <c:idx val="3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5-93AC-4050-AF77-0072F6A2F953}"/>
                </c:ext>
              </c:extLst>
            </c:dLbl>
            <c:dLbl>
              <c:idx val="3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6-93AC-4050-AF77-0072F6A2F953}"/>
                </c:ext>
              </c:extLst>
            </c:dLbl>
            <c:dLbl>
              <c:idx val="3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7-93AC-4050-AF77-0072F6A2F953}"/>
                </c:ext>
              </c:extLst>
            </c:dLbl>
            <c:dLbl>
              <c:idx val="3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8-93AC-4050-AF77-0072F6A2F953}"/>
                </c:ext>
              </c:extLst>
            </c:dLbl>
            <c:dLbl>
              <c:idx val="3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9-93AC-4050-AF77-0072F6A2F953}"/>
                </c:ext>
              </c:extLst>
            </c:dLbl>
            <c:dLbl>
              <c:idx val="3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A-93AC-4050-AF77-0072F6A2F953}"/>
                </c:ext>
              </c:extLst>
            </c:dLbl>
            <c:dLbl>
              <c:idx val="3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B-93AC-4050-AF77-0072F6A2F953}"/>
                </c:ext>
              </c:extLst>
            </c:dLbl>
            <c:dLbl>
              <c:idx val="3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C-93AC-4050-AF77-0072F6A2F953}"/>
                </c:ext>
              </c:extLst>
            </c:dLbl>
            <c:dLbl>
              <c:idx val="3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D-93AC-4050-AF77-0072F6A2F953}"/>
                </c:ext>
              </c:extLst>
            </c:dLbl>
            <c:dLbl>
              <c:idx val="3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E-93AC-4050-AF77-0072F6A2F953}"/>
                </c:ext>
              </c:extLst>
            </c:dLbl>
            <c:dLbl>
              <c:idx val="3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F-93AC-4050-AF77-0072F6A2F953}"/>
                </c:ext>
              </c:extLst>
            </c:dLbl>
            <c:dLbl>
              <c:idx val="3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0-93AC-4050-AF77-0072F6A2F953}"/>
                </c:ext>
              </c:extLst>
            </c:dLbl>
            <c:dLbl>
              <c:idx val="3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1-93AC-4050-AF77-0072F6A2F953}"/>
                </c:ext>
              </c:extLst>
            </c:dLbl>
            <c:dLbl>
              <c:idx val="3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2-93AC-4050-AF77-0072F6A2F953}"/>
                </c:ext>
              </c:extLst>
            </c:dLbl>
            <c:dLbl>
              <c:idx val="3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3-93AC-4050-AF77-0072F6A2F953}"/>
                </c:ext>
              </c:extLst>
            </c:dLbl>
            <c:dLbl>
              <c:idx val="3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4-93AC-4050-AF77-0072F6A2F953}"/>
                </c:ext>
              </c:extLst>
            </c:dLbl>
            <c:dLbl>
              <c:idx val="3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5-93AC-4050-AF77-0072F6A2F953}"/>
                </c:ext>
              </c:extLst>
            </c:dLbl>
            <c:dLbl>
              <c:idx val="3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6-93AC-4050-AF77-0072F6A2F953}"/>
                </c:ext>
              </c:extLst>
            </c:dLbl>
            <c:dLbl>
              <c:idx val="3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7-93AC-4050-AF77-0072F6A2F953}"/>
                </c:ext>
              </c:extLst>
            </c:dLbl>
            <c:dLbl>
              <c:idx val="3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8-93AC-4050-AF77-0072F6A2F953}"/>
                </c:ext>
              </c:extLst>
            </c:dLbl>
            <c:dLbl>
              <c:idx val="3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9-93AC-4050-AF77-0072F6A2F953}"/>
                </c:ext>
              </c:extLst>
            </c:dLbl>
            <c:dLbl>
              <c:idx val="3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A-93AC-4050-AF77-0072F6A2F953}"/>
                </c:ext>
              </c:extLst>
            </c:dLbl>
            <c:dLbl>
              <c:idx val="3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B-93AC-4050-AF77-0072F6A2F953}"/>
                </c:ext>
              </c:extLst>
            </c:dLbl>
            <c:dLbl>
              <c:idx val="3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C-93AC-4050-AF77-0072F6A2F953}"/>
                </c:ext>
              </c:extLst>
            </c:dLbl>
            <c:dLbl>
              <c:idx val="3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D-93AC-4050-AF77-0072F6A2F953}"/>
                </c:ext>
              </c:extLst>
            </c:dLbl>
            <c:dLbl>
              <c:idx val="3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E-93AC-4050-AF77-0072F6A2F953}"/>
                </c:ext>
              </c:extLst>
            </c:dLbl>
            <c:dLbl>
              <c:idx val="3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F-93AC-4050-AF77-0072F6A2F953}"/>
                </c:ext>
              </c:extLst>
            </c:dLbl>
            <c:dLbl>
              <c:idx val="3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0-93AC-4050-AF77-0072F6A2F953}"/>
                </c:ext>
              </c:extLst>
            </c:dLbl>
            <c:dLbl>
              <c:idx val="3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1-93AC-4050-AF77-0072F6A2F953}"/>
                </c:ext>
              </c:extLst>
            </c:dLbl>
            <c:dLbl>
              <c:idx val="3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2-93AC-4050-AF77-0072F6A2F953}"/>
                </c:ext>
              </c:extLst>
            </c:dLbl>
            <c:dLbl>
              <c:idx val="3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3-93AC-4050-AF77-0072F6A2F953}"/>
                </c:ext>
              </c:extLst>
            </c:dLbl>
            <c:dLbl>
              <c:idx val="3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4-93AC-4050-AF77-0072F6A2F953}"/>
                </c:ext>
              </c:extLst>
            </c:dLbl>
            <c:dLbl>
              <c:idx val="3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5-93AC-4050-AF77-0072F6A2F953}"/>
                </c:ext>
              </c:extLst>
            </c:dLbl>
            <c:dLbl>
              <c:idx val="3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6-93AC-4050-AF77-0072F6A2F953}"/>
                </c:ext>
              </c:extLst>
            </c:dLbl>
            <c:dLbl>
              <c:idx val="3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7-93AC-4050-AF77-0072F6A2F953}"/>
                </c:ext>
              </c:extLst>
            </c:dLbl>
            <c:dLbl>
              <c:idx val="3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8-93AC-4050-AF77-0072F6A2F9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'W6'!$AS$56:$AS$434</c:f>
              <c:numCache>
                <c:formatCode>0.00</c:formatCode>
                <c:ptCount val="379"/>
                <c:pt idx="0">
                  <c:v>3.8000000000000003</c:v>
                </c:pt>
                <c:pt idx="1">
                  <c:v>4.9000000000000004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</c:numCache>
            </c:numRef>
          </c:xVal>
          <c:yVal>
            <c:numRef>
              <c:f>'W6'!$AT$56:$AT$434</c:f>
              <c:numCache>
                <c:formatCode>0.00</c:formatCode>
                <c:ptCount val="379"/>
                <c:pt idx="0">
                  <c:v>0.5</c:v>
                </c:pt>
                <c:pt idx="1">
                  <c:v>1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'W6'!$AO$56:$AO$437</c15:f>
                <c15:dlblRangeCache>
                  <c:ptCount val="382"/>
                  <c:pt idx="0">
                    <c:v>Country A</c:v>
                  </c:pt>
                  <c:pt idx="1">
                    <c:v>Country B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4-ECBE-4EB9-934F-AF9F87092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527520"/>
        <c:axId val="370125936"/>
      </c:scatterChart>
      <c:catAx>
        <c:axId val="1675275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Proportion</a:t>
                </a:r>
                <a:r>
                  <a:rPr lang="en-US" sz="1400" baseline="0"/>
                  <a:t> of the rural population using basic drinking water services in 2017 (%)</a:t>
                </a:r>
                <a:endParaRPr 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0125936"/>
        <c:crossesAt val="0"/>
        <c:auto val="1"/>
        <c:lblAlgn val="ctr"/>
        <c:lblOffset val="100"/>
        <c:noMultiLvlLbl val="0"/>
      </c:catAx>
      <c:valAx>
        <c:axId val="370125936"/>
        <c:scaling>
          <c:orientation val="minMax"/>
          <c:max val="8"/>
          <c:min val="-3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Annual rate of change, 2000-2017
Percentage points per 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527520"/>
        <c:crossesAt val="1"/>
        <c:crossBetween val="midCat"/>
        <c:majorUnit val="1"/>
      </c:valAx>
      <c:spPr>
        <a:solidFill>
          <a:srgbClr val="FFB300"/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'W7'!$D$42</c:f>
              <c:strCache>
                <c:ptCount val="1"/>
                <c:pt idx="0">
                  <c:v>Piped water (2017)</c:v>
                </c:pt>
              </c:strCache>
            </c:strRef>
          </c:tx>
          <c:spPr>
            <a:solidFill>
              <a:srgbClr val="1E85C7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'W7'!$A$43:$A$45</c:f>
              <c:strCache>
                <c:ptCount val="3"/>
                <c:pt idx="0">
                  <c:v>[Region name]</c:v>
                </c:pt>
                <c:pt idx="1">
                  <c:v>Urban</c:v>
                </c:pt>
                <c:pt idx="2">
                  <c:v>Rural</c:v>
                </c:pt>
              </c:strCache>
            </c:strRef>
          </c:cat>
          <c:val>
            <c:numRef>
              <c:f>'W7'!$D$43:$D$45</c:f>
              <c:numCache>
                <c:formatCode>0</c:formatCode>
                <c:ptCount val="3"/>
                <c:pt idx="0">
                  <c:v>4.6951440559015376</c:v>
                </c:pt>
                <c:pt idx="1">
                  <c:v>11.174366318828589</c:v>
                </c:pt>
                <c:pt idx="2">
                  <c:v>19.2450233494854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02-4620-A1F4-F983C1FD0758}"/>
            </c:ext>
          </c:extLst>
        </c:ser>
        <c:ser>
          <c:idx val="1"/>
          <c:order val="1"/>
          <c:tx>
            <c:strRef>
              <c:f>'W7'!$E$42</c:f>
              <c:strCache>
                <c:ptCount val="1"/>
                <c:pt idx="0">
                  <c:v>Non-piped improved (2017)</c:v>
                </c:pt>
              </c:strCache>
            </c:strRef>
          </c:tx>
          <c:spPr>
            <a:solidFill>
              <a:srgbClr val="45B1E4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'W7'!$A$43:$A$45</c:f>
              <c:strCache>
                <c:ptCount val="3"/>
                <c:pt idx="0">
                  <c:v>[Region name]</c:v>
                </c:pt>
                <c:pt idx="1">
                  <c:v>Urban</c:v>
                </c:pt>
                <c:pt idx="2">
                  <c:v>Rural</c:v>
                </c:pt>
              </c:strCache>
            </c:strRef>
          </c:cat>
          <c:val>
            <c:numRef>
              <c:f>'W7'!$E$43:$E$45</c:f>
              <c:numCache>
                <c:formatCode>0</c:formatCode>
                <c:ptCount val="3"/>
                <c:pt idx="0">
                  <c:v>76.33124274932112</c:v>
                </c:pt>
                <c:pt idx="1">
                  <c:v>66.769893813547469</c:v>
                </c:pt>
                <c:pt idx="2">
                  <c:v>36.498681872767499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02-4620-A1F4-F983C1FD07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575680"/>
        <c:axId val="58085312"/>
      </c:barChart>
      <c:catAx>
        <c:axId val="36575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85312"/>
        <c:crosses val="autoZero"/>
        <c:auto val="1"/>
        <c:lblAlgn val="ctr"/>
        <c:lblOffset val="100"/>
        <c:noMultiLvlLbl val="0"/>
      </c:catAx>
      <c:valAx>
        <c:axId val="58085312"/>
        <c:scaling>
          <c:orientation val="minMax"/>
        </c:scaling>
        <c:delete val="0"/>
        <c:axPos val="l"/>
        <c:title>
          <c:tx>
            <c:strRef>
              <c:f>'W7'!$F$47</c:f>
              <c:strCache>
                <c:ptCount val="1"/>
                <c:pt idx="0">
                  <c:v>Population (thousands)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575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'W7'!$G$42</c:f>
              <c:strCache>
                <c:ptCount val="1"/>
                <c:pt idx="0">
                  <c:v>Change in piped water (2000-2017)</c:v>
                </c:pt>
              </c:strCache>
            </c:strRef>
          </c:tx>
          <c:spPr>
            <a:solidFill>
              <a:srgbClr val="1E85C7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'W7'!$A$43:$A$45</c:f>
              <c:strCache>
                <c:ptCount val="3"/>
                <c:pt idx="0">
                  <c:v>[Region name]</c:v>
                </c:pt>
                <c:pt idx="1">
                  <c:v>Urban</c:v>
                </c:pt>
                <c:pt idx="2">
                  <c:v>Rural</c:v>
                </c:pt>
              </c:strCache>
            </c:strRef>
          </c:cat>
          <c:val>
            <c:numRef>
              <c:f>'W7'!$G$43:$G$45</c:f>
              <c:numCache>
                <c:formatCode>0</c:formatCode>
                <c:ptCount val="3"/>
                <c:pt idx="0">
                  <c:v>-8.2297714769678727</c:v>
                </c:pt>
                <c:pt idx="1">
                  <c:v>-5.5825076556170501</c:v>
                </c:pt>
                <c:pt idx="2">
                  <c:v>1.9857792296408299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0F-4065-AD9C-09978E5ED36A}"/>
            </c:ext>
          </c:extLst>
        </c:ser>
        <c:ser>
          <c:idx val="1"/>
          <c:order val="1"/>
          <c:tx>
            <c:strRef>
              <c:f>'W7'!$H$42</c:f>
              <c:strCache>
                <c:ptCount val="1"/>
                <c:pt idx="0">
                  <c:v>Change in non-piped (2000-2017)</c:v>
                </c:pt>
              </c:strCache>
            </c:strRef>
          </c:tx>
          <c:spPr>
            <a:solidFill>
              <a:srgbClr val="45B1E4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'W7'!$A$43:$A$45</c:f>
              <c:strCache>
                <c:ptCount val="3"/>
                <c:pt idx="0">
                  <c:v>[Region name]</c:v>
                </c:pt>
                <c:pt idx="1">
                  <c:v>Urban</c:v>
                </c:pt>
                <c:pt idx="2">
                  <c:v>Rural</c:v>
                </c:pt>
              </c:strCache>
            </c:strRef>
          </c:cat>
          <c:val>
            <c:numRef>
              <c:f>'W7'!$H$43:$H$45</c:f>
              <c:numCache>
                <c:formatCode>0</c:formatCode>
                <c:ptCount val="3"/>
                <c:pt idx="0">
                  <c:v>23.535177088385893</c:v>
                </c:pt>
                <c:pt idx="1">
                  <c:v>26.425301062829021</c:v>
                </c:pt>
                <c:pt idx="2">
                  <c:v>3.0402639668993672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0F-4065-AD9C-09978E5ED3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575680"/>
        <c:axId val="58085312"/>
      </c:barChart>
      <c:catAx>
        <c:axId val="365756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8085312"/>
        <c:crosses val="autoZero"/>
        <c:auto val="1"/>
        <c:lblAlgn val="ctr"/>
        <c:lblOffset val="100"/>
        <c:noMultiLvlLbl val="0"/>
      </c:catAx>
      <c:valAx>
        <c:axId val="5808531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Change in</a:t>
                </a:r>
                <a:r>
                  <a:rPr lang="en-US" b="1" baseline="0"/>
                  <a:t> pop</a:t>
                </a:r>
                <a:endParaRPr lang="en-US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575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rgbClr val="0070C0"/>
                </a:solidFill>
              </a:rPr>
              <a:t>Accessible</a:t>
            </a:r>
            <a:r>
              <a:rPr lang="en-US" b="1" baseline="0">
                <a:solidFill>
                  <a:srgbClr val="0070C0"/>
                </a:solidFill>
              </a:rPr>
              <a:t> vs improved</a:t>
            </a:r>
            <a:endParaRPr lang="en-US" b="1">
              <a:solidFill>
                <a:srgbClr val="0070C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rgbClr val="0070C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'W8'!$D$33</c:f>
              <c:strCache>
                <c:ptCount val="1"/>
                <c:pt idx="0">
                  <c:v>Improved and on premises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14"/>
            <c:spPr>
              <a:solidFill>
                <a:schemeClr val="accent5">
                  <a:lumMod val="75000"/>
                  <a:alpha val="5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'W8'!$C$34:$C$452</c:f>
              <c:numCache>
                <c:formatCode>0</c:formatCode>
                <c:ptCount val="419"/>
                <c:pt idx="0">
                  <c:v>7.0658002999065559</c:v>
                </c:pt>
                <c:pt idx="1">
                  <c:v>14.864148125624951</c:v>
                </c:pt>
                <c:pt idx="2">
                  <c:v>16.092263898650369</c:v>
                </c:pt>
                <c:pt idx="3">
                  <c:v>17.49097782030135</c:v>
                </c:pt>
                <c:pt idx="4">
                  <c:v>18.254454414069819</c:v>
                </c:pt>
                <c:pt idx="5">
                  <c:v>18.254454414069819</c:v>
                </c:pt>
                <c:pt idx="6">
                  <c:v>18.254454414069819</c:v>
                </c:pt>
                <c:pt idx="7">
                  <c:v>18.254454414069819</c:v>
                </c:pt>
                <c:pt idx="8">
                  <c:v>18.254454414069819</c:v>
                </c:pt>
                <c:pt idx="9">
                  <c:v>18.254454414069819</c:v>
                </c:pt>
                <c:pt idx="10">
                  <c:v>18.254454414069819</c:v>
                </c:pt>
                <c:pt idx="11">
                  <c:v>18.254454414069819</c:v>
                </c:pt>
                <c:pt idx="12">
                  <c:v>18.254454414069819</c:v>
                </c:pt>
                <c:pt idx="13">
                  <c:v>18.254454414069819</c:v>
                </c:pt>
                <c:pt idx="14">
                  <c:v>18.254454414069819</c:v>
                </c:pt>
                <c:pt idx="15">
                  <c:v>18.254454414069819</c:v>
                </c:pt>
                <c:pt idx="16">
                  <c:v>18.254454414069819</c:v>
                </c:pt>
                <c:pt idx="17">
                  <c:v>18.254454414069819</c:v>
                </c:pt>
                <c:pt idx="18">
                  <c:v>18.254454414069819</c:v>
                </c:pt>
                <c:pt idx="19">
                  <c:v>18.254454414069819</c:v>
                </c:pt>
                <c:pt idx="20">
                  <c:v>18.254454414069819</c:v>
                </c:pt>
                <c:pt idx="21">
                  <c:v>18.254454414069819</c:v>
                </c:pt>
                <c:pt idx="22">
                  <c:v>18.254454414069819</c:v>
                </c:pt>
                <c:pt idx="23">
                  <c:v>18.254454414069819</c:v>
                </c:pt>
                <c:pt idx="24">
                  <c:v>18.254454414069819</c:v>
                </c:pt>
                <c:pt idx="25">
                  <c:v>18.254454414069819</c:v>
                </c:pt>
                <c:pt idx="26">
                  <c:v>18.254454414069819</c:v>
                </c:pt>
                <c:pt idx="27">
                  <c:v>18.254454414069819</c:v>
                </c:pt>
                <c:pt idx="28">
                  <c:v>18.254454414069819</c:v>
                </c:pt>
                <c:pt idx="29">
                  <c:v>18.254454414069819</c:v>
                </c:pt>
                <c:pt idx="30">
                  <c:v>18.254454414069819</c:v>
                </c:pt>
                <c:pt idx="31">
                  <c:v>18.254454414069819</c:v>
                </c:pt>
                <c:pt idx="32">
                  <c:v>18.254454414069819</c:v>
                </c:pt>
                <c:pt idx="33">
                  <c:v>18.254454414069819</c:v>
                </c:pt>
                <c:pt idx="34">
                  <c:v>18.254454414069819</c:v>
                </c:pt>
                <c:pt idx="35">
                  <c:v>18.254454414069819</c:v>
                </c:pt>
                <c:pt idx="36">
                  <c:v>18.254454414069819</c:v>
                </c:pt>
                <c:pt idx="37">
                  <c:v>18.254454414069819</c:v>
                </c:pt>
                <c:pt idx="38">
                  <c:v>18.254454414069819</c:v>
                </c:pt>
                <c:pt idx="39">
                  <c:v>18.254454414069819</c:v>
                </c:pt>
                <c:pt idx="40">
                  <c:v>18.254454414069819</c:v>
                </c:pt>
                <c:pt idx="41">
                  <c:v>18.254454414069819</c:v>
                </c:pt>
                <c:pt idx="42">
                  <c:v>18.254454414069819</c:v>
                </c:pt>
                <c:pt idx="43">
                  <c:v>18.254454414069819</c:v>
                </c:pt>
                <c:pt idx="44">
                  <c:v>18.254454414069819</c:v>
                </c:pt>
                <c:pt idx="45">
                  <c:v>18.254454414069819</c:v>
                </c:pt>
                <c:pt idx="46">
                  <c:v>18.254454414069819</c:v>
                </c:pt>
                <c:pt idx="47">
                  <c:v>18.254454414069819</c:v>
                </c:pt>
                <c:pt idx="48">
                  <c:v>18.254454414069819</c:v>
                </c:pt>
                <c:pt idx="49">
                  <c:v>18.254454414069819</c:v>
                </c:pt>
                <c:pt idx="50">
                  <c:v>18.254454414069819</c:v>
                </c:pt>
                <c:pt idx="51">
                  <c:v>18.254454414069819</c:v>
                </c:pt>
                <c:pt idx="52">
                  <c:v>18.254454414069819</c:v>
                </c:pt>
                <c:pt idx="53">
                  <c:v>18.254454414069819</c:v>
                </c:pt>
                <c:pt idx="54">
                  <c:v>18.254454414069819</c:v>
                </c:pt>
                <c:pt idx="55">
                  <c:v>18.254454414069819</c:v>
                </c:pt>
                <c:pt idx="56">
                  <c:v>18.254454414069819</c:v>
                </c:pt>
                <c:pt idx="57">
                  <c:v>18.254454414069819</c:v>
                </c:pt>
                <c:pt idx="58">
                  <c:v>18.254454414069819</c:v>
                </c:pt>
                <c:pt idx="59">
                  <c:v>18.254454414069819</c:v>
                </c:pt>
                <c:pt idx="60">
                  <c:v>18.254454414069819</c:v>
                </c:pt>
                <c:pt idx="61">
                  <c:v>18.254454414069819</c:v>
                </c:pt>
                <c:pt idx="62">
                  <c:v>18.254454414069819</c:v>
                </c:pt>
                <c:pt idx="63">
                  <c:v>18.254454414069819</c:v>
                </c:pt>
                <c:pt idx="64">
                  <c:v>18.254454414069819</c:v>
                </c:pt>
              </c:numCache>
            </c:numRef>
          </c:xVal>
          <c:yVal>
            <c:numRef>
              <c:f>'W8'!$D$34:$D$452</c:f>
              <c:numCache>
                <c:formatCode>0</c:formatCode>
                <c:ptCount val="419"/>
                <c:pt idx="0">
                  <c:v>5.1329653637184594</c:v>
                </c:pt>
                <c:pt idx="1">
                  <c:v>2.0049732280962691</c:v>
                </c:pt>
                <c:pt idx="2">
                  <c:v>1.8032000979765186</c:v>
                </c:pt>
                <c:pt idx="3">
                  <c:v>9.096845324806905</c:v>
                </c:pt>
                <c:pt idx="4">
                  <c:v>6.330969292579705</c:v>
                </c:pt>
                <c:pt idx="5">
                  <c:v>6.330969292579705</c:v>
                </c:pt>
                <c:pt idx="6">
                  <c:v>6.330969292579705</c:v>
                </c:pt>
                <c:pt idx="7">
                  <c:v>6.330969292579705</c:v>
                </c:pt>
                <c:pt idx="8">
                  <c:v>6.330969292579705</c:v>
                </c:pt>
                <c:pt idx="9">
                  <c:v>6.330969292579705</c:v>
                </c:pt>
                <c:pt idx="10">
                  <c:v>6.330969292579705</c:v>
                </c:pt>
                <c:pt idx="11">
                  <c:v>6.330969292579705</c:v>
                </c:pt>
                <c:pt idx="12">
                  <c:v>6.330969292579705</c:v>
                </c:pt>
                <c:pt idx="13">
                  <c:v>6.330969292579705</c:v>
                </c:pt>
                <c:pt idx="14">
                  <c:v>6.330969292579705</c:v>
                </c:pt>
                <c:pt idx="15">
                  <c:v>6.330969292579705</c:v>
                </c:pt>
                <c:pt idx="16">
                  <c:v>6.330969292579705</c:v>
                </c:pt>
                <c:pt idx="17">
                  <c:v>6.330969292579705</c:v>
                </c:pt>
                <c:pt idx="18">
                  <c:v>6.330969292579705</c:v>
                </c:pt>
                <c:pt idx="19">
                  <c:v>6.330969292579705</c:v>
                </c:pt>
                <c:pt idx="20">
                  <c:v>6.330969292579705</c:v>
                </c:pt>
                <c:pt idx="21">
                  <c:v>6.330969292579705</c:v>
                </c:pt>
                <c:pt idx="22">
                  <c:v>6.330969292579705</c:v>
                </c:pt>
                <c:pt idx="23">
                  <c:v>6.330969292579705</c:v>
                </c:pt>
                <c:pt idx="24">
                  <c:v>6.330969292579705</c:v>
                </c:pt>
                <c:pt idx="25">
                  <c:v>6.330969292579705</c:v>
                </c:pt>
                <c:pt idx="26">
                  <c:v>6.330969292579705</c:v>
                </c:pt>
                <c:pt idx="27">
                  <c:v>6.330969292579705</c:v>
                </c:pt>
                <c:pt idx="28">
                  <c:v>6.330969292579705</c:v>
                </c:pt>
                <c:pt idx="29">
                  <c:v>6.330969292579705</c:v>
                </c:pt>
                <c:pt idx="30">
                  <c:v>6.330969292579705</c:v>
                </c:pt>
                <c:pt idx="31">
                  <c:v>6.330969292579705</c:v>
                </c:pt>
                <c:pt idx="32">
                  <c:v>6.330969292579705</c:v>
                </c:pt>
                <c:pt idx="33">
                  <c:v>6.330969292579705</c:v>
                </c:pt>
                <c:pt idx="34">
                  <c:v>6.330969292579705</c:v>
                </c:pt>
                <c:pt idx="35">
                  <c:v>6.330969292579705</c:v>
                </c:pt>
                <c:pt idx="36">
                  <c:v>6.330969292579705</c:v>
                </c:pt>
                <c:pt idx="37">
                  <c:v>6.330969292579705</c:v>
                </c:pt>
                <c:pt idx="38">
                  <c:v>6.330969292579705</c:v>
                </c:pt>
                <c:pt idx="39">
                  <c:v>6.330969292579705</c:v>
                </c:pt>
                <c:pt idx="40">
                  <c:v>6.330969292579705</c:v>
                </c:pt>
                <c:pt idx="41">
                  <c:v>6.330969292579705</c:v>
                </c:pt>
                <c:pt idx="42">
                  <c:v>6.330969292579705</c:v>
                </c:pt>
                <c:pt idx="43">
                  <c:v>6.330969292579705</c:v>
                </c:pt>
                <c:pt idx="44">
                  <c:v>6.330969292579705</c:v>
                </c:pt>
                <c:pt idx="45">
                  <c:v>6.330969292579705</c:v>
                </c:pt>
                <c:pt idx="46">
                  <c:v>6.330969292579705</c:v>
                </c:pt>
                <c:pt idx="47">
                  <c:v>6.330969292579705</c:v>
                </c:pt>
                <c:pt idx="48">
                  <c:v>6.330969292579705</c:v>
                </c:pt>
                <c:pt idx="49">
                  <c:v>6.330969292579705</c:v>
                </c:pt>
                <c:pt idx="50">
                  <c:v>6.330969292579705</c:v>
                </c:pt>
                <c:pt idx="51">
                  <c:v>6.330969292579705</c:v>
                </c:pt>
                <c:pt idx="52">
                  <c:v>6.330969292579705</c:v>
                </c:pt>
                <c:pt idx="53">
                  <c:v>6.330969292579705</c:v>
                </c:pt>
                <c:pt idx="54">
                  <c:v>6.330969292579705</c:v>
                </c:pt>
                <c:pt idx="55">
                  <c:v>6.330969292579705</c:v>
                </c:pt>
                <c:pt idx="56">
                  <c:v>6.330969292579705</c:v>
                </c:pt>
                <c:pt idx="57">
                  <c:v>6.330969292579705</c:v>
                </c:pt>
                <c:pt idx="58">
                  <c:v>6.330969292579705</c:v>
                </c:pt>
                <c:pt idx="59">
                  <c:v>6.330969292579705</c:v>
                </c:pt>
                <c:pt idx="60">
                  <c:v>6.330969292579705</c:v>
                </c:pt>
                <c:pt idx="61">
                  <c:v>6.330969292579705</c:v>
                </c:pt>
                <c:pt idx="62">
                  <c:v>6.330969292579705</c:v>
                </c:pt>
                <c:pt idx="63">
                  <c:v>6.330969292579705</c:v>
                </c:pt>
                <c:pt idx="64">
                  <c:v>6.330969292579705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773-43A0-B178-AAE7639AC4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445119"/>
        <c:axId val="147111999"/>
      </c:scatterChart>
      <c:valAx>
        <c:axId val="137445119"/>
        <c:scaling>
          <c:orientation val="minMax"/>
          <c:max val="100"/>
          <c:min val="0"/>
        </c:scaling>
        <c:delete val="0"/>
        <c:axPos val="b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Improved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111999"/>
        <c:crosses val="autoZero"/>
        <c:crossBetween val="midCat"/>
      </c:valAx>
      <c:valAx>
        <c:axId val="147111999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Improved and accessible on premises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744511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rgbClr val="0070C0"/>
                </a:solidFill>
              </a:rPr>
              <a:t>Available</a:t>
            </a:r>
            <a:r>
              <a:rPr lang="en-US" b="1" baseline="0">
                <a:solidFill>
                  <a:srgbClr val="0070C0"/>
                </a:solidFill>
              </a:rPr>
              <a:t> vs improved</a:t>
            </a:r>
            <a:endParaRPr lang="en-US" b="1">
              <a:solidFill>
                <a:srgbClr val="0070C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rgbClr val="0070C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'W8'!$M$33</c:f>
              <c:strCache>
                <c:ptCount val="1"/>
                <c:pt idx="0">
                  <c:v>Improved and available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4"/>
            <c:spPr>
              <a:solidFill>
                <a:schemeClr val="accent5">
                  <a:lumMod val="75000"/>
                  <a:alpha val="5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'W8'!$L$34:$L$452</c:f>
              <c:numCache>
                <c:formatCode>0</c:formatCode>
                <c:ptCount val="419"/>
                <c:pt idx="0">
                  <c:v>7.0658002999065559</c:v>
                </c:pt>
                <c:pt idx="1">
                  <c:v>14.864148125624951</c:v>
                </c:pt>
                <c:pt idx="2">
                  <c:v>16.092263898650369</c:v>
                </c:pt>
                <c:pt idx="3">
                  <c:v>17.49097782030135</c:v>
                </c:pt>
                <c:pt idx="4">
                  <c:v>18.254454414069819</c:v>
                </c:pt>
                <c:pt idx="5">
                  <c:v>18.254454414069819</c:v>
                </c:pt>
                <c:pt idx="6">
                  <c:v>18.254454414069819</c:v>
                </c:pt>
                <c:pt idx="7">
                  <c:v>18.254454414069819</c:v>
                </c:pt>
                <c:pt idx="8">
                  <c:v>18.254454414069819</c:v>
                </c:pt>
                <c:pt idx="9">
                  <c:v>18.254454414069819</c:v>
                </c:pt>
                <c:pt idx="10">
                  <c:v>18.254454414069819</c:v>
                </c:pt>
                <c:pt idx="11">
                  <c:v>18.254454414069819</c:v>
                </c:pt>
                <c:pt idx="12">
                  <c:v>18.254454414069819</c:v>
                </c:pt>
                <c:pt idx="13">
                  <c:v>18.254454414069819</c:v>
                </c:pt>
                <c:pt idx="14">
                  <c:v>18.254454414069819</c:v>
                </c:pt>
                <c:pt idx="15">
                  <c:v>18.254454414069819</c:v>
                </c:pt>
                <c:pt idx="16">
                  <c:v>18.254454414069819</c:v>
                </c:pt>
                <c:pt idx="17">
                  <c:v>18.254454414069819</c:v>
                </c:pt>
                <c:pt idx="18">
                  <c:v>18.254454414069819</c:v>
                </c:pt>
                <c:pt idx="19">
                  <c:v>18.254454414069819</c:v>
                </c:pt>
                <c:pt idx="20">
                  <c:v>18.254454414069819</c:v>
                </c:pt>
                <c:pt idx="21">
                  <c:v>18.254454414069819</c:v>
                </c:pt>
                <c:pt idx="22">
                  <c:v>18.254454414069819</c:v>
                </c:pt>
                <c:pt idx="23">
                  <c:v>18.254454414069819</c:v>
                </c:pt>
                <c:pt idx="24">
                  <c:v>18.254454414069819</c:v>
                </c:pt>
                <c:pt idx="25">
                  <c:v>18.254454414069819</c:v>
                </c:pt>
                <c:pt idx="26">
                  <c:v>18.254454414069819</c:v>
                </c:pt>
                <c:pt idx="27">
                  <c:v>18.254454414069819</c:v>
                </c:pt>
                <c:pt idx="28">
                  <c:v>18.254454414069819</c:v>
                </c:pt>
                <c:pt idx="29">
                  <c:v>18.254454414069819</c:v>
                </c:pt>
                <c:pt idx="30">
                  <c:v>18.254454414069819</c:v>
                </c:pt>
                <c:pt idx="31">
                  <c:v>18.254454414069819</c:v>
                </c:pt>
                <c:pt idx="32">
                  <c:v>18.254454414069819</c:v>
                </c:pt>
                <c:pt idx="33">
                  <c:v>18.254454414069819</c:v>
                </c:pt>
                <c:pt idx="34">
                  <c:v>18.254454414069819</c:v>
                </c:pt>
                <c:pt idx="35">
                  <c:v>18.254454414069819</c:v>
                </c:pt>
                <c:pt idx="36">
                  <c:v>18.254454414069819</c:v>
                </c:pt>
                <c:pt idx="37">
                  <c:v>18.254454414069819</c:v>
                </c:pt>
                <c:pt idx="38">
                  <c:v>18.254454414069819</c:v>
                </c:pt>
                <c:pt idx="39">
                  <c:v>18.254454414069819</c:v>
                </c:pt>
                <c:pt idx="40">
                  <c:v>18.254454414069819</c:v>
                </c:pt>
                <c:pt idx="41">
                  <c:v>18.254454414069819</c:v>
                </c:pt>
                <c:pt idx="42">
                  <c:v>18.254454414069819</c:v>
                </c:pt>
                <c:pt idx="43">
                  <c:v>18.254454414069819</c:v>
                </c:pt>
                <c:pt idx="44">
                  <c:v>18.254454414069819</c:v>
                </c:pt>
                <c:pt idx="45">
                  <c:v>18.254454414069819</c:v>
                </c:pt>
                <c:pt idx="46">
                  <c:v>18.254454414069819</c:v>
                </c:pt>
                <c:pt idx="47">
                  <c:v>18.254454414069819</c:v>
                </c:pt>
                <c:pt idx="48">
                  <c:v>18.254454414069819</c:v>
                </c:pt>
                <c:pt idx="49">
                  <c:v>18.254454414069819</c:v>
                </c:pt>
                <c:pt idx="50">
                  <c:v>18.254454414069819</c:v>
                </c:pt>
                <c:pt idx="51">
                  <c:v>18.254454414069819</c:v>
                </c:pt>
                <c:pt idx="52">
                  <c:v>18.254454414069819</c:v>
                </c:pt>
                <c:pt idx="53">
                  <c:v>18.254454414069819</c:v>
                </c:pt>
                <c:pt idx="54">
                  <c:v>18.254454414069819</c:v>
                </c:pt>
                <c:pt idx="55">
                  <c:v>18.254454414069819</c:v>
                </c:pt>
                <c:pt idx="56">
                  <c:v>18.254454414069819</c:v>
                </c:pt>
                <c:pt idx="57">
                  <c:v>18.254454414069819</c:v>
                </c:pt>
                <c:pt idx="58">
                  <c:v>18.254454414069819</c:v>
                </c:pt>
                <c:pt idx="59">
                  <c:v>18.254454414069819</c:v>
                </c:pt>
                <c:pt idx="60">
                  <c:v>18.254454414069819</c:v>
                </c:pt>
                <c:pt idx="61">
                  <c:v>18.254454414069819</c:v>
                </c:pt>
                <c:pt idx="62">
                  <c:v>18.254454414069819</c:v>
                </c:pt>
                <c:pt idx="63">
                  <c:v>18.254454414069819</c:v>
                </c:pt>
                <c:pt idx="64">
                  <c:v>18.254454414069819</c:v>
                </c:pt>
              </c:numCache>
            </c:numRef>
          </c:xVal>
          <c:yVal>
            <c:numRef>
              <c:f>'W8'!$M$34:$M$452</c:f>
              <c:numCache>
                <c:formatCode>0</c:formatCode>
                <c:ptCount val="419"/>
                <c:pt idx="0">
                  <c:v>5.1329653637184594</c:v>
                </c:pt>
                <c:pt idx="1">
                  <c:v>2.0049732280962691</c:v>
                </c:pt>
                <c:pt idx="2">
                  <c:v>1.8032000979765186</c:v>
                </c:pt>
                <c:pt idx="3">
                  <c:v>9.096845324806905</c:v>
                </c:pt>
                <c:pt idx="4">
                  <c:v>6.330969292579705</c:v>
                </c:pt>
                <c:pt idx="5">
                  <c:v>6.330969292579705</c:v>
                </c:pt>
                <c:pt idx="6">
                  <c:v>6.330969292579705</c:v>
                </c:pt>
                <c:pt idx="7">
                  <c:v>6.330969292579705</c:v>
                </c:pt>
                <c:pt idx="8">
                  <c:v>6.330969292579705</c:v>
                </c:pt>
                <c:pt idx="9">
                  <c:v>6.330969292579705</c:v>
                </c:pt>
                <c:pt idx="10">
                  <c:v>6.330969292579705</c:v>
                </c:pt>
                <c:pt idx="11">
                  <c:v>6.330969292579705</c:v>
                </c:pt>
                <c:pt idx="12">
                  <c:v>6.330969292579705</c:v>
                </c:pt>
                <c:pt idx="13">
                  <c:v>6.330969292579705</c:v>
                </c:pt>
                <c:pt idx="14">
                  <c:v>6.330969292579705</c:v>
                </c:pt>
                <c:pt idx="15">
                  <c:v>6.330969292579705</c:v>
                </c:pt>
                <c:pt idx="16">
                  <c:v>6.330969292579705</c:v>
                </c:pt>
                <c:pt idx="17">
                  <c:v>6.330969292579705</c:v>
                </c:pt>
                <c:pt idx="18">
                  <c:v>6.330969292579705</c:v>
                </c:pt>
                <c:pt idx="19">
                  <c:v>6.330969292579705</c:v>
                </c:pt>
                <c:pt idx="20">
                  <c:v>6.330969292579705</c:v>
                </c:pt>
                <c:pt idx="21">
                  <c:v>6.330969292579705</c:v>
                </c:pt>
                <c:pt idx="22">
                  <c:v>6.330969292579705</c:v>
                </c:pt>
                <c:pt idx="23">
                  <c:v>6.330969292579705</c:v>
                </c:pt>
                <c:pt idx="24">
                  <c:v>6.330969292579705</c:v>
                </c:pt>
                <c:pt idx="25">
                  <c:v>6.330969292579705</c:v>
                </c:pt>
                <c:pt idx="26">
                  <c:v>6.330969292579705</c:v>
                </c:pt>
                <c:pt idx="27">
                  <c:v>6.330969292579705</c:v>
                </c:pt>
                <c:pt idx="28">
                  <c:v>6.330969292579705</c:v>
                </c:pt>
                <c:pt idx="29">
                  <c:v>6.330969292579705</c:v>
                </c:pt>
                <c:pt idx="30">
                  <c:v>6.330969292579705</c:v>
                </c:pt>
                <c:pt idx="31">
                  <c:v>6.330969292579705</c:v>
                </c:pt>
                <c:pt idx="32">
                  <c:v>6.330969292579705</c:v>
                </c:pt>
                <c:pt idx="33">
                  <c:v>6.330969292579705</c:v>
                </c:pt>
                <c:pt idx="34">
                  <c:v>6.330969292579705</c:v>
                </c:pt>
                <c:pt idx="35">
                  <c:v>6.330969292579705</c:v>
                </c:pt>
                <c:pt idx="36">
                  <c:v>6.330969292579705</c:v>
                </c:pt>
                <c:pt idx="37">
                  <c:v>6.330969292579705</c:v>
                </c:pt>
                <c:pt idx="38">
                  <c:v>6.330969292579705</c:v>
                </c:pt>
                <c:pt idx="39">
                  <c:v>6.330969292579705</c:v>
                </c:pt>
                <c:pt idx="40">
                  <c:v>6.330969292579705</c:v>
                </c:pt>
                <c:pt idx="41">
                  <c:v>6.330969292579705</c:v>
                </c:pt>
                <c:pt idx="42">
                  <c:v>6.330969292579705</c:v>
                </c:pt>
                <c:pt idx="43">
                  <c:v>6.330969292579705</c:v>
                </c:pt>
                <c:pt idx="44">
                  <c:v>6.330969292579705</c:v>
                </c:pt>
                <c:pt idx="45">
                  <c:v>6.330969292579705</c:v>
                </c:pt>
                <c:pt idx="46">
                  <c:v>6.330969292579705</c:v>
                </c:pt>
                <c:pt idx="47">
                  <c:v>6.330969292579705</c:v>
                </c:pt>
                <c:pt idx="48">
                  <c:v>6.330969292579705</c:v>
                </c:pt>
                <c:pt idx="49">
                  <c:v>6.330969292579705</c:v>
                </c:pt>
                <c:pt idx="50">
                  <c:v>6.330969292579705</c:v>
                </c:pt>
                <c:pt idx="51">
                  <c:v>6.330969292579705</c:v>
                </c:pt>
                <c:pt idx="52">
                  <c:v>6.330969292579705</c:v>
                </c:pt>
                <c:pt idx="53">
                  <c:v>6.330969292579705</c:v>
                </c:pt>
                <c:pt idx="54">
                  <c:v>6.330969292579705</c:v>
                </c:pt>
                <c:pt idx="55">
                  <c:v>6.330969292579705</c:v>
                </c:pt>
                <c:pt idx="56">
                  <c:v>6.330969292579705</c:v>
                </c:pt>
                <c:pt idx="57">
                  <c:v>6.330969292579705</c:v>
                </c:pt>
                <c:pt idx="58">
                  <c:v>6.330969292579705</c:v>
                </c:pt>
                <c:pt idx="59">
                  <c:v>6.330969292579705</c:v>
                </c:pt>
                <c:pt idx="60">
                  <c:v>6.330969292579705</c:v>
                </c:pt>
                <c:pt idx="61">
                  <c:v>6.330969292579705</c:v>
                </c:pt>
                <c:pt idx="62">
                  <c:v>6.330969292579705</c:v>
                </c:pt>
                <c:pt idx="63">
                  <c:v>6.330969292579705</c:v>
                </c:pt>
                <c:pt idx="64">
                  <c:v>6.330969292579705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6CB-4EC1-8120-6F1D81084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445119"/>
        <c:axId val="147111999"/>
      </c:scatterChart>
      <c:valAx>
        <c:axId val="137445119"/>
        <c:scaling>
          <c:orientation val="minMax"/>
          <c:max val="100"/>
          <c:min val="0"/>
        </c:scaling>
        <c:delete val="0"/>
        <c:axPos val="b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Improved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111999"/>
        <c:crosses val="autoZero"/>
        <c:crossBetween val="midCat"/>
      </c:valAx>
      <c:valAx>
        <c:axId val="147111999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Improved and available when needed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744511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'W1'!$B$45</c:f>
          <c:strCache>
            <c:ptCount val="1"/>
            <c:pt idx="0">
              <c:v>Rural</c:v>
            </c:pt>
          </c:strCache>
        </c:strRef>
      </c:tx>
      <c:layout>
        <c:manualLayout>
          <c:xMode val="edge"/>
          <c:yMode val="edge"/>
          <c:x val="0.46852520758325283"/>
          <c:y val="2.58397985390951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0309091281983169"/>
          <c:y val="0.10231787062155294"/>
          <c:w val="0.58428887714771516"/>
          <c:h val="0.64575589447514592"/>
        </c:manualLayout>
      </c:layout>
      <c:areaChart>
        <c:grouping val="stacked"/>
        <c:varyColors val="0"/>
        <c:ser>
          <c:idx val="0"/>
          <c:order val="0"/>
          <c:tx>
            <c:strRef>
              <c:f>'W1'!$A$45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0288D1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821708757472383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EB-4AEA-98E5-408D292D1330}"/>
                </c:ext>
              </c:extLst>
            </c:dLbl>
            <c:dLbl>
              <c:idx val="1"/>
              <c:layout>
                <c:manualLayout>
                  <c:x val="-5.5813980742955981E-2"/>
                  <c:y val="-1.0048984234660792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EB-4AEA-98E5-408D292D1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'W1'!$C$44:$D$44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'W1'!$C$45:$D$45</c:f>
              <c:numCache>
                <c:formatCode>0.0</c:formatCode>
                <c:ptCount val="2"/>
                <c:pt idx="0">
                  <c:v>61.669872757391289</c:v>
                </c:pt>
                <c:pt idx="1">
                  <c:v>71.639897787590087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EB-4AEA-98E5-408D292D1330}"/>
            </c:ext>
          </c:extLst>
        </c:ser>
        <c:ser>
          <c:idx val="1"/>
          <c:order val="1"/>
          <c:tx>
            <c:strRef>
              <c:f>'W1'!$A$46</c:f>
              <c:strCache>
                <c:ptCount val="1"/>
                <c:pt idx="0">
                  <c:v>Basic</c:v>
                </c:pt>
              </c:strCache>
            </c:strRef>
          </c:tx>
          <c:spPr>
            <a:solidFill>
              <a:srgbClr val="4FC3F7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201553415883984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EB-4AEA-98E5-408D292D1330}"/>
                </c:ext>
              </c:extLst>
            </c:dLbl>
            <c:dLbl>
              <c:idx val="1"/>
              <c:layout>
                <c:manualLayout>
                  <c:x val="-5.5813980742955981E-2"/>
                  <c:y val="8.22199117204160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EB-4AEA-98E5-408D292D1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'W1'!$C$44:$D$44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'W1'!$C$46:$D$46</c:f>
              <c:numCache>
                <c:formatCode>0.0</c:formatCode>
                <c:ptCount val="2"/>
                <c:pt idx="0">
                  <c:v>19.707923934660819</c:v>
                </c:pt>
                <c:pt idx="1">
                  <c:v>17.86940478396329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3EB-4AEA-98E5-408D292D1330}"/>
            </c:ext>
          </c:extLst>
        </c:ser>
        <c:ser>
          <c:idx val="2"/>
          <c:order val="2"/>
          <c:tx>
            <c:strRef>
              <c:f>'W1'!$A$47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5.5813980742955863E-2"/>
                  <c:y val="-1.0962654896055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EB-4AEA-98E5-408D292D1330}"/>
                </c:ext>
              </c:extLst>
            </c:dLbl>
            <c:dLbl>
              <c:idx val="1"/>
              <c:layout>
                <c:manualLayout>
                  <c:x val="-5.5813980742955752E-2"/>
                  <c:y val="5.48132744802773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EB-4AEA-98E5-408D292D1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'W1'!$C$44:$D$44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'W1'!$C$47:$D$47</c:f>
              <c:numCache>
                <c:formatCode>0.0</c:formatCode>
                <c:ptCount val="2"/>
                <c:pt idx="0">
                  <c:v>2.8599174921415766</c:v>
                </c:pt>
                <c:pt idx="1">
                  <c:v>2.8767130717095304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3EB-4AEA-98E5-408D292D1330}"/>
            </c:ext>
          </c:extLst>
        </c:ser>
        <c:ser>
          <c:idx val="3"/>
          <c:order val="3"/>
          <c:tx>
            <c:strRef>
              <c:f>'W1'!$A$48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rgbClr val="FFD54F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8217087574723834E-2"/>
                  <c:y val="-8.22199117204158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EB-4AEA-98E5-408D292D1330}"/>
                </c:ext>
              </c:extLst>
            </c:dLbl>
            <c:dLbl>
              <c:idx val="1"/>
              <c:layout>
                <c:manualLayout>
                  <c:x val="-6.8217087574723834E-2"/>
                  <c:y val="2.74066372401384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EB-4AEA-98E5-408D292D1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'W1'!$C$44:$D$44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'W1'!$C$48:$D$48</c:f>
              <c:numCache>
                <c:formatCode>0.0</c:formatCode>
                <c:ptCount val="2"/>
                <c:pt idx="0">
                  <c:v>11.545578206181565</c:v>
                </c:pt>
                <c:pt idx="1">
                  <c:v>5.7371343741345235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3EB-4AEA-98E5-408D292D1330}"/>
            </c:ext>
          </c:extLst>
        </c:ser>
        <c:ser>
          <c:idx val="4"/>
          <c:order val="4"/>
          <c:tx>
            <c:strRef>
              <c:f>'W1'!$A$49</c:f>
              <c:strCache>
                <c:ptCount val="1"/>
                <c:pt idx="0">
                  <c:v>Surface water</c:v>
                </c:pt>
              </c:strCache>
            </c:strRef>
          </c:tx>
          <c:spPr>
            <a:solidFill>
              <a:srgbClr val="FFB300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4.341087391118789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EB-4AEA-98E5-408D292D1330}"/>
                </c:ext>
              </c:extLst>
            </c:dLbl>
            <c:dLbl>
              <c:idx val="1"/>
              <c:layout>
                <c:manualLayout>
                  <c:x val="-5.581398074295598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EB-4AEA-98E5-408D292D1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'W1'!$C$44:$D$44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'W1'!$C$49:$D$49</c:f>
              <c:numCache>
                <c:formatCode>0.0</c:formatCode>
                <c:ptCount val="2"/>
                <c:pt idx="0">
                  <c:v>4.2167076096247484</c:v>
                </c:pt>
                <c:pt idx="1">
                  <c:v>1.8768499826025697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3EB-4AEA-98E5-408D292D1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444511"/>
        <c:axId val="87821663"/>
      </c:areaChart>
      <c:catAx>
        <c:axId val="884445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821663"/>
        <c:crosses val="autoZero"/>
        <c:auto val="1"/>
        <c:lblAlgn val="ctr"/>
        <c:lblOffset val="100"/>
        <c:noMultiLvlLbl val="0"/>
      </c:catAx>
      <c:valAx>
        <c:axId val="87821663"/>
        <c:scaling>
          <c:orientation val="minMax"/>
          <c:max val="10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444511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4496116460290044"/>
          <c:y val="0.80076862507571156"/>
          <c:w val="0.53055555555555556"/>
          <c:h val="0.164225749549948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rgbClr val="0070C0"/>
                </a:solidFill>
              </a:rPr>
              <a:t>Quality</a:t>
            </a:r>
            <a:r>
              <a:rPr lang="en-US" b="1" baseline="0">
                <a:solidFill>
                  <a:srgbClr val="0070C0"/>
                </a:solidFill>
              </a:rPr>
              <a:t> vs improved</a:t>
            </a:r>
            <a:endParaRPr lang="en-US" b="1">
              <a:solidFill>
                <a:srgbClr val="0070C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rgbClr val="0070C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'W8'!$V$33</c:f>
              <c:strCache>
                <c:ptCount val="1"/>
                <c:pt idx="0">
                  <c:v>Improved and free from contamination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4"/>
            <c:spPr>
              <a:solidFill>
                <a:schemeClr val="accent5">
                  <a:lumMod val="75000"/>
                  <a:alpha val="5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'W8'!$U$34:$U$452</c:f>
              <c:numCache>
                <c:formatCode>0</c:formatCode>
                <c:ptCount val="419"/>
                <c:pt idx="0">
                  <c:v>7.0658002999065559</c:v>
                </c:pt>
                <c:pt idx="1">
                  <c:v>14.864148125624951</c:v>
                </c:pt>
                <c:pt idx="2">
                  <c:v>16.092263898650369</c:v>
                </c:pt>
                <c:pt idx="3">
                  <c:v>17.49097782030135</c:v>
                </c:pt>
                <c:pt idx="4">
                  <c:v>18.254454414069819</c:v>
                </c:pt>
                <c:pt idx="5">
                  <c:v>18.254454414069819</c:v>
                </c:pt>
                <c:pt idx="6">
                  <c:v>18.254454414069819</c:v>
                </c:pt>
                <c:pt idx="7">
                  <c:v>18.254454414069819</c:v>
                </c:pt>
                <c:pt idx="8">
                  <c:v>18.254454414069819</c:v>
                </c:pt>
                <c:pt idx="9">
                  <c:v>18.254454414069819</c:v>
                </c:pt>
                <c:pt idx="10">
                  <c:v>18.254454414069819</c:v>
                </c:pt>
                <c:pt idx="11">
                  <c:v>18.254454414069819</c:v>
                </c:pt>
                <c:pt idx="12">
                  <c:v>18.254454414069819</c:v>
                </c:pt>
                <c:pt idx="13">
                  <c:v>18.254454414069819</c:v>
                </c:pt>
                <c:pt idx="14">
                  <c:v>18.254454414069819</c:v>
                </c:pt>
                <c:pt idx="15">
                  <c:v>18.254454414069819</c:v>
                </c:pt>
                <c:pt idx="16">
                  <c:v>18.254454414069819</c:v>
                </c:pt>
                <c:pt idx="17">
                  <c:v>18.254454414069819</c:v>
                </c:pt>
                <c:pt idx="18">
                  <c:v>18.254454414069819</c:v>
                </c:pt>
                <c:pt idx="19">
                  <c:v>18.254454414069819</c:v>
                </c:pt>
                <c:pt idx="20">
                  <c:v>18.254454414069819</c:v>
                </c:pt>
                <c:pt idx="21">
                  <c:v>18.254454414069819</c:v>
                </c:pt>
                <c:pt idx="22">
                  <c:v>18.254454414069819</c:v>
                </c:pt>
                <c:pt idx="23">
                  <c:v>18.254454414069819</c:v>
                </c:pt>
                <c:pt idx="24">
                  <c:v>18.254454414069819</c:v>
                </c:pt>
                <c:pt idx="25">
                  <c:v>18.254454414069819</c:v>
                </c:pt>
                <c:pt idx="26">
                  <c:v>18.254454414069819</c:v>
                </c:pt>
                <c:pt idx="27">
                  <c:v>18.254454414069819</c:v>
                </c:pt>
                <c:pt idx="28">
                  <c:v>18.254454414069819</c:v>
                </c:pt>
                <c:pt idx="29">
                  <c:v>18.254454414069819</c:v>
                </c:pt>
                <c:pt idx="30">
                  <c:v>18.254454414069819</c:v>
                </c:pt>
                <c:pt idx="31">
                  <c:v>18.254454414069819</c:v>
                </c:pt>
                <c:pt idx="32">
                  <c:v>18.254454414069819</c:v>
                </c:pt>
                <c:pt idx="33">
                  <c:v>18.254454414069819</c:v>
                </c:pt>
                <c:pt idx="34">
                  <c:v>18.254454414069819</c:v>
                </c:pt>
                <c:pt idx="35">
                  <c:v>18.254454414069819</c:v>
                </c:pt>
                <c:pt idx="36">
                  <c:v>18.254454414069819</c:v>
                </c:pt>
                <c:pt idx="37">
                  <c:v>18.254454414069819</c:v>
                </c:pt>
                <c:pt idx="38">
                  <c:v>18.254454414069819</c:v>
                </c:pt>
                <c:pt idx="39">
                  <c:v>18.254454414069819</c:v>
                </c:pt>
                <c:pt idx="40">
                  <c:v>18.254454414069819</c:v>
                </c:pt>
                <c:pt idx="41">
                  <c:v>18.254454414069819</c:v>
                </c:pt>
                <c:pt idx="42">
                  <c:v>18.254454414069819</c:v>
                </c:pt>
                <c:pt idx="43">
                  <c:v>18.254454414069819</c:v>
                </c:pt>
                <c:pt idx="44">
                  <c:v>18.254454414069819</c:v>
                </c:pt>
                <c:pt idx="45">
                  <c:v>18.254454414069819</c:v>
                </c:pt>
                <c:pt idx="46">
                  <c:v>18.254454414069819</c:v>
                </c:pt>
                <c:pt idx="47">
                  <c:v>18.254454414069819</c:v>
                </c:pt>
                <c:pt idx="48">
                  <c:v>18.254454414069819</c:v>
                </c:pt>
                <c:pt idx="49">
                  <c:v>18.254454414069819</c:v>
                </c:pt>
                <c:pt idx="50">
                  <c:v>18.254454414069819</c:v>
                </c:pt>
                <c:pt idx="51">
                  <c:v>18.254454414069819</c:v>
                </c:pt>
                <c:pt idx="52">
                  <c:v>18.254454414069819</c:v>
                </c:pt>
                <c:pt idx="53">
                  <c:v>18.254454414069819</c:v>
                </c:pt>
                <c:pt idx="54">
                  <c:v>18.254454414069819</c:v>
                </c:pt>
                <c:pt idx="55">
                  <c:v>18.254454414069819</c:v>
                </c:pt>
                <c:pt idx="56">
                  <c:v>18.254454414069819</c:v>
                </c:pt>
                <c:pt idx="57">
                  <c:v>18.254454414069819</c:v>
                </c:pt>
                <c:pt idx="58">
                  <c:v>18.254454414069819</c:v>
                </c:pt>
                <c:pt idx="59">
                  <c:v>18.254454414069819</c:v>
                </c:pt>
                <c:pt idx="60">
                  <c:v>18.254454414069819</c:v>
                </c:pt>
                <c:pt idx="61">
                  <c:v>18.254454414069819</c:v>
                </c:pt>
                <c:pt idx="62">
                  <c:v>18.254454414069819</c:v>
                </c:pt>
                <c:pt idx="63">
                  <c:v>18.254454414069819</c:v>
                </c:pt>
                <c:pt idx="64">
                  <c:v>18.254454414069819</c:v>
                </c:pt>
              </c:numCache>
            </c:numRef>
          </c:xVal>
          <c:yVal>
            <c:numRef>
              <c:f>'W8'!$V$34:$V$452</c:f>
              <c:numCache>
                <c:formatCode>0</c:formatCode>
                <c:ptCount val="419"/>
                <c:pt idx="0">
                  <c:v>5.1329653637184594</c:v>
                </c:pt>
                <c:pt idx="1">
                  <c:v>2.0049732280962691</c:v>
                </c:pt>
                <c:pt idx="2">
                  <c:v>1.8032000979765186</c:v>
                </c:pt>
                <c:pt idx="3">
                  <c:v>9.096845324806905</c:v>
                </c:pt>
                <c:pt idx="4">
                  <c:v>6.330969292579705</c:v>
                </c:pt>
                <c:pt idx="5">
                  <c:v>6.330969292579705</c:v>
                </c:pt>
                <c:pt idx="6">
                  <c:v>6.330969292579705</c:v>
                </c:pt>
                <c:pt idx="7">
                  <c:v>6.330969292579705</c:v>
                </c:pt>
                <c:pt idx="8">
                  <c:v>6.330969292579705</c:v>
                </c:pt>
                <c:pt idx="9">
                  <c:v>6.330969292579705</c:v>
                </c:pt>
                <c:pt idx="10">
                  <c:v>6.330969292579705</c:v>
                </c:pt>
                <c:pt idx="11">
                  <c:v>6.330969292579705</c:v>
                </c:pt>
                <c:pt idx="12">
                  <c:v>6.330969292579705</c:v>
                </c:pt>
                <c:pt idx="13">
                  <c:v>6.330969292579705</c:v>
                </c:pt>
                <c:pt idx="14">
                  <c:v>6.330969292579705</c:v>
                </c:pt>
                <c:pt idx="15">
                  <c:v>6.330969292579705</c:v>
                </c:pt>
                <c:pt idx="16">
                  <c:v>6.330969292579705</c:v>
                </c:pt>
                <c:pt idx="17">
                  <c:v>6.330969292579705</c:v>
                </c:pt>
                <c:pt idx="18">
                  <c:v>6.330969292579705</c:v>
                </c:pt>
                <c:pt idx="19">
                  <c:v>6.330969292579705</c:v>
                </c:pt>
                <c:pt idx="20">
                  <c:v>6.330969292579705</c:v>
                </c:pt>
                <c:pt idx="21">
                  <c:v>6.330969292579705</c:v>
                </c:pt>
                <c:pt idx="22">
                  <c:v>6.330969292579705</c:v>
                </c:pt>
                <c:pt idx="23">
                  <c:v>6.330969292579705</c:v>
                </c:pt>
                <c:pt idx="24">
                  <c:v>6.330969292579705</c:v>
                </c:pt>
                <c:pt idx="25">
                  <c:v>6.330969292579705</c:v>
                </c:pt>
                <c:pt idx="26">
                  <c:v>6.330969292579705</c:v>
                </c:pt>
                <c:pt idx="27">
                  <c:v>6.330969292579705</c:v>
                </c:pt>
                <c:pt idx="28">
                  <c:v>6.330969292579705</c:v>
                </c:pt>
                <c:pt idx="29">
                  <c:v>6.330969292579705</c:v>
                </c:pt>
                <c:pt idx="30">
                  <c:v>6.330969292579705</c:v>
                </c:pt>
                <c:pt idx="31">
                  <c:v>6.330969292579705</c:v>
                </c:pt>
                <c:pt idx="32">
                  <c:v>6.330969292579705</c:v>
                </c:pt>
                <c:pt idx="33">
                  <c:v>6.330969292579705</c:v>
                </c:pt>
                <c:pt idx="34">
                  <c:v>6.330969292579705</c:v>
                </c:pt>
                <c:pt idx="35">
                  <c:v>6.330969292579705</c:v>
                </c:pt>
                <c:pt idx="36">
                  <c:v>6.330969292579705</c:v>
                </c:pt>
                <c:pt idx="37">
                  <c:v>6.330969292579705</c:v>
                </c:pt>
                <c:pt idx="38">
                  <c:v>6.330969292579705</c:v>
                </c:pt>
                <c:pt idx="39">
                  <c:v>6.330969292579705</c:v>
                </c:pt>
                <c:pt idx="40">
                  <c:v>6.330969292579705</c:v>
                </c:pt>
                <c:pt idx="41">
                  <c:v>6.330969292579705</c:v>
                </c:pt>
                <c:pt idx="42">
                  <c:v>6.330969292579705</c:v>
                </c:pt>
                <c:pt idx="43">
                  <c:v>6.330969292579705</c:v>
                </c:pt>
                <c:pt idx="44">
                  <c:v>6.330969292579705</c:v>
                </c:pt>
                <c:pt idx="45">
                  <c:v>6.330969292579705</c:v>
                </c:pt>
                <c:pt idx="46">
                  <c:v>6.330969292579705</c:v>
                </c:pt>
                <c:pt idx="47">
                  <c:v>6.330969292579705</c:v>
                </c:pt>
                <c:pt idx="48">
                  <c:v>6.330969292579705</c:v>
                </c:pt>
                <c:pt idx="49">
                  <c:v>6.330969292579705</c:v>
                </c:pt>
                <c:pt idx="50">
                  <c:v>6.330969292579705</c:v>
                </c:pt>
                <c:pt idx="51">
                  <c:v>6.330969292579705</c:v>
                </c:pt>
                <c:pt idx="52">
                  <c:v>6.330969292579705</c:v>
                </c:pt>
                <c:pt idx="53">
                  <c:v>6.330969292579705</c:v>
                </c:pt>
                <c:pt idx="54">
                  <c:v>6.330969292579705</c:v>
                </c:pt>
                <c:pt idx="55">
                  <c:v>6.330969292579705</c:v>
                </c:pt>
                <c:pt idx="56">
                  <c:v>6.330969292579705</c:v>
                </c:pt>
                <c:pt idx="57">
                  <c:v>6.330969292579705</c:v>
                </c:pt>
                <c:pt idx="58">
                  <c:v>6.330969292579705</c:v>
                </c:pt>
                <c:pt idx="59">
                  <c:v>6.330969292579705</c:v>
                </c:pt>
                <c:pt idx="60">
                  <c:v>6.330969292579705</c:v>
                </c:pt>
                <c:pt idx="61">
                  <c:v>6.330969292579705</c:v>
                </c:pt>
                <c:pt idx="62">
                  <c:v>6.330969292579705</c:v>
                </c:pt>
                <c:pt idx="63">
                  <c:v>6.330969292579705</c:v>
                </c:pt>
                <c:pt idx="64">
                  <c:v>6.330969292579705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E99-498D-B494-1414E8359D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445119"/>
        <c:axId val="147111999"/>
      </c:scatterChart>
      <c:valAx>
        <c:axId val="137445119"/>
        <c:scaling>
          <c:orientation val="minMax"/>
          <c:max val="100"/>
          <c:min val="0"/>
        </c:scaling>
        <c:delete val="0"/>
        <c:axPos val="b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Improved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111999"/>
        <c:crosses val="autoZero"/>
        <c:crossBetween val="midCat"/>
      </c:valAx>
      <c:valAx>
        <c:axId val="147111999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Improved and free</a:t>
                </a:r>
                <a:r>
                  <a:rPr lang="en-US" baseline="0"/>
                  <a:t> from contamination</a:t>
                </a:r>
                <a:r>
                  <a:rPr lang="en-US"/>
                  <a:t>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744511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631456972133803"/>
          <c:y val="0.20092467298150654"/>
          <c:w val="0.81930599765454848"/>
          <c:h val="0.77426702751465948"/>
        </c:manualLayout>
      </c:layout>
      <c:scatterChart>
        <c:scatterStyle val="lineMarker"/>
        <c:varyColors val="0"/>
        <c:ser>
          <c:idx val="0"/>
          <c:order val="0"/>
          <c:tx>
            <c:v>Light circles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14"/>
            <c:spPr>
              <a:solidFill>
                <a:srgbClr val="00B0F0">
                  <a:alpha val="50000"/>
                </a:srgbClr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'W9'!$D$37:$D$152</c:f>
              <c:numCache>
                <c:formatCode>General</c:formatCode>
                <c:ptCount val="116"/>
                <c:pt idx="0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3</c:v>
                </c:pt>
                <c:pt idx="73">
                  <c:v>3</c:v>
                </c:pt>
                <c:pt idx="74">
                  <c:v>3</c:v>
                </c:pt>
                <c:pt idx="76">
                  <c:v>5</c:v>
                </c:pt>
                <c:pt idx="77">
                  <c:v>5</c:v>
                </c:pt>
                <c:pt idx="78">
                  <c:v>6</c:v>
                </c:pt>
                <c:pt idx="79">
                  <c:v>6</c:v>
                </c:pt>
                <c:pt idx="80">
                  <c:v>6</c:v>
                </c:pt>
                <c:pt idx="81">
                  <c:v>6</c:v>
                </c:pt>
                <c:pt idx="82">
                  <c:v>6</c:v>
                </c:pt>
                <c:pt idx="83">
                  <c:v>7</c:v>
                </c:pt>
                <c:pt idx="84">
                  <c:v>7</c:v>
                </c:pt>
                <c:pt idx="85">
                  <c:v>7</c:v>
                </c:pt>
                <c:pt idx="86">
                  <c:v>7</c:v>
                </c:pt>
                <c:pt idx="87">
                  <c:v>7</c:v>
                </c:pt>
                <c:pt idx="88">
                  <c:v>7</c:v>
                </c:pt>
                <c:pt idx="89">
                  <c:v>7</c:v>
                </c:pt>
                <c:pt idx="90">
                  <c:v>7</c:v>
                </c:pt>
                <c:pt idx="91">
                  <c:v>7</c:v>
                </c:pt>
                <c:pt idx="92">
                  <c:v>7</c:v>
                </c:pt>
                <c:pt idx="93">
                  <c:v>7</c:v>
                </c:pt>
                <c:pt idx="94">
                  <c:v>7</c:v>
                </c:pt>
                <c:pt idx="95">
                  <c:v>7</c:v>
                </c:pt>
                <c:pt idx="96">
                  <c:v>7</c:v>
                </c:pt>
                <c:pt idx="97">
                  <c:v>7</c:v>
                </c:pt>
                <c:pt idx="98">
                  <c:v>7</c:v>
                </c:pt>
                <c:pt idx="99">
                  <c:v>7</c:v>
                </c:pt>
                <c:pt idx="100">
                  <c:v>7</c:v>
                </c:pt>
                <c:pt idx="101">
                  <c:v>7</c:v>
                </c:pt>
                <c:pt idx="102">
                  <c:v>7</c:v>
                </c:pt>
                <c:pt idx="103">
                  <c:v>7</c:v>
                </c:pt>
                <c:pt idx="104">
                  <c:v>7</c:v>
                </c:pt>
                <c:pt idx="105">
                  <c:v>7</c:v>
                </c:pt>
                <c:pt idx="106">
                  <c:v>7</c:v>
                </c:pt>
                <c:pt idx="107">
                  <c:v>7</c:v>
                </c:pt>
                <c:pt idx="108">
                  <c:v>7</c:v>
                </c:pt>
                <c:pt idx="109">
                  <c:v>7</c:v>
                </c:pt>
                <c:pt idx="110">
                  <c:v>7</c:v>
                </c:pt>
                <c:pt idx="111">
                  <c:v>7</c:v>
                </c:pt>
                <c:pt idx="112">
                  <c:v>7</c:v>
                </c:pt>
                <c:pt idx="113">
                  <c:v>7</c:v>
                </c:pt>
                <c:pt idx="114">
                  <c:v>7</c:v>
                </c:pt>
                <c:pt idx="115">
                  <c:v>7</c:v>
                </c:pt>
              </c:numCache>
            </c:numRef>
          </c:xVal>
          <c:yVal>
            <c:numRef>
              <c:f>'W9'!$E$37:$E$152</c:f>
              <c:numCache>
                <c:formatCode>General</c:formatCode>
                <c:ptCount val="116"/>
                <c:pt idx="0">
                  <c:v>#N/A</c:v>
                </c:pt>
                <c:pt idx="2" formatCode="0">
                  <c:v>#N/A</c:v>
                </c:pt>
                <c:pt idx="3" formatCode="0">
                  <c:v>#N/A</c:v>
                </c:pt>
                <c:pt idx="4" formatCode="0">
                  <c:v>#N/A</c:v>
                </c:pt>
                <c:pt idx="5" formatCode="0">
                  <c:v>#N/A</c:v>
                </c:pt>
                <c:pt idx="6" formatCode="0">
                  <c:v>#N/A</c:v>
                </c:pt>
                <c:pt idx="7" formatCode="0">
                  <c:v>#N/A</c:v>
                </c:pt>
                <c:pt idx="8" formatCode="0">
                  <c:v>#N/A</c:v>
                </c:pt>
                <c:pt idx="9" formatCode="0">
                  <c:v>#N/A</c:v>
                </c:pt>
                <c:pt idx="10" formatCode="0">
                  <c:v>#N/A</c:v>
                </c:pt>
                <c:pt idx="11" formatCode="0">
                  <c:v>#N/A</c:v>
                </c:pt>
                <c:pt idx="12" formatCode="0">
                  <c:v>#N/A</c:v>
                </c:pt>
                <c:pt idx="13" formatCode="0">
                  <c:v>#N/A</c:v>
                </c:pt>
                <c:pt idx="14" formatCode="0">
                  <c:v>#N/A</c:v>
                </c:pt>
                <c:pt idx="15" formatCode="0">
                  <c:v>#N/A</c:v>
                </c:pt>
                <c:pt idx="18" formatCode="0">
                  <c:v>0</c:v>
                </c:pt>
                <c:pt idx="19" formatCode="0">
                  <c:v>#N/A</c:v>
                </c:pt>
                <c:pt idx="20" formatCode="0">
                  <c:v>#N/A</c:v>
                </c:pt>
                <c:pt idx="21" formatCode="0">
                  <c:v>#N/A</c:v>
                </c:pt>
                <c:pt idx="22" formatCode="0">
                  <c:v>#N/A</c:v>
                </c:pt>
                <c:pt idx="23" formatCode="0">
                  <c:v>#N/A</c:v>
                </c:pt>
                <c:pt idx="24" formatCode="0">
                  <c:v>#N/A</c:v>
                </c:pt>
                <c:pt idx="25" formatCode="0">
                  <c:v>#N/A</c:v>
                </c:pt>
                <c:pt idx="26" formatCode="0">
                  <c:v>#N/A</c:v>
                </c:pt>
                <c:pt idx="27" formatCode="0">
                  <c:v>#N/A</c:v>
                </c:pt>
                <c:pt idx="28" formatCode="0">
                  <c:v>#N/A</c:v>
                </c:pt>
                <c:pt idx="29" formatCode="0">
                  <c:v>#N/A</c:v>
                </c:pt>
                <c:pt idx="30" formatCode="0">
                  <c:v>#N/A</c:v>
                </c:pt>
                <c:pt idx="31" formatCode="0">
                  <c:v>#N/A</c:v>
                </c:pt>
                <c:pt idx="32" formatCode="0">
                  <c:v>#N/A</c:v>
                </c:pt>
                <c:pt idx="33" formatCode="0">
                  <c:v>#N/A</c:v>
                </c:pt>
                <c:pt idx="34" formatCode="0">
                  <c:v>#N/A</c:v>
                </c:pt>
                <c:pt idx="35" formatCode="0">
                  <c:v>#N/A</c:v>
                </c:pt>
                <c:pt idx="36" formatCode="0">
                  <c:v>#N/A</c:v>
                </c:pt>
                <c:pt idx="37" formatCode="0">
                  <c:v>#N/A</c:v>
                </c:pt>
                <c:pt idx="38" formatCode="0">
                  <c:v>#N/A</c:v>
                </c:pt>
                <c:pt idx="39" formatCode="0">
                  <c:v>#N/A</c:v>
                </c:pt>
                <c:pt idx="40" formatCode="0">
                  <c:v>#N/A</c:v>
                </c:pt>
                <c:pt idx="41" formatCode="0">
                  <c:v>#N/A</c:v>
                </c:pt>
                <c:pt idx="42" formatCode="0">
                  <c:v>#N/A</c:v>
                </c:pt>
                <c:pt idx="43" formatCode="0">
                  <c:v>#N/A</c:v>
                </c:pt>
                <c:pt idx="44" formatCode="0">
                  <c:v>#N/A</c:v>
                </c:pt>
                <c:pt idx="45" formatCode="0">
                  <c:v>#N/A</c:v>
                </c:pt>
                <c:pt idx="46" formatCode="0">
                  <c:v>#N/A</c:v>
                </c:pt>
                <c:pt idx="47" formatCode="0">
                  <c:v>#N/A</c:v>
                </c:pt>
                <c:pt idx="48" formatCode="0">
                  <c:v>#N/A</c:v>
                </c:pt>
                <c:pt idx="49" formatCode="0">
                  <c:v>#N/A</c:v>
                </c:pt>
                <c:pt idx="50" formatCode="0">
                  <c:v>#N/A</c:v>
                </c:pt>
                <c:pt idx="51" formatCode="0">
                  <c:v>#N/A</c:v>
                </c:pt>
                <c:pt idx="52" formatCode="0">
                  <c:v>#N/A</c:v>
                </c:pt>
                <c:pt idx="53" formatCode="0">
                  <c:v>#N/A</c:v>
                </c:pt>
                <c:pt idx="54" formatCode="0">
                  <c:v>#N/A</c:v>
                </c:pt>
                <c:pt idx="55" formatCode="0">
                  <c:v>#N/A</c:v>
                </c:pt>
                <c:pt idx="56" formatCode="0">
                  <c:v>#N/A</c:v>
                </c:pt>
                <c:pt idx="57" formatCode="0">
                  <c:v>#N/A</c:v>
                </c:pt>
                <c:pt idx="58" formatCode="0">
                  <c:v>#N/A</c:v>
                </c:pt>
                <c:pt idx="59" formatCode="0">
                  <c:v>#N/A</c:v>
                </c:pt>
                <c:pt idx="60" formatCode="0">
                  <c:v>#N/A</c:v>
                </c:pt>
                <c:pt idx="61" formatCode="0">
                  <c:v>#N/A</c:v>
                </c:pt>
                <c:pt idx="62" formatCode="0">
                  <c:v>#N/A</c:v>
                </c:pt>
                <c:pt idx="63" formatCode="0">
                  <c:v>#N/A</c:v>
                </c:pt>
                <c:pt idx="64" formatCode="0">
                  <c:v>#N/A</c:v>
                </c:pt>
                <c:pt idx="65" formatCode="0">
                  <c:v>#N/A</c:v>
                </c:pt>
                <c:pt idx="66" formatCode="0">
                  <c:v>#N/A</c:v>
                </c:pt>
                <c:pt idx="67" formatCode="0">
                  <c:v>#N/A</c:v>
                </c:pt>
                <c:pt idx="68" formatCode="0">
                  <c:v>#N/A</c:v>
                </c:pt>
                <c:pt idx="69" formatCode="0">
                  <c:v>#N/A</c:v>
                </c:pt>
                <c:pt idx="70" formatCode="0">
                  <c:v>#N/A</c:v>
                </c:pt>
                <c:pt idx="71" formatCode="0">
                  <c:v>#N/A</c:v>
                </c:pt>
                <c:pt idx="72" formatCode="0">
                  <c:v>#N/A</c:v>
                </c:pt>
                <c:pt idx="73" formatCode="0">
                  <c:v>#N/A</c:v>
                </c:pt>
                <c:pt idx="74" formatCode="0">
                  <c:v>#N/A</c:v>
                </c:pt>
                <c:pt idx="76" formatCode="0">
                  <c:v>0</c:v>
                </c:pt>
                <c:pt idx="77" formatCode="0">
                  <c:v>0</c:v>
                </c:pt>
                <c:pt idx="78" formatCode="0">
                  <c:v>0</c:v>
                </c:pt>
                <c:pt idx="79" formatCode="0">
                  <c:v>0</c:v>
                </c:pt>
                <c:pt idx="80" formatCode="0">
                  <c:v>0</c:v>
                </c:pt>
                <c:pt idx="81" formatCode="0">
                  <c:v>0</c:v>
                </c:pt>
                <c:pt idx="82" formatCode="0">
                  <c:v>0</c:v>
                </c:pt>
                <c:pt idx="83" formatCode="0">
                  <c:v>0</c:v>
                </c:pt>
                <c:pt idx="84" formatCode="0">
                  <c:v>0</c:v>
                </c:pt>
                <c:pt idx="85" formatCode="0">
                  <c:v>#N/A</c:v>
                </c:pt>
                <c:pt idx="86" formatCode="0">
                  <c:v>#N/A</c:v>
                </c:pt>
                <c:pt idx="87" formatCode="0">
                  <c:v>#N/A</c:v>
                </c:pt>
                <c:pt idx="88" formatCode="0">
                  <c:v>#N/A</c:v>
                </c:pt>
                <c:pt idx="89" formatCode="0">
                  <c:v>#N/A</c:v>
                </c:pt>
                <c:pt idx="90" formatCode="0">
                  <c:v>#N/A</c:v>
                </c:pt>
                <c:pt idx="91" formatCode="0">
                  <c:v>#N/A</c:v>
                </c:pt>
                <c:pt idx="92" formatCode="0">
                  <c:v>#N/A</c:v>
                </c:pt>
                <c:pt idx="93" formatCode="0">
                  <c:v>#N/A</c:v>
                </c:pt>
                <c:pt idx="94" formatCode="0">
                  <c:v>#N/A</c:v>
                </c:pt>
                <c:pt idx="95" formatCode="0">
                  <c:v>#N/A</c:v>
                </c:pt>
                <c:pt idx="96" formatCode="0">
                  <c:v>#N/A</c:v>
                </c:pt>
                <c:pt idx="97" formatCode="0">
                  <c:v>#N/A</c:v>
                </c:pt>
                <c:pt idx="98" formatCode="0">
                  <c:v>#N/A</c:v>
                </c:pt>
                <c:pt idx="99" formatCode="0">
                  <c:v>#N/A</c:v>
                </c:pt>
                <c:pt idx="100" formatCode="0">
                  <c:v>#N/A</c:v>
                </c:pt>
                <c:pt idx="101" formatCode="0">
                  <c:v>#N/A</c:v>
                </c:pt>
                <c:pt idx="102" formatCode="0">
                  <c:v>#N/A</c:v>
                </c:pt>
                <c:pt idx="103" formatCode="0">
                  <c:v>#N/A</c:v>
                </c:pt>
                <c:pt idx="104" formatCode="0">
                  <c:v>#N/A</c:v>
                </c:pt>
                <c:pt idx="105" formatCode="0">
                  <c:v>#N/A</c:v>
                </c:pt>
                <c:pt idx="106" formatCode="0">
                  <c:v>#N/A</c:v>
                </c:pt>
                <c:pt idx="107" formatCode="0">
                  <c:v>#N/A</c:v>
                </c:pt>
                <c:pt idx="108" formatCode="0">
                  <c:v>#N/A</c:v>
                </c:pt>
                <c:pt idx="109" formatCode="0">
                  <c:v>#N/A</c:v>
                </c:pt>
                <c:pt idx="110" formatCode="0">
                  <c:v>#N/A</c:v>
                </c:pt>
                <c:pt idx="111" formatCode="0">
                  <c:v>#N/A</c:v>
                </c:pt>
                <c:pt idx="112" formatCode="0">
                  <c:v>#N/A</c:v>
                </c:pt>
                <c:pt idx="113" formatCode="0">
                  <c:v>#N/A</c:v>
                </c:pt>
                <c:pt idx="114" formatCode="0">
                  <c:v>#N/A</c:v>
                </c:pt>
                <c:pt idx="115" formatCode="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74-7C55-425B-90FE-E3CEFAAF4782}"/>
            </c:ext>
          </c:extLst>
        </c:ser>
        <c:ser>
          <c:idx val="1"/>
          <c:order val="1"/>
          <c:tx>
            <c:v>Dark circles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5"/>
            <c:spPr>
              <a:solidFill>
                <a:srgbClr val="0070C0"/>
              </a:solidFill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B4-46C7-8B12-5CA26F9C8E1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B4-46C7-8B12-5CA26F9C8E1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B4-46C7-8B12-5CA26F9C8E1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B4-46C7-8B12-5CA26F9C8E1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B4-46C7-8B12-5CA26F9C8E12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B4-46C7-8B12-5CA26F9C8E12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B4-46C7-8B12-5CA26F9C8E12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B4-46C7-8B12-5CA26F9C8E12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B4-46C7-8B12-5CA26F9C8E12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B4-46C7-8B12-5CA26F9C8E12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B4-46C7-8B12-5CA26F9C8E12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B4-46C7-8B12-5CA26F9C8E12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B4-46C7-8B12-5CA26F9C8E12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B4-46C7-8B12-5CA26F9C8E12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B4-46C7-8B12-5CA26F9C8E12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4B4-46C7-8B12-5CA26F9C8E12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4B4-46C7-8B12-5CA26F9C8E12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4B4-46C7-8B12-5CA26F9C8E12}"/>
                </c:ext>
              </c:extLst>
            </c:dLbl>
            <c:dLbl>
              <c:idx val="18"/>
              <c:tx>
                <c:strRef>
                  <c:f>'W9'!$I$55</c:f>
                  <c:strCache>
                    <c:ptCount val="1"/>
                    <c:pt idx="0">
                      <c:v>[Select country]</c:v>
                    </c:pt>
                  </c:strCache>
                </c:strRef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{38C2B087-B3C3-487D-9715-1013B7869B38}</c15:txfldGUID>
                      <c15:f>'W9'!$I$55</c15:f>
                      <c15:dlblFieldTableCache>
                        <c:ptCount val="1"/>
                        <c:pt idx="0">
                          <c:v>[Select country]</c:v>
                        </c:pt>
                      </c15:dlblFieldTableCache>
                    </c15:dlblFTEntry>
                  </c15:dlblFieldTable>
                  <c15:showDataLabelsRange val="1"/>
                </c:ext>
                <c:ext xmlns:c16="http://schemas.microsoft.com/office/drawing/2014/chart" uri="{C3380CC4-5D6E-409C-BE32-E72D297353CC}">
                  <c16:uniqueId val="{00000000-D7CF-4170-925C-5976738E3C35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4B4-46C7-8B12-5CA26F9C8E12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4B4-46C7-8B12-5CA26F9C8E12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4B4-46C7-8B12-5CA26F9C8E12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4B4-46C7-8B12-5CA26F9C8E12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4B4-46C7-8B12-5CA26F9C8E12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4B4-46C7-8B12-5CA26F9C8E12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4B4-46C7-8B12-5CA26F9C8E12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4B4-46C7-8B12-5CA26F9C8E12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4B4-46C7-8B12-5CA26F9C8E12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4B4-46C7-8B12-5CA26F9C8E12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4B4-46C7-8B12-5CA26F9C8E12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4B4-46C7-8B12-5CA26F9C8E12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4B4-46C7-8B12-5CA26F9C8E12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4B4-46C7-8B12-5CA26F9C8E12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4B4-46C7-8B12-5CA26F9C8E12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4B4-46C7-8B12-5CA26F9C8E12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4B4-46C7-8B12-5CA26F9C8E12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4B4-46C7-8B12-5CA26F9C8E12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4B4-46C7-8B12-5CA26F9C8E12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4B4-46C7-8B12-5CA26F9C8E12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4B4-46C7-8B12-5CA26F9C8E12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4B4-46C7-8B12-5CA26F9C8E12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4B4-46C7-8B12-5CA26F9C8E12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4B4-46C7-8B12-5CA26F9C8E12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4B4-46C7-8B12-5CA26F9C8E12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4B4-46C7-8B12-5CA26F9C8E12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E4B4-46C7-8B12-5CA26F9C8E12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E4B4-46C7-8B12-5CA26F9C8E12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E4B4-46C7-8B12-5CA26F9C8E12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E4B4-46C7-8B12-5CA26F9C8E12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E4B4-46C7-8B12-5CA26F9C8E12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E4B4-46C7-8B12-5CA26F9C8E12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E4B4-46C7-8B12-5CA26F9C8E12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E4B4-46C7-8B12-5CA26F9C8E12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E4B4-46C7-8B12-5CA26F9C8E12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E4B4-46C7-8B12-5CA26F9C8E12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E4B4-46C7-8B12-5CA26F9C8E12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E4B4-46C7-8B12-5CA26F9C8E12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E4B4-46C7-8B12-5CA26F9C8E12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E4B4-46C7-8B12-5CA26F9C8E12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E4B4-46C7-8B12-5CA26F9C8E12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E4B4-46C7-8B12-5CA26F9C8E12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E4B4-46C7-8B12-5CA26F9C8E12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E4B4-46C7-8B12-5CA26F9C8E12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E4B4-46C7-8B12-5CA26F9C8E12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E4B4-46C7-8B12-5CA26F9C8E12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E4B4-46C7-8B12-5CA26F9C8E12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E4B4-46C7-8B12-5CA26F9C8E12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E4B4-46C7-8B12-5CA26F9C8E12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E4B4-46C7-8B12-5CA26F9C8E12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E4B4-46C7-8B12-5CA26F9C8E12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E4B4-46C7-8B12-5CA26F9C8E12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E4B4-46C7-8B12-5CA26F9C8E12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E4B4-46C7-8B12-5CA26F9C8E12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E4B4-46C7-8B12-5CA26F9C8E12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E4B4-46C7-8B12-5CA26F9C8E12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E4B4-46C7-8B12-5CA26F9C8E12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fld id="{4AE25004-1D62-4F9E-ABF0-4D46ED683DA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B-E4B4-46C7-8B12-5CA26F9C8E12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fld id="{5AEDE8FD-2EFD-4847-8A53-14C63C3DEEA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C-E4B4-46C7-8B12-5CA26F9C8E12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fld id="{E44AB062-5FA8-410A-8CF9-6EB373E866E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D-E4B4-46C7-8B12-5CA26F9C8E12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E4B4-46C7-8B12-5CA26F9C8E12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E4B4-46C7-8B12-5CA26F9C8E12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E4B4-46C7-8B12-5CA26F9C8E12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fld id="{F1C020C4-91A4-4625-AF9B-7F9F62688F9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1-E4B4-46C7-8B12-5CA26F9C8E12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fld id="{6D562B0F-FB36-4280-9A86-72A93C61D1E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2-E4B4-46C7-8B12-5CA26F9C8E12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fld id="{530DB4A1-725F-4AF7-98E4-C1AB51FB455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3-E4B4-46C7-8B12-5CA26F9C8E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</c:ext>
            </c:extLst>
          </c:dLbls>
          <c:xVal>
            <c:numRef>
              <c:f>'W9'!$F$37:$F$121</c:f>
              <c:numCache>
                <c:formatCode>General</c:formatCode>
                <c:ptCount val="85"/>
                <c:pt idx="0">
                  <c:v>1</c:v>
                </c:pt>
                <c:pt idx="2">
                  <c:v>2</c:v>
                </c:pt>
                <c:pt idx="18">
                  <c:v>3</c:v>
                </c:pt>
                <c:pt idx="76">
                  <c:v>5</c:v>
                </c:pt>
                <c:pt idx="77">
                  <c:v>5</c:v>
                </c:pt>
                <c:pt idx="78">
                  <c:v>6</c:v>
                </c:pt>
                <c:pt idx="82">
                  <c:v>6</c:v>
                </c:pt>
                <c:pt idx="83">
                  <c:v>7</c:v>
                </c:pt>
                <c:pt idx="84">
                  <c:v>7</c:v>
                </c:pt>
              </c:numCache>
            </c:numRef>
          </c:xVal>
          <c:yVal>
            <c:numRef>
              <c:f>'W9'!$G$37:$G$121</c:f>
              <c:numCache>
                <c:formatCode>General</c:formatCode>
                <c:ptCount val="85"/>
                <c:pt idx="0" formatCode="0">
                  <c:v>#N/A</c:v>
                </c:pt>
                <c:pt idx="2" formatCode="0">
                  <c:v>#N/A</c:v>
                </c:pt>
                <c:pt idx="18" formatCode="0">
                  <c:v>0</c:v>
                </c:pt>
                <c:pt idx="76" formatCode="0">
                  <c:v>0</c:v>
                </c:pt>
                <c:pt idx="77" formatCode="0">
                  <c:v>0</c:v>
                </c:pt>
                <c:pt idx="78" formatCode="0">
                  <c:v>0</c:v>
                </c:pt>
                <c:pt idx="82" formatCode="0">
                  <c:v>0</c:v>
                </c:pt>
                <c:pt idx="83" formatCode="0">
                  <c:v>0</c:v>
                </c:pt>
                <c:pt idx="84" formatCode="0">
                  <c:v>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'W9'!$C$37:$C$121</c15:f>
                <c15:dlblRangeCache>
                  <c:ptCount val="85"/>
                  <c:pt idx="0">
                    <c:v>World</c:v>
                  </c:pt>
                  <c:pt idx="2">
                    <c:v>[Region name]</c:v>
                  </c:pt>
                  <c:pt idx="18">
                    <c:v>[Select country]</c:v>
                  </c:pt>
                  <c:pt idx="76">
                    <c:v>Urban</c:v>
                  </c:pt>
                  <c:pt idx="77">
                    <c:v>Rural</c:v>
                  </c:pt>
                  <c:pt idx="78">
                    <c:v>Poorest</c:v>
                  </c:pt>
                  <c:pt idx="82">
                    <c:v>Richest</c:v>
                  </c:pt>
                  <c:pt idx="83">
                    <c:v>Highest region</c:v>
                  </c:pt>
                  <c:pt idx="84">
                    <c:v>Lowest region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5-7C55-425B-90FE-E3CEFAAF4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0876192"/>
        <c:axId val="1050665760"/>
      </c:scatterChart>
      <c:valAx>
        <c:axId val="10408761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50665760"/>
        <c:crosses val="autoZero"/>
        <c:crossBetween val="midCat"/>
      </c:valAx>
      <c:valAx>
        <c:axId val="1050665760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Proportion of the population using </a:t>
                </a:r>
              </a:p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basic drinking water services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0876192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697488827410083"/>
          <c:y val="2.9569892473118281E-2"/>
          <c:w val="0.6967413279421153"/>
          <c:h val="0.84120057406617277"/>
        </c:manualLayout>
      </c:layout>
      <c:scatterChart>
        <c:scatterStyle val="lineMarker"/>
        <c:varyColors val="0"/>
        <c:ser>
          <c:idx val="0"/>
          <c:order val="0"/>
          <c:tx>
            <c:strRef>
              <c:f>'W10'!$E$42</c:f>
              <c:strCache>
                <c:ptCount val="1"/>
                <c:pt idx="0">
                  <c:v>Poorest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20000"/>
                  <a:lumOff val="8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'W10'!$E$44:$E$310</c:f>
              <c:numCache>
                <c:formatCode>0</c:formatCode>
                <c:ptCount val="267"/>
                <c:pt idx="0">
                  <c:v>5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</c:numCache>
            </c:numRef>
          </c:xVal>
          <c:yVal>
            <c:numRef>
              <c:f>'W10'!$C$44:$C$310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8E6-43D1-98AB-69E4053D1370}"/>
            </c:ext>
          </c:extLst>
        </c:ser>
        <c:ser>
          <c:idx val="1"/>
          <c:order val="1"/>
          <c:tx>
            <c:strRef>
              <c:f>'W10'!$F$42</c:f>
              <c:strCache>
                <c:ptCount val="1"/>
                <c:pt idx="0">
                  <c:v>Poor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40000"/>
                  <a:lumOff val="6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'W10'!$F$44:$F$310</c:f>
              <c:numCache>
                <c:formatCode>0</c:formatCode>
                <c:ptCount val="267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25</c:v>
                </c:pt>
                <c:pt idx="10">
                  <c:v>25</c:v>
                </c:pt>
                <c:pt idx="11">
                  <c:v>25</c:v>
                </c:pt>
                <c:pt idx="12">
                  <c:v>25</c:v>
                </c:pt>
                <c:pt idx="13">
                  <c:v>25</c:v>
                </c:pt>
                <c:pt idx="14">
                  <c:v>25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25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25</c:v>
                </c:pt>
                <c:pt idx="37">
                  <c:v>25</c:v>
                </c:pt>
                <c:pt idx="38">
                  <c:v>25</c:v>
                </c:pt>
                <c:pt idx="39">
                  <c:v>25</c:v>
                </c:pt>
                <c:pt idx="40">
                  <c:v>25</c:v>
                </c:pt>
              </c:numCache>
            </c:numRef>
          </c:xVal>
          <c:yVal>
            <c:numRef>
              <c:f>'W10'!$C$44:$C$310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8E6-43D1-98AB-69E4053D1370}"/>
            </c:ext>
          </c:extLst>
        </c:ser>
        <c:ser>
          <c:idx val="2"/>
          <c:order val="2"/>
          <c:tx>
            <c:strRef>
              <c:f>'W10'!$G$42</c:f>
              <c:strCache>
                <c:ptCount val="1"/>
                <c:pt idx="0">
                  <c:v>Middle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60000"/>
                  <a:lumOff val="4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'W10'!$G$44:$G$310</c:f>
              <c:numCache>
                <c:formatCode>0</c:formatCode>
                <c:ptCount val="267"/>
                <c:pt idx="0">
                  <c:v>30</c:v>
                </c:pt>
                <c:pt idx="1">
                  <c:v>30</c:v>
                </c:pt>
                <c:pt idx="2">
                  <c:v>30</c:v>
                </c:pt>
                <c:pt idx="3">
                  <c:v>30</c:v>
                </c:pt>
                <c:pt idx="4">
                  <c:v>30</c:v>
                </c:pt>
                <c:pt idx="5">
                  <c:v>30</c:v>
                </c:pt>
                <c:pt idx="6">
                  <c:v>30</c:v>
                </c:pt>
                <c:pt idx="7">
                  <c:v>30</c:v>
                </c:pt>
                <c:pt idx="8">
                  <c:v>30</c:v>
                </c:pt>
                <c:pt idx="9">
                  <c:v>30</c:v>
                </c:pt>
                <c:pt idx="10">
                  <c:v>30</c:v>
                </c:pt>
                <c:pt idx="11">
                  <c:v>30</c:v>
                </c:pt>
                <c:pt idx="12">
                  <c:v>30</c:v>
                </c:pt>
                <c:pt idx="13">
                  <c:v>30</c:v>
                </c:pt>
                <c:pt idx="14">
                  <c:v>30</c:v>
                </c:pt>
                <c:pt idx="15">
                  <c:v>30</c:v>
                </c:pt>
                <c:pt idx="16">
                  <c:v>30</c:v>
                </c:pt>
                <c:pt idx="17">
                  <c:v>30</c:v>
                </c:pt>
                <c:pt idx="18">
                  <c:v>30</c:v>
                </c:pt>
                <c:pt idx="19">
                  <c:v>30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30</c:v>
                </c:pt>
                <c:pt idx="25">
                  <c:v>30</c:v>
                </c:pt>
                <c:pt idx="26">
                  <c:v>30</c:v>
                </c:pt>
                <c:pt idx="27">
                  <c:v>30</c:v>
                </c:pt>
                <c:pt idx="28">
                  <c:v>30</c:v>
                </c:pt>
                <c:pt idx="29">
                  <c:v>30</c:v>
                </c:pt>
                <c:pt idx="30">
                  <c:v>30</c:v>
                </c:pt>
                <c:pt idx="31">
                  <c:v>30</c:v>
                </c:pt>
                <c:pt idx="32">
                  <c:v>30</c:v>
                </c:pt>
                <c:pt idx="33">
                  <c:v>30</c:v>
                </c:pt>
                <c:pt idx="34">
                  <c:v>30</c:v>
                </c:pt>
                <c:pt idx="35">
                  <c:v>30</c:v>
                </c:pt>
                <c:pt idx="36">
                  <c:v>30</c:v>
                </c:pt>
                <c:pt idx="37">
                  <c:v>30</c:v>
                </c:pt>
                <c:pt idx="38">
                  <c:v>30</c:v>
                </c:pt>
                <c:pt idx="39">
                  <c:v>30</c:v>
                </c:pt>
                <c:pt idx="40">
                  <c:v>30</c:v>
                </c:pt>
              </c:numCache>
            </c:numRef>
          </c:xVal>
          <c:yVal>
            <c:numRef>
              <c:f>'W10'!$C$44:$C$310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8E6-43D1-98AB-69E4053D1370}"/>
            </c:ext>
          </c:extLst>
        </c:ser>
        <c:ser>
          <c:idx val="3"/>
          <c:order val="3"/>
          <c:tx>
            <c:strRef>
              <c:f>'W10'!$H$42</c:f>
              <c:strCache>
                <c:ptCount val="1"/>
                <c:pt idx="0">
                  <c:v>Rich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75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'W10'!$H$44:$H$310</c:f>
              <c:numCache>
                <c:formatCode>0</c:formatCode>
                <c:ptCount val="267"/>
                <c:pt idx="0">
                  <c:v>40</c:v>
                </c:pt>
                <c:pt idx="1">
                  <c:v>60</c:v>
                </c:pt>
                <c:pt idx="2">
                  <c:v>60</c:v>
                </c:pt>
                <c:pt idx="3">
                  <c:v>60</c:v>
                </c:pt>
                <c:pt idx="4">
                  <c:v>60</c:v>
                </c:pt>
                <c:pt idx="5">
                  <c:v>60</c:v>
                </c:pt>
                <c:pt idx="6">
                  <c:v>60</c:v>
                </c:pt>
                <c:pt idx="7">
                  <c:v>60</c:v>
                </c:pt>
                <c:pt idx="8">
                  <c:v>60</c:v>
                </c:pt>
                <c:pt idx="9">
                  <c:v>60</c:v>
                </c:pt>
                <c:pt idx="10">
                  <c:v>60</c:v>
                </c:pt>
                <c:pt idx="11">
                  <c:v>60</c:v>
                </c:pt>
                <c:pt idx="12">
                  <c:v>60</c:v>
                </c:pt>
                <c:pt idx="13">
                  <c:v>60</c:v>
                </c:pt>
                <c:pt idx="14">
                  <c:v>60</c:v>
                </c:pt>
                <c:pt idx="15">
                  <c:v>60</c:v>
                </c:pt>
                <c:pt idx="16">
                  <c:v>60</c:v>
                </c:pt>
                <c:pt idx="17">
                  <c:v>60</c:v>
                </c:pt>
                <c:pt idx="18">
                  <c:v>60</c:v>
                </c:pt>
                <c:pt idx="19">
                  <c:v>60</c:v>
                </c:pt>
                <c:pt idx="20">
                  <c:v>60</c:v>
                </c:pt>
                <c:pt idx="21">
                  <c:v>60</c:v>
                </c:pt>
                <c:pt idx="22">
                  <c:v>60</c:v>
                </c:pt>
                <c:pt idx="23">
                  <c:v>60</c:v>
                </c:pt>
                <c:pt idx="24">
                  <c:v>60</c:v>
                </c:pt>
                <c:pt idx="25">
                  <c:v>60</c:v>
                </c:pt>
                <c:pt idx="26">
                  <c:v>60</c:v>
                </c:pt>
                <c:pt idx="27">
                  <c:v>60</c:v>
                </c:pt>
                <c:pt idx="28">
                  <c:v>60</c:v>
                </c:pt>
                <c:pt idx="29">
                  <c:v>60</c:v>
                </c:pt>
                <c:pt idx="30">
                  <c:v>60</c:v>
                </c:pt>
                <c:pt idx="31">
                  <c:v>60</c:v>
                </c:pt>
                <c:pt idx="32">
                  <c:v>60</c:v>
                </c:pt>
                <c:pt idx="33">
                  <c:v>60</c:v>
                </c:pt>
                <c:pt idx="34">
                  <c:v>60</c:v>
                </c:pt>
                <c:pt idx="35">
                  <c:v>60</c:v>
                </c:pt>
                <c:pt idx="36">
                  <c:v>60</c:v>
                </c:pt>
                <c:pt idx="37">
                  <c:v>60</c:v>
                </c:pt>
                <c:pt idx="38">
                  <c:v>60</c:v>
                </c:pt>
                <c:pt idx="39">
                  <c:v>60</c:v>
                </c:pt>
                <c:pt idx="40">
                  <c:v>60</c:v>
                </c:pt>
              </c:numCache>
            </c:numRef>
          </c:xVal>
          <c:yVal>
            <c:numRef>
              <c:f>'W10'!$C$44:$C$310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8E6-43D1-98AB-69E4053D1370}"/>
            </c:ext>
          </c:extLst>
        </c:ser>
        <c:ser>
          <c:idx val="4"/>
          <c:order val="4"/>
          <c:tx>
            <c:strRef>
              <c:f>'W10'!$I$42</c:f>
              <c:strCache>
                <c:ptCount val="1"/>
                <c:pt idx="0">
                  <c:v>Richest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5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'W10'!$I$44:$I$310</c:f>
              <c:numCache>
                <c:formatCode>0</c:formatCode>
                <c:ptCount val="267"/>
                <c:pt idx="0">
                  <c:v>60</c:v>
                </c:pt>
                <c:pt idx="1">
                  <c:v>80</c:v>
                </c:pt>
                <c:pt idx="2">
                  <c:v>80</c:v>
                </c:pt>
                <c:pt idx="3">
                  <c:v>80</c:v>
                </c:pt>
                <c:pt idx="4">
                  <c:v>80</c:v>
                </c:pt>
                <c:pt idx="5">
                  <c:v>80</c:v>
                </c:pt>
                <c:pt idx="6">
                  <c:v>80</c:v>
                </c:pt>
                <c:pt idx="7">
                  <c:v>80</c:v>
                </c:pt>
                <c:pt idx="8">
                  <c:v>80</c:v>
                </c:pt>
                <c:pt idx="9">
                  <c:v>80</c:v>
                </c:pt>
                <c:pt idx="10">
                  <c:v>80</c:v>
                </c:pt>
                <c:pt idx="11">
                  <c:v>80</c:v>
                </c:pt>
                <c:pt idx="12">
                  <c:v>80</c:v>
                </c:pt>
                <c:pt idx="13">
                  <c:v>80</c:v>
                </c:pt>
                <c:pt idx="14">
                  <c:v>80</c:v>
                </c:pt>
                <c:pt idx="15">
                  <c:v>80</c:v>
                </c:pt>
                <c:pt idx="16">
                  <c:v>80</c:v>
                </c:pt>
                <c:pt idx="17">
                  <c:v>80</c:v>
                </c:pt>
                <c:pt idx="18">
                  <c:v>80</c:v>
                </c:pt>
                <c:pt idx="19">
                  <c:v>80</c:v>
                </c:pt>
                <c:pt idx="20">
                  <c:v>80</c:v>
                </c:pt>
                <c:pt idx="21">
                  <c:v>80</c:v>
                </c:pt>
                <c:pt idx="22">
                  <c:v>80</c:v>
                </c:pt>
                <c:pt idx="23">
                  <c:v>80</c:v>
                </c:pt>
                <c:pt idx="24">
                  <c:v>80</c:v>
                </c:pt>
                <c:pt idx="25">
                  <c:v>80</c:v>
                </c:pt>
                <c:pt idx="26">
                  <c:v>80</c:v>
                </c:pt>
                <c:pt idx="27">
                  <c:v>80</c:v>
                </c:pt>
                <c:pt idx="28">
                  <c:v>80</c:v>
                </c:pt>
                <c:pt idx="29">
                  <c:v>80</c:v>
                </c:pt>
                <c:pt idx="30">
                  <c:v>80</c:v>
                </c:pt>
                <c:pt idx="31">
                  <c:v>80</c:v>
                </c:pt>
                <c:pt idx="32">
                  <c:v>80</c:v>
                </c:pt>
                <c:pt idx="33">
                  <c:v>80</c:v>
                </c:pt>
                <c:pt idx="34">
                  <c:v>80</c:v>
                </c:pt>
                <c:pt idx="35">
                  <c:v>80</c:v>
                </c:pt>
                <c:pt idx="36">
                  <c:v>80</c:v>
                </c:pt>
                <c:pt idx="37">
                  <c:v>80</c:v>
                </c:pt>
                <c:pt idx="38">
                  <c:v>80</c:v>
                </c:pt>
                <c:pt idx="39">
                  <c:v>80</c:v>
                </c:pt>
                <c:pt idx="40">
                  <c:v>80</c:v>
                </c:pt>
              </c:numCache>
            </c:numRef>
          </c:xVal>
          <c:yVal>
            <c:numRef>
              <c:f>'W10'!$C$44:$C$310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F8E6-43D1-98AB-69E4053D1370}"/>
            </c:ext>
          </c:extLst>
        </c:ser>
        <c:ser>
          <c:idx val="5"/>
          <c:order val="5"/>
          <c:tx>
            <c:strRef>
              <c:f>'W10'!$D$42</c:f>
              <c:strCache>
                <c:ptCount val="1"/>
                <c:pt idx="0">
                  <c:v>Name_loc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E4B86AE5-E01F-4033-A968-E460A290BBE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5-F8E6-43D1-98AB-69E4053D137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F64A2D24-972E-41D6-8C2A-D67C1091678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6-F8E6-43D1-98AB-69E4053D137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DAADF375-E251-4ECF-9E5B-7101F65BBF5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7-F8E6-43D1-98AB-69E4053D1370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509FD59-F519-46EE-B567-2F46D5A5C1C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8-F8E6-43D1-98AB-69E4053D1370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BBCBD4BF-704B-4AFA-BE43-DD6B2B9E705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9-F8E6-43D1-98AB-69E4053D1370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8B647FCA-23FC-45D0-B886-6762315B768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A-F8E6-43D1-98AB-69E4053D1370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6FCFA4E7-FDAF-4E29-AF7D-90698B7561B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B-F8E6-43D1-98AB-69E4053D1370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D2FA2602-0EDB-4F22-A310-B03C8413EE3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C-F8E6-43D1-98AB-69E4053D1370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D37E89F8-8080-4A5B-80ED-8F747657EF3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D-F8E6-43D1-98AB-69E4053D1370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DA1656E5-B080-4464-BF41-4919AEA16CA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E-F8E6-43D1-98AB-69E4053D1370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E18EF208-B128-49D6-B9E5-0B55BFCF3CC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F-F8E6-43D1-98AB-69E4053D1370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7A11B42D-77B1-4374-8DBB-EF169480871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0-F8E6-43D1-98AB-69E4053D1370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528B5283-79DB-440D-B8CB-ECD1789D109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1-F8E6-43D1-98AB-69E4053D1370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5F69CAF8-31BD-4369-8AD6-8884E72EE83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2-F8E6-43D1-98AB-69E4053D1370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A56CB684-70CB-4CF9-AE04-79C20F0C720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4-F8E6-43D1-98AB-69E4053D1370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891354FB-8313-4C77-8377-CA452548257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5-F8E6-43D1-98AB-69E4053D1370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26137573-B6B2-46C9-A9B0-AB8C36F4E4F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6-F8E6-43D1-98AB-69E4053D1370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715C4B2F-3DAA-4C6F-B4AD-0A6D2934ADA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7-F8E6-43D1-98AB-69E4053D1370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60B37BD9-16FC-444B-A59C-CA1D4E9F0F5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8-F8E6-43D1-98AB-69E4053D1370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0E298062-FE24-4448-AF28-1E22EE3743D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9-F8E6-43D1-98AB-69E4053D1370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6D7FF7B3-1E53-484F-A890-64BD2C61EFC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A-F8E6-43D1-98AB-69E4053D1370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2196BE00-3D82-4125-9C03-88B27716074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B-F8E6-43D1-98AB-69E4053D1370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2C8BB789-E2E5-4ECD-ADCB-B235D405088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C-F8E6-43D1-98AB-69E4053D1370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9CF4D73D-7CEF-463F-BCDC-084A689E583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D-F8E6-43D1-98AB-69E4053D1370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0FE7711B-52B5-46B6-9F85-FBD1256798C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E-F8E6-43D1-98AB-69E4053D1370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791CE2F4-DAEC-46B5-B226-46E63FB34E3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F-F8E6-43D1-98AB-69E4053D1370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A6DC441C-EA43-40BE-B7A4-92C404EB9C7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0-F8E6-43D1-98AB-69E4053D1370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867DC25D-B83E-427F-BC10-5C79AF6D69A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1-F8E6-43D1-98AB-69E4053D1370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46CF54E6-96F8-44C9-9255-F5FF270F387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2-F8E6-43D1-98AB-69E4053D1370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81982209-7F27-47D7-AD10-8DD1E5FAF95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3-F8E6-43D1-98AB-69E4053D1370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AA6F8B6E-DA6C-421D-AD0F-BD355E29F56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4-F8E6-43D1-98AB-69E4053D1370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BCAB6006-A66C-49A1-B492-9FB07394235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5-F8E6-43D1-98AB-69E4053D1370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BA0C13D1-5601-4D87-8017-DB99082BBD6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6-F8E6-43D1-98AB-69E4053D1370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18D0FB85-5804-45EA-972D-A712E323DAD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7-F8E6-43D1-98AB-69E4053D1370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B2F12D0A-6C1F-452A-B7C4-C3B5F76CC93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8-F8E6-43D1-98AB-69E4053D1370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0FD01349-943F-4DEE-9645-9F049F356C0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9-F8E6-43D1-98AB-69E4053D1370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3A2214DF-958B-44B9-9EEE-FC53FFCE12D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A-F8E6-43D1-98AB-69E4053D1370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D2E4FFF2-9CFC-441A-A9D3-89FD307B419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B-F8E6-43D1-98AB-69E4053D1370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474DB2E1-45E9-4455-BB59-FEA0FFD7437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C-F8E6-43D1-98AB-69E4053D1370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FE33C059-EC07-4AD7-986F-6C8F790DA09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D-F8E6-43D1-98AB-69E4053D1370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81A2C382-24B7-47D8-BBC7-6B8B0597728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E-F8E6-43D1-98AB-69E4053D1370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F8E6-43D1-98AB-69E4053D1370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F8E6-43D1-98AB-69E4053D1370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F8E6-43D1-98AB-69E4053D1370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F8E6-43D1-98AB-69E4053D1370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F8E6-43D1-98AB-69E4053D1370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F8E6-43D1-98AB-69E4053D1370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F8E6-43D1-98AB-69E4053D1370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079-4E7E-85F5-74F243D0B5D4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79-4E7E-85F5-74F243D0B5D4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79-4E7E-85F5-74F243D0B5D4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79-4E7E-85F5-74F243D0B5D4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79-4E7E-85F5-74F243D0B5D4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79-4E7E-85F5-74F243D0B5D4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79-4E7E-85F5-74F243D0B5D4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79-4E7E-85F5-74F243D0B5D4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79-4E7E-85F5-74F243D0B5D4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79-4E7E-85F5-74F243D0B5D4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79-4E7E-85F5-74F243D0B5D4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79-4E7E-85F5-74F243D0B5D4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79-4E7E-85F5-74F243D0B5D4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79-4E7E-85F5-74F243D0B5D4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079-4E7E-85F5-74F243D0B5D4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079-4E7E-85F5-74F243D0B5D4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079-4E7E-85F5-74F243D0B5D4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079-4E7E-85F5-74F243D0B5D4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079-4E7E-85F5-74F243D0B5D4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079-4E7E-85F5-74F243D0B5D4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079-4E7E-85F5-74F243D0B5D4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079-4E7E-85F5-74F243D0B5D4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079-4E7E-85F5-74F243D0B5D4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079-4E7E-85F5-74F243D0B5D4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079-4E7E-85F5-74F243D0B5D4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079-4E7E-85F5-74F243D0B5D4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079-4E7E-85F5-74F243D0B5D4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079-4E7E-85F5-74F243D0B5D4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079-4E7E-85F5-74F243D0B5D4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079-4E7E-85F5-74F243D0B5D4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079-4E7E-85F5-74F243D0B5D4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079-4E7E-85F5-74F243D0B5D4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079-4E7E-85F5-74F243D0B5D4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079-4E7E-85F5-74F243D0B5D4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079-4E7E-85F5-74F243D0B5D4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079-4E7E-85F5-74F243D0B5D4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079-4E7E-85F5-74F243D0B5D4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079-4E7E-85F5-74F243D0B5D4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079-4E7E-85F5-74F243D0B5D4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079-4E7E-85F5-74F243D0B5D4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079-4E7E-85F5-74F243D0B5D4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079-4E7E-85F5-74F243D0B5D4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079-4E7E-85F5-74F243D0B5D4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079-4E7E-85F5-74F243D0B5D4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3079-4E7E-85F5-74F243D0B5D4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3079-4E7E-85F5-74F243D0B5D4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3079-4E7E-85F5-74F243D0B5D4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3079-4E7E-85F5-74F243D0B5D4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3079-4E7E-85F5-74F243D0B5D4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3079-4E7E-85F5-74F243D0B5D4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3079-4E7E-85F5-74F243D0B5D4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3079-4E7E-85F5-74F243D0B5D4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3079-4E7E-85F5-74F243D0B5D4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3079-4E7E-85F5-74F243D0B5D4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3079-4E7E-85F5-74F243D0B5D4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3079-4E7E-85F5-74F243D0B5D4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3079-4E7E-85F5-74F243D0B5D4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3079-4E7E-85F5-74F243D0B5D4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3079-4E7E-85F5-74F243D0B5D4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3079-4E7E-85F5-74F243D0B5D4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3079-4E7E-85F5-74F243D0B5D4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3079-4E7E-85F5-74F243D0B5D4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3079-4E7E-85F5-74F243D0B5D4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3079-4E7E-85F5-74F243D0B5D4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3079-4E7E-85F5-74F243D0B5D4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3079-4E7E-85F5-74F243D0B5D4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3079-4E7E-85F5-74F243D0B5D4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3079-4E7E-85F5-74F243D0B5D4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3079-4E7E-85F5-74F243D0B5D4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3079-4E7E-85F5-74F243D0B5D4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3079-4E7E-85F5-74F243D0B5D4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3079-4E7E-85F5-74F243D0B5D4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3079-4E7E-85F5-74F243D0B5D4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3079-4E7E-85F5-74F243D0B5D4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3079-4E7E-85F5-74F243D0B5D4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3079-4E7E-85F5-74F243D0B5D4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3079-4E7E-85F5-74F243D0B5D4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3079-4E7E-85F5-74F243D0B5D4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3079-4E7E-85F5-74F243D0B5D4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3079-4E7E-85F5-74F243D0B5D4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3079-4E7E-85F5-74F243D0B5D4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3079-4E7E-85F5-74F243D0B5D4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3079-4E7E-85F5-74F243D0B5D4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3079-4E7E-85F5-74F243D0B5D4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3079-4E7E-85F5-74F243D0B5D4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3079-4E7E-85F5-74F243D0B5D4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3079-4E7E-85F5-74F243D0B5D4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3079-4E7E-85F5-74F243D0B5D4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3079-4E7E-85F5-74F243D0B5D4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3079-4E7E-85F5-74F243D0B5D4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3079-4E7E-85F5-74F243D0B5D4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3079-4E7E-85F5-74F243D0B5D4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3079-4E7E-85F5-74F243D0B5D4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3079-4E7E-85F5-74F243D0B5D4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3079-4E7E-85F5-74F243D0B5D4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3079-4E7E-85F5-74F243D0B5D4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3079-4E7E-85F5-74F243D0B5D4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3079-4E7E-85F5-74F243D0B5D4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3079-4E7E-85F5-74F243D0B5D4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3079-4E7E-85F5-74F243D0B5D4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3079-4E7E-85F5-74F243D0B5D4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3079-4E7E-85F5-74F243D0B5D4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3079-4E7E-85F5-74F243D0B5D4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3079-4E7E-85F5-74F243D0B5D4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3079-4E7E-85F5-74F243D0B5D4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3079-4E7E-85F5-74F243D0B5D4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3079-4E7E-85F5-74F243D0B5D4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3079-4E7E-85F5-74F243D0B5D4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3079-4E7E-85F5-74F243D0B5D4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3079-4E7E-85F5-74F243D0B5D4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3079-4E7E-85F5-74F243D0B5D4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3079-4E7E-85F5-74F243D0B5D4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3079-4E7E-85F5-74F243D0B5D4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3079-4E7E-85F5-74F243D0B5D4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3079-4E7E-85F5-74F243D0B5D4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3079-4E7E-85F5-74F243D0B5D4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3079-4E7E-85F5-74F243D0B5D4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3079-4E7E-85F5-74F243D0B5D4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3079-4E7E-85F5-74F243D0B5D4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3079-4E7E-85F5-74F243D0B5D4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3079-4E7E-85F5-74F243D0B5D4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3079-4E7E-85F5-74F243D0B5D4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3079-4E7E-85F5-74F243D0B5D4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3079-4E7E-85F5-74F243D0B5D4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3079-4E7E-85F5-74F243D0B5D4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3079-4E7E-85F5-74F243D0B5D4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3079-4E7E-85F5-74F243D0B5D4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3079-4E7E-85F5-74F243D0B5D4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3079-4E7E-85F5-74F243D0B5D4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3079-4E7E-85F5-74F243D0B5D4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3079-4E7E-85F5-74F243D0B5D4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3079-4E7E-85F5-74F243D0B5D4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3079-4E7E-85F5-74F243D0B5D4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3079-4E7E-85F5-74F243D0B5D4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3079-4E7E-85F5-74F243D0B5D4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3079-4E7E-85F5-74F243D0B5D4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3079-4E7E-85F5-74F243D0B5D4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3079-4E7E-85F5-74F243D0B5D4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3079-4E7E-85F5-74F243D0B5D4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3079-4E7E-85F5-74F243D0B5D4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3079-4E7E-85F5-74F243D0B5D4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3079-4E7E-85F5-74F243D0B5D4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3079-4E7E-85F5-74F243D0B5D4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3079-4E7E-85F5-74F243D0B5D4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3079-4E7E-85F5-74F243D0B5D4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3079-4E7E-85F5-74F243D0B5D4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3079-4E7E-85F5-74F243D0B5D4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3079-4E7E-85F5-74F243D0B5D4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3079-4E7E-85F5-74F243D0B5D4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3079-4E7E-85F5-74F243D0B5D4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3079-4E7E-85F5-74F243D0B5D4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3079-4E7E-85F5-74F243D0B5D4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3079-4E7E-85F5-74F243D0B5D4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3079-4E7E-85F5-74F243D0B5D4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3079-4E7E-85F5-74F243D0B5D4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3079-4E7E-85F5-74F243D0B5D4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3079-4E7E-85F5-74F243D0B5D4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3079-4E7E-85F5-74F243D0B5D4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3079-4E7E-85F5-74F243D0B5D4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3079-4E7E-85F5-74F243D0B5D4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3079-4E7E-85F5-74F243D0B5D4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3079-4E7E-85F5-74F243D0B5D4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3079-4E7E-85F5-74F243D0B5D4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3079-4E7E-85F5-74F243D0B5D4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3079-4E7E-85F5-74F243D0B5D4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3079-4E7E-85F5-74F243D0B5D4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3079-4E7E-85F5-74F243D0B5D4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3079-4E7E-85F5-74F243D0B5D4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3079-4E7E-85F5-74F243D0B5D4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3079-4E7E-85F5-74F243D0B5D4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3079-4E7E-85F5-74F243D0B5D4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3079-4E7E-85F5-74F243D0B5D4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3079-4E7E-85F5-74F243D0B5D4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3079-4E7E-85F5-74F243D0B5D4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3079-4E7E-85F5-74F243D0B5D4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3079-4E7E-85F5-74F243D0B5D4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3079-4E7E-85F5-74F243D0B5D4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3079-4E7E-85F5-74F243D0B5D4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3079-4E7E-85F5-74F243D0B5D4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3079-4E7E-85F5-74F243D0B5D4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3079-4E7E-85F5-74F243D0B5D4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3079-4E7E-85F5-74F243D0B5D4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3079-4E7E-85F5-74F243D0B5D4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3079-4E7E-85F5-74F243D0B5D4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3079-4E7E-85F5-74F243D0B5D4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3079-4E7E-85F5-74F243D0B5D4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3079-4E7E-85F5-74F243D0B5D4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3079-4E7E-85F5-74F243D0B5D4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3079-4E7E-85F5-74F243D0B5D4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3079-4E7E-85F5-74F243D0B5D4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3079-4E7E-85F5-74F243D0B5D4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3079-4E7E-85F5-74F243D0B5D4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3079-4E7E-85F5-74F243D0B5D4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3079-4E7E-85F5-74F243D0B5D4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3079-4E7E-85F5-74F243D0B5D4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3079-4E7E-85F5-74F243D0B5D4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3079-4E7E-85F5-74F243D0B5D4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3079-4E7E-85F5-74F243D0B5D4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3079-4E7E-85F5-74F243D0B5D4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3079-4E7E-85F5-74F243D0B5D4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3079-4E7E-85F5-74F243D0B5D4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3079-4E7E-85F5-74F243D0B5D4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3079-4E7E-85F5-74F243D0B5D4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3079-4E7E-85F5-74F243D0B5D4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3079-4E7E-85F5-74F243D0B5D4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3079-4E7E-85F5-74F243D0B5D4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3079-4E7E-85F5-74F243D0B5D4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3079-4E7E-85F5-74F243D0B5D4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3079-4E7E-85F5-74F243D0B5D4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3079-4E7E-85F5-74F243D0B5D4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3079-4E7E-85F5-74F243D0B5D4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3079-4E7E-85F5-74F243D0B5D4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3079-4E7E-85F5-74F243D0B5D4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3079-4E7E-85F5-74F243D0B5D4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3079-4E7E-85F5-74F243D0B5D4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3079-4E7E-85F5-74F243D0B5D4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3079-4E7E-85F5-74F243D0B5D4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3079-4E7E-85F5-74F243D0B5D4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3079-4E7E-85F5-74F243D0B5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'W10'!$D$44:$D$310</c:f>
              <c:numCache>
                <c:formatCode>General</c:formatCode>
                <c:ptCount val="26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</c:numCache>
            </c:numRef>
          </c:xVal>
          <c:yVal>
            <c:numRef>
              <c:f>'W10'!$C$44:$C$310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'W10'!$A$44:$A$310</c15:f>
                <c15:dlblRangeCache>
                  <c:ptCount val="267"/>
                  <c:pt idx="0">
                    <c:v>Country A</c:v>
                  </c:pt>
                  <c:pt idx="1">
                    <c:v>Country A</c:v>
                  </c:pt>
                  <c:pt idx="2">
                    <c:v>Country A</c:v>
                  </c:pt>
                  <c:pt idx="3">
                    <c:v>Country A</c:v>
                  </c:pt>
                  <c:pt idx="4">
                    <c:v>Country A</c:v>
                  </c:pt>
                  <c:pt idx="5">
                    <c:v>Country A</c:v>
                  </c:pt>
                  <c:pt idx="6">
                    <c:v>Country A</c:v>
                  </c:pt>
                  <c:pt idx="7">
                    <c:v>Country A</c:v>
                  </c:pt>
                  <c:pt idx="8">
                    <c:v>Country A</c:v>
                  </c:pt>
                  <c:pt idx="9">
                    <c:v>Country A</c:v>
                  </c:pt>
                  <c:pt idx="10">
                    <c:v>Country A</c:v>
                  </c:pt>
                  <c:pt idx="11">
                    <c:v>Country A</c:v>
                  </c:pt>
                  <c:pt idx="12">
                    <c:v>Country A</c:v>
                  </c:pt>
                  <c:pt idx="13">
                    <c:v>Country A</c:v>
                  </c:pt>
                  <c:pt idx="14">
                    <c:v>Country A</c:v>
                  </c:pt>
                  <c:pt idx="15">
                    <c:v>Country A</c:v>
                  </c:pt>
                  <c:pt idx="16">
                    <c:v>Country A</c:v>
                  </c:pt>
                  <c:pt idx="17">
                    <c:v>Country A</c:v>
                  </c:pt>
                  <c:pt idx="18">
                    <c:v>Country A</c:v>
                  </c:pt>
                  <c:pt idx="19">
                    <c:v>Country A</c:v>
                  </c:pt>
                  <c:pt idx="20">
                    <c:v>Country A</c:v>
                  </c:pt>
                  <c:pt idx="21">
                    <c:v>Country A</c:v>
                  </c:pt>
                  <c:pt idx="22">
                    <c:v>Country A</c:v>
                  </c:pt>
                  <c:pt idx="23">
                    <c:v>Country A</c:v>
                  </c:pt>
                  <c:pt idx="24">
                    <c:v>Country A</c:v>
                  </c:pt>
                  <c:pt idx="25">
                    <c:v>Country A</c:v>
                  </c:pt>
                  <c:pt idx="26">
                    <c:v>Country A</c:v>
                  </c:pt>
                  <c:pt idx="27">
                    <c:v>Country A</c:v>
                  </c:pt>
                  <c:pt idx="28">
                    <c:v>Country A</c:v>
                  </c:pt>
                  <c:pt idx="29">
                    <c:v>Country A</c:v>
                  </c:pt>
                  <c:pt idx="30">
                    <c:v>Country A</c:v>
                  </c:pt>
                  <c:pt idx="31">
                    <c:v>Country A</c:v>
                  </c:pt>
                  <c:pt idx="32">
                    <c:v>Country A</c:v>
                  </c:pt>
                  <c:pt idx="33">
                    <c:v>Country A</c:v>
                  </c:pt>
                  <c:pt idx="34">
                    <c:v>Country A</c:v>
                  </c:pt>
                  <c:pt idx="35">
                    <c:v>Country A</c:v>
                  </c:pt>
                  <c:pt idx="36">
                    <c:v>Country A</c:v>
                  </c:pt>
                  <c:pt idx="37">
                    <c:v>Country A</c:v>
                  </c:pt>
                  <c:pt idx="38">
                    <c:v>Country A</c:v>
                  </c:pt>
                  <c:pt idx="39">
                    <c:v>Country A</c:v>
                  </c:pt>
                  <c:pt idx="40">
                    <c:v>Country 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4-F8E6-43D1-98AB-69E4053D1370}"/>
            </c:ext>
          </c:extLst>
        </c:ser>
        <c:ser>
          <c:idx val="6"/>
          <c:order val="6"/>
          <c:tx>
            <c:strRef>
              <c:f>'W10'!$J$42</c:f>
              <c:strCache>
                <c:ptCount val="1"/>
                <c:pt idx="0">
                  <c:v>Midpoint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errBars>
            <c:errDir val="x"/>
            <c:errBarType val="both"/>
            <c:errValType val="cust"/>
            <c:noEndCap val="1"/>
            <c:plus>
              <c:numRef>
                <c:f>'W10'!$L$44:$L$310</c:f>
                <c:numCache>
                  <c:formatCode>General</c:formatCode>
                  <c:ptCount val="267"/>
                  <c:pt idx="0">
                    <c:v>27.5</c:v>
                  </c:pt>
                  <c:pt idx="1">
                    <c:v>30</c:v>
                  </c:pt>
                  <c:pt idx="2">
                    <c:v>30</c:v>
                  </c:pt>
                  <c:pt idx="3">
                    <c:v>30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  <c:pt idx="7">
                    <c:v>30</c:v>
                  </c:pt>
                  <c:pt idx="8">
                    <c:v>30</c:v>
                  </c:pt>
                  <c:pt idx="9">
                    <c:v>30</c:v>
                  </c:pt>
                  <c:pt idx="10">
                    <c:v>30</c:v>
                  </c:pt>
                  <c:pt idx="11">
                    <c:v>30</c:v>
                  </c:pt>
                  <c:pt idx="12">
                    <c:v>30</c:v>
                  </c:pt>
                  <c:pt idx="13">
                    <c:v>30</c:v>
                  </c:pt>
                  <c:pt idx="14">
                    <c:v>30</c:v>
                  </c:pt>
                  <c:pt idx="15">
                    <c:v>30</c:v>
                  </c:pt>
                  <c:pt idx="16">
                    <c:v>30</c:v>
                  </c:pt>
                  <c:pt idx="17">
                    <c:v>30</c:v>
                  </c:pt>
                  <c:pt idx="18">
                    <c:v>30</c:v>
                  </c:pt>
                  <c:pt idx="19">
                    <c:v>30</c:v>
                  </c:pt>
                  <c:pt idx="20">
                    <c:v>30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30</c:v>
                  </c:pt>
                  <c:pt idx="24">
                    <c:v>30</c:v>
                  </c:pt>
                  <c:pt idx="25">
                    <c:v>30</c:v>
                  </c:pt>
                  <c:pt idx="26">
                    <c:v>30</c:v>
                  </c:pt>
                  <c:pt idx="27">
                    <c:v>30</c:v>
                  </c:pt>
                  <c:pt idx="28">
                    <c:v>30</c:v>
                  </c:pt>
                  <c:pt idx="29">
                    <c:v>30</c:v>
                  </c:pt>
                  <c:pt idx="30">
                    <c:v>30</c:v>
                  </c:pt>
                  <c:pt idx="31">
                    <c:v>30</c:v>
                  </c:pt>
                  <c:pt idx="32">
                    <c:v>30</c:v>
                  </c:pt>
                  <c:pt idx="33">
                    <c:v>30</c:v>
                  </c:pt>
                  <c:pt idx="34">
                    <c:v>30</c:v>
                  </c:pt>
                  <c:pt idx="35">
                    <c:v>30</c:v>
                  </c:pt>
                  <c:pt idx="36">
                    <c:v>30</c:v>
                  </c:pt>
                  <c:pt idx="37">
                    <c:v>30</c:v>
                  </c:pt>
                  <c:pt idx="38">
                    <c:v>30</c:v>
                  </c:pt>
                  <c:pt idx="39">
                    <c:v>30</c:v>
                  </c:pt>
                  <c:pt idx="40">
                    <c:v>30</c:v>
                  </c:pt>
                </c:numCache>
              </c:numRef>
            </c:plus>
            <c:minus>
              <c:numRef>
                <c:f>'W10'!$K$44:$K$310</c:f>
                <c:numCache>
                  <c:formatCode>General</c:formatCode>
                  <c:ptCount val="267"/>
                  <c:pt idx="0">
                    <c:v>27.5</c:v>
                  </c:pt>
                  <c:pt idx="1">
                    <c:v>30</c:v>
                  </c:pt>
                  <c:pt idx="2">
                    <c:v>30</c:v>
                  </c:pt>
                  <c:pt idx="3">
                    <c:v>30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  <c:pt idx="7">
                    <c:v>30</c:v>
                  </c:pt>
                  <c:pt idx="8">
                    <c:v>30</c:v>
                  </c:pt>
                  <c:pt idx="9">
                    <c:v>30</c:v>
                  </c:pt>
                  <c:pt idx="10">
                    <c:v>30</c:v>
                  </c:pt>
                  <c:pt idx="11">
                    <c:v>30</c:v>
                  </c:pt>
                  <c:pt idx="12">
                    <c:v>30</c:v>
                  </c:pt>
                  <c:pt idx="13">
                    <c:v>30</c:v>
                  </c:pt>
                  <c:pt idx="14">
                    <c:v>30</c:v>
                  </c:pt>
                  <c:pt idx="15">
                    <c:v>30</c:v>
                  </c:pt>
                  <c:pt idx="16">
                    <c:v>30</c:v>
                  </c:pt>
                  <c:pt idx="17">
                    <c:v>30</c:v>
                  </c:pt>
                  <c:pt idx="18">
                    <c:v>30</c:v>
                  </c:pt>
                  <c:pt idx="19">
                    <c:v>30</c:v>
                  </c:pt>
                  <c:pt idx="20">
                    <c:v>30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30</c:v>
                  </c:pt>
                  <c:pt idx="24">
                    <c:v>30</c:v>
                  </c:pt>
                  <c:pt idx="25">
                    <c:v>30</c:v>
                  </c:pt>
                  <c:pt idx="26">
                    <c:v>30</c:v>
                  </c:pt>
                  <c:pt idx="27">
                    <c:v>30</c:v>
                  </c:pt>
                  <c:pt idx="28">
                    <c:v>30</c:v>
                  </c:pt>
                  <c:pt idx="29">
                    <c:v>30</c:v>
                  </c:pt>
                  <c:pt idx="30">
                    <c:v>30</c:v>
                  </c:pt>
                  <c:pt idx="31">
                    <c:v>30</c:v>
                  </c:pt>
                  <c:pt idx="32">
                    <c:v>30</c:v>
                  </c:pt>
                  <c:pt idx="33">
                    <c:v>30</c:v>
                  </c:pt>
                  <c:pt idx="34">
                    <c:v>30</c:v>
                  </c:pt>
                  <c:pt idx="35">
                    <c:v>30</c:v>
                  </c:pt>
                  <c:pt idx="36">
                    <c:v>30</c:v>
                  </c:pt>
                  <c:pt idx="37">
                    <c:v>30</c:v>
                  </c:pt>
                  <c:pt idx="38">
                    <c:v>30</c:v>
                  </c:pt>
                  <c:pt idx="39">
                    <c:v>30</c:v>
                  </c:pt>
                  <c:pt idx="40">
                    <c:v>30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bg1">
                    <a:lumMod val="75000"/>
                  </a:schemeClr>
                </a:solidFill>
                <a:round/>
              </a:ln>
              <a:effectLst/>
            </c:spPr>
          </c:errBars>
          <c:xVal>
            <c:numRef>
              <c:f>'W10'!$J$44:$J$310</c:f>
              <c:numCache>
                <c:formatCode>0</c:formatCode>
                <c:ptCount val="267"/>
                <c:pt idx="0">
                  <c:v>32.5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</c:numCache>
            </c:numRef>
          </c:xVal>
          <c:yVal>
            <c:numRef>
              <c:f>'W10'!$C$44:$C$310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73-F8E6-43D1-98AB-69E4053D1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2901071"/>
        <c:axId val="580136415"/>
      </c:scatterChart>
      <c:valAx>
        <c:axId val="552901071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Use</a:t>
                </a:r>
                <a:r>
                  <a:rPr lang="en-US" baseline="0"/>
                  <a:t> of b</a:t>
                </a:r>
                <a:r>
                  <a:rPr lang="en-US"/>
                  <a:t>asic</a:t>
                </a:r>
                <a:r>
                  <a:rPr lang="en-US" baseline="0"/>
                  <a:t> drinking water (%)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136415"/>
        <c:crosses val="autoZero"/>
        <c:crossBetween val="midCat"/>
      </c:valAx>
      <c:valAx>
        <c:axId val="58013641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2901071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egendEntry>
        <c:idx val="5"/>
        <c:delete val="1"/>
      </c:legendEntry>
      <c:legendEntry>
        <c:idx val="6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229509801924306"/>
          <c:y val="2.9569838252976998E-2"/>
          <c:w val="0.6967413279421153"/>
          <c:h val="0.82740747061789688"/>
        </c:manualLayout>
      </c:layout>
      <c:scatterChart>
        <c:scatterStyle val="lineMarker"/>
        <c:varyColors val="0"/>
        <c:ser>
          <c:idx val="0"/>
          <c:order val="0"/>
          <c:tx>
            <c:strRef>
              <c:f>'W10'!$S$42</c:f>
              <c:strCache>
                <c:ptCount val="1"/>
                <c:pt idx="0">
                  <c:v>Poorest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20000"/>
                  <a:lumOff val="8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'W10'!$S$44:$S$310</c:f>
              <c:numCache>
                <c:formatCode>0</c:formatCode>
                <c:ptCount val="267"/>
                <c:pt idx="0">
                  <c:v>5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</c:numCache>
            </c:numRef>
          </c:xVal>
          <c:yVal>
            <c:numRef>
              <c:f>'W10'!$Q$44:$Q$310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9DC-48EA-A3FF-6F75F76B20A5}"/>
            </c:ext>
          </c:extLst>
        </c:ser>
        <c:ser>
          <c:idx val="1"/>
          <c:order val="1"/>
          <c:tx>
            <c:strRef>
              <c:f>'W10'!$T$42</c:f>
              <c:strCache>
                <c:ptCount val="1"/>
                <c:pt idx="0">
                  <c:v>Poor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40000"/>
                  <a:lumOff val="6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'W10'!$T$44:$T$310</c:f>
              <c:numCache>
                <c:formatCode>0</c:formatCode>
                <c:ptCount val="267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25</c:v>
                </c:pt>
                <c:pt idx="10">
                  <c:v>25</c:v>
                </c:pt>
                <c:pt idx="11">
                  <c:v>25</c:v>
                </c:pt>
                <c:pt idx="12">
                  <c:v>25</c:v>
                </c:pt>
                <c:pt idx="13">
                  <c:v>25</c:v>
                </c:pt>
                <c:pt idx="14">
                  <c:v>25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25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25</c:v>
                </c:pt>
                <c:pt idx="37">
                  <c:v>25</c:v>
                </c:pt>
                <c:pt idx="38">
                  <c:v>25</c:v>
                </c:pt>
                <c:pt idx="39">
                  <c:v>25</c:v>
                </c:pt>
                <c:pt idx="40">
                  <c:v>25</c:v>
                </c:pt>
              </c:numCache>
            </c:numRef>
          </c:xVal>
          <c:yVal>
            <c:numRef>
              <c:f>'W10'!$Q$44:$Q$310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9DC-48EA-A3FF-6F75F76B20A5}"/>
            </c:ext>
          </c:extLst>
        </c:ser>
        <c:ser>
          <c:idx val="2"/>
          <c:order val="2"/>
          <c:tx>
            <c:strRef>
              <c:f>'W10'!$U$42</c:f>
              <c:strCache>
                <c:ptCount val="1"/>
                <c:pt idx="0">
                  <c:v>Middle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60000"/>
                  <a:lumOff val="4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'W10'!$U$44:$U$310</c:f>
              <c:numCache>
                <c:formatCode>0</c:formatCode>
                <c:ptCount val="267"/>
                <c:pt idx="0">
                  <c:v>30</c:v>
                </c:pt>
                <c:pt idx="1">
                  <c:v>30</c:v>
                </c:pt>
                <c:pt idx="2">
                  <c:v>30</c:v>
                </c:pt>
                <c:pt idx="3">
                  <c:v>30</c:v>
                </c:pt>
                <c:pt idx="4">
                  <c:v>30</c:v>
                </c:pt>
                <c:pt idx="5">
                  <c:v>30</c:v>
                </c:pt>
                <c:pt idx="6">
                  <c:v>30</c:v>
                </c:pt>
                <c:pt idx="7">
                  <c:v>30</c:v>
                </c:pt>
                <c:pt idx="8">
                  <c:v>30</c:v>
                </c:pt>
                <c:pt idx="9">
                  <c:v>30</c:v>
                </c:pt>
                <c:pt idx="10">
                  <c:v>30</c:v>
                </c:pt>
                <c:pt idx="11">
                  <c:v>30</c:v>
                </c:pt>
                <c:pt idx="12">
                  <c:v>30</c:v>
                </c:pt>
                <c:pt idx="13">
                  <c:v>30</c:v>
                </c:pt>
                <c:pt idx="14">
                  <c:v>30</c:v>
                </c:pt>
                <c:pt idx="15">
                  <c:v>30</c:v>
                </c:pt>
                <c:pt idx="16">
                  <c:v>30</c:v>
                </c:pt>
                <c:pt idx="17">
                  <c:v>30</c:v>
                </c:pt>
                <c:pt idx="18">
                  <c:v>30</c:v>
                </c:pt>
                <c:pt idx="19">
                  <c:v>30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30</c:v>
                </c:pt>
                <c:pt idx="25">
                  <c:v>30</c:v>
                </c:pt>
                <c:pt idx="26">
                  <c:v>30</c:v>
                </c:pt>
                <c:pt idx="27">
                  <c:v>30</c:v>
                </c:pt>
                <c:pt idx="28">
                  <c:v>30</c:v>
                </c:pt>
                <c:pt idx="29">
                  <c:v>30</c:v>
                </c:pt>
                <c:pt idx="30">
                  <c:v>30</c:v>
                </c:pt>
                <c:pt idx="31">
                  <c:v>30</c:v>
                </c:pt>
                <c:pt idx="32">
                  <c:v>30</c:v>
                </c:pt>
                <c:pt idx="33">
                  <c:v>30</c:v>
                </c:pt>
                <c:pt idx="34">
                  <c:v>30</c:v>
                </c:pt>
                <c:pt idx="35">
                  <c:v>30</c:v>
                </c:pt>
                <c:pt idx="36">
                  <c:v>30</c:v>
                </c:pt>
                <c:pt idx="37">
                  <c:v>30</c:v>
                </c:pt>
                <c:pt idx="38">
                  <c:v>30</c:v>
                </c:pt>
                <c:pt idx="39">
                  <c:v>30</c:v>
                </c:pt>
                <c:pt idx="40">
                  <c:v>30</c:v>
                </c:pt>
              </c:numCache>
            </c:numRef>
          </c:xVal>
          <c:yVal>
            <c:numRef>
              <c:f>'W10'!$Q$44:$Q$310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9DC-48EA-A3FF-6F75F76B20A5}"/>
            </c:ext>
          </c:extLst>
        </c:ser>
        <c:ser>
          <c:idx val="3"/>
          <c:order val="3"/>
          <c:tx>
            <c:strRef>
              <c:f>'W10'!$V$42</c:f>
              <c:strCache>
                <c:ptCount val="1"/>
                <c:pt idx="0">
                  <c:v>Rich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75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'W10'!$V$44:$V$310</c:f>
              <c:numCache>
                <c:formatCode>0</c:formatCode>
                <c:ptCount val="267"/>
                <c:pt idx="0">
                  <c:v>40</c:v>
                </c:pt>
                <c:pt idx="1">
                  <c:v>60</c:v>
                </c:pt>
                <c:pt idx="2">
                  <c:v>60</c:v>
                </c:pt>
                <c:pt idx="3">
                  <c:v>60</c:v>
                </c:pt>
                <c:pt idx="4">
                  <c:v>60</c:v>
                </c:pt>
                <c:pt idx="5">
                  <c:v>60</c:v>
                </c:pt>
                <c:pt idx="6">
                  <c:v>60</c:v>
                </c:pt>
                <c:pt idx="7">
                  <c:v>60</c:v>
                </c:pt>
                <c:pt idx="8">
                  <c:v>60</c:v>
                </c:pt>
                <c:pt idx="9">
                  <c:v>60</c:v>
                </c:pt>
                <c:pt idx="10">
                  <c:v>60</c:v>
                </c:pt>
                <c:pt idx="11">
                  <c:v>60</c:v>
                </c:pt>
                <c:pt idx="12">
                  <c:v>60</c:v>
                </c:pt>
                <c:pt idx="13">
                  <c:v>60</c:v>
                </c:pt>
                <c:pt idx="14">
                  <c:v>60</c:v>
                </c:pt>
                <c:pt idx="15">
                  <c:v>60</c:v>
                </c:pt>
                <c:pt idx="16">
                  <c:v>60</c:v>
                </c:pt>
                <c:pt idx="17">
                  <c:v>60</c:v>
                </c:pt>
                <c:pt idx="18">
                  <c:v>60</c:v>
                </c:pt>
                <c:pt idx="19">
                  <c:v>60</c:v>
                </c:pt>
                <c:pt idx="20">
                  <c:v>60</c:v>
                </c:pt>
                <c:pt idx="21">
                  <c:v>60</c:v>
                </c:pt>
                <c:pt idx="22">
                  <c:v>60</c:v>
                </c:pt>
                <c:pt idx="23">
                  <c:v>60</c:v>
                </c:pt>
                <c:pt idx="24">
                  <c:v>60</c:v>
                </c:pt>
                <c:pt idx="25">
                  <c:v>60</c:v>
                </c:pt>
                <c:pt idx="26">
                  <c:v>60</c:v>
                </c:pt>
                <c:pt idx="27">
                  <c:v>60</c:v>
                </c:pt>
                <c:pt idx="28">
                  <c:v>60</c:v>
                </c:pt>
                <c:pt idx="29">
                  <c:v>60</c:v>
                </c:pt>
                <c:pt idx="30">
                  <c:v>60</c:v>
                </c:pt>
                <c:pt idx="31">
                  <c:v>60</c:v>
                </c:pt>
                <c:pt idx="32">
                  <c:v>60</c:v>
                </c:pt>
                <c:pt idx="33">
                  <c:v>60</c:v>
                </c:pt>
                <c:pt idx="34">
                  <c:v>60</c:v>
                </c:pt>
                <c:pt idx="35">
                  <c:v>60</c:v>
                </c:pt>
                <c:pt idx="36">
                  <c:v>60</c:v>
                </c:pt>
                <c:pt idx="37">
                  <c:v>60</c:v>
                </c:pt>
                <c:pt idx="38">
                  <c:v>60</c:v>
                </c:pt>
                <c:pt idx="39">
                  <c:v>60</c:v>
                </c:pt>
                <c:pt idx="40">
                  <c:v>60</c:v>
                </c:pt>
              </c:numCache>
            </c:numRef>
          </c:xVal>
          <c:yVal>
            <c:numRef>
              <c:f>'W10'!$Q$44:$Q$310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9DC-48EA-A3FF-6F75F76B20A5}"/>
            </c:ext>
          </c:extLst>
        </c:ser>
        <c:ser>
          <c:idx val="4"/>
          <c:order val="4"/>
          <c:tx>
            <c:strRef>
              <c:f>'W10'!$W$42</c:f>
              <c:strCache>
                <c:ptCount val="1"/>
                <c:pt idx="0">
                  <c:v>Richest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5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'W10'!$W$44:$W$310</c:f>
              <c:numCache>
                <c:formatCode>0</c:formatCode>
                <c:ptCount val="267"/>
                <c:pt idx="0">
                  <c:v>60</c:v>
                </c:pt>
                <c:pt idx="1">
                  <c:v>80</c:v>
                </c:pt>
                <c:pt idx="2">
                  <c:v>80</c:v>
                </c:pt>
                <c:pt idx="3">
                  <c:v>80</c:v>
                </c:pt>
                <c:pt idx="4">
                  <c:v>80</c:v>
                </c:pt>
                <c:pt idx="5">
                  <c:v>80</c:v>
                </c:pt>
                <c:pt idx="6">
                  <c:v>80</c:v>
                </c:pt>
                <c:pt idx="7">
                  <c:v>80</c:v>
                </c:pt>
                <c:pt idx="8">
                  <c:v>80</c:v>
                </c:pt>
                <c:pt idx="9">
                  <c:v>80</c:v>
                </c:pt>
                <c:pt idx="10">
                  <c:v>80</c:v>
                </c:pt>
                <c:pt idx="11">
                  <c:v>80</c:v>
                </c:pt>
                <c:pt idx="12">
                  <c:v>80</c:v>
                </c:pt>
                <c:pt idx="13">
                  <c:v>80</c:v>
                </c:pt>
                <c:pt idx="14">
                  <c:v>80</c:v>
                </c:pt>
                <c:pt idx="15">
                  <c:v>80</c:v>
                </c:pt>
                <c:pt idx="16">
                  <c:v>80</c:v>
                </c:pt>
                <c:pt idx="17">
                  <c:v>80</c:v>
                </c:pt>
                <c:pt idx="18">
                  <c:v>80</c:v>
                </c:pt>
                <c:pt idx="19">
                  <c:v>80</c:v>
                </c:pt>
                <c:pt idx="20">
                  <c:v>80</c:v>
                </c:pt>
                <c:pt idx="21">
                  <c:v>80</c:v>
                </c:pt>
                <c:pt idx="22">
                  <c:v>80</c:v>
                </c:pt>
                <c:pt idx="23">
                  <c:v>80</c:v>
                </c:pt>
                <c:pt idx="24">
                  <c:v>80</c:v>
                </c:pt>
                <c:pt idx="25">
                  <c:v>80</c:v>
                </c:pt>
                <c:pt idx="26">
                  <c:v>80</c:v>
                </c:pt>
                <c:pt idx="27">
                  <c:v>80</c:v>
                </c:pt>
                <c:pt idx="28">
                  <c:v>80</c:v>
                </c:pt>
                <c:pt idx="29">
                  <c:v>80</c:v>
                </c:pt>
                <c:pt idx="30">
                  <c:v>80</c:v>
                </c:pt>
                <c:pt idx="31">
                  <c:v>80</c:v>
                </c:pt>
                <c:pt idx="32">
                  <c:v>80</c:v>
                </c:pt>
                <c:pt idx="33">
                  <c:v>80</c:v>
                </c:pt>
                <c:pt idx="34">
                  <c:v>80</c:v>
                </c:pt>
                <c:pt idx="35">
                  <c:v>80</c:v>
                </c:pt>
                <c:pt idx="36">
                  <c:v>80</c:v>
                </c:pt>
                <c:pt idx="37">
                  <c:v>80</c:v>
                </c:pt>
                <c:pt idx="38">
                  <c:v>80</c:v>
                </c:pt>
                <c:pt idx="39">
                  <c:v>80</c:v>
                </c:pt>
                <c:pt idx="40">
                  <c:v>80</c:v>
                </c:pt>
              </c:numCache>
            </c:numRef>
          </c:xVal>
          <c:yVal>
            <c:numRef>
              <c:f>'W10'!$Q$44:$Q$310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39DC-48EA-A3FF-6F75F76B20A5}"/>
            </c:ext>
          </c:extLst>
        </c:ser>
        <c:ser>
          <c:idx val="5"/>
          <c:order val="5"/>
          <c:tx>
            <c:strRef>
              <c:f>'W10'!$D$42</c:f>
              <c:strCache>
                <c:ptCount val="1"/>
                <c:pt idx="0">
                  <c:v>Name_loc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F8C726AD-C8E3-448C-AD44-1318B1E9CB5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39DC-48EA-A3FF-6F75F76B20A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5CB030AC-4CC0-4F27-8B85-2EC37D749F6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39DC-48EA-A3FF-6F75F76B20A5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AAEC8DB0-C531-4067-A74C-ADBDDE975A6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39DC-48EA-A3FF-6F75F76B20A5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9B70E9C4-5B37-4C8C-8D3B-91BBAF8253D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39DC-48EA-A3FF-6F75F76B20A5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272DCBAB-7785-45B6-8712-687DDCF5D80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39DC-48EA-A3FF-6F75F76B20A5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33B3D088-AE55-4538-AFDF-22D05D20805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39DC-48EA-A3FF-6F75F76B20A5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9EAFFF4E-43E2-4A93-ACA6-B31A530172D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39DC-48EA-A3FF-6F75F76B20A5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39BF0255-3269-47BE-B59F-D320721F490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39DC-48EA-A3FF-6F75F76B20A5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8E5A47FF-E64A-4858-A194-28FAA4F25F7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39DC-48EA-A3FF-6F75F76B20A5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7E800B19-1646-4D4A-8BE3-D8F5F00E932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39DC-48EA-A3FF-6F75F76B20A5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AF89268E-3C31-43DD-83D8-34591EA62E7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39DC-48EA-A3FF-6F75F76B20A5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B5560DFB-3A1D-4C92-827F-6624DE5E233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39DC-48EA-A3FF-6F75F76B20A5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22904760-9623-41F5-93E7-76ABD3E20E0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39DC-48EA-A3FF-6F75F76B20A5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4BE95957-CECB-42E2-99DF-F744038A818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39DC-48EA-A3FF-6F75F76B20A5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46BC936B-750A-486E-8A06-79BFCC9A34F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39DC-48EA-A3FF-6F75F76B20A5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A7881AF0-7D3E-432E-ACF4-6CF0F24EF31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39DC-48EA-A3FF-6F75F76B20A5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0BCC6216-4702-4EB9-81BC-ECAB6C068BD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39DC-48EA-A3FF-6F75F76B20A5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2D110332-91AF-4CA9-ACAE-D253E44470A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39DC-48EA-A3FF-6F75F76B20A5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E0C8081D-549C-409F-8542-545215AF5CD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39DC-48EA-A3FF-6F75F76B20A5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BD7A385F-EC06-4E9B-BE00-842386165E0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39DC-48EA-A3FF-6F75F76B20A5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4F1521DD-1D2D-48F3-A6BA-9063AD06F49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39DC-48EA-A3FF-6F75F76B20A5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56833368-B733-49D2-874D-67C59ED02BA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39DC-48EA-A3FF-6F75F76B20A5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0A840BEA-F18E-4919-B9B5-2D3FBA23E0F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39DC-48EA-A3FF-6F75F76B20A5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AB4DEBCF-E6EB-41E0-8AAD-5D8541D0A93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39DC-48EA-A3FF-6F75F76B20A5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92E69A19-7E13-409F-8E51-A4D600B72A9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39DC-48EA-A3FF-6F75F76B20A5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C91D7CA7-390C-4797-AE08-C27DA625AAD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39DC-48EA-A3FF-6F75F76B20A5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82F439E2-EB9A-4FB6-9B58-210C4212CE9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39DC-48EA-A3FF-6F75F76B20A5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28A18161-D785-4D7C-9FBF-EE7FC605595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39DC-48EA-A3FF-6F75F76B20A5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1DCBDF36-06CC-4507-880E-670DCA7771F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39DC-48EA-A3FF-6F75F76B20A5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0D186F69-4293-4EC0-A120-F2C349F6926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39DC-48EA-A3FF-6F75F76B20A5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8268FEEA-E3D0-414A-B9F0-F9E9FC38FC1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39DC-48EA-A3FF-6F75F76B20A5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1E3084EB-3900-440B-A582-3CBC71EC0FD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39DC-48EA-A3FF-6F75F76B20A5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73F26A78-6CAC-452D-88B0-648C74FA8FE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39DC-48EA-A3FF-6F75F76B20A5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3157A8E2-B685-40AE-A7F0-3F9BFBA58F1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39DC-48EA-A3FF-6F75F76B20A5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343DB236-3C00-4BCC-AC59-088AB548765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39DC-48EA-A3FF-6F75F76B20A5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A7BE4470-A579-4F11-A0FB-A619D530778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39DC-48EA-A3FF-6F75F76B20A5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8CD5C64E-7D7F-4AE0-BD14-DF9B2750DC1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39DC-48EA-A3FF-6F75F76B20A5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447F3E73-4BCB-4393-9443-39410436B7B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39DC-48EA-A3FF-6F75F76B20A5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97D6E0E3-4CDC-453C-8DDB-68ABC1B04B1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39DC-48EA-A3FF-6F75F76B20A5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B3D085A8-8228-4C53-B63A-3F83FBA89E9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39DC-48EA-A3FF-6F75F76B20A5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2A396178-C84C-4D3E-9735-616337AFDF7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39DC-48EA-A3FF-6F75F76B20A5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39DC-48EA-A3FF-6F75F76B20A5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39DC-48EA-A3FF-6F75F76B20A5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39DC-48EA-A3FF-6F75F76B20A5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39DC-48EA-A3FF-6F75F76B20A5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39DC-48EA-A3FF-6F75F76B20A5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39DC-48EA-A3FF-6F75F76B20A5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39DC-48EA-A3FF-6F75F76B20A5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A7-49E6-8541-A50DF5C7A156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A7-49E6-8541-A50DF5C7A156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A7-49E6-8541-A50DF5C7A156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A7-49E6-8541-A50DF5C7A156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A7-49E6-8541-A50DF5C7A156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A7-49E6-8541-A50DF5C7A156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A7-49E6-8541-A50DF5C7A156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A7-49E6-8541-A50DF5C7A156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A7-49E6-8541-A50DF5C7A156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A7-49E6-8541-A50DF5C7A156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A7-49E6-8541-A50DF5C7A156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A7-49E6-8541-A50DF5C7A156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A7-49E6-8541-A50DF5C7A156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8A7-49E6-8541-A50DF5C7A156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8A7-49E6-8541-A50DF5C7A156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8A7-49E6-8541-A50DF5C7A156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8A7-49E6-8541-A50DF5C7A156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8A7-49E6-8541-A50DF5C7A156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8A7-49E6-8541-A50DF5C7A156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8A7-49E6-8541-A50DF5C7A156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8A7-49E6-8541-A50DF5C7A156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8A7-49E6-8541-A50DF5C7A156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8A7-49E6-8541-A50DF5C7A156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8A7-49E6-8541-A50DF5C7A156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8A7-49E6-8541-A50DF5C7A156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8A7-49E6-8541-A50DF5C7A156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8A7-49E6-8541-A50DF5C7A156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8A7-49E6-8541-A50DF5C7A156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8A7-49E6-8541-A50DF5C7A156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8A7-49E6-8541-A50DF5C7A156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8A7-49E6-8541-A50DF5C7A156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8A7-49E6-8541-A50DF5C7A156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8A7-49E6-8541-A50DF5C7A156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8A7-49E6-8541-A50DF5C7A156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8A7-49E6-8541-A50DF5C7A156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8A7-49E6-8541-A50DF5C7A156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8A7-49E6-8541-A50DF5C7A156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8A7-49E6-8541-A50DF5C7A156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8A7-49E6-8541-A50DF5C7A156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8A7-49E6-8541-A50DF5C7A156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8A7-49E6-8541-A50DF5C7A156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8A7-49E6-8541-A50DF5C7A156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8A7-49E6-8541-A50DF5C7A156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8A7-49E6-8541-A50DF5C7A156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A8A7-49E6-8541-A50DF5C7A156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A8A7-49E6-8541-A50DF5C7A156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A8A7-49E6-8541-A50DF5C7A156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A8A7-49E6-8541-A50DF5C7A156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A8A7-49E6-8541-A50DF5C7A156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A8A7-49E6-8541-A50DF5C7A156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A8A7-49E6-8541-A50DF5C7A156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A8A7-49E6-8541-A50DF5C7A156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A8A7-49E6-8541-A50DF5C7A156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A8A7-49E6-8541-A50DF5C7A156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A8A7-49E6-8541-A50DF5C7A156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A8A7-49E6-8541-A50DF5C7A156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A8A7-49E6-8541-A50DF5C7A156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A8A7-49E6-8541-A50DF5C7A156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A8A7-49E6-8541-A50DF5C7A156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A8A7-49E6-8541-A50DF5C7A156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A8A7-49E6-8541-A50DF5C7A156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A8A7-49E6-8541-A50DF5C7A156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A8A7-49E6-8541-A50DF5C7A156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A8A7-49E6-8541-A50DF5C7A156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A8A7-49E6-8541-A50DF5C7A156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A8A7-49E6-8541-A50DF5C7A156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A8A7-49E6-8541-A50DF5C7A156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A8A7-49E6-8541-A50DF5C7A156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A8A7-49E6-8541-A50DF5C7A156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A8A7-49E6-8541-A50DF5C7A156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A8A7-49E6-8541-A50DF5C7A156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A8A7-49E6-8541-A50DF5C7A156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A8A7-49E6-8541-A50DF5C7A156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A8A7-49E6-8541-A50DF5C7A156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A8A7-49E6-8541-A50DF5C7A156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A8A7-49E6-8541-A50DF5C7A156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A8A7-49E6-8541-A50DF5C7A156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A8A7-49E6-8541-A50DF5C7A156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A8A7-49E6-8541-A50DF5C7A156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A8A7-49E6-8541-A50DF5C7A156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A8A7-49E6-8541-A50DF5C7A156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A8A7-49E6-8541-A50DF5C7A156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A8A7-49E6-8541-A50DF5C7A156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A8A7-49E6-8541-A50DF5C7A156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A8A7-49E6-8541-A50DF5C7A156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A8A7-49E6-8541-A50DF5C7A156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A8A7-49E6-8541-A50DF5C7A156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A8A7-49E6-8541-A50DF5C7A156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A8A7-49E6-8541-A50DF5C7A156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A8A7-49E6-8541-A50DF5C7A156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A8A7-49E6-8541-A50DF5C7A156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A8A7-49E6-8541-A50DF5C7A156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A8A7-49E6-8541-A50DF5C7A156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A8A7-49E6-8541-A50DF5C7A156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A8A7-49E6-8541-A50DF5C7A156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A8A7-49E6-8541-A50DF5C7A156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A8A7-49E6-8541-A50DF5C7A156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A8A7-49E6-8541-A50DF5C7A156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A8A7-49E6-8541-A50DF5C7A156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A8A7-49E6-8541-A50DF5C7A156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A8A7-49E6-8541-A50DF5C7A156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A8A7-49E6-8541-A50DF5C7A156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A8A7-49E6-8541-A50DF5C7A156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A8A7-49E6-8541-A50DF5C7A156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A8A7-49E6-8541-A50DF5C7A156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A8A7-49E6-8541-A50DF5C7A156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A8A7-49E6-8541-A50DF5C7A156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A8A7-49E6-8541-A50DF5C7A156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A8A7-49E6-8541-A50DF5C7A156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A8A7-49E6-8541-A50DF5C7A156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A8A7-49E6-8541-A50DF5C7A156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A8A7-49E6-8541-A50DF5C7A156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A8A7-49E6-8541-A50DF5C7A156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A8A7-49E6-8541-A50DF5C7A156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A8A7-49E6-8541-A50DF5C7A156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A8A7-49E6-8541-A50DF5C7A156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A8A7-49E6-8541-A50DF5C7A156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A8A7-49E6-8541-A50DF5C7A156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A8A7-49E6-8541-A50DF5C7A156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A8A7-49E6-8541-A50DF5C7A156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A8A7-49E6-8541-A50DF5C7A156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A8A7-49E6-8541-A50DF5C7A156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A8A7-49E6-8541-A50DF5C7A156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A8A7-49E6-8541-A50DF5C7A156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A8A7-49E6-8541-A50DF5C7A156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A8A7-49E6-8541-A50DF5C7A156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A8A7-49E6-8541-A50DF5C7A156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A8A7-49E6-8541-A50DF5C7A156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A8A7-49E6-8541-A50DF5C7A156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A8A7-49E6-8541-A50DF5C7A156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A8A7-49E6-8541-A50DF5C7A156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A8A7-49E6-8541-A50DF5C7A156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A8A7-49E6-8541-A50DF5C7A156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A8A7-49E6-8541-A50DF5C7A156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A8A7-49E6-8541-A50DF5C7A156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A8A7-49E6-8541-A50DF5C7A156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A8A7-49E6-8541-A50DF5C7A156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A8A7-49E6-8541-A50DF5C7A156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A8A7-49E6-8541-A50DF5C7A156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A8A7-49E6-8541-A50DF5C7A156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A8A7-49E6-8541-A50DF5C7A156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A8A7-49E6-8541-A50DF5C7A156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A8A7-49E6-8541-A50DF5C7A156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A8A7-49E6-8541-A50DF5C7A156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A8A7-49E6-8541-A50DF5C7A156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A8A7-49E6-8541-A50DF5C7A156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A8A7-49E6-8541-A50DF5C7A156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A8A7-49E6-8541-A50DF5C7A156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A8A7-49E6-8541-A50DF5C7A156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A8A7-49E6-8541-A50DF5C7A156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A8A7-49E6-8541-A50DF5C7A156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A8A7-49E6-8541-A50DF5C7A156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A8A7-49E6-8541-A50DF5C7A156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A8A7-49E6-8541-A50DF5C7A156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A8A7-49E6-8541-A50DF5C7A156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A8A7-49E6-8541-A50DF5C7A156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A8A7-49E6-8541-A50DF5C7A156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A8A7-49E6-8541-A50DF5C7A156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A8A7-49E6-8541-A50DF5C7A156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A8A7-49E6-8541-A50DF5C7A156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A8A7-49E6-8541-A50DF5C7A156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A8A7-49E6-8541-A50DF5C7A156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A8A7-49E6-8541-A50DF5C7A156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A8A7-49E6-8541-A50DF5C7A156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A8A7-49E6-8541-A50DF5C7A156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A8A7-49E6-8541-A50DF5C7A156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A8A7-49E6-8541-A50DF5C7A156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A8A7-49E6-8541-A50DF5C7A156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A8A7-49E6-8541-A50DF5C7A156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A8A7-49E6-8541-A50DF5C7A156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A8A7-49E6-8541-A50DF5C7A156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A8A7-49E6-8541-A50DF5C7A156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A8A7-49E6-8541-A50DF5C7A156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A8A7-49E6-8541-A50DF5C7A156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A8A7-49E6-8541-A50DF5C7A156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A8A7-49E6-8541-A50DF5C7A156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A8A7-49E6-8541-A50DF5C7A156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A8A7-49E6-8541-A50DF5C7A156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A8A7-49E6-8541-A50DF5C7A156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A8A7-49E6-8541-A50DF5C7A156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A8A7-49E6-8541-A50DF5C7A156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A8A7-49E6-8541-A50DF5C7A156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A8A7-49E6-8541-A50DF5C7A156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A8A7-49E6-8541-A50DF5C7A156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A8A7-49E6-8541-A50DF5C7A156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A8A7-49E6-8541-A50DF5C7A156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A8A7-49E6-8541-A50DF5C7A156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A8A7-49E6-8541-A50DF5C7A156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A8A7-49E6-8541-A50DF5C7A156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A8A7-49E6-8541-A50DF5C7A156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A8A7-49E6-8541-A50DF5C7A156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A8A7-49E6-8541-A50DF5C7A156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A8A7-49E6-8541-A50DF5C7A156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A8A7-49E6-8541-A50DF5C7A156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A8A7-49E6-8541-A50DF5C7A156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A8A7-49E6-8541-A50DF5C7A156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A8A7-49E6-8541-A50DF5C7A156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A8A7-49E6-8541-A50DF5C7A156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A8A7-49E6-8541-A50DF5C7A156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A8A7-49E6-8541-A50DF5C7A156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A8A7-49E6-8541-A50DF5C7A156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A8A7-49E6-8541-A50DF5C7A156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A8A7-49E6-8541-A50DF5C7A156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A8A7-49E6-8541-A50DF5C7A156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A8A7-49E6-8541-A50DF5C7A156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A8A7-49E6-8541-A50DF5C7A156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A8A7-49E6-8541-A50DF5C7A156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A8A7-49E6-8541-A50DF5C7A156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A8A7-49E6-8541-A50DF5C7A156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A8A7-49E6-8541-A50DF5C7A156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A8A7-49E6-8541-A50DF5C7A156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A8A7-49E6-8541-A50DF5C7A156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A8A7-49E6-8541-A50DF5C7A156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A8A7-49E6-8541-A50DF5C7A156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A8A7-49E6-8541-A50DF5C7A156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A8A7-49E6-8541-A50DF5C7A156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A8A7-49E6-8541-A50DF5C7A156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A8A7-49E6-8541-A50DF5C7A156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A8A7-49E6-8541-A50DF5C7A1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'W10'!$D$44:$D$310</c:f>
              <c:numCache>
                <c:formatCode>General</c:formatCode>
                <c:ptCount val="26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</c:numCache>
            </c:numRef>
          </c:xVal>
          <c:yVal>
            <c:numRef>
              <c:f>'W10'!$C$44:$C$310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'W10'!$A$44:$A$310</c15:f>
                <c15:dlblRangeCache>
                  <c:ptCount val="267"/>
                  <c:pt idx="0">
                    <c:v>Country A</c:v>
                  </c:pt>
                  <c:pt idx="1">
                    <c:v>Country A</c:v>
                  </c:pt>
                  <c:pt idx="2">
                    <c:v>Country A</c:v>
                  </c:pt>
                  <c:pt idx="3">
                    <c:v>Country A</c:v>
                  </c:pt>
                  <c:pt idx="4">
                    <c:v>Country A</c:v>
                  </c:pt>
                  <c:pt idx="5">
                    <c:v>Country A</c:v>
                  </c:pt>
                  <c:pt idx="6">
                    <c:v>Country A</c:v>
                  </c:pt>
                  <c:pt idx="7">
                    <c:v>Country A</c:v>
                  </c:pt>
                  <c:pt idx="8">
                    <c:v>Country A</c:v>
                  </c:pt>
                  <c:pt idx="9">
                    <c:v>Country A</c:v>
                  </c:pt>
                  <c:pt idx="10">
                    <c:v>Country A</c:v>
                  </c:pt>
                  <c:pt idx="11">
                    <c:v>Country A</c:v>
                  </c:pt>
                  <c:pt idx="12">
                    <c:v>Country A</c:v>
                  </c:pt>
                  <c:pt idx="13">
                    <c:v>Country A</c:v>
                  </c:pt>
                  <c:pt idx="14">
                    <c:v>Country A</c:v>
                  </c:pt>
                  <c:pt idx="15">
                    <c:v>Country A</c:v>
                  </c:pt>
                  <c:pt idx="16">
                    <c:v>Country A</c:v>
                  </c:pt>
                  <c:pt idx="17">
                    <c:v>Country A</c:v>
                  </c:pt>
                  <c:pt idx="18">
                    <c:v>Country A</c:v>
                  </c:pt>
                  <c:pt idx="19">
                    <c:v>Country A</c:v>
                  </c:pt>
                  <c:pt idx="20">
                    <c:v>Country A</c:v>
                  </c:pt>
                  <c:pt idx="21">
                    <c:v>Country A</c:v>
                  </c:pt>
                  <c:pt idx="22">
                    <c:v>Country A</c:v>
                  </c:pt>
                  <c:pt idx="23">
                    <c:v>Country A</c:v>
                  </c:pt>
                  <c:pt idx="24">
                    <c:v>Country A</c:v>
                  </c:pt>
                  <c:pt idx="25">
                    <c:v>Country A</c:v>
                  </c:pt>
                  <c:pt idx="26">
                    <c:v>Country A</c:v>
                  </c:pt>
                  <c:pt idx="27">
                    <c:v>Country A</c:v>
                  </c:pt>
                  <c:pt idx="28">
                    <c:v>Country A</c:v>
                  </c:pt>
                  <c:pt idx="29">
                    <c:v>Country A</c:v>
                  </c:pt>
                  <c:pt idx="30">
                    <c:v>Country A</c:v>
                  </c:pt>
                  <c:pt idx="31">
                    <c:v>Country A</c:v>
                  </c:pt>
                  <c:pt idx="32">
                    <c:v>Country A</c:v>
                  </c:pt>
                  <c:pt idx="33">
                    <c:v>Country A</c:v>
                  </c:pt>
                  <c:pt idx="34">
                    <c:v>Country A</c:v>
                  </c:pt>
                  <c:pt idx="35">
                    <c:v>Country A</c:v>
                  </c:pt>
                  <c:pt idx="36">
                    <c:v>Country A</c:v>
                  </c:pt>
                  <c:pt idx="37">
                    <c:v>Country A</c:v>
                  </c:pt>
                  <c:pt idx="38">
                    <c:v>Country A</c:v>
                  </c:pt>
                  <c:pt idx="39">
                    <c:v>Country A</c:v>
                  </c:pt>
                  <c:pt idx="40">
                    <c:v>Country 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35-39DC-48EA-A3FF-6F75F76B20A5}"/>
            </c:ext>
          </c:extLst>
        </c:ser>
        <c:ser>
          <c:idx val="6"/>
          <c:order val="6"/>
          <c:tx>
            <c:strRef>
              <c:f>'W10'!$X$42</c:f>
              <c:strCache>
                <c:ptCount val="1"/>
                <c:pt idx="0">
                  <c:v>Midpoint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noFill/>
              <a:ln w="9525">
                <a:noFill/>
              </a:ln>
              <a:effectLst/>
            </c:spPr>
          </c:marker>
          <c:errBars>
            <c:errDir val="x"/>
            <c:errBarType val="both"/>
            <c:errValType val="cust"/>
            <c:noEndCap val="1"/>
            <c:plus>
              <c:numRef>
                <c:f>'W10'!$Z$44:$Z$310</c:f>
                <c:numCache>
                  <c:formatCode>General</c:formatCode>
                  <c:ptCount val="267"/>
                  <c:pt idx="0">
                    <c:v>27.5</c:v>
                  </c:pt>
                  <c:pt idx="1">
                    <c:v>30</c:v>
                  </c:pt>
                  <c:pt idx="2">
                    <c:v>30</c:v>
                  </c:pt>
                  <c:pt idx="3">
                    <c:v>30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  <c:pt idx="7">
                    <c:v>30</c:v>
                  </c:pt>
                  <c:pt idx="8">
                    <c:v>30</c:v>
                  </c:pt>
                  <c:pt idx="9">
                    <c:v>30</c:v>
                  </c:pt>
                  <c:pt idx="10">
                    <c:v>30</c:v>
                  </c:pt>
                  <c:pt idx="11">
                    <c:v>30</c:v>
                  </c:pt>
                  <c:pt idx="12">
                    <c:v>30</c:v>
                  </c:pt>
                  <c:pt idx="13">
                    <c:v>30</c:v>
                  </c:pt>
                  <c:pt idx="14">
                    <c:v>30</c:v>
                  </c:pt>
                  <c:pt idx="15">
                    <c:v>30</c:v>
                  </c:pt>
                  <c:pt idx="16">
                    <c:v>30</c:v>
                  </c:pt>
                  <c:pt idx="17">
                    <c:v>30</c:v>
                  </c:pt>
                  <c:pt idx="18">
                    <c:v>30</c:v>
                  </c:pt>
                  <c:pt idx="19">
                    <c:v>30</c:v>
                  </c:pt>
                  <c:pt idx="20">
                    <c:v>30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30</c:v>
                  </c:pt>
                  <c:pt idx="24">
                    <c:v>30</c:v>
                  </c:pt>
                  <c:pt idx="25">
                    <c:v>30</c:v>
                  </c:pt>
                  <c:pt idx="26">
                    <c:v>30</c:v>
                  </c:pt>
                  <c:pt idx="27">
                    <c:v>30</c:v>
                  </c:pt>
                  <c:pt idx="28">
                    <c:v>30</c:v>
                  </c:pt>
                  <c:pt idx="29">
                    <c:v>30</c:v>
                  </c:pt>
                  <c:pt idx="30">
                    <c:v>30</c:v>
                  </c:pt>
                  <c:pt idx="31">
                    <c:v>30</c:v>
                  </c:pt>
                  <c:pt idx="32">
                    <c:v>30</c:v>
                  </c:pt>
                  <c:pt idx="33">
                    <c:v>30</c:v>
                  </c:pt>
                  <c:pt idx="34">
                    <c:v>30</c:v>
                  </c:pt>
                  <c:pt idx="35">
                    <c:v>30</c:v>
                  </c:pt>
                  <c:pt idx="36">
                    <c:v>30</c:v>
                  </c:pt>
                  <c:pt idx="37">
                    <c:v>30</c:v>
                  </c:pt>
                  <c:pt idx="38">
                    <c:v>30</c:v>
                  </c:pt>
                  <c:pt idx="39">
                    <c:v>30</c:v>
                  </c:pt>
                  <c:pt idx="40">
                    <c:v>30</c:v>
                  </c:pt>
                </c:numCache>
              </c:numRef>
            </c:plus>
            <c:minus>
              <c:numRef>
                <c:f>'W10'!$Y$44:$Y$310</c:f>
                <c:numCache>
                  <c:formatCode>General</c:formatCode>
                  <c:ptCount val="267"/>
                  <c:pt idx="0">
                    <c:v>27.5</c:v>
                  </c:pt>
                  <c:pt idx="1">
                    <c:v>30</c:v>
                  </c:pt>
                  <c:pt idx="2">
                    <c:v>30</c:v>
                  </c:pt>
                  <c:pt idx="3">
                    <c:v>30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  <c:pt idx="7">
                    <c:v>30</c:v>
                  </c:pt>
                  <c:pt idx="8">
                    <c:v>30</c:v>
                  </c:pt>
                  <c:pt idx="9">
                    <c:v>30</c:v>
                  </c:pt>
                  <c:pt idx="10">
                    <c:v>30</c:v>
                  </c:pt>
                  <c:pt idx="11">
                    <c:v>30</c:v>
                  </c:pt>
                  <c:pt idx="12">
                    <c:v>30</c:v>
                  </c:pt>
                  <c:pt idx="13">
                    <c:v>30</c:v>
                  </c:pt>
                  <c:pt idx="14">
                    <c:v>30</c:v>
                  </c:pt>
                  <c:pt idx="15">
                    <c:v>30</c:v>
                  </c:pt>
                  <c:pt idx="16">
                    <c:v>30</c:v>
                  </c:pt>
                  <c:pt idx="17">
                    <c:v>30</c:v>
                  </c:pt>
                  <c:pt idx="18">
                    <c:v>30</c:v>
                  </c:pt>
                  <c:pt idx="19">
                    <c:v>30</c:v>
                  </c:pt>
                  <c:pt idx="20">
                    <c:v>30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30</c:v>
                  </c:pt>
                  <c:pt idx="24">
                    <c:v>30</c:v>
                  </c:pt>
                  <c:pt idx="25">
                    <c:v>30</c:v>
                  </c:pt>
                  <c:pt idx="26">
                    <c:v>30</c:v>
                  </c:pt>
                  <c:pt idx="27">
                    <c:v>30</c:v>
                  </c:pt>
                  <c:pt idx="28">
                    <c:v>30</c:v>
                  </c:pt>
                  <c:pt idx="29">
                    <c:v>30</c:v>
                  </c:pt>
                  <c:pt idx="30">
                    <c:v>30</c:v>
                  </c:pt>
                  <c:pt idx="31">
                    <c:v>30</c:v>
                  </c:pt>
                  <c:pt idx="32">
                    <c:v>30</c:v>
                  </c:pt>
                  <c:pt idx="33">
                    <c:v>30</c:v>
                  </c:pt>
                  <c:pt idx="34">
                    <c:v>30</c:v>
                  </c:pt>
                  <c:pt idx="35">
                    <c:v>30</c:v>
                  </c:pt>
                  <c:pt idx="36">
                    <c:v>30</c:v>
                  </c:pt>
                  <c:pt idx="37">
                    <c:v>30</c:v>
                  </c:pt>
                  <c:pt idx="38">
                    <c:v>30</c:v>
                  </c:pt>
                  <c:pt idx="39">
                    <c:v>30</c:v>
                  </c:pt>
                  <c:pt idx="40">
                    <c:v>30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bg1">
                    <a:lumMod val="75000"/>
                  </a:schemeClr>
                </a:solidFill>
                <a:round/>
              </a:ln>
              <a:effectLst/>
            </c:spPr>
          </c:errBars>
          <c:xVal>
            <c:numRef>
              <c:f>'W10'!$X$44:$X$310</c:f>
              <c:numCache>
                <c:formatCode>0</c:formatCode>
                <c:ptCount val="267"/>
                <c:pt idx="0">
                  <c:v>32.5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</c:numCache>
            </c:numRef>
          </c:xVal>
          <c:yVal>
            <c:numRef>
              <c:f>'W10'!$Q$44:$Q$310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6-39DC-48EA-A3FF-6F75F76B20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2901071"/>
        <c:axId val="580136415"/>
      </c:scatterChart>
      <c:valAx>
        <c:axId val="552901071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Use</a:t>
                </a:r>
                <a:r>
                  <a:rPr lang="en-US" baseline="0"/>
                  <a:t> of b</a:t>
                </a:r>
                <a:r>
                  <a:rPr lang="en-US"/>
                  <a:t>asic</a:t>
                </a:r>
                <a:r>
                  <a:rPr lang="en-US" baseline="0"/>
                  <a:t> drinking water - urban (%)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136415"/>
        <c:crosses val="autoZero"/>
        <c:crossBetween val="midCat"/>
      </c:valAx>
      <c:valAx>
        <c:axId val="58013641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2901071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egendEntry>
        <c:idx val="5"/>
        <c:delete val="1"/>
      </c:legendEntry>
      <c:legendEntry>
        <c:idx val="6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697488827410083"/>
          <c:y val="2.9569892473118281E-2"/>
          <c:w val="0.6967413279421153"/>
          <c:h val="0.85105279081494134"/>
        </c:manualLayout>
      </c:layout>
      <c:scatterChart>
        <c:scatterStyle val="lineMarker"/>
        <c:varyColors val="0"/>
        <c:ser>
          <c:idx val="0"/>
          <c:order val="0"/>
          <c:tx>
            <c:strRef>
              <c:f>'W10'!$AG$42</c:f>
              <c:strCache>
                <c:ptCount val="1"/>
                <c:pt idx="0">
                  <c:v>Poorest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20000"/>
                  <a:lumOff val="8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'W10'!$AG$44:$AG$310</c:f>
              <c:numCache>
                <c:formatCode>0</c:formatCode>
                <c:ptCount val="267"/>
                <c:pt idx="0">
                  <c:v>5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</c:numCache>
            </c:numRef>
          </c:xVal>
          <c:yVal>
            <c:numRef>
              <c:f>'W10'!$AE$44:$AE$310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4E7-45DC-BC07-97BF459C125D}"/>
            </c:ext>
          </c:extLst>
        </c:ser>
        <c:ser>
          <c:idx val="1"/>
          <c:order val="1"/>
          <c:tx>
            <c:strRef>
              <c:f>'W10'!$AH$42</c:f>
              <c:strCache>
                <c:ptCount val="1"/>
                <c:pt idx="0">
                  <c:v>Poor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40000"/>
                  <a:lumOff val="6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'W10'!$AH$44:$AH$310</c:f>
              <c:numCache>
                <c:formatCode>0</c:formatCode>
                <c:ptCount val="267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25</c:v>
                </c:pt>
                <c:pt idx="10">
                  <c:v>25</c:v>
                </c:pt>
                <c:pt idx="11">
                  <c:v>25</c:v>
                </c:pt>
                <c:pt idx="12">
                  <c:v>25</c:v>
                </c:pt>
                <c:pt idx="13">
                  <c:v>25</c:v>
                </c:pt>
                <c:pt idx="14">
                  <c:v>25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25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25</c:v>
                </c:pt>
                <c:pt idx="37">
                  <c:v>25</c:v>
                </c:pt>
                <c:pt idx="38">
                  <c:v>25</c:v>
                </c:pt>
                <c:pt idx="39">
                  <c:v>25</c:v>
                </c:pt>
                <c:pt idx="40">
                  <c:v>25</c:v>
                </c:pt>
              </c:numCache>
            </c:numRef>
          </c:xVal>
          <c:yVal>
            <c:numRef>
              <c:f>'W10'!$AE$44:$AE$310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4E7-45DC-BC07-97BF459C125D}"/>
            </c:ext>
          </c:extLst>
        </c:ser>
        <c:ser>
          <c:idx val="2"/>
          <c:order val="2"/>
          <c:tx>
            <c:strRef>
              <c:f>'W10'!$AI$42</c:f>
              <c:strCache>
                <c:ptCount val="1"/>
                <c:pt idx="0">
                  <c:v>Middle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60000"/>
                  <a:lumOff val="4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'W10'!$AI$44:$AI$310</c:f>
              <c:numCache>
                <c:formatCode>0</c:formatCode>
                <c:ptCount val="267"/>
                <c:pt idx="0">
                  <c:v>30</c:v>
                </c:pt>
                <c:pt idx="1">
                  <c:v>30</c:v>
                </c:pt>
                <c:pt idx="2">
                  <c:v>30</c:v>
                </c:pt>
                <c:pt idx="3">
                  <c:v>30</c:v>
                </c:pt>
                <c:pt idx="4">
                  <c:v>30</c:v>
                </c:pt>
                <c:pt idx="5">
                  <c:v>30</c:v>
                </c:pt>
                <c:pt idx="6">
                  <c:v>30</c:v>
                </c:pt>
                <c:pt idx="7">
                  <c:v>30</c:v>
                </c:pt>
                <c:pt idx="8">
                  <c:v>30</c:v>
                </c:pt>
                <c:pt idx="9">
                  <c:v>30</c:v>
                </c:pt>
                <c:pt idx="10">
                  <c:v>30</c:v>
                </c:pt>
                <c:pt idx="11">
                  <c:v>30</c:v>
                </c:pt>
                <c:pt idx="12">
                  <c:v>30</c:v>
                </c:pt>
                <c:pt idx="13">
                  <c:v>30</c:v>
                </c:pt>
                <c:pt idx="14">
                  <c:v>30</c:v>
                </c:pt>
                <c:pt idx="15">
                  <c:v>30</c:v>
                </c:pt>
                <c:pt idx="16">
                  <c:v>30</c:v>
                </c:pt>
                <c:pt idx="17">
                  <c:v>30</c:v>
                </c:pt>
                <c:pt idx="18">
                  <c:v>30</c:v>
                </c:pt>
                <c:pt idx="19">
                  <c:v>30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30</c:v>
                </c:pt>
                <c:pt idx="25">
                  <c:v>30</c:v>
                </c:pt>
                <c:pt idx="26">
                  <c:v>30</c:v>
                </c:pt>
                <c:pt idx="27">
                  <c:v>30</c:v>
                </c:pt>
                <c:pt idx="28">
                  <c:v>30</c:v>
                </c:pt>
                <c:pt idx="29">
                  <c:v>30</c:v>
                </c:pt>
                <c:pt idx="30">
                  <c:v>30</c:v>
                </c:pt>
                <c:pt idx="31">
                  <c:v>30</c:v>
                </c:pt>
                <c:pt idx="32">
                  <c:v>30</c:v>
                </c:pt>
                <c:pt idx="33">
                  <c:v>30</c:v>
                </c:pt>
                <c:pt idx="34">
                  <c:v>30</c:v>
                </c:pt>
                <c:pt idx="35">
                  <c:v>30</c:v>
                </c:pt>
                <c:pt idx="36">
                  <c:v>30</c:v>
                </c:pt>
                <c:pt idx="37">
                  <c:v>30</c:v>
                </c:pt>
                <c:pt idx="38">
                  <c:v>30</c:v>
                </c:pt>
                <c:pt idx="39">
                  <c:v>30</c:v>
                </c:pt>
                <c:pt idx="40">
                  <c:v>30</c:v>
                </c:pt>
              </c:numCache>
            </c:numRef>
          </c:xVal>
          <c:yVal>
            <c:numRef>
              <c:f>'W10'!$AE$44:$AE$310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4E7-45DC-BC07-97BF459C125D}"/>
            </c:ext>
          </c:extLst>
        </c:ser>
        <c:ser>
          <c:idx val="3"/>
          <c:order val="3"/>
          <c:tx>
            <c:strRef>
              <c:f>'W10'!$AJ$42</c:f>
              <c:strCache>
                <c:ptCount val="1"/>
                <c:pt idx="0">
                  <c:v>Rich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75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'W10'!$AJ$44:$AJ$310</c:f>
              <c:numCache>
                <c:formatCode>0</c:formatCode>
                <c:ptCount val="267"/>
                <c:pt idx="0">
                  <c:v>40</c:v>
                </c:pt>
                <c:pt idx="1">
                  <c:v>60</c:v>
                </c:pt>
                <c:pt idx="2">
                  <c:v>60</c:v>
                </c:pt>
                <c:pt idx="3">
                  <c:v>60</c:v>
                </c:pt>
                <c:pt idx="4">
                  <c:v>60</c:v>
                </c:pt>
                <c:pt idx="5">
                  <c:v>60</c:v>
                </c:pt>
                <c:pt idx="6">
                  <c:v>60</c:v>
                </c:pt>
                <c:pt idx="7">
                  <c:v>60</c:v>
                </c:pt>
                <c:pt idx="8">
                  <c:v>60</c:v>
                </c:pt>
                <c:pt idx="9">
                  <c:v>60</c:v>
                </c:pt>
                <c:pt idx="10">
                  <c:v>60</c:v>
                </c:pt>
                <c:pt idx="11">
                  <c:v>60</c:v>
                </c:pt>
                <c:pt idx="12">
                  <c:v>60</c:v>
                </c:pt>
                <c:pt idx="13">
                  <c:v>60</c:v>
                </c:pt>
                <c:pt idx="14">
                  <c:v>60</c:v>
                </c:pt>
                <c:pt idx="15">
                  <c:v>60</c:v>
                </c:pt>
                <c:pt idx="16">
                  <c:v>60</c:v>
                </c:pt>
                <c:pt idx="17">
                  <c:v>60</c:v>
                </c:pt>
                <c:pt idx="18">
                  <c:v>60</c:v>
                </c:pt>
                <c:pt idx="19">
                  <c:v>60</c:v>
                </c:pt>
                <c:pt idx="20">
                  <c:v>60</c:v>
                </c:pt>
                <c:pt idx="21">
                  <c:v>60</c:v>
                </c:pt>
                <c:pt idx="22">
                  <c:v>60</c:v>
                </c:pt>
                <c:pt idx="23">
                  <c:v>60</c:v>
                </c:pt>
                <c:pt idx="24">
                  <c:v>60</c:v>
                </c:pt>
                <c:pt idx="25">
                  <c:v>60</c:v>
                </c:pt>
                <c:pt idx="26">
                  <c:v>60</c:v>
                </c:pt>
                <c:pt idx="27">
                  <c:v>60</c:v>
                </c:pt>
                <c:pt idx="28">
                  <c:v>60</c:v>
                </c:pt>
                <c:pt idx="29">
                  <c:v>60</c:v>
                </c:pt>
                <c:pt idx="30">
                  <c:v>60</c:v>
                </c:pt>
                <c:pt idx="31">
                  <c:v>60</c:v>
                </c:pt>
                <c:pt idx="32">
                  <c:v>60</c:v>
                </c:pt>
                <c:pt idx="33">
                  <c:v>60</c:v>
                </c:pt>
                <c:pt idx="34">
                  <c:v>60</c:v>
                </c:pt>
                <c:pt idx="35">
                  <c:v>60</c:v>
                </c:pt>
                <c:pt idx="36">
                  <c:v>60</c:v>
                </c:pt>
                <c:pt idx="37">
                  <c:v>60</c:v>
                </c:pt>
                <c:pt idx="38">
                  <c:v>60</c:v>
                </c:pt>
                <c:pt idx="39">
                  <c:v>60</c:v>
                </c:pt>
                <c:pt idx="40">
                  <c:v>60</c:v>
                </c:pt>
              </c:numCache>
            </c:numRef>
          </c:xVal>
          <c:yVal>
            <c:numRef>
              <c:f>'W10'!$AE$44:$AE$310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4E7-45DC-BC07-97BF459C125D}"/>
            </c:ext>
          </c:extLst>
        </c:ser>
        <c:ser>
          <c:idx val="4"/>
          <c:order val="4"/>
          <c:tx>
            <c:strRef>
              <c:f>'W10'!$AK$42</c:f>
              <c:strCache>
                <c:ptCount val="1"/>
                <c:pt idx="0">
                  <c:v>Richest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5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'W10'!$AK$44:$AK$310</c:f>
              <c:numCache>
                <c:formatCode>0</c:formatCode>
                <c:ptCount val="267"/>
                <c:pt idx="0">
                  <c:v>60</c:v>
                </c:pt>
                <c:pt idx="1">
                  <c:v>80</c:v>
                </c:pt>
                <c:pt idx="2">
                  <c:v>80</c:v>
                </c:pt>
                <c:pt idx="3">
                  <c:v>80</c:v>
                </c:pt>
                <c:pt idx="4">
                  <c:v>80</c:v>
                </c:pt>
                <c:pt idx="5">
                  <c:v>80</c:v>
                </c:pt>
                <c:pt idx="6">
                  <c:v>80</c:v>
                </c:pt>
                <c:pt idx="7">
                  <c:v>80</c:v>
                </c:pt>
                <c:pt idx="8">
                  <c:v>80</c:v>
                </c:pt>
                <c:pt idx="9">
                  <c:v>80</c:v>
                </c:pt>
                <c:pt idx="10">
                  <c:v>80</c:v>
                </c:pt>
                <c:pt idx="11">
                  <c:v>80</c:v>
                </c:pt>
                <c:pt idx="12">
                  <c:v>80</c:v>
                </c:pt>
                <c:pt idx="13">
                  <c:v>80</c:v>
                </c:pt>
                <c:pt idx="14">
                  <c:v>80</c:v>
                </c:pt>
                <c:pt idx="15">
                  <c:v>80</c:v>
                </c:pt>
                <c:pt idx="16">
                  <c:v>80</c:v>
                </c:pt>
                <c:pt idx="17">
                  <c:v>80</c:v>
                </c:pt>
                <c:pt idx="18">
                  <c:v>80</c:v>
                </c:pt>
                <c:pt idx="19">
                  <c:v>80</c:v>
                </c:pt>
                <c:pt idx="20">
                  <c:v>80</c:v>
                </c:pt>
                <c:pt idx="21">
                  <c:v>80</c:v>
                </c:pt>
                <c:pt idx="22">
                  <c:v>80</c:v>
                </c:pt>
                <c:pt idx="23">
                  <c:v>80</c:v>
                </c:pt>
                <c:pt idx="24">
                  <c:v>80</c:v>
                </c:pt>
                <c:pt idx="25">
                  <c:v>80</c:v>
                </c:pt>
                <c:pt idx="26">
                  <c:v>80</c:v>
                </c:pt>
                <c:pt idx="27">
                  <c:v>80</c:v>
                </c:pt>
                <c:pt idx="28">
                  <c:v>80</c:v>
                </c:pt>
                <c:pt idx="29">
                  <c:v>80</c:v>
                </c:pt>
                <c:pt idx="30">
                  <c:v>80</c:v>
                </c:pt>
                <c:pt idx="31">
                  <c:v>80</c:v>
                </c:pt>
                <c:pt idx="32">
                  <c:v>80</c:v>
                </c:pt>
                <c:pt idx="33">
                  <c:v>80</c:v>
                </c:pt>
                <c:pt idx="34">
                  <c:v>80</c:v>
                </c:pt>
                <c:pt idx="35">
                  <c:v>80</c:v>
                </c:pt>
                <c:pt idx="36">
                  <c:v>80</c:v>
                </c:pt>
                <c:pt idx="37">
                  <c:v>80</c:v>
                </c:pt>
                <c:pt idx="38">
                  <c:v>80</c:v>
                </c:pt>
                <c:pt idx="39">
                  <c:v>80</c:v>
                </c:pt>
                <c:pt idx="40">
                  <c:v>80</c:v>
                </c:pt>
              </c:numCache>
            </c:numRef>
          </c:xVal>
          <c:yVal>
            <c:numRef>
              <c:f>'W10'!$AE$44:$AE$310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44E7-45DC-BC07-97BF459C125D}"/>
            </c:ext>
          </c:extLst>
        </c:ser>
        <c:ser>
          <c:idx val="5"/>
          <c:order val="5"/>
          <c:tx>
            <c:strRef>
              <c:f>'W10'!$D$42</c:f>
              <c:strCache>
                <c:ptCount val="1"/>
                <c:pt idx="0">
                  <c:v>Name_loc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20000"/>
                  <a:lumOff val="80000"/>
                </a:schemeClr>
              </a:solidFill>
              <a:ln w="9525">
                <a:noFill/>
              </a:ln>
              <a:effectLst/>
            </c:spPr>
          </c:marker>
          <c:dPt>
            <c:idx val="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4E7-45DC-BC07-97BF459C125D}"/>
              </c:ext>
            </c:extLst>
          </c:dPt>
          <c:dPt>
            <c:idx val="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4E7-45DC-BC07-97BF459C125D}"/>
              </c:ext>
            </c:extLst>
          </c:dPt>
          <c:dPt>
            <c:idx val="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4E7-45DC-BC07-97BF459C125D}"/>
              </c:ext>
            </c:extLst>
          </c:dPt>
          <c:dPt>
            <c:idx val="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4E7-45DC-BC07-97BF459C125D}"/>
              </c:ext>
            </c:extLst>
          </c:dPt>
          <c:dPt>
            <c:idx val="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4E7-45DC-BC07-97BF459C125D}"/>
              </c:ext>
            </c:extLst>
          </c:dPt>
          <c:dPt>
            <c:idx val="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4E7-45DC-BC07-97BF459C125D}"/>
              </c:ext>
            </c:extLst>
          </c:dPt>
          <c:dPt>
            <c:idx val="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4E7-45DC-BC07-97BF459C125D}"/>
              </c:ext>
            </c:extLst>
          </c:dPt>
          <c:dPt>
            <c:idx val="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4E7-45DC-BC07-97BF459C125D}"/>
              </c:ext>
            </c:extLst>
          </c:dPt>
          <c:dPt>
            <c:idx val="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4E7-45DC-BC07-97BF459C125D}"/>
              </c:ext>
            </c:extLst>
          </c:dPt>
          <c:dPt>
            <c:idx val="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4E7-45DC-BC07-97BF459C125D}"/>
              </c:ext>
            </c:extLst>
          </c:dPt>
          <c:dPt>
            <c:idx val="1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4E7-45DC-BC07-97BF459C125D}"/>
              </c:ext>
            </c:extLst>
          </c:dPt>
          <c:dPt>
            <c:idx val="1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4E7-45DC-BC07-97BF459C125D}"/>
              </c:ext>
            </c:extLst>
          </c:dPt>
          <c:dPt>
            <c:idx val="1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4E7-45DC-BC07-97BF459C125D}"/>
              </c:ext>
            </c:extLst>
          </c:dPt>
          <c:dPt>
            <c:idx val="1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4E7-45DC-BC07-97BF459C125D}"/>
              </c:ext>
            </c:extLst>
          </c:dPt>
          <c:dPt>
            <c:idx val="1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4E7-45DC-BC07-97BF459C125D}"/>
              </c:ext>
            </c:extLst>
          </c:dPt>
          <c:dPt>
            <c:idx val="1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4E7-45DC-BC07-97BF459C125D}"/>
              </c:ext>
            </c:extLst>
          </c:dPt>
          <c:dPt>
            <c:idx val="1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4E7-45DC-BC07-97BF459C125D}"/>
              </c:ext>
            </c:extLst>
          </c:dPt>
          <c:dPt>
            <c:idx val="1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4E7-45DC-BC07-97BF459C125D}"/>
              </c:ext>
            </c:extLst>
          </c:dPt>
          <c:dPt>
            <c:idx val="1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4E7-45DC-BC07-97BF459C125D}"/>
              </c:ext>
            </c:extLst>
          </c:dPt>
          <c:dPt>
            <c:idx val="1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4E7-45DC-BC07-97BF459C125D}"/>
              </c:ext>
            </c:extLst>
          </c:dPt>
          <c:dPt>
            <c:idx val="2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4E7-45DC-BC07-97BF459C125D}"/>
              </c:ext>
            </c:extLst>
          </c:dPt>
          <c:dPt>
            <c:idx val="2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4E7-45DC-BC07-97BF459C125D}"/>
              </c:ext>
            </c:extLst>
          </c:dPt>
          <c:dPt>
            <c:idx val="2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4E7-45DC-BC07-97BF459C125D}"/>
              </c:ext>
            </c:extLst>
          </c:dPt>
          <c:dPt>
            <c:idx val="2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4E7-45DC-BC07-97BF459C125D}"/>
              </c:ext>
            </c:extLst>
          </c:dPt>
          <c:dPt>
            <c:idx val="2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4E7-45DC-BC07-97BF459C125D}"/>
              </c:ext>
            </c:extLst>
          </c:dPt>
          <c:dPt>
            <c:idx val="2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4E7-45DC-BC07-97BF459C125D}"/>
              </c:ext>
            </c:extLst>
          </c:dPt>
          <c:dPt>
            <c:idx val="2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4E7-45DC-BC07-97BF459C125D}"/>
              </c:ext>
            </c:extLst>
          </c:dPt>
          <c:dPt>
            <c:idx val="2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4E7-45DC-BC07-97BF459C125D}"/>
              </c:ext>
            </c:extLst>
          </c:dPt>
          <c:dPt>
            <c:idx val="2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4E7-45DC-BC07-97BF459C125D}"/>
              </c:ext>
            </c:extLst>
          </c:dPt>
          <c:dPt>
            <c:idx val="2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4E7-45DC-BC07-97BF459C125D}"/>
              </c:ext>
            </c:extLst>
          </c:dPt>
          <c:dPt>
            <c:idx val="3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44E7-45DC-BC07-97BF459C125D}"/>
              </c:ext>
            </c:extLst>
          </c:dPt>
          <c:dPt>
            <c:idx val="3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44E7-45DC-BC07-97BF459C125D}"/>
              </c:ext>
            </c:extLst>
          </c:dPt>
          <c:dPt>
            <c:idx val="3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44E7-45DC-BC07-97BF459C125D}"/>
              </c:ext>
            </c:extLst>
          </c:dPt>
          <c:dPt>
            <c:idx val="3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44E7-45DC-BC07-97BF459C125D}"/>
              </c:ext>
            </c:extLst>
          </c:dPt>
          <c:dPt>
            <c:idx val="3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44E7-45DC-BC07-97BF459C125D}"/>
              </c:ext>
            </c:extLst>
          </c:dPt>
          <c:dPt>
            <c:idx val="3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44E7-45DC-BC07-97BF459C125D}"/>
              </c:ext>
            </c:extLst>
          </c:dPt>
          <c:dPt>
            <c:idx val="3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44E7-45DC-BC07-97BF459C125D}"/>
              </c:ext>
            </c:extLst>
          </c:dPt>
          <c:dPt>
            <c:idx val="3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44E7-45DC-BC07-97BF459C125D}"/>
              </c:ext>
            </c:extLst>
          </c:dPt>
          <c:dPt>
            <c:idx val="3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44E7-45DC-BC07-97BF459C125D}"/>
              </c:ext>
            </c:extLst>
          </c:dPt>
          <c:dPt>
            <c:idx val="3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C-44E7-45DC-BC07-97BF459C125D}"/>
              </c:ext>
            </c:extLst>
          </c:dPt>
          <c:dPt>
            <c:idx val="4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D-44E7-45DC-BC07-97BF459C125D}"/>
              </c:ext>
            </c:extLst>
          </c:dPt>
          <c:dPt>
            <c:idx val="26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134-CD08-404A-8A4E-63D509C54EF9}"/>
              </c:ext>
            </c:extLst>
          </c:dPt>
          <c:dPt>
            <c:idx val="26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135-CD08-404A-8A4E-63D509C54EF9}"/>
              </c:ext>
            </c:extLst>
          </c:dPt>
          <c:dPt>
            <c:idx val="26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136-CD08-404A-8A4E-63D509C54EF9}"/>
              </c:ext>
            </c:extLst>
          </c:dPt>
          <c:dPt>
            <c:idx val="26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137-CD08-404A-8A4E-63D509C54EF9}"/>
              </c:ext>
            </c:extLst>
          </c:dPt>
          <c:dPt>
            <c:idx val="26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138-CD08-404A-8A4E-63D509C54EF9}"/>
              </c:ext>
            </c:extLst>
          </c:dPt>
          <c:dPt>
            <c:idx val="26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139-CD08-404A-8A4E-63D509C54EF9}"/>
              </c:ext>
            </c:extLst>
          </c:dPt>
          <c:dPt>
            <c:idx val="26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13A-CD08-404A-8A4E-63D509C54EF9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ADBAC5D0-38BF-48CF-9DBD-C6287E519B6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44E7-45DC-BC07-97BF459C125D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E76D957C-579B-4A87-8892-1D85815327E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44E7-45DC-BC07-97BF459C125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F6FEE168-D30C-4CC0-98BA-142EB1F6C64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44E7-45DC-BC07-97BF459C125D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D265D443-9E0E-4F74-A809-BB50B97D038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44E7-45DC-BC07-97BF459C125D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3C6F3C3F-D4B2-4B98-9203-7879C6B1687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44E7-45DC-BC07-97BF459C125D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B8BDBCB1-AA95-4ABE-BC8C-3D66D3AE1F7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44E7-45DC-BC07-97BF459C125D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289F5385-580B-4C24-8253-F594EC952F1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44E7-45DC-BC07-97BF459C125D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3375EF9B-332F-44B7-B570-5D36C27380C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44E7-45DC-BC07-97BF459C125D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5458D419-3BE4-404C-8DA5-F707EDA87CA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44E7-45DC-BC07-97BF459C125D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DB3E96DB-D681-48B9-90B3-CD7228F202A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44E7-45DC-BC07-97BF459C125D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D50F2812-6E50-451C-A8FD-0437C6E6D43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44E7-45DC-BC07-97BF459C125D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859AD53B-F626-4A8D-9FB6-C065B7EB308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44E7-45DC-BC07-97BF459C125D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E74DEF61-A9ED-4BFF-86E4-F132722D97E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44E7-45DC-BC07-97BF459C125D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965903A1-918E-4042-8F0E-CE06D97A30B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44E7-45DC-BC07-97BF459C125D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0180F457-8DDC-4039-8367-A3A90FF3C9F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44E7-45DC-BC07-97BF459C125D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BD2B280C-93CD-4F79-8370-9B19F28323B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44E7-45DC-BC07-97BF459C125D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028CB049-876F-41D2-82A6-19776F478D4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44E7-45DC-BC07-97BF459C125D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0894B67B-80B3-47FE-875D-175CE31D26E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44E7-45DC-BC07-97BF459C125D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579FC7E4-3623-496B-B241-9120E50E74F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44E7-45DC-BC07-97BF459C125D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AEB3618A-A9A6-4745-BCFB-73AC09B181E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44E7-45DC-BC07-97BF459C125D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6789F0FB-9A56-44FB-BF78-DEA132F81AD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44E7-45DC-BC07-97BF459C125D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4BC0EC12-2A9F-44B1-B4E6-ECB82C12305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44E7-45DC-BC07-97BF459C125D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B300C113-DA6C-4CF5-86B6-1410389B216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44E7-45DC-BC07-97BF459C125D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FC45772D-F330-47D4-B4FB-3C9F6CB922E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44E7-45DC-BC07-97BF459C125D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14F4BA28-DFB8-4CCF-8C6A-F3E3739FCB4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44E7-45DC-BC07-97BF459C125D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DD8D2F0A-E454-4298-AB7A-585E94E8431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44E7-45DC-BC07-97BF459C125D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1FFD656D-EA1E-499E-B91D-B7301DCAE2A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44E7-45DC-BC07-97BF459C125D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E5C0348B-9798-4F5D-8FA4-BAAA342C10A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44E7-45DC-BC07-97BF459C125D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2F24EBE9-589A-43C9-8C36-76503A32DED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44E7-45DC-BC07-97BF459C125D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FF499378-0C20-422A-AE7C-364D13DF029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44E7-45DC-BC07-97BF459C125D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DF4E5D69-B553-44C5-8848-321DB794741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44E7-45DC-BC07-97BF459C125D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1316876C-384E-49C0-BCCD-786B4D9D4EE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44E7-45DC-BC07-97BF459C125D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6D4A12FD-C5F6-4CE2-8EAD-49F63FAE95E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44E7-45DC-BC07-97BF459C125D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6690D24B-9D19-4369-B236-F84508A287E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44E7-45DC-BC07-97BF459C125D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02123996-7959-4781-9DEA-F0FDF73EB6C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44E7-45DC-BC07-97BF459C125D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30A0B701-AEF8-4E44-86C1-6315737A99E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44E7-45DC-BC07-97BF459C125D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F5779684-9711-4C2E-98E9-34F63996817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44E7-45DC-BC07-97BF459C125D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65930635-8AAA-49D5-A3FF-E94CE600121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44E7-45DC-BC07-97BF459C125D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7ACC09C4-29F1-4CE9-B428-866B1D70C11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44E7-45DC-BC07-97BF459C125D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5EAA76E4-1D53-4F8D-B16A-A393563F10C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44E7-45DC-BC07-97BF459C125D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4C1A8D16-D5E3-4E65-8D65-0567FDBBCB5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44E7-45DC-BC07-97BF459C125D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44E7-45DC-BC07-97BF459C125D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44E7-45DC-BC07-97BF459C125D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44E7-45DC-BC07-97BF459C125D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44E7-45DC-BC07-97BF459C125D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44E7-45DC-BC07-97BF459C125D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44E7-45DC-BC07-97BF459C125D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44E7-45DC-BC07-97BF459C125D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CD08-404A-8A4E-63D509C54EF9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CD08-404A-8A4E-63D509C54EF9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CD08-404A-8A4E-63D509C54EF9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CD08-404A-8A4E-63D509C54EF9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CD08-404A-8A4E-63D509C54EF9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CD08-404A-8A4E-63D509C54EF9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CD08-404A-8A4E-63D509C54EF9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CD08-404A-8A4E-63D509C54EF9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CD08-404A-8A4E-63D509C54EF9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CD08-404A-8A4E-63D509C54EF9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CD08-404A-8A4E-63D509C54EF9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CD08-404A-8A4E-63D509C54EF9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CD08-404A-8A4E-63D509C54EF9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CD08-404A-8A4E-63D509C54EF9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CD08-404A-8A4E-63D509C54EF9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CD08-404A-8A4E-63D509C54EF9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CD08-404A-8A4E-63D509C54EF9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CD08-404A-8A4E-63D509C54EF9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CD08-404A-8A4E-63D509C54EF9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CD08-404A-8A4E-63D509C54EF9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CD08-404A-8A4E-63D509C54EF9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CD08-404A-8A4E-63D509C54EF9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CD08-404A-8A4E-63D509C54EF9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CD08-404A-8A4E-63D509C54EF9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CD08-404A-8A4E-63D509C54EF9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CD08-404A-8A4E-63D509C54EF9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CD08-404A-8A4E-63D509C54EF9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CD08-404A-8A4E-63D509C54EF9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CD08-404A-8A4E-63D509C54EF9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CD08-404A-8A4E-63D509C54EF9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CD08-404A-8A4E-63D509C54EF9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CD08-404A-8A4E-63D509C54EF9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CD08-404A-8A4E-63D509C54EF9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CD08-404A-8A4E-63D509C54EF9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CD08-404A-8A4E-63D509C54EF9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CD08-404A-8A4E-63D509C54EF9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CD08-404A-8A4E-63D509C54EF9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CD08-404A-8A4E-63D509C54EF9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CD08-404A-8A4E-63D509C54EF9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CD08-404A-8A4E-63D509C54EF9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CD08-404A-8A4E-63D509C54EF9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CD08-404A-8A4E-63D509C54EF9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CD08-404A-8A4E-63D509C54EF9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CD08-404A-8A4E-63D509C54EF9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CD08-404A-8A4E-63D509C54EF9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CD08-404A-8A4E-63D509C54EF9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CD08-404A-8A4E-63D509C54EF9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CD08-404A-8A4E-63D509C54EF9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CD08-404A-8A4E-63D509C54EF9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CD08-404A-8A4E-63D509C54EF9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CD08-404A-8A4E-63D509C54EF9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CD08-404A-8A4E-63D509C54EF9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CD08-404A-8A4E-63D509C54EF9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CD08-404A-8A4E-63D509C54EF9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CD08-404A-8A4E-63D509C54EF9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CD08-404A-8A4E-63D509C54EF9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CD08-404A-8A4E-63D509C54EF9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CD08-404A-8A4E-63D509C54EF9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CD08-404A-8A4E-63D509C54EF9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CD08-404A-8A4E-63D509C54EF9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CD08-404A-8A4E-63D509C54EF9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CD08-404A-8A4E-63D509C54EF9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CD08-404A-8A4E-63D509C54EF9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CD08-404A-8A4E-63D509C54EF9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CD08-404A-8A4E-63D509C54EF9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CD08-404A-8A4E-63D509C54EF9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CD08-404A-8A4E-63D509C54EF9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CD08-404A-8A4E-63D509C54EF9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CD08-404A-8A4E-63D509C54EF9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CD08-404A-8A4E-63D509C54EF9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CD08-404A-8A4E-63D509C54EF9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CD08-404A-8A4E-63D509C54EF9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CD08-404A-8A4E-63D509C54EF9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CD08-404A-8A4E-63D509C54EF9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CD08-404A-8A4E-63D509C54EF9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CD08-404A-8A4E-63D509C54EF9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CD08-404A-8A4E-63D509C54EF9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CD08-404A-8A4E-63D509C54EF9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CD08-404A-8A4E-63D509C54EF9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CD08-404A-8A4E-63D509C54EF9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CD08-404A-8A4E-63D509C54EF9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CD08-404A-8A4E-63D509C54EF9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CD08-404A-8A4E-63D509C54EF9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CD08-404A-8A4E-63D509C54EF9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CD08-404A-8A4E-63D509C54EF9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CD08-404A-8A4E-63D509C54EF9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CD08-404A-8A4E-63D509C54EF9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CD08-404A-8A4E-63D509C54EF9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CD08-404A-8A4E-63D509C54EF9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CD08-404A-8A4E-63D509C54EF9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CD08-404A-8A4E-63D509C54EF9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CD08-404A-8A4E-63D509C54EF9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CD08-404A-8A4E-63D509C54EF9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CD08-404A-8A4E-63D509C54EF9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CD08-404A-8A4E-63D509C54EF9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CD08-404A-8A4E-63D509C54EF9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CD08-404A-8A4E-63D509C54EF9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CD08-404A-8A4E-63D509C54EF9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CD08-404A-8A4E-63D509C54EF9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CD08-404A-8A4E-63D509C54EF9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CD08-404A-8A4E-63D509C54EF9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CD08-404A-8A4E-63D509C54EF9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CD08-404A-8A4E-63D509C54EF9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CD08-404A-8A4E-63D509C54EF9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CD08-404A-8A4E-63D509C54EF9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CD08-404A-8A4E-63D509C54EF9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CD08-404A-8A4E-63D509C54EF9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CD08-404A-8A4E-63D509C54EF9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CD08-404A-8A4E-63D509C54EF9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CD08-404A-8A4E-63D509C54EF9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CD08-404A-8A4E-63D509C54EF9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CD08-404A-8A4E-63D509C54EF9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CD08-404A-8A4E-63D509C54EF9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CD08-404A-8A4E-63D509C54EF9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CD08-404A-8A4E-63D509C54EF9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CD08-404A-8A4E-63D509C54EF9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CD08-404A-8A4E-63D509C54EF9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CD08-404A-8A4E-63D509C54EF9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CD08-404A-8A4E-63D509C54EF9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CD08-404A-8A4E-63D509C54EF9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CD08-404A-8A4E-63D509C54EF9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CD08-404A-8A4E-63D509C54EF9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CD08-404A-8A4E-63D509C54EF9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B-CD08-404A-8A4E-63D509C54EF9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C-CD08-404A-8A4E-63D509C54EF9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D-CD08-404A-8A4E-63D509C54EF9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E-CD08-404A-8A4E-63D509C54EF9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F-CD08-404A-8A4E-63D509C54EF9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0-CD08-404A-8A4E-63D509C54EF9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1-CD08-404A-8A4E-63D509C54EF9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2-CD08-404A-8A4E-63D509C54EF9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3-CD08-404A-8A4E-63D509C54EF9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4-CD08-404A-8A4E-63D509C54EF9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5-CD08-404A-8A4E-63D509C54EF9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6-CD08-404A-8A4E-63D509C54EF9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7-CD08-404A-8A4E-63D509C54EF9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8-CD08-404A-8A4E-63D509C54EF9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9-CD08-404A-8A4E-63D509C54EF9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A-CD08-404A-8A4E-63D509C54EF9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B-CD08-404A-8A4E-63D509C54EF9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C-CD08-404A-8A4E-63D509C54EF9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D-CD08-404A-8A4E-63D509C54EF9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E-CD08-404A-8A4E-63D509C54EF9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F-CD08-404A-8A4E-63D509C54EF9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0-CD08-404A-8A4E-63D509C54EF9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1-CD08-404A-8A4E-63D509C54EF9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2-CD08-404A-8A4E-63D509C54EF9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3-CD08-404A-8A4E-63D509C54EF9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4-CD08-404A-8A4E-63D509C54EF9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5-CD08-404A-8A4E-63D509C54EF9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6-CD08-404A-8A4E-63D509C54EF9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7-CD08-404A-8A4E-63D509C54EF9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8-CD08-404A-8A4E-63D509C54EF9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9-CD08-404A-8A4E-63D509C54EF9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A-CD08-404A-8A4E-63D509C54EF9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B-CD08-404A-8A4E-63D509C54EF9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C-CD08-404A-8A4E-63D509C54EF9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D-CD08-404A-8A4E-63D509C54EF9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E-CD08-404A-8A4E-63D509C54EF9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F-CD08-404A-8A4E-63D509C54EF9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0-CD08-404A-8A4E-63D509C54EF9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1-CD08-404A-8A4E-63D509C54EF9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2-CD08-404A-8A4E-63D509C54EF9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3-CD08-404A-8A4E-63D509C54EF9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4-CD08-404A-8A4E-63D509C54EF9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5-CD08-404A-8A4E-63D509C54EF9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6-CD08-404A-8A4E-63D509C54EF9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7-CD08-404A-8A4E-63D509C54EF9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8-CD08-404A-8A4E-63D509C54EF9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9-CD08-404A-8A4E-63D509C54EF9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A-CD08-404A-8A4E-63D509C54EF9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B-CD08-404A-8A4E-63D509C54EF9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C-CD08-404A-8A4E-63D509C54EF9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D-CD08-404A-8A4E-63D509C54EF9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E-CD08-404A-8A4E-63D509C54EF9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F-CD08-404A-8A4E-63D509C54EF9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0-CD08-404A-8A4E-63D509C54EF9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1-CD08-404A-8A4E-63D509C54EF9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2-CD08-404A-8A4E-63D509C54EF9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3-CD08-404A-8A4E-63D509C54EF9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4-CD08-404A-8A4E-63D509C54EF9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5-CD08-404A-8A4E-63D509C54EF9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6-CD08-404A-8A4E-63D509C54EF9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7-CD08-404A-8A4E-63D509C54EF9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8-CD08-404A-8A4E-63D509C54EF9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9-CD08-404A-8A4E-63D509C54EF9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A-CD08-404A-8A4E-63D509C54EF9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B-CD08-404A-8A4E-63D509C54EF9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C-CD08-404A-8A4E-63D509C54EF9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D-CD08-404A-8A4E-63D509C54EF9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E-CD08-404A-8A4E-63D509C54EF9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F-CD08-404A-8A4E-63D509C54EF9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0-CD08-404A-8A4E-63D509C54EF9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1-CD08-404A-8A4E-63D509C54EF9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2-CD08-404A-8A4E-63D509C54EF9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3-CD08-404A-8A4E-63D509C54EF9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4-CD08-404A-8A4E-63D509C54EF9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5-CD08-404A-8A4E-63D509C54EF9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6-CD08-404A-8A4E-63D509C54EF9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7-CD08-404A-8A4E-63D509C54EF9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8-CD08-404A-8A4E-63D509C54EF9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9-CD08-404A-8A4E-63D509C54EF9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A-CD08-404A-8A4E-63D509C54EF9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B-CD08-404A-8A4E-63D509C54EF9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C-CD08-404A-8A4E-63D509C54EF9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D-CD08-404A-8A4E-63D509C54EF9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E-CD08-404A-8A4E-63D509C54EF9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F-CD08-404A-8A4E-63D509C54EF9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0-CD08-404A-8A4E-63D509C54EF9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1-CD08-404A-8A4E-63D509C54EF9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2-CD08-404A-8A4E-63D509C54EF9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3-CD08-404A-8A4E-63D509C54EF9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4-CD08-404A-8A4E-63D509C54EF9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5-CD08-404A-8A4E-63D509C54EF9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6-CD08-404A-8A4E-63D509C54EF9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7-CD08-404A-8A4E-63D509C54EF9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8-CD08-404A-8A4E-63D509C54EF9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9-CD08-404A-8A4E-63D509C54EF9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A-CD08-404A-8A4E-63D509C54E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'W10'!$D$44:$D$310</c:f>
              <c:numCache>
                <c:formatCode>General</c:formatCode>
                <c:ptCount val="26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</c:numCache>
            </c:numRef>
          </c:xVal>
          <c:yVal>
            <c:numRef>
              <c:f>'W10'!$C$44:$C$310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'W10'!$A$44:$A$310</c15:f>
                <c15:dlblRangeCache>
                  <c:ptCount val="267"/>
                  <c:pt idx="0">
                    <c:v>Country A</c:v>
                  </c:pt>
                  <c:pt idx="1">
                    <c:v>Country A</c:v>
                  </c:pt>
                  <c:pt idx="2">
                    <c:v>Country A</c:v>
                  </c:pt>
                  <c:pt idx="3">
                    <c:v>Country A</c:v>
                  </c:pt>
                  <c:pt idx="4">
                    <c:v>Country A</c:v>
                  </c:pt>
                  <c:pt idx="5">
                    <c:v>Country A</c:v>
                  </c:pt>
                  <c:pt idx="6">
                    <c:v>Country A</c:v>
                  </c:pt>
                  <c:pt idx="7">
                    <c:v>Country A</c:v>
                  </c:pt>
                  <c:pt idx="8">
                    <c:v>Country A</c:v>
                  </c:pt>
                  <c:pt idx="9">
                    <c:v>Country A</c:v>
                  </c:pt>
                  <c:pt idx="10">
                    <c:v>Country A</c:v>
                  </c:pt>
                  <c:pt idx="11">
                    <c:v>Country A</c:v>
                  </c:pt>
                  <c:pt idx="12">
                    <c:v>Country A</c:v>
                  </c:pt>
                  <c:pt idx="13">
                    <c:v>Country A</c:v>
                  </c:pt>
                  <c:pt idx="14">
                    <c:v>Country A</c:v>
                  </c:pt>
                  <c:pt idx="15">
                    <c:v>Country A</c:v>
                  </c:pt>
                  <c:pt idx="16">
                    <c:v>Country A</c:v>
                  </c:pt>
                  <c:pt idx="17">
                    <c:v>Country A</c:v>
                  </c:pt>
                  <c:pt idx="18">
                    <c:v>Country A</c:v>
                  </c:pt>
                  <c:pt idx="19">
                    <c:v>Country A</c:v>
                  </c:pt>
                  <c:pt idx="20">
                    <c:v>Country A</c:v>
                  </c:pt>
                  <c:pt idx="21">
                    <c:v>Country A</c:v>
                  </c:pt>
                  <c:pt idx="22">
                    <c:v>Country A</c:v>
                  </c:pt>
                  <c:pt idx="23">
                    <c:v>Country A</c:v>
                  </c:pt>
                  <c:pt idx="24">
                    <c:v>Country A</c:v>
                  </c:pt>
                  <c:pt idx="25">
                    <c:v>Country A</c:v>
                  </c:pt>
                  <c:pt idx="26">
                    <c:v>Country A</c:v>
                  </c:pt>
                  <c:pt idx="27">
                    <c:v>Country A</c:v>
                  </c:pt>
                  <c:pt idx="28">
                    <c:v>Country A</c:v>
                  </c:pt>
                  <c:pt idx="29">
                    <c:v>Country A</c:v>
                  </c:pt>
                  <c:pt idx="30">
                    <c:v>Country A</c:v>
                  </c:pt>
                  <c:pt idx="31">
                    <c:v>Country A</c:v>
                  </c:pt>
                  <c:pt idx="32">
                    <c:v>Country A</c:v>
                  </c:pt>
                  <c:pt idx="33">
                    <c:v>Country A</c:v>
                  </c:pt>
                  <c:pt idx="34">
                    <c:v>Country A</c:v>
                  </c:pt>
                  <c:pt idx="35">
                    <c:v>Country A</c:v>
                  </c:pt>
                  <c:pt idx="36">
                    <c:v>Country A</c:v>
                  </c:pt>
                  <c:pt idx="37">
                    <c:v>Country A</c:v>
                  </c:pt>
                  <c:pt idx="38">
                    <c:v>Country A</c:v>
                  </c:pt>
                  <c:pt idx="39">
                    <c:v>Country A</c:v>
                  </c:pt>
                  <c:pt idx="40">
                    <c:v>Country 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35-44E7-45DC-BC07-97BF459C125D}"/>
            </c:ext>
          </c:extLst>
        </c:ser>
        <c:ser>
          <c:idx val="6"/>
          <c:order val="6"/>
          <c:tx>
            <c:strRef>
              <c:f>'W10'!$AL$42</c:f>
              <c:strCache>
                <c:ptCount val="1"/>
                <c:pt idx="0">
                  <c:v>Midpoint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20000"/>
                  <a:lumOff val="80000"/>
                </a:schemeClr>
              </a:solidFill>
              <a:ln w="9525">
                <a:noFill/>
              </a:ln>
              <a:effectLst/>
            </c:spPr>
          </c:marker>
          <c:dPt>
            <c:idx val="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A-44E7-45DC-BC07-97BF459C125D}"/>
              </c:ext>
            </c:extLst>
          </c:dPt>
          <c:dPt>
            <c:idx val="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9-44E7-45DC-BC07-97BF459C125D}"/>
              </c:ext>
            </c:extLst>
          </c:dPt>
          <c:dPt>
            <c:idx val="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B-44E7-45DC-BC07-97BF459C125D}"/>
              </c:ext>
            </c:extLst>
          </c:dPt>
          <c:dPt>
            <c:idx val="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C-44E7-45DC-BC07-97BF459C125D}"/>
              </c:ext>
            </c:extLst>
          </c:dPt>
          <c:dPt>
            <c:idx val="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D-44E7-45DC-BC07-97BF459C125D}"/>
              </c:ext>
            </c:extLst>
          </c:dPt>
          <c:dPt>
            <c:idx val="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E-44E7-45DC-BC07-97BF459C125D}"/>
              </c:ext>
            </c:extLst>
          </c:dPt>
          <c:dPt>
            <c:idx val="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1-44E7-45DC-BC07-97BF459C125D}"/>
              </c:ext>
            </c:extLst>
          </c:dPt>
          <c:dPt>
            <c:idx val="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0-44E7-45DC-BC07-97BF459C125D}"/>
              </c:ext>
            </c:extLst>
          </c:dPt>
          <c:dPt>
            <c:idx val="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F-44E7-45DC-BC07-97BF459C125D}"/>
              </c:ext>
            </c:extLst>
          </c:dPt>
          <c:dPt>
            <c:idx val="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6-44E7-45DC-BC07-97BF459C125D}"/>
              </c:ext>
            </c:extLst>
          </c:dPt>
          <c:dPt>
            <c:idx val="1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5-44E7-45DC-BC07-97BF459C125D}"/>
              </c:ext>
            </c:extLst>
          </c:dPt>
          <c:dPt>
            <c:idx val="1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4-44E7-45DC-BC07-97BF459C125D}"/>
              </c:ext>
            </c:extLst>
          </c:dPt>
          <c:dPt>
            <c:idx val="1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3-44E7-45DC-BC07-97BF459C125D}"/>
              </c:ext>
            </c:extLst>
          </c:dPt>
          <c:dPt>
            <c:idx val="1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2-44E7-45DC-BC07-97BF459C125D}"/>
              </c:ext>
            </c:extLst>
          </c:dPt>
          <c:dPt>
            <c:idx val="1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1-44E7-45DC-BC07-97BF459C125D}"/>
              </c:ext>
            </c:extLst>
          </c:dPt>
          <c:dPt>
            <c:idx val="1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0-44E7-45DC-BC07-97BF459C125D}"/>
              </c:ext>
            </c:extLst>
          </c:dPt>
          <c:dPt>
            <c:idx val="1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F-44E7-45DC-BC07-97BF459C125D}"/>
              </c:ext>
            </c:extLst>
          </c:dPt>
          <c:dPt>
            <c:idx val="1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E-44E7-45DC-BC07-97BF459C125D}"/>
              </c:ext>
            </c:extLst>
          </c:dPt>
          <c:dPt>
            <c:idx val="1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7-44E7-45DC-BC07-97BF459C125D}"/>
              </c:ext>
            </c:extLst>
          </c:dPt>
          <c:dPt>
            <c:idx val="1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D-44E7-45DC-BC07-97BF459C125D}"/>
              </c:ext>
            </c:extLst>
          </c:dPt>
          <c:dPt>
            <c:idx val="2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C-44E7-45DC-BC07-97BF459C125D}"/>
              </c:ext>
            </c:extLst>
          </c:dPt>
          <c:dPt>
            <c:idx val="2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B-44E7-45DC-BC07-97BF459C125D}"/>
              </c:ext>
            </c:extLst>
          </c:dPt>
          <c:dPt>
            <c:idx val="2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A-44E7-45DC-BC07-97BF459C125D}"/>
              </c:ext>
            </c:extLst>
          </c:dPt>
          <c:dPt>
            <c:idx val="2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9-44E7-45DC-BC07-97BF459C125D}"/>
              </c:ext>
            </c:extLst>
          </c:dPt>
          <c:dPt>
            <c:idx val="2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8-44E7-45DC-BC07-97BF459C125D}"/>
              </c:ext>
            </c:extLst>
          </c:dPt>
          <c:dPt>
            <c:idx val="2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8-44E7-45DC-BC07-97BF459C125D}"/>
              </c:ext>
            </c:extLst>
          </c:dPt>
          <c:dPt>
            <c:idx val="2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7-44E7-45DC-BC07-97BF459C125D}"/>
              </c:ext>
            </c:extLst>
          </c:dPt>
          <c:dPt>
            <c:idx val="2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6-44E7-45DC-BC07-97BF459C125D}"/>
              </c:ext>
            </c:extLst>
          </c:dPt>
          <c:dPt>
            <c:idx val="2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5-44E7-45DC-BC07-97BF459C125D}"/>
              </c:ext>
            </c:extLst>
          </c:dPt>
          <c:dPt>
            <c:idx val="2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4-44E7-45DC-BC07-97BF459C125D}"/>
              </c:ext>
            </c:extLst>
          </c:dPt>
          <c:dPt>
            <c:idx val="3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4-44E7-45DC-BC07-97BF459C125D}"/>
              </c:ext>
            </c:extLst>
          </c:dPt>
          <c:dPt>
            <c:idx val="3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3-44E7-45DC-BC07-97BF459C125D}"/>
              </c:ext>
            </c:extLst>
          </c:dPt>
          <c:dPt>
            <c:idx val="3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2-44E7-45DC-BC07-97BF459C125D}"/>
              </c:ext>
            </c:extLst>
          </c:dPt>
          <c:dPt>
            <c:idx val="3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5-44E7-45DC-BC07-97BF459C125D}"/>
              </c:ext>
            </c:extLst>
          </c:dPt>
          <c:dPt>
            <c:idx val="3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9-44E7-45DC-BC07-97BF459C125D}"/>
              </c:ext>
            </c:extLst>
          </c:dPt>
          <c:dPt>
            <c:idx val="3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6-44E7-45DC-BC07-97BF459C125D}"/>
              </c:ext>
            </c:extLst>
          </c:dPt>
          <c:dPt>
            <c:idx val="3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8-44E7-45DC-BC07-97BF459C125D}"/>
              </c:ext>
            </c:extLst>
          </c:dPt>
          <c:dPt>
            <c:idx val="3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7-44E7-45DC-BC07-97BF459C125D}"/>
              </c:ext>
            </c:extLst>
          </c:dPt>
          <c:dPt>
            <c:idx val="3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A-44E7-45DC-BC07-97BF459C125D}"/>
              </c:ext>
            </c:extLst>
          </c:dPt>
          <c:dPt>
            <c:idx val="3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3-44E7-45DC-BC07-97BF459C125D}"/>
              </c:ext>
            </c:extLst>
          </c:dPt>
          <c:dPt>
            <c:idx val="4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2-44E7-45DC-BC07-97BF459C125D}"/>
              </c:ext>
            </c:extLst>
          </c:dPt>
          <c:dPt>
            <c:idx val="26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9-936D-411A-B9AF-10181E5D14CE}"/>
              </c:ext>
            </c:extLst>
          </c:dPt>
          <c:dPt>
            <c:idx val="26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A-936D-411A-B9AF-10181E5D14CE}"/>
              </c:ext>
            </c:extLst>
          </c:dPt>
          <c:dPt>
            <c:idx val="26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B-936D-411A-B9AF-10181E5D14CE}"/>
              </c:ext>
            </c:extLst>
          </c:dPt>
          <c:dPt>
            <c:idx val="26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C-936D-411A-B9AF-10181E5D14CE}"/>
              </c:ext>
            </c:extLst>
          </c:dPt>
          <c:dPt>
            <c:idx val="26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D-936D-411A-B9AF-10181E5D14CE}"/>
              </c:ext>
            </c:extLst>
          </c:dPt>
          <c:dPt>
            <c:idx val="26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E-936D-411A-B9AF-10181E5D14CE}"/>
              </c:ext>
            </c:extLst>
          </c:dPt>
          <c:dPt>
            <c:idx val="26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F-936D-411A-B9AF-10181E5D14CE}"/>
              </c:ext>
            </c:extLst>
          </c:dPt>
          <c:errBars>
            <c:errDir val="x"/>
            <c:errBarType val="both"/>
            <c:errValType val="cust"/>
            <c:noEndCap val="1"/>
            <c:plus>
              <c:numRef>
                <c:f>'W10'!$AN$44:$AN$310</c:f>
                <c:numCache>
                  <c:formatCode>General</c:formatCode>
                  <c:ptCount val="267"/>
                  <c:pt idx="0">
                    <c:v>27.5</c:v>
                  </c:pt>
                  <c:pt idx="1">
                    <c:v>30</c:v>
                  </c:pt>
                  <c:pt idx="2">
                    <c:v>30</c:v>
                  </c:pt>
                  <c:pt idx="3">
                    <c:v>30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  <c:pt idx="7">
                    <c:v>30</c:v>
                  </c:pt>
                  <c:pt idx="8">
                    <c:v>30</c:v>
                  </c:pt>
                  <c:pt idx="9">
                    <c:v>30</c:v>
                  </c:pt>
                  <c:pt idx="10">
                    <c:v>30</c:v>
                  </c:pt>
                  <c:pt idx="11">
                    <c:v>30</c:v>
                  </c:pt>
                  <c:pt idx="12">
                    <c:v>30</c:v>
                  </c:pt>
                  <c:pt idx="13">
                    <c:v>30</c:v>
                  </c:pt>
                  <c:pt idx="14">
                    <c:v>30</c:v>
                  </c:pt>
                  <c:pt idx="15">
                    <c:v>30</c:v>
                  </c:pt>
                  <c:pt idx="16">
                    <c:v>30</c:v>
                  </c:pt>
                  <c:pt idx="17">
                    <c:v>30</c:v>
                  </c:pt>
                  <c:pt idx="18">
                    <c:v>30</c:v>
                  </c:pt>
                  <c:pt idx="19">
                    <c:v>30</c:v>
                  </c:pt>
                  <c:pt idx="20">
                    <c:v>30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30</c:v>
                  </c:pt>
                  <c:pt idx="24">
                    <c:v>30</c:v>
                  </c:pt>
                  <c:pt idx="25">
                    <c:v>30</c:v>
                  </c:pt>
                  <c:pt idx="26">
                    <c:v>30</c:v>
                  </c:pt>
                  <c:pt idx="27">
                    <c:v>30</c:v>
                  </c:pt>
                  <c:pt idx="28">
                    <c:v>30</c:v>
                  </c:pt>
                  <c:pt idx="29">
                    <c:v>30</c:v>
                  </c:pt>
                  <c:pt idx="30">
                    <c:v>30</c:v>
                  </c:pt>
                  <c:pt idx="31">
                    <c:v>30</c:v>
                  </c:pt>
                  <c:pt idx="32">
                    <c:v>30</c:v>
                  </c:pt>
                  <c:pt idx="33">
                    <c:v>30</c:v>
                  </c:pt>
                  <c:pt idx="34">
                    <c:v>30</c:v>
                  </c:pt>
                  <c:pt idx="35">
                    <c:v>30</c:v>
                  </c:pt>
                  <c:pt idx="36">
                    <c:v>30</c:v>
                  </c:pt>
                  <c:pt idx="37">
                    <c:v>30</c:v>
                  </c:pt>
                  <c:pt idx="38">
                    <c:v>30</c:v>
                  </c:pt>
                  <c:pt idx="39">
                    <c:v>30</c:v>
                  </c:pt>
                  <c:pt idx="40">
                    <c:v>30</c:v>
                  </c:pt>
                </c:numCache>
              </c:numRef>
            </c:plus>
            <c:minus>
              <c:numRef>
                <c:f>'W10'!$AM$44:$AM$310</c:f>
                <c:numCache>
                  <c:formatCode>General</c:formatCode>
                  <c:ptCount val="267"/>
                  <c:pt idx="0">
                    <c:v>27.5</c:v>
                  </c:pt>
                  <c:pt idx="1">
                    <c:v>30</c:v>
                  </c:pt>
                  <c:pt idx="2">
                    <c:v>30</c:v>
                  </c:pt>
                  <c:pt idx="3">
                    <c:v>30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  <c:pt idx="7">
                    <c:v>30</c:v>
                  </c:pt>
                  <c:pt idx="8">
                    <c:v>30</c:v>
                  </c:pt>
                  <c:pt idx="9">
                    <c:v>30</c:v>
                  </c:pt>
                  <c:pt idx="10">
                    <c:v>30</c:v>
                  </c:pt>
                  <c:pt idx="11">
                    <c:v>30</c:v>
                  </c:pt>
                  <c:pt idx="12">
                    <c:v>30</c:v>
                  </c:pt>
                  <c:pt idx="13">
                    <c:v>30</c:v>
                  </c:pt>
                  <c:pt idx="14">
                    <c:v>30</c:v>
                  </c:pt>
                  <c:pt idx="15">
                    <c:v>30</c:v>
                  </c:pt>
                  <c:pt idx="16">
                    <c:v>30</c:v>
                  </c:pt>
                  <c:pt idx="17">
                    <c:v>30</c:v>
                  </c:pt>
                  <c:pt idx="18">
                    <c:v>30</c:v>
                  </c:pt>
                  <c:pt idx="19">
                    <c:v>30</c:v>
                  </c:pt>
                  <c:pt idx="20">
                    <c:v>30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30</c:v>
                  </c:pt>
                  <c:pt idx="24">
                    <c:v>30</c:v>
                  </c:pt>
                  <c:pt idx="25">
                    <c:v>30</c:v>
                  </c:pt>
                  <c:pt idx="26">
                    <c:v>30</c:v>
                  </c:pt>
                  <c:pt idx="27">
                    <c:v>30</c:v>
                  </c:pt>
                  <c:pt idx="28">
                    <c:v>30</c:v>
                  </c:pt>
                  <c:pt idx="29">
                    <c:v>30</c:v>
                  </c:pt>
                  <c:pt idx="30">
                    <c:v>30</c:v>
                  </c:pt>
                  <c:pt idx="31">
                    <c:v>30</c:v>
                  </c:pt>
                  <c:pt idx="32">
                    <c:v>30</c:v>
                  </c:pt>
                  <c:pt idx="33">
                    <c:v>30</c:v>
                  </c:pt>
                  <c:pt idx="34">
                    <c:v>30</c:v>
                  </c:pt>
                  <c:pt idx="35">
                    <c:v>30</c:v>
                  </c:pt>
                  <c:pt idx="36">
                    <c:v>30</c:v>
                  </c:pt>
                  <c:pt idx="37">
                    <c:v>30</c:v>
                  </c:pt>
                  <c:pt idx="38">
                    <c:v>30</c:v>
                  </c:pt>
                  <c:pt idx="39">
                    <c:v>30</c:v>
                  </c:pt>
                  <c:pt idx="40">
                    <c:v>30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bg1">
                    <a:lumMod val="75000"/>
                  </a:schemeClr>
                </a:solidFill>
                <a:round/>
              </a:ln>
              <a:effectLst/>
            </c:spPr>
          </c:errBars>
          <c:xVal>
            <c:numRef>
              <c:f>'W10'!$AL$44:$AL$310</c:f>
              <c:numCache>
                <c:formatCode>0</c:formatCode>
                <c:ptCount val="267"/>
                <c:pt idx="0">
                  <c:v>32.5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</c:numCache>
            </c:numRef>
          </c:xVal>
          <c:yVal>
            <c:numRef>
              <c:f>'W10'!$AE$44:$AE$310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6-44E7-45DC-BC07-97BF459C12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2901071"/>
        <c:axId val="580136415"/>
      </c:scatterChart>
      <c:valAx>
        <c:axId val="552901071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Use</a:t>
                </a:r>
                <a:r>
                  <a:rPr lang="en-US" baseline="0"/>
                  <a:t> of b</a:t>
                </a:r>
                <a:r>
                  <a:rPr lang="en-US"/>
                  <a:t>asic</a:t>
                </a:r>
                <a:r>
                  <a:rPr lang="en-US" baseline="0"/>
                  <a:t> drinking water - rural (%)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136415"/>
        <c:crosses val="autoZero"/>
        <c:crossBetween val="midCat"/>
      </c:valAx>
      <c:valAx>
        <c:axId val="58013641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2901071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egendEntry>
        <c:idx val="5"/>
        <c:delete val="1"/>
      </c:legendEntry>
      <c:legendEntry>
        <c:idx val="6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2237457291351E-2"/>
          <c:y val="3.10098757061299E-2"/>
          <c:w val="0.89155950542516005"/>
          <c:h val="0.88679866618767333"/>
        </c:manualLayout>
      </c:layout>
      <c:areaChart>
        <c:grouping val="standard"/>
        <c:varyColors val="0"/>
        <c:ser>
          <c:idx val="0"/>
          <c:order val="0"/>
          <c:spPr>
            <a:solidFill>
              <a:srgbClr val="0288D1">
                <a:alpha val="14902"/>
              </a:srgbClr>
            </a:solidFill>
            <a:ln w="25400">
              <a:noFill/>
            </a:ln>
          </c:spPr>
          <c:cat>
            <c:numRef>
              <c:f>'W11'!$E$30:$F$30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'W11'!$E$31:$F$31</c:f>
              <c:numCache>
                <c:formatCode>General</c:formatCode>
                <c:ptCount val="2"/>
                <c:pt idx="0">
                  <c:v>84</c:v>
                </c:pt>
                <c:pt idx="1">
                  <c:v>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6E-4CF2-9B21-013405B735C9}"/>
            </c:ext>
          </c:extLst>
        </c:ser>
        <c:ser>
          <c:idx val="2"/>
          <c:order val="1"/>
          <c:spPr>
            <a:solidFill>
              <a:schemeClr val="bg1">
                <a:lumMod val="95000"/>
              </a:schemeClr>
            </a:solidFill>
            <a:ln w="25400">
              <a:noFill/>
            </a:ln>
          </c:spPr>
          <c:cat>
            <c:numRef>
              <c:f>'W11'!$E$30:$F$30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'W11'!$C$31:$D$31</c:f>
              <c:numCache>
                <c:formatCode>General</c:formatCode>
                <c:ptCount val="2"/>
                <c:pt idx="0">
                  <c:v>32</c:v>
                </c:pt>
                <c:pt idx="1">
                  <c:v>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6E-4CF2-9B21-013405B73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422312"/>
        <c:axId val="124422704"/>
      </c:areaChart>
      <c:lineChart>
        <c:grouping val="standard"/>
        <c:varyColors val="0"/>
        <c:ser>
          <c:idx val="3"/>
          <c:order val="2"/>
          <c:spPr>
            <a:ln w="38100">
              <a:solidFill>
                <a:srgbClr val="0288D1"/>
              </a:solidFill>
            </a:ln>
          </c:spPr>
          <c:marker>
            <c:symbol val="none"/>
          </c:marker>
          <c:dLbls>
            <c:dLbl>
              <c:idx val="0"/>
              <c:numFmt formatCode="#,##0" sourceLinked="0"/>
              <c:spPr>
                <a:solidFill>
                  <a:srgbClr val="0288D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986E-4CF2-9B21-013405B735C9}"/>
                </c:ext>
              </c:extLst>
            </c:dLbl>
            <c:dLbl>
              <c:idx val="1"/>
              <c:numFmt formatCode="#,##0" sourceLinked="0"/>
              <c:spPr>
                <a:solidFill>
                  <a:srgbClr val="0288D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986E-4CF2-9B21-013405B735C9}"/>
                </c:ext>
              </c:extLst>
            </c:dLbl>
            <c:numFmt formatCode="#,##0" sourceLinked="0"/>
            <c:spPr>
              <a:solidFill>
                <a:srgbClr val="0288D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'W11'!$E$31:$F$31</c:f>
              <c:numCache>
                <c:formatCode>General</c:formatCode>
                <c:ptCount val="2"/>
                <c:pt idx="0">
                  <c:v>84</c:v>
                </c:pt>
                <c:pt idx="1">
                  <c:v>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86E-4CF2-9B21-013405B735C9}"/>
            </c:ext>
          </c:extLst>
        </c:ser>
        <c:ser>
          <c:idx val="4"/>
          <c:order val="3"/>
          <c:spPr>
            <a:ln w="25400">
              <a:solidFill>
                <a:srgbClr val="0288D1"/>
              </a:solidFill>
              <a:prstDash val="sysDot"/>
            </a:ln>
          </c:spPr>
          <c:marker>
            <c:symbol val="none"/>
          </c:marker>
          <c:dLbls>
            <c:numFmt formatCode="#,##0" sourceLinked="0"/>
            <c:spPr>
              <a:solidFill>
                <a:srgbClr val="0288D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'W11'!$C$31:$D$31</c:f>
              <c:numCache>
                <c:formatCode>General</c:formatCode>
                <c:ptCount val="2"/>
                <c:pt idx="0">
                  <c:v>32</c:v>
                </c:pt>
                <c:pt idx="1">
                  <c:v>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86E-4CF2-9B21-013405B73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22312"/>
        <c:axId val="124422704"/>
      </c:lineChart>
      <c:catAx>
        <c:axId val="124422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600">
                <a:solidFill>
                  <a:schemeClr val="bg1">
                    <a:lumMod val="65000"/>
                  </a:schemeClr>
                </a:solidFill>
              </a:defRPr>
            </a:pPr>
            <a:endParaRPr lang="en-US"/>
          </a:p>
        </c:txPr>
        <c:crossAx val="124422704"/>
        <c:crossesAt val="0"/>
        <c:auto val="1"/>
        <c:lblAlgn val="ctr"/>
        <c:lblOffset val="100"/>
        <c:noMultiLvlLbl val="0"/>
      </c:catAx>
      <c:valAx>
        <c:axId val="124422704"/>
        <c:scaling>
          <c:orientation val="minMax"/>
          <c:max val="100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124422312"/>
        <c:crosses val="autoZero"/>
        <c:crossBetween val="midCat"/>
        <c:majorUnit val="20"/>
        <c:minorUnit val="20"/>
      </c:valAx>
      <c:spPr>
        <a:solidFill>
          <a:schemeClr val="bg1">
            <a:lumMod val="95000"/>
          </a:schemeClr>
        </a:solid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9" l="0.78740157499999996" r="0.78740157499999996" t="0.984251969" header="0.5" footer="0.5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2237457291351E-2"/>
          <c:y val="3.10098757061299E-2"/>
          <c:w val="0.89155950542516005"/>
          <c:h val="0.89654740959767631"/>
        </c:manualLayout>
      </c:layout>
      <c:areaChart>
        <c:grouping val="standard"/>
        <c:varyColors val="0"/>
        <c:ser>
          <c:idx val="0"/>
          <c:order val="0"/>
          <c:spPr>
            <a:solidFill>
              <a:srgbClr val="0288D1">
                <a:alpha val="14902"/>
              </a:srgbClr>
            </a:solidFill>
            <a:ln w="25400">
              <a:noFill/>
            </a:ln>
          </c:spPr>
          <c:cat>
            <c:numRef>
              <c:f>'W11'!$E$30:$F$30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'W11'!$E$32:$F$32</c:f>
              <c:numCache>
                <c:formatCode>General</c:formatCode>
                <c:ptCount val="2"/>
                <c:pt idx="0">
                  <c:v>58</c:v>
                </c:pt>
                <c:pt idx="1">
                  <c:v>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52-4C64-8459-6FEDE6DEC22E}"/>
            </c:ext>
          </c:extLst>
        </c:ser>
        <c:ser>
          <c:idx val="2"/>
          <c:order val="1"/>
          <c:spPr>
            <a:solidFill>
              <a:sysClr val="window" lastClr="FFFFFF">
                <a:lumMod val="95000"/>
              </a:sysClr>
            </a:solidFill>
            <a:ln w="25400">
              <a:noFill/>
            </a:ln>
          </c:spPr>
          <c:cat>
            <c:numRef>
              <c:f>'W11'!$E$30:$F$30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'W11'!$C$32:$D$32</c:f>
              <c:numCache>
                <c:formatCode>General</c:formatCode>
                <c:ptCount val="2"/>
                <c:pt idx="0">
                  <c:v>37</c:v>
                </c:pt>
                <c:pt idx="1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52-4C64-8459-6FEDE6DEC2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423488"/>
        <c:axId val="124423880"/>
      </c:areaChart>
      <c:lineChart>
        <c:grouping val="standard"/>
        <c:varyColors val="0"/>
        <c:ser>
          <c:idx val="3"/>
          <c:order val="2"/>
          <c:spPr>
            <a:ln w="38100">
              <a:solidFill>
                <a:srgbClr val="0288D1"/>
              </a:solidFill>
            </a:ln>
          </c:spPr>
          <c:marker>
            <c:symbol val="none"/>
          </c:marker>
          <c:dLbls>
            <c:dLbl>
              <c:idx val="0"/>
              <c:numFmt formatCode="#,##0" sourceLinked="0"/>
              <c:spPr>
                <a:solidFill>
                  <a:srgbClr val="0288D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4B52-4C64-8459-6FEDE6DEC22E}"/>
                </c:ext>
              </c:extLst>
            </c:dLbl>
            <c:dLbl>
              <c:idx val="1"/>
              <c:numFmt formatCode="#,##0" sourceLinked="0"/>
              <c:spPr>
                <a:solidFill>
                  <a:srgbClr val="0288D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4B52-4C64-8459-6FEDE6DEC22E}"/>
                </c:ext>
              </c:extLst>
            </c:dLbl>
            <c:numFmt formatCode="#,##0" sourceLinked="0"/>
            <c:spPr>
              <a:solidFill>
                <a:srgbClr val="0288D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'W11'!$E$32:$F$32</c:f>
              <c:numCache>
                <c:formatCode>General</c:formatCode>
                <c:ptCount val="2"/>
                <c:pt idx="0">
                  <c:v>58</c:v>
                </c:pt>
                <c:pt idx="1">
                  <c:v>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B52-4C64-8459-6FEDE6DEC22E}"/>
            </c:ext>
          </c:extLst>
        </c:ser>
        <c:ser>
          <c:idx val="4"/>
          <c:order val="3"/>
          <c:spPr>
            <a:ln w="25400">
              <a:solidFill>
                <a:srgbClr val="0288D1"/>
              </a:solidFill>
              <a:prstDash val="sysDot"/>
            </a:ln>
          </c:spPr>
          <c:marker>
            <c:symbol val="none"/>
          </c:marker>
          <c:dLbls>
            <c:numFmt formatCode="#,##0" sourceLinked="0"/>
            <c:spPr>
              <a:solidFill>
                <a:srgbClr val="0288D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'W11'!$C$32:$D$32</c:f>
              <c:numCache>
                <c:formatCode>General</c:formatCode>
                <c:ptCount val="2"/>
                <c:pt idx="0">
                  <c:v>37</c:v>
                </c:pt>
                <c:pt idx="1">
                  <c:v>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52-4C64-8459-6FEDE6DEC2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23488"/>
        <c:axId val="124423880"/>
      </c:lineChart>
      <c:catAx>
        <c:axId val="12442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600">
                <a:solidFill>
                  <a:schemeClr val="bg1">
                    <a:lumMod val="65000"/>
                  </a:schemeClr>
                </a:solidFill>
              </a:defRPr>
            </a:pPr>
            <a:endParaRPr lang="en-US"/>
          </a:p>
        </c:txPr>
        <c:crossAx val="124423880"/>
        <c:crossesAt val="0"/>
        <c:auto val="1"/>
        <c:lblAlgn val="ctr"/>
        <c:lblOffset val="100"/>
        <c:noMultiLvlLbl val="0"/>
      </c:catAx>
      <c:valAx>
        <c:axId val="124423880"/>
        <c:scaling>
          <c:orientation val="minMax"/>
          <c:max val="100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124423488"/>
        <c:crosses val="autoZero"/>
        <c:crossBetween val="midCat"/>
        <c:majorUnit val="20"/>
        <c:minorUnit val="20"/>
      </c:valAx>
      <c:spPr>
        <a:solidFill>
          <a:sysClr val="window" lastClr="FFFFFF">
            <a:lumMod val="95000"/>
          </a:sysClr>
        </a:solid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9" l="0.78740157499999996" r="0.78740157499999996" t="0.984251969" header="0.5" footer="0.5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2237457291351E-2"/>
          <c:y val="3.10098757061299E-2"/>
          <c:w val="0.89155950542516005"/>
          <c:h val="0.89167303789267482"/>
        </c:manualLayout>
      </c:layout>
      <c:areaChart>
        <c:grouping val="standard"/>
        <c:varyColors val="0"/>
        <c:ser>
          <c:idx val="0"/>
          <c:order val="0"/>
          <c:spPr>
            <a:solidFill>
              <a:srgbClr val="0288D1">
                <a:alpha val="14902"/>
              </a:srgbClr>
            </a:solidFill>
            <a:ln w="25400">
              <a:noFill/>
            </a:ln>
          </c:spPr>
          <c:cat>
            <c:numRef>
              <c:f>'W11'!$E$30:$F$30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'W11'!$E$33:$F$33</c:f>
              <c:numCache>
                <c:formatCode>General</c:formatCode>
                <c:ptCount val="2"/>
                <c:pt idx="0">
                  <c:v>68</c:v>
                </c:pt>
                <c:pt idx="1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12-49DA-AF06-15F96D757751}"/>
            </c:ext>
          </c:extLst>
        </c:ser>
        <c:ser>
          <c:idx val="2"/>
          <c:order val="1"/>
          <c:spPr>
            <a:solidFill>
              <a:sysClr val="window" lastClr="FFFFFF">
                <a:lumMod val="95000"/>
              </a:sysClr>
            </a:solidFill>
            <a:ln w="25400">
              <a:noFill/>
            </a:ln>
          </c:spPr>
          <c:cat>
            <c:numRef>
              <c:f>'W11'!$E$30:$F$30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'W11'!$C$33:$D$33</c:f>
              <c:numCache>
                <c:formatCode>General</c:formatCode>
                <c:ptCount val="2"/>
                <c:pt idx="0">
                  <c:v>29</c:v>
                </c:pt>
                <c:pt idx="1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12-49DA-AF06-15F96D7577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424664"/>
        <c:axId val="124425056"/>
      </c:areaChart>
      <c:lineChart>
        <c:grouping val="standard"/>
        <c:varyColors val="0"/>
        <c:ser>
          <c:idx val="3"/>
          <c:order val="2"/>
          <c:spPr>
            <a:ln w="38100">
              <a:solidFill>
                <a:srgbClr val="0288D1"/>
              </a:solidFill>
            </a:ln>
          </c:spPr>
          <c:marker>
            <c:symbol val="none"/>
          </c:marker>
          <c:dLbls>
            <c:dLbl>
              <c:idx val="0"/>
              <c:numFmt formatCode="#,##0" sourceLinked="0"/>
              <c:spPr>
                <a:solidFill>
                  <a:srgbClr val="0288D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0312-49DA-AF06-15F96D757751}"/>
                </c:ext>
              </c:extLst>
            </c:dLbl>
            <c:dLbl>
              <c:idx val="1"/>
              <c:numFmt formatCode="#,##0" sourceLinked="0"/>
              <c:spPr>
                <a:solidFill>
                  <a:srgbClr val="0288D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0312-49DA-AF06-15F96D757751}"/>
                </c:ext>
              </c:extLst>
            </c:dLbl>
            <c:numFmt formatCode="#,##0" sourceLinked="0"/>
            <c:spPr>
              <a:solidFill>
                <a:srgbClr val="0288D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'W11'!$E$33:$F$33</c:f>
              <c:numCache>
                <c:formatCode>General</c:formatCode>
                <c:ptCount val="2"/>
                <c:pt idx="0">
                  <c:v>68</c:v>
                </c:pt>
                <c:pt idx="1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312-49DA-AF06-15F96D757751}"/>
            </c:ext>
          </c:extLst>
        </c:ser>
        <c:ser>
          <c:idx val="4"/>
          <c:order val="3"/>
          <c:spPr>
            <a:ln w="25400">
              <a:solidFill>
                <a:srgbClr val="0288D1"/>
              </a:solidFill>
              <a:prstDash val="sysDot"/>
            </a:ln>
          </c:spPr>
          <c:marker>
            <c:symbol val="none"/>
          </c:marker>
          <c:dLbls>
            <c:numFmt formatCode="#,##0" sourceLinked="0"/>
            <c:spPr>
              <a:solidFill>
                <a:srgbClr val="0288D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'W11'!$C$33:$D$33</c:f>
              <c:numCache>
                <c:formatCode>General</c:formatCode>
                <c:ptCount val="2"/>
                <c:pt idx="0">
                  <c:v>29</c:v>
                </c:pt>
                <c:pt idx="1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312-49DA-AF06-15F96D7577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24664"/>
        <c:axId val="124425056"/>
      </c:lineChart>
      <c:catAx>
        <c:axId val="124424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600">
                <a:solidFill>
                  <a:schemeClr val="bg1">
                    <a:lumMod val="65000"/>
                  </a:schemeClr>
                </a:solidFill>
              </a:defRPr>
            </a:pPr>
            <a:endParaRPr lang="en-US"/>
          </a:p>
        </c:txPr>
        <c:crossAx val="124425056"/>
        <c:crossesAt val="0"/>
        <c:auto val="1"/>
        <c:lblAlgn val="ctr"/>
        <c:lblOffset val="100"/>
        <c:noMultiLvlLbl val="0"/>
      </c:catAx>
      <c:valAx>
        <c:axId val="124425056"/>
        <c:scaling>
          <c:orientation val="minMax"/>
          <c:max val="100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124424664"/>
        <c:crosses val="autoZero"/>
        <c:crossBetween val="midCat"/>
        <c:majorUnit val="20"/>
        <c:minorUnit val="20"/>
      </c:valAx>
      <c:spPr>
        <a:solidFill>
          <a:sysClr val="window" lastClr="FFFFFF">
            <a:lumMod val="95000"/>
          </a:sysClr>
        </a:solid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9" l="0.78740157499999996" r="0.78740157499999996" t="0.984251969" header="0.5" footer="0.5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2237457291351E-2"/>
          <c:y val="3.10098757061299E-2"/>
          <c:w val="0.89155950542516005"/>
          <c:h val="0.89167303789267482"/>
        </c:manualLayout>
      </c:layout>
      <c:areaChart>
        <c:grouping val="standard"/>
        <c:varyColors val="0"/>
        <c:ser>
          <c:idx val="0"/>
          <c:order val="0"/>
          <c:spPr>
            <a:solidFill>
              <a:srgbClr val="0288D1">
                <a:alpha val="14902"/>
              </a:srgbClr>
            </a:solidFill>
            <a:ln w="25400">
              <a:noFill/>
            </a:ln>
          </c:spPr>
          <c:cat>
            <c:numRef>
              <c:f>'W11'!$E$30:$F$30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'W11'!$E$34:$F$34</c:f>
              <c:numCache>
                <c:formatCode>General</c:formatCode>
                <c:ptCount val="2"/>
                <c:pt idx="0">
                  <c:v>85</c:v>
                </c:pt>
                <c:pt idx="1">
                  <c:v>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EB-4AE5-ACE4-47EE7FA66B31}"/>
            </c:ext>
          </c:extLst>
        </c:ser>
        <c:ser>
          <c:idx val="2"/>
          <c:order val="1"/>
          <c:spPr>
            <a:solidFill>
              <a:sysClr val="window" lastClr="FFFFFF">
                <a:lumMod val="95000"/>
              </a:sysClr>
            </a:solidFill>
            <a:ln w="25400">
              <a:noFill/>
            </a:ln>
          </c:spPr>
          <c:cat>
            <c:numRef>
              <c:f>'W11'!$E$30:$F$30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'W11'!$C$34:$D$34</c:f>
              <c:numCache>
                <c:formatCode>General</c:formatCode>
                <c:ptCount val="2"/>
                <c:pt idx="0">
                  <c:v>48</c:v>
                </c:pt>
                <c:pt idx="1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EB-4AE5-ACE4-47EE7FA66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425840"/>
        <c:axId val="124426232"/>
      </c:areaChart>
      <c:lineChart>
        <c:grouping val="standard"/>
        <c:varyColors val="0"/>
        <c:ser>
          <c:idx val="3"/>
          <c:order val="2"/>
          <c:spPr>
            <a:ln w="38100">
              <a:solidFill>
                <a:srgbClr val="0288D1"/>
              </a:solidFill>
            </a:ln>
          </c:spPr>
          <c:marker>
            <c:symbol val="none"/>
          </c:marker>
          <c:dLbls>
            <c:dLbl>
              <c:idx val="0"/>
              <c:numFmt formatCode="#,##0" sourceLinked="0"/>
              <c:spPr>
                <a:solidFill>
                  <a:srgbClr val="0288D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50EB-4AE5-ACE4-47EE7FA66B31}"/>
                </c:ext>
              </c:extLst>
            </c:dLbl>
            <c:dLbl>
              <c:idx val="1"/>
              <c:numFmt formatCode="#,##0" sourceLinked="0"/>
              <c:spPr>
                <a:solidFill>
                  <a:srgbClr val="0288D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50EB-4AE5-ACE4-47EE7FA66B31}"/>
                </c:ext>
              </c:extLst>
            </c:dLbl>
            <c:numFmt formatCode="#,##0" sourceLinked="0"/>
            <c:spPr>
              <a:solidFill>
                <a:srgbClr val="0288D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'W11'!$E$34:$F$34</c:f>
              <c:numCache>
                <c:formatCode>General</c:formatCode>
                <c:ptCount val="2"/>
                <c:pt idx="0">
                  <c:v>85</c:v>
                </c:pt>
                <c:pt idx="1">
                  <c:v>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0EB-4AE5-ACE4-47EE7FA66B31}"/>
            </c:ext>
          </c:extLst>
        </c:ser>
        <c:ser>
          <c:idx val="4"/>
          <c:order val="3"/>
          <c:spPr>
            <a:ln w="25400">
              <a:solidFill>
                <a:srgbClr val="0288D1"/>
              </a:solidFill>
              <a:prstDash val="sysDot"/>
            </a:ln>
          </c:spPr>
          <c:marker>
            <c:symbol val="none"/>
          </c:marker>
          <c:dLbls>
            <c:numFmt formatCode="#,##0" sourceLinked="0"/>
            <c:spPr>
              <a:solidFill>
                <a:srgbClr val="0288D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'W11'!$C$34:$D$34</c:f>
              <c:numCache>
                <c:formatCode>General</c:formatCode>
                <c:ptCount val="2"/>
                <c:pt idx="0">
                  <c:v>48</c:v>
                </c:pt>
                <c:pt idx="1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0EB-4AE5-ACE4-47EE7FA66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25840"/>
        <c:axId val="124426232"/>
      </c:lineChart>
      <c:catAx>
        <c:axId val="124425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600">
                <a:solidFill>
                  <a:schemeClr val="bg1">
                    <a:lumMod val="65000"/>
                  </a:schemeClr>
                </a:solidFill>
              </a:defRPr>
            </a:pPr>
            <a:endParaRPr lang="en-US"/>
          </a:p>
        </c:txPr>
        <c:crossAx val="124426232"/>
        <c:crossesAt val="0"/>
        <c:auto val="1"/>
        <c:lblAlgn val="ctr"/>
        <c:lblOffset val="100"/>
        <c:noMultiLvlLbl val="0"/>
      </c:catAx>
      <c:valAx>
        <c:axId val="124426232"/>
        <c:scaling>
          <c:orientation val="minMax"/>
          <c:max val="100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124425840"/>
        <c:crosses val="autoZero"/>
        <c:crossBetween val="midCat"/>
        <c:majorUnit val="20"/>
        <c:minorUnit val="20"/>
      </c:valAx>
      <c:spPr>
        <a:solidFill>
          <a:sysClr val="window" lastClr="FFFFFF">
            <a:lumMod val="95000"/>
          </a:sysClr>
        </a:solid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9" l="0.78740157499999996" r="0.78740157499999996" t="0.984251969" header="0.5" footer="0.5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National vs</a:t>
            </a:r>
            <a:r>
              <a:rPr lang="en-US" b="1" baseline="0"/>
              <a:t> quintiles</a:t>
            </a:r>
            <a:endParaRPr 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'W12'!$D$30</c:f>
              <c:strCache>
                <c:ptCount val="1"/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20"/>
            <c:spPr>
              <a:solidFill>
                <a:srgbClr val="00B0F0">
                  <a:alpha val="50196"/>
                </a:srgbClr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39CBAB79-123E-4793-B442-C113155E1C7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70C7-44C8-9D4E-6AA99238E9E1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00B70B25-A274-40E3-B32D-88265BD5732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70C7-44C8-9D4E-6AA99238E9E1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C9C93B13-A846-4EDC-A360-3BCAF77E18D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70C7-44C8-9D4E-6AA99238E9E1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A5B630F3-4FDB-4F8E-B217-3FC837064D4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70C7-44C8-9D4E-6AA99238E9E1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58282389-098C-4196-B8FE-56DDE7A1F2D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70C7-44C8-9D4E-6AA99238E9E1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BAC2149B-4343-48AC-9A18-E106DB1BD26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70C7-44C8-9D4E-6AA99238E9E1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8647DCB1-7EE6-4C61-92B4-AE7FA41942A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70C7-44C8-9D4E-6AA99238E9E1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D032781A-D5D2-49CF-8384-BA6F49D6AC7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70C7-44C8-9D4E-6AA99238E9E1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C2968C2C-ACD7-4151-8322-F56FAB2CC00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70C7-44C8-9D4E-6AA99238E9E1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CE739152-1DEB-4C18-AFA8-964F10F7907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70C7-44C8-9D4E-6AA99238E9E1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9812F893-0EAB-46BB-9746-58B7461A56D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70C7-44C8-9D4E-6AA99238E9E1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B8CF7A2D-83B4-4ED5-A041-D884331727E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70C7-44C8-9D4E-6AA99238E9E1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D9C13037-7F4E-483B-B62D-571D147A296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70C7-44C8-9D4E-6AA99238E9E1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4467FF9F-B8D6-4FA6-AB95-8DF89A35F27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70C7-44C8-9D4E-6AA99238E9E1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8CCF17EF-5038-4DE7-AA3B-7A34DA5D96C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70C7-44C8-9D4E-6AA99238E9E1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DA2999DF-FBFA-4EEF-8CD8-9EAB4DCF26D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70C7-44C8-9D4E-6AA99238E9E1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1F5A00C6-F6C1-4F4C-B32B-77179D478C7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70C7-44C8-9D4E-6AA99238E9E1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D3666669-6B95-4AED-974B-16418C14420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70C7-44C8-9D4E-6AA99238E9E1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194A5C2C-5414-4AE5-9DAD-2AD9FD08168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70C7-44C8-9D4E-6AA99238E9E1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41935DC2-B09B-4986-865E-DED84157952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70C7-44C8-9D4E-6AA99238E9E1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81D9B064-6DFC-4758-B2A1-8F5350BE291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70C7-44C8-9D4E-6AA99238E9E1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3A7EA283-71EA-4185-BC4F-10F7DCB5B59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70C7-44C8-9D4E-6AA99238E9E1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677D2092-7A74-452A-BD74-CF09DF092AA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70C7-44C8-9D4E-6AA99238E9E1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79903E3B-F62A-4370-A58F-C3102A9F4BA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70C7-44C8-9D4E-6AA99238E9E1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811C188A-ACF7-482C-95F8-5DE9101DB45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70C7-44C8-9D4E-6AA99238E9E1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07B6A7AB-D987-4ABB-94B7-762C7BB889C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70C7-44C8-9D4E-6AA99238E9E1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F3C52D01-5B95-46BB-9455-3A0B4F70BE1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70C7-44C8-9D4E-6AA99238E9E1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26939C6D-9B2B-4892-BD48-52825ACD305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70C7-44C8-9D4E-6AA99238E9E1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5DA2C418-9945-493C-AD43-7285142252B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70C7-44C8-9D4E-6AA99238E9E1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1DB2D5FE-0462-4897-9E53-EF63D6EA35F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70C7-44C8-9D4E-6AA99238E9E1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7220572B-55F7-4FA8-9C27-0D5E56F2652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70C7-44C8-9D4E-6AA99238E9E1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42B2AAD7-5C1A-4E82-8695-91F4D30A148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70C7-44C8-9D4E-6AA99238E9E1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168C3F7C-7A36-4D7F-BD78-E261BD5B923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70C7-44C8-9D4E-6AA99238E9E1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2410B891-8F6A-4E26-A1D6-F29DC34638E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70C7-44C8-9D4E-6AA99238E9E1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936DC5A8-B7BE-4A8D-A86E-42B5DD7E1D0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70C7-44C8-9D4E-6AA99238E9E1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F094BF00-168D-475B-ADD9-D8D207C8396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70C7-44C8-9D4E-6AA99238E9E1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B307C11D-1F52-45EF-8EED-1A981E6977B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70C7-44C8-9D4E-6AA99238E9E1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740B1A7F-ADFD-4231-BA23-2EBAE640BC6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70C7-44C8-9D4E-6AA99238E9E1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F2E64B13-AD81-482D-B7A8-D777951D547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70C7-44C8-9D4E-6AA99238E9E1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4F463D14-5001-4F01-992A-FCED24F4321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70C7-44C8-9D4E-6AA99238E9E1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A64E079C-797F-49F1-B176-08E1027D9E9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70C7-44C8-9D4E-6AA99238E9E1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fld id="{813B44C9-FBE4-4A1B-ADF8-5224D1A45C0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70C7-44C8-9D4E-6AA99238E9E1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fld id="{CD6D6BCD-B404-42C8-8980-8E57DF66254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70C7-44C8-9D4E-6AA99238E9E1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fld id="{8A03E9D5-9C22-418A-AC3F-F50BCD17197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70C7-44C8-9D4E-6AA99238E9E1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fld id="{5DFCE943-FC97-4D34-9612-D5AF2690281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70C7-44C8-9D4E-6AA99238E9E1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fld id="{B15F22A3-3948-4D2B-9003-A6AEBA5E946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70C7-44C8-9D4E-6AA99238E9E1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fld id="{6AD34F7A-00B1-454C-9E51-4CCA67FE9DE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70C7-44C8-9D4E-6AA99238E9E1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fld id="{5D3B21CD-FDFA-483D-A343-F58589E450F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70C7-44C8-9D4E-6AA99238E9E1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fld id="{4059AB49-1074-4572-A70E-3C5414637E1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70C7-44C8-9D4E-6AA99238E9E1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fld id="{3541FBC6-EED9-48E3-963E-72EE0D92A71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70C7-44C8-9D4E-6AA99238E9E1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fld id="{135D827E-F8BA-4039-A28F-B217E22E6E7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2-70C7-44C8-9D4E-6AA99238E9E1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fld id="{5F41D1F0-4F60-4A1C-81F9-E9FF3531663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3-70C7-44C8-9D4E-6AA99238E9E1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fld id="{BE97FD7E-A05C-40BA-B5CD-63041A57EA1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4-70C7-44C8-9D4E-6AA99238E9E1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fld id="{6DBE2473-26A3-40ED-9774-1DBA2ABCB42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5-70C7-44C8-9D4E-6AA99238E9E1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fld id="{677AE93D-776B-4EF0-9330-5B8C9DBA479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6-70C7-44C8-9D4E-6AA99238E9E1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fld id="{40EEB98E-378B-491E-B5A2-73D44406846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7-70C7-44C8-9D4E-6AA99238E9E1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fld id="{57352025-AF49-42C8-A56B-F1F88CE38A2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8-70C7-44C8-9D4E-6AA99238E9E1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fld id="{AF33AB86-D7E1-441A-8A8B-6BEC1722819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9-70C7-44C8-9D4E-6AA99238E9E1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fld id="{C52D3C67-F541-40B5-95B9-E22482316EC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A-70C7-44C8-9D4E-6AA99238E9E1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fld id="{224B1A1B-42D1-4CA8-923A-CEE7C07849A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B-70C7-44C8-9D4E-6AA99238E9E1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fld id="{7396B507-F9D9-4223-B9C8-6CE9E6EE45F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C-70C7-44C8-9D4E-6AA99238E9E1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fld id="{8DFAAE0B-C971-49E5-9CDC-53C17EDD381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D-70C7-44C8-9D4E-6AA99238E9E1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fld id="{1533B4BD-7B43-41C4-ACAF-7E6379E8D42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E-70C7-44C8-9D4E-6AA99238E9E1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fld id="{19B7F498-3CF1-46A0-9CE8-34E0B6287DD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F-70C7-44C8-9D4E-6AA99238E9E1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fld id="{E625CBAA-2F18-4F9D-BD90-CEC4853B898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0-70C7-44C8-9D4E-6AA99238E9E1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fld id="{584466CC-3179-4F65-9CC4-B9765C1679D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1-70C7-44C8-9D4E-6AA99238E9E1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fld id="{3A289EEA-B86F-42C7-9349-3B022D43797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2-70C7-44C8-9D4E-6AA99238E9E1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fld id="{89253439-FC84-4C9F-A294-91C8EC7653F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3-70C7-44C8-9D4E-6AA99238E9E1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70C7-44C8-9D4E-6AA99238E9E1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70C7-44C8-9D4E-6AA99238E9E1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BBC-4C1D-A4AD-3946EC7533C2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BC-4C1D-A4AD-3946EC7533C2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BC-4C1D-A4AD-3946EC7533C2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BC-4C1D-A4AD-3946EC7533C2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BC-4C1D-A4AD-3946EC7533C2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BC-4C1D-A4AD-3946EC7533C2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BC-4C1D-A4AD-3946EC7533C2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BC-4C1D-A4AD-3946EC7533C2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BC-4C1D-A4AD-3946EC7533C2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BC-4C1D-A4AD-3946EC7533C2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BC-4C1D-A4AD-3946EC7533C2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BC-4C1D-A4AD-3946EC7533C2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BC-4C1D-A4AD-3946EC7533C2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BC-4C1D-A4AD-3946EC7533C2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BBC-4C1D-A4AD-3946EC7533C2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BBC-4C1D-A4AD-3946EC7533C2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BBC-4C1D-A4AD-3946EC7533C2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BBC-4C1D-A4AD-3946EC7533C2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BBC-4C1D-A4AD-3946EC7533C2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BBC-4C1D-A4AD-3946EC7533C2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BBC-4C1D-A4AD-3946EC7533C2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BBC-4C1D-A4AD-3946EC7533C2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BBC-4C1D-A4AD-3946EC7533C2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BBC-4C1D-A4AD-3946EC7533C2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BBC-4C1D-A4AD-3946EC7533C2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BBC-4C1D-A4AD-3946EC7533C2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BBC-4C1D-A4AD-3946EC7533C2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BBC-4C1D-A4AD-3946EC7533C2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BBC-4C1D-A4AD-3946EC7533C2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BBC-4C1D-A4AD-3946EC7533C2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BBC-4C1D-A4AD-3946EC7533C2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BBC-4C1D-A4AD-3946EC7533C2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BBC-4C1D-A4AD-3946EC7533C2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BBC-4C1D-A4AD-3946EC7533C2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BBC-4C1D-A4AD-3946EC7533C2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BBC-4C1D-A4AD-3946EC7533C2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BBC-4C1D-A4AD-3946EC7533C2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BBC-4C1D-A4AD-3946EC7533C2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BBC-4C1D-A4AD-3946EC7533C2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BBC-4C1D-A4AD-3946EC7533C2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BBC-4C1D-A4AD-3946EC7533C2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BBC-4C1D-A4AD-3946EC7533C2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BBC-4C1D-A4AD-3946EC7533C2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BBC-4C1D-A4AD-3946EC7533C2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8BBC-4C1D-A4AD-3946EC7533C2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8BBC-4C1D-A4AD-3946EC7533C2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8BBC-4C1D-A4AD-3946EC7533C2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8BBC-4C1D-A4AD-3946EC7533C2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8BBC-4C1D-A4AD-3946EC7533C2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8BBC-4C1D-A4AD-3946EC7533C2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8BBC-4C1D-A4AD-3946EC7533C2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8BBC-4C1D-A4AD-3946EC7533C2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8BBC-4C1D-A4AD-3946EC7533C2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8BBC-4C1D-A4AD-3946EC7533C2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8BBC-4C1D-A4AD-3946EC7533C2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8BBC-4C1D-A4AD-3946EC7533C2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8BBC-4C1D-A4AD-3946EC7533C2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8BBC-4C1D-A4AD-3946EC7533C2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8BBC-4C1D-A4AD-3946EC7533C2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8BBC-4C1D-A4AD-3946EC7533C2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8BBC-4C1D-A4AD-3946EC7533C2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8BBC-4C1D-A4AD-3946EC7533C2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8BBC-4C1D-A4AD-3946EC7533C2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8BBC-4C1D-A4AD-3946EC7533C2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8BBC-4C1D-A4AD-3946EC7533C2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8BBC-4C1D-A4AD-3946EC7533C2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8BBC-4C1D-A4AD-3946EC7533C2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8BBC-4C1D-A4AD-3946EC7533C2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8BBC-4C1D-A4AD-3946EC7533C2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8BBC-4C1D-A4AD-3946EC7533C2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8BBC-4C1D-A4AD-3946EC7533C2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8BBC-4C1D-A4AD-3946EC7533C2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8BBC-4C1D-A4AD-3946EC7533C2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8BBC-4C1D-A4AD-3946EC7533C2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8BBC-4C1D-A4AD-3946EC7533C2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8BBC-4C1D-A4AD-3946EC7533C2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8BBC-4C1D-A4AD-3946EC7533C2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8BBC-4C1D-A4AD-3946EC7533C2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8BBC-4C1D-A4AD-3946EC7533C2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8BBC-4C1D-A4AD-3946EC7533C2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8BBC-4C1D-A4AD-3946EC7533C2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8BBC-4C1D-A4AD-3946EC7533C2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8BBC-4C1D-A4AD-3946EC7533C2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8BBC-4C1D-A4AD-3946EC7533C2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8BBC-4C1D-A4AD-3946EC7533C2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8BBC-4C1D-A4AD-3946EC7533C2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8BBC-4C1D-A4AD-3946EC7533C2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8BBC-4C1D-A4AD-3946EC7533C2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8BBC-4C1D-A4AD-3946EC7533C2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8BBC-4C1D-A4AD-3946EC7533C2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8BBC-4C1D-A4AD-3946EC7533C2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8BBC-4C1D-A4AD-3946EC7533C2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8BBC-4C1D-A4AD-3946EC7533C2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8BBC-4C1D-A4AD-3946EC7533C2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8BBC-4C1D-A4AD-3946EC7533C2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8BBC-4C1D-A4AD-3946EC7533C2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8BBC-4C1D-A4AD-3946EC7533C2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8BBC-4C1D-A4AD-3946EC7533C2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8BBC-4C1D-A4AD-3946EC7533C2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8BBC-4C1D-A4AD-3946EC7533C2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8BBC-4C1D-A4AD-3946EC7533C2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8BBC-4C1D-A4AD-3946EC7533C2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8BBC-4C1D-A4AD-3946EC7533C2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8BBC-4C1D-A4AD-3946EC7533C2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8BBC-4C1D-A4AD-3946EC7533C2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8BBC-4C1D-A4AD-3946EC7533C2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8BBC-4C1D-A4AD-3946EC7533C2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8BBC-4C1D-A4AD-3946EC7533C2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8BBC-4C1D-A4AD-3946EC7533C2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8BBC-4C1D-A4AD-3946EC7533C2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8BBC-4C1D-A4AD-3946EC7533C2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8BBC-4C1D-A4AD-3946EC7533C2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8BBC-4C1D-A4AD-3946EC7533C2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8BBC-4C1D-A4AD-3946EC7533C2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8BBC-4C1D-A4AD-3946EC7533C2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8BBC-4C1D-A4AD-3946EC7533C2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8BBC-4C1D-A4AD-3946EC7533C2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8BBC-4C1D-A4AD-3946EC7533C2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8BBC-4C1D-A4AD-3946EC7533C2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8BBC-4C1D-A4AD-3946EC7533C2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8BBC-4C1D-A4AD-3946EC7533C2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8BBC-4C1D-A4AD-3946EC7533C2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8BBC-4C1D-A4AD-3946EC7533C2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8BBC-4C1D-A4AD-3946EC7533C2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8BBC-4C1D-A4AD-3946EC7533C2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8BBC-4C1D-A4AD-3946EC7533C2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8BBC-4C1D-A4AD-3946EC7533C2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8BBC-4C1D-A4AD-3946EC7533C2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8BBC-4C1D-A4AD-3946EC7533C2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8BBC-4C1D-A4AD-3946EC7533C2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8BBC-4C1D-A4AD-3946EC7533C2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8BBC-4C1D-A4AD-3946EC7533C2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8BBC-4C1D-A4AD-3946EC7533C2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8BBC-4C1D-A4AD-3946EC7533C2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8BBC-4C1D-A4AD-3946EC7533C2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8BBC-4C1D-A4AD-3946EC7533C2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8BBC-4C1D-A4AD-3946EC7533C2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8BBC-4C1D-A4AD-3946EC7533C2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8BBC-4C1D-A4AD-3946EC7533C2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8BBC-4C1D-A4AD-3946EC7533C2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8BBC-4C1D-A4AD-3946EC7533C2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8BBC-4C1D-A4AD-3946EC7533C2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8BBC-4C1D-A4AD-3946EC7533C2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8BBC-4C1D-A4AD-3946EC7533C2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8BBC-4C1D-A4AD-3946EC7533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'W12'!$C$31:$C$245</c:f>
              <c:numCache>
                <c:formatCode>0</c:formatCode>
                <c:ptCount val="215"/>
                <c:pt idx="0">
                  <c:v>-10</c:v>
                </c:pt>
                <c:pt idx="1">
                  <c:v>-5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  <c:pt idx="6">
                  <c:v>8</c:v>
                </c:pt>
                <c:pt idx="7">
                  <c:v>8</c:v>
                </c:pt>
                <c:pt idx="8">
                  <c:v>8</c:v>
                </c:pt>
                <c:pt idx="9">
                  <c:v>8</c:v>
                </c:pt>
                <c:pt idx="10">
                  <c:v>8</c:v>
                </c:pt>
                <c:pt idx="11">
                  <c:v>8</c:v>
                </c:pt>
                <c:pt idx="12">
                  <c:v>8</c:v>
                </c:pt>
                <c:pt idx="13">
                  <c:v>8</c:v>
                </c:pt>
                <c:pt idx="14">
                  <c:v>8</c:v>
                </c:pt>
                <c:pt idx="15">
                  <c:v>8</c:v>
                </c:pt>
                <c:pt idx="16">
                  <c:v>8</c:v>
                </c:pt>
                <c:pt idx="17">
                  <c:v>8</c:v>
                </c:pt>
                <c:pt idx="18">
                  <c:v>8</c:v>
                </c:pt>
                <c:pt idx="19">
                  <c:v>8</c:v>
                </c:pt>
                <c:pt idx="20">
                  <c:v>8</c:v>
                </c:pt>
                <c:pt idx="21">
                  <c:v>8</c:v>
                </c:pt>
                <c:pt idx="22">
                  <c:v>8</c:v>
                </c:pt>
                <c:pt idx="23">
                  <c:v>8</c:v>
                </c:pt>
                <c:pt idx="24">
                  <c:v>8</c:v>
                </c:pt>
                <c:pt idx="25">
                  <c:v>8</c:v>
                </c:pt>
                <c:pt idx="26">
                  <c:v>8</c:v>
                </c:pt>
                <c:pt idx="27">
                  <c:v>8</c:v>
                </c:pt>
                <c:pt idx="28">
                  <c:v>8</c:v>
                </c:pt>
                <c:pt idx="29">
                  <c:v>8</c:v>
                </c:pt>
                <c:pt idx="30">
                  <c:v>8</c:v>
                </c:pt>
                <c:pt idx="31">
                  <c:v>8</c:v>
                </c:pt>
                <c:pt idx="32">
                  <c:v>8</c:v>
                </c:pt>
                <c:pt idx="33">
                  <c:v>8</c:v>
                </c:pt>
                <c:pt idx="34">
                  <c:v>8</c:v>
                </c:pt>
                <c:pt idx="35">
                  <c:v>8</c:v>
                </c:pt>
                <c:pt idx="36">
                  <c:v>8</c:v>
                </c:pt>
                <c:pt idx="37">
                  <c:v>8</c:v>
                </c:pt>
                <c:pt idx="38">
                  <c:v>8</c:v>
                </c:pt>
                <c:pt idx="39">
                  <c:v>8</c:v>
                </c:pt>
                <c:pt idx="40">
                  <c:v>8</c:v>
                </c:pt>
                <c:pt idx="41">
                  <c:v>8</c:v>
                </c:pt>
                <c:pt idx="42">
                  <c:v>8</c:v>
                </c:pt>
                <c:pt idx="43">
                  <c:v>8</c:v>
                </c:pt>
                <c:pt idx="44">
                  <c:v>8</c:v>
                </c:pt>
                <c:pt idx="45">
                  <c:v>8</c:v>
                </c:pt>
                <c:pt idx="46">
                  <c:v>8</c:v>
                </c:pt>
                <c:pt idx="47">
                  <c:v>8</c:v>
                </c:pt>
                <c:pt idx="48">
                  <c:v>8</c:v>
                </c:pt>
                <c:pt idx="49">
                  <c:v>8</c:v>
                </c:pt>
                <c:pt idx="50">
                  <c:v>8</c:v>
                </c:pt>
                <c:pt idx="51">
                  <c:v>8</c:v>
                </c:pt>
                <c:pt idx="52">
                  <c:v>8</c:v>
                </c:pt>
                <c:pt idx="53">
                  <c:v>8</c:v>
                </c:pt>
                <c:pt idx="54">
                  <c:v>8</c:v>
                </c:pt>
                <c:pt idx="55">
                  <c:v>8</c:v>
                </c:pt>
                <c:pt idx="56">
                  <c:v>8</c:v>
                </c:pt>
                <c:pt idx="57">
                  <c:v>8</c:v>
                </c:pt>
                <c:pt idx="58">
                  <c:v>8</c:v>
                </c:pt>
                <c:pt idx="59">
                  <c:v>8</c:v>
                </c:pt>
                <c:pt idx="60">
                  <c:v>8</c:v>
                </c:pt>
                <c:pt idx="61">
                  <c:v>8</c:v>
                </c:pt>
                <c:pt idx="62">
                  <c:v>8</c:v>
                </c:pt>
                <c:pt idx="63">
                  <c:v>8</c:v>
                </c:pt>
                <c:pt idx="64">
                  <c:v>8</c:v>
                </c:pt>
                <c:pt idx="65">
                  <c:v>8</c:v>
                </c:pt>
                <c:pt idx="66">
                  <c:v>8</c:v>
                </c:pt>
                <c:pt idx="67">
                  <c:v>8</c:v>
                </c:pt>
              </c:numCache>
            </c:numRef>
          </c:xVal>
          <c:yVal>
            <c:numRef>
              <c:f>'W12'!$D$31:$D$245</c:f>
              <c:numCache>
                <c:formatCode>0</c:formatCode>
                <c:ptCount val="215"/>
                <c:pt idx="0">
                  <c:v>20</c:v>
                </c:pt>
                <c:pt idx="1">
                  <c:v>10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25</c:v>
                </c:pt>
                <c:pt idx="10">
                  <c:v>25</c:v>
                </c:pt>
                <c:pt idx="11">
                  <c:v>25</c:v>
                </c:pt>
                <c:pt idx="12">
                  <c:v>25</c:v>
                </c:pt>
                <c:pt idx="13">
                  <c:v>25</c:v>
                </c:pt>
                <c:pt idx="14">
                  <c:v>25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25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25</c:v>
                </c:pt>
                <c:pt idx="37">
                  <c:v>25</c:v>
                </c:pt>
                <c:pt idx="38">
                  <c:v>25</c:v>
                </c:pt>
                <c:pt idx="39">
                  <c:v>25</c:v>
                </c:pt>
                <c:pt idx="40">
                  <c:v>25</c:v>
                </c:pt>
                <c:pt idx="41">
                  <c:v>25</c:v>
                </c:pt>
                <c:pt idx="42">
                  <c:v>25</c:v>
                </c:pt>
                <c:pt idx="43">
                  <c:v>25</c:v>
                </c:pt>
                <c:pt idx="44">
                  <c:v>25</c:v>
                </c:pt>
                <c:pt idx="45">
                  <c:v>25</c:v>
                </c:pt>
                <c:pt idx="46">
                  <c:v>25</c:v>
                </c:pt>
                <c:pt idx="47">
                  <c:v>25</c:v>
                </c:pt>
                <c:pt idx="48">
                  <c:v>25</c:v>
                </c:pt>
                <c:pt idx="49">
                  <c:v>25</c:v>
                </c:pt>
                <c:pt idx="50">
                  <c:v>25</c:v>
                </c:pt>
                <c:pt idx="51">
                  <c:v>25</c:v>
                </c:pt>
                <c:pt idx="52">
                  <c:v>25</c:v>
                </c:pt>
                <c:pt idx="53">
                  <c:v>25</c:v>
                </c:pt>
                <c:pt idx="54">
                  <c:v>25</c:v>
                </c:pt>
                <c:pt idx="55">
                  <c:v>25</c:v>
                </c:pt>
                <c:pt idx="56">
                  <c:v>25</c:v>
                </c:pt>
                <c:pt idx="57">
                  <c:v>25</c:v>
                </c:pt>
                <c:pt idx="58">
                  <c:v>25</c:v>
                </c:pt>
                <c:pt idx="59">
                  <c:v>25</c:v>
                </c:pt>
                <c:pt idx="60">
                  <c:v>25</c:v>
                </c:pt>
                <c:pt idx="61">
                  <c:v>25</c:v>
                </c:pt>
                <c:pt idx="62">
                  <c:v>25</c:v>
                </c:pt>
                <c:pt idx="63">
                  <c:v>25</c:v>
                </c:pt>
                <c:pt idx="64">
                  <c:v>25</c:v>
                </c:pt>
                <c:pt idx="65">
                  <c:v>25</c:v>
                </c:pt>
                <c:pt idx="66">
                  <c:v>25</c:v>
                </c:pt>
                <c:pt idx="67">
                  <c:v>25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'W12'!$B$31:$B$245</c15:f>
                <c15:dlblRangeCache>
                  <c:ptCount val="215"/>
                  <c:pt idx="0">
                    <c:v>AAA</c:v>
                  </c:pt>
                  <c:pt idx="1">
                    <c:v>BBB</c:v>
                  </c:pt>
                  <c:pt idx="2">
                    <c:v>CCC</c:v>
                  </c:pt>
                  <c:pt idx="3">
                    <c:v>CCC</c:v>
                  </c:pt>
                  <c:pt idx="4">
                    <c:v>CCC</c:v>
                  </c:pt>
                  <c:pt idx="5">
                    <c:v>CCC</c:v>
                  </c:pt>
                  <c:pt idx="6">
                    <c:v>CCC</c:v>
                  </c:pt>
                  <c:pt idx="7">
                    <c:v>CCC</c:v>
                  </c:pt>
                  <c:pt idx="8">
                    <c:v>CCC</c:v>
                  </c:pt>
                  <c:pt idx="9">
                    <c:v>CCC</c:v>
                  </c:pt>
                  <c:pt idx="10">
                    <c:v>CCC</c:v>
                  </c:pt>
                  <c:pt idx="11">
                    <c:v>CCC</c:v>
                  </c:pt>
                  <c:pt idx="12">
                    <c:v>CCC</c:v>
                  </c:pt>
                  <c:pt idx="13">
                    <c:v>CCC</c:v>
                  </c:pt>
                  <c:pt idx="14">
                    <c:v>CCC</c:v>
                  </c:pt>
                  <c:pt idx="15">
                    <c:v>CCC</c:v>
                  </c:pt>
                  <c:pt idx="16">
                    <c:v>CCC</c:v>
                  </c:pt>
                  <c:pt idx="17">
                    <c:v>CCC</c:v>
                  </c:pt>
                  <c:pt idx="18">
                    <c:v>CCC</c:v>
                  </c:pt>
                  <c:pt idx="19">
                    <c:v>CCC</c:v>
                  </c:pt>
                  <c:pt idx="20">
                    <c:v>CCC</c:v>
                  </c:pt>
                  <c:pt idx="21">
                    <c:v>CCC</c:v>
                  </c:pt>
                  <c:pt idx="22">
                    <c:v>CCC</c:v>
                  </c:pt>
                  <c:pt idx="23">
                    <c:v>CCC</c:v>
                  </c:pt>
                  <c:pt idx="24">
                    <c:v>CCC</c:v>
                  </c:pt>
                  <c:pt idx="25">
                    <c:v>CCC</c:v>
                  </c:pt>
                  <c:pt idx="26">
                    <c:v>CCC</c:v>
                  </c:pt>
                  <c:pt idx="27">
                    <c:v>CCC</c:v>
                  </c:pt>
                  <c:pt idx="28">
                    <c:v>CCC</c:v>
                  </c:pt>
                  <c:pt idx="29">
                    <c:v>CCC</c:v>
                  </c:pt>
                  <c:pt idx="30">
                    <c:v>CCC</c:v>
                  </c:pt>
                  <c:pt idx="31">
                    <c:v>CCC</c:v>
                  </c:pt>
                  <c:pt idx="32">
                    <c:v>CCC</c:v>
                  </c:pt>
                  <c:pt idx="33">
                    <c:v>CCC</c:v>
                  </c:pt>
                  <c:pt idx="34">
                    <c:v>CCC</c:v>
                  </c:pt>
                  <c:pt idx="35">
                    <c:v>CCC</c:v>
                  </c:pt>
                  <c:pt idx="36">
                    <c:v>CCC</c:v>
                  </c:pt>
                  <c:pt idx="37">
                    <c:v>CCC</c:v>
                  </c:pt>
                  <c:pt idx="38">
                    <c:v>CCC</c:v>
                  </c:pt>
                  <c:pt idx="39">
                    <c:v>CCC</c:v>
                  </c:pt>
                  <c:pt idx="40">
                    <c:v>CCC</c:v>
                  </c:pt>
                  <c:pt idx="41">
                    <c:v>CCC</c:v>
                  </c:pt>
                  <c:pt idx="42">
                    <c:v>CCC</c:v>
                  </c:pt>
                  <c:pt idx="43">
                    <c:v>CCC</c:v>
                  </c:pt>
                  <c:pt idx="44">
                    <c:v>CCC</c:v>
                  </c:pt>
                  <c:pt idx="45">
                    <c:v>CCC</c:v>
                  </c:pt>
                  <c:pt idx="46">
                    <c:v>CCC</c:v>
                  </c:pt>
                  <c:pt idx="47">
                    <c:v>CCC</c:v>
                  </c:pt>
                  <c:pt idx="48">
                    <c:v>CCC</c:v>
                  </c:pt>
                  <c:pt idx="49">
                    <c:v>CCC</c:v>
                  </c:pt>
                  <c:pt idx="50">
                    <c:v>CCC</c:v>
                  </c:pt>
                  <c:pt idx="51">
                    <c:v>CCC</c:v>
                  </c:pt>
                  <c:pt idx="52">
                    <c:v>CCC</c:v>
                  </c:pt>
                  <c:pt idx="53">
                    <c:v>CCC</c:v>
                  </c:pt>
                  <c:pt idx="54">
                    <c:v>CCC</c:v>
                  </c:pt>
                  <c:pt idx="55">
                    <c:v>CCC</c:v>
                  </c:pt>
                  <c:pt idx="56">
                    <c:v>CCC</c:v>
                  </c:pt>
                  <c:pt idx="57">
                    <c:v>CCC</c:v>
                  </c:pt>
                  <c:pt idx="58">
                    <c:v>CCC</c:v>
                  </c:pt>
                  <c:pt idx="59">
                    <c:v>CCC</c:v>
                  </c:pt>
                  <c:pt idx="60">
                    <c:v>CCC</c:v>
                  </c:pt>
                  <c:pt idx="61">
                    <c:v>CCC</c:v>
                  </c:pt>
                  <c:pt idx="62">
                    <c:v>CCC</c:v>
                  </c:pt>
                  <c:pt idx="63">
                    <c:v>CCC</c:v>
                  </c:pt>
                  <c:pt idx="64">
                    <c:v>CCC</c:v>
                  </c:pt>
                  <c:pt idx="65">
                    <c:v>CCC</c:v>
                  </c:pt>
                  <c:pt idx="66">
                    <c:v>CCC</c:v>
                  </c:pt>
                  <c:pt idx="67">
                    <c:v>CCC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3D55-4549-9163-C098D7D873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7597168"/>
        <c:axId val="298339616"/>
      </c:scatterChart>
      <c:valAx>
        <c:axId val="437597168"/>
        <c:scaling>
          <c:orientation val="minMax"/>
          <c:max val="70"/>
          <c:min val="-4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pt change in gap between richest and poorest quintiles (2000-2017)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8339616"/>
        <c:crossesAt val="-20"/>
        <c:crossBetween val="midCat"/>
        <c:majorUnit val="10"/>
      </c:valAx>
      <c:valAx>
        <c:axId val="298339616"/>
        <c:scaling>
          <c:orientation val="minMax"/>
          <c:max val="50"/>
          <c:min val="-2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pt change in basic water (2000-2017)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7597168"/>
        <c:crossesAt val="-40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'W2'!$T$58</c:f>
              <c:strCache>
                <c:ptCount val="1"/>
                <c:pt idx="0">
                  <c:v>At least basic</c:v>
                </c:pt>
              </c:strCache>
            </c:strRef>
          </c:tx>
          <c:spPr>
            <a:solidFill>
              <a:srgbClr val="4FC3F7"/>
            </a:solidFill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'W2'!$T$60:$T$77</c:f>
              <c:numCache>
                <c:formatCode>0</c:formatCode>
                <c:ptCount val="18"/>
                <c:pt idx="0">
                  <c:v>630.70019717007096</c:v>
                </c:pt>
                <c:pt idx="1">
                  <c:v>649.9212967996076</c:v>
                </c:pt>
                <c:pt idx="2">
                  <c:v>669.94850556966094</c:v>
                </c:pt>
                <c:pt idx="3">
                  <c:v>690.55540000351266</c:v>
                </c:pt>
                <c:pt idx="4">
                  <c:v>711.73259225698052</c:v>
                </c:pt>
                <c:pt idx="5">
                  <c:v>733.7118471666812</c:v>
                </c:pt>
                <c:pt idx="6">
                  <c:v>756.3463983769459</c:v>
                </c:pt>
                <c:pt idx="7">
                  <c:v>779.62978269980704</c:v>
                </c:pt>
                <c:pt idx="8">
                  <c:v>803.71387805908785</c:v>
                </c:pt>
                <c:pt idx="9">
                  <c:v>828.54380385120419</c:v>
                </c:pt>
                <c:pt idx="10">
                  <c:v>854.19561664678736</c:v>
                </c:pt>
                <c:pt idx="11">
                  <c:v>880.12039833819836</c:v>
                </c:pt>
                <c:pt idx="12">
                  <c:v>907.35621902469995</c:v>
                </c:pt>
                <c:pt idx="13">
                  <c:v>935.28837317294699</c:v>
                </c:pt>
                <c:pt idx="14">
                  <c:v>964.06044367807965</c:v>
                </c:pt>
                <c:pt idx="15">
                  <c:v>993.22996840631765</c:v>
                </c:pt>
                <c:pt idx="16">
                  <c:v>993.22996840631765</c:v>
                </c:pt>
                <c:pt idx="17">
                  <c:v>993.22996840631765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FE-4E55-8B0F-0C0B2518A8BA}"/>
            </c:ext>
          </c:extLst>
        </c:ser>
        <c:ser>
          <c:idx val="1"/>
          <c:order val="1"/>
          <c:tx>
            <c:strRef>
              <c:f>'W2'!$U$58</c:f>
              <c:strCache>
                <c:ptCount val="1"/>
                <c:pt idx="0">
                  <c:v>Lacking basic services</c:v>
                </c:pt>
              </c:strCache>
            </c:strRef>
          </c:tx>
          <c:spPr>
            <a:solidFill>
              <a:srgbClr val="FFF176"/>
            </a:solidFill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'W2'!$U$60:$U$77</c:f>
              <c:numCache>
                <c:formatCode>0</c:formatCode>
                <c:ptCount val="18"/>
                <c:pt idx="0">
                  <c:v>71.363048317179221</c:v>
                </c:pt>
                <c:pt idx="1">
                  <c:v>72.861921683612394</c:v>
                </c:pt>
                <c:pt idx="2">
                  <c:v>74.154044302999438</c:v>
                </c:pt>
                <c:pt idx="3">
                  <c:v>75.379429934507286</c:v>
                </c:pt>
                <c:pt idx="4">
                  <c:v>76.5999119761495</c:v>
                </c:pt>
                <c:pt idx="5">
                  <c:v>77.697997271289069</c:v>
                </c:pt>
                <c:pt idx="6">
                  <c:v>78.771441744444274</c:v>
                </c:pt>
                <c:pt idx="7">
                  <c:v>79.824191658892843</c:v>
                </c:pt>
                <c:pt idx="8">
                  <c:v>80.889988959032365</c:v>
                </c:pt>
                <c:pt idx="9">
                  <c:v>81.933044486385612</c:v>
                </c:pt>
                <c:pt idx="10">
                  <c:v>82.955762006102816</c:v>
                </c:pt>
                <c:pt idx="11">
                  <c:v>84.471947298201513</c:v>
                </c:pt>
                <c:pt idx="12">
                  <c:v>85.416731546850315</c:v>
                </c:pt>
                <c:pt idx="13">
                  <c:v>86.309677905632896</c:v>
                </c:pt>
                <c:pt idx="14">
                  <c:v>86.8991241483604</c:v>
                </c:pt>
                <c:pt idx="15">
                  <c:v>87.532072605452413</c:v>
                </c:pt>
                <c:pt idx="16">
                  <c:v>87.532072605452413</c:v>
                </c:pt>
                <c:pt idx="17">
                  <c:v>87.532072605452413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FE-4E55-8B0F-0C0B2518A8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1504384"/>
        <c:crosses val="autoZero"/>
        <c:auto val="1"/>
        <c:lblAlgn val="ctr"/>
        <c:lblOffset val="100"/>
        <c:tickLbl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'W2'!$Y$79</c:f>
              <c:strCache>
                <c:ptCount val="1"/>
                <c:pt idx="0">
                  <c:v>Population (millions)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Urban vs urban quintiles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577011130907908"/>
          <c:y val="0.12372611168007086"/>
          <c:w val="0.80690628771768491"/>
          <c:h val="0.70745306913872164"/>
        </c:manualLayout>
      </c:layout>
      <c:scatterChart>
        <c:scatterStyle val="lineMarker"/>
        <c:varyColors val="0"/>
        <c:ser>
          <c:idx val="0"/>
          <c:order val="0"/>
          <c:tx>
            <c:strRef>
              <c:f>'W12'!$F$30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20"/>
            <c:spPr>
              <a:solidFill>
                <a:srgbClr val="00B0F0">
                  <a:alpha val="50196"/>
                </a:srgbClr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2EE7B190-49CF-4C50-9EF0-043C90D7E6E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92D1-43A0-8E74-8654DD4A410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48E3D0D9-C357-4895-920C-DC9B2391701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92D1-43A0-8E74-8654DD4A410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F863F6CC-6538-4580-98E9-B5AF0443E5A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92D1-43A0-8E74-8654DD4A410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6D5DF9B-C11B-44E1-A44E-C7D609EBC6D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92D1-43A0-8E74-8654DD4A410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7031D3FB-23BE-4002-B6F6-1ABF87FB3B5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92D1-43A0-8E74-8654DD4A4102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4D86184E-62D1-4705-AEA0-53653FA5962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92D1-43A0-8E74-8654DD4A4102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6E104FBD-1F7F-4C73-B762-DEC65A74008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92D1-43A0-8E74-8654DD4A4102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D5B844E7-81EE-4388-A360-77D01153A0A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92D1-43A0-8E74-8654DD4A4102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232D92ED-A5B3-4CE2-94DC-96E598B5054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92D1-43A0-8E74-8654DD4A4102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D0086E44-B4CD-46EE-A05C-0D3AFEA9641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92D1-43A0-8E74-8654DD4A4102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796DD8C6-CAAF-433C-9700-E7DC79D332D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92D1-43A0-8E74-8654DD4A4102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E9790AB8-E75D-4F2C-BD92-26676A455E1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92D1-43A0-8E74-8654DD4A4102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8EE045C0-5AA3-440F-B77C-33775ECF198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92D1-43A0-8E74-8654DD4A4102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F31471B7-31B2-4E00-B2FC-AB24C5F7EA8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92D1-43A0-8E74-8654DD4A4102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4D9D0DCF-AF96-4CBC-B296-65220B28567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92D1-43A0-8E74-8654DD4A4102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8A47D117-1626-4104-AB1B-6577DEE84B8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92D1-43A0-8E74-8654DD4A4102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DB403511-8A8A-4297-9740-D1CD7501435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92D1-43A0-8E74-8654DD4A4102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6ECD5C96-A961-4BB2-96BA-1347A69E093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92D1-43A0-8E74-8654DD4A4102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4315DC9C-6430-4321-8112-8E5AABC6149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92D1-43A0-8E74-8654DD4A4102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096B063B-2428-4019-B0CC-7643F788DF4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92D1-43A0-8E74-8654DD4A4102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5334C5B3-997A-486D-8268-BC5D6A50AFF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92D1-43A0-8E74-8654DD4A4102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59870526-FC25-432D-8F66-6C1D58FAEAB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92D1-43A0-8E74-8654DD4A4102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E7C0DB8C-6881-4429-9641-3ED6DFE81AD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92D1-43A0-8E74-8654DD4A4102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FF9A8489-AC2F-4482-9EDC-75500D576EE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92D1-43A0-8E74-8654DD4A4102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B292DEA6-F5A1-4885-8E0A-F4F4CF0A348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92D1-43A0-8E74-8654DD4A4102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E056195B-F0F1-4D3B-9C59-CAE5ACCD28C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92D1-43A0-8E74-8654DD4A4102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DD56AA38-8FA8-4B7B-8565-1195DDF85CE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92D1-43A0-8E74-8654DD4A4102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CBF243D9-D356-454D-9AE3-86FFE5788B4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92D1-43A0-8E74-8654DD4A4102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2797E925-F55E-49C5-8F99-0B53C9050E9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92D1-43A0-8E74-8654DD4A4102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BBAEB83B-A560-489D-B035-3C39FD16455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92D1-43A0-8E74-8654DD4A4102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80FA5B19-11A2-46C7-8D67-8711F9977DC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92D1-43A0-8E74-8654DD4A4102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3889F0F3-1D77-4C8E-BA55-49D19FE8DAE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92D1-43A0-8E74-8654DD4A4102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5FD184B5-0110-4B71-ACD3-506E768712A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92D1-43A0-8E74-8654DD4A4102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47746E93-7B12-4AB0-B6F4-484B9D4D0B4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92D1-43A0-8E74-8654DD4A4102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033445F7-8F3F-4624-98D9-F10FEF3F03E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92D1-43A0-8E74-8654DD4A4102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D1EECB43-6D13-48B9-87D1-DE185515A79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92D1-43A0-8E74-8654DD4A4102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9FA4B637-83F3-4BD0-A80A-3A84A2558D6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92D1-43A0-8E74-8654DD4A4102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F139492B-376C-454C-ACE0-4A6A9846F9B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92D1-43A0-8E74-8654DD4A4102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58454BE0-1BEB-46EA-AF71-B151C496A5E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92D1-43A0-8E74-8654DD4A4102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1D6901D1-0E4B-4073-9252-CC1E725DBDC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92D1-43A0-8E74-8654DD4A4102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5CEBACFF-2C26-4357-A17D-DFF795AB1DA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92D1-43A0-8E74-8654DD4A4102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fld id="{67F83061-3657-4B9D-B18F-CB61E152F8A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92D1-43A0-8E74-8654DD4A4102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fld id="{7E8CB979-3F60-4D19-9784-4B6E0A52EB6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92D1-43A0-8E74-8654DD4A4102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fld id="{19604D67-8829-42FF-A71C-53128B9E0E5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92D1-43A0-8E74-8654DD4A4102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fld id="{D537E36F-BFB0-437D-8907-E9F8BF6484E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92D1-43A0-8E74-8654DD4A4102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fld id="{4455CDA4-BE02-495F-9602-F600D2D4DC5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92D1-43A0-8E74-8654DD4A4102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fld id="{E9F20628-0250-4CB4-87C7-8BA366F5FDD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92D1-43A0-8E74-8654DD4A4102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fld id="{90D0BE1B-4B34-404A-8BF0-C9F228678B5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92D1-43A0-8E74-8654DD4A4102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fld id="{F79A58AA-7A21-4319-A456-4479BB03500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92D1-43A0-8E74-8654DD4A4102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fld id="{70336A8E-1517-4B10-BFE1-F11EFCEDFD7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92D1-43A0-8E74-8654DD4A4102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fld id="{ED6E882D-2E14-49AE-84EA-564D87A598A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2-92D1-43A0-8E74-8654DD4A4102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fld id="{3EB37BD7-2C99-4071-90C4-69CF237EB33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3-92D1-43A0-8E74-8654DD4A4102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fld id="{228E73B9-64E1-4075-9901-CE87B2FF105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4-92D1-43A0-8E74-8654DD4A4102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fld id="{500EFCBC-D4E0-4D0A-8E69-5EA8B4219AB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5-92D1-43A0-8E74-8654DD4A4102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fld id="{6BDAE9C6-C1E5-4E2D-BA73-15084EB21E5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6-92D1-43A0-8E74-8654DD4A4102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fld id="{50212077-062F-4772-8647-C8304BA666C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7-92D1-43A0-8E74-8654DD4A4102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fld id="{1A610DF9-CADF-4198-9636-E7FAF749B2A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8-92D1-43A0-8E74-8654DD4A4102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fld id="{814D40D1-F6B4-49B4-A42E-4067FEB2853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9-92D1-43A0-8E74-8654DD4A4102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fld id="{80D85997-941F-4914-BE7E-A8E5946F752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A-92D1-43A0-8E74-8654DD4A4102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fld id="{C4891F7C-E2DD-4EB4-A161-FAB3D01742A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B-92D1-43A0-8E74-8654DD4A4102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fld id="{093A9DCE-6EEB-4C71-A8C2-45592E17892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C-92D1-43A0-8E74-8654DD4A4102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fld id="{01BC0830-0AEC-4AC2-9D5B-DBE1B33FEC5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D-92D1-43A0-8E74-8654DD4A4102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fld id="{BA0D43BE-F1A0-45BE-9194-36FE233D546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E-92D1-43A0-8E74-8654DD4A4102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fld id="{290C2CBE-D56A-46EC-A233-41401145DD7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F-92D1-43A0-8E74-8654DD4A4102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fld id="{2AB26D87-5686-4086-9724-D262E68A936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0-92D1-43A0-8E74-8654DD4A4102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fld id="{16F50461-B61E-4475-A312-80879517F51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1-92D1-43A0-8E74-8654DD4A4102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fld id="{4FFA863B-80F8-4311-9AE4-DC5C4498E3A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2-92D1-43A0-8E74-8654DD4A4102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fld id="{FC04E171-349C-4383-86F1-E8EE27D075B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3-92D1-43A0-8E74-8654DD4A4102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92D1-43A0-8E74-8654DD4A4102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92D1-43A0-8E74-8654DD4A4102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B4-4777-8FE6-76CF092151FF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B4-4777-8FE6-76CF092151FF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B4-4777-8FE6-76CF092151FF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B4-4777-8FE6-76CF092151FF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B4-4777-8FE6-76CF092151FF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B4-4777-8FE6-76CF092151FF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B4-4777-8FE6-76CF092151FF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B4-4777-8FE6-76CF092151FF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B4-4777-8FE6-76CF092151FF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B4-4777-8FE6-76CF092151FF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B4-4777-8FE6-76CF092151FF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B4-4777-8FE6-76CF092151FF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B4-4777-8FE6-76CF092151FF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B4-4777-8FE6-76CF092151FF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B4-4777-8FE6-76CF092151FF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DB4-4777-8FE6-76CF092151FF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DB4-4777-8FE6-76CF092151FF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DB4-4777-8FE6-76CF092151FF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DB4-4777-8FE6-76CF092151FF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DB4-4777-8FE6-76CF092151FF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DB4-4777-8FE6-76CF092151FF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DB4-4777-8FE6-76CF092151FF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DB4-4777-8FE6-76CF092151FF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DB4-4777-8FE6-76CF092151FF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DB4-4777-8FE6-76CF092151FF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DB4-4777-8FE6-76CF092151FF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DB4-4777-8FE6-76CF092151FF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DB4-4777-8FE6-76CF092151FF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DB4-4777-8FE6-76CF092151FF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DB4-4777-8FE6-76CF092151FF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DB4-4777-8FE6-76CF092151FF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DB4-4777-8FE6-76CF092151FF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DB4-4777-8FE6-76CF092151FF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DB4-4777-8FE6-76CF092151FF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DB4-4777-8FE6-76CF092151FF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DB4-4777-8FE6-76CF092151FF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DB4-4777-8FE6-76CF092151FF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DB4-4777-8FE6-76CF092151FF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DB4-4777-8FE6-76CF092151FF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DB4-4777-8FE6-76CF092151FF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DB4-4777-8FE6-76CF092151FF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DB4-4777-8FE6-76CF092151FF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DB4-4777-8FE6-76CF092151FF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DB4-4777-8FE6-76CF092151FF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9DB4-4777-8FE6-76CF092151FF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9DB4-4777-8FE6-76CF092151FF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9DB4-4777-8FE6-76CF092151FF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9DB4-4777-8FE6-76CF092151FF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9DB4-4777-8FE6-76CF092151FF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9DB4-4777-8FE6-76CF092151FF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9DB4-4777-8FE6-76CF092151FF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9DB4-4777-8FE6-76CF092151FF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9DB4-4777-8FE6-76CF092151FF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9DB4-4777-8FE6-76CF092151FF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9DB4-4777-8FE6-76CF092151FF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9DB4-4777-8FE6-76CF092151FF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9DB4-4777-8FE6-76CF092151FF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9DB4-4777-8FE6-76CF092151FF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9DB4-4777-8FE6-76CF092151FF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9DB4-4777-8FE6-76CF092151FF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9DB4-4777-8FE6-76CF092151FF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9DB4-4777-8FE6-76CF092151FF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9DB4-4777-8FE6-76CF092151FF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9DB4-4777-8FE6-76CF092151FF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9DB4-4777-8FE6-76CF092151FF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9DB4-4777-8FE6-76CF092151FF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9DB4-4777-8FE6-76CF092151FF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9DB4-4777-8FE6-76CF092151FF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9DB4-4777-8FE6-76CF092151FF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9DB4-4777-8FE6-76CF092151FF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9DB4-4777-8FE6-76CF092151FF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9DB4-4777-8FE6-76CF092151FF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9DB4-4777-8FE6-76CF092151FF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9DB4-4777-8FE6-76CF092151FF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9DB4-4777-8FE6-76CF092151FF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9DB4-4777-8FE6-76CF092151FF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9DB4-4777-8FE6-76CF092151FF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9DB4-4777-8FE6-76CF092151FF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9DB4-4777-8FE6-76CF092151FF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9DB4-4777-8FE6-76CF092151FF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9DB4-4777-8FE6-76CF092151FF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9DB4-4777-8FE6-76CF092151FF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9DB4-4777-8FE6-76CF092151FF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9DB4-4777-8FE6-76CF092151FF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9DB4-4777-8FE6-76CF092151FF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9DB4-4777-8FE6-76CF092151FF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9DB4-4777-8FE6-76CF092151FF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9DB4-4777-8FE6-76CF092151FF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9DB4-4777-8FE6-76CF092151FF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9DB4-4777-8FE6-76CF092151FF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9DB4-4777-8FE6-76CF092151FF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9DB4-4777-8FE6-76CF092151FF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9DB4-4777-8FE6-76CF092151FF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9DB4-4777-8FE6-76CF092151FF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9DB4-4777-8FE6-76CF092151FF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9DB4-4777-8FE6-76CF092151FF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9DB4-4777-8FE6-76CF092151FF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9DB4-4777-8FE6-76CF092151FF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9DB4-4777-8FE6-76CF092151FF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9DB4-4777-8FE6-76CF092151FF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9DB4-4777-8FE6-76CF092151FF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9DB4-4777-8FE6-76CF092151FF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9DB4-4777-8FE6-76CF092151FF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9DB4-4777-8FE6-76CF092151FF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9DB4-4777-8FE6-76CF092151FF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9DB4-4777-8FE6-76CF092151FF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9DB4-4777-8FE6-76CF092151FF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9DB4-4777-8FE6-76CF092151FF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9DB4-4777-8FE6-76CF092151FF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9DB4-4777-8FE6-76CF092151FF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9DB4-4777-8FE6-76CF092151FF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9DB4-4777-8FE6-76CF092151FF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9DB4-4777-8FE6-76CF092151FF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9DB4-4777-8FE6-76CF092151FF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9DB4-4777-8FE6-76CF092151FF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9DB4-4777-8FE6-76CF092151FF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9DB4-4777-8FE6-76CF092151FF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9DB4-4777-8FE6-76CF092151FF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9DB4-4777-8FE6-76CF092151FF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9DB4-4777-8FE6-76CF092151FF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9DB4-4777-8FE6-76CF092151FF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9DB4-4777-8FE6-76CF092151FF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9DB4-4777-8FE6-76CF092151FF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9DB4-4777-8FE6-76CF092151FF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9DB4-4777-8FE6-76CF092151FF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9DB4-4777-8FE6-76CF092151FF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9DB4-4777-8FE6-76CF092151FF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9DB4-4777-8FE6-76CF092151FF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9DB4-4777-8FE6-76CF092151FF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9DB4-4777-8FE6-76CF092151FF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9DB4-4777-8FE6-76CF092151FF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9DB4-4777-8FE6-76CF092151FF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9DB4-4777-8FE6-76CF092151FF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9DB4-4777-8FE6-76CF092151FF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9DB4-4777-8FE6-76CF092151FF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9DB4-4777-8FE6-76CF092151FF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9DB4-4777-8FE6-76CF092151FF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9DB4-4777-8FE6-76CF092151FF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9DB4-4777-8FE6-76CF092151FF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9DB4-4777-8FE6-76CF092151FF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9DB4-4777-8FE6-76CF092151FF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9DB4-4777-8FE6-76CF092151FF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9DB4-4777-8FE6-76CF092151FF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9DB4-4777-8FE6-76CF092151FF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9DB4-4777-8FE6-76CF092151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'W12'!$E$31:$E$245</c:f>
              <c:numCache>
                <c:formatCode>0</c:formatCode>
                <c:ptCount val="215"/>
                <c:pt idx="0">
                  <c:v>-14.310474688758895</c:v>
                </c:pt>
                <c:pt idx="1">
                  <c:v>40</c:v>
                </c:pt>
                <c:pt idx="2">
                  <c:v>7.7180289951072787</c:v>
                </c:pt>
                <c:pt idx="3">
                  <c:v>7.7180289951072787</c:v>
                </c:pt>
                <c:pt idx="4">
                  <c:v>7.7180289951072787</c:v>
                </c:pt>
                <c:pt idx="5">
                  <c:v>7.7180289951072787</c:v>
                </c:pt>
                <c:pt idx="6">
                  <c:v>7.7180289951072787</c:v>
                </c:pt>
                <c:pt idx="7">
                  <c:v>7.7180289951072787</c:v>
                </c:pt>
                <c:pt idx="8">
                  <c:v>7.7180289951072787</c:v>
                </c:pt>
                <c:pt idx="9">
                  <c:v>7.7180289951072787</c:v>
                </c:pt>
                <c:pt idx="10">
                  <c:v>7.7180289951072787</c:v>
                </c:pt>
                <c:pt idx="11">
                  <c:v>7.7180289951072787</c:v>
                </c:pt>
                <c:pt idx="12">
                  <c:v>7.7180289951072787</c:v>
                </c:pt>
                <c:pt idx="13">
                  <c:v>7.7180289951072787</c:v>
                </c:pt>
                <c:pt idx="14">
                  <c:v>7.7180289951072787</c:v>
                </c:pt>
                <c:pt idx="15">
                  <c:v>7.7180289951072787</c:v>
                </c:pt>
                <c:pt idx="16">
                  <c:v>7.7180289951072787</c:v>
                </c:pt>
                <c:pt idx="17">
                  <c:v>7.7180289951072787</c:v>
                </c:pt>
                <c:pt idx="18">
                  <c:v>7.7180289951072787</c:v>
                </c:pt>
                <c:pt idx="19">
                  <c:v>7.7180289951072787</c:v>
                </c:pt>
                <c:pt idx="20">
                  <c:v>7.7180289951072787</c:v>
                </c:pt>
                <c:pt idx="21">
                  <c:v>7.7180289951072787</c:v>
                </c:pt>
                <c:pt idx="22">
                  <c:v>7.7180289951072787</c:v>
                </c:pt>
                <c:pt idx="23">
                  <c:v>7.7180289951072787</c:v>
                </c:pt>
                <c:pt idx="24">
                  <c:v>7.7180289951072787</c:v>
                </c:pt>
                <c:pt idx="25">
                  <c:v>7.7180289951072787</c:v>
                </c:pt>
                <c:pt idx="26">
                  <c:v>7.7180289951072787</c:v>
                </c:pt>
                <c:pt idx="27">
                  <c:v>7.7180289951072787</c:v>
                </c:pt>
                <c:pt idx="28">
                  <c:v>7.7180289951072787</c:v>
                </c:pt>
                <c:pt idx="29">
                  <c:v>7.7180289951072787</c:v>
                </c:pt>
                <c:pt idx="30">
                  <c:v>7.7180289951072787</c:v>
                </c:pt>
                <c:pt idx="31">
                  <c:v>7.7180289951072787</c:v>
                </c:pt>
                <c:pt idx="32">
                  <c:v>7.7180289951072787</c:v>
                </c:pt>
                <c:pt idx="33">
                  <c:v>7.7180289951072787</c:v>
                </c:pt>
                <c:pt idx="34">
                  <c:v>7.7180289951072787</c:v>
                </c:pt>
                <c:pt idx="35">
                  <c:v>7.7180289951072787</c:v>
                </c:pt>
                <c:pt idx="36">
                  <c:v>7.7180289951072787</c:v>
                </c:pt>
                <c:pt idx="37">
                  <c:v>7.7180289951072787</c:v>
                </c:pt>
                <c:pt idx="38">
                  <c:v>7.7180289951072787</c:v>
                </c:pt>
                <c:pt idx="39">
                  <c:v>7.7180289951072787</c:v>
                </c:pt>
                <c:pt idx="40">
                  <c:v>7.7180289951072787</c:v>
                </c:pt>
                <c:pt idx="41">
                  <c:v>7.7180289951072787</c:v>
                </c:pt>
                <c:pt idx="42">
                  <c:v>7.7180289951072787</c:v>
                </c:pt>
                <c:pt idx="43">
                  <c:v>7.7180289951072787</c:v>
                </c:pt>
                <c:pt idx="44">
                  <c:v>7.7180289951072787</c:v>
                </c:pt>
                <c:pt idx="45">
                  <c:v>7.7180289951072787</c:v>
                </c:pt>
                <c:pt idx="46">
                  <c:v>7.7180289951072787</c:v>
                </c:pt>
                <c:pt idx="47">
                  <c:v>7.7180289951072787</c:v>
                </c:pt>
                <c:pt idx="48">
                  <c:v>7.7180289951072787</c:v>
                </c:pt>
                <c:pt idx="49">
                  <c:v>7.7180289951072787</c:v>
                </c:pt>
                <c:pt idx="50">
                  <c:v>7.7180289951072787</c:v>
                </c:pt>
                <c:pt idx="51">
                  <c:v>7.7180289951072787</c:v>
                </c:pt>
                <c:pt idx="52">
                  <c:v>7.7180289951072787</c:v>
                </c:pt>
                <c:pt idx="53">
                  <c:v>7.7180289951072787</c:v>
                </c:pt>
                <c:pt idx="54">
                  <c:v>7.7180289951072787</c:v>
                </c:pt>
                <c:pt idx="55">
                  <c:v>7.7180289951072787</c:v>
                </c:pt>
                <c:pt idx="56">
                  <c:v>7.7180289951072787</c:v>
                </c:pt>
                <c:pt idx="57">
                  <c:v>7.7180289951072787</c:v>
                </c:pt>
                <c:pt idx="58">
                  <c:v>7.7180289951072787</c:v>
                </c:pt>
                <c:pt idx="59">
                  <c:v>7.7180289951072787</c:v>
                </c:pt>
                <c:pt idx="60">
                  <c:v>7.7180289951072787</c:v>
                </c:pt>
                <c:pt idx="61">
                  <c:v>7.7180289951072787</c:v>
                </c:pt>
                <c:pt idx="62">
                  <c:v>7.7180289951072787</c:v>
                </c:pt>
                <c:pt idx="63">
                  <c:v>7.7180289951072787</c:v>
                </c:pt>
                <c:pt idx="64">
                  <c:v>7.7180289951072787</c:v>
                </c:pt>
                <c:pt idx="65">
                  <c:v>7.7180289951072787</c:v>
                </c:pt>
                <c:pt idx="66">
                  <c:v>7.7180289951072787</c:v>
                </c:pt>
                <c:pt idx="67">
                  <c:v>7.7180289951072787</c:v>
                </c:pt>
              </c:numCache>
            </c:numRef>
          </c:xVal>
          <c:yVal>
            <c:numRef>
              <c:f>'W12'!$F$31:$F$245</c:f>
              <c:numCache>
                <c:formatCode>0</c:formatCode>
                <c:ptCount val="215"/>
                <c:pt idx="0">
                  <c:v>30</c:v>
                </c:pt>
                <c:pt idx="1">
                  <c:v>4.5453996937247041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'W12'!$B$31:$B$245</c15:f>
                <c15:dlblRangeCache>
                  <c:ptCount val="215"/>
                  <c:pt idx="0">
                    <c:v>AAA</c:v>
                  </c:pt>
                  <c:pt idx="1">
                    <c:v>BBB</c:v>
                  </c:pt>
                  <c:pt idx="2">
                    <c:v>CCC</c:v>
                  </c:pt>
                  <c:pt idx="3">
                    <c:v>CCC</c:v>
                  </c:pt>
                  <c:pt idx="4">
                    <c:v>CCC</c:v>
                  </c:pt>
                  <c:pt idx="5">
                    <c:v>CCC</c:v>
                  </c:pt>
                  <c:pt idx="6">
                    <c:v>CCC</c:v>
                  </c:pt>
                  <c:pt idx="7">
                    <c:v>CCC</c:v>
                  </c:pt>
                  <c:pt idx="8">
                    <c:v>CCC</c:v>
                  </c:pt>
                  <c:pt idx="9">
                    <c:v>CCC</c:v>
                  </c:pt>
                  <c:pt idx="10">
                    <c:v>CCC</c:v>
                  </c:pt>
                  <c:pt idx="11">
                    <c:v>CCC</c:v>
                  </c:pt>
                  <c:pt idx="12">
                    <c:v>CCC</c:v>
                  </c:pt>
                  <c:pt idx="13">
                    <c:v>CCC</c:v>
                  </c:pt>
                  <c:pt idx="14">
                    <c:v>CCC</c:v>
                  </c:pt>
                  <c:pt idx="15">
                    <c:v>CCC</c:v>
                  </c:pt>
                  <c:pt idx="16">
                    <c:v>CCC</c:v>
                  </c:pt>
                  <c:pt idx="17">
                    <c:v>CCC</c:v>
                  </c:pt>
                  <c:pt idx="18">
                    <c:v>CCC</c:v>
                  </c:pt>
                  <c:pt idx="19">
                    <c:v>CCC</c:v>
                  </c:pt>
                  <c:pt idx="20">
                    <c:v>CCC</c:v>
                  </c:pt>
                  <c:pt idx="21">
                    <c:v>CCC</c:v>
                  </c:pt>
                  <c:pt idx="22">
                    <c:v>CCC</c:v>
                  </c:pt>
                  <c:pt idx="23">
                    <c:v>CCC</c:v>
                  </c:pt>
                  <c:pt idx="24">
                    <c:v>CCC</c:v>
                  </c:pt>
                  <c:pt idx="25">
                    <c:v>CCC</c:v>
                  </c:pt>
                  <c:pt idx="26">
                    <c:v>CCC</c:v>
                  </c:pt>
                  <c:pt idx="27">
                    <c:v>CCC</c:v>
                  </c:pt>
                  <c:pt idx="28">
                    <c:v>CCC</c:v>
                  </c:pt>
                  <c:pt idx="29">
                    <c:v>CCC</c:v>
                  </c:pt>
                  <c:pt idx="30">
                    <c:v>CCC</c:v>
                  </c:pt>
                  <c:pt idx="31">
                    <c:v>CCC</c:v>
                  </c:pt>
                  <c:pt idx="32">
                    <c:v>CCC</c:v>
                  </c:pt>
                  <c:pt idx="33">
                    <c:v>CCC</c:v>
                  </c:pt>
                  <c:pt idx="34">
                    <c:v>CCC</c:v>
                  </c:pt>
                  <c:pt idx="35">
                    <c:v>CCC</c:v>
                  </c:pt>
                  <c:pt idx="36">
                    <c:v>CCC</c:v>
                  </c:pt>
                  <c:pt idx="37">
                    <c:v>CCC</c:v>
                  </c:pt>
                  <c:pt idx="38">
                    <c:v>CCC</c:v>
                  </c:pt>
                  <c:pt idx="39">
                    <c:v>CCC</c:v>
                  </c:pt>
                  <c:pt idx="40">
                    <c:v>CCC</c:v>
                  </c:pt>
                  <c:pt idx="41">
                    <c:v>CCC</c:v>
                  </c:pt>
                  <c:pt idx="42">
                    <c:v>CCC</c:v>
                  </c:pt>
                  <c:pt idx="43">
                    <c:v>CCC</c:v>
                  </c:pt>
                  <c:pt idx="44">
                    <c:v>CCC</c:v>
                  </c:pt>
                  <c:pt idx="45">
                    <c:v>CCC</c:v>
                  </c:pt>
                  <c:pt idx="46">
                    <c:v>CCC</c:v>
                  </c:pt>
                  <c:pt idx="47">
                    <c:v>CCC</c:v>
                  </c:pt>
                  <c:pt idx="48">
                    <c:v>CCC</c:v>
                  </c:pt>
                  <c:pt idx="49">
                    <c:v>CCC</c:v>
                  </c:pt>
                  <c:pt idx="50">
                    <c:v>CCC</c:v>
                  </c:pt>
                  <c:pt idx="51">
                    <c:v>CCC</c:v>
                  </c:pt>
                  <c:pt idx="52">
                    <c:v>CCC</c:v>
                  </c:pt>
                  <c:pt idx="53">
                    <c:v>CCC</c:v>
                  </c:pt>
                  <c:pt idx="54">
                    <c:v>CCC</c:v>
                  </c:pt>
                  <c:pt idx="55">
                    <c:v>CCC</c:v>
                  </c:pt>
                  <c:pt idx="56">
                    <c:v>CCC</c:v>
                  </c:pt>
                  <c:pt idx="57">
                    <c:v>CCC</c:v>
                  </c:pt>
                  <c:pt idx="58">
                    <c:v>CCC</c:v>
                  </c:pt>
                  <c:pt idx="59">
                    <c:v>CCC</c:v>
                  </c:pt>
                  <c:pt idx="60">
                    <c:v>CCC</c:v>
                  </c:pt>
                  <c:pt idx="61">
                    <c:v>CCC</c:v>
                  </c:pt>
                  <c:pt idx="62">
                    <c:v>CCC</c:v>
                  </c:pt>
                  <c:pt idx="63">
                    <c:v>CCC</c:v>
                  </c:pt>
                  <c:pt idx="64">
                    <c:v>CCC</c:v>
                  </c:pt>
                  <c:pt idx="65">
                    <c:v>CCC</c:v>
                  </c:pt>
                  <c:pt idx="66">
                    <c:v>CCC</c:v>
                  </c:pt>
                  <c:pt idx="67">
                    <c:v>CCC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27E2-4ECB-A8CF-FDB9C37091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7597168"/>
        <c:axId val="298339616"/>
      </c:scatterChart>
      <c:valAx>
        <c:axId val="437597168"/>
        <c:scaling>
          <c:orientation val="minMax"/>
          <c:max val="50"/>
          <c:min val="-3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pt change in gap between richest and poorest quintiles (2000-2017)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8339616"/>
        <c:crossesAt val="-20"/>
        <c:crossBetween val="midCat"/>
      </c:valAx>
      <c:valAx>
        <c:axId val="298339616"/>
        <c:scaling>
          <c:orientation val="minMax"/>
          <c:max val="50"/>
          <c:min val="-2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pt change in urban basic water (2000-2017)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7597168"/>
        <c:crossesAt val="-30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Rural vs rural quintiles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603660145772454"/>
          <c:y val="0.12372611168007086"/>
          <c:w val="0.80655328275921634"/>
          <c:h val="0.70078139959544472"/>
        </c:manualLayout>
      </c:layout>
      <c:scatterChart>
        <c:scatterStyle val="lineMarker"/>
        <c:varyColors val="0"/>
        <c:ser>
          <c:idx val="0"/>
          <c:order val="0"/>
          <c:tx>
            <c:strRef>
              <c:f>'W12'!$G$30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20"/>
            <c:spPr>
              <a:solidFill>
                <a:srgbClr val="00B0F0">
                  <a:alpha val="50196"/>
                </a:srgbClr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6AAAD18B-992F-42AD-A6A5-E1DAD26AEAA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783E-4DC1-867D-DC285724EE5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EF39C5E7-E871-4879-B1C5-CE49DC40F9B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783E-4DC1-867D-DC285724EE54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39007181-5673-4AFE-94E8-677EC596E1E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783E-4DC1-867D-DC285724EE54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F9617A82-A801-4C25-BE7F-70417CB8892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783E-4DC1-867D-DC285724EE54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123B0CCB-47F7-464A-B8CA-0BD071BE482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783E-4DC1-867D-DC285724EE54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32261F61-CB8C-462A-978D-34CD14C3505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783E-4DC1-867D-DC285724EE54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3F325DD7-C2DC-4767-B0AC-3154046E4DD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783E-4DC1-867D-DC285724EE54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2E45B7CE-32B3-4348-8C03-2654F35F241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783E-4DC1-867D-DC285724EE54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584133D4-6D80-4BF7-A3F5-2E6093AFCDD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783E-4DC1-867D-DC285724EE54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D03801B9-E52F-4947-85BB-025F125E343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783E-4DC1-867D-DC285724EE54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B62F8CA1-3DEF-4451-8DC0-679E72ABED9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783E-4DC1-867D-DC285724EE54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A340A8C9-298E-475D-8083-D9B605200A5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783E-4DC1-867D-DC285724EE54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552588A6-9F90-4810-867E-2B296C48683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783E-4DC1-867D-DC285724EE54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66941480-CFB2-46A0-A31A-607611BE74C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783E-4DC1-867D-DC285724EE54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1AB6A385-09EA-45B3-89DE-446C2442958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783E-4DC1-867D-DC285724EE54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95FD250A-9739-4506-8B3B-725DF0262BD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783E-4DC1-867D-DC285724EE54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2B4C68F8-5510-489D-9DC9-7C3F43EE500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783E-4DC1-867D-DC285724EE54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7D41B15E-243D-4594-8A2A-DA5C1142E3F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783E-4DC1-867D-DC285724EE54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7FA7BB81-DA46-4ABD-BE9A-A878C58BF81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783E-4DC1-867D-DC285724EE54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BAC62440-9F0E-47AC-A27B-47C251F1366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783E-4DC1-867D-DC285724EE54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D6DBFF2A-C99F-4E23-AF76-F537A9F0110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783E-4DC1-867D-DC285724EE54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6E9F8ED6-9EDA-4202-A46A-A851024F31C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783E-4DC1-867D-DC285724EE54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548D1D25-C3DC-449F-95A0-11C086431FA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783E-4DC1-867D-DC285724EE54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16C86CC7-008F-484B-AEA1-C30673A21D6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783E-4DC1-867D-DC285724EE54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6F832C34-9A7B-47EC-AA2C-C45A2584ABB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783E-4DC1-867D-DC285724EE54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8484733A-E89C-4B7D-9EB9-B9A61A1CCDC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783E-4DC1-867D-DC285724EE54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530D2F51-879C-4AAC-BE2E-3152D5D5F10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783E-4DC1-867D-DC285724EE54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C682E58E-D13A-4D5A-9880-CA4049DB78B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783E-4DC1-867D-DC285724EE54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CF2E1E00-A42C-41BF-ACCF-EC3249558E2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783E-4DC1-867D-DC285724EE54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E8E1F628-DF76-4130-BCDB-BC44E533903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783E-4DC1-867D-DC285724EE54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DB361221-AAB2-4DB4-95DF-9D0A6A1E37A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783E-4DC1-867D-DC285724EE54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14164AC9-F891-416C-B871-E45325E32F8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783E-4DC1-867D-DC285724EE54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5976C8A0-75BF-4227-B530-40F4612B7BE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783E-4DC1-867D-DC285724EE54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0B1B9B31-55AE-4FFC-ADDF-09C99C2FFE1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783E-4DC1-867D-DC285724EE54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9DE75F06-12EF-4830-978A-107A14B67EF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783E-4DC1-867D-DC285724EE54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ED481360-D772-4754-8438-181E81E13A5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783E-4DC1-867D-DC285724EE54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060F0C0D-633C-4C5A-90AE-F7B198A798D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783E-4DC1-867D-DC285724EE54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24A1B5D4-7DB8-4638-AA67-3AF2B5D600B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783E-4DC1-867D-DC285724EE54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04E3B344-C66C-47B4-BDD8-4D9C8687575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783E-4DC1-867D-DC285724EE54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FC41A6CD-2DAF-4509-9F25-6B1FA654B44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783E-4DC1-867D-DC285724EE54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4D2E5F29-9C6F-45F6-9E76-36EA5366B8F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783E-4DC1-867D-DC285724EE54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fld id="{891E182B-D11D-43F2-94E9-5F149CD54AB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783E-4DC1-867D-DC285724EE54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fld id="{64DF38FF-8105-4D5B-920A-A8FB5123EA9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783E-4DC1-867D-DC285724EE54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fld id="{85DF5E93-9D87-42F4-972D-52390D435B1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783E-4DC1-867D-DC285724EE54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fld id="{BB9569F6-34AA-4ADA-B505-03536D0F1DD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783E-4DC1-867D-DC285724EE54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fld id="{B31FAA9A-3DCA-4E7E-9531-9964EF0C0AA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783E-4DC1-867D-DC285724EE54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fld id="{0EC58227-C790-42A7-BBA5-1D868049276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783E-4DC1-867D-DC285724EE54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fld id="{F6656143-8F2D-43FE-B94F-B130A4ED748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783E-4DC1-867D-DC285724EE54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fld id="{03DA45B3-74A6-4C93-BDBE-C3C6805B8C7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783E-4DC1-867D-DC285724EE54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fld id="{6CE31700-B682-4599-AE8D-1094A32FCC4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783E-4DC1-867D-DC285724EE54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fld id="{FF506A28-4935-4627-82BF-76F7EC2CB65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2-783E-4DC1-867D-DC285724EE54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fld id="{3B52908A-9D3A-49BA-BB84-CB5820DF41D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3-783E-4DC1-867D-DC285724EE54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fld id="{4B14A06A-69F4-4361-8EFB-07E62B975BC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4-783E-4DC1-867D-DC285724EE54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fld id="{B8B4ED9A-8ED1-490F-B569-ADADDEB4B98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5-783E-4DC1-867D-DC285724EE54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fld id="{6D4BF2BA-2CF1-4D23-949B-767073CB39B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6-783E-4DC1-867D-DC285724EE54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fld id="{4C75BEBC-394C-4043-B8F6-609634B25D5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7-783E-4DC1-867D-DC285724EE54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fld id="{80C0F340-04BB-4669-8C2C-B61F81DA1B0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8-783E-4DC1-867D-DC285724EE54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fld id="{2618A862-CEC1-4F83-BB9F-FDF02985E27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9-783E-4DC1-867D-DC285724EE54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fld id="{3F0AA501-ECC7-438F-B53C-05E61A45C51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A-783E-4DC1-867D-DC285724EE54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fld id="{759A887E-CADA-4041-89DB-9D00F49B5F0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B-783E-4DC1-867D-DC285724EE54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fld id="{755F9452-EF76-492D-A23A-1880676F6C4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C-783E-4DC1-867D-DC285724EE54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fld id="{67A67EAB-E742-4898-8C1E-0B3346EF7EE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D-783E-4DC1-867D-DC285724EE54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fld id="{4161BC56-4284-45C9-AEA7-A8E699A2160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E-783E-4DC1-867D-DC285724EE54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fld id="{F36501B3-F859-4328-9482-33018C91323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F-783E-4DC1-867D-DC285724EE54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fld id="{121C5503-AA40-4605-9B8B-9BFFCAA16AF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0-783E-4DC1-867D-DC285724EE54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fld id="{A71B3127-A71C-4ABC-9CD7-27A33C962B2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1-783E-4DC1-867D-DC285724EE54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fld id="{CEE27D5D-AFF6-44CE-8612-C12522F8807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2-783E-4DC1-867D-DC285724EE54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fld id="{A2AFC997-8B8F-4A24-8DAB-8CE453A58E1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3-783E-4DC1-867D-DC285724EE54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783E-4DC1-867D-DC285724EE54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783E-4DC1-867D-DC285724EE54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6B-4319-8FCA-430292272EDC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6B-4319-8FCA-430292272EDC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6B-4319-8FCA-430292272EDC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6B-4319-8FCA-430292272EDC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6B-4319-8FCA-430292272EDC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6B-4319-8FCA-430292272EDC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6B-4319-8FCA-430292272EDC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6B-4319-8FCA-430292272EDC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6B-4319-8FCA-430292272EDC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6B-4319-8FCA-430292272EDC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6B-4319-8FCA-430292272EDC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6B-4319-8FCA-430292272EDC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6B-4319-8FCA-430292272EDC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6B-4319-8FCA-430292272EDC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06B-4319-8FCA-430292272EDC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06B-4319-8FCA-430292272EDC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06B-4319-8FCA-430292272EDC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06B-4319-8FCA-430292272EDC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06B-4319-8FCA-430292272EDC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06B-4319-8FCA-430292272EDC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06B-4319-8FCA-430292272EDC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06B-4319-8FCA-430292272EDC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06B-4319-8FCA-430292272EDC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06B-4319-8FCA-430292272EDC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06B-4319-8FCA-430292272EDC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06B-4319-8FCA-430292272EDC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06B-4319-8FCA-430292272EDC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06B-4319-8FCA-430292272EDC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06B-4319-8FCA-430292272EDC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06B-4319-8FCA-430292272EDC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06B-4319-8FCA-430292272EDC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06B-4319-8FCA-430292272EDC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06B-4319-8FCA-430292272EDC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06B-4319-8FCA-430292272EDC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06B-4319-8FCA-430292272EDC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06B-4319-8FCA-430292272EDC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06B-4319-8FCA-430292272EDC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06B-4319-8FCA-430292272EDC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06B-4319-8FCA-430292272EDC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06B-4319-8FCA-430292272EDC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06B-4319-8FCA-430292272EDC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06B-4319-8FCA-430292272EDC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06B-4319-8FCA-430292272EDC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06B-4319-8FCA-430292272EDC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706B-4319-8FCA-430292272EDC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706B-4319-8FCA-430292272EDC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706B-4319-8FCA-430292272EDC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706B-4319-8FCA-430292272EDC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706B-4319-8FCA-430292272EDC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706B-4319-8FCA-430292272EDC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706B-4319-8FCA-430292272EDC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706B-4319-8FCA-430292272EDC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706B-4319-8FCA-430292272EDC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706B-4319-8FCA-430292272EDC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706B-4319-8FCA-430292272EDC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706B-4319-8FCA-430292272EDC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706B-4319-8FCA-430292272EDC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706B-4319-8FCA-430292272EDC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706B-4319-8FCA-430292272EDC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706B-4319-8FCA-430292272EDC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706B-4319-8FCA-430292272EDC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706B-4319-8FCA-430292272EDC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706B-4319-8FCA-430292272EDC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706B-4319-8FCA-430292272EDC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706B-4319-8FCA-430292272EDC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706B-4319-8FCA-430292272EDC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706B-4319-8FCA-430292272EDC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706B-4319-8FCA-430292272EDC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706B-4319-8FCA-430292272EDC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706B-4319-8FCA-430292272EDC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706B-4319-8FCA-430292272EDC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706B-4319-8FCA-430292272EDC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706B-4319-8FCA-430292272EDC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706B-4319-8FCA-430292272EDC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706B-4319-8FCA-430292272EDC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706B-4319-8FCA-430292272EDC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706B-4319-8FCA-430292272EDC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706B-4319-8FCA-430292272EDC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706B-4319-8FCA-430292272EDC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706B-4319-8FCA-430292272EDC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706B-4319-8FCA-430292272EDC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706B-4319-8FCA-430292272EDC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706B-4319-8FCA-430292272EDC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706B-4319-8FCA-430292272EDC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706B-4319-8FCA-430292272EDC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706B-4319-8FCA-430292272EDC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706B-4319-8FCA-430292272EDC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706B-4319-8FCA-430292272EDC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706B-4319-8FCA-430292272EDC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706B-4319-8FCA-430292272EDC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706B-4319-8FCA-430292272EDC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706B-4319-8FCA-430292272EDC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706B-4319-8FCA-430292272EDC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706B-4319-8FCA-430292272EDC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706B-4319-8FCA-430292272EDC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706B-4319-8FCA-430292272EDC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706B-4319-8FCA-430292272EDC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706B-4319-8FCA-430292272EDC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706B-4319-8FCA-430292272EDC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706B-4319-8FCA-430292272EDC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706B-4319-8FCA-430292272EDC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706B-4319-8FCA-430292272EDC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706B-4319-8FCA-430292272EDC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706B-4319-8FCA-430292272EDC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706B-4319-8FCA-430292272EDC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706B-4319-8FCA-430292272EDC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706B-4319-8FCA-430292272EDC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706B-4319-8FCA-430292272EDC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706B-4319-8FCA-430292272EDC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706B-4319-8FCA-430292272EDC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706B-4319-8FCA-430292272EDC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706B-4319-8FCA-430292272EDC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706B-4319-8FCA-430292272EDC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706B-4319-8FCA-430292272EDC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706B-4319-8FCA-430292272EDC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706B-4319-8FCA-430292272EDC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706B-4319-8FCA-430292272EDC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706B-4319-8FCA-430292272EDC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706B-4319-8FCA-430292272EDC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706B-4319-8FCA-430292272EDC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706B-4319-8FCA-430292272EDC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706B-4319-8FCA-430292272EDC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706B-4319-8FCA-430292272EDC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706B-4319-8FCA-430292272EDC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706B-4319-8FCA-430292272EDC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706B-4319-8FCA-430292272EDC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706B-4319-8FCA-430292272EDC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706B-4319-8FCA-430292272EDC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706B-4319-8FCA-430292272EDC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706B-4319-8FCA-430292272EDC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706B-4319-8FCA-430292272EDC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706B-4319-8FCA-430292272EDC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706B-4319-8FCA-430292272EDC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706B-4319-8FCA-430292272EDC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706B-4319-8FCA-430292272EDC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706B-4319-8FCA-430292272EDC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706B-4319-8FCA-430292272EDC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706B-4319-8FCA-430292272EDC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706B-4319-8FCA-430292272EDC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706B-4319-8FCA-430292272EDC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706B-4319-8FCA-430292272EDC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706B-4319-8FCA-430292272EDC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706B-4319-8FCA-430292272EDC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706B-4319-8FCA-430292272EDC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706B-4319-8FCA-430292272E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'W12'!$G$31:$G$245</c:f>
              <c:numCache>
                <c:formatCode>0</c:formatCode>
                <c:ptCount val="215"/>
                <c:pt idx="0">
                  <c:v>-14.310474688758895</c:v>
                </c:pt>
                <c:pt idx="1">
                  <c:v>30</c:v>
                </c:pt>
                <c:pt idx="2">
                  <c:v>7.7180289951072787</c:v>
                </c:pt>
                <c:pt idx="3">
                  <c:v>7.7180289951072787</c:v>
                </c:pt>
                <c:pt idx="4">
                  <c:v>7.7180289951072787</c:v>
                </c:pt>
                <c:pt idx="5">
                  <c:v>7.7180289951072787</c:v>
                </c:pt>
                <c:pt idx="6">
                  <c:v>7.7180289951072787</c:v>
                </c:pt>
                <c:pt idx="7">
                  <c:v>7.7180289951072787</c:v>
                </c:pt>
                <c:pt idx="8">
                  <c:v>7.7180289951072787</c:v>
                </c:pt>
                <c:pt idx="9">
                  <c:v>7.7180289951072787</c:v>
                </c:pt>
                <c:pt idx="10">
                  <c:v>7.7180289951072787</c:v>
                </c:pt>
                <c:pt idx="11">
                  <c:v>7.7180289951072787</c:v>
                </c:pt>
                <c:pt idx="12">
                  <c:v>7.7180289951072787</c:v>
                </c:pt>
                <c:pt idx="13">
                  <c:v>7.7180289951072787</c:v>
                </c:pt>
                <c:pt idx="14">
                  <c:v>7.7180289951072787</c:v>
                </c:pt>
                <c:pt idx="15">
                  <c:v>7.7180289951072787</c:v>
                </c:pt>
                <c:pt idx="16">
                  <c:v>7.7180289951072787</c:v>
                </c:pt>
                <c:pt idx="17">
                  <c:v>7.7180289951072787</c:v>
                </c:pt>
                <c:pt idx="18">
                  <c:v>7.7180289951072787</c:v>
                </c:pt>
                <c:pt idx="19">
                  <c:v>7.7180289951072787</c:v>
                </c:pt>
                <c:pt idx="20">
                  <c:v>7.7180289951072787</c:v>
                </c:pt>
                <c:pt idx="21">
                  <c:v>7.7180289951072787</c:v>
                </c:pt>
                <c:pt idx="22">
                  <c:v>7.7180289951072787</c:v>
                </c:pt>
                <c:pt idx="23">
                  <c:v>7.7180289951072787</c:v>
                </c:pt>
                <c:pt idx="24">
                  <c:v>7.7180289951072787</c:v>
                </c:pt>
                <c:pt idx="25">
                  <c:v>7.7180289951072787</c:v>
                </c:pt>
                <c:pt idx="26">
                  <c:v>7.7180289951072787</c:v>
                </c:pt>
                <c:pt idx="27">
                  <c:v>7.7180289951072787</c:v>
                </c:pt>
                <c:pt idx="28">
                  <c:v>7.7180289951072787</c:v>
                </c:pt>
                <c:pt idx="29">
                  <c:v>7.7180289951072787</c:v>
                </c:pt>
                <c:pt idx="30">
                  <c:v>7.7180289951072787</c:v>
                </c:pt>
                <c:pt idx="31">
                  <c:v>7.7180289951072787</c:v>
                </c:pt>
                <c:pt idx="32">
                  <c:v>7.7180289951072787</c:v>
                </c:pt>
                <c:pt idx="33">
                  <c:v>7.7180289951072787</c:v>
                </c:pt>
                <c:pt idx="34">
                  <c:v>7.7180289951072787</c:v>
                </c:pt>
                <c:pt idx="35">
                  <c:v>7.7180289951072787</c:v>
                </c:pt>
                <c:pt idx="36">
                  <c:v>7.7180289951072787</c:v>
                </c:pt>
                <c:pt idx="37">
                  <c:v>7.7180289951072787</c:v>
                </c:pt>
                <c:pt idx="38">
                  <c:v>7.7180289951072787</c:v>
                </c:pt>
                <c:pt idx="39">
                  <c:v>7.7180289951072787</c:v>
                </c:pt>
                <c:pt idx="40">
                  <c:v>7.7180289951072787</c:v>
                </c:pt>
                <c:pt idx="41">
                  <c:v>7.7180289951072787</c:v>
                </c:pt>
                <c:pt idx="42">
                  <c:v>7.7180289951072787</c:v>
                </c:pt>
                <c:pt idx="43">
                  <c:v>7.7180289951072787</c:v>
                </c:pt>
                <c:pt idx="44">
                  <c:v>7.7180289951072787</c:v>
                </c:pt>
                <c:pt idx="45">
                  <c:v>7.7180289951072787</c:v>
                </c:pt>
                <c:pt idx="46">
                  <c:v>7.7180289951072787</c:v>
                </c:pt>
                <c:pt idx="47">
                  <c:v>7.7180289951072787</c:v>
                </c:pt>
                <c:pt idx="48">
                  <c:v>7.7180289951072787</c:v>
                </c:pt>
                <c:pt idx="49">
                  <c:v>7.7180289951072787</c:v>
                </c:pt>
                <c:pt idx="50">
                  <c:v>7.7180289951072787</c:v>
                </c:pt>
                <c:pt idx="51">
                  <c:v>7.7180289951072787</c:v>
                </c:pt>
                <c:pt idx="52">
                  <c:v>7.7180289951072787</c:v>
                </c:pt>
                <c:pt idx="53">
                  <c:v>7.7180289951072787</c:v>
                </c:pt>
                <c:pt idx="54">
                  <c:v>7.7180289951072787</c:v>
                </c:pt>
                <c:pt idx="55">
                  <c:v>7.7180289951072787</c:v>
                </c:pt>
                <c:pt idx="56">
                  <c:v>7.7180289951072787</c:v>
                </c:pt>
                <c:pt idx="57">
                  <c:v>7.7180289951072787</c:v>
                </c:pt>
                <c:pt idx="58">
                  <c:v>7.7180289951072787</c:v>
                </c:pt>
                <c:pt idx="59">
                  <c:v>7.7180289951072787</c:v>
                </c:pt>
                <c:pt idx="60">
                  <c:v>7.7180289951072787</c:v>
                </c:pt>
                <c:pt idx="61">
                  <c:v>7.7180289951072787</c:v>
                </c:pt>
                <c:pt idx="62">
                  <c:v>7.7180289951072787</c:v>
                </c:pt>
                <c:pt idx="63">
                  <c:v>7.7180289951072787</c:v>
                </c:pt>
                <c:pt idx="64">
                  <c:v>7.7180289951072787</c:v>
                </c:pt>
                <c:pt idx="65">
                  <c:v>7.7180289951072787</c:v>
                </c:pt>
                <c:pt idx="66">
                  <c:v>7.7180289951072787</c:v>
                </c:pt>
                <c:pt idx="67">
                  <c:v>7.7180289951072787</c:v>
                </c:pt>
              </c:numCache>
            </c:numRef>
          </c:xVal>
          <c:yVal>
            <c:numRef>
              <c:f>'W12'!$H$31:$H$245</c:f>
              <c:numCache>
                <c:formatCode>0</c:formatCode>
                <c:ptCount val="215"/>
                <c:pt idx="0">
                  <c:v>30</c:v>
                </c:pt>
                <c:pt idx="1">
                  <c:v>4.5453996937247041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'W12'!$B$31:$B$245</c15:f>
                <c15:dlblRangeCache>
                  <c:ptCount val="215"/>
                  <c:pt idx="0">
                    <c:v>AAA</c:v>
                  </c:pt>
                  <c:pt idx="1">
                    <c:v>BBB</c:v>
                  </c:pt>
                  <c:pt idx="2">
                    <c:v>CCC</c:v>
                  </c:pt>
                  <c:pt idx="3">
                    <c:v>CCC</c:v>
                  </c:pt>
                  <c:pt idx="4">
                    <c:v>CCC</c:v>
                  </c:pt>
                  <c:pt idx="5">
                    <c:v>CCC</c:v>
                  </c:pt>
                  <c:pt idx="6">
                    <c:v>CCC</c:v>
                  </c:pt>
                  <c:pt idx="7">
                    <c:v>CCC</c:v>
                  </c:pt>
                  <c:pt idx="8">
                    <c:v>CCC</c:v>
                  </c:pt>
                  <c:pt idx="9">
                    <c:v>CCC</c:v>
                  </c:pt>
                  <c:pt idx="10">
                    <c:v>CCC</c:v>
                  </c:pt>
                  <c:pt idx="11">
                    <c:v>CCC</c:v>
                  </c:pt>
                  <c:pt idx="12">
                    <c:v>CCC</c:v>
                  </c:pt>
                  <c:pt idx="13">
                    <c:v>CCC</c:v>
                  </c:pt>
                  <c:pt idx="14">
                    <c:v>CCC</c:v>
                  </c:pt>
                  <c:pt idx="15">
                    <c:v>CCC</c:v>
                  </c:pt>
                  <c:pt idx="16">
                    <c:v>CCC</c:v>
                  </c:pt>
                  <c:pt idx="17">
                    <c:v>CCC</c:v>
                  </c:pt>
                  <c:pt idx="18">
                    <c:v>CCC</c:v>
                  </c:pt>
                  <c:pt idx="19">
                    <c:v>CCC</c:v>
                  </c:pt>
                  <c:pt idx="20">
                    <c:v>CCC</c:v>
                  </c:pt>
                  <c:pt idx="21">
                    <c:v>CCC</c:v>
                  </c:pt>
                  <c:pt idx="22">
                    <c:v>CCC</c:v>
                  </c:pt>
                  <c:pt idx="23">
                    <c:v>CCC</c:v>
                  </c:pt>
                  <c:pt idx="24">
                    <c:v>CCC</c:v>
                  </c:pt>
                  <c:pt idx="25">
                    <c:v>CCC</c:v>
                  </c:pt>
                  <c:pt idx="26">
                    <c:v>CCC</c:v>
                  </c:pt>
                  <c:pt idx="27">
                    <c:v>CCC</c:v>
                  </c:pt>
                  <c:pt idx="28">
                    <c:v>CCC</c:v>
                  </c:pt>
                  <c:pt idx="29">
                    <c:v>CCC</c:v>
                  </c:pt>
                  <c:pt idx="30">
                    <c:v>CCC</c:v>
                  </c:pt>
                  <c:pt idx="31">
                    <c:v>CCC</c:v>
                  </c:pt>
                  <c:pt idx="32">
                    <c:v>CCC</c:v>
                  </c:pt>
                  <c:pt idx="33">
                    <c:v>CCC</c:v>
                  </c:pt>
                  <c:pt idx="34">
                    <c:v>CCC</c:v>
                  </c:pt>
                  <c:pt idx="35">
                    <c:v>CCC</c:v>
                  </c:pt>
                  <c:pt idx="36">
                    <c:v>CCC</c:v>
                  </c:pt>
                  <c:pt idx="37">
                    <c:v>CCC</c:v>
                  </c:pt>
                  <c:pt idx="38">
                    <c:v>CCC</c:v>
                  </c:pt>
                  <c:pt idx="39">
                    <c:v>CCC</c:v>
                  </c:pt>
                  <c:pt idx="40">
                    <c:v>CCC</c:v>
                  </c:pt>
                  <c:pt idx="41">
                    <c:v>CCC</c:v>
                  </c:pt>
                  <c:pt idx="42">
                    <c:v>CCC</c:v>
                  </c:pt>
                  <c:pt idx="43">
                    <c:v>CCC</c:v>
                  </c:pt>
                  <c:pt idx="44">
                    <c:v>CCC</c:v>
                  </c:pt>
                  <c:pt idx="45">
                    <c:v>CCC</c:v>
                  </c:pt>
                  <c:pt idx="46">
                    <c:v>CCC</c:v>
                  </c:pt>
                  <c:pt idx="47">
                    <c:v>CCC</c:v>
                  </c:pt>
                  <c:pt idx="48">
                    <c:v>CCC</c:v>
                  </c:pt>
                  <c:pt idx="49">
                    <c:v>CCC</c:v>
                  </c:pt>
                  <c:pt idx="50">
                    <c:v>CCC</c:v>
                  </c:pt>
                  <c:pt idx="51">
                    <c:v>CCC</c:v>
                  </c:pt>
                  <c:pt idx="52">
                    <c:v>CCC</c:v>
                  </c:pt>
                  <c:pt idx="53">
                    <c:v>CCC</c:v>
                  </c:pt>
                  <c:pt idx="54">
                    <c:v>CCC</c:v>
                  </c:pt>
                  <c:pt idx="55">
                    <c:v>CCC</c:v>
                  </c:pt>
                  <c:pt idx="56">
                    <c:v>CCC</c:v>
                  </c:pt>
                  <c:pt idx="57">
                    <c:v>CCC</c:v>
                  </c:pt>
                  <c:pt idx="58">
                    <c:v>CCC</c:v>
                  </c:pt>
                  <c:pt idx="59">
                    <c:v>CCC</c:v>
                  </c:pt>
                  <c:pt idx="60">
                    <c:v>CCC</c:v>
                  </c:pt>
                  <c:pt idx="61">
                    <c:v>CCC</c:v>
                  </c:pt>
                  <c:pt idx="62">
                    <c:v>CCC</c:v>
                  </c:pt>
                  <c:pt idx="63">
                    <c:v>CCC</c:v>
                  </c:pt>
                  <c:pt idx="64">
                    <c:v>CCC</c:v>
                  </c:pt>
                  <c:pt idx="65">
                    <c:v>CCC</c:v>
                  </c:pt>
                  <c:pt idx="66">
                    <c:v>CCC</c:v>
                  </c:pt>
                  <c:pt idx="67">
                    <c:v>CCC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136E-4148-9B70-56C7E935A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7597168"/>
        <c:axId val="298339616"/>
      </c:scatterChart>
      <c:valAx>
        <c:axId val="437597168"/>
        <c:scaling>
          <c:orientation val="minMax"/>
          <c:max val="50"/>
          <c:min val="-4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pt change in gap between richest and poorest quintiles (2000-2017)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8339616"/>
        <c:crossesAt val="-20"/>
        <c:crossBetween val="midCat"/>
        <c:majorUnit val="10"/>
      </c:valAx>
      <c:valAx>
        <c:axId val="298339616"/>
        <c:scaling>
          <c:orientation val="minMax"/>
          <c:max val="50"/>
          <c:min val="-2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pt change in basic water (2000-2017)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7597168"/>
        <c:crossesAt val="-40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'S1'!$B$33</c:f>
          <c:strCache>
            <c:ptCount val="1"/>
            <c:pt idx="0">
              <c:v>[Region name]</c:v>
            </c:pt>
          </c:strCache>
        </c:strRef>
      </c:tx>
      <c:layout>
        <c:manualLayout>
          <c:xMode val="edge"/>
          <c:yMode val="edge"/>
          <c:x val="0.46852520758325283"/>
          <c:y val="2.58397985390951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0309091281983169"/>
          <c:y val="0.10231787062155294"/>
          <c:w val="0.58428887714771516"/>
          <c:h val="0.64575589447514592"/>
        </c:manualLayout>
      </c:layout>
      <c:areaChart>
        <c:grouping val="stacked"/>
        <c:varyColors val="0"/>
        <c:ser>
          <c:idx val="0"/>
          <c:order val="0"/>
          <c:tx>
            <c:strRef>
              <c:f>'S1'!$A$33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388E3C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821708757472383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61-4DAE-A335-F08DFCC769FD}"/>
                </c:ext>
              </c:extLst>
            </c:dLbl>
            <c:dLbl>
              <c:idx val="1"/>
              <c:layout>
                <c:manualLayout>
                  <c:x val="-5.5813980742955981E-2"/>
                  <c:y val="-1.0048984234660792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61-4DAE-A335-F08DFCC769F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('S1'!$C$32,'S1'!$D$32)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('S1'!$C$33,'S1'!$D$33)</c:f>
              <c:numCache>
                <c:formatCode>0.0</c:formatCode>
                <c:ptCount val="2"/>
                <c:pt idx="0">
                  <c:v>61.669872757391289</c:v>
                </c:pt>
                <c:pt idx="1">
                  <c:v>71.639897787590087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61-4DAE-A335-F08DFCC769FD}"/>
            </c:ext>
          </c:extLst>
        </c:ser>
        <c:ser>
          <c:idx val="1"/>
          <c:order val="1"/>
          <c:tx>
            <c:strRef>
              <c:f>'S1'!$A$34</c:f>
              <c:strCache>
                <c:ptCount val="1"/>
                <c:pt idx="0">
                  <c:v>Basic</c:v>
                </c:pt>
              </c:strCache>
            </c:strRef>
          </c:tx>
          <c:spPr>
            <a:solidFill>
              <a:srgbClr val="81C784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201553415883984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61-4DAE-A335-F08DFCC769FD}"/>
                </c:ext>
              </c:extLst>
            </c:dLbl>
            <c:dLbl>
              <c:idx val="1"/>
              <c:layout>
                <c:manualLayout>
                  <c:x val="-5.5813980742955981E-2"/>
                  <c:y val="8.22199117204160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61-4DAE-A335-F08DFCC769F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('S1'!$C$32,'S1'!$D$32)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('S1'!$C$34,'S1'!$D$34)</c:f>
              <c:numCache>
                <c:formatCode>0.0</c:formatCode>
                <c:ptCount val="2"/>
                <c:pt idx="0">
                  <c:v>19.707923934660819</c:v>
                </c:pt>
                <c:pt idx="1">
                  <c:v>17.86940478396329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761-4DAE-A335-F08DFCC769FD}"/>
            </c:ext>
          </c:extLst>
        </c:ser>
        <c:ser>
          <c:idx val="2"/>
          <c:order val="2"/>
          <c:tx>
            <c:strRef>
              <c:f>'S1'!$A$35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5.5813980742955863E-2"/>
                  <c:y val="-1.0962654896055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61-4DAE-A335-F08DFCC769FD}"/>
                </c:ext>
              </c:extLst>
            </c:dLbl>
            <c:dLbl>
              <c:idx val="1"/>
              <c:layout>
                <c:manualLayout>
                  <c:x val="-5.5813980742955752E-2"/>
                  <c:y val="5.48132744802773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61-4DAE-A335-F08DFCC769F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('S1'!$C$32,'S1'!$D$32)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('S1'!$C$35,'S1'!$D$35)</c:f>
              <c:numCache>
                <c:formatCode>0.0</c:formatCode>
                <c:ptCount val="2"/>
                <c:pt idx="0">
                  <c:v>2.8599174921415766</c:v>
                </c:pt>
                <c:pt idx="1">
                  <c:v>2.8767130717095304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761-4DAE-A335-F08DFCC769FD}"/>
            </c:ext>
          </c:extLst>
        </c:ser>
        <c:ser>
          <c:idx val="3"/>
          <c:order val="3"/>
          <c:tx>
            <c:strRef>
              <c:f>'S1'!$A$36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rgbClr val="FFD54F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8217087574723834E-2"/>
                  <c:y val="-8.22199117204158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61-4DAE-A335-F08DFCC769FD}"/>
                </c:ext>
              </c:extLst>
            </c:dLbl>
            <c:dLbl>
              <c:idx val="1"/>
              <c:layout>
                <c:manualLayout>
                  <c:x val="-6.8217087574723834E-2"/>
                  <c:y val="2.74066372401384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61-4DAE-A335-F08DFCC769F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('S1'!$C$32,'S1'!$D$32)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('S1'!$C$36,'S1'!$D$36)</c:f>
              <c:numCache>
                <c:formatCode>0.0</c:formatCode>
                <c:ptCount val="2"/>
                <c:pt idx="0">
                  <c:v>11.545578206181565</c:v>
                </c:pt>
                <c:pt idx="1">
                  <c:v>5.7371343741345235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761-4DAE-A335-F08DFCC769FD}"/>
            </c:ext>
          </c:extLst>
        </c:ser>
        <c:ser>
          <c:idx val="4"/>
          <c:order val="4"/>
          <c:tx>
            <c:strRef>
              <c:f>'S1'!$A$37</c:f>
              <c:strCache>
                <c:ptCount val="1"/>
                <c:pt idx="0">
                  <c:v>Open defecation</c:v>
                </c:pt>
              </c:strCache>
            </c:strRef>
          </c:tx>
          <c:spPr>
            <a:solidFill>
              <a:srgbClr val="FFB300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4.341087391118789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61-4DAE-A335-F08DFCC769FD}"/>
                </c:ext>
              </c:extLst>
            </c:dLbl>
            <c:dLbl>
              <c:idx val="1"/>
              <c:layout>
                <c:manualLayout>
                  <c:x val="-5.581398074295598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61-4DAE-A335-F08DFCC769F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('S1'!$C$32,'S1'!$D$32)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('S1'!$C$37,'S1'!$D$37)</c:f>
              <c:numCache>
                <c:formatCode>0.0</c:formatCode>
                <c:ptCount val="2"/>
                <c:pt idx="0">
                  <c:v>4.2167076096247484</c:v>
                </c:pt>
                <c:pt idx="1">
                  <c:v>1.8768499826025697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761-4DAE-A335-F08DFCC769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444511"/>
        <c:axId val="87821663"/>
      </c:areaChart>
      <c:catAx>
        <c:axId val="884445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821663"/>
        <c:crosses val="autoZero"/>
        <c:auto val="1"/>
        <c:lblAlgn val="ctr"/>
        <c:lblOffset val="100"/>
        <c:noMultiLvlLbl val="0"/>
      </c:catAx>
      <c:valAx>
        <c:axId val="87821663"/>
        <c:scaling>
          <c:orientation val="minMax"/>
          <c:max val="10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Population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444511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4496116460290044"/>
          <c:y val="0.80076862507571156"/>
          <c:w val="0.53055555555555556"/>
          <c:h val="0.164225749549948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'S1'!$B$45</c:f>
          <c:strCache>
            <c:ptCount val="1"/>
            <c:pt idx="0">
              <c:v>Rural</c:v>
            </c:pt>
          </c:strCache>
        </c:strRef>
      </c:tx>
      <c:layout>
        <c:manualLayout>
          <c:xMode val="edge"/>
          <c:yMode val="edge"/>
          <c:x val="0.46852520758325283"/>
          <c:y val="2.58397985390951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0309091281983169"/>
          <c:y val="0.10231787062155294"/>
          <c:w val="0.58428887714771516"/>
          <c:h val="0.64575589447514592"/>
        </c:manualLayout>
      </c:layout>
      <c:areaChart>
        <c:grouping val="stacked"/>
        <c:varyColors val="0"/>
        <c:ser>
          <c:idx val="0"/>
          <c:order val="0"/>
          <c:tx>
            <c:strRef>
              <c:f>'S1'!$A$45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388E3C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821708757472383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4D0-47AB-A902-A98164D37079}"/>
                </c:ext>
              </c:extLst>
            </c:dLbl>
            <c:dLbl>
              <c:idx val="1"/>
              <c:layout>
                <c:manualLayout>
                  <c:x val="-5.5813980742955981E-2"/>
                  <c:y val="-1.0048984234660792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D0-47AB-A902-A98164D3707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'S1'!$C$44:$D$44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'S1'!$C$45:$D$45</c:f>
              <c:numCache>
                <c:formatCode>0.0</c:formatCode>
                <c:ptCount val="2"/>
                <c:pt idx="0">
                  <c:v>61.669872757391289</c:v>
                </c:pt>
                <c:pt idx="1">
                  <c:v>71.639897787590087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D0-47AB-A902-A98164D37079}"/>
            </c:ext>
          </c:extLst>
        </c:ser>
        <c:ser>
          <c:idx val="1"/>
          <c:order val="1"/>
          <c:tx>
            <c:strRef>
              <c:f>'S1'!$A$46</c:f>
              <c:strCache>
                <c:ptCount val="1"/>
                <c:pt idx="0">
                  <c:v>Basic</c:v>
                </c:pt>
              </c:strCache>
            </c:strRef>
          </c:tx>
          <c:spPr>
            <a:solidFill>
              <a:srgbClr val="81C784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201553415883984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D0-47AB-A902-A98164D37079}"/>
                </c:ext>
              </c:extLst>
            </c:dLbl>
            <c:dLbl>
              <c:idx val="1"/>
              <c:layout>
                <c:manualLayout>
                  <c:x val="-5.5813980742955981E-2"/>
                  <c:y val="8.22199117204160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D0-47AB-A902-A98164D3707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'S1'!$C$44:$D$44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'S1'!$C$46:$D$46</c:f>
              <c:numCache>
                <c:formatCode>0.0</c:formatCode>
                <c:ptCount val="2"/>
                <c:pt idx="0">
                  <c:v>19.707923934660819</c:v>
                </c:pt>
                <c:pt idx="1">
                  <c:v>17.86940478396329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4D0-47AB-A902-A98164D37079}"/>
            </c:ext>
          </c:extLst>
        </c:ser>
        <c:ser>
          <c:idx val="2"/>
          <c:order val="2"/>
          <c:tx>
            <c:strRef>
              <c:f>'S1'!$A$47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5.5813980742955863E-2"/>
                  <c:y val="-1.0962654896055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D0-47AB-A902-A98164D37079}"/>
                </c:ext>
              </c:extLst>
            </c:dLbl>
            <c:dLbl>
              <c:idx val="1"/>
              <c:layout>
                <c:manualLayout>
                  <c:x val="-5.5813980742955752E-2"/>
                  <c:y val="5.48132744802773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D0-47AB-A902-A98164D3707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'S1'!$C$44:$D$44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'S1'!$C$47:$D$47</c:f>
              <c:numCache>
                <c:formatCode>0.0</c:formatCode>
                <c:ptCount val="2"/>
                <c:pt idx="0">
                  <c:v>2.8599174921415766</c:v>
                </c:pt>
                <c:pt idx="1">
                  <c:v>2.8767130717095304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4D0-47AB-A902-A98164D37079}"/>
            </c:ext>
          </c:extLst>
        </c:ser>
        <c:ser>
          <c:idx val="3"/>
          <c:order val="3"/>
          <c:tx>
            <c:strRef>
              <c:f>'S1'!$A$48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rgbClr val="FFD54F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8217087574723834E-2"/>
                  <c:y val="-8.22199117204158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D0-47AB-A902-A98164D37079}"/>
                </c:ext>
              </c:extLst>
            </c:dLbl>
            <c:dLbl>
              <c:idx val="1"/>
              <c:layout>
                <c:manualLayout>
                  <c:x val="-6.8217087574723834E-2"/>
                  <c:y val="2.74066372401384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D0-47AB-A902-A98164D3707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'S1'!$C$44:$D$44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'S1'!$C$48:$D$48</c:f>
              <c:numCache>
                <c:formatCode>0.0</c:formatCode>
                <c:ptCount val="2"/>
                <c:pt idx="0">
                  <c:v>11.545578206181565</c:v>
                </c:pt>
                <c:pt idx="1">
                  <c:v>5.7371343741345235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4D0-47AB-A902-A98164D37079}"/>
            </c:ext>
          </c:extLst>
        </c:ser>
        <c:ser>
          <c:idx val="4"/>
          <c:order val="4"/>
          <c:tx>
            <c:strRef>
              <c:f>'S1'!$A$49</c:f>
              <c:strCache>
                <c:ptCount val="1"/>
                <c:pt idx="0">
                  <c:v>Open defecation</c:v>
                </c:pt>
              </c:strCache>
            </c:strRef>
          </c:tx>
          <c:spPr>
            <a:solidFill>
              <a:srgbClr val="FFB300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4.341087391118789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D0-47AB-A902-A98164D37079}"/>
                </c:ext>
              </c:extLst>
            </c:dLbl>
            <c:dLbl>
              <c:idx val="1"/>
              <c:layout>
                <c:manualLayout>
                  <c:x val="-5.581398074295598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4D0-47AB-A902-A98164D3707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'S1'!$C$44:$D$44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'S1'!$C$49:$D$49</c:f>
              <c:numCache>
                <c:formatCode>0.0</c:formatCode>
                <c:ptCount val="2"/>
                <c:pt idx="0">
                  <c:v>4.2167076096247484</c:v>
                </c:pt>
                <c:pt idx="1">
                  <c:v>1.8768499826025697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4D0-47AB-A902-A98164D370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444511"/>
        <c:axId val="87821663"/>
      </c:areaChart>
      <c:catAx>
        <c:axId val="884445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821663"/>
        <c:crosses val="autoZero"/>
        <c:auto val="1"/>
        <c:lblAlgn val="ctr"/>
        <c:lblOffset val="100"/>
        <c:noMultiLvlLbl val="0"/>
      </c:catAx>
      <c:valAx>
        <c:axId val="87821663"/>
        <c:scaling>
          <c:orientation val="minMax"/>
          <c:max val="10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444511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4496116460290044"/>
          <c:y val="0.80076862507571156"/>
          <c:w val="0.53055555555555556"/>
          <c:h val="0.164225749549948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Urban</a:t>
            </a:r>
          </a:p>
        </c:rich>
      </c:tx>
      <c:layout>
        <c:manualLayout>
          <c:xMode val="edge"/>
          <c:yMode val="edge"/>
          <c:x val="0.46852520758325283"/>
          <c:y val="2.58397985390951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0309091281983169"/>
          <c:y val="0.10231787062155294"/>
          <c:w val="0.58428887714771516"/>
          <c:h val="0.64575589447514592"/>
        </c:manualLayout>
      </c:layout>
      <c:areaChart>
        <c:grouping val="stacked"/>
        <c:varyColors val="0"/>
        <c:ser>
          <c:idx val="0"/>
          <c:order val="0"/>
          <c:tx>
            <c:strRef>
              <c:f>'S1'!$A$39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388E3C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821708757472383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61-4DAE-A335-F08DFCC769FD}"/>
                </c:ext>
              </c:extLst>
            </c:dLbl>
            <c:dLbl>
              <c:idx val="1"/>
              <c:layout>
                <c:manualLayout>
                  <c:x val="-5.5813980742955981E-2"/>
                  <c:y val="-1.0048984234660792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61-4DAE-A335-F08DFCC769F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'S1'!$C$38:$D$38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'S1'!$C$39:$D$39</c:f>
              <c:numCache>
                <c:formatCode>0.0</c:formatCode>
                <c:ptCount val="2"/>
                <c:pt idx="0">
                  <c:v>40</c:v>
                </c:pt>
                <c:pt idx="1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61-4DAE-A335-F08DFCC769FD}"/>
            </c:ext>
          </c:extLst>
        </c:ser>
        <c:ser>
          <c:idx val="1"/>
          <c:order val="1"/>
          <c:tx>
            <c:strRef>
              <c:f>'S1'!$A$40</c:f>
              <c:strCache>
                <c:ptCount val="1"/>
                <c:pt idx="0">
                  <c:v>Basic</c:v>
                </c:pt>
              </c:strCache>
            </c:strRef>
          </c:tx>
          <c:spPr>
            <a:solidFill>
              <a:srgbClr val="81C784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201553415883984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61-4DAE-A335-F08DFCC769FD}"/>
                </c:ext>
              </c:extLst>
            </c:dLbl>
            <c:dLbl>
              <c:idx val="1"/>
              <c:layout>
                <c:manualLayout>
                  <c:x val="-5.5813980742955981E-2"/>
                  <c:y val="8.22199117204160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61-4DAE-A335-F08DFCC769F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'S1'!$C$38:$D$38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'S1'!$C$40:$D$40</c:f>
              <c:numCache>
                <c:formatCode>0.0</c:formatCode>
                <c:ptCount val="2"/>
                <c:pt idx="0">
                  <c:v>30</c:v>
                </c:pt>
                <c:pt idx="1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761-4DAE-A335-F08DFCC769FD}"/>
            </c:ext>
          </c:extLst>
        </c:ser>
        <c:ser>
          <c:idx val="2"/>
          <c:order val="2"/>
          <c:tx>
            <c:strRef>
              <c:f>'S1'!$A$41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5.5813980742955863E-2"/>
                  <c:y val="-1.0962654896055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61-4DAE-A335-F08DFCC769FD}"/>
                </c:ext>
              </c:extLst>
            </c:dLbl>
            <c:dLbl>
              <c:idx val="1"/>
              <c:layout>
                <c:manualLayout>
                  <c:x val="-5.5813980742955752E-2"/>
                  <c:y val="5.48132744802773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61-4DAE-A335-F08DFCC769F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'S1'!$C$38:$D$38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'S1'!$C$41:$D$41</c:f>
              <c:numCache>
                <c:formatCode>0.0</c:formatCode>
                <c:ptCount val="2"/>
                <c:pt idx="0">
                  <c:v>20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761-4DAE-A335-F08DFCC769FD}"/>
            </c:ext>
          </c:extLst>
        </c:ser>
        <c:ser>
          <c:idx val="3"/>
          <c:order val="3"/>
          <c:tx>
            <c:strRef>
              <c:f>'S1'!$A$42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rgbClr val="FFD54F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8217087574723834E-2"/>
                  <c:y val="-8.22199117204158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61-4DAE-A335-F08DFCC769FD}"/>
                </c:ext>
              </c:extLst>
            </c:dLbl>
            <c:dLbl>
              <c:idx val="1"/>
              <c:layout>
                <c:manualLayout>
                  <c:x val="-6.8217087574723834E-2"/>
                  <c:y val="2.74066372401384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61-4DAE-A335-F08DFCC769F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'S1'!$C$38:$D$38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'S1'!$C$42:$D$42</c:f>
              <c:numCache>
                <c:formatCode>0.0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761-4DAE-A335-F08DFCC769FD}"/>
            </c:ext>
          </c:extLst>
        </c:ser>
        <c:ser>
          <c:idx val="4"/>
          <c:order val="4"/>
          <c:tx>
            <c:strRef>
              <c:f>'S1'!$A$43</c:f>
              <c:strCache>
                <c:ptCount val="1"/>
                <c:pt idx="0">
                  <c:v>Open defecation</c:v>
                </c:pt>
              </c:strCache>
            </c:strRef>
          </c:tx>
          <c:spPr>
            <a:solidFill>
              <a:srgbClr val="FFB300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4.341087391118789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61-4DAE-A335-F08DFCC769FD}"/>
                </c:ext>
              </c:extLst>
            </c:dLbl>
            <c:dLbl>
              <c:idx val="1"/>
              <c:layout>
                <c:manualLayout>
                  <c:x val="-5.581398074295598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61-4DAE-A335-F08DFCC769F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'S1'!$C$38:$D$38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'S1'!$C$43:$D$43</c:f>
              <c:numCache>
                <c:formatCode>0.0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761-4DAE-A335-F08DFCC769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444511"/>
        <c:axId val="87821663"/>
      </c:areaChart>
      <c:catAx>
        <c:axId val="884445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821663"/>
        <c:crosses val="autoZero"/>
        <c:auto val="1"/>
        <c:lblAlgn val="ctr"/>
        <c:lblOffset val="100"/>
        <c:noMultiLvlLbl val="0"/>
      </c:catAx>
      <c:valAx>
        <c:axId val="87821663"/>
        <c:scaling>
          <c:orientation val="minMax"/>
          <c:max val="10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444511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4496116460290044"/>
          <c:y val="0.80076862507571156"/>
          <c:w val="0.53055555555555556"/>
          <c:h val="0.164225749549948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'S2'!$T$69</c:f>
              <c:strCache>
                <c:ptCount val="1"/>
                <c:pt idx="0">
                  <c:v>At least basic</c:v>
                </c:pt>
              </c:strCache>
            </c:strRef>
          </c:tx>
          <c:spPr>
            <a:solidFill>
              <a:srgbClr val="92D050"/>
            </a:solidFill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'S2'!$T$71:$T$88</c:f>
              <c:numCache>
                <c:formatCode>0</c:formatCode>
                <c:ptCount val="18"/>
                <c:pt idx="0">
                  <c:v>630.70019717007096</c:v>
                </c:pt>
                <c:pt idx="1">
                  <c:v>649.9212967996076</c:v>
                </c:pt>
                <c:pt idx="2">
                  <c:v>669.94850556966094</c:v>
                </c:pt>
                <c:pt idx="3">
                  <c:v>690.55540000351266</c:v>
                </c:pt>
                <c:pt idx="4">
                  <c:v>711.73259225698052</c:v>
                </c:pt>
                <c:pt idx="5">
                  <c:v>733.7118471666812</c:v>
                </c:pt>
                <c:pt idx="6">
                  <c:v>756.3463983769459</c:v>
                </c:pt>
                <c:pt idx="7">
                  <c:v>779.62978269980704</c:v>
                </c:pt>
                <c:pt idx="8">
                  <c:v>803.71387805908785</c:v>
                </c:pt>
                <c:pt idx="9">
                  <c:v>828.54380385120419</c:v>
                </c:pt>
                <c:pt idx="10">
                  <c:v>854.19561664678736</c:v>
                </c:pt>
                <c:pt idx="11">
                  <c:v>880.12039833819836</c:v>
                </c:pt>
                <c:pt idx="12">
                  <c:v>907.35621902469995</c:v>
                </c:pt>
                <c:pt idx="13">
                  <c:v>935.28837317294699</c:v>
                </c:pt>
                <c:pt idx="14">
                  <c:v>964.06044367807965</c:v>
                </c:pt>
                <c:pt idx="15">
                  <c:v>993.22996840631765</c:v>
                </c:pt>
                <c:pt idx="16">
                  <c:v>993.22996840631765</c:v>
                </c:pt>
                <c:pt idx="17">
                  <c:v>993.22996840631765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87-4EF5-BF13-DF5FF2AE9EAF}"/>
            </c:ext>
          </c:extLst>
        </c:ser>
        <c:ser>
          <c:idx val="1"/>
          <c:order val="1"/>
          <c:tx>
            <c:strRef>
              <c:f>'S2'!$U$69</c:f>
              <c:strCache>
                <c:ptCount val="1"/>
                <c:pt idx="0">
                  <c:v>Lacking basic services</c:v>
                </c:pt>
              </c:strCache>
            </c:strRef>
          </c:tx>
          <c:spPr>
            <a:solidFill>
              <a:srgbClr val="FFF176"/>
            </a:solidFill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'S2'!$U$71:$U$88</c:f>
              <c:numCache>
                <c:formatCode>0</c:formatCode>
                <c:ptCount val="18"/>
                <c:pt idx="0">
                  <c:v>71.363048317179221</c:v>
                </c:pt>
                <c:pt idx="1">
                  <c:v>72.861921683612394</c:v>
                </c:pt>
                <c:pt idx="2">
                  <c:v>74.154044302999438</c:v>
                </c:pt>
                <c:pt idx="3">
                  <c:v>75.379429934507286</c:v>
                </c:pt>
                <c:pt idx="4">
                  <c:v>76.5999119761495</c:v>
                </c:pt>
                <c:pt idx="5">
                  <c:v>77.697997271289069</c:v>
                </c:pt>
                <c:pt idx="6">
                  <c:v>78.771441744444274</c:v>
                </c:pt>
                <c:pt idx="7">
                  <c:v>79.824191658892843</c:v>
                </c:pt>
                <c:pt idx="8">
                  <c:v>80.889988959032365</c:v>
                </c:pt>
                <c:pt idx="9">
                  <c:v>81.933044486385612</c:v>
                </c:pt>
                <c:pt idx="10">
                  <c:v>82.955762006102816</c:v>
                </c:pt>
                <c:pt idx="11">
                  <c:v>84.471947298201513</c:v>
                </c:pt>
                <c:pt idx="12">
                  <c:v>85.416731546850315</c:v>
                </c:pt>
                <c:pt idx="13">
                  <c:v>86.309677905632896</c:v>
                </c:pt>
                <c:pt idx="14">
                  <c:v>86.8991241483604</c:v>
                </c:pt>
                <c:pt idx="15">
                  <c:v>87.532072605452413</c:v>
                </c:pt>
                <c:pt idx="16">
                  <c:v>87.532072605452413</c:v>
                </c:pt>
                <c:pt idx="17">
                  <c:v>87.532072605452413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87-4EF5-BF13-DF5FF2AE9E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1504384"/>
        <c:crosses val="autoZero"/>
        <c:auto val="1"/>
        <c:lblAlgn val="ctr"/>
        <c:lblOffset val="100"/>
        <c:tickLbl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'S2'!$Y$90</c:f>
              <c:strCache>
                <c:ptCount val="1"/>
                <c:pt idx="0">
                  <c:v>Population (millions)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'S2'!$R$69</c:f>
              <c:strCache>
                <c:ptCount val="1"/>
                <c:pt idx="0">
                  <c:v>At least basic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'S2'!$R$71:$R$88</c:f>
              <c:numCache>
                <c:formatCode>0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BB-4A3F-B656-BE180F1490BE}"/>
            </c:ext>
          </c:extLst>
        </c:ser>
        <c:ser>
          <c:idx val="1"/>
          <c:order val="1"/>
          <c:tx>
            <c:strRef>
              <c:f>'S2'!$S$69</c:f>
              <c:strCache>
                <c:ptCount val="1"/>
                <c:pt idx="0">
                  <c:v>Lacking basic services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'S2'!$S$71:$S$88</c:f>
              <c:numCache>
                <c:formatCode>0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BB-4A3F-B656-BE180F1490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1504384"/>
        <c:crosses val="autoZero"/>
        <c:auto val="1"/>
        <c:lblAlgn val="ctr"/>
        <c:lblOffset val="100"/>
        <c:tickLbl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'S2'!$X$90</c:f>
              <c:strCache>
                <c:ptCount val="1"/>
                <c:pt idx="0">
                  <c:v>Population (millions)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'S2'!$V$69</c:f>
              <c:strCache>
                <c:ptCount val="1"/>
                <c:pt idx="0">
                  <c:v>At least basic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'S2'!$V$71:$V$88</c:f>
              <c:numCache>
                <c:formatCode>0</c:formatCode>
                <c:ptCount val="18"/>
                <c:pt idx="0">
                  <c:v>565.09768693836645</c:v>
                </c:pt>
                <c:pt idx="1">
                  <c:v>579.29481043779788</c:v>
                </c:pt>
                <c:pt idx="2">
                  <c:v>593.61667146253478</c:v>
                </c:pt>
                <c:pt idx="3">
                  <c:v>608.18883869448678</c:v>
                </c:pt>
                <c:pt idx="4">
                  <c:v>622.82079989811905</c:v>
                </c:pt>
                <c:pt idx="5">
                  <c:v>637.8268572681651</c:v>
                </c:pt>
                <c:pt idx="6">
                  <c:v>652.8969473729145</c:v>
                </c:pt>
                <c:pt idx="7">
                  <c:v>668.07474214600109</c:v>
                </c:pt>
                <c:pt idx="8">
                  <c:v>683.40856334478883</c:v>
                </c:pt>
                <c:pt idx="9">
                  <c:v>699.02487418121439</c:v>
                </c:pt>
                <c:pt idx="10">
                  <c:v>714.96899810037871</c:v>
                </c:pt>
                <c:pt idx="11">
                  <c:v>731.91912671401451</c:v>
                </c:pt>
                <c:pt idx="12">
                  <c:v>748.73828033069583</c:v>
                </c:pt>
                <c:pt idx="13">
                  <c:v>765.84140640745534</c:v>
                </c:pt>
                <c:pt idx="14">
                  <c:v>783.08261081234946</c:v>
                </c:pt>
                <c:pt idx="15">
                  <c:v>800.82429658158378</c:v>
                </c:pt>
                <c:pt idx="16">
                  <c:v>800.82429658158378</c:v>
                </c:pt>
                <c:pt idx="17">
                  <c:v>800.82429658158378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3B-4AF5-A9AF-E3D9C89D1D00}"/>
            </c:ext>
          </c:extLst>
        </c:ser>
        <c:ser>
          <c:idx val="1"/>
          <c:order val="1"/>
          <c:tx>
            <c:strRef>
              <c:f>'S2'!$W$69</c:f>
              <c:strCache>
                <c:ptCount val="1"/>
                <c:pt idx="0">
                  <c:v>Lacking basic services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'S2'!$W$71:$W$88</c:f>
              <c:numCache>
                <c:formatCode>0</c:formatCode>
                <c:ptCount val="18"/>
                <c:pt idx="0">
                  <c:v>453.23791157438382</c:v>
                </c:pt>
                <c:pt idx="1">
                  <c:v>452.92923107898207</c:v>
                </c:pt>
                <c:pt idx="2">
                  <c:v>452.34796366480515</c:v>
                </c:pt>
                <c:pt idx="3">
                  <c:v>451.48455636749321</c:v>
                </c:pt>
                <c:pt idx="4">
                  <c:v>450.49159486875112</c:v>
                </c:pt>
                <c:pt idx="5">
                  <c:v>448.96554029386505</c:v>
                </c:pt>
                <c:pt idx="6">
                  <c:v>447.25671450569553</c:v>
                </c:pt>
                <c:pt idx="7">
                  <c:v>445.37496049529881</c:v>
                </c:pt>
                <c:pt idx="8">
                  <c:v>443.23548763709107</c:v>
                </c:pt>
                <c:pt idx="9">
                  <c:v>440.99164248119513</c:v>
                </c:pt>
                <c:pt idx="10">
                  <c:v>438.63643324673137</c:v>
                </c:pt>
                <c:pt idx="11">
                  <c:v>435.58714664958467</c:v>
                </c:pt>
                <c:pt idx="12">
                  <c:v>432.91822209775387</c:v>
                </c:pt>
                <c:pt idx="13">
                  <c:v>430.08753751396461</c:v>
                </c:pt>
                <c:pt idx="14">
                  <c:v>427.03726236121059</c:v>
                </c:pt>
                <c:pt idx="15">
                  <c:v>423.26192340664596</c:v>
                </c:pt>
                <c:pt idx="16">
                  <c:v>423.26192340664596</c:v>
                </c:pt>
                <c:pt idx="17">
                  <c:v>423.26192340664596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3B-4AF5-A9AF-E3D9C89D1D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1504384"/>
        <c:crosses val="autoZero"/>
        <c:auto val="1"/>
        <c:lblAlgn val="ctr"/>
        <c:lblOffset val="100"/>
        <c:tickLbl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'S2'!$Z$90</c:f>
              <c:strCache>
                <c:ptCount val="1"/>
                <c:pt idx="0">
                  <c:v>Population (thousands)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2"/>
          <c:order val="0"/>
          <c:tx>
            <c:strRef>
              <c:f>'S2'!$C$69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388E3C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'S2'!$C$71:$C$88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BC-4779-99CC-ED3D4D6E9622}"/>
            </c:ext>
          </c:extLst>
        </c:ser>
        <c:ser>
          <c:idx val="0"/>
          <c:order val="1"/>
          <c:tx>
            <c:strRef>
              <c:f>'S2'!$D$69</c:f>
              <c:strCache>
                <c:ptCount val="1"/>
                <c:pt idx="0">
                  <c:v>Basic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'S2'!$D$71:$D$88</c:f>
              <c:numCache>
                <c:formatCode>General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BC-4779-99CC-ED3D4D6E9622}"/>
            </c:ext>
          </c:extLst>
        </c:ser>
        <c:ser>
          <c:idx val="1"/>
          <c:order val="2"/>
          <c:tx>
            <c:strRef>
              <c:f>'S2'!$E$69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'S2'!$E$71:$E$88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BC-4779-99CC-ED3D4D6E9622}"/>
            </c:ext>
          </c:extLst>
        </c:ser>
        <c:ser>
          <c:idx val="3"/>
          <c:order val="3"/>
          <c:tx>
            <c:strRef>
              <c:f>'S2'!$F$69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'S2'!$F$71:$F$88</c:f>
              <c:numCache>
                <c:formatCode>General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6BC-4779-99CC-ED3D4D6E9622}"/>
            </c:ext>
          </c:extLst>
        </c:ser>
        <c:ser>
          <c:idx val="4"/>
          <c:order val="4"/>
          <c:tx>
            <c:strRef>
              <c:f>'S2'!$G$69</c:f>
              <c:strCache>
                <c:ptCount val="1"/>
                <c:pt idx="0">
                  <c:v>Open defecation</c:v>
                </c:pt>
              </c:strCache>
            </c:strRef>
          </c:tx>
          <c:spPr>
            <a:solidFill>
              <a:srgbClr val="FFB300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'S2'!$G$71:$G$88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6BC-4779-99CC-ED3D4D6E96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1504384"/>
        <c:crosses val="autoZero"/>
        <c:auto val="1"/>
        <c:lblAlgn val="ctr"/>
        <c:lblOffset val="100"/>
        <c:tickLbl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'S2'!$X$90</c:f>
              <c:strCache>
                <c:ptCount val="1"/>
                <c:pt idx="0">
                  <c:v>Population (millions)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34189043248574813"/>
          <c:y val="0.68171879556722081"/>
          <c:w val="0.46483909256565858"/>
          <c:h val="0.2905034266550014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2"/>
          <c:order val="0"/>
          <c:tx>
            <c:strRef>
              <c:f>'S2'!$H$69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388E3C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'S2'!$H$71:$H$88</c:f>
              <c:numCache>
                <c:formatCode>General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CF-46AD-84DF-E801E885ACE8}"/>
            </c:ext>
          </c:extLst>
        </c:ser>
        <c:ser>
          <c:idx val="0"/>
          <c:order val="1"/>
          <c:tx>
            <c:strRef>
              <c:f>'S2'!$I$69</c:f>
              <c:strCache>
                <c:ptCount val="1"/>
                <c:pt idx="0">
                  <c:v>Basic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'S2'!$I$71:$I$88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CF-46AD-84DF-E801E885ACE8}"/>
            </c:ext>
          </c:extLst>
        </c:ser>
        <c:ser>
          <c:idx val="1"/>
          <c:order val="2"/>
          <c:tx>
            <c:strRef>
              <c:f>'S2'!$J$69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'S2'!$J$71:$J$88</c:f>
              <c:numCache>
                <c:formatCode>General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6CF-46AD-84DF-E801E885ACE8}"/>
            </c:ext>
          </c:extLst>
        </c:ser>
        <c:ser>
          <c:idx val="3"/>
          <c:order val="3"/>
          <c:tx>
            <c:strRef>
              <c:f>'S2'!$K$69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'S2'!$K$71:$K$88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6CF-46AD-84DF-E801E885ACE8}"/>
            </c:ext>
          </c:extLst>
        </c:ser>
        <c:ser>
          <c:idx val="4"/>
          <c:order val="4"/>
          <c:tx>
            <c:strRef>
              <c:f>'S2'!$L$69</c:f>
              <c:strCache>
                <c:ptCount val="1"/>
                <c:pt idx="0">
                  <c:v>Open defecation</c:v>
                </c:pt>
              </c:strCache>
            </c:strRef>
          </c:tx>
          <c:spPr>
            <a:solidFill>
              <a:srgbClr val="FFB300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'S2'!$L$71:$L$88</c:f>
              <c:numCache>
                <c:formatCode>General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6CF-46AD-84DF-E801E885AC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1504384"/>
        <c:crosses val="autoZero"/>
        <c:auto val="1"/>
        <c:lblAlgn val="ctr"/>
        <c:lblOffset val="100"/>
        <c:tickLbl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'S2'!$Y$90</c:f>
              <c:strCache>
                <c:ptCount val="1"/>
                <c:pt idx="0">
                  <c:v>Population (millions)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33764414798468662"/>
          <c:y val="0.68171879556722081"/>
          <c:w val="0.48182423056990481"/>
          <c:h val="0.2905034266550014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'W2'!$R$58</c:f>
              <c:strCache>
                <c:ptCount val="1"/>
                <c:pt idx="0">
                  <c:v>At least basic</c:v>
                </c:pt>
              </c:strCache>
            </c:strRef>
          </c:tx>
          <c:spPr>
            <a:solidFill>
              <a:srgbClr val="4FC3F7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'W2'!$R$60:$R$77</c:f>
              <c:numCache>
                <c:formatCode>0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D9-4A27-8BB3-27747C61FB2C}"/>
            </c:ext>
          </c:extLst>
        </c:ser>
        <c:ser>
          <c:idx val="1"/>
          <c:order val="1"/>
          <c:tx>
            <c:strRef>
              <c:f>'W2'!$S$58</c:f>
              <c:strCache>
                <c:ptCount val="1"/>
                <c:pt idx="0">
                  <c:v>Lacking basic services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'W2'!$S$60:$S$77</c:f>
              <c:numCache>
                <c:formatCode>0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D9-4A27-8BB3-27747C61FB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1504384"/>
        <c:crosses val="autoZero"/>
        <c:auto val="1"/>
        <c:lblAlgn val="ctr"/>
        <c:lblOffset val="100"/>
        <c:tickLbl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'W2'!$X$79</c:f>
              <c:strCache>
                <c:ptCount val="1"/>
                <c:pt idx="0">
                  <c:v>Population (millions)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2"/>
          <c:order val="0"/>
          <c:tx>
            <c:strRef>
              <c:f>'S2'!$M$69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388E3C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'S2'!$M$71:$M$88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4F-4E76-97DE-C592F12DAABA}"/>
            </c:ext>
          </c:extLst>
        </c:ser>
        <c:ser>
          <c:idx val="0"/>
          <c:order val="1"/>
          <c:tx>
            <c:strRef>
              <c:f>'S2'!$N$69</c:f>
              <c:strCache>
                <c:ptCount val="1"/>
                <c:pt idx="0">
                  <c:v>Basic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'S2'!$N$71:$N$88</c:f>
              <c:numCache>
                <c:formatCode>General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4F-4E76-97DE-C592F12DAABA}"/>
            </c:ext>
          </c:extLst>
        </c:ser>
        <c:ser>
          <c:idx val="1"/>
          <c:order val="2"/>
          <c:tx>
            <c:strRef>
              <c:f>'S2'!$O$69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'S2'!$O$71:$O$88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4F-4E76-97DE-C592F12DAABA}"/>
            </c:ext>
          </c:extLst>
        </c:ser>
        <c:ser>
          <c:idx val="3"/>
          <c:order val="3"/>
          <c:tx>
            <c:strRef>
              <c:f>'S2'!$P$69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'S2'!$P$71:$P$88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D4F-4E76-97DE-C592F12DAABA}"/>
            </c:ext>
          </c:extLst>
        </c:ser>
        <c:ser>
          <c:idx val="4"/>
          <c:order val="4"/>
          <c:tx>
            <c:strRef>
              <c:f>'S2'!$Q$69</c:f>
              <c:strCache>
                <c:ptCount val="1"/>
                <c:pt idx="0">
                  <c:v>Open defecation</c:v>
                </c:pt>
              </c:strCache>
            </c:strRef>
          </c:tx>
          <c:spPr>
            <a:solidFill>
              <a:srgbClr val="FFB300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'S2'!$Q$71:$Q$88</c:f>
              <c:numCache>
                <c:formatCode>General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D4F-4E76-97DE-C592F12DAA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1504384"/>
        <c:crosses val="autoZero"/>
        <c:auto val="1"/>
        <c:lblAlgn val="ctr"/>
        <c:lblOffset val="100"/>
        <c:tickLbl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'S2'!$Z$90</c:f>
              <c:strCache>
                <c:ptCount val="1"/>
                <c:pt idx="0">
                  <c:v>Population (thousands)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36736813949211772"/>
          <c:y val="0.68634842519685035"/>
          <c:w val="0.36717454904124247"/>
          <c:h val="0.2858737970253718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1"/>
          <c:order val="0"/>
          <c:tx>
            <c:strRef>
              <c:f>'S2'!$AB$69</c:f>
              <c:strCache>
                <c:ptCount val="1"/>
                <c:pt idx="0">
                  <c:v>Open defecation</c:v>
                </c:pt>
              </c:strCache>
            </c:strRef>
          </c:tx>
          <c:spPr>
            <a:solidFill>
              <a:srgbClr val="FFC000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'S2'!$AB$71:$AB$88</c:f>
              <c:numCache>
                <c:formatCode>0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FC-4BBE-9D46-798D6E32B6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1504384"/>
        <c:crosses val="autoZero"/>
        <c:auto val="1"/>
        <c:lblAlgn val="ctr"/>
        <c:lblOffset val="100"/>
        <c:tickLbl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'S2'!$Y$90</c:f>
              <c:strCache>
                <c:ptCount val="1"/>
                <c:pt idx="0">
                  <c:v>Population (millions)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1"/>
          <c:order val="0"/>
          <c:tx>
            <c:strRef>
              <c:f>'S2'!$AA$69</c:f>
              <c:strCache>
                <c:ptCount val="1"/>
                <c:pt idx="0">
                  <c:v>Open defecation</c:v>
                </c:pt>
              </c:strCache>
            </c:strRef>
          </c:tx>
          <c:spPr>
            <a:solidFill>
              <a:srgbClr val="FFC000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'S2'!$AA$71:$AA$88</c:f>
              <c:numCache>
                <c:formatCode>0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F3-4C60-90DB-ADDFF930CE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1504384"/>
        <c:crosses val="autoZero"/>
        <c:auto val="1"/>
        <c:lblAlgn val="ctr"/>
        <c:lblOffset val="100"/>
        <c:tickLbl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'S2'!$X$90</c:f>
              <c:strCache>
                <c:ptCount val="1"/>
                <c:pt idx="0">
                  <c:v>Population (millions)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1"/>
          <c:order val="0"/>
          <c:tx>
            <c:strRef>
              <c:f>'S2'!$AC$69</c:f>
              <c:strCache>
                <c:ptCount val="1"/>
                <c:pt idx="0">
                  <c:v>Open defecation</c:v>
                </c:pt>
              </c:strCache>
            </c:strRef>
          </c:tx>
          <c:spPr>
            <a:solidFill>
              <a:srgbClr val="FFC000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'S2'!$AC$71:$AC$88</c:f>
              <c:numCache>
                <c:formatCode>0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0B-4E01-8074-C10B4A2482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1504384"/>
        <c:crosses val="autoZero"/>
        <c:auto val="1"/>
        <c:lblAlgn val="ctr"/>
        <c:lblOffset val="100"/>
        <c:tickLbl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'S2'!$Z$90</c:f>
              <c:strCache>
                <c:ptCount val="1"/>
                <c:pt idx="0">
                  <c:v>Population (thousands)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82699037620298"/>
          <c:y val="5.6519970108020734E-2"/>
          <c:w val="0.44179068241469821"/>
          <c:h val="0.6595940682261107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801-4EC2-A589-9FA9555B5C88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801-4EC2-A589-9FA9555B5C88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801-4EC2-A589-9FA9555B5C88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D801-4EC2-A589-9FA9555B5C88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D801-4EC2-A589-9FA9555B5C88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801-4EC2-A589-9FA9555B5C88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D801-4EC2-A589-9FA9555B5C88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D801-4EC2-A589-9FA9555B5C88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D801-4EC2-A589-9FA9555B5C88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D801-4EC2-A589-9FA9555B5C88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D801-4EC2-A589-9FA9555B5C88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D801-4EC2-A589-9FA9555B5C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rgbClr val="388E3C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'S3'!$I$6:$I$11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cat>
          <c:val>
            <c:numRef>
              <c:f>'S3'!$H$6:$H$11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801-4EC2-A589-9FA9555B5C88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82699037620298"/>
          <c:y val="5.6519970108020734E-2"/>
          <c:w val="0.44179068241469821"/>
          <c:h val="0.6595940682261107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A2E-4A3B-AFD1-44746A67A6E0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A2E-4A3B-AFD1-44746A67A6E0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CA2E-4A3B-AFD1-44746A67A6E0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CA2E-4A3B-AFD1-44746A67A6E0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CA2E-4A3B-AFD1-44746A67A6E0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CA2E-4A3B-AFD1-44746A67A6E0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CA2E-4A3B-AFD1-44746A67A6E0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CA2E-4A3B-AFD1-44746A67A6E0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CA2E-4A3B-AFD1-44746A67A6E0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CA2E-4A3B-AFD1-44746A67A6E0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CA2E-4A3B-AFD1-44746A67A6E0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CA2E-4A3B-AFD1-44746A67A6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rgbClr val="388E3C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'S3'!$I$30:$I$35</c:f>
              <c:strCache>
                <c:ptCount val="6"/>
                <c:pt idx="0">
                  <c:v>0, 0</c:v>
                </c:pt>
                <c:pt idx="1">
                  <c:v>0, 0</c:v>
                </c:pt>
                <c:pt idx="2">
                  <c:v>0, 0</c:v>
                </c:pt>
                <c:pt idx="3">
                  <c:v>0, 0</c:v>
                </c:pt>
                <c:pt idx="4">
                  <c:v>0, 0</c:v>
                </c:pt>
                <c:pt idx="5">
                  <c:v>Rest of the Region, 0</c:v>
                </c:pt>
              </c:strCache>
            </c:strRef>
          </c:cat>
          <c:val>
            <c:numRef>
              <c:f>'S3'!$H$30:$H$35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A2E-4A3B-AFD1-44746A67A6E0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82699037620298"/>
          <c:y val="5.6519970108020734E-2"/>
          <c:w val="0.44179068241469821"/>
          <c:h val="0.6595940682261107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3A3-4049-93BB-9B8390352B45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3A3-4049-93BB-9B8390352B45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3A3-4049-93BB-9B8390352B45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D3A3-4049-93BB-9B8390352B45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D3A3-4049-93BB-9B8390352B45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3A3-4049-93BB-9B8390352B45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D3A3-4049-93BB-9B8390352B45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D3A3-4049-93BB-9B8390352B45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D3A3-4049-93BB-9B8390352B45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D3A3-4049-93BB-9B8390352B45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D3A3-4049-93BB-9B8390352B45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D3A3-4049-93BB-9B8390352B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rgbClr val="388E3C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'S3'!$I$54:$I$59</c:f>
              <c:strCache>
                <c:ptCount val="6"/>
                <c:pt idx="0">
                  <c:v>0, 0</c:v>
                </c:pt>
                <c:pt idx="1">
                  <c:v>0, 0</c:v>
                </c:pt>
                <c:pt idx="2">
                  <c:v>0, 0</c:v>
                </c:pt>
                <c:pt idx="3">
                  <c:v>0, 0</c:v>
                </c:pt>
                <c:pt idx="4">
                  <c:v>0, 0</c:v>
                </c:pt>
                <c:pt idx="5">
                  <c:v>Rest of the Region, 0</c:v>
                </c:pt>
              </c:strCache>
            </c:strRef>
          </c:cat>
          <c:val>
            <c:numRef>
              <c:f>'S3'!$H$54:$H$59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3A3-4049-93BB-9B8390352B45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hade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shade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CF5-49F9-8388-8A56C4804EE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6">
                      <a:shade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hade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shade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CF5-49F9-8388-8A56C4804EE8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hade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shade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CF5-49F9-8388-8A56C4804EE8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6">
                      <a:tint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tint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tint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CF5-49F9-8388-8A56C4804EE8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6">
                      <a:tint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tint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tint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8CF5-49F9-8388-8A56C4804EE8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tint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tint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tint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8CF5-49F9-8388-8A56C4804EE8}"/>
              </c:ext>
            </c:extLst>
          </c:dPt>
          <c:cat>
            <c:numRef>
              <c:f>'S3'!$I$6:$I$11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cat>
          <c:val>
            <c:numRef>
              <c:f>'S3'!$H$6:$H$11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CF5-49F9-8388-8A56C4804E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hade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shade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D24-4D85-93A6-CC70471CDAFB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6">
                      <a:shade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hade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shade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D24-4D85-93A6-CC70471CDAFB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hade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shade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D24-4D85-93A6-CC70471CDAFB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6">
                      <a:tint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tint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tint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D24-4D85-93A6-CC70471CDAFB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6">
                      <a:tint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tint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tint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BD24-4D85-93A6-CC70471CDAFB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tint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tint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tint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BD24-4D85-93A6-CC70471CDAFB}"/>
              </c:ext>
            </c:extLst>
          </c:dPt>
          <c:cat>
            <c:strRef>
              <c:f>'S3'!$I$30:$I$35</c:f>
              <c:strCache>
                <c:ptCount val="6"/>
                <c:pt idx="0">
                  <c:v>0, 0</c:v>
                </c:pt>
                <c:pt idx="1">
                  <c:v>0, 0</c:v>
                </c:pt>
                <c:pt idx="2">
                  <c:v>0, 0</c:v>
                </c:pt>
                <c:pt idx="3">
                  <c:v>0, 0</c:v>
                </c:pt>
                <c:pt idx="4">
                  <c:v>0, 0</c:v>
                </c:pt>
                <c:pt idx="5">
                  <c:v>Rest of the Region, 0</c:v>
                </c:pt>
              </c:strCache>
            </c:strRef>
          </c:cat>
          <c:val>
            <c:numRef>
              <c:f>'S3'!$H$30:$H$35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D24-4D85-93A6-CC70471CDA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hade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shade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013-47BE-BF02-919F1CD8399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6">
                      <a:shade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hade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shade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013-47BE-BF02-919F1CD83999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hade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shade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013-47BE-BF02-919F1CD83999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6">
                      <a:tint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tint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tint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013-47BE-BF02-919F1CD83999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6">
                      <a:tint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tint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tint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B013-47BE-BF02-919F1CD83999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tint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tint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tint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B013-47BE-BF02-919F1CD83999}"/>
              </c:ext>
            </c:extLst>
          </c:dPt>
          <c:cat>
            <c:strRef>
              <c:f>'S3'!$I$54:$I$59</c:f>
              <c:strCache>
                <c:ptCount val="6"/>
                <c:pt idx="0">
                  <c:v>0, 0</c:v>
                </c:pt>
                <c:pt idx="1">
                  <c:v>0, 0</c:v>
                </c:pt>
                <c:pt idx="2">
                  <c:v>0, 0</c:v>
                </c:pt>
                <c:pt idx="3">
                  <c:v>0, 0</c:v>
                </c:pt>
                <c:pt idx="4">
                  <c:v>0, 0</c:v>
                </c:pt>
                <c:pt idx="5">
                  <c:v>Rest of the Region, 0</c:v>
                </c:pt>
              </c:strCache>
            </c:strRef>
          </c:cat>
          <c:val>
            <c:numRef>
              <c:f>'S3'!$H$54:$H$59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013-47BE-BF02-919F1CD839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'W2'!$V$58</c:f>
              <c:strCache>
                <c:ptCount val="1"/>
                <c:pt idx="0">
                  <c:v>At least basic</c:v>
                </c:pt>
              </c:strCache>
            </c:strRef>
          </c:tx>
          <c:spPr>
            <a:solidFill>
              <a:srgbClr val="4FC3F7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'W2'!$V$60:$V$77</c:f>
              <c:numCache>
                <c:formatCode>0</c:formatCode>
                <c:ptCount val="18"/>
                <c:pt idx="0">
                  <c:v>565.09768693836645</c:v>
                </c:pt>
                <c:pt idx="1">
                  <c:v>579.29481043779788</c:v>
                </c:pt>
                <c:pt idx="2">
                  <c:v>593.61667146253478</c:v>
                </c:pt>
                <c:pt idx="3">
                  <c:v>608.18883869448678</c:v>
                </c:pt>
                <c:pt idx="4">
                  <c:v>622.82079989811905</c:v>
                </c:pt>
                <c:pt idx="5">
                  <c:v>637.8268572681651</c:v>
                </c:pt>
                <c:pt idx="6">
                  <c:v>652.8969473729145</c:v>
                </c:pt>
                <c:pt idx="7">
                  <c:v>668.07474214600109</c:v>
                </c:pt>
                <c:pt idx="8">
                  <c:v>683.40856334478883</c:v>
                </c:pt>
                <c:pt idx="9">
                  <c:v>699.02487418121439</c:v>
                </c:pt>
                <c:pt idx="10">
                  <c:v>714.96899810037871</c:v>
                </c:pt>
                <c:pt idx="11">
                  <c:v>731.91912671401451</c:v>
                </c:pt>
                <c:pt idx="12">
                  <c:v>748.73828033069583</c:v>
                </c:pt>
                <c:pt idx="13">
                  <c:v>765.84140640745534</c:v>
                </c:pt>
                <c:pt idx="14">
                  <c:v>783.08261081234946</c:v>
                </c:pt>
                <c:pt idx="15">
                  <c:v>800.82429658158378</c:v>
                </c:pt>
                <c:pt idx="16">
                  <c:v>800.82429658158378</c:v>
                </c:pt>
                <c:pt idx="17">
                  <c:v>800.82429658158378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83-4CA1-836E-9165E8CAB46C}"/>
            </c:ext>
          </c:extLst>
        </c:ser>
        <c:ser>
          <c:idx val="1"/>
          <c:order val="1"/>
          <c:tx>
            <c:strRef>
              <c:f>'W2'!$W$58</c:f>
              <c:strCache>
                <c:ptCount val="1"/>
                <c:pt idx="0">
                  <c:v>Lacking basic services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'W2'!$W$60:$W$77</c:f>
              <c:numCache>
                <c:formatCode>0</c:formatCode>
                <c:ptCount val="18"/>
                <c:pt idx="0">
                  <c:v>453.23791157438382</c:v>
                </c:pt>
                <c:pt idx="1">
                  <c:v>452.92923107898207</c:v>
                </c:pt>
                <c:pt idx="2">
                  <c:v>452.34796366480515</c:v>
                </c:pt>
                <c:pt idx="3">
                  <c:v>451.48455636749321</c:v>
                </c:pt>
                <c:pt idx="4">
                  <c:v>450.49159486875112</c:v>
                </c:pt>
                <c:pt idx="5">
                  <c:v>448.96554029386505</c:v>
                </c:pt>
                <c:pt idx="6">
                  <c:v>447.25671450569553</c:v>
                </c:pt>
                <c:pt idx="7">
                  <c:v>445.37496049529881</c:v>
                </c:pt>
                <c:pt idx="8">
                  <c:v>443.23548763709107</c:v>
                </c:pt>
                <c:pt idx="9">
                  <c:v>440.99164248119513</c:v>
                </c:pt>
                <c:pt idx="10">
                  <c:v>438.63643324673137</c:v>
                </c:pt>
                <c:pt idx="11">
                  <c:v>435.58714664958467</c:v>
                </c:pt>
                <c:pt idx="12">
                  <c:v>432.91822209775387</c:v>
                </c:pt>
                <c:pt idx="13">
                  <c:v>430.08753751396461</c:v>
                </c:pt>
                <c:pt idx="14">
                  <c:v>427.03726236121059</c:v>
                </c:pt>
                <c:pt idx="15">
                  <c:v>423.26192340664596</c:v>
                </c:pt>
                <c:pt idx="16">
                  <c:v>423.26192340664596</c:v>
                </c:pt>
                <c:pt idx="17">
                  <c:v>423.26192340664596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83-4CA1-836E-9165E8CAB4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1504384"/>
        <c:crosses val="autoZero"/>
        <c:auto val="1"/>
        <c:lblAlgn val="ctr"/>
        <c:lblOffset val="100"/>
        <c:tickLbl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'W2'!$Z$79</c:f>
              <c:strCache>
                <c:ptCount val="1"/>
                <c:pt idx="0">
                  <c:v>Population (thousands)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82699037620298"/>
          <c:y val="5.6519970108020734E-2"/>
          <c:w val="0.44179068241469821"/>
          <c:h val="0.65959406822611077"/>
        </c:manualLayout>
      </c:layout>
      <c:pieChart>
        <c:varyColors val="1"/>
        <c:ser>
          <c:idx val="0"/>
          <c:order val="0"/>
          <c:explosion val="1"/>
          <c:dPt>
            <c:idx val="0"/>
            <c:bubble3D val="0"/>
            <c:spPr>
              <a:solidFill>
                <a:schemeClr val="accent2">
                  <a:shade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1A9-4331-8932-5C3297338F07}"/>
              </c:ext>
            </c:extLst>
          </c:dPt>
          <c:dPt>
            <c:idx val="1"/>
            <c:bubble3D val="0"/>
            <c:spPr>
              <a:solidFill>
                <a:schemeClr val="accent2">
                  <a:shade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1A9-4331-8932-5C3297338F07}"/>
              </c:ext>
            </c:extLst>
          </c:dPt>
          <c:dPt>
            <c:idx val="2"/>
            <c:bubble3D val="0"/>
            <c:spPr>
              <a:solidFill>
                <a:schemeClr val="accent2">
                  <a:shade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1A9-4331-8932-5C3297338F07}"/>
              </c:ext>
            </c:extLst>
          </c:dPt>
          <c:dPt>
            <c:idx val="3"/>
            <c:bubble3D val="0"/>
            <c:spPr>
              <a:solidFill>
                <a:schemeClr val="accent2">
                  <a:tint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1A9-4331-8932-5C3297338F07}"/>
              </c:ext>
            </c:extLst>
          </c:dPt>
          <c:dPt>
            <c:idx val="4"/>
            <c:bubble3D val="0"/>
            <c:spPr>
              <a:solidFill>
                <a:schemeClr val="accent2">
                  <a:tint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31A9-4331-8932-5C3297338F07}"/>
              </c:ext>
            </c:extLst>
          </c:dPt>
          <c:dPt>
            <c:idx val="5"/>
            <c:bubble3D val="0"/>
            <c:spPr>
              <a:solidFill>
                <a:schemeClr val="accent2">
                  <a:tint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31A9-4331-8932-5C3297338F07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31A9-4331-8932-5C3297338F07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31A9-4331-8932-5C3297338F07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31A9-4331-8932-5C3297338F07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31A9-4331-8932-5C3297338F07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31A9-4331-8932-5C3297338F07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31A9-4331-8932-5C3297338F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chemeClr val="accent4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'S3'!$I$78:$I$83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cat>
          <c:val>
            <c:numRef>
              <c:f>'S3'!$H$78:$H$83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1A9-4331-8932-5C3297338F07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82699037620298"/>
          <c:y val="5.6519970108020734E-2"/>
          <c:w val="0.44179068241469821"/>
          <c:h val="0.6595940682261107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shade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BE0-4FE4-883D-CFFC5A0A03BB}"/>
              </c:ext>
            </c:extLst>
          </c:dPt>
          <c:dPt>
            <c:idx val="1"/>
            <c:bubble3D val="0"/>
            <c:spPr>
              <a:solidFill>
                <a:schemeClr val="accent2">
                  <a:shade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BE0-4FE4-883D-CFFC5A0A03BB}"/>
              </c:ext>
            </c:extLst>
          </c:dPt>
          <c:dPt>
            <c:idx val="2"/>
            <c:bubble3D val="0"/>
            <c:spPr>
              <a:solidFill>
                <a:schemeClr val="accent2">
                  <a:shade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BE0-4FE4-883D-CFFC5A0A03BB}"/>
              </c:ext>
            </c:extLst>
          </c:dPt>
          <c:dPt>
            <c:idx val="3"/>
            <c:bubble3D val="0"/>
            <c:spPr>
              <a:solidFill>
                <a:schemeClr val="accent2">
                  <a:tint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BBE0-4FE4-883D-CFFC5A0A03BB}"/>
              </c:ext>
            </c:extLst>
          </c:dPt>
          <c:dPt>
            <c:idx val="4"/>
            <c:bubble3D val="0"/>
            <c:spPr>
              <a:solidFill>
                <a:schemeClr val="accent2">
                  <a:tint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BBE0-4FE4-883D-CFFC5A0A03BB}"/>
              </c:ext>
            </c:extLst>
          </c:dPt>
          <c:dPt>
            <c:idx val="5"/>
            <c:bubble3D val="0"/>
            <c:spPr>
              <a:solidFill>
                <a:schemeClr val="accent2">
                  <a:tint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BBE0-4FE4-883D-CFFC5A0A03BB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BBE0-4FE4-883D-CFFC5A0A03BB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BBE0-4FE4-883D-CFFC5A0A03BB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BBE0-4FE4-883D-CFFC5A0A03BB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BBE0-4FE4-883D-CFFC5A0A03BB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BBE0-4FE4-883D-CFFC5A0A03BB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BBE0-4FE4-883D-CFFC5A0A03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chemeClr val="accent4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'S3'!$I$102:$I$107</c:f>
              <c:strCache>
                <c:ptCount val="6"/>
                <c:pt idx="0">
                  <c:v>0, 0</c:v>
                </c:pt>
                <c:pt idx="1">
                  <c:v>0, 0</c:v>
                </c:pt>
                <c:pt idx="2">
                  <c:v>0, 0</c:v>
                </c:pt>
                <c:pt idx="3">
                  <c:v>0, 0</c:v>
                </c:pt>
                <c:pt idx="4">
                  <c:v>0, 0</c:v>
                </c:pt>
                <c:pt idx="5">
                  <c:v>Rest of the Region, 0</c:v>
                </c:pt>
              </c:strCache>
            </c:strRef>
          </c:cat>
          <c:val>
            <c:numRef>
              <c:f>'S3'!$H$102:$H$107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BE0-4FE4-883D-CFFC5A0A03BB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82699037620298"/>
          <c:y val="5.6519970108020734E-2"/>
          <c:w val="0.44179068241469821"/>
          <c:h val="0.6595940682261107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shade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BFE-4F60-B528-8C56E5105710}"/>
              </c:ext>
            </c:extLst>
          </c:dPt>
          <c:dPt>
            <c:idx val="1"/>
            <c:bubble3D val="0"/>
            <c:spPr>
              <a:solidFill>
                <a:schemeClr val="accent2">
                  <a:shade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BFE-4F60-B528-8C56E5105710}"/>
              </c:ext>
            </c:extLst>
          </c:dPt>
          <c:dPt>
            <c:idx val="2"/>
            <c:bubble3D val="0"/>
            <c:spPr>
              <a:solidFill>
                <a:schemeClr val="accent2">
                  <a:shade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CBFE-4F60-B528-8C56E5105710}"/>
              </c:ext>
            </c:extLst>
          </c:dPt>
          <c:dPt>
            <c:idx val="3"/>
            <c:bubble3D val="0"/>
            <c:spPr>
              <a:solidFill>
                <a:schemeClr val="accent2">
                  <a:tint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CBFE-4F60-B528-8C56E5105710}"/>
              </c:ext>
            </c:extLst>
          </c:dPt>
          <c:dPt>
            <c:idx val="4"/>
            <c:bubble3D val="0"/>
            <c:spPr>
              <a:solidFill>
                <a:schemeClr val="accent2">
                  <a:tint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CBFE-4F60-B528-8C56E5105710}"/>
              </c:ext>
            </c:extLst>
          </c:dPt>
          <c:dPt>
            <c:idx val="5"/>
            <c:bubble3D val="0"/>
            <c:spPr>
              <a:solidFill>
                <a:schemeClr val="accent2">
                  <a:tint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CBFE-4F60-B528-8C56E5105710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CBFE-4F60-B528-8C56E5105710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CBFE-4F60-B528-8C56E5105710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CBFE-4F60-B528-8C56E5105710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CBFE-4F60-B528-8C56E5105710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CBFE-4F60-B528-8C56E5105710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CBFE-4F60-B528-8C56E51057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chemeClr val="accent4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'S3'!$I$126:$I$131</c:f>
              <c:strCache>
                <c:ptCount val="6"/>
                <c:pt idx="0">
                  <c:v>0, 0</c:v>
                </c:pt>
                <c:pt idx="1">
                  <c:v>0, 0</c:v>
                </c:pt>
                <c:pt idx="2">
                  <c:v>0, 0</c:v>
                </c:pt>
                <c:pt idx="3">
                  <c:v>0, 0</c:v>
                </c:pt>
                <c:pt idx="4">
                  <c:v>0, 0</c:v>
                </c:pt>
                <c:pt idx="5">
                  <c:v>Rest of the Region, 0</c:v>
                </c:pt>
              </c:strCache>
            </c:strRef>
          </c:cat>
          <c:val>
            <c:numRef>
              <c:f>'S3'!$H$126:$H$131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BFE-4F60-B528-8C56E5105710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2">
                      <a:shade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hade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shade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818-4EA3-A606-BCD808497BC4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hade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shade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818-4EA3-A606-BCD808497BC4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2">
                      <a:shade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hade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shade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818-4EA3-A606-BCD808497BC4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2">
                      <a:tint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tint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tint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818-4EA3-A606-BCD808497BC4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2">
                      <a:tint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tint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tint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D818-4EA3-A606-BCD808497BC4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2">
                      <a:tint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tint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tint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D818-4EA3-A606-BCD808497BC4}"/>
              </c:ext>
            </c:extLst>
          </c:dPt>
          <c:cat>
            <c:numRef>
              <c:f>'S3'!$I$78:$I$83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cat>
          <c:val>
            <c:numRef>
              <c:f>'S3'!$H$78:$H$83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818-4EA3-A606-BCD808497B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2">
                      <a:shade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hade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shade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92F-4799-BD5F-4A26B5BEA94C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hade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shade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92F-4799-BD5F-4A26B5BEA94C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2">
                      <a:shade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hade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shade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92F-4799-BD5F-4A26B5BEA94C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2">
                      <a:tint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tint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tint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A92F-4799-BD5F-4A26B5BEA94C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2">
                      <a:tint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tint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tint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92F-4799-BD5F-4A26B5BEA94C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2">
                      <a:tint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tint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tint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A92F-4799-BD5F-4A26B5BEA94C}"/>
              </c:ext>
            </c:extLst>
          </c:dPt>
          <c:cat>
            <c:strRef>
              <c:f>'S3'!$I$102:$I$107</c:f>
              <c:strCache>
                <c:ptCount val="6"/>
                <c:pt idx="0">
                  <c:v>0, 0</c:v>
                </c:pt>
                <c:pt idx="1">
                  <c:v>0, 0</c:v>
                </c:pt>
                <c:pt idx="2">
                  <c:v>0, 0</c:v>
                </c:pt>
                <c:pt idx="3">
                  <c:v>0, 0</c:v>
                </c:pt>
                <c:pt idx="4">
                  <c:v>0, 0</c:v>
                </c:pt>
                <c:pt idx="5">
                  <c:v>Rest of the Region, 0</c:v>
                </c:pt>
              </c:strCache>
            </c:strRef>
          </c:cat>
          <c:val>
            <c:numRef>
              <c:f>'S3'!$H$102:$H$107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92F-4799-BD5F-4A26B5BEA9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2">
                      <a:shade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hade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shade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72B-4762-A763-221F3E63F2D0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hade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shade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72B-4762-A763-221F3E63F2D0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2">
                      <a:shade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hade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shade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72B-4762-A763-221F3E63F2D0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2">
                      <a:tint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tint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tint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C72B-4762-A763-221F3E63F2D0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2">
                      <a:tint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tint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tint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72B-4762-A763-221F3E63F2D0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2">
                      <a:tint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tint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tint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C72B-4762-A763-221F3E63F2D0}"/>
              </c:ext>
            </c:extLst>
          </c:dPt>
          <c:cat>
            <c:strRef>
              <c:f>'S3'!$I$126:$I$131</c:f>
              <c:strCache>
                <c:ptCount val="6"/>
                <c:pt idx="0">
                  <c:v>0, 0</c:v>
                </c:pt>
                <c:pt idx="1">
                  <c:v>0, 0</c:v>
                </c:pt>
                <c:pt idx="2">
                  <c:v>0, 0</c:v>
                </c:pt>
                <c:pt idx="3">
                  <c:v>0, 0</c:v>
                </c:pt>
                <c:pt idx="4">
                  <c:v>0, 0</c:v>
                </c:pt>
                <c:pt idx="5">
                  <c:v>Rest of the Region, 0</c:v>
                </c:pt>
              </c:strCache>
            </c:strRef>
          </c:cat>
          <c:val>
            <c:numRef>
              <c:f>'S3'!$H$126:$H$131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72B-4762-A763-221F3E63F2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897357295986859E-2"/>
          <c:y val="8.2097594943489186E-2"/>
          <c:w val="0.91453266814930578"/>
          <c:h val="0.62156748743815338"/>
        </c:manualLayout>
      </c:layout>
      <c:barChart>
        <c:barDir val="col"/>
        <c:grouping val="stacked"/>
        <c:varyColors val="0"/>
        <c:ser>
          <c:idx val="1"/>
          <c:order val="0"/>
          <c:tx>
            <c:v>Safely managed service</c:v>
          </c:tx>
          <c:spPr>
            <a:solidFill>
              <a:srgbClr val="388E3C"/>
            </a:solidFill>
          </c:spPr>
          <c:invertIfNegative val="0"/>
          <c:cat>
            <c:strRef>
              <c:f>'S4'!name_nat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'S4'!val_san_sm_nat</c:f>
              <c:numCache>
                <c:formatCode>0</c:formatCode>
                <c:ptCount val="3"/>
                <c:pt idx="0">
                  <c:v>8.5321598495766562</c:v>
                </c:pt>
                <c:pt idx="1">
                  <c:v>24.105245768713662</c:v>
                </c:pt>
                <c:pt idx="2">
                  <c:v>30.254562858574129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D6-481B-A4CE-1831870BAF7B}"/>
            </c:ext>
          </c:extLst>
        </c:ser>
        <c:ser>
          <c:idx val="0"/>
          <c:order val="1"/>
          <c:tx>
            <c:v>At least basic service</c:v>
          </c:tx>
          <c:spPr>
            <a:solidFill>
              <a:srgbClr val="81C784"/>
            </a:solidFill>
          </c:spPr>
          <c:invertIfNegative val="0"/>
          <c:cat>
            <c:strRef>
              <c:f>'S4'!name_nat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'S4'!val_san_bas_nat</c:f>
              <c:numCache>
                <c:formatCode>0</c:formatCode>
                <c:ptCount val="3"/>
                <c:pt idx="0">
                  <c:v>4.4051678787779238</c:v>
                </c:pt>
                <c:pt idx="1">
                  <c:v>24.252890562257218</c:v>
                </c:pt>
                <c:pt idx="2">
                  <c:v>46.56096234562493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D6-481B-A4CE-1831870BAF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2502272"/>
        <c:axId val="223576064"/>
      </c:barChart>
      <c:catAx>
        <c:axId val="222502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600"/>
            </a:pPr>
            <a:endParaRPr lang="en-US"/>
          </a:p>
        </c:txPr>
        <c:crossAx val="223576064"/>
        <c:crosses val="autoZero"/>
        <c:auto val="1"/>
        <c:lblAlgn val="ctr"/>
        <c:lblOffset val="100"/>
        <c:noMultiLvlLbl val="0"/>
      </c:catAx>
      <c:valAx>
        <c:axId val="223576064"/>
        <c:scaling>
          <c:orientation val="minMax"/>
          <c:max val="100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1"/>
        <c:majorTickMark val="out"/>
        <c:minorTickMark val="none"/>
        <c:tickLblPos val="nextTo"/>
        <c:crossAx val="222502272"/>
        <c:crosses val="autoZero"/>
        <c:crossBetween val="between"/>
        <c:majorUnit val="20"/>
      </c:valAx>
    </c:plotArea>
    <c:legend>
      <c:legendPos val="b"/>
      <c:layout>
        <c:manualLayout>
          <c:xMode val="edge"/>
          <c:yMode val="edge"/>
          <c:x val="7.5930305242865329E-2"/>
          <c:y val="5.4346751888287824E-3"/>
          <c:w val="0.27006826948499352"/>
          <c:h val="7.8509905088269813E-2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897357295986859E-2"/>
          <c:y val="8.2097594943489186E-2"/>
          <c:w val="0.91453266814930578"/>
          <c:h val="0.62156748743815338"/>
        </c:manualLayout>
      </c:layout>
      <c:barChart>
        <c:barDir val="col"/>
        <c:grouping val="stacked"/>
        <c:varyColors val="0"/>
        <c:ser>
          <c:idx val="1"/>
          <c:order val="0"/>
          <c:tx>
            <c:v>Safely managed service (urban)</c:v>
          </c:tx>
          <c:spPr>
            <a:solidFill>
              <a:srgbClr val="388E3C"/>
            </a:solidFill>
          </c:spPr>
          <c:invertIfNegative val="0"/>
          <c:cat>
            <c:strRef>
              <c:f>'S4'!name_urb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'S4'!val_san_sm_urb</c:f>
              <c:numCache>
                <c:formatCode>0</c:formatCode>
                <c:ptCount val="3"/>
                <c:pt idx="0">
                  <c:v>8.5321598495766562</c:v>
                </c:pt>
                <c:pt idx="1">
                  <c:v>24.105245768713662</c:v>
                </c:pt>
                <c:pt idx="2">
                  <c:v>30.254562858574129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7C-4F58-BC67-04219BEE3E98}"/>
            </c:ext>
          </c:extLst>
        </c:ser>
        <c:ser>
          <c:idx val="0"/>
          <c:order val="1"/>
          <c:tx>
            <c:v>At least basic service (urban)</c:v>
          </c:tx>
          <c:spPr>
            <a:solidFill>
              <a:srgbClr val="81C784"/>
            </a:solidFill>
          </c:spPr>
          <c:invertIfNegative val="0"/>
          <c:cat>
            <c:strRef>
              <c:f>'S4'!name_urb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'S4'!val_san_bas_urb</c:f>
              <c:numCache>
                <c:formatCode>0</c:formatCode>
                <c:ptCount val="3"/>
                <c:pt idx="0">
                  <c:v>4.4051678787779238</c:v>
                </c:pt>
                <c:pt idx="1">
                  <c:v>24.252890562257218</c:v>
                </c:pt>
                <c:pt idx="2">
                  <c:v>46.56096234562493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7C-4F58-BC67-04219BEE3E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2502272"/>
        <c:axId val="223576064"/>
      </c:barChart>
      <c:catAx>
        <c:axId val="222502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600"/>
            </a:pPr>
            <a:endParaRPr lang="en-US"/>
          </a:p>
        </c:txPr>
        <c:crossAx val="223576064"/>
        <c:crosses val="autoZero"/>
        <c:auto val="1"/>
        <c:lblAlgn val="ctr"/>
        <c:lblOffset val="100"/>
        <c:noMultiLvlLbl val="0"/>
      </c:catAx>
      <c:valAx>
        <c:axId val="223576064"/>
        <c:scaling>
          <c:orientation val="minMax"/>
          <c:max val="100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1"/>
        <c:majorTickMark val="out"/>
        <c:minorTickMark val="none"/>
        <c:tickLblPos val="nextTo"/>
        <c:crossAx val="222502272"/>
        <c:crosses val="autoZero"/>
        <c:crossBetween val="between"/>
        <c:majorUnit val="20"/>
      </c:valAx>
    </c:plotArea>
    <c:legend>
      <c:legendPos val="b"/>
      <c:layout>
        <c:manualLayout>
          <c:xMode val="edge"/>
          <c:yMode val="edge"/>
          <c:x val="7.5930305242865329E-2"/>
          <c:y val="5.4346751888287824E-3"/>
          <c:w val="0.27006826948499352"/>
          <c:h val="7.8509905088269813E-2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897357295986859E-2"/>
          <c:y val="8.2097594943489186E-2"/>
          <c:w val="0.91453266814930578"/>
          <c:h val="0.62156748743815338"/>
        </c:manualLayout>
      </c:layout>
      <c:barChart>
        <c:barDir val="col"/>
        <c:grouping val="stacked"/>
        <c:varyColors val="0"/>
        <c:ser>
          <c:idx val="1"/>
          <c:order val="0"/>
          <c:tx>
            <c:v>Safely managed service (rural)</c:v>
          </c:tx>
          <c:spPr>
            <a:solidFill>
              <a:srgbClr val="388E3C"/>
            </a:solidFill>
          </c:spPr>
          <c:invertIfNegative val="0"/>
          <c:cat>
            <c:strRef>
              <c:f>'S4'!name_rur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'S4'!val_san_sm_rur</c:f>
              <c:numCache>
                <c:formatCode>0</c:formatCode>
                <c:ptCount val="3"/>
                <c:pt idx="0">
                  <c:v>8.5321598495766562</c:v>
                </c:pt>
                <c:pt idx="1">
                  <c:v>24.105245768713662</c:v>
                </c:pt>
                <c:pt idx="2">
                  <c:v>30.254562858574129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61-4E35-B45B-63697249DCC3}"/>
            </c:ext>
          </c:extLst>
        </c:ser>
        <c:ser>
          <c:idx val="0"/>
          <c:order val="1"/>
          <c:tx>
            <c:v>At least basic service (rural)</c:v>
          </c:tx>
          <c:spPr>
            <a:solidFill>
              <a:srgbClr val="81C784"/>
            </a:solidFill>
          </c:spPr>
          <c:invertIfNegative val="0"/>
          <c:cat>
            <c:strRef>
              <c:f>'S4'!name_rur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'S4'!val_san_bas_rur</c:f>
              <c:numCache>
                <c:formatCode>0</c:formatCode>
                <c:ptCount val="3"/>
                <c:pt idx="0">
                  <c:v>4.4051678787779238</c:v>
                </c:pt>
                <c:pt idx="1">
                  <c:v>24.252890562257218</c:v>
                </c:pt>
                <c:pt idx="2">
                  <c:v>46.56096234562493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61-4E35-B45B-63697249DC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2502272"/>
        <c:axId val="223576064"/>
      </c:barChart>
      <c:catAx>
        <c:axId val="222502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600"/>
            </a:pPr>
            <a:endParaRPr lang="en-US"/>
          </a:p>
        </c:txPr>
        <c:crossAx val="223576064"/>
        <c:crosses val="autoZero"/>
        <c:auto val="1"/>
        <c:lblAlgn val="ctr"/>
        <c:lblOffset val="100"/>
        <c:noMultiLvlLbl val="0"/>
      </c:catAx>
      <c:valAx>
        <c:axId val="223576064"/>
        <c:scaling>
          <c:orientation val="minMax"/>
          <c:max val="100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1"/>
        <c:majorTickMark val="out"/>
        <c:minorTickMark val="none"/>
        <c:tickLblPos val="nextTo"/>
        <c:crossAx val="222502272"/>
        <c:crosses val="autoZero"/>
        <c:crossBetween val="between"/>
        <c:majorUnit val="20"/>
      </c:valAx>
    </c:plotArea>
    <c:legend>
      <c:legendPos val="b"/>
      <c:layout>
        <c:manualLayout>
          <c:xMode val="edge"/>
          <c:yMode val="edge"/>
          <c:x val="7.5930305242865329E-2"/>
          <c:y val="5.4346751888287824E-3"/>
          <c:w val="0.27006826948499352"/>
          <c:h val="7.8509905088269813E-2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'S5'!$A$52</c:f>
              <c:strCache>
                <c:ptCount val="1"/>
                <c:pt idx="0">
                  <c:v>[Region name]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F17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581-44F9-B075-0AEA5E8BE0EE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581-44F9-B075-0AEA5E8BE0EE}"/>
              </c:ext>
            </c:extLst>
          </c:dPt>
          <c:dPt>
            <c:idx val="2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581-44F9-B075-0AEA5E8BE0EE}"/>
              </c:ext>
            </c:extLst>
          </c:dPt>
          <c:dPt>
            <c:idx val="3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581-44F9-B075-0AEA5E8BE0EE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581-44F9-B075-0AEA5E8BE0EE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0581-44F9-B075-0AEA5E8BE0EE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0581-44F9-B075-0AEA5E8BE0EE}"/>
              </c:ext>
            </c:extLst>
          </c:dPt>
          <c:dPt>
            <c:idx val="7"/>
            <c:invertIfNegative val="0"/>
            <c:bubble3D val="0"/>
            <c:spPr>
              <a:solidFill>
                <a:srgbClr val="388E3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E1EF-46F7-9BBB-9064A589400A}"/>
              </c:ext>
            </c:extLst>
          </c:dPt>
          <c:dLbls>
            <c:dLbl>
              <c:idx val="7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E1EF-46F7-9BBB-9064A589400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'S5'!$B$51:$I$51</c:f>
              <c:strCache>
                <c:ptCount val="8"/>
                <c:pt idx="0">
                  <c:v>Improved</c:v>
                </c:pt>
                <c:pt idx="1">
                  <c:v>At least basic</c:v>
                </c:pt>
                <c:pt idx="2">
                  <c:v>Sewer</c:v>
                </c:pt>
                <c:pt idx="3">
                  <c:v>Onsite</c:v>
                </c:pt>
                <c:pt idx="4">
                  <c:v>Wastewater treated</c:v>
                </c:pt>
                <c:pt idx="5">
                  <c:v>Disposed in situ</c:v>
                </c:pt>
                <c:pt idx="6">
                  <c:v>Emptied and treated</c:v>
                </c:pt>
                <c:pt idx="7">
                  <c:v>Safely managed</c:v>
                </c:pt>
              </c:strCache>
            </c:strRef>
          </c:cat>
          <c:val>
            <c:numRef>
              <c:f>'S5'!$B$52:$I$52</c:f>
              <c:numCache>
                <c:formatCode>General</c:formatCode>
                <c:ptCount val="8"/>
                <c:pt idx="0">
                  <c:v>74.947999999999993</c:v>
                </c:pt>
                <c:pt idx="1">
                  <c:v>62.267477999999997</c:v>
                </c:pt>
                <c:pt idx="2">
                  <c:v>28.886111</c:v>
                </c:pt>
                <c:pt idx="3">
                  <c:v>58.401584999999997</c:v>
                </c:pt>
                <c:pt idx="4">
                  <c:v>33.557308999999997</c:v>
                </c:pt>
                <c:pt idx="5">
                  <c:v>10</c:v>
                </c:pt>
                <c:pt idx="6">
                  <c:v>2</c:v>
                </c:pt>
                <c:pt idx="7">
                  <c:v>28.886111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581-44F9-B075-0AEA5E8BE0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29697584"/>
        <c:axId val="58074080"/>
      </c:barChart>
      <c:catAx>
        <c:axId val="29697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74080"/>
        <c:crosses val="autoZero"/>
        <c:auto val="1"/>
        <c:lblAlgn val="ctr"/>
        <c:lblOffset val="100"/>
        <c:noMultiLvlLbl val="0"/>
      </c:catAx>
      <c:valAx>
        <c:axId val="58074080"/>
        <c:scaling>
          <c:orientation val="minMax"/>
          <c:max val="100"/>
          <c:min val="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697584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2"/>
          <c:order val="0"/>
          <c:tx>
            <c:strRef>
              <c:f>'W2'!$C$58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0288D1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'W2'!$C$60:$C$77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02F-48F8-A4A7-5D2901A399AE}"/>
            </c:ext>
          </c:extLst>
        </c:ser>
        <c:ser>
          <c:idx val="0"/>
          <c:order val="1"/>
          <c:tx>
            <c:strRef>
              <c:f>'W2'!$D$58</c:f>
              <c:strCache>
                <c:ptCount val="1"/>
                <c:pt idx="0">
                  <c:v>Basic</c:v>
                </c:pt>
              </c:strCache>
            </c:strRef>
          </c:tx>
          <c:spPr>
            <a:solidFill>
              <a:srgbClr val="4FC3F7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'W2'!$D$60:$D$77</c:f>
              <c:numCache>
                <c:formatCode>General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2F-48F8-A4A7-5D2901A399AE}"/>
            </c:ext>
          </c:extLst>
        </c:ser>
        <c:ser>
          <c:idx val="1"/>
          <c:order val="2"/>
          <c:tx>
            <c:strRef>
              <c:f>'W2'!$E$58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'W2'!$E$60:$E$77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2F-48F8-A4A7-5D2901A399AE}"/>
            </c:ext>
          </c:extLst>
        </c:ser>
        <c:ser>
          <c:idx val="3"/>
          <c:order val="3"/>
          <c:tx>
            <c:strRef>
              <c:f>'W2'!$F$58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'W2'!$F$60:$F$77</c:f>
              <c:numCache>
                <c:formatCode>General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02F-48F8-A4A7-5D2901A399AE}"/>
            </c:ext>
          </c:extLst>
        </c:ser>
        <c:ser>
          <c:idx val="4"/>
          <c:order val="4"/>
          <c:tx>
            <c:strRef>
              <c:f>'W2'!$G$58</c:f>
              <c:strCache>
                <c:ptCount val="1"/>
                <c:pt idx="0">
                  <c:v>Surface water</c:v>
                </c:pt>
              </c:strCache>
            </c:strRef>
          </c:tx>
          <c:spPr>
            <a:solidFill>
              <a:srgbClr val="FFB300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'W2'!$G$60:$G$77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02F-48F8-A4A7-5D2901A399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spPr>
          <a:noFill/>
          <a:ln>
            <a:noFill/>
          </a:ln>
        </c:spPr>
        <c:txPr>
          <a:bodyPr rot="0" vert="horz" anchor="t" anchorCtr="0"/>
          <a:lstStyle/>
          <a:p>
            <a:pPr>
              <a:defRPr sz="1000">
                <a:solidFill>
                  <a:schemeClr val="tx1"/>
                </a:solidFill>
              </a:defRPr>
            </a:pPr>
            <a:endParaRPr lang="en-US"/>
          </a:p>
        </c:txPr>
        <c:crossAx val="111504384"/>
        <c:crosses val="autoZero"/>
        <c:auto val="1"/>
        <c:lblAlgn val="ctr"/>
        <c:lblOffset val="0"/>
        <c:tickLblSkip val="17"/>
        <c:tickMark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'W2'!$X$79</c:f>
              <c:strCache>
                <c:ptCount val="1"/>
                <c:pt idx="0">
                  <c:v>Population (millions)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34189043248574813"/>
          <c:y val="0.68171879556722081"/>
          <c:w val="0.46483909256565858"/>
          <c:h val="0.2905034266550014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'S5'!$A$54</c:f>
          <c:strCache>
            <c:ptCount val="1"/>
            <c:pt idx="0">
              <c:v>Select Country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'S5'!$A$54</c:f>
              <c:strCache>
                <c:ptCount val="1"/>
                <c:pt idx="0">
                  <c:v>Select Country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F17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D60-4960-9FA6-9B47A48A2666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D60-4960-9FA6-9B47A48A2666}"/>
              </c:ext>
            </c:extLst>
          </c:dPt>
          <c:dPt>
            <c:idx val="2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D60-4960-9FA6-9B47A48A2666}"/>
              </c:ext>
            </c:extLst>
          </c:dPt>
          <c:dPt>
            <c:idx val="3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D60-4960-9FA6-9B47A48A2666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3D60-4960-9FA6-9B47A48A2666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3D60-4960-9FA6-9B47A48A2666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3D60-4960-9FA6-9B47A48A2666}"/>
              </c:ext>
            </c:extLst>
          </c:dPt>
          <c:dPt>
            <c:idx val="7"/>
            <c:invertIfNegative val="0"/>
            <c:bubble3D val="0"/>
            <c:spPr>
              <a:solidFill>
                <a:srgbClr val="388E3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3D60-4960-9FA6-9B47A48A2666}"/>
              </c:ext>
            </c:extLst>
          </c:dPt>
          <c:dLbls>
            <c:dLbl>
              <c:idx val="7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3D60-4960-9FA6-9B47A48A266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'S5'!$B$51:$I$51</c:f>
              <c:strCache>
                <c:ptCount val="8"/>
                <c:pt idx="0">
                  <c:v>Improved</c:v>
                </c:pt>
                <c:pt idx="1">
                  <c:v>At least basic</c:v>
                </c:pt>
                <c:pt idx="2">
                  <c:v>Sewer</c:v>
                </c:pt>
                <c:pt idx="3">
                  <c:v>Onsite</c:v>
                </c:pt>
                <c:pt idx="4">
                  <c:v>Wastewater treated</c:v>
                </c:pt>
                <c:pt idx="5">
                  <c:v>Disposed in situ</c:v>
                </c:pt>
                <c:pt idx="6">
                  <c:v>Emptied and treated</c:v>
                </c:pt>
                <c:pt idx="7">
                  <c:v>Safely managed</c:v>
                </c:pt>
              </c:strCache>
            </c:strRef>
          </c:cat>
          <c:val>
            <c:numRef>
              <c:f>'S5'!$B$54:$I$54</c:f>
              <c:numCache>
                <c:formatCode>General</c:formatCode>
                <c:ptCount val="8"/>
                <c:pt idx="0">
                  <c:v>97</c:v>
                </c:pt>
                <c:pt idx="1">
                  <c:v>87.3</c:v>
                </c:pt>
                <c:pt idx="2">
                  <c:v>78.569999999999993</c:v>
                </c:pt>
                <c:pt idx="3">
                  <c:v>70.712999999999994</c:v>
                </c:pt>
                <c:pt idx="4">
                  <c:v>63.641699999999993</c:v>
                </c:pt>
                <c:pt idx="5">
                  <c:v>#N/A</c:v>
                </c:pt>
                <c:pt idx="6">
                  <c:v>#N/A</c:v>
                </c:pt>
                <c:pt idx="7">
                  <c:v>63.641699999999993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D60-4960-9FA6-9B47A48A26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29697584"/>
        <c:axId val="58074080"/>
      </c:barChart>
      <c:catAx>
        <c:axId val="29697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74080"/>
        <c:crosses val="autoZero"/>
        <c:auto val="1"/>
        <c:lblAlgn val="ctr"/>
        <c:lblOffset val="100"/>
        <c:noMultiLvlLbl val="0"/>
      </c:catAx>
      <c:valAx>
        <c:axId val="58074080"/>
        <c:scaling>
          <c:orientation val="minMax"/>
          <c:max val="100"/>
          <c:min val="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697584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Sanitation ladder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'S5'!$J$51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388E3C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'S5'!$J$52</c:f>
              <c:numCache>
                <c:formatCode>General</c:formatCode>
                <c:ptCount val="1"/>
                <c:pt idx="0">
                  <c:v>28.886109999999999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22-4AD5-9895-1A1E4451BABC}"/>
            </c:ext>
          </c:extLst>
        </c:ser>
        <c:ser>
          <c:idx val="1"/>
          <c:order val="1"/>
          <c:tx>
            <c:strRef>
              <c:f>'S5'!$K$51</c:f>
              <c:strCache>
                <c:ptCount val="1"/>
                <c:pt idx="0">
                  <c:v>Basic service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'S5'!$K$52</c:f>
              <c:numCache>
                <c:formatCode>General</c:formatCode>
                <c:ptCount val="1"/>
                <c:pt idx="0">
                  <c:v>33.381369999999997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22-4AD5-9895-1A1E4451BABC}"/>
            </c:ext>
          </c:extLst>
        </c:ser>
        <c:ser>
          <c:idx val="2"/>
          <c:order val="2"/>
          <c:tx>
            <c:strRef>
              <c:f>'S5'!$L$51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'S5'!$L$52</c:f>
              <c:numCache>
                <c:formatCode>General</c:formatCode>
                <c:ptCount val="1"/>
                <c:pt idx="0">
                  <c:v>12.680522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22-4AD5-9895-1A1E4451BABC}"/>
            </c:ext>
          </c:extLst>
        </c:ser>
        <c:ser>
          <c:idx val="3"/>
          <c:order val="3"/>
          <c:tx>
            <c:strRef>
              <c:f>'S5'!$M$51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rgbClr val="FFD54F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'S5'!$M$52</c:f>
              <c:numCache>
                <c:formatCode>General</c:formatCode>
                <c:ptCount val="1"/>
                <c:pt idx="0">
                  <c:v>16.989968999999999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22-4AD5-9895-1A1E4451BABC}"/>
            </c:ext>
          </c:extLst>
        </c:ser>
        <c:ser>
          <c:idx val="4"/>
          <c:order val="4"/>
          <c:tx>
            <c:strRef>
              <c:f>'S5'!$N$51</c:f>
              <c:strCache>
                <c:ptCount val="1"/>
                <c:pt idx="0">
                  <c:v>Open defecation</c:v>
                </c:pt>
              </c:strCache>
            </c:strRef>
          </c:tx>
          <c:spPr>
            <a:solidFill>
              <a:srgbClr val="FFB300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'S5'!$N$52</c:f>
              <c:numCache>
                <c:formatCode>General</c:formatCode>
                <c:ptCount val="1"/>
                <c:pt idx="0">
                  <c:v>8.0620303999999994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522-4AD5-9895-1A1E4451BA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02377040"/>
        <c:axId val="222059920"/>
      </c:barChart>
      <c:catAx>
        <c:axId val="3023770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22059920"/>
        <c:crosses val="autoZero"/>
        <c:auto val="1"/>
        <c:lblAlgn val="ctr"/>
        <c:lblOffset val="100"/>
        <c:noMultiLvlLbl val="0"/>
      </c:catAx>
      <c:valAx>
        <c:axId val="222059920"/>
        <c:scaling>
          <c:orientation val="minMax"/>
          <c:max val="100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2377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Sanitation ladder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'S5'!$J$51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388E3C"/>
            </a:solidFill>
            <a:ln>
              <a:noFill/>
            </a:ln>
            <a:effectLst/>
          </c:spPr>
          <c:invertIfNegative val="0"/>
          <c:dLbls>
            <c:dLbl>
              <c:idx val="0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33D9-437E-822C-E86DB3A26CB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'S5'!$J$54</c:f>
              <c:numCache>
                <c:formatCode>General</c:formatCode>
                <c:ptCount val="1"/>
                <c:pt idx="0">
                  <c:v>63.641699999999993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D9-437E-822C-E86DB3A26CB1}"/>
            </c:ext>
          </c:extLst>
        </c:ser>
        <c:ser>
          <c:idx val="1"/>
          <c:order val="1"/>
          <c:tx>
            <c:strRef>
              <c:f>'S5'!$K$51</c:f>
              <c:strCache>
                <c:ptCount val="1"/>
                <c:pt idx="0">
                  <c:v>Basic service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'S5'!$K$54</c:f>
              <c:numCache>
                <c:formatCode>General</c:formatCode>
                <c:ptCount val="1"/>
                <c:pt idx="0">
                  <c:v>23.658300000000004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D9-437E-822C-E86DB3A26CB1}"/>
            </c:ext>
          </c:extLst>
        </c:ser>
        <c:ser>
          <c:idx val="2"/>
          <c:order val="2"/>
          <c:tx>
            <c:strRef>
              <c:f>'S5'!$L$51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'S5'!$L$54</c:f>
              <c:numCache>
                <c:formatCode>General</c:formatCode>
                <c:ptCount val="1"/>
                <c:pt idx="0">
                  <c:v>9.7000000000000028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3D9-437E-822C-E86DB3A26CB1}"/>
            </c:ext>
          </c:extLst>
        </c:ser>
        <c:ser>
          <c:idx val="3"/>
          <c:order val="3"/>
          <c:tx>
            <c:strRef>
              <c:f>'S5'!$M$51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rgbClr val="FFD54F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'S5'!$M$54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3D9-437E-822C-E86DB3A26CB1}"/>
            </c:ext>
          </c:extLst>
        </c:ser>
        <c:ser>
          <c:idx val="4"/>
          <c:order val="4"/>
          <c:tx>
            <c:strRef>
              <c:f>'S5'!$N$51</c:f>
              <c:strCache>
                <c:ptCount val="1"/>
                <c:pt idx="0">
                  <c:v>Open defecation</c:v>
                </c:pt>
              </c:strCache>
            </c:strRef>
          </c:tx>
          <c:spPr>
            <a:solidFill>
              <a:srgbClr val="FFB300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'S5'!$N$54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3D9-437E-822C-E86DB3A26C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02377040"/>
        <c:axId val="222059920"/>
      </c:barChart>
      <c:catAx>
        <c:axId val="3023770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22059920"/>
        <c:crosses val="autoZero"/>
        <c:auto val="1"/>
        <c:lblAlgn val="ctr"/>
        <c:lblOffset val="100"/>
        <c:noMultiLvlLbl val="0"/>
      </c:catAx>
      <c:valAx>
        <c:axId val="222059920"/>
        <c:scaling>
          <c:orientation val="minMax"/>
          <c:max val="100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2377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'S6'!$A$44</c:f>
              <c:strCache>
                <c:ptCount val="1"/>
                <c:pt idx="0">
                  <c:v>Insufficient progress</c:v>
                </c:pt>
              </c:strCache>
            </c:strRef>
          </c:tx>
          <c:spPr>
            <a:solidFill>
              <a:srgbClr val="FDFAB5"/>
            </a:solidFill>
            <a:ln>
              <a:noFill/>
            </a:ln>
            <a:effectLst/>
          </c:spPr>
          <c:cat>
            <c:numRef>
              <c:f>'S6'!$B$43:$G$43</c:f>
              <c:numCache>
                <c:formatCode>General</c:formatCode>
                <c:ptCount val="6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</c:numCache>
            </c:numRef>
          </c:cat>
          <c:val>
            <c:numRef>
              <c:f>'S6'!$B$44:$G$44</c:f>
              <c:numCache>
                <c:formatCode>0.0</c:formatCode>
                <c:ptCount val="6"/>
                <c:pt idx="0">
                  <c:v>7.615384615384615</c:v>
                </c:pt>
                <c:pt idx="1">
                  <c:v>6.092307692307692</c:v>
                </c:pt>
                <c:pt idx="2">
                  <c:v>4.569230769230769</c:v>
                </c:pt>
                <c:pt idx="3" formatCode="General">
                  <c:v>3.046153846153846</c:v>
                </c:pt>
                <c:pt idx="4" formatCode="General">
                  <c:v>1.523076923076923</c:v>
                </c:pt>
                <c:pt idx="5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E8-420C-9150-72404C8AEF72}"/>
            </c:ext>
          </c:extLst>
        </c:ser>
        <c:ser>
          <c:idx val="1"/>
          <c:order val="1"/>
          <c:tx>
            <c:strRef>
              <c:f>'S6'!$A$45</c:f>
              <c:strCache>
                <c:ptCount val="1"/>
                <c:pt idx="0">
                  <c:v>On track</c:v>
                </c:pt>
              </c:strCache>
            </c:strRef>
          </c:tx>
          <c:spPr>
            <a:solidFill>
              <a:srgbClr val="BEE395"/>
            </a:solidFill>
            <a:ln>
              <a:noFill/>
            </a:ln>
            <a:effectLst/>
          </c:spPr>
          <c:cat>
            <c:numRef>
              <c:f>'S6'!$B$43:$G$43</c:f>
              <c:numCache>
                <c:formatCode>General</c:formatCode>
                <c:ptCount val="6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</c:numCache>
            </c:numRef>
          </c:cat>
          <c:val>
            <c:numRef>
              <c:f>'S6'!$B$45:$G$45</c:f>
              <c:numCache>
                <c:formatCode>General</c:formatCode>
                <c:ptCount val="6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E8-420C-9150-72404C8AE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527520"/>
        <c:axId val="370125936"/>
      </c:areaChart>
      <c:scatterChart>
        <c:scatterStyle val="lineMarker"/>
        <c:varyColors val="0"/>
        <c:ser>
          <c:idx val="2"/>
          <c:order val="2"/>
          <c:tx>
            <c:strRef>
              <c:f>'S6'!$A$54</c:f>
              <c:strCache>
                <c:ptCount val="1"/>
                <c:pt idx="0">
                  <c:v>Country data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20"/>
            <c:spPr>
              <a:solidFill>
                <a:srgbClr val="388E3C">
                  <a:alpha val="50000"/>
                </a:srgbClr>
              </a:solidFill>
              <a:ln w="12700">
                <a:solidFill>
                  <a:srgbClr val="0070C0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03A3D062-8664-4856-9E88-9B65C48C8B4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FBE8-420C-9150-72404C8AEF7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DD2F188D-2211-4E7F-B402-3F3DDDFCFBD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FBE8-420C-9150-72404C8AEF7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3E-4234-8EF8-19FD9737D201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3E-4234-8EF8-19FD9737D201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3E-4234-8EF8-19FD9737D201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3E-4234-8EF8-19FD9737D201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3E-4234-8EF8-19FD9737D201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3E-4234-8EF8-19FD9737D201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3E-4234-8EF8-19FD9737D201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3E-4234-8EF8-19FD9737D201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3E-4234-8EF8-19FD9737D201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3E-4234-8EF8-19FD9737D201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3E-4234-8EF8-19FD9737D201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3E-4234-8EF8-19FD9737D201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3E-4234-8EF8-19FD9737D201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3E-4234-8EF8-19FD9737D201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3E-4234-8EF8-19FD9737D201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53E-4234-8EF8-19FD9737D201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53E-4234-8EF8-19FD9737D201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53E-4234-8EF8-19FD9737D201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53E-4234-8EF8-19FD9737D201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53E-4234-8EF8-19FD9737D201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53E-4234-8EF8-19FD9737D201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53E-4234-8EF8-19FD9737D201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53E-4234-8EF8-19FD9737D201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53E-4234-8EF8-19FD9737D201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53E-4234-8EF8-19FD9737D201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53E-4234-8EF8-19FD9737D201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53E-4234-8EF8-19FD9737D201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53E-4234-8EF8-19FD9737D201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53E-4234-8EF8-19FD9737D201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53E-4234-8EF8-19FD9737D201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53E-4234-8EF8-19FD9737D201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53E-4234-8EF8-19FD9737D201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53E-4234-8EF8-19FD9737D201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53E-4234-8EF8-19FD9737D201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53E-4234-8EF8-19FD9737D201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53E-4234-8EF8-19FD9737D201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53E-4234-8EF8-19FD9737D201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53E-4234-8EF8-19FD9737D201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53E-4234-8EF8-19FD9737D201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53E-4234-8EF8-19FD9737D201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53E-4234-8EF8-19FD9737D201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53E-4234-8EF8-19FD9737D201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53E-4234-8EF8-19FD9737D201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53E-4234-8EF8-19FD9737D201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153E-4234-8EF8-19FD9737D201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153E-4234-8EF8-19FD9737D201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153E-4234-8EF8-19FD9737D201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153E-4234-8EF8-19FD9737D201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153E-4234-8EF8-19FD9737D201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153E-4234-8EF8-19FD9737D201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153E-4234-8EF8-19FD9737D201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153E-4234-8EF8-19FD9737D201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153E-4234-8EF8-19FD9737D201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153E-4234-8EF8-19FD9737D201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153E-4234-8EF8-19FD9737D201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153E-4234-8EF8-19FD9737D201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153E-4234-8EF8-19FD9737D201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153E-4234-8EF8-19FD9737D201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153E-4234-8EF8-19FD9737D201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153E-4234-8EF8-19FD9737D201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153E-4234-8EF8-19FD9737D201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153E-4234-8EF8-19FD9737D201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153E-4234-8EF8-19FD9737D201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153E-4234-8EF8-19FD9737D201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153E-4234-8EF8-19FD9737D201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153E-4234-8EF8-19FD9737D201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153E-4234-8EF8-19FD9737D201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153E-4234-8EF8-19FD9737D201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153E-4234-8EF8-19FD9737D201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153E-4234-8EF8-19FD9737D201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153E-4234-8EF8-19FD9737D201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153E-4234-8EF8-19FD9737D201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153E-4234-8EF8-19FD9737D201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153E-4234-8EF8-19FD9737D201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153E-4234-8EF8-19FD9737D201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153E-4234-8EF8-19FD9737D201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153E-4234-8EF8-19FD9737D201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153E-4234-8EF8-19FD9737D201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153E-4234-8EF8-19FD9737D201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153E-4234-8EF8-19FD9737D201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153E-4234-8EF8-19FD9737D201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153E-4234-8EF8-19FD9737D201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153E-4234-8EF8-19FD9737D201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153E-4234-8EF8-19FD9737D201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153E-4234-8EF8-19FD9737D201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153E-4234-8EF8-19FD9737D201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153E-4234-8EF8-19FD9737D201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153E-4234-8EF8-19FD9737D201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153E-4234-8EF8-19FD9737D201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153E-4234-8EF8-19FD9737D201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153E-4234-8EF8-19FD9737D201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153E-4234-8EF8-19FD9737D201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153E-4234-8EF8-19FD9737D201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153E-4234-8EF8-19FD9737D201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153E-4234-8EF8-19FD9737D201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153E-4234-8EF8-19FD9737D201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153E-4234-8EF8-19FD9737D201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153E-4234-8EF8-19FD9737D201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153E-4234-8EF8-19FD9737D201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153E-4234-8EF8-19FD9737D201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153E-4234-8EF8-19FD9737D201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153E-4234-8EF8-19FD9737D201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153E-4234-8EF8-19FD9737D201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153E-4234-8EF8-19FD9737D201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153E-4234-8EF8-19FD9737D201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153E-4234-8EF8-19FD9737D201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153E-4234-8EF8-19FD9737D201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153E-4234-8EF8-19FD9737D201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153E-4234-8EF8-19FD9737D201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153E-4234-8EF8-19FD9737D201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153E-4234-8EF8-19FD9737D201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153E-4234-8EF8-19FD9737D201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153E-4234-8EF8-19FD9737D201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153E-4234-8EF8-19FD9737D201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153E-4234-8EF8-19FD9737D201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153E-4234-8EF8-19FD9737D201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153E-4234-8EF8-19FD9737D201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153E-4234-8EF8-19FD9737D201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153E-4234-8EF8-19FD9737D201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153E-4234-8EF8-19FD9737D201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153E-4234-8EF8-19FD9737D201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153E-4234-8EF8-19FD9737D201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153E-4234-8EF8-19FD9737D201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153E-4234-8EF8-19FD9737D201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153E-4234-8EF8-19FD9737D201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153E-4234-8EF8-19FD9737D201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153E-4234-8EF8-19FD9737D201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153E-4234-8EF8-19FD9737D201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153E-4234-8EF8-19FD9737D201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153E-4234-8EF8-19FD9737D201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153E-4234-8EF8-19FD9737D201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153E-4234-8EF8-19FD9737D201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153E-4234-8EF8-19FD9737D201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153E-4234-8EF8-19FD9737D201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153E-4234-8EF8-19FD9737D201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153E-4234-8EF8-19FD9737D201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153E-4234-8EF8-19FD9737D201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153E-4234-8EF8-19FD9737D201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153E-4234-8EF8-19FD9737D201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153E-4234-8EF8-19FD9737D201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153E-4234-8EF8-19FD9737D201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153E-4234-8EF8-19FD9737D201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153E-4234-8EF8-19FD9737D201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153E-4234-8EF8-19FD9737D201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153E-4234-8EF8-19FD9737D201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153E-4234-8EF8-19FD9737D201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153E-4234-8EF8-19FD9737D201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153E-4234-8EF8-19FD9737D201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153E-4234-8EF8-19FD9737D201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153E-4234-8EF8-19FD9737D201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153E-4234-8EF8-19FD9737D201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153E-4234-8EF8-19FD9737D201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153E-4234-8EF8-19FD9737D201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153E-4234-8EF8-19FD9737D201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153E-4234-8EF8-19FD9737D201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153E-4234-8EF8-19FD9737D201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153E-4234-8EF8-19FD9737D201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153E-4234-8EF8-19FD9737D201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153E-4234-8EF8-19FD9737D201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153E-4234-8EF8-19FD9737D201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153E-4234-8EF8-19FD9737D201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153E-4234-8EF8-19FD9737D201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153E-4234-8EF8-19FD9737D201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153E-4234-8EF8-19FD9737D201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153E-4234-8EF8-19FD9737D201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153E-4234-8EF8-19FD9737D201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153E-4234-8EF8-19FD9737D201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153E-4234-8EF8-19FD9737D201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153E-4234-8EF8-19FD9737D201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153E-4234-8EF8-19FD9737D201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153E-4234-8EF8-19FD9737D201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153E-4234-8EF8-19FD9737D201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153E-4234-8EF8-19FD9737D201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153E-4234-8EF8-19FD9737D201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153E-4234-8EF8-19FD9737D201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153E-4234-8EF8-19FD9737D201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153E-4234-8EF8-19FD9737D201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153E-4234-8EF8-19FD9737D201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153E-4234-8EF8-19FD9737D201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153E-4234-8EF8-19FD9737D201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153E-4234-8EF8-19FD9737D201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153E-4234-8EF8-19FD9737D201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153E-4234-8EF8-19FD9737D201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153E-4234-8EF8-19FD9737D201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153E-4234-8EF8-19FD9737D201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153E-4234-8EF8-19FD9737D201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153E-4234-8EF8-19FD9737D201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153E-4234-8EF8-19FD9737D201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153E-4234-8EF8-19FD9737D201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153E-4234-8EF8-19FD9737D201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153E-4234-8EF8-19FD9737D201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153E-4234-8EF8-19FD9737D201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153E-4234-8EF8-19FD9737D201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153E-4234-8EF8-19FD9737D201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153E-4234-8EF8-19FD9737D201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153E-4234-8EF8-19FD9737D201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153E-4234-8EF8-19FD9737D201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153E-4234-8EF8-19FD9737D201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153E-4234-8EF8-19FD9737D201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153E-4234-8EF8-19FD9737D201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153E-4234-8EF8-19FD9737D201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153E-4234-8EF8-19FD9737D201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153E-4234-8EF8-19FD9737D201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153E-4234-8EF8-19FD9737D201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153E-4234-8EF8-19FD9737D201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153E-4234-8EF8-19FD9737D201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153E-4234-8EF8-19FD9737D201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153E-4234-8EF8-19FD9737D201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153E-4234-8EF8-19FD9737D201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153E-4234-8EF8-19FD9737D201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153E-4234-8EF8-19FD9737D201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153E-4234-8EF8-19FD9737D201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153E-4234-8EF8-19FD9737D201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153E-4234-8EF8-19FD9737D201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153E-4234-8EF8-19FD9737D201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153E-4234-8EF8-19FD9737D201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153E-4234-8EF8-19FD9737D201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153E-4234-8EF8-19FD9737D201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153E-4234-8EF8-19FD9737D201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B-153E-4234-8EF8-19FD9737D201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C-153E-4234-8EF8-19FD9737D201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D-153E-4234-8EF8-19FD9737D201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E-153E-4234-8EF8-19FD9737D201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F-153E-4234-8EF8-19FD9737D201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0-153E-4234-8EF8-19FD9737D201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1-153E-4234-8EF8-19FD9737D201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2-153E-4234-8EF8-19FD9737D201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3-153E-4234-8EF8-19FD9737D201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4-153E-4234-8EF8-19FD9737D201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5-153E-4234-8EF8-19FD9737D201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6-153E-4234-8EF8-19FD9737D201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7-153E-4234-8EF8-19FD9737D201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8-153E-4234-8EF8-19FD9737D201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9-153E-4234-8EF8-19FD9737D201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A-153E-4234-8EF8-19FD9737D201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B-153E-4234-8EF8-19FD9737D201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C-153E-4234-8EF8-19FD9737D201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D-153E-4234-8EF8-19FD9737D201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E-153E-4234-8EF8-19FD9737D201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F-153E-4234-8EF8-19FD9737D201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0-153E-4234-8EF8-19FD9737D201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1-153E-4234-8EF8-19FD9737D201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2-153E-4234-8EF8-19FD9737D201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3-153E-4234-8EF8-19FD9737D201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4-153E-4234-8EF8-19FD9737D201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5-153E-4234-8EF8-19FD9737D201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6-153E-4234-8EF8-19FD9737D201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7-153E-4234-8EF8-19FD9737D201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8-153E-4234-8EF8-19FD9737D201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9-153E-4234-8EF8-19FD9737D201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A-153E-4234-8EF8-19FD9737D201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B-153E-4234-8EF8-19FD9737D201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C-153E-4234-8EF8-19FD9737D201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D-153E-4234-8EF8-19FD9737D201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E-153E-4234-8EF8-19FD9737D201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F-153E-4234-8EF8-19FD9737D201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0-153E-4234-8EF8-19FD9737D201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1-153E-4234-8EF8-19FD9737D201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2-153E-4234-8EF8-19FD9737D201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3-153E-4234-8EF8-19FD9737D201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4-153E-4234-8EF8-19FD9737D201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5-153E-4234-8EF8-19FD9737D201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6-153E-4234-8EF8-19FD9737D201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7-153E-4234-8EF8-19FD9737D201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8-153E-4234-8EF8-19FD9737D201}"/>
                </c:ext>
              </c:extLst>
            </c:dLbl>
            <c:dLbl>
              <c:idx val="2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9-153E-4234-8EF8-19FD9737D201}"/>
                </c:ext>
              </c:extLst>
            </c:dLbl>
            <c:dLbl>
              <c:idx val="2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A-153E-4234-8EF8-19FD9737D201}"/>
                </c:ext>
              </c:extLst>
            </c:dLbl>
            <c:dLbl>
              <c:idx val="2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B-153E-4234-8EF8-19FD9737D201}"/>
                </c:ext>
              </c:extLst>
            </c:dLbl>
            <c:dLbl>
              <c:idx val="2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C-153E-4234-8EF8-19FD9737D201}"/>
                </c:ext>
              </c:extLst>
            </c:dLbl>
            <c:dLbl>
              <c:idx val="2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D-153E-4234-8EF8-19FD9737D201}"/>
                </c:ext>
              </c:extLst>
            </c:dLbl>
            <c:dLbl>
              <c:idx val="2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E-153E-4234-8EF8-19FD9737D201}"/>
                </c:ext>
              </c:extLst>
            </c:dLbl>
            <c:dLbl>
              <c:idx val="2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F-153E-4234-8EF8-19FD9737D201}"/>
                </c:ext>
              </c:extLst>
            </c:dLbl>
            <c:dLbl>
              <c:idx val="2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0-153E-4234-8EF8-19FD9737D201}"/>
                </c:ext>
              </c:extLst>
            </c:dLbl>
            <c:dLbl>
              <c:idx val="2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1-153E-4234-8EF8-19FD9737D201}"/>
                </c:ext>
              </c:extLst>
            </c:dLbl>
            <c:dLbl>
              <c:idx val="2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2-153E-4234-8EF8-19FD9737D201}"/>
                </c:ext>
              </c:extLst>
            </c:dLbl>
            <c:dLbl>
              <c:idx val="2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3-153E-4234-8EF8-19FD9737D201}"/>
                </c:ext>
              </c:extLst>
            </c:dLbl>
            <c:dLbl>
              <c:idx val="2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4-153E-4234-8EF8-19FD9737D201}"/>
                </c:ext>
              </c:extLst>
            </c:dLbl>
            <c:dLbl>
              <c:idx val="2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5-153E-4234-8EF8-19FD9737D201}"/>
                </c:ext>
              </c:extLst>
            </c:dLbl>
            <c:dLbl>
              <c:idx val="2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6-153E-4234-8EF8-19FD9737D201}"/>
                </c:ext>
              </c:extLst>
            </c:dLbl>
            <c:dLbl>
              <c:idx val="2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7-153E-4234-8EF8-19FD9737D201}"/>
                </c:ext>
              </c:extLst>
            </c:dLbl>
            <c:dLbl>
              <c:idx val="2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8-153E-4234-8EF8-19FD9737D201}"/>
                </c:ext>
              </c:extLst>
            </c:dLbl>
            <c:dLbl>
              <c:idx val="2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9-153E-4234-8EF8-19FD9737D201}"/>
                </c:ext>
              </c:extLst>
            </c:dLbl>
            <c:dLbl>
              <c:idx val="2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A-153E-4234-8EF8-19FD9737D201}"/>
                </c:ext>
              </c:extLst>
            </c:dLbl>
            <c:dLbl>
              <c:idx val="2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B-153E-4234-8EF8-19FD9737D201}"/>
                </c:ext>
              </c:extLst>
            </c:dLbl>
            <c:dLbl>
              <c:idx val="2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C-153E-4234-8EF8-19FD9737D201}"/>
                </c:ext>
              </c:extLst>
            </c:dLbl>
            <c:dLbl>
              <c:idx val="2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D-153E-4234-8EF8-19FD9737D201}"/>
                </c:ext>
              </c:extLst>
            </c:dLbl>
            <c:dLbl>
              <c:idx val="2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E-153E-4234-8EF8-19FD9737D201}"/>
                </c:ext>
              </c:extLst>
            </c:dLbl>
            <c:dLbl>
              <c:idx val="2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F-153E-4234-8EF8-19FD9737D201}"/>
                </c:ext>
              </c:extLst>
            </c:dLbl>
            <c:dLbl>
              <c:idx val="2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0-153E-4234-8EF8-19FD9737D201}"/>
                </c:ext>
              </c:extLst>
            </c:dLbl>
            <c:dLbl>
              <c:idx val="2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1-153E-4234-8EF8-19FD9737D201}"/>
                </c:ext>
              </c:extLst>
            </c:dLbl>
            <c:dLbl>
              <c:idx val="2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2-153E-4234-8EF8-19FD9737D201}"/>
                </c:ext>
              </c:extLst>
            </c:dLbl>
            <c:dLbl>
              <c:idx val="2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3-153E-4234-8EF8-19FD9737D201}"/>
                </c:ext>
              </c:extLst>
            </c:dLbl>
            <c:dLbl>
              <c:idx val="2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4-153E-4234-8EF8-19FD9737D201}"/>
                </c:ext>
              </c:extLst>
            </c:dLbl>
            <c:dLbl>
              <c:idx val="2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5-153E-4234-8EF8-19FD9737D201}"/>
                </c:ext>
              </c:extLst>
            </c:dLbl>
            <c:dLbl>
              <c:idx val="2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6-153E-4234-8EF8-19FD9737D201}"/>
                </c:ext>
              </c:extLst>
            </c:dLbl>
            <c:dLbl>
              <c:idx val="2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7-153E-4234-8EF8-19FD9737D201}"/>
                </c:ext>
              </c:extLst>
            </c:dLbl>
            <c:dLbl>
              <c:idx val="2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8-153E-4234-8EF8-19FD9737D201}"/>
                </c:ext>
              </c:extLst>
            </c:dLbl>
            <c:dLbl>
              <c:idx val="2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9-153E-4234-8EF8-19FD9737D201}"/>
                </c:ext>
              </c:extLst>
            </c:dLbl>
            <c:dLbl>
              <c:idx val="3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A-153E-4234-8EF8-19FD9737D201}"/>
                </c:ext>
              </c:extLst>
            </c:dLbl>
            <c:dLbl>
              <c:idx val="3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B-153E-4234-8EF8-19FD9737D201}"/>
                </c:ext>
              </c:extLst>
            </c:dLbl>
            <c:dLbl>
              <c:idx val="3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C-153E-4234-8EF8-19FD9737D201}"/>
                </c:ext>
              </c:extLst>
            </c:dLbl>
            <c:dLbl>
              <c:idx val="3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D-153E-4234-8EF8-19FD9737D201}"/>
                </c:ext>
              </c:extLst>
            </c:dLbl>
            <c:dLbl>
              <c:idx val="3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E-153E-4234-8EF8-19FD9737D201}"/>
                </c:ext>
              </c:extLst>
            </c:dLbl>
            <c:dLbl>
              <c:idx val="3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F-153E-4234-8EF8-19FD9737D201}"/>
                </c:ext>
              </c:extLst>
            </c:dLbl>
            <c:dLbl>
              <c:idx val="3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0-153E-4234-8EF8-19FD9737D201}"/>
                </c:ext>
              </c:extLst>
            </c:dLbl>
            <c:dLbl>
              <c:idx val="3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1-153E-4234-8EF8-19FD9737D201}"/>
                </c:ext>
              </c:extLst>
            </c:dLbl>
            <c:dLbl>
              <c:idx val="3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2-153E-4234-8EF8-19FD9737D201}"/>
                </c:ext>
              </c:extLst>
            </c:dLbl>
            <c:dLbl>
              <c:idx val="3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3-153E-4234-8EF8-19FD9737D201}"/>
                </c:ext>
              </c:extLst>
            </c:dLbl>
            <c:dLbl>
              <c:idx val="3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4-153E-4234-8EF8-19FD9737D201}"/>
                </c:ext>
              </c:extLst>
            </c:dLbl>
            <c:dLbl>
              <c:idx val="3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5-153E-4234-8EF8-19FD9737D201}"/>
                </c:ext>
              </c:extLst>
            </c:dLbl>
            <c:dLbl>
              <c:idx val="3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6-153E-4234-8EF8-19FD9737D201}"/>
                </c:ext>
              </c:extLst>
            </c:dLbl>
            <c:dLbl>
              <c:idx val="3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7-153E-4234-8EF8-19FD9737D201}"/>
                </c:ext>
              </c:extLst>
            </c:dLbl>
            <c:dLbl>
              <c:idx val="3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8-153E-4234-8EF8-19FD9737D201}"/>
                </c:ext>
              </c:extLst>
            </c:dLbl>
            <c:dLbl>
              <c:idx val="3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9-153E-4234-8EF8-19FD9737D201}"/>
                </c:ext>
              </c:extLst>
            </c:dLbl>
            <c:dLbl>
              <c:idx val="3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A-153E-4234-8EF8-19FD9737D201}"/>
                </c:ext>
              </c:extLst>
            </c:dLbl>
            <c:dLbl>
              <c:idx val="3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B-153E-4234-8EF8-19FD9737D201}"/>
                </c:ext>
              </c:extLst>
            </c:dLbl>
            <c:dLbl>
              <c:idx val="3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C-153E-4234-8EF8-19FD9737D201}"/>
                </c:ext>
              </c:extLst>
            </c:dLbl>
            <c:dLbl>
              <c:idx val="3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D-153E-4234-8EF8-19FD9737D201}"/>
                </c:ext>
              </c:extLst>
            </c:dLbl>
            <c:dLbl>
              <c:idx val="3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E-153E-4234-8EF8-19FD9737D201}"/>
                </c:ext>
              </c:extLst>
            </c:dLbl>
            <c:dLbl>
              <c:idx val="3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F-153E-4234-8EF8-19FD9737D201}"/>
                </c:ext>
              </c:extLst>
            </c:dLbl>
            <c:dLbl>
              <c:idx val="3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0-153E-4234-8EF8-19FD9737D201}"/>
                </c:ext>
              </c:extLst>
            </c:dLbl>
            <c:dLbl>
              <c:idx val="3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1-153E-4234-8EF8-19FD9737D201}"/>
                </c:ext>
              </c:extLst>
            </c:dLbl>
            <c:dLbl>
              <c:idx val="3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2-153E-4234-8EF8-19FD9737D201}"/>
                </c:ext>
              </c:extLst>
            </c:dLbl>
            <c:dLbl>
              <c:idx val="3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3-153E-4234-8EF8-19FD9737D201}"/>
                </c:ext>
              </c:extLst>
            </c:dLbl>
            <c:dLbl>
              <c:idx val="3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4-153E-4234-8EF8-19FD9737D201}"/>
                </c:ext>
              </c:extLst>
            </c:dLbl>
            <c:dLbl>
              <c:idx val="3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5-153E-4234-8EF8-19FD9737D201}"/>
                </c:ext>
              </c:extLst>
            </c:dLbl>
            <c:dLbl>
              <c:idx val="3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6-153E-4234-8EF8-19FD9737D201}"/>
                </c:ext>
              </c:extLst>
            </c:dLbl>
            <c:dLbl>
              <c:idx val="3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7-153E-4234-8EF8-19FD9737D201}"/>
                </c:ext>
              </c:extLst>
            </c:dLbl>
            <c:dLbl>
              <c:idx val="3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8-153E-4234-8EF8-19FD9737D201}"/>
                </c:ext>
              </c:extLst>
            </c:dLbl>
            <c:dLbl>
              <c:idx val="3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9-153E-4234-8EF8-19FD9737D201}"/>
                </c:ext>
              </c:extLst>
            </c:dLbl>
            <c:dLbl>
              <c:idx val="3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A-153E-4234-8EF8-19FD9737D201}"/>
                </c:ext>
              </c:extLst>
            </c:dLbl>
            <c:dLbl>
              <c:idx val="3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B-153E-4234-8EF8-19FD9737D201}"/>
                </c:ext>
              </c:extLst>
            </c:dLbl>
            <c:dLbl>
              <c:idx val="3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C-153E-4234-8EF8-19FD9737D201}"/>
                </c:ext>
              </c:extLst>
            </c:dLbl>
            <c:dLbl>
              <c:idx val="3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D-153E-4234-8EF8-19FD9737D201}"/>
                </c:ext>
              </c:extLst>
            </c:dLbl>
            <c:dLbl>
              <c:idx val="3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E-153E-4234-8EF8-19FD9737D201}"/>
                </c:ext>
              </c:extLst>
            </c:dLbl>
            <c:dLbl>
              <c:idx val="3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F-153E-4234-8EF8-19FD9737D201}"/>
                </c:ext>
              </c:extLst>
            </c:dLbl>
            <c:dLbl>
              <c:idx val="3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0-153E-4234-8EF8-19FD9737D201}"/>
                </c:ext>
              </c:extLst>
            </c:dLbl>
            <c:dLbl>
              <c:idx val="3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1-153E-4234-8EF8-19FD9737D201}"/>
                </c:ext>
              </c:extLst>
            </c:dLbl>
            <c:dLbl>
              <c:idx val="3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2-153E-4234-8EF8-19FD9737D201}"/>
                </c:ext>
              </c:extLst>
            </c:dLbl>
            <c:dLbl>
              <c:idx val="3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3-153E-4234-8EF8-19FD9737D201}"/>
                </c:ext>
              </c:extLst>
            </c:dLbl>
            <c:dLbl>
              <c:idx val="3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4-153E-4234-8EF8-19FD9737D201}"/>
                </c:ext>
              </c:extLst>
            </c:dLbl>
            <c:dLbl>
              <c:idx val="3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5-153E-4234-8EF8-19FD9737D201}"/>
                </c:ext>
              </c:extLst>
            </c:dLbl>
            <c:dLbl>
              <c:idx val="3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6-153E-4234-8EF8-19FD9737D201}"/>
                </c:ext>
              </c:extLst>
            </c:dLbl>
            <c:dLbl>
              <c:idx val="3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7-153E-4234-8EF8-19FD9737D201}"/>
                </c:ext>
              </c:extLst>
            </c:dLbl>
            <c:dLbl>
              <c:idx val="3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8-153E-4234-8EF8-19FD9737D201}"/>
                </c:ext>
              </c:extLst>
            </c:dLbl>
            <c:dLbl>
              <c:idx val="3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9-153E-4234-8EF8-19FD9737D201}"/>
                </c:ext>
              </c:extLst>
            </c:dLbl>
            <c:dLbl>
              <c:idx val="3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A-153E-4234-8EF8-19FD9737D201}"/>
                </c:ext>
              </c:extLst>
            </c:dLbl>
            <c:dLbl>
              <c:idx val="3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B-153E-4234-8EF8-19FD9737D201}"/>
                </c:ext>
              </c:extLst>
            </c:dLbl>
            <c:dLbl>
              <c:idx val="3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C-153E-4234-8EF8-19FD9737D201}"/>
                </c:ext>
              </c:extLst>
            </c:dLbl>
            <c:dLbl>
              <c:idx val="3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D-153E-4234-8EF8-19FD9737D201}"/>
                </c:ext>
              </c:extLst>
            </c:dLbl>
            <c:dLbl>
              <c:idx val="3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E-153E-4234-8EF8-19FD9737D201}"/>
                </c:ext>
              </c:extLst>
            </c:dLbl>
            <c:dLbl>
              <c:idx val="3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F-153E-4234-8EF8-19FD9737D201}"/>
                </c:ext>
              </c:extLst>
            </c:dLbl>
            <c:dLbl>
              <c:idx val="3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0-153E-4234-8EF8-19FD9737D201}"/>
                </c:ext>
              </c:extLst>
            </c:dLbl>
            <c:dLbl>
              <c:idx val="3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1-153E-4234-8EF8-19FD9737D201}"/>
                </c:ext>
              </c:extLst>
            </c:dLbl>
            <c:dLbl>
              <c:idx val="3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2-153E-4234-8EF8-19FD9737D201}"/>
                </c:ext>
              </c:extLst>
            </c:dLbl>
            <c:dLbl>
              <c:idx val="3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3-153E-4234-8EF8-19FD9737D201}"/>
                </c:ext>
              </c:extLst>
            </c:dLbl>
            <c:dLbl>
              <c:idx val="3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4-153E-4234-8EF8-19FD9737D201}"/>
                </c:ext>
              </c:extLst>
            </c:dLbl>
            <c:dLbl>
              <c:idx val="3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5-153E-4234-8EF8-19FD9737D201}"/>
                </c:ext>
              </c:extLst>
            </c:dLbl>
            <c:dLbl>
              <c:idx val="3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6-153E-4234-8EF8-19FD9737D201}"/>
                </c:ext>
              </c:extLst>
            </c:dLbl>
            <c:dLbl>
              <c:idx val="3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7-153E-4234-8EF8-19FD9737D201}"/>
                </c:ext>
              </c:extLst>
            </c:dLbl>
            <c:dLbl>
              <c:idx val="3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8-153E-4234-8EF8-19FD9737D201}"/>
                </c:ext>
              </c:extLst>
            </c:dLbl>
            <c:dLbl>
              <c:idx val="3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9-153E-4234-8EF8-19FD9737D201}"/>
                </c:ext>
              </c:extLst>
            </c:dLbl>
            <c:dLbl>
              <c:idx val="3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A-153E-4234-8EF8-19FD9737D201}"/>
                </c:ext>
              </c:extLst>
            </c:dLbl>
            <c:dLbl>
              <c:idx val="3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B-153E-4234-8EF8-19FD9737D201}"/>
                </c:ext>
              </c:extLst>
            </c:dLbl>
            <c:dLbl>
              <c:idx val="3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C-153E-4234-8EF8-19FD9737D201}"/>
                </c:ext>
              </c:extLst>
            </c:dLbl>
            <c:dLbl>
              <c:idx val="3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D-153E-4234-8EF8-19FD9737D201}"/>
                </c:ext>
              </c:extLst>
            </c:dLbl>
            <c:dLbl>
              <c:idx val="3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E-153E-4234-8EF8-19FD9737D201}"/>
                </c:ext>
              </c:extLst>
            </c:dLbl>
            <c:dLbl>
              <c:idx val="3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F-153E-4234-8EF8-19FD9737D201}"/>
                </c:ext>
              </c:extLst>
            </c:dLbl>
            <c:dLbl>
              <c:idx val="3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0-153E-4234-8EF8-19FD9737D201}"/>
                </c:ext>
              </c:extLst>
            </c:dLbl>
            <c:dLbl>
              <c:idx val="3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1-153E-4234-8EF8-19FD9737D201}"/>
                </c:ext>
              </c:extLst>
            </c:dLbl>
            <c:dLbl>
              <c:idx val="3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2-153E-4234-8EF8-19FD9737D201}"/>
                </c:ext>
              </c:extLst>
            </c:dLbl>
            <c:dLbl>
              <c:idx val="3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3-153E-4234-8EF8-19FD9737D201}"/>
                </c:ext>
              </c:extLst>
            </c:dLbl>
            <c:dLbl>
              <c:idx val="3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4-153E-4234-8EF8-19FD9737D201}"/>
                </c:ext>
              </c:extLst>
            </c:dLbl>
            <c:dLbl>
              <c:idx val="3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5-153E-4234-8EF8-19FD9737D201}"/>
                </c:ext>
              </c:extLst>
            </c:dLbl>
            <c:dLbl>
              <c:idx val="3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6-153E-4234-8EF8-19FD9737D201}"/>
                </c:ext>
              </c:extLst>
            </c:dLbl>
            <c:dLbl>
              <c:idx val="3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7-153E-4234-8EF8-19FD9737D201}"/>
                </c:ext>
              </c:extLst>
            </c:dLbl>
            <c:dLbl>
              <c:idx val="3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8-153E-4234-8EF8-19FD9737D201}"/>
                </c:ext>
              </c:extLst>
            </c:dLbl>
            <c:dLbl>
              <c:idx val="3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9-153E-4234-8EF8-19FD9737D201}"/>
                </c:ext>
              </c:extLst>
            </c:dLbl>
            <c:dLbl>
              <c:idx val="3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A-153E-4234-8EF8-19FD9737D2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'S6'!$E$56:$E$436</c:f>
              <c:numCache>
                <c:formatCode>0.00</c:formatCode>
                <c:ptCount val="381"/>
                <c:pt idx="0">
                  <c:v>3.8000000000000003</c:v>
                </c:pt>
                <c:pt idx="1">
                  <c:v>4.9000000000000004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</c:numCache>
            </c:numRef>
          </c:xVal>
          <c:yVal>
            <c:numRef>
              <c:f>'S6'!$F$56:$F$436</c:f>
              <c:numCache>
                <c:formatCode>0.00</c:formatCode>
                <c:ptCount val="381"/>
                <c:pt idx="0">
                  <c:v>0.5</c:v>
                </c:pt>
                <c:pt idx="1">
                  <c:v>1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'S6'!$A$56:$A$436</c15:f>
                <c15:dlblRangeCache>
                  <c:ptCount val="381"/>
                  <c:pt idx="0">
                    <c:v>Country A</c:v>
                  </c:pt>
                  <c:pt idx="1">
                    <c:v>Country B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4-FBE8-420C-9150-72404C8AE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527520"/>
        <c:axId val="370125936"/>
      </c:scatterChart>
      <c:catAx>
        <c:axId val="1675275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Proportion</a:t>
                </a:r>
                <a:r>
                  <a:rPr lang="en-US" sz="1400" baseline="0"/>
                  <a:t> of the population using basic sanitation services in 2017 (%)</a:t>
                </a:r>
                <a:endParaRPr 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0125936"/>
        <c:crossesAt val="0"/>
        <c:auto val="1"/>
        <c:lblAlgn val="ctr"/>
        <c:lblOffset val="100"/>
        <c:noMultiLvlLbl val="0"/>
      </c:catAx>
      <c:valAx>
        <c:axId val="370125936"/>
        <c:scaling>
          <c:orientation val="minMax"/>
          <c:max val="8"/>
          <c:min val="-3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Annual rate of change, 2000-2017
Percentage points per 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527520"/>
        <c:crossesAt val="1"/>
        <c:crossBetween val="midCat"/>
        <c:majorUnit val="1"/>
      </c:valAx>
      <c:spPr>
        <a:solidFill>
          <a:srgbClr val="FFB300"/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'S6'!$A$44</c:f>
              <c:strCache>
                <c:ptCount val="1"/>
                <c:pt idx="0">
                  <c:v>Insufficient progress</c:v>
                </c:pt>
              </c:strCache>
            </c:strRef>
          </c:tx>
          <c:spPr>
            <a:solidFill>
              <a:srgbClr val="FDFAB5"/>
            </a:solidFill>
            <a:ln>
              <a:noFill/>
            </a:ln>
            <a:effectLst/>
          </c:spPr>
          <c:cat>
            <c:numRef>
              <c:f>'S6'!$B$43:$G$43</c:f>
              <c:numCache>
                <c:formatCode>General</c:formatCode>
                <c:ptCount val="6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</c:numCache>
            </c:numRef>
          </c:cat>
          <c:val>
            <c:numRef>
              <c:f>'S6'!$B$44:$G$44</c:f>
              <c:numCache>
                <c:formatCode>0.0</c:formatCode>
                <c:ptCount val="6"/>
                <c:pt idx="0">
                  <c:v>7.615384615384615</c:v>
                </c:pt>
                <c:pt idx="1">
                  <c:v>6.092307692307692</c:v>
                </c:pt>
                <c:pt idx="2">
                  <c:v>4.569230769230769</c:v>
                </c:pt>
                <c:pt idx="3" formatCode="General">
                  <c:v>3.046153846153846</c:v>
                </c:pt>
                <c:pt idx="4" formatCode="General">
                  <c:v>1.523076923076923</c:v>
                </c:pt>
                <c:pt idx="5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82-4761-882B-1460CDC99783}"/>
            </c:ext>
          </c:extLst>
        </c:ser>
        <c:ser>
          <c:idx val="1"/>
          <c:order val="1"/>
          <c:tx>
            <c:strRef>
              <c:f>'S6'!$A$45</c:f>
              <c:strCache>
                <c:ptCount val="1"/>
                <c:pt idx="0">
                  <c:v>On track</c:v>
                </c:pt>
              </c:strCache>
            </c:strRef>
          </c:tx>
          <c:spPr>
            <a:solidFill>
              <a:srgbClr val="BEE395"/>
            </a:solidFill>
            <a:ln>
              <a:noFill/>
            </a:ln>
            <a:effectLst/>
          </c:spPr>
          <c:cat>
            <c:numRef>
              <c:f>'S6'!$B$43:$G$43</c:f>
              <c:numCache>
                <c:formatCode>General</c:formatCode>
                <c:ptCount val="6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</c:numCache>
            </c:numRef>
          </c:cat>
          <c:val>
            <c:numRef>
              <c:f>'S6'!$B$45:$G$45</c:f>
              <c:numCache>
                <c:formatCode>General</c:formatCode>
                <c:ptCount val="6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82-4761-882B-1460CDC997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527520"/>
        <c:axId val="370125936"/>
      </c:areaChart>
      <c:scatterChart>
        <c:scatterStyle val="lineMarker"/>
        <c:varyColors val="0"/>
        <c:ser>
          <c:idx val="2"/>
          <c:order val="2"/>
          <c:tx>
            <c:strRef>
              <c:f>'S6'!$U$54</c:f>
              <c:strCache>
                <c:ptCount val="1"/>
                <c:pt idx="0">
                  <c:v>Country data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20"/>
            <c:spPr>
              <a:solidFill>
                <a:srgbClr val="388E3C">
                  <a:alpha val="50000"/>
                </a:srgbClr>
              </a:solidFill>
              <a:ln w="12700">
                <a:solidFill>
                  <a:srgbClr val="0070C0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B4FA28F6-2934-447A-82A9-3BA6A28FDAC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C282-4761-882B-1460CDC99783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580B47D1-00D3-43CE-8CE3-A452D926A9A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C282-4761-882B-1460CDC99783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21-454F-8388-CBF9BE6F217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21-454F-8388-CBF9BE6F2178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21-454F-8388-CBF9BE6F2178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21-454F-8388-CBF9BE6F2178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21-454F-8388-CBF9BE6F2178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21-454F-8388-CBF9BE6F2178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21-454F-8388-CBF9BE6F2178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21-454F-8388-CBF9BE6F2178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C21-454F-8388-CBF9BE6F2178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21-454F-8388-CBF9BE6F2178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C21-454F-8388-CBF9BE6F2178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C21-454F-8388-CBF9BE6F2178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C21-454F-8388-CBF9BE6F2178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C21-454F-8388-CBF9BE6F2178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C21-454F-8388-CBF9BE6F2178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C21-454F-8388-CBF9BE6F2178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C21-454F-8388-CBF9BE6F2178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C21-454F-8388-CBF9BE6F2178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C21-454F-8388-CBF9BE6F2178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C21-454F-8388-CBF9BE6F2178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C21-454F-8388-CBF9BE6F2178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C21-454F-8388-CBF9BE6F2178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C21-454F-8388-CBF9BE6F2178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C21-454F-8388-CBF9BE6F2178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C21-454F-8388-CBF9BE6F2178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C21-454F-8388-CBF9BE6F2178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C21-454F-8388-CBF9BE6F2178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C21-454F-8388-CBF9BE6F2178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C21-454F-8388-CBF9BE6F2178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C21-454F-8388-CBF9BE6F2178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C21-454F-8388-CBF9BE6F2178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C21-454F-8388-CBF9BE6F2178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C21-454F-8388-CBF9BE6F2178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C21-454F-8388-CBF9BE6F2178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C21-454F-8388-CBF9BE6F2178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C21-454F-8388-CBF9BE6F2178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C21-454F-8388-CBF9BE6F2178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C21-454F-8388-CBF9BE6F2178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C21-454F-8388-CBF9BE6F2178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C21-454F-8388-CBF9BE6F2178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C21-454F-8388-CBF9BE6F2178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C21-454F-8388-CBF9BE6F2178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C21-454F-8388-CBF9BE6F2178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C21-454F-8388-CBF9BE6F2178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4C21-454F-8388-CBF9BE6F2178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4C21-454F-8388-CBF9BE6F2178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4C21-454F-8388-CBF9BE6F2178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4C21-454F-8388-CBF9BE6F2178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4C21-454F-8388-CBF9BE6F2178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4C21-454F-8388-CBF9BE6F2178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4C21-454F-8388-CBF9BE6F2178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4C21-454F-8388-CBF9BE6F2178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4C21-454F-8388-CBF9BE6F2178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4C21-454F-8388-CBF9BE6F2178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4C21-454F-8388-CBF9BE6F2178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4C21-454F-8388-CBF9BE6F2178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4C21-454F-8388-CBF9BE6F2178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4C21-454F-8388-CBF9BE6F2178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4C21-454F-8388-CBF9BE6F2178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4C21-454F-8388-CBF9BE6F2178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4C21-454F-8388-CBF9BE6F2178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4C21-454F-8388-CBF9BE6F2178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4C21-454F-8388-CBF9BE6F2178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4C21-454F-8388-CBF9BE6F2178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4C21-454F-8388-CBF9BE6F2178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4C21-454F-8388-CBF9BE6F2178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4C21-454F-8388-CBF9BE6F2178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4C21-454F-8388-CBF9BE6F2178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4C21-454F-8388-CBF9BE6F2178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4C21-454F-8388-CBF9BE6F2178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4C21-454F-8388-CBF9BE6F2178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4C21-454F-8388-CBF9BE6F2178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4C21-454F-8388-CBF9BE6F2178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4C21-454F-8388-CBF9BE6F2178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4C21-454F-8388-CBF9BE6F2178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4C21-454F-8388-CBF9BE6F2178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4C21-454F-8388-CBF9BE6F2178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4C21-454F-8388-CBF9BE6F2178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4C21-454F-8388-CBF9BE6F2178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4C21-454F-8388-CBF9BE6F2178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4C21-454F-8388-CBF9BE6F2178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4C21-454F-8388-CBF9BE6F2178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4C21-454F-8388-CBF9BE6F2178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4C21-454F-8388-CBF9BE6F2178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4C21-454F-8388-CBF9BE6F2178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4C21-454F-8388-CBF9BE6F2178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4C21-454F-8388-CBF9BE6F2178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4C21-454F-8388-CBF9BE6F2178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4C21-454F-8388-CBF9BE6F2178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4C21-454F-8388-CBF9BE6F2178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4C21-454F-8388-CBF9BE6F2178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4C21-454F-8388-CBF9BE6F2178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4C21-454F-8388-CBF9BE6F2178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4C21-454F-8388-CBF9BE6F2178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4C21-454F-8388-CBF9BE6F2178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4C21-454F-8388-CBF9BE6F2178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4C21-454F-8388-CBF9BE6F2178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4C21-454F-8388-CBF9BE6F2178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4C21-454F-8388-CBF9BE6F2178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4C21-454F-8388-CBF9BE6F2178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4C21-454F-8388-CBF9BE6F2178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4C21-454F-8388-CBF9BE6F2178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4C21-454F-8388-CBF9BE6F2178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4C21-454F-8388-CBF9BE6F2178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4C21-454F-8388-CBF9BE6F2178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4C21-454F-8388-CBF9BE6F2178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4C21-454F-8388-CBF9BE6F2178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4C21-454F-8388-CBF9BE6F2178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4C21-454F-8388-CBF9BE6F2178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4C21-454F-8388-CBF9BE6F2178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4C21-454F-8388-CBF9BE6F2178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4C21-454F-8388-CBF9BE6F2178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4C21-454F-8388-CBF9BE6F2178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4C21-454F-8388-CBF9BE6F2178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4C21-454F-8388-CBF9BE6F2178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4C21-454F-8388-CBF9BE6F2178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4C21-454F-8388-CBF9BE6F2178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4C21-454F-8388-CBF9BE6F2178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4C21-454F-8388-CBF9BE6F2178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4C21-454F-8388-CBF9BE6F2178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4C21-454F-8388-CBF9BE6F2178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4C21-454F-8388-CBF9BE6F2178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4C21-454F-8388-CBF9BE6F2178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4C21-454F-8388-CBF9BE6F2178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4C21-454F-8388-CBF9BE6F2178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4C21-454F-8388-CBF9BE6F2178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4C21-454F-8388-CBF9BE6F2178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4C21-454F-8388-CBF9BE6F2178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4C21-454F-8388-CBF9BE6F2178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4C21-454F-8388-CBF9BE6F2178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4C21-454F-8388-CBF9BE6F2178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4C21-454F-8388-CBF9BE6F2178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4C21-454F-8388-CBF9BE6F2178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4C21-454F-8388-CBF9BE6F2178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4C21-454F-8388-CBF9BE6F2178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4C21-454F-8388-CBF9BE6F2178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4C21-454F-8388-CBF9BE6F2178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4C21-454F-8388-CBF9BE6F2178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4C21-454F-8388-CBF9BE6F2178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4C21-454F-8388-CBF9BE6F2178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4C21-454F-8388-CBF9BE6F2178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4C21-454F-8388-CBF9BE6F2178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4C21-454F-8388-CBF9BE6F2178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4C21-454F-8388-CBF9BE6F2178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4C21-454F-8388-CBF9BE6F2178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4C21-454F-8388-CBF9BE6F2178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4C21-454F-8388-CBF9BE6F2178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4C21-454F-8388-CBF9BE6F2178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4C21-454F-8388-CBF9BE6F2178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4C21-454F-8388-CBF9BE6F2178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4C21-454F-8388-CBF9BE6F2178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4C21-454F-8388-CBF9BE6F2178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4C21-454F-8388-CBF9BE6F2178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4C21-454F-8388-CBF9BE6F2178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4C21-454F-8388-CBF9BE6F2178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4C21-454F-8388-CBF9BE6F2178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4C21-454F-8388-CBF9BE6F2178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4C21-454F-8388-CBF9BE6F2178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4C21-454F-8388-CBF9BE6F2178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4C21-454F-8388-CBF9BE6F2178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4C21-454F-8388-CBF9BE6F2178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4C21-454F-8388-CBF9BE6F2178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4C21-454F-8388-CBF9BE6F2178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4C21-454F-8388-CBF9BE6F2178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4C21-454F-8388-CBF9BE6F2178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4C21-454F-8388-CBF9BE6F2178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4C21-454F-8388-CBF9BE6F2178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4C21-454F-8388-CBF9BE6F2178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4C21-454F-8388-CBF9BE6F2178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4C21-454F-8388-CBF9BE6F2178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4C21-454F-8388-CBF9BE6F2178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4C21-454F-8388-CBF9BE6F2178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4C21-454F-8388-CBF9BE6F2178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4C21-454F-8388-CBF9BE6F2178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4C21-454F-8388-CBF9BE6F2178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4C21-454F-8388-CBF9BE6F2178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4C21-454F-8388-CBF9BE6F2178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4C21-454F-8388-CBF9BE6F2178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4C21-454F-8388-CBF9BE6F2178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4C21-454F-8388-CBF9BE6F2178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4C21-454F-8388-CBF9BE6F2178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4C21-454F-8388-CBF9BE6F2178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4C21-454F-8388-CBF9BE6F2178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4C21-454F-8388-CBF9BE6F2178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4C21-454F-8388-CBF9BE6F2178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4C21-454F-8388-CBF9BE6F2178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4C21-454F-8388-CBF9BE6F2178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4C21-454F-8388-CBF9BE6F2178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4C21-454F-8388-CBF9BE6F2178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4C21-454F-8388-CBF9BE6F2178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4C21-454F-8388-CBF9BE6F2178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4C21-454F-8388-CBF9BE6F2178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4C21-454F-8388-CBF9BE6F2178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4C21-454F-8388-CBF9BE6F2178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4C21-454F-8388-CBF9BE6F2178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4C21-454F-8388-CBF9BE6F2178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4C21-454F-8388-CBF9BE6F2178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4C21-454F-8388-CBF9BE6F2178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4C21-454F-8388-CBF9BE6F2178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4C21-454F-8388-CBF9BE6F2178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4C21-454F-8388-CBF9BE6F2178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4C21-454F-8388-CBF9BE6F2178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4C21-454F-8388-CBF9BE6F2178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4C21-454F-8388-CBF9BE6F2178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4C21-454F-8388-CBF9BE6F2178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4C21-454F-8388-CBF9BE6F2178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4C21-454F-8388-CBF9BE6F2178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4C21-454F-8388-CBF9BE6F2178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4C21-454F-8388-CBF9BE6F2178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4C21-454F-8388-CBF9BE6F2178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4C21-454F-8388-CBF9BE6F2178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4C21-454F-8388-CBF9BE6F2178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4C21-454F-8388-CBF9BE6F2178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4C21-454F-8388-CBF9BE6F2178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4C21-454F-8388-CBF9BE6F2178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4C21-454F-8388-CBF9BE6F2178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4C21-454F-8388-CBF9BE6F2178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4C21-454F-8388-CBF9BE6F2178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4C21-454F-8388-CBF9BE6F2178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B-4C21-454F-8388-CBF9BE6F2178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C-4C21-454F-8388-CBF9BE6F2178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D-4C21-454F-8388-CBF9BE6F2178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E-4C21-454F-8388-CBF9BE6F2178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F-4C21-454F-8388-CBF9BE6F2178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0-4C21-454F-8388-CBF9BE6F2178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1-4C21-454F-8388-CBF9BE6F2178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2-4C21-454F-8388-CBF9BE6F2178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3-4C21-454F-8388-CBF9BE6F2178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4-4C21-454F-8388-CBF9BE6F2178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5-4C21-454F-8388-CBF9BE6F2178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6-4C21-454F-8388-CBF9BE6F2178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7-4C21-454F-8388-CBF9BE6F2178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8-4C21-454F-8388-CBF9BE6F2178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9-4C21-454F-8388-CBF9BE6F2178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A-4C21-454F-8388-CBF9BE6F2178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B-4C21-454F-8388-CBF9BE6F2178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C-4C21-454F-8388-CBF9BE6F2178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D-4C21-454F-8388-CBF9BE6F2178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E-4C21-454F-8388-CBF9BE6F2178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F-4C21-454F-8388-CBF9BE6F2178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0-4C21-454F-8388-CBF9BE6F2178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1-4C21-454F-8388-CBF9BE6F2178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2-4C21-454F-8388-CBF9BE6F2178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3-4C21-454F-8388-CBF9BE6F2178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4-4C21-454F-8388-CBF9BE6F2178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5-4C21-454F-8388-CBF9BE6F2178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6-4C21-454F-8388-CBF9BE6F2178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7-4C21-454F-8388-CBF9BE6F2178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8-4C21-454F-8388-CBF9BE6F2178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9-4C21-454F-8388-CBF9BE6F2178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A-4C21-454F-8388-CBF9BE6F2178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B-4C21-454F-8388-CBF9BE6F2178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C-4C21-454F-8388-CBF9BE6F2178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D-4C21-454F-8388-CBF9BE6F2178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E-4C21-454F-8388-CBF9BE6F2178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F-4C21-454F-8388-CBF9BE6F2178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0-4C21-454F-8388-CBF9BE6F2178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1-4C21-454F-8388-CBF9BE6F2178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2-4C21-454F-8388-CBF9BE6F2178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3-4C21-454F-8388-CBF9BE6F2178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4-4C21-454F-8388-CBF9BE6F2178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5-4C21-454F-8388-CBF9BE6F2178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6-4C21-454F-8388-CBF9BE6F2178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7-4C21-454F-8388-CBF9BE6F2178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8-4C21-454F-8388-CBF9BE6F2178}"/>
                </c:ext>
              </c:extLst>
            </c:dLbl>
            <c:dLbl>
              <c:idx val="2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9-4C21-454F-8388-CBF9BE6F2178}"/>
                </c:ext>
              </c:extLst>
            </c:dLbl>
            <c:dLbl>
              <c:idx val="2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A-4C21-454F-8388-CBF9BE6F2178}"/>
                </c:ext>
              </c:extLst>
            </c:dLbl>
            <c:dLbl>
              <c:idx val="2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B-4C21-454F-8388-CBF9BE6F2178}"/>
                </c:ext>
              </c:extLst>
            </c:dLbl>
            <c:dLbl>
              <c:idx val="2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C-4C21-454F-8388-CBF9BE6F2178}"/>
                </c:ext>
              </c:extLst>
            </c:dLbl>
            <c:dLbl>
              <c:idx val="2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D-4C21-454F-8388-CBF9BE6F2178}"/>
                </c:ext>
              </c:extLst>
            </c:dLbl>
            <c:dLbl>
              <c:idx val="2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E-4C21-454F-8388-CBF9BE6F2178}"/>
                </c:ext>
              </c:extLst>
            </c:dLbl>
            <c:dLbl>
              <c:idx val="2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F-4C21-454F-8388-CBF9BE6F2178}"/>
                </c:ext>
              </c:extLst>
            </c:dLbl>
            <c:dLbl>
              <c:idx val="2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0-4C21-454F-8388-CBF9BE6F2178}"/>
                </c:ext>
              </c:extLst>
            </c:dLbl>
            <c:dLbl>
              <c:idx val="2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1-4C21-454F-8388-CBF9BE6F2178}"/>
                </c:ext>
              </c:extLst>
            </c:dLbl>
            <c:dLbl>
              <c:idx val="2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2-4C21-454F-8388-CBF9BE6F2178}"/>
                </c:ext>
              </c:extLst>
            </c:dLbl>
            <c:dLbl>
              <c:idx val="2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3-4C21-454F-8388-CBF9BE6F2178}"/>
                </c:ext>
              </c:extLst>
            </c:dLbl>
            <c:dLbl>
              <c:idx val="2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4-4C21-454F-8388-CBF9BE6F2178}"/>
                </c:ext>
              </c:extLst>
            </c:dLbl>
            <c:dLbl>
              <c:idx val="2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5-4C21-454F-8388-CBF9BE6F2178}"/>
                </c:ext>
              </c:extLst>
            </c:dLbl>
            <c:dLbl>
              <c:idx val="2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6-4C21-454F-8388-CBF9BE6F2178}"/>
                </c:ext>
              </c:extLst>
            </c:dLbl>
            <c:dLbl>
              <c:idx val="2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7-4C21-454F-8388-CBF9BE6F2178}"/>
                </c:ext>
              </c:extLst>
            </c:dLbl>
            <c:dLbl>
              <c:idx val="2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8-4C21-454F-8388-CBF9BE6F2178}"/>
                </c:ext>
              </c:extLst>
            </c:dLbl>
            <c:dLbl>
              <c:idx val="2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9-4C21-454F-8388-CBF9BE6F2178}"/>
                </c:ext>
              </c:extLst>
            </c:dLbl>
            <c:dLbl>
              <c:idx val="2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A-4C21-454F-8388-CBF9BE6F2178}"/>
                </c:ext>
              </c:extLst>
            </c:dLbl>
            <c:dLbl>
              <c:idx val="2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B-4C21-454F-8388-CBF9BE6F2178}"/>
                </c:ext>
              </c:extLst>
            </c:dLbl>
            <c:dLbl>
              <c:idx val="2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C-4C21-454F-8388-CBF9BE6F2178}"/>
                </c:ext>
              </c:extLst>
            </c:dLbl>
            <c:dLbl>
              <c:idx val="2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D-4C21-454F-8388-CBF9BE6F2178}"/>
                </c:ext>
              </c:extLst>
            </c:dLbl>
            <c:dLbl>
              <c:idx val="2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E-4C21-454F-8388-CBF9BE6F2178}"/>
                </c:ext>
              </c:extLst>
            </c:dLbl>
            <c:dLbl>
              <c:idx val="2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F-4C21-454F-8388-CBF9BE6F2178}"/>
                </c:ext>
              </c:extLst>
            </c:dLbl>
            <c:dLbl>
              <c:idx val="2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0-4C21-454F-8388-CBF9BE6F2178}"/>
                </c:ext>
              </c:extLst>
            </c:dLbl>
            <c:dLbl>
              <c:idx val="2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1-4C21-454F-8388-CBF9BE6F2178}"/>
                </c:ext>
              </c:extLst>
            </c:dLbl>
            <c:dLbl>
              <c:idx val="2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2-4C21-454F-8388-CBF9BE6F2178}"/>
                </c:ext>
              </c:extLst>
            </c:dLbl>
            <c:dLbl>
              <c:idx val="2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3-4C21-454F-8388-CBF9BE6F2178}"/>
                </c:ext>
              </c:extLst>
            </c:dLbl>
            <c:dLbl>
              <c:idx val="2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4-4C21-454F-8388-CBF9BE6F2178}"/>
                </c:ext>
              </c:extLst>
            </c:dLbl>
            <c:dLbl>
              <c:idx val="2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5-4C21-454F-8388-CBF9BE6F2178}"/>
                </c:ext>
              </c:extLst>
            </c:dLbl>
            <c:dLbl>
              <c:idx val="2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6-4C21-454F-8388-CBF9BE6F2178}"/>
                </c:ext>
              </c:extLst>
            </c:dLbl>
            <c:dLbl>
              <c:idx val="2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7-4C21-454F-8388-CBF9BE6F2178}"/>
                </c:ext>
              </c:extLst>
            </c:dLbl>
            <c:dLbl>
              <c:idx val="2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8-4C21-454F-8388-CBF9BE6F2178}"/>
                </c:ext>
              </c:extLst>
            </c:dLbl>
            <c:dLbl>
              <c:idx val="2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9-4C21-454F-8388-CBF9BE6F2178}"/>
                </c:ext>
              </c:extLst>
            </c:dLbl>
            <c:dLbl>
              <c:idx val="3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A-4C21-454F-8388-CBF9BE6F2178}"/>
                </c:ext>
              </c:extLst>
            </c:dLbl>
            <c:dLbl>
              <c:idx val="3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B-4C21-454F-8388-CBF9BE6F2178}"/>
                </c:ext>
              </c:extLst>
            </c:dLbl>
            <c:dLbl>
              <c:idx val="3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C-4C21-454F-8388-CBF9BE6F2178}"/>
                </c:ext>
              </c:extLst>
            </c:dLbl>
            <c:dLbl>
              <c:idx val="3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D-4C21-454F-8388-CBF9BE6F2178}"/>
                </c:ext>
              </c:extLst>
            </c:dLbl>
            <c:dLbl>
              <c:idx val="3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E-4C21-454F-8388-CBF9BE6F2178}"/>
                </c:ext>
              </c:extLst>
            </c:dLbl>
            <c:dLbl>
              <c:idx val="3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F-4C21-454F-8388-CBF9BE6F2178}"/>
                </c:ext>
              </c:extLst>
            </c:dLbl>
            <c:dLbl>
              <c:idx val="3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0-4C21-454F-8388-CBF9BE6F2178}"/>
                </c:ext>
              </c:extLst>
            </c:dLbl>
            <c:dLbl>
              <c:idx val="3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1-4C21-454F-8388-CBF9BE6F2178}"/>
                </c:ext>
              </c:extLst>
            </c:dLbl>
            <c:dLbl>
              <c:idx val="3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2-4C21-454F-8388-CBF9BE6F2178}"/>
                </c:ext>
              </c:extLst>
            </c:dLbl>
            <c:dLbl>
              <c:idx val="3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3-4C21-454F-8388-CBF9BE6F2178}"/>
                </c:ext>
              </c:extLst>
            </c:dLbl>
            <c:dLbl>
              <c:idx val="3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4-4C21-454F-8388-CBF9BE6F2178}"/>
                </c:ext>
              </c:extLst>
            </c:dLbl>
            <c:dLbl>
              <c:idx val="3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5-4C21-454F-8388-CBF9BE6F2178}"/>
                </c:ext>
              </c:extLst>
            </c:dLbl>
            <c:dLbl>
              <c:idx val="3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6-4C21-454F-8388-CBF9BE6F2178}"/>
                </c:ext>
              </c:extLst>
            </c:dLbl>
            <c:dLbl>
              <c:idx val="3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7-4C21-454F-8388-CBF9BE6F2178}"/>
                </c:ext>
              </c:extLst>
            </c:dLbl>
            <c:dLbl>
              <c:idx val="3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8-4C21-454F-8388-CBF9BE6F2178}"/>
                </c:ext>
              </c:extLst>
            </c:dLbl>
            <c:dLbl>
              <c:idx val="3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9-4C21-454F-8388-CBF9BE6F2178}"/>
                </c:ext>
              </c:extLst>
            </c:dLbl>
            <c:dLbl>
              <c:idx val="3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A-4C21-454F-8388-CBF9BE6F2178}"/>
                </c:ext>
              </c:extLst>
            </c:dLbl>
            <c:dLbl>
              <c:idx val="3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B-4C21-454F-8388-CBF9BE6F2178}"/>
                </c:ext>
              </c:extLst>
            </c:dLbl>
            <c:dLbl>
              <c:idx val="3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C-4C21-454F-8388-CBF9BE6F2178}"/>
                </c:ext>
              </c:extLst>
            </c:dLbl>
            <c:dLbl>
              <c:idx val="3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D-4C21-454F-8388-CBF9BE6F2178}"/>
                </c:ext>
              </c:extLst>
            </c:dLbl>
            <c:dLbl>
              <c:idx val="3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E-4C21-454F-8388-CBF9BE6F2178}"/>
                </c:ext>
              </c:extLst>
            </c:dLbl>
            <c:dLbl>
              <c:idx val="3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F-4C21-454F-8388-CBF9BE6F2178}"/>
                </c:ext>
              </c:extLst>
            </c:dLbl>
            <c:dLbl>
              <c:idx val="3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0-4C21-454F-8388-CBF9BE6F2178}"/>
                </c:ext>
              </c:extLst>
            </c:dLbl>
            <c:dLbl>
              <c:idx val="3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1-4C21-454F-8388-CBF9BE6F2178}"/>
                </c:ext>
              </c:extLst>
            </c:dLbl>
            <c:dLbl>
              <c:idx val="3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2-4C21-454F-8388-CBF9BE6F2178}"/>
                </c:ext>
              </c:extLst>
            </c:dLbl>
            <c:dLbl>
              <c:idx val="3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3-4C21-454F-8388-CBF9BE6F2178}"/>
                </c:ext>
              </c:extLst>
            </c:dLbl>
            <c:dLbl>
              <c:idx val="3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4-4C21-454F-8388-CBF9BE6F2178}"/>
                </c:ext>
              </c:extLst>
            </c:dLbl>
            <c:dLbl>
              <c:idx val="3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5-4C21-454F-8388-CBF9BE6F2178}"/>
                </c:ext>
              </c:extLst>
            </c:dLbl>
            <c:dLbl>
              <c:idx val="3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6-4C21-454F-8388-CBF9BE6F2178}"/>
                </c:ext>
              </c:extLst>
            </c:dLbl>
            <c:dLbl>
              <c:idx val="3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7-4C21-454F-8388-CBF9BE6F2178}"/>
                </c:ext>
              </c:extLst>
            </c:dLbl>
            <c:dLbl>
              <c:idx val="3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8-4C21-454F-8388-CBF9BE6F2178}"/>
                </c:ext>
              </c:extLst>
            </c:dLbl>
            <c:dLbl>
              <c:idx val="3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9-4C21-454F-8388-CBF9BE6F2178}"/>
                </c:ext>
              </c:extLst>
            </c:dLbl>
            <c:dLbl>
              <c:idx val="3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A-4C21-454F-8388-CBF9BE6F2178}"/>
                </c:ext>
              </c:extLst>
            </c:dLbl>
            <c:dLbl>
              <c:idx val="3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B-4C21-454F-8388-CBF9BE6F2178}"/>
                </c:ext>
              </c:extLst>
            </c:dLbl>
            <c:dLbl>
              <c:idx val="3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C-4C21-454F-8388-CBF9BE6F2178}"/>
                </c:ext>
              </c:extLst>
            </c:dLbl>
            <c:dLbl>
              <c:idx val="3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D-4C21-454F-8388-CBF9BE6F2178}"/>
                </c:ext>
              </c:extLst>
            </c:dLbl>
            <c:dLbl>
              <c:idx val="3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E-4C21-454F-8388-CBF9BE6F2178}"/>
                </c:ext>
              </c:extLst>
            </c:dLbl>
            <c:dLbl>
              <c:idx val="3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F-4C21-454F-8388-CBF9BE6F2178}"/>
                </c:ext>
              </c:extLst>
            </c:dLbl>
            <c:dLbl>
              <c:idx val="3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0-4C21-454F-8388-CBF9BE6F2178}"/>
                </c:ext>
              </c:extLst>
            </c:dLbl>
            <c:dLbl>
              <c:idx val="3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1-4C21-454F-8388-CBF9BE6F2178}"/>
                </c:ext>
              </c:extLst>
            </c:dLbl>
            <c:dLbl>
              <c:idx val="3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2-4C21-454F-8388-CBF9BE6F2178}"/>
                </c:ext>
              </c:extLst>
            </c:dLbl>
            <c:dLbl>
              <c:idx val="3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3-4C21-454F-8388-CBF9BE6F2178}"/>
                </c:ext>
              </c:extLst>
            </c:dLbl>
            <c:dLbl>
              <c:idx val="3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4-4C21-454F-8388-CBF9BE6F2178}"/>
                </c:ext>
              </c:extLst>
            </c:dLbl>
            <c:dLbl>
              <c:idx val="3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5-4C21-454F-8388-CBF9BE6F2178}"/>
                </c:ext>
              </c:extLst>
            </c:dLbl>
            <c:dLbl>
              <c:idx val="3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6-4C21-454F-8388-CBF9BE6F2178}"/>
                </c:ext>
              </c:extLst>
            </c:dLbl>
            <c:dLbl>
              <c:idx val="3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7-4C21-454F-8388-CBF9BE6F2178}"/>
                </c:ext>
              </c:extLst>
            </c:dLbl>
            <c:dLbl>
              <c:idx val="3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8-4C21-454F-8388-CBF9BE6F2178}"/>
                </c:ext>
              </c:extLst>
            </c:dLbl>
            <c:dLbl>
              <c:idx val="3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9-4C21-454F-8388-CBF9BE6F2178}"/>
                </c:ext>
              </c:extLst>
            </c:dLbl>
            <c:dLbl>
              <c:idx val="3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A-4C21-454F-8388-CBF9BE6F2178}"/>
                </c:ext>
              </c:extLst>
            </c:dLbl>
            <c:dLbl>
              <c:idx val="3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B-4C21-454F-8388-CBF9BE6F2178}"/>
                </c:ext>
              </c:extLst>
            </c:dLbl>
            <c:dLbl>
              <c:idx val="3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C-4C21-454F-8388-CBF9BE6F2178}"/>
                </c:ext>
              </c:extLst>
            </c:dLbl>
            <c:dLbl>
              <c:idx val="3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D-4C21-454F-8388-CBF9BE6F2178}"/>
                </c:ext>
              </c:extLst>
            </c:dLbl>
            <c:dLbl>
              <c:idx val="3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E-4C21-454F-8388-CBF9BE6F2178}"/>
                </c:ext>
              </c:extLst>
            </c:dLbl>
            <c:dLbl>
              <c:idx val="3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F-4C21-454F-8388-CBF9BE6F2178}"/>
                </c:ext>
              </c:extLst>
            </c:dLbl>
            <c:dLbl>
              <c:idx val="3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0-4C21-454F-8388-CBF9BE6F2178}"/>
                </c:ext>
              </c:extLst>
            </c:dLbl>
            <c:dLbl>
              <c:idx val="3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1-4C21-454F-8388-CBF9BE6F2178}"/>
                </c:ext>
              </c:extLst>
            </c:dLbl>
            <c:dLbl>
              <c:idx val="3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2-4C21-454F-8388-CBF9BE6F2178}"/>
                </c:ext>
              </c:extLst>
            </c:dLbl>
            <c:dLbl>
              <c:idx val="3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3-4C21-454F-8388-CBF9BE6F2178}"/>
                </c:ext>
              </c:extLst>
            </c:dLbl>
            <c:dLbl>
              <c:idx val="3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4-4C21-454F-8388-CBF9BE6F2178}"/>
                </c:ext>
              </c:extLst>
            </c:dLbl>
            <c:dLbl>
              <c:idx val="3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5-4C21-454F-8388-CBF9BE6F2178}"/>
                </c:ext>
              </c:extLst>
            </c:dLbl>
            <c:dLbl>
              <c:idx val="3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6-4C21-454F-8388-CBF9BE6F2178}"/>
                </c:ext>
              </c:extLst>
            </c:dLbl>
            <c:dLbl>
              <c:idx val="3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7-4C21-454F-8388-CBF9BE6F2178}"/>
                </c:ext>
              </c:extLst>
            </c:dLbl>
            <c:dLbl>
              <c:idx val="3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8-4C21-454F-8388-CBF9BE6F2178}"/>
                </c:ext>
              </c:extLst>
            </c:dLbl>
            <c:dLbl>
              <c:idx val="3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9-4C21-454F-8388-CBF9BE6F2178}"/>
                </c:ext>
              </c:extLst>
            </c:dLbl>
            <c:dLbl>
              <c:idx val="3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A-4C21-454F-8388-CBF9BE6F2178}"/>
                </c:ext>
              </c:extLst>
            </c:dLbl>
            <c:dLbl>
              <c:idx val="3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B-4C21-454F-8388-CBF9BE6F2178}"/>
                </c:ext>
              </c:extLst>
            </c:dLbl>
            <c:dLbl>
              <c:idx val="3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C-4C21-454F-8388-CBF9BE6F2178}"/>
                </c:ext>
              </c:extLst>
            </c:dLbl>
            <c:dLbl>
              <c:idx val="3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D-4C21-454F-8388-CBF9BE6F2178}"/>
                </c:ext>
              </c:extLst>
            </c:dLbl>
            <c:dLbl>
              <c:idx val="3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E-4C21-454F-8388-CBF9BE6F2178}"/>
                </c:ext>
              </c:extLst>
            </c:dLbl>
            <c:dLbl>
              <c:idx val="3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F-4C21-454F-8388-CBF9BE6F2178}"/>
                </c:ext>
              </c:extLst>
            </c:dLbl>
            <c:dLbl>
              <c:idx val="3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0-4C21-454F-8388-CBF9BE6F2178}"/>
                </c:ext>
              </c:extLst>
            </c:dLbl>
            <c:dLbl>
              <c:idx val="3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1-4C21-454F-8388-CBF9BE6F2178}"/>
                </c:ext>
              </c:extLst>
            </c:dLbl>
            <c:dLbl>
              <c:idx val="3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2-4C21-454F-8388-CBF9BE6F2178}"/>
                </c:ext>
              </c:extLst>
            </c:dLbl>
            <c:dLbl>
              <c:idx val="3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3-4C21-454F-8388-CBF9BE6F2178}"/>
                </c:ext>
              </c:extLst>
            </c:dLbl>
            <c:dLbl>
              <c:idx val="3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4-4C21-454F-8388-CBF9BE6F2178}"/>
                </c:ext>
              </c:extLst>
            </c:dLbl>
            <c:dLbl>
              <c:idx val="3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5-4C21-454F-8388-CBF9BE6F2178}"/>
                </c:ext>
              </c:extLst>
            </c:dLbl>
            <c:dLbl>
              <c:idx val="3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6-4C21-454F-8388-CBF9BE6F2178}"/>
                </c:ext>
              </c:extLst>
            </c:dLbl>
            <c:dLbl>
              <c:idx val="3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7-4C21-454F-8388-CBF9BE6F2178}"/>
                </c:ext>
              </c:extLst>
            </c:dLbl>
            <c:dLbl>
              <c:idx val="3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8-4C21-454F-8388-CBF9BE6F2178}"/>
                </c:ext>
              </c:extLst>
            </c:dLbl>
            <c:dLbl>
              <c:idx val="3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9-4C21-454F-8388-CBF9BE6F2178}"/>
                </c:ext>
              </c:extLst>
            </c:dLbl>
            <c:dLbl>
              <c:idx val="3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A-4C21-454F-8388-CBF9BE6F21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'S6'!$Y$56:$Y$436</c:f>
              <c:numCache>
                <c:formatCode>0.00</c:formatCode>
                <c:ptCount val="381"/>
                <c:pt idx="0">
                  <c:v>3.8000000000000003</c:v>
                </c:pt>
                <c:pt idx="1">
                  <c:v>4.9000000000000004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</c:numCache>
            </c:numRef>
          </c:xVal>
          <c:yVal>
            <c:numRef>
              <c:f>'S6'!$Z$56:$Z$436</c:f>
              <c:numCache>
                <c:formatCode>0.00</c:formatCode>
                <c:ptCount val="381"/>
                <c:pt idx="0">
                  <c:v>0.5</c:v>
                </c:pt>
                <c:pt idx="1">
                  <c:v>1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'S6'!$U$56:$U$436</c15:f>
                <c15:dlblRangeCache>
                  <c:ptCount val="381"/>
                  <c:pt idx="0">
                    <c:v>Country A</c:v>
                  </c:pt>
                  <c:pt idx="1">
                    <c:v>Country B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4-C282-4761-882B-1460CDC997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527520"/>
        <c:axId val="370125936"/>
      </c:scatterChart>
      <c:catAx>
        <c:axId val="1675275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Proportion</a:t>
                </a:r>
                <a:r>
                  <a:rPr lang="en-US" sz="1400" baseline="0"/>
                  <a:t> of the urban population using basic sanitation services in 2017 (%)</a:t>
                </a:r>
                <a:endParaRPr 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0125936"/>
        <c:crossesAt val="0"/>
        <c:auto val="1"/>
        <c:lblAlgn val="ctr"/>
        <c:lblOffset val="100"/>
        <c:noMultiLvlLbl val="0"/>
      </c:catAx>
      <c:valAx>
        <c:axId val="370125936"/>
        <c:scaling>
          <c:orientation val="minMax"/>
          <c:max val="8"/>
          <c:min val="-3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Annual rate of change, 2000-2017
Percentage points per 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527520"/>
        <c:crossesAt val="1"/>
        <c:crossBetween val="midCat"/>
        <c:majorUnit val="1"/>
      </c:valAx>
      <c:spPr>
        <a:solidFill>
          <a:srgbClr val="FFB300"/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'S6'!$A$44</c:f>
              <c:strCache>
                <c:ptCount val="1"/>
                <c:pt idx="0">
                  <c:v>Insufficient progress</c:v>
                </c:pt>
              </c:strCache>
            </c:strRef>
          </c:tx>
          <c:spPr>
            <a:solidFill>
              <a:srgbClr val="FDFAB5"/>
            </a:solidFill>
            <a:ln>
              <a:noFill/>
            </a:ln>
            <a:effectLst/>
          </c:spPr>
          <c:cat>
            <c:numRef>
              <c:f>'S6'!$B$43:$G$43</c:f>
              <c:numCache>
                <c:formatCode>General</c:formatCode>
                <c:ptCount val="6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</c:numCache>
            </c:numRef>
          </c:cat>
          <c:val>
            <c:numRef>
              <c:f>'S6'!$B$44:$G$44</c:f>
              <c:numCache>
                <c:formatCode>0.0</c:formatCode>
                <c:ptCount val="6"/>
                <c:pt idx="0">
                  <c:v>7.615384615384615</c:v>
                </c:pt>
                <c:pt idx="1">
                  <c:v>6.092307692307692</c:v>
                </c:pt>
                <c:pt idx="2">
                  <c:v>4.569230769230769</c:v>
                </c:pt>
                <c:pt idx="3" formatCode="General">
                  <c:v>3.046153846153846</c:v>
                </c:pt>
                <c:pt idx="4" formatCode="General">
                  <c:v>1.523076923076923</c:v>
                </c:pt>
                <c:pt idx="5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74-43A9-83CC-AA295A216C66}"/>
            </c:ext>
          </c:extLst>
        </c:ser>
        <c:ser>
          <c:idx val="1"/>
          <c:order val="1"/>
          <c:tx>
            <c:strRef>
              <c:f>'S6'!$A$45</c:f>
              <c:strCache>
                <c:ptCount val="1"/>
                <c:pt idx="0">
                  <c:v>On track</c:v>
                </c:pt>
              </c:strCache>
            </c:strRef>
          </c:tx>
          <c:spPr>
            <a:solidFill>
              <a:srgbClr val="BEE395"/>
            </a:solidFill>
            <a:ln>
              <a:noFill/>
            </a:ln>
            <a:effectLst/>
          </c:spPr>
          <c:cat>
            <c:numRef>
              <c:f>'S6'!$B$43:$G$43</c:f>
              <c:numCache>
                <c:formatCode>General</c:formatCode>
                <c:ptCount val="6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</c:numCache>
            </c:numRef>
          </c:cat>
          <c:val>
            <c:numRef>
              <c:f>'S6'!$B$45:$G$45</c:f>
              <c:numCache>
                <c:formatCode>General</c:formatCode>
                <c:ptCount val="6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74-43A9-83CC-AA295A216C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527520"/>
        <c:axId val="370125936"/>
      </c:areaChart>
      <c:scatterChart>
        <c:scatterStyle val="lineMarker"/>
        <c:varyColors val="0"/>
        <c:ser>
          <c:idx val="2"/>
          <c:order val="2"/>
          <c:tx>
            <c:strRef>
              <c:f>'S6'!$AO$54</c:f>
              <c:strCache>
                <c:ptCount val="1"/>
                <c:pt idx="0">
                  <c:v>Country data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20"/>
            <c:spPr>
              <a:solidFill>
                <a:srgbClr val="388E3C">
                  <a:alpha val="50000"/>
                </a:srgbClr>
              </a:solidFill>
              <a:ln w="12700">
                <a:solidFill>
                  <a:srgbClr val="0070C0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416D2D11-F219-4061-AF92-7534D001DDF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7574-43A9-83CC-AA295A216C6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570C1207-37C0-4DEF-BC6E-A2533FA3E92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7574-43A9-83CC-AA295A216C6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24-4B2F-B99E-2E7A9323E5C7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24-4B2F-B99E-2E7A9323E5C7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24-4B2F-B99E-2E7A9323E5C7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24-4B2F-B99E-2E7A9323E5C7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24-4B2F-B99E-2E7A9323E5C7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24-4B2F-B99E-2E7A9323E5C7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24-4B2F-B99E-2E7A9323E5C7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24-4B2F-B99E-2E7A9323E5C7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24-4B2F-B99E-2E7A9323E5C7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24-4B2F-B99E-2E7A9323E5C7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24-4B2F-B99E-2E7A9323E5C7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24-4B2F-B99E-2E7A9323E5C7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24-4B2F-B99E-2E7A9323E5C7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24-4B2F-B99E-2E7A9323E5C7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24-4B2F-B99E-2E7A9323E5C7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A24-4B2F-B99E-2E7A9323E5C7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A24-4B2F-B99E-2E7A9323E5C7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A24-4B2F-B99E-2E7A9323E5C7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A24-4B2F-B99E-2E7A9323E5C7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A24-4B2F-B99E-2E7A9323E5C7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A24-4B2F-B99E-2E7A9323E5C7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A24-4B2F-B99E-2E7A9323E5C7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A24-4B2F-B99E-2E7A9323E5C7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A24-4B2F-B99E-2E7A9323E5C7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A24-4B2F-B99E-2E7A9323E5C7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A24-4B2F-B99E-2E7A9323E5C7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A24-4B2F-B99E-2E7A9323E5C7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A24-4B2F-B99E-2E7A9323E5C7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A24-4B2F-B99E-2E7A9323E5C7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A24-4B2F-B99E-2E7A9323E5C7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A24-4B2F-B99E-2E7A9323E5C7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A24-4B2F-B99E-2E7A9323E5C7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A24-4B2F-B99E-2E7A9323E5C7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A24-4B2F-B99E-2E7A9323E5C7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A24-4B2F-B99E-2E7A9323E5C7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A24-4B2F-B99E-2E7A9323E5C7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A24-4B2F-B99E-2E7A9323E5C7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A24-4B2F-B99E-2E7A9323E5C7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A24-4B2F-B99E-2E7A9323E5C7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A24-4B2F-B99E-2E7A9323E5C7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A24-4B2F-B99E-2E7A9323E5C7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A24-4B2F-B99E-2E7A9323E5C7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A24-4B2F-B99E-2E7A9323E5C7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A24-4B2F-B99E-2E7A9323E5C7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5A24-4B2F-B99E-2E7A9323E5C7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5A24-4B2F-B99E-2E7A9323E5C7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5A24-4B2F-B99E-2E7A9323E5C7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5A24-4B2F-B99E-2E7A9323E5C7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5A24-4B2F-B99E-2E7A9323E5C7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5A24-4B2F-B99E-2E7A9323E5C7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5A24-4B2F-B99E-2E7A9323E5C7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5A24-4B2F-B99E-2E7A9323E5C7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5A24-4B2F-B99E-2E7A9323E5C7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5A24-4B2F-B99E-2E7A9323E5C7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5A24-4B2F-B99E-2E7A9323E5C7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5A24-4B2F-B99E-2E7A9323E5C7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5A24-4B2F-B99E-2E7A9323E5C7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5A24-4B2F-B99E-2E7A9323E5C7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5A24-4B2F-B99E-2E7A9323E5C7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5A24-4B2F-B99E-2E7A9323E5C7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5A24-4B2F-B99E-2E7A9323E5C7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5A24-4B2F-B99E-2E7A9323E5C7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5A24-4B2F-B99E-2E7A9323E5C7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5A24-4B2F-B99E-2E7A9323E5C7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5A24-4B2F-B99E-2E7A9323E5C7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5A24-4B2F-B99E-2E7A9323E5C7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5A24-4B2F-B99E-2E7A9323E5C7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5A24-4B2F-B99E-2E7A9323E5C7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5A24-4B2F-B99E-2E7A9323E5C7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5A24-4B2F-B99E-2E7A9323E5C7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5A24-4B2F-B99E-2E7A9323E5C7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5A24-4B2F-B99E-2E7A9323E5C7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5A24-4B2F-B99E-2E7A9323E5C7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5A24-4B2F-B99E-2E7A9323E5C7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5A24-4B2F-B99E-2E7A9323E5C7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5A24-4B2F-B99E-2E7A9323E5C7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5A24-4B2F-B99E-2E7A9323E5C7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5A24-4B2F-B99E-2E7A9323E5C7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5A24-4B2F-B99E-2E7A9323E5C7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5A24-4B2F-B99E-2E7A9323E5C7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5A24-4B2F-B99E-2E7A9323E5C7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5A24-4B2F-B99E-2E7A9323E5C7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5A24-4B2F-B99E-2E7A9323E5C7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5A24-4B2F-B99E-2E7A9323E5C7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5A24-4B2F-B99E-2E7A9323E5C7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5A24-4B2F-B99E-2E7A9323E5C7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5A24-4B2F-B99E-2E7A9323E5C7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5A24-4B2F-B99E-2E7A9323E5C7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5A24-4B2F-B99E-2E7A9323E5C7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5A24-4B2F-B99E-2E7A9323E5C7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5A24-4B2F-B99E-2E7A9323E5C7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5A24-4B2F-B99E-2E7A9323E5C7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5A24-4B2F-B99E-2E7A9323E5C7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5A24-4B2F-B99E-2E7A9323E5C7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5A24-4B2F-B99E-2E7A9323E5C7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5A24-4B2F-B99E-2E7A9323E5C7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5A24-4B2F-B99E-2E7A9323E5C7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5A24-4B2F-B99E-2E7A9323E5C7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5A24-4B2F-B99E-2E7A9323E5C7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5A24-4B2F-B99E-2E7A9323E5C7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5A24-4B2F-B99E-2E7A9323E5C7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5A24-4B2F-B99E-2E7A9323E5C7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5A24-4B2F-B99E-2E7A9323E5C7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5A24-4B2F-B99E-2E7A9323E5C7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5A24-4B2F-B99E-2E7A9323E5C7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5A24-4B2F-B99E-2E7A9323E5C7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5A24-4B2F-B99E-2E7A9323E5C7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5A24-4B2F-B99E-2E7A9323E5C7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5A24-4B2F-B99E-2E7A9323E5C7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5A24-4B2F-B99E-2E7A9323E5C7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5A24-4B2F-B99E-2E7A9323E5C7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5A24-4B2F-B99E-2E7A9323E5C7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5A24-4B2F-B99E-2E7A9323E5C7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5A24-4B2F-B99E-2E7A9323E5C7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5A24-4B2F-B99E-2E7A9323E5C7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5A24-4B2F-B99E-2E7A9323E5C7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5A24-4B2F-B99E-2E7A9323E5C7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5A24-4B2F-B99E-2E7A9323E5C7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5A24-4B2F-B99E-2E7A9323E5C7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5A24-4B2F-B99E-2E7A9323E5C7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5A24-4B2F-B99E-2E7A9323E5C7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5A24-4B2F-B99E-2E7A9323E5C7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5A24-4B2F-B99E-2E7A9323E5C7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5A24-4B2F-B99E-2E7A9323E5C7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5A24-4B2F-B99E-2E7A9323E5C7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5A24-4B2F-B99E-2E7A9323E5C7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5A24-4B2F-B99E-2E7A9323E5C7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5A24-4B2F-B99E-2E7A9323E5C7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5A24-4B2F-B99E-2E7A9323E5C7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5A24-4B2F-B99E-2E7A9323E5C7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5A24-4B2F-B99E-2E7A9323E5C7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5A24-4B2F-B99E-2E7A9323E5C7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5A24-4B2F-B99E-2E7A9323E5C7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5A24-4B2F-B99E-2E7A9323E5C7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5A24-4B2F-B99E-2E7A9323E5C7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5A24-4B2F-B99E-2E7A9323E5C7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5A24-4B2F-B99E-2E7A9323E5C7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5A24-4B2F-B99E-2E7A9323E5C7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5A24-4B2F-B99E-2E7A9323E5C7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5A24-4B2F-B99E-2E7A9323E5C7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5A24-4B2F-B99E-2E7A9323E5C7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5A24-4B2F-B99E-2E7A9323E5C7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5A24-4B2F-B99E-2E7A9323E5C7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5A24-4B2F-B99E-2E7A9323E5C7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5A24-4B2F-B99E-2E7A9323E5C7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5A24-4B2F-B99E-2E7A9323E5C7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5A24-4B2F-B99E-2E7A9323E5C7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5A24-4B2F-B99E-2E7A9323E5C7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5A24-4B2F-B99E-2E7A9323E5C7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5A24-4B2F-B99E-2E7A9323E5C7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5A24-4B2F-B99E-2E7A9323E5C7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5A24-4B2F-B99E-2E7A9323E5C7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5A24-4B2F-B99E-2E7A9323E5C7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5A24-4B2F-B99E-2E7A9323E5C7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5A24-4B2F-B99E-2E7A9323E5C7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5A24-4B2F-B99E-2E7A9323E5C7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5A24-4B2F-B99E-2E7A9323E5C7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5A24-4B2F-B99E-2E7A9323E5C7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5A24-4B2F-B99E-2E7A9323E5C7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5A24-4B2F-B99E-2E7A9323E5C7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5A24-4B2F-B99E-2E7A9323E5C7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5A24-4B2F-B99E-2E7A9323E5C7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5A24-4B2F-B99E-2E7A9323E5C7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5A24-4B2F-B99E-2E7A9323E5C7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5A24-4B2F-B99E-2E7A9323E5C7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5A24-4B2F-B99E-2E7A9323E5C7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5A24-4B2F-B99E-2E7A9323E5C7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5A24-4B2F-B99E-2E7A9323E5C7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5A24-4B2F-B99E-2E7A9323E5C7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5A24-4B2F-B99E-2E7A9323E5C7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5A24-4B2F-B99E-2E7A9323E5C7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5A24-4B2F-B99E-2E7A9323E5C7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5A24-4B2F-B99E-2E7A9323E5C7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5A24-4B2F-B99E-2E7A9323E5C7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5A24-4B2F-B99E-2E7A9323E5C7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5A24-4B2F-B99E-2E7A9323E5C7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5A24-4B2F-B99E-2E7A9323E5C7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5A24-4B2F-B99E-2E7A9323E5C7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5A24-4B2F-B99E-2E7A9323E5C7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5A24-4B2F-B99E-2E7A9323E5C7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5A24-4B2F-B99E-2E7A9323E5C7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5A24-4B2F-B99E-2E7A9323E5C7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5A24-4B2F-B99E-2E7A9323E5C7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5A24-4B2F-B99E-2E7A9323E5C7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5A24-4B2F-B99E-2E7A9323E5C7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5A24-4B2F-B99E-2E7A9323E5C7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5A24-4B2F-B99E-2E7A9323E5C7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5A24-4B2F-B99E-2E7A9323E5C7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5A24-4B2F-B99E-2E7A9323E5C7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5A24-4B2F-B99E-2E7A9323E5C7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5A24-4B2F-B99E-2E7A9323E5C7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5A24-4B2F-B99E-2E7A9323E5C7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5A24-4B2F-B99E-2E7A9323E5C7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5A24-4B2F-B99E-2E7A9323E5C7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5A24-4B2F-B99E-2E7A9323E5C7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5A24-4B2F-B99E-2E7A9323E5C7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5A24-4B2F-B99E-2E7A9323E5C7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5A24-4B2F-B99E-2E7A9323E5C7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5A24-4B2F-B99E-2E7A9323E5C7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5A24-4B2F-B99E-2E7A9323E5C7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5A24-4B2F-B99E-2E7A9323E5C7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5A24-4B2F-B99E-2E7A9323E5C7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5A24-4B2F-B99E-2E7A9323E5C7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5A24-4B2F-B99E-2E7A9323E5C7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5A24-4B2F-B99E-2E7A9323E5C7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5A24-4B2F-B99E-2E7A9323E5C7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5A24-4B2F-B99E-2E7A9323E5C7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5A24-4B2F-B99E-2E7A9323E5C7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5A24-4B2F-B99E-2E7A9323E5C7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5A24-4B2F-B99E-2E7A9323E5C7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5A24-4B2F-B99E-2E7A9323E5C7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5A24-4B2F-B99E-2E7A9323E5C7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5A24-4B2F-B99E-2E7A9323E5C7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5A24-4B2F-B99E-2E7A9323E5C7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5A24-4B2F-B99E-2E7A9323E5C7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5A24-4B2F-B99E-2E7A9323E5C7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5A24-4B2F-B99E-2E7A9323E5C7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5A24-4B2F-B99E-2E7A9323E5C7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5A24-4B2F-B99E-2E7A9323E5C7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B-5A24-4B2F-B99E-2E7A9323E5C7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C-5A24-4B2F-B99E-2E7A9323E5C7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D-5A24-4B2F-B99E-2E7A9323E5C7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E-5A24-4B2F-B99E-2E7A9323E5C7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F-5A24-4B2F-B99E-2E7A9323E5C7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0-5A24-4B2F-B99E-2E7A9323E5C7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1-5A24-4B2F-B99E-2E7A9323E5C7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2-5A24-4B2F-B99E-2E7A9323E5C7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3-5A24-4B2F-B99E-2E7A9323E5C7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4-5A24-4B2F-B99E-2E7A9323E5C7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5-5A24-4B2F-B99E-2E7A9323E5C7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6-5A24-4B2F-B99E-2E7A9323E5C7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7-5A24-4B2F-B99E-2E7A9323E5C7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8-5A24-4B2F-B99E-2E7A9323E5C7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9-5A24-4B2F-B99E-2E7A9323E5C7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A-5A24-4B2F-B99E-2E7A9323E5C7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B-5A24-4B2F-B99E-2E7A9323E5C7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C-5A24-4B2F-B99E-2E7A9323E5C7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D-5A24-4B2F-B99E-2E7A9323E5C7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E-5A24-4B2F-B99E-2E7A9323E5C7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F-5A24-4B2F-B99E-2E7A9323E5C7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0-5A24-4B2F-B99E-2E7A9323E5C7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1-5A24-4B2F-B99E-2E7A9323E5C7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2-5A24-4B2F-B99E-2E7A9323E5C7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3-5A24-4B2F-B99E-2E7A9323E5C7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4-5A24-4B2F-B99E-2E7A9323E5C7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5-5A24-4B2F-B99E-2E7A9323E5C7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6-5A24-4B2F-B99E-2E7A9323E5C7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7-5A24-4B2F-B99E-2E7A9323E5C7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8-5A24-4B2F-B99E-2E7A9323E5C7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9-5A24-4B2F-B99E-2E7A9323E5C7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A-5A24-4B2F-B99E-2E7A9323E5C7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B-5A24-4B2F-B99E-2E7A9323E5C7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C-5A24-4B2F-B99E-2E7A9323E5C7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D-5A24-4B2F-B99E-2E7A9323E5C7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E-5A24-4B2F-B99E-2E7A9323E5C7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F-5A24-4B2F-B99E-2E7A9323E5C7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0-5A24-4B2F-B99E-2E7A9323E5C7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1-5A24-4B2F-B99E-2E7A9323E5C7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2-5A24-4B2F-B99E-2E7A9323E5C7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3-5A24-4B2F-B99E-2E7A9323E5C7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4-5A24-4B2F-B99E-2E7A9323E5C7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5-5A24-4B2F-B99E-2E7A9323E5C7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6-5A24-4B2F-B99E-2E7A9323E5C7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7-5A24-4B2F-B99E-2E7A9323E5C7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8-5A24-4B2F-B99E-2E7A9323E5C7}"/>
                </c:ext>
              </c:extLst>
            </c:dLbl>
            <c:dLbl>
              <c:idx val="2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9-5A24-4B2F-B99E-2E7A9323E5C7}"/>
                </c:ext>
              </c:extLst>
            </c:dLbl>
            <c:dLbl>
              <c:idx val="2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A-5A24-4B2F-B99E-2E7A9323E5C7}"/>
                </c:ext>
              </c:extLst>
            </c:dLbl>
            <c:dLbl>
              <c:idx val="2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B-5A24-4B2F-B99E-2E7A9323E5C7}"/>
                </c:ext>
              </c:extLst>
            </c:dLbl>
            <c:dLbl>
              <c:idx val="2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C-5A24-4B2F-B99E-2E7A9323E5C7}"/>
                </c:ext>
              </c:extLst>
            </c:dLbl>
            <c:dLbl>
              <c:idx val="2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D-5A24-4B2F-B99E-2E7A9323E5C7}"/>
                </c:ext>
              </c:extLst>
            </c:dLbl>
            <c:dLbl>
              <c:idx val="2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E-5A24-4B2F-B99E-2E7A9323E5C7}"/>
                </c:ext>
              </c:extLst>
            </c:dLbl>
            <c:dLbl>
              <c:idx val="2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F-5A24-4B2F-B99E-2E7A9323E5C7}"/>
                </c:ext>
              </c:extLst>
            </c:dLbl>
            <c:dLbl>
              <c:idx val="2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0-5A24-4B2F-B99E-2E7A9323E5C7}"/>
                </c:ext>
              </c:extLst>
            </c:dLbl>
            <c:dLbl>
              <c:idx val="2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1-5A24-4B2F-B99E-2E7A9323E5C7}"/>
                </c:ext>
              </c:extLst>
            </c:dLbl>
            <c:dLbl>
              <c:idx val="2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2-5A24-4B2F-B99E-2E7A9323E5C7}"/>
                </c:ext>
              </c:extLst>
            </c:dLbl>
            <c:dLbl>
              <c:idx val="2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3-5A24-4B2F-B99E-2E7A9323E5C7}"/>
                </c:ext>
              </c:extLst>
            </c:dLbl>
            <c:dLbl>
              <c:idx val="2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4-5A24-4B2F-B99E-2E7A9323E5C7}"/>
                </c:ext>
              </c:extLst>
            </c:dLbl>
            <c:dLbl>
              <c:idx val="2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5-5A24-4B2F-B99E-2E7A9323E5C7}"/>
                </c:ext>
              </c:extLst>
            </c:dLbl>
            <c:dLbl>
              <c:idx val="2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6-5A24-4B2F-B99E-2E7A9323E5C7}"/>
                </c:ext>
              </c:extLst>
            </c:dLbl>
            <c:dLbl>
              <c:idx val="2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7-5A24-4B2F-B99E-2E7A9323E5C7}"/>
                </c:ext>
              </c:extLst>
            </c:dLbl>
            <c:dLbl>
              <c:idx val="2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8-5A24-4B2F-B99E-2E7A9323E5C7}"/>
                </c:ext>
              </c:extLst>
            </c:dLbl>
            <c:dLbl>
              <c:idx val="2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9-5A24-4B2F-B99E-2E7A9323E5C7}"/>
                </c:ext>
              </c:extLst>
            </c:dLbl>
            <c:dLbl>
              <c:idx val="2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A-5A24-4B2F-B99E-2E7A9323E5C7}"/>
                </c:ext>
              </c:extLst>
            </c:dLbl>
            <c:dLbl>
              <c:idx val="2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B-5A24-4B2F-B99E-2E7A9323E5C7}"/>
                </c:ext>
              </c:extLst>
            </c:dLbl>
            <c:dLbl>
              <c:idx val="2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C-5A24-4B2F-B99E-2E7A9323E5C7}"/>
                </c:ext>
              </c:extLst>
            </c:dLbl>
            <c:dLbl>
              <c:idx val="2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D-5A24-4B2F-B99E-2E7A9323E5C7}"/>
                </c:ext>
              </c:extLst>
            </c:dLbl>
            <c:dLbl>
              <c:idx val="2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E-5A24-4B2F-B99E-2E7A9323E5C7}"/>
                </c:ext>
              </c:extLst>
            </c:dLbl>
            <c:dLbl>
              <c:idx val="2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F-5A24-4B2F-B99E-2E7A9323E5C7}"/>
                </c:ext>
              </c:extLst>
            </c:dLbl>
            <c:dLbl>
              <c:idx val="2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0-5A24-4B2F-B99E-2E7A9323E5C7}"/>
                </c:ext>
              </c:extLst>
            </c:dLbl>
            <c:dLbl>
              <c:idx val="2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1-5A24-4B2F-B99E-2E7A9323E5C7}"/>
                </c:ext>
              </c:extLst>
            </c:dLbl>
            <c:dLbl>
              <c:idx val="2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2-5A24-4B2F-B99E-2E7A9323E5C7}"/>
                </c:ext>
              </c:extLst>
            </c:dLbl>
            <c:dLbl>
              <c:idx val="2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3-5A24-4B2F-B99E-2E7A9323E5C7}"/>
                </c:ext>
              </c:extLst>
            </c:dLbl>
            <c:dLbl>
              <c:idx val="2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4-5A24-4B2F-B99E-2E7A9323E5C7}"/>
                </c:ext>
              </c:extLst>
            </c:dLbl>
            <c:dLbl>
              <c:idx val="2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5-5A24-4B2F-B99E-2E7A9323E5C7}"/>
                </c:ext>
              </c:extLst>
            </c:dLbl>
            <c:dLbl>
              <c:idx val="2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6-5A24-4B2F-B99E-2E7A9323E5C7}"/>
                </c:ext>
              </c:extLst>
            </c:dLbl>
            <c:dLbl>
              <c:idx val="2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7-5A24-4B2F-B99E-2E7A9323E5C7}"/>
                </c:ext>
              </c:extLst>
            </c:dLbl>
            <c:dLbl>
              <c:idx val="2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8-5A24-4B2F-B99E-2E7A9323E5C7}"/>
                </c:ext>
              </c:extLst>
            </c:dLbl>
            <c:dLbl>
              <c:idx val="2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9-5A24-4B2F-B99E-2E7A9323E5C7}"/>
                </c:ext>
              </c:extLst>
            </c:dLbl>
            <c:dLbl>
              <c:idx val="3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A-5A24-4B2F-B99E-2E7A9323E5C7}"/>
                </c:ext>
              </c:extLst>
            </c:dLbl>
            <c:dLbl>
              <c:idx val="3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B-5A24-4B2F-B99E-2E7A9323E5C7}"/>
                </c:ext>
              </c:extLst>
            </c:dLbl>
            <c:dLbl>
              <c:idx val="3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C-5A24-4B2F-B99E-2E7A9323E5C7}"/>
                </c:ext>
              </c:extLst>
            </c:dLbl>
            <c:dLbl>
              <c:idx val="3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D-5A24-4B2F-B99E-2E7A9323E5C7}"/>
                </c:ext>
              </c:extLst>
            </c:dLbl>
            <c:dLbl>
              <c:idx val="3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E-5A24-4B2F-B99E-2E7A9323E5C7}"/>
                </c:ext>
              </c:extLst>
            </c:dLbl>
            <c:dLbl>
              <c:idx val="3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F-5A24-4B2F-B99E-2E7A9323E5C7}"/>
                </c:ext>
              </c:extLst>
            </c:dLbl>
            <c:dLbl>
              <c:idx val="3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0-5A24-4B2F-B99E-2E7A9323E5C7}"/>
                </c:ext>
              </c:extLst>
            </c:dLbl>
            <c:dLbl>
              <c:idx val="3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1-5A24-4B2F-B99E-2E7A9323E5C7}"/>
                </c:ext>
              </c:extLst>
            </c:dLbl>
            <c:dLbl>
              <c:idx val="3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2-5A24-4B2F-B99E-2E7A9323E5C7}"/>
                </c:ext>
              </c:extLst>
            </c:dLbl>
            <c:dLbl>
              <c:idx val="3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3-5A24-4B2F-B99E-2E7A9323E5C7}"/>
                </c:ext>
              </c:extLst>
            </c:dLbl>
            <c:dLbl>
              <c:idx val="3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4-5A24-4B2F-B99E-2E7A9323E5C7}"/>
                </c:ext>
              </c:extLst>
            </c:dLbl>
            <c:dLbl>
              <c:idx val="3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5-5A24-4B2F-B99E-2E7A9323E5C7}"/>
                </c:ext>
              </c:extLst>
            </c:dLbl>
            <c:dLbl>
              <c:idx val="3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6-5A24-4B2F-B99E-2E7A9323E5C7}"/>
                </c:ext>
              </c:extLst>
            </c:dLbl>
            <c:dLbl>
              <c:idx val="3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7-5A24-4B2F-B99E-2E7A9323E5C7}"/>
                </c:ext>
              </c:extLst>
            </c:dLbl>
            <c:dLbl>
              <c:idx val="3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8-5A24-4B2F-B99E-2E7A9323E5C7}"/>
                </c:ext>
              </c:extLst>
            </c:dLbl>
            <c:dLbl>
              <c:idx val="3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9-5A24-4B2F-B99E-2E7A9323E5C7}"/>
                </c:ext>
              </c:extLst>
            </c:dLbl>
            <c:dLbl>
              <c:idx val="3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A-5A24-4B2F-B99E-2E7A9323E5C7}"/>
                </c:ext>
              </c:extLst>
            </c:dLbl>
            <c:dLbl>
              <c:idx val="3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B-5A24-4B2F-B99E-2E7A9323E5C7}"/>
                </c:ext>
              </c:extLst>
            </c:dLbl>
            <c:dLbl>
              <c:idx val="3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C-5A24-4B2F-B99E-2E7A9323E5C7}"/>
                </c:ext>
              </c:extLst>
            </c:dLbl>
            <c:dLbl>
              <c:idx val="3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D-5A24-4B2F-B99E-2E7A9323E5C7}"/>
                </c:ext>
              </c:extLst>
            </c:dLbl>
            <c:dLbl>
              <c:idx val="3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E-5A24-4B2F-B99E-2E7A9323E5C7}"/>
                </c:ext>
              </c:extLst>
            </c:dLbl>
            <c:dLbl>
              <c:idx val="3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F-5A24-4B2F-B99E-2E7A9323E5C7}"/>
                </c:ext>
              </c:extLst>
            </c:dLbl>
            <c:dLbl>
              <c:idx val="3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0-5A24-4B2F-B99E-2E7A9323E5C7}"/>
                </c:ext>
              </c:extLst>
            </c:dLbl>
            <c:dLbl>
              <c:idx val="3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1-5A24-4B2F-B99E-2E7A9323E5C7}"/>
                </c:ext>
              </c:extLst>
            </c:dLbl>
            <c:dLbl>
              <c:idx val="3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2-5A24-4B2F-B99E-2E7A9323E5C7}"/>
                </c:ext>
              </c:extLst>
            </c:dLbl>
            <c:dLbl>
              <c:idx val="3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3-5A24-4B2F-B99E-2E7A9323E5C7}"/>
                </c:ext>
              </c:extLst>
            </c:dLbl>
            <c:dLbl>
              <c:idx val="3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4-5A24-4B2F-B99E-2E7A9323E5C7}"/>
                </c:ext>
              </c:extLst>
            </c:dLbl>
            <c:dLbl>
              <c:idx val="3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5-5A24-4B2F-B99E-2E7A9323E5C7}"/>
                </c:ext>
              </c:extLst>
            </c:dLbl>
            <c:dLbl>
              <c:idx val="3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6-5A24-4B2F-B99E-2E7A9323E5C7}"/>
                </c:ext>
              </c:extLst>
            </c:dLbl>
            <c:dLbl>
              <c:idx val="3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7-5A24-4B2F-B99E-2E7A9323E5C7}"/>
                </c:ext>
              </c:extLst>
            </c:dLbl>
            <c:dLbl>
              <c:idx val="3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8-5A24-4B2F-B99E-2E7A9323E5C7}"/>
                </c:ext>
              </c:extLst>
            </c:dLbl>
            <c:dLbl>
              <c:idx val="3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9-5A24-4B2F-B99E-2E7A9323E5C7}"/>
                </c:ext>
              </c:extLst>
            </c:dLbl>
            <c:dLbl>
              <c:idx val="3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A-5A24-4B2F-B99E-2E7A9323E5C7}"/>
                </c:ext>
              </c:extLst>
            </c:dLbl>
            <c:dLbl>
              <c:idx val="3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B-5A24-4B2F-B99E-2E7A9323E5C7}"/>
                </c:ext>
              </c:extLst>
            </c:dLbl>
            <c:dLbl>
              <c:idx val="3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C-5A24-4B2F-B99E-2E7A9323E5C7}"/>
                </c:ext>
              </c:extLst>
            </c:dLbl>
            <c:dLbl>
              <c:idx val="3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D-5A24-4B2F-B99E-2E7A9323E5C7}"/>
                </c:ext>
              </c:extLst>
            </c:dLbl>
            <c:dLbl>
              <c:idx val="3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E-5A24-4B2F-B99E-2E7A9323E5C7}"/>
                </c:ext>
              </c:extLst>
            </c:dLbl>
            <c:dLbl>
              <c:idx val="3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F-5A24-4B2F-B99E-2E7A9323E5C7}"/>
                </c:ext>
              </c:extLst>
            </c:dLbl>
            <c:dLbl>
              <c:idx val="3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0-5A24-4B2F-B99E-2E7A9323E5C7}"/>
                </c:ext>
              </c:extLst>
            </c:dLbl>
            <c:dLbl>
              <c:idx val="3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1-5A24-4B2F-B99E-2E7A9323E5C7}"/>
                </c:ext>
              </c:extLst>
            </c:dLbl>
            <c:dLbl>
              <c:idx val="3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2-5A24-4B2F-B99E-2E7A9323E5C7}"/>
                </c:ext>
              </c:extLst>
            </c:dLbl>
            <c:dLbl>
              <c:idx val="3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3-5A24-4B2F-B99E-2E7A9323E5C7}"/>
                </c:ext>
              </c:extLst>
            </c:dLbl>
            <c:dLbl>
              <c:idx val="3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4-5A24-4B2F-B99E-2E7A9323E5C7}"/>
                </c:ext>
              </c:extLst>
            </c:dLbl>
            <c:dLbl>
              <c:idx val="3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5-5A24-4B2F-B99E-2E7A9323E5C7}"/>
                </c:ext>
              </c:extLst>
            </c:dLbl>
            <c:dLbl>
              <c:idx val="3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6-5A24-4B2F-B99E-2E7A9323E5C7}"/>
                </c:ext>
              </c:extLst>
            </c:dLbl>
            <c:dLbl>
              <c:idx val="3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7-5A24-4B2F-B99E-2E7A9323E5C7}"/>
                </c:ext>
              </c:extLst>
            </c:dLbl>
            <c:dLbl>
              <c:idx val="3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8-5A24-4B2F-B99E-2E7A9323E5C7}"/>
                </c:ext>
              </c:extLst>
            </c:dLbl>
            <c:dLbl>
              <c:idx val="3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9-5A24-4B2F-B99E-2E7A9323E5C7}"/>
                </c:ext>
              </c:extLst>
            </c:dLbl>
            <c:dLbl>
              <c:idx val="3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A-5A24-4B2F-B99E-2E7A9323E5C7}"/>
                </c:ext>
              </c:extLst>
            </c:dLbl>
            <c:dLbl>
              <c:idx val="3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B-5A24-4B2F-B99E-2E7A9323E5C7}"/>
                </c:ext>
              </c:extLst>
            </c:dLbl>
            <c:dLbl>
              <c:idx val="3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C-5A24-4B2F-B99E-2E7A9323E5C7}"/>
                </c:ext>
              </c:extLst>
            </c:dLbl>
            <c:dLbl>
              <c:idx val="3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D-5A24-4B2F-B99E-2E7A9323E5C7}"/>
                </c:ext>
              </c:extLst>
            </c:dLbl>
            <c:dLbl>
              <c:idx val="3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E-5A24-4B2F-B99E-2E7A9323E5C7}"/>
                </c:ext>
              </c:extLst>
            </c:dLbl>
            <c:dLbl>
              <c:idx val="3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F-5A24-4B2F-B99E-2E7A9323E5C7}"/>
                </c:ext>
              </c:extLst>
            </c:dLbl>
            <c:dLbl>
              <c:idx val="3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0-5A24-4B2F-B99E-2E7A9323E5C7}"/>
                </c:ext>
              </c:extLst>
            </c:dLbl>
            <c:dLbl>
              <c:idx val="3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1-5A24-4B2F-B99E-2E7A9323E5C7}"/>
                </c:ext>
              </c:extLst>
            </c:dLbl>
            <c:dLbl>
              <c:idx val="3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2-5A24-4B2F-B99E-2E7A9323E5C7}"/>
                </c:ext>
              </c:extLst>
            </c:dLbl>
            <c:dLbl>
              <c:idx val="3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3-5A24-4B2F-B99E-2E7A9323E5C7}"/>
                </c:ext>
              </c:extLst>
            </c:dLbl>
            <c:dLbl>
              <c:idx val="3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4-5A24-4B2F-B99E-2E7A9323E5C7}"/>
                </c:ext>
              </c:extLst>
            </c:dLbl>
            <c:dLbl>
              <c:idx val="3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5-5A24-4B2F-B99E-2E7A9323E5C7}"/>
                </c:ext>
              </c:extLst>
            </c:dLbl>
            <c:dLbl>
              <c:idx val="3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6-5A24-4B2F-B99E-2E7A9323E5C7}"/>
                </c:ext>
              </c:extLst>
            </c:dLbl>
            <c:dLbl>
              <c:idx val="3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7-5A24-4B2F-B99E-2E7A9323E5C7}"/>
                </c:ext>
              </c:extLst>
            </c:dLbl>
            <c:dLbl>
              <c:idx val="3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8-5A24-4B2F-B99E-2E7A9323E5C7}"/>
                </c:ext>
              </c:extLst>
            </c:dLbl>
            <c:dLbl>
              <c:idx val="3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9-5A24-4B2F-B99E-2E7A9323E5C7}"/>
                </c:ext>
              </c:extLst>
            </c:dLbl>
            <c:dLbl>
              <c:idx val="3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A-5A24-4B2F-B99E-2E7A9323E5C7}"/>
                </c:ext>
              </c:extLst>
            </c:dLbl>
            <c:dLbl>
              <c:idx val="3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B-5A24-4B2F-B99E-2E7A9323E5C7}"/>
                </c:ext>
              </c:extLst>
            </c:dLbl>
            <c:dLbl>
              <c:idx val="3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C-5A24-4B2F-B99E-2E7A9323E5C7}"/>
                </c:ext>
              </c:extLst>
            </c:dLbl>
            <c:dLbl>
              <c:idx val="3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D-5A24-4B2F-B99E-2E7A9323E5C7}"/>
                </c:ext>
              </c:extLst>
            </c:dLbl>
            <c:dLbl>
              <c:idx val="3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E-5A24-4B2F-B99E-2E7A9323E5C7}"/>
                </c:ext>
              </c:extLst>
            </c:dLbl>
            <c:dLbl>
              <c:idx val="3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F-5A24-4B2F-B99E-2E7A9323E5C7}"/>
                </c:ext>
              </c:extLst>
            </c:dLbl>
            <c:dLbl>
              <c:idx val="3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0-5A24-4B2F-B99E-2E7A9323E5C7}"/>
                </c:ext>
              </c:extLst>
            </c:dLbl>
            <c:dLbl>
              <c:idx val="3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1-5A24-4B2F-B99E-2E7A9323E5C7}"/>
                </c:ext>
              </c:extLst>
            </c:dLbl>
            <c:dLbl>
              <c:idx val="3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2-5A24-4B2F-B99E-2E7A9323E5C7}"/>
                </c:ext>
              </c:extLst>
            </c:dLbl>
            <c:dLbl>
              <c:idx val="3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3-5A24-4B2F-B99E-2E7A9323E5C7}"/>
                </c:ext>
              </c:extLst>
            </c:dLbl>
            <c:dLbl>
              <c:idx val="3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4-5A24-4B2F-B99E-2E7A9323E5C7}"/>
                </c:ext>
              </c:extLst>
            </c:dLbl>
            <c:dLbl>
              <c:idx val="3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5-5A24-4B2F-B99E-2E7A9323E5C7}"/>
                </c:ext>
              </c:extLst>
            </c:dLbl>
            <c:dLbl>
              <c:idx val="3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6-5A24-4B2F-B99E-2E7A9323E5C7}"/>
                </c:ext>
              </c:extLst>
            </c:dLbl>
            <c:dLbl>
              <c:idx val="3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7-5A24-4B2F-B99E-2E7A9323E5C7}"/>
                </c:ext>
              </c:extLst>
            </c:dLbl>
            <c:dLbl>
              <c:idx val="3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8-5A24-4B2F-B99E-2E7A9323E5C7}"/>
                </c:ext>
              </c:extLst>
            </c:dLbl>
            <c:dLbl>
              <c:idx val="3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9-5A24-4B2F-B99E-2E7A9323E5C7}"/>
                </c:ext>
              </c:extLst>
            </c:dLbl>
            <c:dLbl>
              <c:idx val="3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A-5A24-4B2F-B99E-2E7A9323E5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'S6'!$AS$56:$AS$436</c:f>
              <c:numCache>
                <c:formatCode>0.00</c:formatCode>
                <c:ptCount val="381"/>
                <c:pt idx="0">
                  <c:v>3.8000000000000003</c:v>
                </c:pt>
                <c:pt idx="1">
                  <c:v>4.9000000000000004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</c:numCache>
            </c:numRef>
          </c:xVal>
          <c:yVal>
            <c:numRef>
              <c:f>'S6'!$AT$56:$AT$436</c:f>
              <c:numCache>
                <c:formatCode>0.00</c:formatCode>
                <c:ptCount val="381"/>
                <c:pt idx="0">
                  <c:v>0.5</c:v>
                </c:pt>
                <c:pt idx="1">
                  <c:v>1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'S6'!$AO$56:$AO$436</c15:f>
                <c15:dlblRangeCache>
                  <c:ptCount val="381"/>
                  <c:pt idx="0">
                    <c:v>Country A</c:v>
                  </c:pt>
                  <c:pt idx="1">
                    <c:v>Country B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4-7574-43A9-83CC-AA295A216C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527520"/>
        <c:axId val="370125936"/>
      </c:scatterChart>
      <c:catAx>
        <c:axId val="1675275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Proportion</a:t>
                </a:r>
                <a:r>
                  <a:rPr lang="en-US" sz="1400" baseline="0"/>
                  <a:t> of the rural population using basic sanitation services in 2017 (%)</a:t>
                </a:r>
                <a:endParaRPr 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0125936"/>
        <c:crossesAt val="0"/>
        <c:auto val="1"/>
        <c:lblAlgn val="ctr"/>
        <c:lblOffset val="100"/>
        <c:noMultiLvlLbl val="0"/>
      </c:catAx>
      <c:valAx>
        <c:axId val="370125936"/>
        <c:scaling>
          <c:orientation val="minMax"/>
          <c:max val="8"/>
          <c:min val="-3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Annual rate of change, 2000-2017
Percentage points per 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527520"/>
        <c:crossesAt val="1"/>
        <c:crossBetween val="midCat"/>
        <c:majorUnit val="1"/>
      </c:valAx>
      <c:spPr>
        <a:solidFill>
          <a:srgbClr val="FFB300"/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'S7'!$E$42</c:f>
              <c:strCache>
                <c:ptCount val="1"/>
                <c:pt idx="0">
                  <c:v>Sewer connections (2017)</c:v>
                </c:pt>
              </c:strCache>
            </c:strRef>
          </c:tx>
          <c:spPr>
            <a:solidFill>
              <a:srgbClr val="358E43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'S7'!$A$43:$A$45</c:f>
              <c:strCache>
                <c:ptCount val="3"/>
                <c:pt idx="0">
                  <c:v>[Region name]</c:v>
                </c:pt>
                <c:pt idx="1">
                  <c:v>Urban</c:v>
                </c:pt>
                <c:pt idx="2">
                  <c:v>Rural</c:v>
                </c:pt>
              </c:strCache>
            </c:strRef>
          </c:cat>
          <c:val>
            <c:numRef>
              <c:f>'S7'!$E$43:$E$45</c:f>
              <c:numCache>
                <c:formatCode>0</c:formatCode>
                <c:ptCount val="3"/>
                <c:pt idx="0">
                  <c:v>4.6951440559015376</c:v>
                </c:pt>
                <c:pt idx="1">
                  <c:v>11.174366318828589</c:v>
                </c:pt>
                <c:pt idx="2">
                  <c:v>19.2450233494854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3D-44ED-98C5-9448BBBB3CFE}"/>
            </c:ext>
          </c:extLst>
        </c:ser>
        <c:ser>
          <c:idx val="1"/>
          <c:order val="1"/>
          <c:tx>
            <c:strRef>
              <c:f>'S7'!$F$42</c:f>
              <c:strCache>
                <c:ptCount val="1"/>
                <c:pt idx="0">
                  <c:v>Septic tanks (2017)</c:v>
                </c:pt>
              </c:strCache>
            </c:strRef>
          </c:tx>
          <c:spPr>
            <a:solidFill>
              <a:srgbClr val="63B96A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'S7'!$A$43:$A$45</c:f>
              <c:strCache>
                <c:ptCount val="3"/>
                <c:pt idx="0">
                  <c:v>[Region name]</c:v>
                </c:pt>
                <c:pt idx="1">
                  <c:v>Urban</c:v>
                </c:pt>
                <c:pt idx="2">
                  <c:v>Rural</c:v>
                </c:pt>
              </c:strCache>
            </c:strRef>
          </c:cat>
          <c:val>
            <c:numRef>
              <c:f>'S7'!$F$43:$F$45</c:f>
              <c:numCache>
                <c:formatCode>0</c:formatCode>
                <c:ptCount val="3"/>
                <c:pt idx="0">
                  <c:v>76.33124274932112</c:v>
                </c:pt>
                <c:pt idx="1">
                  <c:v>66.769893813547469</c:v>
                </c:pt>
                <c:pt idx="2">
                  <c:v>36.498681872767499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3D-44ED-98C5-9448BBBB3CFE}"/>
            </c:ext>
          </c:extLst>
        </c:ser>
        <c:ser>
          <c:idx val="2"/>
          <c:order val="2"/>
          <c:tx>
            <c:strRef>
              <c:f>'S7'!$G$42</c:f>
              <c:strCache>
                <c:ptCount val="1"/>
                <c:pt idx="0">
                  <c:v>Latrines and other improved (2017)</c:v>
                </c:pt>
              </c:strCache>
            </c:strRef>
          </c:tx>
          <c:spPr>
            <a:solidFill>
              <a:srgbClr val="ADD9AD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'S7'!$G$43:$G$45</c:f>
              <c:numCache>
                <c:formatCode>0</c:formatCode>
                <c:ptCount val="3"/>
                <c:pt idx="0">
                  <c:v>15</c:v>
                </c:pt>
                <c:pt idx="1">
                  <c:v>5</c:v>
                </c:pt>
                <c:pt idx="2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B3D-44ED-98C5-9448BBBB3C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575680"/>
        <c:axId val="58085312"/>
      </c:barChart>
      <c:catAx>
        <c:axId val="36575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85312"/>
        <c:crosses val="autoZero"/>
        <c:auto val="1"/>
        <c:lblAlgn val="ctr"/>
        <c:lblOffset val="100"/>
        <c:noMultiLvlLbl val="0"/>
      </c:catAx>
      <c:valAx>
        <c:axId val="58085312"/>
        <c:scaling>
          <c:orientation val="minMax"/>
        </c:scaling>
        <c:delete val="0"/>
        <c:axPos val="l"/>
        <c:title>
          <c:tx>
            <c:strRef>
              <c:f>'S7'!$H$47</c:f>
              <c:strCache>
                <c:ptCount val="1"/>
                <c:pt idx="0">
                  <c:v>Population (thousands)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575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'S7'!$I$42</c:f>
              <c:strCache>
                <c:ptCount val="1"/>
                <c:pt idx="0">
                  <c:v>Change in sewer connections (2000-2017)</c:v>
                </c:pt>
              </c:strCache>
            </c:strRef>
          </c:tx>
          <c:spPr>
            <a:solidFill>
              <a:srgbClr val="358E43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'S7'!$A$43:$A$45</c:f>
              <c:strCache>
                <c:ptCount val="3"/>
                <c:pt idx="0">
                  <c:v>[Region name]</c:v>
                </c:pt>
                <c:pt idx="1">
                  <c:v>Urban</c:v>
                </c:pt>
                <c:pt idx="2">
                  <c:v>Rural</c:v>
                </c:pt>
              </c:strCache>
            </c:strRef>
          </c:cat>
          <c:val>
            <c:numRef>
              <c:f>'S7'!$I$43:$I$45</c:f>
              <c:numCache>
                <c:formatCode>0</c:formatCode>
                <c:ptCount val="3"/>
                <c:pt idx="0">
                  <c:v>-8.2297714769678727</c:v>
                </c:pt>
                <c:pt idx="1">
                  <c:v>-5.5825076556170501</c:v>
                </c:pt>
                <c:pt idx="2">
                  <c:v>1.9857792296408299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59-4A5D-9186-34C87D27D361}"/>
            </c:ext>
          </c:extLst>
        </c:ser>
        <c:ser>
          <c:idx val="1"/>
          <c:order val="1"/>
          <c:tx>
            <c:strRef>
              <c:f>'S7'!$J$42</c:f>
              <c:strCache>
                <c:ptCount val="1"/>
                <c:pt idx="0">
                  <c:v>Change in septic tanks (2000-2017)</c:v>
                </c:pt>
              </c:strCache>
            </c:strRef>
          </c:tx>
          <c:spPr>
            <a:solidFill>
              <a:srgbClr val="63B96A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'S7'!$A$43:$A$45</c:f>
              <c:strCache>
                <c:ptCount val="3"/>
                <c:pt idx="0">
                  <c:v>[Region name]</c:v>
                </c:pt>
                <c:pt idx="1">
                  <c:v>Urban</c:v>
                </c:pt>
                <c:pt idx="2">
                  <c:v>Rural</c:v>
                </c:pt>
              </c:strCache>
            </c:strRef>
          </c:cat>
          <c:val>
            <c:numRef>
              <c:f>'S7'!$J$43:$J$45</c:f>
              <c:numCache>
                <c:formatCode>0</c:formatCode>
                <c:ptCount val="3"/>
                <c:pt idx="0">
                  <c:v>23.535177088385893</c:v>
                </c:pt>
                <c:pt idx="1">
                  <c:v>26.425301062829021</c:v>
                </c:pt>
                <c:pt idx="2">
                  <c:v>3.0402639668993672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59-4A5D-9186-34C87D27D361}"/>
            </c:ext>
          </c:extLst>
        </c:ser>
        <c:ser>
          <c:idx val="2"/>
          <c:order val="2"/>
          <c:tx>
            <c:strRef>
              <c:f>'S7'!$K$42</c:f>
              <c:strCache>
                <c:ptCount val="1"/>
                <c:pt idx="0">
                  <c:v>Change in latrines and other improved (2000-2017)</c:v>
                </c:pt>
              </c:strCache>
            </c:strRef>
          </c:tx>
          <c:spPr>
            <a:solidFill>
              <a:srgbClr val="ADD9AD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'S7'!$K$43:$K$45</c:f>
              <c:numCache>
                <c:formatCode>0</c:formatCode>
                <c:ptCount val="3"/>
                <c:pt idx="0">
                  <c:v>5</c:v>
                </c:pt>
                <c:pt idx="1">
                  <c:v>-5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59-4A5D-9186-34C87D27D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575680"/>
        <c:axId val="58085312"/>
      </c:barChart>
      <c:catAx>
        <c:axId val="365756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8085312"/>
        <c:crosses val="autoZero"/>
        <c:auto val="1"/>
        <c:lblAlgn val="ctr"/>
        <c:lblOffset val="100"/>
        <c:noMultiLvlLbl val="0"/>
      </c:catAx>
      <c:valAx>
        <c:axId val="5808531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Change in</a:t>
                </a:r>
                <a:r>
                  <a:rPr lang="en-US" b="1" baseline="0"/>
                  <a:t> pop</a:t>
                </a:r>
                <a:endParaRPr lang="en-US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575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rgbClr val="388E3C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rgbClr val="388E3C"/>
                </a:solidFill>
              </a:rPr>
              <a:t>Sewer connections</a:t>
            </a:r>
            <a:r>
              <a:rPr lang="en-US" b="1" baseline="0">
                <a:solidFill>
                  <a:srgbClr val="388E3C"/>
                </a:solidFill>
              </a:rPr>
              <a:t> vs wastewater treated</a:t>
            </a:r>
            <a:endParaRPr lang="en-US" b="1">
              <a:solidFill>
                <a:srgbClr val="388E3C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rgbClr val="388E3C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'S8'!$D$33</c:f>
              <c:strCache>
                <c:ptCount val="1"/>
                <c:pt idx="0">
                  <c:v>Wastewater treated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14"/>
            <c:spPr>
              <a:solidFill>
                <a:srgbClr val="388E3C">
                  <a:alpha val="50000"/>
                </a:srgbClr>
              </a:solidFill>
              <a:ln w="9525">
                <a:noFill/>
              </a:ln>
              <a:effectLst/>
            </c:spPr>
          </c:marker>
          <c:xVal>
            <c:numRef>
              <c:f>'S8'!$C$34:$C$254</c:f>
              <c:numCache>
                <c:formatCode>0</c:formatCode>
                <c:ptCount val="221"/>
                <c:pt idx="0">
                  <c:v>7.0658002999065559</c:v>
                </c:pt>
                <c:pt idx="1">
                  <c:v>14.864148125624951</c:v>
                </c:pt>
                <c:pt idx="2">
                  <c:v>16.092263898650369</c:v>
                </c:pt>
                <c:pt idx="3">
                  <c:v>17.49097782030135</c:v>
                </c:pt>
                <c:pt idx="4">
                  <c:v>18.254454414069819</c:v>
                </c:pt>
                <c:pt idx="5">
                  <c:v>18.254454414069819</c:v>
                </c:pt>
                <c:pt idx="6">
                  <c:v>18.254454414069819</c:v>
                </c:pt>
                <c:pt idx="7">
                  <c:v>18.254454414069819</c:v>
                </c:pt>
                <c:pt idx="8">
                  <c:v>18.254454414069819</c:v>
                </c:pt>
                <c:pt idx="9">
                  <c:v>18.254454414069819</c:v>
                </c:pt>
                <c:pt idx="10">
                  <c:v>18.254454414069819</c:v>
                </c:pt>
                <c:pt idx="11">
                  <c:v>18.254454414069819</c:v>
                </c:pt>
                <c:pt idx="12">
                  <c:v>18.254454414069819</c:v>
                </c:pt>
                <c:pt idx="13">
                  <c:v>18.254454414069819</c:v>
                </c:pt>
                <c:pt idx="14">
                  <c:v>18.254454414069819</c:v>
                </c:pt>
                <c:pt idx="15">
                  <c:v>18.254454414069819</c:v>
                </c:pt>
                <c:pt idx="16">
                  <c:v>18.254454414069819</c:v>
                </c:pt>
                <c:pt idx="17">
                  <c:v>18.254454414069819</c:v>
                </c:pt>
                <c:pt idx="18">
                  <c:v>18.254454414069819</c:v>
                </c:pt>
                <c:pt idx="19">
                  <c:v>18.254454414069819</c:v>
                </c:pt>
                <c:pt idx="20">
                  <c:v>18.254454414069819</c:v>
                </c:pt>
                <c:pt idx="21">
                  <c:v>18.254454414069819</c:v>
                </c:pt>
                <c:pt idx="22">
                  <c:v>18.254454414069819</c:v>
                </c:pt>
                <c:pt idx="23">
                  <c:v>18.254454414069819</c:v>
                </c:pt>
                <c:pt idx="24">
                  <c:v>18.254454414069819</c:v>
                </c:pt>
                <c:pt idx="25">
                  <c:v>18.254454414069819</c:v>
                </c:pt>
                <c:pt idx="26">
                  <c:v>18.254454414069819</c:v>
                </c:pt>
                <c:pt idx="27">
                  <c:v>18.254454414069819</c:v>
                </c:pt>
                <c:pt idx="28">
                  <c:v>18.254454414069819</c:v>
                </c:pt>
                <c:pt idx="29">
                  <c:v>18.254454414069819</c:v>
                </c:pt>
                <c:pt idx="30">
                  <c:v>18.254454414069819</c:v>
                </c:pt>
                <c:pt idx="31">
                  <c:v>18.254454414069819</c:v>
                </c:pt>
                <c:pt idx="32">
                  <c:v>18.254454414069819</c:v>
                </c:pt>
                <c:pt idx="33">
                  <c:v>18.254454414069819</c:v>
                </c:pt>
                <c:pt idx="34">
                  <c:v>18.254454414069819</c:v>
                </c:pt>
                <c:pt idx="35">
                  <c:v>18.254454414069819</c:v>
                </c:pt>
                <c:pt idx="36">
                  <c:v>18.254454414069819</c:v>
                </c:pt>
                <c:pt idx="37">
                  <c:v>18.254454414069819</c:v>
                </c:pt>
                <c:pt idx="38">
                  <c:v>18.254454414069819</c:v>
                </c:pt>
                <c:pt idx="39">
                  <c:v>18.254454414069819</c:v>
                </c:pt>
                <c:pt idx="40">
                  <c:v>18.254454414069819</c:v>
                </c:pt>
                <c:pt idx="41">
                  <c:v>18.254454414069819</c:v>
                </c:pt>
                <c:pt idx="42">
                  <c:v>18.254454414069819</c:v>
                </c:pt>
                <c:pt idx="43">
                  <c:v>18.254454414069819</c:v>
                </c:pt>
                <c:pt idx="44">
                  <c:v>18.254454414069819</c:v>
                </c:pt>
                <c:pt idx="45">
                  <c:v>18.254454414069819</c:v>
                </c:pt>
                <c:pt idx="46">
                  <c:v>18.254454414069819</c:v>
                </c:pt>
                <c:pt idx="47">
                  <c:v>18.254454414069819</c:v>
                </c:pt>
                <c:pt idx="48">
                  <c:v>18.254454414069819</c:v>
                </c:pt>
                <c:pt idx="49">
                  <c:v>18.254454414069819</c:v>
                </c:pt>
                <c:pt idx="50">
                  <c:v>18.254454414069819</c:v>
                </c:pt>
                <c:pt idx="51">
                  <c:v>18.254454414069819</c:v>
                </c:pt>
                <c:pt idx="52">
                  <c:v>18.254454414069819</c:v>
                </c:pt>
                <c:pt idx="53">
                  <c:v>18.254454414069819</c:v>
                </c:pt>
                <c:pt idx="54">
                  <c:v>18.254454414069819</c:v>
                </c:pt>
                <c:pt idx="55">
                  <c:v>18.254454414069819</c:v>
                </c:pt>
                <c:pt idx="56">
                  <c:v>18.254454414069819</c:v>
                </c:pt>
                <c:pt idx="57">
                  <c:v>18.254454414069819</c:v>
                </c:pt>
                <c:pt idx="58">
                  <c:v>18.254454414069819</c:v>
                </c:pt>
                <c:pt idx="59">
                  <c:v>18.254454414069819</c:v>
                </c:pt>
                <c:pt idx="60">
                  <c:v>18.254454414069819</c:v>
                </c:pt>
                <c:pt idx="61">
                  <c:v>18.254454414069819</c:v>
                </c:pt>
                <c:pt idx="62">
                  <c:v>18.254454414069819</c:v>
                </c:pt>
                <c:pt idx="63">
                  <c:v>18.254454414069819</c:v>
                </c:pt>
                <c:pt idx="64">
                  <c:v>18.254454414069819</c:v>
                </c:pt>
                <c:pt idx="65">
                  <c:v>18.254454414069819</c:v>
                </c:pt>
                <c:pt idx="220">
                  <c:v>18.254454414069819</c:v>
                </c:pt>
              </c:numCache>
            </c:numRef>
          </c:xVal>
          <c:yVal>
            <c:numRef>
              <c:f>'S8'!$D$34:$D$254</c:f>
              <c:numCache>
                <c:formatCode>0</c:formatCode>
                <c:ptCount val="221"/>
                <c:pt idx="0">
                  <c:v>5.1329653637184594</c:v>
                </c:pt>
                <c:pt idx="1">
                  <c:v>2.0049732280962691</c:v>
                </c:pt>
                <c:pt idx="2">
                  <c:v>1.8032000979765186</c:v>
                </c:pt>
                <c:pt idx="3">
                  <c:v>9.096845324806905</c:v>
                </c:pt>
                <c:pt idx="4">
                  <c:v>6.330969292579705</c:v>
                </c:pt>
                <c:pt idx="5">
                  <c:v>6.330969292579705</c:v>
                </c:pt>
                <c:pt idx="6">
                  <c:v>6.330969292579705</c:v>
                </c:pt>
                <c:pt idx="7">
                  <c:v>6.330969292579705</c:v>
                </c:pt>
                <c:pt idx="8">
                  <c:v>6.330969292579705</c:v>
                </c:pt>
                <c:pt idx="9">
                  <c:v>6.330969292579705</c:v>
                </c:pt>
                <c:pt idx="10">
                  <c:v>6.330969292579705</c:v>
                </c:pt>
                <c:pt idx="11">
                  <c:v>6.330969292579705</c:v>
                </c:pt>
                <c:pt idx="12">
                  <c:v>6.330969292579705</c:v>
                </c:pt>
                <c:pt idx="13">
                  <c:v>6.330969292579705</c:v>
                </c:pt>
                <c:pt idx="14">
                  <c:v>6.330969292579705</c:v>
                </c:pt>
                <c:pt idx="15">
                  <c:v>6.330969292579705</c:v>
                </c:pt>
                <c:pt idx="16">
                  <c:v>6.330969292579705</c:v>
                </c:pt>
                <c:pt idx="17">
                  <c:v>6.330969292579705</c:v>
                </c:pt>
                <c:pt idx="18">
                  <c:v>6.330969292579705</c:v>
                </c:pt>
                <c:pt idx="19">
                  <c:v>6.330969292579705</c:v>
                </c:pt>
                <c:pt idx="20">
                  <c:v>6.330969292579705</c:v>
                </c:pt>
                <c:pt idx="21">
                  <c:v>6.330969292579705</c:v>
                </c:pt>
                <c:pt idx="22">
                  <c:v>6.330969292579705</c:v>
                </c:pt>
                <c:pt idx="23">
                  <c:v>6.330969292579705</c:v>
                </c:pt>
                <c:pt idx="24">
                  <c:v>6.330969292579705</c:v>
                </c:pt>
                <c:pt idx="25">
                  <c:v>6.330969292579705</c:v>
                </c:pt>
                <c:pt idx="26">
                  <c:v>6.330969292579705</c:v>
                </c:pt>
                <c:pt idx="27">
                  <c:v>6.330969292579705</c:v>
                </c:pt>
                <c:pt idx="28">
                  <c:v>6.330969292579705</c:v>
                </c:pt>
                <c:pt idx="29">
                  <c:v>6.330969292579705</c:v>
                </c:pt>
                <c:pt idx="30">
                  <c:v>6.330969292579705</c:v>
                </c:pt>
                <c:pt idx="31">
                  <c:v>6.330969292579705</c:v>
                </c:pt>
                <c:pt idx="32">
                  <c:v>6.330969292579705</c:v>
                </c:pt>
                <c:pt idx="33">
                  <c:v>6.330969292579705</c:v>
                </c:pt>
                <c:pt idx="34">
                  <c:v>6.330969292579705</c:v>
                </c:pt>
                <c:pt idx="35">
                  <c:v>6.330969292579705</c:v>
                </c:pt>
                <c:pt idx="36">
                  <c:v>6.330969292579705</c:v>
                </c:pt>
                <c:pt idx="37">
                  <c:v>6.330969292579705</c:v>
                </c:pt>
                <c:pt idx="38">
                  <c:v>6.330969292579705</c:v>
                </c:pt>
                <c:pt idx="39">
                  <c:v>6.330969292579705</c:v>
                </c:pt>
                <c:pt idx="40">
                  <c:v>6.330969292579705</c:v>
                </c:pt>
                <c:pt idx="41">
                  <c:v>6.330969292579705</c:v>
                </c:pt>
                <c:pt idx="42">
                  <c:v>6.330969292579705</c:v>
                </c:pt>
                <c:pt idx="43">
                  <c:v>6.330969292579705</c:v>
                </c:pt>
                <c:pt idx="44">
                  <c:v>6.330969292579705</c:v>
                </c:pt>
                <c:pt idx="45">
                  <c:v>6.330969292579705</c:v>
                </c:pt>
                <c:pt idx="46">
                  <c:v>6.330969292579705</c:v>
                </c:pt>
                <c:pt idx="47">
                  <c:v>6.330969292579705</c:v>
                </c:pt>
                <c:pt idx="48">
                  <c:v>6.330969292579705</c:v>
                </c:pt>
                <c:pt idx="49">
                  <c:v>6.330969292579705</c:v>
                </c:pt>
                <c:pt idx="50">
                  <c:v>6.330969292579705</c:v>
                </c:pt>
                <c:pt idx="51">
                  <c:v>6.330969292579705</c:v>
                </c:pt>
                <c:pt idx="52">
                  <c:v>6.330969292579705</c:v>
                </c:pt>
                <c:pt idx="53">
                  <c:v>6.330969292579705</c:v>
                </c:pt>
                <c:pt idx="54">
                  <c:v>6.330969292579705</c:v>
                </c:pt>
                <c:pt idx="55">
                  <c:v>6.330969292579705</c:v>
                </c:pt>
                <c:pt idx="56">
                  <c:v>6.330969292579705</c:v>
                </c:pt>
                <c:pt idx="57">
                  <c:v>6.330969292579705</c:v>
                </c:pt>
                <c:pt idx="58">
                  <c:v>6.330969292579705</c:v>
                </c:pt>
                <c:pt idx="59">
                  <c:v>6.330969292579705</c:v>
                </c:pt>
                <c:pt idx="60">
                  <c:v>6.330969292579705</c:v>
                </c:pt>
                <c:pt idx="61">
                  <c:v>6.330969292579705</c:v>
                </c:pt>
                <c:pt idx="62">
                  <c:v>6.330969292579705</c:v>
                </c:pt>
                <c:pt idx="63">
                  <c:v>6.330969292579705</c:v>
                </c:pt>
                <c:pt idx="64">
                  <c:v>6.330969292579705</c:v>
                </c:pt>
                <c:pt idx="65">
                  <c:v>6.330969292579705</c:v>
                </c:pt>
                <c:pt idx="220">
                  <c:v>6.330969292579705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43-2580-4BED-A413-4BF8DDD17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445119"/>
        <c:axId val="147111999"/>
      </c:scatterChart>
      <c:valAx>
        <c:axId val="137445119"/>
        <c:scaling>
          <c:orientation val="minMax"/>
          <c:max val="100"/>
          <c:min val="0"/>
        </c:scaling>
        <c:delete val="0"/>
        <c:axPos val="b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Sewer connections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111999"/>
        <c:crosses val="autoZero"/>
        <c:crossBetween val="midCat"/>
      </c:valAx>
      <c:valAx>
        <c:axId val="147111999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Wastewater treated</a:t>
                </a:r>
                <a:r>
                  <a:rPr lang="en-US" baseline="0"/>
                  <a:t> </a:t>
                </a:r>
                <a:r>
                  <a:rPr lang="en-US"/>
                  <a:t>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744511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631456972133803"/>
          <c:y val="0.20092467298150654"/>
          <c:w val="0.81930599765454848"/>
          <c:h val="0.77426702751465948"/>
        </c:manualLayout>
      </c:layout>
      <c:scatterChart>
        <c:scatterStyle val="lineMarker"/>
        <c:varyColors val="0"/>
        <c:ser>
          <c:idx val="0"/>
          <c:order val="0"/>
          <c:tx>
            <c:v>Light circles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14"/>
            <c:spPr>
              <a:solidFill>
                <a:srgbClr val="92D050">
                  <a:alpha val="50000"/>
                </a:srgbClr>
              </a:solidFill>
              <a:ln w="9525">
                <a:solidFill>
                  <a:srgbClr val="00B050"/>
                </a:solidFill>
              </a:ln>
              <a:effectLst/>
            </c:spPr>
          </c:marker>
          <c:xVal>
            <c:numRef>
              <c:f>S9A!$D$37:$D$152</c:f>
              <c:numCache>
                <c:formatCode>General</c:formatCode>
                <c:ptCount val="116"/>
                <c:pt idx="0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3</c:v>
                </c:pt>
                <c:pt idx="73">
                  <c:v>3</c:v>
                </c:pt>
                <c:pt idx="74">
                  <c:v>3</c:v>
                </c:pt>
                <c:pt idx="76">
                  <c:v>5</c:v>
                </c:pt>
                <c:pt idx="77">
                  <c:v>5</c:v>
                </c:pt>
                <c:pt idx="78">
                  <c:v>6</c:v>
                </c:pt>
                <c:pt idx="79">
                  <c:v>6</c:v>
                </c:pt>
                <c:pt idx="80">
                  <c:v>6</c:v>
                </c:pt>
                <c:pt idx="81">
                  <c:v>6</c:v>
                </c:pt>
                <c:pt idx="82">
                  <c:v>6</c:v>
                </c:pt>
                <c:pt idx="83">
                  <c:v>7</c:v>
                </c:pt>
                <c:pt idx="84">
                  <c:v>7</c:v>
                </c:pt>
                <c:pt idx="85">
                  <c:v>7</c:v>
                </c:pt>
                <c:pt idx="86">
                  <c:v>7</c:v>
                </c:pt>
                <c:pt idx="87">
                  <c:v>7</c:v>
                </c:pt>
                <c:pt idx="88">
                  <c:v>7</c:v>
                </c:pt>
                <c:pt idx="89">
                  <c:v>7</c:v>
                </c:pt>
                <c:pt idx="90">
                  <c:v>7</c:v>
                </c:pt>
                <c:pt idx="91">
                  <c:v>7</c:v>
                </c:pt>
                <c:pt idx="92">
                  <c:v>7</c:v>
                </c:pt>
                <c:pt idx="93">
                  <c:v>7</c:v>
                </c:pt>
                <c:pt idx="94">
                  <c:v>7</c:v>
                </c:pt>
                <c:pt idx="95">
                  <c:v>7</c:v>
                </c:pt>
                <c:pt idx="96">
                  <c:v>7</c:v>
                </c:pt>
                <c:pt idx="97">
                  <c:v>7</c:v>
                </c:pt>
                <c:pt idx="98">
                  <c:v>7</c:v>
                </c:pt>
                <c:pt idx="99">
                  <c:v>7</c:v>
                </c:pt>
                <c:pt idx="100">
                  <c:v>7</c:v>
                </c:pt>
                <c:pt idx="101">
                  <c:v>7</c:v>
                </c:pt>
                <c:pt idx="102">
                  <c:v>7</c:v>
                </c:pt>
                <c:pt idx="103">
                  <c:v>7</c:v>
                </c:pt>
                <c:pt idx="104">
                  <c:v>7</c:v>
                </c:pt>
                <c:pt idx="105">
                  <c:v>7</c:v>
                </c:pt>
                <c:pt idx="106">
                  <c:v>7</c:v>
                </c:pt>
                <c:pt idx="107">
                  <c:v>7</c:v>
                </c:pt>
                <c:pt idx="108">
                  <c:v>7</c:v>
                </c:pt>
                <c:pt idx="109">
                  <c:v>7</c:v>
                </c:pt>
                <c:pt idx="110">
                  <c:v>7</c:v>
                </c:pt>
                <c:pt idx="111">
                  <c:v>7</c:v>
                </c:pt>
                <c:pt idx="112">
                  <c:v>7</c:v>
                </c:pt>
                <c:pt idx="113">
                  <c:v>7</c:v>
                </c:pt>
                <c:pt idx="114">
                  <c:v>7</c:v>
                </c:pt>
                <c:pt idx="115">
                  <c:v>7</c:v>
                </c:pt>
              </c:numCache>
            </c:numRef>
          </c:xVal>
          <c:yVal>
            <c:numRef>
              <c:f>S9A!$E$37:$E$152</c:f>
              <c:numCache>
                <c:formatCode>General</c:formatCode>
                <c:ptCount val="116"/>
                <c:pt idx="0" formatCode="0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8" formatCode="0">
                  <c:v>0</c:v>
                </c:pt>
                <c:pt idx="19" formatCode="0">
                  <c:v>#N/A</c:v>
                </c:pt>
                <c:pt idx="20" formatCode="0">
                  <c:v>#N/A</c:v>
                </c:pt>
                <c:pt idx="21" formatCode="0">
                  <c:v>#N/A</c:v>
                </c:pt>
                <c:pt idx="22" formatCode="0">
                  <c:v>#N/A</c:v>
                </c:pt>
                <c:pt idx="23" formatCode="0">
                  <c:v>#N/A</c:v>
                </c:pt>
                <c:pt idx="24" formatCode="0">
                  <c:v>#N/A</c:v>
                </c:pt>
                <c:pt idx="25" formatCode="0">
                  <c:v>#N/A</c:v>
                </c:pt>
                <c:pt idx="26" formatCode="0">
                  <c:v>#N/A</c:v>
                </c:pt>
                <c:pt idx="27" formatCode="0">
                  <c:v>#N/A</c:v>
                </c:pt>
                <c:pt idx="28" formatCode="0">
                  <c:v>#N/A</c:v>
                </c:pt>
                <c:pt idx="29" formatCode="0">
                  <c:v>#N/A</c:v>
                </c:pt>
                <c:pt idx="30" formatCode="0">
                  <c:v>#N/A</c:v>
                </c:pt>
                <c:pt idx="31" formatCode="0">
                  <c:v>#N/A</c:v>
                </c:pt>
                <c:pt idx="32" formatCode="0">
                  <c:v>#N/A</c:v>
                </c:pt>
                <c:pt idx="33" formatCode="0">
                  <c:v>#N/A</c:v>
                </c:pt>
                <c:pt idx="34" formatCode="0">
                  <c:v>#N/A</c:v>
                </c:pt>
                <c:pt idx="35" formatCode="0">
                  <c:v>#N/A</c:v>
                </c:pt>
                <c:pt idx="36" formatCode="0">
                  <c:v>#N/A</c:v>
                </c:pt>
                <c:pt idx="37" formatCode="0">
                  <c:v>#N/A</c:v>
                </c:pt>
                <c:pt idx="38" formatCode="0">
                  <c:v>#N/A</c:v>
                </c:pt>
                <c:pt idx="39" formatCode="0">
                  <c:v>#N/A</c:v>
                </c:pt>
                <c:pt idx="40" formatCode="0">
                  <c:v>#N/A</c:v>
                </c:pt>
                <c:pt idx="41" formatCode="0">
                  <c:v>#N/A</c:v>
                </c:pt>
                <c:pt idx="42" formatCode="0">
                  <c:v>#N/A</c:v>
                </c:pt>
                <c:pt idx="43" formatCode="0">
                  <c:v>#N/A</c:v>
                </c:pt>
                <c:pt idx="44" formatCode="0">
                  <c:v>#N/A</c:v>
                </c:pt>
                <c:pt idx="45" formatCode="0">
                  <c:v>#N/A</c:v>
                </c:pt>
                <c:pt idx="46" formatCode="0">
                  <c:v>#N/A</c:v>
                </c:pt>
                <c:pt idx="47" formatCode="0">
                  <c:v>#N/A</c:v>
                </c:pt>
                <c:pt idx="48" formatCode="0">
                  <c:v>#N/A</c:v>
                </c:pt>
                <c:pt idx="49" formatCode="0">
                  <c:v>#N/A</c:v>
                </c:pt>
                <c:pt idx="50" formatCode="0">
                  <c:v>#N/A</c:v>
                </c:pt>
                <c:pt idx="51" formatCode="0">
                  <c:v>#N/A</c:v>
                </c:pt>
                <c:pt idx="52" formatCode="0">
                  <c:v>#N/A</c:v>
                </c:pt>
                <c:pt idx="53" formatCode="0">
                  <c:v>#N/A</c:v>
                </c:pt>
                <c:pt idx="54" formatCode="0">
                  <c:v>#N/A</c:v>
                </c:pt>
                <c:pt idx="55" formatCode="0">
                  <c:v>#N/A</c:v>
                </c:pt>
                <c:pt idx="56" formatCode="0">
                  <c:v>#N/A</c:v>
                </c:pt>
                <c:pt idx="57" formatCode="0">
                  <c:v>#N/A</c:v>
                </c:pt>
                <c:pt idx="58" formatCode="0">
                  <c:v>#N/A</c:v>
                </c:pt>
                <c:pt idx="59" formatCode="0">
                  <c:v>#N/A</c:v>
                </c:pt>
                <c:pt idx="60" formatCode="0">
                  <c:v>#N/A</c:v>
                </c:pt>
                <c:pt idx="61" formatCode="0">
                  <c:v>#N/A</c:v>
                </c:pt>
                <c:pt idx="62" formatCode="0">
                  <c:v>#N/A</c:v>
                </c:pt>
                <c:pt idx="63" formatCode="0">
                  <c:v>#N/A</c:v>
                </c:pt>
                <c:pt idx="64" formatCode="0">
                  <c:v>#N/A</c:v>
                </c:pt>
                <c:pt idx="65" formatCode="0">
                  <c:v>#N/A</c:v>
                </c:pt>
                <c:pt idx="66" formatCode="0">
                  <c:v>#N/A</c:v>
                </c:pt>
                <c:pt idx="67" formatCode="0">
                  <c:v>#N/A</c:v>
                </c:pt>
                <c:pt idx="68" formatCode="0">
                  <c:v>#N/A</c:v>
                </c:pt>
                <c:pt idx="69" formatCode="0">
                  <c:v>#N/A</c:v>
                </c:pt>
                <c:pt idx="70" formatCode="0">
                  <c:v>#N/A</c:v>
                </c:pt>
                <c:pt idx="71" formatCode="0">
                  <c:v>#N/A</c:v>
                </c:pt>
                <c:pt idx="72" formatCode="0">
                  <c:v>#N/A</c:v>
                </c:pt>
                <c:pt idx="73" formatCode="0">
                  <c:v>#N/A</c:v>
                </c:pt>
                <c:pt idx="74" formatCode="0">
                  <c:v>#N/A</c:v>
                </c:pt>
                <c:pt idx="76" formatCode="0">
                  <c:v>0</c:v>
                </c:pt>
                <c:pt idx="77" formatCode="0">
                  <c:v>0</c:v>
                </c:pt>
                <c:pt idx="78" formatCode="0">
                  <c:v>0</c:v>
                </c:pt>
                <c:pt idx="79" formatCode="0">
                  <c:v>0</c:v>
                </c:pt>
                <c:pt idx="80" formatCode="0">
                  <c:v>0</c:v>
                </c:pt>
                <c:pt idx="81" formatCode="0">
                  <c:v>0</c:v>
                </c:pt>
                <c:pt idx="82" formatCode="0">
                  <c:v>0</c:v>
                </c:pt>
                <c:pt idx="83" formatCode="0">
                  <c:v>0</c:v>
                </c:pt>
                <c:pt idx="84" formatCode="0">
                  <c:v>0</c:v>
                </c:pt>
                <c:pt idx="85" formatCode="0">
                  <c:v>#N/A</c:v>
                </c:pt>
                <c:pt idx="86" formatCode="0">
                  <c:v>#N/A</c:v>
                </c:pt>
                <c:pt idx="87" formatCode="0">
                  <c:v>#N/A</c:v>
                </c:pt>
                <c:pt idx="88" formatCode="0">
                  <c:v>#N/A</c:v>
                </c:pt>
                <c:pt idx="89" formatCode="0">
                  <c:v>#N/A</c:v>
                </c:pt>
                <c:pt idx="90" formatCode="0">
                  <c:v>#N/A</c:v>
                </c:pt>
                <c:pt idx="91" formatCode="0">
                  <c:v>#N/A</c:v>
                </c:pt>
                <c:pt idx="92" formatCode="0">
                  <c:v>#N/A</c:v>
                </c:pt>
                <c:pt idx="93" formatCode="0">
                  <c:v>#N/A</c:v>
                </c:pt>
                <c:pt idx="94" formatCode="0">
                  <c:v>#N/A</c:v>
                </c:pt>
                <c:pt idx="95" formatCode="0">
                  <c:v>#N/A</c:v>
                </c:pt>
                <c:pt idx="96" formatCode="0">
                  <c:v>#N/A</c:v>
                </c:pt>
                <c:pt idx="97" formatCode="0">
                  <c:v>#N/A</c:v>
                </c:pt>
                <c:pt idx="98" formatCode="0">
                  <c:v>#N/A</c:v>
                </c:pt>
                <c:pt idx="99" formatCode="0">
                  <c:v>#N/A</c:v>
                </c:pt>
                <c:pt idx="100" formatCode="0">
                  <c:v>#N/A</c:v>
                </c:pt>
                <c:pt idx="101" formatCode="0">
                  <c:v>#N/A</c:v>
                </c:pt>
                <c:pt idx="102" formatCode="0">
                  <c:v>#N/A</c:v>
                </c:pt>
                <c:pt idx="103" formatCode="0">
                  <c:v>#N/A</c:v>
                </c:pt>
                <c:pt idx="104" formatCode="0">
                  <c:v>#N/A</c:v>
                </c:pt>
                <c:pt idx="105" formatCode="0">
                  <c:v>#N/A</c:v>
                </c:pt>
                <c:pt idx="106" formatCode="0">
                  <c:v>#N/A</c:v>
                </c:pt>
                <c:pt idx="107" formatCode="0">
                  <c:v>#N/A</c:v>
                </c:pt>
                <c:pt idx="108" formatCode="0">
                  <c:v>#N/A</c:v>
                </c:pt>
                <c:pt idx="109" formatCode="0">
                  <c:v>#N/A</c:v>
                </c:pt>
                <c:pt idx="110" formatCode="0">
                  <c:v>#N/A</c:v>
                </c:pt>
                <c:pt idx="111" formatCode="0">
                  <c:v>#N/A</c:v>
                </c:pt>
                <c:pt idx="112" formatCode="0">
                  <c:v>#N/A</c:v>
                </c:pt>
                <c:pt idx="113" formatCode="0">
                  <c:v>#N/A</c:v>
                </c:pt>
                <c:pt idx="114" formatCode="0">
                  <c:v>#N/A</c:v>
                </c:pt>
                <c:pt idx="115" formatCode="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74-8806-42AA-894B-F615DD66C0FB}"/>
            </c:ext>
          </c:extLst>
        </c:ser>
        <c:ser>
          <c:idx val="1"/>
          <c:order val="1"/>
          <c:tx>
            <c:v>Dark circles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5"/>
            <c:spPr>
              <a:solidFill>
                <a:srgbClr val="00B050"/>
              </a:solidFill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91-4D78-BB3C-EC537DF938A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91-4D78-BB3C-EC537DF938A4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91-4D78-BB3C-EC537DF938A4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91-4D78-BB3C-EC537DF938A4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91-4D78-BB3C-EC537DF938A4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91-4D78-BB3C-EC537DF938A4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91-4D78-BB3C-EC537DF938A4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91-4D78-BB3C-EC537DF938A4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91-4D78-BB3C-EC537DF938A4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91-4D78-BB3C-EC537DF938A4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91-4D78-BB3C-EC537DF938A4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91-4D78-BB3C-EC537DF938A4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91-4D78-BB3C-EC537DF938A4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91-4D78-BB3C-EC537DF938A4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91-4D78-BB3C-EC537DF938A4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91-4D78-BB3C-EC537DF938A4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91-4D78-BB3C-EC537DF938A4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791-4D78-BB3C-EC537DF938A4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C9A042BC-7CCE-4A22-A3A2-79A26E2BAF4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AA76-4DBB-8131-4C845E385114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791-4D78-BB3C-EC537DF938A4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791-4D78-BB3C-EC537DF938A4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791-4D78-BB3C-EC537DF938A4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791-4D78-BB3C-EC537DF938A4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791-4D78-BB3C-EC537DF938A4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791-4D78-BB3C-EC537DF938A4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791-4D78-BB3C-EC537DF938A4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791-4D78-BB3C-EC537DF938A4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791-4D78-BB3C-EC537DF938A4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791-4D78-BB3C-EC537DF938A4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791-4D78-BB3C-EC537DF938A4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791-4D78-BB3C-EC537DF938A4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791-4D78-BB3C-EC537DF938A4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791-4D78-BB3C-EC537DF938A4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791-4D78-BB3C-EC537DF938A4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791-4D78-BB3C-EC537DF938A4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791-4D78-BB3C-EC537DF938A4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791-4D78-BB3C-EC537DF938A4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791-4D78-BB3C-EC537DF938A4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791-4D78-BB3C-EC537DF938A4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791-4D78-BB3C-EC537DF938A4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791-4D78-BB3C-EC537DF938A4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791-4D78-BB3C-EC537DF938A4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791-4D78-BB3C-EC537DF938A4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791-4D78-BB3C-EC537DF938A4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791-4D78-BB3C-EC537DF938A4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8791-4D78-BB3C-EC537DF938A4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8791-4D78-BB3C-EC537DF938A4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8791-4D78-BB3C-EC537DF938A4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8791-4D78-BB3C-EC537DF938A4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8791-4D78-BB3C-EC537DF938A4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8791-4D78-BB3C-EC537DF938A4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8791-4D78-BB3C-EC537DF938A4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8791-4D78-BB3C-EC537DF938A4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8791-4D78-BB3C-EC537DF938A4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8791-4D78-BB3C-EC537DF938A4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8791-4D78-BB3C-EC537DF938A4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8791-4D78-BB3C-EC537DF938A4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8791-4D78-BB3C-EC537DF938A4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8791-4D78-BB3C-EC537DF938A4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8791-4D78-BB3C-EC537DF938A4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8791-4D78-BB3C-EC537DF938A4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8791-4D78-BB3C-EC537DF938A4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8791-4D78-BB3C-EC537DF938A4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8791-4D78-BB3C-EC537DF938A4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8791-4D78-BB3C-EC537DF938A4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8791-4D78-BB3C-EC537DF938A4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8791-4D78-BB3C-EC537DF938A4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8791-4D78-BB3C-EC537DF938A4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8791-4D78-BB3C-EC537DF938A4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8791-4D78-BB3C-EC537DF938A4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8791-4D78-BB3C-EC537DF938A4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8791-4D78-BB3C-EC537DF938A4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8791-4D78-BB3C-EC537DF938A4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8791-4D78-BB3C-EC537DF938A4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8791-4D78-BB3C-EC537DF938A4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8791-4D78-BB3C-EC537DF938A4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fld id="{E7E2165A-739A-4603-A3E6-7132D9D98DF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B-8791-4D78-BB3C-EC537DF938A4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fld id="{B088423A-6904-4C1F-A9C0-FB8D198122A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C-8791-4D78-BB3C-EC537DF938A4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fld id="{2BABF7E3-D989-4971-A980-F1F06923352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D-8791-4D78-BB3C-EC537DF938A4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8791-4D78-BB3C-EC537DF938A4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8791-4D78-BB3C-EC537DF938A4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8791-4D78-BB3C-EC537DF938A4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fld id="{BC9B54D1-928D-4292-8F32-B9B912AEB25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1-8791-4D78-BB3C-EC537DF938A4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fld id="{75AAE1F7-46A3-4A46-98A3-200C7691F24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2-8791-4D78-BB3C-EC537DF938A4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fld id="{7265C845-F84D-4D4E-A1D6-13D32334605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3-8791-4D78-BB3C-EC537DF938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</c:ext>
            </c:extLst>
          </c:dLbls>
          <c:xVal>
            <c:numRef>
              <c:f>S9A!$F$37:$F$121</c:f>
              <c:numCache>
                <c:formatCode>General</c:formatCode>
                <c:ptCount val="85"/>
                <c:pt idx="0">
                  <c:v>1</c:v>
                </c:pt>
                <c:pt idx="2">
                  <c:v>2</c:v>
                </c:pt>
                <c:pt idx="18">
                  <c:v>3</c:v>
                </c:pt>
                <c:pt idx="76">
                  <c:v>5</c:v>
                </c:pt>
                <c:pt idx="77">
                  <c:v>5</c:v>
                </c:pt>
                <c:pt idx="78">
                  <c:v>6</c:v>
                </c:pt>
                <c:pt idx="82">
                  <c:v>6</c:v>
                </c:pt>
                <c:pt idx="83">
                  <c:v>7</c:v>
                </c:pt>
                <c:pt idx="84">
                  <c:v>7</c:v>
                </c:pt>
              </c:numCache>
            </c:numRef>
          </c:xVal>
          <c:yVal>
            <c:numRef>
              <c:f>S9A!$G$37:$G$121</c:f>
              <c:numCache>
                <c:formatCode>General</c:formatCode>
                <c:ptCount val="85"/>
                <c:pt idx="0" formatCode="0">
                  <c:v>#N/A</c:v>
                </c:pt>
                <c:pt idx="2" formatCode="0">
                  <c:v>#N/A</c:v>
                </c:pt>
                <c:pt idx="18" formatCode="0">
                  <c:v>0</c:v>
                </c:pt>
                <c:pt idx="76" formatCode="0">
                  <c:v>0</c:v>
                </c:pt>
                <c:pt idx="77" formatCode="0">
                  <c:v>0</c:v>
                </c:pt>
                <c:pt idx="78" formatCode="0">
                  <c:v>0</c:v>
                </c:pt>
                <c:pt idx="82" formatCode="0">
                  <c:v>0</c:v>
                </c:pt>
                <c:pt idx="83" formatCode="0">
                  <c:v>0</c:v>
                </c:pt>
                <c:pt idx="84" formatCode="0">
                  <c:v>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S9A!$C$37:$C$121</c15:f>
                <c15:dlblRangeCache>
                  <c:ptCount val="85"/>
                  <c:pt idx="0">
                    <c:v>World</c:v>
                  </c:pt>
                  <c:pt idx="2">
                    <c:v>[Region name]</c:v>
                  </c:pt>
                  <c:pt idx="18">
                    <c:v>[Select country]</c:v>
                  </c:pt>
                  <c:pt idx="76">
                    <c:v>Urban</c:v>
                  </c:pt>
                  <c:pt idx="77">
                    <c:v>Rural</c:v>
                  </c:pt>
                  <c:pt idx="78">
                    <c:v>Poorest</c:v>
                  </c:pt>
                  <c:pt idx="82">
                    <c:v>Richest</c:v>
                  </c:pt>
                  <c:pt idx="83">
                    <c:v>Highest region</c:v>
                  </c:pt>
                  <c:pt idx="84">
                    <c:v>Lowest region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5-8806-42AA-894B-F615DD66C0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0876192"/>
        <c:axId val="1050665760"/>
      </c:scatterChart>
      <c:valAx>
        <c:axId val="10408761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50665760"/>
        <c:crosses val="autoZero"/>
        <c:crossBetween val="midCat"/>
      </c:valAx>
      <c:valAx>
        <c:axId val="1050665760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Proportion of the population using </a:t>
                </a:r>
              </a:p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basic sanitation services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0876192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2"/>
          <c:order val="0"/>
          <c:tx>
            <c:strRef>
              <c:f>'W2'!$H$58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0288D1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'W2'!$H$60:$H$77</c:f>
              <c:numCache>
                <c:formatCode>General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D5-482C-B860-6D621313CEC3}"/>
            </c:ext>
          </c:extLst>
        </c:ser>
        <c:ser>
          <c:idx val="0"/>
          <c:order val="1"/>
          <c:tx>
            <c:strRef>
              <c:f>'W2'!$I$58</c:f>
              <c:strCache>
                <c:ptCount val="1"/>
                <c:pt idx="0">
                  <c:v>Basic</c:v>
                </c:pt>
              </c:strCache>
            </c:strRef>
          </c:tx>
          <c:spPr>
            <a:solidFill>
              <a:srgbClr val="4FC3F7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'W2'!$I$60:$I$77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D5-482C-B860-6D621313CEC3}"/>
            </c:ext>
          </c:extLst>
        </c:ser>
        <c:ser>
          <c:idx val="1"/>
          <c:order val="2"/>
          <c:tx>
            <c:strRef>
              <c:f>'W2'!$J$58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'W2'!$J$60:$J$77</c:f>
              <c:numCache>
                <c:formatCode>General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D5-482C-B860-6D621313CEC3}"/>
            </c:ext>
          </c:extLst>
        </c:ser>
        <c:ser>
          <c:idx val="3"/>
          <c:order val="3"/>
          <c:tx>
            <c:strRef>
              <c:f>'W2'!$K$58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'W2'!$K$60:$K$77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8D5-482C-B860-6D621313CEC3}"/>
            </c:ext>
          </c:extLst>
        </c:ser>
        <c:ser>
          <c:idx val="4"/>
          <c:order val="4"/>
          <c:tx>
            <c:strRef>
              <c:f>'W2'!$L$58</c:f>
              <c:strCache>
                <c:ptCount val="1"/>
                <c:pt idx="0">
                  <c:v>Surface water</c:v>
                </c:pt>
              </c:strCache>
            </c:strRef>
          </c:tx>
          <c:spPr>
            <a:solidFill>
              <a:srgbClr val="FFB300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'W2'!$L$60:$L$77</c:f>
              <c:numCache>
                <c:formatCode>General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8D5-482C-B860-6D621313CE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1504384"/>
        <c:crosses val="autoZero"/>
        <c:auto val="1"/>
        <c:lblAlgn val="ctr"/>
        <c:lblOffset val="100"/>
        <c:tickLbl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'W2'!$Y$79</c:f>
              <c:strCache>
                <c:ptCount val="1"/>
                <c:pt idx="0">
                  <c:v>Population (millions)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33764414798468662"/>
          <c:y val="0.68171879556722081"/>
          <c:w val="0.48182423056990481"/>
          <c:h val="0.2905034266550014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631456972133803"/>
          <c:y val="0.20092467298150654"/>
          <c:w val="0.81930599765454848"/>
          <c:h val="0.77426702751465948"/>
        </c:manualLayout>
      </c:layout>
      <c:scatterChart>
        <c:scatterStyle val="lineMarker"/>
        <c:varyColors val="0"/>
        <c:ser>
          <c:idx val="0"/>
          <c:order val="0"/>
          <c:tx>
            <c:v>Light circles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14"/>
            <c:spPr>
              <a:solidFill>
                <a:schemeClr val="accent4">
                  <a:lumMod val="60000"/>
                  <a:lumOff val="40000"/>
                  <a:alpha val="50000"/>
                </a:schemeClr>
              </a:solidFill>
              <a:ln w="95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S9B!$D$37:$D$152</c:f>
              <c:numCache>
                <c:formatCode>General</c:formatCode>
                <c:ptCount val="116"/>
                <c:pt idx="0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3</c:v>
                </c:pt>
                <c:pt idx="73">
                  <c:v>3</c:v>
                </c:pt>
                <c:pt idx="74">
                  <c:v>3</c:v>
                </c:pt>
                <c:pt idx="76">
                  <c:v>5</c:v>
                </c:pt>
                <c:pt idx="77">
                  <c:v>5</c:v>
                </c:pt>
                <c:pt idx="78">
                  <c:v>6</c:v>
                </c:pt>
                <c:pt idx="79">
                  <c:v>6</c:v>
                </c:pt>
                <c:pt idx="80">
                  <c:v>6</c:v>
                </c:pt>
                <c:pt idx="81">
                  <c:v>6</c:v>
                </c:pt>
                <c:pt idx="82">
                  <c:v>6</c:v>
                </c:pt>
                <c:pt idx="83">
                  <c:v>7</c:v>
                </c:pt>
                <c:pt idx="84">
                  <c:v>7</c:v>
                </c:pt>
                <c:pt idx="85">
                  <c:v>7</c:v>
                </c:pt>
                <c:pt idx="86">
                  <c:v>7</c:v>
                </c:pt>
                <c:pt idx="87">
                  <c:v>7</c:v>
                </c:pt>
                <c:pt idx="88">
                  <c:v>7</c:v>
                </c:pt>
                <c:pt idx="89">
                  <c:v>7</c:v>
                </c:pt>
                <c:pt idx="90">
                  <c:v>7</c:v>
                </c:pt>
                <c:pt idx="91">
                  <c:v>7</c:v>
                </c:pt>
                <c:pt idx="92">
                  <c:v>7</c:v>
                </c:pt>
                <c:pt idx="93">
                  <c:v>7</c:v>
                </c:pt>
                <c:pt idx="94">
                  <c:v>7</c:v>
                </c:pt>
                <c:pt idx="95">
                  <c:v>7</c:v>
                </c:pt>
                <c:pt idx="96">
                  <c:v>7</c:v>
                </c:pt>
                <c:pt idx="97">
                  <c:v>7</c:v>
                </c:pt>
                <c:pt idx="98">
                  <c:v>7</c:v>
                </c:pt>
                <c:pt idx="99">
                  <c:v>7</c:v>
                </c:pt>
                <c:pt idx="100">
                  <c:v>7</c:v>
                </c:pt>
                <c:pt idx="101">
                  <c:v>7</c:v>
                </c:pt>
                <c:pt idx="102">
                  <c:v>7</c:v>
                </c:pt>
                <c:pt idx="103">
                  <c:v>7</c:v>
                </c:pt>
                <c:pt idx="104">
                  <c:v>7</c:v>
                </c:pt>
                <c:pt idx="105">
                  <c:v>7</c:v>
                </c:pt>
                <c:pt idx="106">
                  <c:v>7</c:v>
                </c:pt>
                <c:pt idx="107">
                  <c:v>7</c:v>
                </c:pt>
                <c:pt idx="108">
                  <c:v>7</c:v>
                </c:pt>
                <c:pt idx="109">
                  <c:v>7</c:v>
                </c:pt>
                <c:pt idx="110">
                  <c:v>7</c:v>
                </c:pt>
                <c:pt idx="111">
                  <c:v>7</c:v>
                </c:pt>
                <c:pt idx="112">
                  <c:v>7</c:v>
                </c:pt>
                <c:pt idx="113">
                  <c:v>7</c:v>
                </c:pt>
                <c:pt idx="114">
                  <c:v>7</c:v>
                </c:pt>
                <c:pt idx="115">
                  <c:v>7</c:v>
                </c:pt>
              </c:numCache>
            </c:numRef>
          </c:xVal>
          <c:yVal>
            <c:numRef>
              <c:f>S9B!$E$37:$E$152</c:f>
              <c:numCache>
                <c:formatCode>General</c:formatCode>
                <c:ptCount val="116"/>
                <c:pt idx="0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8" formatCode="0">
                  <c:v>0</c:v>
                </c:pt>
                <c:pt idx="19" formatCode="0">
                  <c:v>#N/A</c:v>
                </c:pt>
                <c:pt idx="20" formatCode="0">
                  <c:v>#N/A</c:v>
                </c:pt>
                <c:pt idx="21" formatCode="0">
                  <c:v>#N/A</c:v>
                </c:pt>
                <c:pt idx="22" formatCode="0">
                  <c:v>#N/A</c:v>
                </c:pt>
                <c:pt idx="23" formatCode="0">
                  <c:v>#N/A</c:v>
                </c:pt>
                <c:pt idx="24" formatCode="0">
                  <c:v>#N/A</c:v>
                </c:pt>
                <c:pt idx="25" formatCode="0">
                  <c:v>#N/A</c:v>
                </c:pt>
                <c:pt idx="26" formatCode="0">
                  <c:v>#N/A</c:v>
                </c:pt>
                <c:pt idx="27" formatCode="0">
                  <c:v>#N/A</c:v>
                </c:pt>
                <c:pt idx="28" formatCode="0">
                  <c:v>#N/A</c:v>
                </c:pt>
                <c:pt idx="29" formatCode="0">
                  <c:v>#N/A</c:v>
                </c:pt>
                <c:pt idx="30" formatCode="0">
                  <c:v>#N/A</c:v>
                </c:pt>
                <c:pt idx="31" formatCode="0">
                  <c:v>#N/A</c:v>
                </c:pt>
                <c:pt idx="32" formatCode="0">
                  <c:v>#N/A</c:v>
                </c:pt>
                <c:pt idx="33" formatCode="0">
                  <c:v>#N/A</c:v>
                </c:pt>
                <c:pt idx="34" formatCode="0">
                  <c:v>#N/A</c:v>
                </c:pt>
                <c:pt idx="35" formatCode="0">
                  <c:v>#N/A</c:v>
                </c:pt>
                <c:pt idx="36" formatCode="0">
                  <c:v>#N/A</c:v>
                </c:pt>
                <c:pt idx="37" formatCode="0">
                  <c:v>#N/A</c:v>
                </c:pt>
                <c:pt idx="38" formatCode="0">
                  <c:v>#N/A</c:v>
                </c:pt>
                <c:pt idx="39" formatCode="0">
                  <c:v>#N/A</c:v>
                </c:pt>
                <c:pt idx="40" formatCode="0">
                  <c:v>#N/A</c:v>
                </c:pt>
                <c:pt idx="41" formatCode="0">
                  <c:v>#N/A</c:v>
                </c:pt>
                <c:pt idx="42" formatCode="0">
                  <c:v>#N/A</c:v>
                </c:pt>
                <c:pt idx="43" formatCode="0">
                  <c:v>#N/A</c:v>
                </c:pt>
                <c:pt idx="44" formatCode="0">
                  <c:v>#N/A</c:v>
                </c:pt>
                <c:pt idx="45" formatCode="0">
                  <c:v>#N/A</c:v>
                </c:pt>
                <c:pt idx="46" formatCode="0">
                  <c:v>#N/A</c:v>
                </c:pt>
                <c:pt idx="47" formatCode="0">
                  <c:v>#N/A</c:v>
                </c:pt>
                <c:pt idx="48" formatCode="0">
                  <c:v>#N/A</c:v>
                </c:pt>
                <c:pt idx="49" formatCode="0">
                  <c:v>#N/A</c:v>
                </c:pt>
                <c:pt idx="50" formatCode="0">
                  <c:v>#N/A</c:v>
                </c:pt>
                <c:pt idx="51" formatCode="0">
                  <c:v>#N/A</c:v>
                </c:pt>
                <c:pt idx="52" formatCode="0">
                  <c:v>#N/A</c:v>
                </c:pt>
                <c:pt idx="53" formatCode="0">
                  <c:v>#N/A</c:v>
                </c:pt>
                <c:pt idx="54" formatCode="0">
                  <c:v>#N/A</c:v>
                </c:pt>
                <c:pt idx="55" formatCode="0">
                  <c:v>#N/A</c:v>
                </c:pt>
                <c:pt idx="56" formatCode="0">
                  <c:v>#N/A</c:v>
                </c:pt>
                <c:pt idx="57" formatCode="0">
                  <c:v>#N/A</c:v>
                </c:pt>
                <c:pt idx="58" formatCode="0">
                  <c:v>#N/A</c:v>
                </c:pt>
                <c:pt idx="59" formatCode="0">
                  <c:v>#N/A</c:v>
                </c:pt>
                <c:pt idx="60" formatCode="0">
                  <c:v>#N/A</c:v>
                </c:pt>
                <c:pt idx="61" formatCode="0">
                  <c:v>#N/A</c:v>
                </c:pt>
                <c:pt idx="62" formatCode="0">
                  <c:v>#N/A</c:v>
                </c:pt>
                <c:pt idx="63" formatCode="0">
                  <c:v>#N/A</c:v>
                </c:pt>
                <c:pt idx="64" formatCode="0">
                  <c:v>#N/A</c:v>
                </c:pt>
                <c:pt idx="65" formatCode="0">
                  <c:v>#N/A</c:v>
                </c:pt>
                <c:pt idx="66" formatCode="0">
                  <c:v>#N/A</c:v>
                </c:pt>
                <c:pt idx="67" formatCode="0">
                  <c:v>#N/A</c:v>
                </c:pt>
                <c:pt idx="68" formatCode="0">
                  <c:v>#N/A</c:v>
                </c:pt>
                <c:pt idx="69" formatCode="0">
                  <c:v>#N/A</c:v>
                </c:pt>
                <c:pt idx="70" formatCode="0">
                  <c:v>#N/A</c:v>
                </c:pt>
                <c:pt idx="71" formatCode="0">
                  <c:v>#N/A</c:v>
                </c:pt>
                <c:pt idx="72" formatCode="0">
                  <c:v>#N/A</c:v>
                </c:pt>
                <c:pt idx="73" formatCode="0">
                  <c:v>#N/A</c:v>
                </c:pt>
                <c:pt idx="74" formatCode="0">
                  <c:v>#N/A</c:v>
                </c:pt>
                <c:pt idx="76" formatCode="0">
                  <c:v>0</c:v>
                </c:pt>
                <c:pt idx="77" formatCode="0">
                  <c:v>0</c:v>
                </c:pt>
                <c:pt idx="78" formatCode="0">
                  <c:v>0</c:v>
                </c:pt>
                <c:pt idx="79" formatCode="0">
                  <c:v>0</c:v>
                </c:pt>
                <c:pt idx="80" formatCode="0">
                  <c:v>0</c:v>
                </c:pt>
                <c:pt idx="81" formatCode="0">
                  <c:v>0</c:v>
                </c:pt>
                <c:pt idx="82" formatCode="0">
                  <c:v>0</c:v>
                </c:pt>
                <c:pt idx="83" formatCode="0">
                  <c:v>0</c:v>
                </c:pt>
                <c:pt idx="84">
                  <c:v>0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74-621F-4750-A37A-944BD2866770}"/>
            </c:ext>
          </c:extLst>
        </c:ser>
        <c:ser>
          <c:idx val="1"/>
          <c:order val="1"/>
          <c:tx>
            <c:v>Dark circles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5"/>
            <c:spPr>
              <a:solidFill>
                <a:schemeClr val="accent4">
                  <a:lumMod val="75000"/>
                </a:schemeClr>
              </a:solidFill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CF0-4D23-B2AD-D9875449A59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F0-4D23-B2AD-D9875449A597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F0-4D23-B2AD-D9875449A597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F0-4D23-B2AD-D9875449A597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F0-4D23-B2AD-D9875449A597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F0-4D23-B2AD-D9875449A597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F0-4D23-B2AD-D9875449A597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F0-4D23-B2AD-D9875449A597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F0-4D23-B2AD-D9875449A597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F0-4D23-B2AD-D9875449A597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F0-4D23-B2AD-D9875449A597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F0-4D23-B2AD-D9875449A597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F0-4D23-B2AD-D9875449A597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F0-4D23-B2AD-D9875449A597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CF0-4D23-B2AD-D9875449A597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CF0-4D23-B2AD-D9875449A597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CF0-4D23-B2AD-D9875449A597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CF0-4D23-B2AD-D9875449A597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513D9AAC-7D2E-4DFB-BE29-134E161DD83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C90A-4055-9513-BCAAB02A1C60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CF0-4D23-B2AD-D9875449A597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CF0-4D23-B2AD-D9875449A597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CF0-4D23-B2AD-D9875449A597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CF0-4D23-B2AD-D9875449A597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CF0-4D23-B2AD-D9875449A597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CF0-4D23-B2AD-D9875449A597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CF0-4D23-B2AD-D9875449A597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CF0-4D23-B2AD-D9875449A597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CF0-4D23-B2AD-D9875449A597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CF0-4D23-B2AD-D9875449A597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CF0-4D23-B2AD-D9875449A597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CF0-4D23-B2AD-D9875449A597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CF0-4D23-B2AD-D9875449A597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CF0-4D23-B2AD-D9875449A597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CF0-4D23-B2AD-D9875449A597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CF0-4D23-B2AD-D9875449A597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CF0-4D23-B2AD-D9875449A597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CF0-4D23-B2AD-D9875449A597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CF0-4D23-B2AD-D9875449A597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CF0-4D23-B2AD-D9875449A597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CF0-4D23-B2AD-D9875449A597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CF0-4D23-B2AD-D9875449A597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CF0-4D23-B2AD-D9875449A597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CF0-4D23-B2AD-D9875449A597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CF0-4D23-B2AD-D9875449A597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CF0-4D23-B2AD-D9875449A597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BCF0-4D23-B2AD-D9875449A597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BCF0-4D23-B2AD-D9875449A597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BCF0-4D23-B2AD-D9875449A597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BCF0-4D23-B2AD-D9875449A597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BCF0-4D23-B2AD-D9875449A597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BCF0-4D23-B2AD-D9875449A597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BCF0-4D23-B2AD-D9875449A597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BCF0-4D23-B2AD-D9875449A597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BCF0-4D23-B2AD-D9875449A597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BCF0-4D23-B2AD-D9875449A597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BCF0-4D23-B2AD-D9875449A597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BCF0-4D23-B2AD-D9875449A597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BCF0-4D23-B2AD-D9875449A597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BCF0-4D23-B2AD-D9875449A597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BCF0-4D23-B2AD-D9875449A597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BCF0-4D23-B2AD-D9875449A597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BCF0-4D23-B2AD-D9875449A597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BCF0-4D23-B2AD-D9875449A597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BCF0-4D23-B2AD-D9875449A597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BCF0-4D23-B2AD-D9875449A597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BCF0-4D23-B2AD-D9875449A597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BCF0-4D23-B2AD-D9875449A597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BCF0-4D23-B2AD-D9875449A597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BCF0-4D23-B2AD-D9875449A597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BCF0-4D23-B2AD-D9875449A597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BCF0-4D23-B2AD-D9875449A597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BCF0-4D23-B2AD-D9875449A597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BCF0-4D23-B2AD-D9875449A597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BCF0-4D23-B2AD-D9875449A597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BCF0-4D23-B2AD-D9875449A597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BCF0-4D23-B2AD-D9875449A597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fld id="{A8B88511-BA12-4DBF-A218-4A61C7094A4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B-BCF0-4D23-B2AD-D9875449A597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fld id="{2E2FC11E-6869-4E35-B059-578B3E2A0DF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C-BCF0-4D23-B2AD-D9875449A597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fld id="{F27FD62A-8A40-4563-8BCD-0F27B209B51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D-BCF0-4D23-B2AD-D9875449A597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BCF0-4D23-B2AD-D9875449A597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BCF0-4D23-B2AD-D9875449A597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BCF0-4D23-B2AD-D9875449A597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fld id="{4DD7E269-70C9-4C9E-8314-C403DEA601A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1-BCF0-4D23-B2AD-D9875449A597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fld id="{01831D86-393F-4EFC-931F-0E2055F74B5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2-BCF0-4D23-B2AD-D9875449A597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fld id="{5580987C-9E0D-4026-A672-324A9EF0DDC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3-BCF0-4D23-B2AD-D9875449A5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</c:ext>
            </c:extLst>
          </c:dLbls>
          <c:xVal>
            <c:numRef>
              <c:f>S9B!$F$37:$F$121</c:f>
              <c:numCache>
                <c:formatCode>General</c:formatCode>
                <c:ptCount val="85"/>
                <c:pt idx="0">
                  <c:v>1</c:v>
                </c:pt>
                <c:pt idx="2">
                  <c:v>2</c:v>
                </c:pt>
                <c:pt idx="18">
                  <c:v>3</c:v>
                </c:pt>
                <c:pt idx="76">
                  <c:v>5</c:v>
                </c:pt>
                <c:pt idx="77">
                  <c:v>5</c:v>
                </c:pt>
                <c:pt idx="78">
                  <c:v>6</c:v>
                </c:pt>
                <c:pt idx="82">
                  <c:v>6</c:v>
                </c:pt>
                <c:pt idx="83">
                  <c:v>7</c:v>
                </c:pt>
                <c:pt idx="84">
                  <c:v>7</c:v>
                </c:pt>
              </c:numCache>
            </c:numRef>
          </c:xVal>
          <c:yVal>
            <c:numRef>
              <c:f>S9B!$G$37:$G$121</c:f>
              <c:numCache>
                <c:formatCode>General</c:formatCode>
                <c:ptCount val="85"/>
                <c:pt idx="0" formatCode="0">
                  <c:v>#N/A</c:v>
                </c:pt>
                <c:pt idx="2" formatCode="0">
                  <c:v>#N/A</c:v>
                </c:pt>
                <c:pt idx="18" formatCode="0">
                  <c:v>0</c:v>
                </c:pt>
                <c:pt idx="76" formatCode="0">
                  <c:v>0</c:v>
                </c:pt>
                <c:pt idx="77" formatCode="0">
                  <c:v>0</c:v>
                </c:pt>
                <c:pt idx="78" formatCode="0">
                  <c:v>0</c:v>
                </c:pt>
                <c:pt idx="82" formatCode="0">
                  <c:v>0</c:v>
                </c:pt>
                <c:pt idx="83" formatCode="0">
                  <c:v>0</c:v>
                </c:pt>
                <c:pt idx="84" formatCode="0">
                  <c:v>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S9B!$C$37:$C$121</c15:f>
                <c15:dlblRangeCache>
                  <c:ptCount val="85"/>
                  <c:pt idx="0">
                    <c:v>World</c:v>
                  </c:pt>
                  <c:pt idx="2">
                    <c:v>[Region name]</c:v>
                  </c:pt>
                  <c:pt idx="18">
                    <c:v>[Select country]</c:v>
                  </c:pt>
                  <c:pt idx="76">
                    <c:v>Urban</c:v>
                  </c:pt>
                  <c:pt idx="77">
                    <c:v>Rural</c:v>
                  </c:pt>
                  <c:pt idx="78">
                    <c:v>Poorest</c:v>
                  </c:pt>
                  <c:pt idx="82">
                    <c:v>Richest</c:v>
                  </c:pt>
                  <c:pt idx="83">
                    <c:v>Highest region</c:v>
                  </c:pt>
                  <c:pt idx="84">
                    <c:v>Lowest region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5-621F-4750-A37A-944BD28667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0876192"/>
        <c:axId val="1050665760"/>
      </c:scatterChart>
      <c:valAx>
        <c:axId val="10408761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50665760"/>
        <c:crosses val="autoZero"/>
        <c:crossBetween val="midCat"/>
      </c:valAx>
      <c:valAx>
        <c:axId val="1050665760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Proportion of the population </a:t>
                </a:r>
              </a:p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practising open defecation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0876192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631456972133803"/>
          <c:y val="0.20092467298150654"/>
          <c:w val="0.81930599765454848"/>
          <c:h val="0.77426702751465948"/>
        </c:manualLayout>
      </c:layout>
      <c:scatterChart>
        <c:scatterStyle val="lineMarker"/>
        <c:varyColors val="0"/>
        <c:ser>
          <c:idx val="0"/>
          <c:order val="0"/>
          <c:tx>
            <c:v>Light circles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14"/>
            <c:spPr>
              <a:solidFill>
                <a:srgbClr val="63B96A">
                  <a:alpha val="50000"/>
                </a:srgbClr>
              </a:solidFill>
              <a:ln w="9525">
                <a:solidFill>
                  <a:srgbClr val="358E43"/>
                </a:solidFill>
              </a:ln>
              <a:effectLst/>
            </c:spPr>
          </c:marker>
          <c:xVal>
            <c:numRef>
              <c:f>S10A!$D$37:$D$152</c:f>
              <c:numCache>
                <c:formatCode>General</c:formatCode>
                <c:ptCount val="116"/>
                <c:pt idx="0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3</c:v>
                </c:pt>
                <c:pt idx="73">
                  <c:v>3</c:v>
                </c:pt>
                <c:pt idx="74">
                  <c:v>3</c:v>
                </c:pt>
                <c:pt idx="76">
                  <c:v>5</c:v>
                </c:pt>
                <c:pt idx="77">
                  <c:v>5</c:v>
                </c:pt>
                <c:pt idx="78">
                  <c:v>6</c:v>
                </c:pt>
                <c:pt idx="79">
                  <c:v>6</c:v>
                </c:pt>
                <c:pt idx="80">
                  <c:v>6</c:v>
                </c:pt>
                <c:pt idx="81">
                  <c:v>6</c:v>
                </c:pt>
                <c:pt idx="82">
                  <c:v>6</c:v>
                </c:pt>
                <c:pt idx="83">
                  <c:v>7</c:v>
                </c:pt>
                <c:pt idx="84">
                  <c:v>7</c:v>
                </c:pt>
                <c:pt idx="85">
                  <c:v>7</c:v>
                </c:pt>
                <c:pt idx="86">
                  <c:v>7</c:v>
                </c:pt>
                <c:pt idx="87">
                  <c:v>7</c:v>
                </c:pt>
                <c:pt idx="88">
                  <c:v>7</c:v>
                </c:pt>
                <c:pt idx="89">
                  <c:v>7</c:v>
                </c:pt>
                <c:pt idx="90">
                  <c:v>7</c:v>
                </c:pt>
                <c:pt idx="91">
                  <c:v>7</c:v>
                </c:pt>
                <c:pt idx="92">
                  <c:v>7</c:v>
                </c:pt>
                <c:pt idx="93">
                  <c:v>7</c:v>
                </c:pt>
                <c:pt idx="94">
                  <c:v>7</c:v>
                </c:pt>
                <c:pt idx="95">
                  <c:v>7</c:v>
                </c:pt>
                <c:pt idx="96">
                  <c:v>7</c:v>
                </c:pt>
                <c:pt idx="97">
                  <c:v>7</c:v>
                </c:pt>
                <c:pt idx="98">
                  <c:v>7</c:v>
                </c:pt>
                <c:pt idx="99">
                  <c:v>7</c:v>
                </c:pt>
                <c:pt idx="100">
                  <c:v>7</c:v>
                </c:pt>
                <c:pt idx="101">
                  <c:v>7</c:v>
                </c:pt>
                <c:pt idx="102">
                  <c:v>7</c:v>
                </c:pt>
                <c:pt idx="103">
                  <c:v>7</c:v>
                </c:pt>
                <c:pt idx="104">
                  <c:v>7</c:v>
                </c:pt>
                <c:pt idx="105">
                  <c:v>7</c:v>
                </c:pt>
                <c:pt idx="106">
                  <c:v>7</c:v>
                </c:pt>
                <c:pt idx="107">
                  <c:v>7</c:v>
                </c:pt>
                <c:pt idx="108">
                  <c:v>7</c:v>
                </c:pt>
                <c:pt idx="109">
                  <c:v>7</c:v>
                </c:pt>
                <c:pt idx="110">
                  <c:v>7</c:v>
                </c:pt>
                <c:pt idx="111">
                  <c:v>7</c:v>
                </c:pt>
                <c:pt idx="112">
                  <c:v>7</c:v>
                </c:pt>
                <c:pt idx="113">
                  <c:v>7</c:v>
                </c:pt>
                <c:pt idx="114">
                  <c:v>7</c:v>
                </c:pt>
                <c:pt idx="115">
                  <c:v>7</c:v>
                </c:pt>
              </c:numCache>
            </c:numRef>
          </c:xVal>
          <c:yVal>
            <c:numRef>
              <c:f>S10A!$E$37:$E$152</c:f>
              <c:numCache>
                <c:formatCode>General</c:formatCode>
                <c:ptCount val="116"/>
                <c:pt idx="0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8" formatCode="0">
                  <c:v>0</c:v>
                </c:pt>
                <c:pt idx="19" formatCode="0">
                  <c:v>#N/A</c:v>
                </c:pt>
                <c:pt idx="20" formatCode="0">
                  <c:v>#N/A</c:v>
                </c:pt>
                <c:pt idx="21" formatCode="0">
                  <c:v>#N/A</c:v>
                </c:pt>
                <c:pt idx="22" formatCode="0">
                  <c:v>#N/A</c:v>
                </c:pt>
                <c:pt idx="23" formatCode="0">
                  <c:v>#N/A</c:v>
                </c:pt>
                <c:pt idx="24" formatCode="0">
                  <c:v>#N/A</c:v>
                </c:pt>
                <c:pt idx="25" formatCode="0">
                  <c:v>#N/A</c:v>
                </c:pt>
                <c:pt idx="26" formatCode="0">
                  <c:v>#N/A</c:v>
                </c:pt>
                <c:pt idx="27" formatCode="0">
                  <c:v>#N/A</c:v>
                </c:pt>
                <c:pt idx="28" formatCode="0">
                  <c:v>#N/A</c:v>
                </c:pt>
                <c:pt idx="29" formatCode="0">
                  <c:v>#N/A</c:v>
                </c:pt>
                <c:pt idx="30" formatCode="0">
                  <c:v>#N/A</c:v>
                </c:pt>
                <c:pt idx="31" formatCode="0">
                  <c:v>#N/A</c:v>
                </c:pt>
                <c:pt idx="32" formatCode="0">
                  <c:v>#N/A</c:v>
                </c:pt>
                <c:pt idx="33" formatCode="0">
                  <c:v>#N/A</c:v>
                </c:pt>
                <c:pt idx="34" formatCode="0">
                  <c:v>#N/A</c:v>
                </c:pt>
                <c:pt idx="35" formatCode="0">
                  <c:v>#N/A</c:v>
                </c:pt>
                <c:pt idx="36" formatCode="0">
                  <c:v>#N/A</c:v>
                </c:pt>
                <c:pt idx="37" formatCode="0">
                  <c:v>#N/A</c:v>
                </c:pt>
                <c:pt idx="38" formatCode="0">
                  <c:v>#N/A</c:v>
                </c:pt>
                <c:pt idx="39" formatCode="0">
                  <c:v>#N/A</c:v>
                </c:pt>
                <c:pt idx="40" formatCode="0">
                  <c:v>#N/A</c:v>
                </c:pt>
                <c:pt idx="41" formatCode="0">
                  <c:v>#N/A</c:v>
                </c:pt>
                <c:pt idx="42" formatCode="0">
                  <c:v>#N/A</c:v>
                </c:pt>
                <c:pt idx="43" formatCode="0">
                  <c:v>#N/A</c:v>
                </c:pt>
                <c:pt idx="44" formatCode="0">
                  <c:v>#N/A</c:v>
                </c:pt>
                <c:pt idx="45" formatCode="0">
                  <c:v>#N/A</c:v>
                </c:pt>
                <c:pt idx="46" formatCode="0">
                  <c:v>#N/A</c:v>
                </c:pt>
                <c:pt idx="47" formatCode="0">
                  <c:v>#N/A</c:v>
                </c:pt>
                <c:pt idx="48" formatCode="0">
                  <c:v>#N/A</c:v>
                </c:pt>
                <c:pt idx="49" formatCode="0">
                  <c:v>#N/A</c:v>
                </c:pt>
                <c:pt idx="50" formatCode="0">
                  <c:v>#N/A</c:v>
                </c:pt>
                <c:pt idx="51" formatCode="0">
                  <c:v>#N/A</c:v>
                </c:pt>
                <c:pt idx="52" formatCode="0">
                  <c:v>#N/A</c:v>
                </c:pt>
                <c:pt idx="53" formatCode="0">
                  <c:v>#N/A</c:v>
                </c:pt>
                <c:pt idx="54" formatCode="0">
                  <c:v>#N/A</c:v>
                </c:pt>
                <c:pt idx="55" formatCode="0">
                  <c:v>#N/A</c:v>
                </c:pt>
                <c:pt idx="56" formatCode="0">
                  <c:v>#N/A</c:v>
                </c:pt>
                <c:pt idx="57" formatCode="0">
                  <c:v>#N/A</c:v>
                </c:pt>
                <c:pt idx="58" formatCode="0">
                  <c:v>#N/A</c:v>
                </c:pt>
                <c:pt idx="59" formatCode="0">
                  <c:v>#N/A</c:v>
                </c:pt>
                <c:pt idx="60" formatCode="0">
                  <c:v>#N/A</c:v>
                </c:pt>
                <c:pt idx="61" formatCode="0">
                  <c:v>#N/A</c:v>
                </c:pt>
                <c:pt idx="62" formatCode="0">
                  <c:v>#N/A</c:v>
                </c:pt>
                <c:pt idx="63" formatCode="0">
                  <c:v>#N/A</c:v>
                </c:pt>
                <c:pt idx="64" formatCode="0">
                  <c:v>#N/A</c:v>
                </c:pt>
                <c:pt idx="65" formatCode="0">
                  <c:v>#N/A</c:v>
                </c:pt>
                <c:pt idx="66" formatCode="0">
                  <c:v>#N/A</c:v>
                </c:pt>
                <c:pt idx="67" formatCode="0">
                  <c:v>#N/A</c:v>
                </c:pt>
                <c:pt idx="68" formatCode="0">
                  <c:v>#N/A</c:v>
                </c:pt>
                <c:pt idx="69" formatCode="0">
                  <c:v>#N/A</c:v>
                </c:pt>
                <c:pt idx="70" formatCode="0">
                  <c:v>#N/A</c:v>
                </c:pt>
                <c:pt idx="71" formatCode="0">
                  <c:v>#N/A</c:v>
                </c:pt>
                <c:pt idx="72" formatCode="0">
                  <c:v>#N/A</c:v>
                </c:pt>
                <c:pt idx="73" formatCode="0">
                  <c:v>#N/A</c:v>
                </c:pt>
                <c:pt idx="74" formatCode="0">
                  <c:v>#N/A</c:v>
                </c:pt>
                <c:pt idx="76" formatCode="0">
                  <c:v>0</c:v>
                </c:pt>
                <c:pt idx="77" formatCode="0">
                  <c:v>0</c:v>
                </c:pt>
                <c:pt idx="78" formatCode="0">
                  <c:v>0</c:v>
                </c:pt>
                <c:pt idx="79" formatCode="0">
                  <c:v>0</c:v>
                </c:pt>
                <c:pt idx="80" formatCode="0">
                  <c:v>0</c:v>
                </c:pt>
                <c:pt idx="81" formatCode="0">
                  <c:v>0</c:v>
                </c:pt>
                <c:pt idx="82" formatCode="0">
                  <c:v>0</c:v>
                </c:pt>
                <c:pt idx="83" formatCode="0">
                  <c:v>0</c:v>
                </c:pt>
                <c:pt idx="84">
                  <c:v>0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74-4FED-4DBD-8C45-D2E592223440}"/>
            </c:ext>
          </c:extLst>
        </c:ser>
        <c:ser>
          <c:idx val="1"/>
          <c:order val="1"/>
          <c:tx>
            <c:v>Dark circles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5"/>
            <c:spPr>
              <a:solidFill>
                <a:srgbClr val="63B96A"/>
              </a:solidFill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20-4FFC-83EE-DD579091E4C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20-4FFC-83EE-DD579091E4C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20-4FFC-83EE-DD579091E4C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20-4FFC-83EE-DD579091E4C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20-4FFC-83EE-DD579091E4CC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20-4FFC-83EE-DD579091E4CC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20-4FFC-83EE-DD579091E4CC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20-4FFC-83EE-DD579091E4CC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20-4FFC-83EE-DD579091E4CC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20-4FFC-83EE-DD579091E4CC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20-4FFC-83EE-DD579091E4CC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20-4FFC-83EE-DD579091E4CC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20-4FFC-83EE-DD579091E4CC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20-4FFC-83EE-DD579091E4CC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320-4FFC-83EE-DD579091E4CC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320-4FFC-83EE-DD579091E4CC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320-4FFC-83EE-DD579091E4CC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320-4FFC-83EE-DD579091E4CC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D25E3BD5-AEE3-48B0-B4EA-CFB6EA2FC17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7320-4FFC-83EE-DD579091E4CC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320-4FFC-83EE-DD579091E4CC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320-4FFC-83EE-DD579091E4CC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320-4FFC-83EE-DD579091E4CC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320-4FFC-83EE-DD579091E4CC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320-4FFC-83EE-DD579091E4CC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320-4FFC-83EE-DD579091E4CC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320-4FFC-83EE-DD579091E4CC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320-4FFC-83EE-DD579091E4CC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320-4FFC-83EE-DD579091E4CC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320-4FFC-83EE-DD579091E4CC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320-4FFC-83EE-DD579091E4CC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320-4FFC-83EE-DD579091E4CC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320-4FFC-83EE-DD579091E4CC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320-4FFC-83EE-DD579091E4CC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320-4FFC-83EE-DD579091E4CC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320-4FFC-83EE-DD579091E4CC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320-4FFC-83EE-DD579091E4CC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320-4FFC-83EE-DD579091E4CC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320-4FFC-83EE-DD579091E4CC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320-4FFC-83EE-DD579091E4CC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320-4FFC-83EE-DD579091E4CC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320-4FFC-83EE-DD579091E4CC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320-4FFC-83EE-DD579091E4CC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320-4FFC-83EE-DD579091E4CC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320-4FFC-83EE-DD579091E4CC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7320-4FFC-83EE-DD579091E4CC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7320-4FFC-83EE-DD579091E4CC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7320-4FFC-83EE-DD579091E4CC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7320-4FFC-83EE-DD579091E4CC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7320-4FFC-83EE-DD579091E4CC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7320-4FFC-83EE-DD579091E4CC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7320-4FFC-83EE-DD579091E4CC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7320-4FFC-83EE-DD579091E4CC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7320-4FFC-83EE-DD579091E4CC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7320-4FFC-83EE-DD579091E4CC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7320-4FFC-83EE-DD579091E4CC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7320-4FFC-83EE-DD579091E4CC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7320-4FFC-83EE-DD579091E4CC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7320-4FFC-83EE-DD579091E4CC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7320-4FFC-83EE-DD579091E4CC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7320-4FFC-83EE-DD579091E4CC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7320-4FFC-83EE-DD579091E4CC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7320-4FFC-83EE-DD579091E4CC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7320-4FFC-83EE-DD579091E4CC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7320-4FFC-83EE-DD579091E4CC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7320-4FFC-83EE-DD579091E4CC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7320-4FFC-83EE-DD579091E4CC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7320-4FFC-83EE-DD579091E4CC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7320-4FFC-83EE-DD579091E4CC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7320-4FFC-83EE-DD579091E4CC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7320-4FFC-83EE-DD579091E4CC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7320-4FFC-83EE-DD579091E4CC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7320-4FFC-83EE-DD579091E4CC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7320-4FFC-83EE-DD579091E4CC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7320-4FFC-83EE-DD579091E4CC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7320-4FFC-83EE-DD579091E4CC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7320-4FFC-83EE-DD579091E4CC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fld id="{333E1CB3-E924-446E-B75B-E3B69E2A04F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C-7320-4FFC-83EE-DD579091E4CC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fld id="{16F5C138-5BAC-4276-96EE-976D30EE588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D-7320-4FFC-83EE-DD579091E4CC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fld id="{0F23FDB3-E782-4C41-92CF-F440012264C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E-7320-4FFC-83EE-DD579091E4CC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7320-4FFC-83EE-DD579091E4CC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7320-4FFC-83EE-DD579091E4CC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7320-4FFC-83EE-DD579091E4CC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fld id="{4F6D0C13-24B1-4369-8F13-3A55C23EF84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2-7320-4FFC-83EE-DD579091E4CC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fld id="{9955D0D6-2FDE-4662-AC27-EDBD846ECC5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3-7320-4FFC-83EE-DD579091E4CC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fld id="{C9699AB5-4417-45F5-8E7D-DB0BFA71C58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4-7320-4FFC-83EE-DD579091E4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</c:ext>
            </c:extLst>
          </c:dLbls>
          <c:xVal>
            <c:numRef>
              <c:f>S10A!$F$37:$F$121</c:f>
              <c:numCache>
                <c:formatCode>General</c:formatCode>
                <c:ptCount val="85"/>
                <c:pt idx="0">
                  <c:v>1</c:v>
                </c:pt>
                <c:pt idx="2">
                  <c:v>2</c:v>
                </c:pt>
                <c:pt idx="18">
                  <c:v>3</c:v>
                </c:pt>
                <c:pt idx="76">
                  <c:v>5</c:v>
                </c:pt>
                <c:pt idx="77">
                  <c:v>5</c:v>
                </c:pt>
                <c:pt idx="78">
                  <c:v>6</c:v>
                </c:pt>
                <c:pt idx="82">
                  <c:v>6</c:v>
                </c:pt>
                <c:pt idx="83">
                  <c:v>7</c:v>
                </c:pt>
                <c:pt idx="84">
                  <c:v>7</c:v>
                </c:pt>
              </c:numCache>
            </c:numRef>
          </c:xVal>
          <c:yVal>
            <c:numRef>
              <c:f>S10A!$G$37:$G$121</c:f>
              <c:numCache>
                <c:formatCode>General</c:formatCode>
                <c:ptCount val="85"/>
                <c:pt idx="0" formatCode="0">
                  <c:v>#N/A</c:v>
                </c:pt>
                <c:pt idx="2" formatCode="0">
                  <c:v>#N/A</c:v>
                </c:pt>
                <c:pt idx="18" formatCode="0">
                  <c:v>0</c:v>
                </c:pt>
                <c:pt idx="76" formatCode="0">
                  <c:v>0</c:v>
                </c:pt>
                <c:pt idx="77" formatCode="0">
                  <c:v>0</c:v>
                </c:pt>
                <c:pt idx="78" formatCode="0">
                  <c:v>0</c:v>
                </c:pt>
                <c:pt idx="82" formatCode="0">
                  <c:v>0</c:v>
                </c:pt>
                <c:pt idx="83" formatCode="0">
                  <c:v>0</c:v>
                </c:pt>
                <c:pt idx="84" formatCode="0">
                  <c:v>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S10A!$C$37:$C$121</c15:f>
                <c15:dlblRangeCache>
                  <c:ptCount val="85"/>
                  <c:pt idx="0">
                    <c:v>World</c:v>
                  </c:pt>
                  <c:pt idx="2">
                    <c:v>[Region name]</c:v>
                  </c:pt>
                  <c:pt idx="18">
                    <c:v>[Select country]</c:v>
                  </c:pt>
                  <c:pt idx="76">
                    <c:v>Urban</c:v>
                  </c:pt>
                  <c:pt idx="77">
                    <c:v>Rural</c:v>
                  </c:pt>
                  <c:pt idx="78">
                    <c:v>Poorest</c:v>
                  </c:pt>
                  <c:pt idx="82">
                    <c:v>Richest</c:v>
                  </c:pt>
                  <c:pt idx="83">
                    <c:v>Highest region</c:v>
                  </c:pt>
                  <c:pt idx="84">
                    <c:v>Lowest region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5-4FED-4DBD-8C45-D2E5922234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0876192"/>
        <c:axId val="1050665760"/>
      </c:scatterChart>
      <c:valAx>
        <c:axId val="10408761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50665760"/>
        <c:crosses val="autoZero"/>
        <c:crossBetween val="midCat"/>
      </c:valAx>
      <c:valAx>
        <c:axId val="1050665760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Proportion of the population </a:t>
                </a:r>
              </a:p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using sewer</a:t>
                </a:r>
                <a:r>
                  <a:rPr lang="en-US" baseline="0"/>
                  <a:t> connections </a:t>
                </a:r>
                <a:r>
                  <a:rPr lang="en-US"/>
                  <a:t>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0876192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631456972133803"/>
          <c:y val="0.20092467298150654"/>
          <c:w val="0.81930599765454848"/>
          <c:h val="0.77426702751465948"/>
        </c:manualLayout>
      </c:layout>
      <c:scatterChart>
        <c:scatterStyle val="lineMarker"/>
        <c:varyColors val="0"/>
        <c:ser>
          <c:idx val="0"/>
          <c:order val="0"/>
          <c:tx>
            <c:v>Light circles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14"/>
            <c:spPr>
              <a:solidFill>
                <a:srgbClr val="63B96A">
                  <a:alpha val="50000"/>
                </a:srgbClr>
              </a:solidFill>
              <a:ln w="9525">
                <a:solidFill>
                  <a:srgbClr val="358E43"/>
                </a:solidFill>
              </a:ln>
              <a:effectLst/>
            </c:spPr>
          </c:marker>
          <c:xVal>
            <c:numRef>
              <c:f>S10B!$D$37:$D$152</c:f>
              <c:numCache>
                <c:formatCode>General</c:formatCode>
                <c:ptCount val="116"/>
                <c:pt idx="0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3</c:v>
                </c:pt>
                <c:pt idx="73">
                  <c:v>3</c:v>
                </c:pt>
                <c:pt idx="74">
                  <c:v>3</c:v>
                </c:pt>
                <c:pt idx="76">
                  <c:v>5</c:v>
                </c:pt>
                <c:pt idx="77">
                  <c:v>5</c:v>
                </c:pt>
                <c:pt idx="78">
                  <c:v>6</c:v>
                </c:pt>
                <c:pt idx="79">
                  <c:v>6</c:v>
                </c:pt>
                <c:pt idx="80">
                  <c:v>6</c:v>
                </c:pt>
                <c:pt idx="81">
                  <c:v>6</c:v>
                </c:pt>
                <c:pt idx="82">
                  <c:v>6</c:v>
                </c:pt>
                <c:pt idx="83">
                  <c:v>7</c:v>
                </c:pt>
                <c:pt idx="84">
                  <c:v>7</c:v>
                </c:pt>
                <c:pt idx="85">
                  <c:v>7</c:v>
                </c:pt>
                <c:pt idx="86">
                  <c:v>7</c:v>
                </c:pt>
                <c:pt idx="87">
                  <c:v>7</c:v>
                </c:pt>
                <c:pt idx="88">
                  <c:v>7</c:v>
                </c:pt>
                <c:pt idx="89">
                  <c:v>7</c:v>
                </c:pt>
                <c:pt idx="90">
                  <c:v>7</c:v>
                </c:pt>
                <c:pt idx="91">
                  <c:v>7</c:v>
                </c:pt>
                <c:pt idx="92">
                  <c:v>7</c:v>
                </c:pt>
                <c:pt idx="93">
                  <c:v>7</c:v>
                </c:pt>
                <c:pt idx="94">
                  <c:v>7</c:v>
                </c:pt>
                <c:pt idx="95">
                  <c:v>7</c:v>
                </c:pt>
                <c:pt idx="96">
                  <c:v>7</c:v>
                </c:pt>
                <c:pt idx="97">
                  <c:v>7</c:v>
                </c:pt>
                <c:pt idx="98">
                  <c:v>7</c:v>
                </c:pt>
                <c:pt idx="99">
                  <c:v>7</c:v>
                </c:pt>
                <c:pt idx="100">
                  <c:v>7</c:v>
                </c:pt>
                <c:pt idx="101">
                  <c:v>7</c:v>
                </c:pt>
                <c:pt idx="102">
                  <c:v>7</c:v>
                </c:pt>
                <c:pt idx="103">
                  <c:v>7</c:v>
                </c:pt>
                <c:pt idx="104">
                  <c:v>7</c:v>
                </c:pt>
                <c:pt idx="105">
                  <c:v>7</c:v>
                </c:pt>
                <c:pt idx="106">
                  <c:v>7</c:v>
                </c:pt>
                <c:pt idx="107">
                  <c:v>7</c:v>
                </c:pt>
                <c:pt idx="108">
                  <c:v>7</c:v>
                </c:pt>
                <c:pt idx="109">
                  <c:v>7</c:v>
                </c:pt>
                <c:pt idx="110">
                  <c:v>7</c:v>
                </c:pt>
                <c:pt idx="111">
                  <c:v>7</c:v>
                </c:pt>
                <c:pt idx="112">
                  <c:v>7</c:v>
                </c:pt>
                <c:pt idx="113">
                  <c:v>7</c:v>
                </c:pt>
                <c:pt idx="114">
                  <c:v>7</c:v>
                </c:pt>
                <c:pt idx="115">
                  <c:v>7</c:v>
                </c:pt>
              </c:numCache>
            </c:numRef>
          </c:xVal>
          <c:yVal>
            <c:numRef>
              <c:f>S10B!$E$37:$E$152</c:f>
              <c:numCache>
                <c:formatCode>General</c:formatCode>
                <c:ptCount val="116"/>
                <c:pt idx="0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8" formatCode="0">
                  <c:v>0</c:v>
                </c:pt>
                <c:pt idx="19" formatCode="0">
                  <c:v>#N/A</c:v>
                </c:pt>
                <c:pt idx="20" formatCode="0">
                  <c:v>#N/A</c:v>
                </c:pt>
                <c:pt idx="21" formatCode="0">
                  <c:v>#N/A</c:v>
                </c:pt>
                <c:pt idx="22" formatCode="0">
                  <c:v>#N/A</c:v>
                </c:pt>
                <c:pt idx="23" formatCode="0">
                  <c:v>#N/A</c:v>
                </c:pt>
                <c:pt idx="24" formatCode="0">
                  <c:v>#N/A</c:v>
                </c:pt>
                <c:pt idx="25" formatCode="0">
                  <c:v>#N/A</c:v>
                </c:pt>
                <c:pt idx="26" formatCode="0">
                  <c:v>#N/A</c:v>
                </c:pt>
                <c:pt idx="27" formatCode="0">
                  <c:v>#N/A</c:v>
                </c:pt>
                <c:pt idx="28" formatCode="0">
                  <c:v>#N/A</c:v>
                </c:pt>
                <c:pt idx="29" formatCode="0">
                  <c:v>#N/A</c:v>
                </c:pt>
                <c:pt idx="30" formatCode="0">
                  <c:v>#N/A</c:v>
                </c:pt>
                <c:pt idx="31" formatCode="0">
                  <c:v>#N/A</c:v>
                </c:pt>
                <c:pt idx="32" formatCode="0">
                  <c:v>#N/A</c:v>
                </c:pt>
                <c:pt idx="33" formatCode="0">
                  <c:v>#N/A</c:v>
                </c:pt>
                <c:pt idx="34" formatCode="0">
                  <c:v>#N/A</c:v>
                </c:pt>
                <c:pt idx="35" formatCode="0">
                  <c:v>#N/A</c:v>
                </c:pt>
                <c:pt idx="36" formatCode="0">
                  <c:v>#N/A</c:v>
                </c:pt>
                <c:pt idx="37" formatCode="0">
                  <c:v>#N/A</c:v>
                </c:pt>
                <c:pt idx="38" formatCode="0">
                  <c:v>#N/A</c:v>
                </c:pt>
                <c:pt idx="39" formatCode="0">
                  <c:v>#N/A</c:v>
                </c:pt>
                <c:pt idx="40" formatCode="0">
                  <c:v>#N/A</c:v>
                </c:pt>
                <c:pt idx="41" formatCode="0">
                  <c:v>#N/A</c:v>
                </c:pt>
                <c:pt idx="42" formatCode="0">
                  <c:v>#N/A</c:v>
                </c:pt>
                <c:pt idx="43" formatCode="0">
                  <c:v>#N/A</c:v>
                </c:pt>
                <c:pt idx="44" formatCode="0">
                  <c:v>#N/A</c:v>
                </c:pt>
                <c:pt idx="45" formatCode="0">
                  <c:v>#N/A</c:v>
                </c:pt>
                <c:pt idx="46" formatCode="0">
                  <c:v>#N/A</c:v>
                </c:pt>
                <c:pt idx="47" formatCode="0">
                  <c:v>#N/A</c:v>
                </c:pt>
                <c:pt idx="48" formatCode="0">
                  <c:v>#N/A</c:v>
                </c:pt>
                <c:pt idx="49" formatCode="0">
                  <c:v>#N/A</c:v>
                </c:pt>
                <c:pt idx="50" formatCode="0">
                  <c:v>#N/A</c:v>
                </c:pt>
                <c:pt idx="51" formatCode="0">
                  <c:v>#N/A</c:v>
                </c:pt>
                <c:pt idx="52" formatCode="0">
                  <c:v>#N/A</c:v>
                </c:pt>
                <c:pt idx="53" formatCode="0">
                  <c:v>#N/A</c:v>
                </c:pt>
                <c:pt idx="54" formatCode="0">
                  <c:v>#N/A</c:v>
                </c:pt>
                <c:pt idx="55" formatCode="0">
                  <c:v>#N/A</c:v>
                </c:pt>
                <c:pt idx="56" formatCode="0">
                  <c:v>#N/A</c:v>
                </c:pt>
                <c:pt idx="57" formatCode="0">
                  <c:v>#N/A</c:v>
                </c:pt>
                <c:pt idx="58" formatCode="0">
                  <c:v>#N/A</c:v>
                </c:pt>
                <c:pt idx="59" formatCode="0">
                  <c:v>#N/A</c:v>
                </c:pt>
                <c:pt idx="60" formatCode="0">
                  <c:v>#N/A</c:v>
                </c:pt>
                <c:pt idx="61" formatCode="0">
                  <c:v>#N/A</c:v>
                </c:pt>
                <c:pt idx="62" formatCode="0">
                  <c:v>#N/A</c:v>
                </c:pt>
                <c:pt idx="63" formatCode="0">
                  <c:v>#N/A</c:v>
                </c:pt>
                <c:pt idx="64" formatCode="0">
                  <c:v>#N/A</c:v>
                </c:pt>
                <c:pt idx="65" formatCode="0">
                  <c:v>#N/A</c:v>
                </c:pt>
                <c:pt idx="66" formatCode="0">
                  <c:v>#N/A</c:v>
                </c:pt>
                <c:pt idx="67" formatCode="0">
                  <c:v>#N/A</c:v>
                </c:pt>
                <c:pt idx="68" formatCode="0">
                  <c:v>#N/A</c:v>
                </c:pt>
                <c:pt idx="69" formatCode="0">
                  <c:v>#N/A</c:v>
                </c:pt>
                <c:pt idx="70" formatCode="0">
                  <c:v>#N/A</c:v>
                </c:pt>
                <c:pt idx="71" formatCode="0">
                  <c:v>#N/A</c:v>
                </c:pt>
                <c:pt idx="72" formatCode="0">
                  <c:v>#N/A</c:v>
                </c:pt>
                <c:pt idx="73" formatCode="0">
                  <c:v>#N/A</c:v>
                </c:pt>
                <c:pt idx="74" formatCode="0">
                  <c:v>#N/A</c:v>
                </c:pt>
                <c:pt idx="76" formatCode="0">
                  <c:v>0</c:v>
                </c:pt>
                <c:pt idx="77" formatCode="0">
                  <c:v>0</c:v>
                </c:pt>
                <c:pt idx="78" formatCode="0">
                  <c:v>0</c:v>
                </c:pt>
                <c:pt idx="79" formatCode="0">
                  <c:v>0</c:v>
                </c:pt>
                <c:pt idx="80" formatCode="0">
                  <c:v>0</c:v>
                </c:pt>
                <c:pt idx="81" formatCode="0">
                  <c:v>0</c:v>
                </c:pt>
                <c:pt idx="82" formatCode="0">
                  <c:v>0</c:v>
                </c:pt>
                <c:pt idx="83" formatCode="0">
                  <c:v>0</c:v>
                </c:pt>
                <c:pt idx="84">
                  <c:v>0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74-938D-43E6-A0C7-91E2690ACA4C}"/>
            </c:ext>
          </c:extLst>
        </c:ser>
        <c:ser>
          <c:idx val="1"/>
          <c:order val="1"/>
          <c:tx>
            <c:v>Dark circles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5"/>
            <c:spPr>
              <a:solidFill>
                <a:srgbClr val="63B96A"/>
              </a:solidFill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F56-4C4C-B4F0-843B430E5EE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56-4C4C-B4F0-843B430E5EE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56-4C4C-B4F0-843B430E5EE6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56-4C4C-B4F0-843B430E5EE6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56-4C4C-B4F0-843B430E5EE6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56-4C4C-B4F0-843B430E5EE6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56-4C4C-B4F0-843B430E5EE6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56-4C4C-B4F0-843B430E5EE6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56-4C4C-B4F0-843B430E5EE6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56-4C4C-B4F0-843B430E5EE6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56-4C4C-B4F0-843B430E5EE6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56-4C4C-B4F0-843B430E5EE6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56-4C4C-B4F0-843B430E5EE6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56-4C4C-B4F0-843B430E5EE6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56-4C4C-B4F0-843B430E5EE6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56-4C4C-B4F0-843B430E5EE6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56-4C4C-B4F0-843B430E5EE6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F56-4C4C-B4F0-843B430E5EE6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A4A82E24-A051-40A5-AB73-788DF42DB2A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6F56-4C4C-B4F0-843B430E5EE6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F56-4C4C-B4F0-843B430E5EE6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F56-4C4C-B4F0-843B430E5EE6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F56-4C4C-B4F0-843B430E5EE6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F56-4C4C-B4F0-843B430E5EE6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F56-4C4C-B4F0-843B430E5EE6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F56-4C4C-B4F0-843B430E5EE6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F56-4C4C-B4F0-843B430E5EE6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F56-4C4C-B4F0-843B430E5EE6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F56-4C4C-B4F0-843B430E5EE6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F56-4C4C-B4F0-843B430E5EE6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F56-4C4C-B4F0-843B430E5EE6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F56-4C4C-B4F0-843B430E5EE6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F56-4C4C-B4F0-843B430E5EE6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F56-4C4C-B4F0-843B430E5EE6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F56-4C4C-B4F0-843B430E5EE6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F56-4C4C-B4F0-843B430E5EE6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F56-4C4C-B4F0-843B430E5EE6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F56-4C4C-B4F0-843B430E5EE6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F56-4C4C-B4F0-843B430E5EE6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F56-4C4C-B4F0-843B430E5EE6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F56-4C4C-B4F0-843B430E5EE6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F56-4C4C-B4F0-843B430E5EE6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F56-4C4C-B4F0-843B430E5EE6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F56-4C4C-B4F0-843B430E5EE6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F56-4C4C-B4F0-843B430E5EE6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6F56-4C4C-B4F0-843B430E5EE6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6F56-4C4C-B4F0-843B430E5EE6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6F56-4C4C-B4F0-843B430E5EE6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6F56-4C4C-B4F0-843B430E5EE6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6F56-4C4C-B4F0-843B430E5EE6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6F56-4C4C-B4F0-843B430E5EE6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6F56-4C4C-B4F0-843B430E5EE6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6F56-4C4C-B4F0-843B430E5EE6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6F56-4C4C-B4F0-843B430E5EE6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6F56-4C4C-B4F0-843B430E5EE6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6F56-4C4C-B4F0-843B430E5EE6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6F56-4C4C-B4F0-843B430E5EE6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6F56-4C4C-B4F0-843B430E5EE6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6F56-4C4C-B4F0-843B430E5EE6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6F56-4C4C-B4F0-843B430E5EE6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6F56-4C4C-B4F0-843B430E5EE6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6F56-4C4C-B4F0-843B430E5EE6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6F56-4C4C-B4F0-843B430E5EE6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6F56-4C4C-B4F0-843B430E5EE6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6F56-4C4C-B4F0-843B430E5EE6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6F56-4C4C-B4F0-843B430E5EE6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6F56-4C4C-B4F0-843B430E5EE6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6F56-4C4C-B4F0-843B430E5EE6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6F56-4C4C-B4F0-843B430E5EE6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6F56-4C4C-B4F0-843B430E5EE6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6F56-4C4C-B4F0-843B430E5EE6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6F56-4C4C-B4F0-843B430E5EE6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6F56-4C4C-B4F0-843B430E5EE6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6F56-4C4C-B4F0-843B430E5EE6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6F56-4C4C-B4F0-843B430E5EE6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6F56-4C4C-B4F0-843B430E5EE6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6F56-4C4C-B4F0-843B430E5EE6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fld id="{0644A547-7B99-49D7-AC84-7B7985F64BC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C-6F56-4C4C-B4F0-843B430E5EE6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fld id="{BC7FA924-8249-414A-A4E1-6A0FEFB5DA9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D-6F56-4C4C-B4F0-843B430E5EE6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fld id="{5BF0DC12-A667-4947-BCA1-44C5700CFB0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E-6F56-4C4C-B4F0-843B430E5EE6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6F56-4C4C-B4F0-843B430E5EE6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6F56-4C4C-B4F0-843B430E5EE6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6F56-4C4C-B4F0-843B430E5EE6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fld id="{3135B462-C7C8-424A-AA5C-3CA93882944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2-6F56-4C4C-B4F0-843B430E5EE6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fld id="{00FC0094-87F6-46C1-925D-702E1AE9751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3-6F56-4C4C-B4F0-843B430E5EE6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fld id="{4568C764-69BF-48AD-85B5-90C9EA4EE41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4-6F56-4C4C-B4F0-843B430E5E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</c:ext>
            </c:extLst>
          </c:dLbls>
          <c:xVal>
            <c:numRef>
              <c:f>S10B!$F$37:$F$121</c:f>
              <c:numCache>
                <c:formatCode>General</c:formatCode>
                <c:ptCount val="85"/>
                <c:pt idx="0">
                  <c:v>1</c:v>
                </c:pt>
                <c:pt idx="2">
                  <c:v>2</c:v>
                </c:pt>
                <c:pt idx="18">
                  <c:v>3</c:v>
                </c:pt>
                <c:pt idx="76">
                  <c:v>5</c:v>
                </c:pt>
                <c:pt idx="77">
                  <c:v>5</c:v>
                </c:pt>
                <c:pt idx="78">
                  <c:v>6</c:v>
                </c:pt>
                <c:pt idx="82">
                  <c:v>6</c:v>
                </c:pt>
                <c:pt idx="83">
                  <c:v>7</c:v>
                </c:pt>
                <c:pt idx="84">
                  <c:v>7</c:v>
                </c:pt>
              </c:numCache>
            </c:numRef>
          </c:xVal>
          <c:yVal>
            <c:numRef>
              <c:f>S10B!$G$37:$G$121</c:f>
              <c:numCache>
                <c:formatCode>General</c:formatCode>
                <c:ptCount val="85"/>
                <c:pt idx="0" formatCode="0">
                  <c:v>#N/A</c:v>
                </c:pt>
                <c:pt idx="2" formatCode="0">
                  <c:v>#N/A</c:v>
                </c:pt>
                <c:pt idx="18" formatCode="0">
                  <c:v>0</c:v>
                </c:pt>
                <c:pt idx="76" formatCode="0">
                  <c:v>0</c:v>
                </c:pt>
                <c:pt idx="77" formatCode="0">
                  <c:v>0</c:v>
                </c:pt>
                <c:pt idx="78" formatCode="0">
                  <c:v>0</c:v>
                </c:pt>
                <c:pt idx="82" formatCode="0">
                  <c:v>0</c:v>
                </c:pt>
                <c:pt idx="83" formatCode="0">
                  <c:v>0</c:v>
                </c:pt>
                <c:pt idx="84" formatCode="0">
                  <c:v>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S10B!$C$37:$C$121</c15:f>
                <c15:dlblRangeCache>
                  <c:ptCount val="85"/>
                  <c:pt idx="0">
                    <c:v>World</c:v>
                  </c:pt>
                  <c:pt idx="2">
                    <c:v>[Region name]</c:v>
                  </c:pt>
                  <c:pt idx="18">
                    <c:v>[Select country]</c:v>
                  </c:pt>
                  <c:pt idx="76">
                    <c:v>Urban</c:v>
                  </c:pt>
                  <c:pt idx="77">
                    <c:v>Rural</c:v>
                  </c:pt>
                  <c:pt idx="78">
                    <c:v>Poorest</c:v>
                  </c:pt>
                  <c:pt idx="82">
                    <c:v>Richest</c:v>
                  </c:pt>
                  <c:pt idx="83">
                    <c:v>Highest region</c:v>
                  </c:pt>
                  <c:pt idx="84">
                    <c:v>Lowest region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5-938D-43E6-A0C7-91E2690ACA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0876192"/>
        <c:axId val="1050665760"/>
      </c:scatterChart>
      <c:valAx>
        <c:axId val="10408761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50665760"/>
        <c:crosses val="autoZero"/>
        <c:crossBetween val="midCat"/>
      </c:valAx>
      <c:valAx>
        <c:axId val="1050665760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Proportion of the population </a:t>
                </a:r>
              </a:p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with septic tanks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0876192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631456972133803"/>
          <c:y val="0.20092467298150654"/>
          <c:w val="0.81930599765454848"/>
          <c:h val="0.77426702751465948"/>
        </c:manualLayout>
      </c:layout>
      <c:scatterChart>
        <c:scatterStyle val="lineMarker"/>
        <c:varyColors val="0"/>
        <c:ser>
          <c:idx val="0"/>
          <c:order val="0"/>
          <c:tx>
            <c:v>Light circles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14"/>
            <c:spPr>
              <a:solidFill>
                <a:srgbClr val="ADD9AD">
                  <a:alpha val="50000"/>
                </a:srgbClr>
              </a:solidFill>
              <a:ln w="9525">
                <a:solidFill>
                  <a:schemeClr val="accent6">
                    <a:lumMod val="60000"/>
                    <a:lumOff val="40000"/>
                  </a:schemeClr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42-45D2-B1D5-FD40603297B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42-45D2-B1D5-FD40603297B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42-45D2-B1D5-FD40603297B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42-45D2-B1D5-FD40603297B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42-45D2-B1D5-FD40603297B2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42-45D2-B1D5-FD40603297B2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42-45D2-B1D5-FD40603297B2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42-45D2-B1D5-FD40603297B2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42-45D2-B1D5-FD40603297B2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42-45D2-B1D5-FD40603297B2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42-45D2-B1D5-FD40603297B2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42-45D2-B1D5-FD40603297B2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42-45D2-B1D5-FD40603297B2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42-45D2-B1D5-FD40603297B2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C42-45D2-B1D5-FD40603297B2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C42-45D2-B1D5-FD40603297B2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C42-45D2-B1D5-FD40603297B2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C42-45D2-B1D5-FD40603297B2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762A8CB7-FF01-4F9E-80EE-7CA72BAB1ED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7C42-45D2-B1D5-FD40603297B2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C42-45D2-B1D5-FD40603297B2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C42-45D2-B1D5-FD40603297B2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C42-45D2-B1D5-FD40603297B2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C42-45D2-B1D5-FD40603297B2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C42-45D2-B1D5-FD40603297B2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C42-45D2-B1D5-FD40603297B2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C42-45D2-B1D5-FD40603297B2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C42-45D2-B1D5-FD40603297B2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C42-45D2-B1D5-FD40603297B2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C42-45D2-B1D5-FD40603297B2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C42-45D2-B1D5-FD40603297B2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C42-45D2-B1D5-FD40603297B2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C42-45D2-B1D5-FD40603297B2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C42-45D2-B1D5-FD40603297B2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C42-45D2-B1D5-FD40603297B2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C42-45D2-B1D5-FD40603297B2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C42-45D2-B1D5-FD40603297B2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C42-45D2-B1D5-FD40603297B2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C42-45D2-B1D5-FD40603297B2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C42-45D2-B1D5-FD40603297B2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C42-45D2-B1D5-FD40603297B2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C42-45D2-B1D5-FD40603297B2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C42-45D2-B1D5-FD40603297B2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C42-45D2-B1D5-FD40603297B2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C42-45D2-B1D5-FD40603297B2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7C42-45D2-B1D5-FD40603297B2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7C42-45D2-B1D5-FD40603297B2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7C42-45D2-B1D5-FD40603297B2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7C42-45D2-B1D5-FD40603297B2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7C42-45D2-B1D5-FD40603297B2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7C42-45D2-B1D5-FD40603297B2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7C42-45D2-B1D5-FD40603297B2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7C42-45D2-B1D5-FD40603297B2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7C42-45D2-B1D5-FD40603297B2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7C42-45D2-B1D5-FD40603297B2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7C42-45D2-B1D5-FD40603297B2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7C42-45D2-B1D5-FD40603297B2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7C42-45D2-B1D5-FD40603297B2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7C42-45D2-B1D5-FD40603297B2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7C42-45D2-B1D5-FD40603297B2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7C42-45D2-B1D5-FD40603297B2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7C42-45D2-B1D5-FD40603297B2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7C42-45D2-B1D5-FD40603297B2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7C42-45D2-B1D5-FD40603297B2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7C42-45D2-B1D5-FD40603297B2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7C42-45D2-B1D5-FD40603297B2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7C42-45D2-B1D5-FD40603297B2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7C42-45D2-B1D5-FD40603297B2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7C42-45D2-B1D5-FD40603297B2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7C42-45D2-B1D5-FD40603297B2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7C42-45D2-B1D5-FD40603297B2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7C42-45D2-B1D5-FD40603297B2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7C42-45D2-B1D5-FD40603297B2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7C42-45D2-B1D5-FD40603297B2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7C42-45D2-B1D5-FD40603297B2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7C42-45D2-B1D5-FD40603297B2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7C42-45D2-B1D5-FD40603297B2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fld id="{4D635336-DFC7-4559-8259-5B85217ABD4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C-7C42-45D2-B1D5-FD40603297B2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fld id="{40A6C986-8A0F-4973-A406-A09D24B043F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D-7C42-45D2-B1D5-FD40603297B2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fld id="{E812F325-3E6D-4A0F-A1A3-73BE0098B3B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E-7C42-45D2-B1D5-FD40603297B2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fld id="{2D23A541-31F9-4509-BB79-179B28CE349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F-7C42-45D2-B1D5-FD40603297B2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fld id="{6ECA6531-38AE-4356-8128-E541D3AD7C7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0-7C42-45D2-B1D5-FD40603297B2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fld id="{3DEB40C5-928A-4796-B91D-FA960BAA9EB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1-7C42-45D2-B1D5-FD40603297B2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fld id="{4D3BBC5E-CA39-4841-BC59-7456B2E8385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2-7C42-45D2-B1D5-FD40603297B2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fld id="{6282E09D-C772-4DE3-8E66-A45CDBDBBFA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3-7C42-45D2-B1D5-FD40603297B2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fld id="{258172F9-9BC6-4278-90CC-5B778B30227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4-7C42-45D2-B1D5-FD40603297B2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7C42-45D2-B1D5-FD40603297B2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7C42-45D2-B1D5-FD40603297B2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7C42-45D2-B1D5-FD40603297B2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7C42-45D2-B1D5-FD40603297B2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7C42-45D2-B1D5-FD40603297B2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7C42-45D2-B1D5-FD40603297B2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7C42-45D2-B1D5-FD40603297B2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7C42-45D2-B1D5-FD40603297B2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7C42-45D2-B1D5-FD40603297B2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7C42-45D2-B1D5-FD40603297B2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7C42-45D2-B1D5-FD40603297B2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7C42-45D2-B1D5-FD40603297B2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7C42-45D2-B1D5-FD40603297B2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7C42-45D2-B1D5-FD40603297B2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7C42-45D2-B1D5-FD40603297B2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7C42-45D2-B1D5-FD40603297B2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7C42-45D2-B1D5-FD40603297B2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7C42-45D2-B1D5-FD40603297B2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7C42-45D2-B1D5-FD40603297B2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7C42-45D2-B1D5-FD40603297B2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7C42-45D2-B1D5-FD40603297B2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7C42-45D2-B1D5-FD40603297B2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7C42-45D2-B1D5-FD40603297B2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7C42-45D2-B1D5-FD40603297B2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7C42-45D2-B1D5-FD40603297B2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7C42-45D2-B1D5-FD40603297B2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7C42-45D2-B1D5-FD40603297B2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7C42-45D2-B1D5-FD40603297B2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7C42-45D2-B1D5-FD40603297B2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7C42-45D2-B1D5-FD40603297B2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7C42-45D2-B1D5-FD40603297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S10C!$D$37:$D$152</c:f>
              <c:numCache>
                <c:formatCode>General</c:formatCode>
                <c:ptCount val="116"/>
                <c:pt idx="0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3</c:v>
                </c:pt>
                <c:pt idx="73">
                  <c:v>3</c:v>
                </c:pt>
                <c:pt idx="74">
                  <c:v>3</c:v>
                </c:pt>
                <c:pt idx="76">
                  <c:v>5</c:v>
                </c:pt>
                <c:pt idx="77">
                  <c:v>5</c:v>
                </c:pt>
                <c:pt idx="78">
                  <c:v>6</c:v>
                </c:pt>
                <c:pt idx="79">
                  <c:v>6</c:v>
                </c:pt>
                <c:pt idx="80">
                  <c:v>6</c:v>
                </c:pt>
                <c:pt idx="81">
                  <c:v>6</c:v>
                </c:pt>
                <c:pt idx="82">
                  <c:v>6</c:v>
                </c:pt>
                <c:pt idx="83">
                  <c:v>7</c:v>
                </c:pt>
                <c:pt idx="84">
                  <c:v>7</c:v>
                </c:pt>
                <c:pt idx="85">
                  <c:v>7</c:v>
                </c:pt>
                <c:pt idx="86">
                  <c:v>7</c:v>
                </c:pt>
                <c:pt idx="87">
                  <c:v>7</c:v>
                </c:pt>
                <c:pt idx="88">
                  <c:v>7</c:v>
                </c:pt>
                <c:pt idx="89">
                  <c:v>7</c:v>
                </c:pt>
                <c:pt idx="90">
                  <c:v>7</c:v>
                </c:pt>
                <c:pt idx="91">
                  <c:v>7</c:v>
                </c:pt>
                <c:pt idx="92">
                  <c:v>7</c:v>
                </c:pt>
                <c:pt idx="93">
                  <c:v>7</c:v>
                </c:pt>
                <c:pt idx="94">
                  <c:v>7</c:v>
                </c:pt>
                <c:pt idx="95">
                  <c:v>7</c:v>
                </c:pt>
                <c:pt idx="96">
                  <c:v>7</c:v>
                </c:pt>
                <c:pt idx="97">
                  <c:v>7</c:v>
                </c:pt>
                <c:pt idx="98">
                  <c:v>7</c:v>
                </c:pt>
                <c:pt idx="99">
                  <c:v>7</c:v>
                </c:pt>
                <c:pt idx="100">
                  <c:v>7</c:v>
                </c:pt>
                <c:pt idx="101">
                  <c:v>7</c:v>
                </c:pt>
                <c:pt idx="102">
                  <c:v>7</c:v>
                </c:pt>
                <c:pt idx="103">
                  <c:v>7</c:v>
                </c:pt>
                <c:pt idx="104">
                  <c:v>7</c:v>
                </c:pt>
                <c:pt idx="105">
                  <c:v>7</c:v>
                </c:pt>
                <c:pt idx="106">
                  <c:v>7</c:v>
                </c:pt>
                <c:pt idx="107">
                  <c:v>7</c:v>
                </c:pt>
                <c:pt idx="108">
                  <c:v>7</c:v>
                </c:pt>
                <c:pt idx="109">
                  <c:v>7</c:v>
                </c:pt>
                <c:pt idx="110">
                  <c:v>7</c:v>
                </c:pt>
                <c:pt idx="111">
                  <c:v>7</c:v>
                </c:pt>
                <c:pt idx="112">
                  <c:v>7</c:v>
                </c:pt>
                <c:pt idx="113">
                  <c:v>7</c:v>
                </c:pt>
                <c:pt idx="114">
                  <c:v>7</c:v>
                </c:pt>
                <c:pt idx="115">
                  <c:v>7</c:v>
                </c:pt>
              </c:numCache>
            </c:numRef>
          </c:xVal>
          <c:yVal>
            <c:numRef>
              <c:f>S10C!$E$37:$E$152</c:f>
              <c:numCache>
                <c:formatCode>General</c:formatCode>
                <c:ptCount val="116"/>
                <c:pt idx="0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8" formatCode="0">
                  <c:v>0</c:v>
                </c:pt>
                <c:pt idx="19" formatCode="0">
                  <c:v>#N/A</c:v>
                </c:pt>
                <c:pt idx="20" formatCode="0">
                  <c:v>#N/A</c:v>
                </c:pt>
                <c:pt idx="21" formatCode="0">
                  <c:v>#N/A</c:v>
                </c:pt>
                <c:pt idx="22" formatCode="0">
                  <c:v>#N/A</c:v>
                </c:pt>
                <c:pt idx="23" formatCode="0">
                  <c:v>#N/A</c:v>
                </c:pt>
                <c:pt idx="24" formatCode="0">
                  <c:v>#N/A</c:v>
                </c:pt>
                <c:pt idx="25" formatCode="0">
                  <c:v>#N/A</c:v>
                </c:pt>
                <c:pt idx="26" formatCode="0">
                  <c:v>#N/A</c:v>
                </c:pt>
                <c:pt idx="27" formatCode="0">
                  <c:v>#N/A</c:v>
                </c:pt>
                <c:pt idx="28" formatCode="0">
                  <c:v>#N/A</c:v>
                </c:pt>
                <c:pt idx="29" formatCode="0">
                  <c:v>#N/A</c:v>
                </c:pt>
                <c:pt idx="30" formatCode="0">
                  <c:v>#N/A</c:v>
                </c:pt>
                <c:pt idx="31" formatCode="0">
                  <c:v>#N/A</c:v>
                </c:pt>
                <c:pt idx="32" formatCode="0">
                  <c:v>#N/A</c:v>
                </c:pt>
                <c:pt idx="33" formatCode="0">
                  <c:v>#N/A</c:v>
                </c:pt>
                <c:pt idx="34" formatCode="0">
                  <c:v>#N/A</c:v>
                </c:pt>
                <c:pt idx="35" formatCode="0">
                  <c:v>#N/A</c:v>
                </c:pt>
                <c:pt idx="36" formatCode="0">
                  <c:v>#N/A</c:v>
                </c:pt>
                <c:pt idx="37" formatCode="0">
                  <c:v>#N/A</c:v>
                </c:pt>
                <c:pt idx="38" formatCode="0">
                  <c:v>#N/A</c:v>
                </c:pt>
                <c:pt idx="39" formatCode="0">
                  <c:v>#N/A</c:v>
                </c:pt>
                <c:pt idx="40" formatCode="0">
                  <c:v>#N/A</c:v>
                </c:pt>
                <c:pt idx="41" formatCode="0">
                  <c:v>#N/A</c:v>
                </c:pt>
                <c:pt idx="42" formatCode="0">
                  <c:v>#N/A</c:v>
                </c:pt>
                <c:pt idx="43" formatCode="0">
                  <c:v>#N/A</c:v>
                </c:pt>
                <c:pt idx="44" formatCode="0">
                  <c:v>#N/A</c:v>
                </c:pt>
                <c:pt idx="45" formatCode="0">
                  <c:v>#N/A</c:v>
                </c:pt>
                <c:pt idx="46" formatCode="0">
                  <c:v>#N/A</c:v>
                </c:pt>
                <c:pt idx="47" formatCode="0">
                  <c:v>#N/A</c:v>
                </c:pt>
                <c:pt idx="48" formatCode="0">
                  <c:v>#N/A</c:v>
                </c:pt>
                <c:pt idx="49" formatCode="0">
                  <c:v>#N/A</c:v>
                </c:pt>
                <c:pt idx="50" formatCode="0">
                  <c:v>#N/A</c:v>
                </c:pt>
                <c:pt idx="51" formatCode="0">
                  <c:v>#N/A</c:v>
                </c:pt>
                <c:pt idx="52" formatCode="0">
                  <c:v>#N/A</c:v>
                </c:pt>
                <c:pt idx="53" formatCode="0">
                  <c:v>#N/A</c:v>
                </c:pt>
                <c:pt idx="54" formatCode="0">
                  <c:v>#N/A</c:v>
                </c:pt>
                <c:pt idx="55" formatCode="0">
                  <c:v>#N/A</c:v>
                </c:pt>
                <c:pt idx="56" formatCode="0">
                  <c:v>#N/A</c:v>
                </c:pt>
                <c:pt idx="57" formatCode="0">
                  <c:v>#N/A</c:v>
                </c:pt>
                <c:pt idx="58" formatCode="0">
                  <c:v>#N/A</c:v>
                </c:pt>
                <c:pt idx="59" formatCode="0">
                  <c:v>#N/A</c:v>
                </c:pt>
                <c:pt idx="60" formatCode="0">
                  <c:v>#N/A</c:v>
                </c:pt>
                <c:pt idx="61" formatCode="0">
                  <c:v>#N/A</c:v>
                </c:pt>
                <c:pt idx="62" formatCode="0">
                  <c:v>#N/A</c:v>
                </c:pt>
                <c:pt idx="63" formatCode="0">
                  <c:v>#N/A</c:v>
                </c:pt>
                <c:pt idx="64" formatCode="0">
                  <c:v>#N/A</c:v>
                </c:pt>
                <c:pt idx="65" formatCode="0">
                  <c:v>#N/A</c:v>
                </c:pt>
                <c:pt idx="66" formatCode="0">
                  <c:v>#N/A</c:v>
                </c:pt>
                <c:pt idx="67" formatCode="0">
                  <c:v>#N/A</c:v>
                </c:pt>
                <c:pt idx="68" formatCode="0">
                  <c:v>#N/A</c:v>
                </c:pt>
                <c:pt idx="69" formatCode="0">
                  <c:v>#N/A</c:v>
                </c:pt>
                <c:pt idx="70" formatCode="0">
                  <c:v>#N/A</c:v>
                </c:pt>
                <c:pt idx="71" formatCode="0">
                  <c:v>#N/A</c:v>
                </c:pt>
                <c:pt idx="72" formatCode="0">
                  <c:v>#N/A</c:v>
                </c:pt>
                <c:pt idx="73" formatCode="0">
                  <c:v>#N/A</c:v>
                </c:pt>
                <c:pt idx="74" formatCode="0">
                  <c:v>#N/A</c:v>
                </c:pt>
                <c:pt idx="76" formatCode="0">
                  <c:v>0</c:v>
                </c:pt>
                <c:pt idx="77" formatCode="0">
                  <c:v>0</c:v>
                </c:pt>
                <c:pt idx="78" formatCode="0">
                  <c:v>0</c:v>
                </c:pt>
                <c:pt idx="79" formatCode="0">
                  <c:v>0</c:v>
                </c:pt>
                <c:pt idx="80" formatCode="0">
                  <c:v>0</c:v>
                </c:pt>
                <c:pt idx="81" formatCode="0">
                  <c:v>0</c:v>
                </c:pt>
                <c:pt idx="82" formatCode="0">
                  <c:v>0</c:v>
                </c:pt>
                <c:pt idx="83" formatCode="0">
                  <c:v>0</c:v>
                </c:pt>
                <c:pt idx="84">
                  <c:v>0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S10C!$C$37:$C$121</c15:f>
                <c15:dlblRangeCache>
                  <c:ptCount val="85"/>
                  <c:pt idx="0">
                    <c:v>World</c:v>
                  </c:pt>
                  <c:pt idx="2">
                    <c:v>[Region name]</c:v>
                  </c:pt>
                  <c:pt idx="18">
                    <c:v>[Select country]</c:v>
                  </c:pt>
                  <c:pt idx="76">
                    <c:v>Urban</c:v>
                  </c:pt>
                  <c:pt idx="77">
                    <c:v>Rural</c:v>
                  </c:pt>
                  <c:pt idx="78">
                    <c:v>Poorest</c:v>
                  </c:pt>
                  <c:pt idx="82">
                    <c:v>Richest</c:v>
                  </c:pt>
                  <c:pt idx="83">
                    <c:v>Highest region</c:v>
                  </c:pt>
                  <c:pt idx="84">
                    <c:v>Lowest region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4-7C42-45D2-B1D5-FD40603297B2}"/>
            </c:ext>
          </c:extLst>
        </c:ser>
        <c:ser>
          <c:idx val="1"/>
          <c:order val="1"/>
          <c:tx>
            <c:v>Dark circles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5"/>
            <c:spPr>
              <a:solidFill>
                <a:srgbClr val="ADD9AD"/>
              </a:solidFill>
              <a:ln w="9525">
                <a:noFill/>
              </a:ln>
              <a:effectLst/>
            </c:spPr>
          </c:marker>
          <c:dPt>
            <c:idx val="18"/>
            <c:marker>
              <c:spPr>
                <a:solidFill>
                  <a:srgbClr val="ADD9AD"/>
                </a:solidFill>
                <a:ln w="9525">
                  <a:solidFill>
                    <a:schemeClr val="accent6">
                      <a:lumMod val="60000"/>
                      <a:lumOff val="40000"/>
                    </a:schemeClr>
                  </a:solidFill>
                </a:ln>
                <a:effectLst/>
              </c:spPr>
            </c:marker>
            <c:bubble3D val="0"/>
            <c:spPr>
              <a:ln w="25400" cap="rnd">
                <a:solidFill>
                  <a:schemeClr val="accent6">
                    <a:lumMod val="60000"/>
                    <a:lumOff val="4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6366-4C91-8DAE-E5F6D212FD14}"/>
              </c:ext>
            </c:extLst>
          </c:dPt>
          <c:xVal>
            <c:numRef>
              <c:f>S10C!$F$37:$F$121</c:f>
              <c:numCache>
                <c:formatCode>General</c:formatCode>
                <c:ptCount val="85"/>
                <c:pt idx="0">
                  <c:v>1</c:v>
                </c:pt>
                <c:pt idx="2">
                  <c:v>2</c:v>
                </c:pt>
                <c:pt idx="18">
                  <c:v>3</c:v>
                </c:pt>
                <c:pt idx="76">
                  <c:v>5</c:v>
                </c:pt>
                <c:pt idx="77">
                  <c:v>5</c:v>
                </c:pt>
                <c:pt idx="78">
                  <c:v>6</c:v>
                </c:pt>
                <c:pt idx="82">
                  <c:v>6</c:v>
                </c:pt>
                <c:pt idx="83">
                  <c:v>7</c:v>
                </c:pt>
                <c:pt idx="84">
                  <c:v>7</c:v>
                </c:pt>
              </c:numCache>
            </c:numRef>
          </c:xVal>
          <c:yVal>
            <c:numRef>
              <c:f>S10C!$G$37:$G$121</c:f>
              <c:numCache>
                <c:formatCode>General</c:formatCode>
                <c:ptCount val="85"/>
                <c:pt idx="0" formatCode="0">
                  <c:v>#N/A</c:v>
                </c:pt>
                <c:pt idx="2" formatCode="0">
                  <c:v>#N/A</c:v>
                </c:pt>
                <c:pt idx="18" formatCode="0">
                  <c:v>0</c:v>
                </c:pt>
                <c:pt idx="76" formatCode="0">
                  <c:v>0</c:v>
                </c:pt>
                <c:pt idx="77" formatCode="0">
                  <c:v>0</c:v>
                </c:pt>
                <c:pt idx="78" formatCode="0">
                  <c:v>0</c:v>
                </c:pt>
                <c:pt idx="82" formatCode="0">
                  <c:v>0</c:v>
                </c:pt>
                <c:pt idx="83" formatCode="0">
                  <c:v>0</c:v>
                </c:pt>
                <c:pt idx="84" formatCode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75-7C42-45D2-B1D5-FD40603297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0876192"/>
        <c:axId val="1050665760"/>
      </c:scatterChart>
      <c:valAx>
        <c:axId val="10408761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50665760"/>
        <c:crosses val="autoZero"/>
        <c:crossBetween val="midCat"/>
      </c:valAx>
      <c:valAx>
        <c:axId val="1050665760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Proportion of the population </a:t>
                </a:r>
              </a:p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using</a:t>
                </a:r>
                <a:r>
                  <a:rPr lang="en-US" baseline="0"/>
                  <a:t> improved latrines and other </a:t>
                </a:r>
                <a:r>
                  <a:rPr lang="en-US"/>
                  <a:t>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0876192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697488827410083"/>
          <c:y val="2.9569892473118281E-2"/>
          <c:w val="0.6967413279421153"/>
          <c:h val="0.84120057406617277"/>
        </c:manualLayout>
      </c:layout>
      <c:scatterChart>
        <c:scatterStyle val="lineMarker"/>
        <c:varyColors val="0"/>
        <c:ser>
          <c:idx val="0"/>
          <c:order val="0"/>
          <c:tx>
            <c:strRef>
              <c:f>'S11'!$E$42</c:f>
              <c:strCache>
                <c:ptCount val="1"/>
                <c:pt idx="0">
                  <c:v>Poorest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6">
                  <a:lumMod val="20000"/>
                  <a:lumOff val="8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'S11'!$E$44:$E$386</c:f>
              <c:numCache>
                <c:formatCode>0</c:formatCode>
                <c:ptCount val="343"/>
                <c:pt idx="0">
                  <c:v>5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</c:numCache>
            </c:numRef>
          </c:xVal>
          <c:yVal>
            <c:numRef>
              <c:f>'S11'!$C$44:$C$386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61A-48FA-80A6-CFF6E5EBAD4C}"/>
            </c:ext>
          </c:extLst>
        </c:ser>
        <c:ser>
          <c:idx val="1"/>
          <c:order val="1"/>
          <c:tx>
            <c:strRef>
              <c:f>'S11'!$F$42</c:f>
              <c:strCache>
                <c:ptCount val="1"/>
                <c:pt idx="0">
                  <c:v>Poor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6">
                  <a:lumMod val="40000"/>
                  <a:lumOff val="6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'S11'!$F$44:$F$386</c:f>
              <c:numCache>
                <c:formatCode>0</c:formatCode>
                <c:ptCount val="343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25</c:v>
                </c:pt>
                <c:pt idx="10">
                  <c:v>25</c:v>
                </c:pt>
                <c:pt idx="11">
                  <c:v>25</c:v>
                </c:pt>
                <c:pt idx="12">
                  <c:v>25</c:v>
                </c:pt>
                <c:pt idx="13">
                  <c:v>25</c:v>
                </c:pt>
                <c:pt idx="14">
                  <c:v>25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25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25</c:v>
                </c:pt>
                <c:pt idx="37">
                  <c:v>25</c:v>
                </c:pt>
                <c:pt idx="38">
                  <c:v>25</c:v>
                </c:pt>
                <c:pt idx="39">
                  <c:v>25</c:v>
                </c:pt>
                <c:pt idx="40">
                  <c:v>25</c:v>
                </c:pt>
                <c:pt idx="41">
                  <c:v>25</c:v>
                </c:pt>
                <c:pt idx="42">
                  <c:v>25</c:v>
                </c:pt>
                <c:pt idx="43">
                  <c:v>25</c:v>
                </c:pt>
                <c:pt idx="44">
                  <c:v>25</c:v>
                </c:pt>
                <c:pt idx="45">
                  <c:v>25</c:v>
                </c:pt>
              </c:numCache>
            </c:numRef>
          </c:xVal>
          <c:yVal>
            <c:numRef>
              <c:f>'S11'!$C$44:$C$386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61A-48FA-80A6-CFF6E5EBAD4C}"/>
            </c:ext>
          </c:extLst>
        </c:ser>
        <c:ser>
          <c:idx val="2"/>
          <c:order val="2"/>
          <c:tx>
            <c:strRef>
              <c:f>'S11'!$G$42</c:f>
              <c:strCache>
                <c:ptCount val="1"/>
                <c:pt idx="0">
                  <c:v>Middle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6">
                  <a:lumMod val="60000"/>
                  <a:lumOff val="4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'S11'!$G$44:$G$386</c:f>
              <c:numCache>
                <c:formatCode>0</c:formatCode>
                <c:ptCount val="343"/>
                <c:pt idx="0">
                  <c:v>30</c:v>
                </c:pt>
                <c:pt idx="1">
                  <c:v>30</c:v>
                </c:pt>
                <c:pt idx="2">
                  <c:v>30</c:v>
                </c:pt>
                <c:pt idx="3">
                  <c:v>30</c:v>
                </c:pt>
                <c:pt idx="4">
                  <c:v>30</c:v>
                </c:pt>
                <c:pt idx="5">
                  <c:v>30</c:v>
                </c:pt>
                <c:pt idx="6">
                  <c:v>30</c:v>
                </c:pt>
                <c:pt idx="7">
                  <c:v>30</c:v>
                </c:pt>
                <c:pt idx="8">
                  <c:v>30</c:v>
                </c:pt>
                <c:pt idx="9">
                  <c:v>30</c:v>
                </c:pt>
                <c:pt idx="10">
                  <c:v>30</c:v>
                </c:pt>
                <c:pt idx="11">
                  <c:v>30</c:v>
                </c:pt>
                <c:pt idx="12">
                  <c:v>30</c:v>
                </c:pt>
                <c:pt idx="13">
                  <c:v>30</c:v>
                </c:pt>
                <c:pt idx="14">
                  <c:v>30</c:v>
                </c:pt>
                <c:pt idx="15">
                  <c:v>30</c:v>
                </c:pt>
                <c:pt idx="16">
                  <c:v>30</c:v>
                </c:pt>
                <c:pt idx="17">
                  <c:v>30</c:v>
                </c:pt>
                <c:pt idx="18">
                  <c:v>30</c:v>
                </c:pt>
                <c:pt idx="19">
                  <c:v>30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30</c:v>
                </c:pt>
                <c:pt idx="25">
                  <c:v>30</c:v>
                </c:pt>
                <c:pt idx="26">
                  <c:v>30</c:v>
                </c:pt>
                <c:pt idx="27">
                  <c:v>30</c:v>
                </c:pt>
                <c:pt idx="28">
                  <c:v>30</c:v>
                </c:pt>
                <c:pt idx="29">
                  <c:v>30</c:v>
                </c:pt>
                <c:pt idx="30">
                  <c:v>30</c:v>
                </c:pt>
                <c:pt idx="31">
                  <c:v>30</c:v>
                </c:pt>
                <c:pt idx="32">
                  <c:v>30</c:v>
                </c:pt>
                <c:pt idx="33">
                  <c:v>30</c:v>
                </c:pt>
                <c:pt idx="34">
                  <c:v>30</c:v>
                </c:pt>
                <c:pt idx="35">
                  <c:v>30</c:v>
                </c:pt>
                <c:pt idx="36">
                  <c:v>30</c:v>
                </c:pt>
                <c:pt idx="37">
                  <c:v>30</c:v>
                </c:pt>
                <c:pt idx="38">
                  <c:v>30</c:v>
                </c:pt>
                <c:pt idx="39">
                  <c:v>30</c:v>
                </c:pt>
                <c:pt idx="40">
                  <c:v>30</c:v>
                </c:pt>
                <c:pt idx="41">
                  <c:v>30</c:v>
                </c:pt>
                <c:pt idx="42">
                  <c:v>30</c:v>
                </c:pt>
                <c:pt idx="43">
                  <c:v>30</c:v>
                </c:pt>
                <c:pt idx="44">
                  <c:v>30</c:v>
                </c:pt>
                <c:pt idx="45">
                  <c:v>30</c:v>
                </c:pt>
              </c:numCache>
            </c:numRef>
          </c:xVal>
          <c:yVal>
            <c:numRef>
              <c:f>'S11'!$C$44:$C$386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61A-48FA-80A6-CFF6E5EBAD4C}"/>
            </c:ext>
          </c:extLst>
        </c:ser>
        <c:ser>
          <c:idx val="3"/>
          <c:order val="3"/>
          <c:tx>
            <c:strRef>
              <c:f>'S11'!$H$42</c:f>
              <c:strCache>
                <c:ptCount val="1"/>
                <c:pt idx="0">
                  <c:v>Rich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63B96A"/>
              </a:solidFill>
              <a:ln w="9525">
                <a:noFill/>
              </a:ln>
              <a:effectLst/>
            </c:spPr>
          </c:marker>
          <c:xVal>
            <c:numRef>
              <c:f>'S11'!$H$44:$H$386</c:f>
              <c:numCache>
                <c:formatCode>0</c:formatCode>
                <c:ptCount val="343"/>
                <c:pt idx="0">
                  <c:v>40</c:v>
                </c:pt>
                <c:pt idx="1">
                  <c:v>60</c:v>
                </c:pt>
                <c:pt idx="2">
                  <c:v>60</c:v>
                </c:pt>
                <c:pt idx="3">
                  <c:v>60</c:v>
                </c:pt>
                <c:pt idx="4">
                  <c:v>60</c:v>
                </c:pt>
                <c:pt idx="5">
                  <c:v>60</c:v>
                </c:pt>
                <c:pt idx="6">
                  <c:v>60</c:v>
                </c:pt>
                <c:pt idx="7">
                  <c:v>60</c:v>
                </c:pt>
                <c:pt idx="8">
                  <c:v>60</c:v>
                </c:pt>
                <c:pt idx="9">
                  <c:v>60</c:v>
                </c:pt>
                <c:pt idx="10">
                  <c:v>60</c:v>
                </c:pt>
                <c:pt idx="11">
                  <c:v>60</c:v>
                </c:pt>
                <c:pt idx="12">
                  <c:v>60</c:v>
                </c:pt>
                <c:pt idx="13">
                  <c:v>60</c:v>
                </c:pt>
                <c:pt idx="14">
                  <c:v>60</c:v>
                </c:pt>
                <c:pt idx="15">
                  <c:v>60</c:v>
                </c:pt>
                <c:pt idx="16">
                  <c:v>60</c:v>
                </c:pt>
                <c:pt idx="17">
                  <c:v>60</c:v>
                </c:pt>
                <c:pt idx="18">
                  <c:v>60</c:v>
                </c:pt>
                <c:pt idx="19">
                  <c:v>60</c:v>
                </c:pt>
                <c:pt idx="20">
                  <c:v>60</c:v>
                </c:pt>
                <c:pt idx="21">
                  <c:v>60</c:v>
                </c:pt>
                <c:pt idx="22">
                  <c:v>60</c:v>
                </c:pt>
                <c:pt idx="23">
                  <c:v>60</c:v>
                </c:pt>
                <c:pt idx="24">
                  <c:v>60</c:v>
                </c:pt>
                <c:pt idx="25">
                  <c:v>60</c:v>
                </c:pt>
                <c:pt idx="26">
                  <c:v>60</c:v>
                </c:pt>
                <c:pt idx="27">
                  <c:v>60</c:v>
                </c:pt>
                <c:pt idx="28">
                  <c:v>60</c:v>
                </c:pt>
                <c:pt idx="29">
                  <c:v>60</c:v>
                </c:pt>
                <c:pt idx="30">
                  <c:v>60</c:v>
                </c:pt>
                <c:pt idx="31">
                  <c:v>60</c:v>
                </c:pt>
                <c:pt idx="32">
                  <c:v>60</c:v>
                </c:pt>
                <c:pt idx="33">
                  <c:v>60</c:v>
                </c:pt>
                <c:pt idx="34">
                  <c:v>60</c:v>
                </c:pt>
                <c:pt idx="35">
                  <c:v>60</c:v>
                </c:pt>
                <c:pt idx="36">
                  <c:v>60</c:v>
                </c:pt>
                <c:pt idx="37">
                  <c:v>60</c:v>
                </c:pt>
                <c:pt idx="38">
                  <c:v>60</c:v>
                </c:pt>
                <c:pt idx="39">
                  <c:v>60</c:v>
                </c:pt>
                <c:pt idx="40">
                  <c:v>60</c:v>
                </c:pt>
                <c:pt idx="41">
                  <c:v>60</c:v>
                </c:pt>
                <c:pt idx="42">
                  <c:v>60</c:v>
                </c:pt>
                <c:pt idx="43">
                  <c:v>60</c:v>
                </c:pt>
                <c:pt idx="44">
                  <c:v>60</c:v>
                </c:pt>
                <c:pt idx="45">
                  <c:v>60</c:v>
                </c:pt>
              </c:numCache>
            </c:numRef>
          </c:xVal>
          <c:yVal>
            <c:numRef>
              <c:f>'S11'!$C$44:$C$386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61A-48FA-80A6-CFF6E5EBAD4C}"/>
            </c:ext>
          </c:extLst>
        </c:ser>
        <c:ser>
          <c:idx val="4"/>
          <c:order val="4"/>
          <c:tx>
            <c:strRef>
              <c:f>'S11'!$I$42</c:f>
              <c:strCache>
                <c:ptCount val="1"/>
                <c:pt idx="0">
                  <c:v>Richest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388E3C"/>
              </a:solidFill>
              <a:ln w="9525">
                <a:noFill/>
              </a:ln>
              <a:effectLst/>
            </c:spPr>
          </c:marker>
          <c:xVal>
            <c:numRef>
              <c:f>'S11'!$I$44:$I$386</c:f>
              <c:numCache>
                <c:formatCode>0</c:formatCode>
                <c:ptCount val="343"/>
                <c:pt idx="0">
                  <c:v>60</c:v>
                </c:pt>
                <c:pt idx="1">
                  <c:v>80</c:v>
                </c:pt>
                <c:pt idx="2">
                  <c:v>80</c:v>
                </c:pt>
                <c:pt idx="3">
                  <c:v>80</c:v>
                </c:pt>
                <c:pt idx="4">
                  <c:v>80</c:v>
                </c:pt>
                <c:pt idx="5">
                  <c:v>80</c:v>
                </c:pt>
                <c:pt idx="6">
                  <c:v>80</c:v>
                </c:pt>
                <c:pt idx="7">
                  <c:v>80</c:v>
                </c:pt>
                <c:pt idx="8">
                  <c:v>80</c:v>
                </c:pt>
                <c:pt idx="9">
                  <c:v>80</c:v>
                </c:pt>
                <c:pt idx="10">
                  <c:v>80</c:v>
                </c:pt>
                <c:pt idx="11">
                  <c:v>80</c:v>
                </c:pt>
                <c:pt idx="12">
                  <c:v>80</c:v>
                </c:pt>
                <c:pt idx="13">
                  <c:v>80</c:v>
                </c:pt>
                <c:pt idx="14">
                  <c:v>80</c:v>
                </c:pt>
                <c:pt idx="15">
                  <c:v>80</c:v>
                </c:pt>
                <c:pt idx="16">
                  <c:v>80</c:v>
                </c:pt>
                <c:pt idx="17">
                  <c:v>80</c:v>
                </c:pt>
                <c:pt idx="18">
                  <c:v>80</c:v>
                </c:pt>
                <c:pt idx="19">
                  <c:v>80</c:v>
                </c:pt>
                <c:pt idx="20">
                  <c:v>80</c:v>
                </c:pt>
                <c:pt idx="21">
                  <c:v>80</c:v>
                </c:pt>
                <c:pt idx="22">
                  <c:v>80</c:v>
                </c:pt>
                <c:pt idx="23">
                  <c:v>80</c:v>
                </c:pt>
                <c:pt idx="24">
                  <c:v>80</c:v>
                </c:pt>
                <c:pt idx="25">
                  <c:v>80</c:v>
                </c:pt>
                <c:pt idx="26">
                  <c:v>80</c:v>
                </c:pt>
                <c:pt idx="27">
                  <c:v>80</c:v>
                </c:pt>
                <c:pt idx="28">
                  <c:v>80</c:v>
                </c:pt>
                <c:pt idx="29">
                  <c:v>80</c:v>
                </c:pt>
                <c:pt idx="30">
                  <c:v>80</c:v>
                </c:pt>
                <c:pt idx="31">
                  <c:v>80</c:v>
                </c:pt>
                <c:pt idx="32">
                  <c:v>80</c:v>
                </c:pt>
                <c:pt idx="33">
                  <c:v>80</c:v>
                </c:pt>
                <c:pt idx="34">
                  <c:v>80</c:v>
                </c:pt>
                <c:pt idx="35">
                  <c:v>80</c:v>
                </c:pt>
                <c:pt idx="36">
                  <c:v>80</c:v>
                </c:pt>
                <c:pt idx="37">
                  <c:v>80</c:v>
                </c:pt>
                <c:pt idx="38">
                  <c:v>80</c:v>
                </c:pt>
                <c:pt idx="39">
                  <c:v>80</c:v>
                </c:pt>
                <c:pt idx="40">
                  <c:v>80</c:v>
                </c:pt>
                <c:pt idx="41">
                  <c:v>80</c:v>
                </c:pt>
                <c:pt idx="42">
                  <c:v>80</c:v>
                </c:pt>
                <c:pt idx="43">
                  <c:v>80</c:v>
                </c:pt>
                <c:pt idx="44">
                  <c:v>80</c:v>
                </c:pt>
                <c:pt idx="45">
                  <c:v>80</c:v>
                </c:pt>
              </c:numCache>
            </c:numRef>
          </c:xVal>
          <c:yVal>
            <c:numRef>
              <c:f>'S11'!$C$44:$C$386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A61A-48FA-80A6-CFF6E5EBAD4C}"/>
            </c:ext>
          </c:extLst>
        </c:ser>
        <c:ser>
          <c:idx val="5"/>
          <c:order val="5"/>
          <c:tx>
            <c:strRef>
              <c:f>'S11'!$D$42</c:f>
              <c:strCache>
                <c:ptCount val="1"/>
                <c:pt idx="0">
                  <c:v>Name_loc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FF40BA8B-471A-4FB8-AB57-7DA34EA4089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A61A-48FA-80A6-CFF6E5EBAD4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89C0D604-0397-46FE-9DFA-AC53AF6877D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A61A-48FA-80A6-CFF6E5EBAD4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A3899469-A0E9-4354-B6DD-BB98832509A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A61A-48FA-80A6-CFF6E5EBAD4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B1FE9262-20B3-4960-A0F4-35FDE406059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A61A-48FA-80A6-CFF6E5EBAD4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5C43BF43-E6F0-4CDE-9B3C-3A2C8F1E825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A61A-48FA-80A6-CFF6E5EBAD4C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CE64002D-9463-49A6-8B55-979F1905B01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A61A-48FA-80A6-CFF6E5EBAD4C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697BDEFE-15F4-4628-B8FB-BBA8046270C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A61A-48FA-80A6-CFF6E5EBAD4C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83FDDB5B-9D81-4B41-8C42-E0C323A276C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A61A-48FA-80A6-CFF6E5EBAD4C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85DE894B-B748-4122-822F-9824361D018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A61A-48FA-80A6-CFF6E5EBAD4C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4B89CEE7-99AA-4E51-BD07-C3FF1259687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A61A-48FA-80A6-CFF6E5EBAD4C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573189C0-5E3E-4596-8F25-CBA294BC1FA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A61A-48FA-80A6-CFF6E5EBAD4C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D2F53840-D183-446D-ADCD-C0AE90623CD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A61A-48FA-80A6-CFF6E5EBAD4C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542EC6BF-7D70-4D7B-A54D-36891B87839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A61A-48FA-80A6-CFF6E5EBAD4C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97ABA1C3-A935-449B-9172-39D3249E730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A61A-48FA-80A6-CFF6E5EBAD4C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D3529E50-CBB7-4E35-A206-C710DE28D5F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A61A-48FA-80A6-CFF6E5EBAD4C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17E02177-01CC-4B91-B1F7-A762581FB0D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A61A-48FA-80A6-CFF6E5EBAD4C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A523EF05-55A5-4F7C-9D60-7CA725A6271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A61A-48FA-80A6-CFF6E5EBAD4C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989AFF66-CD82-458C-9817-1B01B6A0E54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A61A-48FA-80A6-CFF6E5EBAD4C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BD5EAC84-9EF7-43F5-ADC3-B8591AB9EF4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A61A-48FA-80A6-CFF6E5EBAD4C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4A616358-6D54-4A46-8A05-94CE4670457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A61A-48FA-80A6-CFF6E5EBAD4C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B3E0A066-6032-423F-A064-E7589669C46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A61A-48FA-80A6-CFF6E5EBAD4C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D58BE20F-894C-4AFE-921B-2112D7E2EAA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A61A-48FA-80A6-CFF6E5EBAD4C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60B37ADB-38C4-49F4-B727-9B4FA5A65A7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A61A-48FA-80A6-CFF6E5EBAD4C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5997B914-7368-4516-A05C-11014D9B50B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A61A-48FA-80A6-CFF6E5EBAD4C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C0BA3B87-DA9E-4CFB-9A51-F29F6887A67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A61A-48FA-80A6-CFF6E5EBAD4C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60418AC3-A79C-4B74-A5F3-8152FD62DF8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A61A-48FA-80A6-CFF6E5EBAD4C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CF2E53D7-618B-4619-8086-836A372AE3D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A61A-48FA-80A6-CFF6E5EBAD4C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808BFC19-6352-4B02-B9B8-92A0AC738A3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A61A-48FA-80A6-CFF6E5EBAD4C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7E1A51F4-78BD-4D2F-AC37-7A10EFA8807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A61A-48FA-80A6-CFF6E5EBAD4C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F2E600E7-F49F-4889-9B5F-BC125054FB9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A61A-48FA-80A6-CFF6E5EBAD4C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DAB445CF-2B54-4C4F-9D04-286756531E2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A61A-48FA-80A6-CFF6E5EBAD4C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0D81EC47-4B0A-43A4-936F-55A059813A0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A61A-48FA-80A6-CFF6E5EBAD4C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63291339-1BC8-40AD-BE65-BF1A228FC1F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A61A-48FA-80A6-CFF6E5EBAD4C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454588BA-BA65-4060-BA89-8F57FD3F47F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A61A-48FA-80A6-CFF6E5EBAD4C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B1E0573F-ABF5-4F6E-9859-A15BCBEB494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A61A-48FA-80A6-CFF6E5EBAD4C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F8CE930F-885A-4C87-B786-3862DAA4F41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A61A-48FA-80A6-CFF6E5EBAD4C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FA5D4598-E33C-4F97-A7B6-271CA5D0AA2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A61A-48FA-80A6-CFF6E5EBAD4C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31DB8FDC-29B8-4B20-9F91-687E71DF841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A61A-48FA-80A6-CFF6E5EBAD4C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B1F5E962-99DE-485A-9F49-0A81E7A6587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A61A-48FA-80A6-CFF6E5EBAD4C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C22D912C-D6AF-4B41-BBC0-692B29A0D7D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A61A-48FA-80A6-CFF6E5EBAD4C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401196D3-57F8-432F-B055-591CF8766DE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A61A-48FA-80A6-CFF6E5EBAD4C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fld id="{1DB1153F-8983-4B81-A846-BD2B5F28C3B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A61A-48FA-80A6-CFF6E5EBAD4C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fld id="{E70D4443-166F-482C-BF88-32FCA0411C0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A61A-48FA-80A6-CFF6E5EBAD4C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fld id="{C70D8F21-EDB4-4714-AEE4-5EFF3211CA4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A61A-48FA-80A6-CFF6E5EBAD4C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fld id="{42319765-18CF-41F2-B100-54C8FD80E29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A61A-48FA-80A6-CFF6E5EBAD4C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fld id="{9525A01A-C5A2-411F-B8E4-10ECFEF0EFF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2-A61A-48FA-80A6-CFF6E5EBAD4C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A61A-48FA-80A6-CFF6E5EBAD4C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A61A-48FA-80A6-CFF6E5EBAD4C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4F-401A-B08D-EC03720775B3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4F-401A-B08D-EC03720775B3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4F-401A-B08D-EC03720775B3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4F-401A-B08D-EC03720775B3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4F-401A-B08D-EC03720775B3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4F-401A-B08D-EC03720775B3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4F-401A-B08D-EC03720775B3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4F-401A-B08D-EC03720775B3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4F-401A-B08D-EC03720775B3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4F-401A-B08D-EC03720775B3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4F-401A-B08D-EC03720775B3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4F-401A-B08D-EC03720775B3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4F-401A-B08D-EC03720775B3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74F-401A-B08D-EC03720775B3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74F-401A-B08D-EC03720775B3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74F-401A-B08D-EC03720775B3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74F-401A-B08D-EC03720775B3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74F-401A-B08D-EC03720775B3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74F-401A-B08D-EC03720775B3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74F-401A-B08D-EC03720775B3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74F-401A-B08D-EC03720775B3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74F-401A-B08D-EC03720775B3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74F-401A-B08D-EC03720775B3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74F-401A-B08D-EC03720775B3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74F-401A-B08D-EC03720775B3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74F-401A-B08D-EC03720775B3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74F-401A-B08D-EC03720775B3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74F-401A-B08D-EC03720775B3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74F-401A-B08D-EC03720775B3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74F-401A-B08D-EC03720775B3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74F-401A-B08D-EC03720775B3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74F-401A-B08D-EC03720775B3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74F-401A-B08D-EC03720775B3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74F-401A-B08D-EC03720775B3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74F-401A-B08D-EC03720775B3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74F-401A-B08D-EC03720775B3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74F-401A-B08D-EC03720775B3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74F-401A-B08D-EC03720775B3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74F-401A-B08D-EC03720775B3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74F-401A-B08D-EC03720775B3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74F-401A-B08D-EC03720775B3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74F-401A-B08D-EC03720775B3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74F-401A-B08D-EC03720775B3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74F-401A-B08D-EC03720775B3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B74F-401A-B08D-EC03720775B3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B74F-401A-B08D-EC03720775B3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B74F-401A-B08D-EC03720775B3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B74F-401A-B08D-EC03720775B3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B74F-401A-B08D-EC03720775B3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B74F-401A-B08D-EC03720775B3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B74F-401A-B08D-EC03720775B3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B74F-401A-B08D-EC03720775B3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B74F-401A-B08D-EC03720775B3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B74F-401A-B08D-EC03720775B3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B74F-401A-B08D-EC03720775B3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B74F-401A-B08D-EC03720775B3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B74F-401A-B08D-EC03720775B3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B74F-401A-B08D-EC03720775B3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B74F-401A-B08D-EC03720775B3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B74F-401A-B08D-EC03720775B3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B74F-401A-B08D-EC03720775B3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B74F-401A-B08D-EC03720775B3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B74F-401A-B08D-EC03720775B3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B74F-401A-B08D-EC03720775B3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B74F-401A-B08D-EC03720775B3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B74F-401A-B08D-EC03720775B3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B74F-401A-B08D-EC03720775B3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B74F-401A-B08D-EC03720775B3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B74F-401A-B08D-EC03720775B3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B74F-401A-B08D-EC03720775B3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B74F-401A-B08D-EC03720775B3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B74F-401A-B08D-EC03720775B3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B74F-401A-B08D-EC03720775B3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B74F-401A-B08D-EC03720775B3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B74F-401A-B08D-EC03720775B3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B74F-401A-B08D-EC03720775B3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B74F-401A-B08D-EC03720775B3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B74F-401A-B08D-EC03720775B3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B74F-401A-B08D-EC03720775B3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B74F-401A-B08D-EC03720775B3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B74F-401A-B08D-EC03720775B3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B74F-401A-B08D-EC03720775B3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B74F-401A-B08D-EC03720775B3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B74F-401A-B08D-EC03720775B3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B74F-401A-B08D-EC03720775B3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B74F-401A-B08D-EC03720775B3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B74F-401A-B08D-EC03720775B3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B74F-401A-B08D-EC03720775B3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B74F-401A-B08D-EC03720775B3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B74F-401A-B08D-EC03720775B3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B74F-401A-B08D-EC03720775B3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B74F-401A-B08D-EC03720775B3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B74F-401A-B08D-EC03720775B3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B74F-401A-B08D-EC03720775B3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B74F-401A-B08D-EC03720775B3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B74F-401A-B08D-EC03720775B3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B74F-401A-B08D-EC03720775B3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B74F-401A-B08D-EC03720775B3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B74F-401A-B08D-EC03720775B3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B74F-401A-B08D-EC03720775B3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B74F-401A-B08D-EC03720775B3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B74F-401A-B08D-EC03720775B3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B74F-401A-B08D-EC03720775B3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B74F-401A-B08D-EC03720775B3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B74F-401A-B08D-EC03720775B3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B74F-401A-B08D-EC03720775B3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B74F-401A-B08D-EC03720775B3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B74F-401A-B08D-EC03720775B3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B74F-401A-B08D-EC03720775B3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B74F-401A-B08D-EC03720775B3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B74F-401A-B08D-EC03720775B3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B74F-401A-B08D-EC03720775B3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B74F-401A-B08D-EC03720775B3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B74F-401A-B08D-EC03720775B3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B74F-401A-B08D-EC03720775B3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B74F-401A-B08D-EC03720775B3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B74F-401A-B08D-EC03720775B3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B74F-401A-B08D-EC03720775B3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B74F-401A-B08D-EC03720775B3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B74F-401A-B08D-EC03720775B3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B74F-401A-B08D-EC03720775B3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B74F-401A-B08D-EC03720775B3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B74F-401A-B08D-EC03720775B3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B74F-401A-B08D-EC03720775B3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B74F-401A-B08D-EC03720775B3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B74F-401A-B08D-EC03720775B3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B74F-401A-B08D-EC03720775B3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B74F-401A-B08D-EC03720775B3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B74F-401A-B08D-EC03720775B3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B74F-401A-B08D-EC03720775B3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B74F-401A-B08D-EC03720775B3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B74F-401A-B08D-EC03720775B3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B74F-401A-B08D-EC03720775B3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B74F-401A-B08D-EC03720775B3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B74F-401A-B08D-EC03720775B3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B74F-401A-B08D-EC03720775B3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B74F-401A-B08D-EC03720775B3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B74F-401A-B08D-EC03720775B3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B74F-401A-B08D-EC03720775B3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B74F-401A-B08D-EC03720775B3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B74F-401A-B08D-EC03720775B3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B74F-401A-B08D-EC03720775B3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B74F-401A-B08D-EC03720775B3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B74F-401A-B08D-EC03720775B3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B74F-401A-B08D-EC03720775B3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B74F-401A-B08D-EC03720775B3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B74F-401A-B08D-EC03720775B3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B74F-401A-B08D-EC03720775B3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B74F-401A-B08D-EC03720775B3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B74F-401A-B08D-EC03720775B3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B74F-401A-B08D-EC03720775B3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B74F-401A-B08D-EC03720775B3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B74F-401A-B08D-EC03720775B3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B74F-401A-B08D-EC03720775B3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B74F-401A-B08D-EC03720775B3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B74F-401A-B08D-EC03720775B3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B74F-401A-B08D-EC03720775B3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B74F-401A-B08D-EC03720775B3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B74F-401A-B08D-EC03720775B3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B74F-401A-B08D-EC03720775B3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B74F-401A-B08D-EC03720775B3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B74F-401A-B08D-EC03720775B3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B74F-401A-B08D-EC03720775B3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B74F-401A-B08D-EC03720775B3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B74F-401A-B08D-EC03720775B3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B74F-401A-B08D-EC03720775B3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B74F-401A-B08D-EC03720775B3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B74F-401A-B08D-EC03720775B3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B74F-401A-B08D-EC03720775B3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B74F-401A-B08D-EC03720775B3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B74F-401A-B08D-EC03720775B3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B74F-401A-B08D-EC03720775B3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B74F-401A-B08D-EC03720775B3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B74F-401A-B08D-EC03720775B3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B74F-401A-B08D-EC03720775B3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B74F-401A-B08D-EC03720775B3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B74F-401A-B08D-EC03720775B3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B74F-401A-B08D-EC03720775B3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B74F-401A-B08D-EC03720775B3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B74F-401A-B08D-EC03720775B3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B74F-401A-B08D-EC03720775B3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B74F-401A-B08D-EC03720775B3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B74F-401A-B08D-EC03720775B3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B74F-401A-B08D-EC03720775B3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B74F-401A-B08D-EC03720775B3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B74F-401A-B08D-EC03720775B3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B74F-401A-B08D-EC03720775B3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B74F-401A-B08D-EC03720775B3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B74F-401A-B08D-EC03720775B3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B74F-401A-B08D-EC03720775B3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B74F-401A-B08D-EC03720775B3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B74F-401A-B08D-EC03720775B3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B74F-401A-B08D-EC03720775B3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B74F-401A-B08D-EC03720775B3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B74F-401A-B08D-EC03720775B3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B74F-401A-B08D-EC03720775B3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B74F-401A-B08D-EC03720775B3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B74F-401A-B08D-EC03720775B3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B74F-401A-B08D-EC03720775B3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B74F-401A-B08D-EC03720775B3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B74F-401A-B08D-EC03720775B3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B74F-401A-B08D-EC03720775B3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B74F-401A-B08D-EC03720775B3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B74F-401A-B08D-EC03720775B3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B74F-401A-B08D-EC03720775B3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B74F-401A-B08D-EC03720775B3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B74F-401A-B08D-EC03720775B3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B74F-401A-B08D-EC03720775B3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B74F-401A-B08D-EC03720775B3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B74F-401A-B08D-EC03720775B3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B74F-401A-B08D-EC03720775B3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B74F-401A-B08D-EC03720775B3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B74F-401A-B08D-EC03720775B3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B74F-401A-B08D-EC03720775B3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B74F-401A-B08D-EC03720775B3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B74F-401A-B08D-EC03720775B3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B74F-401A-B08D-EC03720775B3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B74F-401A-B08D-EC03720775B3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B74F-401A-B08D-EC03720775B3}"/>
                </c:ext>
              </c:extLst>
            </c:dLbl>
            <c:dLbl>
              <c:idx val="2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B-B74F-401A-B08D-EC03720775B3}"/>
                </c:ext>
              </c:extLst>
            </c:dLbl>
            <c:dLbl>
              <c:idx val="2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C-B74F-401A-B08D-EC03720775B3}"/>
                </c:ext>
              </c:extLst>
            </c:dLbl>
            <c:dLbl>
              <c:idx val="2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D-B74F-401A-B08D-EC03720775B3}"/>
                </c:ext>
              </c:extLst>
            </c:dLbl>
            <c:dLbl>
              <c:idx val="2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E-B74F-401A-B08D-EC03720775B3}"/>
                </c:ext>
              </c:extLst>
            </c:dLbl>
            <c:dLbl>
              <c:idx val="2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F-B74F-401A-B08D-EC03720775B3}"/>
                </c:ext>
              </c:extLst>
            </c:dLbl>
            <c:dLbl>
              <c:idx val="2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0-B74F-401A-B08D-EC03720775B3}"/>
                </c:ext>
              </c:extLst>
            </c:dLbl>
            <c:dLbl>
              <c:idx val="2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1-B74F-401A-B08D-EC03720775B3}"/>
                </c:ext>
              </c:extLst>
            </c:dLbl>
            <c:dLbl>
              <c:idx val="2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2-B74F-401A-B08D-EC03720775B3}"/>
                </c:ext>
              </c:extLst>
            </c:dLbl>
            <c:dLbl>
              <c:idx val="2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3-B74F-401A-B08D-EC03720775B3}"/>
                </c:ext>
              </c:extLst>
            </c:dLbl>
            <c:dLbl>
              <c:idx val="2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4-B74F-401A-B08D-EC03720775B3}"/>
                </c:ext>
              </c:extLst>
            </c:dLbl>
            <c:dLbl>
              <c:idx val="2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5-B74F-401A-B08D-EC03720775B3}"/>
                </c:ext>
              </c:extLst>
            </c:dLbl>
            <c:dLbl>
              <c:idx val="2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6-B74F-401A-B08D-EC03720775B3}"/>
                </c:ext>
              </c:extLst>
            </c:dLbl>
            <c:dLbl>
              <c:idx val="2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7-B74F-401A-B08D-EC03720775B3}"/>
                </c:ext>
              </c:extLst>
            </c:dLbl>
            <c:dLbl>
              <c:idx val="2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8-B74F-401A-B08D-EC03720775B3}"/>
                </c:ext>
              </c:extLst>
            </c:dLbl>
            <c:dLbl>
              <c:idx val="2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9-B74F-401A-B08D-EC03720775B3}"/>
                </c:ext>
              </c:extLst>
            </c:dLbl>
            <c:dLbl>
              <c:idx val="2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A-B74F-401A-B08D-EC03720775B3}"/>
                </c:ext>
              </c:extLst>
            </c:dLbl>
            <c:dLbl>
              <c:idx val="2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B-B74F-401A-B08D-EC03720775B3}"/>
                </c:ext>
              </c:extLst>
            </c:dLbl>
            <c:dLbl>
              <c:idx val="2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C-B74F-401A-B08D-EC03720775B3}"/>
                </c:ext>
              </c:extLst>
            </c:dLbl>
            <c:dLbl>
              <c:idx val="2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D-B74F-401A-B08D-EC03720775B3}"/>
                </c:ext>
              </c:extLst>
            </c:dLbl>
            <c:dLbl>
              <c:idx val="2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E-B74F-401A-B08D-EC03720775B3}"/>
                </c:ext>
              </c:extLst>
            </c:dLbl>
            <c:dLbl>
              <c:idx val="2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F-B74F-401A-B08D-EC03720775B3}"/>
                </c:ext>
              </c:extLst>
            </c:dLbl>
            <c:dLbl>
              <c:idx val="2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0-B74F-401A-B08D-EC03720775B3}"/>
                </c:ext>
              </c:extLst>
            </c:dLbl>
            <c:dLbl>
              <c:idx val="2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1-B74F-401A-B08D-EC03720775B3}"/>
                </c:ext>
              </c:extLst>
            </c:dLbl>
            <c:dLbl>
              <c:idx val="2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2-B74F-401A-B08D-EC03720775B3}"/>
                </c:ext>
              </c:extLst>
            </c:dLbl>
            <c:dLbl>
              <c:idx val="2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3-B74F-401A-B08D-EC03720775B3}"/>
                </c:ext>
              </c:extLst>
            </c:dLbl>
            <c:dLbl>
              <c:idx val="2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4-B74F-401A-B08D-EC03720775B3}"/>
                </c:ext>
              </c:extLst>
            </c:dLbl>
            <c:dLbl>
              <c:idx val="2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5-B74F-401A-B08D-EC03720775B3}"/>
                </c:ext>
              </c:extLst>
            </c:dLbl>
            <c:dLbl>
              <c:idx val="2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6-B74F-401A-B08D-EC03720775B3}"/>
                </c:ext>
              </c:extLst>
            </c:dLbl>
            <c:dLbl>
              <c:idx val="2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7-B74F-401A-B08D-EC03720775B3}"/>
                </c:ext>
              </c:extLst>
            </c:dLbl>
            <c:dLbl>
              <c:idx val="2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8-B74F-401A-B08D-EC03720775B3}"/>
                </c:ext>
              </c:extLst>
            </c:dLbl>
            <c:dLbl>
              <c:idx val="2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9-B74F-401A-B08D-EC03720775B3}"/>
                </c:ext>
              </c:extLst>
            </c:dLbl>
            <c:dLbl>
              <c:idx val="2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A-B74F-401A-B08D-EC03720775B3}"/>
                </c:ext>
              </c:extLst>
            </c:dLbl>
            <c:dLbl>
              <c:idx val="2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B-B74F-401A-B08D-EC03720775B3}"/>
                </c:ext>
              </c:extLst>
            </c:dLbl>
            <c:dLbl>
              <c:idx val="3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C-B74F-401A-B08D-EC03720775B3}"/>
                </c:ext>
              </c:extLst>
            </c:dLbl>
            <c:dLbl>
              <c:idx val="3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D-B74F-401A-B08D-EC03720775B3}"/>
                </c:ext>
              </c:extLst>
            </c:dLbl>
            <c:dLbl>
              <c:idx val="3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E-B74F-401A-B08D-EC03720775B3}"/>
                </c:ext>
              </c:extLst>
            </c:dLbl>
            <c:dLbl>
              <c:idx val="3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F-B74F-401A-B08D-EC03720775B3}"/>
                </c:ext>
              </c:extLst>
            </c:dLbl>
            <c:dLbl>
              <c:idx val="3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0-B74F-401A-B08D-EC03720775B3}"/>
                </c:ext>
              </c:extLst>
            </c:dLbl>
            <c:dLbl>
              <c:idx val="3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1-B74F-401A-B08D-EC03720775B3}"/>
                </c:ext>
              </c:extLst>
            </c:dLbl>
            <c:dLbl>
              <c:idx val="3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2-B74F-401A-B08D-EC03720775B3}"/>
                </c:ext>
              </c:extLst>
            </c:dLbl>
            <c:dLbl>
              <c:idx val="3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3-B74F-401A-B08D-EC03720775B3}"/>
                </c:ext>
              </c:extLst>
            </c:dLbl>
            <c:dLbl>
              <c:idx val="3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4-B74F-401A-B08D-EC03720775B3}"/>
                </c:ext>
              </c:extLst>
            </c:dLbl>
            <c:dLbl>
              <c:idx val="3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5-B74F-401A-B08D-EC03720775B3}"/>
                </c:ext>
              </c:extLst>
            </c:dLbl>
            <c:dLbl>
              <c:idx val="3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6-B74F-401A-B08D-EC03720775B3}"/>
                </c:ext>
              </c:extLst>
            </c:dLbl>
            <c:dLbl>
              <c:idx val="3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7-B74F-401A-B08D-EC03720775B3}"/>
                </c:ext>
              </c:extLst>
            </c:dLbl>
            <c:dLbl>
              <c:idx val="3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8-B74F-401A-B08D-EC03720775B3}"/>
                </c:ext>
              </c:extLst>
            </c:dLbl>
            <c:dLbl>
              <c:idx val="3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9-B74F-401A-B08D-EC03720775B3}"/>
                </c:ext>
              </c:extLst>
            </c:dLbl>
            <c:dLbl>
              <c:idx val="3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A-B74F-401A-B08D-EC03720775B3}"/>
                </c:ext>
              </c:extLst>
            </c:dLbl>
            <c:dLbl>
              <c:idx val="3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B-B74F-401A-B08D-EC03720775B3}"/>
                </c:ext>
              </c:extLst>
            </c:dLbl>
            <c:dLbl>
              <c:idx val="3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C-B74F-401A-B08D-EC03720775B3}"/>
                </c:ext>
              </c:extLst>
            </c:dLbl>
            <c:dLbl>
              <c:idx val="3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D-B74F-401A-B08D-EC03720775B3}"/>
                </c:ext>
              </c:extLst>
            </c:dLbl>
            <c:dLbl>
              <c:idx val="3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E-B74F-401A-B08D-EC03720775B3}"/>
                </c:ext>
              </c:extLst>
            </c:dLbl>
            <c:dLbl>
              <c:idx val="3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F-B74F-401A-B08D-EC03720775B3}"/>
                </c:ext>
              </c:extLst>
            </c:dLbl>
            <c:dLbl>
              <c:idx val="3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0-B74F-401A-B08D-EC03720775B3}"/>
                </c:ext>
              </c:extLst>
            </c:dLbl>
            <c:dLbl>
              <c:idx val="3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1-B74F-401A-B08D-EC03720775B3}"/>
                </c:ext>
              </c:extLst>
            </c:dLbl>
            <c:dLbl>
              <c:idx val="3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2-B74F-401A-B08D-EC03720775B3}"/>
                </c:ext>
              </c:extLst>
            </c:dLbl>
            <c:dLbl>
              <c:idx val="3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3-B74F-401A-B08D-EC03720775B3}"/>
                </c:ext>
              </c:extLst>
            </c:dLbl>
            <c:dLbl>
              <c:idx val="3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4-B74F-401A-B08D-EC03720775B3}"/>
                </c:ext>
              </c:extLst>
            </c:dLbl>
            <c:dLbl>
              <c:idx val="3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5-B74F-401A-B08D-EC03720775B3}"/>
                </c:ext>
              </c:extLst>
            </c:dLbl>
            <c:dLbl>
              <c:idx val="3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6-B74F-401A-B08D-EC03720775B3}"/>
                </c:ext>
              </c:extLst>
            </c:dLbl>
            <c:dLbl>
              <c:idx val="3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7-B74F-401A-B08D-EC03720775B3}"/>
                </c:ext>
              </c:extLst>
            </c:dLbl>
            <c:dLbl>
              <c:idx val="3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8-B74F-401A-B08D-EC03720775B3}"/>
                </c:ext>
              </c:extLst>
            </c:dLbl>
            <c:dLbl>
              <c:idx val="3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9-B74F-401A-B08D-EC03720775B3}"/>
                </c:ext>
              </c:extLst>
            </c:dLbl>
            <c:dLbl>
              <c:idx val="3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A-B74F-401A-B08D-EC03720775B3}"/>
                </c:ext>
              </c:extLst>
            </c:dLbl>
            <c:dLbl>
              <c:idx val="3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B-B74F-401A-B08D-EC03720775B3}"/>
                </c:ext>
              </c:extLst>
            </c:dLbl>
            <c:dLbl>
              <c:idx val="3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C-B74F-401A-B08D-EC03720775B3}"/>
                </c:ext>
              </c:extLst>
            </c:dLbl>
            <c:dLbl>
              <c:idx val="3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D-B74F-401A-B08D-EC03720775B3}"/>
                </c:ext>
              </c:extLst>
            </c:dLbl>
            <c:dLbl>
              <c:idx val="3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E-B74F-401A-B08D-EC03720775B3}"/>
                </c:ext>
              </c:extLst>
            </c:dLbl>
            <c:dLbl>
              <c:idx val="3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F-B74F-401A-B08D-EC03720775B3}"/>
                </c:ext>
              </c:extLst>
            </c:dLbl>
            <c:dLbl>
              <c:idx val="3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0-B74F-401A-B08D-EC03720775B3}"/>
                </c:ext>
              </c:extLst>
            </c:dLbl>
            <c:dLbl>
              <c:idx val="3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1-B74F-401A-B08D-EC03720775B3}"/>
                </c:ext>
              </c:extLst>
            </c:dLbl>
            <c:dLbl>
              <c:idx val="3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2-B74F-401A-B08D-EC03720775B3}"/>
                </c:ext>
              </c:extLst>
            </c:dLbl>
            <c:dLbl>
              <c:idx val="3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3-B74F-401A-B08D-EC03720775B3}"/>
                </c:ext>
              </c:extLst>
            </c:dLbl>
            <c:dLbl>
              <c:idx val="3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4-B74F-401A-B08D-EC03720775B3}"/>
                </c:ext>
              </c:extLst>
            </c:dLbl>
            <c:dLbl>
              <c:idx val="3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5-B74F-401A-B08D-EC03720775B3}"/>
                </c:ext>
              </c:extLst>
            </c:dLbl>
            <c:dLbl>
              <c:idx val="3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6-B74F-401A-B08D-EC03720775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'S11'!$D$44:$D$386</c:f>
              <c:numCache>
                <c:formatCode>General</c:formatCode>
                <c:ptCount val="34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</c:numCache>
            </c:numRef>
          </c:xVal>
          <c:yVal>
            <c:numRef>
              <c:f>'S11'!$C$44:$C$386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'S11'!$A$44:$A$386</c15:f>
                <c15:dlblRangeCache>
                  <c:ptCount val="343"/>
                  <c:pt idx="0">
                    <c:v>Country A</c:v>
                  </c:pt>
                  <c:pt idx="1">
                    <c:v>Country A</c:v>
                  </c:pt>
                  <c:pt idx="2">
                    <c:v>Country A</c:v>
                  </c:pt>
                  <c:pt idx="3">
                    <c:v>Country A</c:v>
                  </c:pt>
                  <c:pt idx="4">
                    <c:v>Country A</c:v>
                  </c:pt>
                  <c:pt idx="5">
                    <c:v>Country A</c:v>
                  </c:pt>
                  <c:pt idx="6">
                    <c:v>Country A</c:v>
                  </c:pt>
                  <c:pt idx="7">
                    <c:v>Country A</c:v>
                  </c:pt>
                  <c:pt idx="8">
                    <c:v>Country A</c:v>
                  </c:pt>
                  <c:pt idx="9">
                    <c:v>Country A</c:v>
                  </c:pt>
                  <c:pt idx="10">
                    <c:v>Country A</c:v>
                  </c:pt>
                  <c:pt idx="11">
                    <c:v>Country A</c:v>
                  </c:pt>
                  <c:pt idx="12">
                    <c:v>Country A</c:v>
                  </c:pt>
                  <c:pt idx="13">
                    <c:v>Country A</c:v>
                  </c:pt>
                  <c:pt idx="14">
                    <c:v>Country A</c:v>
                  </c:pt>
                  <c:pt idx="15">
                    <c:v>Country A</c:v>
                  </c:pt>
                  <c:pt idx="16">
                    <c:v>Country A</c:v>
                  </c:pt>
                  <c:pt idx="17">
                    <c:v>Country A</c:v>
                  </c:pt>
                  <c:pt idx="18">
                    <c:v>Country A</c:v>
                  </c:pt>
                  <c:pt idx="19">
                    <c:v>Country A</c:v>
                  </c:pt>
                  <c:pt idx="20">
                    <c:v>Country A</c:v>
                  </c:pt>
                  <c:pt idx="21">
                    <c:v>Country A</c:v>
                  </c:pt>
                  <c:pt idx="22">
                    <c:v>Country A</c:v>
                  </c:pt>
                  <c:pt idx="23">
                    <c:v>Country A</c:v>
                  </c:pt>
                  <c:pt idx="24">
                    <c:v>Country A</c:v>
                  </c:pt>
                  <c:pt idx="25">
                    <c:v>Country A</c:v>
                  </c:pt>
                  <c:pt idx="26">
                    <c:v>Country A</c:v>
                  </c:pt>
                  <c:pt idx="27">
                    <c:v>Country A</c:v>
                  </c:pt>
                  <c:pt idx="28">
                    <c:v>Country A</c:v>
                  </c:pt>
                  <c:pt idx="29">
                    <c:v>Country A</c:v>
                  </c:pt>
                  <c:pt idx="30">
                    <c:v>Country A</c:v>
                  </c:pt>
                  <c:pt idx="31">
                    <c:v>Country A</c:v>
                  </c:pt>
                  <c:pt idx="32">
                    <c:v>Country A</c:v>
                  </c:pt>
                  <c:pt idx="33">
                    <c:v>Country A</c:v>
                  </c:pt>
                  <c:pt idx="34">
                    <c:v>Country A</c:v>
                  </c:pt>
                  <c:pt idx="35">
                    <c:v>Country A</c:v>
                  </c:pt>
                  <c:pt idx="36">
                    <c:v>Country A</c:v>
                  </c:pt>
                  <c:pt idx="37">
                    <c:v>Country A</c:v>
                  </c:pt>
                  <c:pt idx="38">
                    <c:v>Country A</c:v>
                  </c:pt>
                  <c:pt idx="39">
                    <c:v>Country A</c:v>
                  </c:pt>
                  <c:pt idx="40">
                    <c:v>Country A</c:v>
                  </c:pt>
                  <c:pt idx="41">
                    <c:v>Country A</c:v>
                  </c:pt>
                  <c:pt idx="42">
                    <c:v>Country A</c:v>
                  </c:pt>
                  <c:pt idx="43">
                    <c:v>Country A</c:v>
                  </c:pt>
                  <c:pt idx="44">
                    <c:v>Country A</c:v>
                  </c:pt>
                  <c:pt idx="45">
                    <c:v>Country 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35-A61A-48FA-80A6-CFF6E5EBAD4C}"/>
            </c:ext>
          </c:extLst>
        </c:ser>
        <c:ser>
          <c:idx val="6"/>
          <c:order val="6"/>
          <c:tx>
            <c:strRef>
              <c:f>'S11'!$J$42</c:f>
              <c:strCache>
                <c:ptCount val="1"/>
                <c:pt idx="0">
                  <c:v>Midpoint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errBars>
            <c:errDir val="x"/>
            <c:errBarType val="both"/>
            <c:errValType val="cust"/>
            <c:noEndCap val="1"/>
            <c:plus>
              <c:numRef>
                <c:f>'S11'!$L$44:$L$386</c:f>
                <c:numCache>
                  <c:formatCode>General</c:formatCode>
                  <c:ptCount val="343"/>
                  <c:pt idx="0">
                    <c:v>27.5</c:v>
                  </c:pt>
                  <c:pt idx="1">
                    <c:v>30</c:v>
                  </c:pt>
                  <c:pt idx="2">
                    <c:v>30</c:v>
                  </c:pt>
                  <c:pt idx="3">
                    <c:v>30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  <c:pt idx="7">
                    <c:v>30</c:v>
                  </c:pt>
                  <c:pt idx="8">
                    <c:v>30</c:v>
                  </c:pt>
                  <c:pt idx="9">
                    <c:v>30</c:v>
                  </c:pt>
                  <c:pt idx="10">
                    <c:v>30</c:v>
                  </c:pt>
                  <c:pt idx="11">
                    <c:v>30</c:v>
                  </c:pt>
                  <c:pt idx="12">
                    <c:v>30</c:v>
                  </c:pt>
                  <c:pt idx="13">
                    <c:v>30</c:v>
                  </c:pt>
                  <c:pt idx="14">
                    <c:v>30</c:v>
                  </c:pt>
                  <c:pt idx="15">
                    <c:v>30</c:v>
                  </c:pt>
                  <c:pt idx="16">
                    <c:v>30</c:v>
                  </c:pt>
                  <c:pt idx="17">
                    <c:v>30</c:v>
                  </c:pt>
                  <c:pt idx="18">
                    <c:v>30</c:v>
                  </c:pt>
                  <c:pt idx="19">
                    <c:v>30</c:v>
                  </c:pt>
                  <c:pt idx="20">
                    <c:v>30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30</c:v>
                  </c:pt>
                  <c:pt idx="24">
                    <c:v>30</c:v>
                  </c:pt>
                  <c:pt idx="25">
                    <c:v>30</c:v>
                  </c:pt>
                  <c:pt idx="26">
                    <c:v>30</c:v>
                  </c:pt>
                  <c:pt idx="27">
                    <c:v>30</c:v>
                  </c:pt>
                  <c:pt idx="28">
                    <c:v>30</c:v>
                  </c:pt>
                  <c:pt idx="29">
                    <c:v>30</c:v>
                  </c:pt>
                  <c:pt idx="30">
                    <c:v>30</c:v>
                  </c:pt>
                  <c:pt idx="31">
                    <c:v>30</c:v>
                  </c:pt>
                  <c:pt idx="32">
                    <c:v>30</c:v>
                  </c:pt>
                  <c:pt idx="33">
                    <c:v>30</c:v>
                  </c:pt>
                  <c:pt idx="34">
                    <c:v>30</c:v>
                  </c:pt>
                  <c:pt idx="35">
                    <c:v>30</c:v>
                  </c:pt>
                  <c:pt idx="36">
                    <c:v>30</c:v>
                  </c:pt>
                  <c:pt idx="37">
                    <c:v>30</c:v>
                  </c:pt>
                  <c:pt idx="38">
                    <c:v>30</c:v>
                  </c:pt>
                  <c:pt idx="39">
                    <c:v>30</c:v>
                  </c:pt>
                  <c:pt idx="40">
                    <c:v>30</c:v>
                  </c:pt>
                  <c:pt idx="41">
                    <c:v>30</c:v>
                  </c:pt>
                  <c:pt idx="42">
                    <c:v>30</c:v>
                  </c:pt>
                  <c:pt idx="43">
                    <c:v>30</c:v>
                  </c:pt>
                  <c:pt idx="44">
                    <c:v>30</c:v>
                  </c:pt>
                  <c:pt idx="45">
                    <c:v>30</c:v>
                  </c:pt>
                </c:numCache>
              </c:numRef>
            </c:plus>
            <c:minus>
              <c:numRef>
                <c:f>'S11'!$K$44:$K$386</c:f>
                <c:numCache>
                  <c:formatCode>General</c:formatCode>
                  <c:ptCount val="343"/>
                  <c:pt idx="0">
                    <c:v>27.5</c:v>
                  </c:pt>
                  <c:pt idx="1">
                    <c:v>30</c:v>
                  </c:pt>
                  <c:pt idx="2">
                    <c:v>30</c:v>
                  </c:pt>
                  <c:pt idx="3">
                    <c:v>30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  <c:pt idx="7">
                    <c:v>30</c:v>
                  </c:pt>
                  <c:pt idx="8">
                    <c:v>30</c:v>
                  </c:pt>
                  <c:pt idx="9">
                    <c:v>30</c:v>
                  </c:pt>
                  <c:pt idx="10">
                    <c:v>30</c:v>
                  </c:pt>
                  <c:pt idx="11">
                    <c:v>30</c:v>
                  </c:pt>
                  <c:pt idx="12">
                    <c:v>30</c:v>
                  </c:pt>
                  <c:pt idx="13">
                    <c:v>30</c:v>
                  </c:pt>
                  <c:pt idx="14">
                    <c:v>30</c:v>
                  </c:pt>
                  <c:pt idx="15">
                    <c:v>30</c:v>
                  </c:pt>
                  <c:pt idx="16">
                    <c:v>30</c:v>
                  </c:pt>
                  <c:pt idx="17">
                    <c:v>30</c:v>
                  </c:pt>
                  <c:pt idx="18">
                    <c:v>30</c:v>
                  </c:pt>
                  <c:pt idx="19">
                    <c:v>30</c:v>
                  </c:pt>
                  <c:pt idx="20">
                    <c:v>30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30</c:v>
                  </c:pt>
                  <c:pt idx="24">
                    <c:v>30</c:v>
                  </c:pt>
                  <c:pt idx="25">
                    <c:v>30</c:v>
                  </c:pt>
                  <c:pt idx="26">
                    <c:v>30</c:v>
                  </c:pt>
                  <c:pt idx="27">
                    <c:v>30</c:v>
                  </c:pt>
                  <c:pt idx="28">
                    <c:v>30</c:v>
                  </c:pt>
                  <c:pt idx="29">
                    <c:v>30</c:v>
                  </c:pt>
                  <c:pt idx="30">
                    <c:v>30</c:v>
                  </c:pt>
                  <c:pt idx="31">
                    <c:v>30</c:v>
                  </c:pt>
                  <c:pt idx="32">
                    <c:v>30</c:v>
                  </c:pt>
                  <c:pt idx="33">
                    <c:v>30</c:v>
                  </c:pt>
                  <c:pt idx="34">
                    <c:v>30</c:v>
                  </c:pt>
                  <c:pt idx="35">
                    <c:v>30</c:v>
                  </c:pt>
                  <c:pt idx="36">
                    <c:v>30</c:v>
                  </c:pt>
                  <c:pt idx="37">
                    <c:v>30</c:v>
                  </c:pt>
                  <c:pt idx="38">
                    <c:v>30</c:v>
                  </c:pt>
                  <c:pt idx="39">
                    <c:v>30</c:v>
                  </c:pt>
                  <c:pt idx="40">
                    <c:v>30</c:v>
                  </c:pt>
                  <c:pt idx="41">
                    <c:v>30</c:v>
                  </c:pt>
                  <c:pt idx="42">
                    <c:v>30</c:v>
                  </c:pt>
                  <c:pt idx="43">
                    <c:v>30</c:v>
                  </c:pt>
                  <c:pt idx="44">
                    <c:v>30</c:v>
                  </c:pt>
                  <c:pt idx="45">
                    <c:v>30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bg1">
                    <a:lumMod val="75000"/>
                  </a:schemeClr>
                </a:solidFill>
                <a:round/>
              </a:ln>
              <a:effectLst/>
            </c:spPr>
          </c:errBars>
          <c:xVal>
            <c:numRef>
              <c:f>'S11'!$J$44:$J$386</c:f>
              <c:numCache>
                <c:formatCode>0</c:formatCode>
                <c:ptCount val="343"/>
                <c:pt idx="0">
                  <c:v>32.5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</c:numCache>
            </c:numRef>
          </c:xVal>
          <c:yVal>
            <c:numRef>
              <c:f>'S11'!$C$44:$C$386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6-A61A-48FA-80A6-CFF6E5EBAD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2901071"/>
        <c:axId val="580136415"/>
      </c:scatterChart>
      <c:valAx>
        <c:axId val="552901071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Use</a:t>
                </a:r>
                <a:r>
                  <a:rPr lang="en-US" baseline="0"/>
                  <a:t> of b</a:t>
                </a:r>
                <a:r>
                  <a:rPr lang="en-US"/>
                  <a:t>asic</a:t>
                </a:r>
                <a:r>
                  <a:rPr lang="en-US" baseline="0"/>
                  <a:t> sanitation (%)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136415"/>
        <c:crosses val="autoZero"/>
        <c:crossBetween val="midCat"/>
      </c:valAx>
      <c:valAx>
        <c:axId val="58013641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2901071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egendEntry>
        <c:idx val="5"/>
        <c:delete val="1"/>
      </c:legendEntry>
      <c:legendEntry>
        <c:idx val="6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229509801924306"/>
          <c:y val="2.9569838252976998E-2"/>
          <c:w val="0.6967413279421153"/>
          <c:h val="0.82740747061789688"/>
        </c:manualLayout>
      </c:layout>
      <c:scatterChart>
        <c:scatterStyle val="lineMarker"/>
        <c:varyColors val="0"/>
        <c:ser>
          <c:idx val="0"/>
          <c:order val="0"/>
          <c:tx>
            <c:strRef>
              <c:f>'S11'!$S$42</c:f>
              <c:strCache>
                <c:ptCount val="1"/>
                <c:pt idx="0">
                  <c:v>Poorest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6">
                  <a:lumMod val="20000"/>
                  <a:lumOff val="8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'S11'!$S$44:$S$386</c:f>
              <c:numCache>
                <c:formatCode>0</c:formatCode>
                <c:ptCount val="343"/>
                <c:pt idx="0">
                  <c:v>5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</c:numCache>
            </c:numRef>
          </c:xVal>
          <c:yVal>
            <c:numRef>
              <c:f>'S11'!$Q$44:$Q$386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D9-4AF7-829D-FC6D389CD622}"/>
            </c:ext>
          </c:extLst>
        </c:ser>
        <c:ser>
          <c:idx val="1"/>
          <c:order val="1"/>
          <c:tx>
            <c:strRef>
              <c:f>'S11'!$T$42</c:f>
              <c:strCache>
                <c:ptCount val="1"/>
                <c:pt idx="0">
                  <c:v>Poor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6">
                  <a:lumMod val="40000"/>
                  <a:lumOff val="6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'S11'!$T$44:$T$386</c:f>
              <c:numCache>
                <c:formatCode>0</c:formatCode>
                <c:ptCount val="343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25</c:v>
                </c:pt>
                <c:pt idx="10">
                  <c:v>25</c:v>
                </c:pt>
                <c:pt idx="11">
                  <c:v>25</c:v>
                </c:pt>
                <c:pt idx="12">
                  <c:v>25</c:v>
                </c:pt>
                <c:pt idx="13">
                  <c:v>25</c:v>
                </c:pt>
                <c:pt idx="14">
                  <c:v>25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25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25</c:v>
                </c:pt>
                <c:pt idx="37">
                  <c:v>25</c:v>
                </c:pt>
                <c:pt idx="38">
                  <c:v>25</c:v>
                </c:pt>
                <c:pt idx="39">
                  <c:v>25</c:v>
                </c:pt>
                <c:pt idx="40">
                  <c:v>25</c:v>
                </c:pt>
                <c:pt idx="41">
                  <c:v>25</c:v>
                </c:pt>
                <c:pt idx="42">
                  <c:v>25</c:v>
                </c:pt>
                <c:pt idx="43">
                  <c:v>25</c:v>
                </c:pt>
                <c:pt idx="44">
                  <c:v>25</c:v>
                </c:pt>
                <c:pt idx="45">
                  <c:v>25</c:v>
                </c:pt>
              </c:numCache>
            </c:numRef>
          </c:xVal>
          <c:yVal>
            <c:numRef>
              <c:f>'S11'!$Q$44:$Q$386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2D9-4AF7-829D-FC6D389CD622}"/>
            </c:ext>
          </c:extLst>
        </c:ser>
        <c:ser>
          <c:idx val="2"/>
          <c:order val="2"/>
          <c:tx>
            <c:strRef>
              <c:f>'S11'!$U$42</c:f>
              <c:strCache>
                <c:ptCount val="1"/>
                <c:pt idx="0">
                  <c:v>Middle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6">
                  <a:lumMod val="60000"/>
                  <a:lumOff val="4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'S11'!$U$44:$U$386</c:f>
              <c:numCache>
                <c:formatCode>0</c:formatCode>
                <c:ptCount val="343"/>
                <c:pt idx="0">
                  <c:v>30</c:v>
                </c:pt>
                <c:pt idx="1">
                  <c:v>30</c:v>
                </c:pt>
                <c:pt idx="2">
                  <c:v>30</c:v>
                </c:pt>
                <c:pt idx="3">
                  <c:v>30</c:v>
                </c:pt>
                <c:pt idx="4">
                  <c:v>30</c:v>
                </c:pt>
                <c:pt idx="5">
                  <c:v>30</c:v>
                </c:pt>
                <c:pt idx="6">
                  <c:v>30</c:v>
                </c:pt>
                <c:pt idx="7">
                  <c:v>30</c:v>
                </c:pt>
                <c:pt idx="8">
                  <c:v>30</c:v>
                </c:pt>
                <c:pt idx="9">
                  <c:v>30</c:v>
                </c:pt>
                <c:pt idx="10">
                  <c:v>30</c:v>
                </c:pt>
                <c:pt idx="11">
                  <c:v>30</c:v>
                </c:pt>
                <c:pt idx="12">
                  <c:v>30</c:v>
                </c:pt>
                <c:pt idx="13">
                  <c:v>30</c:v>
                </c:pt>
                <c:pt idx="14">
                  <c:v>30</c:v>
                </c:pt>
                <c:pt idx="15">
                  <c:v>30</c:v>
                </c:pt>
                <c:pt idx="16">
                  <c:v>30</c:v>
                </c:pt>
                <c:pt idx="17">
                  <c:v>30</c:v>
                </c:pt>
                <c:pt idx="18">
                  <c:v>30</c:v>
                </c:pt>
                <c:pt idx="19">
                  <c:v>30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30</c:v>
                </c:pt>
                <c:pt idx="25">
                  <c:v>30</c:v>
                </c:pt>
                <c:pt idx="26">
                  <c:v>30</c:v>
                </c:pt>
                <c:pt idx="27">
                  <c:v>30</c:v>
                </c:pt>
                <c:pt idx="28">
                  <c:v>30</c:v>
                </c:pt>
                <c:pt idx="29">
                  <c:v>30</c:v>
                </c:pt>
                <c:pt idx="30">
                  <c:v>30</c:v>
                </c:pt>
                <c:pt idx="31">
                  <c:v>30</c:v>
                </c:pt>
                <c:pt idx="32">
                  <c:v>30</c:v>
                </c:pt>
                <c:pt idx="33">
                  <c:v>30</c:v>
                </c:pt>
                <c:pt idx="34">
                  <c:v>30</c:v>
                </c:pt>
                <c:pt idx="35">
                  <c:v>30</c:v>
                </c:pt>
                <c:pt idx="36">
                  <c:v>30</c:v>
                </c:pt>
                <c:pt idx="37">
                  <c:v>30</c:v>
                </c:pt>
                <c:pt idx="38">
                  <c:v>30</c:v>
                </c:pt>
                <c:pt idx="39">
                  <c:v>30</c:v>
                </c:pt>
                <c:pt idx="40">
                  <c:v>30</c:v>
                </c:pt>
                <c:pt idx="41">
                  <c:v>30</c:v>
                </c:pt>
                <c:pt idx="42">
                  <c:v>30</c:v>
                </c:pt>
                <c:pt idx="43">
                  <c:v>30</c:v>
                </c:pt>
                <c:pt idx="44">
                  <c:v>30</c:v>
                </c:pt>
                <c:pt idx="45">
                  <c:v>30</c:v>
                </c:pt>
              </c:numCache>
            </c:numRef>
          </c:xVal>
          <c:yVal>
            <c:numRef>
              <c:f>'S11'!$Q$44:$Q$386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2D9-4AF7-829D-FC6D389CD622}"/>
            </c:ext>
          </c:extLst>
        </c:ser>
        <c:ser>
          <c:idx val="3"/>
          <c:order val="3"/>
          <c:tx>
            <c:strRef>
              <c:f>'S11'!$V$42</c:f>
              <c:strCache>
                <c:ptCount val="1"/>
                <c:pt idx="0">
                  <c:v>Rich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63B96A"/>
              </a:solidFill>
              <a:ln w="9525">
                <a:noFill/>
              </a:ln>
              <a:effectLst/>
            </c:spPr>
          </c:marker>
          <c:xVal>
            <c:numRef>
              <c:f>'S11'!$V$44:$V$386</c:f>
              <c:numCache>
                <c:formatCode>0</c:formatCode>
                <c:ptCount val="343"/>
                <c:pt idx="0">
                  <c:v>40</c:v>
                </c:pt>
                <c:pt idx="1">
                  <c:v>60</c:v>
                </c:pt>
                <c:pt idx="2">
                  <c:v>60</c:v>
                </c:pt>
                <c:pt idx="3">
                  <c:v>60</c:v>
                </c:pt>
                <c:pt idx="4">
                  <c:v>60</c:v>
                </c:pt>
                <c:pt idx="5">
                  <c:v>60</c:v>
                </c:pt>
                <c:pt idx="6">
                  <c:v>60</c:v>
                </c:pt>
                <c:pt idx="7">
                  <c:v>60</c:v>
                </c:pt>
                <c:pt idx="8">
                  <c:v>60</c:v>
                </c:pt>
                <c:pt idx="9">
                  <c:v>60</c:v>
                </c:pt>
                <c:pt idx="10">
                  <c:v>60</c:v>
                </c:pt>
                <c:pt idx="11">
                  <c:v>60</c:v>
                </c:pt>
                <c:pt idx="12">
                  <c:v>60</c:v>
                </c:pt>
                <c:pt idx="13">
                  <c:v>60</c:v>
                </c:pt>
                <c:pt idx="14">
                  <c:v>60</c:v>
                </c:pt>
                <c:pt idx="15">
                  <c:v>60</c:v>
                </c:pt>
                <c:pt idx="16">
                  <c:v>60</c:v>
                </c:pt>
                <c:pt idx="17">
                  <c:v>60</c:v>
                </c:pt>
                <c:pt idx="18">
                  <c:v>60</c:v>
                </c:pt>
                <c:pt idx="19">
                  <c:v>60</c:v>
                </c:pt>
                <c:pt idx="20">
                  <c:v>60</c:v>
                </c:pt>
                <c:pt idx="21">
                  <c:v>60</c:v>
                </c:pt>
                <c:pt idx="22">
                  <c:v>60</c:v>
                </c:pt>
                <c:pt idx="23">
                  <c:v>60</c:v>
                </c:pt>
                <c:pt idx="24">
                  <c:v>60</c:v>
                </c:pt>
                <c:pt idx="25">
                  <c:v>60</c:v>
                </c:pt>
                <c:pt idx="26">
                  <c:v>60</c:v>
                </c:pt>
                <c:pt idx="27">
                  <c:v>60</c:v>
                </c:pt>
                <c:pt idx="28">
                  <c:v>60</c:v>
                </c:pt>
                <c:pt idx="29">
                  <c:v>60</c:v>
                </c:pt>
                <c:pt idx="30">
                  <c:v>60</c:v>
                </c:pt>
                <c:pt idx="31">
                  <c:v>60</c:v>
                </c:pt>
                <c:pt idx="32">
                  <c:v>60</c:v>
                </c:pt>
                <c:pt idx="33">
                  <c:v>60</c:v>
                </c:pt>
                <c:pt idx="34">
                  <c:v>60</c:v>
                </c:pt>
                <c:pt idx="35">
                  <c:v>60</c:v>
                </c:pt>
                <c:pt idx="36">
                  <c:v>60</c:v>
                </c:pt>
                <c:pt idx="37">
                  <c:v>60</c:v>
                </c:pt>
                <c:pt idx="38">
                  <c:v>60</c:v>
                </c:pt>
                <c:pt idx="39">
                  <c:v>60</c:v>
                </c:pt>
                <c:pt idx="40">
                  <c:v>60</c:v>
                </c:pt>
                <c:pt idx="41">
                  <c:v>60</c:v>
                </c:pt>
                <c:pt idx="42">
                  <c:v>60</c:v>
                </c:pt>
                <c:pt idx="43">
                  <c:v>60</c:v>
                </c:pt>
                <c:pt idx="44">
                  <c:v>60</c:v>
                </c:pt>
                <c:pt idx="45">
                  <c:v>60</c:v>
                </c:pt>
              </c:numCache>
            </c:numRef>
          </c:xVal>
          <c:yVal>
            <c:numRef>
              <c:f>'S11'!$Q$44:$Q$386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2D9-4AF7-829D-FC6D389CD622}"/>
            </c:ext>
          </c:extLst>
        </c:ser>
        <c:ser>
          <c:idx val="4"/>
          <c:order val="4"/>
          <c:tx>
            <c:strRef>
              <c:f>'S11'!$W$42</c:f>
              <c:strCache>
                <c:ptCount val="1"/>
                <c:pt idx="0">
                  <c:v>Richest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358E43"/>
              </a:solidFill>
              <a:ln w="9525">
                <a:noFill/>
              </a:ln>
              <a:effectLst/>
            </c:spPr>
          </c:marker>
          <c:xVal>
            <c:numRef>
              <c:f>'S11'!$W$44:$W$386</c:f>
              <c:numCache>
                <c:formatCode>0</c:formatCode>
                <c:ptCount val="343"/>
                <c:pt idx="0">
                  <c:v>60</c:v>
                </c:pt>
                <c:pt idx="1">
                  <c:v>80</c:v>
                </c:pt>
                <c:pt idx="2">
                  <c:v>80</c:v>
                </c:pt>
                <c:pt idx="3">
                  <c:v>80</c:v>
                </c:pt>
                <c:pt idx="4">
                  <c:v>80</c:v>
                </c:pt>
                <c:pt idx="5">
                  <c:v>80</c:v>
                </c:pt>
                <c:pt idx="6">
                  <c:v>80</c:v>
                </c:pt>
                <c:pt idx="7">
                  <c:v>80</c:v>
                </c:pt>
                <c:pt idx="8">
                  <c:v>80</c:v>
                </c:pt>
                <c:pt idx="9">
                  <c:v>80</c:v>
                </c:pt>
                <c:pt idx="10">
                  <c:v>80</c:v>
                </c:pt>
                <c:pt idx="11">
                  <c:v>80</c:v>
                </c:pt>
                <c:pt idx="12">
                  <c:v>80</c:v>
                </c:pt>
                <c:pt idx="13">
                  <c:v>80</c:v>
                </c:pt>
                <c:pt idx="14">
                  <c:v>80</c:v>
                </c:pt>
                <c:pt idx="15">
                  <c:v>80</c:v>
                </c:pt>
                <c:pt idx="16">
                  <c:v>80</c:v>
                </c:pt>
                <c:pt idx="17">
                  <c:v>80</c:v>
                </c:pt>
                <c:pt idx="18">
                  <c:v>80</c:v>
                </c:pt>
                <c:pt idx="19">
                  <c:v>80</c:v>
                </c:pt>
                <c:pt idx="20">
                  <c:v>80</c:v>
                </c:pt>
                <c:pt idx="21">
                  <c:v>80</c:v>
                </c:pt>
                <c:pt idx="22">
                  <c:v>80</c:v>
                </c:pt>
                <c:pt idx="23">
                  <c:v>80</c:v>
                </c:pt>
                <c:pt idx="24">
                  <c:v>80</c:v>
                </c:pt>
                <c:pt idx="25">
                  <c:v>80</c:v>
                </c:pt>
                <c:pt idx="26">
                  <c:v>80</c:v>
                </c:pt>
                <c:pt idx="27">
                  <c:v>80</c:v>
                </c:pt>
                <c:pt idx="28">
                  <c:v>80</c:v>
                </c:pt>
                <c:pt idx="29">
                  <c:v>80</c:v>
                </c:pt>
                <c:pt idx="30">
                  <c:v>80</c:v>
                </c:pt>
                <c:pt idx="31">
                  <c:v>80</c:v>
                </c:pt>
                <c:pt idx="32">
                  <c:v>80</c:v>
                </c:pt>
                <c:pt idx="33">
                  <c:v>80</c:v>
                </c:pt>
                <c:pt idx="34">
                  <c:v>80</c:v>
                </c:pt>
                <c:pt idx="35">
                  <c:v>80</c:v>
                </c:pt>
                <c:pt idx="36">
                  <c:v>80</c:v>
                </c:pt>
                <c:pt idx="37">
                  <c:v>80</c:v>
                </c:pt>
                <c:pt idx="38">
                  <c:v>80</c:v>
                </c:pt>
                <c:pt idx="39">
                  <c:v>80</c:v>
                </c:pt>
                <c:pt idx="40">
                  <c:v>80</c:v>
                </c:pt>
                <c:pt idx="41">
                  <c:v>80</c:v>
                </c:pt>
                <c:pt idx="42">
                  <c:v>80</c:v>
                </c:pt>
                <c:pt idx="43">
                  <c:v>80</c:v>
                </c:pt>
                <c:pt idx="44">
                  <c:v>80</c:v>
                </c:pt>
                <c:pt idx="45">
                  <c:v>80</c:v>
                </c:pt>
              </c:numCache>
            </c:numRef>
          </c:xVal>
          <c:yVal>
            <c:numRef>
              <c:f>'S11'!$Q$44:$Q$386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A2D9-4AF7-829D-FC6D389CD622}"/>
            </c:ext>
          </c:extLst>
        </c:ser>
        <c:ser>
          <c:idx val="5"/>
          <c:order val="5"/>
          <c:tx>
            <c:strRef>
              <c:f>'S11'!$D$42</c:f>
              <c:strCache>
                <c:ptCount val="1"/>
                <c:pt idx="0">
                  <c:v>Name_loc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406BEEBE-BD98-4FCE-9AA6-A7220A6A9B3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A2D9-4AF7-829D-FC6D389CD62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FA8B83C4-B9B0-4F54-8053-F71F0E9908D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A2D9-4AF7-829D-FC6D389CD62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E2A501B0-30F9-4D14-B1B9-324BF79AA52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A2D9-4AF7-829D-FC6D389CD62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0FB2319A-EA58-40C1-9E17-39439395C7F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A2D9-4AF7-829D-FC6D389CD62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11CA93A3-B889-40E5-9892-7359F1CB463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A2D9-4AF7-829D-FC6D389CD622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42C492B0-17F7-47AA-BC00-A5FC1531798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A2D9-4AF7-829D-FC6D389CD622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1A9B1FFD-536A-4D93-BBDC-00615E43DF1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A2D9-4AF7-829D-FC6D389CD622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49CBDF3A-E923-40C3-8642-4AF1CE2602F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A2D9-4AF7-829D-FC6D389CD622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C130FBAF-767F-4573-9B41-BAE14552C8E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A2D9-4AF7-829D-FC6D389CD622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0556893A-942C-4B9C-98B4-B13D7EBE07A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A2D9-4AF7-829D-FC6D389CD622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A29F9F81-1223-44A6-971A-065638A6976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A2D9-4AF7-829D-FC6D389CD622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3741C9C8-6B2C-4C25-AE02-3407F68373B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A2D9-4AF7-829D-FC6D389CD622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E0D8DD7A-FFDA-4377-A7E3-286982C28BC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A2D9-4AF7-829D-FC6D389CD622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AA61532A-6405-4FF5-9347-EAB134FABAD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A2D9-4AF7-829D-FC6D389CD622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A50D82EC-F7AF-460E-9E58-0E06C8FBC04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A2D9-4AF7-829D-FC6D389CD622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88425AF3-6C40-4A1B-8938-4E9EE38001F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A2D9-4AF7-829D-FC6D389CD622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1EE44229-884A-4E70-9D56-F2B3CA5A220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A2D9-4AF7-829D-FC6D389CD622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48061E7E-8EBE-4657-9EE4-CBA4A14922D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A2D9-4AF7-829D-FC6D389CD622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E0E04250-B622-46EC-80CC-2E53D5120D1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A2D9-4AF7-829D-FC6D389CD622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F7E4A1F9-FB6A-4980-AB7E-C51752EA502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A2D9-4AF7-829D-FC6D389CD622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6817CCCD-C1A3-4486-BB3F-2ABA0D3CACF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A2D9-4AF7-829D-FC6D389CD622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9551D7E6-E8B9-45DE-A6CC-83BAAF57BC9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A2D9-4AF7-829D-FC6D389CD622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5002B4EC-C6FB-40B2-81E0-3E69FB2428B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A2D9-4AF7-829D-FC6D389CD622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3DD277A5-AE30-4AA6-9332-58A9342A7FE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A2D9-4AF7-829D-FC6D389CD622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F74A19FD-B04F-4177-93D5-BCB00450919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A2D9-4AF7-829D-FC6D389CD622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B530EA74-0BAD-42E2-93E4-DFDB74D9CAE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A2D9-4AF7-829D-FC6D389CD622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6B2685DB-55A9-475E-9C4A-AF4CAB0758D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A2D9-4AF7-829D-FC6D389CD622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0A787D2E-CB66-410E-ABBD-7283D21B383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A2D9-4AF7-829D-FC6D389CD622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9257EF8C-190F-4395-B3A9-2214AAB5E7B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A2D9-4AF7-829D-FC6D389CD622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69EF45A4-64B8-4D9A-B008-60751CF28B0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A2D9-4AF7-829D-FC6D389CD622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500E257F-91BC-4F25-9AA3-45D0B6ABC81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A2D9-4AF7-829D-FC6D389CD622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2BF0752D-A883-42AE-9A55-5608C2D8C03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A2D9-4AF7-829D-FC6D389CD622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35EF3298-E6C7-4B7C-91D6-8575142F819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A2D9-4AF7-829D-FC6D389CD622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BE14352C-6DA8-48AD-BA1D-C56AC75F6D7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A2D9-4AF7-829D-FC6D389CD622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FB3F276B-9D75-4B9E-A5E3-882300E0069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A2D9-4AF7-829D-FC6D389CD622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54AC8325-B21B-4656-9EEC-A49597CDDAF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A2D9-4AF7-829D-FC6D389CD622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156DAB85-CD5E-4BF5-8948-77E20C8CFAC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A2D9-4AF7-829D-FC6D389CD622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BF597688-C77C-4ADD-9C21-F61E1856173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A2D9-4AF7-829D-FC6D389CD622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4F0B4259-D904-40FF-BF00-26B21BAFEA3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A2D9-4AF7-829D-FC6D389CD622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EDCDF7E3-EAF4-4EBB-88A1-B05F604B282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A2D9-4AF7-829D-FC6D389CD622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BE173BBB-8B00-4F69-B7DC-40EAD29C88A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A2D9-4AF7-829D-FC6D389CD622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fld id="{BE966EE6-82C3-4131-B6BD-7767CBE0DF9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A2D9-4AF7-829D-FC6D389CD622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fld id="{50321F22-965E-4662-B0B6-ACB5F16BC0E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A2D9-4AF7-829D-FC6D389CD622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fld id="{1B59469C-22D8-4DFB-90F2-D67C924BC94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A2D9-4AF7-829D-FC6D389CD622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fld id="{6488AD8B-84C0-4615-806D-7A16C17BA2E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A2D9-4AF7-829D-FC6D389CD622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fld id="{A15EAF13-B6C5-474E-8DB4-29EE45E7B88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2-A2D9-4AF7-829D-FC6D389CD622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A2D9-4AF7-829D-FC6D389CD622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A2D9-4AF7-829D-FC6D389CD622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02-4EFB-AB1F-366F90B3DF87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02-4EFB-AB1F-366F90B3DF87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02-4EFB-AB1F-366F90B3DF87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02-4EFB-AB1F-366F90B3DF87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02-4EFB-AB1F-366F90B3DF87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02-4EFB-AB1F-366F90B3DF87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02-4EFB-AB1F-366F90B3DF87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02-4EFB-AB1F-366F90B3DF87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02-4EFB-AB1F-366F90B3DF87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02-4EFB-AB1F-366F90B3DF87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02-4EFB-AB1F-366F90B3DF87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02-4EFB-AB1F-366F90B3DF87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D02-4EFB-AB1F-366F90B3DF87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D02-4EFB-AB1F-366F90B3DF87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D02-4EFB-AB1F-366F90B3DF87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D02-4EFB-AB1F-366F90B3DF87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D02-4EFB-AB1F-366F90B3DF87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D02-4EFB-AB1F-366F90B3DF87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D02-4EFB-AB1F-366F90B3DF87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D02-4EFB-AB1F-366F90B3DF87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D02-4EFB-AB1F-366F90B3DF87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D02-4EFB-AB1F-366F90B3DF87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D02-4EFB-AB1F-366F90B3DF87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D02-4EFB-AB1F-366F90B3DF87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D02-4EFB-AB1F-366F90B3DF87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D02-4EFB-AB1F-366F90B3DF87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D02-4EFB-AB1F-366F90B3DF87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D02-4EFB-AB1F-366F90B3DF87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D02-4EFB-AB1F-366F90B3DF87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D02-4EFB-AB1F-366F90B3DF87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D02-4EFB-AB1F-366F90B3DF87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D02-4EFB-AB1F-366F90B3DF87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D02-4EFB-AB1F-366F90B3DF87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D02-4EFB-AB1F-366F90B3DF87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D02-4EFB-AB1F-366F90B3DF87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D02-4EFB-AB1F-366F90B3DF87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D02-4EFB-AB1F-366F90B3DF87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D02-4EFB-AB1F-366F90B3DF87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D02-4EFB-AB1F-366F90B3DF87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D02-4EFB-AB1F-366F90B3DF87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D02-4EFB-AB1F-366F90B3DF87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D02-4EFB-AB1F-366F90B3DF87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D02-4EFB-AB1F-366F90B3DF87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D02-4EFB-AB1F-366F90B3DF87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0D02-4EFB-AB1F-366F90B3DF87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0D02-4EFB-AB1F-366F90B3DF87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0D02-4EFB-AB1F-366F90B3DF87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0D02-4EFB-AB1F-366F90B3DF87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0D02-4EFB-AB1F-366F90B3DF87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0D02-4EFB-AB1F-366F90B3DF87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0D02-4EFB-AB1F-366F90B3DF87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0D02-4EFB-AB1F-366F90B3DF87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0D02-4EFB-AB1F-366F90B3DF87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0D02-4EFB-AB1F-366F90B3DF87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0D02-4EFB-AB1F-366F90B3DF87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0D02-4EFB-AB1F-366F90B3DF87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0D02-4EFB-AB1F-366F90B3DF87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0D02-4EFB-AB1F-366F90B3DF87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0D02-4EFB-AB1F-366F90B3DF87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0D02-4EFB-AB1F-366F90B3DF87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0D02-4EFB-AB1F-366F90B3DF87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0D02-4EFB-AB1F-366F90B3DF87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0D02-4EFB-AB1F-366F90B3DF87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0D02-4EFB-AB1F-366F90B3DF87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0D02-4EFB-AB1F-366F90B3DF87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0D02-4EFB-AB1F-366F90B3DF87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0D02-4EFB-AB1F-366F90B3DF87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0D02-4EFB-AB1F-366F90B3DF87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0D02-4EFB-AB1F-366F90B3DF87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0D02-4EFB-AB1F-366F90B3DF87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0D02-4EFB-AB1F-366F90B3DF87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0D02-4EFB-AB1F-366F90B3DF87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0D02-4EFB-AB1F-366F90B3DF87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0D02-4EFB-AB1F-366F90B3DF87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0D02-4EFB-AB1F-366F90B3DF87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0D02-4EFB-AB1F-366F90B3DF87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0D02-4EFB-AB1F-366F90B3DF87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0D02-4EFB-AB1F-366F90B3DF87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0D02-4EFB-AB1F-366F90B3DF87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0D02-4EFB-AB1F-366F90B3DF87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0D02-4EFB-AB1F-366F90B3DF87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0D02-4EFB-AB1F-366F90B3DF87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0D02-4EFB-AB1F-366F90B3DF87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0D02-4EFB-AB1F-366F90B3DF87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0D02-4EFB-AB1F-366F90B3DF87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0D02-4EFB-AB1F-366F90B3DF87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0D02-4EFB-AB1F-366F90B3DF87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0D02-4EFB-AB1F-366F90B3DF87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0D02-4EFB-AB1F-366F90B3DF87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0D02-4EFB-AB1F-366F90B3DF87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0D02-4EFB-AB1F-366F90B3DF87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0D02-4EFB-AB1F-366F90B3DF87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0D02-4EFB-AB1F-366F90B3DF87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0D02-4EFB-AB1F-366F90B3DF87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0D02-4EFB-AB1F-366F90B3DF87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0D02-4EFB-AB1F-366F90B3DF87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0D02-4EFB-AB1F-366F90B3DF87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0D02-4EFB-AB1F-366F90B3DF87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0D02-4EFB-AB1F-366F90B3DF87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0D02-4EFB-AB1F-366F90B3DF87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0D02-4EFB-AB1F-366F90B3DF87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0D02-4EFB-AB1F-366F90B3DF87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0D02-4EFB-AB1F-366F90B3DF87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0D02-4EFB-AB1F-366F90B3DF87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0D02-4EFB-AB1F-366F90B3DF87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0D02-4EFB-AB1F-366F90B3DF87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0D02-4EFB-AB1F-366F90B3DF87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0D02-4EFB-AB1F-366F90B3DF87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0D02-4EFB-AB1F-366F90B3DF87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0D02-4EFB-AB1F-366F90B3DF87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0D02-4EFB-AB1F-366F90B3DF87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0D02-4EFB-AB1F-366F90B3DF87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0D02-4EFB-AB1F-366F90B3DF87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0D02-4EFB-AB1F-366F90B3DF87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0D02-4EFB-AB1F-366F90B3DF87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0D02-4EFB-AB1F-366F90B3DF87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0D02-4EFB-AB1F-366F90B3DF87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0D02-4EFB-AB1F-366F90B3DF87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0D02-4EFB-AB1F-366F90B3DF87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0D02-4EFB-AB1F-366F90B3DF87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0D02-4EFB-AB1F-366F90B3DF87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0D02-4EFB-AB1F-366F90B3DF87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0D02-4EFB-AB1F-366F90B3DF87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0D02-4EFB-AB1F-366F90B3DF87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0D02-4EFB-AB1F-366F90B3DF87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0D02-4EFB-AB1F-366F90B3DF87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0D02-4EFB-AB1F-366F90B3DF87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0D02-4EFB-AB1F-366F90B3DF87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0D02-4EFB-AB1F-366F90B3DF87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0D02-4EFB-AB1F-366F90B3DF87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0D02-4EFB-AB1F-366F90B3DF87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0D02-4EFB-AB1F-366F90B3DF87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0D02-4EFB-AB1F-366F90B3DF87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0D02-4EFB-AB1F-366F90B3DF87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0D02-4EFB-AB1F-366F90B3DF87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0D02-4EFB-AB1F-366F90B3DF87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0D02-4EFB-AB1F-366F90B3DF87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0D02-4EFB-AB1F-366F90B3DF87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0D02-4EFB-AB1F-366F90B3DF87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0D02-4EFB-AB1F-366F90B3DF87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0D02-4EFB-AB1F-366F90B3DF87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0D02-4EFB-AB1F-366F90B3DF87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0D02-4EFB-AB1F-366F90B3DF87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0D02-4EFB-AB1F-366F90B3DF87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0D02-4EFB-AB1F-366F90B3DF87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0D02-4EFB-AB1F-366F90B3DF87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0D02-4EFB-AB1F-366F90B3DF87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0D02-4EFB-AB1F-366F90B3DF87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0D02-4EFB-AB1F-366F90B3DF87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0D02-4EFB-AB1F-366F90B3DF87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0D02-4EFB-AB1F-366F90B3DF87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0D02-4EFB-AB1F-366F90B3DF87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0D02-4EFB-AB1F-366F90B3DF87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0D02-4EFB-AB1F-366F90B3DF87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0D02-4EFB-AB1F-366F90B3DF87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0D02-4EFB-AB1F-366F90B3DF87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0D02-4EFB-AB1F-366F90B3DF87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0D02-4EFB-AB1F-366F90B3DF87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0D02-4EFB-AB1F-366F90B3DF87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0D02-4EFB-AB1F-366F90B3DF87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0D02-4EFB-AB1F-366F90B3DF87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0D02-4EFB-AB1F-366F90B3DF87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0D02-4EFB-AB1F-366F90B3DF87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0D02-4EFB-AB1F-366F90B3DF87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0D02-4EFB-AB1F-366F90B3DF87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0D02-4EFB-AB1F-366F90B3DF87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0D02-4EFB-AB1F-366F90B3DF87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0D02-4EFB-AB1F-366F90B3DF87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0D02-4EFB-AB1F-366F90B3DF87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0D02-4EFB-AB1F-366F90B3DF87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0D02-4EFB-AB1F-366F90B3DF87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0D02-4EFB-AB1F-366F90B3DF87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0D02-4EFB-AB1F-366F90B3DF87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0D02-4EFB-AB1F-366F90B3DF87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0D02-4EFB-AB1F-366F90B3DF87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0D02-4EFB-AB1F-366F90B3DF87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0D02-4EFB-AB1F-366F90B3DF87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0D02-4EFB-AB1F-366F90B3DF87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0D02-4EFB-AB1F-366F90B3DF87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0D02-4EFB-AB1F-366F90B3DF87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0D02-4EFB-AB1F-366F90B3DF87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0D02-4EFB-AB1F-366F90B3DF87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0D02-4EFB-AB1F-366F90B3DF87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0D02-4EFB-AB1F-366F90B3DF87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0D02-4EFB-AB1F-366F90B3DF87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0D02-4EFB-AB1F-366F90B3DF87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0D02-4EFB-AB1F-366F90B3DF87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0D02-4EFB-AB1F-366F90B3DF87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0D02-4EFB-AB1F-366F90B3DF87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0D02-4EFB-AB1F-366F90B3DF87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0D02-4EFB-AB1F-366F90B3DF87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0D02-4EFB-AB1F-366F90B3DF87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0D02-4EFB-AB1F-366F90B3DF87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0D02-4EFB-AB1F-366F90B3DF87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0D02-4EFB-AB1F-366F90B3DF87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0D02-4EFB-AB1F-366F90B3DF87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0D02-4EFB-AB1F-366F90B3DF87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0D02-4EFB-AB1F-366F90B3DF87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0D02-4EFB-AB1F-366F90B3DF87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0D02-4EFB-AB1F-366F90B3DF87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0D02-4EFB-AB1F-366F90B3DF87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0D02-4EFB-AB1F-366F90B3DF87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0D02-4EFB-AB1F-366F90B3DF87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0D02-4EFB-AB1F-366F90B3DF87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0D02-4EFB-AB1F-366F90B3DF87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0D02-4EFB-AB1F-366F90B3DF87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0D02-4EFB-AB1F-366F90B3DF87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0D02-4EFB-AB1F-366F90B3DF87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0D02-4EFB-AB1F-366F90B3DF87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0D02-4EFB-AB1F-366F90B3DF87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0D02-4EFB-AB1F-366F90B3DF87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0D02-4EFB-AB1F-366F90B3DF87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0D02-4EFB-AB1F-366F90B3DF87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0D02-4EFB-AB1F-366F90B3DF87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0D02-4EFB-AB1F-366F90B3DF87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0D02-4EFB-AB1F-366F90B3DF87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0D02-4EFB-AB1F-366F90B3DF87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0D02-4EFB-AB1F-366F90B3DF87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0D02-4EFB-AB1F-366F90B3DF87}"/>
                </c:ext>
              </c:extLst>
            </c:dLbl>
            <c:dLbl>
              <c:idx val="2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B-0D02-4EFB-AB1F-366F90B3DF87}"/>
                </c:ext>
              </c:extLst>
            </c:dLbl>
            <c:dLbl>
              <c:idx val="2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C-0D02-4EFB-AB1F-366F90B3DF87}"/>
                </c:ext>
              </c:extLst>
            </c:dLbl>
            <c:dLbl>
              <c:idx val="2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D-0D02-4EFB-AB1F-366F90B3DF87}"/>
                </c:ext>
              </c:extLst>
            </c:dLbl>
            <c:dLbl>
              <c:idx val="2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E-0D02-4EFB-AB1F-366F90B3DF87}"/>
                </c:ext>
              </c:extLst>
            </c:dLbl>
            <c:dLbl>
              <c:idx val="2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F-0D02-4EFB-AB1F-366F90B3DF87}"/>
                </c:ext>
              </c:extLst>
            </c:dLbl>
            <c:dLbl>
              <c:idx val="2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0-0D02-4EFB-AB1F-366F90B3DF87}"/>
                </c:ext>
              </c:extLst>
            </c:dLbl>
            <c:dLbl>
              <c:idx val="2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1-0D02-4EFB-AB1F-366F90B3DF87}"/>
                </c:ext>
              </c:extLst>
            </c:dLbl>
            <c:dLbl>
              <c:idx val="2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2-0D02-4EFB-AB1F-366F90B3DF87}"/>
                </c:ext>
              </c:extLst>
            </c:dLbl>
            <c:dLbl>
              <c:idx val="2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3-0D02-4EFB-AB1F-366F90B3DF87}"/>
                </c:ext>
              </c:extLst>
            </c:dLbl>
            <c:dLbl>
              <c:idx val="2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4-0D02-4EFB-AB1F-366F90B3DF87}"/>
                </c:ext>
              </c:extLst>
            </c:dLbl>
            <c:dLbl>
              <c:idx val="2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5-0D02-4EFB-AB1F-366F90B3DF87}"/>
                </c:ext>
              </c:extLst>
            </c:dLbl>
            <c:dLbl>
              <c:idx val="2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6-0D02-4EFB-AB1F-366F90B3DF87}"/>
                </c:ext>
              </c:extLst>
            </c:dLbl>
            <c:dLbl>
              <c:idx val="2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7-0D02-4EFB-AB1F-366F90B3DF87}"/>
                </c:ext>
              </c:extLst>
            </c:dLbl>
            <c:dLbl>
              <c:idx val="2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8-0D02-4EFB-AB1F-366F90B3DF87}"/>
                </c:ext>
              </c:extLst>
            </c:dLbl>
            <c:dLbl>
              <c:idx val="2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9-0D02-4EFB-AB1F-366F90B3DF87}"/>
                </c:ext>
              </c:extLst>
            </c:dLbl>
            <c:dLbl>
              <c:idx val="2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A-0D02-4EFB-AB1F-366F90B3DF87}"/>
                </c:ext>
              </c:extLst>
            </c:dLbl>
            <c:dLbl>
              <c:idx val="2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B-0D02-4EFB-AB1F-366F90B3DF87}"/>
                </c:ext>
              </c:extLst>
            </c:dLbl>
            <c:dLbl>
              <c:idx val="2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C-0D02-4EFB-AB1F-366F90B3DF87}"/>
                </c:ext>
              </c:extLst>
            </c:dLbl>
            <c:dLbl>
              <c:idx val="2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D-0D02-4EFB-AB1F-366F90B3DF87}"/>
                </c:ext>
              </c:extLst>
            </c:dLbl>
            <c:dLbl>
              <c:idx val="2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E-0D02-4EFB-AB1F-366F90B3DF87}"/>
                </c:ext>
              </c:extLst>
            </c:dLbl>
            <c:dLbl>
              <c:idx val="2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F-0D02-4EFB-AB1F-366F90B3DF87}"/>
                </c:ext>
              </c:extLst>
            </c:dLbl>
            <c:dLbl>
              <c:idx val="2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0-0D02-4EFB-AB1F-366F90B3DF87}"/>
                </c:ext>
              </c:extLst>
            </c:dLbl>
            <c:dLbl>
              <c:idx val="2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1-0D02-4EFB-AB1F-366F90B3DF87}"/>
                </c:ext>
              </c:extLst>
            </c:dLbl>
            <c:dLbl>
              <c:idx val="2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2-0D02-4EFB-AB1F-366F90B3DF87}"/>
                </c:ext>
              </c:extLst>
            </c:dLbl>
            <c:dLbl>
              <c:idx val="2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3-0D02-4EFB-AB1F-366F90B3DF87}"/>
                </c:ext>
              </c:extLst>
            </c:dLbl>
            <c:dLbl>
              <c:idx val="2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4-0D02-4EFB-AB1F-366F90B3DF87}"/>
                </c:ext>
              </c:extLst>
            </c:dLbl>
            <c:dLbl>
              <c:idx val="2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5-0D02-4EFB-AB1F-366F90B3DF87}"/>
                </c:ext>
              </c:extLst>
            </c:dLbl>
            <c:dLbl>
              <c:idx val="2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6-0D02-4EFB-AB1F-366F90B3DF87}"/>
                </c:ext>
              </c:extLst>
            </c:dLbl>
            <c:dLbl>
              <c:idx val="2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7-0D02-4EFB-AB1F-366F90B3DF87}"/>
                </c:ext>
              </c:extLst>
            </c:dLbl>
            <c:dLbl>
              <c:idx val="2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8-0D02-4EFB-AB1F-366F90B3DF87}"/>
                </c:ext>
              </c:extLst>
            </c:dLbl>
            <c:dLbl>
              <c:idx val="2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9-0D02-4EFB-AB1F-366F90B3DF87}"/>
                </c:ext>
              </c:extLst>
            </c:dLbl>
            <c:dLbl>
              <c:idx val="2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A-0D02-4EFB-AB1F-366F90B3DF87}"/>
                </c:ext>
              </c:extLst>
            </c:dLbl>
            <c:dLbl>
              <c:idx val="2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B-0D02-4EFB-AB1F-366F90B3DF87}"/>
                </c:ext>
              </c:extLst>
            </c:dLbl>
            <c:dLbl>
              <c:idx val="3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C-0D02-4EFB-AB1F-366F90B3DF87}"/>
                </c:ext>
              </c:extLst>
            </c:dLbl>
            <c:dLbl>
              <c:idx val="3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D-0D02-4EFB-AB1F-366F90B3DF87}"/>
                </c:ext>
              </c:extLst>
            </c:dLbl>
            <c:dLbl>
              <c:idx val="3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E-0D02-4EFB-AB1F-366F90B3DF87}"/>
                </c:ext>
              </c:extLst>
            </c:dLbl>
            <c:dLbl>
              <c:idx val="3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F-0D02-4EFB-AB1F-366F90B3DF87}"/>
                </c:ext>
              </c:extLst>
            </c:dLbl>
            <c:dLbl>
              <c:idx val="3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0-0D02-4EFB-AB1F-366F90B3DF87}"/>
                </c:ext>
              </c:extLst>
            </c:dLbl>
            <c:dLbl>
              <c:idx val="3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1-0D02-4EFB-AB1F-366F90B3DF87}"/>
                </c:ext>
              </c:extLst>
            </c:dLbl>
            <c:dLbl>
              <c:idx val="3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2-0D02-4EFB-AB1F-366F90B3DF87}"/>
                </c:ext>
              </c:extLst>
            </c:dLbl>
            <c:dLbl>
              <c:idx val="3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3-0D02-4EFB-AB1F-366F90B3DF87}"/>
                </c:ext>
              </c:extLst>
            </c:dLbl>
            <c:dLbl>
              <c:idx val="3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4-0D02-4EFB-AB1F-366F90B3DF87}"/>
                </c:ext>
              </c:extLst>
            </c:dLbl>
            <c:dLbl>
              <c:idx val="3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5-0D02-4EFB-AB1F-366F90B3DF87}"/>
                </c:ext>
              </c:extLst>
            </c:dLbl>
            <c:dLbl>
              <c:idx val="3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6-0D02-4EFB-AB1F-366F90B3DF87}"/>
                </c:ext>
              </c:extLst>
            </c:dLbl>
            <c:dLbl>
              <c:idx val="3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7-0D02-4EFB-AB1F-366F90B3DF87}"/>
                </c:ext>
              </c:extLst>
            </c:dLbl>
            <c:dLbl>
              <c:idx val="3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8-0D02-4EFB-AB1F-366F90B3DF87}"/>
                </c:ext>
              </c:extLst>
            </c:dLbl>
            <c:dLbl>
              <c:idx val="3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9-0D02-4EFB-AB1F-366F90B3DF87}"/>
                </c:ext>
              </c:extLst>
            </c:dLbl>
            <c:dLbl>
              <c:idx val="3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A-0D02-4EFB-AB1F-366F90B3DF87}"/>
                </c:ext>
              </c:extLst>
            </c:dLbl>
            <c:dLbl>
              <c:idx val="3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B-0D02-4EFB-AB1F-366F90B3DF87}"/>
                </c:ext>
              </c:extLst>
            </c:dLbl>
            <c:dLbl>
              <c:idx val="3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C-0D02-4EFB-AB1F-366F90B3DF87}"/>
                </c:ext>
              </c:extLst>
            </c:dLbl>
            <c:dLbl>
              <c:idx val="3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D-0D02-4EFB-AB1F-366F90B3DF87}"/>
                </c:ext>
              </c:extLst>
            </c:dLbl>
            <c:dLbl>
              <c:idx val="3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E-0D02-4EFB-AB1F-366F90B3DF87}"/>
                </c:ext>
              </c:extLst>
            </c:dLbl>
            <c:dLbl>
              <c:idx val="3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F-0D02-4EFB-AB1F-366F90B3DF87}"/>
                </c:ext>
              </c:extLst>
            </c:dLbl>
            <c:dLbl>
              <c:idx val="3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0-0D02-4EFB-AB1F-366F90B3DF87}"/>
                </c:ext>
              </c:extLst>
            </c:dLbl>
            <c:dLbl>
              <c:idx val="3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1-0D02-4EFB-AB1F-366F90B3DF87}"/>
                </c:ext>
              </c:extLst>
            </c:dLbl>
            <c:dLbl>
              <c:idx val="3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2-0D02-4EFB-AB1F-366F90B3DF87}"/>
                </c:ext>
              </c:extLst>
            </c:dLbl>
            <c:dLbl>
              <c:idx val="3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3-0D02-4EFB-AB1F-366F90B3DF87}"/>
                </c:ext>
              </c:extLst>
            </c:dLbl>
            <c:dLbl>
              <c:idx val="3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4-0D02-4EFB-AB1F-366F90B3DF87}"/>
                </c:ext>
              </c:extLst>
            </c:dLbl>
            <c:dLbl>
              <c:idx val="3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5-0D02-4EFB-AB1F-366F90B3DF87}"/>
                </c:ext>
              </c:extLst>
            </c:dLbl>
            <c:dLbl>
              <c:idx val="3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6-0D02-4EFB-AB1F-366F90B3DF87}"/>
                </c:ext>
              </c:extLst>
            </c:dLbl>
            <c:dLbl>
              <c:idx val="3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7-0D02-4EFB-AB1F-366F90B3DF87}"/>
                </c:ext>
              </c:extLst>
            </c:dLbl>
            <c:dLbl>
              <c:idx val="3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8-0D02-4EFB-AB1F-366F90B3DF87}"/>
                </c:ext>
              </c:extLst>
            </c:dLbl>
            <c:dLbl>
              <c:idx val="3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9-0D02-4EFB-AB1F-366F90B3DF87}"/>
                </c:ext>
              </c:extLst>
            </c:dLbl>
            <c:dLbl>
              <c:idx val="3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A-0D02-4EFB-AB1F-366F90B3DF87}"/>
                </c:ext>
              </c:extLst>
            </c:dLbl>
            <c:dLbl>
              <c:idx val="3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B-0D02-4EFB-AB1F-366F90B3DF87}"/>
                </c:ext>
              </c:extLst>
            </c:dLbl>
            <c:dLbl>
              <c:idx val="3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C-0D02-4EFB-AB1F-366F90B3DF87}"/>
                </c:ext>
              </c:extLst>
            </c:dLbl>
            <c:dLbl>
              <c:idx val="3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D-0D02-4EFB-AB1F-366F90B3DF87}"/>
                </c:ext>
              </c:extLst>
            </c:dLbl>
            <c:dLbl>
              <c:idx val="3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E-0D02-4EFB-AB1F-366F90B3DF87}"/>
                </c:ext>
              </c:extLst>
            </c:dLbl>
            <c:dLbl>
              <c:idx val="3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F-0D02-4EFB-AB1F-366F90B3DF87}"/>
                </c:ext>
              </c:extLst>
            </c:dLbl>
            <c:dLbl>
              <c:idx val="3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0-0D02-4EFB-AB1F-366F90B3DF87}"/>
                </c:ext>
              </c:extLst>
            </c:dLbl>
            <c:dLbl>
              <c:idx val="3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1-0D02-4EFB-AB1F-366F90B3DF87}"/>
                </c:ext>
              </c:extLst>
            </c:dLbl>
            <c:dLbl>
              <c:idx val="3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2-0D02-4EFB-AB1F-366F90B3DF87}"/>
                </c:ext>
              </c:extLst>
            </c:dLbl>
            <c:dLbl>
              <c:idx val="3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3-0D02-4EFB-AB1F-366F90B3DF87}"/>
                </c:ext>
              </c:extLst>
            </c:dLbl>
            <c:dLbl>
              <c:idx val="3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4-0D02-4EFB-AB1F-366F90B3DF87}"/>
                </c:ext>
              </c:extLst>
            </c:dLbl>
            <c:dLbl>
              <c:idx val="3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5-0D02-4EFB-AB1F-366F90B3DF87}"/>
                </c:ext>
              </c:extLst>
            </c:dLbl>
            <c:dLbl>
              <c:idx val="3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6-0D02-4EFB-AB1F-366F90B3DF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'S11'!$D$44:$D$386</c:f>
              <c:numCache>
                <c:formatCode>General</c:formatCode>
                <c:ptCount val="34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</c:numCache>
            </c:numRef>
          </c:xVal>
          <c:yVal>
            <c:numRef>
              <c:f>'S11'!$C$44:$C$386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'S11'!$A$44:$A$386</c15:f>
                <c15:dlblRangeCache>
                  <c:ptCount val="343"/>
                  <c:pt idx="0">
                    <c:v>Country A</c:v>
                  </c:pt>
                  <c:pt idx="1">
                    <c:v>Country A</c:v>
                  </c:pt>
                  <c:pt idx="2">
                    <c:v>Country A</c:v>
                  </c:pt>
                  <c:pt idx="3">
                    <c:v>Country A</c:v>
                  </c:pt>
                  <c:pt idx="4">
                    <c:v>Country A</c:v>
                  </c:pt>
                  <c:pt idx="5">
                    <c:v>Country A</c:v>
                  </c:pt>
                  <c:pt idx="6">
                    <c:v>Country A</c:v>
                  </c:pt>
                  <c:pt idx="7">
                    <c:v>Country A</c:v>
                  </c:pt>
                  <c:pt idx="8">
                    <c:v>Country A</c:v>
                  </c:pt>
                  <c:pt idx="9">
                    <c:v>Country A</c:v>
                  </c:pt>
                  <c:pt idx="10">
                    <c:v>Country A</c:v>
                  </c:pt>
                  <c:pt idx="11">
                    <c:v>Country A</c:v>
                  </c:pt>
                  <c:pt idx="12">
                    <c:v>Country A</c:v>
                  </c:pt>
                  <c:pt idx="13">
                    <c:v>Country A</c:v>
                  </c:pt>
                  <c:pt idx="14">
                    <c:v>Country A</c:v>
                  </c:pt>
                  <c:pt idx="15">
                    <c:v>Country A</c:v>
                  </c:pt>
                  <c:pt idx="16">
                    <c:v>Country A</c:v>
                  </c:pt>
                  <c:pt idx="17">
                    <c:v>Country A</c:v>
                  </c:pt>
                  <c:pt idx="18">
                    <c:v>Country A</c:v>
                  </c:pt>
                  <c:pt idx="19">
                    <c:v>Country A</c:v>
                  </c:pt>
                  <c:pt idx="20">
                    <c:v>Country A</c:v>
                  </c:pt>
                  <c:pt idx="21">
                    <c:v>Country A</c:v>
                  </c:pt>
                  <c:pt idx="22">
                    <c:v>Country A</c:v>
                  </c:pt>
                  <c:pt idx="23">
                    <c:v>Country A</c:v>
                  </c:pt>
                  <c:pt idx="24">
                    <c:v>Country A</c:v>
                  </c:pt>
                  <c:pt idx="25">
                    <c:v>Country A</c:v>
                  </c:pt>
                  <c:pt idx="26">
                    <c:v>Country A</c:v>
                  </c:pt>
                  <c:pt idx="27">
                    <c:v>Country A</c:v>
                  </c:pt>
                  <c:pt idx="28">
                    <c:v>Country A</c:v>
                  </c:pt>
                  <c:pt idx="29">
                    <c:v>Country A</c:v>
                  </c:pt>
                  <c:pt idx="30">
                    <c:v>Country A</c:v>
                  </c:pt>
                  <c:pt idx="31">
                    <c:v>Country A</c:v>
                  </c:pt>
                  <c:pt idx="32">
                    <c:v>Country A</c:v>
                  </c:pt>
                  <c:pt idx="33">
                    <c:v>Country A</c:v>
                  </c:pt>
                  <c:pt idx="34">
                    <c:v>Country A</c:v>
                  </c:pt>
                  <c:pt idx="35">
                    <c:v>Country A</c:v>
                  </c:pt>
                  <c:pt idx="36">
                    <c:v>Country A</c:v>
                  </c:pt>
                  <c:pt idx="37">
                    <c:v>Country A</c:v>
                  </c:pt>
                  <c:pt idx="38">
                    <c:v>Country A</c:v>
                  </c:pt>
                  <c:pt idx="39">
                    <c:v>Country A</c:v>
                  </c:pt>
                  <c:pt idx="40">
                    <c:v>Country A</c:v>
                  </c:pt>
                  <c:pt idx="41">
                    <c:v>Country A</c:v>
                  </c:pt>
                  <c:pt idx="42">
                    <c:v>Country A</c:v>
                  </c:pt>
                  <c:pt idx="43">
                    <c:v>Country A</c:v>
                  </c:pt>
                  <c:pt idx="44">
                    <c:v>Country A</c:v>
                  </c:pt>
                  <c:pt idx="45">
                    <c:v>Country 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35-A2D9-4AF7-829D-FC6D389CD622}"/>
            </c:ext>
          </c:extLst>
        </c:ser>
        <c:ser>
          <c:idx val="6"/>
          <c:order val="6"/>
          <c:tx>
            <c:strRef>
              <c:f>'S11'!$X$42</c:f>
              <c:strCache>
                <c:ptCount val="1"/>
                <c:pt idx="0">
                  <c:v>Midpoint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noFill/>
              <a:ln w="9525">
                <a:noFill/>
              </a:ln>
              <a:effectLst/>
            </c:spPr>
          </c:marker>
          <c:errBars>
            <c:errDir val="x"/>
            <c:errBarType val="both"/>
            <c:errValType val="cust"/>
            <c:noEndCap val="1"/>
            <c:plus>
              <c:numRef>
                <c:f>'S11'!$Z$44:$Z$386</c:f>
                <c:numCache>
                  <c:formatCode>General</c:formatCode>
                  <c:ptCount val="343"/>
                  <c:pt idx="0">
                    <c:v>27.5</c:v>
                  </c:pt>
                  <c:pt idx="1">
                    <c:v>30</c:v>
                  </c:pt>
                  <c:pt idx="2">
                    <c:v>30</c:v>
                  </c:pt>
                  <c:pt idx="3">
                    <c:v>30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  <c:pt idx="7">
                    <c:v>30</c:v>
                  </c:pt>
                  <c:pt idx="8">
                    <c:v>30</c:v>
                  </c:pt>
                  <c:pt idx="9">
                    <c:v>30</c:v>
                  </c:pt>
                  <c:pt idx="10">
                    <c:v>30</c:v>
                  </c:pt>
                  <c:pt idx="11">
                    <c:v>30</c:v>
                  </c:pt>
                  <c:pt idx="12">
                    <c:v>30</c:v>
                  </c:pt>
                  <c:pt idx="13">
                    <c:v>30</c:v>
                  </c:pt>
                  <c:pt idx="14">
                    <c:v>30</c:v>
                  </c:pt>
                  <c:pt idx="15">
                    <c:v>30</c:v>
                  </c:pt>
                  <c:pt idx="16">
                    <c:v>30</c:v>
                  </c:pt>
                  <c:pt idx="17">
                    <c:v>30</c:v>
                  </c:pt>
                  <c:pt idx="18">
                    <c:v>30</c:v>
                  </c:pt>
                  <c:pt idx="19">
                    <c:v>30</c:v>
                  </c:pt>
                  <c:pt idx="20">
                    <c:v>30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30</c:v>
                  </c:pt>
                  <c:pt idx="24">
                    <c:v>30</c:v>
                  </c:pt>
                  <c:pt idx="25">
                    <c:v>30</c:v>
                  </c:pt>
                  <c:pt idx="26">
                    <c:v>30</c:v>
                  </c:pt>
                  <c:pt idx="27">
                    <c:v>30</c:v>
                  </c:pt>
                  <c:pt idx="28">
                    <c:v>30</c:v>
                  </c:pt>
                  <c:pt idx="29">
                    <c:v>30</c:v>
                  </c:pt>
                  <c:pt idx="30">
                    <c:v>30</c:v>
                  </c:pt>
                  <c:pt idx="31">
                    <c:v>30</c:v>
                  </c:pt>
                  <c:pt idx="32">
                    <c:v>30</c:v>
                  </c:pt>
                  <c:pt idx="33">
                    <c:v>30</c:v>
                  </c:pt>
                  <c:pt idx="34">
                    <c:v>30</c:v>
                  </c:pt>
                  <c:pt idx="35">
                    <c:v>30</c:v>
                  </c:pt>
                  <c:pt idx="36">
                    <c:v>30</c:v>
                  </c:pt>
                  <c:pt idx="37">
                    <c:v>30</c:v>
                  </c:pt>
                  <c:pt idx="38">
                    <c:v>30</c:v>
                  </c:pt>
                  <c:pt idx="39">
                    <c:v>30</c:v>
                  </c:pt>
                  <c:pt idx="40">
                    <c:v>30</c:v>
                  </c:pt>
                  <c:pt idx="41">
                    <c:v>30</c:v>
                  </c:pt>
                  <c:pt idx="42">
                    <c:v>30</c:v>
                  </c:pt>
                  <c:pt idx="43">
                    <c:v>30</c:v>
                  </c:pt>
                  <c:pt idx="44">
                    <c:v>30</c:v>
                  </c:pt>
                  <c:pt idx="45">
                    <c:v>30</c:v>
                  </c:pt>
                </c:numCache>
              </c:numRef>
            </c:plus>
            <c:minus>
              <c:numRef>
                <c:f>'S11'!$Y$44:$Y$386</c:f>
                <c:numCache>
                  <c:formatCode>General</c:formatCode>
                  <c:ptCount val="343"/>
                  <c:pt idx="0">
                    <c:v>27.5</c:v>
                  </c:pt>
                  <c:pt idx="1">
                    <c:v>30</c:v>
                  </c:pt>
                  <c:pt idx="2">
                    <c:v>30</c:v>
                  </c:pt>
                  <c:pt idx="3">
                    <c:v>30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  <c:pt idx="7">
                    <c:v>30</c:v>
                  </c:pt>
                  <c:pt idx="8">
                    <c:v>30</c:v>
                  </c:pt>
                  <c:pt idx="9">
                    <c:v>30</c:v>
                  </c:pt>
                  <c:pt idx="10">
                    <c:v>30</c:v>
                  </c:pt>
                  <c:pt idx="11">
                    <c:v>30</c:v>
                  </c:pt>
                  <c:pt idx="12">
                    <c:v>30</c:v>
                  </c:pt>
                  <c:pt idx="13">
                    <c:v>30</c:v>
                  </c:pt>
                  <c:pt idx="14">
                    <c:v>30</c:v>
                  </c:pt>
                  <c:pt idx="15">
                    <c:v>30</c:v>
                  </c:pt>
                  <c:pt idx="16">
                    <c:v>30</c:v>
                  </c:pt>
                  <c:pt idx="17">
                    <c:v>30</c:v>
                  </c:pt>
                  <c:pt idx="18">
                    <c:v>30</c:v>
                  </c:pt>
                  <c:pt idx="19">
                    <c:v>30</c:v>
                  </c:pt>
                  <c:pt idx="20">
                    <c:v>30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30</c:v>
                  </c:pt>
                  <c:pt idx="24">
                    <c:v>30</c:v>
                  </c:pt>
                  <c:pt idx="25">
                    <c:v>30</c:v>
                  </c:pt>
                  <c:pt idx="26">
                    <c:v>30</c:v>
                  </c:pt>
                  <c:pt idx="27">
                    <c:v>30</c:v>
                  </c:pt>
                  <c:pt idx="28">
                    <c:v>30</c:v>
                  </c:pt>
                  <c:pt idx="29">
                    <c:v>30</c:v>
                  </c:pt>
                  <c:pt idx="30">
                    <c:v>30</c:v>
                  </c:pt>
                  <c:pt idx="31">
                    <c:v>30</c:v>
                  </c:pt>
                  <c:pt idx="32">
                    <c:v>30</c:v>
                  </c:pt>
                  <c:pt idx="33">
                    <c:v>30</c:v>
                  </c:pt>
                  <c:pt idx="34">
                    <c:v>30</c:v>
                  </c:pt>
                  <c:pt idx="35">
                    <c:v>30</c:v>
                  </c:pt>
                  <c:pt idx="36">
                    <c:v>30</c:v>
                  </c:pt>
                  <c:pt idx="37">
                    <c:v>30</c:v>
                  </c:pt>
                  <c:pt idx="38">
                    <c:v>30</c:v>
                  </c:pt>
                  <c:pt idx="39">
                    <c:v>30</c:v>
                  </c:pt>
                  <c:pt idx="40">
                    <c:v>30</c:v>
                  </c:pt>
                  <c:pt idx="41">
                    <c:v>30</c:v>
                  </c:pt>
                  <c:pt idx="42">
                    <c:v>30</c:v>
                  </c:pt>
                  <c:pt idx="43">
                    <c:v>30</c:v>
                  </c:pt>
                  <c:pt idx="44">
                    <c:v>30</c:v>
                  </c:pt>
                  <c:pt idx="45">
                    <c:v>30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bg1">
                    <a:lumMod val="75000"/>
                  </a:schemeClr>
                </a:solidFill>
                <a:round/>
              </a:ln>
              <a:effectLst/>
            </c:spPr>
          </c:errBars>
          <c:xVal>
            <c:numRef>
              <c:f>'S11'!$X$44:$X$386</c:f>
              <c:numCache>
                <c:formatCode>0</c:formatCode>
                <c:ptCount val="343"/>
                <c:pt idx="0">
                  <c:v>32.5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</c:numCache>
            </c:numRef>
          </c:xVal>
          <c:yVal>
            <c:numRef>
              <c:f>'S11'!$Q$44:$Q$386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6-A2D9-4AF7-829D-FC6D389CD6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2901071"/>
        <c:axId val="580136415"/>
      </c:scatterChart>
      <c:valAx>
        <c:axId val="552901071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Use</a:t>
                </a:r>
                <a:r>
                  <a:rPr lang="en-US" baseline="0"/>
                  <a:t> of b</a:t>
                </a:r>
                <a:r>
                  <a:rPr lang="en-US"/>
                  <a:t>asic</a:t>
                </a:r>
                <a:r>
                  <a:rPr lang="en-US" baseline="0"/>
                  <a:t> sanitation - urban (%)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136415"/>
        <c:crosses val="autoZero"/>
        <c:crossBetween val="midCat"/>
      </c:valAx>
      <c:valAx>
        <c:axId val="58013641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2901071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egendEntry>
        <c:idx val="5"/>
        <c:delete val="1"/>
      </c:legendEntry>
      <c:legendEntry>
        <c:idx val="6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697488827410083"/>
          <c:y val="2.9569892473118281E-2"/>
          <c:w val="0.6967413279421153"/>
          <c:h val="0.85105279081494134"/>
        </c:manualLayout>
      </c:layout>
      <c:scatterChart>
        <c:scatterStyle val="lineMarker"/>
        <c:varyColors val="0"/>
        <c:ser>
          <c:idx val="0"/>
          <c:order val="0"/>
          <c:tx>
            <c:strRef>
              <c:f>'S11'!$AG$42</c:f>
              <c:strCache>
                <c:ptCount val="1"/>
                <c:pt idx="0">
                  <c:v>Poorest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6">
                  <a:lumMod val="20000"/>
                  <a:lumOff val="8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'S11'!$AG$44:$AG$386</c:f>
              <c:numCache>
                <c:formatCode>0</c:formatCode>
                <c:ptCount val="343"/>
                <c:pt idx="0">
                  <c:v>5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</c:numCache>
            </c:numRef>
          </c:xVal>
          <c:yVal>
            <c:numRef>
              <c:f>'S11'!$AE$44:$AE$386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FBE-4E41-A068-08E560D66CAF}"/>
            </c:ext>
          </c:extLst>
        </c:ser>
        <c:ser>
          <c:idx val="1"/>
          <c:order val="1"/>
          <c:tx>
            <c:strRef>
              <c:f>'S11'!$AH$42</c:f>
              <c:strCache>
                <c:ptCount val="1"/>
                <c:pt idx="0">
                  <c:v>Poor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6">
                  <a:lumMod val="40000"/>
                  <a:lumOff val="6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'S11'!$AH$44:$AH$386</c:f>
              <c:numCache>
                <c:formatCode>0</c:formatCode>
                <c:ptCount val="343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25</c:v>
                </c:pt>
                <c:pt idx="10">
                  <c:v>25</c:v>
                </c:pt>
                <c:pt idx="11">
                  <c:v>25</c:v>
                </c:pt>
                <c:pt idx="12">
                  <c:v>25</c:v>
                </c:pt>
                <c:pt idx="13">
                  <c:v>25</c:v>
                </c:pt>
                <c:pt idx="14">
                  <c:v>25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25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25</c:v>
                </c:pt>
                <c:pt idx="37">
                  <c:v>25</c:v>
                </c:pt>
                <c:pt idx="38">
                  <c:v>25</c:v>
                </c:pt>
                <c:pt idx="39">
                  <c:v>25</c:v>
                </c:pt>
                <c:pt idx="40">
                  <c:v>25</c:v>
                </c:pt>
                <c:pt idx="41">
                  <c:v>25</c:v>
                </c:pt>
                <c:pt idx="42">
                  <c:v>25</c:v>
                </c:pt>
                <c:pt idx="43">
                  <c:v>25</c:v>
                </c:pt>
                <c:pt idx="44">
                  <c:v>25</c:v>
                </c:pt>
                <c:pt idx="45">
                  <c:v>25</c:v>
                </c:pt>
              </c:numCache>
            </c:numRef>
          </c:xVal>
          <c:yVal>
            <c:numRef>
              <c:f>'S11'!$AE$44:$AE$386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FBE-4E41-A068-08E560D66CAF}"/>
            </c:ext>
          </c:extLst>
        </c:ser>
        <c:ser>
          <c:idx val="2"/>
          <c:order val="2"/>
          <c:tx>
            <c:strRef>
              <c:f>'S11'!$AI$42</c:f>
              <c:strCache>
                <c:ptCount val="1"/>
                <c:pt idx="0">
                  <c:v>Middle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6">
                  <a:lumMod val="60000"/>
                  <a:lumOff val="4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'S11'!$AI$44:$AI$386</c:f>
              <c:numCache>
                <c:formatCode>0</c:formatCode>
                <c:ptCount val="343"/>
                <c:pt idx="0">
                  <c:v>30</c:v>
                </c:pt>
                <c:pt idx="1">
                  <c:v>30</c:v>
                </c:pt>
                <c:pt idx="2">
                  <c:v>30</c:v>
                </c:pt>
                <c:pt idx="3">
                  <c:v>30</c:v>
                </c:pt>
                <c:pt idx="4">
                  <c:v>30</c:v>
                </c:pt>
                <c:pt idx="5">
                  <c:v>30</c:v>
                </c:pt>
                <c:pt idx="6">
                  <c:v>30</c:v>
                </c:pt>
                <c:pt idx="7">
                  <c:v>30</c:v>
                </c:pt>
                <c:pt idx="8">
                  <c:v>30</c:v>
                </c:pt>
                <c:pt idx="9">
                  <c:v>30</c:v>
                </c:pt>
                <c:pt idx="10">
                  <c:v>30</c:v>
                </c:pt>
                <c:pt idx="11">
                  <c:v>30</c:v>
                </c:pt>
                <c:pt idx="12">
                  <c:v>30</c:v>
                </c:pt>
                <c:pt idx="13">
                  <c:v>30</c:v>
                </c:pt>
                <c:pt idx="14">
                  <c:v>30</c:v>
                </c:pt>
                <c:pt idx="15">
                  <c:v>30</c:v>
                </c:pt>
                <c:pt idx="16">
                  <c:v>30</c:v>
                </c:pt>
                <c:pt idx="17">
                  <c:v>30</c:v>
                </c:pt>
                <c:pt idx="18">
                  <c:v>30</c:v>
                </c:pt>
                <c:pt idx="19">
                  <c:v>30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30</c:v>
                </c:pt>
                <c:pt idx="25">
                  <c:v>30</c:v>
                </c:pt>
                <c:pt idx="26">
                  <c:v>30</c:v>
                </c:pt>
                <c:pt idx="27">
                  <c:v>30</c:v>
                </c:pt>
                <c:pt idx="28">
                  <c:v>30</c:v>
                </c:pt>
                <c:pt idx="29">
                  <c:v>30</c:v>
                </c:pt>
                <c:pt idx="30">
                  <c:v>30</c:v>
                </c:pt>
                <c:pt idx="31">
                  <c:v>30</c:v>
                </c:pt>
                <c:pt idx="32">
                  <c:v>30</c:v>
                </c:pt>
                <c:pt idx="33">
                  <c:v>30</c:v>
                </c:pt>
                <c:pt idx="34">
                  <c:v>30</c:v>
                </c:pt>
                <c:pt idx="35">
                  <c:v>30</c:v>
                </c:pt>
                <c:pt idx="36">
                  <c:v>30</c:v>
                </c:pt>
                <c:pt idx="37">
                  <c:v>30</c:v>
                </c:pt>
                <c:pt idx="38">
                  <c:v>30</c:v>
                </c:pt>
                <c:pt idx="39">
                  <c:v>30</c:v>
                </c:pt>
                <c:pt idx="40">
                  <c:v>30</c:v>
                </c:pt>
                <c:pt idx="41">
                  <c:v>30</c:v>
                </c:pt>
                <c:pt idx="42">
                  <c:v>30</c:v>
                </c:pt>
                <c:pt idx="43">
                  <c:v>30</c:v>
                </c:pt>
                <c:pt idx="44">
                  <c:v>30</c:v>
                </c:pt>
                <c:pt idx="45">
                  <c:v>30</c:v>
                </c:pt>
              </c:numCache>
            </c:numRef>
          </c:xVal>
          <c:yVal>
            <c:numRef>
              <c:f>'S11'!$AE$44:$AE$386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FBE-4E41-A068-08E560D66CAF}"/>
            </c:ext>
          </c:extLst>
        </c:ser>
        <c:ser>
          <c:idx val="3"/>
          <c:order val="3"/>
          <c:tx>
            <c:strRef>
              <c:f>'S11'!$AJ$42</c:f>
              <c:strCache>
                <c:ptCount val="1"/>
                <c:pt idx="0">
                  <c:v>Rich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63B96A"/>
              </a:solidFill>
              <a:ln w="9525">
                <a:noFill/>
              </a:ln>
              <a:effectLst/>
            </c:spPr>
          </c:marker>
          <c:xVal>
            <c:numRef>
              <c:f>'S11'!$AJ$44:$AJ$386</c:f>
              <c:numCache>
                <c:formatCode>0</c:formatCode>
                <c:ptCount val="343"/>
                <c:pt idx="0">
                  <c:v>40</c:v>
                </c:pt>
                <c:pt idx="1">
                  <c:v>60</c:v>
                </c:pt>
                <c:pt idx="2">
                  <c:v>60</c:v>
                </c:pt>
                <c:pt idx="3">
                  <c:v>60</c:v>
                </c:pt>
                <c:pt idx="4">
                  <c:v>60</c:v>
                </c:pt>
                <c:pt idx="5">
                  <c:v>60</c:v>
                </c:pt>
                <c:pt idx="6">
                  <c:v>60</c:v>
                </c:pt>
                <c:pt idx="7">
                  <c:v>60</c:v>
                </c:pt>
                <c:pt idx="8">
                  <c:v>60</c:v>
                </c:pt>
                <c:pt idx="9">
                  <c:v>60</c:v>
                </c:pt>
                <c:pt idx="10">
                  <c:v>60</c:v>
                </c:pt>
                <c:pt idx="11">
                  <c:v>60</c:v>
                </c:pt>
                <c:pt idx="12">
                  <c:v>60</c:v>
                </c:pt>
                <c:pt idx="13">
                  <c:v>60</c:v>
                </c:pt>
                <c:pt idx="14">
                  <c:v>60</c:v>
                </c:pt>
                <c:pt idx="15">
                  <c:v>60</c:v>
                </c:pt>
                <c:pt idx="16">
                  <c:v>60</c:v>
                </c:pt>
                <c:pt idx="17">
                  <c:v>60</c:v>
                </c:pt>
                <c:pt idx="18">
                  <c:v>60</c:v>
                </c:pt>
                <c:pt idx="19">
                  <c:v>60</c:v>
                </c:pt>
                <c:pt idx="20">
                  <c:v>60</c:v>
                </c:pt>
                <c:pt idx="21">
                  <c:v>60</c:v>
                </c:pt>
                <c:pt idx="22">
                  <c:v>60</c:v>
                </c:pt>
                <c:pt idx="23">
                  <c:v>60</c:v>
                </c:pt>
                <c:pt idx="24">
                  <c:v>60</c:v>
                </c:pt>
                <c:pt idx="25">
                  <c:v>60</c:v>
                </c:pt>
                <c:pt idx="26">
                  <c:v>60</c:v>
                </c:pt>
                <c:pt idx="27">
                  <c:v>60</c:v>
                </c:pt>
                <c:pt idx="28">
                  <c:v>60</c:v>
                </c:pt>
                <c:pt idx="29">
                  <c:v>60</c:v>
                </c:pt>
                <c:pt idx="30">
                  <c:v>60</c:v>
                </c:pt>
                <c:pt idx="31">
                  <c:v>60</c:v>
                </c:pt>
                <c:pt idx="32">
                  <c:v>60</c:v>
                </c:pt>
                <c:pt idx="33">
                  <c:v>60</c:v>
                </c:pt>
                <c:pt idx="34">
                  <c:v>60</c:v>
                </c:pt>
                <c:pt idx="35">
                  <c:v>60</c:v>
                </c:pt>
                <c:pt idx="36">
                  <c:v>60</c:v>
                </c:pt>
                <c:pt idx="37">
                  <c:v>60</c:v>
                </c:pt>
                <c:pt idx="38">
                  <c:v>60</c:v>
                </c:pt>
                <c:pt idx="39">
                  <c:v>60</c:v>
                </c:pt>
                <c:pt idx="40">
                  <c:v>60</c:v>
                </c:pt>
                <c:pt idx="41">
                  <c:v>60</c:v>
                </c:pt>
                <c:pt idx="42">
                  <c:v>60</c:v>
                </c:pt>
                <c:pt idx="43">
                  <c:v>60</c:v>
                </c:pt>
                <c:pt idx="44">
                  <c:v>60</c:v>
                </c:pt>
                <c:pt idx="45">
                  <c:v>60</c:v>
                </c:pt>
              </c:numCache>
            </c:numRef>
          </c:xVal>
          <c:yVal>
            <c:numRef>
              <c:f>'S11'!$AE$44:$AE$386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FBE-4E41-A068-08E560D66CAF}"/>
            </c:ext>
          </c:extLst>
        </c:ser>
        <c:ser>
          <c:idx val="4"/>
          <c:order val="4"/>
          <c:tx>
            <c:strRef>
              <c:f>'S11'!$AK$42</c:f>
              <c:strCache>
                <c:ptCount val="1"/>
                <c:pt idx="0">
                  <c:v>Richest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358E43"/>
              </a:solidFill>
              <a:ln w="9525">
                <a:noFill/>
              </a:ln>
              <a:effectLst/>
            </c:spPr>
          </c:marker>
          <c:xVal>
            <c:numRef>
              <c:f>'S11'!$AK$44:$AK$386</c:f>
              <c:numCache>
                <c:formatCode>0</c:formatCode>
                <c:ptCount val="343"/>
                <c:pt idx="0">
                  <c:v>60</c:v>
                </c:pt>
                <c:pt idx="1">
                  <c:v>80</c:v>
                </c:pt>
                <c:pt idx="2">
                  <c:v>80</c:v>
                </c:pt>
                <c:pt idx="3">
                  <c:v>80</c:v>
                </c:pt>
                <c:pt idx="4">
                  <c:v>80</c:v>
                </c:pt>
                <c:pt idx="5">
                  <c:v>80</c:v>
                </c:pt>
                <c:pt idx="6">
                  <c:v>80</c:v>
                </c:pt>
                <c:pt idx="7">
                  <c:v>80</c:v>
                </c:pt>
                <c:pt idx="8">
                  <c:v>80</c:v>
                </c:pt>
                <c:pt idx="9">
                  <c:v>80</c:v>
                </c:pt>
                <c:pt idx="10">
                  <c:v>80</c:v>
                </c:pt>
                <c:pt idx="11">
                  <c:v>80</c:v>
                </c:pt>
                <c:pt idx="12">
                  <c:v>80</c:v>
                </c:pt>
                <c:pt idx="13">
                  <c:v>80</c:v>
                </c:pt>
                <c:pt idx="14">
                  <c:v>80</c:v>
                </c:pt>
                <c:pt idx="15">
                  <c:v>80</c:v>
                </c:pt>
                <c:pt idx="16">
                  <c:v>80</c:v>
                </c:pt>
                <c:pt idx="17">
                  <c:v>80</c:v>
                </c:pt>
                <c:pt idx="18">
                  <c:v>80</c:v>
                </c:pt>
                <c:pt idx="19">
                  <c:v>80</c:v>
                </c:pt>
                <c:pt idx="20">
                  <c:v>80</c:v>
                </c:pt>
                <c:pt idx="21">
                  <c:v>80</c:v>
                </c:pt>
                <c:pt idx="22">
                  <c:v>80</c:v>
                </c:pt>
                <c:pt idx="23">
                  <c:v>80</c:v>
                </c:pt>
                <c:pt idx="24">
                  <c:v>80</c:v>
                </c:pt>
                <c:pt idx="25">
                  <c:v>80</c:v>
                </c:pt>
                <c:pt idx="26">
                  <c:v>80</c:v>
                </c:pt>
                <c:pt idx="27">
                  <c:v>80</c:v>
                </c:pt>
                <c:pt idx="28">
                  <c:v>80</c:v>
                </c:pt>
                <c:pt idx="29">
                  <c:v>80</c:v>
                </c:pt>
                <c:pt idx="30">
                  <c:v>80</c:v>
                </c:pt>
                <c:pt idx="31">
                  <c:v>80</c:v>
                </c:pt>
                <c:pt idx="32">
                  <c:v>80</c:v>
                </c:pt>
                <c:pt idx="33">
                  <c:v>80</c:v>
                </c:pt>
                <c:pt idx="34">
                  <c:v>80</c:v>
                </c:pt>
                <c:pt idx="35">
                  <c:v>80</c:v>
                </c:pt>
                <c:pt idx="36">
                  <c:v>80</c:v>
                </c:pt>
                <c:pt idx="37">
                  <c:v>80</c:v>
                </c:pt>
                <c:pt idx="38">
                  <c:v>80</c:v>
                </c:pt>
                <c:pt idx="39">
                  <c:v>80</c:v>
                </c:pt>
                <c:pt idx="40">
                  <c:v>80</c:v>
                </c:pt>
                <c:pt idx="41">
                  <c:v>80</c:v>
                </c:pt>
                <c:pt idx="42">
                  <c:v>80</c:v>
                </c:pt>
                <c:pt idx="43">
                  <c:v>80</c:v>
                </c:pt>
                <c:pt idx="44">
                  <c:v>80</c:v>
                </c:pt>
                <c:pt idx="45">
                  <c:v>80</c:v>
                </c:pt>
              </c:numCache>
            </c:numRef>
          </c:xVal>
          <c:yVal>
            <c:numRef>
              <c:f>'S11'!$AE$44:$AE$386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5FBE-4E41-A068-08E560D66CAF}"/>
            </c:ext>
          </c:extLst>
        </c:ser>
        <c:ser>
          <c:idx val="5"/>
          <c:order val="5"/>
          <c:tx>
            <c:strRef>
              <c:f>'S11'!$D$42</c:f>
              <c:strCache>
                <c:ptCount val="1"/>
                <c:pt idx="0">
                  <c:v>Name_loc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20000"/>
                  <a:lumOff val="80000"/>
                </a:schemeClr>
              </a:solidFill>
              <a:ln w="9525">
                <a:noFill/>
              </a:ln>
              <a:effectLst/>
            </c:spPr>
          </c:marker>
          <c:dPt>
            <c:idx val="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FBE-4E41-A068-08E560D66CAF}"/>
              </c:ext>
            </c:extLst>
          </c:dPt>
          <c:dPt>
            <c:idx val="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FBE-4E41-A068-08E560D66CAF}"/>
              </c:ext>
            </c:extLst>
          </c:dPt>
          <c:dPt>
            <c:idx val="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FBE-4E41-A068-08E560D66CAF}"/>
              </c:ext>
            </c:extLst>
          </c:dPt>
          <c:dPt>
            <c:idx val="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FBE-4E41-A068-08E560D66CAF}"/>
              </c:ext>
            </c:extLst>
          </c:dPt>
          <c:dPt>
            <c:idx val="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FBE-4E41-A068-08E560D66CAF}"/>
              </c:ext>
            </c:extLst>
          </c:dPt>
          <c:dPt>
            <c:idx val="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FBE-4E41-A068-08E560D66CAF}"/>
              </c:ext>
            </c:extLst>
          </c:dPt>
          <c:dPt>
            <c:idx val="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FBE-4E41-A068-08E560D66CAF}"/>
              </c:ext>
            </c:extLst>
          </c:dPt>
          <c:dPt>
            <c:idx val="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FBE-4E41-A068-08E560D66CAF}"/>
              </c:ext>
            </c:extLst>
          </c:dPt>
          <c:dPt>
            <c:idx val="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FBE-4E41-A068-08E560D66CAF}"/>
              </c:ext>
            </c:extLst>
          </c:dPt>
          <c:dPt>
            <c:idx val="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FBE-4E41-A068-08E560D66CAF}"/>
              </c:ext>
            </c:extLst>
          </c:dPt>
          <c:dPt>
            <c:idx val="1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FBE-4E41-A068-08E560D66CAF}"/>
              </c:ext>
            </c:extLst>
          </c:dPt>
          <c:dPt>
            <c:idx val="1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FBE-4E41-A068-08E560D66CAF}"/>
              </c:ext>
            </c:extLst>
          </c:dPt>
          <c:dPt>
            <c:idx val="1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FBE-4E41-A068-08E560D66CAF}"/>
              </c:ext>
            </c:extLst>
          </c:dPt>
          <c:dPt>
            <c:idx val="1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FBE-4E41-A068-08E560D66CAF}"/>
              </c:ext>
            </c:extLst>
          </c:dPt>
          <c:dPt>
            <c:idx val="1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FBE-4E41-A068-08E560D66CAF}"/>
              </c:ext>
            </c:extLst>
          </c:dPt>
          <c:dPt>
            <c:idx val="1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FBE-4E41-A068-08E560D66CAF}"/>
              </c:ext>
            </c:extLst>
          </c:dPt>
          <c:dPt>
            <c:idx val="1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FBE-4E41-A068-08E560D66CAF}"/>
              </c:ext>
            </c:extLst>
          </c:dPt>
          <c:dPt>
            <c:idx val="1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FBE-4E41-A068-08E560D66CAF}"/>
              </c:ext>
            </c:extLst>
          </c:dPt>
          <c:dPt>
            <c:idx val="1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FBE-4E41-A068-08E560D66CAF}"/>
              </c:ext>
            </c:extLst>
          </c:dPt>
          <c:dPt>
            <c:idx val="1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FBE-4E41-A068-08E560D66CAF}"/>
              </c:ext>
            </c:extLst>
          </c:dPt>
          <c:dPt>
            <c:idx val="2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FBE-4E41-A068-08E560D66CAF}"/>
              </c:ext>
            </c:extLst>
          </c:dPt>
          <c:dPt>
            <c:idx val="2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FBE-4E41-A068-08E560D66CAF}"/>
              </c:ext>
            </c:extLst>
          </c:dPt>
          <c:dPt>
            <c:idx val="2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FBE-4E41-A068-08E560D66CAF}"/>
              </c:ext>
            </c:extLst>
          </c:dPt>
          <c:dPt>
            <c:idx val="2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FBE-4E41-A068-08E560D66CAF}"/>
              </c:ext>
            </c:extLst>
          </c:dPt>
          <c:dPt>
            <c:idx val="2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FBE-4E41-A068-08E560D66CAF}"/>
              </c:ext>
            </c:extLst>
          </c:dPt>
          <c:dPt>
            <c:idx val="2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FBE-4E41-A068-08E560D66CAF}"/>
              </c:ext>
            </c:extLst>
          </c:dPt>
          <c:dPt>
            <c:idx val="2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FBE-4E41-A068-08E560D66CAF}"/>
              </c:ext>
            </c:extLst>
          </c:dPt>
          <c:dPt>
            <c:idx val="2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FBE-4E41-A068-08E560D66CAF}"/>
              </c:ext>
            </c:extLst>
          </c:dPt>
          <c:dPt>
            <c:idx val="2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FBE-4E41-A068-08E560D66CAF}"/>
              </c:ext>
            </c:extLst>
          </c:dPt>
          <c:dPt>
            <c:idx val="2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FBE-4E41-A068-08E560D66CAF}"/>
              </c:ext>
            </c:extLst>
          </c:dPt>
          <c:dPt>
            <c:idx val="3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5FBE-4E41-A068-08E560D66CAF}"/>
              </c:ext>
            </c:extLst>
          </c:dPt>
          <c:dPt>
            <c:idx val="3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5FBE-4E41-A068-08E560D66CAF}"/>
              </c:ext>
            </c:extLst>
          </c:dPt>
          <c:dPt>
            <c:idx val="3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5FBE-4E41-A068-08E560D66CAF}"/>
              </c:ext>
            </c:extLst>
          </c:dPt>
          <c:dPt>
            <c:idx val="3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5FBE-4E41-A068-08E560D66CAF}"/>
              </c:ext>
            </c:extLst>
          </c:dPt>
          <c:dPt>
            <c:idx val="3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5FBE-4E41-A068-08E560D66CAF}"/>
              </c:ext>
            </c:extLst>
          </c:dPt>
          <c:dPt>
            <c:idx val="3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5FBE-4E41-A068-08E560D66CAF}"/>
              </c:ext>
            </c:extLst>
          </c:dPt>
          <c:dPt>
            <c:idx val="3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5FBE-4E41-A068-08E560D66CAF}"/>
              </c:ext>
            </c:extLst>
          </c:dPt>
          <c:dPt>
            <c:idx val="3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5FBE-4E41-A068-08E560D66CAF}"/>
              </c:ext>
            </c:extLst>
          </c:dPt>
          <c:dPt>
            <c:idx val="3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5FBE-4E41-A068-08E560D66CAF}"/>
              </c:ext>
            </c:extLst>
          </c:dPt>
          <c:dPt>
            <c:idx val="3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C-5FBE-4E41-A068-08E560D66CAF}"/>
              </c:ext>
            </c:extLst>
          </c:dPt>
          <c:dPt>
            <c:idx val="4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D-5FBE-4E41-A068-08E560D66CAF}"/>
              </c:ext>
            </c:extLst>
          </c:dPt>
          <c:dPt>
            <c:idx val="4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E-5FBE-4E41-A068-08E560D66CAF}"/>
              </c:ext>
            </c:extLst>
          </c:dPt>
          <c:dPt>
            <c:idx val="4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F-5FBE-4E41-A068-08E560D66CAF}"/>
              </c:ext>
            </c:extLst>
          </c:dPt>
          <c:dPt>
            <c:idx val="4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0-5FBE-4E41-A068-08E560D66CAF}"/>
              </c:ext>
            </c:extLst>
          </c:dPt>
          <c:dPt>
            <c:idx val="4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1-5FBE-4E41-A068-08E560D66CAF}"/>
              </c:ext>
            </c:extLst>
          </c:dPt>
          <c:dPt>
            <c:idx val="4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2-5FBE-4E41-A068-08E560D66CAF}"/>
              </c:ext>
            </c:extLst>
          </c:dPt>
          <c:dPt>
            <c:idx val="34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185-C0EB-47D8-B459-EF1B9C5621AA}"/>
              </c:ext>
            </c:extLst>
          </c:dPt>
          <c:dPt>
            <c:idx val="34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186-C0EB-47D8-B459-EF1B9C5621AA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4628BE17-D329-4BFB-B526-1A8970D94D6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5FBE-4E41-A068-08E560D66CAF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4A5A3DF8-4E77-480B-B0F5-A918E32F46F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5FBE-4E41-A068-08E560D66CAF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784ADCE3-F149-466E-A3A5-62A7FA9D385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5FBE-4E41-A068-08E560D66CAF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A5983C8-9F92-48B6-8C8F-D8D46DD33AB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5FBE-4E41-A068-08E560D66CAF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BB5CCA5B-BFF4-4A3A-98B4-30F362AC508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5FBE-4E41-A068-08E560D66CAF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261FB09F-E5C5-4800-93E7-749F2193D54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5FBE-4E41-A068-08E560D66CAF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35EC6B4C-0CDC-400A-A1A1-2BFD595DFE1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5FBE-4E41-A068-08E560D66CAF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EEBD7FBC-75CA-49F4-A420-8DD727429E8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5FBE-4E41-A068-08E560D66CAF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CCBA413E-BB2C-4AEA-83B2-C6274A92BE5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5FBE-4E41-A068-08E560D66CAF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888F2F1C-D3F4-45A1-BDF0-65A9DF5C4C2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5FBE-4E41-A068-08E560D66CAF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20099484-4422-4F42-B036-987A0B0A955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5FBE-4E41-A068-08E560D66CAF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C71A3663-AB41-4E13-8125-7676C150C86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5FBE-4E41-A068-08E560D66CAF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47076900-13AD-4A57-8B76-48E93D8F6C5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5FBE-4E41-A068-08E560D66CAF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C01BA288-0603-49A2-B157-2AC11712694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5FBE-4E41-A068-08E560D66CAF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3B6B5B5B-5D30-424F-9B2D-62AF45F9160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5FBE-4E41-A068-08E560D66CAF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BF374434-CD99-41B7-BE76-37EEFFA1AD2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5FBE-4E41-A068-08E560D66CAF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65C3DFC1-0AFC-4638-985D-92C4DA8477B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5FBE-4E41-A068-08E560D66CAF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BA86849B-EB67-455D-9281-B8602503EFA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5FBE-4E41-A068-08E560D66CAF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359EF8E7-4875-46A1-8BC7-25F74509320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5FBE-4E41-A068-08E560D66CAF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7FD2D28C-8499-4844-9634-784D920D567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5FBE-4E41-A068-08E560D66CAF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2BA9D154-1701-4E4F-8BE9-C4BA3D3526E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5FBE-4E41-A068-08E560D66CAF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3A2F8E63-5BFE-416F-A299-DB372A355C7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5FBE-4E41-A068-08E560D66CAF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D671E621-2C48-443C-8CD9-3DB1F8A7A38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5FBE-4E41-A068-08E560D66CAF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9F089FFF-6EB3-4FDE-AEA5-1E062A69197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5FBE-4E41-A068-08E560D66CAF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2D4F5DB6-BF08-4F9C-AD0A-5C9DF17ADA3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5FBE-4E41-A068-08E560D66CAF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33C4AA84-0ABE-47BD-80ED-F49CC3A7E50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5FBE-4E41-A068-08E560D66CAF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6C05A9F9-DCB5-4612-9FD6-D253FC3EAC9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5FBE-4E41-A068-08E560D66CAF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BB41BF29-9CB5-4E05-AC58-6E4D411B513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5FBE-4E41-A068-08E560D66CAF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E08C9215-3CF3-41BD-8F47-7E31CF63548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5FBE-4E41-A068-08E560D66CAF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77B92B5F-9648-4DAF-BBE0-92107A34F9F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5FBE-4E41-A068-08E560D66CAF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B2CAFEC4-1648-4E79-A7A6-D3A07F32E25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5FBE-4E41-A068-08E560D66CAF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8DFDC8B8-AC6B-49B8-B370-5C58FC37B27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5FBE-4E41-A068-08E560D66CAF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A6E26062-837F-4FB0-8F7B-5228455EED1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5FBE-4E41-A068-08E560D66CAF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6BF93764-F2B2-4114-8E11-B13EE9135F4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5FBE-4E41-A068-08E560D66CAF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2136466B-4318-4AB8-B025-4D65306EEC1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5FBE-4E41-A068-08E560D66CAF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F992E67F-8952-460B-A8C6-CBAF3A282C2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5FBE-4E41-A068-08E560D66CAF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93D65C03-9320-43B7-BDCA-EFA79916BB1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5FBE-4E41-A068-08E560D66CAF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FFBD4117-2EA9-40B7-8E20-64B9FE6F419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5FBE-4E41-A068-08E560D66CAF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141F1613-881F-4E7A-8EF0-1CBBF9E8A24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5FBE-4E41-A068-08E560D66CAF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52713391-8166-49F1-ADD5-7DDF9802737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5FBE-4E41-A068-08E560D66CAF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2C598851-C40E-4CA2-AEA9-A11D21A38BC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5FBE-4E41-A068-08E560D66CAF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fld id="{61877F19-8D86-4D36-B251-910CB53D5BE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5FBE-4E41-A068-08E560D66CAF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fld id="{E0168F3E-A53D-4CCF-829E-D4D876FDA53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5FBE-4E41-A068-08E560D66CAF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fld id="{9EFF5F61-3CDF-49AB-9E9B-63081730604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5FBE-4E41-A068-08E560D66CAF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fld id="{4A26C52D-A627-4AFC-AC02-C4BBE87E2F3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5FBE-4E41-A068-08E560D66CAF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fld id="{1DFFF96E-ABCB-4483-95D1-07345060EC3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2-5FBE-4E41-A068-08E560D66CAF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5FBE-4E41-A068-08E560D66CAF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5FBE-4E41-A068-08E560D66CAF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C0EB-47D8-B459-EF1B9C5621AA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C0EB-47D8-B459-EF1B9C5621AA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C0EB-47D8-B459-EF1B9C5621AA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C0EB-47D8-B459-EF1B9C5621AA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C0EB-47D8-B459-EF1B9C5621AA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C0EB-47D8-B459-EF1B9C5621AA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C0EB-47D8-B459-EF1B9C5621AA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C0EB-47D8-B459-EF1B9C5621AA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C0EB-47D8-B459-EF1B9C5621AA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C0EB-47D8-B459-EF1B9C5621AA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C0EB-47D8-B459-EF1B9C5621AA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C0EB-47D8-B459-EF1B9C5621AA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C0EB-47D8-B459-EF1B9C5621AA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C0EB-47D8-B459-EF1B9C5621AA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C0EB-47D8-B459-EF1B9C5621AA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C0EB-47D8-B459-EF1B9C5621AA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C0EB-47D8-B459-EF1B9C5621AA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C0EB-47D8-B459-EF1B9C5621AA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C0EB-47D8-B459-EF1B9C5621AA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C0EB-47D8-B459-EF1B9C5621AA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C0EB-47D8-B459-EF1B9C5621AA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C0EB-47D8-B459-EF1B9C5621AA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C0EB-47D8-B459-EF1B9C5621AA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C0EB-47D8-B459-EF1B9C5621AA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C0EB-47D8-B459-EF1B9C5621AA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C0EB-47D8-B459-EF1B9C5621AA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C0EB-47D8-B459-EF1B9C5621AA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C0EB-47D8-B459-EF1B9C5621AA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C0EB-47D8-B459-EF1B9C5621AA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C0EB-47D8-B459-EF1B9C5621AA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C0EB-47D8-B459-EF1B9C5621AA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C0EB-47D8-B459-EF1B9C5621AA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C0EB-47D8-B459-EF1B9C5621AA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C0EB-47D8-B459-EF1B9C5621AA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C0EB-47D8-B459-EF1B9C5621AA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C0EB-47D8-B459-EF1B9C5621AA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C0EB-47D8-B459-EF1B9C5621AA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C0EB-47D8-B459-EF1B9C5621AA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C0EB-47D8-B459-EF1B9C5621AA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C0EB-47D8-B459-EF1B9C5621AA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C0EB-47D8-B459-EF1B9C5621AA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C0EB-47D8-B459-EF1B9C5621AA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C0EB-47D8-B459-EF1B9C5621AA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C0EB-47D8-B459-EF1B9C5621AA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C0EB-47D8-B459-EF1B9C5621AA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C0EB-47D8-B459-EF1B9C5621AA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C0EB-47D8-B459-EF1B9C5621AA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C0EB-47D8-B459-EF1B9C5621AA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C0EB-47D8-B459-EF1B9C5621AA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C0EB-47D8-B459-EF1B9C5621AA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C0EB-47D8-B459-EF1B9C5621AA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C0EB-47D8-B459-EF1B9C5621AA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C0EB-47D8-B459-EF1B9C5621AA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C0EB-47D8-B459-EF1B9C5621AA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C0EB-47D8-B459-EF1B9C5621AA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C0EB-47D8-B459-EF1B9C5621AA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C0EB-47D8-B459-EF1B9C5621AA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C0EB-47D8-B459-EF1B9C5621AA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C0EB-47D8-B459-EF1B9C5621AA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C0EB-47D8-B459-EF1B9C5621AA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C0EB-47D8-B459-EF1B9C5621AA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C0EB-47D8-B459-EF1B9C5621AA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C0EB-47D8-B459-EF1B9C5621AA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C0EB-47D8-B459-EF1B9C5621AA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C0EB-47D8-B459-EF1B9C5621AA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C0EB-47D8-B459-EF1B9C5621AA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C0EB-47D8-B459-EF1B9C5621AA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C0EB-47D8-B459-EF1B9C5621AA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C0EB-47D8-B459-EF1B9C5621AA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C0EB-47D8-B459-EF1B9C5621AA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C0EB-47D8-B459-EF1B9C5621AA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C0EB-47D8-B459-EF1B9C5621AA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C0EB-47D8-B459-EF1B9C5621AA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C0EB-47D8-B459-EF1B9C5621AA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C0EB-47D8-B459-EF1B9C5621AA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C0EB-47D8-B459-EF1B9C5621AA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C0EB-47D8-B459-EF1B9C5621AA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C0EB-47D8-B459-EF1B9C5621AA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C0EB-47D8-B459-EF1B9C5621AA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C0EB-47D8-B459-EF1B9C5621AA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C0EB-47D8-B459-EF1B9C5621AA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C0EB-47D8-B459-EF1B9C5621AA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C0EB-47D8-B459-EF1B9C5621AA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C0EB-47D8-B459-EF1B9C5621AA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C0EB-47D8-B459-EF1B9C5621AA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C0EB-47D8-B459-EF1B9C5621AA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C0EB-47D8-B459-EF1B9C5621AA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C0EB-47D8-B459-EF1B9C5621AA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C0EB-47D8-B459-EF1B9C5621AA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C0EB-47D8-B459-EF1B9C5621AA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C0EB-47D8-B459-EF1B9C5621AA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C0EB-47D8-B459-EF1B9C5621AA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C0EB-47D8-B459-EF1B9C5621AA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C0EB-47D8-B459-EF1B9C5621AA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C0EB-47D8-B459-EF1B9C5621AA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C0EB-47D8-B459-EF1B9C5621AA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C0EB-47D8-B459-EF1B9C5621AA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C0EB-47D8-B459-EF1B9C5621AA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C0EB-47D8-B459-EF1B9C5621AA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C0EB-47D8-B459-EF1B9C5621AA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C0EB-47D8-B459-EF1B9C5621AA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C0EB-47D8-B459-EF1B9C5621AA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C0EB-47D8-B459-EF1B9C5621AA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C0EB-47D8-B459-EF1B9C5621AA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C0EB-47D8-B459-EF1B9C5621AA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C0EB-47D8-B459-EF1B9C5621AA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C0EB-47D8-B459-EF1B9C5621AA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C0EB-47D8-B459-EF1B9C5621AA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C0EB-47D8-B459-EF1B9C5621AA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C0EB-47D8-B459-EF1B9C5621AA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C0EB-47D8-B459-EF1B9C5621AA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C0EB-47D8-B459-EF1B9C5621AA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C0EB-47D8-B459-EF1B9C5621AA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C0EB-47D8-B459-EF1B9C5621AA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C0EB-47D8-B459-EF1B9C5621AA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C0EB-47D8-B459-EF1B9C5621AA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C0EB-47D8-B459-EF1B9C5621AA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C0EB-47D8-B459-EF1B9C5621AA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C0EB-47D8-B459-EF1B9C5621AA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C0EB-47D8-B459-EF1B9C5621AA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C0EB-47D8-B459-EF1B9C5621AA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C0EB-47D8-B459-EF1B9C5621AA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C0EB-47D8-B459-EF1B9C5621AA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B-C0EB-47D8-B459-EF1B9C5621AA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C-C0EB-47D8-B459-EF1B9C5621AA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D-C0EB-47D8-B459-EF1B9C5621AA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E-C0EB-47D8-B459-EF1B9C5621AA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F-C0EB-47D8-B459-EF1B9C5621AA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0-C0EB-47D8-B459-EF1B9C5621AA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1-C0EB-47D8-B459-EF1B9C5621AA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2-C0EB-47D8-B459-EF1B9C5621AA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3-C0EB-47D8-B459-EF1B9C5621AA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4-C0EB-47D8-B459-EF1B9C5621AA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5-C0EB-47D8-B459-EF1B9C5621AA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6-C0EB-47D8-B459-EF1B9C5621AA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7-C0EB-47D8-B459-EF1B9C5621AA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8-C0EB-47D8-B459-EF1B9C5621AA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9-C0EB-47D8-B459-EF1B9C5621AA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A-C0EB-47D8-B459-EF1B9C5621AA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B-C0EB-47D8-B459-EF1B9C5621AA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C-C0EB-47D8-B459-EF1B9C5621AA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D-C0EB-47D8-B459-EF1B9C5621AA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E-C0EB-47D8-B459-EF1B9C5621AA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F-C0EB-47D8-B459-EF1B9C5621AA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0-C0EB-47D8-B459-EF1B9C5621AA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1-C0EB-47D8-B459-EF1B9C5621AA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2-C0EB-47D8-B459-EF1B9C5621AA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3-C0EB-47D8-B459-EF1B9C5621AA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4-C0EB-47D8-B459-EF1B9C5621AA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5-C0EB-47D8-B459-EF1B9C5621AA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6-C0EB-47D8-B459-EF1B9C5621AA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7-C0EB-47D8-B459-EF1B9C5621AA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8-C0EB-47D8-B459-EF1B9C5621AA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9-C0EB-47D8-B459-EF1B9C5621AA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A-C0EB-47D8-B459-EF1B9C5621AA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B-C0EB-47D8-B459-EF1B9C5621AA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C-C0EB-47D8-B459-EF1B9C5621AA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D-C0EB-47D8-B459-EF1B9C5621AA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E-C0EB-47D8-B459-EF1B9C5621AA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F-C0EB-47D8-B459-EF1B9C5621AA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0-C0EB-47D8-B459-EF1B9C5621AA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1-C0EB-47D8-B459-EF1B9C5621AA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2-C0EB-47D8-B459-EF1B9C5621AA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3-C0EB-47D8-B459-EF1B9C5621AA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4-C0EB-47D8-B459-EF1B9C5621AA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5-C0EB-47D8-B459-EF1B9C5621AA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6-C0EB-47D8-B459-EF1B9C5621AA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7-C0EB-47D8-B459-EF1B9C5621AA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8-C0EB-47D8-B459-EF1B9C5621AA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9-C0EB-47D8-B459-EF1B9C5621AA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A-C0EB-47D8-B459-EF1B9C5621AA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B-C0EB-47D8-B459-EF1B9C5621AA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C-C0EB-47D8-B459-EF1B9C5621AA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D-C0EB-47D8-B459-EF1B9C5621AA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E-C0EB-47D8-B459-EF1B9C5621AA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F-C0EB-47D8-B459-EF1B9C5621AA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0-C0EB-47D8-B459-EF1B9C5621AA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1-C0EB-47D8-B459-EF1B9C5621AA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2-C0EB-47D8-B459-EF1B9C5621AA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3-C0EB-47D8-B459-EF1B9C5621AA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4-C0EB-47D8-B459-EF1B9C5621AA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5-C0EB-47D8-B459-EF1B9C5621AA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6-C0EB-47D8-B459-EF1B9C5621AA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7-C0EB-47D8-B459-EF1B9C5621AA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8-C0EB-47D8-B459-EF1B9C5621AA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9-C0EB-47D8-B459-EF1B9C5621AA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A-C0EB-47D8-B459-EF1B9C5621AA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B-C0EB-47D8-B459-EF1B9C5621AA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C-C0EB-47D8-B459-EF1B9C5621AA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D-C0EB-47D8-B459-EF1B9C5621AA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E-C0EB-47D8-B459-EF1B9C5621AA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F-C0EB-47D8-B459-EF1B9C5621AA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0-C0EB-47D8-B459-EF1B9C5621AA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1-C0EB-47D8-B459-EF1B9C5621AA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2-C0EB-47D8-B459-EF1B9C5621AA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3-C0EB-47D8-B459-EF1B9C5621AA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4-C0EB-47D8-B459-EF1B9C5621AA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5-C0EB-47D8-B459-EF1B9C5621AA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6-C0EB-47D8-B459-EF1B9C5621AA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7-C0EB-47D8-B459-EF1B9C5621AA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8-C0EB-47D8-B459-EF1B9C5621AA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9-C0EB-47D8-B459-EF1B9C5621AA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A-C0EB-47D8-B459-EF1B9C5621AA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B-C0EB-47D8-B459-EF1B9C5621AA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C-C0EB-47D8-B459-EF1B9C5621AA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D-C0EB-47D8-B459-EF1B9C5621AA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E-C0EB-47D8-B459-EF1B9C5621AA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F-C0EB-47D8-B459-EF1B9C5621AA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0-C0EB-47D8-B459-EF1B9C5621AA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1-C0EB-47D8-B459-EF1B9C5621AA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2-C0EB-47D8-B459-EF1B9C5621AA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3-C0EB-47D8-B459-EF1B9C5621AA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4-C0EB-47D8-B459-EF1B9C5621AA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5-C0EB-47D8-B459-EF1B9C5621AA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6-C0EB-47D8-B459-EF1B9C5621AA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7-C0EB-47D8-B459-EF1B9C5621AA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8-C0EB-47D8-B459-EF1B9C5621AA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9-C0EB-47D8-B459-EF1B9C5621AA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A-C0EB-47D8-B459-EF1B9C5621AA}"/>
                </c:ext>
              </c:extLst>
            </c:dLbl>
            <c:dLbl>
              <c:idx val="2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B-C0EB-47D8-B459-EF1B9C5621AA}"/>
                </c:ext>
              </c:extLst>
            </c:dLbl>
            <c:dLbl>
              <c:idx val="2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C-C0EB-47D8-B459-EF1B9C5621AA}"/>
                </c:ext>
              </c:extLst>
            </c:dLbl>
            <c:dLbl>
              <c:idx val="2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D-C0EB-47D8-B459-EF1B9C5621AA}"/>
                </c:ext>
              </c:extLst>
            </c:dLbl>
            <c:dLbl>
              <c:idx val="2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E-C0EB-47D8-B459-EF1B9C5621AA}"/>
                </c:ext>
              </c:extLst>
            </c:dLbl>
            <c:dLbl>
              <c:idx val="2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F-C0EB-47D8-B459-EF1B9C5621AA}"/>
                </c:ext>
              </c:extLst>
            </c:dLbl>
            <c:dLbl>
              <c:idx val="2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0-C0EB-47D8-B459-EF1B9C5621AA}"/>
                </c:ext>
              </c:extLst>
            </c:dLbl>
            <c:dLbl>
              <c:idx val="2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1-C0EB-47D8-B459-EF1B9C5621AA}"/>
                </c:ext>
              </c:extLst>
            </c:dLbl>
            <c:dLbl>
              <c:idx val="2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2-C0EB-47D8-B459-EF1B9C5621AA}"/>
                </c:ext>
              </c:extLst>
            </c:dLbl>
            <c:dLbl>
              <c:idx val="2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3-C0EB-47D8-B459-EF1B9C5621AA}"/>
                </c:ext>
              </c:extLst>
            </c:dLbl>
            <c:dLbl>
              <c:idx val="2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4-C0EB-47D8-B459-EF1B9C5621AA}"/>
                </c:ext>
              </c:extLst>
            </c:dLbl>
            <c:dLbl>
              <c:idx val="2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5-C0EB-47D8-B459-EF1B9C5621AA}"/>
                </c:ext>
              </c:extLst>
            </c:dLbl>
            <c:dLbl>
              <c:idx val="2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6-C0EB-47D8-B459-EF1B9C5621AA}"/>
                </c:ext>
              </c:extLst>
            </c:dLbl>
            <c:dLbl>
              <c:idx val="2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7-C0EB-47D8-B459-EF1B9C5621AA}"/>
                </c:ext>
              </c:extLst>
            </c:dLbl>
            <c:dLbl>
              <c:idx val="2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8-C0EB-47D8-B459-EF1B9C5621AA}"/>
                </c:ext>
              </c:extLst>
            </c:dLbl>
            <c:dLbl>
              <c:idx val="2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9-C0EB-47D8-B459-EF1B9C5621AA}"/>
                </c:ext>
              </c:extLst>
            </c:dLbl>
            <c:dLbl>
              <c:idx val="2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A-C0EB-47D8-B459-EF1B9C5621AA}"/>
                </c:ext>
              </c:extLst>
            </c:dLbl>
            <c:dLbl>
              <c:idx val="2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B-C0EB-47D8-B459-EF1B9C5621AA}"/>
                </c:ext>
              </c:extLst>
            </c:dLbl>
            <c:dLbl>
              <c:idx val="2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C-C0EB-47D8-B459-EF1B9C5621AA}"/>
                </c:ext>
              </c:extLst>
            </c:dLbl>
            <c:dLbl>
              <c:idx val="2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D-C0EB-47D8-B459-EF1B9C5621AA}"/>
                </c:ext>
              </c:extLst>
            </c:dLbl>
            <c:dLbl>
              <c:idx val="2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E-C0EB-47D8-B459-EF1B9C5621AA}"/>
                </c:ext>
              </c:extLst>
            </c:dLbl>
            <c:dLbl>
              <c:idx val="2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F-C0EB-47D8-B459-EF1B9C5621AA}"/>
                </c:ext>
              </c:extLst>
            </c:dLbl>
            <c:dLbl>
              <c:idx val="2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0-C0EB-47D8-B459-EF1B9C5621AA}"/>
                </c:ext>
              </c:extLst>
            </c:dLbl>
            <c:dLbl>
              <c:idx val="2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1-C0EB-47D8-B459-EF1B9C5621AA}"/>
                </c:ext>
              </c:extLst>
            </c:dLbl>
            <c:dLbl>
              <c:idx val="2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2-C0EB-47D8-B459-EF1B9C5621AA}"/>
                </c:ext>
              </c:extLst>
            </c:dLbl>
            <c:dLbl>
              <c:idx val="2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3-C0EB-47D8-B459-EF1B9C5621AA}"/>
                </c:ext>
              </c:extLst>
            </c:dLbl>
            <c:dLbl>
              <c:idx val="2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4-C0EB-47D8-B459-EF1B9C5621AA}"/>
                </c:ext>
              </c:extLst>
            </c:dLbl>
            <c:dLbl>
              <c:idx val="2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5-C0EB-47D8-B459-EF1B9C5621AA}"/>
                </c:ext>
              </c:extLst>
            </c:dLbl>
            <c:dLbl>
              <c:idx val="2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6-C0EB-47D8-B459-EF1B9C5621AA}"/>
                </c:ext>
              </c:extLst>
            </c:dLbl>
            <c:dLbl>
              <c:idx val="2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7-C0EB-47D8-B459-EF1B9C5621AA}"/>
                </c:ext>
              </c:extLst>
            </c:dLbl>
            <c:dLbl>
              <c:idx val="2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8-C0EB-47D8-B459-EF1B9C5621AA}"/>
                </c:ext>
              </c:extLst>
            </c:dLbl>
            <c:dLbl>
              <c:idx val="2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9-C0EB-47D8-B459-EF1B9C5621AA}"/>
                </c:ext>
              </c:extLst>
            </c:dLbl>
            <c:dLbl>
              <c:idx val="2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A-C0EB-47D8-B459-EF1B9C5621AA}"/>
                </c:ext>
              </c:extLst>
            </c:dLbl>
            <c:dLbl>
              <c:idx val="2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B-C0EB-47D8-B459-EF1B9C5621AA}"/>
                </c:ext>
              </c:extLst>
            </c:dLbl>
            <c:dLbl>
              <c:idx val="3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C-C0EB-47D8-B459-EF1B9C5621AA}"/>
                </c:ext>
              </c:extLst>
            </c:dLbl>
            <c:dLbl>
              <c:idx val="3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D-C0EB-47D8-B459-EF1B9C5621AA}"/>
                </c:ext>
              </c:extLst>
            </c:dLbl>
            <c:dLbl>
              <c:idx val="3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E-C0EB-47D8-B459-EF1B9C5621AA}"/>
                </c:ext>
              </c:extLst>
            </c:dLbl>
            <c:dLbl>
              <c:idx val="3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F-C0EB-47D8-B459-EF1B9C5621AA}"/>
                </c:ext>
              </c:extLst>
            </c:dLbl>
            <c:dLbl>
              <c:idx val="3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0-C0EB-47D8-B459-EF1B9C5621AA}"/>
                </c:ext>
              </c:extLst>
            </c:dLbl>
            <c:dLbl>
              <c:idx val="3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1-C0EB-47D8-B459-EF1B9C5621AA}"/>
                </c:ext>
              </c:extLst>
            </c:dLbl>
            <c:dLbl>
              <c:idx val="3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2-C0EB-47D8-B459-EF1B9C5621AA}"/>
                </c:ext>
              </c:extLst>
            </c:dLbl>
            <c:dLbl>
              <c:idx val="3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3-C0EB-47D8-B459-EF1B9C5621AA}"/>
                </c:ext>
              </c:extLst>
            </c:dLbl>
            <c:dLbl>
              <c:idx val="3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4-C0EB-47D8-B459-EF1B9C5621AA}"/>
                </c:ext>
              </c:extLst>
            </c:dLbl>
            <c:dLbl>
              <c:idx val="3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5-C0EB-47D8-B459-EF1B9C5621AA}"/>
                </c:ext>
              </c:extLst>
            </c:dLbl>
            <c:dLbl>
              <c:idx val="3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6-C0EB-47D8-B459-EF1B9C5621AA}"/>
                </c:ext>
              </c:extLst>
            </c:dLbl>
            <c:dLbl>
              <c:idx val="3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7-C0EB-47D8-B459-EF1B9C5621AA}"/>
                </c:ext>
              </c:extLst>
            </c:dLbl>
            <c:dLbl>
              <c:idx val="3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8-C0EB-47D8-B459-EF1B9C5621AA}"/>
                </c:ext>
              </c:extLst>
            </c:dLbl>
            <c:dLbl>
              <c:idx val="3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9-C0EB-47D8-B459-EF1B9C5621AA}"/>
                </c:ext>
              </c:extLst>
            </c:dLbl>
            <c:dLbl>
              <c:idx val="3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A-C0EB-47D8-B459-EF1B9C5621AA}"/>
                </c:ext>
              </c:extLst>
            </c:dLbl>
            <c:dLbl>
              <c:idx val="3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B-C0EB-47D8-B459-EF1B9C5621AA}"/>
                </c:ext>
              </c:extLst>
            </c:dLbl>
            <c:dLbl>
              <c:idx val="3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C-C0EB-47D8-B459-EF1B9C5621AA}"/>
                </c:ext>
              </c:extLst>
            </c:dLbl>
            <c:dLbl>
              <c:idx val="3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D-C0EB-47D8-B459-EF1B9C5621AA}"/>
                </c:ext>
              </c:extLst>
            </c:dLbl>
            <c:dLbl>
              <c:idx val="3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E-C0EB-47D8-B459-EF1B9C5621AA}"/>
                </c:ext>
              </c:extLst>
            </c:dLbl>
            <c:dLbl>
              <c:idx val="3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F-C0EB-47D8-B459-EF1B9C5621AA}"/>
                </c:ext>
              </c:extLst>
            </c:dLbl>
            <c:dLbl>
              <c:idx val="3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0-C0EB-47D8-B459-EF1B9C5621AA}"/>
                </c:ext>
              </c:extLst>
            </c:dLbl>
            <c:dLbl>
              <c:idx val="3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1-C0EB-47D8-B459-EF1B9C5621AA}"/>
                </c:ext>
              </c:extLst>
            </c:dLbl>
            <c:dLbl>
              <c:idx val="3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2-C0EB-47D8-B459-EF1B9C5621AA}"/>
                </c:ext>
              </c:extLst>
            </c:dLbl>
            <c:dLbl>
              <c:idx val="3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3-C0EB-47D8-B459-EF1B9C5621AA}"/>
                </c:ext>
              </c:extLst>
            </c:dLbl>
            <c:dLbl>
              <c:idx val="3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4-C0EB-47D8-B459-EF1B9C5621AA}"/>
                </c:ext>
              </c:extLst>
            </c:dLbl>
            <c:dLbl>
              <c:idx val="3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5-C0EB-47D8-B459-EF1B9C5621AA}"/>
                </c:ext>
              </c:extLst>
            </c:dLbl>
            <c:dLbl>
              <c:idx val="3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6-C0EB-47D8-B459-EF1B9C5621AA}"/>
                </c:ext>
              </c:extLst>
            </c:dLbl>
            <c:dLbl>
              <c:idx val="3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7-C0EB-47D8-B459-EF1B9C5621AA}"/>
                </c:ext>
              </c:extLst>
            </c:dLbl>
            <c:dLbl>
              <c:idx val="3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8-C0EB-47D8-B459-EF1B9C5621AA}"/>
                </c:ext>
              </c:extLst>
            </c:dLbl>
            <c:dLbl>
              <c:idx val="3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9-C0EB-47D8-B459-EF1B9C5621AA}"/>
                </c:ext>
              </c:extLst>
            </c:dLbl>
            <c:dLbl>
              <c:idx val="3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A-C0EB-47D8-B459-EF1B9C5621AA}"/>
                </c:ext>
              </c:extLst>
            </c:dLbl>
            <c:dLbl>
              <c:idx val="3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B-C0EB-47D8-B459-EF1B9C5621AA}"/>
                </c:ext>
              </c:extLst>
            </c:dLbl>
            <c:dLbl>
              <c:idx val="3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C-C0EB-47D8-B459-EF1B9C5621AA}"/>
                </c:ext>
              </c:extLst>
            </c:dLbl>
            <c:dLbl>
              <c:idx val="3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D-C0EB-47D8-B459-EF1B9C5621AA}"/>
                </c:ext>
              </c:extLst>
            </c:dLbl>
            <c:dLbl>
              <c:idx val="3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E-C0EB-47D8-B459-EF1B9C5621AA}"/>
                </c:ext>
              </c:extLst>
            </c:dLbl>
            <c:dLbl>
              <c:idx val="3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F-C0EB-47D8-B459-EF1B9C5621AA}"/>
                </c:ext>
              </c:extLst>
            </c:dLbl>
            <c:dLbl>
              <c:idx val="3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80-C0EB-47D8-B459-EF1B9C5621AA}"/>
                </c:ext>
              </c:extLst>
            </c:dLbl>
            <c:dLbl>
              <c:idx val="3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81-C0EB-47D8-B459-EF1B9C5621AA}"/>
                </c:ext>
              </c:extLst>
            </c:dLbl>
            <c:dLbl>
              <c:idx val="3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82-C0EB-47D8-B459-EF1B9C5621AA}"/>
                </c:ext>
              </c:extLst>
            </c:dLbl>
            <c:dLbl>
              <c:idx val="3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83-C0EB-47D8-B459-EF1B9C5621AA}"/>
                </c:ext>
              </c:extLst>
            </c:dLbl>
            <c:dLbl>
              <c:idx val="3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84-C0EB-47D8-B459-EF1B9C5621AA}"/>
                </c:ext>
              </c:extLst>
            </c:dLbl>
            <c:dLbl>
              <c:idx val="3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85-C0EB-47D8-B459-EF1B9C5621AA}"/>
                </c:ext>
              </c:extLst>
            </c:dLbl>
            <c:dLbl>
              <c:idx val="3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86-C0EB-47D8-B459-EF1B9C5621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'S11'!$D$44:$D$386</c:f>
              <c:numCache>
                <c:formatCode>General</c:formatCode>
                <c:ptCount val="34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</c:numCache>
            </c:numRef>
          </c:xVal>
          <c:yVal>
            <c:numRef>
              <c:f>'S11'!$C$44:$C$386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'S11'!$A$44:$A$386</c15:f>
                <c15:dlblRangeCache>
                  <c:ptCount val="343"/>
                  <c:pt idx="0">
                    <c:v>Country A</c:v>
                  </c:pt>
                  <c:pt idx="1">
                    <c:v>Country A</c:v>
                  </c:pt>
                  <c:pt idx="2">
                    <c:v>Country A</c:v>
                  </c:pt>
                  <c:pt idx="3">
                    <c:v>Country A</c:v>
                  </c:pt>
                  <c:pt idx="4">
                    <c:v>Country A</c:v>
                  </c:pt>
                  <c:pt idx="5">
                    <c:v>Country A</c:v>
                  </c:pt>
                  <c:pt idx="6">
                    <c:v>Country A</c:v>
                  </c:pt>
                  <c:pt idx="7">
                    <c:v>Country A</c:v>
                  </c:pt>
                  <c:pt idx="8">
                    <c:v>Country A</c:v>
                  </c:pt>
                  <c:pt idx="9">
                    <c:v>Country A</c:v>
                  </c:pt>
                  <c:pt idx="10">
                    <c:v>Country A</c:v>
                  </c:pt>
                  <c:pt idx="11">
                    <c:v>Country A</c:v>
                  </c:pt>
                  <c:pt idx="12">
                    <c:v>Country A</c:v>
                  </c:pt>
                  <c:pt idx="13">
                    <c:v>Country A</c:v>
                  </c:pt>
                  <c:pt idx="14">
                    <c:v>Country A</c:v>
                  </c:pt>
                  <c:pt idx="15">
                    <c:v>Country A</c:v>
                  </c:pt>
                  <c:pt idx="16">
                    <c:v>Country A</c:v>
                  </c:pt>
                  <c:pt idx="17">
                    <c:v>Country A</c:v>
                  </c:pt>
                  <c:pt idx="18">
                    <c:v>Country A</c:v>
                  </c:pt>
                  <c:pt idx="19">
                    <c:v>Country A</c:v>
                  </c:pt>
                  <c:pt idx="20">
                    <c:v>Country A</c:v>
                  </c:pt>
                  <c:pt idx="21">
                    <c:v>Country A</c:v>
                  </c:pt>
                  <c:pt idx="22">
                    <c:v>Country A</c:v>
                  </c:pt>
                  <c:pt idx="23">
                    <c:v>Country A</c:v>
                  </c:pt>
                  <c:pt idx="24">
                    <c:v>Country A</c:v>
                  </c:pt>
                  <c:pt idx="25">
                    <c:v>Country A</c:v>
                  </c:pt>
                  <c:pt idx="26">
                    <c:v>Country A</c:v>
                  </c:pt>
                  <c:pt idx="27">
                    <c:v>Country A</c:v>
                  </c:pt>
                  <c:pt idx="28">
                    <c:v>Country A</c:v>
                  </c:pt>
                  <c:pt idx="29">
                    <c:v>Country A</c:v>
                  </c:pt>
                  <c:pt idx="30">
                    <c:v>Country A</c:v>
                  </c:pt>
                  <c:pt idx="31">
                    <c:v>Country A</c:v>
                  </c:pt>
                  <c:pt idx="32">
                    <c:v>Country A</c:v>
                  </c:pt>
                  <c:pt idx="33">
                    <c:v>Country A</c:v>
                  </c:pt>
                  <c:pt idx="34">
                    <c:v>Country A</c:v>
                  </c:pt>
                  <c:pt idx="35">
                    <c:v>Country A</c:v>
                  </c:pt>
                  <c:pt idx="36">
                    <c:v>Country A</c:v>
                  </c:pt>
                  <c:pt idx="37">
                    <c:v>Country A</c:v>
                  </c:pt>
                  <c:pt idx="38">
                    <c:v>Country A</c:v>
                  </c:pt>
                  <c:pt idx="39">
                    <c:v>Country A</c:v>
                  </c:pt>
                  <c:pt idx="40">
                    <c:v>Country A</c:v>
                  </c:pt>
                  <c:pt idx="41">
                    <c:v>Country A</c:v>
                  </c:pt>
                  <c:pt idx="42">
                    <c:v>Country A</c:v>
                  </c:pt>
                  <c:pt idx="43">
                    <c:v>Country A</c:v>
                  </c:pt>
                  <c:pt idx="44">
                    <c:v>Country A</c:v>
                  </c:pt>
                  <c:pt idx="45">
                    <c:v>Country 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35-5FBE-4E41-A068-08E560D66CAF}"/>
            </c:ext>
          </c:extLst>
        </c:ser>
        <c:ser>
          <c:idx val="6"/>
          <c:order val="6"/>
          <c:tx>
            <c:strRef>
              <c:f>'S11'!$AL$42</c:f>
              <c:strCache>
                <c:ptCount val="1"/>
                <c:pt idx="0">
                  <c:v>Midpoint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20000"/>
                  <a:lumOff val="80000"/>
                </a:schemeClr>
              </a:solidFill>
              <a:ln w="9525">
                <a:noFill/>
              </a:ln>
              <a:effectLst/>
            </c:spPr>
          </c:marker>
          <c:dPt>
            <c:idx val="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6-5FBE-4E41-A068-08E560D66CAF}"/>
              </c:ext>
            </c:extLst>
          </c:dPt>
          <c:dPt>
            <c:idx val="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7-5FBE-4E41-A068-08E560D66CAF}"/>
              </c:ext>
            </c:extLst>
          </c:dPt>
          <c:dPt>
            <c:idx val="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8-5FBE-4E41-A068-08E560D66CAF}"/>
              </c:ext>
            </c:extLst>
          </c:dPt>
          <c:dPt>
            <c:idx val="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9-5FBE-4E41-A068-08E560D66CAF}"/>
              </c:ext>
            </c:extLst>
          </c:dPt>
          <c:dPt>
            <c:idx val="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A-5FBE-4E41-A068-08E560D66CAF}"/>
              </c:ext>
            </c:extLst>
          </c:dPt>
          <c:dPt>
            <c:idx val="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B-5FBE-4E41-A068-08E560D66CAF}"/>
              </c:ext>
            </c:extLst>
          </c:dPt>
          <c:dPt>
            <c:idx val="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C-5FBE-4E41-A068-08E560D66CAF}"/>
              </c:ext>
            </c:extLst>
          </c:dPt>
          <c:dPt>
            <c:idx val="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D-5FBE-4E41-A068-08E560D66CAF}"/>
              </c:ext>
            </c:extLst>
          </c:dPt>
          <c:dPt>
            <c:idx val="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E-5FBE-4E41-A068-08E560D66CAF}"/>
              </c:ext>
            </c:extLst>
          </c:dPt>
          <c:dPt>
            <c:idx val="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F-5FBE-4E41-A068-08E560D66CAF}"/>
              </c:ext>
            </c:extLst>
          </c:dPt>
          <c:dPt>
            <c:idx val="1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0-5FBE-4E41-A068-08E560D66CAF}"/>
              </c:ext>
            </c:extLst>
          </c:dPt>
          <c:dPt>
            <c:idx val="1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1-5FBE-4E41-A068-08E560D66CAF}"/>
              </c:ext>
            </c:extLst>
          </c:dPt>
          <c:dPt>
            <c:idx val="1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2-5FBE-4E41-A068-08E560D66CAF}"/>
              </c:ext>
            </c:extLst>
          </c:dPt>
          <c:dPt>
            <c:idx val="1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3-5FBE-4E41-A068-08E560D66CAF}"/>
              </c:ext>
            </c:extLst>
          </c:dPt>
          <c:dPt>
            <c:idx val="1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4-5FBE-4E41-A068-08E560D66CAF}"/>
              </c:ext>
            </c:extLst>
          </c:dPt>
          <c:dPt>
            <c:idx val="1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5-5FBE-4E41-A068-08E560D66CAF}"/>
              </c:ext>
            </c:extLst>
          </c:dPt>
          <c:dPt>
            <c:idx val="1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6-5FBE-4E41-A068-08E560D66CAF}"/>
              </c:ext>
            </c:extLst>
          </c:dPt>
          <c:dPt>
            <c:idx val="1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7-5FBE-4E41-A068-08E560D66CAF}"/>
              </c:ext>
            </c:extLst>
          </c:dPt>
          <c:dPt>
            <c:idx val="1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8-5FBE-4E41-A068-08E560D66CAF}"/>
              </c:ext>
            </c:extLst>
          </c:dPt>
          <c:dPt>
            <c:idx val="1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9-5FBE-4E41-A068-08E560D66CAF}"/>
              </c:ext>
            </c:extLst>
          </c:dPt>
          <c:dPt>
            <c:idx val="2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A-5FBE-4E41-A068-08E560D66CAF}"/>
              </c:ext>
            </c:extLst>
          </c:dPt>
          <c:dPt>
            <c:idx val="2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B-5FBE-4E41-A068-08E560D66CAF}"/>
              </c:ext>
            </c:extLst>
          </c:dPt>
          <c:dPt>
            <c:idx val="2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C-5FBE-4E41-A068-08E560D66CAF}"/>
              </c:ext>
            </c:extLst>
          </c:dPt>
          <c:dPt>
            <c:idx val="2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D-5FBE-4E41-A068-08E560D66CAF}"/>
              </c:ext>
            </c:extLst>
          </c:dPt>
          <c:dPt>
            <c:idx val="2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E-5FBE-4E41-A068-08E560D66CAF}"/>
              </c:ext>
            </c:extLst>
          </c:dPt>
          <c:dPt>
            <c:idx val="2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F-5FBE-4E41-A068-08E560D66CAF}"/>
              </c:ext>
            </c:extLst>
          </c:dPt>
          <c:dPt>
            <c:idx val="2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0-5FBE-4E41-A068-08E560D66CAF}"/>
              </c:ext>
            </c:extLst>
          </c:dPt>
          <c:dPt>
            <c:idx val="2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1-5FBE-4E41-A068-08E560D66CAF}"/>
              </c:ext>
            </c:extLst>
          </c:dPt>
          <c:dPt>
            <c:idx val="2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2-5FBE-4E41-A068-08E560D66CAF}"/>
              </c:ext>
            </c:extLst>
          </c:dPt>
          <c:dPt>
            <c:idx val="2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3-5FBE-4E41-A068-08E560D66CAF}"/>
              </c:ext>
            </c:extLst>
          </c:dPt>
          <c:dPt>
            <c:idx val="3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4-5FBE-4E41-A068-08E560D66CAF}"/>
              </c:ext>
            </c:extLst>
          </c:dPt>
          <c:dPt>
            <c:idx val="3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5-5FBE-4E41-A068-08E560D66CAF}"/>
              </c:ext>
            </c:extLst>
          </c:dPt>
          <c:dPt>
            <c:idx val="3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6-5FBE-4E41-A068-08E560D66CAF}"/>
              </c:ext>
            </c:extLst>
          </c:dPt>
          <c:dPt>
            <c:idx val="3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7-5FBE-4E41-A068-08E560D66CAF}"/>
              </c:ext>
            </c:extLst>
          </c:dPt>
          <c:dPt>
            <c:idx val="3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8-5FBE-4E41-A068-08E560D66CAF}"/>
              </c:ext>
            </c:extLst>
          </c:dPt>
          <c:dPt>
            <c:idx val="3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9-5FBE-4E41-A068-08E560D66CAF}"/>
              </c:ext>
            </c:extLst>
          </c:dPt>
          <c:dPt>
            <c:idx val="3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A-5FBE-4E41-A068-08E560D66CAF}"/>
              </c:ext>
            </c:extLst>
          </c:dPt>
          <c:dPt>
            <c:idx val="3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B-5FBE-4E41-A068-08E560D66CAF}"/>
              </c:ext>
            </c:extLst>
          </c:dPt>
          <c:dPt>
            <c:idx val="3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C-5FBE-4E41-A068-08E560D66CAF}"/>
              </c:ext>
            </c:extLst>
          </c:dPt>
          <c:dPt>
            <c:idx val="3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D-5FBE-4E41-A068-08E560D66CAF}"/>
              </c:ext>
            </c:extLst>
          </c:dPt>
          <c:dPt>
            <c:idx val="4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E-5FBE-4E41-A068-08E560D66CAF}"/>
              </c:ext>
            </c:extLst>
          </c:dPt>
          <c:dPt>
            <c:idx val="4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F-5FBE-4E41-A068-08E560D66CAF}"/>
              </c:ext>
            </c:extLst>
          </c:dPt>
          <c:dPt>
            <c:idx val="4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0-5FBE-4E41-A068-08E560D66CAF}"/>
              </c:ext>
            </c:extLst>
          </c:dPt>
          <c:dPt>
            <c:idx val="4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1-5FBE-4E41-A068-08E560D66CAF}"/>
              </c:ext>
            </c:extLst>
          </c:dPt>
          <c:dPt>
            <c:idx val="4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2-5FBE-4E41-A068-08E560D66CAF}"/>
              </c:ext>
            </c:extLst>
          </c:dPt>
          <c:dPt>
            <c:idx val="4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3-5FBE-4E41-A068-08E560D66CAF}"/>
              </c:ext>
            </c:extLst>
          </c:dPt>
          <c:dPt>
            <c:idx val="34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E-BCFA-443A-BEFE-0C9E9B9BF396}"/>
              </c:ext>
            </c:extLst>
          </c:dPt>
          <c:dPt>
            <c:idx val="34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F-BCFA-443A-BEFE-0C9E9B9BF396}"/>
              </c:ext>
            </c:extLst>
          </c:dPt>
          <c:errBars>
            <c:errDir val="x"/>
            <c:errBarType val="both"/>
            <c:errValType val="cust"/>
            <c:noEndCap val="1"/>
            <c:plus>
              <c:numRef>
                <c:f>'S11'!$AN$44:$AN$386</c:f>
                <c:numCache>
                  <c:formatCode>General</c:formatCode>
                  <c:ptCount val="343"/>
                  <c:pt idx="0">
                    <c:v>27.5</c:v>
                  </c:pt>
                  <c:pt idx="1">
                    <c:v>30</c:v>
                  </c:pt>
                  <c:pt idx="2">
                    <c:v>30</c:v>
                  </c:pt>
                  <c:pt idx="3">
                    <c:v>30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  <c:pt idx="7">
                    <c:v>30</c:v>
                  </c:pt>
                  <c:pt idx="8">
                    <c:v>30</c:v>
                  </c:pt>
                  <c:pt idx="9">
                    <c:v>30</c:v>
                  </c:pt>
                  <c:pt idx="10">
                    <c:v>30</c:v>
                  </c:pt>
                  <c:pt idx="11">
                    <c:v>30</c:v>
                  </c:pt>
                  <c:pt idx="12">
                    <c:v>30</c:v>
                  </c:pt>
                  <c:pt idx="13">
                    <c:v>30</c:v>
                  </c:pt>
                  <c:pt idx="14">
                    <c:v>30</c:v>
                  </c:pt>
                  <c:pt idx="15">
                    <c:v>30</c:v>
                  </c:pt>
                  <c:pt idx="16">
                    <c:v>30</c:v>
                  </c:pt>
                  <c:pt idx="17">
                    <c:v>30</c:v>
                  </c:pt>
                  <c:pt idx="18">
                    <c:v>30</c:v>
                  </c:pt>
                  <c:pt idx="19">
                    <c:v>30</c:v>
                  </c:pt>
                  <c:pt idx="20">
                    <c:v>30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30</c:v>
                  </c:pt>
                  <c:pt idx="24">
                    <c:v>30</c:v>
                  </c:pt>
                  <c:pt idx="25">
                    <c:v>30</c:v>
                  </c:pt>
                  <c:pt idx="26">
                    <c:v>30</c:v>
                  </c:pt>
                  <c:pt idx="27">
                    <c:v>30</c:v>
                  </c:pt>
                  <c:pt idx="28">
                    <c:v>30</c:v>
                  </c:pt>
                  <c:pt idx="29">
                    <c:v>30</c:v>
                  </c:pt>
                  <c:pt idx="30">
                    <c:v>30</c:v>
                  </c:pt>
                  <c:pt idx="31">
                    <c:v>30</c:v>
                  </c:pt>
                  <c:pt idx="32">
                    <c:v>30</c:v>
                  </c:pt>
                  <c:pt idx="33">
                    <c:v>30</c:v>
                  </c:pt>
                  <c:pt idx="34">
                    <c:v>30</c:v>
                  </c:pt>
                  <c:pt idx="35">
                    <c:v>30</c:v>
                  </c:pt>
                  <c:pt idx="36">
                    <c:v>30</c:v>
                  </c:pt>
                  <c:pt idx="37">
                    <c:v>30</c:v>
                  </c:pt>
                  <c:pt idx="38">
                    <c:v>30</c:v>
                  </c:pt>
                  <c:pt idx="39">
                    <c:v>30</c:v>
                  </c:pt>
                  <c:pt idx="40">
                    <c:v>30</c:v>
                  </c:pt>
                  <c:pt idx="41">
                    <c:v>30</c:v>
                  </c:pt>
                  <c:pt idx="42">
                    <c:v>30</c:v>
                  </c:pt>
                  <c:pt idx="43">
                    <c:v>30</c:v>
                  </c:pt>
                  <c:pt idx="44">
                    <c:v>30</c:v>
                  </c:pt>
                  <c:pt idx="45">
                    <c:v>30</c:v>
                  </c:pt>
                </c:numCache>
              </c:numRef>
            </c:plus>
            <c:minus>
              <c:numRef>
                <c:f>'S11'!$AM$44:$AM$386</c:f>
                <c:numCache>
                  <c:formatCode>General</c:formatCode>
                  <c:ptCount val="343"/>
                  <c:pt idx="0">
                    <c:v>27.5</c:v>
                  </c:pt>
                  <c:pt idx="1">
                    <c:v>30</c:v>
                  </c:pt>
                  <c:pt idx="2">
                    <c:v>30</c:v>
                  </c:pt>
                  <c:pt idx="3">
                    <c:v>30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  <c:pt idx="7">
                    <c:v>30</c:v>
                  </c:pt>
                  <c:pt idx="8">
                    <c:v>30</c:v>
                  </c:pt>
                  <c:pt idx="9">
                    <c:v>30</c:v>
                  </c:pt>
                  <c:pt idx="10">
                    <c:v>30</c:v>
                  </c:pt>
                  <c:pt idx="11">
                    <c:v>30</c:v>
                  </c:pt>
                  <c:pt idx="12">
                    <c:v>30</c:v>
                  </c:pt>
                  <c:pt idx="13">
                    <c:v>30</c:v>
                  </c:pt>
                  <c:pt idx="14">
                    <c:v>30</c:v>
                  </c:pt>
                  <c:pt idx="15">
                    <c:v>30</c:v>
                  </c:pt>
                  <c:pt idx="16">
                    <c:v>30</c:v>
                  </c:pt>
                  <c:pt idx="17">
                    <c:v>30</c:v>
                  </c:pt>
                  <c:pt idx="18">
                    <c:v>30</c:v>
                  </c:pt>
                  <c:pt idx="19">
                    <c:v>30</c:v>
                  </c:pt>
                  <c:pt idx="20">
                    <c:v>30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30</c:v>
                  </c:pt>
                  <c:pt idx="24">
                    <c:v>30</c:v>
                  </c:pt>
                  <c:pt idx="25">
                    <c:v>30</c:v>
                  </c:pt>
                  <c:pt idx="26">
                    <c:v>30</c:v>
                  </c:pt>
                  <c:pt idx="27">
                    <c:v>30</c:v>
                  </c:pt>
                  <c:pt idx="28">
                    <c:v>30</c:v>
                  </c:pt>
                  <c:pt idx="29">
                    <c:v>30</c:v>
                  </c:pt>
                  <c:pt idx="30">
                    <c:v>30</c:v>
                  </c:pt>
                  <c:pt idx="31">
                    <c:v>30</c:v>
                  </c:pt>
                  <c:pt idx="32">
                    <c:v>30</c:v>
                  </c:pt>
                  <c:pt idx="33">
                    <c:v>30</c:v>
                  </c:pt>
                  <c:pt idx="34">
                    <c:v>30</c:v>
                  </c:pt>
                  <c:pt idx="35">
                    <c:v>30</c:v>
                  </c:pt>
                  <c:pt idx="36">
                    <c:v>30</c:v>
                  </c:pt>
                  <c:pt idx="37">
                    <c:v>30</c:v>
                  </c:pt>
                  <c:pt idx="38">
                    <c:v>30</c:v>
                  </c:pt>
                  <c:pt idx="39">
                    <c:v>30</c:v>
                  </c:pt>
                  <c:pt idx="40">
                    <c:v>30</c:v>
                  </c:pt>
                  <c:pt idx="41">
                    <c:v>30</c:v>
                  </c:pt>
                  <c:pt idx="42">
                    <c:v>30</c:v>
                  </c:pt>
                  <c:pt idx="43">
                    <c:v>30</c:v>
                  </c:pt>
                  <c:pt idx="44">
                    <c:v>30</c:v>
                  </c:pt>
                  <c:pt idx="45">
                    <c:v>30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bg1">
                    <a:lumMod val="75000"/>
                  </a:schemeClr>
                </a:solidFill>
                <a:round/>
              </a:ln>
              <a:effectLst/>
            </c:spPr>
          </c:errBars>
          <c:xVal>
            <c:numRef>
              <c:f>'S11'!$AL$44:$AL$386</c:f>
              <c:numCache>
                <c:formatCode>0</c:formatCode>
                <c:ptCount val="343"/>
                <c:pt idx="0">
                  <c:v>32.5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</c:numCache>
            </c:numRef>
          </c:xVal>
          <c:yVal>
            <c:numRef>
              <c:f>'S11'!$AE$44:$AE$386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66-5FBE-4E41-A068-08E560D66C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2901071"/>
        <c:axId val="580136415"/>
      </c:scatterChart>
      <c:valAx>
        <c:axId val="552901071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Use</a:t>
                </a:r>
                <a:r>
                  <a:rPr lang="en-US" baseline="0"/>
                  <a:t> of b</a:t>
                </a:r>
                <a:r>
                  <a:rPr lang="en-US"/>
                  <a:t>asic</a:t>
                </a:r>
                <a:r>
                  <a:rPr lang="en-US" baseline="0"/>
                  <a:t> sanitation - rural (%)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136415"/>
        <c:crosses val="autoZero"/>
        <c:crossBetween val="midCat"/>
      </c:valAx>
      <c:valAx>
        <c:axId val="58013641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2901071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egendEntry>
        <c:idx val="5"/>
        <c:delete val="1"/>
      </c:legendEntry>
      <c:legendEntry>
        <c:idx val="6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2237457291351E-2"/>
          <c:y val="3.10098757061299E-2"/>
          <c:w val="0.89155950542516005"/>
          <c:h val="0.88679866618767333"/>
        </c:manualLayout>
      </c:layout>
      <c:areaChart>
        <c:grouping val="standard"/>
        <c:varyColors val="0"/>
        <c:ser>
          <c:idx val="0"/>
          <c:order val="0"/>
          <c:spPr>
            <a:solidFill>
              <a:srgbClr val="388E3C">
                <a:alpha val="14902"/>
              </a:srgbClr>
            </a:solidFill>
            <a:ln w="25400">
              <a:noFill/>
            </a:ln>
          </c:spPr>
          <c:cat>
            <c:numRef>
              <c:f>S12A!$E$30:$F$30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S12A!$E$31:$F$31</c:f>
              <c:numCache>
                <c:formatCode>General</c:formatCode>
                <c:ptCount val="2"/>
                <c:pt idx="0">
                  <c:v>90</c:v>
                </c:pt>
                <c:pt idx="1">
                  <c:v>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24-407E-BABD-FBF003C902D0}"/>
            </c:ext>
          </c:extLst>
        </c:ser>
        <c:ser>
          <c:idx val="2"/>
          <c:order val="1"/>
          <c:spPr>
            <a:solidFill>
              <a:schemeClr val="bg1">
                <a:lumMod val="95000"/>
              </a:schemeClr>
            </a:solidFill>
            <a:ln w="25400">
              <a:noFill/>
            </a:ln>
          </c:spPr>
          <c:cat>
            <c:numRef>
              <c:f>S12A!$E$30:$F$30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S12A!$C$31:$D$31</c:f>
              <c:numCache>
                <c:formatCode>General</c:formatCode>
                <c:ptCount val="2"/>
                <c:pt idx="0">
                  <c:v>3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24-407E-BABD-FBF003C902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422312"/>
        <c:axId val="124422704"/>
      </c:areaChart>
      <c:lineChart>
        <c:grouping val="standard"/>
        <c:varyColors val="0"/>
        <c:ser>
          <c:idx val="3"/>
          <c:order val="2"/>
          <c:spPr>
            <a:ln w="38100"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dLbls>
            <c:dLbl>
              <c:idx val="0"/>
              <c:numFmt formatCode="#,##0" sourceLinked="0"/>
              <c:spPr>
                <a:solidFill>
                  <a:srgbClr val="388E3C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FD24-407E-BABD-FBF003C902D0}"/>
                </c:ext>
              </c:extLst>
            </c:dLbl>
            <c:dLbl>
              <c:idx val="1"/>
              <c:numFmt formatCode="#,##0" sourceLinked="0"/>
              <c:spPr>
                <a:solidFill>
                  <a:srgbClr val="388E3C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D24-407E-BABD-FBF003C902D0}"/>
                </c:ext>
              </c:extLst>
            </c:dLbl>
            <c:numFmt formatCode="#,##0" sourceLinked="0"/>
            <c:spPr>
              <a:solidFill>
                <a:srgbClr val="388E3C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S12A!$E$31:$F$31</c:f>
              <c:numCache>
                <c:formatCode>General</c:formatCode>
                <c:ptCount val="2"/>
                <c:pt idx="0">
                  <c:v>90</c:v>
                </c:pt>
                <c:pt idx="1">
                  <c:v>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D24-407E-BABD-FBF003C902D0}"/>
            </c:ext>
          </c:extLst>
        </c:ser>
        <c:ser>
          <c:idx val="4"/>
          <c:order val="3"/>
          <c:spPr>
            <a:ln w="25400">
              <a:solidFill>
                <a:srgbClr val="388E3C"/>
              </a:solidFill>
              <a:prstDash val="sysDot"/>
            </a:ln>
          </c:spPr>
          <c:marker>
            <c:symbol val="none"/>
          </c:marker>
          <c:dLbls>
            <c:numFmt formatCode="#,##0" sourceLinked="0"/>
            <c:spPr>
              <a:solidFill>
                <a:srgbClr val="388E3C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S12A!$C$31:$D$31</c:f>
              <c:numCache>
                <c:formatCode>General</c:formatCode>
                <c:ptCount val="2"/>
                <c:pt idx="0">
                  <c:v>3</c:v>
                </c:pt>
                <c:pt idx="1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D24-407E-BABD-FBF003C902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22312"/>
        <c:axId val="124422704"/>
      </c:lineChart>
      <c:catAx>
        <c:axId val="124422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600">
                <a:solidFill>
                  <a:schemeClr val="bg1">
                    <a:lumMod val="65000"/>
                  </a:schemeClr>
                </a:solidFill>
              </a:defRPr>
            </a:pPr>
            <a:endParaRPr lang="en-US"/>
          </a:p>
        </c:txPr>
        <c:crossAx val="124422704"/>
        <c:crossesAt val="0"/>
        <c:auto val="1"/>
        <c:lblAlgn val="ctr"/>
        <c:lblOffset val="100"/>
        <c:noMultiLvlLbl val="0"/>
      </c:catAx>
      <c:valAx>
        <c:axId val="124422704"/>
        <c:scaling>
          <c:orientation val="minMax"/>
          <c:max val="100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124422312"/>
        <c:crosses val="autoZero"/>
        <c:crossBetween val="midCat"/>
        <c:majorUnit val="20"/>
        <c:minorUnit val="20"/>
      </c:valAx>
      <c:spPr>
        <a:solidFill>
          <a:schemeClr val="bg1">
            <a:lumMod val="95000"/>
          </a:schemeClr>
        </a:solid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9" l="0.78740157499999996" r="0.78740157499999996" t="0.984251969" header="0.5" footer="0.5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2237457291351E-2"/>
          <c:y val="3.10098757061299E-2"/>
          <c:w val="0.89155950542516005"/>
          <c:h val="0.89654740959767631"/>
        </c:manualLayout>
      </c:layout>
      <c:areaChart>
        <c:grouping val="standard"/>
        <c:varyColors val="0"/>
        <c:ser>
          <c:idx val="0"/>
          <c:order val="0"/>
          <c:spPr>
            <a:solidFill>
              <a:srgbClr val="388E3C">
                <a:alpha val="14902"/>
              </a:srgbClr>
            </a:solidFill>
            <a:ln w="25400">
              <a:noFill/>
            </a:ln>
          </c:spPr>
          <c:cat>
            <c:numRef>
              <c:f>S12A!$E$30:$F$30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S12A!$E$32:$F$32</c:f>
              <c:numCache>
                <c:formatCode>General</c:formatCode>
                <c:ptCount val="2"/>
                <c:pt idx="0">
                  <c:v>99</c:v>
                </c:pt>
                <c:pt idx="1">
                  <c:v>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1D-4F62-B1E7-2359BF97E096}"/>
            </c:ext>
          </c:extLst>
        </c:ser>
        <c:ser>
          <c:idx val="2"/>
          <c:order val="1"/>
          <c:spPr>
            <a:solidFill>
              <a:sysClr val="window" lastClr="FFFFFF">
                <a:lumMod val="95000"/>
              </a:sysClr>
            </a:solidFill>
            <a:ln w="25400">
              <a:noFill/>
            </a:ln>
          </c:spPr>
          <c:cat>
            <c:numRef>
              <c:f>S12A!$E$30:$F$30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S12A!$C$32:$D$32</c:f>
              <c:numCache>
                <c:formatCode>General</c:formatCode>
                <c:ptCount val="2"/>
                <c:pt idx="0">
                  <c:v>0</c:v>
                </c:pt>
                <c:pt idx="1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1D-4F62-B1E7-2359BF97E0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423488"/>
        <c:axId val="124423880"/>
      </c:areaChart>
      <c:lineChart>
        <c:grouping val="standard"/>
        <c:varyColors val="0"/>
        <c:ser>
          <c:idx val="3"/>
          <c:order val="2"/>
          <c:spPr>
            <a:ln w="38100">
              <a:solidFill>
                <a:srgbClr val="70AD47">
                  <a:lumMod val="75000"/>
                </a:srgbClr>
              </a:solidFill>
            </a:ln>
          </c:spPr>
          <c:marker>
            <c:symbol val="none"/>
          </c:marker>
          <c:dLbls>
            <c:dLbl>
              <c:idx val="0"/>
              <c:numFmt formatCode="#,##0" sourceLinked="0"/>
              <c:spPr>
                <a:solidFill>
                  <a:srgbClr val="388E3C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141D-4F62-B1E7-2359BF97E096}"/>
                </c:ext>
              </c:extLst>
            </c:dLbl>
            <c:dLbl>
              <c:idx val="1"/>
              <c:numFmt formatCode="#,##0" sourceLinked="0"/>
              <c:spPr>
                <a:solidFill>
                  <a:srgbClr val="388E3C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141D-4F62-B1E7-2359BF97E096}"/>
                </c:ext>
              </c:extLst>
            </c:dLbl>
            <c:numFmt formatCode="#,##0" sourceLinked="0"/>
            <c:spPr>
              <a:solidFill>
                <a:srgbClr val="388E3C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S12A!$E$32:$F$32</c:f>
              <c:numCache>
                <c:formatCode>General</c:formatCode>
                <c:ptCount val="2"/>
                <c:pt idx="0">
                  <c:v>99</c:v>
                </c:pt>
                <c:pt idx="1">
                  <c:v>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41D-4F62-B1E7-2359BF97E096}"/>
            </c:ext>
          </c:extLst>
        </c:ser>
        <c:ser>
          <c:idx val="4"/>
          <c:order val="3"/>
          <c:spPr>
            <a:ln w="25400">
              <a:solidFill>
                <a:srgbClr val="388E3C"/>
              </a:solidFill>
              <a:prstDash val="sysDot"/>
            </a:ln>
          </c:spPr>
          <c:marker>
            <c:symbol val="none"/>
          </c:marker>
          <c:dLbls>
            <c:numFmt formatCode="#,##0" sourceLinked="0"/>
            <c:spPr>
              <a:solidFill>
                <a:srgbClr val="388E3C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S12A!$C$32:$D$32</c:f>
              <c:numCache>
                <c:formatCode>General</c:formatCode>
                <c:ptCount val="2"/>
                <c:pt idx="0">
                  <c:v>0</c:v>
                </c:pt>
                <c:pt idx="1">
                  <c:v>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41D-4F62-B1E7-2359BF97E0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23488"/>
        <c:axId val="124423880"/>
      </c:lineChart>
      <c:catAx>
        <c:axId val="12442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600">
                <a:solidFill>
                  <a:schemeClr val="bg1">
                    <a:lumMod val="65000"/>
                  </a:schemeClr>
                </a:solidFill>
              </a:defRPr>
            </a:pPr>
            <a:endParaRPr lang="en-US"/>
          </a:p>
        </c:txPr>
        <c:crossAx val="124423880"/>
        <c:crossesAt val="0"/>
        <c:auto val="1"/>
        <c:lblAlgn val="ctr"/>
        <c:lblOffset val="100"/>
        <c:noMultiLvlLbl val="0"/>
      </c:catAx>
      <c:valAx>
        <c:axId val="124423880"/>
        <c:scaling>
          <c:orientation val="minMax"/>
          <c:max val="100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124423488"/>
        <c:crosses val="autoZero"/>
        <c:crossBetween val="midCat"/>
        <c:majorUnit val="20"/>
        <c:minorUnit val="20"/>
      </c:valAx>
      <c:spPr>
        <a:solidFill>
          <a:sysClr val="window" lastClr="FFFFFF">
            <a:lumMod val="95000"/>
          </a:sysClr>
        </a:solid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9" l="0.78740157499999996" r="0.78740157499999996" t="0.984251969" header="0.5" footer="0.5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2237457291351E-2"/>
          <c:y val="3.10098757061299E-2"/>
          <c:w val="0.89155950542516005"/>
          <c:h val="0.89167303789267482"/>
        </c:manualLayout>
      </c:layout>
      <c:areaChart>
        <c:grouping val="standard"/>
        <c:varyColors val="0"/>
        <c:ser>
          <c:idx val="0"/>
          <c:order val="0"/>
          <c:spPr>
            <a:solidFill>
              <a:srgbClr val="388E3C">
                <a:alpha val="14902"/>
              </a:srgbClr>
            </a:solidFill>
            <a:ln w="25400">
              <a:noFill/>
            </a:ln>
          </c:spPr>
          <c:cat>
            <c:numRef>
              <c:f>S12A!$E$30:$F$30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S12A!$E$33:$F$33</c:f>
              <c:numCache>
                <c:formatCode>General</c:formatCode>
                <c:ptCount val="2"/>
                <c:pt idx="0">
                  <c:v>98</c:v>
                </c:pt>
                <c:pt idx="1">
                  <c:v>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9C-4E8A-958C-DCF77B8802BE}"/>
            </c:ext>
          </c:extLst>
        </c:ser>
        <c:ser>
          <c:idx val="2"/>
          <c:order val="1"/>
          <c:spPr>
            <a:solidFill>
              <a:sysClr val="window" lastClr="FFFFFF">
                <a:lumMod val="95000"/>
              </a:sysClr>
            </a:solidFill>
            <a:ln w="25400">
              <a:noFill/>
            </a:ln>
          </c:spPr>
          <c:cat>
            <c:numRef>
              <c:f>S12A!$E$30:$F$30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S12A!$C$33:$D$33</c:f>
              <c:numCache>
                <c:formatCode>General</c:formatCode>
                <c:ptCount val="2"/>
                <c:pt idx="0">
                  <c:v>50</c:v>
                </c:pt>
                <c:pt idx="1">
                  <c:v>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9C-4E8A-958C-DCF77B8802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424664"/>
        <c:axId val="124425056"/>
      </c:areaChart>
      <c:lineChart>
        <c:grouping val="standard"/>
        <c:varyColors val="0"/>
        <c:ser>
          <c:idx val="3"/>
          <c:order val="2"/>
          <c:spPr>
            <a:ln w="38100">
              <a:solidFill>
                <a:srgbClr val="70AD47">
                  <a:lumMod val="75000"/>
                </a:srgbClr>
              </a:solidFill>
            </a:ln>
          </c:spPr>
          <c:marker>
            <c:symbol val="none"/>
          </c:marker>
          <c:dLbls>
            <c:dLbl>
              <c:idx val="0"/>
              <c:numFmt formatCode="#,##0" sourceLinked="0"/>
              <c:spPr>
                <a:solidFill>
                  <a:srgbClr val="388E3C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A89C-4E8A-958C-DCF77B8802BE}"/>
                </c:ext>
              </c:extLst>
            </c:dLbl>
            <c:dLbl>
              <c:idx val="1"/>
              <c:numFmt formatCode="#,##0" sourceLinked="0"/>
              <c:spPr>
                <a:solidFill>
                  <a:srgbClr val="388E3C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A89C-4E8A-958C-DCF77B8802BE}"/>
                </c:ext>
              </c:extLst>
            </c:dLbl>
            <c:numFmt formatCode="#,##0" sourceLinked="0"/>
            <c:spPr>
              <a:solidFill>
                <a:srgbClr val="388E3C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S12A!$E$33:$F$33</c:f>
              <c:numCache>
                <c:formatCode>General</c:formatCode>
                <c:ptCount val="2"/>
                <c:pt idx="0">
                  <c:v>98</c:v>
                </c:pt>
                <c:pt idx="1">
                  <c:v>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89C-4E8A-958C-DCF77B8802BE}"/>
            </c:ext>
          </c:extLst>
        </c:ser>
        <c:ser>
          <c:idx val="4"/>
          <c:order val="3"/>
          <c:spPr>
            <a:ln w="25400">
              <a:solidFill>
                <a:srgbClr val="388E3C"/>
              </a:solidFill>
              <a:prstDash val="sysDot"/>
            </a:ln>
          </c:spPr>
          <c:marker>
            <c:symbol val="none"/>
          </c:marker>
          <c:dLbls>
            <c:numFmt formatCode="#,##0" sourceLinked="0"/>
            <c:spPr>
              <a:solidFill>
                <a:srgbClr val="388E3C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S12A!$C$33:$D$33</c:f>
              <c:numCache>
                <c:formatCode>General</c:formatCode>
                <c:ptCount val="2"/>
                <c:pt idx="0">
                  <c:v>50</c:v>
                </c:pt>
                <c:pt idx="1">
                  <c:v>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89C-4E8A-958C-DCF77B8802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24664"/>
        <c:axId val="124425056"/>
      </c:lineChart>
      <c:catAx>
        <c:axId val="124424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600">
                <a:solidFill>
                  <a:schemeClr val="bg1">
                    <a:lumMod val="65000"/>
                  </a:schemeClr>
                </a:solidFill>
              </a:defRPr>
            </a:pPr>
            <a:endParaRPr lang="en-US"/>
          </a:p>
        </c:txPr>
        <c:crossAx val="124425056"/>
        <c:crossesAt val="0"/>
        <c:auto val="1"/>
        <c:lblAlgn val="ctr"/>
        <c:lblOffset val="100"/>
        <c:noMultiLvlLbl val="0"/>
      </c:catAx>
      <c:valAx>
        <c:axId val="124425056"/>
        <c:scaling>
          <c:orientation val="minMax"/>
          <c:max val="100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124424664"/>
        <c:crosses val="autoZero"/>
        <c:crossBetween val="midCat"/>
        <c:majorUnit val="20"/>
        <c:minorUnit val="20"/>
      </c:valAx>
      <c:spPr>
        <a:solidFill>
          <a:sysClr val="window" lastClr="FFFFFF">
            <a:lumMod val="95000"/>
          </a:sysClr>
        </a:solid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9" l="0.78740157499999996" r="0.78740157499999996" t="0.984251969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2"/>
          <c:order val="0"/>
          <c:tx>
            <c:strRef>
              <c:f>'W2'!$M$58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0288D1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'W2'!$M$60:$M$77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4B-46B6-9621-8E553EBC9A2D}"/>
            </c:ext>
          </c:extLst>
        </c:ser>
        <c:ser>
          <c:idx val="0"/>
          <c:order val="1"/>
          <c:tx>
            <c:strRef>
              <c:f>'W2'!$N$58</c:f>
              <c:strCache>
                <c:ptCount val="1"/>
                <c:pt idx="0">
                  <c:v>Basic</c:v>
                </c:pt>
              </c:strCache>
            </c:strRef>
          </c:tx>
          <c:spPr>
            <a:solidFill>
              <a:srgbClr val="4FC3F7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'W2'!$N$60:$N$77</c:f>
              <c:numCache>
                <c:formatCode>General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4B-46B6-9621-8E553EBC9A2D}"/>
            </c:ext>
          </c:extLst>
        </c:ser>
        <c:ser>
          <c:idx val="1"/>
          <c:order val="2"/>
          <c:tx>
            <c:strRef>
              <c:f>'W2'!$O$58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'W2'!$O$60:$O$77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C4B-46B6-9621-8E553EBC9A2D}"/>
            </c:ext>
          </c:extLst>
        </c:ser>
        <c:ser>
          <c:idx val="3"/>
          <c:order val="3"/>
          <c:tx>
            <c:strRef>
              <c:f>'W2'!$P$58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'W2'!$P$60:$P$77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4B-46B6-9621-8E553EBC9A2D}"/>
            </c:ext>
          </c:extLst>
        </c:ser>
        <c:ser>
          <c:idx val="4"/>
          <c:order val="4"/>
          <c:tx>
            <c:strRef>
              <c:f>'W2'!$Q$58</c:f>
              <c:strCache>
                <c:ptCount val="1"/>
                <c:pt idx="0">
                  <c:v>Surface water</c:v>
                </c:pt>
              </c:strCache>
            </c:strRef>
          </c:tx>
          <c:spPr>
            <a:solidFill>
              <a:srgbClr val="FFB300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'W2'!$Q$60:$Q$77</c:f>
              <c:numCache>
                <c:formatCode>General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C4B-46B6-9621-8E553EBC9A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1504384"/>
        <c:crosses val="autoZero"/>
        <c:auto val="1"/>
        <c:lblAlgn val="ctr"/>
        <c:lblOffset val="100"/>
        <c:tickLbl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'W2'!$Z$79</c:f>
              <c:strCache>
                <c:ptCount val="1"/>
                <c:pt idx="0">
                  <c:v>Population (thousands)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36736813949211772"/>
          <c:y val="0.68634842519685035"/>
          <c:w val="0.36717454904124247"/>
          <c:h val="0.2858737970253718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2237457291351E-2"/>
          <c:y val="3.10098757061299E-2"/>
          <c:w val="0.89155950542516005"/>
          <c:h val="0.89167303789267482"/>
        </c:manualLayout>
      </c:layout>
      <c:areaChart>
        <c:grouping val="standard"/>
        <c:varyColors val="0"/>
        <c:ser>
          <c:idx val="0"/>
          <c:order val="0"/>
          <c:spPr>
            <a:solidFill>
              <a:srgbClr val="388E3C">
                <a:alpha val="14902"/>
              </a:srgbClr>
            </a:solidFill>
            <a:ln w="25400">
              <a:noFill/>
            </a:ln>
          </c:spPr>
          <c:cat>
            <c:numRef>
              <c:f>S12A!$E$30:$F$30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S12A!$E$34:$F$34</c:f>
              <c:numCache>
                <c:formatCode>General</c:formatCode>
                <c:ptCount val="2"/>
                <c:pt idx="0">
                  <c:v>100</c:v>
                </c:pt>
                <c:pt idx="1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EC-4E56-A4DC-3D36B9B7077A}"/>
            </c:ext>
          </c:extLst>
        </c:ser>
        <c:ser>
          <c:idx val="2"/>
          <c:order val="1"/>
          <c:spPr>
            <a:solidFill>
              <a:sysClr val="window" lastClr="FFFFFF">
                <a:lumMod val="95000"/>
              </a:sysClr>
            </a:solidFill>
            <a:ln w="25400">
              <a:noFill/>
            </a:ln>
          </c:spPr>
          <c:cat>
            <c:numRef>
              <c:f>S12A!$E$30:$F$30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S12A!$C$34:$D$34</c:f>
              <c:numCache>
                <c:formatCode>General</c:formatCode>
                <c:ptCount val="2"/>
                <c:pt idx="0">
                  <c:v>92</c:v>
                </c:pt>
                <c:pt idx="1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EC-4E56-A4DC-3D36B9B707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425840"/>
        <c:axId val="124426232"/>
      </c:areaChart>
      <c:lineChart>
        <c:grouping val="standard"/>
        <c:varyColors val="0"/>
        <c:ser>
          <c:idx val="3"/>
          <c:order val="2"/>
          <c:spPr>
            <a:ln w="38100">
              <a:solidFill>
                <a:srgbClr val="70AD47">
                  <a:lumMod val="75000"/>
                </a:srgbClr>
              </a:solidFill>
            </a:ln>
          </c:spPr>
          <c:marker>
            <c:symbol val="none"/>
          </c:marker>
          <c:dLbls>
            <c:dLbl>
              <c:idx val="0"/>
              <c:numFmt formatCode="#,##0" sourceLinked="0"/>
              <c:spPr>
                <a:solidFill>
                  <a:srgbClr val="388E3C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CBEC-4E56-A4DC-3D36B9B7077A}"/>
                </c:ext>
              </c:extLst>
            </c:dLbl>
            <c:dLbl>
              <c:idx val="1"/>
              <c:numFmt formatCode="#,##0" sourceLinked="0"/>
              <c:spPr>
                <a:solidFill>
                  <a:srgbClr val="388E3C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CBEC-4E56-A4DC-3D36B9B7077A}"/>
                </c:ext>
              </c:extLst>
            </c:dLbl>
            <c:numFmt formatCode="#,##0" sourceLinked="0"/>
            <c:spPr>
              <a:solidFill>
                <a:srgbClr val="388E3C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S12A!$E$34:$F$34</c:f>
              <c:numCache>
                <c:formatCode>General</c:formatCode>
                <c:ptCount val="2"/>
                <c:pt idx="0">
                  <c:v>100</c:v>
                </c:pt>
                <c:pt idx="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BEC-4E56-A4DC-3D36B9B7077A}"/>
            </c:ext>
          </c:extLst>
        </c:ser>
        <c:ser>
          <c:idx val="4"/>
          <c:order val="3"/>
          <c:spPr>
            <a:ln w="25400">
              <a:solidFill>
                <a:srgbClr val="388E3C"/>
              </a:solidFill>
              <a:prstDash val="sysDot"/>
            </a:ln>
          </c:spPr>
          <c:marker>
            <c:symbol val="none"/>
          </c:marker>
          <c:dLbls>
            <c:numFmt formatCode="#,##0" sourceLinked="0"/>
            <c:spPr>
              <a:solidFill>
                <a:srgbClr val="388E3C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S12A!$C$34:$D$34</c:f>
              <c:numCache>
                <c:formatCode>General</c:formatCode>
                <c:ptCount val="2"/>
                <c:pt idx="0">
                  <c:v>92</c:v>
                </c:pt>
                <c:pt idx="1">
                  <c:v>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BEC-4E56-A4DC-3D36B9B707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25840"/>
        <c:axId val="124426232"/>
      </c:lineChart>
      <c:catAx>
        <c:axId val="124425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600">
                <a:solidFill>
                  <a:schemeClr val="bg1">
                    <a:lumMod val="65000"/>
                  </a:schemeClr>
                </a:solidFill>
              </a:defRPr>
            </a:pPr>
            <a:endParaRPr lang="en-US"/>
          </a:p>
        </c:txPr>
        <c:crossAx val="124426232"/>
        <c:crossesAt val="0"/>
        <c:auto val="1"/>
        <c:lblAlgn val="ctr"/>
        <c:lblOffset val="100"/>
        <c:noMultiLvlLbl val="0"/>
      </c:catAx>
      <c:valAx>
        <c:axId val="124426232"/>
        <c:scaling>
          <c:orientation val="minMax"/>
          <c:max val="100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124425840"/>
        <c:crosses val="autoZero"/>
        <c:crossBetween val="midCat"/>
        <c:majorUnit val="20"/>
        <c:minorUnit val="20"/>
      </c:valAx>
      <c:spPr>
        <a:solidFill>
          <a:sysClr val="window" lastClr="FFFFFF">
            <a:lumMod val="95000"/>
          </a:sysClr>
        </a:solid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9" l="0.78740157499999996" r="0.78740157499999996" t="0.984251969" header="0.5" footer="0.5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2237457291351E-2"/>
          <c:y val="3.10098757061299E-2"/>
          <c:w val="0.89155950542516005"/>
          <c:h val="0.88679866618767333"/>
        </c:manualLayout>
      </c:layout>
      <c:areaChart>
        <c:grouping val="standard"/>
        <c:varyColors val="0"/>
        <c:ser>
          <c:idx val="0"/>
          <c:order val="0"/>
          <c:spPr>
            <a:solidFill>
              <a:srgbClr val="74192E">
                <a:alpha val="14902"/>
              </a:srgbClr>
            </a:solidFill>
            <a:ln w="25400">
              <a:noFill/>
            </a:ln>
          </c:spPr>
          <c:cat>
            <c:numRef>
              <c:f>S12B!$E$30:$F$30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S12B!$E$31:$F$31</c:f>
              <c:numCache>
                <c:formatCode>General</c:formatCode>
                <c:ptCount val="2"/>
                <c:pt idx="0">
                  <c:v>90</c:v>
                </c:pt>
                <c:pt idx="1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B6-4E30-98E9-61077D16148C}"/>
            </c:ext>
          </c:extLst>
        </c:ser>
        <c:ser>
          <c:idx val="2"/>
          <c:order val="1"/>
          <c:spPr>
            <a:solidFill>
              <a:schemeClr val="bg1">
                <a:lumMod val="95000"/>
              </a:schemeClr>
            </a:solidFill>
            <a:ln w="25400">
              <a:noFill/>
            </a:ln>
          </c:spPr>
          <c:cat>
            <c:numRef>
              <c:f>S12B!$E$30:$F$30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S12B!$C$31:$D$31</c:f>
              <c:numCache>
                <c:formatCode>General</c:formatCode>
                <c:ptCount val="2"/>
                <c:pt idx="0">
                  <c:v>10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B6-4E30-98E9-61077D1614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422312"/>
        <c:axId val="124422704"/>
      </c:areaChart>
      <c:lineChart>
        <c:grouping val="standard"/>
        <c:varyColors val="0"/>
        <c:ser>
          <c:idx val="3"/>
          <c:order val="2"/>
          <c:spPr>
            <a:ln w="28575">
              <a:solidFill>
                <a:srgbClr val="74192E"/>
              </a:solidFill>
              <a:prstDash val="sysDot"/>
            </a:ln>
          </c:spPr>
          <c:marker>
            <c:symbol val="none"/>
          </c:marker>
          <c:dLbls>
            <c:dLbl>
              <c:idx val="0"/>
              <c:spPr>
                <a:solidFill>
                  <a:srgbClr val="74192E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BEB6-4E30-98E9-61077D16148C}"/>
                </c:ext>
              </c:extLst>
            </c:dLbl>
            <c:dLbl>
              <c:idx val="1"/>
              <c:spPr>
                <a:solidFill>
                  <a:srgbClr val="74192E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BEB6-4E30-98E9-61077D16148C}"/>
                </c:ext>
              </c:extLst>
            </c:dLbl>
            <c:spPr>
              <a:solidFill>
                <a:srgbClr val="74192E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S12B!$E$31:$F$31</c:f>
              <c:numCache>
                <c:formatCode>General</c:formatCode>
                <c:ptCount val="2"/>
                <c:pt idx="0">
                  <c:v>90</c:v>
                </c:pt>
                <c:pt idx="1">
                  <c:v>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EB6-4E30-98E9-61077D16148C}"/>
            </c:ext>
          </c:extLst>
        </c:ser>
        <c:ser>
          <c:idx val="4"/>
          <c:order val="3"/>
          <c:spPr>
            <a:ln w="25400">
              <a:solidFill>
                <a:srgbClr val="74192E"/>
              </a:solidFill>
              <a:prstDash val="solid"/>
            </a:ln>
          </c:spPr>
          <c:marker>
            <c:symbol val="none"/>
          </c:marker>
          <c:dLbls>
            <c:spPr>
              <a:solidFill>
                <a:srgbClr val="74192E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S12B!$C$31:$D$31</c:f>
              <c:numCache>
                <c:formatCode>General</c:formatCode>
                <c:ptCount val="2"/>
                <c:pt idx="0">
                  <c:v>10</c:v>
                </c:pt>
                <c:pt idx="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EB6-4E30-98E9-61077D1614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22312"/>
        <c:axId val="124422704"/>
      </c:lineChart>
      <c:catAx>
        <c:axId val="124422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600">
                <a:solidFill>
                  <a:schemeClr val="bg1">
                    <a:lumMod val="65000"/>
                  </a:schemeClr>
                </a:solidFill>
              </a:defRPr>
            </a:pPr>
            <a:endParaRPr lang="en-US"/>
          </a:p>
        </c:txPr>
        <c:crossAx val="124422704"/>
        <c:crossesAt val="0"/>
        <c:auto val="1"/>
        <c:lblAlgn val="ctr"/>
        <c:lblOffset val="100"/>
        <c:noMultiLvlLbl val="0"/>
      </c:catAx>
      <c:valAx>
        <c:axId val="124422704"/>
        <c:scaling>
          <c:orientation val="minMax"/>
          <c:max val="100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124422312"/>
        <c:crosses val="autoZero"/>
        <c:crossBetween val="midCat"/>
        <c:majorUnit val="20"/>
        <c:minorUnit val="20"/>
      </c:valAx>
      <c:spPr>
        <a:solidFill>
          <a:schemeClr val="bg1">
            <a:lumMod val="95000"/>
          </a:schemeClr>
        </a:solid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9" l="0.78740157499999996" r="0.78740157499999996" t="0.984251969" header="0.5" footer="0.5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2237457291351E-2"/>
          <c:y val="3.10098757061299E-2"/>
          <c:w val="0.89155950542516005"/>
          <c:h val="0.89654740959767631"/>
        </c:manualLayout>
      </c:layout>
      <c:areaChart>
        <c:grouping val="standard"/>
        <c:varyColors val="0"/>
        <c:ser>
          <c:idx val="0"/>
          <c:order val="0"/>
          <c:spPr>
            <a:solidFill>
              <a:srgbClr val="74192E">
                <a:alpha val="14902"/>
              </a:srgbClr>
            </a:solidFill>
            <a:ln w="25400">
              <a:noFill/>
            </a:ln>
          </c:spPr>
          <c:cat>
            <c:numRef>
              <c:f>S12B!$E$30:$F$30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S12B!$E$32:$F$32</c:f>
              <c:numCache>
                <c:formatCode>General</c:formatCode>
                <c:ptCount val="2"/>
                <c:pt idx="0">
                  <c:v>99</c:v>
                </c:pt>
                <c:pt idx="1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D6-4ECF-8ED3-54ACE00AAEA6}"/>
            </c:ext>
          </c:extLst>
        </c:ser>
        <c:ser>
          <c:idx val="2"/>
          <c:order val="1"/>
          <c:spPr>
            <a:solidFill>
              <a:sysClr val="window" lastClr="FFFFFF">
                <a:lumMod val="95000"/>
              </a:sysClr>
            </a:solidFill>
            <a:ln w="25400">
              <a:noFill/>
            </a:ln>
          </c:spPr>
          <c:cat>
            <c:numRef>
              <c:f>S12B!$E$30:$F$30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S12B!$C$32:$D$32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D6-4ECF-8ED3-54ACE00AAE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423488"/>
        <c:axId val="124423880"/>
      </c:areaChart>
      <c:lineChart>
        <c:grouping val="standard"/>
        <c:varyColors val="0"/>
        <c:ser>
          <c:idx val="3"/>
          <c:order val="2"/>
          <c:spPr>
            <a:ln w="28575">
              <a:solidFill>
                <a:srgbClr val="74192E"/>
              </a:solidFill>
              <a:prstDash val="sysDot"/>
            </a:ln>
          </c:spPr>
          <c:marker>
            <c:symbol val="none"/>
          </c:marker>
          <c:dLbls>
            <c:dLbl>
              <c:idx val="0"/>
              <c:spPr>
                <a:solidFill>
                  <a:srgbClr val="74192E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34D6-4ECF-8ED3-54ACE00AAEA6}"/>
                </c:ext>
              </c:extLst>
            </c:dLbl>
            <c:dLbl>
              <c:idx val="1"/>
              <c:spPr>
                <a:solidFill>
                  <a:srgbClr val="74192E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34D6-4ECF-8ED3-54ACE00AAEA6}"/>
                </c:ext>
              </c:extLst>
            </c:dLbl>
            <c:spPr>
              <a:solidFill>
                <a:srgbClr val="74192E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S12B!$E$32:$F$32</c:f>
              <c:numCache>
                <c:formatCode>General</c:formatCode>
                <c:ptCount val="2"/>
                <c:pt idx="0">
                  <c:v>99</c:v>
                </c:pt>
                <c:pt idx="1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4D6-4ECF-8ED3-54ACE00AAEA6}"/>
            </c:ext>
          </c:extLst>
        </c:ser>
        <c:ser>
          <c:idx val="4"/>
          <c:order val="3"/>
          <c:spPr>
            <a:ln w="25400">
              <a:solidFill>
                <a:srgbClr val="74192E"/>
              </a:solidFill>
              <a:prstDash val="solid"/>
            </a:ln>
          </c:spPr>
          <c:marker>
            <c:symbol val="none"/>
          </c:marker>
          <c:dLbls>
            <c:spPr>
              <a:solidFill>
                <a:srgbClr val="74192E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S12B!$C$32:$D$32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4D6-4ECF-8ED3-54ACE00AAE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23488"/>
        <c:axId val="124423880"/>
      </c:lineChart>
      <c:catAx>
        <c:axId val="12442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600">
                <a:solidFill>
                  <a:schemeClr val="bg1">
                    <a:lumMod val="65000"/>
                  </a:schemeClr>
                </a:solidFill>
              </a:defRPr>
            </a:pPr>
            <a:endParaRPr lang="en-US"/>
          </a:p>
        </c:txPr>
        <c:crossAx val="124423880"/>
        <c:crossesAt val="0"/>
        <c:auto val="1"/>
        <c:lblAlgn val="ctr"/>
        <c:lblOffset val="100"/>
        <c:noMultiLvlLbl val="0"/>
      </c:catAx>
      <c:valAx>
        <c:axId val="124423880"/>
        <c:scaling>
          <c:orientation val="minMax"/>
          <c:max val="100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124423488"/>
        <c:crosses val="autoZero"/>
        <c:crossBetween val="midCat"/>
        <c:majorUnit val="20"/>
        <c:minorUnit val="20"/>
      </c:valAx>
      <c:spPr>
        <a:solidFill>
          <a:sysClr val="window" lastClr="FFFFFF">
            <a:lumMod val="95000"/>
          </a:sysClr>
        </a:solid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9" l="0.78740157499999996" r="0.78740157499999996" t="0.984251969" header="0.5" footer="0.5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2237457291351E-2"/>
          <c:y val="3.10098757061299E-2"/>
          <c:w val="0.89155950542516005"/>
          <c:h val="0.89167303789267482"/>
        </c:manualLayout>
      </c:layout>
      <c:areaChart>
        <c:grouping val="standard"/>
        <c:varyColors val="0"/>
        <c:ser>
          <c:idx val="0"/>
          <c:order val="0"/>
          <c:spPr>
            <a:solidFill>
              <a:srgbClr val="74192E">
                <a:alpha val="14902"/>
              </a:srgbClr>
            </a:solidFill>
            <a:ln w="25400">
              <a:noFill/>
            </a:ln>
          </c:spPr>
          <c:cat>
            <c:numRef>
              <c:f>S12B!$E$30:$F$30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S12B!$E$33:$F$33</c:f>
              <c:numCache>
                <c:formatCode>General</c:formatCode>
                <c:ptCount val="2"/>
                <c:pt idx="0">
                  <c:v>98</c:v>
                </c:pt>
                <c:pt idx="1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1D-4C48-A088-95AF8D6AE992}"/>
            </c:ext>
          </c:extLst>
        </c:ser>
        <c:ser>
          <c:idx val="2"/>
          <c:order val="1"/>
          <c:spPr>
            <a:solidFill>
              <a:sysClr val="window" lastClr="FFFFFF">
                <a:lumMod val="95000"/>
              </a:sysClr>
            </a:solidFill>
            <a:ln w="25400">
              <a:noFill/>
            </a:ln>
          </c:spPr>
          <c:cat>
            <c:numRef>
              <c:f>S12B!$E$30:$F$30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S12B!$C$33:$D$33</c:f>
              <c:numCache>
                <c:formatCode>General</c:formatCode>
                <c:ptCount val="2"/>
                <c:pt idx="0">
                  <c:v>3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1D-4C48-A088-95AF8D6AE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424664"/>
        <c:axId val="124425056"/>
      </c:areaChart>
      <c:lineChart>
        <c:grouping val="standard"/>
        <c:varyColors val="0"/>
        <c:ser>
          <c:idx val="3"/>
          <c:order val="2"/>
          <c:spPr>
            <a:ln w="28575">
              <a:solidFill>
                <a:srgbClr val="74192E"/>
              </a:solidFill>
              <a:prstDash val="sysDot"/>
            </a:ln>
          </c:spPr>
          <c:marker>
            <c:symbol val="none"/>
          </c:marker>
          <c:dLbls>
            <c:dLbl>
              <c:idx val="0"/>
              <c:spPr>
                <a:solidFill>
                  <a:srgbClr val="74192E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451D-4C48-A088-95AF8D6AE992}"/>
                </c:ext>
              </c:extLst>
            </c:dLbl>
            <c:dLbl>
              <c:idx val="1"/>
              <c:spPr>
                <a:solidFill>
                  <a:srgbClr val="74192E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451D-4C48-A088-95AF8D6AE992}"/>
                </c:ext>
              </c:extLst>
            </c:dLbl>
            <c:spPr>
              <a:solidFill>
                <a:srgbClr val="74192E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S12B!$E$33:$F$33</c:f>
              <c:numCache>
                <c:formatCode>General</c:formatCode>
                <c:ptCount val="2"/>
                <c:pt idx="0">
                  <c:v>98</c:v>
                </c:pt>
                <c:pt idx="1">
                  <c:v>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51D-4C48-A088-95AF8D6AE992}"/>
            </c:ext>
          </c:extLst>
        </c:ser>
        <c:ser>
          <c:idx val="4"/>
          <c:order val="3"/>
          <c:spPr>
            <a:ln w="25400">
              <a:solidFill>
                <a:srgbClr val="74192E"/>
              </a:solidFill>
              <a:prstDash val="solid"/>
            </a:ln>
          </c:spPr>
          <c:marker>
            <c:symbol val="none"/>
          </c:marker>
          <c:dLbls>
            <c:spPr>
              <a:solidFill>
                <a:srgbClr val="74192E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S12B!$C$33:$D$33</c:f>
              <c:numCache>
                <c:formatCode>General</c:formatCode>
                <c:ptCount val="2"/>
                <c:pt idx="0">
                  <c:v>3</c:v>
                </c:pt>
                <c:pt idx="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51D-4C48-A088-95AF8D6AE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24664"/>
        <c:axId val="124425056"/>
      </c:lineChart>
      <c:catAx>
        <c:axId val="124424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600">
                <a:solidFill>
                  <a:schemeClr val="bg1">
                    <a:lumMod val="65000"/>
                  </a:schemeClr>
                </a:solidFill>
              </a:defRPr>
            </a:pPr>
            <a:endParaRPr lang="en-US"/>
          </a:p>
        </c:txPr>
        <c:crossAx val="124425056"/>
        <c:crossesAt val="0"/>
        <c:auto val="1"/>
        <c:lblAlgn val="ctr"/>
        <c:lblOffset val="100"/>
        <c:noMultiLvlLbl val="0"/>
      </c:catAx>
      <c:valAx>
        <c:axId val="124425056"/>
        <c:scaling>
          <c:orientation val="minMax"/>
          <c:max val="100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124424664"/>
        <c:crosses val="autoZero"/>
        <c:crossBetween val="midCat"/>
        <c:majorUnit val="20"/>
        <c:minorUnit val="20"/>
      </c:valAx>
      <c:spPr>
        <a:solidFill>
          <a:sysClr val="window" lastClr="FFFFFF">
            <a:lumMod val="95000"/>
          </a:sysClr>
        </a:solid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9" l="0.78740157499999996" r="0.78740157499999996" t="0.984251969" header="0.5" footer="0.5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2237457291351E-2"/>
          <c:y val="3.10098757061299E-2"/>
          <c:w val="0.89155950542516005"/>
          <c:h val="0.89167303789267482"/>
        </c:manualLayout>
      </c:layout>
      <c:areaChart>
        <c:grouping val="standard"/>
        <c:varyColors val="0"/>
        <c:ser>
          <c:idx val="0"/>
          <c:order val="0"/>
          <c:spPr>
            <a:solidFill>
              <a:srgbClr val="74192E">
                <a:alpha val="14902"/>
              </a:srgbClr>
            </a:solidFill>
            <a:ln w="25400">
              <a:noFill/>
            </a:ln>
          </c:spPr>
          <c:cat>
            <c:numRef>
              <c:f>S12B!$E$30:$F$30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S12B!$E$34:$F$34</c:f>
              <c:numCache>
                <c:formatCode>General</c:formatCode>
                <c:ptCount val="2"/>
                <c:pt idx="0">
                  <c:v>100</c:v>
                </c:pt>
                <c:pt idx="1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9A-40FC-86D4-A288761AE16F}"/>
            </c:ext>
          </c:extLst>
        </c:ser>
        <c:ser>
          <c:idx val="2"/>
          <c:order val="1"/>
          <c:spPr>
            <a:solidFill>
              <a:sysClr val="window" lastClr="FFFFFF">
                <a:lumMod val="95000"/>
              </a:sysClr>
            </a:solidFill>
            <a:ln w="25400">
              <a:noFill/>
            </a:ln>
          </c:spPr>
          <c:cat>
            <c:numRef>
              <c:f>S12B!$E$30:$F$30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S12B!$C$34:$D$34</c:f>
              <c:numCache>
                <c:formatCode>General</c:formatCode>
                <c:ptCount val="2"/>
                <c:pt idx="0">
                  <c:v>3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9A-40FC-86D4-A288761AE1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425840"/>
        <c:axId val="124426232"/>
      </c:areaChart>
      <c:lineChart>
        <c:grouping val="standard"/>
        <c:varyColors val="0"/>
        <c:ser>
          <c:idx val="3"/>
          <c:order val="2"/>
          <c:spPr>
            <a:ln w="28575">
              <a:solidFill>
                <a:srgbClr val="74192E"/>
              </a:solidFill>
              <a:prstDash val="sysDot"/>
            </a:ln>
          </c:spPr>
          <c:marker>
            <c:symbol val="none"/>
          </c:marker>
          <c:dLbls>
            <c:dLbl>
              <c:idx val="0"/>
              <c:spPr>
                <a:solidFill>
                  <a:srgbClr val="74192E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4A9A-40FC-86D4-A288761AE16F}"/>
                </c:ext>
              </c:extLst>
            </c:dLbl>
            <c:dLbl>
              <c:idx val="1"/>
              <c:spPr>
                <a:solidFill>
                  <a:srgbClr val="74192E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4A9A-40FC-86D4-A288761AE16F}"/>
                </c:ext>
              </c:extLst>
            </c:dLbl>
            <c:spPr>
              <a:solidFill>
                <a:srgbClr val="74192E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S12B!$E$34:$F$34</c:f>
              <c:numCache>
                <c:formatCode>General</c:formatCode>
                <c:ptCount val="2"/>
                <c:pt idx="0">
                  <c:v>100</c:v>
                </c:pt>
                <c:pt idx="1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A9A-40FC-86D4-A288761AE16F}"/>
            </c:ext>
          </c:extLst>
        </c:ser>
        <c:ser>
          <c:idx val="4"/>
          <c:order val="3"/>
          <c:spPr>
            <a:ln w="25400">
              <a:solidFill>
                <a:srgbClr val="74192E"/>
              </a:solidFill>
              <a:prstDash val="solid"/>
            </a:ln>
          </c:spPr>
          <c:marker>
            <c:symbol val="none"/>
          </c:marker>
          <c:dLbls>
            <c:spPr>
              <a:solidFill>
                <a:srgbClr val="74192E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S12B!$C$34:$D$34</c:f>
              <c:numCache>
                <c:formatCode>General</c:formatCode>
                <c:ptCount val="2"/>
                <c:pt idx="0">
                  <c:v>3</c:v>
                </c:pt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A9A-40FC-86D4-A288761AE1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25840"/>
        <c:axId val="124426232"/>
      </c:lineChart>
      <c:catAx>
        <c:axId val="124425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600">
                <a:solidFill>
                  <a:schemeClr val="bg1">
                    <a:lumMod val="65000"/>
                  </a:schemeClr>
                </a:solidFill>
              </a:defRPr>
            </a:pPr>
            <a:endParaRPr lang="en-US"/>
          </a:p>
        </c:txPr>
        <c:crossAx val="124426232"/>
        <c:crossesAt val="0"/>
        <c:auto val="1"/>
        <c:lblAlgn val="ctr"/>
        <c:lblOffset val="100"/>
        <c:noMultiLvlLbl val="0"/>
      </c:catAx>
      <c:valAx>
        <c:axId val="124426232"/>
        <c:scaling>
          <c:orientation val="minMax"/>
          <c:max val="100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124425840"/>
        <c:crosses val="autoZero"/>
        <c:crossBetween val="midCat"/>
        <c:majorUnit val="20"/>
        <c:minorUnit val="20"/>
      </c:valAx>
      <c:spPr>
        <a:solidFill>
          <a:sysClr val="window" lastClr="FFFFFF">
            <a:lumMod val="95000"/>
          </a:sysClr>
        </a:solid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9" l="0.78740157499999996" r="0.78740157499999996" t="0.984251969" header="0.5" footer="0.5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Rural vs rural quintiles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'S13'!$G$30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20"/>
            <c:spPr>
              <a:solidFill>
                <a:srgbClr val="388E3C">
                  <a:alpha val="50196"/>
                </a:srgbClr>
              </a:solidFill>
              <a:ln w="9525">
                <a:solidFill>
                  <a:schemeClr val="accent6">
                    <a:lumMod val="75000"/>
                  </a:schemeClr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AD722B19-44D0-4161-BE48-E3658C56075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18BC-43B9-9715-03D1AF7992E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C8FC1956-A4BE-4428-98C2-4513772DFF1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18BC-43B9-9715-03D1AF7992E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39A63024-79C1-40D1-BBB5-08E2D1CA822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18BC-43B9-9715-03D1AF7992E6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623985B-DA0A-4AAD-BE63-327D5235E19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18BC-43B9-9715-03D1AF7992E6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59FCA9C5-D448-4AC5-AFD1-F76AB797641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18BC-43B9-9715-03D1AF7992E6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31B9E595-543D-4683-A763-57FF9792F72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18BC-43B9-9715-03D1AF7992E6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C82AAF9E-9074-4B36-94C3-4BEDB0C9FF3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18BC-43B9-9715-03D1AF7992E6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15BA643E-6993-4754-8619-F7CA2EA1DD6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18BC-43B9-9715-03D1AF7992E6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749A76ED-2BB4-4BE6-AF66-8C47E6A4894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18BC-43B9-9715-03D1AF7992E6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C147D79E-AFDE-4256-AFC2-20948FC8398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18BC-43B9-9715-03D1AF7992E6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32D06BC7-BA4D-4A1E-9843-6AB19769705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18BC-43B9-9715-03D1AF7992E6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DB180934-8A9C-4832-A58F-DF7CB2E389B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18BC-43B9-9715-03D1AF7992E6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AB9EE864-709D-434B-A639-5AA9D8FC6C9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18BC-43B9-9715-03D1AF7992E6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C81057AC-3EC1-42B5-97A8-1B9A6DD6370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18BC-43B9-9715-03D1AF7992E6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1A359C93-9B91-479E-B858-B7C73BE7FBF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18BC-43B9-9715-03D1AF7992E6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D62C5446-D1B7-4E44-A77D-498D736CE86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18BC-43B9-9715-03D1AF7992E6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F44B05FA-4E1B-422D-AC35-E4F0902E320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18BC-43B9-9715-03D1AF7992E6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2BF19D50-30B5-4D36-9FE4-169D918D073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18BC-43B9-9715-03D1AF7992E6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FAB9DDC7-820C-466E-8F79-8CA3F49EFDF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18BC-43B9-9715-03D1AF7992E6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381A049F-8DBC-4726-BDE5-9C55423A54C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18BC-43B9-9715-03D1AF7992E6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8286BE30-4795-4561-A31A-34F337BD7FA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18BC-43B9-9715-03D1AF7992E6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F903EE0C-1889-4B9B-99F8-E370D102FFB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18BC-43B9-9715-03D1AF7992E6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325A67CD-A4C4-4A79-A5E6-0ED676573AF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18BC-43B9-9715-03D1AF7992E6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4759FC5B-E908-4807-80F5-8CB02468B0D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18BC-43B9-9715-03D1AF7992E6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607D1C57-BC27-4BC9-B219-D424904D4DB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18BC-43B9-9715-03D1AF7992E6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F0655355-87BB-43D9-B04D-E6B1EF5D354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18BC-43B9-9715-03D1AF7992E6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851A248F-746D-4848-BF53-6FB23D98ACB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18BC-43B9-9715-03D1AF7992E6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918777DC-DD37-4DB8-80C6-F0DFDFF6013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18BC-43B9-9715-03D1AF7992E6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33C534BC-8064-4C46-BC34-BDB5233DC4C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18BC-43B9-9715-03D1AF7992E6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212DC2AB-EA29-4341-9BD7-7B2EB8ACFA5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18BC-43B9-9715-03D1AF7992E6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6C7F0355-0ED3-4F46-AFB7-5C3A0E0B58C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18BC-43B9-9715-03D1AF7992E6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66F7AC4E-3BED-4851-8B3D-82B0BE8579E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18BC-43B9-9715-03D1AF7992E6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2EB3F8D2-8CEE-4FB9-BBCB-88D1A0F1D75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18BC-43B9-9715-03D1AF7992E6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7EFCF30B-6D80-4662-B190-F5F69698968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18BC-43B9-9715-03D1AF7992E6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0185C0B5-C39E-40D1-A233-245511161D4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18BC-43B9-9715-03D1AF7992E6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E6FDFC65-D1DC-481D-9591-C465EBA5337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18BC-43B9-9715-03D1AF7992E6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FCAF4585-988F-4A91-B28C-5643A9A449F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18BC-43B9-9715-03D1AF7992E6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E5B94E80-501F-4CF5-A2D1-473D8EC4363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18BC-43B9-9715-03D1AF7992E6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B4DCB1BF-C1BC-400D-B428-4B71E2EE131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18BC-43B9-9715-03D1AF7992E6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C5321BAA-21B5-4158-A359-CB394F14EB2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18BC-43B9-9715-03D1AF7992E6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DB5D27A5-C0FF-47B3-A04C-68F69149F1A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18BC-43B9-9715-03D1AF7992E6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fld id="{0163B5FF-C8B4-4C95-AF2C-0EFC8235CED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18BC-43B9-9715-03D1AF7992E6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fld id="{BB349698-2928-44BD-88E3-586D57CE068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18BC-43B9-9715-03D1AF7992E6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fld id="{B6DA8400-D5D4-4982-878C-C0E3717B69E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18BC-43B9-9715-03D1AF7992E6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fld id="{C3FFBBAC-5789-4B0D-9540-7C73ACAE964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18BC-43B9-9715-03D1AF7992E6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fld id="{36547619-6D72-4C06-8BBE-D8B43D1B84B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18BC-43B9-9715-03D1AF7992E6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fld id="{66B5531A-98E8-4B20-893B-A7FCF32639B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18BC-43B9-9715-03D1AF7992E6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fld id="{6218C7BD-626B-42DE-86C5-01045E017A0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18BC-43B9-9715-03D1AF7992E6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fld id="{CA782E11-69FA-46D9-8026-E7380029182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18BC-43B9-9715-03D1AF7992E6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fld id="{C392911A-1FCF-49B0-AC43-067808B6FC8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18BC-43B9-9715-03D1AF7992E6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fld id="{593522B3-72AC-461A-A1F4-89D257663EA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2-18BC-43B9-9715-03D1AF7992E6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fld id="{97461B71-9543-44BB-918B-B91CCAB9BD8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3-18BC-43B9-9715-03D1AF7992E6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fld id="{79F09E24-522B-4AE0-AE10-960F8320803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4-18BC-43B9-9715-03D1AF7992E6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fld id="{5BE466BE-D16E-4A80-9CC6-B7052598958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5-18BC-43B9-9715-03D1AF7992E6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fld id="{C54801AC-AE9A-4CF1-BC9C-BAE55468170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6-18BC-43B9-9715-03D1AF7992E6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fld id="{2EE1B351-9F14-4AB7-9451-A18A3F04660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7-18BC-43B9-9715-03D1AF7992E6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fld id="{A2C70957-DDEA-4336-B28B-3610CD2706A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8-18BC-43B9-9715-03D1AF7992E6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fld id="{9B9D6029-4024-4D05-AC57-D073822CB03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9-18BC-43B9-9715-03D1AF7992E6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fld id="{002C4668-DFAD-481F-8DB6-B448F9A615B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A-18BC-43B9-9715-03D1AF7992E6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fld id="{9566175B-A0E6-42FD-911D-6677BC376EA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B-18BC-43B9-9715-03D1AF7992E6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fld id="{4017DD8B-E802-44A2-A7E1-F3E495C5862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C-18BC-43B9-9715-03D1AF7992E6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fld id="{E0AE23E4-050F-4C5E-826C-FA67C3B4532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D-18BC-43B9-9715-03D1AF7992E6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fld id="{87D227C8-773E-4320-A618-0F7F06A5CA3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E-18BC-43B9-9715-03D1AF7992E6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fld id="{416EBADF-C5A3-417C-8EE9-9297F25FF50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F-18BC-43B9-9715-03D1AF7992E6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fld id="{4FA66D7B-C4BF-40CB-A1C6-847944AA985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0-18BC-43B9-9715-03D1AF7992E6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fld id="{8344C20B-2A8D-478D-A6D5-E7E71506016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1-18BC-43B9-9715-03D1AF7992E6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fld id="{BAD1098E-B2EF-46C3-B129-8944AC09AF5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2-18BC-43B9-9715-03D1AF7992E6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fld id="{E897ED4D-2389-4097-B706-0CF5392BC2F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3-18BC-43B9-9715-03D1AF7992E6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18BC-43B9-9715-03D1AF7992E6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18BC-43B9-9715-03D1AF7992E6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9C-4FA8-9712-189913ABF720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9C-4FA8-9712-189913ABF720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9C-4FA8-9712-189913ABF720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9C-4FA8-9712-189913ABF720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9C-4FA8-9712-189913ABF720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9C-4FA8-9712-189913ABF720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9C-4FA8-9712-189913ABF720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9C-4FA8-9712-189913ABF720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9C-4FA8-9712-189913ABF720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9C-4FA8-9712-189913ABF720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9C-4FA8-9712-189913ABF720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9C-4FA8-9712-189913ABF720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9C-4FA8-9712-189913ABF720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9C-4FA8-9712-189913ABF720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C9C-4FA8-9712-189913ABF720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C9C-4FA8-9712-189913ABF720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C9C-4FA8-9712-189913ABF720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C9C-4FA8-9712-189913ABF720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C9C-4FA8-9712-189913ABF720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C9C-4FA8-9712-189913ABF720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C9C-4FA8-9712-189913ABF720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C9C-4FA8-9712-189913ABF720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C9C-4FA8-9712-189913ABF720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C9C-4FA8-9712-189913ABF720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C9C-4FA8-9712-189913ABF720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C9C-4FA8-9712-189913ABF720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C9C-4FA8-9712-189913ABF720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C9C-4FA8-9712-189913ABF720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C9C-4FA8-9712-189913ABF720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C9C-4FA8-9712-189913ABF720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C9C-4FA8-9712-189913ABF720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C9C-4FA8-9712-189913ABF720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C9C-4FA8-9712-189913ABF720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C9C-4FA8-9712-189913ABF720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C9C-4FA8-9712-189913ABF720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C9C-4FA8-9712-189913ABF720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C9C-4FA8-9712-189913ABF720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C9C-4FA8-9712-189913ABF720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C9C-4FA8-9712-189913ABF720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C9C-4FA8-9712-189913ABF720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C9C-4FA8-9712-189913ABF720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C9C-4FA8-9712-189913ABF720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C9C-4FA8-9712-189913ABF720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C9C-4FA8-9712-189913ABF720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DC9C-4FA8-9712-189913ABF720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DC9C-4FA8-9712-189913ABF720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DC9C-4FA8-9712-189913ABF720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DC9C-4FA8-9712-189913ABF720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DC9C-4FA8-9712-189913ABF720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DC9C-4FA8-9712-189913ABF720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DC9C-4FA8-9712-189913ABF720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DC9C-4FA8-9712-189913ABF720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DC9C-4FA8-9712-189913ABF720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DC9C-4FA8-9712-189913ABF720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DC9C-4FA8-9712-189913ABF720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DC9C-4FA8-9712-189913ABF720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DC9C-4FA8-9712-189913ABF720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DC9C-4FA8-9712-189913ABF720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DC9C-4FA8-9712-189913ABF720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DC9C-4FA8-9712-189913ABF720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DC9C-4FA8-9712-189913ABF720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DC9C-4FA8-9712-189913ABF720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DC9C-4FA8-9712-189913ABF720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DC9C-4FA8-9712-189913ABF720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DC9C-4FA8-9712-189913ABF720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DC9C-4FA8-9712-189913ABF720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DC9C-4FA8-9712-189913ABF720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DC9C-4FA8-9712-189913ABF720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DC9C-4FA8-9712-189913ABF720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DC9C-4FA8-9712-189913ABF720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DC9C-4FA8-9712-189913ABF720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DC9C-4FA8-9712-189913ABF720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DC9C-4FA8-9712-189913ABF720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DC9C-4FA8-9712-189913ABF720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DC9C-4FA8-9712-189913ABF720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DC9C-4FA8-9712-189913ABF720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DC9C-4FA8-9712-189913ABF720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DC9C-4FA8-9712-189913ABF720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DC9C-4FA8-9712-189913ABF720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DC9C-4FA8-9712-189913ABF720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DC9C-4FA8-9712-189913ABF720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DC9C-4FA8-9712-189913ABF720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DC9C-4FA8-9712-189913ABF720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DC9C-4FA8-9712-189913ABF720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DC9C-4FA8-9712-189913ABF720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DC9C-4FA8-9712-189913ABF720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DC9C-4FA8-9712-189913ABF720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DC9C-4FA8-9712-189913ABF720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DC9C-4FA8-9712-189913ABF720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DC9C-4FA8-9712-189913ABF720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DC9C-4FA8-9712-189913ABF720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DC9C-4FA8-9712-189913ABF720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DC9C-4FA8-9712-189913ABF720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DC9C-4FA8-9712-189913ABF720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DC9C-4FA8-9712-189913ABF720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DC9C-4FA8-9712-189913ABF720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DC9C-4FA8-9712-189913ABF720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DC9C-4FA8-9712-189913ABF720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DC9C-4FA8-9712-189913ABF720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DC9C-4FA8-9712-189913ABF720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DC9C-4FA8-9712-189913ABF720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DC9C-4FA8-9712-189913ABF720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DC9C-4FA8-9712-189913ABF720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DC9C-4FA8-9712-189913ABF720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DC9C-4FA8-9712-189913ABF720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DC9C-4FA8-9712-189913ABF720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DC9C-4FA8-9712-189913ABF720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DC9C-4FA8-9712-189913ABF720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DC9C-4FA8-9712-189913ABF720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DC9C-4FA8-9712-189913ABF720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DC9C-4FA8-9712-189913ABF720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DC9C-4FA8-9712-189913ABF720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DC9C-4FA8-9712-189913ABF720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DC9C-4FA8-9712-189913ABF720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DC9C-4FA8-9712-189913ABF720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DC9C-4FA8-9712-189913ABF720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DC9C-4FA8-9712-189913ABF720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DC9C-4FA8-9712-189913ABF720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DC9C-4FA8-9712-189913ABF720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DC9C-4FA8-9712-189913ABF720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DC9C-4FA8-9712-189913ABF720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DC9C-4FA8-9712-189913ABF720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DC9C-4FA8-9712-189913ABF720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DC9C-4FA8-9712-189913ABF720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DC9C-4FA8-9712-189913ABF720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DC9C-4FA8-9712-189913ABF720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DC9C-4FA8-9712-189913ABF720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DC9C-4FA8-9712-189913ABF720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DC9C-4FA8-9712-189913ABF720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DC9C-4FA8-9712-189913ABF720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DC9C-4FA8-9712-189913ABF720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DC9C-4FA8-9712-189913ABF720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DC9C-4FA8-9712-189913ABF720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DC9C-4FA8-9712-189913ABF720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DC9C-4FA8-9712-189913ABF720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DC9C-4FA8-9712-189913ABF720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DC9C-4FA8-9712-189913ABF720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DC9C-4FA8-9712-189913ABF720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DC9C-4FA8-9712-189913ABF720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DC9C-4FA8-9712-189913ABF720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DC9C-4FA8-9712-189913ABF720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DC9C-4FA8-9712-189913ABF720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DC9C-4FA8-9712-189913ABF720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DC9C-4FA8-9712-189913ABF720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DC9C-4FA8-9712-189913ABF720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DC9C-4FA8-9712-189913ABF720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DC9C-4FA8-9712-189913ABF720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DC9C-4FA8-9712-189913ABF720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DC9C-4FA8-9712-189913ABF720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DC9C-4FA8-9712-189913ABF720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DC9C-4FA8-9712-189913ABF720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DC9C-4FA8-9712-189913ABF720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DC9C-4FA8-9712-189913ABF720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DC9C-4FA8-9712-189913ABF720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DC9C-4FA8-9712-189913ABF720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DC9C-4FA8-9712-189913ABF720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DC9C-4FA8-9712-189913ABF720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DC9C-4FA8-9712-189913ABF720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DC9C-4FA8-9712-189913ABF720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DC9C-4FA8-9712-189913ABF720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DC9C-4FA8-9712-189913ABF720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DC9C-4FA8-9712-189913ABF720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DC9C-4FA8-9712-189913ABF720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DC9C-4FA8-9712-189913ABF720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DC9C-4FA8-9712-189913ABF720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DC9C-4FA8-9712-189913ABF720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DC9C-4FA8-9712-189913ABF720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DC9C-4FA8-9712-189913ABF720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DC9C-4FA8-9712-189913ABF720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DC9C-4FA8-9712-189913ABF720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DC9C-4FA8-9712-189913ABF720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DC9C-4FA8-9712-189913ABF720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DC9C-4FA8-9712-189913ABF720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DC9C-4FA8-9712-189913ABF720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DC9C-4FA8-9712-189913ABF720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DC9C-4FA8-9712-189913ABF720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DC9C-4FA8-9712-189913ABF720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DC9C-4FA8-9712-189913ABF720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DC9C-4FA8-9712-189913ABF720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DC9C-4FA8-9712-189913ABF720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DC9C-4FA8-9712-189913ABF720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DC9C-4FA8-9712-189913ABF720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DC9C-4FA8-9712-189913ABF720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DC9C-4FA8-9712-189913ABF720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DC9C-4FA8-9712-189913ABF720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DC9C-4FA8-9712-189913ABF720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DC9C-4FA8-9712-189913ABF720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DC9C-4FA8-9712-189913ABF720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DC9C-4FA8-9712-189913ABF720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DC9C-4FA8-9712-189913ABF720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DC9C-4FA8-9712-189913ABF720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DC9C-4FA8-9712-189913ABF720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DC9C-4FA8-9712-189913ABF720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DC9C-4FA8-9712-189913ABF720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DC9C-4FA8-9712-189913ABF720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DC9C-4FA8-9712-189913ABF720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DC9C-4FA8-9712-189913ABF720}"/>
                </c:ext>
              </c:extLst>
            </c:dLbl>
            <c:dLbl>
              <c:idx val="2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DC9C-4FA8-9712-189913ABF720}"/>
                </c:ext>
              </c:extLst>
            </c:dLbl>
            <c:dLbl>
              <c:idx val="2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DC9C-4FA8-9712-189913ABF720}"/>
                </c:ext>
              </c:extLst>
            </c:dLbl>
            <c:dLbl>
              <c:idx val="2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DC9C-4FA8-9712-189913ABF720}"/>
                </c:ext>
              </c:extLst>
            </c:dLbl>
            <c:dLbl>
              <c:idx val="2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DC9C-4FA8-9712-189913ABF720}"/>
                </c:ext>
              </c:extLst>
            </c:dLbl>
            <c:dLbl>
              <c:idx val="2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DC9C-4FA8-9712-189913ABF720}"/>
                </c:ext>
              </c:extLst>
            </c:dLbl>
            <c:dLbl>
              <c:idx val="2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DC9C-4FA8-9712-189913ABF720}"/>
                </c:ext>
              </c:extLst>
            </c:dLbl>
            <c:dLbl>
              <c:idx val="2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DC9C-4FA8-9712-189913ABF720}"/>
                </c:ext>
              </c:extLst>
            </c:dLbl>
            <c:dLbl>
              <c:idx val="2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DC9C-4FA8-9712-189913ABF720}"/>
                </c:ext>
              </c:extLst>
            </c:dLbl>
            <c:dLbl>
              <c:idx val="2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DC9C-4FA8-9712-189913ABF720}"/>
                </c:ext>
              </c:extLst>
            </c:dLbl>
            <c:dLbl>
              <c:idx val="2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DC9C-4FA8-9712-189913ABF720}"/>
                </c:ext>
              </c:extLst>
            </c:dLbl>
            <c:dLbl>
              <c:idx val="2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DC9C-4FA8-9712-189913ABF720}"/>
                </c:ext>
              </c:extLst>
            </c:dLbl>
            <c:dLbl>
              <c:idx val="2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DC9C-4FA8-9712-189913ABF720}"/>
                </c:ext>
              </c:extLst>
            </c:dLbl>
            <c:dLbl>
              <c:idx val="2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DC9C-4FA8-9712-189913ABF720}"/>
                </c:ext>
              </c:extLst>
            </c:dLbl>
            <c:dLbl>
              <c:idx val="2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DC9C-4FA8-9712-189913ABF720}"/>
                </c:ext>
              </c:extLst>
            </c:dLbl>
            <c:dLbl>
              <c:idx val="2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DC9C-4FA8-9712-189913ABF720}"/>
                </c:ext>
              </c:extLst>
            </c:dLbl>
            <c:dLbl>
              <c:idx val="2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DC9C-4FA8-9712-189913ABF720}"/>
                </c:ext>
              </c:extLst>
            </c:dLbl>
            <c:dLbl>
              <c:idx val="2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DC9C-4FA8-9712-189913ABF720}"/>
                </c:ext>
              </c:extLst>
            </c:dLbl>
            <c:dLbl>
              <c:idx val="2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DC9C-4FA8-9712-189913ABF720}"/>
                </c:ext>
              </c:extLst>
            </c:dLbl>
            <c:dLbl>
              <c:idx val="2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DC9C-4FA8-9712-189913ABF720}"/>
                </c:ext>
              </c:extLst>
            </c:dLbl>
            <c:dLbl>
              <c:idx val="2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DC9C-4FA8-9712-189913ABF720}"/>
                </c:ext>
              </c:extLst>
            </c:dLbl>
            <c:dLbl>
              <c:idx val="2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DC9C-4FA8-9712-189913ABF720}"/>
                </c:ext>
              </c:extLst>
            </c:dLbl>
            <c:dLbl>
              <c:idx val="2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DC9C-4FA8-9712-189913ABF720}"/>
                </c:ext>
              </c:extLst>
            </c:dLbl>
            <c:dLbl>
              <c:idx val="2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B-DC9C-4FA8-9712-189913ABF720}"/>
                </c:ext>
              </c:extLst>
            </c:dLbl>
            <c:dLbl>
              <c:idx val="2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C-DC9C-4FA8-9712-189913ABF720}"/>
                </c:ext>
              </c:extLst>
            </c:dLbl>
            <c:dLbl>
              <c:idx val="2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D-DC9C-4FA8-9712-189913ABF720}"/>
                </c:ext>
              </c:extLst>
            </c:dLbl>
            <c:dLbl>
              <c:idx val="2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E-DC9C-4FA8-9712-189913ABF720}"/>
                </c:ext>
              </c:extLst>
            </c:dLbl>
            <c:dLbl>
              <c:idx val="2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F-DC9C-4FA8-9712-189913ABF720}"/>
                </c:ext>
              </c:extLst>
            </c:dLbl>
            <c:dLbl>
              <c:idx val="2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0-DC9C-4FA8-9712-189913ABF720}"/>
                </c:ext>
              </c:extLst>
            </c:dLbl>
            <c:dLbl>
              <c:idx val="2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1-DC9C-4FA8-9712-189913ABF720}"/>
                </c:ext>
              </c:extLst>
            </c:dLbl>
            <c:dLbl>
              <c:idx val="2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2-DC9C-4FA8-9712-189913ABF720}"/>
                </c:ext>
              </c:extLst>
            </c:dLbl>
            <c:dLbl>
              <c:idx val="2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3-DC9C-4FA8-9712-189913ABF720}"/>
                </c:ext>
              </c:extLst>
            </c:dLbl>
            <c:dLbl>
              <c:idx val="2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4-DC9C-4FA8-9712-189913ABF720}"/>
                </c:ext>
              </c:extLst>
            </c:dLbl>
            <c:dLbl>
              <c:idx val="2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5-DC9C-4FA8-9712-189913ABF720}"/>
                </c:ext>
              </c:extLst>
            </c:dLbl>
            <c:dLbl>
              <c:idx val="3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6-DC9C-4FA8-9712-189913ABF720}"/>
                </c:ext>
              </c:extLst>
            </c:dLbl>
            <c:dLbl>
              <c:idx val="3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7-DC9C-4FA8-9712-189913ABF720}"/>
                </c:ext>
              </c:extLst>
            </c:dLbl>
            <c:dLbl>
              <c:idx val="3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8-DC9C-4FA8-9712-189913ABF720}"/>
                </c:ext>
              </c:extLst>
            </c:dLbl>
            <c:dLbl>
              <c:idx val="3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9-DC9C-4FA8-9712-189913ABF720}"/>
                </c:ext>
              </c:extLst>
            </c:dLbl>
            <c:dLbl>
              <c:idx val="3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A-DC9C-4FA8-9712-189913ABF720}"/>
                </c:ext>
              </c:extLst>
            </c:dLbl>
            <c:dLbl>
              <c:idx val="3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B-DC9C-4FA8-9712-189913ABF720}"/>
                </c:ext>
              </c:extLst>
            </c:dLbl>
            <c:dLbl>
              <c:idx val="3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C-DC9C-4FA8-9712-189913ABF720}"/>
                </c:ext>
              </c:extLst>
            </c:dLbl>
            <c:dLbl>
              <c:idx val="3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D-DC9C-4FA8-9712-189913ABF720}"/>
                </c:ext>
              </c:extLst>
            </c:dLbl>
            <c:dLbl>
              <c:idx val="3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E-DC9C-4FA8-9712-189913ABF720}"/>
                </c:ext>
              </c:extLst>
            </c:dLbl>
            <c:dLbl>
              <c:idx val="3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F-DC9C-4FA8-9712-189913ABF720}"/>
                </c:ext>
              </c:extLst>
            </c:dLbl>
            <c:dLbl>
              <c:idx val="3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0-DC9C-4FA8-9712-189913ABF720}"/>
                </c:ext>
              </c:extLst>
            </c:dLbl>
            <c:dLbl>
              <c:idx val="3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1-DC9C-4FA8-9712-189913ABF720}"/>
                </c:ext>
              </c:extLst>
            </c:dLbl>
            <c:dLbl>
              <c:idx val="3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2-DC9C-4FA8-9712-189913ABF720}"/>
                </c:ext>
              </c:extLst>
            </c:dLbl>
            <c:dLbl>
              <c:idx val="3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3-DC9C-4FA8-9712-189913ABF720}"/>
                </c:ext>
              </c:extLst>
            </c:dLbl>
            <c:dLbl>
              <c:idx val="3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4-DC9C-4FA8-9712-189913ABF720}"/>
                </c:ext>
              </c:extLst>
            </c:dLbl>
            <c:dLbl>
              <c:idx val="3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5-DC9C-4FA8-9712-189913ABF720}"/>
                </c:ext>
              </c:extLst>
            </c:dLbl>
            <c:dLbl>
              <c:idx val="3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6-DC9C-4FA8-9712-189913ABF720}"/>
                </c:ext>
              </c:extLst>
            </c:dLbl>
            <c:dLbl>
              <c:idx val="3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7-DC9C-4FA8-9712-189913ABF720}"/>
                </c:ext>
              </c:extLst>
            </c:dLbl>
            <c:dLbl>
              <c:idx val="3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8-DC9C-4FA8-9712-189913ABF720}"/>
                </c:ext>
              </c:extLst>
            </c:dLbl>
            <c:dLbl>
              <c:idx val="3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9-DC9C-4FA8-9712-189913ABF720}"/>
                </c:ext>
              </c:extLst>
            </c:dLbl>
            <c:dLbl>
              <c:idx val="3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A-DC9C-4FA8-9712-189913ABF720}"/>
                </c:ext>
              </c:extLst>
            </c:dLbl>
            <c:dLbl>
              <c:idx val="3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B-DC9C-4FA8-9712-189913ABF720}"/>
                </c:ext>
              </c:extLst>
            </c:dLbl>
            <c:dLbl>
              <c:idx val="3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C-DC9C-4FA8-9712-189913ABF720}"/>
                </c:ext>
              </c:extLst>
            </c:dLbl>
            <c:dLbl>
              <c:idx val="3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D-DC9C-4FA8-9712-189913ABF720}"/>
                </c:ext>
              </c:extLst>
            </c:dLbl>
            <c:dLbl>
              <c:idx val="3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E-DC9C-4FA8-9712-189913ABF720}"/>
                </c:ext>
              </c:extLst>
            </c:dLbl>
            <c:dLbl>
              <c:idx val="3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F-DC9C-4FA8-9712-189913ABF720}"/>
                </c:ext>
              </c:extLst>
            </c:dLbl>
            <c:dLbl>
              <c:idx val="3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0-DC9C-4FA8-9712-189913ABF720}"/>
                </c:ext>
              </c:extLst>
            </c:dLbl>
            <c:dLbl>
              <c:idx val="3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1-DC9C-4FA8-9712-189913ABF720}"/>
                </c:ext>
              </c:extLst>
            </c:dLbl>
            <c:dLbl>
              <c:idx val="3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2-DC9C-4FA8-9712-189913ABF720}"/>
                </c:ext>
              </c:extLst>
            </c:dLbl>
            <c:dLbl>
              <c:idx val="3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3-DC9C-4FA8-9712-189913ABF720}"/>
                </c:ext>
              </c:extLst>
            </c:dLbl>
            <c:dLbl>
              <c:idx val="3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4-DC9C-4FA8-9712-189913ABF720}"/>
                </c:ext>
              </c:extLst>
            </c:dLbl>
            <c:dLbl>
              <c:idx val="3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5-DC9C-4FA8-9712-189913ABF720}"/>
                </c:ext>
              </c:extLst>
            </c:dLbl>
            <c:dLbl>
              <c:idx val="3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6-DC9C-4FA8-9712-189913ABF720}"/>
                </c:ext>
              </c:extLst>
            </c:dLbl>
            <c:dLbl>
              <c:idx val="3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7-DC9C-4FA8-9712-189913ABF720}"/>
                </c:ext>
              </c:extLst>
            </c:dLbl>
            <c:dLbl>
              <c:idx val="3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8-DC9C-4FA8-9712-189913ABF720}"/>
                </c:ext>
              </c:extLst>
            </c:dLbl>
            <c:dLbl>
              <c:idx val="3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9-DC9C-4FA8-9712-189913ABF720}"/>
                </c:ext>
              </c:extLst>
            </c:dLbl>
            <c:dLbl>
              <c:idx val="3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A-DC9C-4FA8-9712-189913ABF720}"/>
                </c:ext>
              </c:extLst>
            </c:dLbl>
            <c:dLbl>
              <c:idx val="3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B-DC9C-4FA8-9712-189913ABF720}"/>
                </c:ext>
              </c:extLst>
            </c:dLbl>
            <c:dLbl>
              <c:idx val="3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C-DC9C-4FA8-9712-189913ABF720}"/>
                </c:ext>
              </c:extLst>
            </c:dLbl>
            <c:dLbl>
              <c:idx val="3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D-DC9C-4FA8-9712-189913ABF720}"/>
                </c:ext>
              </c:extLst>
            </c:dLbl>
            <c:dLbl>
              <c:idx val="3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E-DC9C-4FA8-9712-189913ABF720}"/>
                </c:ext>
              </c:extLst>
            </c:dLbl>
            <c:dLbl>
              <c:idx val="3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F-DC9C-4FA8-9712-189913ABF720}"/>
                </c:ext>
              </c:extLst>
            </c:dLbl>
            <c:dLbl>
              <c:idx val="3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0-DC9C-4FA8-9712-189913ABF720}"/>
                </c:ext>
              </c:extLst>
            </c:dLbl>
            <c:dLbl>
              <c:idx val="3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1-DC9C-4FA8-9712-189913ABF720}"/>
                </c:ext>
              </c:extLst>
            </c:dLbl>
            <c:dLbl>
              <c:idx val="3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2-DC9C-4FA8-9712-189913ABF720}"/>
                </c:ext>
              </c:extLst>
            </c:dLbl>
            <c:dLbl>
              <c:idx val="3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3-DC9C-4FA8-9712-189913ABF720}"/>
                </c:ext>
              </c:extLst>
            </c:dLbl>
            <c:dLbl>
              <c:idx val="3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4-DC9C-4FA8-9712-189913ABF720}"/>
                </c:ext>
              </c:extLst>
            </c:dLbl>
            <c:dLbl>
              <c:idx val="3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5-DC9C-4FA8-9712-189913ABF720}"/>
                </c:ext>
              </c:extLst>
            </c:dLbl>
            <c:dLbl>
              <c:idx val="3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6-DC9C-4FA8-9712-189913ABF720}"/>
                </c:ext>
              </c:extLst>
            </c:dLbl>
            <c:dLbl>
              <c:idx val="3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7-DC9C-4FA8-9712-189913ABF720}"/>
                </c:ext>
              </c:extLst>
            </c:dLbl>
            <c:dLbl>
              <c:idx val="3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8-DC9C-4FA8-9712-189913ABF720}"/>
                </c:ext>
              </c:extLst>
            </c:dLbl>
            <c:dLbl>
              <c:idx val="3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9-DC9C-4FA8-9712-189913ABF720}"/>
                </c:ext>
              </c:extLst>
            </c:dLbl>
            <c:dLbl>
              <c:idx val="3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A-DC9C-4FA8-9712-189913ABF7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'S13'!$G$31:$G$383</c:f>
              <c:numCache>
                <c:formatCode>0</c:formatCode>
                <c:ptCount val="353"/>
                <c:pt idx="0">
                  <c:v>-14.310474688758895</c:v>
                </c:pt>
                <c:pt idx="1">
                  <c:v>30</c:v>
                </c:pt>
                <c:pt idx="2">
                  <c:v>7.7180289951072787</c:v>
                </c:pt>
                <c:pt idx="3">
                  <c:v>7.7180289951072787</c:v>
                </c:pt>
                <c:pt idx="4">
                  <c:v>7.7180289951072787</c:v>
                </c:pt>
                <c:pt idx="5">
                  <c:v>7.7180289951072787</c:v>
                </c:pt>
                <c:pt idx="6">
                  <c:v>7.7180289951072787</c:v>
                </c:pt>
                <c:pt idx="7">
                  <c:v>7.7180289951072787</c:v>
                </c:pt>
                <c:pt idx="8">
                  <c:v>7.7180289951072787</c:v>
                </c:pt>
                <c:pt idx="9">
                  <c:v>7.7180289951072787</c:v>
                </c:pt>
                <c:pt idx="10">
                  <c:v>7.7180289951072787</c:v>
                </c:pt>
                <c:pt idx="11">
                  <c:v>7.7180289951072787</c:v>
                </c:pt>
                <c:pt idx="12">
                  <c:v>7.7180289951072787</c:v>
                </c:pt>
                <c:pt idx="13">
                  <c:v>7.7180289951072787</c:v>
                </c:pt>
                <c:pt idx="14">
                  <c:v>7.7180289951072787</c:v>
                </c:pt>
                <c:pt idx="15">
                  <c:v>7.7180289951072787</c:v>
                </c:pt>
                <c:pt idx="16">
                  <c:v>7.7180289951072787</c:v>
                </c:pt>
                <c:pt idx="17">
                  <c:v>7.7180289951072787</c:v>
                </c:pt>
                <c:pt idx="18">
                  <c:v>7.7180289951072787</c:v>
                </c:pt>
                <c:pt idx="19">
                  <c:v>7.7180289951072787</c:v>
                </c:pt>
                <c:pt idx="20">
                  <c:v>7.7180289951072787</c:v>
                </c:pt>
                <c:pt idx="21">
                  <c:v>7.7180289951072787</c:v>
                </c:pt>
                <c:pt idx="22">
                  <c:v>7.7180289951072787</c:v>
                </c:pt>
                <c:pt idx="23">
                  <c:v>7.7180289951072787</c:v>
                </c:pt>
                <c:pt idx="24">
                  <c:v>7.7180289951072787</c:v>
                </c:pt>
                <c:pt idx="25">
                  <c:v>7.7180289951072787</c:v>
                </c:pt>
                <c:pt idx="26">
                  <c:v>7.7180289951072787</c:v>
                </c:pt>
                <c:pt idx="27">
                  <c:v>7.7180289951072787</c:v>
                </c:pt>
                <c:pt idx="28">
                  <c:v>7.7180289951072787</c:v>
                </c:pt>
                <c:pt idx="29">
                  <c:v>7.7180289951072787</c:v>
                </c:pt>
                <c:pt idx="30">
                  <c:v>7.7180289951072787</c:v>
                </c:pt>
                <c:pt idx="31">
                  <c:v>7.7180289951072787</c:v>
                </c:pt>
                <c:pt idx="32">
                  <c:v>7.7180289951072787</c:v>
                </c:pt>
                <c:pt idx="33">
                  <c:v>7.7180289951072787</c:v>
                </c:pt>
                <c:pt idx="34">
                  <c:v>7.7180289951072787</c:v>
                </c:pt>
                <c:pt idx="35">
                  <c:v>7.7180289951072787</c:v>
                </c:pt>
                <c:pt idx="36">
                  <c:v>7.7180289951072787</c:v>
                </c:pt>
                <c:pt idx="37">
                  <c:v>7.7180289951072787</c:v>
                </c:pt>
                <c:pt idx="38">
                  <c:v>7.7180289951072787</c:v>
                </c:pt>
                <c:pt idx="39">
                  <c:v>7.7180289951072787</c:v>
                </c:pt>
                <c:pt idx="40">
                  <c:v>7.7180289951072787</c:v>
                </c:pt>
                <c:pt idx="41">
                  <c:v>7.7180289951072787</c:v>
                </c:pt>
                <c:pt idx="42">
                  <c:v>7.7180289951072787</c:v>
                </c:pt>
                <c:pt idx="43">
                  <c:v>7.7180289951072787</c:v>
                </c:pt>
                <c:pt idx="44">
                  <c:v>7.7180289951072787</c:v>
                </c:pt>
                <c:pt idx="45">
                  <c:v>7.7180289951072787</c:v>
                </c:pt>
                <c:pt idx="46">
                  <c:v>7.7180289951072787</c:v>
                </c:pt>
                <c:pt idx="47">
                  <c:v>7.7180289951072787</c:v>
                </c:pt>
                <c:pt idx="48">
                  <c:v>7.7180289951072787</c:v>
                </c:pt>
                <c:pt idx="49">
                  <c:v>7.7180289951072787</c:v>
                </c:pt>
                <c:pt idx="50">
                  <c:v>7.7180289951072787</c:v>
                </c:pt>
                <c:pt idx="51">
                  <c:v>7.7180289951072787</c:v>
                </c:pt>
                <c:pt idx="52">
                  <c:v>7.7180289951072787</c:v>
                </c:pt>
                <c:pt idx="53">
                  <c:v>7.7180289951072787</c:v>
                </c:pt>
                <c:pt idx="54">
                  <c:v>7.7180289951072787</c:v>
                </c:pt>
                <c:pt idx="55">
                  <c:v>7.7180289951072787</c:v>
                </c:pt>
                <c:pt idx="56">
                  <c:v>7.7180289951072787</c:v>
                </c:pt>
                <c:pt idx="57">
                  <c:v>7.7180289951072787</c:v>
                </c:pt>
                <c:pt idx="58">
                  <c:v>7.7180289951072787</c:v>
                </c:pt>
                <c:pt idx="59">
                  <c:v>7.7180289951072787</c:v>
                </c:pt>
                <c:pt idx="60">
                  <c:v>7.7180289951072787</c:v>
                </c:pt>
                <c:pt idx="61">
                  <c:v>7.7180289951072787</c:v>
                </c:pt>
                <c:pt idx="62">
                  <c:v>7.7180289951072787</c:v>
                </c:pt>
                <c:pt idx="63">
                  <c:v>7.7180289951072787</c:v>
                </c:pt>
                <c:pt idx="64">
                  <c:v>7.7180289951072787</c:v>
                </c:pt>
                <c:pt idx="65">
                  <c:v>7.7180289951072787</c:v>
                </c:pt>
                <c:pt idx="66">
                  <c:v>7.7180289951072787</c:v>
                </c:pt>
                <c:pt idx="67">
                  <c:v>7.7180289951072787</c:v>
                </c:pt>
              </c:numCache>
            </c:numRef>
          </c:xVal>
          <c:yVal>
            <c:numRef>
              <c:f>'S13'!$H$31:$H$383</c:f>
              <c:numCache>
                <c:formatCode>0</c:formatCode>
                <c:ptCount val="353"/>
                <c:pt idx="0">
                  <c:v>30</c:v>
                </c:pt>
                <c:pt idx="1">
                  <c:v>4.5453996937247041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'S13'!$B$31:$B$383</c15:f>
                <c15:dlblRangeCache>
                  <c:ptCount val="353"/>
                  <c:pt idx="0">
                    <c:v>AAA</c:v>
                  </c:pt>
                  <c:pt idx="1">
                    <c:v>BBB</c:v>
                  </c:pt>
                  <c:pt idx="2">
                    <c:v>CCC</c:v>
                  </c:pt>
                  <c:pt idx="3">
                    <c:v>CCC</c:v>
                  </c:pt>
                  <c:pt idx="4">
                    <c:v>CCC</c:v>
                  </c:pt>
                  <c:pt idx="5">
                    <c:v>CCC</c:v>
                  </c:pt>
                  <c:pt idx="6">
                    <c:v>CCC</c:v>
                  </c:pt>
                  <c:pt idx="7">
                    <c:v>CCC</c:v>
                  </c:pt>
                  <c:pt idx="8">
                    <c:v>CCC</c:v>
                  </c:pt>
                  <c:pt idx="9">
                    <c:v>CCC</c:v>
                  </c:pt>
                  <c:pt idx="10">
                    <c:v>CCC</c:v>
                  </c:pt>
                  <c:pt idx="11">
                    <c:v>CCC</c:v>
                  </c:pt>
                  <c:pt idx="12">
                    <c:v>CCC</c:v>
                  </c:pt>
                  <c:pt idx="13">
                    <c:v>CCC</c:v>
                  </c:pt>
                  <c:pt idx="14">
                    <c:v>CCC</c:v>
                  </c:pt>
                  <c:pt idx="15">
                    <c:v>CCC</c:v>
                  </c:pt>
                  <c:pt idx="16">
                    <c:v>CCC</c:v>
                  </c:pt>
                  <c:pt idx="17">
                    <c:v>CCC</c:v>
                  </c:pt>
                  <c:pt idx="18">
                    <c:v>CCC</c:v>
                  </c:pt>
                  <c:pt idx="19">
                    <c:v>CCC</c:v>
                  </c:pt>
                  <c:pt idx="20">
                    <c:v>CCC</c:v>
                  </c:pt>
                  <c:pt idx="21">
                    <c:v>CCC</c:v>
                  </c:pt>
                  <c:pt idx="22">
                    <c:v>CCC</c:v>
                  </c:pt>
                  <c:pt idx="23">
                    <c:v>CCC</c:v>
                  </c:pt>
                  <c:pt idx="24">
                    <c:v>CCC</c:v>
                  </c:pt>
                  <c:pt idx="25">
                    <c:v>CCC</c:v>
                  </c:pt>
                  <c:pt idx="26">
                    <c:v>CCC</c:v>
                  </c:pt>
                  <c:pt idx="27">
                    <c:v>CCC</c:v>
                  </c:pt>
                  <c:pt idx="28">
                    <c:v>CCC</c:v>
                  </c:pt>
                  <c:pt idx="29">
                    <c:v>CCC</c:v>
                  </c:pt>
                  <c:pt idx="30">
                    <c:v>CCC</c:v>
                  </c:pt>
                  <c:pt idx="31">
                    <c:v>CCC</c:v>
                  </c:pt>
                  <c:pt idx="32">
                    <c:v>CCC</c:v>
                  </c:pt>
                  <c:pt idx="33">
                    <c:v>CCC</c:v>
                  </c:pt>
                  <c:pt idx="34">
                    <c:v>CCC</c:v>
                  </c:pt>
                  <c:pt idx="35">
                    <c:v>CCC</c:v>
                  </c:pt>
                  <c:pt idx="36">
                    <c:v>CCC</c:v>
                  </c:pt>
                  <c:pt idx="37">
                    <c:v>CCC</c:v>
                  </c:pt>
                  <c:pt idx="38">
                    <c:v>CCC</c:v>
                  </c:pt>
                  <c:pt idx="39">
                    <c:v>CCC</c:v>
                  </c:pt>
                  <c:pt idx="40">
                    <c:v>CCC</c:v>
                  </c:pt>
                  <c:pt idx="41">
                    <c:v>CCC</c:v>
                  </c:pt>
                  <c:pt idx="42">
                    <c:v>CCC</c:v>
                  </c:pt>
                  <c:pt idx="43">
                    <c:v>CCC</c:v>
                  </c:pt>
                  <c:pt idx="44">
                    <c:v>CCC</c:v>
                  </c:pt>
                  <c:pt idx="45">
                    <c:v>CCC</c:v>
                  </c:pt>
                  <c:pt idx="46">
                    <c:v>CCC</c:v>
                  </c:pt>
                  <c:pt idx="47">
                    <c:v>CCC</c:v>
                  </c:pt>
                  <c:pt idx="48">
                    <c:v>CCC</c:v>
                  </c:pt>
                  <c:pt idx="49">
                    <c:v>CCC</c:v>
                  </c:pt>
                  <c:pt idx="50">
                    <c:v>CCC</c:v>
                  </c:pt>
                  <c:pt idx="51">
                    <c:v>CCC</c:v>
                  </c:pt>
                  <c:pt idx="52">
                    <c:v>CCC</c:v>
                  </c:pt>
                  <c:pt idx="53">
                    <c:v>CCC</c:v>
                  </c:pt>
                  <c:pt idx="54">
                    <c:v>CCC</c:v>
                  </c:pt>
                  <c:pt idx="55">
                    <c:v>CCC</c:v>
                  </c:pt>
                  <c:pt idx="56">
                    <c:v>CCC</c:v>
                  </c:pt>
                  <c:pt idx="57">
                    <c:v>CCC</c:v>
                  </c:pt>
                  <c:pt idx="58">
                    <c:v>CCC</c:v>
                  </c:pt>
                  <c:pt idx="59">
                    <c:v>CCC</c:v>
                  </c:pt>
                  <c:pt idx="60">
                    <c:v>CCC</c:v>
                  </c:pt>
                  <c:pt idx="61">
                    <c:v>CCC</c:v>
                  </c:pt>
                  <c:pt idx="62">
                    <c:v>CCC</c:v>
                  </c:pt>
                  <c:pt idx="63">
                    <c:v>CCC</c:v>
                  </c:pt>
                  <c:pt idx="64">
                    <c:v>CCC</c:v>
                  </c:pt>
                  <c:pt idx="65">
                    <c:v>CCC</c:v>
                  </c:pt>
                  <c:pt idx="66">
                    <c:v>CCC</c:v>
                  </c:pt>
                  <c:pt idx="67">
                    <c:v>CCC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D85B-4E72-A8F2-2B9B7358C5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7597168"/>
        <c:axId val="298339616"/>
      </c:scatterChart>
      <c:valAx>
        <c:axId val="437597168"/>
        <c:scaling>
          <c:orientation val="minMax"/>
          <c:max val="70"/>
          <c:min val="-6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pt change in gap between richest and poorest quintiles (2000-2017)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8339616"/>
        <c:crossesAt val="-40"/>
        <c:crossBetween val="midCat"/>
        <c:majorUnit val="10"/>
      </c:valAx>
      <c:valAx>
        <c:axId val="298339616"/>
        <c:scaling>
          <c:orientation val="minMax"/>
          <c:max val="50"/>
          <c:min val="-4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pt change in basic sanitation (2000-2017)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7597168"/>
        <c:crossesAt val="-60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Urban vs urban quintiles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'S13'!$F$30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20"/>
            <c:spPr>
              <a:solidFill>
                <a:srgbClr val="388E3C">
                  <a:alpha val="50196"/>
                </a:srgbClr>
              </a:solidFill>
              <a:ln w="9525">
                <a:solidFill>
                  <a:schemeClr val="accent6">
                    <a:lumMod val="75000"/>
                  </a:schemeClr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77677550-C3B4-4015-A0BA-646CF8831BC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DB76-4B25-A01D-193EB038CF4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483D677C-287A-414C-9299-1B4AE46817B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DB76-4B25-A01D-193EB038CF4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903A5AE5-0F88-47ED-84EA-0D5C30563B0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DB76-4B25-A01D-193EB038CF46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6C1DA4E-0588-4B60-9249-2593354BDCF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DB76-4B25-A01D-193EB038CF46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D95B0569-C288-4568-86EE-345BE234EBB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DB76-4B25-A01D-193EB038CF46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303E6583-1013-443C-8D7A-B72F8C2F60F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DB76-4B25-A01D-193EB038CF46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BBDEE90B-F9EE-4711-A2D2-BD940427CE2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DB76-4B25-A01D-193EB038CF46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C5952DCF-3197-4793-BBD5-A7C942DE084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DB76-4B25-A01D-193EB038CF46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7CDA0DBE-6AD2-475E-9A95-BF8A3617665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DB76-4B25-A01D-193EB038CF46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111E4989-5F88-4235-8D66-A481A5DEE27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DB76-4B25-A01D-193EB038CF46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D6D26B27-DC1B-4A41-9342-42613C6D03C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DB76-4B25-A01D-193EB038CF46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89B4D49B-A9FB-40B5-814D-093C5350401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DB76-4B25-A01D-193EB038CF46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30383FE5-1D70-4C0E-B87B-2FB911B8E14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DB76-4B25-A01D-193EB038CF46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C67467C3-63AF-40F4-B1BB-FA0B37808BD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DB76-4B25-A01D-193EB038CF46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68910801-4202-4DFB-8CAD-5AD9236340A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DB76-4B25-A01D-193EB038CF46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3EFF5350-F80B-4DEC-BDEB-47234B2DA99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DB76-4B25-A01D-193EB038CF46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FE8E191B-5C67-4635-BE3E-36FD72E468B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DB76-4B25-A01D-193EB038CF46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D02DA91B-2EC3-421B-8C8E-128C99D6C5D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DB76-4B25-A01D-193EB038CF46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3F214DBA-D42D-4811-A513-D6B570489D9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DB76-4B25-A01D-193EB038CF46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248E097D-C0A1-4D2D-840C-7F3E02FA5EE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DB76-4B25-A01D-193EB038CF46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D34D1429-195E-4CEA-84AF-DCA7A56128D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DB76-4B25-A01D-193EB038CF46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EA395978-9BBC-4BC3-9EFD-CE007FBE275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DB76-4B25-A01D-193EB038CF46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4E5690FF-CA19-4CDB-A5F4-11B56BC2303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DB76-4B25-A01D-193EB038CF46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1E7210DF-1FC1-496C-88E1-334078C6169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DB76-4B25-A01D-193EB038CF46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397C3294-C532-4FBE-9F74-E4A167F303C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DB76-4B25-A01D-193EB038CF46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DB506B8A-B37B-4321-9E4A-71CE55C7A5C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DB76-4B25-A01D-193EB038CF46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0701F183-679C-4FA5-BFE1-0EF46CFB728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DB76-4B25-A01D-193EB038CF46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E8BE5CD0-EA78-4AFD-BBF7-F4B6EB03664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DB76-4B25-A01D-193EB038CF46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56ED693B-898A-43A4-931D-B310E57A4B8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DB76-4B25-A01D-193EB038CF46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39F45848-A519-4539-9C09-A78877BA622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DB76-4B25-A01D-193EB038CF46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D614E950-3F08-474F-B4CB-7FD2E20B975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DB76-4B25-A01D-193EB038CF46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2E30A1D2-9D49-492E-AA39-D95655A4408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DB76-4B25-A01D-193EB038CF46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FFDE1BF8-5C4E-4948-888E-04CD566667E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DB76-4B25-A01D-193EB038CF46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E44CFB00-A095-4A81-B12A-9134E9307BA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DB76-4B25-A01D-193EB038CF46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AD375AEC-1C2B-4199-AB5C-D00586F0B2F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DB76-4B25-A01D-193EB038CF46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4F289EB1-83E2-4439-939D-5F78922DDCC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DB76-4B25-A01D-193EB038CF46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522C4A35-0F33-463E-A8C2-FA9976CF1C3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DB76-4B25-A01D-193EB038CF46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6891083E-FC2A-4B34-88CA-0B8B23D9DA8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DB76-4B25-A01D-193EB038CF46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DA4B917B-B033-4EF9-AEF1-6CCA9A97D4A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DB76-4B25-A01D-193EB038CF46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72114753-E48C-4D46-B06E-E679A924731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DB76-4B25-A01D-193EB038CF46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B0FEEE32-6CF6-455A-8E5B-42ADA562053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DB76-4B25-A01D-193EB038CF46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fld id="{445673C8-C8F0-459A-ADEB-E98D663F4E8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DB76-4B25-A01D-193EB038CF46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fld id="{D6F670F0-1387-4D7A-86EF-4CABC41479E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DB76-4B25-A01D-193EB038CF46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fld id="{ED7C3AAC-96AF-4029-BE32-2350C042ED5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DB76-4B25-A01D-193EB038CF46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fld id="{527F0B0F-DC15-47D1-8CD1-D179C7445A0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DB76-4B25-A01D-193EB038CF46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fld id="{003EC381-6349-4AEB-A954-C4334BE3877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DB76-4B25-A01D-193EB038CF46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fld id="{1636C462-DCFA-4A07-8665-9F1B2857AE5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DB76-4B25-A01D-193EB038CF46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fld id="{1814821C-305F-41B5-B5A5-41EFC0FF706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DB76-4B25-A01D-193EB038CF46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fld id="{4A1F27A3-936C-4304-96D6-F72102ED1D8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DB76-4B25-A01D-193EB038CF46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fld id="{9E32666A-3DB6-4124-AEB7-267524DB38D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DB76-4B25-A01D-193EB038CF46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fld id="{8CC00985-E77D-4713-AE69-32F5D4BF53C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2-DB76-4B25-A01D-193EB038CF46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fld id="{A6669A91-8CF2-405C-95E5-40A9E90F11F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3-DB76-4B25-A01D-193EB038CF46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fld id="{03E8205E-C9EF-43A9-A596-86A2243E1B8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4-DB76-4B25-A01D-193EB038CF46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fld id="{422FDEEA-875B-4F7D-8F4A-15FAC59AE22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5-DB76-4B25-A01D-193EB038CF46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fld id="{9CDDB272-81BE-45E6-A9DD-67CD2AEBF78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6-DB76-4B25-A01D-193EB038CF46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fld id="{7C3A81D8-68A7-425B-B4AD-46ACB1153C8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7-DB76-4B25-A01D-193EB038CF46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fld id="{C291310F-5416-4480-A529-229663E40C6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8-DB76-4B25-A01D-193EB038CF46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fld id="{0004C7F6-2A9B-4DEB-9542-F9FF29EDFE1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9-DB76-4B25-A01D-193EB038CF46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fld id="{23FE5EE6-F674-4A77-A7C8-CCAC369F309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A-DB76-4B25-A01D-193EB038CF46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fld id="{366EC9CB-14BD-4368-8829-3D1B3158B70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B-DB76-4B25-A01D-193EB038CF46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fld id="{C3C8E5EF-37E1-4D20-9B2B-272CC17E84C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C-DB76-4B25-A01D-193EB038CF46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fld id="{9AB4BB97-A909-4D86-8860-E76BFFA6272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D-DB76-4B25-A01D-193EB038CF46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fld id="{8B8E513D-2386-4DBE-922F-DD01DF64A46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E-DB76-4B25-A01D-193EB038CF46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fld id="{2DD5AA14-8516-4008-A8AA-25C9501AAE1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F-DB76-4B25-A01D-193EB038CF46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fld id="{30CAABAD-FA83-4379-A9EB-743568E92D7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0-DB76-4B25-A01D-193EB038CF46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fld id="{6C2DCDFD-6E15-47C3-91B5-0F8493A5A05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1-DB76-4B25-A01D-193EB038CF46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fld id="{4C450D1B-72EC-4DDD-906F-3B926E659CC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2-DB76-4B25-A01D-193EB038CF46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fld id="{2AE1076A-9666-419F-AC4A-0CFBC5DB612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3-DB76-4B25-A01D-193EB038CF46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DB76-4B25-A01D-193EB038CF46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DB76-4B25-A01D-193EB038CF46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046-4EB9-BB27-B3E2CEBAE41E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46-4EB9-BB27-B3E2CEBAE41E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46-4EB9-BB27-B3E2CEBAE41E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46-4EB9-BB27-B3E2CEBAE41E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46-4EB9-BB27-B3E2CEBAE41E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46-4EB9-BB27-B3E2CEBAE41E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46-4EB9-BB27-B3E2CEBAE41E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46-4EB9-BB27-B3E2CEBAE41E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46-4EB9-BB27-B3E2CEBAE41E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46-4EB9-BB27-B3E2CEBAE41E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46-4EB9-BB27-B3E2CEBAE41E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46-4EB9-BB27-B3E2CEBAE41E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46-4EB9-BB27-B3E2CEBAE41E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46-4EB9-BB27-B3E2CEBAE41E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046-4EB9-BB27-B3E2CEBAE41E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046-4EB9-BB27-B3E2CEBAE41E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046-4EB9-BB27-B3E2CEBAE41E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046-4EB9-BB27-B3E2CEBAE41E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046-4EB9-BB27-B3E2CEBAE41E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046-4EB9-BB27-B3E2CEBAE41E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046-4EB9-BB27-B3E2CEBAE41E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046-4EB9-BB27-B3E2CEBAE41E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046-4EB9-BB27-B3E2CEBAE41E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046-4EB9-BB27-B3E2CEBAE41E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046-4EB9-BB27-B3E2CEBAE41E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046-4EB9-BB27-B3E2CEBAE41E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046-4EB9-BB27-B3E2CEBAE41E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046-4EB9-BB27-B3E2CEBAE41E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046-4EB9-BB27-B3E2CEBAE41E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046-4EB9-BB27-B3E2CEBAE41E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046-4EB9-BB27-B3E2CEBAE41E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046-4EB9-BB27-B3E2CEBAE41E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046-4EB9-BB27-B3E2CEBAE41E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046-4EB9-BB27-B3E2CEBAE41E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046-4EB9-BB27-B3E2CEBAE41E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046-4EB9-BB27-B3E2CEBAE41E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046-4EB9-BB27-B3E2CEBAE41E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046-4EB9-BB27-B3E2CEBAE41E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046-4EB9-BB27-B3E2CEBAE41E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046-4EB9-BB27-B3E2CEBAE41E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046-4EB9-BB27-B3E2CEBAE41E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046-4EB9-BB27-B3E2CEBAE41E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046-4EB9-BB27-B3E2CEBAE41E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046-4EB9-BB27-B3E2CEBAE41E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D046-4EB9-BB27-B3E2CEBAE41E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D046-4EB9-BB27-B3E2CEBAE41E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D046-4EB9-BB27-B3E2CEBAE41E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D046-4EB9-BB27-B3E2CEBAE41E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D046-4EB9-BB27-B3E2CEBAE41E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D046-4EB9-BB27-B3E2CEBAE41E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D046-4EB9-BB27-B3E2CEBAE41E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D046-4EB9-BB27-B3E2CEBAE41E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D046-4EB9-BB27-B3E2CEBAE41E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D046-4EB9-BB27-B3E2CEBAE41E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D046-4EB9-BB27-B3E2CEBAE41E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D046-4EB9-BB27-B3E2CEBAE41E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D046-4EB9-BB27-B3E2CEBAE41E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D046-4EB9-BB27-B3E2CEBAE41E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D046-4EB9-BB27-B3E2CEBAE41E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D046-4EB9-BB27-B3E2CEBAE41E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D046-4EB9-BB27-B3E2CEBAE41E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D046-4EB9-BB27-B3E2CEBAE41E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D046-4EB9-BB27-B3E2CEBAE41E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D046-4EB9-BB27-B3E2CEBAE41E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D046-4EB9-BB27-B3E2CEBAE41E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D046-4EB9-BB27-B3E2CEBAE41E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D046-4EB9-BB27-B3E2CEBAE41E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D046-4EB9-BB27-B3E2CEBAE41E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D046-4EB9-BB27-B3E2CEBAE41E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D046-4EB9-BB27-B3E2CEBAE41E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D046-4EB9-BB27-B3E2CEBAE41E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D046-4EB9-BB27-B3E2CEBAE41E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D046-4EB9-BB27-B3E2CEBAE41E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D046-4EB9-BB27-B3E2CEBAE41E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D046-4EB9-BB27-B3E2CEBAE41E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D046-4EB9-BB27-B3E2CEBAE41E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D046-4EB9-BB27-B3E2CEBAE41E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D046-4EB9-BB27-B3E2CEBAE41E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D046-4EB9-BB27-B3E2CEBAE41E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D046-4EB9-BB27-B3E2CEBAE41E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D046-4EB9-BB27-B3E2CEBAE41E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D046-4EB9-BB27-B3E2CEBAE41E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D046-4EB9-BB27-B3E2CEBAE41E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D046-4EB9-BB27-B3E2CEBAE41E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D046-4EB9-BB27-B3E2CEBAE41E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D046-4EB9-BB27-B3E2CEBAE41E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D046-4EB9-BB27-B3E2CEBAE41E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D046-4EB9-BB27-B3E2CEBAE41E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D046-4EB9-BB27-B3E2CEBAE41E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D046-4EB9-BB27-B3E2CEBAE41E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D046-4EB9-BB27-B3E2CEBAE41E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D046-4EB9-BB27-B3E2CEBAE41E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D046-4EB9-BB27-B3E2CEBAE41E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D046-4EB9-BB27-B3E2CEBAE41E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D046-4EB9-BB27-B3E2CEBAE41E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D046-4EB9-BB27-B3E2CEBAE41E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D046-4EB9-BB27-B3E2CEBAE41E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D046-4EB9-BB27-B3E2CEBAE41E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D046-4EB9-BB27-B3E2CEBAE41E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D046-4EB9-BB27-B3E2CEBAE41E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D046-4EB9-BB27-B3E2CEBAE41E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D046-4EB9-BB27-B3E2CEBAE41E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D046-4EB9-BB27-B3E2CEBAE41E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D046-4EB9-BB27-B3E2CEBAE41E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D046-4EB9-BB27-B3E2CEBAE41E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D046-4EB9-BB27-B3E2CEBAE41E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D046-4EB9-BB27-B3E2CEBAE41E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D046-4EB9-BB27-B3E2CEBAE41E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D046-4EB9-BB27-B3E2CEBAE41E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D046-4EB9-BB27-B3E2CEBAE41E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D046-4EB9-BB27-B3E2CEBAE41E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D046-4EB9-BB27-B3E2CEBAE41E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D046-4EB9-BB27-B3E2CEBAE41E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D046-4EB9-BB27-B3E2CEBAE41E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D046-4EB9-BB27-B3E2CEBAE41E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D046-4EB9-BB27-B3E2CEBAE41E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D046-4EB9-BB27-B3E2CEBAE41E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D046-4EB9-BB27-B3E2CEBAE41E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D046-4EB9-BB27-B3E2CEBAE41E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D046-4EB9-BB27-B3E2CEBAE41E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D046-4EB9-BB27-B3E2CEBAE41E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D046-4EB9-BB27-B3E2CEBAE41E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D046-4EB9-BB27-B3E2CEBAE41E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D046-4EB9-BB27-B3E2CEBAE41E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D046-4EB9-BB27-B3E2CEBAE41E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D046-4EB9-BB27-B3E2CEBAE41E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D046-4EB9-BB27-B3E2CEBAE41E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D046-4EB9-BB27-B3E2CEBAE41E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D046-4EB9-BB27-B3E2CEBAE41E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D046-4EB9-BB27-B3E2CEBAE41E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D046-4EB9-BB27-B3E2CEBAE41E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D046-4EB9-BB27-B3E2CEBAE41E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D046-4EB9-BB27-B3E2CEBAE41E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D046-4EB9-BB27-B3E2CEBAE41E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D046-4EB9-BB27-B3E2CEBAE41E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D046-4EB9-BB27-B3E2CEBAE41E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D046-4EB9-BB27-B3E2CEBAE41E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D046-4EB9-BB27-B3E2CEBAE41E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D046-4EB9-BB27-B3E2CEBAE41E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D046-4EB9-BB27-B3E2CEBAE41E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D046-4EB9-BB27-B3E2CEBAE41E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D046-4EB9-BB27-B3E2CEBAE41E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D046-4EB9-BB27-B3E2CEBAE41E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D046-4EB9-BB27-B3E2CEBAE41E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D046-4EB9-BB27-B3E2CEBAE41E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D046-4EB9-BB27-B3E2CEBAE41E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D046-4EB9-BB27-B3E2CEBAE41E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D046-4EB9-BB27-B3E2CEBAE41E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D046-4EB9-BB27-B3E2CEBAE41E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D046-4EB9-BB27-B3E2CEBAE41E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D046-4EB9-BB27-B3E2CEBAE41E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D046-4EB9-BB27-B3E2CEBAE41E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D046-4EB9-BB27-B3E2CEBAE41E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D046-4EB9-BB27-B3E2CEBAE41E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D046-4EB9-BB27-B3E2CEBAE41E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D046-4EB9-BB27-B3E2CEBAE41E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D046-4EB9-BB27-B3E2CEBAE41E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D046-4EB9-BB27-B3E2CEBAE41E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D046-4EB9-BB27-B3E2CEBAE41E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D046-4EB9-BB27-B3E2CEBAE41E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D046-4EB9-BB27-B3E2CEBAE41E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D046-4EB9-BB27-B3E2CEBAE41E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D046-4EB9-BB27-B3E2CEBAE41E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D046-4EB9-BB27-B3E2CEBAE41E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D046-4EB9-BB27-B3E2CEBAE41E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D046-4EB9-BB27-B3E2CEBAE41E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D046-4EB9-BB27-B3E2CEBAE41E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D046-4EB9-BB27-B3E2CEBAE41E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D046-4EB9-BB27-B3E2CEBAE41E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D046-4EB9-BB27-B3E2CEBAE41E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D046-4EB9-BB27-B3E2CEBAE41E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D046-4EB9-BB27-B3E2CEBAE41E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D046-4EB9-BB27-B3E2CEBAE41E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D046-4EB9-BB27-B3E2CEBAE41E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D046-4EB9-BB27-B3E2CEBAE41E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D046-4EB9-BB27-B3E2CEBAE41E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D046-4EB9-BB27-B3E2CEBAE41E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D046-4EB9-BB27-B3E2CEBAE41E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D046-4EB9-BB27-B3E2CEBAE41E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D046-4EB9-BB27-B3E2CEBAE41E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D046-4EB9-BB27-B3E2CEBAE41E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D046-4EB9-BB27-B3E2CEBAE41E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D046-4EB9-BB27-B3E2CEBAE41E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D046-4EB9-BB27-B3E2CEBAE41E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D046-4EB9-BB27-B3E2CEBAE41E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D046-4EB9-BB27-B3E2CEBAE41E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D046-4EB9-BB27-B3E2CEBAE41E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D046-4EB9-BB27-B3E2CEBAE41E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D046-4EB9-BB27-B3E2CEBAE41E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D046-4EB9-BB27-B3E2CEBAE41E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D046-4EB9-BB27-B3E2CEBAE41E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D046-4EB9-BB27-B3E2CEBAE41E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D046-4EB9-BB27-B3E2CEBAE41E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D046-4EB9-BB27-B3E2CEBAE41E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D046-4EB9-BB27-B3E2CEBAE41E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D046-4EB9-BB27-B3E2CEBAE41E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D046-4EB9-BB27-B3E2CEBAE41E}"/>
                </c:ext>
              </c:extLst>
            </c:dLbl>
            <c:dLbl>
              <c:idx val="2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D046-4EB9-BB27-B3E2CEBAE41E}"/>
                </c:ext>
              </c:extLst>
            </c:dLbl>
            <c:dLbl>
              <c:idx val="2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D046-4EB9-BB27-B3E2CEBAE41E}"/>
                </c:ext>
              </c:extLst>
            </c:dLbl>
            <c:dLbl>
              <c:idx val="2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D046-4EB9-BB27-B3E2CEBAE41E}"/>
                </c:ext>
              </c:extLst>
            </c:dLbl>
            <c:dLbl>
              <c:idx val="2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D046-4EB9-BB27-B3E2CEBAE41E}"/>
                </c:ext>
              </c:extLst>
            </c:dLbl>
            <c:dLbl>
              <c:idx val="2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D046-4EB9-BB27-B3E2CEBAE41E}"/>
                </c:ext>
              </c:extLst>
            </c:dLbl>
            <c:dLbl>
              <c:idx val="2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D046-4EB9-BB27-B3E2CEBAE41E}"/>
                </c:ext>
              </c:extLst>
            </c:dLbl>
            <c:dLbl>
              <c:idx val="2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D046-4EB9-BB27-B3E2CEBAE41E}"/>
                </c:ext>
              </c:extLst>
            </c:dLbl>
            <c:dLbl>
              <c:idx val="2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D046-4EB9-BB27-B3E2CEBAE41E}"/>
                </c:ext>
              </c:extLst>
            </c:dLbl>
            <c:dLbl>
              <c:idx val="2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D046-4EB9-BB27-B3E2CEBAE41E}"/>
                </c:ext>
              </c:extLst>
            </c:dLbl>
            <c:dLbl>
              <c:idx val="2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D046-4EB9-BB27-B3E2CEBAE41E}"/>
                </c:ext>
              </c:extLst>
            </c:dLbl>
            <c:dLbl>
              <c:idx val="2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D046-4EB9-BB27-B3E2CEBAE41E}"/>
                </c:ext>
              </c:extLst>
            </c:dLbl>
            <c:dLbl>
              <c:idx val="2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D046-4EB9-BB27-B3E2CEBAE41E}"/>
                </c:ext>
              </c:extLst>
            </c:dLbl>
            <c:dLbl>
              <c:idx val="2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D046-4EB9-BB27-B3E2CEBAE41E}"/>
                </c:ext>
              </c:extLst>
            </c:dLbl>
            <c:dLbl>
              <c:idx val="2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D046-4EB9-BB27-B3E2CEBAE41E}"/>
                </c:ext>
              </c:extLst>
            </c:dLbl>
            <c:dLbl>
              <c:idx val="2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D046-4EB9-BB27-B3E2CEBAE41E}"/>
                </c:ext>
              </c:extLst>
            </c:dLbl>
            <c:dLbl>
              <c:idx val="2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D046-4EB9-BB27-B3E2CEBAE41E}"/>
                </c:ext>
              </c:extLst>
            </c:dLbl>
            <c:dLbl>
              <c:idx val="2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D046-4EB9-BB27-B3E2CEBAE41E}"/>
                </c:ext>
              </c:extLst>
            </c:dLbl>
            <c:dLbl>
              <c:idx val="2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D046-4EB9-BB27-B3E2CEBAE41E}"/>
                </c:ext>
              </c:extLst>
            </c:dLbl>
            <c:dLbl>
              <c:idx val="2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D046-4EB9-BB27-B3E2CEBAE41E}"/>
                </c:ext>
              </c:extLst>
            </c:dLbl>
            <c:dLbl>
              <c:idx val="2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D046-4EB9-BB27-B3E2CEBAE41E}"/>
                </c:ext>
              </c:extLst>
            </c:dLbl>
            <c:dLbl>
              <c:idx val="2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D046-4EB9-BB27-B3E2CEBAE41E}"/>
                </c:ext>
              </c:extLst>
            </c:dLbl>
            <c:dLbl>
              <c:idx val="2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D046-4EB9-BB27-B3E2CEBAE41E}"/>
                </c:ext>
              </c:extLst>
            </c:dLbl>
            <c:dLbl>
              <c:idx val="2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B-D046-4EB9-BB27-B3E2CEBAE41E}"/>
                </c:ext>
              </c:extLst>
            </c:dLbl>
            <c:dLbl>
              <c:idx val="2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C-D046-4EB9-BB27-B3E2CEBAE41E}"/>
                </c:ext>
              </c:extLst>
            </c:dLbl>
            <c:dLbl>
              <c:idx val="2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D-D046-4EB9-BB27-B3E2CEBAE41E}"/>
                </c:ext>
              </c:extLst>
            </c:dLbl>
            <c:dLbl>
              <c:idx val="2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E-D046-4EB9-BB27-B3E2CEBAE41E}"/>
                </c:ext>
              </c:extLst>
            </c:dLbl>
            <c:dLbl>
              <c:idx val="2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F-D046-4EB9-BB27-B3E2CEBAE41E}"/>
                </c:ext>
              </c:extLst>
            </c:dLbl>
            <c:dLbl>
              <c:idx val="2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0-D046-4EB9-BB27-B3E2CEBAE41E}"/>
                </c:ext>
              </c:extLst>
            </c:dLbl>
            <c:dLbl>
              <c:idx val="2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1-D046-4EB9-BB27-B3E2CEBAE41E}"/>
                </c:ext>
              </c:extLst>
            </c:dLbl>
            <c:dLbl>
              <c:idx val="2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2-D046-4EB9-BB27-B3E2CEBAE41E}"/>
                </c:ext>
              </c:extLst>
            </c:dLbl>
            <c:dLbl>
              <c:idx val="2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3-D046-4EB9-BB27-B3E2CEBAE41E}"/>
                </c:ext>
              </c:extLst>
            </c:dLbl>
            <c:dLbl>
              <c:idx val="2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4-D046-4EB9-BB27-B3E2CEBAE41E}"/>
                </c:ext>
              </c:extLst>
            </c:dLbl>
            <c:dLbl>
              <c:idx val="2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5-D046-4EB9-BB27-B3E2CEBAE41E}"/>
                </c:ext>
              </c:extLst>
            </c:dLbl>
            <c:dLbl>
              <c:idx val="3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6-D046-4EB9-BB27-B3E2CEBAE41E}"/>
                </c:ext>
              </c:extLst>
            </c:dLbl>
            <c:dLbl>
              <c:idx val="3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7-D046-4EB9-BB27-B3E2CEBAE41E}"/>
                </c:ext>
              </c:extLst>
            </c:dLbl>
            <c:dLbl>
              <c:idx val="3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8-D046-4EB9-BB27-B3E2CEBAE41E}"/>
                </c:ext>
              </c:extLst>
            </c:dLbl>
            <c:dLbl>
              <c:idx val="3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9-D046-4EB9-BB27-B3E2CEBAE41E}"/>
                </c:ext>
              </c:extLst>
            </c:dLbl>
            <c:dLbl>
              <c:idx val="3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A-D046-4EB9-BB27-B3E2CEBAE41E}"/>
                </c:ext>
              </c:extLst>
            </c:dLbl>
            <c:dLbl>
              <c:idx val="3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B-D046-4EB9-BB27-B3E2CEBAE41E}"/>
                </c:ext>
              </c:extLst>
            </c:dLbl>
            <c:dLbl>
              <c:idx val="3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C-D046-4EB9-BB27-B3E2CEBAE41E}"/>
                </c:ext>
              </c:extLst>
            </c:dLbl>
            <c:dLbl>
              <c:idx val="3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D-D046-4EB9-BB27-B3E2CEBAE41E}"/>
                </c:ext>
              </c:extLst>
            </c:dLbl>
            <c:dLbl>
              <c:idx val="3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E-D046-4EB9-BB27-B3E2CEBAE41E}"/>
                </c:ext>
              </c:extLst>
            </c:dLbl>
            <c:dLbl>
              <c:idx val="3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F-D046-4EB9-BB27-B3E2CEBAE41E}"/>
                </c:ext>
              </c:extLst>
            </c:dLbl>
            <c:dLbl>
              <c:idx val="3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0-D046-4EB9-BB27-B3E2CEBAE41E}"/>
                </c:ext>
              </c:extLst>
            </c:dLbl>
            <c:dLbl>
              <c:idx val="3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1-D046-4EB9-BB27-B3E2CEBAE41E}"/>
                </c:ext>
              </c:extLst>
            </c:dLbl>
            <c:dLbl>
              <c:idx val="3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2-D046-4EB9-BB27-B3E2CEBAE41E}"/>
                </c:ext>
              </c:extLst>
            </c:dLbl>
            <c:dLbl>
              <c:idx val="3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3-D046-4EB9-BB27-B3E2CEBAE41E}"/>
                </c:ext>
              </c:extLst>
            </c:dLbl>
            <c:dLbl>
              <c:idx val="3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4-D046-4EB9-BB27-B3E2CEBAE41E}"/>
                </c:ext>
              </c:extLst>
            </c:dLbl>
            <c:dLbl>
              <c:idx val="3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5-D046-4EB9-BB27-B3E2CEBAE41E}"/>
                </c:ext>
              </c:extLst>
            </c:dLbl>
            <c:dLbl>
              <c:idx val="3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6-D046-4EB9-BB27-B3E2CEBAE41E}"/>
                </c:ext>
              </c:extLst>
            </c:dLbl>
            <c:dLbl>
              <c:idx val="3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7-D046-4EB9-BB27-B3E2CEBAE41E}"/>
                </c:ext>
              </c:extLst>
            </c:dLbl>
            <c:dLbl>
              <c:idx val="3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8-D046-4EB9-BB27-B3E2CEBAE41E}"/>
                </c:ext>
              </c:extLst>
            </c:dLbl>
            <c:dLbl>
              <c:idx val="3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9-D046-4EB9-BB27-B3E2CEBAE41E}"/>
                </c:ext>
              </c:extLst>
            </c:dLbl>
            <c:dLbl>
              <c:idx val="3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A-D046-4EB9-BB27-B3E2CEBAE41E}"/>
                </c:ext>
              </c:extLst>
            </c:dLbl>
            <c:dLbl>
              <c:idx val="3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B-D046-4EB9-BB27-B3E2CEBAE41E}"/>
                </c:ext>
              </c:extLst>
            </c:dLbl>
            <c:dLbl>
              <c:idx val="3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C-D046-4EB9-BB27-B3E2CEBAE41E}"/>
                </c:ext>
              </c:extLst>
            </c:dLbl>
            <c:dLbl>
              <c:idx val="3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D-D046-4EB9-BB27-B3E2CEBAE41E}"/>
                </c:ext>
              </c:extLst>
            </c:dLbl>
            <c:dLbl>
              <c:idx val="3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E-D046-4EB9-BB27-B3E2CEBAE41E}"/>
                </c:ext>
              </c:extLst>
            </c:dLbl>
            <c:dLbl>
              <c:idx val="3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F-D046-4EB9-BB27-B3E2CEBAE41E}"/>
                </c:ext>
              </c:extLst>
            </c:dLbl>
            <c:dLbl>
              <c:idx val="3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0-D046-4EB9-BB27-B3E2CEBAE41E}"/>
                </c:ext>
              </c:extLst>
            </c:dLbl>
            <c:dLbl>
              <c:idx val="3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1-D046-4EB9-BB27-B3E2CEBAE41E}"/>
                </c:ext>
              </c:extLst>
            </c:dLbl>
            <c:dLbl>
              <c:idx val="3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2-D046-4EB9-BB27-B3E2CEBAE41E}"/>
                </c:ext>
              </c:extLst>
            </c:dLbl>
            <c:dLbl>
              <c:idx val="3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3-D046-4EB9-BB27-B3E2CEBAE41E}"/>
                </c:ext>
              </c:extLst>
            </c:dLbl>
            <c:dLbl>
              <c:idx val="3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4-D046-4EB9-BB27-B3E2CEBAE41E}"/>
                </c:ext>
              </c:extLst>
            </c:dLbl>
            <c:dLbl>
              <c:idx val="3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5-D046-4EB9-BB27-B3E2CEBAE41E}"/>
                </c:ext>
              </c:extLst>
            </c:dLbl>
            <c:dLbl>
              <c:idx val="3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6-D046-4EB9-BB27-B3E2CEBAE41E}"/>
                </c:ext>
              </c:extLst>
            </c:dLbl>
            <c:dLbl>
              <c:idx val="3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7-D046-4EB9-BB27-B3E2CEBAE41E}"/>
                </c:ext>
              </c:extLst>
            </c:dLbl>
            <c:dLbl>
              <c:idx val="3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8-D046-4EB9-BB27-B3E2CEBAE41E}"/>
                </c:ext>
              </c:extLst>
            </c:dLbl>
            <c:dLbl>
              <c:idx val="3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9-D046-4EB9-BB27-B3E2CEBAE41E}"/>
                </c:ext>
              </c:extLst>
            </c:dLbl>
            <c:dLbl>
              <c:idx val="3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A-D046-4EB9-BB27-B3E2CEBAE41E}"/>
                </c:ext>
              </c:extLst>
            </c:dLbl>
            <c:dLbl>
              <c:idx val="3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B-D046-4EB9-BB27-B3E2CEBAE41E}"/>
                </c:ext>
              </c:extLst>
            </c:dLbl>
            <c:dLbl>
              <c:idx val="3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C-D046-4EB9-BB27-B3E2CEBAE41E}"/>
                </c:ext>
              </c:extLst>
            </c:dLbl>
            <c:dLbl>
              <c:idx val="3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D-D046-4EB9-BB27-B3E2CEBAE41E}"/>
                </c:ext>
              </c:extLst>
            </c:dLbl>
            <c:dLbl>
              <c:idx val="3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E-D046-4EB9-BB27-B3E2CEBAE41E}"/>
                </c:ext>
              </c:extLst>
            </c:dLbl>
            <c:dLbl>
              <c:idx val="3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F-D046-4EB9-BB27-B3E2CEBAE41E}"/>
                </c:ext>
              </c:extLst>
            </c:dLbl>
            <c:dLbl>
              <c:idx val="3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0-D046-4EB9-BB27-B3E2CEBAE41E}"/>
                </c:ext>
              </c:extLst>
            </c:dLbl>
            <c:dLbl>
              <c:idx val="3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1-D046-4EB9-BB27-B3E2CEBAE41E}"/>
                </c:ext>
              </c:extLst>
            </c:dLbl>
            <c:dLbl>
              <c:idx val="3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2-D046-4EB9-BB27-B3E2CEBAE41E}"/>
                </c:ext>
              </c:extLst>
            </c:dLbl>
            <c:dLbl>
              <c:idx val="3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3-D046-4EB9-BB27-B3E2CEBAE41E}"/>
                </c:ext>
              </c:extLst>
            </c:dLbl>
            <c:dLbl>
              <c:idx val="3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4-D046-4EB9-BB27-B3E2CEBAE41E}"/>
                </c:ext>
              </c:extLst>
            </c:dLbl>
            <c:dLbl>
              <c:idx val="3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5-D046-4EB9-BB27-B3E2CEBAE41E}"/>
                </c:ext>
              </c:extLst>
            </c:dLbl>
            <c:dLbl>
              <c:idx val="3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6-D046-4EB9-BB27-B3E2CEBAE41E}"/>
                </c:ext>
              </c:extLst>
            </c:dLbl>
            <c:dLbl>
              <c:idx val="3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7-D046-4EB9-BB27-B3E2CEBAE41E}"/>
                </c:ext>
              </c:extLst>
            </c:dLbl>
            <c:dLbl>
              <c:idx val="3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8-D046-4EB9-BB27-B3E2CEBAE41E}"/>
                </c:ext>
              </c:extLst>
            </c:dLbl>
            <c:dLbl>
              <c:idx val="3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9-D046-4EB9-BB27-B3E2CEBAE41E}"/>
                </c:ext>
              </c:extLst>
            </c:dLbl>
            <c:dLbl>
              <c:idx val="3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A-D046-4EB9-BB27-B3E2CEBAE4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'S13'!$E$31:$E$383</c:f>
              <c:numCache>
                <c:formatCode>0</c:formatCode>
                <c:ptCount val="353"/>
                <c:pt idx="0">
                  <c:v>-14.310474688758895</c:v>
                </c:pt>
                <c:pt idx="1">
                  <c:v>40</c:v>
                </c:pt>
                <c:pt idx="2">
                  <c:v>7.7180289951072787</c:v>
                </c:pt>
                <c:pt idx="3">
                  <c:v>7.7180289951072787</c:v>
                </c:pt>
                <c:pt idx="4">
                  <c:v>7.7180289951072787</c:v>
                </c:pt>
                <c:pt idx="5">
                  <c:v>7.7180289951072787</c:v>
                </c:pt>
                <c:pt idx="6">
                  <c:v>7.7180289951072787</c:v>
                </c:pt>
                <c:pt idx="7">
                  <c:v>7.7180289951072787</c:v>
                </c:pt>
                <c:pt idx="8">
                  <c:v>7.7180289951072787</c:v>
                </c:pt>
                <c:pt idx="9">
                  <c:v>7.7180289951072787</c:v>
                </c:pt>
                <c:pt idx="10">
                  <c:v>7.7180289951072787</c:v>
                </c:pt>
                <c:pt idx="11">
                  <c:v>7.7180289951072787</c:v>
                </c:pt>
                <c:pt idx="12">
                  <c:v>7.7180289951072787</c:v>
                </c:pt>
                <c:pt idx="13">
                  <c:v>7.7180289951072787</c:v>
                </c:pt>
                <c:pt idx="14">
                  <c:v>7.7180289951072787</c:v>
                </c:pt>
                <c:pt idx="15">
                  <c:v>7.7180289951072787</c:v>
                </c:pt>
                <c:pt idx="16">
                  <c:v>7.7180289951072787</c:v>
                </c:pt>
                <c:pt idx="17">
                  <c:v>7.7180289951072787</c:v>
                </c:pt>
                <c:pt idx="18">
                  <c:v>7.7180289951072787</c:v>
                </c:pt>
                <c:pt idx="19">
                  <c:v>7.7180289951072787</c:v>
                </c:pt>
                <c:pt idx="20">
                  <c:v>7.7180289951072787</c:v>
                </c:pt>
                <c:pt idx="21">
                  <c:v>7.7180289951072787</c:v>
                </c:pt>
                <c:pt idx="22">
                  <c:v>7.7180289951072787</c:v>
                </c:pt>
                <c:pt idx="23">
                  <c:v>7.7180289951072787</c:v>
                </c:pt>
                <c:pt idx="24">
                  <c:v>7.7180289951072787</c:v>
                </c:pt>
                <c:pt idx="25">
                  <c:v>7.7180289951072787</c:v>
                </c:pt>
                <c:pt idx="26">
                  <c:v>7.7180289951072787</c:v>
                </c:pt>
                <c:pt idx="27">
                  <c:v>7.7180289951072787</c:v>
                </c:pt>
                <c:pt idx="28">
                  <c:v>7.7180289951072787</c:v>
                </c:pt>
                <c:pt idx="29">
                  <c:v>7.7180289951072787</c:v>
                </c:pt>
                <c:pt idx="30">
                  <c:v>7.7180289951072787</c:v>
                </c:pt>
                <c:pt idx="31">
                  <c:v>7.7180289951072787</c:v>
                </c:pt>
                <c:pt idx="32">
                  <c:v>7.7180289951072787</c:v>
                </c:pt>
                <c:pt idx="33">
                  <c:v>7.7180289951072787</c:v>
                </c:pt>
                <c:pt idx="34">
                  <c:v>7.7180289951072787</c:v>
                </c:pt>
                <c:pt idx="35">
                  <c:v>7.7180289951072787</c:v>
                </c:pt>
                <c:pt idx="36">
                  <c:v>7.7180289951072787</c:v>
                </c:pt>
                <c:pt idx="37">
                  <c:v>7.7180289951072787</c:v>
                </c:pt>
                <c:pt idx="38">
                  <c:v>7.7180289951072787</c:v>
                </c:pt>
                <c:pt idx="39">
                  <c:v>7.7180289951072787</c:v>
                </c:pt>
                <c:pt idx="40">
                  <c:v>7.7180289951072787</c:v>
                </c:pt>
                <c:pt idx="41">
                  <c:v>7.7180289951072787</c:v>
                </c:pt>
                <c:pt idx="42">
                  <c:v>7.7180289951072787</c:v>
                </c:pt>
                <c:pt idx="43">
                  <c:v>7.7180289951072787</c:v>
                </c:pt>
                <c:pt idx="44">
                  <c:v>7.7180289951072787</c:v>
                </c:pt>
                <c:pt idx="45">
                  <c:v>7.7180289951072787</c:v>
                </c:pt>
                <c:pt idx="46">
                  <c:v>7.7180289951072787</c:v>
                </c:pt>
                <c:pt idx="47">
                  <c:v>7.7180289951072787</c:v>
                </c:pt>
                <c:pt idx="48">
                  <c:v>7.7180289951072787</c:v>
                </c:pt>
                <c:pt idx="49">
                  <c:v>7.7180289951072787</c:v>
                </c:pt>
                <c:pt idx="50">
                  <c:v>7.7180289951072787</c:v>
                </c:pt>
                <c:pt idx="51">
                  <c:v>7.7180289951072787</c:v>
                </c:pt>
                <c:pt idx="52">
                  <c:v>7.7180289951072787</c:v>
                </c:pt>
                <c:pt idx="53">
                  <c:v>7.7180289951072787</c:v>
                </c:pt>
                <c:pt idx="54">
                  <c:v>7.7180289951072787</c:v>
                </c:pt>
                <c:pt idx="55">
                  <c:v>7.7180289951072787</c:v>
                </c:pt>
                <c:pt idx="56">
                  <c:v>7.7180289951072787</c:v>
                </c:pt>
                <c:pt idx="57">
                  <c:v>7.7180289951072787</c:v>
                </c:pt>
                <c:pt idx="58">
                  <c:v>7.7180289951072787</c:v>
                </c:pt>
                <c:pt idx="59">
                  <c:v>7.7180289951072787</c:v>
                </c:pt>
                <c:pt idx="60">
                  <c:v>7.7180289951072787</c:v>
                </c:pt>
                <c:pt idx="61">
                  <c:v>7.7180289951072787</c:v>
                </c:pt>
                <c:pt idx="62">
                  <c:v>7.7180289951072787</c:v>
                </c:pt>
                <c:pt idx="63">
                  <c:v>7.7180289951072787</c:v>
                </c:pt>
                <c:pt idx="64">
                  <c:v>7.7180289951072787</c:v>
                </c:pt>
                <c:pt idx="65">
                  <c:v>7.7180289951072787</c:v>
                </c:pt>
                <c:pt idx="66">
                  <c:v>7.7180289951072787</c:v>
                </c:pt>
                <c:pt idx="67">
                  <c:v>7.7180289951072787</c:v>
                </c:pt>
              </c:numCache>
            </c:numRef>
          </c:xVal>
          <c:yVal>
            <c:numRef>
              <c:f>'S13'!$F$31:$F$383</c:f>
              <c:numCache>
                <c:formatCode>0</c:formatCode>
                <c:ptCount val="353"/>
                <c:pt idx="0">
                  <c:v>30</c:v>
                </c:pt>
                <c:pt idx="1">
                  <c:v>4.5453996937247041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'S13'!$B$31:$B$383</c15:f>
                <c15:dlblRangeCache>
                  <c:ptCount val="353"/>
                  <c:pt idx="0">
                    <c:v>AAA</c:v>
                  </c:pt>
                  <c:pt idx="1">
                    <c:v>BBB</c:v>
                  </c:pt>
                  <c:pt idx="2">
                    <c:v>CCC</c:v>
                  </c:pt>
                  <c:pt idx="3">
                    <c:v>CCC</c:v>
                  </c:pt>
                  <c:pt idx="4">
                    <c:v>CCC</c:v>
                  </c:pt>
                  <c:pt idx="5">
                    <c:v>CCC</c:v>
                  </c:pt>
                  <c:pt idx="6">
                    <c:v>CCC</c:v>
                  </c:pt>
                  <c:pt idx="7">
                    <c:v>CCC</c:v>
                  </c:pt>
                  <c:pt idx="8">
                    <c:v>CCC</c:v>
                  </c:pt>
                  <c:pt idx="9">
                    <c:v>CCC</c:v>
                  </c:pt>
                  <c:pt idx="10">
                    <c:v>CCC</c:v>
                  </c:pt>
                  <c:pt idx="11">
                    <c:v>CCC</c:v>
                  </c:pt>
                  <c:pt idx="12">
                    <c:v>CCC</c:v>
                  </c:pt>
                  <c:pt idx="13">
                    <c:v>CCC</c:v>
                  </c:pt>
                  <c:pt idx="14">
                    <c:v>CCC</c:v>
                  </c:pt>
                  <c:pt idx="15">
                    <c:v>CCC</c:v>
                  </c:pt>
                  <c:pt idx="16">
                    <c:v>CCC</c:v>
                  </c:pt>
                  <c:pt idx="17">
                    <c:v>CCC</c:v>
                  </c:pt>
                  <c:pt idx="18">
                    <c:v>CCC</c:v>
                  </c:pt>
                  <c:pt idx="19">
                    <c:v>CCC</c:v>
                  </c:pt>
                  <c:pt idx="20">
                    <c:v>CCC</c:v>
                  </c:pt>
                  <c:pt idx="21">
                    <c:v>CCC</c:v>
                  </c:pt>
                  <c:pt idx="22">
                    <c:v>CCC</c:v>
                  </c:pt>
                  <c:pt idx="23">
                    <c:v>CCC</c:v>
                  </c:pt>
                  <c:pt idx="24">
                    <c:v>CCC</c:v>
                  </c:pt>
                  <c:pt idx="25">
                    <c:v>CCC</c:v>
                  </c:pt>
                  <c:pt idx="26">
                    <c:v>CCC</c:v>
                  </c:pt>
                  <c:pt idx="27">
                    <c:v>CCC</c:v>
                  </c:pt>
                  <c:pt idx="28">
                    <c:v>CCC</c:v>
                  </c:pt>
                  <c:pt idx="29">
                    <c:v>CCC</c:v>
                  </c:pt>
                  <c:pt idx="30">
                    <c:v>CCC</c:v>
                  </c:pt>
                  <c:pt idx="31">
                    <c:v>CCC</c:v>
                  </c:pt>
                  <c:pt idx="32">
                    <c:v>CCC</c:v>
                  </c:pt>
                  <c:pt idx="33">
                    <c:v>CCC</c:v>
                  </c:pt>
                  <c:pt idx="34">
                    <c:v>CCC</c:v>
                  </c:pt>
                  <c:pt idx="35">
                    <c:v>CCC</c:v>
                  </c:pt>
                  <c:pt idx="36">
                    <c:v>CCC</c:v>
                  </c:pt>
                  <c:pt idx="37">
                    <c:v>CCC</c:v>
                  </c:pt>
                  <c:pt idx="38">
                    <c:v>CCC</c:v>
                  </c:pt>
                  <c:pt idx="39">
                    <c:v>CCC</c:v>
                  </c:pt>
                  <c:pt idx="40">
                    <c:v>CCC</c:v>
                  </c:pt>
                  <c:pt idx="41">
                    <c:v>CCC</c:v>
                  </c:pt>
                  <c:pt idx="42">
                    <c:v>CCC</c:v>
                  </c:pt>
                  <c:pt idx="43">
                    <c:v>CCC</c:v>
                  </c:pt>
                  <c:pt idx="44">
                    <c:v>CCC</c:v>
                  </c:pt>
                  <c:pt idx="45">
                    <c:v>CCC</c:v>
                  </c:pt>
                  <c:pt idx="46">
                    <c:v>CCC</c:v>
                  </c:pt>
                  <c:pt idx="47">
                    <c:v>CCC</c:v>
                  </c:pt>
                  <c:pt idx="48">
                    <c:v>CCC</c:v>
                  </c:pt>
                  <c:pt idx="49">
                    <c:v>CCC</c:v>
                  </c:pt>
                  <c:pt idx="50">
                    <c:v>CCC</c:v>
                  </c:pt>
                  <c:pt idx="51">
                    <c:v>CCC</c:v>
                  </c:pt>
                  <c:pt idx="52">
                    <c:v>CCC</c:v>
                  </c:pt>
                  <c:pt idx="53">
                    <c:v>CCC</c:v>
                  </c:pt>
                  <c:pt idx="54">
                    <c:v>CCC</c:v>
                  </c:pt>
                  <c:pt idx="55">
                    <c:v>CCC</c:v>
                  </c:pt>
                  <c:pt idx="56">
                    <c:v>CCC</c:v>
                  </c:pt>
                  <c:pt idx="57">
                    <c:v>CCC</c:v>
                  </c:pt>
                  <c:pt idx="58">
                    <c:v>CCC</c:v>
                  </c:pt>
                  <c:pt idx="59">
                    <c:v>CCC</c:v>
                  </c:pt>
                  <c:pt idx="60">
                    <c:v>CCC</c:v>
                  </c:pt>
                  <c:pt idx="61">
                    <c:v>CCC</c:v>
                  </c:pt>
                  <c:pt idx="62">
                    <c:v>CCC</c:v>
                  </c:pt>
                  <c:pt idx="63">
                    <c:v>CCC</c:v>
                  </c:pt>
                  <c:pt idx="64">
                    <c:v>CCC</c:v>
                  </c:pt>
                  <c:pt idx="65">
                    <c:v>CCC</c:v>
                  </c:pt>
                  <c:pt idx="66">
                    <c:v>CCC</c:v>
                  </c:pt>
                  <c:pt idx="67">
                    <c:v>CCC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381A-4127-A52F-15CD157DD9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7597168"/>
        <c:axId val="298339616"/>
      </c:scatterChart>
      <c:valAx>
        <c:axId val="437597168"/>
        <c:scaling>
          <c:orientation val="minMax"/>
          <c:max val="70"/>
          <c:min val="-3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pt change in gap between richest and poorest quintiles (2000-2017)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8339616"/>
        <c:crossesAt val="-20"/>
        <c:crossBetween val="midCat"/>
        <c:majorUnit val="10"/>
      </c:valAx>
      <c:valAx>
        <c:axId val="298339616"/>
        <c:scaling>
          <c:orientation val="minMax"/>
          <c:max val="50"/>
          <c:min val="-2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pt change in urban basic sanitation (2000-2017)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7597168"/>
        <c:crossesAt val="-30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National vs</a:t>
            </a:r>
            <a:r>
              <a:rPr lang="en-US" b="1" baseline="0"/>
              <a:t> quintiles</a:t>
            </a:r>
            <a:endParaRPr 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'S13'!$D$30</c:f>
              <c:strCache>
                <c:ptCount val="1"/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20"/>
            <c:spPr>
              <a:solidFill>
                <a:srgbClr val="388E3C">
                  <a:alpha val="50196"/>
                </a:srgbClr>
              </a:solidFill>
              <a:ln w="9525">
                <a:solidFill>
                  <a:schemeClr val="accent6">
                    <a:lumMod val="75000"/>
                  </a:schemeClr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190BFD8D-D4ED-451A-B1AD-D5F35ED765B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F9F5-4A65-A14E-3B7ACBF2E6B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7B4B9122-6A7B-4405-8D8D-A13E3352A37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F9F5-4A65-A14E-3B7ACBF2E6B4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457EF41D-8EEC-49C6-AF78-08CB45A7FFD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F9F5-4A65-A14E-3B7ACBF2E6B4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E3B736C9-DD63-404A-913E-E749E4E7325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F9F5-4A65-A14E-3B7ACBF2E6B4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680598CE-11C3-4C54-A8D4-B1BE32813BA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F9F5-4A65-A14E-3B7ACBF2E6B4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8ED1DED9-3AD4-44FD-82BF-0B1B74B9681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F9F5-4A65-A14E-3B7ACBF2E6B4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224DC51F-33B1-4CDB-9B62-6DAB36FB4F1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F9F5-4A65-A14E-3B7ACBF2E6B4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91456DB6-98BA-4D64-9761-BDE5A5BF752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F9F5-4A65-A14E-3B7ACBF2E6B4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0006FCE8-709F-4720-8EBE-E7B8A5844AB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F9F5-4A65-A14E-3B7ACBF2E6B4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595B736C-5D91-4587-892F-CA596F99CD5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F9F5-4A65-A14E-3B7ACBF2E6B4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BC29846F-510B-448F-85D0-03E61D07077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F9F5-4A65-A14E-3B7ACBF2E6B4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03DABD9E-C50C-4135-9CC6-49D098EDB40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F9F5-4A65-A14E-3B7ACBF2E6B4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202AB00B-B302-401D-AEF6-84074B69B60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F9F5-4A65-A14E-3B7ACBF2E6B4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B28F7FE5-4FCB-4642-95F1-83229556DE4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F9F5-4A65-A14E-3B7ACBF2E6B4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113DB22D-454F-46C9-8B6F-190169534BE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F9F5-4A65-A14E-3B7ACBF2E6B4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5261BF3D-AE56-4529-B1DC-8E3AD36C357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F9F5-4A65-A14E-3B7ACBF2E6B4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0FF5FEA4-14AD-457F-A0C3-5140FB5304F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F9F5-4A65-A14E-3B7ACBF2E6B4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1AFA94AE-C99F-4AE6-965B-C76EF99F135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F9F5-4A65-A14E-3B7ACBF2E6B4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3A53734D-1AB1-4776-84D1-EB1B9FC86AC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F9F5-4A65-A14E-3B7ACBF2E6B4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BC90DF3C-E293-4440-B11F-E53C6FE81F4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F9F5-4A65-A14E-3B7ACBF2E6B4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56CE864C-D5E5-4D19-88A4-BB68FBB02F0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F9F5-4A65-A14E-3B7ACBF2E6B4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A6C1D552-FA1D-44C7-9FC4-5F1A30CA831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F9F5-4A65-A14E-3B7ACBF2E6B4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B1C283D3-607F-4B63-AF26-452E3D3868E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F9F5-4A65-A14E-3B7ACBF2E6B4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E0692071-42B1-44ED-83AF-015962DBE3E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F9F5-4A65-A14E-3B7ACBF2E6B4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DBBD3F7A-B2D3-4972-93E2-CA3E0F8A591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F9F5-4A65-A14E-3B7ACBF2E6B4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2661DABC-A1FC-4661-A9CA-03C3E58AB2F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F9F5-4A65-A14E-3B7ACBF2E6B4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792F840E-2AD9-4ECE-8319-94A54AD85A8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F9F5-4A65-A14E-3B7ACBF2E6B4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5E64F322-9FD7-498F-99EF-5497A9884EB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F9F5-4A65-A14E-3B7ACBF2E6B4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D1959B8A-6AEA-481B-9B6A-EFD3D2E8F9F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F9F5-4A65-A14E-3B7ACBF2E6B4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BCE7DF65-C225-4A11-9B1E-80808A2D1AC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F9F5-4A65-A14E-3B7ACBF2E6B4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EDAD39B7-2EE7-4B1C-AEC5-C2C33440CA5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F9F5-4A65-A14E-3B7ACBF2E6B4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5291617F-C475-4887-9015-56B9FC88FA5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F9F5-4A65-A14E-3B7ACBF2E6B4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AB27462D-B062-4721-AE28-6DD40180211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F9F5-4A65-A14E-3B7ACBF2E6B4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F7D24D9E-E85B-4C68-8378-FAE4031B978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F9F5-4A65-A14E-3B7ACBF2E6B4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A75D36D2-BE97-4DB4-8AA0-AB0AB671AEC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F9F5-4A65-A14E-3B7ACBF2E6B4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073DF562-C7E7-4562-B3AA-BB89F90B479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F9F5-4A65-A14E-3B7ACBF2E6B4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22824901-3AF3-4613-B78F-F97F37B06F1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F9F5-4A65-A14E-3B7ACBF2E6B4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8691E035-6A0E-4DE6-B8B1-4A65E94BAAF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F9F5-4A65-A14E-3B7ACBF2E6B4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AF89942A-9BC2-4658-AACF-E80B7AA5590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F9F5-4A65-A14E-3B7ACBF2E6B4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0B88C011-D6C8-4EF5-B6A8-06654691E86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F9F5-4A65-A14E-3B7ACBF2E6B4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2F76DFBD-C77D-4308-9CCD-8D81BBC7655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F9F5-4A65-A14E-3B7ACBF2E6B4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fld id="{3E578764-8ECE-4794-86AB-B88FC47592E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F9F5-4A65-A14E-3B7ACBF2E6B4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fld id="{06EF9689-314B-4923-A2FE-9CFA8CE8516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F9F5-4A65-A14E-3B7ACBF2E6B4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fld id="{125BCEC7-D0A1-4E77-93C6-A6221298011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F9F5-4A65-A14E-3B7ACBF2E6B4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fld id="{6B9F12F5-578B-4145-9A73-D8802FF056D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F9F5-4A65-A14E-3B7ACBF2E6B4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fld id="{EA3B3615-4980-4C83-B936-431E6930207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F9F5-4A65-A14E-3B7ACBF2E6B4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fld id="{C9606486-219E-4129-932B-53D2A8F5C27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F9F5-4A65-A14E-3B7ACBF2E6B4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fld id="{24C9FA4E-9E60-4090-9558-407D18DEC5F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F9F5-4A65-A14E-3B7ACBF2E6B4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fld id="{0D3D1C2F-F321-41F6-8D73-AB06214F0FA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F9F5-4A65-A14E-3B7ACBF2E6B4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fld id="{948FB7FF-F324-4039-8C35-0CCF31BEF42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F9F5-4A65-A14E-3B7ACBF2E6B4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fld id="{F301CD24-22D9-490E-A11E-D816692CC53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2-F9F5-4A65-A14E-3B7ACBF2E6B4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fld id="{37623121-3D10-43AE-B72F-2D5AC95E5F3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3-F9F5-4A65-A14E-3B7ACBF2E6B4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fld id="{187DDFF1-FC68-4392-BE8E-F04883CA866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4-F9F5-4A65-A14E-3B7ACBF2E6B4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fld id="{47465325-9F75-40F0-BF3E-FF06121DC9D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5-F9F5-4A65-A14E-3B7ACBF2E6B4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fld id="{87A235AE-92B2-4145-AA9C-8A37E863219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6-F9F5-4A65-A14E-3B7ACBF2E6B4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fld id="{576A3E3F-F105-4634-9027-708D4D83E9F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7-F9F5-4A65-A14E-3B7ACBF2E6B4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fld id="{0AA1057A-85F1-454F-9417-45A90B4BCDE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8-F9F5-4A65-A14E-3B7ACBF2E6B4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fld id="{38E0F132-5D13-4560-BA5E-29E00B03D8E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9-F9F5-4A65-A14E-3B7ACBF2E6B4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fld id="{83693754-C679-4C58-821D-8538658EAA0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A-F9F5-4A65-A14E-3B7ACBF2E6B4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fld id="{ECEDAF90-09A2-426C-991A-DC7CB254D71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B-F9F5-4A65-A14E-3B7ACBF2E6B4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fld id="{AE0C007E-3AC2-4B92-95D1-A87106DCBF4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C-F9F5-4A65-A14E-3B7ACBF2E6B4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fld id="{368715A5-CF7A-4B9F-9979-44DFF104018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D-F9F5-4A65-A14E-3B7ACBF2E6B4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fld id="{BFF0B7AE-E2EE-4FEE-A85B-4018D53FA2F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E-F9F5-4A65-A14E-3B7ACBF2E6B4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fld id="{E0274866-5A5B-4D6D-BA00-CA9B47CA010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F-F9F5-4A65-A14E-3B7ACBF2E6B4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fld id="{05A6D116-1C01-4E54-AFF1-E5F91F258B3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0-F9F5-4A65-A14E-3B7ACBF2E6B4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fld id="{3AAFBD42-76B1-468B-82D3-752CCD349B8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1-F9F5-4A65-A14E-3B7ACBF2E6B4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fld id="{44AEF1EE-A757-4D60-BCAE-189E7B6CEB8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2-F9F5-4A65-A14E-3B7ACBF2E6B4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fld id="{A2B00F69-382C-4BE1-8874-3A291E63E3A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3-F9F5-4A65-A14E-3B7ACBF2E6B4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F9F5-4A65-A14E-3B7ACBF2E6B4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F9F5-4A65-A14E-3B7ACBF2E6B4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9D-46E3-8D42-179731BF37FA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9D-46E3-8D42-179731BF37FA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9D-46E3-8D42-179731BF37FA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9D-46E3-8D42-179731BF37FA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9D-46E3-8D42-179731BF37FA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9D-46E3-8D42-179731BF37FA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9D-46E3-8D42-179731BF37FA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9D-46E3-8D42-179731BF37FA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9D-46E3-8D42-179731BF37FA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9D-46E3-8D42-179731BF37FA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9D-46E3-8D42-179731BF37FA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9D-46E3-8D42-179731BF37FA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9D-46E3-8D42-179731BF37FA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9D-46E3-8D42-179731BF37FA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39D-46E3-8D42-179731BF37FA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39D-46E3-8D42-179731BF37FA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39D-46E3-8D42-179731BF37FA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39D-46E3-8D42-179731BF37FA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39D-46E3-8D42-179731BF37FA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39D-46E3-8D42-179731BF37FA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39D-46E3-8D42-179731BF37FA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39D-46E3-8D42-179731BF37FA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39D-46E3-8D42-179731BF37FA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39D-46E3-8D42-179731BF37FA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39D-46E3-8D42-179731BF37FA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39D-46E3-8D42-179731BF37FA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39D-46E3-8D42-179731BF37FA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39D-46E3-8D42-179731BF37FA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39D-46E3-8D42-179731BF37FA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39D-46E3-8D42-179731BF37FA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39D-46E3-8D42-179731BF37FA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39D-46E3-8D42-179731BF37FA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39D-46E3-8D42-179731BF37FA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39D-46E3-8D42-179731BF37FA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39D-46E3-8D42-179731BF37FA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39D-46E3-8D42-179731BF37FA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39D-46E3-8D42-179731BF37FA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39D-46E3-8D42-179731BF37FA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39D-46E3-8D42-179731BF37FA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39D-46E3-8D42-179731BF37FA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39D-46E3-8D42-179731BF37FA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39D-46E3-8D42-179731BF37FA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39D-46E3-8D42-179731BF37FA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39D-46E3-8D42-179731BF37FA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639D-46E3-8D42-179731BF37FA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639D-46E3-8D42-179731BF37FA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639D-46E3-8D42-179731BF37FA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639D-46E3-8D42-179731BF37FA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639D-46E3-8D42-179731BF37FA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639D-46E3-8D42-179731BF37FA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639D-46E3-8D42-179731BF37FA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639D-46E3-8D42-179731BF37FA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639D-46E3-8D42-179731BF37FA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639D-46E3-8D42-179731BF37FA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639D-46E3-8D42-179731BF37FA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639D-46E3-8D42-179731BF37FA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639D-46E3-8D42-179731BF37FA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639D-46E3-8D42-179731BF37FA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639D-46E3-8D42-179731BF37FA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639D-46E3-8D42-179731BF37FA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639D-46E3-8D42-179731BF37FA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639D-46E3-8D42-179731BF37FA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639D-46E3-8D42-179731BF37FA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639D-46E3-8D42-179731BF37FA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639D-46E3-8D42-179731BF37FA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639D-46E3-8D42-179731BF37FA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639D-46E3-8D42-179731BF37FA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639D-46E3-8D42-179731BF37FA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639D-46E3-8D42-179731BF37FA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639D-46E3-8D42-179731BF37FA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639D-46E3-8D42-179731BF37FA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639D-46E3-8D42-179731BF37FA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639D-46E3-8D42-179731BF37FA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639D-46E3-8D42-179731BF37FA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639D-46E3-8D42-179731BF37FA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639D-46E3-8D42-179731BF37FA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639D-46E3-8D42-179731BF37FA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639D-46E3-8D42-179731BF37FA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639D-46E3-8D42-179731BF37FA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639D-46E3-8D42-179731BF37FA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639D-46E3-8D42-179731BF37FA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639D-46E3-8D42-179731BF37FA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639D-46E3-8D42-179731BF37FA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639D-46E3-8D42-179731BF37FA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639D-46E3-8D42-179731BF37FA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639D-46E3-8D42-179731BF37FA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639D-46E3-8D42-179731BF37FA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639D-46E3-8D42-179731BF37FA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639D-46E3-8D42-179731BF37FA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639D-46E3-8D42-179731BF37FA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639D-46E3-8D42-179731BF37FA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639D-46E3-8D42-179731BF37FA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639D-46E3-8D42-179731BF37FA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639D-46E3-8D42-179731BF37FA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639D-46E3-8D42-179731BF37FA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639D-46E3-8D42-179731BF37FA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639D-46E3-8D42-179731BF37FA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639D-46E3-8D42-179731BF37FA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639D-46E3-8D42-179731BF37FA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639D-46E3-8D42-179731BF37FA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639D-46E3-8D42-179731BF37FA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639D-46E3-8D42-179731BF37FA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639D-46E3-8D42-179731BF37FA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639D-46E3-8D42-179731BF37FA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639D-46E3-8D42-179731BF37FA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639D-46E3-8D42-179731BF37FA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639D-46E3-8D42-179731BF37FA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639D-46E3-8D42-179731BF37FA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639D-46E3-8D42-179731BF37FA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639D-46E3-8D42-179731BF37FA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639D-46E3-8D42-179731BF37FA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639D-46E3-8D42-179731BF37FA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639D-46E3-8D42-179731BF37FA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639D-46E3-8D42-179731BF37FA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639D-46E3-8D42-179731BF37FA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639D-46E3-8D42-179731BF37FA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639D-46E3-8D42-179731BF37FA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639D-46E3-8D42-179731BF37FA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639D-46E3-8D42-179731BF37FA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639D-46E3-8D42-179731BF37FA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639D-46E3-8D42-179731BF37FA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639D-46E3-8D42-179731BF37FA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639D-46E3-8D42-179731BF37FA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639D-46E3-8D42-179731BF37FA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639D-46E3-8D42-179731BF37FA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639D-46E3-8D42-179731BF37FA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639D-46E3-8D42-179731BF37FA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639D-46E3-8D42-179731BF37FA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639D-46E3-8D42-179731BF37FA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639D-46E3-8D42-179731BF37FA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639D-46E3-8D42-179731BF37FA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639D-46E3-8D42-179731BF37FA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639D-46E3-8D42-179731BF37FA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639D-46E3-8D42-179731BF37FA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639D-46E3-8D42-179731BF37FA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639D-46E3-8D42-179731BF37FA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639D-46E3-8D42-179731BF37FA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639D-46E3-8D42-179731BF37FA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639D-46E3-8D42-179731BF37FA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639D-46E3-8D42-179731BF37FA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639D-46E3-8D42-179731BF37FA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639D-46E3-8D42-179731BF37FA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639D-46E3-8D42-179731BF37FA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639D-46E3-8D42-179731BF37FA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639D-46E3-8D42-179731BF37FA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639D-46E3-8D42-179731BF37FA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639D-46E3-8D42-179731BF37FA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639D-46E3-8D42-179731BF37FA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639D-46E3-8D42-179731BF37FA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639D-46E3-8D42-179731BF37FA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639D-46E3-8D42-179731BF37FA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639D-46E3-8D42-179731BF37FA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639D-46E3-8D42-179731BF37FA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639D-46E3-8D42-179731BF37FA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639D-46E3-8D42-179731BF37FA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639D-46E3-8D42-179731BF37FA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639D-46E3-8D42-179731BF37FA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639D-46E3-8D42-179731BF37FA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639D-46E3-8D42-179731BF37FA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639D-46E3-8D42-179731BF37FA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639D-46E3-8D42-179731BF37FA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639D-46E3-8D42-179731BF37FA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639D-46E3-8D42-179731BF37FA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639D-46E3-8D42-179731BF37FA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639D-46E3-8D42-179731BF37FA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639D-46E3-8D42-179731BF37FA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639D-46E3-8D42-179731BF37FA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639D-46E3-8D42-179731BF37FA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639D-46E3-8D42-179731BF37FA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639D-46E3-8D42-179731BF37FA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639D-46E3-8D42-179731BF37FA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639D-46E3-8D42-179731BF37FA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639D-46E3-8D42-179731BF37FA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639D-46E3-8D42-179731BF37FA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639D-46E3-8D42-179731BF37FA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639D-46E3-8D42-179731BF37FA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639D-46E3-8D42-179731BF37FA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639D-46E3-8D42-179731BF37FA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639D-46E3-8D42-179731BF37FA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639D-46E3-8D42-179731BF37FA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639D-46E3-8D42-179731BF37FA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639D-46E3-8D42-179731BF37FA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639D-46E3-8D42-179731BF37FA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639D-46E3-8D42-179731BF37FA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639D-46E3-8D42-179731BF37FA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639D-46E3-8D42-179731BF37FA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639D-46E3-8D42-179731BF37FA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639D-46E3-8D42-179731BF37FA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639D-46E3-8D42-179731BF37FA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639D-46E3-8D42-179731BF37FA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639D-46E3-8D42-179731BF37FA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639D-46E3-8D42-179731BF37FA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639D-46E3-8D42-179731BF37FA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639D-46E3-8D42-179731BF37FA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639D-46E3-8D42-179731BF37FA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639D-46E3-8D42-179731BF37FA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639D-46E3-8D42-179731BF37FA}"/>
                </c:ext>
              </c:extLst>
            </c:dLbl>
            <c:dLbl>
              <c:idx val="2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639D-46E3-8D42-179731BF37FA}"/>
                </c:ext>
              </c:extLst>
            </c:dLbl>
            <c:dLbl>
              <c:idx val="2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639D-46E3-8D42-179731BF37FA}"/>
                </c:ext>
              </c:extLst>
            </c:dLbl>
            <c:dLbl>
              <c:idx val="2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639D-46E3-8D42-179731BF37FA}"/>
                </c:ext>
              </c:extLst>
            </c:dLbl>
            <c:dLbl>
              <c:idx val="2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639D-46E3-8D42-179731BF37FA}"/>
                </c:ext>
              </c:extLst>
            </c:dLbl>
            <c:dLbl>
              <c:idx val="2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639D-46E3-8D42-179731BF37FA}"/>
                </c:ext>
              </c:extLst>
            </c:dLbl>
            <c:dLbl>
              <c:idx val="2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639D-46E3-8D42-179731BF37FA}"/>
                </c:ext>
              </c:extLst>
            </c:dLbl>
            <c:dLbl>
              <c:idx val="2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639D-46E3-8D42-179731BF37FA}"/>
                </c:ext>
              </c:extLst>
            </c:dLbl>
            <c:dLbl>
              <c:idx val="2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639D-46E3-8D42-179731BF37FA}"/>
                </c:ext>
              </c:extLst>
            </c:dLbl>
            <c:dLbl>
              <c:idx val="2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639D-46E3-8D42-179731BF37FA}"/>
                </c:ext>
              </c:extLst>
            </c:dLbl>
            <c:dLbl>
              <c:idx val="2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639D-46E3-8D42-179731BF37FA}"/>
                </c:ext>
              </c:extLst>
            </c:dLbl>
            <c:dLbl>
              <c:idx val="2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639D-46E3-8D42-179731BF37FA}"/>
                </c:ext>
              </c:extLst>
            </c:dLbl>
            <c:dLbl>
              <c:idx val="2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639D-46E3-8D42-179731BF37FA}"/>
                </c:ext>
              </c:extLst>
            </c:dLbl>
            <c:dLbl>
              <c:idx val="2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639D-46E3-8D42-179731BF37FA}"/>
                </c:ext>
              </c:extLst>
            </c:dLbl>
            <c:dLbl>
              <c:idx val="2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639D-46E3-8D42-179731BF37FA}"/>
                </c:ext>
              </c:extLst>
            </c:dLbl>
            <c:dLbl>
              <c:idx val="2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639D-46E3-8D42-179731BF37FA}"/>
                </c:ext>
              </c:extLst>
            </c:dLbl>
            <c:dLbl>
              <c:idx val="2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639D-46E3-8D42-179731BF37FA}"/>
                </c:ext>
              </c:extLst>
            </c:dLbl>
            <c:dLbl>
              <c:idx val="2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639D-46E3-8D42-179731BF37FA}"/>
                </c:ext>
              </c:extLst>
            </c:dLbl>
            <c:dLbl>
              <c:idx val="2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639D-46E3-8D42-179731BF37FA}"/>
                </c:ext>
              </c:extLst>
            </c:dLbl>
            <c:dLbl>
              <c:idx val="2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639D-46E3-8D42-179731BF37FA}"/>
                </c:ext>
              </c:extLst>
            </c:dLbl>
            <c:dLbl>
              <c:idx val="2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639D-46E3-8D42-179731BF37FA}"/>
                </c:ext>
              </c:extLst>
            </c:dLbl>
            <c:dLbl>
              <c:idx val="2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639D-46E3-8D42-179731BF37FA}"/>
                </c:ext>
              </c:extLst>
            </c:dLbl>
            <c:dLbl>
              <c:idx val="2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639D-46E3-8D42-179731BF37FA}"/>
                </c:ext>
              </c:extLst>
            </c:dLbl>
            <c:dLbl>
              <c:idx val="2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B-639D-46E3-8D42-179731BF37FA}"/>
                </c:ext>
              </c:extLst>
            </c:dLbl>
            <c:dLbl>
              <c:idx val="2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C-639D-46E3-8D42-179731BF37FA}"/>
                </c:ext>
              </c:extLst>
            </c:dLbl>
            <c:dLbl>
              <c:idx val="2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D-639D-46E3-8D42-179731BF37FA}"/>
                </c:ext>
              </c:extLst>
            </c:dLbl>
            <c:dLbl>
              <c:idx val="2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E-639D-46E3-8D42-179731BF37FA}"/>
                </c:ext>
              </c:extLst>
            </c:dLbl>
            <c:dLbl>
              <c:idx val="2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F-639D-46E3-8D42-179731BF37FA}"/>
                </c:ext>
              </c:extLst>
            </c:dLbl>
            <c:dLbl>
              <c:idx val="2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0-639D-46E3-8D42-179731BF37FA}"/>
                </c:ext>
              </c:extLst>
            </c:dLbl>
            <c:dLbl>
              <c:idx val="2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1-639D-46E3-8D42-179731BF37FA}"/>
                </c:ext>
              </c:extLst>
            </c:dLbl>
            <c:dLbl>
              <c:idx val="2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2-639D-46E3-8D42-179731BF37FA}"/>
                </c:ext>
              </c:extLst>
            </c:dLbl>
            <c:dLbl>
              <c:idx val="2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3-639D-46E3-8D42-179731BF37FA}"/>
                </c:ext>
              </c:extLst>
            </c:dLbl>
            <c:dLbl>
              <c:idx val="2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4-639D-46E3-8D42-179731BF37FA}"/>
                </c:ext>
              </c:extLst>
            </c:dLbl>
            <c:dLbl>
              <c:idx val="2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5-639D-46E3-8D42-179731BF37FA}"/>
                </c:ext>
              </c:extLst>
            </c:dLbl>
            <c:dLbl>
              <c:idx val="3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6-639D-46E3-8D42-179731BF37FA}"/>
                </c:ext>
              </c:extLst>
            </c:dLbl>
            <c:dLbl>
              <c:idx val="3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7-639D-46E3-8D42-179731BF37FA}"/>
                </c:ext>
              </c:extLst>
            </c:dLbl>
            <c:dLbl>
              <c:idx val="3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8-639D-46E3-8D42-179731BF37FA}"/>
                </c:ext>
              </c:extLst>
            </c:dLbl>
            <c:dLbl>
              <c:idx val="3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9-639D-46E3-8D42-179731BF37FA}"/>
                </c:ext>
              </c:extLst>
            </c:dLbl>
            <c:dLbl>
              <c:idx val="3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A-639D-46E3-8D42-179731BF37FA}"/>
                </c:ext>
              </c:extLst>
            </c:dLbl>
            <c:dLbl>
              <c:idx val="3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B-639D-46E3-8D42-179731BF37FA}"/>
                </c:ext>
              </c:extLst>
            </c:dLbl>
            <c:dLbl>
              <c:idx val="3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C-639D-46E3-8D42-179731BF37FA}"/>
                </c:ext>
              </c:extLst>
            </c:dLbl>
            <c:dLbl>
              <c:idx val="3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D-639D-46E3-8D42-179731BF37FA}"/>
                </c:ext>
              </c:extLst>
            </c:dLbl>
            <c:dLbl>
              <c:idx val="3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E-639D-46E3-8D42-179731BF37FA}"/>
                </c:ext>
              </c:extLst>
            </c:dLbl>
            <c:dLbl>
              <c:idx val="3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F-639D-46E3-8D42-179731BF37FA}"/>
                </c:ext>
              </c:extLst>
            </c:dLbl>
            <c:dLbl>
              <c:idx val="3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0-639D-46E3-8D42-179731BF37FA}"/>
                </c:ext>
              </c:extLst>
            </c:dLbl>
            <c:dLbl>
              <c:idx val="3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1-639D-46E3-8D42-179731BF37FA}"/>
                </c:ext>
              </c:extLst>
            </c:dLbl>
            <c:dLbl>
              <c:idx val="3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2-639D-46E3-8D42-179731BF37FA}"/>
                </c:ext>
              </c:extLst>
            </c:dLbl>
            <c:dLbl>
              <c:idx val="3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3-639D-46E3-8D42-179731BF37FA}"/>
                </c:ext>
              </c:extLst>
            </c:dLbl>
            <c:dLbl>
              <c:idx val="3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4-639D-46E3-8D42-179731BF37FA}"/>
                </c:ext>
              </c:extLst>
            </c:dLbl>
            <c:dLbl>
              <c:idx val="3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5-639D-46E3-8D42-179731BF37FA}"/>
                </c:ext>
              </c:extLst>
            </c:dLbl>
            <c:dLbl>
              <c:idx val="3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6-639D-46E3-8D42-179731BF37FA}"/>
                </c:ext>
              </c:extLst>
            </c:dLbl>
            <c:dLbl>
              <c:idx val="3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7-639D-46E3-8D42-179731BF37FA}"/>
                </c:ext>
              </c:extLst>
            </c:dLbl>
            <c:dLbl>
              <c:idx val="3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8-639D-46E3-8D42-179731BF37FA}"/>
                </c:ext>
              </c:extLst>
            </c:dLbl>
            <c:dLbl>
              <c:idx val="3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9-639D-46E3-8D42-179731BF37FA}"/>
                </c:ext>
              </c:extLst>
            </c:dLbl>
            <c:dLbl>
              <c:idx val="3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A-639D-46E3-8D42-179731BF37FA}"/>
                </c:ext>
              </c:extLst>
            </c:dLbl>
            <c:dLbl>
              <c:idx val="3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B-639D-46E3-8D42-179731BF37FA}"/>
                </c:ext>
              </c:extLst>
            </c:dLbl>
            <c:dLbl>
              <c:idx val="3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C-639D-46E3-8D42-179731BF37FA}"/>
                </c:ext>
              </c:extLst>
            </c:dLbl>
            <c:dLbl>
              <c:idx val="3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D-639D-46E3-8D42-179731BF37FA}"/>
                </c:ext>
              </c:extLst>
            </c:dLbl>
            <c:dLbl>
              <c:idx val="3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E-639D-46E3-8D42-179731BF37FA}"/>
                </c:ext>
              </c:extLst>
            </c:dLbl>
            <c:dLbl>
              <c:idx val="3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F-639D-46E3-8D42-179731BF37FA}"/>
                </c:ext>
              </c:extLst>
            </c:dLbl>
            <c:dLbl>
              <c:idx val="3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0-639D-46E3-8D42-179731BF37FA}"/>
                </c:ext>
              </c:extLst>
            </c:dLbl>
            <c:dLbl>
              <c:idx val="3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1-639D-46E3-8D42-179731BF37FA}"/>
                </c:ext>
              </c:extLst>
            </c:dLbl>
            <c:dLbl>
              <c:idx val="3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2-639D-46E3-8D42-179731BF37FA}"/>
                </c:ext>
              </c:extLst>
            </c:dLbl>
            <c:dLbl>
              <c:idx val="3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3-639D-46E3-8D42-179731BF37FA}"/>
                </c:ext>
              </c:extLst>
            </c:dLbl>
            <c:dLbl>
              <c:idx val="3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4-639D-46E3-8D42-179731BF37FA}"/>
                </c:ext>
              </c:extLst>
            </c:dLbl>
            <c:dLbl>
              <c:idx val="3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5-639D-46E3-8D42-179731BF37FA}"/>
                </c:ext>
              </c:extLst>
            </c:dLbl>
            <c:dLbl>
              <c:idx val="3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6-639D-46E3-8D42-179731BF37FA}"/>
                </c:ext>
              </c:extLst>
            </c:dLbl>
            <c:dLbl>
              <c:idx val="3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7-639D-46E3-8D42-179731BF37FA}"/>
                </c:ext>
              </c:extLst>
            </c:dLbl>
            <c:dLbl>
              <c:idx val="3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8-639D-46E3-8D42-179731BF37FA}"/>
                </c:ext>
              </c:extLst>
            </c:dLbl>
            <c:dLbl>
              <c:idx val="3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9-639D-46E3-8D42-179731BF37FA}"/>
                </c:ext>
              </c:extLst>
            </c:dLbl>
            <c:dLbl>
              <c:idx val="3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A-639D-46E3-8D42-179731BF37FA}"/>
                </c:ext>
              </c:extLst>
            </c:dLbl>
            <c:dLbl>
              <c:idx val="3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B-639D-46E3-8D42-179731BF37FA}"/>
                </c:ext>
              </c:extLst>
            </c:dLbl>
            <c:dLbl>
              <c:idx val="3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C-639D-46E3-8D42-179731BF37FA}"/>
                </c:ext>
              </c:extLst>
            </c:dLbl>
            <c:dLbl>
              <c:idx val="3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D-639D-46E3-8D42-179731BF37FA}"/>
                </c:ext>
              </c:extLst>
            </c:dLbl>
            <c:dLbl>
              <c:idx val="3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E-639D-46E3-8D42-179731BF37FA}"/>
                </c:ext>
              </c:extLst>
            </c:dLbl>
            <c:dLbl>
              <c:idx val="3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F-639D-46E3-8D42-179731BF37FA}"/>
                </c:ext>
              </c:extLst>
            </c:dLbl>
            <c:dLbl>
              <c:idx val="3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0-639D-46E3-8D42-179731BF37FA}"/>
                </c:ext>
              </c:extLst>
            </c:dLbl>
            <c:dLbl>
              <c:idx val="3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1-639D-46E3-8D42-179731BF37FA}"/>
                </c:ext>
              </c:extLst>
            </c:dLbl>
            <c:dLbl>
              <c:idx val="3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2-639D-46E3-8D42-179731BF37FA}"/>
                </c:ext>
              </c:extLst>
            </c:dLbl>
            <c:dLbl>
              <c:idx val="3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3-639D-46E3-8D42-179731BF37FA}"/>
                </c:ext>
              </c:extLst>
            </c:dLbl>
            <c:dLbl>
              <c:idx val="3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4-639D-46E3-8D42-179731BF37FA}"/>
                </c:ext>
              </c:extLst>
            </c:dLbl>
            <c:dLbl>
              <c:idx val="3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5-639D-46E3-8D42-179731BF37FA}"/>
                </c:ext>
              </c:extLst>
            </c:dLbl>
            <c:dLbl>
              <c:idx val="3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6-639D-46E3-8D42-179731BF37FA}"/>
                </c:ext>
              </c:extLst>
            </c:dLbl>
            <c:dLbl>
              <c:idx val="3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7-639D-46E3-8D42-179731BF37FA}"/>
                </c:ext>
              </c:extLst>
            </c:dLbl>
            <c:dLbl>
              <c:idx val="3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8-639D-46E3-8D42-179731BF37FA}"/>
                </c:ext>
              </c:extLst>
            </c:dLbl>
            <c:dLbl>
              <c:idx val="3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9-639D-46E3-8D42-179731BF37FA}"/>
                </c:ext>
              </c:extLst>
            </c:dLbl>
            <c:dLbl>
              <c:idx val="3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A-639D-46E3-8D42-179731BF37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'S13'!$C$31:$C$383</c:f>
              <c:numCache>
                <c:formatCode>0</c:formatCode>
                <c:ptCount val="353"/>
                <c:pt idx="0">
                  <c:v>-10</c:v>
                </c:pt>
                <c:pt idx="1">
                  <c:v>-5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  <c:pt idx="6">
                  <c:v>8</c:v>
                </c:pt>
                <c:pt idx="7">
                  <c:v>8</c:v>
                </c:pt>
                <c:pt idx="8">
                  <c:v>8</c:v>
                </c:pt>
                <c:pt idx="9">
                  <c:v>8</c:v>
                </c:pt>
                <c:pt idx="10">
                  <c:v>8</c:v>
                </c:pt>
                <c:pt idx="11">
                  <c:v>8</c:v>
                </c:pt>
                <c:pt idx="12">
                  <c:v>8</c:v>
                </c:pt>
                <c:pt idx="13">
                  <c:v>8</c:v>
                </c:pt>
                <c:pt idx="14">
                  <c:v>8</c:v>
                </c:pt>
                <c:pt idx="15">
                  <c:v>8</c:v>
                </c:pt>
                <c:pt idx="16">
                  <c:v>8</c:v>
                </c:pt>
                <c:pt idx="17">
                  <c:v>8</c:v>
                </c:pt>
                <c:pt idx="18">
                  <c:v>8</c:v>
                </c:pt>
                <c:pt idx="19">
                  <c:v>8</c:v>
                </c:pt>
                <c:pt idx="20">
                  <c:v>8</c:v>
                </c:pt>
                <c:pt idx="21">
                  <c:v>8</c:v>
                </c:pt>
                <c:pt idx="22">
                  <c:v>8</c:v>
                </c:pt>
                <c:pt idx="23">
                  <c:v>8</c:v>
                </c:pt>
                <c:pt idx="24">
                  <c:v>8</c:v>
                </c:pt>
                <c:pt idx="25">
                  <c:v>8</c:v>
                </c:pt>
                <c:pt idx="26">
                  <c:v>8</c:v>
                </c:pt>
                <c:pt idx="27">
                  <c:v>8</c:v>
                </c:pt>
                <c:pt idx="28">
                  <c:v>8</c:v>
                </c:pt>
                <c:pt idx="29">
                  <c:v>8</c:v>
                </c:pt>
                <c:pt idx="30">
                  <c:v>8</c:v>
                </c:pt>
                <c:pt idx="31">
                  <c:v>8</c:v>
                </c:pt>
                <c:pt idx="32">
                  <c:v>8</c:v>
                </c:pt>
                <c:pt idx="33">
                  <c:v>8</c:v>
                </c:pt>
                <c:pt idx="34">
                  <c:v>8</c:v>
                </c:pt>
                <c:pt idx="35">
                  <c:v>8</c:v>
                </c:pt>
                <c:pt idx="36">
                  <c:v>8</c:v>
                </c:pt>
                <c:pt idx="37">
                  <c:v>8</c:v>
                </c:pt>
                <c:pt idx="38">
                  <c:v>8</c:v>
                </c:pt>
                <c:pt idx="39">
                  <c:v>8</c:v>
                </c:pt>
                <c:pt idx="40">
                  <c:v>8</c:v>
                </c:pt>
                <c:pt idx="41">
                  <c:v>8</c:v>
                </c:pt>
                <c:pt idx="42">
                  <c:v>8</c:v>
                </c:pt>
                <c:pt idx="43">
                  <c:v>8</c:v>
                </c:pt>
                <c:pt idx="44">
                  <c:v>8</c:v>
                </c:pt>
                <c:pt idx="45">
                  <c:v>8</c:v>
                </c:pt>
                <c:pt idx="46">
                  <c:v>8</c:v>
                </c:pt>
                <c:pt idx="47">
                  <c:v>8</c:v>
                </c:pt>
                <c:pt idx="48">
                  <c:v>8</c:v>
                </c:pt>
                <c:pt idx="49">
                  <c:v>8</c:v>
                </c:pt>
                <c:pt idx="50">
                  <c:v>8</c:v>
                </c:pt>
                <c:pt idx="51">
                  <c:v>8</c:v>
                </c:pt>
                <c:pt idx="52">
                  <c:v>8</c:v>
                </c:pt>
                <c:pt idx="53">
                  <c:v>8</c:v>
                </c:pt>
                <c:pt idx="54">
                  <c:v>8</c:v>
                </c:pt>
                <c:pt idx="55">
                  <c:v>8</c:v>
                </c:pt>
                <c:pt idx="56">
                  <c:v>8</c:v>
                </c:pt>
                <c:pt idx="57">
                  <c:v>8</c:v>
                </c:pt>
                <c:pt idx="58">
                  <c:v>8</c:v>
                </c:pt>
                <c:pt idx="59">
                  <c:v>8</c:v>
                </c:pt>
                <c:pt idx="60">
                  <c:v>8</c:v>
                </c:pt>
                <c:pt idx="61">
                  <c:v>8</c:v>
                </c:pt>
                <c:pt idx="62">
                  <c:v>8</c:v>
                </c:pt>
                <c:pt idx="63">
                  <c:v>8</c:v>
                </c:pt>
                <c:pt idx="64">
                  <c:v>8</c:v>
                </c:pt>
                <c:pt idx="65">
                  <c:v>8</c:v>
                </c:pt>
                <c:pt idx="66">
                  <c:v>8</c:v>
                </c:pt>
                <c:pt idx="67">
                  <c:v>8</c:v>
                </c:pt>
              </c:numCache>
            </c:numRef>
          </c:xVal>
          <c:yVal>
            <c:numRef>
              <c:f>'S13'!$D$31:$D$383</c:f>
              <c:numCache>
                <c:formatCode>0</c:formatCode>
                <c:ptCount val="353"/>
                <c:pt idx="0">
                  <c:v>20</c:v>
                </c:pt>
                <c:pt idx="1">
                  <c:v>10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25</c:v>
                </c:pt>
                <c:pt idx="10">
                  <c:v>25</c:v>
                </c:pt>
                <c:pt idx="11">
                  <c:v>25</c:v>
                </c:pt>
                <c:pt idx="12">
                  <c:v>25</c:v>
                </c:pt>
                <c:pt idx="13">
                  <c:v>25</c:v>
                </c:pt>
                <c:pt idx="14">
                  <c:v>25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25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25</c:v>
                </c:pt>
                <c:pt idx="37">
                  <c:v>25</c:v>
                </c:pt>
                <c:pt idx="38">
                  <c:v>25</c:v>
                </c:pt>
                <c:pt idx="39">
                  <c:v>25</c:v>
                </c:pt>
                <c:pt idx="40">
                  <c:v>25</c:v>
                </c:pt>
                <c:pt idx="41">
                  <c:v>25</c:v>
                </c:pt>
                <c:pt idx="42">
                  <c:v>25</c:v>
                </c:pt>
                <c:pt idx="43">
                  <c:v>25</c:v>
                </c:pt>
                <c:pt idx="44">
                  <c:v>25</c:v>
                </c:pt>
                <c:pt idx="45">
                  <c:v>25</c:v>
                </c:pt>
                <c:pt idx="46">
                  <c:v>25</c:v>
                </c:pt>
                <c:pt idx="47">
                  <c:v>25</c:v>
                </c:pt>
                <c:pt idx="48">
                  <c:v>25</c:v>
                </c:pt>
                <c:pt idx="49">
                  <c:v>25</c:v>
                </c:pt>
                <c:pt idx="50">
                  <c:v>25</c:v>
                </c:pt>
                <c:pt idx="51">
                  <c:v>25</c:v>
                </c:pt>
                <c:pt idx="52">
                  <c:v>25</c:v>
                </c:pt>
                <c:pt idx="53">
                  <c:v>25</c:v>
                </c:pt>
                <c:pt idx="54">
                  <c:v>25</c:v>
                </c:pt>
                <c:pt idx="55">
                  <c:v>25</c:v>
                </c:pt>
                <c:pt idx="56">
                  <c:v>25</c:v>
                </c:pt>
                <c:pt idx="57">
                  <c:v>25</c:v>
                </c:pt>
                <c:pt idx="58">
                  <c:v>25</c:v>
                </c:pt>
                <c:pt idx="59">
                  <c:v>25</c:v>
                </c:pt>
                <c:pt idx="60">
                  <c:v>25</c:v>
                </c:pt>
                <c:pt idx="61">
                  <c:v>25</c:v>
                </c:pt>
                <c:pt idx="62">
                  <c:v>25</c:v>
                </c:pt>
                <c:pt idx="63">
                  <c:v>25</c:v>
                </c:pt>
                <c:pt idx="64">
                  <c:v>25</c:v>
                </c:pt>
                <c:pt idx="65">
                  <c:v>25</c:v>
                </c:pt>
                <c:pt idx="66">
                  <c:v>25</c:v>
                </c:pt>
                <c:pt idx="67">
                  <c:v>25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'S13'!$B$31:$B$383</c15:f>
                <c15:dlblRangeCache>
                  <c:ptCount val="353"/>
                  <c:pt idx="0">
                    <c:v>AAA</c:v>
                  </c:pt>
                  <c:pt idx="1">
                    <c:v>BBB</c:v>
                  </c:pt>
                  <c:pt idx="2">
                    <c:v>CCC</c:v>
                  </c:pt>
                  <c:pt idx="3">
                    <c:v>CCC</c:v>
                  </c:pt>
                  <c:pt idx="4">
                    <c:v>CCC</c:v>
                  </c:pt>
                  <c:pt idx="5">
                    <c:v>CCC</c:v>
                  </c:pt>
                  <c:pt idx="6">
                    <c:v>CCC</c:v>
                  </c:pt>
                  <c:pt idx="7">
                    <c:v>CCC</c:v>
                  </c:pt>
                  <c:pt idx="8">
                    <c:v>CCC</c:v>
                  </c:pt>
                  <c:pt idx="9">
                    <c:v>CCC</c:v>
                  </c:pt>
                  <c:pt idx="10">
                    <c:v>CCC</c:v>
                  </c:pt>
                  <c:pt idx="11">
                    <c:v>CCC</c:v>
                  </c:pt>
                  <c:pt idx="12">
                    <c:v>CCC</c:v>
                  </c:pt>
                  <c:pt idx="13">
                    <c:v>CCC</c:v>
                  </c:pt>
                  <c:pt idx="14">
                    <c:v>CCC</c:v>
                  </c:pt>
                  <c:pt idx="15">
                    <c:v>CCC</c:v>
                  </c:pt>
                  <c:pt idx="16">
                    <c:v>CCC</c:v>
                  </c:pt>
                  <c:pt idx="17">
                    <c:v>CCC</c:v>
                  </c:pt>
                  <c:pt idx="18">
                    <c:v>CCC</c:v>
                  </c:pt>
                  <c:pt idx="19">
                    <c:v>CCC</c:v>
                  </c:pt>
                  <c:pt idx="20">
                    <c:v>CCC</c:v>
                  </c:pt>
                  <c:pt idx="21">
                    <c:v>CCC</c:v>
                  </c:pt>
                  <c:pt idx="22">
                    <c:v>CCC</c:v>
                  </c:pt>
                  <c:pt idx="23">
                    <c:v>CCC</c:v>
                  </c:pt>
                  <c:pt idx="24">
                    <c:v>CCC</c:v>
                  </c:pt>
                  <c:pt idx="25">
                    <c:v>CCC</c:v>
                  </c:pt>
                  <c:pt idx="26">
                    <c:v>CCC</c:v>
                  </c:pt>
                  <c:pt idx="27">
                    <c:v>CCC</c:v>
                  </c:pt>
                  <c:pt idx="28">
                    <c:v>CCC</c:v>
                  </c:pt>
                  <c:pt idx="29">
                    <c:v>CCC</c:v>
                  </c:pt>
                  <c:pt idx="30">
                    <c:v>CCC</c:v>
                  </c:pt>
                  <c:pt idx="31">
                    <c:v>CCC</c:v>
                  </c:pt>
                  <c:pt idx="32">
                    <c:v>CCC</c:v>
                  </c:pt>
                  <c:pt idx="33">
                    <c:v>CCC</c:v>
                  </c:pt>
                  <c:pt idx="34">
                    <c:v>CCC</c:v>
                  </c:pt>
                  <c:pt idx="35">
                    <c:v>CCC</c:v>
                  </c:pt>
                  <c:pt idx="36">
                    <c:v>CCC</c:v>
                  </c:pt>
                  <c:pt idx="37">
                    <c:v>CCC</c:v>
                  </c:pt>
                  <c:pt idx="38">
                    <c:v>CCC</c:v>
                  </c:pt>
                  <c:pt idx="39">
                    <c:v>CCC</c:v>
                  </c:pt>
                  <c:pt idx="40">
                    <c:v>CCC</c:v>
                  </c:pt>
                  <c:pt idx="41">
                    <c:v>CCC</c:v>
                  </c:pt>
                  <c:pt idx="42">
                    <c:v>CCC</c:v>
                  </c:pt>
                  <c:pt idx="43">
                    <c:v>CCC</c:v>
                  </c:pt>
                  <c:pt idx="44">
                    <c:v>CCC</c:v>
                  </c:pt>
                  <c:pt idx="45">
                    <c:v>CCC</c:v>
                  </c:pt>
                  <c:pt idx="46">
                    <c:v>CCC</c:v>
                  </c:pt>
                  <c:pt idx="47">
                    <c:v>CCC</c:v>
                  </c:pt>
                  <c:pt idx="48">
                    <c:v>CCC</c:v>
                  </c:pt>
                  <c:pt idx="49">
                    <c:v>CCC</c:v>
                  </c:pt>
                  <c:pt idx="50">
                    <c:v>CCC</c:v>
                  </c:pt>
                  <c:pt idx="51">
                    <c:v>CCC</c:v>
                  </c:pt>
                  <c:pt idx="52">
                    <c:v>CCC</c:v>
                  </c:pt>
                  <c:pt idx="53">
                    <c:v>CCC</c:v>
                  </c:pt>
                  <c:pt idx="54">
                    <c:v>CCC</c:v>
                  </c:pt>
                  <c:pt idx="55">
                    <c:v>CCC</c:v>
                  </c:pt>
                  <c:pt idx="56">
                    <c:v>CCC</c:v>
                  </c:pt>
                  <c:pt idx="57">
                    <c:v>CCC</c:v>
                  </c:pt>
                  <c:pt idx="58">
                    <c:v>CCC</c:v>
                  </c:pt>
                  <c:pt idx="59">
                    <c:v>CCC</c:v>
                  </c:pt>
                  <c:pt idx="60">
                    <c:v>CCC</c:v>
                  </c:pt>
                  <c:pt idx="61">
                    <c:v>CCC</c:v>
                  </c:pt>
                  <c:pt idx="62">
                    <c:v>CCC</c:v>
                  </c:pt>
                  <c:pt idx="63">
                    <c:v>CCC</c:v>
                  </c:pt>
                  <c:pt idx="64">
                    <c:v>CCC</c:v>
                  </c:pt>
                  <c:pt idx="65">
                    <c:v>CCC</c:v>
                  </c:pt>
                  <c:pt idx="66">
                    <c:v>CCC</c:v>
                  </c:pt>
                  <c:pt idx="67">
                    <c:v>CCC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BCE3-4639-A952-7E7FCA6CBD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7597168"/>
        <c:axId val="298339616"/>
      </c:scatterChart>
      <c:valAx>
        <c:axId val="437597168"/>
        <c:scaling>
          <c:orientation val="minMax"/>
          <c:max val="60"/>
          <c:min val="-4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pt change in gap between richest and poorest quintiles (2000-2017)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8339616"/>
        <c:crossesAt val="-20"/>
        <c:crossBetween val="midCat"/>
        <c:majorUnit val="10"/>
      </c:valAx>
      <c:valAx>
        <c:axId val="298339616"/>
        <c:scaling>
          <c:orientation val="minMax"/>
          <c:max val="50"/>
          <c:min val="-2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pt change in basic sanitation (2000-2017)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7597168"/>
        <c:crossesAt val="-40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'H1'!$B$30</c:f>
          <c:strCache>
            <c:ptCount val="1"/>
            <c:pt idx="0">
              <c:v>[Region name]</c:v>
            </c:pt>
          </c:strCache>
        </c:strRef>
      </c:tx>
      <c:layout>
        <c:manualLayout>
          <c:xMode val="edge"/>
          <c:yMode val="edge"/>
          <c:x val="0.42371523606476164"/>
          <c:y val="1.70031824066598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56535354623444"/>
          <c:y val="0.10886298692807832"/>
          <c:w val="0.56337902634461201"/>
          <c:h val="0.6569411587244846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'H1'!$A$30</c:f>
              <c:strCache>
                <c:ptCount val="1"/>
                <c:pt idx="0">
                  <c:v>Basic service</c:v>
                </c:pt>
              </c:strCache>
            </c:strRef>
          </c:tx>
          <c:spPr>
            <a:solidFill>
              <a:srgbClr val="AB47BC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'H1'!$C$30</c:f>
              <c:numCache>
                <c:formatCode>0</c:formatCode>
                <c:ptCount val="1"/>
                <c:pt idx="0">
                  <c:v>59.562446762946308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CE-4CDD-A5EB-A7188A736654}"/>
            </c:ext>
          </c:extLst>
        </c:ser>
        <c:ser>
          <c:idx val="1"/>
          <c:order val="1"/>
          <c:tx>
            <c:strRef>
              <c:f>'H1'!$A$31</c:f>
              <c:strCache>
                <c:ptCount val="1"/>
                <c:pt idx="0">
                  <c:v>Limited service</c:v>
                </c:pt>
              </c:strCache>
            </c:strRef>
          </c:tx>
          <c:spPr>
            <a:solidFill>
              <a:srgbClr val="FFF176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'H1'!$C$31</c:f>
              <c:numCache>
                <c:formatCode>0</c:formatCode>
                <c:ptCount val="1"/>
                <c:pt idx="0">
                  <c:v>21.701414858714465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CE-4CDD-A5EB-A7188A736654}"/>
            </c:ext>
          </c:extLst>
        </c:ser>
        <c:ser>
          <c:idx val="2"/>
          <c:order val="2"/>
          <c:tx>
            <c:strRef>
              <c:f>'H1'!$A$32</c:f>
              <c:strCache>
                <c:ptCount val="1"/>
                <c:pt idx="0">
                  <c:v>No facility</c:v>
                </c:pt>
              </c:strCache>
            </c:strRef>
          </c:tx>
          <c:spPr>
            <a:solidFill>
              <a:srgbClr val="FFCA28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'H1'!$C$32</c:f>
              <c:numCache>
                <c:formatCode>0</c:formatCode>
                <c:ptCount val="1"/>
                <c:pt idx="0">
                  <c:v>18.736138378339227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CE-4CDD-A5EB-A7188A736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098221423"/>
        <c:axId val="2091675439"/>
      </c:barChart>
      <c:catAx>
        <c:axId val="20982214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1675439"/>
        <c:crosses val="autoZero"/>
        <c:auto val="1"/>
        <c:lblAlgn val="ctr"/>
        <c:lblOffset val="100"/>
        <c:noMultiLvlLbl val="0"/>
      </c:catAx>
      <c:valAx>
        <c:axId val="2091675439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Population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8221423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797659308979823"/>
          <c:y val="0.85299298406743795"/>
          <c:w val="0.49836340949184632"/>
          <c:h val="0.13000383352590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Urban</a:t>
            </a:r>
          </a:p>
        </c:rich>
      </c:tx>
      <c:layout>
        <c:manualLayout>
          <c:xMode val="edge"/>
          <c:yMode val="edge"/>
          <c:x val="0.42371523606476164"/>
          <c:y val="1.70031824066598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56535354623444"/>
          <c:y val="0.10886298692807832"/>
          <c:w val="0.56337902634461201"/>
          <c:h val="0.6569411587244846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'H1'!$A$34</c:f>
              <c:strCache>
                <c:ptCount val="1"/>
                <c:pt idx="0">
                  <c:v>Basic service</c:v>
                </c:pt>
              </c:strCache>
            </c:strRef>
          </c:tx>
          <c:spPr>
            <a:solidFill>
              <a:srgbClr val="AB47BC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'H1'!$C$33</c:f>
              <c:numCache>
                <c:formatCode>General</c:formatCode>
                <c:ptCount val="1"/>
                <c:pt idx="0">
                  <c:v>2017</c:v>
                </c:pt>
              </c:numCache>
            </c:numRef>
          </c:cat>
          <c:val>
            <c:numRef>
              <c:f>'H1'!$C$34</c:f>
              <c:numCache>
                <c:formatCode>0</c:formatCode>
                <c:ptCount val="1"/>
                <c:pt idx="0">
                  <c:v>59.562446762946308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CE-4CDD-A5EB-A7188A736654}"/>
            </c:ext>
          </c:extLst>
        </c:ser>
        <c:ser>
          <c:idx val="1"/>
          <c:order val="1"/>
          <c:tx>
            <c:strRef>
              <c:f>'H1'!$A$35</c:f>
              <c:strCache>
                <c:ptCount val="1"/>
                <c:pt idx="0">
                  <c:v>Limited service</c:v>
                </c:pt>
              </c:strCache>
            </c:strRef>
          </c:tx>
          <c:spPr>
            <a:solidFill>
              <a:srgbClr val="FFF176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'H1'!$C$33</c:f>
              <c:numCache>
                <c:formatCode>General</c:formatCode>
                <c:ptCount val="1"/>
                <c:pt idx="0">
                  <c:v>2017</c:v>
                </c:pt>
              </c:numCache>
            </c:numRef>
          </c:cat>
          <c:val>
            <c:numRef>
              <c:f>'H1'!$C$35</c:f>
              <c:numCache>
                <c:formatCode>0</c:formatCode>
                <c:ptCount val="1"/>
                <c:pt idx="0">
                  <c:v>21.701414858714465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CE-4CDD-A5EB-A7188A736654}"/>
            </c:ext>
          </c:extLst>
        </c:ser>
        <c:ser>
          <c:idx val="2"/>
          <c:order val="2"/>
          <c:tx>
            <c:strRef>
              <c:f>'H1'!$A$36</c:f>
              <c:strCache>
                <c:ptCount val="1"/>
                <c:pt idx="0">
                  <c:v>No facility</c:v>
                </c:pt>
              </c:strCache>
            </c:strRef>
          </c:tx>
          <c:spPr>
            <a:solidFill>
              <a:srgbClr val="FFCA28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'H1'!$C$33</c:f>
              <c:numCache>
                <c:formatCode>General</c:formatCode>
                <c:ptCount val="1"/>
                <c:pt idx="0">
                  <c:v>2017</c:v>
                </c:pt>
              </c:numCache>
            </c:numRef>
          </c:cat>
          <c:val>
            <c:numRef>
              <c:f>'H1'!$C$36</c:f>
              <c:numCache>
                <c:formatCode>0</c:formatCode>
                <c:ptCount val="1"/>
                <c:pt idx="0">
                  <c:v>18.736138378339227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CE-4CDD-A5EB-A7188A736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098221423"/>
        <c:axId val="2091675439"/>
      </c:barChart>
      <c:catAx>
        <c:axId val="20982214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1675439"/>
        <c:crosses val="autoZero"/>
        <c:auto val="1"/>
        <c:lblAlgn val="ctr"/>
        <c:lblOffset val="100"/>
        <c:noMultiLvlLbl val="0"/>
      </c:catAx>
      <c:valAx>
        <c:axId val="2091675439"/>
        <c:scaling>
          <c:orientation val="minMax"/>
          <c:max val="100"/>
        </c:scaling>
        <c:delete val="1"/>
        <c:axPos val="l"/>
        <c:numFmt formatCode="0" sourceLinked="1"/>
        <c:majorTickMark val="none"/>
        <c:minorTickMark val="none"/>
        <c:tickLblPos val="nextTo"/>
        <c:crossAx val="2098221423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797659308979823"/>
          <c:y val="0.85299298406743795"/>
          <c:w val="0.49836340949184632"/>
          <c:h val="0.13000383352590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32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33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34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3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36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37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38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39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4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40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4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4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66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67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68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69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7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70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9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5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6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7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1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2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9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0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?><Relationships xmlns="http://schemas.openxmlformats.org/package/2006/relationships"><Relationship Target="../media/image3.png" Type="http://schemas.openxmlformats.org/officeDocument/2006/relationships/image" Id="rId3"/><Relationship Target="../media/image2.png" Type="http://schemas.openxmlformats.org/officeDocument/2006/relationships/image" Id="rId2"/><Relationship Target="../media/image1.png" Type="http://schemas.openxmlformats.org/officeDocument/2006/relationships/image" Id="rId1"/><Relationship Target="../media/image4.png" Type="http://schemas.openxmlformats.org/officeDocument/2006/relationships/image" Id="rId4"/></Relationships>
</file>

<file path=xl/drawings/_rels/drawing13.xml.rels><?xml version="1.0" encoding="UTF-8"?><Relationships xmlns="http://schemas.openxmlformats.org/package/2006/relationships"><Relationship Target="../charts/chart31.xml" Type="http://schemas.openxmlformats.org/officeDocument/2006/relationships/chart" Id="rId1"/></Relationships>
</file>

<file path=xl/drawings/_rels/drawing14.xml.rels><?xml version="1.0" encoding="UTF-8"?><Relationships xmlns="http://schemas.openxmlformats.org/package/2006/relationships"><Relationship Target="../charts/chart34.xml" Type="http://schemas.openxmlformats.org/officeDocument/2006/relationships/chart" Id="rId3"/><Relationship Target="../charts/chart33.xml" Type="http://schemas.openxmlformats.org/officeDocument/2006/relationships/chart" Id="rId2"/><Relationship Target="../charts/chart32.xml" Type="http://schemas.openxmlformats.org/officeDocument/2006/relationships/chart" Id="rId1"/></Relationships>
</file>

<file path=xl/drawings/_rels/drawing15.xml.rels><?xml version="1.0" encoding="UTF-8"?><Relationships xmlns="http://schemas.openxmlformats.org/package/2006/relationships"><Relationship Target="../charts/chart37.xml" Type="http://schemas.openxmlformats.org/officeDocument/2006/relationships/chart" Id="rId3"/><Relationship Target="../charts/chart36.xml" Type="http://schemas.openxmlformats.org/officeDocument/2006/relationships/chart" Id="rId2"/><Relationship Target="../charts/chart35.xml" Type="http://schemas.openxmlformats.org/officeDocument/2006/relationships/chart" Id="rId1"/><Relationship Target="../media/image5.png" Type="http://schemas.openxmlformats.org/officeDocument/2006/relationships/image" Id="rId5"/><Relationship Target="../charts/chart38.xml" Type="http://schemas.openxmlformats.org/officeDocument/2006/relationships/chart" Id="rId4"/></Relationships>
</file>

<file path=xl/drawings/_rels/drawing16.xml.rels><?xml version="1.0" encoding="UTF-8"?><Relationships xmlns="http://schemas.openxmlformats.org/package/2006/relationships"><Relationship Target="../charts/chart41.xml" Type="http://schemas.openxmlformats.org/officeDocument/2006/relationships/chart" Id="rId3"/><Relationship Target="../charts/chart40.xml" Type="http://schemas.openxmlformats.org/officeDocument/2006/relationships/chart" Id="rId2"/><Relationship Target="../charts/chart39.xml" Type="http://schemas.openxmlformats.org/officeDocument/2006/relationships/chart" Id="rId1"/></Relationships>
</file>

<file path=xl/drawings/_rels/drawing17.xml.rels><?xml version="1.0" encoding="UTF-8"?><Relationships xmlns="http://schemas.openxmlformats.org/package/2006/relationships"><Relationship Target="../charts/chart44.xml" Type="http://schemas.openxmlformats.org/officeDocument/2006/relationships/chart" Id="rId3"/><Relationship Target="../charts/chart43.xml" Type="http://schemas.openxmlformats.org/officeDocument/2006/relationships/chart" Id="rId2"/><Relationship Target="../charts/chart42.xml" Type="http://schemas.openxmlformats.org/officeDocument/2006/relationships/chart" Id="rId1"/></Relationships>
</file>

<file path=xl/drawings/_rels/drawing18.xml.rels><?xml version="1.0" encoding="UTF-8"?><Relationships xmlns="http://schemas.openxmlformats.org/package/2006/relationships"><Relationship Target="../charts/chart52.xml" Type="http://schemas.openxmlformats.org/officeDocument/2006/relationships/chart" Id="rId8"/><Relationship Target="../charts/chart47.xml" Type="http://schemas.openxmlformats.org/officeDocument/2006/relationships/chart" Id="rId3"/><Relationship Target="../charts/chart51.xml" Type="http://schemas.openxmlformats.org/officeDocument/2006/relationships/chart" Id="rId7"/><Relationship Target="../charts/chart46.xml" Type="http://schemas.openxmlformats.org/officeDocument/2006/relationships/chart" Id="rId2"/><Relationship Target="../charts/chart45.xml" Type="http://schemas.openxmlformats.org/officeDocument/2006/relationships/chart" Id="rId1"/><Relationship Target="../charts/chart50.xml" Type="http://schemas.openxmlformats.org/officeDocument/2006/relationships/chart" Id="rId6"/><Relationship Target="../charts/chart49.xml" Type="http://schemas.openxmlformats.org/officeDocument/2006/relationships/chart" Id="rId5"/><Relationship Target="../charts/chart48.xml" Type="http://schemas.openxmlformats.org/officeDocument/2006/relationships/chart" Id="rId4"/><Relationship Target="../charts/chart53.xml" Type="http://schemas.openxmlformats.org/officeDocument/2006/relationships/chart" Id="rId9"/></Relationships>
</file>

<file path=xl/drawings/_rels/drawing19.xml.rels><?xml version="1.0" encoding="UTF-8"?><Relationships xmlns="http://schemas.openxmlformats.org/package/2006/relationships"><Relationship Target="../charts/chart61.xml" Type="http://schemas.openxmlformats.org/officeDocument/2006/relationships/chart" Id="rId8"/><Relationship Target="../charts/chart56.xml" Type="http://schemas.openxmlformats.org/officeDocument/2006/relationships/chart" Id="rId3"/><Relationship Target="../charts/chart60.xml" Type="http://schemas.openxmlformats.org/officeDocument/2006/relationships/chart" Id="rId7"/><Relationship Target="../charts/chart65.xml" Type="http://schemas.openxmlformats.org/officeDocument/2006/relationships/chart" Id="rId12"/><Relationship Target="../charts/chart55.xml" Type="http://schemas.openxmlformats.org/officeDocument/2006/relationships/chart" Id="rId2"/><Relationship Target="../charts/chart54.xml" Type="http://schemas.openxmlformats.org/officeDocument/2006/relationships/chart" Id="rId1"/><Relationship Target="../charts/chart59.xml" Type="http://schemas.openxmlformats.org/officeDocument/2006/relationships/chart" Id="rId6"/><Relationship Target="../charts/chart64.xml" Type="http://schemas.openxmlformats.org/officeDocument/2006/relationships/chart" Id="rId11"/><Relationship Target="../charts/chart58.xml" Type="http://schemas.openxmlformats.org/officeDocument/2006/relationships/chart" Id="rId5"/><Relationship Target="../charts/chart63.xml" Type="http://schemas.openxmlformats.org/officeDocument/2006/relationships/chart" Id="rId10"/><Relationship Target="../charts/chart57.xml" Type="http://schemas.openxmlformats.org/officeDocument/2006/relationships/chart" Id="rId4"/><Relationship Target="../charts/chart62.xml" Type="http://schemas.openxmlformats.org/officeDocument/2006/relationships/chart" Id="rId9"/></Relationships>
</file>

<file path=xl/drawings/_rels/drawing2.xml.rels><?xml version="1.0" encoding="UTF-8"?><Relationships xmlns="http://schemas.openxmlformats.org/package/2006/relationships"><Relationship Target="../charts/chart3.xml" Type="http://schemas.openxmlformats.org/officeDocument/2006/relationships/chart" Id="rId3"/><Relationship Target="../charts/chart2.xml" Type="http://schemas.openxmlformats.org/officeDocument/2006/relationships/chart" Id="rId2"/><Relationship Target="../charts/chart1.xml" Type="http://schemas.openxmlformats.org/officeDocument/2006/relationships/chart" Id="rId1"/></Relationships>
</file>

<file path=xl/drawings/_rels/drawing20.xml.rels><?xml version="1.0" encoding="UTF-8"?><Relationships xmlns="http://schemas.openxmlformats.org/package/2006/relationships"><Relationship Target="../charts/chart68.xml" Type="http://schemas.openxmlformats.org/officeDocument/2006/relationships/chart" Id="rId3"/><Relationship Target="../charts/chart67.xml" Type="http://schemas.openxmlformats.org/officeDocument/2006/relationships/chart" Id="rId2"/><Relationship Target="../charts/chart66.xml" Type="http://schemas.openxmlformats.org/officeDocument/2006/relationships/chart" Id="rId1"/></Relationships>
</file>

<file path=xl/drawings/_rels/drawing21.xml.rels><?xml version="1.0" encoding="UTF-8"?><Relationships xmlns="http://schemas.openxmlformats.org/package/2006/relationships"><Relationship Target="../charts/chart71.xml" Type="http://schemas.openxmlformats.org/officeDocument/2006/relationships/chart" Id="rId3"/><Relationship Target="../charts/chart70.xml" Type="http://schemas.openxmlformats.org/officeDocument/2006/relationships/chart" Id="rId2"/><Relationship Target="../charts/chart69.xml" Type="http://schemas.openxmlformats.org/officeDocument/2006/relationships/chart" Id="rId1"/><Relationship Target="../charts/chart72.xml" Type="http://schemas.openxmlformats.org/officeDocument/2006/relationships/chart" Id="rId4"/></Relationships>
</file>

<file path=xl/drawings/_rels/drawing22.xml.rels><?xml version="1.0" encoding="UTF-8"?><Relationships xmlns="http://schemas.openxmlformats.org/package/2006/relationships"><Relationship Target="../charts/chart75.xml" Type="http://schemas.openxmlformats.org/officeDocument/2006/relationships/chart" Id="rId3"/><Relationship Target="../charts/chart74.xml" Type="http://schemas.openxmlformats.org/officeDocument/2006/relationships/chart" Id="rId2"/><Relationship Target="../charts/chart73.xml" Type="http://schemas.openxmlformats.org/officeDocument/2006/relationships/chart" Id="rId1"/></Relationships>
</file>

<file path=xl/drawings/_rels/drawing23.xml.rels><?xml version="1.0" encoding="UTF-8"?><Relationships xmlns="http://schemas.openxmlformats.org/package/2006/relationships"><Relationship Target="../charts/chart77.xml" Type="http://schemas.openxmlformats.org/officeDocument/2006/relationships/chart" Id="rId2"/><Relationship Target="../charts/chart76.xml" Type="http://schemas.openxmlformats.org/officeDocument/2006/relationships/chart" Id="rId1"/></Relationships>
</file>

<file path=xl/drawings/_rels/drawing24.xml.rels><?xml version="1.0" encoding="UTF-8"?><Relationships xmlns="http://schemas.openxmlformats.org/package/2006/relationships"><Relationship Target="../charts/chart78.xml" Type="http://schemas.openxmlformats.org/officeDocument/2006/relationships/chart" Id="rId1"/></Relationships>
</file>

<file path=xl/drawings/_rels/drawing26.xml.rels><?xml version="1.0" encoding="UTF-8"?><Relationships xmlns="http://schemas.openxmlformats.org/package/2006/relationships"><Relationship Target="../charts/chart79.xml" Type="http://schemas.openxmlformats.org/officeDocument/2006/relationships/chart" Id="rId1"/></Relationships>
</file>

<file path=xl/drawings/_rels/drawing27.xml.rels><?xml version="1.0" encoding="UTF-8"?><Relationships xmlns="http://schemas.openxmlformats.org/package/2006/relationships"><Relationship Target="../charts/chart80.xml" Type="http://schemas.openxmlformats.org/officeDocument/2006/relationships/chart" Id="rId1"/></Relationships>
</file>

<file path=xl/drawings/_rels/drawing28.xml.rels><?xml version="1.0" encoding="UTF-8"?><Relationships xmlns="http://schemas.openxmlformats.org/package/2006/relationships"><Relationship Target="../charts/chart81.xml" Type="http://schemas.openxmlformats.org/officeDocument/2006/relationships/chart" Id="rId1"/></Relationships>
</file>

<file path=xl/drawings/_rels/drawing29.xml.rels><?xml version="1.0" encoding="UTF-8"?><Relationships xmlns="http://schemas.openxmlformats.org/package/2006/relationships"><Relationship Target="../charts/chart82.xml" Type="http://schemas.openxmlformats.org/officeDocument/2006/relationships/chart" Id="rId1"/></Relationships>
</file>

<file path=xl/drawings/_rels/drawing3.xml.rels><?xml version="1.0" encoding="UTF-8"?><Relationships xmlns="http://schemas.openxmlformats.org/package/2006/relationships"><Relationship Target="../charts/chart6.xml" Type="http://schemas.openxmlformats.org/officeDocument/2006/relationships/chart" Id="rId3"/><Relationship Target="../charts/chart5.xml" Type="http://schemas.openxmlformats.org/officeDocument/2006/relationships/chart" Id="rId2"/><Relationship Target="../charts/chart4.xml" Type="http://schemas.openxmlformats.org/officeDocument/2006/relationships/chart" Id="rId1"/><Relationship Target="../charts/chart9.xml" Type="http://schemas.openxmlformats.org/officeDocument/2006/relationships/chart" Id="rId6"/><Relationship Target="../charts/chart8.xml" Type="http://schemas.openxmlformats.org/officeDocument/2006/relationships/chart" Id="rId5"/><Relationship Target="../charts/chart7.xml" Type="http://schemas.openxmlformats.org/officeDocument/2006/relationships/chart" Id="rId4"/></Relationships>
</file>

<file path=xl/drawings/_rels/drawing30.xml.rels><?xml version="1.0" encoding="UTF-8"?><Relationships xmlns="http://schemas.openxmlformats.org/package/2006/relationships"><Relationship Target="../charts/chart83.xml" Type="http://schemas.openxmlformats.org/officeDocument/2006/relationships/chart" Id="rId1"/></Relationships>
</file>

<file path=xl/drawings/_rels/drawing31.xml.rels><?xml version="1.0" encoding="UTF-8"?><Relationships xmlns="http://schemas.openxmlformats.org/package/2006/relationships"><Relationship Target="../charts/chart86.xml" Type="http://schemas.openxmlformats.org/officeDocument/2006/relationships/chart" Id="rId3"/><Relationship Target="../charts/chart85.xml" Type="http://schemas.openxmlformats.org/officeDocument/2006/relationships/chart" Id="rId2"/><Relationship Target="../charts/chart84.xml" Type="http://schemas.openxmlformats.org/officeDocument/2006/relationships/chart" Id="rId1"/></Relationships>
</file>

<file path=xl/drawings/_rels/drawing32.xml.rels><?xml version="1.0" encoding="UTF-8"?><Relationships xmlns="http://schemas.openxmlformats.org/package/2006/relationships"><Relationship Target="../charts/chart89.xml" Type="http://schemas.openxmlformats.org/officeDocument/2006/relationships/chart" Id="rId3"/><Relationship Target="../charts/chart88.xml" Type="http://schemas.openxmlformats.org/officeDocument/2006/relationships/chart" Id="rId2"/><Relationship Target="../charts/chart87.xml" Type="http://schemas.openxmlformats.org/officeDocument/2006/relationships/chart" Id="rId1"/><Relationship Target="../media/image5.png" Type="http://schemas.openxmlformats.org/officeDocument/2006/relationships/image" Id="rId5"/><Relationship Target="../charts/chart90.xml" Type="http://schemas.openxmlformats.org/officeDocument/2006/relationships/chart" Id="rId4"/></Relationships>
</file>

<file path=xl/drawings/_rels/drawing33.xml.rels><?xml version="1.0" encoding="UTF-8"?><Relationships xmlns="http://schemas.openxmlformats.org/package/2006/relationships"><Relationship Target="../charts/chart93.xml" Type="http://schemas.openxmlformats.org/officeDocument/2006/relationships/chart" Id="rId3"/><Relationship Target="../charts/chart92.xml" Type="http://schemas.openxmlformats.org/officeDocument/2006/relationships/chart" Id="rId2"/><Relationship Target="../charts/chart91.xml" Type="http://schemas.openxmlformats.org/officeDocument/2006/relationships/chart" Id="rId1"/><Relationship Target="../media/image5.png" Type="http://schemas.openxmlformats.org/officeDocument/2006/relationships/image" Id="rId5"/><Relationship Target="../charts/chart94.xml" Type="http://schemas.openxmlformats.org/officeDocument/2006/relationships/chart" Id="rId4"/></Relationships>
</file>

<file path=xl/drawings/_rels/drawing34.xml.rels><?xml version="1.0" encoding="UTF-8"?><Relationships xmlns="http://schemas.openxmlformats.org/package/2006/relationships"><Relationship Target="../charts/chart97.xml" Type="http://schemas.openxmlformats.org/officeDocument/2006/relationships/chart" Id="rId3"/><Relationship Target="../charts/chart96.xml" Type="http://schemas.openxmlformats.org/officeDocument/2006/relationships/chart" Id="rId2"/><Relationship Target="../charts/chart95.xml" Type="http://schemas.openxmlformats.org/officeDocument/2006/relationships/chart" Id="rId1"/></Relationships>
</file>

<file path=xl/drawings/_rels/drawing35.xml.rels><?xml version="1.0" encoding="UTF-8"?><Relationships xmlns="http://schemas.openxmlformats.org/package/2006/relationships"><Relationship Target="../charts/chart100.xml" Type="http://schemas.openxmlformats.org/officeDocument/2006/relationships/chart" Id="rId3"/><Relationship Target="../charts/chart99.xml" Type="http://schemas.openxmlformats.org/officeDocument/2006/relationships/chart" Id="rId2"/><Relationship Target="../charts/chart98.xml" Type="http://schemas.openxmlformats.org/officeDocument/2006/relationships/chart" Id="rId1"/></Relationships>
</file>

<file path=xl/drawings/_rels/drawing36.xml.rels><?xml version="1.0" encoding="UTF-8"?><Relationships xmlns="http://schemas.openxmlformats.org/package/2006/relationships"><Relationship Target="../charts/chart103.xml" Type="http://schemas.openxmlformats.org/officeDocument/2006/relationships/chart" Id="rId3"/><Relationship Target="../charts/chart102.xml" Type="http://schemas.openxmlformats.org/officeDocument/2006/relationships/chart" Id="rId2"/><Relationship Target="../charts/chart101.xml" Type="http://schemas.openxmlformats.org/officeDocument/2006/relationships/chart" Id="rId1"/></Relationships>
</file>

<file path=xl/drawings/_rels/drawing37.xml.rels><?xml version="1.0" encoding="UTF-8"?><Relationships xmlns="http://schemas.openxmlformats.org/package/2006/relationships"><Relationship Target="../charts/chart106.xml" Type="http://schemas.openxmlformats.org/officeDocument/2006/relationships/chart" Id="rId3"/><Relationship Target="../charts/chart105.xml" Type="http://schemas.openxmlformats.org/officeDocument/2006/relationships/chart" Id="rId2"/><Relationship Target="../charts/chart104.xml" Type="http://schemas.openxmlformats.org/officeDocument/2006/relationships/chart" Id="rId1"/><Relationship Target="../charts/chart109.xml" Type="http://schemas.openxmlformats.org/officeDocument/2006/relationships/chart" Id="rId6"/><Relationship Target="../charts/chart108.xml" Type="http://schemas.openxmlformats.org/officeDocument/2006/relationships/chart" Id="rId5"/><Relationship Target="../charts/chart107.xml" Type="http://schemas.openxmlformats.org/officeDocument/2006/relationships/chart" Id="rId4"/></Relationships>
</file>

<file path=xl/drawings/_rels/drawing38.xml.rels><?xml version="1.0" encoding="UTF-8"?><Relationships xmlns="http://schemas.openxmlformats.org/package/2006/relationships"><Relationship Target="../charts/chart112.xml" Type="http://schemas.openxmlformats.org/officeDocument/2006/relationships/chart" Id="rId3"/><Relationship Target="../charts/chart111.xml" Type="http://schemas.openxmlformats.org/officeDocument/2006/relationships/chart" Id="rId2"/><Relationship Target="../charts/chart110.xml" Type="http://schemas.openxmlformats.org/officeDocument/2006/relationships/chart" Id="rId1"/></Relationships>
</file>

<file path=xl/drawings/_rels/drawing39.xml.rels><?xml version="1.0" encoding="UTF-8"?><Relationships xmlns="http://schemas.openxmlformats.org/package/2006/relationships"><Relationship Target="../charts/chart115.xml" Type="http://schemas.openxmlformats.org/officeDocument/2006/relationships/chart" Id="rId3"/><Relationship Target="../charts/chart114.xml" Type="http://schemas.openxmlformats.org/officeDocument/2006/relationships/chart" Id="rId2"/><Relationship Target="../charts/chart113.xml" Type="http://schemas.openxmlformats.org/officeDocument/2006/relationships/chart" Id="rId1"/></Relationships>
</file>

<file path=xl/drawings/_rels/drawing4.xml.rels><?xml version="1.0" encoding="UTF-8"?><Relationships xmlns="http://schemas.openxmlformats.org/package/2006/relationships"><Relationship Target="../charts/chart12.xml" Type="http://schemas.openxmlformats.org/officeDocument/2006/relationships/chart" Id="rId3"/><Relationship Target="../charts/chart11.xml" Type="http://schemas.openxmlformats.org/officeDocument/2006/relationships/chart" Id="rId2"/><Relationship Target="../charts/chart10.xml" Type="http://schemas.openxmlformats.org/officeDocument/2006/relationships/chart" Id="rId1"/><Relationship Target="../charts/chart15.xml" Type="http://schemas.openxmlformats.org/officeDocument/2006/relationships/chart" Id="rId6"/><Relationship Target="../charts/chart14.xml" Type="http://schemas.openxmlformats.org/officeDocument/2006/relationships/chart" Id="rId5"/><Relationship Target="../charts/chart13.xml" Type="http://schemas.openxmlformats.org/officeDocument/2006/relationships/chart" Id="rId4"/></Relationships>
</file>

<file path=xl/drawings/_rels/drawing40.xml.rels><?xml version="1.0" encoding="UTF-8"?><Relationships xmlns="http://schemas.openxmlformats.org/package/2006/relationships"><Relationship Target="../charts/chart116.xml" Type="http://schemas.openxmlformats.org/officeDocument/2006/relationships/chart" Id="rId1"/></Relationships>
</file>

<file path=xl/drawings/_rels/drawing41.xml.rels><?xml version="1.0" encoding="UTF-8"?><Relationships xmlns="http://schemas.openxmlformats.org/package/2006/relationships"><Relationship Target="../media/image6.png" Type="http://schemas.openxmlformats.org/officeDocument/2006/relationships/image" Id="rId1"/></Relationships>
</file>

<file path=xl/drawings/_rels/drawing5.xml.rels><?xml version="1.0" encoding="UTF-8"?><Relationships xmlns="http://schemas.openxmlformats.org/package/2006/relationships"><Relationship Target="../charts/chart18.xml" Type="http://schemas.openxmlformats.org/officeDocument/2006/relationships/chart" Id="rId3"/><Relationship Target="../charts/chart17.xml" Type="http://schemas.openxmlformats.org/officeDocument/2006/relationships/chart" Id="rId2"/><Relationship Target="../charts/chart16.xml" Type="http://schemas.openxmlformats.org/officeDocument/2006/relationships/chart" Id="rId1"/></Relationships>
</file>

<file path=xl/drawings/_rels/drawing6.xml.rels><?xml version="1.0" encoding="UTF-8"?><Relationships xmlns="http://schemas.openxmlformats.org/package/2006/relationships"><Relationship Target="../charts/chart21.xml" Type="http://schemas.openxmlformats.org/officeDocument/2006/relationships/chart" Id="rId3"/><Relationship Target="../charts/chart20.xml" Type="http://schemas.openxmlformats.org/officeDocument/2006/relationships/chart" Id="rId2"/><Relationship Target="../charts/chart19.xml" Type="http://schemas.openxmlformats.org/officeDocument/2006/relationships/chart" Id="rId1"/><Relationship Target="../charts/chart22.xml" Type="http://schemas.openxmlformats.org/officeDocument/2006/relationships/chart" Id="rId4"/></Relationships>
</file>

<file path=xl/drawings/_rels/drawing7.xml.rels><?xml version="1.0" encoding="UTF-8"?><Relationships xmlns="http://schemas.openxmlformats.org/package/2006/relationships"><Relationship Target="../charts/chart25.xml" Type="http://schemas.openxmlformats.org/officeDocument/2006/relationships/chart" Id="rId3"/><Relationship Target="../charts/chart24.xml" Type="http://schemas.openxmlformats.org/officeDocument/2006/relationships/chart" Id="rId2"/><Relationship Target="../charts/chart23.xml" Type="http://schemas.openxmlformats.org/officeDocument/2006/relationships/chart" Id="rId1"/></Relationships>
</file>

<file path=xl/drawings/_rels/drawing8.xml.rels><?xml version="1.0" encoding="UTF-8"?><Relationships xmlns="http://schemas.openxmlformats.org/package/2006/relationships"><Relationship Target="../charts/chart27.xml" Type="http://schemas.openxmlformats.org/officeDocument/2006/relationships/chart" Id="rId2"/><Relationship Target="../charts/chart26.xml" Type="http://schemas.openxmlformats.org/officeDocument/2006/relationships/chart" Id="rId1"/></Relationships>
</file>

<file path=xl/drawings/_rels/drawing9.xml.rels><?xml version="1.0" encoding="UTF-8"?><Relationships xmlns="http://schemas.openxmlformats.org/package/2006/relationships"><Relationship Target="../charts/chart30.xml" Type="http://schemas.openxmlformats.org/officeDocument/2006/relationships/chart" Id="rId3"/><Relationship Target="../charts/chart29.xml" Type="http://schemas.openxmlformats.org/officeDocument/2006/relationships/chart" Id="rId2"/><Relationship Target="../charts/chart28.xml" Type="http://schemas.openxmlformats.org/officeDocument/2006/relationships/chart" Id="rId1"/></Relationships>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 editAs="oneCell">
    <xdr:from>
      <xdr:col>1</xdr:col>
      <xdr:colOff>168867</xdr:colOff>
      <xdr:row>22</xdr:row>
      <xdr:rowOff>88974</xdr:rowOff>
    </xdr:from>
    <xdr:to>
      <xdr:col>3</xdr:col>
      <xdr:colOff>20649</xdr:colOff>
      <xdr:row>22</xdr:row>
      <xdr:rowOff>227153</xdr:rowOff>
    </xdr:to>
    <xdr:pic>
      <xdr:nvPicPr>
        <xdr:cNvPr id="2" name="Picture 1">
          <a:extLst>
            <a:ext xmlns:a16="http://schemas.microsoft.com/office/drawing/2014/main" uri="{FF2B5EF4-FFF2-40B4-BE49-F238E27FC236}">
              <a16:creationId xmlns:a16="http://schemas.microsoft.com/office/drawing/2014/main" id="{A0DD689E-605F-4FB9-9F8A-4B9B32F869C4}"/>
            </a:ext>
          </a:extLst>
        </xdr:cNvPr>
        <xdr:cNvPicPr>
          <a:picLocks noChangeAspect="true"/>
        </xdr:cNvPicPr>
      </xdr:nvPicPr>
      <xdr:blipFill>
        <a:blip r:embed="rId1">
          <a:extLst>
            <a:ext xmlns:a14="http://schemas.microsoft.com/office/drawing/2010/main"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867" y="6213549"/>
          <a:ext cx="4452357" cy="138179"/>
        </a:xfrm>
        <a:prstGeom prst="rect">
          <a:avLst/>
        </a:prstGeom>
      </xdr:spPr>
    </xdr:pic>
    <xdr:clientData/>
  </xdr:twoCellAnchor>
  <xdr:oneCellAnchor>
    <xdr:from>
      <xdr:col>1</xdr:col>
      <xdr:colOff>7744</xdr:colOff>
      <xdr:row>0</xdr:row>
      <xdr:rowOff>162622</xdr:rowOff>
    </xdr:from>
    <xdr:ext cx="622300" cy="545561"/>
    <xdr:pic>
      <xdr:nvPicPr>
        <xdr:cNvPr id="3" name="Picture 2">
          <a:extLst>
            <a:ext xmlns:a16="http://schemas.microsoft.com/office/drawing/2014/main" uri="{FF2B5EF4-FFF2-40B4-BE49-F238E27FC236}">
              <a16:creationId xmlns:a16="http://schemas.microsoft.com/office/drawing/2014/main" id="{83B114D5-C494-4ED4-B7DE-AF1431FD2F63}"/>
            </a:ext>
          </a:extLst>
        </xdr:cNvPr>
        <xdr:cNvPicPr>
          <a:picLocks noChangeAspect="true"/>
        </xdr:cNvPicPr>
      </xdr:nvPicPr>
      <xdr:blipFill rotWithShape="true">
        <a:blip r:embed="rId2"/>
        <a:srcRect r="63296"/>
        <a:stretch/>
      </xdr:blipFill>
      <xdr:spPr>
        <a:xfrm>
          <a:off x="388744" y="162622"/>
          <a:ext cx="622300" cy="545561"/>
        </a:xfrm>
        <a:prstGeom prst="rect">
          <a:avLst/>
        </a:prstGeom>
      </xdr:spPr>
    </xdr:pic>
    <xdr:clientData/>
  </xdr:oneCellAnchor>
  <xdr:oneCellAnchor>
    <xdr:from>
      <xdr:col>2</xdr:col>
      <xdr:colOff>4057805</xdr:colOff>
      <xdr:row>0</xdr:row>
      <xdr:rowOff>162622</xdr:rowOff>
    </xdr:from>
    <xdr:ext cx="606095" cy="532897"/>
    <xdr:pic>
      <xdr:nvPicPr>
        <xdr:cNvPr id="4" name="Picture 3">
          <a:extLst>
            <a:ext xmlns:a16="http://schemas.microsoft.com/office/drawing/2014/main" uri="{FF2B5EF4-FFF2-40B4-BE49-F238E27FC236}">
              <a16:creationId xmlns:a16="http://schemas.microsoft.com/office/drawing/2014/main" id="{7F4364FB-45A4-44E0-B797-C279611B5115}"/>
            </a:ext>
          </a:extLst>
        </xdr:cNvPr>
        <xdr:cNvPicPr>
          <a:picLocks noChangeAspect="true"/>
        </xdr:cNvPicPr>
      </xdr:nvPicPr>
      <xdr:blipFill rotWithShape="true">
        <a:blip r:embed="rId3"/>
        <a:srcRect l="70984"/>
        <a:stretch/>
      </xdr:blipFill>
      <xdr:spPr>
        <a:xfrm>
          <a:off x="4619780" y="162622"/>
          <a:ext cx="606095" cy="532897"/>
        </a:xfrm>
        <a:prstGeom prst="rect">
          <a:avLst/>
        </a:prstGeom>
      </xdr:spPr>
    </xdr:pic>
    <xdr:clientData/>
  </xdr:oneCellAnchor>
  <xdr:twoCellAnchor editAs="oneCell">
    <xdr:from>
      <xdr:col>2</xdr:col>
      <xdr:colOff>1150937</xdr:colOff>
      <xdr:row>0</xdr:row>
      <xdr:rowOff>147637</xdr:rowOff>
    </xdr:from>
    <xdr:to>
      <xdr:col>2</xdr:col>
      <xdr:colOff>3366289</xdr:colOff>
      <xdr:row>1</xdr:row>
      <xdr:rowOff>177850</xdr:rowOff>
    </xdr:to>
    <xdr:pic>
      <xdr:nvPicPr>
        <xdr:cNvPr id="5" name="Picture 4">
          <a:extLst>
            <a:ext xmlns:a16="http://schemas.microsoft.com/office/drawing/2014/main" uri="{FF2B5EF4-FFF2-40B4-BE49-F238E27FC236}">
              <a16:creationId xmlns:a16="http://schemas.microsoft.com/office/drawing/2014/main" id="{67A0929F-F87A-4B4B-B65A-49160E4D88E0}"/>
            </a:ext>
          </a:extLst>
        </xdr:cNvPr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712912" y="147637"/>
          <a:ext cx="2215352" cy="582663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0.12717</cdr:x>
      <cdr:y>0.11186</cdr:y>
    </cdr:from>
    <cdr:to>
      <cdr:x>0.95568</cdr:x>
      <cdr:y>0.86801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A88FD8BE-CB1D-4D84-92A9-41797E13637E}"/>
            </a:ext>
          </a:extLst>
        </cdr:cNvPr>
        <cdr:cNvCxnSpPr/>
      </cdr:nvCxnSpPr>
      <cdr:spPr>
        <a:xfrm xmlns:a="http://schemas.openxmlformats.org/drawingml/2006/main" flipV="1">
          <a:off x="628651" y="476265"/>
          <a:ext cx="4095729" cy="3219435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>
              <a:lumMod val="50000"/>
              <a:lumOff val="50000"/>
            </a:schemeClr>
          </a:solidFill>
          <a:prstDash val="sys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0.12717</cdr:x>
      <cdr:y>0.11186</cdr:y>
    </cdr:from>
    <cdr:to>
      <cdr:x>0.95568</cdr:x>
      <cdr:y>0.86801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A88FD8BE-CB1D-4D84-92A9-41797E13637E}"/>
            </a:ext>
          </a:extLst>
        </cdr:cNvPr>
        <cdr:cNvCxnSpPr/>
      </cdr:nvCxnSpPr>
      <cdr:spPr>
        <a:xfrm xmlns:a="http://schemas.openxmlformats.org/drawingml/2006/main" flipV="1">
          <a:off x="628651" y="476265"/>
          <a:ext cx="4095729" cy="3219435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>
              <a:lumMod val="50000"/>
              <a:lumOff val="50000"/>
            </a:schemeClr>
          </a:solidFill>
          <a:prstDash val="sys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0.12717</cdr:x>
      <cdr:y>0.11186</cdr:y>
    </cdr:from>
    <cdr:to>
      <cdr:x>0.95568</cdr:x>
      <cdr:y>0.86801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A88FD8BE-CB1D-4D84-92A9-41797E13637E}"/>
            </a:ext>
          </a:extLst>
        </cdr:cNvPr>
        <cdr:cNvCxnSpPr/>
      </cdr:nvCxnSpPr>
      <cdr:spPr>
        <a:xfrm xmlns:a="http://schemas.openxmlformats.org/drawingml/2006/main" flipV="1">
          <a:off x="628651" y="476265"/>
          <a:ext cx="4095729" cy="3219435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>
              <a:lumMod val="50000"/>
              <a:lumOff val="50000"/>
            </a:schemeClr>
          </a:solidFill>
          <a:prstDash val="sys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0</xdr:colOff>
      <xdr:row>3</xdr:row>
      <xdr:rowOff>167640</xdr:rowOff>
    </xdr:from>
    <xdr:to>
      <xdr:col>10</xdr:col>
      <xdr:colOff>173355</xdr:colOff>
      <xdr:row>26</xdr:row>
      <xdr:rowOff>38100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DAD53EC9-4568-48AC-A9A3-5CC0949F2C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297182</xdr:colOff>
      <xdr:row>5</xdr:row>
      <xdr:rowOff>123825</xdr:rowOff>
    </xdr:from>
    <xdr:to>
      <xdr:col>5</xdr:col>
      <xdr:colOff>57151</xdr:colOff>
      <xdr:row>7</xdr:row>
      <xdr:rowOff>9525</xdr:rowOff>
    </xdr:to>
    <xdr:sp macro="" textlink="">
      <xdr:nvSpPr>
        <xdr:cNvPr id="3" name="Rectangle 2">
          <a:extLst>
            <a:ext xmlns:a16="http://schemas.microsoft.com/office/drawing/2014/main" uri="{FF2B5EF4-FFF2-40B4-BE49-F238E27FC236}">
              <a16:creationId xmlns:a16="http://schemas.microsoft.com/office/drawing/2014/main" id="{03B1DD4E-169C-4E98-9D6F-E76A018A9FC4}"/>
            </a:ext>
          </a:extLst>
        </xdr:cNvPr>
        <xdr:cNvSpPr/>
      </xdr:nvSpPr>
      <xdr:spPr>
        <a:xfrm>
          <a:off x="906782" y="1181100"/>
          <a:ext cx="3236594" cy="266700"/>
        </a:xfrm>
        <a:prstGeom prst="rect">
          <a:avLst/>
        </a:prstGeom>
        <a:solidFill>
          <a:schemeClr val="bg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104775</xdr:colOff>
      <xdr:row>5</xdr:row>
      <xdr:rowOff>123825</xdr:rowOff>
    </xdr:from>
    <xdr:to>
      <xdr:col>10</xdr:col>
      <xdr:colOff>180975</xdr:colOff>
      <xdr:row>7</xdr:row>
      <xdr:rowOff>9525</xdr:rowOff>
    </xdr:to>
    <xdr:sp macro="" textlink="">
      <xdr:nvSpPr>
        <xdr:cNvPr id="4" name="Rectangle 3">
          <a:extLst>
            <a:ext xmlns:a16="http://schemas.microsoft.com/office/drawing/2014/main" uri="{FF2B5EF4-FFF2-40B4-BE49-F238E27FC236}">
              <a16:creationId xmlns:a16="http://schemas.microsoft.com/office/drawing/2014/main" id="{8EF5DA42-B4F3-4733-8590-8D445B751CAB}"/>
            </a:ext>
          </a:extLst>
        </xdr:cNvPr>
        <xdr:cNvSpPr/>
      </xdr:nvSpPr>
      <xdr:spPr>
        <a:xfrm>
          <a:off x="4191000" y="1181100"/>
          <a:ext cx="3124200" cy="266700"/>
        </a:xfrm>
        <a:prstGeom prst="rect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316231</xdr:colOff>
      <xdr:row>5</xdr:row>
      <xdr:rowOff>133349</xdr:rowOff>
    </xdr:from>
    <xdr:to>
      <xdr:col>3</xdr:col>
      <xdr:colOff>78106</xdr:colOff>
      <xdr:row>6</xdr:row>
      <xdr:rowOff>180974</xdr:rowOff>
    </xdr:to>
    <xdr:sp macro="" textlink="">
      <xdr:nvSpPr>
        <xdr:cNvPr id="5" name="TextBox 4">
          <a:extLst>
            <a:ext xmlns:a16="http://schemas.microsoft.com/office/drawing/2014/main" uri="{FF2B5EF4-FFF2-40B4-BE49-F238E27FC236}">
              <a16:creationId xmlns:a16="http://schemas.microsoft.com/office/drawing/2014/main" id="{AB0EFB29-BCB3-41A6-AC75-1B8A47B476DE}"/>
            </a:ext>
          </a:extLst>
        </xdr:cNvPr>
        <xdr:cNvSpPr txBox="true"/>
      </xdr:nvSpPr>
      <xdr:spPr>
        <a:xfrm>
          <a:off x="925831" y="1190624"/>
          <a:ext cx="20193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Global</a:t>
          </a:r>
        </a:p>
      </xdr:txBody>
    </xdr:sp>
    <xdr:clientData/>
  </xdr:twoCellAnchor>
  <xdr:twoCellAnchor>
    <xdr:from>
      <xdr:col>2</xdr:col>
      <xdr:colOff>973456</xdr:colOff>
      <xdr:row>5</xdr:row>
      <xdr:rowOff>142875</xdr:rowOff>
    </xdr:from>
    <xdr:to>
      <xdr:col>3</xdr:col>
      <xdr:colOff>306706</xdr:colOff>
      <xdr:row>7</xdr:row>
      <xdr:rowOff>0</xdr:rowOff>
    </xdr:to>
    <xdr:sp macro="" textlink="">
      <xdr:nvSpPr>
        <xdr:cNvPr id="6" name="TextBox 5">
          <a:extLst>
            <a:ext xmlns:a16="http://schemas.microsoft.com/office/drawing/2014/main" uri="{FF2B5EF4-FFF2-40B4-BE49-F238E27FC236}">
              <a16:creationId xmlns:a16="http://schemas.microsoft.com/office/drawing/2014/main" id="{DA255959-75D0-41DC-A9C8-9421F523420F}"/>
            </a:ext>
          </a:extLst>
        </xdr:cNvPr>
        <xdr:cNvSpPr txBox="true"/>
      </xdr:nvSpPr>
      <xdr:spPr>
        <a:xfrm>
          <a:off x="2192656" y="120015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Regions</a:t>
          </a:r>
        </a:p>
      </xdr:txBody>
    </xdr:sp>
    <xdr:clientData/>
  </xdr:twoCellAnchor>
  <xdr:twoCellAnchor>
    <xdr:from>
      <xdr:col>3</xdr:col>
      <xdr:colOff>125731</xdr:colOff>
      <xdr:row>5</xdr:row>
      <xdr:rowOff>123825</xdr:rowOff>
    </xdr:from>
    <xdr:to>
      <xdr:col>4</xdr:col>
      <xdr:colOff>497206</xdr:colOff>
      <xdr:row>6</xdr:row>
      <xdr:rowOff>171450</xdr:rowOff>
    </xdr:to>
    <xdr:sp macro="" textlink="">
      <xdr:nvSpPr>
        <xdr:cNvPr id="7" name="TextBox 6">
          <a:extLst>
            <a:ext xmlns:a16="http://schemas.microsoft.com/office/drawing/2014/main" uri="{FF2B5EF4-FFF2-40B4-BE49-F238E27FC236}">
              <a16:creationId xmlns:a16="http://schemas.microsoft.com/office/drawing/2014/main" id="{42422796-1D37-4451-9D8E-325EB570F3EE}"/>
            </a:ext>
          </a:extLst>
        </xdr:cNvPr>
        <xdr:cNvSpPr txBox="true"/>
      </xdr:nvSpPr>
      <xdr:spPr>
        <a:xfrm>
          <a:off x="2992756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Countries</a:t>
          </a:r>
        </a:p>
      </xdr:txBody>
    </xdr:sp>
    <xdr:clientData/>
  </xdr:twoCellAnchor>
  <xdr:twoCellAnchor>
    <xdr:from>
      <xdr:col>5</xdr:col>
      <xdr:colOff>306706</xdr:colOff>
      <xdr:row>5</xdr:row>
      <xdr:rowOff>123825</xdr:rowOff>
    </xdr:from>
    <xdr:to>
      <xdr:col>7</xdr:col>
      <xdr:colOff>68581</xdr:colOff>
      <xdr:row>6</xdr:row>
      <xdr:rowOff>171450</xdr:rowOff>
    </xdr:to>
    <xdr:sp macro="" textlink="">
      <xdr:nvSpPr>
        <xdr:cNvPr id="8" name="TextBox 7">
          <a:extLst>
            <a:ext xmlns:a16="http://schemas.microsoft.com/office/drawing/2014/main" uri="{FF2B5EF4-FFF2-40B4-BE49-F238E27FC236}">
              <a16:creationId xmlns:a16="http://schemas.microsoft.com/office/drawing/2014/main" id="{BB0656DF-7699-4B94-857A-EA45D60FD1C6}"/>
            </a:ext>
          </a:extLst>
        </xdr:cNvPr>
        <xdr:cNvSpPr txBox="true"/>
      </xdr:nvSpPr>
      <xdr:spPr>
        <a:xfrm>
          <a:off x="4392931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Urban/Rural</a:t>
          </a:r>
        </a:p>
      </xdr:txBody>
    </xdr:sp>
    <xdr:clientData/>
  </xdr:twoCellAnchor>
  <xdr:twoCellAnchor>
    <xdr:from>
      <xdr:col>6</xdr:col>
      <xdr:colOff>563881</xdr:colOff>
      <xdr:row>5</xdr:row>
      <xdr:rowOff>123825</xdr:rowOff>
    </xdr:from>
    <xdr:to>
      <xdr:col>8</xdr:col>
      <xdr:colOff>325756</xdr:colOff>
      <xdr:row>6</xdr:row>
      <xdr:rowOff>171450</xdr:rowOff>
    </xdr:to>
    <xdr:sp macro="" textlink="">
      <xdr:nvSpPr>
        <xdr:cNvPr id="9" name="TextBox 8">
          <a:extLst>
            <a:ext xmlns:a16="http://schemas.microsoft.com/office/drawing/2014/main" uri="{FF2B5EF4-FFF2-40B4-BE49-F238E27FC236}">
              <a16:creationId xmlns:a16="http://schemas.microsoft.com/office/drawing/2014/main" id="{CF82AD83-9865-44A1-ADB2-37E6A11CDAB7}"/>
            </a:ext>
          </a:extLst>
        </xdr:cNvPr>
        <xdr:cNvSpPr txBox="true"/>
      </xdr:nvSpPr>
      <xdr:spPr>
        <a:xfrm>
          <a:off x="5259706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Wealth quintiles</a:t>
          </a:r>
        </a:p>
      </xdr:txBody>
    </xdr:sp>
    <xdr:clientData/>
  </xdr:twoCellAnchor>
  <xdr:twoCellAnchor>
    <xdr:from>
      <xdr:col>8</xdr:col>
      <xdr:colOff>230506</xdr:colOff>
      <xdr:row>5</xdr:row>
      <xdr:rowOff>133350</xdr:rowOff>
    </xdr:from>
    <xdr:to>
      <xdr:col>10</xdr:col>
      <xdr:colOff>125731</xdr:colOff>
      <xdr:row>6</xdr:row>
      <xdr:rowOff>180975</xdr:rowOff>
    </xdr:to>
    <xdr:sp macro="" textlink="">
      <xdr:nvSpPr>
        <xdr:cNvPr id="10" name="TextBox 9">
          <a:extLst>
            <a:ext xmlns:a16="http://schemas.microsoft.com/office/drawing/2014/main" uri="{FF2B5EF4-FFF2-40B4-BE49-F238E27FC236}">
              <a16:creationId xmlns:a16="http://schemas.microsoft.com/office/drawing/2014/main" id="{7A8D9DCC-0874-48B5-8248-155CC5C31BBA}"/>
            </a:ext>
          </a:extLst>
        </xdr:cNvPr>
        <xdr:cNvSpPr txBox="true"/>
      </xdr:nvSpPr>
      <xdr:spPr>
        <a:xfrm>
          <a:off x="6145531" y="1190625"/>
          <a:ext cx="111442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Sub-national regions</a:t>
          </a:r>
        </a:p>
      </xdr:txBody>
    </xdr:sp>
    <xdr:clientData/>
  </xdr:twoCellAnchor>
</xdr:wsDr>
</file>

<file path=xl/drawings/drawing14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234950</xdr:colOff>
      <xdr:row>2</xdr:row>
      <xdr:rowOff>76200</xdr:rowOff>
    </xdr:from>
    <xdr:to>
      <xdr:col>10</xdr:col>
      <xdr:colOff>260350</xdr:colOff>
      <xdr:row>36</xdr:row>
      <xdr:rowOff>44450</xdr:rowOff>
    </xdr:to>
    <xdr:graphicFrame macro="">
      <xdr:nvGraphicFramePr>
        <xdr:cNvPr id="7" name="Chart 6">
          <a:extLst>
            <a:ext xmlns:a16="http://schemas.microsoft.com/office/drawing/2014/main" uri="{FF2B5EF4-FFF2-40B4-BE49-F238E27FC236}">
              <a16:creationId xmlns:a16="http://schemas.microsoft.com/office/drawing/2014/main" id="{FD0D1F67-44BF-4B66-AD12-C6B16BEA46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2</xdr:row>
      <xdr:rowOff>0</xdr:rowOff>
    </xdr:from>
    <xdr:to>
      <xdr:col>24</xdr:col>
      <xdr:colOff>25400</xdr:colOff>
      <xdr:row>35</xdr:row>
      <xdr:rowOff>158750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C2290384-3BC4-46AF-9ED4-1FDF9F730B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27</xdr:col>
      <xdr:colOff>17319</xdr:colOff>
      <xdr:row>2</xdr:row>
      <xdr:rowOff>0</xdr:rowOff>
    </xdr:from>
    <xdr:to>
      <xdr:col>37</xdr:col>
      <xdr:colOff>42720</xdr:colOff>
      <xdr:row>35</xdr:row>
      <xdr:rowOff>158750</xdr:rowOff>
    </xdr:to>
    <xdr:graphicFrame macro="">
      <xdr:nvGraphicFramePr>
        <xdr:cNvPr id="5" name="Chart 4">
          <a:extLst>
            <a:ext xmlns:a16="http://schemas.microsoft.com/office/drawing/2014/main" uri="{FF2B5EF4-FFF2-40B4-BE49-F238E27FC236}">
              <a16:creationId xmlns:a16="http://schemas.microsoft.com/office/drawing/2014/main" id="{50EB2D27-0024-4580-9D1E-ED9984B9E6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5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336551</xdr:colOff>
      <xdr:row>5</xdr:row>
      <xdr:rowOff>9525</xdr:rowOff>
    </xdr:from>
    <xdr:to>
      <xdr:col>2</xdr:col>
      <xdr:colOff>306836</xdr:colOff>
      <xdr:row>18</xdr:row>
      <xdr:rowOff>38100</xdr:rowOff>
    </xdr:to>
    <xdr:graphicFrame macro="">
      <xdr:nvGraphicFramePr>
        <xdr:cNvPr id="2" name="Graphique 3">
          <a:extLst>
            <a:ext xmlns:a16="http://schemas.microsoft.com/office/drawing/2014/main" uri="{FF2B5EF4-FFF2-40B4-BE49-F238E27FC236}">
              <a16:creationId xmlns:a16="http://schemas.microsoft.com/office/drawing/2014/main" id="{781D456A-D09F-4881-9E76-32B0E901D6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335119</xdr:colOff>
      <xdr:row>5</xdr:row>
      <xdr:rowOff>9525</xdr:rowOff>
    </xdr:from>
    <xdr:to>
      <xdr:col>4</xdr:col>
      <xdr:colOff>305404</xdr:colOff>
      <xdr:row>18</xdr:row>
      <xdr:rowOff>9525</xdr:rowOff>
    </xdr:to>
    <xdr:graphicFrame macro="">
      <xdr:nvGraphicFramePr>
        <xdr:cNvPr id="3" name="Graphique 3">
          <a:extLst>
            <a:ext xmlns:a16="http://schemas.microsoft.com/office/drawing/2014/main" uri="{FF2B5EF4-FFF2-40B4-BE49-F238E27FC236}">
              <a16:creationId xmlns:a16="http://schemas.microsoft.com/office/drawing/2014/main" id="{368C1694-99D3-4EC0-AF99-20BF59BCB5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265268</xdr:colOff>
      <xdr:row>5</xdr:row>
      <xdr:rowOff>9525</xdr:rowOff>
    </xdr:from>
    <xdr:to>
      <xdr:col>6</xdr:col>
      <xdr:colOff>235553</xdr:colOff>
      <xdr:row>18</xdr:row>
      <xdr:rowOff>14664</xdr:rowOff>
    </xdr:to>
    <xdr:graphicFrame macro="">
      <xdr:nvGraphicFramePr>
        <xdr:cNvPr id="4" name="Graphique 3">
          <a:extLst>
            <a:ext xmlns:a16="http://schemas.microsoft.com/office/drawing/2014/main" uri="{FF2B5EF4-FFF2-40B4-BE49-F238E27FC236}">
              <a16:creationId xmlns:a16="http://schemas.microsoft.com/office/drawing/2014/main" id="{E5529302-AF10-465F-BB93-7BB6B8AE05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230785</xdr:colOff>
      <xdr:row>5</xdr:row>
      <xdr:rowOff>9525</xdr:rowOff>
    </xdr:from>
    <xdr:to>
      <xdr:col>8</xdr:col>
      <xdr:colOff>201070</xdr:colOff>
      <xdr:row>18</xdr:row>
      <xdr:rowOff>14664</xdr:rowOff>
    </xdr:to>
    <xdr:graphicFrame macro="">
      <xdr:nvGraphicFramePr>
        <xdr:cNvPr id="5" name="Graphique 3">
          <a:extLst>
            <a:ext xmlns:a16="http://schemas.microsoft.com/office/drawing/2014/main" uri="{FF2B5EF4-FFF2-40B4-BE49-F238E27FC236}">
              <a16:creationId xmlns:a16="http://schemas.microsoft.com/office/drawing/2014/main" id="{D6E466DE-1B10-4A90-93CC-7088C3CF45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190501</xdr:colOff>
      <xdr:row>2</xdr:row>
      <xdr:rowOff>85725</xdr:rowOff>
    </xdr:from>
    <xdr:to>
      <xdr:col>2</xdr:col>
      <xdr:colOff>466726</xdr:colOff>
      <xdr:row>5</xdr:row>
      <xdr:rowOff>104775</xdr:rowOff>
    </xdr:to>
    <xdr:sp macro="" textlink="$A$31">
      <xdr:nvSpPr>
        <xdr:cNvPr id="6" name="TextBox 5">
          <a:extLst>
            <a:ext xmlns:a16="http://schemas.microsoft.com/office/drawing/2014/main" uri="{FF2B5EF4-FFF2-40B4-BE49-F238E27FC236}">
              <a16:creationId xmlns:a16="http://schemas.microsoft.com/office/drawing/2014/main" id="{8A37EFCB-BED2-48DD-9ECE-589DF527C6CD}"/>
            </a:ext>
          </a:extLst>
        </xdr:cNvPr>
        <xdr:cNvSpPr txBox="true"/>
      </xdr:nvSpPr>
      <xdr:spPr>
        <a:xfrm>
          <a:off x="190501" y="571500"/>
          <a:ext cx="1628775" cy="619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12C3EEAB-9036-4EF6-977B-CEE4649023E7}" type="TxLink">
            <a:rPr lang="en-US" sz="1000" b="true" i="false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ctr"/>
            <a:t>Country A</a:t>
          </a:fld>
          <a:endParaRPr lang="en-US" sz="900" b="true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419101</xdr:colOff>
      <xdr:row>2</xdr:row>
      <xdr:rowOff>66676</xdr:rowOff>
    </xdr:from>
    <xdr:to>
      <xdr:col>4</xdr:col>
      <xdr:colOff>257175</xdr:colOff>
      <xdr:row>5</xdr:row>
      <xdr:rowOff>85725</xdr:rowOff>
    </xdr:to>
    <xdr:sp macro="" textlink="$A$32">
      <xdr:nvSpPr>
        <xdr:cNvPr id="7" name="TextBox 6">
          <a:extLst>
            <a:ext xmlns:a16="http://schemas.microsoft.com/office/drawing/2014/main" uri="{FF2B5EF4-FFF2-40B4-BE49-F238E27FC236}">
              <a16:creationId xmlns:a16="http://schemas.microsoft.com/office/drawing/2014/main" id="{3CD65A61-6D8A-4ADD-B784-48158D8EA1A0}"/>
            </a:ext>
          </a:extLst>
        </xdr:cNvPr>
        <xdr:cNvSpPr txBox="true"/>
      </xdr:nvSpPr>
      <xdr:spPr>
        <a:xfrm>
          <a:off x="1771651" y="552451"/>
          <a:ext cx="1190624" cy="6191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738A8713-FC35-4428-AD10-2E9605D615B9}" type="TxLink">
            <a:rPr lang="en-US" sz="1000" b="true" i="false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ctr"/>
            <a:t>Country B</a:t>
          </a:fld>
          <a:endParaRPr lang="en-US" sz="1000" b="true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304800</xdr:colOff>
      <xdr:row>2</xdr:row>
      <xdr:rowOff>76201</xdr:rowOff>
    </xdr:from>
    <xdr:to>
      <xdr:col>8</xdr:col>
      <xdr:colOff>152400</xdr:colOff>
      <xdr:row>5</xdr:row>
      <xdr:rowOff>27048</xdr:rowOff>
    </xdr:to>
    <xdr:sp macro="" textlink="$A$34">
      <xdr:nvSpPr>
        <xdr:cNvPr id="8" name="TextBox 7">
          <a:extLst>
            <a:ext xmlns:a16="http://schemas.microsoft.com/office/drawing/2014/main" uri="{FF2B5EF4-FFF2-40B4-BE49-F238E27FC236}">
              <a16:creationId xmlns:a16="http://schemas.microsoft.com/office/drawing/2014/main" id="{4F79BFB0-9A8C-44F6-8A60-EE15A8CF5157}"/>
            </a:ext>
          </a:extLst>
        </xdr:cNvPr>
        <xdr:cNvSpPr txBox="true"/>
      </xdr:nvSpPr>
      <xdr:spPr>
        <a:xfrm>
          <a:off x="4362450" y="561976"/>
          <a:ext cx="1200150" cy="5509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940508E3-267E-42E9-B8A8-D7A752D477EC}" type="TxLink">
            <a:rPr lang="en-US" sz="1000" b="true" i="false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ctr"/>
            <a:t>Country D</a:t>
          </a:fld>
          <a:endParaRPr lang="en-US" sz="1000" b="true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342900</xdr:colOff>
      <xdr:row>2</xdr:row>
      <xdr:rowOff>76200</xdr:rowOff>
    </xdr:from>
    <xdr:to>
      <xdr:col>6</xdr:col>
      <xdr:colOff>171450</xdr:colOff>
      <xdr:row>5</xdr:row>
      <xdr:rowOff>56292</xdr:rowOff>
    </xdr:to>
    <xdr:sp macro="" textlink="$A$33">
      <xdr:nvSpPr>
        <xdr:cNvPr id="9" name="TextBox 8">
          <a:extLst>
            <a:ext xmlns:a16="http://schemas.microsoft.com/office/drawing/2014/main" uri="{FF2B5EF4-FFF2-40B4-BE49-F238E27FC236}">
              <a16:creationId xmlns:a16="http://schemas.microsoft.com/office/drawing/2014/main" id="{7DD89833-E2FB-4121-9923-E680DE9D6AEA}"/>
            </a:ext>
          </a:extLst>
        </xdr:cNvPr>
        <xdr:cNvSpPr txBox="true"/>
      </xdr:nvSpPr>
      <xdr:spPr>
        <a:xfrm>
          <a:off x="3048000" y="561975"/>
          <a:ext cx="1181100" cy="5801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A862B956-AC08-460F-AE22-8A24295B9C4F}" type="TxLink">
            <a:rPr lang="en-US" sz="1000" b="true" i="false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ctr"/>
            <a:t>Country C</a:t>
          </a:fld>
          <a:endParaRPr lang="en-US" sz="1000" b="true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352424</xdr:colOff>
      <xdr:row>17</xdr:row>
      <xdr:rowOff>152400</xdr:rowOff>
    </xdr:from>
    <xdr:to>
      <xdr:col>7</xdr:col>
      <xdr:colOff>19049</xdr:colOff>
      <xdr:row>19</xdr:row>
      <xdr:rowOff>19050</xdr:rowOff>
    </xdr:to>
    <xdr:pic>
      <xdr:nvPicPr>
        <xdr:cNvPr id="11" name="Picture 10">
          <a:extLst>
            <a:ext xmlns:a16="http://schemas.microsoft.com/office/drawing/2014/main" uri="{FF2B5EF4-FFF2-40B4-BE49-F238E27FC236}">
              <a16:creationId xmlns:a16="http://schemas.microsoft.com/office/drawing/2014/main" id="{04FF1472-C6AA-4BF5-8847-04BA3102A50D}"/>
            </a:ext>
          </a:extLst>
        </xdr:cNvPr>
        <xdr:cNvPicPr>
          <a:picLocks noChangeAspect="true"/>
        </xdr:cNvPicPr>
      </xdr:nvPicPr>
      <xdr:blipFill rotWithShape="true">
        <a:blip r:embed="rId5"/>
        <a:srcRect l="19145" t="96386" r="20969" b="460"/>
        <a:stretch/>
      </xdr:blipFill>
      <xdr:spPr>
        <a:xfrm>
          <a:off x="1028699" y="3638550"/>
          <a:ext cx="3724275" cy="2667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1</xdr:col>
      <xdr:colOff>114300</xdr:colOff>
      <xdr:row>4</xdr:row>
      <xdr:rowOff>114300</xdr:rowOff>
    </xdr:from>
    <xdr:to>
      <xdr:col>6</xdr:col>
      <xdr:colOff>476250</xdr:colOff>
      <xdr:row>19</xdr:row>
      <xdr:rowOff>123825</xdr:rowOff>
    </xdr:to>
    <xdr:grpSp>
      <xdr:nvGrpSpPr>
        <xdr:cNvPr id="2" name="Group 1">
          <a:extLst>
            <a:ext xmlns:a16="http://schemas.microsoft.com/office/drawing/2014/main" uri="{FF2B5EF4-FFF2-40B4-BE49-F238E27FC236}">
              <a16:creationId xmlns:a16="http://schemas.microsoft.com/office/drawing/2014/main" id="{988B16A5-7887-4F04-B9C4-03A4BB8127A6}"/>
            </a:ext>
          </a:extLst>
        </xdr:cNvPr>
        <xdr:cNvGrpSpPr/>
      </xdr:nvGrpSpPr>
      <xdr:grpSpPr>
        <a:xfrm>
          <a:off x="723900" y="952500"/>
          <a:ext cx="3406140" cy="2726055"/>
          <a:chOff x="723900" y="981075"/>
          <a:chExt cx="3409950" cy="2867025"/>
        </a:xfrm>
      </xdr:grpSpPr>
      <xdr:sp macro="" textlink="">
        <xdr:nvSpPr>
          <xdr:cNvPr id="9" name="Rectangle 8">
            <a:extLst>
              <a:ext xmlns:a16="http://schemas.microsoft.com/office/drawing/2014/main" uri="{FF2B5EF4-FFF2-40B4-BE49-F238E27FC236}">
                <a16:creationId xmlns:a16="http://schemas.microsoft.com/office/drawing/2014/main" id="{1B991315-B1D6-4D04-9C8D-FE87E74ED38F}"/>
              </a:ext>
            </a:extLst>
          </xdr:cNvPr>
          <xdr:cNvSpPr/>
        </xdr:nvSpPr>
        <xdr:spPr>
          <a:xfrm>
            <a:off x="723900" y="981075"/>
            <a:ext cx="1228725" cy="2076450"/>
          </a:xfrm>
          <a:prstGeom prst="rect">
            <a:avLst/>
          </a:prstGeom>
          <a:solidFill>
            <a:srgbClr val="00B0F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8" name="Rectangle 7">
            <a:extLst>
              <a:ext xmlns:a16="http://schemas.microsoft.com/office/drawing/2014/main" uri="{FF2B5EF4-FFF2-40B4-BE49-F238E27FC236}">
                <a16:creationId xmlns:a16="http://schemas.microsoft.com/office/drawing/2014/main" id="{CD900584-70BF-4015-9FBC-9C410AF7DFD4}"/>
              </a:ext>
            </a:extLst>
          </xdr:cNvPr>
          <xdr:cNvSpPr/>
        </xdr:nvSpPr>
        <xdr:spPr>
          <a:xfrm>
            <a:off x="723900" y="3038475"/>
            <a:ext cx="1228726" cy="809625"/>
          </a:xfrm>
          <a:prstGeom prst="rect">
            <a:avLst/>
          </a:prstGeom>
          <a:solidFill>
            <a:srgbClr val="FFC00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7" name="Rectangle 6">
            <a:extLst>
              <a:ext xmlns:a16="http://schemas.microsoft.com/office/drawing/2014/main" uri="{FF2B5EF4-FFF2-40B4-BE49-F238E27FC236}">
                <a16:creationId xmlns:a16="http://schemas.microsoft.com/office/drawing/2014/main" id="{13289A6E-D1ED-4553-A74A-771EDA8B0F66}"/>
              </a:ext>
            </a:extLst>
          </xdr:cNvPr>
          <xdr:cNvSpPr/>
        </xdr:nvSpPr>
        <xdr:spPr>
          <a:xfrm>
            <a:off x="1952625" y="3067050"/>
            <a:ext cx="2181225" cy="771525"/>
          </a:xfrm>
          <a:prstGeom prst="rect">
            <a:avLst/>
          </a:prstGeom>
          <a:solidFill>
            <a:srgbClr val="FFFF0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3" name="Rectangle 2">
            <a:extLst>
              <a:ext xmlns:a16="http://schemas.microsoft.com/office/drawing/2014/main" uri="{FF2B5EF4-FFF2-40B4-BE49-F238E27FC236}">
                <a16:creationId xmlns:a16="http://schemas.microsoft.com/office/drawing/2014/main" id="{27F9D7DD-36DE-425E-AB59-298C028ACAC6}"/>
              </a:ext>
            </a:extLst>
          </xdr:cNvPr>
          <xdr:cNvSpPr/>
        </xdr:nvSpPr>
        <xdr:spPr>
          <a:xfrm>
            <a:off x="1952625" y="990600"/>
            <a:ext cx="2181225" cy="2076450"/>
          </a:xfrm>
          <a:prstGeom prst="rect">
            <a:avLst/>
          </a:prstGeom>
          <a:solidFill>
            <a:srgbClr val="4472C4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0</xdr:col>
      <xdr:colOff>123825</xdr:colOff>
      <xdr:row>2</xdr:row>
      <xdr:rowOff>80961</xdr:rowOff>
    </xdr:from>
    <xdr:to>
      <xdr:col>7</xdr:col>
      <xdr:colOff>28575</xdr:colOff>
      <xdr:row>23</xdr:row>
      <xdr:rowOff>85724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3F4C2948-9A6E-4415-A170-CB40692145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0</xdr:colOff>
      <xdr:row>4</xdr:row>
      <xdr:rowOff>66675</xdr:rowOff>
    </xdr:from>
    <xdr:to>
      <xdr:col>20</xdr:col>
      <xdr:colOff>361952</xdr:colOff>
      <xdr:row>19</xdr:row>
      <xdr:rowOff>76200</xdr:rowOff>
    </xdr:to>
    <xdr:grpSp>
      <xdr:nvGrpSpPr>
        <xdr:cNvPr id="22" name="Group 21">
          <a:extLst>
            <a:ext xmlns:a16="http://schemas.microsoft.com/office/drawing/2014/main" uri="{FF2B5EF4-FFF2-40B4-BE49-F238E27FC236}">
              <a16:creationId xmlns:a16="http://schemas.microsoft.com/office/drawing/2014/main" id="{AA876C43-605B-4C00-86C0-16CECEA47449}"/>
            </a:ext>
          </a:extLst>
        </xdr:cNvPr>
        <xdr:cNvGrpSpPr/>
      </xdr:nvGrpSpPr>
      <xdr:grpSpPr>
        <a:xfrm>
          <a:off x="9144000" y="902970"/>
          <a:ext cx="3406142" cy="2726055"/>
          <a:chOff x="9144000" y="933450"/>
          <a:chExt cx="3409952" cy="2867025"/>
        </a:xfrm>
      </xdr:grpSpPr>
      <xdr:sp macro="" textlink="">
        <xdr:nvSpPr>
          <xdr:cNvPr id="18" name="Rectangle 17">
            <a:extLst>
              <a:ext xmlns:a16="http://schemas.microsoft.com/office/drawing/2014/main" uri="{FF2B5EF4-FFF2-40B4-BE49-F238E27FC236}">
                <a16:creationId xmlns:a16="http://schemas.microsoft.com/office/drawing/2014/main" id="{6CC22D91-DB0D-4BB1-9CF3-34113E90370D}"/>
              </a:ext>
            </a:extLst>
          </xdr:cNvPr>
          <xdr:cNvSpPr/>
        </xdr:nvSpPr>
        <xdr:spPr>
          <a:xfrm>
            <a:off x="9144001" y="933450"/>
            <a:ext cx="1495424" cy="2076450"/>
          </a:xfrm>
          <a:prstGeom prst="rect">
            <a:avLst/>
          </a:prstGeom>
          <a:solidFill>
            <a:srgbClr val="00B0F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19" name="Rectangle 18">
            <a:extLst>
              <a:ext xmlns:a16="http://schemas.microsoft.com/office/drawing/2014/main" uri="{FF2B5EF4-FFF2-40B4-BE49-F238E27FC236}">
                <a16:creationId xmlns:a16="http://schemas.microsoft.com/office/drawing/2014/main" id="{09F1118D-8D01-4164-A426-80FBF4BBF441}"/>
              </a:ext>
            </a:extLst>
          </xdr:cNvPr>
          <xdr:cNvSpPr/>
        </xdr:nvSpPr>
        <xdr:spPr>
          <a:xfrm>
            <a:off x="9144000" y="2990850"/>
            <a:ext cx="1495425" cy="809625"/>
          </a:xfrm>
          <a:prstGeom prst="rect">
            <a:avLst/>
          </a:prstGeom>
          <a:solidFill>
            <a:srgbClr val="FFC00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20" name="Rectangle 19">
            <a:extLst>
              <a:ext xmlns:a16="http://schemas.microsoft.com/office/drawing/2014/main" uri="{FF2B5EF4-FFF2-40B4-BE49-F238E27FC236}">
                <a16:creationId xmlns:a16="http://schemas.microsoft.com/office/drawing/2014/main" id="{4D392DD1-25A9-4FD7-BBD2-7546302A96A7}"/>
              </a:ext>
            </a:extLst>
          </xdr:cNvPr>
          <xdr:cNvSpPr/>
        </xdr:nvSpPr>
        <xdr:spPr>
          <a:xfrm>
            <a:off x="10620376" y="3019425"/>
            <a:ext cx="1933576" cy="771525"/>
          </a:xfrm>
          <a:prstGeom prst="rect">
            <a:avLst/>
          </a:prstGeom>
          <a:solidFill>
            <a:srgbClr val="FFFF0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21" name="Rectangle 20">
            <a:extLst>
              <a:ext xmlns:a16="http://schemas.microsoft.com/office/drawing/2014/main" uri="{FF2B5EF4-FFF2-40B4-BE49-F238E27FC236}">
                <a16:creationId xmlns:a16="http://schemas.microsoft.com/office/drawing/2014/main" id="{5FAF02DD-D757-45FC-9496-46FD76220657}"/>
              </a:ext>
            </a:extLst>
          </xdr:cNvPr>
          <xdr:cNvSpPr/>
        </xdr:nvSpPr>
        <xdr:spPr>
          <a:xfrm>
            <a:off x="10629900" y="942975"/>
            <a:ext cx="1924051" cy="2076450"/>
          </a:xfrm>
          <a:prstGeom prst="rect">
            <a:avLst/>
          </a:prstGeom>
          <a:solidFill>
            <a:srgbClr val="4472C4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8</xdr:col>
      <xdr:colOff>66675</xdr:colOff>
      <xdr:row>4</xdr:row>
      <xdr:rowOff>95250</xdr:rowOff>
    </xdr:from>
    <xdr:to>
      <xdr:col>13</xdr:col>
      <xdr:colOff>428627</xdr:colOff>
      <xdr:row>19</xdr:row>
      <xdr:rowOff>104775</xdr:rowOff>
    </xdr:to>
    <xdr:grpSp>
      <xdr:nvGrpSpPr>
        <xdr:cNvPr id="17" name="Group 16">
          <a:extLst>
            <a:ext xmlns:a16="http://schemas.microsoft.com/office/drawing/2014/main" uri="{FF2B5EF4-FFF2-40B4-BE49-F238E27FC236}">
              <a16:creationId xmlns:a16="http://schemas.microsoft.com/office/drawing/2014/main" id="{499A4E2E-B309-4B15-883B-311806ECDAA8}"/>
            </a:ext>
          </a:extLst>
        </xdr:cNvPr>
        <xdr:cNvGrpSpPr/>
      </xdr:nvGrpSpPr>
      <xdr:grpSpPr>
        <a:xfrm>
          <a:off x="4941570" y="929640"/>
          <a:ext cx="3413762" cy="2726055"/>
          <a:chOff x="4943475" y="962025"/>
          <a:chExt cx="3409952" cy="2867025"/>
        </a:xfrm>
      </xdr:grpSpPr>
      <xdr:sp macro="" textlink="">
        <xdr:nvSpPr>
          <xdr:cNvPr id="13" name="Rectangle 12">
            <a:extLst>
              <a:ext xmlns:a16="http://schemas.microsoft.com/office/drawing/2014/main" uri="{FF2B5EF4-FFF2-40B4-BE49-F238E27FC236}">
                <a16:creationId xmlns:a16="http://schemas.microsoft.com/office/drawing/2014/main" id="{F849EF15-C3D4-4DC8-9A07-E47AC546140A}"/>
              </a:ext>
            </a:extLst>
          </xdr:cNvPr>
          <xdr:cNvSpPr/>
        </xdr:nvSpPr>
        <xdr:spPr>
          <a:xfrm>
            <a:off x="4943476" y="962025"/>
            <a:ext cx="1257299" cy="2076450"/>
          </a:xfrm>
          <a:prstGeom prst="rect">
            <a:avLst/>
          </a:prstGeom>
          <a:solidFill>
            <a:srgbClr val="00B0F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14" name="Rectangle 13">
            <a:extLst>
              <a:ext xmlns:a16="http://schemas.microsoft.com/office/drawing/2014/main" uri="{FF2B5EF4-FFF2-40B4-BE49-F238E27FC236}">
                <a16:creationId xmlns:a16="http://schemas.microsoft.com/office/drawing/2014/main" id="{C227F6A0-EFCB-477F-8F29-FF4148638CD9}"/>
              </a:ext>
            </a:extLst>
          </xdr:cNvPr>
          <xdr:cNvSpPr/>
        </xdr:nvSpPr>
        <xdr:spPr>
          <a:xfrm>
            <a:off x="4943475" y="3019425"/>
            <a:ext cx="1266825" cy="809625"/>
          </a:xfrm>
          <a:prstGeom prst="rect">
            <a:avLst/>
          </a:prstGeom>
          <a:solidFill>
            <a:srgbClr val="FFC00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15" name="Rectangle 14">
            <a:extLst>
              <a:ext xmlns:a16="http://schemas.microsoft.com/office/drawing/2014/main" uri="{FF2B5EF4-FFF2-40B4-BE49-F238E27FC236}">
                <a16:creationId xmlns:a16="http://schemas.microsoft.com/office/drawing/2014/main" id="{BC596045-7FA2-454D-A64B-00268E0DA8DE}"/>
              </a:ext>
            </a:extLst>
          </xdr:cNvPr>
          <xdr:cNvSpPr/>
        </xdr:nvSpPr>
        <xdr:spPr>
          <a:xfrm>
            <a:off x="6191251" y="3048000"/>
            <a:ext cx="2162176" cy="771525"/>
          </a:xfrm>
          <a:prstGeom prst="rect">
            <a:avLst/>
          </a:prstGeom>
          <a:solidFill>
            <a:srgbClr val="FFFF0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16" name="Rectangle 15">
            <a:extLst>
              <a:ext xmlns:a16="http://schemas.microsoft.com/office/drawing/2014/main" uri="{FF2B5EF4-FFF2-40B4-BE49-F238E27FC236}">
                <a16:creationId xmlns:a16="http://schemas.microsoft.com/office/drawing/2014/main" id="{C7669494-F5EF-453C-A578-385C92F4F432}"/>
              </a:ext>
            </a:extLst>
          </xdr:cNvPr>
          <xdr:cNvSpPr/>
        </xdr:nvSpPr>
        <xdr:spPr>
          <a:xfrm>
            <a:off x="6200775" y="971550"/>
            <a:ext cx="2152651" cy="2076450"/>
          </a:xfrm>
          <a:prstGeom prst="rect">
            <a:avLst/>
          </a:prstGeom>
          <a:solidFill>
            <a:srgbClr val="4472C4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7</xdr:col>
      <xdr:colOff>66675</xdr:colOff>
      <xdr:row>2</xdr:row>
      <xdr:rowOff>9525</xdr:rowOff>
    </xdr:from>
    <xdr:to>
      <xdr:col>13</xdr:col>
      <xdr:colOff>581025</xdr:colOff>
      <xdr:row>23</xdr:row>
      <xdr:rowOff>14288</xdr:rowOff>
    </xdr:to>
    <xdr:graphicFrame macro="">
      <xdr:nvGraphicFramePr>
        <xdr:cNvPr id="5" name="Chart 4">
          <a:extLst>
            <a:ext xmlns:a16="http://schemas.microsoft.com/office/drawing/2014/main" uri="{FF2B5EF4-FFF2-40B4-BE49-F238E27FC236}">
              <a16:creationId xmlns:a16="http://schemas.microsoft.com/office/drawing/2014/main" id="{EB8F8370-7BD7-4BAC-85C6-1EA0A648A6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0</xdr:colOff>
      <xdr:row>2</xdr:row>
      <xdr:rowOff>0</xdr:rowOff>
    </xdr:from>
    <xdr:to>
      <xdr:col>20</xdr:col>
      <xdr:colOff>514350</xdr:colOff>
      <xdr:row>23</xdr:row>
      <xdr:rowOff>4763</xdr:rowOff>
    </xdr:to>
    <xdr:graphicFrame macro="">
      <xdr:nvGraphicFramePr>
        <xdr:cNvPr id="6" name="Chart 5">
          <a:extLst>
            <a:ext xmlns:a16="http://schemas.microsoft.com/office/drawing/2014/main" uri="{FF2B5EF4-FFF2-40B4-BE49-F238E27FC236}">
              <a16:creationId xmlns:a16="http://schemas.microsoft.com/office/drawing/2014/main" id="{0665BA93-D775-45A4-ACF7-1B932F86BE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495300</xdr:colOff>
      <xdr:row>4</xdr:row>
      <xdr:rowOff>114300</xdr:rowOff>
    </xdr:from>
    <xdr:to>
      <xdr:col>20</xdr:col>
      <xdr:colOff>333375</xdr:colOff>
      <xdr:row>7</xdr:row>
      <xdr:rowOff>28575</xdr:rowOff>
    </xdr:to>
    <xdr:sp macro="" textlink="">
      <xdr:nvSpPr>
        <xdr:cNvPr id="24" name="TextBox 23">
          <a:extLst>
            <a:ext xmlns:a16="http://schemas.microsoft.com/office/drawing/2014/main" uri="{FF2B5EF4-FFF2-40B4-BE49-F238E27FC236}">
              <a16:creationId xmlns:a16="http://schemas.microsoft.com/office/drawing/2014/main" id="{6CAB1D4B-65E8-43C5-A2F5-46CC64539DF4}"/>
            </a:ext>
          </a:extLst>
        </xdr:cNvPr>
        <xdr:cNvSpPr txBox="true"/>
      </xdr:nvSpPr>
      <xdr:spPr>
        <a:xfrm>
          <a:off x="10858500" y="981075"/>
          <a:ext cx="1666875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r"/>
          <a:r>
            <a:rPr lang="en-US" sz="800" b="true">
              <a:solidFill>
                <a:schemeClr val="accent5">
                  <a:lumMod val="50000"/>
                </a:schemeClr>
              </a:solidFill>
            </a:rPr>
            <a:t>INCREASING COVERAGE</a:t>
          </a:r>
        </a:p>
        <a:p>
          <a:pPr algn="r"/>
          <a:r>
            <a:rPr lang="en-US" sz="800" b="true">
              <a:solidFill>
                <a:schemeClr val="accent5">
                  <a:lumMod val="50000"/>
                </a:schemeClr>
              </a:solidFill>
            </a:rPr>
            <a:t>INCREASING</a:t>
          </a:r>
          <a:r>
            <a:rPr lang="en-US" sz="800" b="true" baseline="0">
              <a:solidFill>
                <a:schemeClr val="accent5">
                  <a:lumMod val="50000"/>
                </a:schemeClr>
              </a:solidFill>
            </a:rPr>
            <a:t> EQUALITY</a:t>
          </a:r>
          <a:endParaRPr lang="en-US" sz="800" b="true">
            <a:solidFill>
              <a:schemeClr val="accent5">
                <a:lumMod val="50000"/>
              </a:schemeClr>
            </a:solidFill>
          </a:endParaRPr>
        </a:p>
      </xdr:txBody>
    </xdr:sp>
    <xdr:clientData/>
  </xdr:twoCellAnchor>
  <xdr:twoCellAnchor>
    <xdr:from>
      <xdr:col>17</xdr:col>
      <xdr:colOff>495300</xdr:colOff>
      <xdr:row>17</xdr:row>
      <xdr:rowOff>19050</xdr:rowOff>
    </xdr:from>
    <xdr:to>
      <xdr:col>20</xdr:col>
      <xdr:colOff>333375</xdr:colOff>
      <xdr:row>19</xdr:row>
      <xdr:rowOff>123825</xdr:rowOff>
    </xdr:to>
    <xdr:sp macro="" textlink="">
      <xdr:nvSpPr>
        <xdr:cNvPr id="25" name="TextBox 24">
          <a:extLst>
            <a:ext xmlns:a16="http://schemas.microsoft.com/office/drawing/2014/main" uri="{FF2B5EF4-FFF2-40B4-BE49-F238E27FC236}">
              <a16:creationId xmlns:a16="http://schemas.microsoft.com/office/drawing/2014/main" id="{37222D9A-A14F-421B-82B0-4509C4FA8E40}"/>
            </a:ext>
          </a:extLst>
        </xdr:cNvPr>
        <xdr:cNvSpPr txBox="true"/>
      </xdr:nvSpPr>
      <xdr:spPr>
        <a:xfrm>
          <a:off x="10858500" y="3362325"/>
          <a:ext cx="1666875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r"/>
          <a:r>
            <a:rPr lang="en-US" sz="800" b="true">
              <a:solidFill>
                <a:schemeClr val="accent4">
                  <a:lumMod val="75000"/>
                </a:schemeClr>
              </a:solidFill>
            </a:rPr>
            <a:t>DECREASING COVERAGE</a:t>
          </a:r>
        </a:p>
        <a:p>
          <a:pPr algn="r"/>
          <a:r>
            <a:rPr lang="en-US" sz="800" b="true">
              <a:solidFill>
                <a:schemeClr val="accent4">
                  <a:lumMod val="75000"/>
                </a:schemeClr>
              </a:solidFill>
            </a:rPr>
            <a:t>INCREASING</a:t>
          </a:r>
          <a:r>
            <a:rPr lang="en-US" sz="800" b="true" baseline="0">
              <a:solidFill>
                <a:schemeClr val="accent4">
                  <a:lumMod val="75000"/>
                </a:schemeClr>
              </a:solidFill>
            </a:rPr>
            <a:t> EQUALITY</a:t>
          </a:r>
          <a:endParaRPr lang="en-US" sz="800" b="true">
            <a:solidFill>
              <a:schemeClr val="accent4">
                <a:lumMod val="75000"/>
              </a:schemeClr>
            </a:solidFill>
          </a:endParaRPr>
        </a:p>
      </xdr:txBody>
    </xdr:sp>
    <xdr:clientData/>
  </xdr:twoCellAnchor>
  <xdr:twoCellAnchor>
    <xdr:from>
      <xdr:col>15</xdr:col>
      <xdr:colOff>19050</xdr:colOff>
      <xdr:row>17</xdr:row>
      <xdr:rowOff>19050</xdr:rowOff>
    </xdr:from>
    <xdr:to>
      <xdr:col>17</xdr:col>
      <xdr:colOff>466725</xdr:colOff>
      <xdr:row>19</xdr:row>
      <xdr:rowOff>123825</xdr:rowOff>
    </xdr:to>
    <xdr:sp macro="" textlink="">
      <xdr:nvSpPr>
        <xdr:cNvPr id="26" name="TextBox 25">
          <a:extLst>
            <a:ext xmlns:a16="http://schemas.microsoft.com/office/drawing/2014/main" uri="{FF2B5EF4-FFF2-40B4-BE49-F238E27FC236}">
              <a16:creationId xmlns:a16="http://schemas.microsoft.com/office/drawing/2014/main" id="{E9C2ADB1-57A3-4D4A-B95B-A64CDA16E23C}"/>
            </a:ext>
          </a:extLst>
        </xdr:cNvPr>
        <xdr:cNvSpPr txBox="true"/>
      </xdr:nvSpPr>
      <xdr:spPr>
        <a:xfrm>
          <a:off x="9163050" y="3362325"/>
          <a:ext cx="1666875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l"/>
          <a:r>
            <a:rPr lang="en-US" sz="800" b="true">
              <a:solidFill>
                <a:schemeClr val="accent4">
                  <a:lumMod val="50000"/>
                </a:schemeClr>
              </a:solidFill>
            </a:rPr>
            <a:t>DECREASING COVERAGE</a:t>
          </a:r>
        </a:p>
        <a:p>
          <a:pPr algn="l"/>
          <a:r>
            <a:rPr lang="en-US" sz="800" b="true">
              <a:solidFill>
                <a:schemeClr val="accent4">
                  <a:lumMod val="50000"/>
                </a:schemeClr>
              </a:solidFill>
            </a:rPr>
            <a:t>DECREASING</a:t>
          </a:r>
          <a:r>
            <a:rPr lang="en-US" sz="800" b="true" baseline="0">
              <a:solidFill>
                <a:schemeClr val="accent4">
                  <a:lumMod val="50000"/>
                </a:schemeClr>
              </a:solidFill>
            </a:rPr>
            <a:t> EQUALITY</a:t>
          </a:r>
          <a:endParaRPr lang="en-US" sz="800" b="true">
            <a:solidFill>
              <a:schemeClr val="accent4">
                <a:lumMod val="50000"/>
              </a:schemeClr>
            </a:solidFill>
          </a:endParaRPr>
        </a:p>
      </xdr:txBody>
    </xdr:sp>
    <xdr:clientData/>
  </xdr:twoCellAnchor>
  <xdr:twoCellAnchor>
    <xdr:from>
      <xdr:col>15</xdr:col>
      <xdr:colOff>19050</xdr:colOff>
      <xdr:row>4</xdr:row>
      <xdr:rowOff>114300</xdr:rowOff>
    </xdr:from>
    <xdr:to>
      <xdr:col>17</xdr:col>
      <xdr:colOff>466725</xdr:colOff>
      <xdr:row>7</xdr:row>
      <xdr:rowOff>28575</xdr:rowOff>
    </xdr:to>
    <xdr:sp macro="" textlink="">
      <xdr:nvSpPr>
        <xdr:cNvPr id="27" name="TextBox 26">
          <a:extLst>
            <a:ext xmlns:a16="http://schemas.microsoft.com/office/drawing/2014/main" uri="{FF2B5EF4-FFF2-40B4-BE49-F238E27FC236}">
              <a16:creationId xmlns:a16="http://schemas.microsoft.com/office/drawing/2014/main" id="{21D37B59-6CC7-4F85-9F81-E7787FECB5A8}"/>
            </a:ext>
          </a:extLst>
        </xdr:cNvPr>
        <xdr:cNvSpPr txBox="true"/>
      </xdr:nvSpPr>
      <xdr:spPr>
        <a:xfrm>
          <a:off x="9163050" y="981075"/>
          <a:ext cx="1666875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l"/>
          <a:r>
            <a:rPr lang="en-US" sz="800" b="true">
              <a:solidFill>
                <a:schemeClr val="accent5">
                  <a:lumMod val="75000"/>
                </a:schemeClr>
              </a:solidFill>
            </a:rPr>
            <a:t>INCREASING COVERAGE</a:t>
          </a:r>
        </a:p>
        <a:p>
          <a:pPr algn="l"/>
          <a:r>
            <a:rPr lang="en-US" sz="800" b="true">
              <a:solidFill>
                <a:schemeClr val="accent5">
                  <a:lumMod val="75000"/>
                </a:schemeClr>
              </a:solidFill>
            </a:rPr>
            <a:t>DECREASING</a:t>
          </a:r>
          <a:r>
            <a:rPr lang="en-US" sz="800" b="true" baseline="0">
              <a:solidFill>
                <a:schemeClr val="accent5">
                  <a:lumMod val="75000"/>
                </a:schemeClr>
              </a:solidFill>
            </a:rPr>
            <a:t> EQUALITY</a:t>
          </a:r>
          <a:endParaRPr lang="en-US" sz="800" b="true">
            <a:solidFill>
              <a:schemeClr val="accent5">
                <a:lumMod val="75000"/>
              </a:schemeClr>
            </a:solidFill>
          </a:endParaRPr>
        </a:p>
      </xdr:txBody>
    </xdr:sp>
    <xdr:clientData/>
  </xdr:twoCellAnchor>
  <xdr:twoCellAnchor>
    <xdr:from>
      <xdr:col>10</xdr:col>
      <xdr:colOff>514350</xdr:colOff>
      <xdr:row>4</xdr:row>
      <xdr:rowOff>142875</xdr:rowOff>
    </xdr:from>
    <xdr:to>
      <xdr:col>13</xdr:col>
      <xdr:colOff>352425</xdr:colOff>
      <xdr:row>7</xdr:row>
      <xdr:rowOff>57150</xdr:rowOff>
    </xdr:to>
    <xdr:sp macro="" textlink="">
      <xdr:nvSpPr>
        <xdr:cNvPr id="28" name="TextBox 27">
          <a:extLst>
            <a:ext xmlns:a16="http://schemas.microsoft.com/office/drawing/2014/main" uri="{FF2B5EF4-FFF2-40B4-BE49-F238E27FC236}">
              <a16:creationId xmlns:a16="http://schemas.microsoft.com/office/drawing/2014/main" id="{A810A7F3-D5F8-4888-AE82-F27B9CF7B20F}"/>
            </a:ext>
          </a:extLst>
        </xdr:cNvPr>
        <xdr:cNvSpPr txBox="true"/>
      </xdr:nvSpPr>
      <xdr:spPr>
        <a:xfrm>
          <a:off x="6610350" y="1009650"/>
          <a:ext cx="1666875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r"/>
          <a:r>
            <a:rPr lang="en-US" sz="800" b="true">
              <a:solidFill>
                <a:schemeClr val="accent5">
                  <a:lumMod val="50000"/>
                </a:schemeClr>
              </a:solidFill>
            </a:rPr>
            <a:t>INCREASING COVERAGE</a:t>
          </a:r>
        </a:p>
        <a:p>
          <a:pPr algn="r"/>
          <a:r>
            <a:rPr lang="en-US" sz="800" b="true">
              <a:solidFill>
                <a:schemeClr val="accent5">
                  <a:lumMod val="50000"/>
                </a:schemeClr>
              </a:solidFill>
            </a:rPr>
            <a:t>INCREASING</a:t>
          </a:r>
          <a:r>
            <a:rPr lang="en-US" sz="800" b="true" baseline="0">
              <a:solidFill>
                <a:schemeClr val="accent5">
                  <a:lumMod val="50000"/>
                </a:schemeClr>
              </a:solidFill>
            </a:rPr>
            <a:t> EQUALITY</a:t>
          </a:r>
          <a:endParaRPr lang="en-US" sz="800" b="true">
            <a:solidFill>
              <a:schemeClr val="accent5">
                <a:lumMod val="50000"/>
              </a:schemeClr>
            </a:solidFill>
          </a:endParaRPr>
        </a:p>
      </xdr:txBody>
    </xdr:sp>
    <xdr:clientData/>
  </xdr:twoCellAnchor>
  <xdr:twoCellAnchor>
    <xdr:from>
      <xdr:col>10</xdr:col>
      <xdr:colOff>514350</xdr:colOff>
      <xdr:row>17</xdr:row>
      <xdr:rowOff>47625</xdr:rowOff>
    </xdr:from>
    <xdr:to>
      <xdr:col>13</xdr:col>
      <xdr:colOff>352425</xdr:colOff>
      <xdr:row>19</xdr:row>
      <xdr:rowOff>152400</xdr:rowOff>
    </xdr:to>
    <xdr:sp macro="" textlink="">
      <xdr:nvSpPr>
        <xdr:cNvPr id="29" name="TextBox 28">
          <a:extLst>
            <a:ext xmlns:a16="http://schemas.microsoft.com/office/drawing/2014/main" uri="{FF2B5EF4-FFF2-40B4-BE49-F238E27FC236}">
              <a16:creationId xmlns:a16="http://schemas.microsoft.com/office/drawing/2014/main" id="{B033074B-5444-4228-812B-3A315DC00DAF}"/>
            </a:ext>
          </a:extLst>
        </xdr:cNvPr>
        <xdr:cNvSpPr txBox="true"/>
      </xdr:nvSpPr>
      <xdr:spPr>
        <a:xfrm>
          <a:off x="6610350" y="3390900"/>
          <a:ext cx="1666875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r"/>
          <a:r>
            <a:rPr lang="en-US" sz="800" b="true">
              <a:solidFill>
                <a:schemeClr val="accent4">
                  <a:lumMod val="75000"/>
                </a:schemeClr>
              </a:solidFill>
            </a:rPr>
            <a:t>DECREASING COVERAGE</a:t>
          </a:r>
        </a:p>
        <a:p>
          <a:pPr algn="r"/>
          <a:r>
            <a:rPr lang="en-US" sz="800" b="true">
              <a:solidFill>
                <a:schemeClr val="accent4">
                  <a:lumMod val="75000"/>
                </a:schemeClr>
              </a:solidFill>
            </a:rPr>
            <a:t>INCREASING</a:t>
          </a:r>
          <a:r>
            <a:rPr lang="en-US" sz="800" b="true" baseline="0">
              <a:solidFill>
                <a:schemeClr val="accent4">
                  <a:lumMod val="75000"/>
                </a:schemeClr>
              </a:solidFill>
            </a:rPr>
            <a:t> EQUALITY</a:t>
          </a:r>
          <a:endParaRPr lang="en-US" sz="800" b="true">
            <a:solidFill>
              <a:schemeClr val="accent4">
                <a:lumMod val="75000"/>
              </a:schemeClr>
            </a:solidFill>
          </a:endParaRPr>
        </a:p>
      </xdr:txBody>
    </xdr:sp>
    <xdr:clientData/>
  </xdr:twoCellAnchor>
  <xdr:twoCellAnchor>
    <xdr:from>
      <xdr:col>8</xdr:col>
      <xdr:colOff>38100</xdr:colOff>
      <xdr:row>17</xdr:row>
      <xdr:rowOff>47625</xdr:rowOff>
    </xdr:from>
    <xdr:to>
      <xdr:col>10</xdr:col>
      <xdr:colOff>485775</xdr:colOff>
      <xdr:row>19</xdr:row>
      <xdr:rowOff>152400</xdr:rowOff>
    </xdr:to>
    <xdr:sp macro="" textlink="">
      <xdr:nvSpPr>
        <xdr:cNvPr id="30" name="TextBox 29">
          <a:extLst>
            <a:ext xmlns:a16="http://schemas.microsoft.com/office/drawing/2014/main" uri="{FF2B5EF4-FFF2-40B4-BE49-F238E27FC236}">
              <a16:creationId xmlns:a16="http://schemas.microsoft.com/office/drawing/2014/main" id="{23F61DC3-9C18-47FE-8D1C-1EE912AF81C2}"/>
            </a:ext>
          </a:extLst>
        </xdr:cNvPr>
        <xdr:cNvSpPr txBox="true"/>
      </xdr:nvSpPr>
      <xdr:spPr>
        <a:xfrm>
          <a:off x="4914900" y="3390900"/>
          <a:ext cx="1666875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l"/>
          <a:r>
            <a:rPr lang="en-US" sz="800" b="true">
              <a:solidFill>
                <a:schemeClr val="accent4">
                  <a:lumMod val="50000"/>
                </a:schemeClr>
              </a:solidFill>
            </a:rPr>
            <a:t>DECREASING COVERAGE</a:t>
          </a:r>
        </a:p>
        <a:p>
          <a:pPr algn="l"/>
          <a:r>
            <a:rPr lang="en-US" sz="800" b="true">
              <a:solidFill>
                <a:schemeClr val="accent4">
                  <a:lumMod val="50000"/>
                </a:schemeClr>
              </a:solidFill>
            </a:rPr>
            <a:t>DECREASING</a:t>
          </a:r>
          <a:r>
            <a:rPr lang="en-US" sz="800" b="true" baseline="0">
              <a:solidFill>
                <a:schemeClr val="accent4">
                  <a:lumMod val="50000"/>
                </a:schemeClr>
              </a:solidFill>
            </a:rPr>
            <a:t> EQUALITY</a:t>
          </a:r>
          <a:endParaRPr lang="en-US" sz="800" b="true">
            <a:solidFill>
              <a:schemeClr val="accent4">
                <a:lumMod val="50000"/>
              </a:schemeClr>
            </a:solidFill>
          </a:endParaRPr>
        </a:p>
      </xdr:txBody>
    </xdr:sp>
    <xdr:clientData/>
  </xdr:twoCellAnchor>
  <xdr:twoCellAnchor>
    <xdr:from>
      <xdr:col>8</xdr:col>
      <xdr:colOff>38100</xdr:colOff>
      <xdr:row>4</xdr:row>
      <xdr:rowOff>142875</xdr:rowOff>
    </xdr:from>
    <xdr:to>
      <xdr:col>10</xdr:col>
      <xdr:colOff>485775</xdr:colOff>
      <xdr:row>7</xdr:row>
      <xdr:rowOff>57150</xdr:rowOff>
    </xdr:to>
    <xdr:sp macro="" textlink="">
      <xdr:nvSpPr>
        <xdr:cNvPr id="31" name="TextBox 30">
          <a:extLst>
            <a:ext xmlns:a16="http://schemas.microsoft.com/office/drawing/2014/main" uri="{FF2B5EF4-FFF2-40B4-BE49-F238E27FC236}">
              <a16:creationId xmlns:a16="http://schemas.microsoft.com/office/drawing/2014/main" id="{F281EB99-04BA-4A9E-A698-18F385619B64}"/>
            </a:ext>
          </a:extLst>
        </xdr:cNvPr>
        <xdr:cNvSpPr txBox="true"/>
      </xdr:nvSpPr>
      <xdr:spPr>
        <a:xfrm>
          <a:off x="4914900" y="1009650"/>
          <a:ext cx="1666875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l"/>
          <a:r>
            <a:rPr lang="en-US" sz="800" b="true">
              <a:solidFill>
                <a:schemeClr val="accent5">
                  <a:lumMod val="75000"/>
                </a:schemeClr>
              </a:solidFill>
            </a:rPr>
            <a:t>INCREASING COVERAGE</a:t>
          </a:r>
        </a:p>
        <a:p>
          <a:pPr algn="l"/>
          <a:r>
            <a:rPr lang="en-US" sz="800" b="true">
              <a:solidFill>
                <a:schemeClr val="accent5">
                  <a:lumMod val="75000"/>
                </a:schemeClr>
              </a:solidFill>
            </a:rPr>
            <a:t>DECREASING</a:t>
          </a:r>
          <a:r>
            <a:rPr lang="en-US" sz="800" b="true" baseline="0">
              <a:solidFill>
                <a:schemeClr val="accent5">
                  <a:lumMod val="75000"/>
                </a:schemeClr>
              </a:solidFill>
            </a:rPr>
            <a:t> EQUALITY</a:t>
          </a:r>
          <a:endParaRPr lang="en-US" sz="800" b="true">
            <a:solidFill>
              <a:schemeClr val="accent5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4</xdr:row>
      <xdr:rowOff>161925</xdr:rowOff>
    </xdr:from>
    <xdr:to>
      <xdr:col>6</xdr:col>
      <xdr:colOff>447675</xdr:colOff>
      <xdr:row>7</xdr:row>
      <xdr:rowOff>76200</xdr:rowOff>
    </xdr:to>
    <xdr:sp macro="" textlink="">
      <xdr:nvSpPr>
        <xdr:cNvPr id="32" name="TextBox 31">
          <a:extLst>
            <a:ext xmlns:a16="http://schemas.microsoft.com/office/drawing/2014/main" uri="{FF2B5EF4-FFF2-40B4-BE49-F238E27FC236}">
              <a16:creationId xmlns:a16="http://schemas.microsoft.com/office/drawing/2014/main" id="{FEC6104A-EFDC-4C9C-98BC-FF696CAF67F4}"/>
            </a:ext>
          </a:extLst>
        </xdr:cNvPr>
        <xdr:cNvSpPr txBox="true"/>
      </xdr:nvSpPr>
      <xdr:spPr>
        <a:xfrm>
          <a:off x="2438400" y="1028700"/>
          <a:ext cx="1666875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r"/>
          <a:r>
            <a:rPr lang="en-US" sz="800" b="true">
              <a:solidFill>
                <a:schemeClr val="accent5">
                  <a:lumMod val="50000"/>
                </a:schemeClr>
              </a:solidFill>
            </a:rPr>
            <a:t>INCREASING COVERAGE</a:t>
          </a:r>
        </a:p>
        <a:p>
          <a:pPr algn="r"/>
          <a:r>
            <a:rPr lang="en-US" sz="800" b="true">
              <a:solidFill>
                <a:schemeClr val="accent5">
                  <a:lumMod val="50000"/>
                </a:schemeClr>
              </a:solidFill>
            </a:rPr>
            <a:t>INCREASING</a:t>
          </a:r>
          <a:r>
            <a:rPr lang="en-US" sz="800" b="true" baseline="0">
              <a:solidFill>
                <a:schemeClr val="accent5">
                  <a:lumMod val="50000"/>
                </a:schemeClr>
              </a:solidFill>
            </a:rPr>
            <a:t> EQUALITY</a:t>
          </a:r>
          <a:endParaRPr lang="en-US" sz="800" b="true">
            <a:solidFill>
              <a:schemeClr val="accent5">
                <a:lumMod val="50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17</xdr:row>
      <xdr:rowOff>66675</xdr:rowOff>
    </xdr:from>
    <xdr:to>
      <xdr:col>6</xdr:col>
      <xdr:colOff>447675</xdr:colOff>
      <xdr:row>19</xdr:row>
      <xdr:rowOff>171450</xdr:rowOff>
    </xdr:to>
    <xdr:sp macro="" textlink="">
      <xdr:nvSpPr>
        <xdr:cNvPr id="33" name="TextBox 32">
          <a:extLst>
            <a:ext xmlns:a16="http://schemas.microsoft.com/office/drawing/2014/main" uri="{FF2B5EF4-FFF2-40B4-BE49-F238E27FC236}">
              <a16:creationId xmlns:a16="http://schemas.microsoft.com/office/drawing/2014/main" id="{E12788C7-05B3-41AA-A476-04F44E194BB0}"/>
            </a:ext>
          </a:extLst>
        </xdr:cNvPr>
        <xdr:cNvSpPr txBox="true"/>
      </xdr:nvSpPr>
      <xdr:spPr>
        <a:xfrm>
          <a:off x="2438400" y="3409950"/>
          <a:ext cx="1666875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r"/>
          <a:r>
            <a:rPr lang="en-US" sz="800" b="true">
              <a:solidFill>
                <a:schemeClr val="accent4">
                  <a:lumMod val="75000"/>
                </a:schemeClr>
              </a:solidFill>
            </a:rPr>
            <a:t>DECREASING COVERAGE</a:t>
          </a:r>
        </a:p>
        <a:p>
          <a:pPr algn="r"/>
          <a:r>
            <a:rPr lang="en-US" sz="800" b="true">
              <a:solidFill>
                <a:schemeClr val="accent4">
                  <a:lumMod val="75000"/>
                </a:schemeClr>
              </a:solidFill>
            </a:rPr>
            <a:t>INCREASING</a:t>
          </a:r>
          <a:r>
            <a:rPr lang="en-US" sz="800" b="true" baseline="0">
              <a:solidFill>
                <a:schemeClr val="accent4">
                  <a:lumMod val="75000"/>
                </a:schemeClr>
              </a:solidFill>
            </a:rPr>
            <a:t> EQUALITY</a:t>
          </a:r>
          <a:endParaRPr lang="en-US" sz="800" b="true">
            <a:solidFill>
              <a:schemeClr val="accent4">
                <a:lumMod val="75000"/>
              </a:schemeClr>
            </a:solidFill>
          </a:endParaRPr>
        </a:p>
      </xdr:txBody>
    </xdr:sp>
    <xdr:clientData/>
  </xdr:twoCellAnchor>
  <xdr:twoCellAnchor>
    <xdr:from>
      <xdr:col>1</xdr:col>
      <xdr:colOff>133350</xdr:colOff>
      <xdr:row>17</xdr:row>
      <xdr:rowOff>66675</xdr:rowOff>
    </xdr:from>
    <xdr:to>
      <xdr:col>3</xdr:col>
      <xdr:colOff>581025</xdr:colOff>
      <xdr:row>19</xdr:row>
      <xdr:rowOff>171450</xdr:rowOff>
    </xdr:to>
    <xdr:sp macro="" textlink="">
      <xdr:nvSpPr>
        <xdr:cNvPr id="34" name="TextBox 33">
          <a:extLst>
            <a:ext xmlns:a16="http://schemas.microsoft.com/office/drawing/2014/main" uri="{FF2B5EF4-FFF2-40B4-BE49-F238E27FC236}">
              <a16:creationId xmlns:a16="http://schemas.microsoft.com/office/drawing/2014/main" id="{8A9310A9-F87C-4D9A-AB75-D5E15D53F590}"/>
            </a:ext>
          </a:extLst>
        </xdr:cNvPr>
        <xdr:cNvSpPr txBox="true"/>
      </xdr:nvSpPr>
      <xdr:spPr>
        <a:xfrm>
          <a:off x="742950" y="3409950"/>
          <a:ext cx="1666875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l"/>
          <a:r>
            <a:rPr lang="en-US" sz="800" b="true">
              <a:solidFill>
                <a:schemeClr val="accent4">
                  <a:lumMod val="50000"/>
                </a:schemeClr>
              </a:solidFill>
            </a:rPr>
            <a:t>DECREASING COVERAGE</a:t>
          </a:r>
        </a:p>
        <a:p>
          <a:pPr algn="l"/>
          <a:r>
            <a:rPr lang="en-US" sz="800" b="true">
              <a:solidFill>
                <a:schemeClr val="accent4">
                  <a:lumMod val="50000"/>
                </a:schemeClr>
              </a:solidFill>
            </a:rPr>
            <a:t>DECREASING</a:t>
          </a:r>
          <a:r>
            <a:rPr lang="en-US" sz="800" b="true" baseline="0">
              <a:solidFill>
                <a:schemeClr val="accent4">
                  <a:lumMod val="50000"/>
                </a:schemeClr>
              </a:solidFill>
            </a:rPr>
            <a:t> EQUALITY</a:t>
          </a:r>
          <a:endParaRPr lang="en-US" sz="800" b="true">
            <a:solidFill>
              <a:schemeClr val="accent4">
                <a:lumMod val="50000"/>
              </a:schemeClr>
            </a:solidFill>
          </a:endParaRPr>
        </a:p>
      </xdr:txBody>
    </xdr:sp>
    <xdr:clientData/>
  </xdr:twoCellAnchor>
  <xdr:twoCellAnchor>
    <xdr:from>
      <xdr:col>1</xdr:col>
      <xdr:colOff>133350</xdr:colOff>
      <xdr:row>4</xdr:row>
      <xdr:rowOff>161925</xdr:rowOff>
    </xdr:from>
    <xdr:to>
      <xdr:col>3</xdr:col>
      <xdr:colOff>581025</xdr:colOff>
      <xdr:row>7</xdr:row>
      <xdr:rowOff>76200</xdr:rowOff>
    </xdr:to>
    <xdr:sp macro="" textlink="">
      <xdr:nvSpPr>
        <xdr:cNvPr id="35" name="TextBox 34">
          <a:extLst>
            <a:ext xmlns:a16="http://schemas.microsoft.com/office/drawing/2014/main" uri="{FF2B5EF4-FFF2-40B4-BE49-F238E27FC236}">
              <a16:creationId xmlns:a16="http://schemas.microsoft.com/office/drawing/2014/main" id="{D4BA6CB0-C298-41D5-9E68-4FDD687DE8F4}"/>
            </a:ext>
          </a:extLst>
        </xdr:cNvPr>
        <xdr:cNvSpPr txBox="true"/>
      </xdr:nvSpPr>
      <xdr:spPr>
        <a:xfrm>
          <a:off x="742950" y="1028700"/>
          <a:ext cx="1666875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l"/>
          <a:r>
            <a:rPr lang="en-US" sz="800" b="true">
              <a:solidFill>
                <a:schemeClr val="accent5">
                  <a:lumMod val="75000"/>
                </a:schemeClr>
              </a:solidFill>
            </a:rPr>
            <a:t>INCREASING COVERAGE</a:t>
          </a:r>
        </a:p>
        <a:p>
          <a:pPr algn="l"/>
          <a:r>
            <a:rPr lang="en-US" sz="800" b="true">
              <a:solidFill>
                <a:schemeClr val="accent5">
                  <a:lumMod val="75000"/>
                </a:schemeClr>
              </a:solidFill>
            </a:rPr>
            <a:t>DECREASING</a:t>
          </a:r>
          <a:r>
            <a:rPr lang="en-US" sz="800" b="true" baseline="0">
              <a:solidFill>
                <a:schemeClr val="accent5">
                  <a:lumMod val="75000"/>
                </a:schemeClr>
              </a:solidFill>
            </a:rPr>
            <a:t> EQUALITY</a:t>
          </a:r>
          <a:endParaRPr lang="en-US" sz="800" b="true">
            <a:solidFill>
              <a:schemeClr val="accent5">
                <a:lumMod val="75000"/>
              </a:schemeClr>
            </a:solidFill>
          </a:endParaRPr>
        </a:p>
      </xdr:txBody>
    </xdr:sp>
    <xdr:clientData/>
  </xdr:twoCellAnchor>
</xdr:wsDr>
</file>

<file path=xl/drawings/drawing17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28575</xdr:colOff>
      <xdr:row>2</xdr:row>
      <xdr:rowOff>0</xdr:rowOff>
    </xdr:from>
    <xdr:to>
      <xdr:col>0</xdr:col>
      <xdr:colOff>2590800</xdr:colOff>
      <xdr:row>27</xdr:row>
      <xdr:rowOff>152399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B84DF510-0C86-42EB-A438-3DD03A1717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495300</xdr:colOff>
      <xdr:row>2</xdr:row>
      <xdr:rowOff>19050</xdr:rowOff>
    </xdr:from>
    <xdr:to>
      <xdr:col>7</xdr:col>
      <xdr:colOff>104775</xdr:colOff>
      <xdr:row>27</xdr:row>
      <xdr:rowOff>171449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1409C92F-BA12-4B9C-9777-A3D882C698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1990725</xdr:colOff>
      <xdr:row>2</xdr:row>
      <xdr:rowOff>28575</xdr:rowOff>
    </xdr:from>
    <xdr:to>
      <xdr:col>3</xdr:col>
      <xdr:colOff>552450</xdr:colOff>
      <xdr:row>27</xdr:row>
      <xdr:rowOff>180974</xdr:rowOff>
    </xdr:to>
    <xdr:graphicFrame macro="">
      <xdr:nvGraphicFramePr>
        <xdr:cNvPr id="5" name="Chart 4">
          <a:extLst>
            <a:ext xmlns:a16="http://schemas.microsoft.com/office/drawing/2014/main" uri="{FF2B5EF4-FFF2-40B4-BE49-F238E27FC236}">
              <a16:creationId xmlns:a16="http://schemas.microsoft.com/office/drawing/2014/main" id="{7238B0CE-1046-46C7-BC10-532EF53B60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8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4</xdr:col>
      <xdr:colOff>466725</xdr:colOff>
      <xdr:row>23</xdr:row>
      <xdr:rowOff>42862</xdr:rowOff>
    </xdr:from>
    <xdr:to>
      <xdr:col>9</xdr:col>
      <xdr:colOff>409575</xdr:colOff>
      <xdr:row>37</xdr:row>
      <xdr:rowOff>119062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368DD8F0-F0B4-4E02-9D72-8DA9713C82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23</xdr:row>
      <xdr:rowOff>28575</xdr:rowOff>
    </xdr:from>
    <xdr:to>
      <xdr:col>4</xdr:col>
      <xdr:colOff>552450</xdr:colOff>
      <xdr:row>37</xdr:row>
      <xdr:rowOff>104775</xdr:rowOff>
    </xdr:to>
    <xdr:graphicFrame macro="">
      <xdr:nvGraphicFramePr>
        <xdr:cNvPr id="3" name="Chart 2">
          <a:extLst>
            <a:ext xmlns:a16="http://schemas.microsoft.com/office/drawing/2014/main" uri="{FF2B5EF4-FFF2-40B4-BE49-F238E27FC236}">
              <a16:creationId xmlns:a16="http://schemas.microsoft.com/office/drawing/2014/main" id="{F514F2A1-5EF4-44D6-AFB4-433164489A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371475</xdr:colOff>
      <xdr:row>23</xdr:row>
      <xdr:rowOff>28575</xdr:rowOff>
    </xdr:from>
    <xdr:to>
      <xdr:col>14</xdr:col>
      <xdr:colOff>314325</xdr:colOff>
      <xdr:row>37</xdr:row>
      <xdr:rowOff>104775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7920D382-3C07-4D45-B3D9-F15CEFFA6F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180975</xdr:colOff>
      <xdr:row>4</xdr:row>
      <xdr:rowOff>38100</xdr:rowOff>
    </xdr:from>
    <xdr:to>
      <xdr:col>5</xdr:col>
      <xdr:colOff>123825</xdr:colOff>
      <xdr:row>18</xdr:row>
      <xdr:rowOff>114300</xdr:rowOff>
    </xdr:to>
    <xdr:graphicFrame macro="">
      <xdr:nvGraphicFramePr>
        <xdr:cNvPr id="5" name="Chart 4">
          <a:extLst>
            <a:ext xmlns:a16="http://schemas.microsoft.com/office/drawing/2014/main" uri="{FF2B5EF4-FFF2-40B4-BE49-F238E27FC236}">
              <a16:creationId xmlns:a16="http://schemas.microsoft.com/office/drawing/2014/main" id="{FFD19AA7-DF16-4D54-9DE4-6041E7B0FD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600075</xdr:colOff>
      <xdr:row>4</xdr:row>
      <xdr:rowOff>38100</xdr:rowOff>
    </xdr:from>
    <xdr:to>
      <xdr:col>9</xdr:col>
      <xdr:colOff>542925</xdr:colOff>
      <xdr:row>18</xdr:row>
      <xdr:rowOff>114300</xdr:rowOff>
    </xdr:to>
    <xdr:graphicFrame macro="">
      <xdr:nvGraphicFramePr>
        <xdr:cNvPr id="6" name="Chart 5">
          <a:extLst>
            <a:ext xmlns:a16="http://schemas.microsoft.com/office/drawing/2014/main" uri="{FF2B5EF4-FFF2-40B4-BE49-F238E27FC236}">
              <a16:creationId xmlns:a16="http://schemas.microsoft.com/office/drawing/2014/main" id="{57D1AB90-9BDB-4C10-86EE-5BFD59E357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400050</xdr:colOff>
      <xdr:row>4</xdr:row>
      <xdr:rowOff>66675</xdr:rowOff>
    </xdr:from>
    <xdr:to>
      <xdr:col>14</xdr:col>
      <xdr:colOff>342900</xdr:colOff>
      <xdr:row>18</xdr:row>
      <xdr:rowOff>142875</xdr:rowOff>
    </xdr:to>
    <xdr:graphicFrame macro="">
      <xdr:nvGraphicFramePr>
        <xdr:cNvPr id="7" name="Chart 6">
          <a:extLst>
            <a:ext xmlns:a16="http://schemas.microsoft.com/office/drawing/2014/main" uri="{FF2B5EF4-FFF2-40B4-BE49-F238E27FC236}">
              <a16:creationId xmlns:a16="http://schemas.microsoft.com/office/drawing/2014/main" id="{7777441A-6FC7-47B9-B28E-5513BA2FED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466725</xdr:colOff>
      <xdr:row>43</xdr:row>
      <xdr:rowOff>42862</xdr:rowOff>
    </xdr:from>
    <xdr:to>
      <xdr:col>9</xdr:col>
      <xdr:colOff>409575</xdr:colOff>
      <xdr:row>57</xdr:row>
      <xdr:rowOff>119062</xdr:rowOff>
    </xdr:to>
    <xdr:graphicFrame macro="">
      <xdr:nvGraphicFramePr>
        <xdr:cNvPr id="8" name="Chart 7">
          <a:extLst>
            <a:ext xmlns:a16="http://schemas.microsoft.com/office/drawing/2014/main" uri="{FF2B5EF4-FFF2-40B4-BE49-F238E27FC236}">
              <a16:creationId xmlns:a16="http://schemas.microsoft.com/office/drawing/2014/main" id="{692CAF93-C115-49ED-BE0C-FECAD5F450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43</xdr:row>
      <xdr:rowOff>28575</xdr:rowOff>
    </xdr:from>
    <xdr:to>
      <xdr:col>4</xdr:col>
      <xdr:colOff>552450</xdr:colOff>
      <xdr:row>57</xdr:row>
      <xdr:rowOff>104775</xdr:rowOff>
    </xdr:to>
    <xdr:graphicFrame macro="">
      <xdr:nvGraphicFramePr>
        <xdr:cNvPr id="9" name="Chart 8">
          <a:extLst>
            <a:ext xmlns:a16="http://schemas.microsoft.com/office/drawing/2014/main" uri="{FF2B5EF4-FFF2-40B4-BE49-F238E27FC236}">
              <a16:creationId xmlns:a16="http://schemas.microsoft.com/office/drawing/2014/main" id="{1C131335-F9DA-4705-9A17-1FB3083867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9</xdr:col>
      <xdr:colOff>371475</xdr:colOff>
      <xdr:row>43</xdr:row>
      <xdr:rowOff>28575</xdr:rowOff>
    </xdr:from>
    <xdr:to>
      <xdr:col>14</xdr:col>
      <xdr:colOff>314325</xdr:colOff>
      <xdr:row>57</xdr:row>
      <xdr:rowOff>104775</xdr:rowOff>
    </xdr:to>
    <xdr:graphicFrame macro="">
      <xdr:nvGraphicFramePr>
        <xdr:cNvPr id="10" name="Chart 9">
          <a:extLst>
            <a:ext xmlns:a16="http://schemas.microsoft.com/office/drawing/2014/main" uri="{FF2B5EF4-FFF2-40B4-BE49-F238E27FC236}">
              <a16:creationId xmlns:a16="http://schemas.microsoft.com/office/drawing/2014/main" id="{035D9CC8-0201-416C-8607-1EC20437F8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9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0</xdr:colOff>
      <xdr:row>2</xdr:row>
      <xdr:rowOff>71437</xdr:rowOff>
    </xdr:from>
    <xdr:to>
      <xdr:col>5</xdr:col>
      <xdr:colOff>714375</xdr:colOff>
      <xdr:row>20</xdr:row>
      <xdr:rowOff>123825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197F113C-4CAC-4981-8F9C-0F67B3A0ED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</xdr:row>
      <xdr:rowOff>71437</xdr:rowOff>
    </xdr:from>
    <xdr:to>
      <xdr:col>5</xdr:col>
      <xdr:colOff>714375</xdr:colOff>
      <xdr:row>44</xdr:row>
      <xdr:rowOff>123825</xdr:rowOff>
    </xdr:to>
    <xdr:graphicFrame macro="">
      <xdr:nvGraphicFramePr>
        <xdr:cNvPr id="3" name="Chart 2">
          <a:extLst>
            <a:ext xmlns:a16="http://schemas.microsoft.com/office/drawing/2014/main" uri="{FF2B5EF4-FFF2-40B4-BE49-F238E27FC236}">
              <a16:creationId xmlns:a16="http://schemas.microsoft.com/office/drawing/2014/main" id="{21D0C704-EC47-4300-B2EC-D7ECB55725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50</xdr:row>
      <xdr:rowOff>42862</xdr:rowOff>
    </xdr:from>
    <xdr:to>
      <xdr:col>5</xdr:col>
      <xdr:colOff>714375</xdr:colOff>
      <xdr:row>68</xdr:row>
      <xdr:rowOff>95250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A69EF997-E0E0-4C5A-8DA3-F9BF427C5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609599</xdr:colOff>
      <xdr:row>1</xdr:row>
      <xdr:rowOff>223837</xdr:rowOff>
    </xdr:from>
    <xdr:to>
      <xdr:col>6</xdr:col>
      <xdr:colOff>3219450</xdr:colOff>
      <xdr:row>15</xdr:row>
      <xdr:rowOff>85726</xdr:rowOff>
    </xdr:to>
    <xdr:graphicFrame macro="">
      <xdr:nvGraphicFramePr>
        <xdr:cNvPr id="5" name="Chart 4">
          <a:extLst>
            <a:ext xmlns:a16="http://schemas.microsoft.com/office/drawing/2014/main" uri="{FF2B5EF4-FFF2-40B4-BE49-F238E27FC236}">
              <a16:creationId xmlns:a16="http://schemas.microsoft.com/office/drawing/2014/main" id="{BC7C06D7-7453-4DFE-8CB4-20C34C9954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771525</xdr:colOff>
      <xdr:row>4</xdr:row>
      <xdr:rowOff>38100</xdr:rowOff>
    </xdr:from>
    <xdr:to>
      <xdr:col>6</xdr:col>
      <xdr:colOff>1162050</xdr:colOff>
      <xdr:row>12</xdr:row>
      <xdr:rowOff>104775</xdr:rowOff>
    </xdr:to>
    <xdr:sp macro="" textlink="$N$13">
      <xdr:nvSpPr>
        <xdr:cNvPr id="6" name="TextBox 5">
          <a:extLst>
            <a:ext xmlns:a16="http://schemas.microsoft.com/office/drawing/2014/main" uri="{FF2B5EF4-FFF2-40B4-BE49-F238E27FC236}">
              <a16:creationId xmlns:a16="http://schemas.microsoft.com/office/drawing/2014/main" id="{47097EE3-90ED-465A-9EEC-093724D29956}"/>
            </a:ext>
          </a:extLst>
        </xdr:cNvPr>
        <xdr:cNvSpPr txBox="true"/>
      </xdr:nvSpPr>
      <xdr:spPr>
        <a:xfrm>
          <a:off x="4629150" y="904875"/>
          <a:ext cx="1276350" cy="1590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92B373CE-DC5F-462A-A1B0-35C47F67A727}" type="TxLink">
            <a:rPr lang="en-US" sz="1100" b="true" i="false" u="none" strike="noStrike">
              <a:solidFill>
                <a:srgbClr val="388E3C"/>
              </a:solidFill>
              <a:latin typeface="Calibri"/>
              <a:cs typeface="Calibri"/>
            </a:rPr>
            <a:pPr algn="ctr"/>
            <a:t>? million people in Region lack basic sanitation services</a:t>
          </a:fld>
          <a:endParaRPr lang="en-US" sz="1100" b="true">
            <a:solidFill>
              <a:srgbClr val="388E3C"/>
            </a:solidFill>
          </a:endParaRPr>
        </a:p>
      </xdr:txBody>
    </xdr:sp>
    <xdr:clientData/>
  </xdr:twoCellAnchor>
  <xdr:twoCellAnchor>
    <xdr:from>
      <xdr:col>5</xdr:col>
      <xdr:colOff>85725</xdr:colOff>
      <xdr:row>26</xdr:row>
      <xdr:rowOff>66675</xdr:rowOff>
    </xdr:from>
    <xdr:to>
      <xdr:col>6</xdr:col>
      <xdr:colOff>3305176</xdr:colOff>
      <xdr:row>40</xdr:row>
      <xdr:rowOff>33339</xdr:rowOff>
    </xdr:to>
    <xdr:graphicFrame macro="">
      <xdr:nvGraphicFramePr>
        <xdr:cNvPr id="7" name="Chart 6">
          <a:extLst>
            <a:ext xmlns:a16="http://schemas.microsoft.com/office/drawing/2014/main" uri="{FF2B5EF4-FFF2-40B4-BE49-F238E27FC236}">
              <a16:creationId xmlns:a16="http://schemas.microsoft.com/office/drawing/2014/main" id="{3D91BBCB-334A-4E1E-B748-00840E48D0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38100</xdr:colOff>
      <xdr:row>49</xdr:row>
      <xdr:rowOff>285750</xdr:rowOff>
    </xdr:from>
    <xdr:to>
      <xdr:col>6</xdr:col>
      <xdr:colOff>3257551</xdr:colOff>
      <xdr:row>63</xdr:row>
      <xdr:rowOff>147639</xdr:rowOff>
    </xdr:to>
    <xdr:graphicFrame macro="">
      <xdr:nvGraphicFramePr>
        <xdr:cNvPr id="8" name="Chart 7">
          <a:extLst>
            <a:ext xmlns:a16="http://schemas.microsoft.com/office/drawing/2014/main" uri="{FF2B5EF4-FFF2-40B4-BE49-F238E27FC236}">
              <a16:creationId xmlns:a16="http://schemas.microsoft.com/office/drawing/2014/main" id="{F797E5A7-B23D-40CB-99BB-1F3D291427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828675</xdr:colOff>
      <xdr:row>30</xdr:row>
      <xdr:rowOff>28575</xdr:rowOff>
    </xdr:from>
    <xdr:to>
      <xdr:col>6</xdr:col>
      <xdr:colOff>1219200</xdr:colOff>
      <xdr:row>35</xdr:row>
      <xdr:rowOff>161925</xdr:rowOff>
    </xdr:to>
    <xdr:sp macro="" textlink="$N$37">
      <xdr:nvSpPr>
        <xdr:cNvPr id="9" name="TextBox 8">
          <a:extLst>
            <a:ext xmlns:a16="http://schemas.microsoft.com/office/drawing/2014/main" uri="{FF2B5EF4-FFF2-40B4-BE49-F238E27FC236}">
              <a16:creationId xmlns:a16="http://schemas.microsoft.com/office/drawing/2014/main" id="{6C615364-1696-44B3-B3F4-6481C01CE534}"/>
            </a:ext>
          </a:extLst>
        </xdr:cNvPr>
        <xdr:cNvSpPr txBox="true"/>
      </xdr:nvSpPr>
      <xdr:spPr>
        <a:xfrm>
          <a:off x="4686300" y="6000750"/>
          <a:ext cx="1276350" cy="1085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FD6BF461-6BE6-4E62-9B54-2A2E579580FC}" type="TxLink">
            <a:rPr lang="en-US" sz="1100" b="true" i="false" u="none" strike="noStrike">
              <a:solidFill>
                <a:srgbClr val="388E3C"/>
              </a:solidFill>
              <a:latin typeface="Calibri"/>
              <a:cs typeface="Calibri"/>
            </a:rPr>
            <a:pPr algn="ctr"/>
            <a:t>? million people in urban  lack basic sanitation services</a:t>
          </a:fld>
          <a:endParaRPr lang="en-US" sz="1100" b="true">
            <a:solidFill>
              <a:srgbClr val="388E3C"/>
            </a:solidFill>
          </a:endParaRPr>
        </a:p>
      </xdr:txBody>
    </xdr:sp>
    <xdr:clientData/>
  </xdr:twoCellAnchor>
  <xdr:twoCellAnchor>
    <xdr:from>
      <xdr:col>5</xdr:col>
      <xdr:colOff>752475</xdr:colOff>
      <xdr:row>52</xdr:row>
      <xdr:rowOff>104775</xdr:rowOff>
    </xdr:from>
    <xdr:to>
      <xdr:col>6</xdr:col>
      <xdr:colOff>1143000</xdr:colOff>
      <xdr:row>61</xdr:row>
      <xdr:rowOff>9524</xdr:rowOff>
    </xdr:to>
    <xdr:sp macro="" textlink="$N$61">
      <xdr:nvSpPr>
        <xdr:cNvPr id="10" name="TextBox 9">
          <a:extLst>
            <a:ext xmlns:a16="http://schemas.microsoft.com/office/drawing/2014/main" uri="{FF2B5EF4-FFF2-40B4-BE49-F238E27FC236}">
              <a16:creationId xmlns:a16="http://schemas.microsoft.com/office/drawing/2014/main" id="{F74C86A6-C93B-4028-A5C6-5708B699CB90}"/>
            </a:ext>
          </a:extLst>
        </xdr:cNvPr>
        <xdr:cNvSpPr txBox="true"/>
      </xdr:nvSpPr>
      <xdr:spPr>
        <a:xfrm>
          <a:off x="4610100" y="10420350"/>
          <a:ext cx="1276350" cy="16192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F9199255-1B0D-4D91-9E9B-FC6EEB852AA5}" type="TxLink">
            <a:rPr lang="en-US" sz="1100" b="true" i="false" u="none" strike="noStrike">
              <a:solidFill>
                <a:srgbClr val="388E3C"/>
              </a:solidFill>
              <a:latin typeface="Calibri"/>
              <a:cs typeface="Calibri"/>
            </a:rPr>
            <a:pPr algn="ctr"/>
            <a:t>? million people in rural  lack basic sanitation services</a:t>
          </a:fld>
          <a:endParaRPr lang="en-US" sz="1100" b="true">
            <a:solidFill>
              <a:srgbClr val="388E3C"/>
            </a:solidFill>
          </a:endParaRPr>
        </a:p>
      </xdr:txBody>
    </xdr:sp>
    <xdr:clientData/>
  </xdr:twoCellAnchor>
  <xdr:twoCellAnchor>
    <xdr:from>
      <xdr:col>0</xdr:col>
      <xdr:colOff>0</xdr:colOff>
      <xdr:row>74</xdr:row>
      <xdr:rowOff>71437</xdr:rowOff>
    </xdr:from>
    <xdr:to>
      <xdr:col>5</xdr:col>
      <xdr:colOff>714375</xdr:colOff>
      <xdr:row>92</xdr:row>
      <xdr:rowOff>123825</xdr:rowOff>
    </xdr:to>
    <xdr:graphicFrame macro="">
      <xdr:nvGraphicFramePr>
        <xdr:cNvPr id="11" name="Chart 10">
          <a:extLst>
            <a:ext xmlns:a16="http://schemas.microsoft.com/office/drawing/2014/main" uri="{FF2B5EF4-FFF2-40B4-BE49-F238E27FC236}">
              <a16:creationId xmlns:a16="http://schemas.microsoft.com/office/drawing/2014/main" id="{43990EC7-7B53-4978-88E9-5F68D71DC2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98</xdr:row>
      <xdr:rowOff>71437</xdr:rowOff>
    </xdr:from>
    <xdr:to>
      <xdr:col>5</xdr:col>
      <xdr:colOff>714375</xdr:colOff>
      <xdr:row>116</xdr:row>
      <xdr:rowOff>123825</xdr:rowOff>
    </xdr:to>
    <xdr:graphicFrame macro="">
      <xdr:nvGraphicFramePr>
        <xdr:cNvPr id="12" name="Chart 11">
          <a:extLst>
            <a:ext xmlns:a16="http://schemas.microsoft.com/office/drawing/2014/main" uri="{FF2B5EF4-FFF2-40B4-BE49-F238E27FC236}">
              <a16:creationId xmlns:a16="http://schemas.microsoft.com/office/drawing/2014/main" id="{AAFF572B-9E75-4455-BDAB-B4FD1E476E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122</xdr:row>
      <xdr:rowOff>42862</xdr:rowOff>
    </xdr:from>
    <xdr:to>
      <xdr:col>5</xdr:col>
      <xdr:colOff>714375</xdr:colOff>
      <xdr:row>140</xdr:row>
      <xdr:rowOff>95250</xdr:rowOff>
    </xdr:to>
    <xdr:graphicFrame macro="">
      <xdr:nvGraphicFramePr>
        <xdr:cNvPr id="13" name="Chart 12">
          <a:extLst>
            <a:ext xmlns:a16="http://schemas.microsoft.com/office/drawing/2014/main" uri="{FF2B5EF4-FFF2-40B4-BE49-F238E27FC236}">
              <a16:creationId xmlns:a16="http://schemas.microsoft.com/office/drawing/2014/main" id="{6816245A-2F03-40B6-98DD-B9EA1BCE49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</xdr:col>
      <xdr:colOff>609599</xdr:colOff>
      <xdr:row>73</xdr:row>
      <xdr:rowOff>223837</xdr:rowOff>
    </xdr:from>
    <xdr:to>
      <xdr:col>6</xdr:col>
      <xdr:colOff>3219450</xdr:colOff>
      <xdr:row>87</xdr:row>
      <xdr:rowOff>85726</xdr:rowOff>
    </xdr:to>
    <xdr:graphicFrame macro="">
      <xdr:nvGraphicFramePr>
        <xdr:cNvPr id="14" name="Chart 13">
          <a:extLst>
            <a:ext xmlns:a16="http://schemas.microsoft.com/office/drawing/2014/main" uri="{FF2B5EF4-FFF2-40B4-BE49-F238E27FC236}">
              <a16:creationId xmlns:a16="http://schemas.microsoft.com/office/drawing/2014/main" id="{436DE6B4-00E5-48AC-890B-FB040F626B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</xdr:col>
      <xdr:colOff>771525</xdr:colOff>
      <xdr:row>76</xdr:row>
      <xdr:rowOff>38100</xdr:rowOff>
    </xdr:from>
    <xdr:to>
      <xdr:col>6</xdr:col>
      <xdr:colOff>1162050</xdr:colOff>
      <xdr:row>84</xdr:row>
      <xdr:rowOff>104775</xdr:rowOff>
    </xdr:to>
    <xdr:sp macro="" textlink="$N$85">
      <xdr:nvSpPr>
        <xdr:cNvPr id="15" name="TextBox 14">
          <a:extLst>
            <a:ext xmlns:a16="http://schemas.microsoft.com/office/drawing/2014/main" uri="{FF2B5EF4-FFF2-40B4-BE49-F238E27FC236}">
              <a16:creationId xmlns:a16="http://schemas.microsoft.com/office/drawing/2014/main" id="{165248FE-51EE-4149-B02F-A19B2886E2CC}"/>
            </a:ext>
          </a:extLst>
        </xdr:cNvPr>
        <xdr:cNvSpPr txBox="true"/>
      </xdr:nvSpPr>
      <xdr:spPr>
        <a:xfrm>
          <a:off x="4629150" y="904875"/>
          <a:ext cx="1276350" cy="1590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648C5810-A00B-4932-9BD6-E6E238CF7E05}" type="TxLink">
            <a:rPr lang="en-US" sz="1100" b="true" i="false" u="none" strike="noStrike">
              <a:solidFill>
                <a:schemeClr val="accent4">
                  <a:lumMod val="75000"/>
                </a:schemeClr>
              </a:solidFill>
              <a:latin typeface="Calibri"/>
              <a:cs typeface="Calibri"/>
            </a:rPr>
            <a:pPr algn="ctr"/>
            <a:t>? million people in Region practise open defecation</a:t>
          </a:fld>
          <a:endParaRPr lang="en-US" sz="1100" b="true">
            <a:solidFill>
              <a:schemeClr val="accent4">
                <a:lumMod val="75000"/>
              </a:schemeClr>
            </a:solidFill>
          </a:endParaRPr>
        </a:p>
      </xdr:txBody>
    </xdr:sp>
    <xdr:clientData/>
  </xdr:twoCellAnchor>
  <xdr:twoCellAnchor>
    <xdr:from>
      <xdr:col>5</xdr:col>
      <xdr:colOff>85725</xdr:colOff>
      <xdr:row>98</xdr:row>
      <xdr:rowOff>66675</xdr:rowOff>
    </xdr:from>
    <xdr:to>
      <xdr:col>6</xdr:col>
      <xdr:colOff>3305176</xdr:colOff>
      <xdr:row>112</xdr:row>
      <xdr:rowOff>33339</xdr:rowOff>
    </xdr:to>
    <xdr:graphicFrame macro="">
      <xdr:nvGraphicFramePr>
        <xdr:cNvPr id="16" name="Chart 15">
          <a:extLst>
            <a:ext xmlns:a16="http://schemas.microsoft.com/office/drawing/2014/main" uri="{FF2B5EF4-FFF2-40B4-BE49-F238E27FC236}">
              <a16:creationId xmlns:a16="http://schemas.microsoft.com/office/drawing/2014/main" id="{E000936C-A992-4775-B602-7BFB4F9D48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</xdr:col>
      <xdr:colOff>38100</xdr:colOff>
      <xdr:row>121</xdr:row>
      <xdr:rowOff>285750</xdr:rowOff>
    </xdr:from>
    <xdr:to>
      <xdr:col>6</xdr:col>
      <xdr:colOff>3257551</xdr:colOff>
      <xdr:row>135</xdr:row>
      <xdr:rowOff>147639</xdr:rowOff>
    </xdr:to>
    <xdr:graphicFrame macro="">
      <xdr:nvGraphicFramePr>
        <xdr:cNvPr id="17" name="Chart 16">
          <a:extLst>
            <a:ext xmlns:a16="http://schemas.microsoft.com/office/drawing/2014/main" uri="{FF2B5EF4-FFF2-40B4-BE49-F238E27FC236}">
              <a16:creationId xmlns:a16="http://schemas.microsoft.com/office/drawing/2014/main" id="{C2422E56-993C-45CD-967E-0AE7724F31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5</xdr:col>
      <xdr:colOff>828675</xdr:colOff>
      <xdr:row>102</xdr:row>
      <xdr:rowOff>28575</xdr:rowOff>
    </xdr:from>
    <xdr:to>
      <xdr:col>6</xdr:col>
      <xdr:colOff>1219200</xdr:colOff>
      <xdr:row>107</xdr:row>
      <xdr:rowOff>161925</xdr:rowOff>
    </xdr:to>
    <xdr:sp macro="" textlink="$N$109">
      <xdr:nvSpPr>
        <xdr:cNvPr id="18" name="TextBox 17">
          <a:extLst>
            <a:ext xmlns:a16="http://schemas.microsoft.com/office/drawing/2014/main" uri="{FF2B5EF4-FFF2-40B4-BE49-F238E27FC236}">
              <a16:creationId xmlns:a16="http://schemas.microsoft.com/office/drawing/2014/main" id="{66153FA6-0DE2-4521-A5DC-5EFB9DEC9418}"/>
            </a:ext>
          </a:extLst>
        </xdr:cNvPr>
        <xdr:cNvSpPr txBox="true"/>
      </xdr:nvSpPr>
      <xdr:spPr>
        <a:xfrm>
          <a:off x="4686300" y="6000750"/>
          <a:ext cx="1276350" cy="1085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76786B05-7AE4-43AB-8997-F91A736B618C}" type="TxLink">
            <a:rPr lang="en-US" sz="1100" b="true" i="false" u="none" strike="noStrike">
              <a:solidFill>
                <a:schemeClr val="accent4">
                  <a:lumMod val="75000"/>
                </a:schemeClr>
              </a:solidFill>
              <a:latin typeface="Calibri"/>
              <a:cs typeface="Calibri"/>
            </a:rPr>
            <a:pPr algn="ctr"/>
            <a:t>? million people in urban Region practise open defecation</a:t>
          </a:fld>
          <a:endParaRPr lang="en-US" sz="1100" b="true">
            <a:solidFill>
              <a:schemeClr val="accent4">
                <a:lumMod val="75000"/>
              </a:schemeClr>
            </a:solidFill>
          </a:endParaRPr>
        </a:p>
      </xdr:txBody>
    </xdr:sp>
    <xdr:clientData/>
  </xdr:twoCellAnchor>
  <xdr:twoCellAnchor>
    <xdr:from>
      <xdr:col>5</xdr:col>
      <xdr:colOff>752475</xdr:colOff>
      <xdr:row>124</xdr:row>
      <xdr:rowOff>104775</xdr:rowOff>
    </xdr:from>
    <xdr:to>
      <xdr:col>6</xdr:col>
      <xdr:colOff>1143000</xdr:colOff>
      <xdr:row>133</xdr:row>
      <xdr:rowOff>9524</xdr:rowOff>
    </xdr:to>
    <xdr:sp macro="" textlink="$N$133">
      <xdr:nvSpPr>
        <xdr:cNvPr id="19" name="TextBox 18">
          <a:extLst>
            <a:ext xmlns:a16="http://schemas.microsoft.com/office/drawing/2014/main" uri="{FF2B5EF4-FFF2-40B4-BE49-F238E27FC236}">
              <a16:creationId xmlns:a16="http://schemas.microsoft.com/office/drawing/2014/main" id="{5185016E-83EF-4AAF-8E7A-FBCE6A4A49BF}"/>
            </a:ext>
          </a:extLst>
        </xdr:cNvPr>
        <xdr:cNvSpPr txBox="true"/>
      </xdr:nvSpPr>
      <xdr:spPr>
        <a:xfrm>
          <a:off x="4610100" y="10420350"/>
          <a:ext cx="1276350" cy="16192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68B3C69F-FE1C-4494-89AA-CC81DA15F1CE}" type="TxLink">
            <a:rPr lang="en-US" sz="1100" b="true" i="false" u="none" strike="noStrike">
              <a:solidFill>
                <a:schemeClr val="accent4">
                  <a:lumMod val="75000"/>
                </a:schemeClr>
              </a:solidFill>
              <a:latin typeface="Calibri"/>
              <a:cs typeface="Calibri"/>
            </a:rPr>
            <a:pPr algn="ctr"/>
            <a:t>? million people in rural Region practise open defecation</a:t>
          </a:fld>
          <a:endParaRPr lang="en-US" sz="1100" b="true">
            <a:solidFill>
              <a:schemeClr val="accent4">
                <a:lumMod val="75000"/>
              </a:schemeClr>
            </a:solidFill>
          </a:endParaRPr>
        </a:p>
      </xdr:txBody>
    </xdr:sp>
    <xdr:clientData/>
  </xdr:twoCell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28575</xdr:colOff>
      <xdr:row>2</xdr:row>
      <xdr:rowOff>0</xdr:rowOff>
    </xdr:from>
    <xdr:to>
      <xdr:col>0</xdr:col>
      <xdr:colOff>2590800</xdr:colOff>
      <xdr:row>27</xdr:row>
      <xdr:rowOff>152399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FF0479B9-B31F-4A0E-B099-2305C109A3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1971675</xdr:colOff>
      <xdr:row>2</xdr:row>
      <xdr:rowOff>0</xdr:rowOff>
    </xdr:from>
    <xdr:to>
      <xdr:col>3</xdr:col>
      <xdr:colOff>533400</xdr:colOff>
      <xdr:row>27</xdr:row>
      <xdr:rowOff>152399</xdr:rowOff>
    </xdr:to>
    <xdr:graphicFrame macro="">
      <xdr:nvGraphicFramePr>
        <xdr:cNvPr id="7" name="Chart 6">
          <a:extLst>
            <a:ext xmlns:a16="http://schemas.microsoft.com/office/drawing/2014/main" uri="{FF2B5EF4-FFF2-40B4-BE49-F238E27FC236}">
              <a16:creationId xmlns:a16="http://schemas.microsoft.com/office/drawing/2014/main" id="{AF3CF1BA-9A85-4A84-9DC5-1DCD67BD68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495300</xdr:colOff>
      <xdr:row>2</xdr:row>
      <xdr:rowOff>19050</xdr:rowOff>
    </xdr:from>
    <xdr:to>
      <xdr:col>7</xdr:col>
      <xdr:colOff>104775</xdr:colOff>
      <xdr:row>27</xdr:row>
      <xdr:rowOff>171449</xdr:rowOff>
    </xdr:to>
    <xdr:graphicFrame macro="">
      <xdr:nvGraphicFramePr>
        <xdr:cNvPr id="9" name="Chart 8">
          <a:extLst>
            <a:ext xmlns:a16="http://schemas.microsoft.com/office/drawing/2014/main" uri="{FF2B5EF4-FFF2-40B4-BE49-F238E27FC236}">
              <a16:creationId xmlns:a16="http://schemas.microsoft.com/office/drawing/2014/main" id="{2149E55B-0007-4BD7-A9AF-C52B41E1C7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0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76201</xdr:colOff>
      <xdr:row>2</xdr:row>
      <xdr:rowOff>28574</xdr:rowOff>
    </xdr:from>
    <xdr:to>
      <xdr:col>18</xdr:col>
      <xdr:colOff>80615</xdr:colOff>
      <xdr:row>22</xdr:row>
      <xdr:rowOff>114299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B7B0D2C3-C0A4-4D77-9608-91868F6D59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76200</xdr:colOff>
      <xdr:row>27</xdr:row>
      <xdr:rowOff>28574</xdr:rowOff>
    </xdr:from>
    <xdr:to>
      <xdr:col>18</xdr:col>
      <xdr:colOff>7432</xdr:colOff>
      <xdr:row>47</xdr:row>
      <xdr:rowOff>114299</xdr:rowOff>
    </xdr:to>
    <xdr:graphicFrame macro="">
      <xdr:nvGraphicFramePr>
        <xdr:cNvPr id="3" name="Chart 2">
          <a:extLst>
            <a:ext xmlns:a16="http://schemas.microsoft.com/office/drawing/2014/main" uri="{FF2B5EF4-FFF2-40B4-BE49-F238E27FC236}">
              <a16:creationId xmlns:a16="http://schemas.microsoft.com/office/drawing/2014/main" id="{F6BA59A6-E0F3-4D5E-B52A-16EE0D6E66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76200</xdr:colOff>
      <xdr:row>52</xdr:row>
      <xdr:rowOff>28574</xdr:rowOff>
    </xdr:from>
    <xdr:to>
      <xdr:col>18</xdr:col>
      <xdr:colOff>95250</xdr:colOff>
      <xdr:row>72</xdr:row>
      <xdr:rowOff>114299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1D0B73B8-28F0-47E6-A3E5-0C6A2F7AB3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1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171449</xdr:colOff>
      <xdr:row>2</xdr:row>
      <xdr:rowOff>157162</xdr:rowOff>
    </xdr:from>
    <xdr:to>
      <xdr:col>10</xdr:col>
      <xdr:colOff>485774</xdr:colOff>
      <xdr:row>20</xdr:row>
      <xdr:rowOff>95250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2CD710FC-8655-4D04-B9C2-3E49B225AB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27</xdr:row>
      <xdr:rowOff>0</xdr:rowOff>
    </xdr:from>
    <xdr:to>
      <xdr:col>10</xdr:col>
      <xdr:colOff>504824</xdr:colOff>
      <xdr:row>44</xdr:row>
      <xdr:rowOff>128588</xdr:rowOff>
    </xdr:to>
    <xdr:graphicFrame macro="">
      <xdr:nvGraphicFramePr>
        <xdr:cNvPr id="3" name="Chart 2">
          <a:extLst>
            <a:ext xmlns:a16="http://schemas.microsoft.com/office/drawing/2014/main" uri="{FF2B5EF4-FFF2-40B4-BE49-F238E27FC236}">
              <a16:creationId xmlns:a16="http://schemas.microsoft.com/office/drawing/2014/main" id="{F0DCAB3C-7D09-4264-A40B-A40B4AAAD2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190498</xdr:colOff>
      <xdr:row>3</xdr:row>
      <xdr:rowOff>0</xdr:rowOff>
    </xdr:from>
    <xdr:to>
      <xdr:col>14</xdr:col>
      <xdr:colOff>457199</xdr:colOff>
      <xdr:row>18</xdr:row>
      <xdr:rowOff>152400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A82EDF20-068B-4DD2-B871-3E753E2A09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209550</xdr:colOff>
      <xdr:row>27</xdr:row>
      <xdr:rowOff>76200</xdr:rowOff>
    </xdr:from>
    <xdr:to>
      <xdr:col>14</xdr:col>
      <xdr:colOff>476251</xdr:colOff>
      <xdr:row>43</xdr:row>
      <xdr:rowOff>47625</xdr:rowOff>
    </xdr:to>
    <xdr:graphicFrame macro="">
      <xdr:nvGraphicFramePr>
        <xdr:cNvPr id="5" name="Chart 4">
          <a:extLst>
            <a:ext xmlns:a16="http://schemas.microsoft.com/office/drawing/2014/main" uri="{FF2B5EF4-FFF2-40B4-BE49-F238E27FC236}">
              <a16:creationId xmlns:a16="http://schemas.microsoft.com/office/drawing/2014/main" id="{B86B749B-255D-4DA8-BC80-D4B80CB7E5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2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38100</xdr:colOff>
      <xdr:row>2</xdr:row>
      <xdr:rowOff>128587</xdr:rowOff>
    </xdr:from>
    <xdr:to>
      <xdr:col>11</xdr:col>
      <xdr:colOff>142875</xdr:colOff>
      <xdr:row>32</xdr:row>
      <xdr:rowOff>161925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EBBFDB64-B823-4D6F-BE54-E1A43BA44A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114300</xdr:colOff>
      <xdr:row>3</xdr:row>
      <xdr:rowOff>180975</xdr:rowOff>
    </xdr:from>
    <xdr:to>
      <xdr:col>11</xdr:col>
      <xdr:colOff>238126</xdr:colOff>
      <xdr:row>7</xdr:row>
      <xdr:rowOff>76200</xdr:rowOff>
    </xdr:to>
    <xdr:sp macro="" textlink="$A$49">
      <xdr:nvSpPr>
        <xdr:cNvPr id="4" name="TextBox 3">
          <a:extLst>
            <a:ext xmlns:a16="http://schemas.microsoft.com/office/drawing/2014/main" uri="{FF2B5EF4-FFF2-40B4-BE49-F238E27FC236}">
              <a16:creationId xmlns:a16="http://schemas.microsoft.com/office/drawing/2014/main" id="{E0100AE8-E980-4779-999D-8D81789DC703}"/>
            </a:ext>
          </a:extLst>
        </xdr:cNvPr>
        <xdr:cNvSpPr txBox="true"/>
      </xdr:nvSpPr>
      <xdr:spPr>
        <a:xfrm>
          <a:off x="7353300" y="857250"/>
          <a:ext cx="1343026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99E08BE0-858B-4990-897A-DD5F6070932B}" type="TxLink">
            <a:rPr lang="en-US" sz="1200" b="true" i="false" u="none" strike="noStrike">
              <a:solidFill>
                <a:srgbClr val="388E3C"/>
              </a:solidFill>
              <a:latin typeface="Calibri"/>
              <a:cs typeface="Calibri"/>
            </a:rPr>
            <a:pPr/>
            <a:t>ON TRACK</a:t>
          </a:fld>
          <a:endParaRPr lang="en-US" sz="1400" b="true">
            <a:solidFill>
              <a:srgbClr val="388E3C"/>
            </a:solidFill>
          </a:endParaRPr>
        </a:p>
      </xdr:txBody>
    </xdr:sp>
    <xdr:clientData/>
  </xdr:twoCellAnchor>
  <xdr:twoCellAnchor>
    <xdr:from>
      <xdr:col>0</xdr:col>
      <xdr:colOff>1076325</xdr:colOff>
      <xdr:row>13</xdr:row>
      <xdr:rowOff>76200</xdr:rowOff>
    </xdr:from>
    <xdr:to>
      <xdr:col>1</xdr:col>
      <xdr:colOff>1</xdr:colOff>
      <xdr:row>16</xdr:row>
      <xdr:rowOff>161925</xdr:rowOff>
    </xdr:to>
    <xdr:sp macro="" textlink="$A$50">
      <xdr:nvSpPr>
        <xdr:cNvPr id="5" name="TextBox 4">
          <a:extLst>
            <a:ext xmlns:a16="http://schemas.microsoft.com/office/drawing/2014/main" uri="{FF2B5EF4-FFF2-40B4-BE49-F238E27FC236}">
              <a16:creationId xmlns:a16="http://schemas.microsoft.com/office/drawing/2014/main" id="{57F8EDBB-7EDC-4EB0-915F-80D95BA04181}"/>
            </a:ext>
          </a:extLst>
        </xdr:cNvPr>
        <xdr:cNvSpPr txBox="true"/>
      </xdr:nvSpPr>
      <xdr:spPr>
        <a:xfrm>
          <a:off x="1076325" y="2657475"/>
          <a:ext cx="1285876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508BE61E-34E1-497F-8F1A-465DE16292D3}" type="TxLink">
            <a:rPr lang="en-US" sz="1200" b="true" i="false" u="none" strike="noStrike">
              <a:solidFill>
                <a:schemeClr val="accent4">
                  <a:lumMod val="75000"/>
                </a:schemeClr>
              </a:solidFill>
              <a:latin typeface="Calibri"/>
              <a:cs typeface="Calibri"/>
            </a:rPr>
            <a:pPr/>
            <a:t>PROGRESS IS TOO SLOW</a:t>
          </a:fld>
          <a:endParaRPr lang="en-US" sz="1400" b="true">
            <a:solidFill>
              <a:schemeClr val="accent4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1085849</xdr:colOff>
      <xdr:row>28</xdr:row>
      <xdr:rowOff>123825</xdr:rowOff>
    </xdr:from>
    <xdr:to>
      <xdr:col>1</xdr:col>
      <xdr:colOff>523874</xdr:colOff>
      <xdr:row>32</xdr:row>
      <xdr:rowOff>19050</xdr:rowOff>
    </xdr:to>
    <xdr:sp macro="" textlink="$A$51">
      <xdr:nvSpPr>
        <xdr:cNvPr id="6" name="TextBox 5">
          <a:extLst>
            <a:ext xmlns:a16="http://schemas.microsoft.com/office/drawing/2014/main" uri="{FF2B5EF4-FFF2-40B4-BE49-F238E27FC236}">
              <a16:creationId xmlns:a16="http://schemas.microsoft.com/office/drawing/2014/main" id="{8251D523-AFD2-4EE1-B60D-EC2700EA50C8}"/>
            </a:ext>
          </a:extLst>
        </xdr:cNvPr>
        <xdr:cNvSpPr txBox="true"/>
      </xdr:nvSpPr>
      <xdr:spPr>
        <a:xfrm>
          <a:off x="1085849" y="5562600"/>
          <a:ext cx="1800225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1DE8357C-08F3-4CB6-BC86-D24C0D9B8BFB}" type="TxLink">
            <a:rPr lang="en-US" sz="1200" b="true" i="false" u="none" strike="noStrike">
              <a:solidFill>
                <a:schemeClr val="accent4">
                  <a:lumMod val="50000"/>
                </a:schemeClr>
              </a:solidFill>
              <a:latin typeface="Calibri"/>
              <a:cs typeface="Calibri"/>
            </a:rPr>
            <a:pPr/>
            <a:t>COVERAGE DECREASING</a:t>
          </a:fld>
          <a:endParaRPr lang="en-US" sz="1400" b="true">
            <a:solidFill>
              <a:schemeClr val="accent4">
                <a:lumMod val="50000"/>
              </a:schemeClr>
            </a:solidFill>
          </a:endParaRPr>
        </a:p>
      </xdr:txBody>
    </xdr:sp>
    <xdr:clientData/>
  </xdr:twoCellAnchor>
  <xdr:twoCellAnchor>
    <xdr:from>
      <xdr:col>20</xdr:col>
      <xdr:colOff>38100</xdr:colOff>
      <xdr:row>2</xdr:row>
      <xdr:rowOff>128587</xdr:rowOff>
    </xdr:from>
    <xdr:to>
      <xdr:col>31</xdr:col>
      <xdr:colOff>142875</xdr:colOff>
      <xdr:row>32</xdr:row>
      <xdr:rowOff>161925</xdr:rowOff>
    </xdr:to>
    <xdr:graphicFrame macro="">
      <xdr:nvGraphicFramePr>
        <xdr:cNvPr id="7" name="Chart 6">
          <a:extLst>
            <a:ext xmlns:a16="http://schemas.microsoft.com/office/drawing/2014/main" uri="{FF2B5EF4-FFF2-40B4-BE49-F238E27FC236}">
              <a16:creationId xmlns:a16="http://schemas.microsoft.com/office/drawing/2014/main" id="{E10E4A55-5C84-4E65-83C2-6A77B26F3E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29</xdr:col>
      <xdr:colOff>114300</xdr:colOff>
      <xdr:row>4</xdr:row>
      <xdr:rowOff>9525</xdr:rowOff>
    </xdr:from>
    <xdr:to>
      <xdr:col>31</xdr:col>
      <xdr:colOff>238126</xdr:colOff>
      <xdr:row>7</xdr:row>
      <xdr:rowOff>95250</xdr:rowOff>
    </xdr:to>
    <xdr:sp macro="" textlink="$A$49">
      <xdr:nvSpPr>
        <xdr:cNvPr id="8" name="TextBox 7">
          <a:extLst>
            <a:ext xmlns:a16="http://schemas.microsoft.com/office/drawing/2014/main" uri="{FF2B5EF4-FFF2-40B4-BE49-F238E27FC236}">
              <a16:creationId xmlns:a16="http://schemas.microsoft.com/office/drawing/2014/main" id="{49AE1C95-9C26-49AF-9C50-8ABEF98545BB}"/>
            </a:ext>
          </a:extLst>
        </xdr:cNvPr>
        <xdr:cNvSpPr txBox="true"/>
      </xdr:nvSpPr>
      <xdr:spPr>
        <a:xfrm>
          <a:off x="21297900" y="876300"/>
          <a:ext cx="1343026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99E08BE0-858B-4990-897A-DD5F6070932B}" type="TxLink">
            <a:rPr lang="en-US" sz="1200" b="true" i="false" u="none" strike="noStrike">
              <a:solidFill>
                <a:srgbClr val="388E3C"/>
              </a:solidFill>
              <a:latin typeface="Calibri"/>
              <a:cs typeface="Calibri"/>
            </a:rPr>
            <a:pPr/>
            <a:t>ON TRACK</a:t>
          </a:fld>
          <a:endParaRPr lang="en-US" sz="1400" b="true">
            <a:solidFill>
              <a:srgbClr val="388E3C"/>
            </a:solidFill>
          </a:endParaRPr>
        </a:p>
      </xdr:txBody>
    </xdr:sp>
    <xdr:clientData/>
  </xdr:twoCellAnchor>
  <xdr:twoCellAnchor>
    <xdr:from>
      <xdr:col>20</xdr:col>
      <xdr:colOff>1000125</xdr:colOff>
      <xdr:row>13</xdr:row>
      <xdr:rowOff>38100</xdr:rowOff>
    </xdr:from>
    <xdr:to>
      <xdr:col>20</xdr:col>
      <xdr:colOff>2286001</xdr:colOff>
      <xdr:row>16</xdr:row>
      <xdr:rowOff>123825</xdr:rowOff>
    </xdr:to>
    <xdr:sp macro="" textlink="$A$50">
      <xdr:nvSpPr>
        <xdr:cNvPr id="9" name="TextBox 8">
          <a:extLst>
            <a:ext xmlns:a16="http://schemas.microsoft.com/office/drawing/2014/main" uri="{FF2B5EF4-FFF2-40B4-BE49-F238E27FC236}">
              <a16:creationId xmlns:a16="http://schemas.microsoft.com/office/drawing/2014/main" id="{B290B8B4-9593-4190-8A6E-8BB2B58E1CB5}"/>
            </a:ext>
          </a:extLst>
        </xdr:cNvPr>
        <xdr:cNvSpPr txBox="true"/>
      </xdr:nvSpPr>
      <xdr:spPr>
        <a:xfrm>
          <a:off x="14944725" y="2619375"/>
          <a:ext cx="1285876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508BE61E-34E1-497F-8F1A-465DE16292D3}" type="TxLink">
            <a:rPr lang="en-US" sz="1200" b="true" i="false" u="none" strike="noStrike">
              <a:solidFill>
                <a:schemeClr val="accent4">
                  <a:lumMod val="75000"/>
                </a:schemeClr>
              </a:solidFill>
              <a:latin typeface="Calibri"/>
              <a:cs typeface="Calibri"/>
            </a:rPr>
            <a:pPr/>
            <a:t>PROGRESS IS TOO SLOW</a:t>
          </a:fld>
          <a:endParaRPr lang="en-US" sz="1400" b="true">
            <a:solidFill>
              <a:schemeClr val="accent4">
                <a:lumMod val="75000"/>
              </a:schemeClr>
            </a:solidFill>
          </a:endParaRPr>
        </a:p>
      </xdr:txBody>
    </xdr:sp>
    <xdr:clientData/>
  </xdr:twoCellAnchor>
  <xdr:twoCellAnchor>
    <xdr:from>
      <xdr:col>20</xdr:col>
      <xdr:colOff>1076324</xdr:colOff>
      <xdr:row>28</xdr:row>
      <xdr:rowOff>142875</xdr:rowOff>
    </xdr:from>
    <xdr:to>
      <xdr:col>21</xdr:col>
      <xdr:colOff>514349</xdr:colOff>
      <xdr:row>32</xdr:row>
      <xdr:rowOff>38100</xdr:rowOff>
    </xdr:to>
    <xdr:sp macro="" textlink="$A$51">
      <xdr:nvSpPr>
        <xdr:cNvPr id="10" name="TextBox 9">
          <a:extLst>
            <a:ext xmlns:a16="http://schemas.microsoft.com/office/drawing/2014/main" uri="{FF2B5EF4-FFF2-40B4-BE49-F238E27FC236}">
              <a16:creationId xmlns:a16="http://schemas.microsoft.com/office/drawing/2014/main" id="{120464F4-6C57-49AB-87C0-67F6549E3C20}"/>
            </a:ext>
          </a:extLst>
        </xdr:cNvPr>
        <xdr:cNvSpPr txBox="true"/>
      </xdr:nvSpPr>
      <xdr:spPr>
        <a:xfrm>
          <a:off x="15020924" y="5581650"/>
          <a:ext cx="1800225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1DE8357C-08F3-4CB6-BC86-D24C0D9B8BFB}" type="TxLink">
            <a:rPr lang="en-US" sz="1200" b="true" i="false" u="none" strike="noStrike">
              <a:solidFill>
                <a:schemeClr val="accent4">
                  <a:lumMod val="50000"/>
                </a:schemeClr>
              </a:solidFill>
              <a:latin typeface="Calibri"/>
              <a:cs typeface="Calibri"/>
            </a:rPr>
            <a:pPr/>
            <a:t>COVERAGE DECREASING</a:t>
          </a:fld>
          <a:endParaRPr lang="en-US" sz="1400" b="true">
            <a:solidFill>
              <a:schemeClr val="accent4">
                <a:lumMod val="50000"/>
              </a:schemeClr>
            </a:solidFill>
          </a:endParaRPr>
        </a:p>
      </xdr:txBody>
    </xdr:sp>
    <xdr:clientData/>
  </xdr:twoCellAnchor>
  <xdr:twoCellAnchor>
    <xdr:from>
      <xdr:col>40</xdr:col>
      <xdr:colOff>38100</xdr:colOff>
      <xdr:row>2</xdr:row>
      <xdr:rowOff>128587</xdr:rowOff>
    </xdr:from>
    <xdr:to>
      <xdr:col>51</xdr:col>
      <xdr:colOff>142875</xdr:colOff>
      <xdr:row>32</xdr:row>
      <xdr:rowOff>161925</xdr:rowOff>
    </xdr:to>
    <xdr:graphicFrame macro="">
      <xdr:nvGraphicFramePr>
        <xdr:cNvPr id="11" name="Chart 10">
          <a:extLst>
            <a:ext xmlns:a16="http://schemas.microsoft.com/office/drawing/2014/main" uri="{FF2B5EF4-FFF2-40B4-BE49-F238E27FC236}">
              <a16:creationId xmlns:a16="http://schemas.microsoft.com/office/drawing/2014/main" id="{57D1A203-3957-4B60-A8FC-CACA735BD2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49</xdr:col>
      <xdr:colOff>85725</xdr:colOff>
      <xdr:row>4</xdr:row>
      <xdr:rowOff>76200</xdr:rowOff>
    </xdr:from>
    <xdr:to>
      <xdr:col>51</xdr:col>
      <xdr:colOff>209551</xdr:colOff>
      <xdr:row>7</xdr:row>
      <xdr:rowOff>161925</xdr:rowOff>
    </xdr:to>
    <xdr:sp macro="" textlink="$A$49">
      <xdr:nvSpPr>
        <xdr:cNvPr id="12" name="TextBox 11">
          <a:extLst>
            <a:ext xmlns:a16="http://schemas.microsoft.com/office/drawing/2014/main" uri="{FF2B5EF4-FFF2-40B4-BE49-F238E27FC236}">
              <a16:creationId xmlns:a16="http://schemas.microsoft.com/office/drawing/2014/main" id="{7F7EB292-F62B-4595-B434-20DBF7AF747D}"/>
            </a:ext>
          </a:extLst>
        </xdr:cNvPr>
        <xdr:cNvSpPr txBox="true"/>
      </xdr:nvSpPr>
      <xdr:spPr>
        <a:xfrm>
          <a:off x="35213925" y="942975"/>
          <a:ext cx="1343026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99E08BE0-858B-4990-897A-DD5F6070932B}" type="TxLink">
            <a:rPr lang="en-US" sz="1200" b="true" i="false" u="none" strike="noStrike">
              <a:solidFill>
                <a:srgbClr val="388E3C"/>
              </a:solidFill>
              <a:latin typeface="Calibri"/>
              <a:cs typeface="Calibri"/>
            </a:rPr>
            <a:pPr/>
            <a:t>ON TRACK</a:t>
          </a:fld>
          <a:endParaRPr lang="en-US" sz="1400" b="true">
            <a:solidFill>
              <a:srgbClr val="388E3C"/>
            </a:solidFill>
          </a:endParaRPr>
        </a:p>
      </xdr:txBody>
    </xdr:sp>
    <xdr:clientData/>
  </xdr:twoCellAnchor>
  <xdr:twoCellAnchor>
    <xdr:from>
      <xdr:col>40</xdr:col>
      <xdr:colOff>1028700</xdr:colOff>
      <xdr:row>13</xdr:row>
      <xdr:rowOff>66675</xdr:rowOff>
    </xdr:from>
    <xdr:to>
      <xdr:col>40</xdr:col>
      <xdr:colOff>2314576</xdr:colOff>
      <xdr:row>16</xdr:row>
      <xdr:rowOff>152400</xdr:rowOff>
    </xdr:to>
    <xdr:sp macro="" textlink="$A$50">
      <xdr:nvSpPr>
        <xdr:cNvPr id="13" name="TextBox 12">
          <a:extLst>
            <a:ext xmlns:a16="http://schemas.microsoft.com/office/drawing/2014/main" uri="{FF2B5EF4-FFF2-40B4-BE49-F238E27FC236}">
              <a16:creationId xmlns:a16="http://schemas.microsoft.com/office/drawing/2014/main" id="{E4DDB79E-6A0E-47D7-B9C1-56E50A973E38}"/>
            </a:ext>
          </a:extLst>
        </xdr:cNvPr>
        <xdr:cNvSpPr txBox="true"/>
      </xdr:nvSpPr>
      <xdr:spPr>
        <a:xfrm>
          <a:off x="28917900" y="2647950"/>
          <a:ext cx="1285876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508BE61E-34E1-497F-8F1A-465DE16292D3}" type="TxLink">
            <a:rPr lang="en-US" sz="1200" b="true" i="false" u="none" strike="noStrike">
              <a:solidFill>
                <a:schemeClr val="accent4">
                  <a:lumMod val="75000"/>
                </a:schemeClr>
              </a:solidFill>
              <a:latin typeface="Calibri"/>
              <a:cs typeface="Calibri"/>
            </a:rPr>
            <a:pPr/>
            <a:t>PROGRESS IS TOO SLOW</a:t>
          </a:fld>
          <a:endParaRPr lang="en-US" sz="1400" b="true">
            <a:solidFill>
              <a:schemeClr val="accent4">
                <a:lumMod val="75000"/>
              </a:schemeClr>
            </a:solidFill>
          </a:endParaRPr>
        </a:p>
      </xdr:txBody>
    </xdr:sp>
    <xdr:clientData/>
  </xdr:twoCellAnchor>
  <xdr:twoCellAnchor>
    <xdr:from>
      <xdr:col>40</xdr:col>
      <xdr:colOff>1076324</xdr:colOff>
      <xdr:row>28</xdr:row>
      <xdr:rowOff>142875</xdr:rowOff>
    </xdr:from>
    <xdr:to>
      <xdr:col>41</xdr:col>
      <xdr:colOff>514349</xdr:colOff>
      <xdr:row>32</xdr:row>
      <xdr:rowOff>38100</xdr:rowOff>
    </xdr:to>
    <xdr:sp macro="" textlink="$A$51">
      <xdr:nvSpPr>
        <xdr:cNvPr id="14" name="TextBox 13">
          <a:extLst>
            <a:ext xmlns:a16="http://schemas.microsoft.com/office/drawing/2014/main" uri="{FF2B5EF4-FFF2-40B4-BE49-F238E27FC236}">
              <a16:creationId xmlns:a16="http://schemas.microsoft.com/office/drawing/2014/main" id="{DA0F6FDA-01F9-4F44-8AD5-78F51975F6A3}"/>
            </a:ext>
          </a:extLst>
        </xdr:cNvPr>
        <xdr:cNvSpPr txBox="true"/>
      </xdr:nvSpPr>
      <xdr:spPr>
        <a:xfrm>
          <a:off x="28965524" y="5581650"/>
          <a:ext cx="1800225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1DE8357C-08F3-4CB6-BC86-D24C0D9B8BFB}" type="TxLink">
            <a:rPr lang="en-US" sz="1200" b="true" i="false" u="none" strike="noStrike">
              <a:solidFill>
                <a:schemeClr val="accent4">
                  <a:lumMod val="50000"/>
                </a:schemeClr>
              </a:solidFill>
              <a:latin typeface="Calibri"/>
              <a:cs typeface="Calibri"/>
            </a:rPr>
            <a:pPr/>
            <a:t>COVERAGE DECREASING</a:t>
          </a:fld>
          <a:endParaRPr lang="en-US" sz="1400" b="true">
            <a:solidFill>
              <a:schemeClr val="accent4">
                <a:lumMod val="50000"/>
              </a:schemeClr>
            </a:solidFill>
          </a:endParaRPr>
        </a:p>
      </xdr:txBody>
    </xdr:sp>
    <xdr:clientData/>
  </xdr:twoCellAnchor>
</xdr:wsDr>
</file>

<file path=xl/drawings/drawing23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352424</xdr:colOff>
      <xdr:row>10</xdr:row>
      <xdr:rowOff>9524</xdr:rowOff>
    </xdr:from>
    <xdr:to>
      <xdr:col>7</xdr:col>
      <xdr:colOff>314325</xdr:colOff>
      <xdr:row>35</xdr:row>
      <xdr:rowOff>171449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39D8EEC7-16A0-41A7-A291-74BF7D801B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352425</xdr:colOff>
      <xdr:row>2</xdr:row>
      <xdr:rowOff>47626</xdr:rowOff>
    </xdr:from>
    <xdr:to>
      <xdr:col>7</xdr:col>
      <xdr:colOff>314326</xdr:colOff>
      <xdr:row>9</xdr:row>
      <xdr:rowOff>47625</xdr:rowOff>
    </xdr:to>
    <xdr:graphicFrame macro="">
      <xdr:nvGraphicFramePr>
        <xdr:cNvPr id="3" name="Chart 2">
          <a:extLst>
            <a:ext xmlns:a16="http://schemas.microsoft.com/office/drawing/2014/main" uri="{FF2B5EF4-FFF2-40B4-BE49-F238E27FC236}">
              <a16:creationId xmlns:a16="http://schemas.microsoft.com/office/drawing/2014/main" id="{EAC41853-7D41-4F41-87AB-0A9C962894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4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152399</xdr:colOff>
      <xdr:row>3</xdr:row>
      <xdr:rowOff>9525</xdr:rowOff>
    </xdr:from>
    <xdr:to>
      <xdr:col>8</xdr:col>
      <xdr:colOff>219074</xdr:colOff>
      <xdr:row>25</xdr:row>
      <xdr:rowOff>76200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AD84FABD-F288-4E94-A028-0BD30D9680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0.12717</cdr:x>
      <cdr:y>0.11186</cdr:y>
    </cdr:from>
    <cdr:to>
      <cdr:x>0.95568</cdr:x>
      <cdr:y>0.86801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A88FD8BE-CB1D-4D84-92A9-41797E13637E}"/>
            </a:ext>
          </a:extLst>
        </cdr:cNvPr>
        <cdr:cNvCxnSpPr/>
      </cdr:nvCxnSpPr>
      <cdr:spPr>
        <a:xfrm xmlns:a="http://schemas.openxmlformats.org/drawingml/2006/main" flipV="1">
          <a:off x="628651" y="476265"/>
          <a:ext cx="4095729" cy="3219435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>
              <a:lumMod val="50000"/>
              <a:lumOff val="50000"/>
            </a:schemeClr>
          </a:solidFill>
          <a:prstDash val="sys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0</xdr:colOff>
      <xdr:row>3</xdr:row>
      <xdr:rowOff>167640</xdr:rowOff>
    </xdr:from>
    <xdr:to>
      <xdr:col>10</xdr:col>
      <xdr:colOff>173355</xdr:colOff>
      <xdr:row>26</xdr:row>
      <xdr:rowOff>38100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BF543C41-B7CB-4592-91C4-46450DAF93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297182</xdr:colOff>
      <xdr:row>5</xdr:row>
      <xdr:rowOff>123825</xdr:rowOff>
    </xdr:from>
    <xdr:to>
      <xdr:col>5</xdr:col>
      <xdr:colOff>57151</xdr:colOff>
      <xdr:row>7</xdr:row>
      <xdr:rowOff>9525</xdr:rowOff>
    </xdr:to>
    <xdr:sp macro="" textlink="">
      <xdr:nvSpPr>
        <xdr:cNvPr id="3" name="Rectangle 2">
          <a:extLst>
            <a:ext xmlns:a16="http://schemas.microsoft.com/office/drawing/2014/main" uri="{FF2B5EF4-FFF2-40B4-BE49-F238E27FC236}">
              <a16:creationId xmlns:a16="http://schemas.microsoft.com/office/drawing/2014/main" id="{B7BD9F88-77D8-4745-8F3E-14DA966B60FE}"/>
            </a:ext>
          </a:extLst>
        </xdr:cNvPr>
        <xdr:cNvSpPr/>
      </xdr:nvSpPr>
      <xdr:spPr>
        <a:xfrm>
          <a:off x="906782" y="1181100"/>
          <a:ext cx="3236594" cy="266700"/>
        </a:xfrm>
        <a:prstGeom prst="rect">
          <a:avLst/>
        </a:prstGeom>
        <a:solidFill>
          <a:schemeClr val="bg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104775</xdr:colOff>
      <xdr:row>5</xdr:row>
      <xdr:rowOff>123825</xdr:rowOff>
    </xdr:from>
    <xdr:to>
      <xdr:col>10</xdr:col>
      <xdr:colOff>180975</xdr:colOff>
      <xdr:row>7</xdr:row>
      <xdr:rowOff>9525</xdr:rowOff>
    </xdr:to>
    <xdr:sp macro="" textlink="">
      <xdr:nvSpPr>
        <xdr:cNvPr id="4" name="Rectangle 3">
          <a:extLst>
            <a:ext xmlns:a16="http://schemas.microsoft.com/office/drawing/2014/main" uri="{FF2B5EF4-FFF2-40B4-BE49-F238E27FC236}">
              <a16:creationId xmlns:a16="http://schemas.microsoft.com/office/drawing/2014/main" id="{FB53FF76-5472-467A-8671-E3995842519C}"/>
            </a:ext>
          </a:extLst>
        </xdr:cNvPr>
        <xdr:cNvSpPr/>
      </xdr:nvSpPr>
      <xdr:spPr>
        <a:xfrm>
          <a:off x="4191000" y="1181100"/>
          <a:ext cx="3124200" cy="266700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316231</xdr:colOff>
      <xdr:row>5</xdr:row>
      <xdr:rowOff>133349</xdr:rowOff>
    </xdr:from>
    <xdr:to>
      <xdr:col>3</xdr:col>
      <xdr:colOff>78106</xdr:colOff>
      <xdr:row>6</xdr:row>
      <xdr:rowOff>180974</xdr:rowOff>
    </xdr:to>
    <xdr:sp macro="" textlink="">
      <xdr:nvSpPr>
        <xdr:cNvPr id="5" name="TextBox 4">
          <a:extLst>
            <a:ext xmlns:a16="http://schemas.microsoft.com/office/drawing/2014/main" uri="{FF2B5EF4-FFF2-40B4-BE49-F238E27FC236}">
              <a16:creationId xmlns:a16="http://schemas.microsoft.com/office/drawing/2014/main" id="{B42AE7DD-157E-4F3A-AAB7-721A7DB00E83}"/>
            </a:ext>
          </a:extLst>
        </xdr:cNvPr>
        <xdr:cNvSpPr txBox="true"/>
      </xdr:nvSpPr>
      <xdr:spPr>
        <a:xfrm>
          <a:off x="925831" y="1190624"/>
          <a:ext cx="20193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Global</a:t>
          </a:r>
        </a:p>
      </xdr:txBody>
    </xdr:sp>
    <xdr:clientData/>
  </xdr:twoCellAnchor>
  <xdr:twoCellAnchor>
    <xdr:from>
      <xdr:col>2</xdr:col>
      <xdr:colOff>973456</xdr:colOff>
      <xdr:row>5</xdr:row>
      <xdr:rowOff>142875</xdr:rowOff>
    </xdr:from>
    <xdr:to>
      <xdr:col>3</xdr:col>
      <xdr:colOff>306706</xdr:colOff>
      <xdr:row>7</xdr:row>
      <xdr:rowOff>0</xdr:rowOff>
    </xdr:to>
    <xdr:sp macro="" textlink="">
      <xdr:nvSpPr>
        <xdr:cNvPr id="6" name="TextBox 5">
          <a:extLst>
            <a:ext xmlns:a16="http://schemas.microsoft.com/office/drawing/2014/main" uri="{FF2B5EF4-FFF2-40B4-BE49-F238E27FC236}">
              <a16:creationId xmlns:a16="http://schemas.microsoft.com/office/drawing/2014/main" id="{99A35B5F-CDD1-4647-B22B-064CA02D7478}"/>
            </a:ext>
          </a:extLst>
        </xdr:cNvPr>
        <xdr:cNvSpPr txBox="true"/>
      </xdr:nvSpPr>
      <xdr:spPr>
        <a:xfrm>
          <a:off x="2192656" y="120015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Regions</a:t>
          </a:r>
        </a:p>
      </xdr:txBody>
    </xdr:sp>
    <xdr:clientData/>
  </xdr:twoCellAnchor>
  <xdr:twoCellAnchor>
    <xdr:from>
      <xdr:col>3</xdr:col>
      <xdr:colOff>125731</xdr:colOff>
      <xdr:row>5</xdr:row>
      <xdr:rowOff>123825</xdr:rowOff>
    </xdr:from>
    <xdr:to>
      <xdr:col>4</xdr:col>
      <xdr:colOff>497206</xdr:colOff>
      <xdr:row>6</xdr:row>
      <xdr:rowOff>171450</xdr:rowOff>
    </xdr:to>
    <xdr:sp macro="" textlink="">
      <xdr:nvSpPr>
        <xdr:cNvPr id="7" name="TextBox 6">
          <a:extLst>
            <a:ext xmlns:a16="http://schemas.microsoft.com/office/drawing/2014/main" uri="{FF2B5EF4-FFF2-40B4-BE49-F238E27FC236}">
              <a16:creationId xmlns:a16="http://schemas.microsoft.com/office/drawing/2014/main" id="{B70292AA-5587-4ECD-9F8A-622C6AC5CAEE}"/>
            </a:ext>
          </a:extLst>
        </xdr:cNvPr>
        <xdr:cNvSpPr txBox="true"/>
      </xdr:nvSpPr>
      <xdr:spPr>
        <a:xfrm>
          <a:off x="2992756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Countries</a:t>
          </a:r>
        </a:p>
      </xdr:txBody>
    </xdr:sp>
    <xdr:clientData/>
  </xdr:twoCellAnchor>
  <xdr:twoCellAnchor>
    <xdr:from>
      <xdr:col>5</xdr:col>
      <xdr:colOff>306706</xdr:colOff>
      <xdr:row>5</xdr:row>
      <xdr:rowOff>123825</xdr:rowOff>
    </xdr:from>
    <xdr:to>
      <xdr:col>7</xdr:col>
      <xdr:colOff>68581</xdr:colOff>
      <xdr:row>6</xdr:row>
      <xdr:rowOff>171450</xdr:rowOff>
    </xdr:to>
    <xdr:sp macro="" textlink="">
      <xdr:nvSpPr>
        <xdr:cNvPr id="8" name="TextBox 7">
          <a:extLst>
            <a:ext xmlns:a16="http://schemas.microsoft.com/office/drawing/2014/main" uri="{FF2B5EF4-FFF2-40B4-BE49-F238E27FC236}">
              <a16:creationId xmlns:a16="http://schemas.microsoft.com/office/drawing/2014/main" id="{D1F0CF1C-C74C-4700-A662-4DFEAEA18CE2}"/>
            </a:ext>
          </a:extLst>
        </xdr:cNvPr>
        <xdr:cNvSpPr txBox="true"/>
      </xdr:nvSpPr>
      <xdr:spPr>
        <a:xfrm>
          <a:off x="4392931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Urban/Rural</a:t>
          </a:r>
        </a:p>
      </xdr:txBody>
    </xdr:sp>
    <xdr:clientData/>
  </xdr:twoCellAnchor>
  <xdr:twoCellAnchor>
    <xdr:from>
      <xdr:col>6</xdr:col>
      <xdr:colOff>563881</xdr:colOff>
      <xdr:row>5</xdr:row>
      <xdr:rowOff>123825</xdr:rowOff>
    </xdr:from>
    <xdr:to>
      <xdr:col>8</xdr:col>
      <xdr:colOff>325756</xdr:colOff>
      <xdr:row>6</xdr:row>
      <xdr:rowOff>171450</xdr:rowOff>
    </xdr:to>
    <xdr:sp macro="" textlink="">
      <xdr:nvSpPr>
        <xdr:cNvPr id="9" name="TextBox 8">
          <a:extLst>
            <a:ext xmlns:a16="http://schemas.microsoft.com/office/drawing/2014/main" uri="{FF2B5EF4-FFF2-40B4-BE49-F238E27FC236}">
              <a16:creationId xmlns:a16="http://schemas.microsoft.com/office/drawing/2014/main" id="{3A891747-AB2A-4515-B4B9-2DBB9D450C24}"/>
            </a:ext>
          </a:extLst>
        </xdr:cNvPr>
        <xdr:cNvSpPr txBox="true"/>
      </xdr:nvSpPr>
      <xdr:spPr>
        <a:xfrm>
          <a:off x="5259706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Wealth quintiles</a:t>
          </a:r>
        </a:p>
      </xdr:txBody>
    </xdr:sp>
    <xdr:clientData/>
  </xdr:twoCellAnchor>
  <xdr:twoCellAnchor>
    <xdr:from>
      <xdr:col>8</xdr:col>
      <xdr:colOff>230506</xdr:colOff>
      <xdr:row>5</xdr:row>
      <xdr:rowOff>133350</xdr:rowOff>
    </xdr:from>
    <xdr:to>
      <xdr:col>10</xdr:col>
      <xdr:colOff>125731</xdr:colOff>
      <xdr:row>6</xdr:row>
      <xdr:rowOff>180975</xdr:rowOff>
    </xdr:to>
    <xdr:sp macro="" textlink="">
      <xdr:nvSpPr>
        <xdr:cNvPr id="10" name="TextBox 9">
          <a:extLst>
            <a:ext xmlns:a16="http://schemas.microsoft.com/office/drawing/2014/main" uri="{FF2B5EF4-FFF2-40B4-BE49-F238E27FC236}">
              <a16:creationId xmlns:a16="http://schemas.microsoft.com/office/drawing/2014/main" id="{4B052B2A-29FA-4E66-8BEB-E71011A217C4}"/>
            </a:ext>
          </a:extLst>
        </xdr:cNvPr>
        <xdr:cNvSpPr txBox="true"/>
      </xdr:nvSpPr>
      <xdr:spPr>
        <a:xfrm>
          <a:off x="6145531" y="1190625"/>
          <a:ext cx="111442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Sub-national regions</a:t>
          </a:r>
        </a:p>
      </xdr:txBody>
    </xdr:sp>
    <xdr:clientData/>
  </xdr:twoCellAnchor>
</xdr:wsDr>
</file>

<file path=xl/drawings/drawing27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0</xdr:colOff>
      <xdr:row>3</xdr:row>
      <xdr:rowOff>167640</xdr:rowOff>
    </xdr:from>
    <xdr:to>
      <xdr:col>10</xdr:col>
      <xdr:colOff>173355</xdr:colOff>
      <xdr:row>26</xdr:row>
      <xdr:rowOff>38100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2BB61915-4E6A-4406-9524-0C2B1C10B3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297182</xdr:colOff>
      <xdr:row>5</xdr:row>
      <xdr:rowOff>123825</xdr:rowOff>
    </xdr:from>
    <xdr:to>
      <xdr:col>5</xdr:col>
      <xdr:colOff>57151</xdr:colOff>
      <xdr:row>7</xdr:row>
      <xdr:rowOff>9525</xdr:rowOff>
    </xdr:to>
    <xdr:sp macro="" textlink="">
      <xdr:nvSpPr>
        <xdr:cNvPr id="3" name="Rectangle 2">
          <a:extLst>
            <a:ext xmlns:a16="http://schemas.microsoft.com/office/drawing/2014/main" uri="{FF2B5EF4-FFF2-40B4-BE49-F238E27FC236}">
              <a16:creationId xmlns:a16="http://schemas.microsoft.com/office/drawing/2014/main" id="{464AB348-BB25-4C5C-8990-FC9F9D4C16DB}"/>
            </a:ext>
          </a:extLst>
        </xdr:cNvPr>
        <xdr:cNvSpPr/>
      </xdr:nvSpPr>
      <xdr:spPr>
        <a:xfrm>
          <a:off x="906782" y="1181100"/>
          <a:ext cx="3236594" cy="266700"/>
        </a:xfrm>
        <a:prstGeom prst="rect">
          <a:avLst/>
        </a:prstGeom>
        <a:solidFill>
          <a:schemeClr val="bg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104775</xdr:colOff>
      <xdr:row>5</xdr:row>
      <xdr:rowOff>123825</xdr:rowOff>
    </xdr:from>
    <xdr:to>
      <xdr:col>10</xdr:col>
      <xdr:colOff>180975</xdr:colOff>
      <xdr:row>7</xdr:row>
      <xdr:rowOff>9525</xdr:rowOff>
    </xdr:to>
    <xdr:sp macro="" textlink="">
      <xdr:nvSpPr>
        <xdr:cNvPr id="4" name="Rectangle 3">
          <a:extLst>
            <a:ext xmlns:a16="http://schemas.microsoft.com/office/drawing/2014/main" uri="{FF2B5EF4-FFF2-40B4-BE49-F238E27FC236}">
              <a16:creationId xmlns:a16="http://schemas.microsoft.com/office/drawing/2014/main" id="{EBF50A17-81A3-46D7-AE8D-56BC3923EBCF}"/>
            </a:ext>
          </a:extLst>
        </xdr:cNvPr>
        <xdr:cNvSpPr/>
      </xdr:nvSpPr>
      <xdr:spPr>
        <a:xfrm>
          <a:off x="4191000" y="1181100"/>
          <a:ext cx="3124200" cy="266700"/>
        </a:xfrm>
        <a:prstGeom prst="rect">
          <a:avLst/>
        </a:prstGeom>
        <a:solidFill>
          <a:schemeClr val="accent4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316231</xdr:colOff>
      <xdr:row>5</xdr:row>
      <xdr:rowOff>133349</xdr:rowOff>
    </xdr:from>
    <xdr:to>
      <xdr:col>3</xdr:col>
      <xdr:colOff>78106</xdr:colOff>
      <xdr:row>6</xdr:row>
      <xdr:rowOff>180974</xdr:rowOff>
    </xdr:to>
    <xdr:sp macro="" textlink="">
      <xdr:nvSpPr>
        <xdr:cNvPr id="5" name="TextBox 4">
          <a:extLst>
            <a:ext xmlns:a16="http://schemas.microsoft.com/office/drawing/2014/main" uri="{FF2B5EF4-FFF2-40B4-BE49-F238E27FC236}">
              <a16:creationId xmlns:a16="http://schemas.microsoft.com/office/drawing/2014/main" id="{3CC1CDCD-748D-45E8-8082-2EB0AE32223B}"/>
            </a:ext>
          </a:extLst>
        </xdr:cNvPr>
        <xdr:cNvSpPr txBox="true"/>
      </xdr:nvSpPr>
      <xdr:spPr>
        <a:xfrm>
          <a:off x="925831" y="1190624"/>
          <a:ext cx="20193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Global</a:t>
          </a:r>
        </a:p>
      </xdr:txBody>
    </xdr:sp>
    <xdr:clientData/>
  </xdr:twoCellAnchor>
  <xdr:twoCellAnchor>
    <xdr:from>
      <xdr:col>2</xdr:col>
      <xdr:colOff>973456</xdr:colOff>
      <xdr:row>5</xdr:row>
      <xdr:rowOff>142875</xdr:rowOff>
    </xdr:from>
    <xdr:to>
      <xdr:col>3</xdr:col>
      <xdr:colOff>306706</xdr:colOff>
      <xdr:row>7</xdr:row>
      <xdr:rowOff>0</xdr:rowOff>
    </xdr:to>
    <xdr:sp macro="" textlink="">
      <xdr:nvSpPr>
        <xdr:cNvPr id="6" name="TextBox 5">
          <a:extLst>
            <a:ext xmlns:a16="http://schemas.microsoft.com/office/drawing/2014/main" uri="{FF2B5EF4-FFF2-40B4-BE49-F238E27FC236}">
              <a16:creationId xmlns:a16="http://schemas.microsoft.com/office/drawing/2014/main" id="{892329A0-E950-4727-AE0D-EF23A60EE229}"/>
            </a:ext>
          </a:extLst>
        </xdr:cNvPr>
        <xdr:cNvSpPr txBox="true"/>
      </xdr:nvSpPr>
      <xdr:spPr>
        <a:xfrm>
          <a:off x="2192656" y="120015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Regions</a:t>
          </a:r>
        </a:p>
      </xdr:txBody>
    </xdr:sp>
    <xdr:clientData/>
  </xdr:twoCellAnchor>
  <xdr:twoCellAnchor>
    <xdr:from>
      <xdr:col>3</xdr:col>
      <xdr:colOff>125731</xdr:colOff>
      <xdr:row>5</xdr:row>
      <xdr:rowOff>123825</xdr:rowOff>
    </xdr:from>
    <xdr:to>
      <xdr:col>4</xdr:col>
      <xdr:colOff>497206</xdr:colOff>
      <xdr:row>6</xdr:row>
      <xdr:rowOff>171450</xdr:rowOff>
    </xdr:to>
    <xdr:sp macro="" textlink="">
      <xdr:nvSpPr>
        <xdr:cNvPr id="7" name="TextBox 6">
          <a:extLst>
            <a:ext xmlns:a16="http://schemas.microsoft.com/office/drawing/2014/main" uri="{FF2B5EF4-FFF2-40B4-BE49-F238E27FC236}">
              <a16:creationId xmlns:a16="http://schemas.microsoft.com/office/drawing/2014/main" id="{CFE09AFC-8F06-434B-90E3-01F1C0422E32}"/>
            </a:ext>
          </a:extLst>
        </xdr:cNvPr>
        <xdr:cNvSpPr txBox="true"/>
      </xdr:nvSpPr>
      <xdr:spPr>
        <a:xfrm>
          <a:off x="2992756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Countries</a:t>
          </a:r>
        </a:p>
      </xdr:txBody>
    </xdr:sp>
    <xdr:clientData/>
  </xdr:twoCellAnchor>
  <xdr:twoCellAnchor>
    <xdr:from>
      <xdr:col>5</xdr:col>
      <xdr:colOff>306706</xdr:colOff>
      <xdr:row>5</xdr:row>
      <xdr:rowOff>123825</xdr:rowOff>
    </xdr:from>
    <xdr:to>
      <xdr:col>7</xdr:col>
      <xdr:colOff>68581</xdr:colOff>
      <xdr:row>6</xdr:row>
      <xdr:rowOff>171450</xdr:rowOff>
    </xdr:to>
    <xdr:sp macro="" textlink="">
      <xdr:nvSpPr>
        <xdr:cNvPr id="8" name="TextBox 7">
          <a:extLst>
            <a:ext xmlns:a16="http://schemas.microsoft.com/office/drawing/2014/main" uri="{FF2B5EF4-FFF2-40B4-BE49-F238E27FC236}">
              <a16:creationId xmlns:a16="http://schemas.microsoft.com/office/drawing/2014/main" id="{21DB8409-F612-4EEB-89F1-7D7BCF298782}"/>
            </a:ext>
          </a:extLst>
        </xdr:cNvPr>
        <xdr:cNvSpPr txBox="true"/>
      </xdr:nvSpPr>
      <xdr:spPr>
        <a:xfrm>
          <a:off x="4392931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Urban/Rural</a:t>
          </a:r>
        </a:p>
      </xdr:txBody>
    </xdr:sp>
    <xdr:clientData/>
  </xdr:twoCellAnchor>
  <xdr:twoCellAnchor>
    <xdr:from>
      <xdr:col>6</xdr:col>
      <xdr:colOff>563881</xdr:colOff>
      <xdr:row>5</xdr:row>
      <xdr:rowOff>123825</xdr:rowOff>
    </xdr:from>
    <xdr:to>
      <xdr:col>8</xdr:col>
      <xdr:colOff>325756</xdr:colOff>
      <xdr:row>6</xdr:row>
      <xdr:rowOff>171450</xdr:rowOff>
    </xdr:to>
    <xdr:sp macro="" textlink="">
      <xdr:nvSpPr>
        <xdr:cNvPr id="9" name="TextBox 8">
          <a:extLst>
            <a:ext xmlns:a16="http://schemas.microsoft.com/office/drawing/2014/main" uri="{FF2B5EF4-FFF2-40B4-BE49-F238E27FC236}">
              <a16:creationId xmlns:a16="http://schemas.microsoft.com/office/drawing/2014/main" id="{32786EAE-1CF1-4A47-8E58-478C100AAD0D}"/>
            </a:ext>
          </a:extLst>
        </xdr:cNvPr>
        <xdr:cNvSpPr txBox="true"/>
      </xdr:nvSpPr>
      <xdr:spPr>
        <a:xfrm>
          <a:off x="5259706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Wealth quintiles</a:t>
          </a:r>
        </a:p>
      </xdr:txBody>
    </xdr:sp>
    <xdr:clientData/>
  </xdr:twoCellAnchor>
  <xdr:twoCellAnchor>
    <xdr:from>
      <xdr:col>8</xdr:col>
      <xdr:colOff>230506</xdr:colOff>
      <xdr:row>5</xdr:row>
      <xdr:rowOff>133350</xdr:rowOff>
    </xdr:from>
    <xdr:to>
      <xdr:col>10</xdr:col>
      <xdr:colOff>125731</xdr:colOff>
      <xdr:row>6</xdr:row>
      <xdr:rowOff>180975</xdr:rowOff>
    </xdr:to>
    <xdr:sp macro="" textlink="">
      <xdr:nvSpPr>
        <xdr:cNvPr id="10" name="TextBox 9">
          <a:extLst>
            <a:ext xmlns:a16="http://schemas.microsoft.com/office/drawing/2014/main" uri="{FF2B5EF4-FFF2-40B4-BE49-F238E27FC236}">
              <a16:creationId xmlns:a16="http://schemas.microsoft.com/office/drawing/2014/main" id="{F83514E4-6E12-4258-91B6-B8E2F997CC46}"/>
            </a:ext>
          </a:extLst>
        </xdr:cNvPr>
        <xdr:cNvSpPr txBox="true"/>
      </xdr:nvSpPr>
      <xdr:spPr>
        <a:xfrm>
          <a:off x="6145531" y="1190625"/>
          <a:ext cx="111442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Sub-national regions</a:t>
          </a:r>
        </a:p>
      </xdr:txBody>
    </xdr:sp>
    <xdr:clientData/>
  </xdr:twoCellAnchor>
</xdr:wsDr>
</file>

<file path=xl/drawings/drawing28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0</xdr:colOff>
      <xdr:row>3</xdr:row>
      <xdr:rowOff>167640</xdr:rowOff>
    </xdr:from>
    <xdr:to>
      <xdr:col>10</xdr:col>
      <xdr:colOff>173355</xdr:colOff>
      <xdr:row>26</xdr:row>
      <xdr:rowOff>38100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94B8D8FE-74C3-4DFB-8FF0-2085384E0B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297182</xdr:colOff>
      <xdr:row>5</xdr:row>
      <xdr:rowOff>123825</xdr:rowOff>
    </xdr:from>
    <xdr:to>
      <xdr:col>5</xdr:col>
      <xdr:colOff>57151</xdr:colOff>
      <xdr:row>7</xdr:row>
      <xdr:rowOff>9525</xdr:rowOff>
    </xdr:to>
    <xdr:sp macro="" textlink="">
      <xdr:nvSpPr>
        <xdr:cNvPr id="3" name="Rectangle 2">
          <a:extLst>
            <a:ext xmlns:a16="http://schemas.microsoft.com/office/drawing/2014/main" uri="{FF2B5EF4-FFF2-40B4-BE49-F238E27FC236}">
              <a16:creationId xmlns:a16="http://schemas.microsoft.com/office/drawing/2014/main" id="{C610AD66-D88D-4E49-84F1-886BBEE36000}"/>
            </a:ext>
          </a:extLst>
        </xdr:cNvPr>
        <xdr:cNvSpPr/>
      </xdr:nvSpPr>
      <xdr:spPr>
        <a:xfrm>
          <a:off x="906782" y="1181100"/>
          <a:ext cx="3236594" cy="266700"/>
        </a:xfrm>
        <a:prstGeom prst="rect">
          <a:avLst/>
        </a:prstGeom>
        <a:solidFill>
          <a:schemeClr val="bg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104775</xdr:colOff>
      <xdr:row>5</xdr:row>
      <xdr:rowOff>123825</xdr:rowOff>
    </xdr:from>
    <xdr:to>
      <xdr:col>10</xdr:col>
      <xdr:colOff>180975</xdr:colOff>
      <xdr:row>7</xdr:row>
      <xdr:rowOff>9525</xdr:rowOff>
    </xdr:to>
    <xdr:sp macro="" textlink="">
      <xdr:nvSpPr>
        <xdr:cNvPr id="4" name="Rectangle 3">
          <a:extLst>
            <a:ext xmlns:a16="http://schemas.microsoft.com/office/drawing/2014/main" uri="{FF2B5EF4-FFF2-40B4-BE49-F238E27FC236}">
              <a16:creationId xmlns:a16="http://schemas.microsoft.com/office/drawing/2014/main" id="{CA79D6BD-1AEE-4CAA-9DB0-64B85CFDC8D4}"/>
            </a:ext>
          </a:extLst>
        </xdr:cNvPr>
        <xdr:cNvSpPr/>
      </xdr:nvSpPr>
      <xdr:spPr>
        <a:xfrm>
          <a:off x="4191000" y="1181100"/>
          <a:ext cx="3124200" cy="266700"/>
        </a:xfrm>
        <a:prstGeom prst="rect">
          <a:avLst/>
        </a:prstGeom>
        <a:solidFill>
          <a:srgbClr val="63B96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316231</xdr:colOff>
      <xdr:row>5</xdr:row>
      <xdr:rowOff>133349</xdr:rowOff>
    </xdr:from>
    <xdr:to>
      <xdr:col>3</xdr:col>
      <xdr:colOff>78106</xdr:colOff>
      <xdr:row>6</xdr:row>
      <xdr:rowOff>180974</xdr:rowOff>
    </xdr:to>
    <xdr:sp macro="" textlink="">
      <xdr:nvSpPr>
        <xdr:cNvPr id="5" name="TextBox 4">
          <a:extLst>
            <a:ext xmlns:a16="http://schemas.microsoft.com/office/drawing/2014/main" uri="{FF2B5EF4-FFF2-40B4-BE49-F238E27FC236}">
              <a16:creationId xmlns:a16="http://schemas.microsoft.com/office/drawing/2014/main" id="{A243C476-C3EC-4AD7-8B42-2E37BB8ED2F0}"/>
            </a:ext>
          </a:extLst>
        </xdr:cNvPr>
        <xdr:cNvSpPr txBox="true"/>
      </xdr:nvSpPr>
      <xdr:spPr>
        <a:xfrm>
          <a:off x="925831" y="1190624"/>
          <a:ext cx="20193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Global</a:t>
          </a:r>
        </a:p>
      </xdr:txBody>
    </xdr:sp>
    <xdr:clientData/>
  </xdr:twoCellAnchor>
  <xdr:twoCellAnchor>
    <xdr:from>
      <xdr:col>2</xdr:col>
      <xdr:colOff>973456</xdr:colOff>
      <xdr:row>5</xdr:row>
      <xdr:rowOff>142875</xdr:rowOff>
    </xdr:from>
    <xdr:to>
      <xdr:col>3</xdr:col>
      <xdr:colOff>306706</xdr:colOff>
      <xdr:row>7</xdr:row>
      <xdr:rowOff>0</xdr:rowOff>
    </xdr:to>
    <xdr:sp macro="" textlink="">
      <xdr:nvSpPr>
        <xdr:cNvPr id="6" name="TextBox 5">
          <a:extLst>
            <a:ext xmlns:a16="http://schemas.microsoft.com/office/drawing/2014/main" uri="{FF2B5EF4-FFF2-40B4-BE49-F238E27FC236}">
              <a16:creationId xmlns:a16="http://schemas.microsoft.com/office/drawing/2014/main" id="{FEDE66B7-ED42-41EA-B419-8C4D6B07D716}"/>
            </a:ext>
          </a:extLst>
        </xdr:cNvPr>
        <xdr:cNvSpPr txBox="true"/>
      </xdr:nvSpPr>
      <xdr:spPr>
        <a:xfrm>
          <a:off x="2192656" y="120015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Regions</a:t>
          </a:r>
        </a:p>
      </xdr:txBody>
    </xdr:sp>
    <xdr:clientData/>
  </xdr:twoCellAnchor>
  <xdr:twoCellAnchor>
    <xdr:from>
      <xdr:col>3</xdr:col>
      <xdr:colOff>125731</xdr:colOff>
      <xdr:row>5</xdr:row>
      <xdr:rowOff>123825</xdr:rowOff>
    </xdr:from>
    <xdr:to>
      <xdr:col>4</xdr:col>
      <xdr:colOff>497206</xdr:colOff>
      <xdr:row>6</xdr:row>
      <xdr:rowOff>171450</xdr:rowOff>
    </xdr:to>
    <xdr:sp macro="" textlink="">
      <xdr:nvSpPr>
        <xdr:cNvPr id="7" name="TextBox 6">
          <a:extLst>
            <a:ext xmlns:a16="http://schemas.microsoft.com/office/drawing/2014/main" uri="{FF2B5EF4-FFF2-40B4-BE49-F238E27FC236}">
              <a16:creationId xmlns:a16="http://schemas.microsoft.com/office/drawing/2014/main" id="{D9834FFB-6BD1-428C-AA9C-AA48B5125874}"/>
            </a:ext>
          </a:extLst>
        </xdr:cNvPr>
        <xdr:cNvSpPr txBox="true"/>
      </xdr:nvSpPr>
      <xdr:spPr>
        <a:xfrm>
          <a:off x="2992756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Countries</a:t>
          </a:r>
        </a:p>
      </xdr:txBody>
    </xdr:sp>
    <xdr:clientData/>
  </xdr:twoCellAnchor>
  <xdr:twoCellAnchor>
    <xdr:from>
      <xdr:col>5</xdr:col>
      <xdr:colOff>306706</xdr:colOff>
      <xdr:row>5</xdr:row>
      <xdr:rowOff>123825</xdr:rowOff>
    </xdr:from>
    <xdr:to>
      <xdr:col>7</xdr:col>
      <xdr:colOff>68581</xdr:colOff>
      <xdr:row>6</xdr:row>
      <xdr:rowOff>171450</xdr:rowOff>
    </xdr:to>
    <xdr:sp macro="" textlink="">
      <xdr:nvSpPr>
        <xdr:cNvPr id="8" name="TextBox 7">
          <a:extLst>
            <a:ext xmlns:a16="http://schemas.microsoft.com/office/drawing/2014/main" uri="{FF2B5EF4-FFF2-40B4-BE49-F238E27FC236}">
              <a16:creationId xmlns:a16="http://schemas.microsoft.com/office/drawing/2014/main" id="{15F9A25C-A651-4A77-B930-679FA74A2D04}"/>
            </a:ext>
          </a:extLst>
        </xdr:cNvPr>
        <xdr:cNvSpPr txBox="true"/>
      </xdr:nvSpPr>
      <xdr:spPr>
        <a:xfrm>
          <a:off x="4392931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Urban/Rural</a:t>
          </a:r>
        </a:p>
      </xdr:txBody>
    </xdr:sp>
    <xdr:clientData/>
  </xdr:twoCellAnchor>
  <xdr:twoCellAnchor>
    <xdr:from>
      <xdr:col>6</xdr:col>
      <xdr:colOff>563881</xdr:colOff>
      <xdr:row>5</xdr:row>
      <xdr:rowOff>123825</xdr:rowOff>
    </xdr:from>
    <xdr:to>
      <xdr:col>8</xdr:col>
      <xdr:colOff>325756</xdr:colOff>
      <xdr:row>6</xdr:row>
      <xdr:rowOff>171450</xdr:rowOff>
    </xdr:to>
    <xdr:sp macro="" textlink="">
      <xdr:nvSpPr>
        <xdr:cNvPr id="9" name="TextBox 8">
          <a:extLst>
            <a:ext xmlns:a16="http://schemas.microsoft.com/office/drawing/2014/main" uri="{FF2B5EF4-FFF2-40B4-BE49-F238E27FC236}">
              <a16:creationId xmlns:a16="http://schemas.microsoft.com/office/drawing/2014/main" id="{65A74E79-03CA-4D80-8987-797F58901FA2}"/>
            </a:ext>
          </a:extLst>
        </xdr:cNvPr>
        <xdr:cNvSpPr txBox="true"/>
      </xdr:nvSpPr>
      <xdr:spPr>
        <a:xfrm>
          <a:off x="5259706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Wealth quintiles</a:t>
          </a:r>
        </a:p>
      </xdr:txBody>
    </xdr:sp>
    <xdr:clientData/>
  </xdr:twoCellAnchor>
  <xdr:twoCellAnchor>
    <xdr:from>
      <xdr:col>8</xdr:col>
      <xdr:colOff>230506</xdr:colOff>
      <xdr:row>5</xdr:row>
      <xdr:rowOff>133350</xdr:rowOff>
    </xdr:from>
    <xdr:to>
      <xdr:col>10</xdr:col>
      <xdr:colOff>125731</xdr:colOff>
      <xdr:row>6</xdr:row>
      <xdr:rowOff>180975</xdr:rowOff>
    </xdr:to>
    <xdr:sp macro="" textlink="">
      <xdr:nvSpPr>
        <xdr:cNvPr id="10" name="TextBox 9">
          <a:extLst>
            <a:ext xmlns:a16="http://schemas.microsoft.com/office/drawing/2014/main" uri="{FF2B5EF4-FFF2-40B4-BE49-F238E27FC236}">
              <a16:creationId xmlns:a16="http://schemas.microsoft.com/office/drawing/2014/main" id="{5475D4A0-C0EC-4A30-AC2C-161CC0574AD9}"/>
            </a:ext>
          </a:extLst>
        </xdr:cNvPr>
        <xdr:cNvSpPr txBox="true"/>
      </xdr:nvSpPr>
      <xdr:spPr>
        <a:xfrm>
          <a:off x="6145531" y="1190625"/>
          <a:ext cx="111442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Sub-national regions</a:t>
          </a:r>
        </a:p>
      </xdr:txBody>
    </xdr:sp>
    <xdr:clientData/>
  </xdr:twoCellAnchor>
</xdr:wsDr>
</file>

<file path=xl/drawings/drawing29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0</xdr:colOff>
      <xdr:row>3</xdr:row>
      <xdr:rowOff>167640</xdr:rowOff>
    </xdr:from>
    <xdr:to>
      <xdr:col>10</xdr:col>
      <xdr:colOff>173355</xdr:colOff>
      <xdr:row>26</xdr:row>
      <xdr:rowOff>38100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2B654F72-2F98-4583-A24A-4949141330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297182</xdr:colOff>
      <xdr:row>5</xdr:row>
      <xdr:rowOff>123825</xdr:rowOff>
    </xdr:from>
    <xdr:to>
      <xdr:col>5</xdr:col>
      <xdr:colOff>57151</xdr:colOff>
      <xdr:row>7</xdr:row>
      <xdr:rowOff>9525</xdr:rowOff>
    </xdr:to>
    <xdr:sp macro="" textlink="">
      <xdr:nvSpPr>
        <xdr:cNvPr id="3" name="Rectangle 2">
          <a:extLst>
            <a:ext xmlns:a16="http://schemas.microsoft.com/office/drawing/2014/main" uri="{FF2B5EF4-FFF2-40B4-BE49-F238E27FC236}">
              <a16:creationId xmlns:a16="http://schemas.microsoft.com/office/drawing/2014/main" id="{CE523448-0F78-4511-8792-3649EEB2F89D}"/>
            </a:ext>
          </a:extLst>
        </xdr:cNvPr>
        <xdr:cNvSpPr/>
      </xdr:nvSpPr>
      <xdr:spPr>
        <a:xfrm>
          <a:off x="906782" y="1181100"/>
          <a:ext cx="3236594" cy="266700"/>
        </a:xfrm>
        <a:prstGeom prst="rect">
          <a:avLst/>
        </a:prstGeom>
        <a:solidFill>
          <a:schemeClr val="bg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104775</xdr:colOff>
      <xdr:row>5</xdr:row>
      <xdr:rowOff>123825</xdr:rowOff>
    </xdr:from>
    <xdr:to>
      <xdr:col>10</xdr:col>
      <xdr:colOff>180975</xdr:colOff>
      <xdr:row>7</xdr:row>
      <xdr:rowOff>9525</xdr:rowOff>
    </xdr:to>
    <xdr:sp macro="" textlink="">
      <xdr:nvSpPr>
        <xdr:cNvPr id="4" name="Rectangle 3">
          <a:extLst>
            <a:ext xmlns:a16="http://schemas.microsoft.com/office/drawing/2014/main" uri="{FF2B5EF4-FFF2-40B4-BE49-F238E27FC236}">
              <a16:creationId xmlns:a16="http://schemas.microsoft.com/office/drawing/2014/main" id="{F26D8296-8862-4742-BC73-8176851A5B69}"/>
            </a:ext>
          </a:extLst>
        </xdr:cNvPr>
        <xdr:cNvSpPr/>
      </xdr:nvSpPr>
      <xdr:spPr>
        <a:xfrm>
          <a:off x="4191000" y="1181100"/>
          <a:ext cx="3124200" cy="266700"/>
        </a:xfrm>
        <a:prstGeom prst="rect">
          <a:avLst/>
        </a:prstGeom>
        <a:solidFill>
          <a:srgbClr val="63B96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316231</xdr:colOff>
      <xdr:row>5</xdr:row>
      <xdr:rowOff>133349</xdr:rowOff>
    </xdr:from>
    <xdr:to>
      <xdr:col>3</xdr:col>
      <xdr:colOff>78106</xdr:colOff>
      <xdr:row>6</xdr:row>
      <xdr:rowOff>180974</xdr:rowOff>
    </xdr:to>
    <xdr:sp macro="" textlink="">
      <xdr:nvSpPr>
        <xdr:cNvPr id="5" name="TextBox 4">
          <a:extLst>
            <a:ext xmlns:a16="http://schemas.microsoft.com/office/drawing/2014/main" uri="{FF2B5EF4-FFF2-40B4-BE49-F238E27FC236}">
              <a16:creationId xmlns:a16="http://schemas.microsoft.com/office/drawing/2014/main" id="{B761BA01-95AC-4449-B4CE-EFBEA2821D67}"/>
            </a:ext>
          </a:extLst>
        </xdr:cNvPr>
        <xdr:cNvSpPr txBox="true"/>
      </xdr:nvSpPr>
      <xdr:spPr>
        <a:xfrm>
          <a:off x="925831" y="1190624"/>
          <a:ext cx="20193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Global</a:t>
          </a:r>
        </a:p>
      </xdr:txBody>
    </xdr:sp>
    <xdr:clientData/>
  </xdr:twoCellAnchor>
  <xdr:twoCellAnchor>
    <xdr:from>
      <xdr:col>2</xdr:col>
      <xdr:colOff>973456</xdr:colOff>
      <xdr:row>5</xdr:row>
      <xdr:rowOff>142875</xdr:rowOff>
    </xdr:from>
    <xdr:to>
      <xdr:col>3</xdr:col>
      <xdr:colOff>306706</xdr:colOff>
      <xdr:row>7</xdr:row>
      <xdr:rowOff>0</xdr:rowOff>
    </xdr:to>
    <xdr:sp macro="" textlink="">
      <xdr:nvSpPr>
        <xdr:cNvPr id="6" name="TextBox 5">
          <a:extLst>
            <a:ext xmlns:a16="http://schemas.microsoft.com/office/drawing/2014/main" uri="{FF2B5EF4-FFF2-40B4-BE49-F238E27FC236}">
              <a16:creationId xmlns:a16="http://schemas.microsoft.com/office/drawing/2014/main" id="{FBE59ED9-3751-4F1B-B6D6-73A84CAA5A57}"/>
            </a:ext>
          </a:extLst>
        </xdr:cNvPr>
        <xdr:cNvSpPr txBox="true"/>
      </xdr:nvSpPr>
      <xdr:spPr>
        <a:xfrm>
          <a:off x="2192656" y="120015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Regions</a:t>
          </a:r>
        </a:p>
      </xdr:txBody>
    </xdr:sp>
    <xdr:clientData/>
  </xdr:twoCellAnchor>
  <xdr:twoCellAnchor>
    <xdr:from>
      <xdr:col>3</xdr:col>
      <xdr:colOff>125731</xdr:colOff>
      <xdr:row>5</xdr:row>
      <xdr:rowOff>123825</xdr:rowOff>
    </xdr:from>
    <xdr:to>
      <xdr:col>4</xdr:col>
      <xdr:colOff>497206</xdr:colOff>
      <xdr:row>6</xdr:row>
      <xdr:rowOff>171450</xdr:rowOff>
    </xdr:to>
    <xdr:sp macro="" textlink="">
      <xdr:nvSpPr>
        <xdr:cNvPr id="7" name="TextBox 6">
          <a:extLst>
            <a:ext xmlns:a16="http://schemas.microsoft.com/office/drawing/2014/main" uri="{FF2B5EF4-FFF2-40B4-BE49-F238E27FC236}">
              <a16:creationId xmlns:a16="http://schemas.microsoft.com/office/drawing/2014/main" id="{02E2246F-AC85-47D3-AC00-8F73CDF5B8CA}"/>
            </a:ext>
          </a:extLst>
        </xdr:cNvPr>
        <xdr:cNvSpPr txBox="true"/>
      </xdr:nvSpPr>
      <xdr:spPr>
        <a:xfrm>
          <a:off x="2992756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Countries</a:t>
          </a:r>
        </a:p>
      </xdr:txBody>
    </xdr:sp>
    <xdr:clientData/>
  </xdr:twoCellAnchor>
  <xdr:twoCellAnchor>
    <xdr:from>
      <xdr:col>5</xdr:col>
      <xdr:colOff>306706</xdr:colOff>
      <xdr:row>5</xdr:row>
      <xdr:rowOff>123825</xdr:rowOff>
    </xdr:from>
    <xdr:to>
      <xdr:col>7</xdr:col>
      <xdr:colOff>68581</xdr:colOff>
      <xdr:row>6</xdr:row>
      <xdr:rowOff>171450</xdr:rowOff>
    </xdr:to>
    <xdr:sp macro="" textlink="">
      <xdr:nvSpPr>
        <xdr:cNvPr id="8" name="TextBox 7">
          <a:extLst>
            <a:ext xmlns:a16="http://schemas.microsoft.com/office/drawing/2014/main" uri="{FF2B5EF4-FFF2-40B4-BE49-F238E27FC236}">
              <a16:creationId xmlns:a16="http://schemas.microsoft.com/office/drawing/2014/main" id="{DEDA35F5-D50D-4678-99BC-A06C7628D252}"/>
            </a:ext>
          </a:extLst>
        </xdr:cNvPr>
        <xdr:cNvSpPr txBox="true"/>
      </xdr:nvSpPr>
      <xdr:spPr>
        <a:xfrm>
          <a:off x="4392931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Urban/Rural</a:t>
          </a:r>
        </a:p>
      </xdr:txBody>
    </xdr:sp>
    <xdr:clientData/>
  </xdr:twoCellAnchor>
  <xdr:twoCellAnchor>
    <xdr:from>
      <xdr:col>6</xdr:col>
      <xdr:colOff>563881</xdr:colOff>
      <xdr:row>5</xdr:row>
      <xdr:rowOff>123825</xdr:rowOff>
    </xdr:from>
    <xdr:to>
      <xdr:col>8</xdr:col>
      <xdr:colOff>325756</xdr:colOff>
      <xdr:row>6</xdr:row>
      <xdr:rowOff>171450</xdr:rowOff>
    </xdr:to>
    <xdr:sp macro="" textlink="">
      <xdr:nvSpPr>
        <xdr:cNvPr id="9" name="TextBox 8">
          <a:extLst>
            <a:ext xmlns:a16="http://schemas.microsoft.com/office/drawing/2014/main" uri="{FF2B5EF4-FFF2-40B4-BE49-F238E27FC236}">
              <a16:creationId xmlns:a16="http://schemas.microsoft.com/office/drawing/2014/main" id="{F1B42652-C2CA-4F1A-B2AF-F051A94AC1EC}"/>
            </a:ext>
          </a:extLst>
        </xdr:cNvPr>
        <xdr:cNvSpPr txBox="true"/>
      </xdr:nvSpPr>
      <xdr:spPr>
        <a:xfrm>
          <a:off x="5259706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Wealth quintiles</a:t>
          </a:r>
        </a:p>
      </xdr:txBody>
    </xdr:sp>
    <xdr:clientData/>
  </xdr:twoCellAnchor>
  <xdr:twoCellAnchor>
    <xdr:from>
      <xdr:col>8</xdr:col>
      <xdr:colOff>230506</xdr:colOff>
      <xdr:row>5</xdr:row>
      <xdr:rowOff>133350</xdr:rowOff>
    </xdr:from>
    <xdr:to>
      <xdr:col>10</xdr:col>
      <xdr:colOff>125731</xdr:colOff>
      <xdr:row>6</xdr:row>
      <xdr:rowOff>180975</xdr:rowOff>
    </xdr:to>
    <xdr:sp macro="" textlink="">
      <xdr:nvSpPr>
        <xdr:cNvPr id="10" name="TextBox 9">
          <a:extLst>
            <a:ext xmlns:a16="http://schemas.microsoft.com/office/drawing/2014/main" uri="{FF2B5EF4-FFF2-40B4-BE49-F238E27FC236}">
              <a16:creationId xmlns:a16="http://schemas.microsoft.com/office/drawing/2014/main" id="{B2F3CC5B-2879-4693-B433-5205344A1834}"/>
            </a:ext>
          </a:extLst>
        </xdr:cNvPr>
        <xdr:cNvSpPr txBox="true"/>
      </xdr:nvSpPr>
      <xdr:spPr>
        <a:xfrm>
          <a:off x="6145531" y="1190625"/>
          <a:ext cx="111442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Sub-national regions</a:t>
          </a:r>
        </a:p>
      </xdr:txBody>
    </xdr:sp>
    <xdr:clientData/>
  </xdr:twoCellAnchor>
</xdr:wsDr>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4</xdr:col>
      <xdr:colOff>466725</xdr:colOff>
      <xdr:row>23</xdr:row>
      <xdr:rowOff>42862</xdr:rowOff>
    </xdr:from>
    <xdr:to>
      <xdr:col>9</xdr:col>
      <xdr:colOff>409575</xdr:colOff>
      <xdr:row>37</xdr:row>
      <xdr:rowOff>119062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38C32F4D-C7C8-44D0-9C4A-AC7E2C864A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23</xdr:row>
      <xdr:rowOff>28575</xdr:rowOff>
    </xdr:from>
    <xdr:to>
      <xdr:col>4</xdr:col>
      <xdr:colOff>552450</xdr:colOff>
      <xdr:row>37</xdr:row>
      <xdr:rowOff>104775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2C84FFF4-3466-44E1-AE99-CD433C2BC2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371475</xdr:colOff>
      <xdr:row>23</xdr:row>
      <xdr:rowOff>28575</xdr:rowOff>
    </xdr:from>
    <xdr:to>
      <xdr:col>14</xdr:col>
      <xdr:colOff>314325</xdr:colOff>
      <xdr:row>37</xdr:row>
      <xdr:rowOff>104775</xdr:rowOff>
    </xdr:to>
    <xdr:graphicFrame macro="">
      <xdr:nvGraphicFramePr>
        <xdr:cNvPr id="5" name="Chart 4">
          <a:extLst>
            <a:ext xmlns:a16="http://schemas.microsoft.com/office/drawing/2014/main" uri="{FF2B5EF4-FFF2-40B4-BE49-F238E27FC236}">
              <a16:creationId xmlns:a16="http://schemas.microsoft.com/office/drawing/2014/main" id="{6B90E79E-1A49-491B-9380-2853E3AFE5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180975</xdr:colOff>
      <xdr:row>4</xdr:row>
      <xdr:rowOff>38100</xdr:rowOff>
    </xdr:from>
    <xdr:to>
      <xdr:col>5</xdr:col>
      <xdr:colOff>123825</xdr:colOff>
      <xdr:row>18</xdr:row>
      <xdr:rowOff>114300</xdr:rowOff>
    </xdr:to>
    <xdr:graphicFrame macro="">
      <xdr:nvGraphicFramePr>
        <xdr:cNvPr id="10" name="Chart 9">
          <a:extLst>
            <a:ext xmlns:a16="http://schemas.microsoft.com/office/drawing/2014/main" uri="{FF2B5EF4-FFF2-40B4-BE49-F238E27FC236}">
              <a16:creationId xmlns:a16="http://schemas.microsoft.com/office/drawing/2014/main" id="{A448B973-5E61-4E40-8753-75C33A0D86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600075</xdr:colOff>
      <xdr:row>4</xdr:row>
      <xdr:rowOff>38100</xdr:rowOff>
    </xdr:from>
    <xdr:to>
      <xdr:col>9</xdr:col>
      <xdr:colOff>542925</xdr:colOff>
      <xdr:row>18</xdr:row>
      <xdr:rowOff>114300</xdr:rowOff>
    </xdr:to>
    <xdr:graphicFrame macro="">
      <xdr:nvGraphicFramePr>
        <xdr:cNvPr id="12" name="Chart 11">
          <a:extLst>
            <a:ext xmlns:a16="http://schemas.microsoft.com/office/drawing/2014/main" uri="{FF2B5EF4-FFF2-40B4-BE49-F238E27FC236}">
              <a16:creationId xmlns:a16="http://schemas.microsoft.com/office/drawing/2014/main" id="{22002279-FBFD-4B54-97C4-93BA5EA0D2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400050</xdr:colOff>
      <xdr:row>4</xdr:row>
      <xdr:rowOff>66675</xdr:rowOff>
    </xdr:from>
    <xdr:to>
      <xdr:col>14</xdr:col>
      <xdr:colOff>342900</xdr:colOff>
      <xdr:row>18</xdr:row>
      <xdr:rowOff>142875</xdr:rowOff>
    </xdr:to>
    <xdr:graphicFrame macro="">
      <xdr:nvGraphicFramePr>
        <xdr:cNvPr id="13" name="Chart 12">
          <a:extLst>
            <a:ext xmlns:a16="http://schemas.microsoft.com/office/drawing/2014/main" uri="{FF2B5EF4-FFF2-40B4-BE49-F238E27FC236}">
              <a16:creationId xmlns:a16="http://schemas.microsoft.com/office/drawing/2014/main" id="{8CB68CC6-9C6F-4BF7-BA68-B8AA2FFA34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0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0</xdr:colOff>
      <xdr:row>3</xdr:row>
      <xdr:rowOff>167640</xdr:rowOff>
    </xdr:from>
    <xdr:to>
      <xdr:col>10</xdr:col>
      <xdr:colOff>173355</xdr:colOff>
      <xdr:row>26</xdr:row>
      <xdr:rowOff>38100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7F24A2C5-35B5-49A4-BBE4-51633872C4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297182</xdr:colOff>
      <xdr:row>5</xdr:row>
      <xdr:rowOff>123825</xdr:rowOff>
    </xdr:from>
    <xdr:to>
      <xdr:col>5</xdr:col>
      <xdr:colOff>57151</xdr:colOff>
      <xdr:row>7</xdr:row>
      <xdr:rowOff>9525</xdr:rowOff>
    </xdr:to>
    <xdr:sp macro="" textlink="">
      <xdr:nvSpPr>
        <xdr:cNvPr id="3" name="Rectangle 2">
          <a:extLst>
            <a:ext xmlns:a16="http://schemas.microsoft.com/office/drawing/2014/main" uri="{FF2B5EF4-FFF2-40B4-BE49-F238E27FC236}">
              <a16:creationId xmlns:a16="http://schemas.microsoft.com/office/drawing/2014/main" id="{0C2C5426-4191-4D27-BF6D-A223704A0CF3}"/>
            </a:ext>
          </a:extLst>
        </xdr:cNvPr>
        <xdr:cNvSpPr/>
      </xdr:nvSpPr>
      <xdr:spPr>
        <a:xfrm>
          <a:off x="906782" y="1181100"/>
          <a:ext cx="3236594" cy="266700"/>
        </a:xfrm>
        <a:prstGeom prst="rect">
          <a:avLst/>
        </a:prstGeom>
        <a:solidFill>
          <a:schemeClr val="bg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104775</xdr:colOff>
      <xdr:row>5</xdr:row>
      <xdr:rowOff>123825</xdr:rowOff>
    </xdr:from>
    <xdr:to>
      <xdr:col>10</xdr:col>
      <xdr:colOff>180975</xdr:colOff>
      <xdr:row>7</xdr:row>
      <xdr:rowOff>9525</xdr:rowOff>
    </xdr:to>
    <xdr:sp macro="" textlink="">
      <xdr:nvSpPr>
        <xdr:cNvPr id="4" name="Rectangle 3">
          <a:extLst>
            <a:ext xmlns:a16="http://schemas.microsoft.com/office/drawing/2014/main" uri="{FF2B5EF4-FFF2-40B4-BE49-F238E27FC236}">
              <a16:creationId xmlns:a16="http://schemas.microsoft.com/office/drawing/2014/main" id="{2C69C430-766C-4A9E-8AEA-AF9CB9534DA5}"/>
            </a:ext>
          </a:extLst>
        </xdr:cNvPr>
        <xdr:cNvSpPr/>
      </xdr:nvSpPr>
      <xdr:spPr>
        <a:xfrm>
          <a:off x="4191000" y="1181100"/>
          <a:ext cx="3124200" cy="266700"/>
        </a:xfrm>
        <a:prstGeom prst="rect">
          <a:avLst/>
        </a:prstGeom>
        <a:solidFill>
          <a:srgbClr val="ADD9AD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316231</xdr:colOff>
      <xdr:row>5</xdr:row>
      <xdr:rowOff>133349</xdr:rowOff>
    </xdr:from>
    <xdr:to>
      <xdr:col>3</xdr:col>
      <xdr:colOff>78106</xdr:colOff>
      <xdr:row>6</xdr:row>
      <xdr:rowOff>180974</xdr:rowOff>
    </xdr:to>
    <xdr:sp macro="" textlink="">
      <xdr:nvSpPr>
        <xdr:cNvPr id="5" name="TextBox 4">
          <a:extLst>
            <a:ext xmlns:a16="http://schemas.microsoft.com/office/drawing/2014/main" uri="{FF2B5EF4-FFF2-40B4-BE49-F238E27FC236}">
              <a16:creationId xmlns:a16="http://schemas.microsoft.com/office/drawing/2014/main" id="{458CF7B2-24DA-4814-B895-E79D554EA3E8}"/>
            </a:ext>
          </a:extLst>
        </xdr:cNvPr>
        <xdr:cNvSpPr txBox="true"/>
      </xdr:nvSpPr>
      <xdr:spPr>
        <a:xfrm>
          <a:off x="925831" y="1190624"/>
          <a:ext cx="20193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Global</a:t>
          </a:r>
        </a:p>
      </xdr:txBody>
    </xdr:sp>
    <xdr:clientData/>
  </xdr:twoCellAnchor>
  <xdr:twoCellAnchor>
    <xdr:from>
      <xdr:col>2</xdr:col>
      <xdr:colOff>973456</xdr:colOff>
      <xdr:row>5</xdr:row>
      <xdr:rowOff>142875</xdr:rowOff>
    </xdr:from>
    <xdr:to>
      <xdr:col>3</xdr:col>
      <xdr:colOff>306706</xdr:colOff>
      <xdr:row>7</xdr:row>
      <xdr:rowOff>0</xdr:rowOff>
    </xdr:to>
    <xdr:sp macro="" textlink="">
      <xdr:nvSpPr>
        <xdr:cNvPr id="6" name="TextBox 5">
          <a:extLst>
            <a:ext xmlns:a16="http://schemas.microsoft.com/office/drawing/2014/main" uri="{FF2B5EF4-FFF2-40B4-BE49-F238E27FC236}">
              <a16:creationId xmlns:a16="http://schemas.microsoft.com/office/drawing/2014/main" id="{97F89B6B-1EF0-4323-81F2-10332C6F259F}"/>
            </a:ext>
          </a:extLst>
        </xdr:cNvPr>
        <xdr:cNvSpPr txBox="true"/>
      </xdr:nvSpPr>
      <xdr:spPr>
        <a:xfrm>
          <a:off x="2192656" y="120015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Regions</a:t>
          </a:r>
        </a:p>
      </xdr:txBody>
    </xdr:sp>
    <xdr:clientData/>
  </xdr:twoCellAnchor>
  <xdr:twoCellAnchor>
    <xdr:from>
      <xdr:col>3</xdr:col>
      <xdr:colOff>125731</xdr:colOff>
      <xdr:row>5</xdr:row>
      <xdr:rowOff>123825</xdr:rowOff>
    </xdr:from>
    <xdr:to>
      <xdr:col>4</xdr:col>
      <xdr:colOff>497206</xdr:colOff>
      <xdr:row>6</xdr:row>
      <xdr:rowOff>171450</xdr:rowOff>
    </xdr:to>
    <xdr:sp macro="" textlink="">
      <xdr:nvSpPr>
        <xdr:cNvPr id="7" name="TextBox 6">
          <a:extLst>
            <a:ext xmlns:a16="http://schemas.microsoft.com/office/drawing/2014/main" uri="{FF2B5EF4-FFF2-40B4-BE49-F238E27FC236}">
              <a16:creationId xmlns:a16="http://schemas.microsoft.com/office/drawing/2014/main" id="{46EC50AD-2DD6-4F83-B916-529A6F923AAE}"/>
            </a:ext>
          </a:extLst>
        </xdr:cNvPr>
        <xdr:cNvSpPr txBox="true"/>
      </xdr:nvSpPr>
      <xdr:spPr>
        <a:xfrm>
          <a:off x="2992756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Countries</a:t>
          </a:r>
        </a:p>
      </xdr:txBody>
    </xdr:sp>
    <xdr:clientData/>
  </xdr:twoCellAnchor>
  <xdr:twoCellAnchor>
    <xdr:from>
      <xdr:col>5</xdr:col>
      <xdr:colOff>306706</xdr:colOff>
      <xdr:row>5</xdr:row>
      <xdr:rowOff>123825</xdr:rowOff>
    </xdr:from>
    <xdr:to>
      <xdr:col>7</xdr:col>
      <xdr:colOff>68581</xdr:colOff>
      <xdr:row>6</xdr:row>
      <xdr:rowOff>171450</xdr:rowOff>
    </xdr:to>
    <xdr:sp macro="" textlink="">
      <xdr:nvSpPr>
        <xdr:cNvPr id="8" name="TextBox 7">
          <a:extLst>
            <a:ext xmlns:a16="http://schemas.microsoft.com/office/drawing/2014/main" uri="{FF2B5EF4-FFF2-40B4-BE49-F238E27FC236}">
              <a16:creationId xmlns:a16="http://schemas.microsoft.com/office/drawing/2014/main" id="{B608AD67-3B68-471D-A11B-FB30B8E8CE96}"/>
            </a:ext>
          </a:extLst>
        </xdr:cNvPr>
        <xdr:cNvSpPr txBox="true"/>
      </xdr:nvSpPr>
      <xdr:spPr>
        <a:xfrm>
          <a:off x="4392931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Urban/Rural</a:t>
          </a:r>
        </a:p>
      </xdr:txBody>
    </xdr:sp>
    <xdr:clientData/>
  </xdr:twoCellAnchor>
  <xdr:twoCellAnchor>
    <xdr:from>
      <xdr:col>6</xdr:col>
      <xdr:colOff>563881</xdr:colOff>
      <xdr:row>5</xdr:row>
      <xdr:rowOff>123825</xdr:rowOff>
    </xdr:from>
    <xdr:to>
      <xdr:col>8</xdr:col>
      <xdr:colOff>325756</xdr:colOff>
      <xdr:row>6</xdr:row>
      <xdr:rowOff>171450</xdr:rowOff>
    </xdr:to>
    <xdr:sp macro="" textlink="">
      <xdr:nvSpPr>
        <xdr:cNvPr id="9" name="TextBox 8">
          <a:extLst>
            <a:ext xmlns:a16="http://schemas.microsoft.com/office/drawing/2014/main" uri="{FF2B5EF4-FFF2-40B4-BE49-F238E27FC236}">
              <a16:creationId xmlns:a16="http://schemas.microsoft.com/office/drawing/2014/main" id="{E2CA1E66-7E02-4E45-8BF5-37C1F4DEDE79}"/>
            </a:ext>
          </a:extLst>
        </xdr:cNvPr>
        <xdr:cNvSpPr txBox="true"/>
      </xdr:nvSpPr>
      <xdr:spPr>
        <a:xfrm>
          <a:off x="5259706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Wealth quintiles</a:t>
          </a:r>
        </a:p>
      </xdr:txBody>
    </xdr:sp>
    <xdr:clientData/>
  </xdr:twoCellAnchor>
  <xdr:twoCellAnchor>
    <xdr:from>
      <xdr:col>8</xdr:col>
      <xdr:colOff>230506</xdr:colOff>
      <xdr:row>5</xdr:row>
      <xdr:rowOff>133350</xdr:rowOff>
    </xdr:from>
    <xdr:to>
      <xdr:col>10</xdr:col>
      <xdr:colOff>125731</xdr:colOff>
      <xdr:row>6</xdr:row>
      <xdr:rowOff>180975</xdr:rowOff>
    </xdr:to>
    <xdr:sp macro="" textlink="">
      <xdr:nvSpPr>
        <xdr:cNvPr id="10" name="TextBox 9">
          <a:extLst>
            <a:ext xmlns:a16="http://schemas.microsoft.com/office/drawing/2014/main" uri="{FF2B5EF4-FFF2-40B4-BE49-F238E27FC236}">
              <a16:creationId xmlns:a16="http://schemas.microsoft.com/office/drawing/2014/main" id="{1B8D0D8D-2658-49FF-9EAC-7C981E61DE50}"/>
            </a:ext>
          </a:extLst>
        </xdr:cNvPr>
        <xdr:cNvSpPr txBox="true"/>
      </xdr:nvSpPr>
      <xdr:spPr>
        <a:xfrm>
          <a:off x="6145531" y="1190625"/>
          <a:ext cx="111442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Sub-national regions</a:t>
          </a:r>
        </a:p>
      </xdr:txBody>
    </xdr:sp>
    <xdr:clientData/>
  </xdr:twoCellAnchor>
</xdr:wsDr>
</file>

<file path=xl/drawings/drawing31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234950</xdr:colOff>
      <xdr:row>2</xdr:row>
      <xdr:rowOff>76200</xdr:rowOff>
    </xdr:from>
    <xdr:to>
      <xdr:col>10</xdr:col>
      <xdr:colOff>260350</xdr:colOff>
      <xdr:row>36</xdr:row>
      <xdr:rowOff>44450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9B62D54B-7AD3-4D47-B98F-D763BDECA6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2</xdr:row>
      <xdr:rowOff>0</xdr:rowOff>
    </xdr:from>
    <xdr:to>
      <xdr:col>24</xdr:col>
      <xdr:colOff>25400</xdr:colOff>
      <xdr:row>35</xdr:row>
      <xdr:rowOff>158750</xdr:rowOff>
    </xdr:to>
    <xdr:graphicFrame macro="">
      <xdr:nvGraphicFramePr>
        <xdr:cNvPr id="3" name="Chart 2">
          <a:extLst>
            <a:ext xmlns:a16="http://schemas.microsoft.com/office/drawing/2014/main" uri="{FF2B5EF4-FFF2-40B4-BE49-F238E27FC236}">
              <a16:creationId xmlns:a16="http://schemas.microsoft.com/office/drawing/2014/main" id="{FA4B8ACB-6D65-40D9-8260-70952D610E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27</xdr:col>
      <xdr:colOff>17319</xdr:colOff>
      <xdr:row>2</xdr:row>
      <xdr:rowOff>0</xdr:rowOff>
    </xdr:from>
    <xdr:to>
      <xdr:col>37</xdr:col>
      <xdr:colOff>42720</xdr:colOff>
      <xdr:row>35</xdr:row>
      <xdr:rowOff>158750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07C59BED-7668-4010-98A0-9129E28981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2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336551</xdr:colOff>
      <xdr:row>5</xdr:row>
      <xdr:rowOff>9525</xdr:rowOff>
    </xdr:from>
    <xdr:to>
      <xdr:col>2</xdr:col>
      <xdr:colOff>306836</xdr:colOff>
      <xdr:row>18</xdr:row>
      <xdr:rowOff>38100</xdr:rowOff>
    </xdr:to>
    <xdr:graphicFrame macro="">
      <xdr:nvGraphicFramePr>
        <xdr:cNvPr id="3" name="Graphique 3">
          <a:extLst>
            <a:ext xmlns:a16="http://schemas.microsoft.com/office/drawing/2014/main" uri="{FF2B5EF4-FFF2-40B4-BE49-F238E27FC236}">
              <a16:creationId xmlns:a16="http://schemas.microsoft.com/office/drawing/2014/main" id="{465DA48F-8D88-4496-AF15-A974F1F05F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335119</xdr:colOff>
      <xdr:row>5</xdr:row>
      <xdr:rowOff>9525</xdr:rowOff>
    </xdr:from>
    <xdr:to>
      <xdr:col>4</xdr:col>
      <xdr:colOff>305404</xdr:colOff>
      <xdr:row>18</xdr:row>
      <xdr:rowOff>9525</xdr:rowOff>
    </xdr:to>
    <xdr:graphicFrame macro="">
      <xdr:nvGraphicFramePr>
        <xdr:cNvPr id="4" name="Graphique 3">
          <a:extLst>
            <a:ext xmlns:a16="http://schemas.microsoft.com/office/drawing/2014/main" uri="{FF2B5EF4-FFF2-40B4-BE49-F238E27FC236}">
              <a16:creationId xmlns:a16="http://schemas.microsoft.com/office/drawing/2014/main" id="{A9C89861-260C-4CA0-8F16-ECF50A682F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265268</xdr:colOff>
      <xdr:row>5</xdr:row>
      <xdr:rowOff>9525</xdr:rowOff>
    </xdr:from>
    <xdr:to>
      <xdr:col>6</xdr:col>
      <xdr:colOff>235553</xdr:colOff>
      <xdr:row>18</xdr:row>
      <xdr:rowOff>14664</xdr:rowOff>
    </xdr:to>
    <xdr:graphicFrame macro="">
      <xdr:nvGraphicFramePr>
        <xdr:cNvPr id="5" name="Graphique 3">
          <a:extLst>
            <a:ext xmlns:a16="http://schemas.microsoft.com/office/drawing/2014/main" uri="{FF2B5EF4-FFF2-40B4-BE49-F238E27FC236}">
              <a16:creationId xmlns:a16="http://schemas.microsoft.com/office/drawing/2014/main" id="{254C1354-666C-4A71-9B82-D30D8B3886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230785</xdr:colOff>
      <xdr:row>5</xdr:row>
      <xdr:rowOff>9525</xdr:rowOff>
    </xdr:from>
    <xdr:to>
      <xdr:col>8</xdr:col>
      <xdr:colOff>201070</xdr:colOff>
      <xdr:row>18</xdr:row>
      <xdr:rowOff>14664</xdr:rowOff>
    </xdr:to>
    <xdr:graphicFrame macro="">
      <xdr:nvGraphicFramePr>
        <xdr:cNvPr id="6" name="Graphique 3">
          <a:extLst>
            <a:ext xmlns:a16="http://schemas.microsoft.com/office/drawing/2014/main" uri="{FF2B5EF4-FFF2-40B4-BE49-F238E27FC236}">
              <a16:creationId xmlns:a16="http://schemas.microsoft.com/office/drawing/2014/main" id="{71F9D744-DA3F-489A-8A7B-9E44D8CE94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190501</xdr:colOff>
      <xdr:row>2</xdr:row>
      <xdr:rowOff>85725</xdr:rowOff>
    </xdr:from>
    <xdr:to>
      <xdr:col>2</xdr:col>
      <xdr:colOff>466726</xdr:colOff>
      <xdr:row>5</xdr:row>
      <xdr:rowOff>104775</xdr:rowOff>
    </xdr:to>
    <xdr:sp macro="" textlink="$A$31">
      <xdr:nvSpPr>
        <xdr:cNvPr id="7" name="TextBox 6">
          <a:extLst>
            <a:ext xmlns:a16="http://schemas.microsoft.com/office/drawing/2014/main" uri="{FF2B5EF4-FFF2-40B4-BE49-F238E27FC236}">
              <a16:creationId xmlns:a16="http://schemas.microsoft.com/office/drawing/2014/main" id="{1A0029A9-7D76-431C-AEEE-B08135B26255}"/>
            </a:ext>
          </a:extLst>
        </xdr:cNvPr>
        <xdr:cNvSpPr txBox="true"/>
      </xdr:nvSpPr>
      <xdr:spPr>
        <a:xfrm>
          <a:off x="190501" y="485775"/>
          <a:ext cx="1628775" cy="619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12C3EEAB-9036-4EF6-977B-CEE4649023E7}" type="TxLink">
            <a:rPr lang="en-US" sz="1000" b="true" i="false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ctr"/>
            <a:t>Country A</a:t>
          </a:fld>
          <a:endParaRPr lang="en-US" sz="900" b="true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419101</xdr:colOff>
      <xdr:row>2</xdr:row>
      <xdr:rowOff>66676</xdr:rowOff>
    </xdr:from>
    <xdr:to>
      <xdr:col>4</xdr:col>
      <xdr:colOff>257175</xdr:colOff>
      <xdr:row>5</xdr:row>
      <xdr:rowOff>85725</xdr:rowOff>
    </xdr:to>
    <xdr:sp macro="" textlink="$A$32">
      <xdr:nvSpPr>
        <xdr:cNvPr id="8" name="TextBox 7">
          <a:extLst>
            <a:ext xmlns:a16="http://schemas.microsoft.com/office/drawing/2014/main" uri="{FF2B5EF4-FFF2-40B4-BE49-F238E27FC236}">
              <a16:creationId xmlns:a16="http://schemas.microsoft.com/office/drawing/2014/main" id="{72FBE023-B8B7-4685-818A-4193F99CB388}"/>
            </a:ext>
          </a:extLst>
        </xdr:cNvPr>
        <xdr:cNvSpPr txBox="true"/>
      </xdr:nvSpPr>
      <xdr:spPr>
        <a:xfrm>
          <a:off x="1771651" y="466726"/>
          <a:ext cx="1190624" cy="6191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738A8713-FC35-4428-AD10-2E9605D615B9}" type="TxLink">
            <a:rPr lang="en-US" sz="1000" b="true" i="false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ctr"/>
            <a:t>Country B</a:t>
          </a:fld>
          <a:endParaRPr lang="en-US" sz="1000" b="true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304800</xdr:colOff>
      <xdr:row>2</xdr:row>
      <xdr:rowOff>76201</xdr:rowOff>
    </xdr:from>
    <xdr:to>
      <xdr:col>8</xdr:col>
      <xdr:colOff>152400</xdr:colOff>
      <xdr:row>5</xdr:row>
      <xdr:rowOff>27048</xdr:rowOff>
    </xdr:to>
    <xdr:sp macro="" textlink="$A$34">
      <xdr:nvSpPr>
        <xdr:cNvPr id="9" name="TextBox 8">
          <a:extLst>
            <a:ext xmlns:a16="http://schemas.microsoft.com/office/drawing/2014/main" uri="{FF2B5EF4-FFF2-40B4-BE49-F238E27FC236}">
              <a16:creationId xmlns:a16="http://schemas.microsoft.com/office/drawing/2014/main" id="{72AC7158-56B4-436A-AEA4-A793666F126B}"/>
            </a:ext>
          </a:extLst>
        </xdr:cNvPr>
        <xdr:cNvSpPr txBox="true"/>
      </xdr:nvSpPr>
      <xdr:spPr>
        <a:xfrm>
          <a:off x="4362450" y="476251"/>
          <a:ext cx="1200150" cy="5509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940508E3-267E-42E9-B8A8-D7A752D477EC}" type="TxLink">
            <a:rPr lang="en-US" sz="1000" b="true" i="false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ctr"/>
            <a:t>Country D</a:t>
          </a:fld>
          <a:endParaRPr lang="en-US" sz="1000" b="true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342900</xdr:colOff>
      <xdr:row>2</xdr:row>
      <xdr:rowOff>76200</xdr:rowOff>
    </xdr:from>
    <xdr:to>
      <xdr:col>6</xdr:col>
      <xdr:colOff>171450</xdr:colOff>
      <xdr:row>5</xdr:row>
      <xdr:rowOff>56292</xdr:rowOff>
    </xdr:to>
    <xdr:sp macro="" textlink="$A$33">
      <xdr:nvSpPr>
        <xdr:cNvPr id="10" name="TextBox 9">
          <a:extLst>
            <a:ext xmlns:a16="http://schemas.microsoft.com/office/drawing/2014/main" uri="{FF2B5EF4-FFF2-40B4-BE49-F238E27FC236}">
              <a16:creationId xmlns:a16="http://schemas.microsoft.com/office/drawing/2014/main" id="{056DB7DF-5FEA-408C-91A4-6266C2B4745A}"/>
            </a:ext>
          </a:extLst>
        </xdr:cNvPr>
        <xdr:cNvSpPr txBox="true"/>
      </xdr:nvSpPr>
      <xdr:spPr>
        <a:xfrm>
          <a:off x="3048000" y="476250"/>
          <a:ext cx="1181100" cy="5801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A862B956-AC08-460F-AE22-8A24295B9C4F}" type="TxLink">
            <a:rPr lang="en-US" sz="1000" b="true" i="false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ctr"/>
            <a:t>Country C</a:t>
          </a:fld>
          <a:endParaRPr lang="en-US" sz="1000" b="true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352424</xdr:colOff>
      <xdr:row>17</xdr:row>
      <xdr:rowOff>152400</xdr:rowOff>
    </xdr:from>
    <xdr:to>
      <xdr:col>7</xdr:col>
      <xdr:colOff>19049</xdr:colOff>
      <xdr:row>19</xdr:row>
      <xdr:rowOff>19050</xdr:rowOff>
    </xdr:to>
    <xdr:pic>
      <xdr:nvPicPr>
        <xdr:cNvPr id="19" name="Picture 18">
          <a:extLst>
            <a:ext xmlns:a16="http://schemas.microsoft.com/office/drawing/2014/main" uri="{FF2B5EF4-FFF2-40B4-BE49-F238E27FC236}">
              <a16:creationId xmlns:a16="http://schemas.microsoft.com/office/drawing/2014/main" id="{D385A27C-8C57-4582-A736-1135C4C8F4E2}"/>
            </a:ext>
          </a:extLst>
        </xdr:cNvPr>
        <xdr:cNvPicPr>
          <a:picLocks noChangeAspect="true"/>
        </xdr:cNvPicPr>
      </xdr:nvPicPr>
      <xdr:blipFill rotWithShape="true">
        <a:blip r:embed="rId5"/>
        <a:srcRect l="19145" t="96386" r="20969" b="460"/>
        <a:stretch/>
      </xdr:blipFill>
      <xdr:spPr>
        <a:xfrm>
          <a:off x="1028699" y="3552825"/>
          <a:ext cx="3724275" cy="26670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336551</xdr:colOff>
      <xdr:row>5</xdr:row>
      <xdr:rowOff>9525</xdr:rowOff>
    </xdr:from>
    <xdr:to>
      <xdr:col>2</xdr:col>
      <xdr:colOff>306836</xdr:colOff>
      <xdr:row>18</xdr:row>
      <xdr:rowOff>38100</xdr:rowOff>
    </xdr:to>
    <xdr:graphicFrame macro="">
      <xdr:nvGraphicFramePr>
        <xdr:cNvPr id="2" name="Graphique 3">
          <a:extLst>
            <a:ext xmlns:a16="http://schemas.microsoft.com/office/drawing/2014/main" uri="{FF2B5EF4-FFF2-40B4-BE49-F238E27FC236}">
              <a16:creationId xmlns:a16="http://schemas.microsoft.com/office/drawing/2014/main" id="{E726CCA9-EAED-47D0-BD9C-88DBD27A71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335119</xdr:colOff>
      <xdr:row>5</xdr:row>
      <xdr:rowOff>9525</xdr:rowOff>
    </xdr:from>
    <xdr:to>
      <xdr:col>4</xdr:col>
      <xdr:colOff>305404</xdr:colOff>
      <xdr:row>18</xdr:row>
      <xdr:rowOff>9525</xdr:rowOff>
    </xdr:to>
    <xdr:graphicFrame macro="">
      <xdr:nvGraphicFramePr>
        <xdr:cNvPr id="3" name="Graphique 3">
          <a:extLst>
            <a:ext xmlns:a16="http://schemas.microsoft.com/office/drawing/2014/main" uri="{FF2B5EF4-FFF2-40B4-BE49-F238E27FC236}">
              <a16:creationId xmlns:a16="http://schemas.microsoft.com/office/drawing/2014/main" id="{D2AACBE0-192E-4407-90C8-1998136AF4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265268</xdr:colOff>
      <xdr:row>5</xdr:row>
      <xdr:rowOff>9525</xdr:rowOff>
    </xdr:from>
    <xdr:to>
      <xdr:col>6</xdr:col>
      <xdr:colOff>235553</xdr:colOff>
      <xdr:row>18</xdr:row>
      <xdr:rowOff>14664</xdr:rowOff>
    </xdr:to>
    <xdr:graphicFrame macro="">
      <xdr:nvGraphicFramePr>
        <xdr:cNvPr id="4" name="Graphique 3">
          <a:extLst>
            <a:ext xmlns:a16="http://schemas.microsoft.com/office/drawing/2014/main" uri="{FF2B5EF4-FFF2-40B4-BE49-F238E27FC236}">
              <a16:creationId xmlns:a16="http://schemas.microsoft.com/office/drawing/2014/main" id="{7E9CF652-7B83-4AE8-A56D-9E653E729A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230785</xdr:colOff>
      <xdr:row>5</xdr:row>
      <xdr:rowOff>9525</xdr:rowOff>
    </xdr:from>
    <xdr:to>
      <xdr:col>8</xdr:col>
      <xdr:colOff>201070</xdr:colOff>
      <xdr:row>18</xdr:row>
      <xdr:rowOff>14664</xdr:rowOff>
    </xdr:to>
    <xdr:graphicFrame macro="">
      <xdr:nvGraphicFramePr>
        <xdr:cNvPr id="5" name="Graphique 3">
          <a:extLst>
            <a:ext xmlns:a16="http://schemas.microsoft.com/office/drawing/2014/main" uri="{FF2B5EF4-FFF2-40B4-BE49-F238E27FC236}">
              <a16:creationId xmlns:a16="http://schemas.microsoft.com/office/drawing/2014/main" id="{239A6981-ED9E-4902-9F67-A18F0D31A8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190501</xdr:colOff>
      <xdr:row>2</xdr:row>
      <xdr:rowOff>85725</xdr:rowOff>
    </xdr:from>
    <xdr:to>
      <xdr:col>2</xdr:col>
      <xdr:colOff>466726</xdr:colOff>
      <xdr:row>5</xdr:row>
      <xdr:rowOff>104775</xdr:rowOff>
    </xdr:to>
    <xdr:sp macro="" textlink="$K$10">
      <xdr:nvSpPr>
        <xdr:cNvPr id="6" name="TextBox 5">
          <a:extLst>
            <a:ext xmlns:a16="http://schemas.microsoft.com/office/drawing/2014/main" uri="{FF2B5EF4-FFF2-40B4-BE49-F238E27FC236}">
              <a16:creationId xmlns:a16="http://schemas.microsoft.com/office/drawing/2014/main" id="{CD77BF40-C5EF-449E-86B0-41078F7A4BDA}"/>
            </a:ext>
          </a:extLst>
        </xdr:cNvPr>
        <xdr:cNvSpPr txBox="true"/>
      </xdr:nvSpPr>
      <xdr:spPr>
        <a:xfrm>
          <a:off x="190501" y="571500"/>
          <a:ext cx="1628775" cy="619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03EEEC82-92B3-410B-9BF6-357E22AFB2EA}" type="TxLink">
            <a:rPr lang="en-US" sz="1200" b="true" i="false" u="none" strike="noStrike">
              <a:solidFill>
                <a:srgbClr val="000000"/>
              </a:solidFill>
              <a:latin typeface="Times New Roman"/>
              <a:cs typeface="Times New Roman"/>
            </a:rPr>
            <a:pPr algn="ctr"/>
            <a:t>Country A</a:t>
          </a:fld>
          <a:endParaRPr lang="en-US" sz="900" b="true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419101</xdr:colOff>
      <xdr:row>2</xdr:row>
      <xdr:rowOff>66676</xdr:rowOff>
    </xdr:from>
    <xdr:to>
      <xdr:col>4</xdr:col>
      <xdr:colOff>257175</xdr:colOff>
      <xdr:row>5</xdr:row>
      <xdr:rowOff>85725</xdr:rowOff>
    </xdr:to>
    <xdr:sp macro="" textlink="$K$11">
      <xdr:nvSpPr>
        <xdr:cNvPr id="7" name="TextBox 6">
          <a:extLst>
            <a:ext xmlns:a16="http://schemas.microsoft.com/office/drawing/2014/main" uri="{FF2B5EF4-FFF2-40B4-BE49-F238E27FC236}">
              <a16:creationId xmlns:a16="http://schemas.microsoft.com/office/drawing/2014/main" id="{EAAF6017-CC42-4B56-8424-B3DD764AA468}"/>
            </a:ext>
          </a:extLst>
        </xdr:cNvPr>
        <xdr:cNvSpPr txBox="true"/>
      </xdr:nvSpPr>
      <xdr:spPr>
        <a:xfrm>
          <a:off x="1771651" y="552451"/>
          <a:ext cx="1190624" cy="6191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A0F611CF-A40E-4936-BE15-13670EE485D0}" type="TxLink">
            <a:rPr lang="en-US" sz="1200" b="true" i="false" u="none" strike="noStrike">
              <a:solidFill>
                <a:srgbClr val="000000"/>
              </a:solidFill>
              <a:latin typeface="Times New Roman"/>
              <a:cs typeface="Times New Roman"/>
            </a:rPr>
            <a:pPr algn="ctr"/>
            <a:t>Country B</a:t>
          </a:fld>
          <a:endParaRPr lang="en-US" sz="1000" b="true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304800</xdr:colOff>
      <xdr:row>2</xdr:row>
      <xdr:rowOff>76201</xdr:rowOff>
    </xdr:from>
    <xdr:to>
      <xdr:col>8</xdr:col>
      <xdr:colOff>152400</xdr:colOff>
      <xdr:row>5</xdr:row>
      <xdr:rowOff>27048</xdr:rowOff>
    </xdr:to>
    <xdr:sp macro="" textlink="$K$13">
      <xdr:nvSpPr>
        <xdr:cNvPr id="8" name="TextBox 7">
          <a:extLst>
            <a:ext xmlns:a16="http://schemas.microsoft.com/office/drawing/2014/main" uri="{FF2B5EF4-FFF2-40B4-BE49-F238E27FC236}">
              <a16:creationId xmlns:a16="http://schemas.microsoft.com/office/drawing/2014/main" id="{E6939887-C7FE-41C0-B0A2-D548CE437588}"/>
            </a:ext>
          </a:extLst>
        </xdr:cNvPr>
        <xdr:cNvSpPr txBox="true"/>
      </xdr:nvSpPr>
      <xdr:spPr>
        <a:xfrm>
          <a:off x="4362450" y="561976"/>
          <a:ext cx="1200150" cy="5509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CEA87878-A5AB-4B84-A016-27FDE7B65C43}" type="TxLink">
            <a:rPr lang="en-US" sz="1200" b="true" i="false" u="none" strike="noStrike">
              <a:solidFill>
                <a:srgbClr val="000000"/>
              </a:solidFill>
              <a:latin typeface="Times New Roman"/>
              <a:cs typeface="Times New Roman"/>
            </a:rPr>
            <a:pPr algn="ctr"/>
            <a:t>Country D</a:t>
          </a:fld>
          <a:endParaRPr lang="en-US" sz="1000" b="true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342900</xdr:colOff>
      <xdr:row>2</xdr:row>
      <xdr:rowOff>76200</xdr:rowOff>
    </xdr:from>
    <xdr:to>
      <xdr:col>6</xdr:col>
      <xdr:colOff>171450</xdr:colOff>
      <xdr:row>5</xdr:row>
      <xdr:rowOff>56292</xdr:rowOff>
    </xdr:to>
    <xdr:sp macro="" textlink="$K$12">
      <xdr:nvSpPr>
        <xdr:cNvPr id="9" name="TextBox 8">
          <a:extLst>
            <a:ext xmlns:a16="http://schemas.microsoft.com/office/drawing/2014/main" uri="{FF2B5EF4-FFF2-40B4-BE49-F238E27FC236}">
              <a16:creationId xmlns:a16="http://schemas.microsoft.com/office/drawing/2014/main" id="{839102C4-71EA-4162-8EF6-70D732075FA5}"/>
            </a:ext>
          </a:extLst>
        </xdr:cNvPr>
        <xdr:cNvSpPr txBox="true"/>
      </xdr:nvSpPr>
      <xdr:spPr>
        <a:xfrm>
          <a:off x="3048000" y="561975"/>
          <a:ext cx="1181100" cy="5801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E4113E1B-8097-4E6C-87D1-D6D86BAD6E19}" type="TxLink">
            <a:rPr lang="en-US" sz="1200" b="true" i="false" u="none" strike="noStrike">
              <a:solidFill>
                <a:srgbClr val="000000"/>
              </a:solidFill>
              <a:latin typeface="Times New Roman"/>
              <a:cs typeface="Times New Roman"/>
            </a:rPr>
            <a:pPr algn="ctr"/>
            <a:t>Country C</a:t>
          </a:fld>
          <a:endParaRPr lang="en-US" sz="1000" b="true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352424</xdr:colOff>
      <xdr:row>17</xdr:row>
      <xdr:rowOff>152400</xdr:rowOff>
    </xdr:from>
    <xdr:to>
      <xdr:col>7</xdr:col>
      <xdr:colOff>19049</xdr:colOff>
      <xdr:row>19</xdr:row>
      <xdr:rowOff>19050</xdr:rowOff>
    </xdr:to>
    <xdr:pic>
      <xdr:nvPicPr>
        <xdr:cNvPr id="10" name="Picture 9">
          <a:extLst>
            <a:ext xmlns:a16="http://schemas.microsoft.com/office/drawing/2014/main" uri="{FF2B5EF4-FFF2-40B4-BE49-F238E27FC236}">
              <a16:creationId xmlns:a16="http://schemas.microsoft.com/office/drawing/2014/main" id="{8038EA1B-0E1A-46E5-8C1D-111EE7738259}"/>
            </a:ext>
          </a:extLst>
        </xdr:cNvPr>
        <xdr:cNvPicPr>
          <a:picLocks noChangeAspect="true"/>
        </xdr:cNvPicPr>
      </xdr:nvPicPr>
      <xdr:blipFill rotWithShape="true">
        <a:blip r:embed="rId5"/>
        <a:srcRect l="19145" t="96386" r="20969" b="460"/>
        <a:stretch/>
      </xdr:blipFill>
      <xdr:spPr>
        <a:xfrm>
          <a:off x="1028699" y="3638550"/>
          <a:ext cx="3724275" cy="26670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15</xdr:col>
      <xdr:colOff>0</xdr:colOff>
      <xdr:row>4</xdr:row>
      <xdr:rowOff>88105</xdr:rowOff>
    </xdr:from>
    <xdr:to>
      <xdr:col>20</xdr:col>
      <xdr:colOff>333375</xdr:colOff>
      <xdr:row>19</xdr:row>
      <xdr:rowOff>123825</xdr:rowOff>
    </xdr:to>
    <xdr:grpSp>
      <xdr:nvGrpSpPr>
        <xdr:cNvPr id="34" name="Group 33">
          <a:extLst>
            <a:ext xmlns:a16="http://schemas.microsoft.com/office/drawing/2014/main" uri="{FF2B5EF4-FFF2-40B4-BE49-F238E27FC236}">
              <a16:creationId xmlns:a16="http://schemas.microsoft.com/office/drawing/2014/main" id="{B45A68E1-2801-4B81-846D-8849D94DD6EF}"/>
            </a:ext>
          </a:extLst>
        </xdr:cNvPr>
        <xdr:cNvGrpSpPr/>
      </xdr:nvGrpSpPr>
      <xdr:grpSpPr>
        <a:xfrm>
          <a:off x="9092045" y="931847"/>
          <a:ext cx="3362152" cy="2761428"/>
          <a:chOff x="9092045" y="954014"/>
          <a:chExt cx="3364057" cy="2893220"/>
        </a:xfrm>
      </xdr:grpSpPr>
      <xdr:sp macro="" textlink="">
        <xdr:nvSpPr>
          <xdr:cNvPr id="8" name="Rectangle 7">
            <a:extLst>
              <a:ext xmlns:a16="http://schemas.microsoft.com/office/drawing/2014/main" uri="{FF2B5EF4-FFF2-40B4-BE49-F238E27FC236}">
                <a16:creationId xmlns:a16="http://schemas.microsoft.com/office/drawing/2014/main" id="{F7F72E92-3D06-42A0-807D-8F327D94BB89}"/>
              </a:ext>
            </a:extLst>
          </xdr:cNvPr>
          <xdr:cNvSpPr/>
        </xdr:nvSpPr>
        <xdr:spPr>
          <a:xfrm>
            <a:off x="9092045" y="954015"/>
            <a:ext cx="1548028" cy="1569244"/>
          </a:xfrm>
          <a:prstGeom prst="rect">
            <a:avLst/>
          </a:prstGeom>
          <a:solidFill>
            <a:srgbClr val="92D05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9" name="Rectangle 8">
            <a:extLst>
              <a:ext xmlns:a16="http://schemas.microsoft.com/office/drawing/2014/main" uri="{FF2B5EF4-FFF2-40B4-BE49-F238E27FC236}">
                <a16:creationId xmlns:a16="http://schemas.microsoft.com/office/drawing/2014/main" id="{0391EB44-0C6F-4023-9568-C62220DCF92B}"/>
              </a:ext>
            </a:extLst>
          </xdr:cNvPr>
          <xdr:cNvSpPr/>
        </xdr:nvSpPr>
        <xdr:spPr>
          <a:xfrm>
            <a:off x="9092045" y="2523260"/>
            <a:ext cx="1548029" cy="1250155"/>
          </a:xfrm>
          <a:prstGeom prst="rect">
            <a:avLst/>
          </a:prstGeom>
          <a:solidFill>
            <a:srgbClr val="FFC00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10" name="Rectangle 9">
            <a:extLst>
              <a:ext xmlns:a16="http://schemas.microsoft.com/office/drawing/2014/main" uri="{FF2B5EF4-FFF2-40B4-BE49-F238E27FC236}">
                <a16:creationId xmlns:a16="http://schemas.microsoft.com/office/drawing/2014/main" id="{078AE1D5-66CD-47C3-AC4B-602E9ED9260F}"/>
              </a:ext>
            </a:extLst>
          </xdr:cNvPr>
          <xdr:cNvSpPr/>
        </xdr:nvSpPr>
        <xdr:spPr>
          <a:xfrm>
            <a:off x="10640075" y="2523260"/>
            <a:ext cx="1799359" cy="1245394"/>
          </a:xfrm>
          <a:prstGeom prst="rect">
            <a:avLst/>
          </a:prstGeom>
          <a:solidFill>
            <a:srgbClr val="FFFF0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11" name="Rectangle 10">
            <a:extLst>
              <a:ext xmlns:a16="http://schemas.microsoft.com/office/drawing/2014/main" uri="{FF2B5EF4-FFF2-40B4-BE49-F238E27FC236}">
                <a16:creationId xmlns:a16="http://schemas.microsoft.com/office/drawing/2014/main" id="{D0201845-89DE-438E-B1B6-6A1E820D9486}"/>
              </a:ext>
            </a:extLst>
          </xdr:cNvPr>
          <xdr:cNvSpPr/>
        </xdr:nvSpPr>
        <xdr:spPr>
          <a:xfrm>
            <a:off x="10637693" y="954014"/>
            <a:ext cx="1804122" cy="1569245"/>
          </a:xfrm>
          <a:prstGeom prst="rect">
            <a:avLst/>
          </a:prstGeom>
          <a:solidFill>
            <a:srgbClr val="388E3C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20" name="TextBox 19">
            <a:extLst>
              <a:ext xmlns:a16="http://schemas.microsoft.com/office/drawing/2014/main" uri="{FF2B5EF4-FFF2-40B4-BE49-F238E27FC236}">
                <a16:creationId xmlns:a16="http://schemas.microsoft.com/office/drawing/2014/main" id="{A8B01F30-27B3-45A5-950C-FA1284ABF15D}"/>
              </a:ext>
            </a:extLst>
          </xdr:cNvPr>
          <xdr:cNvSpPr txBox="true"/>
        </xdr:nvSpPr>
        <xdr:spPr>
          <a:xfrm>
            <a:off x="10799618" y="980209"/>
            <a:ext cx="1656484" cy="4857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false" anchor="t"/>
          <a:lstStyle/>
          <a:p>
            <a:pPr algn="r"/>
            <a:r>
              <a:rPr lang="en-US" sz="800" b="true">
                <a:solidFill>
                  <a:srgbClr val="388E3C"/>
                </a:solidFill>
              </a:rPr>
              <a:t>INCREASING COVERAGE</a:t>
            </a:r>
          </a:p>
          <a:p>
            <a:pPr algn="r"/>
            <a:r>
              <a:rPr lang="en-US" sz="800" b="true">
                <a:solidFill>
                  <a:srgbClr val="388E3C"/>
                </a:solidFill>
              </a:rPr>
              <a:t>INCREASING</a:t>
            </a:r>
            <a:r>
              <a:rPr lang="en-US" sz="800" b="true" baseline="0">
                <a:solidFill>
                  <a:srgbClr val="388E3C"/>
                </a:solidFill>
              </a:rPr>
              <a:t> EQUALITY</a:t>
            </a:r>
            <a:endParaRPr lang="en-US" sz="800" b="true">
              <a:solidFill>
                <a:srgbClr val="388E3C"/>
              </a:solidFill>
            </a:endParaRPr>
          </a:p>
        </xdr:txBody>
      </xdr:sp>
      <xdr:sp macro="" textlink="">
        <xdr:nvSpPr>
          <xdr:cNvPr id="21" name="TextBox 20">
            <a:extLst>
              <a:ext xmlns:a16="http://schemas.microsoft.com/office/drawing/2014/main" uri="{FF2B5EF4-FFF2-40B4-BE49-F238E27FC236}">
                <a16:creationId xmlns:a16="http://schemas.microsoft.com/office/drawing/2014/main" id="{53EDC0DB-3A31-4027-89AF-B37B97F68AED}"/>
              </a:ext>
            </a:extLst>
          </xdr:cNvPr>
          <xdr:cNvSpPr txBox="true"/>
        </xdr:nvSpPr>
        <xdr:spPr>
          <a:xfrm>
            <a:off x="10799618" y="3361459"/>
            <a:ext cx="1656484" cy="4857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false" anchor="t"/>
          <a:lstStyle/>
          <a:p>
            <a:pPr algn="r"/>
            <a:r>
              <a:rPr lang="en-US" sz="800" b="true">
                <a:solidFill>
                  <a:schemeClr val="accent4">
                    <a:lumMod val="75000"/>
                  </a:schemeClr>
                </a:solidFill>
              </a:rPr>
              <a:t>DECREASING COVERAGE</a:t>
            </a:r>
          </a:p>
          <a:p>
            <a:pPr algn="r"/>
            <a:r>
              <a:rPr lang="en-US" sz="800" b="true">
                <a:solidFill>
                  <a:schemeClr val="accent4">
                    <a:lumMod val="75000"/>
                  </a:schemeClr>
                </a:solidFill>
              </a:rPr>
              <a:t>INCREASING</a:t>
            </a:r>
            <a:r>
              <a:rPr lang="en-US" sz="800" b="true" baseline="0">
                <a:solidFill>
                  <a:schemeClr val="accent4">
                    <a:lumMod val="75000"/>
                  </a:schemeClr>
                </a:solidFill>
              </a:rPr>
              <a:t> EQUALITY</a:t>
            </a:r>
            <a:endParaRPr lang="en-US" sz="800" b="true">
              <a:solidFill>
                <a:schemeClr val="accent4">
                  <a:lumMod val="75000"/>
                </a:schemeClr>
              </a:solidFill>
            </a:endParaRPr>
          </a:p>
        </xdr:txBody>
      </xdr:sp>
      <xdr:sp macro="" textlink="">
        <xdr:nvSpPr>
          <xdr:cNvPr id="22" name="TextBox 21">
            <a:extLst>
              <a:ext xmlns:a16="http://schemas.microsoft.com/office/drawing/2014/main" uri="{FF2B5EF4-FFF2-40B4-BE49-F238E27FC236}">
                <a16:creationId xmlns:a16="http://schemas.microsoft.com/office/drawing/2014/main" id="{BBC6E1DA-EDAA-4690-9E32-3A7C65E2C5A8}"/>
              </a:ext>
            </a:extLst>
          </xdr:cNvPr>
          <xdr:cNvSpPr txBox="true"/>
        </xdr:nvSpPr>
        <xdr:spPr>
          <a:xfrm>
            <a:off x="9111095" y="3361459"/>
            <a:ext cx="1659948" cy="4857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false" anchor="t"/>
          <a:lstStyle/>
          <a:p>
            <a:pPr algn="l"/>
            <a:r>
              <a:rPr lang="en-US" sz="800" b="true">
                <a:solidFill>
                  <a:schemeClr val="accent4">
                    <a:lumMod val="50000"/>
                  </a:schemeClr>
                </a:solidFill>
              </a:rPr>
              <a:t>DECREASING COVERAGE</a:t>
            </a:r>
          </a:p>
          <a:p>
            <a:pPr algn="l"/>
            <a:r>
              <a:rPr lang="en-US" sz="800" b="true">
                <a:solidFill>
                  <a:schemeClr val="accent4">
                    <a:lumMod val="50000"/>
                  </a:schemeClr>
                </a:solidFill>
              </a:rPr>
              <a:t>DECREASING</a:t>
            </a:r>
            <a:r>
              <a:rPr lang="en-US" sz="800" b="true" baseline="0">
                <a:solidFill>
                  <a:schemeClr val="accent4">
                    <a:lumMod val="50000"/>
                  </a:schemeClr>
                </a:solidFill>
              </a:rPr>
              <a:t> EQUALITY</a:t>
            </a:r>
            <a:endParaRPr lang="en-US" sz="800" b="true">
              <a:solidFill>
                <a:schemeClr val="accent4">
                  <a:lumMod val="50000"/>
                </a:schemeClr>
              </a:solidFill>
            </a:endParaRPr>
          </a:p>
        </xdr:txBody>
      </xdr:sp>
      <xdr:sp macro="" textlink="">
        <xdr:nvSpPr>
          <xdr:cNvPr id="23" name="TextBox 22">
            <a:extLst>
              <a:ext xmlns:a16="http://schemas.microsoft.com/office/drawing/2014/main" uri="{FF2B5EF4-FFF2-40B4-BE49-F238E27FC236}">
                <a16:creationId xmlns:a16="http://schemas.microsoft.com/office/drawing/2014/main" id="{BAE5AB19-B6FE-46D4-90EA-7BA9142320A5}"/>
              </a:ext>
            </a:extLst>
          </xdr:cNvPr>
          <xdr:cNvSpPr txBox="true"/>
        </xdr:nvSpPr>
        <xdr:spPr>
          <a:xfrm>
            <a:off x="9111095" y="980209"/>
            <a:ext cx="1659948" cy="4857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false" anchor="t"/>
          <a:lstStyle/>
          <a:p>
            <a:pPr algn="l"/>
            <a:r>
              <a:rPr lang="en-US" sz="800" b="true">
                <a:solidFill>
                  <a:srgbClr val="388E3C"/>
                </a:solidFill>
              </a:rPr>
              <a:t>INCREASING COVERAGE</a:t>
            </a:r>
          </a:p>
          <a:p>
            <a:pPr algn="l"/>
            <a:r>
              <a:rPr lang="en-US" sz="800" b="true">
                <a:solidFill>
                  <a:srgbClr val="388E3C"/>
                </a:solidFill>
              </a:rPr>
              <a:t>DECREASING</a:t>
            </a:r>
            <a:r>
              <a:rPr lang="en-US" sz="800" b="true" baseline="0">
                <a:solidFill>
                  <a:srgbClr val="388E3C"/>
                </a:solidFill>
              </a:rPr>
              <a:t> EQUALITY</a:t>
            </a:r>
            <a:endParaRPr lang="en-US" sz="800" b="true">
              <a:solidFill>
                <a:srgbClr val="388E3C"/>
              </a:solidFill>
            </a:endParaRPr>
          </a:p>
        </xdr:txBody>
      </xdr:sp>
    </xdr:grpSp>
    <xdr:clientData/>
  </xdr:twoCellAnchor>
  <xdr:twoCellAnchor>
    <xdr:from>
      <xdr:col>1</xdr:col>
      <xdr:colOff>114299</xdr:colOff>
      <xdr:row>4</xdr:row>
      <xdr:rowOff>160020</xdr:rowOff>
    </xdr:from>
    <xdr:to>
      <xdr:col>6</xdr:col>
      <xdr:colOff>447675</xdr:colOff>
      <xdr:row>19</xdr:row>
      <xdr:rowOff>171450</xdr:rowOff>
    </xdr:to>
    <xdr:grpSp>
      <xdr:nvGrpSpPr>
        <xdr:cNvPr id="32" name="Group 31">
          <a:extLst>
            <a:ext xmlns:a16="http://schemas.microsoft.com/office/drawing/2014/main" uri="{FF2B5EF4-FFF2-40B4-BE49-F238E27FC236}">
              <a16:creationId xmlns:a16="http://schemas.microsoft.com/office/drawing/2014/main" id="{FB949531-0393-41B5-A8CA-E019BC8F7574}"/>
            </a:ext>
          </a:extLst>
        </xdr:cNvPr>
        <xdr:cNvGrpSpPr/>
      </xdr:nvGrpSpPr>
      <xdr:grpSpPr>
        <a:xfrm>
          <a:off x="720435" y="1001857"/>
          <a:ext cx="3362153" cy="2733328"/>
          <a:chOff x="720435" y="1025929"/>
          <a:chExt cx="3364058" cy="2868930"/>
        </a:xfrm>
      </xdr:grpSpPr>
      <xdr:sp macro="" textlink="">
        <xdr:nvSpPr>
          <xdr:cNvPr id="3" name="Rectangle 2">
            <a:extLst>
              <a:ext xmlns:a16="http://schemas.microsoft.com/office/drawing/2014/main" uri="{FF2B5EF4-FFF2-40B4-BE49-F238E27FC236}">
                <a16:creationId xmlns:a16="http://schemas.microsoft.com/office/drawing/2014/main" id="{1EA2F818-26A2-4352-B173-E3250E946A16}"/>
              </a:ext>
            </a:extLst>
          </xdr:cNvPr>
          <xdr:cNvSpPr/>
        </xdr:nvSpPr>
        <xdr:spPr>
          <a:xfrm>
            <a:off x="720437" y="1025929"/>
            <a:ext cx="1349433" cy="2019300"/>
          </a:xfrm>
          <a:prstGeom prst="rect">
            <a:avLst/>
          </a:prstGeom>
          <a:solidFill>
            <a:srgbClr val="92D05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4" name="Rectangle 3">
            <a:extLst>
              <a:ext xmlns:a16="http://schemas.microsoft.com/office/drawing/2014/main" uri="{FF2B5EF4-FFF2-40B4-BE49-F238E27FC236}">
                <a16:creationId xmlns:a16="http://schemas.microsoft.com/office/drawing/2014/main" id="{32ABDDD0-2443-4CC2-A8DD-701566A51CD2}"/>
              </a:ext>
            </a:extLst>
          </xdr:cNvPr>
          <xdr:cNvSpPr/>
        </xdr:nvSpPr>
        <xdr:spPr>
          <a:xfrm>
            <a:off x="720435" y="3045229"/>
            <a:ext cx="1353959" cy="802005"/>
          </a:xfrm>
          <a:prstGeom prst="rect">
            <a:avLst/>
          </a:prstGeom>
          <a:solidFill>
            <a:srgbClr val="FFC00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5" name="Rectangle 4">
            <a:extLst>
              <a:ext xmlns:a16="http://schemas.microsoft.com/office/drawing/2014/main" uri="{FF2B5EF4-FFF2-40B4-BE49-F238E27FC236}">
                <a16:creationId xmlns:a16="http://schemas.microsoft.com/office/drawing/2014/main" id="{E0425F55-EE43-49EB-9E82-104C4F8E595F}"/>
              </a:ext>
            </a:extLst>
          </xdr:cNvPr>
          <xdr:cNvSpPr/>
        </xdr:nvSpPr>
        <xdr:spPr>
          <a:xfrm>
            <a:off x="2068440" y="3052849"/>
            <a:ext cx="2006528" cy="796289"/>
          </a:xfrm>
          <a:prstGeom prst="rect">
            <a:avLst/>
          </a:prstGeom>
          <a:solidFill>
            <a:srgbClr val="FFFF0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6" name="Rectangle 5">
            <a:extLst>
              <a:ext xmlns:a16="http://schemas.microsoft.com/office/drawing/2014/main" uri="{FF2B5EF4-FFF2-40B4-BE49-F238E27FC236}">
                <a16:creationId xmlns:a16="http://schemas.microsoft.com/office/drawing/2014/main" id="{ACDD357E-04CA-442F-B4DE-3D4CD3D0D5FF}"/>
              </a:ext>
            </a:extLst>
          </xdr:cNvPr>
          <xdr:cNvSpPr/>
        </xdr:nvSpPr>
        <xdr:spPr>
          <a:xfrm>
            <a:off x="2069869" y="1025929"/>
            <a:ext cx="2008909" cy="2023110"/>
          </a:xfrm>
          <a:prstGeom prst="rect">
            <a:avLst/>
          </a:prstGeom>
          <a:solidFill>
            <a:srgbClr val="388E3C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28" name="TextBox 27">
            <a:extLst>
              <a:ext xmlns:a16="http://schemas.microsoft.com/office/drawing/2014/main" uri="{FF2B5EF4-FFF2-40B4-BE49-F238E27FC236}">
                <a16:creationId xmlns:a16="http://schemas.microsoft.com/office/drawing/2014/main" id="{54C1168D-BD5F-42B6-9EAC-039C9B2DAE3C}"/>
              </a:ext>
            </a:extLst>
          </xdr:cNvPr>
          <xdr:cNvSpPr txBox="true"/>
        </xdr:nvSpPr>
        <xdr:spPr>
          <a:xfrm>
            <a:off x="2424545" y="1027834"/>
            <a:ext cx="1659948" cy="4857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false" anchor="t"/>
          <a:lstStyle/>
          <a:p>
            <a:pPr algn="r"/>
            <a:r>
              <a:rPr lang="en-US" sz="800" b="true">
                <a:solidFill>
                  <a:srgbClr val="388E3C"/>
                </a:solidFill>
              </a:rPr>
              <a:t>INCREASING COVERAGE</a:t>
            </a:r>
          </a:p>
          <a:p>
            <a:pPr algn="r"/>
            <a:r>
              <a:rPr lang="en-US" sz="800" b="true">
                <a:solidFill>
                  <a:srgbClr val="388E3C"/>
                </a:solidFill>
              </a:rPr>
              <a:t>INCREASING</a:t>
            </a:r>
            <a:r>
              <a:rPr lang="en-US" sz="800" b="true" baseline="0">
                <a:solidFill>
                  <a:srgbClr val="388E3C"/>
                </a:solidFill>
              </a:rPr>
              <a:t> EQUALITY</a:t>
            </a:r>
            <a:endParaRPr lang="en-US" sz="800" b="true">
              <a:solidFill>
                <a:srgbClr val="388E3C"/>
              </a:solidFill>
            </a:endParaRPr>
          </a:p>
        </xdr:txBody>
      </xdr:sp>
      <xdr:sp macro="" textlink="">
        <xdr:nvSpPr>
          <xdr:cNvPr id="29" name="TextBox 28">
            <a:extLst>
              <a:ext xmlns:a16="http://schemas.microsoft.com/office/drawing/2014/main" uri="{FF2B5EF4-FFF2-40B4-BE49-F238E27FC236}">
                <a16:creationId xmlns:a16="http://schemas.microsoft.com/office/drawing/2014/main" id="{258A699E-C2A0-4D42-B51D-5555F0FBF0A8}"/>
              </a:ext>
            </a:extLst>
          </xdr:cNvPr>
          <xdr:cNvSpPr txBox="true"/>
        </xdr:nvSpPr>
        <xdr:spPr>
          <a:xfrm>
            <a:off x="2424545" y="3409084"/>
            <a:ext cx="1659948" cy="4857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false" anchor="t"/>
          <a:lstStyle/>
          <a:p>
            <a:pPr algn="r"/>
            <a:r>
              <a:rPr lang="en-US" sz="800" b="true">
                <a:solidFill>
                  <a:schemeClr val="accent4">
                    <a:lumMod val="75000"/>
                  </a:schemeClr>
                </a:solidFill>
              </a:rPr>
              <a:t>DECREASING COVERAGE</a:t>
            </a:r>
          </a:p>
          <a:p>
            <a:pPr algn="r"/>
            <a:r>
              <a:rPr lang="en-US" sz="800" b="true">
                <a:solidFill>
                  <a:schemeClr val="accent4">
                    <a:lumMod val="75000"/>
                  </a:schemeClr>
                </a:solidFill>
              </a:rPr>
              <a:t>INCREASING</a:t>
            </a:r>
            <a:r>
              <a:rPr lang="en-US" sz="800" b="true" baseline="0">
                <a:solidFill>
                  <a:schemeClr val="accent4">
                    <a:lumMod val="75000"/>
                  </a:schemeClr>
                </a:solidFill>
              </a:rPr>
              <a:t> EQUALITY</a:t>
            </a:r>
            <a:endParaRPr lang="en-US" sz="800" b="true">
              <a:solidFill>
                <a:schemeClr val="accent4">
                  <a:lumMod val="75000"/>
                </a:schemeClr>
              </a:solidFill>
            </a:endParaRPr>
          </a:p>
        </xdr:txBody>
      </xdr:sp>
      <xdr:sp macro="" textlink="">
        <xdr:nvSpPr>
          <xdr:cNvPr id="30" name="TextBox 29">
            <a:extLst>
              <a:ext xmlns:a16="http://schemas.microsoft.com/office/drawing/2014/main" uri="{FF2B5EF4-FFF2-40B4-BE49-F238E27FC236}">
                <a16:creationId xmlns:a16="http://schemas.microsoft.com/office/drawing/2014/main" id="{A258DF40-647F-4DFD-ABB9-B89C38B13A8B}"/>
              </a:ext>
            </a:extLst>
          </xdr:cNvPr>
          <xdr:cNvSpPr txBox="true"/>
        </xdr:nvSpPr>
        <xdr:spPr>
          <a:xfrm>
            <a:off x="739486" y="3409084"/>
            <a:ext cx="1659948" cy="4857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false" anchor="t"/>
          <a:lstStyle/>
          <a:p>
            <a:pPr algn="l"/>
            <a:r>
              <a:rPr lang="en-US" sz="800" b="true">
                <a:solidFill>
                  <a:schemeClr val="accent4">
                    <a:lumMod val="50000"/>
                  </a:schemeClr>
                </a:solidFill>
              </a:rPr>
              <a:t>DECREASING COVERAGE</a:t>
            </a:r>
          </a:p>
          <a:p>
            <a:pPr algn="l"/>
            <a:r>
              <a:rPr lang="en-US" sz="800" b="true">
                <a:solidFill>
                  <a:schemeClr val="accent4">
                    <a:lumMod val="50000"/>
                  </a:schemeClr>
                </a:solidFill>
              </a:rPr>
              <a:t>DECREASING</a:t>
            </a:r>
            <a:r>
              <a:rPr lang="en-US" sz="800" b="true" baseline="0">
                <a:solidFill>
                  <a:schemeClr val="accent4">
                    <a:lumMod val="50000"/>
                  </a:schemeClr>
                </a:solidFill>
              </a:rPr>
              <a:t> EQUALITY</a:t>
            </a:r>
            <a:endParaRPr lang="en-US" sz="800" b="true">
              <a:solidFill>
                <a:schemeClr val="accent4">
                  <a:lumMod val="50000"/>
                </a:schemeClr>
              </a:solidFill>
            </a:endParaRPr>
          </a:p>
        </xdr:txBody>
      </xdr:sp>
      <xdr:sp macro="" textlink="">
        <xdr:nvSpPr>
          <xdr:cNvPr id="31" name="TextBox 30">
            <a:extLst>
              <a:ext xmlns:a16="http://schemas.microsoft.com/office/drawing/2014/main" uri="{FF2B5EF4-FFF2-40B4-BE49-F238E27FC236}">
                <a16:creationId xmlns:a16="http://schemas.microsoft.com/office/drawing/2014/main" id="{54CFD9CE-B1D0-496A-B362-BEE17C5BFE39}"/>
              </a:ext>
            </a:extLst>
          </xdr:cNvPr>
          <xdr:cNvSpPr txBox="true"/>
        </xdr:nvSpPr>
        <xdr:spPr>
          <a:xfrm>
            <a:off x="739486" y="1027834"/>
            <a:ext cx="1659948" cy="4857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false" anchor="t"/>
          <a:lstStyle/>
          <a:p>
            <a:pPr algn="l"/>
            <a:r>
              <a:rPr lang="en-US" sz="800" b="true">
                <a:solidFill>
                  <a:srgbClr val="388E3C"/>
                </a:solidFill>
              </a:rPr>
              <a:t>INCREASING COVERAGE</a:t>
            </a:r>
          </a:p>
          <a:p>
            <a:pPr algn="l"/>
            <a:r>
              <a:rPr lang="en-US" sz="800" b="true">
                <a:solidFill>
                  <a:srgbClr val="388E3C"/>
                </a:solidFill>
              </a:rPr>
              <a:t>DECREASING</a:t>
            </a:r>
            <a:r>
              <a:rPr lang="en-US" sz="800" b="true" baseline="0">
                <a:solidFill>
                  <a:srgbClr val="388E3C"/>
                </a:solidFill>
              </a:rPr>
              <a:t> EQUALITY</a:t>
            </a:r>
            <a:endParaRPr lang="en-US" sz="800" b="true">
              <a:solidFill>
                <a:srgbClr val="388E3C"/>
              </a:solidFill>
            </a:endParaRPr>
          </a:p>
        </xdr:txBody>
      </xdr:sp>
    </xdr:grpSp>
    <xdr:clientData/>
  </xdr:twoCellAnchor>
  <xdr:twoCellAnchor>
    <xdr:from>
      <xdr:col>8</xdr:col>
      <xdr:colOff>38100</xdr:colOff>
      <xdr:row>4</xdr:row>
      <xdr:rowOff>95250</xdr:rowOff>
    </xdr:from>
    <xdr:to>
      <xdr:col>13</xdr:col>
      <xdr:colOff>375048</xdr:colOff>
      <xdr:row>19</xdr:row>
      <xdr:rowOff>152400</xdr:rowOff>
    </xdr:to>
    <xdr:grpSp>
      <xdr:nvGrpSpPr>
        <xdr:cNvPr id="33" name="Group 32">
          <a:extLst>
            <a:ext xmlns:a16="http://schemas.microsoft.com/office/drawing/2014/main" uri="{FF2B5EF4-FFF2-40B4-BE49-F238E27FC236}">
              <a16:creationId xmlns:a16="http://schemas.microsoft.com/office/drawing/2014/main" id="{67FA3389-330E-45D5-962E-4D87EA697C6C}"/>
            </a:ext>
          </a:extLst>
        </xdr:cNvPr>
        <xdr:cNvGrpSpPr/>
      </xdr:nvGrpSpPr>
      <xdr:grpSpPr>
        <a:xfrm>
          <a:off x="4887191" y="931372"/>
          <a:ext cx="3365725" cy="2788573"/>
          <a:chOff x="4887191" y="961159"/>
          <a:chExt cx="3367630" cy="2914650"/>
        </a:xfrm>
      </xdr:grpSpPr>
      <xdr:sp macro="" textlink="">
        <xdr:nvSpPr>
          <xdr:cNvPr id="13" name="Rectangle 12">
            <a:extLst>
              <a:ext xmlns:a16="http://schemas.microsoft.com/office/drawing/2014/main" uri="{FF2B5EF4-FFF2-40B4-BE49-F238E27FC236}">
                <a16:creationId xmlns:a16="http://schemas.microsoft.com/office/drawing/2014/main" id="{756EFD3D-E9B4-4EB4-BF9E-FD4AE63C1C51}"/>
              </a:ext>
            </a:extLst>
          </xdr:cNvPr>
          <xdr:cNvSpPr/>
        </xdr:nvSpPr>
        <xdr:spPr>
          <a:xfrm>
            <a:off x="4915768" y="961159"/>
            <a:ext cx="1003804" cy="2016919"/>
          </a:xfrm>
          <a:prstGeom prst="rect">
            <a:avLst/>
          </a:prstGeom>
          <a:solidFill>
            <a:srgbClr val="92D05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14" name="Rectangle 13">
            <a:extLst>
              <a:ext xmlns:a16="http://schemas.microsoft.com/office/drawing/2014/main" uri="{FF2B5EF4-FFF2-40B4-BE49-F238E27FC236}">
                <a16:creationId xmlns:a16="http://schemas.microsoft.com/office/drawing/2014/main" id="{26AB30AF-B0C8-4648-AD39-9D98853246A2}"/>
              </a:ext>
            </a:extLst>
          </xdr:cNvPr>
          <xdr:cNvSpPr/>
        </xdr:nvSpPr>
        <xdr:spPr>
          <a:xfrm>
            <a:off x="4915766" y="2975697"/>
            <a:ext cx="1003805" cy="802481"/>
          </a:xfrm>
          <a:prstGeom prst="rect">
            <a:avLst/>
          </a:prstGeom>
          <a:solidFill>
            <a:srgbClr val="FFC00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15" name="Rectangle 14">
            <a:extLst>
              <a:ext xmlns:a16="http://schemas.microsoft.com/office/drawing/2014/main" uri="{FF2B5EF4-FFF2-40B4-BE49-F238E27FC236}">
                <a16:creationId xmlns:a16="http://schemas.microsoft.com/office/drawing/2014/main" id="{77A96E62-2B97-405C-8805-FBA412A7D49C}"/>
              </a:ext>
            </a:extLst>
          </xdr:cNvPr>
          <xdr:cNvSpPr/>
        </xdr:nvSpPr>
        <xdr:spPr>
          <a:xfrm>
            <a:off x="5919572" y="2980460"/>
            <a:ext cx="2335249" cy="800100"/>
          </a:xfrm>
          <a:prstGeom prst="rect">
            <a:avLst/>
          </a:prstGeom>
          <a:solidFill>
            <a:srgbClr val="FFFF0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16" name="Rectangle 15">
            <a:extLst>
              <a:ext xmlns:a16="http://schemas.microsoft.com/office/drawing/2014/main" uri="{FF2B5EF4-FFF2-40B4-BE49-F238E27FC236}">
                <a16:creationId xmlns:a16="http://schemas.microsoft.com/office/drawing/2014/main" id="{A387EC87-8363-4ED5-A168-195086CD056E}"/>
              </a:ext>
            </a:extLst>
          </xdr:cNvPr>
          <xdr:cNvSpPr/>
        </xdr:nvSpPr>
        <xdr:spPr>
          <a:xfrm>
            <a:off x="5919572" y="963540"/>
            <a:ext cx="2329294" cy="2014538"/>
          </a:xfrm>
          <a:prstGeom prst="rect">
            <a:avLst/>
          </a:prstGeom>
          <a:solidFill>
            <a:srgbClr val="388E3C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24" name="TextBox 23">
            <a:extLst>
              <a:ext xmlns:a16="http://schemas.microsoft.com/office/drawing/2014/main" uri="{FF2B5EF4-FFF2-40B4-BE49-F238E27FC236}">
                <a16:creationId xmlns:a16="http://schemas.microsoft.com/office/drawing/2014/main" id="{EA58BE1D-00DA-4589-AB94-B587BA401EBC}"/>
              </a:ext>
            </a:extLst>
          </xdr:cNvPr>
          <xdr:cNvSpPr txBox="true"/>
        </xdr:nvSpPr>
        <xdr:spPr>
          <a:xfrm>
            <a:off x="6575714" y="1008784"/>
            <a:ext cx="1656484" cy="4857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false" anchor="t"/>
          <a:lstStyle/>
          <a:p>
            <a:pPr algn="r"/>
            <a:r>
              <a:rPr lang="en-US" sz="800" b="true">
                <a:solidFill>
                  <a:srgbClr val="388E3C"/>
                </a:solidFill>
              </a:rPr>
              <a:t>INCREASING COVERAGE</a:t>
            </a:r>
          </a:p>
          <a:p>
            <a:pPr algn="r"/>
            <a:r>
              <a:rPr lang="en-US" sz="800" b="true">
                <a:solidFill>
                  <a:srgbClr val="388E3C"/>
                </a:solidFill>
              </a:rPr>
              <a:t>INCREASING</a:t>
            </a:r>
            <a:r>
              <a:rPr lang="en-US" sz="800" b="true" baseline="0">
                <a:solidFill>
                  <a:srgbClr val="388E3C"/>
                </a:solidFill>
              </a:rPr>
              <a:t> EQUALITY</a:t>
            </a:r>
            <a:endParaRPr lang="en-US" sz="800" b="true">
              <a:solidFill>
                <a:srgbClr val="388E3C"/>
              </a:solidFill>
            </a:endParaRPr>
          </a:p>
        </xdr:txBody>
      </xdr:sp>
      <xdr:sp macro="" textlink="">
        <xdr:nvSpPr>
          <xdr:cNvPr id="25" name="TextBox 24">
            <a:extLst>
              <a:ext xmlns:a16="http://schemas.microsoft.com/office/drawing/2014/main" uri="{FF2B5EF4-FFF2-40B4-BE49-F238E27FC236}">
                <a16:creationId xmlns:a16="http://schemas.microsoft.com/office/drawing/2014/main" id="{5A300D06-6E31-41D1-B26A-28B384C9A35A}"/>
              </a:ext>
            </a:extLst>
          </xdr:cNvPr>
          <xdr:cNvSpPr txBox="true"/>
        </xdr:nvSpPr>
        <xdr:spPr>
          <a:xfrm>
            <a:off x="6575714" y="3390034"/>
            <a:ext cx="1656484" cy="4857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false" anchor="t"/>
          <a:lstStyle/>
          <a:p>
            <a:pPr algn="r"/>
            <a:r>
              <a:rPr lang="en-US" sz="800" b="true">
                <a:solidFill>
                  <a:schemeClr val="accent4">
                    <a:lumMod val="75000"/>
                  </a:schemeClr>
                </a:solidFill>
              </a:rPr>
              <a:t>DECREASING COVERAGE</a:t>
            </a:r>
          </a:p>
          <a:p>
            <a:pPr algn="r"/>
            <a:r>
              <a:rPr lang="en-US" sz="800" b="true">
                <a:solidFill>
                  <a:schemeClr val="accent4">
                    <a:lumMod val="75000"/>
                  </a:schemeClr>
                </a:solidFill>
              </a:rPr>
              <a:t>INCREASING</a:t>
            </a:r>
            <a:r>
              <a:rPr lang="en-US" sz="800" b="true" baseline="0">
                <a:solidFill>
                  <a:schemeClr val="accent4">
                    <a:lumMod val="75000"/>
                  </a:schemeClr>
                </a:solidFill>
              </a:rPr>
              <a:t> EQUALITY</a:t>
            </a:r>
            <a:endParaRPr lang="en-US" sz="800" b="true">
              <a:solidFill>
                <a:schemeClr val="accent4">
                  <a:lumMod val="75000"/>
                </a:schemeClr>
              </a:solidFill>
            </a:endParaRPr>
          </a:p>
        </xdr:txBody>
      </xdr:sp>
      <xdr:sp macro="" textlink="">
        <xdr:nvSpPr>
          <xdr:cNvPr id="26" name="TextBox 25">
            <a:extLst>
              <a:ext xmlns:a16="http://schemas.microsoft.com/office/drawing/2014/main" uri="{FF2B5EF4-FFF2-40B4-BE49-F238E27FC236}">
                <a16:creationId xmlns:a16="http://schemas.microsoft.com/office/drawing/2014/main" id="{CE37B826-2732-46E0-8134-46B2FFF0D3AC}"/>
              </a:ext>
            </a:extLst>
          </xdr:cNvPr>
          <xdr:cNvSpPr txBox="true"/>
        </xdr:nvSpPr>
        <xdr:spPr>
          <a:xfrm>
            <a:off x="4887191" y="3390034"/>
            <a:ext cx="1659948" cy="4857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false" anchor="t"/>
          <a:lstStyle/>
          <a:p>
            <a:pPr algn="l"/>
            <a:r>
              <a:rPr lang="en-US" sz="800" b="true">
                <a:solidFill>
                  <a:schemeClr val="accent4">
                    <a:lumMod val="50000"/>
                  </a:schemeClr>
                </a:solidFill>
              </a:rPr>
              <a:t>DECREASING COVERAGE</a:t>
            </a:r>
          </a:p>
          <a:p>
            <a:pPr algn="l"/>
            <a:r>
              <a:rPr lang="en-US" sz="800" b="true">
                <a:solidFill>
                  <a:schemeClr val="accent4">
                    <a:lumMod val="50000"/>
                  </a:schemeClr>
                </a:solidFill>
              </a:rPr>
              <a:t>DECREASING</a:t>
            </a:r>
            <a:r>
              <a:rPr lang="en-US" sz="800" b="true" baseline="0">
                <a:solidFill>
                  <a:schemeClr val="accent4">
                    <a:lumMod val="50000"/>
                  </a:schemeClr>
                </a:solidFill>
              </a:rPr>
              <a:t> EQUALITY</a:t>
            </a:r>
            <a:endParaRPr lang="en-US" sz="800" b="true">
              <a:solidFill>
                <a:schemeClr val="accent4">
                  <a:lumMod val="50000"/>
                </a:schemeClr>
              </a:solidFill>
            </a:endParaRPr>
          </a:p>
        </xdr:txBody>
      </xdr:sp>
      <xdr:sp macro="" textlink="">
        <xdr:nvSpPr>
          <xdr:cNvPr id="27" name="TextBox 26">
            <a:extLst>
              <a:ext xmlns:a16="http://schemas.microsoft.com/office/drawing/2014/main" uri="{FF2B5EF4-FFF2-40B4-BE49-F238E27FC236}">
                <a16:creationId xmlns:a16="http://schemas.microsoft.com/office/drawing/2014/main" id="{D83A39E5-E5A1-47DE-A1FB-F1810CBAC1D3}"/>
              </a:ext>
            </a:extLst>
          </xdr:cNvPr>
          <xdr:cNvSpPr txBox="true"/>
        </xdr:nvSpPr>
        <xdr:spPr>
          <a:xfrm>
            <a:off x="4887191" y="1008784"/>
            <a:ext cx="1659948" cy="4857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false" anchor="t"/>
          <a:lstStyle/>
          <a:p>
            <a:pPr algn="l"/>
            <a:r>
              <a:rPr lang="en-US" sz="800" b="true">
                <a:solidFill>
                  <a:srgbClr val="388E3C"/>
                </a:solidFill>
              </a:rPr>
              <a:t>INCREASING COVERAGE</a:t>
            </a:r>
          </a:p>
          <a:p>
            <a:pPr algn="l"/>
            <a:r>
              <a:rPr lang="en-US" sz="800" b="true">
                <a:solidFill>
                  <a:srgbClr val="388E3C"/>
                </a:solidFill>
              </a:rPr>
              <a:t>DECREASING</a:t>
            </a:r>
            <a:r>
              <a:rPr lang="en-US" sz="800" b="true" baseline="0">
                <a:solidFill>
                  <a:srgbClr val="388E3C"/>
                </a:solidFill>
              </a:rPr>
              <a:t> EQUALITY</a:t>
            </a:r>
            <a:endParaRPr lang="en-US" sz="800" b="true">
              <a:solidFill>
                <a:srgbClr val="388E3C"/>
              </a:solidFill>
            </a:endParaRPr>
          </a:p>
        </xdr:txBody>
      </xdr:sp>
    </xdr:grpSp>
    <xdr:clientData/>
  </xdr:twoCellAnchor>
  <xdr:twoCellAnchor>
    <xdr:from>
      <xdr:col>14</xdr:col>
      <xdr:colOff>0</xdr:colOff>
      <xdr:row>2</xdr:row>
      <xdr:rowOff>0</xdr:rowOff>
    </xdr:from>
    <xdr:to>
      <xdr:col>20</xdr:col>
      <xdr:colOff>514350</xdr:colOff>
      <xdr:row>23</xdr:row>
      <xdr:rowOff>4763</xdr:rowOff>
    </xdr:to>
    <xdr:graphicFrame macro="">
      <xdr:nvGraphicFramePr>
        <xdr:cNvPr id="19" name="Chart 18">
          <a:extLst>
            <a:ext xmlns:a16="http://schemas.microsoft.com/office/drawing/2014/main" uri="{FF2B5EF4-FFF2-40B4-BE49-F238E27FC236}">
              <a16:creationId xmlns:a16="http://schemas.microsoft.com/office/drawing/2014/main" id="{82E5150E-A141-4C38-B004-FDA4B487EB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2</xdr:row>
      <xdr:rowOff>9525</xdr:rowOff>
    </xdr:from>
    <xdr:to>
      <xdr:col>13</xdr:col>
      <xdr:colOff>581025</xdr:colOff>
      <xdr:row>23</xdr:row>
      <xdr:rowOff>14288</xdr:rowOff>
    </xdr:to>
    <xdr:graphicFrame macro="">
      <xdr:nvGraphicFramePr>
        <xdr:cNvPr id="18" name="Chart 17">
          <a:extLst>
            <a:ext xmlns:a16="http://schemas.microsoft.com/office/drawing/2014/main" uri="{FF2B5EF4-FFF2-40B4-BE49-F238E27FC236}">
              <a16:creationId xmlns:a16="http://schemas.microsoft.com/office/drawing/2014/main" id="{6592AB1B-4A75-40F9-8FD3-92749ACC74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123825</xdr:colOff>
      <xdr:row>2</xdr:row>
      <xdr:rowOff>80961</xdr:rowOff>
    </xdr:from>
    <xdr:to>
      <xdr:col>7</xdr:col>
      <xdr:colOff>28575</xdr:colOff>
      <xdr:row>23</xdr:row>
      <xdr:rowOff>85724</xdr:rowOff>
    </xdr:to>
    <xdr:graphicFrame macro="">
      <xdr:nvGraphicFramePr>
        <xdr:cNvPr id="17" name="Chart 16">
          <a:extLst>
            <a:ext xmlns:a16="http://schemas.microsoft.com/office/drawing/2014/main" uri="{FF2B5EF4-FFF2-40B4-BE49-F238E27FC236}">
              <a16:creationId xmlns:a16="http://schemas.microsoft.com/office/drawing/2014/main" id="{C64F69D4-6F3D-4B73-AFCD-0C3D74A461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5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1038224</xdr:colOff>
      <xdr:row>4</xdr:row>
      <xdr:rowOff>161925</xdr:rowOff>
    </xdr:from>
    <xdr:to>
      <xdr:col>0</xdr:col>
      <xdr:colOff>1952625</xdr:colOff>
      <xdr:row>19</xdr:row>
      <xdr:rowOff>152400</xdr:rowOff>
    </xdr:to>
    <xdr:sp macro="" textlink="">
      <xdr:nvSpPr>
        <xdr:cNvPr id="5" name="Rectangle 4">
          <a:extLst>
            <a:ext xmlns:a16="http://schemas.microsoft.com/office/drawing/2014/main" uri="{FF2B5EF4-FFF2-40B4-BE49-F238E27FC236}">
              <a16:creationId xmlns:a16="http://schemas.microsoft.com/office/drawing/2014/main" id="{63E7E1AD-375F-4124-A33F-772343BA9AD3}"/>
            </a:ext>
          </a:extLst>
        </xdr:cNvPr>
        <xdr:cNvSpPr/>
      </xdr:nvSpPr>
      <xdr:spPr>
        <a:xfrm>
          <a:off x="1038224" y="1028700"/>
          <a:ext cx="914401" cy="2847975"/>
        </a:xfrm>
        <a:prstGeom prst="rect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ctr"/>
          <a:r>
            <a:rPr lang="en-US" sz="1100">
              <a:solidFill>
                <a:schemeClr val="bg1">
                  <a:lumMod val="50000"/>
                </a:schemeClr>
              </a:solidFill>
            </a:rPr>
            <a:t>No data</a:t>
          </a:r>
        </a:p>
      </xdr:txBody>
    </xdr:sp>
    <xdr:clientData/>
  </xdr:twoCellAnchor>
  <xdr:twoCellAnchor>
    <xdr:from>
      <xdr:col>0</xdr:col>
      <xdr:colOff>2581275</xdr:colOff>
      <xdr:row>4</xdr:row>
      <xdr:rowOff>161925</xdr:rowOff>
    </xdr:from>
    <xdr:to>
      <xdr:col>1</xdr:col>
      <xdr:colOff>676276</xdr:colOff>
      <xdr:row>19</xdr:row>
      <xdr:rowOff>152400</xdr:rowOff>
    </xdr:to>
    <xdr:sp macro="" textlink="">
      <xdr:nvSpPr>
        <xdr:cNvPr id="6" name="Rectangle 5">
          <a:extLst>
            <a:ext xmlns:a16="http://schemas.microsoft.com/office/drawing/2014/main" uri="{FF2B5EF4-FFF2-40B4-BE49-F238E27FC236}">
              <a16:creationId xmlns:a16="http://schemas.microsoft.com/office/drawing/2014/main" id="{67684DCB-26BF-4D65-A03B-8496B417790A}"/>
            </a:ext>
          </a:extLst>
        </xdr:cNvPr>
        <xdr:cNvSpPr/>
      </xdr:nvSpPr>
      <xdr:spPr>
        <a:xfrm>
          <a:off x="2581275" y="1028700"/>
          <a:ext cx="914401" cy="2847975"/>
        </a:xfrm>
        <a:prstGeom prst="rect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ctr"/>
          <a:r>
            <a:rPr lang="en-US" sz="1100">
              <a:solidFill>
                <a:schemeClr val="bg1">
                  <a:lumMod val="50000"/>
                </a:schemeClr>
              </a:solidFill>
            </a:rPr>
            <a:t>No data</a:t>
          </a:r>
        </a:p>
      </xdr:txBody>
    </xdr:sp>
    <xdr:clientData/>
  </xdr:twoCellAnchor>
  <xdr:twoCellAnchor>
    <xdr:from>
      <xdr:col>1</xdr:col>
      <xdr:colOff>1295400</xdr:colOff>
      <xdr:row>4</xdr:row>
      <xdr:rowOff>161925</xdr:rowOff>
    </xdr:from>
    <xdr:to>
      <xdr:col>3</xdr:col>
      <xdr:colOff>266701</xdr:colOff>
      <xdr:row>19</xdr:row>
      <xdr:rowOff>152400</xdr:rowOff>
    </xdr:to>
    <xdr:sp macro="" textlink="">
      <xdr:nvSpPr>
        <xdr:cNvPr id="7" name="Rectangle 6">
          <a:extLst>
            <a:ext xmlns:a16="http://schemas.microsoft.com/office/drawing/2014/main" uri="{FF2B5EF4-FFF2-40B4-BE49-F238E27FC236}">
              <a16:creationId xmlns:a16="http://schemas.microsoft.com/office/drawing/2014/main" id="{C533ED08-08BB-4A4A-BAE0-1F84A84BB268}"/>
            </a:ext>
          </a:extLst>
        </xdr:cNvPr>
        <xdr:cNvSpPr/>
      </xdr:nvSpPr>
      <xdr:spPr>
        <a:xfrm>
          <a:off x="4114800" y="1028700"/>
          <a:ext cx="914401" cy="2847975"/>
        </a:xfrm>
        <a:prstGeom prst="rect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ctr"/>
          <a:r>
            <a:rPr lang="en-US" sz="1100">
              <a:solidFill>
                <a:schemeClr val="bg1">
                  <a:lumMod val="50000"/>
                </a:schemeClr>
              </a:solidFill>
            </a:rPr>
            <a:t>No data</a:t>
          </a:r>
        </a:p>
      </xdr:txBody>
    </xdr:sp>
    <xdr:clientData/>
  </xdr:twoCellAnchor>
  <xdr:twoCellAnchor>
    <xdr:from>
      <xdr:col>0</xdr:col>
      <xdr:colOff>409576</xdr:colOff>
      <xdr:row>2</xdr:row>
      <xdr:rowOff>47625</xdr:rowOff>
    </xdr:from>
    <xdr:to>
      <xdr:col>0</xdr:col>
      <xdr:colOff>2238375</xdr:colOff>
      <xdr:row>25</xdr:row>
      <xdr:rowOff>28575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60EAD5A1-F252-4318-BC45-62A3FC9637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1933576</xdr:colOff>
      <xdr:row>2</xdr:row>
      <xdr:rowOff>57150</xdr:rowOff>
    </xdr:from>
    <xdr:to>
      <xdr:col>1</xdr:col>
      <xdr:colOff>962025</xdr:colOff>
      <xdr:row>25</xdr:row>
      <xdr:rowOff>38100</xdr:rowOff>
    </xdr:to>
    <xdr:graphicFrame macro="">
      <xdr:nvGraphicFramePr>
        <xdr:cNvPr id="3" name="Chart 2">
          <a:extLst>
            <a:ext xmlns:a16="http://schemas.microsoft.com/office/drawing/2014/main" uri="{FF2B5EF4-FFF2-40B4-BE49-F238E27FC236}">
              <a16:creationId xmlns:a16="http://schemas.microsoft.com/office/drawing/2014/main" id="{4131ED7C-7FB6-4760-9AAD-75BEF6B196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647700</xdr:colOff>
      <xdr:row>2</xdr:row>
      <xdr:rowOff>57150</xdr:rowOff>
    </xdr:from>
    <xdr:to>
      <xdr:col>3</xdr:col>
      <xdr:colOff>533399</xdr:colOff>
      <xdr:row>25</xdr:row>
      <xdr:rowOff>38100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272B97A2-CD31-4BCD-955D-2954F5DAE9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6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314325</xdr:colOff>
      <xdr:row>1</xdr:row>
      <xdr:rowOff>285750</xdr:rowOff>
    </xdr:from>
    <xdr:to>
      <xdr:col>0</xdr:col>
      <xdr:colOff>2171700</xdr:colOff>
      <xdr:row>24</xdr:row>
      <xdr:rowOff>161925</xdr:rowOff>
    </xdr:to>
    <xdr:graphicFrame macro="">
      <xdr:nvGraphicFramePr>
        <xdr:cNvPr id="5" name="Chart 4">
          <a:extLst>
            <a:ext xmlns:a16="http://schemas.microsoft.com/office/drawing/2014/main" uri="{FF2B5EF4-FFF2-40B4-BE49-F238E27FC236}">
              <a16:creationId xmlns:a16="http://schemas.microsoft.com/office/drawing/2014/main" id="{326EC2AA-56A8-4581-A5BC-1E4925A133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2286001</xdr:colOff>
      <xdr:row>2</xdr:row>
      <xdr:rowOff>57150</xdr:rowOff>
    </xdr:from>
    <xdr:to>
      <xdr:col>1</xdr:col>
      <xdr:colOff>1314450</xdr:colOff>
      <xdr:row>25</xdr:row>
      <xdr:rowOff>38100</xdr:rowOff>
    </xdr:to>
    <xdr:graphicFrame macro="">
      <xdr:nvGraphicFramePr>
        <xdr:cNvPr id="6" name="Chart 5">
          <a:extLst>
            <a:ext xmlns:a16="http://schemas.microsoft.com/office/drawing/2014/main" uri="{FF2B5EF4-FFF2-40B4-BE49-F238E27FC236}">
              <a16:creationId xmlns:a16="http://schemas.microsoft.com/office/drawing/2014/main" id="{4AE0D915-D19F-4CD4-9021-7D0ABFA6C7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57151</xdr:colOff>
      <xdr:row>2</xdr:row>
      <xdr:rowOff>47625</xdr:rowOff>
    </xdr:from>
    <xdr:to>
      <xdr:col>5</xdr:col>
      <xdr:colOff>314325</xdr:colOff>
      <xdr:row>25</xdr:row>
      <xdr:rowOff>28575</xdr:rowOff>
    </xdr:to>
    <xdr:graphicFrame macro="">
      <xdr:nvGraphicFramePr>
        <xdr:cNvPr id="7" name="Chart 6">
          <a:extLst>
            <a:ext xmlns:a16="http://schemas.microsoft.com/office/drawing/2014/main" uri="{FF2B5EF4-FFF2-40B4-BE49-F238E27FC236}">
              <a16:creationId xmlns:a16="http://schemas.microsoft.com/office/drawing/2014/main" id="{6F9A6AD6-CE9B-43CC-8610-3C06EEA801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7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0</xdr:colOff>
      <xdr:row>2</xdr:row>
      <xdr:rowOff>71437</xdr:rowOff>
    </xdr:from>
    <xdr:to>
      <xdr:col>5</xdr:col>
      <xdr:colOff>714375</xdr:colOff>
      <xdr:row>20</xdr:row>
      <xdr:rowOff>123825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23F4A93F-0CF1-4064-AC29-05200AF108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</xdr:row>
      <xdr:rowOff>71437</xdr:rowOff>
    </xdr:from>
    <xdr:to>
      <xdr:col>5</xdr:col>
      <xdr:colOff>714375</xdr:colOff>
      <xdr:row>44</xdr:row>
      <xdr:rowOff>123825</xdr:rowOff>
    </xdr:to>
    <xdr:graphicFrame macro="">
      <xdr:nvGraphicFramePr>
        <xdr:cNvPr id="3" name="Chart 2">
          <a:extLst>
            <a:ext xmlns:a16="http://schemas.microsoft.com/office/drawing/2014/main" uri="{FF2B5EF4-FFF2-40B4-BE49-F238E27FC236}">
              <a16:creationId xmlns:a16="http://schemas.microsoft.com/office/drawing/2014/main" id="{9317488D-93AE-480F-981D-FD8F4CEAE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50</xdr:row>
      <xdr:rowOff>42862</xdr:rowOff>
    </xdr:from>
    <xdr:to>
      <xdr:col>5</xdr:col>
      <xdr:colOff>714375</xdr:colOff>
      <xdr:row>68</xdr:row>
      <xdr:rowOff>95250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F14D2B24-D858-4262-BFCF-B8A72F25C6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609599</xdr:colOff>
      <xdr:row>1</xdr:row>
      <xdr:rowOff>223837</xdr:rowOff>
    </xdr:from>
    <xdr:to>
      <xdr:col>6</xdr:col>
      <xdr:colOff>3219450</xdr:colOff>
      <xdr:row>15</xdr:row>
      <xdr:rowOff>85726</xdr:rowOff>
    </xdr:to>
    <xdr:graphicFrame macro="">
      <xdr:nvGraphicFramePr>
        <xdr:cNvPr id="5" name="Chart 4">
          <a:extLst>
            <a:ext xmlns:a16="http://schemas.microsoft.com/office/drawing/2014/main" uri="{FF2B5EF4-FFF2-40B4-BE49-F238E27FC236}">
              <a16:creationId xmlns:a16="http://schemas.microsoft.com/office/drawing/2014/main" id="{3787B5C7-4EA6-476D-9AF2-D0225AD31A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771525</xdr:colOff>
      <xdr:row>5</xdr:row>
      <xdr:rowOff>104775</xdr:rowOff>
    </xdr:from>
    <xdr:to>
      <xdr:col>6</xdr:col>
      <xdr:colOff>1162050</xdr:colOff>
      <xdr:row>11</xdr:row>
      <xdr:rowOff>57150</xdr:rowOff>
    </xdr:to>
    <xdr:sp macro="" textlink="$N$13">
      <xdr:nvSpPr>
        <xdr:cNvPr id="6" name="TextBox 5">
          <a:extLst>
            <a:ext xmlns:a16="http://schemas.microsoft.com/office/drawing/2014/main" uri="{FF2B5EF4-FFF2-40B4-BE49-F238E27FC236}">
              <a16:creationId xmlns:a16="http://schemas.microsoft.com/office/drawing/2014/main" id="{C66F324A-74C1-471A-8AC3-A95FEFEBF597}"/>
            </a:ext>
          </a:extLst>
        </xdr:cNvPr>
        <xdr:cNvSpPr txBox="true"/>
      </xdr:nvSpPr>
      <xdr:spPr>
        <a:xfrm>
          <a:off x="4629150" y="1162050"/>
          <a:ext cx="1276350" cy="1095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92B373CE-DC5F-462A-A1B0-35C47F67A727}" type="TxLink">
            <a:rPr lang="en-US" sz="1100" b="true" i="false" u="none" strike="noStrike">
              <a:solidFill>
                <a:srgbClr val="AB47BC"/>
              </a:solidFill>
              <a:latin typeface="Calibri"/>
              <a:cs typeface="Calibri"/>
            </a:rPr>
            <a:pPr algn="ctr"/>
            <a:t>? million people in Region lack basic hygiene services</a:t>
          </a:fld>
          <a:endParaRPr lang="en-US" sz="1100" b="true">
            <a:solidFill>
              <a:srgbClr val="AB47BC"/>
            </a:solidFill>
          </a:endParaRPr>
        </a:p>
      </xdr:txBody>
    </xdr:sp>
    <xdr:clientData/>
  </xdr:twoCellAnchor>
  <xdr:twoCellAnchor>
    <xdr:from>
      <xdr:col>5</xdr:col>
      <xdr:colOff>85725</xdr:colOff>
      <xdr:row>26</xdr:row>
      <xdr:rowOff>66675</xdr:rowOff>
    </xdr:from>
    <xdr:to>
      <xdr:col>6</xdr:col>
      <xdr:colOff>3305176</xdr:colOff>
      <xdr:row>40</xdr:row>
      <xdr:rowOff>33339</xdr:rowOff>
    </xdr:to>
    <xdr:graphicFrame macro="">
      <xdr:nvGraphicFramePr>
        <xdr:cNvPr id="7" name="Chart 6">
          <a:extLst>
            <a:ext xmlns:a16="http://schemas.microsoft.com/office/drawing/2014/main" uri="{FF2B5EF4-FFF2-40B4-BE49-F238E27FC236}">
              <a16:creationId xmlns:a16="http://schemas.microsoft.com/office/drawing/2014/main" id="{E6621E95-402D-4E5A-BA90-8D1CE68918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38100</xdr:colOff>
      <xdr:row>49</xdr:row>
      <xdr:rowOff>285750</xdr:rowOff>
    </xdr:from>
    <xdr:to>
      <xdr:col>6</xdr:col>
      <xdr:colOff>3257551</xdr:colOff>
      <xdr:row>63</xdr:row>
      <xdr:rowOff>147639</xdr:rowOff>
    </xdr:to>
    <xdr:graphicFrame macro="">
      <xdr:nvGraphicFramePr>
        <xdr:cNvPr id="8" name="Chart 7">
          <a:extLst>
            <a:ext xmlns:a16="http://schemas.microsoft.com/office/drawing/2014/main" uri="{FF2B5EF4-FFF2-40B4-BE49-F238E27FC236}">
              <a16:creationId xmlns:a16="http://schemas.microsoft.com/office/drawing/2014/main" id="{63344509-6A64-4CD3-9E62-F71067D76A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828675</xdr:colOff>
      <xdr:row>29</xdr:row>
      <xdr:rowOff>152401</xdr:rowOff>
    </xdr:from>
    <xdr:to>
      <xdr:col>6</xdr:col>
      <xdr:colOff>1219200</xdr:colOff>
      <xdr:row>36</xdr:row>
      <xdr:rowOff>152401</xdr:rowOff>
    </xdr:to>
    <xdr:sp macro="" textlink="$N$37">
      <xdr:nvSpPr>
        <xdr:cNvPr id="9" name="TextBox 8">
          <a:extLst>
            <a:ext xmlns:a16="http://schemas.microsoft.com/office/drawing/2014/main" uri="{FF2B5EF4-FFF2-40B4-BE49-F238E27FC236}">
              <a16:creationId xmlns:a16="http://schemas.microsoft.com/office/drawing/2014/main" id="{B1222BA6-4D2E-4818-A2C1-76781E4ACD22}"/>
            </a:ext>
          </a:extLst>
        </xdr:cNvPr>
        <xdr:cNvSpPr txBox="true"/>
      </xdr:nvSpPr>
      <xdr:spPr>
        <a:xfrm>
          <a:off x="4686300" y="5934076"/>
          <a:ext cx="1276350" cy="1333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FD6BF461-6BE6-4E62-9B54-2A2E579580FC}" type="TxLink">
            <a:rPr lang="en-US" sz="1100" b="true" i="false" u="none" strike="noStrike">
              <a:solidFill>
                <a:srgbClr val="AB47BC"/>
              </a:solidFill>
              <a:latin typeface="Calibri"/>
              <a:cs typeface="Calibri"/>
            </a:rPr>
            <a:pPr algn="ctr"/>
            <a:t>? million people in urban Region lack basic hygiene services</a:t>
          </a:fld>
          <a:endParaRPr lang="en-US" sz="1100" b="true">
            <a:solidFill>
              <a:srgbClr val="AB47BC"/>
            </a:solidFill>
          </a:endParaRPr>
        </a:p>
      </xdr:txBody>
    </xdr:sp>
    <xdr:clientData/>
  </xdr:twoCellAnchor>
  <xdr:twoCellAnchor>
    <xdr:from>
      <xdr:col>5</xdr:col>
      <xdr:colOff>752475</xdr:colOff>
      <xdr:row>52</xdr:row>
      <xdr:rowOff>123825</xdr:rowOff>
    </xdr:from>
    <xdr:to>
      <xdr:col>6</xdr:col>
      <xdr:colOff>1143000</xdr:colOff>
      <xdr:row>61</xdr:row>
      <xdr:rowOff>180974</xdr:rowOff>
    </xdr:to>
    <xdr:sp macro="" textlink="$N$61">
      <xdr:nvSpPr>
        <xdr:cNvPr id="10" name="TextBox 9">
          <a:extLst>
            <a:ext xmlns:a16="http://schemas.microsoft.com/office/drawing/2014/main" uri="{FF2B5EF4-FFF2-40B4-BE49-F238E27FC236}">
              <a16:creationId xmlns:a16="http://schemas.microsoft.com/office/drawing/2014/main" id="{2D8C72CF-7B60-403B-B312-F934CC399698}"/>
            </a:ext>
          </a:extLst>
        </xdr:cNvPr>
        <xdr:cNvSpPr txBox="true"/>
      </xdr:nvSpPr>
      <xdr:spPr>
        <a:xfrm>
          <a:off x="4610100" y="10439400"/>
          <a:ext cx="1276350" cy="17716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F9199255-1B0D-4D91-9E9B-FC6EEB852AA5}" type="TxLink">
            <a:rPr lang="en-US" sz="1100" b="true" i="false" u="none" strike="noStrike">
              <a:solidFill>
                <a:srgbClr val="AB47BC"/>
              </a:solidFill>
              <a:latin typeface="Calibri"/>
              <a:cs typeface="Calibri"/>
            </a:rPr>
            <a:pPr algn="ctr"/>
            <a:t>? million people in rural Region lack basic hygiene services</a:t>
          </a:fld>
          <a:endParaRPr lang="en-US" sz="1100" b="true">
            <a:solidFill>
              <a:srgbClr val="AB47BC"/>
            </a:solidFill>
          </a:endParaRPr>
        </a:p>
      </xdr:txBody>
    </xdr:sp>
    <xdr:clientData/>
  </xdr:twoCellAnchor>
</xdr:wsDr>
</file>

<file path=xl/drawings/drawing38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76201</xdr:colOff>
      <xdr:row>2</xdr:row>
      <xdr:rowOff>28574</xdr:rowOff>
    </xdr:from>
    <xdr:to>
      <xdr:col>18</xdr:col>
      <xdr:colOff>80615</xdr:colOff>
      <xdr:row>22</xdr:row>
      <xdr:rowOff>114299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0A002E3D-DBC4-4EA4-A2D5-8C6E9EB9B3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76200</xdr:colOff>
      <xdr:row>27</xdr:row>
      <xdr:rowOff>28574</xdr:rowOff>
    </xdr:from>
    <xdr:to>
      <xdr:col>18</xdr:col>
      <xdr:colOff>7432</xdr:colOff>
      <xdr:row>47</xdr:row>
      <xdr:rowOff>114299</xdr:rowOff>
    </xdr:to>
    <xdr:graphicFrame macro="">
      <xdr:nvGraphicFramePr>
        <xdr:cNvPr id="3" name="Chart 2">
          <a:extLst>
            <a:ext xmlns:a16="http://schemas.microsoft.com/office/drawing/2014/main" uri="{FF2B5EF4-FFF2-40B4-BE49-F238E27FC236}">
              <a16:creationId xmlns:a16="http://schemas.microsoft.com/office/drawing/2014/main" id="{5169A252-A254-4C89-8A41-DE1192A4C8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76200</xdr:colOff>
      <xdr:row>52</xdr:row>
      <xdr:rowOff>28574</xdr:rowOff>
    </xdr:from>
    <xdr:to>
      <xdr:col>18</xdr:col>
      <xdr:colOff>95250</xdr:colOff>
      <xdr:row>72</xdr:row>
      <xdr:rowOff>114299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395426D9-EB5A-4974-A4CB-36E028379C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9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76201</xdr:colOff>
      <xdr:row>2</xdr:row>
      <xdr:rowOff>28574</xdr:rowOff>
    </xdr:from>
    <xdr:to>
      <xdr:col>18</xdr:col>
      <xdr:colOff>80615</xdr:colOff>
      <xdr:row>22</xdr:row>
      <xdr:rowOff>114299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BA85BBCC-CFC6-46DB-9111-28B5C06C81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76200</xdr:colOff>
      <xdr:row>27</xdr:row>
      <xdr:rowOff>28574</xdr:rowOff>
    </xdr:from>
    <xdr:to>
      <xdr:col>18</xdr:col>
      <xdr:colOff>7432</xdr:colOff>
      <xdr:row>47</xdr:row>
      <xdr:rowOff>114299</xdr:rowOff>
    </xdr:to>
    <xdr:graphicFrame macro="">
      <xdr:nvGraphicFramePr>
        <xdr:cNvPr id="3" name="Chart 2">
          <a:extLst>
            <a:ext xmlns:a16="http://schemas.microsoft.com/office/drawing/2014/main" uri="{FF2B5EF4-FFF2-40B4-BE49-F238E27FC236}">
              <a16:creationId xmlns:a16="http://schemas.microsoft.com/office/drawing/2014/main" id="{CE03F10D-E531-4793-A375-E9FFE0111E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76200</xdr:colOff>
      <xdr:row>52</xdr:row>
      <xdr:rowOff>28574</xdr:rowOff>
    </xdr:from>
    <xdr:to>
      <xdr:col>18</xdr:col>
      <xdr:colOff>95250</xdr:colOff>
      <xdr:row>72</xdr:row>
      <xdr:rowOff>114299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DC100199-9FDD-44AA-9C5C-99A0A079A9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0</xdr:colOff>
      <xdr:row>2</xdr:row>
      <xdr:rowOff>71437</xdr:rowOff>
    </xdr:from>
    <xdr:to>
      <xdr:col>5</xdr:col>
      <xdr:colOff>714375</xdr:colOff>
      <xdr:row>20</xdr:row>
      <xdr:rowOff>123825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9EFB4703-443F-45F2-98D3-9B9EBD72BC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</xdr:row>
      <xdr:rowOff>71437</xdr:rowOff>
    </xdr:from>
    <xdr:to>
      <xdr:col>5</xdr:col>
      <xdr:colOff>714375</xdr:colOff>
      <xdr:row>44</xdr:row>
      <xdr:rowOff>123825</xdr:rowOff>
    </xdr:to>
    <xdr:graphicFrame macro="">
      <xdr:nvGraphicFramePr>
        <xdr:cNvPr id="3" name="Chart 2">
          <a:extLst>
            <a:ext xmlns:a16="http://schemas.microsoft.com/office/drawing/2014/main" uri="{FF2B5EF4-FFF2-40B4-BE49-F238E27FC236}">
              <a16:creationId xmlns:a16="http://schemas.microsoft.com/office/drawing/2014/main" id="{70303C70-A266-4121-82D8-823CF313A7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50</xdr:row>
      <xdr:rowOff>42862</xdr:rowOff>
    </xdr:from>
    <xdr:to>
      <xdr:col>5</xdr:col>
      <xdr:colOff>714375</xdr:colOff>
      <xdr:row>68</xdr:row>
      <xdr:rowOff>95250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8B5DF595-BCD6-4F1D-9B5E-4580ADF7C6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609599</xdr:colOff>
      <xdr:row>1</xdr:row>
      <xdr:rowOff>223837</xdr:rowOff>
    </xdr:from>
    <xdr:to>
      <xdr:col>6</xdr:col>
      <xdr:colOff>3219450</xdr:colOff>
      <xdr:row>15</xdr:row>
      <xdr:rowOff>85726</xdr:rowOff>
    </xdr:to>
    <xdr:graphicFrame macro="">
      <xdr:nvGraphicFramePr>
        <xdr:cNvPr id="5" name="Chart 4">
          <a:extLst>
            <a:ext xmlns:a16="http://schemas.microsoft.com/office/drawing/2014/main" uri="{FF2B5EF4-FFF2-40B4-BE49-F238E27FC236}">
              <a16:creationId xmlns:a16="http://schemas.microsoft.com/office/drawing/2014/main" id="{C6113FBC-1E39-4853-A445-4A3F11B49C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771525</xdr:colOff>
      <xdr:row>5</xdr:row>
      <xdr:rowOff>104775</xdr:rowOff>
    </xdr:from>
    <xdr:to>
      <xdr:col>6</xdr:col>
      <xdr:colOff>1162050</xdr:colOff>
      <xdr:row>11</xdr:row>
      <xdr:rowOff>57150</xdr:rowOff>
    </xdr:to>
    <xdr:sp macro="" textlink="$N$13">
      <xdr:nvSpPr>
        <xdr:cNvPr id="6" name="TextBox 5">
          <a:extLst>
            <a:ext xmlns:a16="http://schemas.microsoft.com/office/drawing/2014/main" uri="{FF2B5EF4-FFF2-40B4-BE49-F238E27FC236}">
              <a16:creationId xmlns:a16="http://schemas.microsoft.com/office/drawing/2014/main" id="{ACD98F29-6540-4195-88D1-3D81AA957CFA}"/>
            </a:ext>
          </a:extLst>
        </xdr:cNvPr>
        <xdr:cNvSpPr txBox="true"/>
      </xdr:nvSpPr>
      <xdr:spPr>
        <a:xfrm>
          <a:off x="4629150" y="1162050"/>
          <a:ext cx="1276350" cy="1095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92B373CE-DC5F-462A-A1B0-35C47F67A727}" type="TxLink">
            <a:rPr lang="en-US" sz="1100" b="true" i="false" u="none" strike="noStrike">
              <a:solidFill>
                <a:schemeClr val="accent5">
                  <a:lumMod val="50000"/>
                </a:schemeClr>
              </a:solidFill>
              <a:latin typeface="Calibri"/>
              <a:cs typeface="Calibri"/>
            </a:rPr>
            <a:pPr algn="ctr"/>
            <a:t> </a:t>
          </a:fld>
          <a:endParaRPr lang="en-US" sz="1100" b="true">
            <a:solidFill>
              <a:schemeClr val="accent5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85725</xdr:colOff>
      <xdr:row>26</xdr:row>
      <xdr:rowOff>66675</xdr:rowOff>
    </xdr:from>
    <xdr:to>
      <xdr:col>6</xdr:col>
      <xdr:colOff>3305176</xdr:colOff>
      <xdr:row>40</xdr:row>
      <xdr:rowOff>33339</xdr:rowOff>
    </xdr:to>
    <xdr:graphicFrame macro="">
      <xdr:nvGraphicFramePr>
        <xdr:cNvPr id="7" name="Chart 6">
          <a:extLst>
            <a:ext xmlns:a16="http://schemas.microsoft.com/office/drawing/2014/main" uri="{FF2B5EF4-FFF2-40B4-BE49-F238E27FC236}">
              <a16:creationId xmlns:a16="http://schemas.microsoft.com/office/drawing/2014/main" id="{8954B517-7F41-47B7-A5FF-A23A97219D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38100</xdr:colOff>
      <xdr:row>49</xdr:row>
      <xdr:rowOff>285750</xdr:rowOff>
    </xdr:from>
    <xdr:to>
      <xdr:col>6</xdr:col>
      <xdr:colOff>3257551</xdr:colOff>
      <xdr:row>63</xdr:row>
      <xdr:rowOff>147639</xdr:rowOff>
    </xdr:to>
    <xdr:graphicFrame macro="">
      <xdr:nvGraphicFramePr>
        <xdr:cNvPr id="8" name="Chart 7">
          <a:extLst>
            <a:ext xmlns:a16="http://schemas.microsoft.com/office/drawing/2014/main" uri="{FF2B5EF4-FFF2-40B4-BE49-F238E27FC236}">
              <a16:creationId xmlns:a16="http://schemas.microsoft.com/office/drawing/2014/main" id="{2AFF32D0-52AF-4421-B8A1-DD02FDB610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828675</xdr:colOff>
      <xdr:row>29</xdr:row>
      <xdr:rowOff>152401</xdr:rowOff>
    </xdr:from>
    <xdr:to>
      <xdr:col>6</xdr:col>
      <xdr:colOff>1219200</xdr:colOff>
      <xdr:row>36</xdr:row>
      <xdr:rowOff>152401</xdr:rowOff>
    </xdr:to>
    <xdr:sp macro="" textlink="$N$37">
      <xdr:nvSpPr>
        <xdr:cNvPr id="9" name="TextBox 8">
          <a:extLst>
            <a:ext xmlns:a16="http://schemas.microsoft.com/office/drawing/2014/main" uri="{FF2B5EF4-FFF2-40B4-BE49-F238E27FC236}">
              <a16:creationId xmlns:a16="http://schemas.microsoft.com/office/drawing/2014/main" id="{2FB43FAE-E234-486C-AB10-6AF39184F521}"/>
            </a:ext>
          </a:extLst>
        </xdr:cNvPr>
        <xdr:cNvSpPr txBox="true"/>
      </xdr:nvSpPr>
      <xdr:spPr>
        <a:xfrm>
          <a:off x="4686300" y="5934076"/>
          <a:ext cx="1276350" cy="1333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FD6BF461-6BE6-4E62-9B54-2A2E579580FC}" type="TxLink">
            <a:rPr lang="en-US" sz="1100" b="true" i="false" u="none" strike="noStrike">
              <a:solidFill>
                <a:srgbClr val="002060"/>
              </a:solidFill>
              <a:latin typeface="Calibri"/>
              <a:cs typeface="Calibri"/>
            </a:rPr>
            <a:pPr algn="ctr"/>
            <a:t> </a:t>
          </a:fld>
          <a:endParaRPr lang="en-US" sz="1100" b="true">
            <a:solidFill>
              <a:srgbClr val="002060"/>
            </a:solidFill>
          </a:endParaRPr>
        </a:p>
      </xdr:txBody>
    </xdr:sp>
    <xdr:clientData/>
  </xdr:twoCellAnchor>
  <xdr:twoCellAnchor>
    <xdr:from>
      <xdr:col>5</xdr:col>
      <xdr:colOff>752475</xdr:colOff>
      <xdr:row>52</xdr:row>
      <xdr:rowOff>123825</xdr:rowOff>
    </xdr:from>
    <xdr:to>
      <xdr:col>6</xdr:col>
      <xdr:colOff>1143000</xdr:colOff>
      <xdr:row>61</xdr:row>
      <xdr:rowOff>180974</xdr:rowOff>
    </xdr:to>
    <xdr:sp macro="" textlink="$N$61">
      <xdr:nvSpPr>
        <xdr:cNvPr id="10" name="TextBox 9">
          <a:extLst>
            <a:ext xmlns:a16="http://schemas.microsoft.com/office/drawing/2014/main" uri="{FF2B5EF4-FFF2-40B4-BE49-F238E27FC236}">
              <a16:creationId xmlns:a16="http://schemas.microsoft.com/office/drawing/2014/main" id="{E4FDE543-AF5E-4BCA-B04B-56C958D3023C}"/>
            </a:ext>
          </a:extLst>
        </xdr:cNvPr>
        <xdr:cNvSpPr txBox="true"/>
      </xdr:nvSpPr>
      <xdr:spPr>
        <a:xfrm>
          <a:off x="4610100" y="10439400"/>
          <a:ext cx="1276350" cy="17716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F9199255-1B0D-4D91-9E9B-FC6EEB852AA5}" type="TxLink">
            <a:rPr lang="en-US" sz="1100" b="true" i="false" u="none" strike="noStrike">
              <a:solidFill>
                <a:srgbClr val="002060"/>
              </a:solidFill>
              <a:latin typeface="Calibri"/>
              <a:cs typeface="Calibri"/>
            </a:rPr>
            <a:pPr algn="ctr"/>
            <a:t> </a:t>
          </a:fld>
          <a:endParaRPr lang="en-US" sz="1100" b="true">
            <a:solidFill>
              <a:srgbClr val="002060"/>
            </a:solidFill>
          </a:endParaRPr>
        </a:p>
      </xdr:txBody>
    </xdr:sp>
    <xdr:clientData/>
  </xdr:twoCellAnchor>
</xdr:wsDr>
</file>

<file path=xl/drawings/drawing40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234950</xdr:colOff>
      <xdr:row>2</xdr:row>
      <xdr:rowOff>76200</xdr:rowOff>
    </xdr:from>
    <xdr:to>
      <xdr:col>10</xdr:col>
      <xdr:colOff>260350</xdr:colOff>
      <xdr:row>36</xdr:row>
      <xdr:rowOff>44450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EAD12A4E-6DDE-4126-AC72-21BBEA5EDC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 editAs="oneCell">
    <xdr:from>
      <xdr:col>0</xdr:col>
      <xdr:colOff>371474</xdr:colOff>
      <xdr:row>11</xdr:row>
      <xdr:rowOff>41760</xdr:rowOff>
    </xdr:from>
    <xdr:to>
      <xdr:col>13</xdr:col>
      <xdr:colOff>581025</xdr:colOff>
      <xdr:row>38</xdr:row>
      <xdr:rowOff>51624</xdr:rowOff>
    </xdr:to>
    <xdr:pic>
      <xdr:nvPicPr>
        <xdr:cNvPr id="2" name="Picture 1">
          <a:extLst>
            <a:ext xmlns:a16="http://schemas.microsoft.com/office/drawing/2014/main" uri="{FF2B5EF4-FFF2-40B4-BE49-F238E27FC236}">
              <a16:creationId xmlns:a16="http://schemas.microsoft.com/office/drawing/2014/main" id="{C6395167-E6D6-4FC3-B489-4DCD9A249D36}"/>
            </a:ext>
          </a:extLst>
        </xdr:cNvPr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71474" y="1565760"/>
          <a:ext cx="8134351" cy="515336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76201</xdr:colOff>
      <xdr:row>2</xdr:row>
      <xdr:rowOff>28574</xdr:rowOff>
    </xdr:from>
    <xdr:to>
      <xdr:col>18</xdr:col>
      <xdr:colOff>80615</xdr:colOff>
      <xdr:row>22</xdr:row>
      <xdr:rowOff>114299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516664D4-81B6-42E9-BC31-D8DFB9C95C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76200</xdr:colOff>
      <xdr:row>27</xdr:row>
      <xdr:rowOff>28574</xdr:rowOff>
    </xdr:from>
    <xdr:to>
      <xdr:col>18</xdr:col>
      <xdr:colOff>7432</xdr:colOff>
      <xdr:row>47</xdr:row>
      <xdr:rowOff>114299</xdr:rowOff>
    </xdr:to>
    <xdr:graphicFrame macro="">
      <xdr:nvGraphicFramePr>
        <xdr:cNvPr id="3" name="Chart 2">
          <a:extLst>
            <a:ext xmlns:a16="http://schemas.microsoft.com/office/drawing/2014/main" uri="{FF2B5EF4-FFF2-40B4-BE49-F238E27FC236}">
              <a16:creationId xmlns:a16="http://schemas.microsoft.com/office/drawing/2014/main" id="{40AC97AC-7731-454C-B6C9-333A40A8B0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76200</xdr:colOff>
      <xdr:row>52</xdr:row>
      <xdr:rowOff>28574</xdr:rowOff>
    </xdr:from>
    <xdr:to>
      <xdr:col>18</xdr:col>
      <xdr:colOff>95250</xdr:colOff>
      <xdr:row>72</xdr:row>
      <xdr:rowOff>114299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DCE8466B-B048-4905-9AB5-993920921B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171449</xdr:colOff>
      <xdr:row>2</xdr:row>
      <xdr:rowOff>157162</xdr:rowOff>
    </xdr:from>
    <xdr:to>
      <xdr:col>8</xdr:col>
      <xdr:colOff>485774</xdr:colOff>
      <xdr:row>20</xdr:row>
      <xdr:rowOff>95250</xdr:rowOff>
    </xdr:to>
    <xdr:graphicFrame macro="">
      <xdr:nvGraphicFramePr>
        <xdr:cNvPr id="3" name="Chart 2">
          <a:extLst>
            <a:ext xmlns:a16="http://schemas.microsoft.com/office/drawing/2014/main" uri="{FF2B5EF4-FFF2-40B4-BE49-F238E27FC236}">
              <a16:creationId xmlns:a16="http://schemas.microsoft.com/office/drawing/2014/main" id="{66623861-950C-4F79-B8D8-869F075ADE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27</xdr:row>
      <xdr:rowOff>0</xdr:rowOff>
    </xdr:from>
    <xdr:to>
      <xdr:col>8</xdr:col>
      <xdr:colOff>504824</xdr:colOff>
      <xdr:row>44</xdr:row>
      <xdr:rowOff>128588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D6A7E7A0-10DA-43E4-B0DA-609DCD347F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190498</xdr:colOff>
      <xdr:row>3</xdr:row>
      <xdr:rowOff>0</xdr:rowOff>
    </xdr:from>
    <xdr:to>
      <xdr:col>12</xdr:col>
      <xdr:colOff>457199</xdr:colOff>
      <xdr:row>18</xdr:row>
      <xdr:rowOff>152400</xdr:rowOff>
    </xdr:to>
    <xdr:graphicFrame macro="">
      <xdr:nvGraphicFramePr>
        <xdr:cNvPr id="5" name="Chart 4">
          <a:extLst>
            <a:ext xmlns:a16="http://schemas.microsoft.com/office/drawing/2014/main" uri="{FF2B5EF4-FFF2-40B4-BE49-F238E27FC236}">
              <a16:creationId xmlns:a16="http://schemas.microsoft.com/office/drawing/2014/main" id="{A2D2FE7C-8CDD-4FCA-A7FE-F8E3D794CD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209550</xdr:colOff>
      <xdr:row>27</xdr:row>
      <xdr:rowOff>76200</xdr:rowOff>
    </xdr:from>
    <xdr:to>
      <xdr:col>12</xdr:col>
      <xdr:colOff>476251</xdr:colOff>
      <xdr:row>43</xdr:row>
      <xdr:rowOff>47625</xdr:rowOff>
    </xdr:to>
    <xdr:graphicFrame macro="">
      <xdr:nvGraphicFramePr>
        <xdr:cNvPr id="7" name="Chart 6">
          <a:extLst>
            <a:ext xmlns:a16="http://schemas.microsoft.com/office/drawing/2014/main" uri="{FF2B5EF4-FFF2-40B4-BE49-F238E27FC236}">
              <a16:creationId xmlns:a16="http://schemas.microsoft.com/office/drawing/2014/main" id="{81DCD376-F481-4F35-85A3-F34654E156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38100</xdr:colOff>
      <xdr:row>2</xdr:row>
      <xdr:rowOff>128587</xdr:rowOff>
    </xdr:from>
    <xdr:to>
      <xdr:col>11</xdr:col>
      <xdr:colOff>142875</xdr:colOff>
      <xdr:row>32</xdr:row>
      <xdr:rowOff>161925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A703C151-7E9D-473D-95FB-276380862E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180975</xdr:colOff>
      <xdr:row>4</xdr:row>
      <xdr:rowOff>85725</xdr:rowOff>
    </xdr:from>
    <xdr:to>
      <xdr:col>10</xdr:col>
      <xdr:colOff>304801</xdr:colOff>
      <xdr:row>7</xdr:row>
      <xdr:rowOff>171450</xdr:rowOff>
    </xdr:to>
    <xdr:sp macro="" textlink="$A$49">
      <xdr:nvSpPr>
        <xdr:cNvPr id="4" name="TextBox 3">
          <a:extLst>
            <a:ext xmlns:a16="http://schemas.microsoft.com/office/drawing/2014/main" uri="{FF2B5EF4-FFF2-40B4-BE49-F238E27FC236}">
              <a16:creationId xmlns:a16="http://schemas.microsoft.com/office/drawing/2014/main" id="{5D166C51-72A8-4B7B-A667-8E8795CFAEF4}"/>
            </a:ext>
          </a:extLst>
        </xdr:cNvPr>
        <xdr:cNvSpPr txBox="true"/>
      </xdr:nvSpPr>
      <xdr:spPr>
        <a:xfrm>
          <a:off x="6810375" y="952500"/>
          <a:ext cx="1343026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r"/>
          <a:fld id="{99E08BE0-858B-4990-897A-DD5F6070932B}" type="TxLink">
            <a:rPr lang="en-US" sz="1200" b="true" i="false" u="none" strike="noStrike">
              <a:solidFill>
                <a:srgbClr val="0288D1"/>
              </a:solidFill>
              <a:latin typeface="Calibri"/>
              <a:cs typeface="Calibri"/>
            </a:rPr>
            <a:pPr algn="r"/>
            <a:t>ON TRACK</a:t>
          </a:fld>
          <a:endParaRPr lang="en-US" sz="1400" b="true">
            <a:solidFill>
              <a:srgbClr val="0288D1"/>
            </a:solidFill>
          </a:endParaRPr>
        </a:p>
      </xdr:txBody>
    </xdr:sp>
    <xdr:clientData/>
  </xdr:twoCellAnchor>
  <xdr:twoCellAnchor>
    <xdr:from>
      <xdr:col>0</xdr:col>
      <xdr:colOff>1085850</xdr:colOff>
      <xdr:row>13</xdr:row>
      <xdr:rowOff>104775</xdr:rowOff>
    </xdr:from>
    <xdr:to>
      <xdr:col>1</xdr:col>
      <xdr:colOff>9526</xdr:colOff>
      <xdr:row>17</xdr:row>
      <xdr:rowOff>0</xdr:rowOff>
    </xdr:to>
    <xdr:sp macro="" textlink="$A$50">
      <xdr:nvSpPr>
        <xdr:cNvPr id="5" name="TextBox 4">
          <a:extLst>
            <a:ext xmlns:a16="http://schemas.microsoft.com/office/drawing/2014/main" uri="{FF2B5EF4-FFF2-40B4-BE49-F238E27FC236}">
              <a16:creationId xmlns:a16="http://schemas.microsoft.com/office/drawing/2014/main" id="{A326B323-5459-48A1-A48C-53D0AE067B53}"/>
            </a:ext>
          </a:extLst>
        </xdr:cNvPr>
        <xdr:cNvSpPr txBox="true"/>
      </xdr:nvSpPr>
      <xdr:spPr>
        <a:xfrm>
          <a:off x="1085850" y="2686050"/>
          <a:ext cx="1285876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508BE61E-34E1-497F-8F1A-465DE16292D3}" type="TxLink">
            <a:rPr lang="en-US" sz="1200" b="true" i="false" u="none" strike="noStrike">
              <a:solidFill>
                <a:schemeClr val="accent4">
                  <a:lumMod val="75000"/>
                </a:schemeClr>
              </a:solidFill>
              <a:latin typeface="Calibri"/>
              <a:cs typeface="Calibri"/>
            </a:rPr>
            <a:pPr/>
            <a:t>PROGRESS IS TOO SLOW</a:t>
          </a:fld>
          <a:endParaRPr lang="en-US" sz="1400" b="true">
            <a:solidFill>
              <a:schemeClr val="accent4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1114424</xdr:colOff>
      <xdr:row>28</xdr:row>
      <xdr:rowOff>76201</xdr:rowOff>
    </xdr:from>
    <xdr:to>
      <xdr:col>1</xdr:col>
      <xdr:colOff>552449</xdr:colOff>
      <xdr:row>30</xdr:row>
      <xdr:rowOff>1</xdr:rowOff>
    </xdr:to>
    <xdr:sp macro="" textlink="$A$51">
      <xdr:nvSpPr>
        <xdr:cNvPr id="6" name="TextBox 5">
          <a:extLst>
            <a:ext xmlns:a16="http://schemas.microsoft.com/office/drawing/2014/main" uri="{FF2B5EF4-FFF2-40B4-BE49-F238E27FC236}">
              <a16:creationId xmlns:a16="http://schemas.microsoft.com/office/drawing/2014/main" id="{333ED410-8BFD-4039-BAEB-0801BA1543C8}"/>
            </a:ext>
          </a:extLst>
        </xdr:cNvPr>
        <xdr:cNvSpPr txBox="true"/>
      </xdr:nvSpPr>
      <xdr:spPr>
        <a:xfrm>
          <a:off x="1114424" y="5514976"/>
          <a:ext cx="180022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1DE8357C-08F3-4CB6-BC86-D24C0D9B8BFB}" type="TxLink">
            <a:rPr lang="en-US" sz="1200" b="true" i="false" u="none" strike="noStrike">
              <a:solidFill>
                <a:schemeClr val="accent4">
                  <a:lumMod val="50000"/>
                </a:schemeClr>
              </a:solidFill>
              <a:latin typeface="Calibri"/>
              <a:cs typeface="Calibri"/>
            </a:rPr>
            <a:pPr/>
            <a:t>COVERAGE DECREASING</a:t>
          </a:fld>
          <a:endParaRPr lang="en-US" sz="1400" b="true">
            <a:solidFill>
              <a:schemeClr val="accent4">
                <a:lumMod val="50000"/>
              </a:schemeClr>
            </a:solidFill>
          </a:endParaRPr>
        </a:p>
      </xdr:txBody>
    </xdr:sp>
    <xdr:clientData/>
  </xdr:twoCellAnchor>
  <xdr:twoCellAnchor>
    <xdr:from>
      <xdr:col>20</xdr:col>
      <xdr:colOff>38100</xdr:colOff>
      <xdr:row>2</xdr:row>
      <xdr:rowOff>128587</xdr:rowOff>
    </xdr:from>
    <xdr:to>
      <xdr:col>31</xdr:col>
      <xdr:colOff>142875</xdr:colOff>
      <xdr:row>32</xdr:row>
      <xdr:rowOff>161925</xdr:rowOff>
    </xdr:to>
    <xdr:graphicFrame macro="">
      <xdr:nvGraphicFramePr>
        <xdr:cNvPr id="7" name="Chart 6">
          <a:extLst>
            <a:ext xmlns:a16="http://schemas.microsoft.com/office/drawing/2014/main" uri="{FF2B5EF4-FFF2-40B4-BE49-F238E27FC236}">
              <a16:creationId xmlns:a16="http://schemas.microsoft.com/office/drawing/2014/main" id="{82F9CEB4-EC9C-4B30-AA7A-456EF5B142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28</xdr:col>
      <xdr:colOff>190500</xdr:colOff>
      <xdr:row>4</xdr:row>
      <xdr:rowOff>180975</xdr:rowOff>
    </xdr:from>
    <xdr:to>
      <xdr:col>30</xdr:col>
      <xdr:colOff>314326</xdr:colOff>
      <xdr:row>8</xdr:row>
      <xdr:rowOff>76200</xdr:rowOff>
    </xdr:to>
    <xdr:sp macro="" textlink="$A$49">
      <xdr:nvSpPr>
        <xdr:cNvPr id="9" name="TextBox 8">
          <a:extLst>
            <a:ext xmlns:a16="http://schemas.microsoft.com/office/drawing/2014/main" uri="{FF2B5EF4-FFF2-40B4-BE49-F238E27FC236}">
              <a16:creationId xmlns:a16="http://schemas.microsoft.com/office/drawing/2014/main" id="{940D980C-D4A6-4867-945C-81099D59D4AE}"/>
            </a:ext>
          </a:extLst>
        </xdr:cNvPr>
        <xdr:cNvSpPr txBox="true"/>
      </xdr:nvSpPr>
      <xdr:spPr>
        <a:xfrm>
          <a:off x="6819900" y="1047750"/>
          <a:ext cx="1343026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r"/>
          <a:fld id="{99E08BE0-858B-4990-897A-DD5F6070932B}" type="TxLink">
            <a:rPr lang="en-US" sz="1200" b="true" i="false" u="none" strike="noStrike">
              <a:solidFill>
                <a:srgbClr val="0288D1"/>
              </a:solidFill>
              <a:latin typeface="Calibri"/>
              <a:cs typeface="Calibri"/>
            </a:rPr>
            <a:pPr algn="r"/>
            <a:t>ON TRACK</a:t>
          </a:fld>
          <a:endParaRPr lang="en-US" sz="1400" b="true">
            <a:solidFill>
              <a:srgbClr val="0288D1"/>
            </a:solidFill>
          </a:endParaRPr>
        </a:p>
      </xdr:txBody>
    </xdr:sp>
    <xdr:clientData/>
  </xdr:twoCellAnchor>
  <xdr:twoCellAnchor>
    <xdr:from>
      <xdr:col>20</xdr:col>
      <xdr:colOff>1057275</xdr:colOff>
      <xdr:row>13</xdr:row>
      <xdr:rowOff>76200</xdr:rowOff>
    </xdr:from>
    <xdr:to>
      <xdr:col>20</xdr:col>
      <xdr:colOff>2343151</xdr:colOff>
      <xdr:row>16</xdr:row>
      <xdr:rowOff>161925</xdr:rowOff>
    </xdr:to>
    <xdr:sp macro="" textlink="$A$50">
      <xdr:nvSpPr>
        <xdr:cNvPr id="10" name="TextBox 9">
          <a:extLst>
            <a:ext xmlns:a16="http://schemas.microsoft.com/office/drawing/2014/main" uri="{FF2B5EF4-FFF2-40B4-BE49-F238E27FC236}">
              <a16:creationId xmlns:a16="http://schemas.microsoft.com/office/drawing/2014/main" id="{BF9F8683-62A1-4315-B326-E4974D05B939}"/>
            </a:ext>
          </a:extLst>
        </xdr:cNvPr>
        <xdr:cNvSpPr txBox="true"/>
      </xdr:nvSpPr>
      <xdr:spPr>
        <a:xfrm>
          <a:off x="15001875" y="2657475"/>
          <a:ext cx="1285876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508BE61E-34E1-497F-8F1A-465DE16292D3}" type="TxLink">
            <a:rPr lang="en-US" sz="1200" b="true" i="false" u="none" strike="noStrike">
              <a:solidFill>
                <a:schemeClr val="accent4">
                  <a:lumMod val="75000"/>
                </a:schemeClr>
              </a:solidFill>
              <a:latin typeface="Calibri"/>
              <a:cs typeface="Calibri"/>
            </a:rPr>
            <a:pPr/>
            <a:t>PROGRESS IS TOO SLOW</a:t>
          </a:fld>
          <a:endParaRPr lang="en-US" sz="1400" b="true">
            <a:solidFill>
              <a:schemeClr val="accent4">
                <a:lumMod val="75000"/>
              </a:schemeClr>
            </a:solidFill>
          </a:endParaRPr>
        </a:p>
      </xdr:txBody>
    </xdr:sp>
    <xdr:clientData/>
  </xdr:twoCellAnchor>
  <xdr:twoCellAnchor>
    <xdr:from>
      <xdr:col>20</xdr:col>
      <xdr:colOff>1076324</xdr:colOff>
      <xdr:row>28</xdr:row>
      <xdr:rowOff>161926</xdr:rowOff>
    </xdr:from>
    <xdr:to>
      <xdr:col>21</xdr:col>
      <xdr:colOff>514349</xdr:colOff>
      <xdr:row>30</xdr:row>
      <xdr:rowOff>85726</xdr:rowOff>
    </xdr:to>
    <xdr:sp macro="" textlink="$A$51">
      <xdr:nvSpPr>
        <xdr:cNvPr id="11" name="TextBox 10">
          <a:extLst>
            <a:ext xmlns:a16="http://schemas.microsoft.com/office/drawing/2014/main" uri="{FF2B5EF4-FFF2-40B4-BE49-F238E27FC236}">
              <a16:creationId xmlns:a16="http://schemas.microsoft.com/office/drawing/2014/main" id="{72AB3BAE-FBC8-41EC-8F1B-8250841396EF}"/>
            </a:ext>
          </a:extLst>
        </xdr:cNvPr>
        <xdr:cNvSpPr txBox="true"/>
      </xdr:nvSpPr>
      <xdr:spPr>
        <a:xfrm>
          <a:off x="15020924" y="5600701"/>
          <a:ext cx="180022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1DE8357C-08F3-4CB6-BC86-D24C0D9B8BFB}" type="TxLink">
            <a:rPr lang="en-US" sz="1200" b="true" i="false" u="none" strike="noStrike">
              <a:solidFill>
                <a:schemeClr val="accent4">
                  <a:lumMod val="50000"/>
                </a:schemeClr>
              </a:solidFill>
              <a:latin typeface="Calibri"/>
              <a:cs typeface="Calibri"/>
            </a:rPr>
            <a:pPr/>
            <a:t>COVERAGE DECREASING</a:t>
          </a:fld>
          <a:endParaRPr lang="en-US" sz="1400" b="true">
            <a:solidFill>
              <a:schemeClr val="accent4">
                <a:lumMod val="50000"/>
              </a:schemeClr>
            </a:solidFill>
          </a:endParaRPr>
        </a:p>
      </xdr:txBody>
    </xdr:sp>
    <xdr:clientData/>
  </xdr:twoCellAnchor>
  <xdr:twoCellAnchor>
    <xdr:from>
      <xdr:col>40</xdr:col>
      <xdr:colOff>38100</xdr:colOff>
      <xdr:row>2</xdr:row>
      <xdr:rowOff>128587</xdr:rowOff>
    </xdr:from>
    <xdr:to>
      <xdr:col>51</xdr:col>
      <xdr:colOff>142875</xdr:colOff>
      <xdr:row>32</xdr:row>
      <xdr:rowOff>161925</xdr:rowOff>
    </xdr:to>
    <xdr:graphicFrame macro="">
      <xdr:nvGraphicFramePr>
        <xdr:cNvPr id="12" name="Chart 11">
          <a:extLst>
            <a:ext xmlns:a16="http://schemas.microsoft.com/office/drawing/2014/main" uri="{FF2B5EF4-FFF2-40B4-BE49-F238E27FC236}">
              <a16:creationId xmlns:a16="http://schemas.microsoft.com/office/drawing/2014/main" id="{F5DE147F-6EAC-4B3A-BC57-5687DF1520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48</xdr:col>
      <xdr:colOff>190500</xdr:colOff>
      <xdr:row>4</xdr:row>
      <xdr:rowOff>180976</xdr:rowOff>
    </xdr:from>
    <xdr:to>
      <xdr:col>50</xdr:col>
      <xdr:colOff>314326</xdr:colOff>
      <xdr:row>6</xdr:row>
      <xdr:rowOff>85726</xdr:rowOff>
    </xdr:to>
    <xdr:sp macro="" textlink="$A$49">
      <xdr:nvSpPr>
        <xdr:cNvPr id="14" name="TextBox 13">
          <a:extLst>
            <a:ext xmlns:a16="http://schemas.microsoft.com/office/drawing/2014/main" uri="{FF2B5EF4-FFF2-40B4-BE49-F238E27FC236}">
              <a16:creationId xmlns:a16="http://schemas.microsoft.com/office/drawing/2014/main" id="{A9558002-3A29-43B0-AF9C-CEBF1E03B604}"/>
            </a:ext>
          </a:extLst>
        </xdr:cNvPr>
        <xdr:cNvSpPr txBox="true"/>
      </xdr:nvSpPr>
      <xdr:spPr>
        <a:xfrm>
          <a:off x="34709100" y="1047751"/>
          <a:ext cx="1343026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r"/>
          <a:fld id="{99E08BE0-858B-4990-897A-DD5F6070932B}" type="TxLink">
            <a:rPr lang="en-US" sz="1200" b="true" i="false" u="none" strike="noStrike">
              <a:solidFill>
                <a:srgbClr val="0288D1"/>
              </a:solidFill>
              <a:latin typeface="Calibri"/>
              <a:cs typeface="Calibri"/>
            </a:rPr>
            <a:pPr algn="r"/>
            <a:t>ON TRACK</a:t>
          </a:fld>
          <a:endParaRPr lang="en-US" sz="1400" b="true">
            <a:solidFill>
              <a:srgbClr val="0288D1"/>
            </a:solidFill>
          </a:endParaRPr>
        </a:p>
      </xdr:txBody>
    </xdr:sp>
    <xdr:clientData/>
  </xdr:twoCellAnchor>
  <xdr:twoCellAnchor>
    <xdr:from>
      <xdr:col>40</xdr:col>
      <xdr:colOff>942975</xdr:colOff>
      <xdr:row>13</xdr:row>
      <xdr:rowOff>38100</xdr:rowOff>
    </xdr:from>
    <xdr:to>
      <xdr:col>40</xdr:col>
      <xdr:colOff>2228851</xdr:colOff>
      <xdr:row>16</xdr:row>
      <xdr:rowOff>123825</xdr:rowOff>
    </xdr:to>
    <xdr:sp macro="" textlink="$A$50">
      <xdr:nvSpPr>
        <xdr:cNvPr id="15" name="TextBox 14">
          <a:extLst>
            <a:ext xmlns:a16="http://schemas.microsoft.com/office/drawing/2014/main" uri="{FF2B5EF4-FFF2-40B4-BE49-F238E27FC236}">
              <a16:creationId xmlns:a16="http://schemas.microsoft.com/office/drawing/2014/main" id="{7DFCA656-9BDB-4A2B-A671-22E028F3BC9A}"/>
            </a:ext>
          </a:extLst>
        </xdr:cNvPr>
        <xdr:cNvSpPr txBox="true"/>
      </xdr:nvSpPr>
      <xdr:spPr>
        <a:xfrm>
          <a:off x="28832175" y="2619375"/>
          <a:ext cx="1285876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508BE61E-34E1-497F-8F1A-465DE16292D3}" type="TxLink">
            <a:rPr lang="en-US" sz="1200" b="true" i="false" u="none" strike="noStrike">
              <a:solidFill>
                <a:schemeClr val="accent4">
                  <a:lumMod val="75000"/>
                </a:schemeClr>
              </a:solidFill>
              <a:latin typeface="Calibri"/>
              <a:cs typeface="Calibri"/>
            </a:rPr>
            <a:pPr/>
            <a:t>PROGRESS IS TOO SLOW</a:t>
          </a:fld>
          <a:endParaRPr lang="en-US" sz="1400" b="true">
            <a:solidFill>
              <a:schemeClr val="accent4">
                <a:lumMod val="75000"/>
              </a:schemeClr>
            </a:solidFill>
          </a:endParaRPr>
        </a:p>
      </xdr:txBody>
    </xdr:sp>
    <xdr:clientData/>
  </xdr:twoCellAnchor>
  <xdr:twoCellAnchor>
    <xdr:from>
      <xdr:col>40</xdr:col>
      <xdr:colOff>1028699</xdr:colOff>
      <xdr:row>28</xdr:row>
      <xdr:rowOff>171450</xdr:rowOff>
    </xdr:from>
    <xdr:to>
      <xdr:col>41</xdr:col>
      <xdr:colOff>466724</xdr:colOff>
      <xdr:row>30</xdr:row>
      <xdr:rowOff>28575</xdr:rowOff>
    </xdr:to>
    <xdr:sp macro="" textlink="$A$51">
      <xdr:nvSpPr>
        <xdr:cNvPr id="16" name="TextBox 15">
          <a:extLst>
            <a:ext xmlns:a16="http://schemas.microsoft.com/office/drawing/2014/main" uri="{FF2B5EF4-FFF2-40B4-BE49-F238E27FC236}">
              <a16:creationId xmlns:a16="http://schemas.microsoft.com/office/drawing/2014/main" id="{2F523EA7-2AA1-4B05-B213-F2B407B52A00}"/>
            </a:ext>
          </a:extLst>
        </xdr:cNvPr>
        <xdr:cNvSpPr txBox="true"/>
      </xdr:nvSpPr>
      <xdr:spPr>
        <a:xfrm>
          <a:off x="28917899" y="5610225"/>
          <a:ext cx="180022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1DE8357C-08F3-4CB6-BC86-D24C0D9B8BFB}" type="TxLink">
            <a:rPr lang="en-US" sz="1200" b="true" i="false" u="none" strike="noStrike">
              <a:solidFill>
                <a:schemeClr val="accent4">
                  <a:lumMod val="50000"/>
                </a:schemeClr>
              </a:solidFill>
              <a:latin typeface="Calibri"/>
              <a:cs typeface="Calibri"/>
            </a:rPr>
            <a:pPr/>
            <a:t>COVERAGE DECREASING</a:t>
          </a:fld>
          <a:endParaRPr lang="en-US" sz="1400" b="true">
            <a:solidFill>
              <a:schemeClr val="accent4">
                <a:lumMod val="50000"/>
              </a:schemeClr>
            </a:solidFill>
          </a:endParaRPr>
        </a:p>
      </xdr:txBody>
    </xdr:sp>
    <xdr:clientData/>
  </xdr:twoCellAnchor>
</xdr:wsDr>
</file>

<file path=xl/drawings/drawing8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352425</xdr:colOff>
      <xdr:row>10</xdr:row>
      <xdr:rowOff>9524</xdr:rowOff>
    </xdr:from>
    <xdr:to>
      <xdr:col>5</xdr:col>
      <xdr:colOff>161925</xdr:colOff>
      <xdr:row>35</xdr:row>
      <xdr:rowOff>171449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5CCDDEDB-99BA-48D8-B237-CBA99B9056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352426</xdr:colOff>
      <xdr:row>2</xdr:row>
      <xdr:rowOff>47626</xdr:rowOff>
    </xdr:from>
    <xdr:to>
      <xdr:col>5</xdr:col>
      <xdr:colOff>161926</xdr:colOff>
      <xdr:row>9</xdr:row>
      <xdr:rowOff>47625</xdr:rowOff>
    </xdr:to>
    <xdr:graphicFrame macro="">
      <xdr:nvGraphicFramePr>
        <xdr:cNvPr id="3" name="Chart 2">
          <a:extLst>
            <a:ext xmlns:a16="http://schemas.microsoft.com/office/drawing/2014/main" uri="{FF2B5EF4-FFF2-40B4-BE49-F238E27FC236}">
              <a16:creationId xmlns:a16="http://schemas.microsoft.com/office/drawing/2014/main" id="{EE62D5FE-147F-4736-9EAA-6ACBF778FF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152399</xdr:colOff>
      <xdr:row>3</xdr:row>
      <xdr:rowOff>9525</xdr:rowOff>
    </xdr:from>
    <xdr:to>
      <xdr:col>8</xdr:col>
      <xdr:colOff>219074</xdr:colOff>
      <xdr:row>25</xdr:row>
      <xdr:rowOff>76200</xdr:rowOff>
    </xdr:to>
    <xdr:graphicFrame macro="">
      <xdr:nvGraphicFramePr>
        <xdr:cNvPr id="5" name="Chart 4">
          <a:extLst>
            <a:ext xmlns:a16="http://schemas.microsoft.com/office/drawing/2014/main" uri="{FF2B5EF4-FFF2-40B4-BE49-F238E27FC236}">
              <a16:creationId xmlns:a16="http://schemas.microsoft.com/office/drawing/2014/main" id="{C6A2A07F-B82F-4438-943B-9F66B90EC1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238125</xdr:colOff>
      <xdr:row>2</xdr:row>
      <xdr:rowOff>180975</xdr:rowOff>
    </xdr:from>
    <xdr:to>
      <xdr:col>16</xdr:col>
      <xdr:colOff>304800</xdr:colOff>
      <xdr:row>25</xdr:row>
      <xdr:rowOff>57150</xdr:rowOff>
    </xdr:to>
    <xdr:graphicFrame macro="">
      <xdr:nvGraphicFramePr>
        <xdr:cNvPr id="9" name="Chart 8">
          <a:extLst>
            <a:ext xmlns:a16="http://schemas.microsoft.com/office/drawing/2014/main" uri="{FF2B5EF4-FFF2-40B4-BE49-F238E27FC236}">
              <a16:creationId xmlns:a16="http://schemas.microsoft.com/office/drawing/2014/main" id="{00D9689A-4AC2-426D-B11A-BF61807EF8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381000</xdr:colOff>
      <xdr:row>2</xdr:row>
      <xdr:rowOff>85725</xdr:rowOff>
    </xdr:from>
    <xdr:to>
      <xdr:col>24</xdr:col>
      <xdr:colOff>447675</xdr:colOff>
      <xdr:row>24</xdr:row>
      <xdr:rowOff>152400</xdr:rowOff>
    </xdr:to>
    <xdr:graphicFrame macro="">
      <xdr:nvGraphicFramePr>
        <xdr:cNvPr id="10" name="Chart 9">
          <a:extLst>
            <a:ext xmlns:a16="http://schemas.microsoft.com/office/drawing/2014/main" uri="{FF2B5EF4-FFF2-40B4-BE49-F238E27FC236}">
              <a16:creationId xmlns:a16="http://schemas.microsoft.com/office/drawing/2014/main" id="{5E97CC81-AA04-4B80-A2B3-780E07B805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?><Relationships xmlns="http://schemas.openxmlformats.org/package/2006/relationships"><Relationship Target="../drawings/drawing1.xml" Type="http://schemas.openxmlformats.org/officeDocument/2006/relationships/drawing" Id="rId2"/><Relationship TargetMode="External" Target="http://www.washdata.org/" Type="http://schemas.openxmlformats.org/officeDocument/2006/relationships/hyperlink" Id="rId1"/></Relationships>
</file>

<file path=xl/worksheets/_rels/sheet10.xml.rels><?xml version="1.0" encoding="UTF-8"?><Relationships xmlns="http://schemas.openxmlformats.org/package/2006/relationships"><Relationship Target="../drawings/drawing9.xml" Type="http://schemas.openxmlformats.org/officeDocument/2006/relationships/drawing" Id="rId1"/></Relationships>
</file>

<file path=xl/worksheets/_rels/sheet11.xml.rels><?xml version="1.0" encoding="UTF-8"?><Relationships xmlns="http://schemas.openxmlformats.org/package/2006/relationships"><Relationship Target="../drawings/drawing13.xml" Type="http://schemas.openxmlformats.org/officeDocument/2006/relationships/drawing" Id="rId2"/><Relationship Target="../printerSettings/printerSettings7.bin" Type="http://schemas.openxmlformats.org/officeDocument/2006/relationships/printerSettings" Id="rId1"/></Relationships>
</file>

<file path=xl/worksheets/_rels/sheet12.xml.rels><?xml version="1.0" encoding="UTF-8"?><Relationships xmlns="http://schemas.openxmlformats.org/package/2006/relationships"><Relationship Target="../drawings/drawing14.xml" Type="http://schemas.openxmlformats.org/officeDocument/2006/relationships/drawing" Id="rId2"/><Relationship Target="../printerSettings/printerSettings8.bin" Type="http://schemas.openxmlformats.org/officeDocument/2006/relationships/printerSettings" Id="rId1"/></Relationships>
</file>

<file path=xl/worksheets/_rels/sheet13.xml.rels><?xml version="1.0" encoding="UTF-8"?><Relationships xmlns="http://schemas.openxmlformats.org/package/2006/relationships"><Relationship Target="../drawings/drawing15.xml" Type="http://schemas.openxmlformats.org/officeDocument/2006/relationships/drawing" Id="rId2"/><Relationship Target="../printerSettings/printerSettings9.bin" Type="http://schemas.openxmlformats.org/officeDocument/2006/relationships/printerSettings" Id="rId1"/></Relationships>
</file>

<file path=xl/worksheets/_rels/sheet14.xml.rels><?xml version="1.0" encoding="UTF-8"?><Relationships xmlns="http://schemas.openxmlformats.org/package/2006/relationships"><Relationship Target="../drawings/drawing16.xml" Type="http://schemas.openxmlformats.org/officeDocument/2006/relationships/drawing" Id="rId2"/><Relationship Target="../printerSettings/printerSettings10.bin" Type="http://schemas.openxmlformats.org/officeDocument/2006/relationships/printerSettings" Id="rId1"/></Relationships>
</file>

<file path=xl/worksheets/_rels/sheet15.xml.rels><?xml version="1.0" encoding="UTF-8"?><Relationships xmlns="http://schemas.openxmlformats.org/package/2006/relationships"><Relationship Target="../drawings/drawing17.xml" Type="http://schemas.openxmlformats.org/officeDocument/2006/relationships/drawing" Id="rId2"/><Relationship Target="../printerSettings/printerSettings11.bin" Type="http://schemas.openxmlformats.org/officeDocument/2006/relationships/printerSettings" Id="rId1"/></Relationships>
</file>

<file path=xl/worksheets/_rels/sheet16.xml.rels><?xml version="1.0" encoding="UTF-8"?><Relationships xmlns="http://schemas.openxmlformats.org/package/2006/relationships"><Relationship Target="../drawings/drawing18.xml" Type="http://schemas.openxmlformats.org/officeDocument/2006/relationships/drawing" Id="rId2"/><Relationship Target="../printerSettings/printerSettings12.bin" Type="http://schemas.openxmlformats.org/officeDocument/2006/relationships/printerSettings" Id="rId1"/></Relationships>
</file>

<file path=xl/worksheets/_rels/sheet17.xml.rels><?xml version="1.0" encoding="UTF-8"?><Relationships xmlns="http://schemas.openxmlformats.org/package/2006/relationships"><Relationship Target="../drawings/drawing19.xml" Type="http://schemas.openxmlformats.org/officeDocument/2006/relationships/drawing" Id="rId1"/></Relationships>
</file>

<file path=xl/worksheets/_rels/sheet18.xml.rels><?xml version="1.0" encoding="UTF-8"?><Relationships xmlns="http://schemas.openxmlformats.org/package/2006/relationships"><Relationship Target="../drawings/drawing20.xml" Type="http://schemas.openxmlformats.org/officeDocument/2006/relationships/drawing" Id="rId2"/><Relationship Target="../printerSettings/printerSettings13.bin" Type="http://schemas.openxmlformats.org/officeDocument/2006/relationships/printerSettings" Id="rId1"/></Relationships>
</file>

<file path=xl/worksheets/_rels/sheet19.xml.rels><?xml version="1.0" encoding="UTF-8"?><Relationships xmlns="http://schemas.openxmlformats.org/package/2006/relationships"><Relationship Target="../drawings/drawing21.xml" Type="http://schemas.openxmlformats.org/officeDocument/2006/relationships/drawing" Id="rId2"/><Relationship Target="../printerSettings/printerSettings14.bin" Type="http://schemas.openxmlformats.org/officeDocument/2006/relationships/printerSettings" Id="rId1"/></Relationships>
</file>

<file path=xl/worksheets/_rels/sheet2.xml.rels><?xml version="1.0" encoding="UTF-8"?><Relationships xmlns="http://schemas.openxmlformats.org/package/2006/relationships"><Relationship Target="../printerSettings/printerSettings1.bin" Type="http://schemas.openxmlformats.org/officeDocument/2006/relationships/printerSettings" Id="rId1"/></Relationships>
</file>

<file path=xl/worksheets/_rels/sheet20.xml.rels><?xml version="1.0" encoding="UTF-8"?><Relationships xmlns="http://schemas.openxmlformats.org/package/2006/relationships"><Relationship Target="../drawings/drawing22.xml" Type="http://schemas.openxmlformats.org/officeDocument/2006/relationships/drawing" Id="rId2"/><Relationship Target="../printerSettings/printerSettings15.bin" Type="http://schemas.openxmlformats.org/officeDocument/2006/relationships/printerSettings" Id="rId1"/></Relationships>
</file>

<file path=xl/worksheets/_rels/sheet21.xml.rels><?xml version="1.0" encoding="UTF-8"?><Relationships xmlns="http://schemas.openxmlformats.org/package/2006/relationships"><Relationship Target="../drawings/drawing23.xml" Type="http://schemas.openxmlformats.org/officeDocument/2006/relationships/drawing" Id="rId1"/></Relationships>
</file>

<file path=xl/worksheets/_rels/sheet22.xml.rels><?xml version="1.0" encoding="UTF-8"?><Relationships xmlns="http://schemas.openxmlformats.org/package/2006/relationships"><Relationship Target="../drawings/drawing24.xml" Type="http://schemas.openxmlformats.org/officeDocument/2006/relationships/drawing" Id="rId2"/><Relationship Target="../printerSettings/printerSettings16.bin" Type="http://schemas.openxmlformats.org/officeDocument/2006/relationships/printerSettings" Id="rId1"/></Relationships>
</file>

<file path=xl/worksheets/_rels/sheet23.xml.rels><?xml version="1.0" encoding="UTF-8"?><Relationships xmlns="http://schemas.openxmlformats.org/package/2006/relationships"><Relationship Target="../drawings/drawing26.xml" Type="http://schemas.openxmlformats.org/officeDocument/2006/relationships/drawing" Id="rId2"/><Relationship Target="../printerSettings/printerSettings17.bin" Type="http://schemas.openxmlformats.org/officeDocument/2006/relationships/printerSettings" Id="rId1"/></Relationships>
</file>

<file path=xl/worksheets/_rels/sheet24.xml.rels><?xml version="1.0" encoding="UTF-8"?><Relationships xmlns="http://schemas.openxmlformats.org/package/2006/relationships"><Relationship Target="../drawings/drawing27.xml" Type="http://schemas.openxmlformats.org/officeDocument/2006/relationships/drawing" Id="rId2"/><Relationship Target="../printerSettings/printerSettings18.bin" Type="http://schemas.openxmlformats.org/officeDocument/2006/relationships/printerSettings" Id="rId1"/></Relationships>
</file>

<file path=xl/worksheets/_rels/sheet25.xml.rels><?xml version="1.0" encoding="UTF-8"?><Relationships xmlns="http://schemas.openxmlformats.org/package/2006/relationships"><Relationship Target="../drawings/drawing28.xml" Type="http://schemas.openxmlformats.org/officeDocument/2006/relationships/drawing" Id="rId2"/><Relationship Target="../printerSettings/printerSettings19.bin" Type="http://schemas.openxmlformats.org/officeDocument/2006/relationships/printerSettings" Id="rId1"/></Relationships>
</file>

<file path=xl/worksheets/_rels/sheet26.xml.rels><?xml version="1.0" encoding="UTF-8"?><Relationships xmlns="http://schemas.openxmlformats.org/package/2006/relationships"><Relationship Target="../drawings/drawing29.xml" Type="http://schemas.openxmlformats.org/officeDocument/2006/relationships/drawing" Id="rId2"/><Relationship Target="../printerSettings/printerSettings20.bin" Type="http://schemas.openxmlformats.org/officeDocument/2006/relationships/printerSettings" Id="rId1"/></Relationships>
</file>

<file path=xl/worksheets/_rels/sheet27.xml.rels><?xml version="1.0" encoding="UTF-8"?><Relationships xmlns="http://schemas.openxmlformats.org/package/2006/relationships"><Relationship Target="../drawings/drawing30.xml" Type="http://schemas.openxmlformats.org/officeDocument/2006/relationships/drawing" Id="rId2"/><Relationship Target="../printerSettings/printerSettings21.bin" Type="http://schemas.openxmlformats.org/officeDocument/2006/relationships/printerSettings" Id="rId1"/></Relationships>
</file>

<file path=xl/worksheets/_rels/sheet28.xml.rels><?xml version="1.0" encoding="UTF-8"?><Relationships xmlns="http://schemas.openxmlformats.org/package/2006/relationships"><Relationship Target="../drawings/drawing31.xml" Type="http://schemas.openxmlformats.org/officeDocument/2006/relationships/drawing" Id="rId2"/><Relationship Target="../printerSettings/printerSettings22.bin" Type="http://schemas.openxmlformats.org/officeDocument/2006/relationships/printerSettings" Id="rId1"/></Relationships>
</file>

<file path=xl/worksheets/_rels/sheet29.xml.rels><?xml version="1.0" encoding="UTF-8"?><Relationships xmlns="http://schemas.openxmlformats.org/package/2006/relationships"><Relationship Target="../drawings/drawing32.xml" Type="http://schemas.openxmlformats.org/officeDocument/2006/relationships/drawing" Id="rId2"/><Relationship Target="../printerSettings/printerSettings23.bin" Type="http://schemas.openxmlformats.org/officeDocument/2006/relationships/printerSettings" Id="rId1"/></Relationships>
</file>

<file path=xl/worksheets/_rels/sheet3.xml.rels><?xml version="1.0" encoding="UTF-8"?><Relationships xmlns="http://schemas.openxmlformats.org/package/2006/relationships"><Relationship Target="../drawings/drawing2.xml" Type="http://schemas.openxmlformats.org/officeDocument/2006/relationships/drawing" Id="rId2"/><Relationship Target="../printerSettings/printerSettings2.bin" Type="http://schemas.openxmlformats.org/officeDocument/2006/relationships/printerSettings" Id="rId1"/></Relationships>
</file>

<file path=xl/worksheets/_rels/sheet30.xml.rels><?xml version="1.0" encoding="UTF-8"?><Relationships xmlns="http://schemas.openxmlformats.org/package/2006/relationships"><Relationship Target="../drawings/drawing33.xml" Type="http://schemas.openxmlformats.org/officeDocument/2006/relationships/drawing" Id="rId2"/><Relationship Target="../printerSettings/printerSettings24.bin" Type="http://schemas.openxmlformats.org/officeDocument/2006/relationships/printerSettings" Id="rId1"/></Relationships>
</file>

<file path=xl/worksheets/_rels/sheet31.xml.rels><?xml version="1.0" encoding="UTF-8"?><Relationships xmlns="http://schemas.openxmlformats.org/package/2006/relationships"><Relationship Target="../drawings/drawing34.xml" Type="http://schemas.openxmlformats.org/officeDocument/2006/relationships/drawing" Id="rId2"/><Relationship Target="../printerSettings/printerSettings25.bin" Type="http://schemas.openxmlformats.org/officeDocument/2006/relationships/printerSettings" Id="rId1"/></Relationships>
</file>

<file path=xl/worksheets/_rels/sheet32.xml.rels><?xml version="1.0" encoding="UTF-8"?><Relationships xmlns="http://schemas.openxmlformats.org/package/2006/relationships"><Relationship Target="../drawings/drawing35.xml" Type="http://schemas.openxmlformats.org/officeDocument/2006/relationships/drawing" Id="rId2"/><Relationship Target="../printerSettings/printerSettings26.bin" Type="http://schemas.openxmlformats.org/officeDocument/2006/relationships/printerSettings" Id="rId1"/></Relationships>
</file>

<file path=xl/worksheets/_rels/sheet33.xml.rels><?xml version="1.0" encoding="UTF-8"?><Relationships xmlns="http://schemas.openxmlformats.org/package/2006/relationships"><Relationship Target="../drawings/drawing36.xml" Type="http://schemas.openxmlformats.org/officeDocument/2006/relationships/drawing" Id="rId2"/><Relationship Target="../printerSettings/printerSettings27.bin" Type="http://schemas.openxmlformats.org/officeDocument/2006/relationships/printerSettings" Id="rId1"/></Relationships>
</file>

<file path=xl/worksheets/_rels/sheet34.xml.rels><?xml version="1.0" encoding="UTF-8"?><Relationships xmlns="http://schemas.openxmlformats.org/package/2006/relationships"><Relationship Target="../drawings/drawing37.xml" Type="http://schemas.openxmlformats.org/officeDocument/2006/relationships/drawing" Id="rId1"/></Relationships>
</file>

<file path=xl/worksheets/_rels/sheet35.xml.rels><?xml version="1.0" encoding="UTF-8"?><Relationships xmlns="http://schemas.openxmlformats.org/package/2006/relationships"><Relationship Target="../drawings/drawing38.xml" Type="http://schemas.openxmlformats.org/officeDocument/2006/relationships/drawing" Id="rId2"/><Relationship Target="../printerSettings/printerSettings28.bin" Type="http://schemas.openxmlformats.org/officeDocument/2006/relationships/printerSettings" Id="rId1"/></Relationships>
</file>

<file path=xl/worksheets/_rels/sheet36.xml.rels><?xml version="1.0" encoding="UTF-8"?><Relationships xmlns="http://schemas.openxmlformats.org/package/2006/relationships"><Relationship Target="../drawings/drawing39.xml" Type="http://schemas.openxmlformats.org/officeDocument/2006/relationships/drawing" Id="rId2"/><Relationship Target="../printerSettings/printerSettings29.bin" Type="http://schemas.openxmlformats.org/officeDocument/2006/relationships/printerSettings" Id="rId1"/></Relationships>
</file>

<file path=xl/worksheets/_rels/sheet37.xml.rels><?xml version="1.0" encoding="UTF-8"?><Relationships xmlns="http://schemas.openxmlformats.org/package/2006/relationships"><Relationship Target="../drawings/drawing40.xml" Type="http://schemas.openxmlformats.org/officeDocument/2006/relationships/drawing" Id="rId2"/><Relationship Target="../printerSettings/printerSettings30.bin" Type="http://schemas.openxmlformats.org/officeDocument/2006/relationships/printerSettings" Id="rId1"/></Relationships>
</file>

<file path=xl/worksheets/_rels/sheet38.xml.rels><?xml version="1.0" encoding="UTF-8"?><Relationships xmlns="http://schemas.openxmlformats.org/package/2006/relationships"><Relationship Target="../drawings/drawing41.xml" Type="http://schemas.openxmlformats.org/officeDocument/2006/relationships/drawing" Id="rId3"/><Relationship TargetMode="External" Target="https://www.pma2020.org/mhm-briefs" Type="http://schemas.openxmlformats.org/officeDocument/2006/relationships/hyperlink" Id="rId2"/><Relationship TargetMode="External" Target="https://mics.unicef.org/surveys" Type="http://schemas.openxmlformats.org/officeDocument/2006/relationships/hyperlink" Id="rId1"/></Relationships>
</file>

<file path=xl/worksheets/_rels/sheet39.xml.rels><?xml version="1.0" encoding="UTF-8"?><Relationships xmlns="http://schemas.openxmlformats.org/package/2006/relationships"><Relationship Target="../printerSettings/printerSettings31.bin" Type="http://schemas.openxmlformats.org/officeDocument/2006/relationships/printerSettings" Id="rId1"/></Relationships>
</file>

<file path=xl/worksheets/_rels/sheet4.xml.rels><?xml version="1.0" encoding="UTF-8"?><Relationships xmlns="http://schemas.openxmlformats.org/package/2006/relationships"><Relationship Target="../drawings/drawing3.xml" Type="http://schemas.openxmlformats.org/officeDocument/2006/relationships/drawing" Id="rId2"/><Relationship Target="../printerSettings/printerSettings3.bin" Type="http://schemas.openxmlformats.org/officeDocument/2006/relationships/printerSettings" Id="rId1"/></Relationships>
</file>

<file path=xl/worksheets/_rels/sheet40.xml.rels><?xml version="1.0" encoding="UTF-8"?><Relationships xmlns="http://schemas.openxmlformats.org/package/2006/relationships"><Relationship Target="../printerSettings/printerSettings32.bin" Type="http://schemas.openxmlformats.org/officeDocument/2006/relationships/printerSettings" Id="rId1"/></Relationships>
</file>

<file path=xl/worksheets/_rels/sheet42.xml.rels><?xml version="1.0" encoding="UTF-8"?><Relationships xmlns="http://schemas.openxmlformats.org/package/2006/relationships"><Relationship Target="../printerSettings/printerSettings33.bin" Type="http://schemas.openxmlformats.org/officeDocument/2006/relationships/printerSettings" Id="rId1"/></Relationships>
</file>

<file path=xl/worksheets/_rels/sheet5.xml.rels><?xml version="1.0" encoding="UTF-8"?><Relationships xmlns="http://schemas.openxmlformats.org/package/2006/relationships"><Relationship Target="../drawings/drawing4.xml" Type="http://schemas.openxmlformats.org/officeDocument/2006/relationships/drawing" Id="rId1"/></Relationships>
</file>

<file path=xl/worksheets/_rels/sheet6.xml.rels><?xml version="1.0" encoding="UTF-8"?><Relationships xmlns="http://schemas.openxmlformats.org/package/2006/relationships"><Relationship Target="../drawings/drawing5.xml" Type="http://schemas.openxmlformats.org/officeDocument/2006/relationships/drawing" Id="rId2"/><Relationship Target="../printerSettings/printerSettings4.bin" Type="http://schemas.openxmlformats.org/officeDocument/2006/relationships/printerSettings" Id="rId1"/></Relationships>
</file>

<file path=xl/worksheets/_rels/sheet7.xml.rels><?xml version="1.0" encoding="UTF-8"?><Relationships xmlns="http://schemas.openxmlformats.org/package/2006/relationships"><Relationship Target="../drawings/drawing6.xml" Type="http://schemas.openxmlformats.org/officeDocument/2006/relationships/drawing" Id="rId2"/><Relationship Target="../printerSettings/printerSettings5.bin" Type="http://schemas.openxmlformats.org/officeDocument/2006/relationships/printerSettings" Id="rId1"/></Relationships>
</file>

<file path=xl/worksheets/_rels/sheet8.xml.rels><?xml version="1.0" encoding="UTF-8"?><Relationships xmlns="http://schemas.openxmlformats.org/package/2006/relationships"><Relationship Target="../drawings/drawing7.xml" Type="http://schemas.openxmlformats.org/officeDocument/2006/relationships/drawing" Id="rId2"/><Relationship Target="../printerSettings/printerSettings6.bin" Type="http://schemas.openxmlformats.org/officeDocument/2006/relationships/printerSettings" Id="rId1"/></Relationships>
</file>

<file path=xl/worksheets/_rels/sheet9.xml.rels><?xml version="1.0" encoding="UTF-8"?><Relationships xmlns="http://schemas.openxmlformats.org/package/2006/relationships"><Relationship Target="../drawings/drawing8.xml" Type="http://schemas.openxmlformats.org/officeDocument/2006/relationships/drawing" Id="rId1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0F963-CDA2-4B7D-B988-7E3CE1456C60}">
  <sheetPr codeName="Sheet1">
    <tabColor theme="0"/>
  </sheetPr>
  <dimension ref="A1:R45"/>
  <sheetViews>
    <sheetView tabSelected="true" zoomScale="110" zoomScaleNormal="110" zoomScalePageLayoutView="123" workbookViewId="0">
      <selection activeCell="C19" sqref="C19"/>
    </sheetView>
  </sheetViews>
  <sheetFormatPr defaultColWidth="8.88671875" defaultRowHeight="13.2" x14ac:dyDescent="0.25"/>
  <cols>
    <col min="1" max="1" width="5.6640625" style="270" customWidth="true"/>
    <col min="2" max="2" width="2.6640625" style="270" customWidth="true"/>
    <col min="3" max="3" width="66.33203125" style="270" customWidth="true"/>
    <col min="4" max="4" width="8.88671875" style="270" customWidth="true"/>
    <col min="5" max="16384" width="8.88671875" style="270"/>
  </cols>
  <sheetData>
    <row r="1" ht="44.1" customHeight="true" x14ac:dyDescent="0.3">
      <c r="A1" s="267"/>
      <c r="B1" s="268"/>
      <c r="C1" s="268"/>
      <c r="D1" s="268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269"/>
    </row>
    <row r="2" ht="22.8" x14ac:dyDescent="0.4">
      <c r="A2" s="268"/>
      <c r="B2" s="268"/>
      <c r="C2" s="271"/>
      <c r="D2" s="268"/>
      <c r="E2" s="269"/>
      <c r="F2" s="269"/>
      <c r="G2" s="268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</row>
    <row r="3" ht="15" x14ac:dyDescent="0.25">
      <c r="A3" s="268"/>
      <c r="B3" s="268"/>
      <c r="C3" s="268"/>
      <c r="D3" s="268"/>
      <c r="F3" s="268"/>
      <c r="G3" s="268"/>
      <c r="H3" s="272"/>
      <c r="I3" s="272"/>
      <c r="J3" s="272"/>
      <c r="K3" s="272"/>
      <c r="L3" s="269"/>
      <c r="M3" s="269"/>
      <c r="N3" s="269"/>
      <c r="O3" s="269"/>
      <c r="P3" s="269"/>
      <c r="Q3" s="269"/>
      <c r="R3" s="269"/>
    </row>
    <row r="4" ht="15" x14ac:dyDescent="0.25">
      <c r="A4" s="268"/>
      <c r="B4" s="268"/>
      <c r="D4" s="268"/>
      <c r="E4" s="273"/>
      <c r="F4" s="269"/>
      <c r="G4" s="268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</row>
    <row r="5" ht="42" x14ac:dyDescent="0.25">
      <c r="A5" s="268"/>
      <c r="B5" s="268"/>
      <c r="C5" s="274" t="s">
        <v>558</v>
      </c>
      <c r="D5" s="268"/>
      <c r="E5" s="273"/>
      <c r="F5" s="269"/>
      <c r="G5" s="268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</row>
    <row r="6" ht="21" x14ac:dyDescent="0.25">
      <c r="A6" s="268"/>
      <c r="B6" s="268"/>
      <c r="C6" s="274"/>
      <c r="D6" s="268"/>
      <c r="E6" s="273"/>
      <c r="F6" s="269"/>
      <c r="G6" s="268"/>
      <c r="H6" s="269"/>
      <c r="I6" s="269"/>
      <c r="J6" s="269"/>
      <c r="K6" s="269"/>
      <c r="L6" s="269"/>
      <c r="M6" s="269"/>
      <c r="N6" s="269"/>
      <c r="O6" s="269"/>
      <c r="P6" s="269"/>
      <c r="Q6" s="269"/>
      <c r="R6" s="269"/>
    </row>
    <row r="7" ht="21" x14ac:dyDescent="0.25">
      <c r="A7" s="268"/>
      <c r="B7" s="268"/>
      <c r="C7" s="274"/>
      <c r="D7" s="268"/>
      <c r="E7" s="273"/>
      <c r="F7" s="269"/>
      <c r="G7" s="268"/>
      <c r="H7" s="269"/>
      <c r="I7" s="269"/>
      <c r="J7" s="269"/>
      <c r="K7" s="269"/>
      <c r="L7" s="269"/>
      <c r="M7" s="269"/>
      <c r="N7" s="269"/>
      <c r="O7" s="269"/>
      <c r="P7" s="269"/>
      <c r="Q7" s="269"/>
      <c r="R7" s="269"/>
    </row>
    <row r="8" ht="21" x14ac:dyDescent="0.25">
      <c r="A8" s="268"/>
      <c r="B8" s="268"/>
      <c r="C8" s="274"/>
      <c r="D8" s="268"/>
      <c r="E8" s="273"/>
      <c r="F8" s="269"/>
      <c r="G8" s="268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</row>
    <row r="9" ht="21" x14ac:dyDescent="0.25">
      <c r="A9" s="268"/>
      <c r="B9" s="268"/>
      <c r="C9" s="274"/>
      <c r="D9" s="268"/>
      <c r="E9" s="273"/>
      <c r="F9" s="269"/>
      <c r="G9" s="268"/>
      <c r="H9" s="269"/>
      <c r="I9" s="269"/>
      <c r="J9" s="269"/>
      <c r="K9" s="269"/>
      <c r="L9" s="269"/>
      <c r="M9" s="269"/>
      <c r="N9" s="269"/>
      <c r="O9" s="269"/>
      <c r="P9" s="269"/>
      <c r="Q9" s="269"/>
      <c r="R9" s="269"/>
    </row>
    <row r="10" ht="21" x14ac:dyDescent="0.25">
      <c r="A10" s="268"/>
      <c r="B10" s="268"/>
      <c r="C10" s="274"/>
      <c r="D10" s="268"/>
      <c r="E10" s="273"/>
      <c r="F10" s="269"/>
      <c r="G10" s="268"/>
      <c r="H10" s="269"/>
      <c r="I10" s="269"/>
      <c r="J10" s="269"/>
      <c r="K10" s="269"/>
      <c r="L10" s="269"/>
      <c r="M10" s="269"/>
      <c r="N10" s="269"/>
      <c r="O10" s="269"/>
      <c r="P10" s="269"/>
      <c r="Q10" s="269"/>
      <c r="R10" s="269"/>
    </row>
    <row r="11" ht="61.2" x14ac:dyDescent="0.35">
      <c r="A11" s="268"/>
      <c r="B11" s="268"/>
      <c r="C11" s="275" t="s">
        <v>628</v>
      </c>
      <c r="D11" s="269"/>
      <c r="E11" s="269"/>
      <c r="F11" s="269"/>
      <c r="G11" s="269"/>
      <c r="H11" s="269"/>
      <c r="I11" s="269"/>
      <c r="J11" s="269"/>
      <c r="K11" s="269"/>
      <c r="L11" s="269"/>
      <c r="M11" s="269"/>
      <c r="N11" s="269"/>
      <c r="O11" s="269"/>
      <c r="P11" s="269"/>
      <c r="Q11" s="269"/>
      <c r="R11" s="269"/>
    </row>
    <row r="12" ht="24.6" x14ac:dyDescent="0.4">
      <c r="A12" s="268"/>
      <c r="B12" s="268"/>
      <c r="C12" s="276"/>
      <c r="D12" s="269"/>
      <c r="E12" s="269"/>
      <c r="F12" s="269"/>
      <c r="G12" s="269"/>
      <c r="H12" s="269"/>
      <c r="I12" s="269"/>
      <c r="J12" s="269"/>
      <c r="K12" s="269"/>
      <c r="L12" s="269"/>
      <c r="M12" s="269"/>
      <c r="N12" s="269"/>
      <c r="O12" s="269"/>
      <c r="P12" s="269"/>
      <c r="Q12" s="269"/>
      <c r="R12" s="269"/>
    </row>
    <row r="13" ht="15" x14ac:dyDescent="0.25">
      <c r="A13" s="268"/>
      <c r="B13" s="268"/>
      <c r="C13" s="268"/>
      <c r="D13" s="269"/>
      <c r="E13" s="269"/>
      <c r="F13" s="269"/>
      <c r="G13" s="269"/>
      <c r="H13" s="269"/>
      <c r="I13" s="269"/>
      <c r="J13" s="269"/>
      <c r="K13" s="269"/>
      <c r="L13" s="269"/>
      <c r="M13" s="269"/>
      <c r="N13" s="269"/>
      <c r="O13" s="269"/>
      <c r="P13" s="269"/>
      <c r="Q13" s="269"/>
      <c r="R13" s="269"/>
    </row>
    <row r="14" ht="27" customHeight="true" x14ac:dyDescent="0.25">
      <c r="A14" s="268"/>
      <c r="B14" s="268"/>
      <c r="C14" s="277" t="s">
        <v>560</v>
      </c>
      <c r="D14" s="269"/>
      <c r="E14" s="269"/>
      <c r="F14" s="269"/>
      <c r="G14" s="269"/>
      <c r="H14" s="269"/>
      <c r="I14" s="269"/>
      <c r="J14" s="269"/>
      <c r="K14" s="269"/>
      <c r="L14" s="269"/>
      <c r="M14" s="269"/>
      <c r="N14" s="269"/>
      <c r="O14" s="269"/>
      <c r="P14" s="269"/>
      <c r="Q14" s="269"/>
      <c r="R14" s="269"/>
    </row>
    <row r="15" ht="15" x14ac:dyDescent="0.25">
      <c r="A15" s="268"/>
      <c r="B15" s="268"/>
      <c r="C15" s="278" t="s">
        <v>630</v>
      </c>
      <c r="D15" s="269"/>
      <c r="E15" s="269"/>
      <c r="F15" s="269"/>
      <c r="G15" s="269"/>
      <c r="H15" s="269"/>
      <c r="I15" s="269"/>
      <c r="J15" s="269"/>
      <c r="K15" s="269"/>
      <c r="L15" s="269"/>
      <c r="M15" s="269"/>
      <c r="N15" s="269"/>
      <c r="O15" s="269"/>
      <c r="P15" s="269"/>
      <c r="Q15" s="269"/>
      <c r="R15" s="269"/>
    </row>
    <row r="16" ht="15" x14ac:dyDescent="0.25">
      <c r="A16" s="268"/>
      <c r="B16" s="268"/>
      <c r="C16" s="278" t="s">
        <v>631</v>
      </c>
      <c r="D16" s="269"/>
      <c r="E16" s="269"/>
      <c r="F16" s="269"/>
      <c r="G16" s="269"/>
      <c r="H16" s="269"/>
      <c r="I16" s="269"/>
      <c r="J16" s="269"/>
      <c r="K16" s="269"/>
      <c r="L16" s="269"/>
      <c r="M16" s="269"/>
      <c r="N16" s="269"/>
      <c r="O16" s="269"/>
      <c r="P16" s="269"/>
      <c r="Q16" s="269"/>
      <c r="R16" s="269"/>
    </row>
    <row r="17" ht="15" x14ac:dyDescent="0.25">
      <c r="A17" s="268"/>
      <c r="B17" s="268"/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  <c r="P17" s="269"/>
      <c r="Q17" s="269"/>
      <c r="R17" s="269"/>
    </row>
    <row r="18" ht="15" x14ac:dyDescent="0.25">
      <c r="A18" s="268"/>
      <c r="B18" s="268"/>
      <c r="C18" s="279" t="s">
        <v>629</v>
      </c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  <c r="P18" s="269"/>
      <c r="Q18" s="269"/>
      <c r="R18" s="269"/>
    </row>
    <row r="19" ht="15" x14ac:dyDescent="0.25">
      <c r="A19" s="268"/>
      <c r="B19" s="268"/>
      <c r="C19" s="278"/>
      <c r="D19" s="269"/>
      <c r="E19" s="269"/>
      <c r="F19" s="269"/>
      <c r="G19" s="269"/>
      <c r="H19" s="269"/>
      <c r="I19" s="269"/>
      <c r="J19" s="269"/>
      <c r="K19" s="269"/>
      <c r="L19" s="269"/>
      <c r="M19" s="269"/>
      <c r="N19" s="269"/>
      <c r="O19" s="269"/>
      <c r="P19" s="269"/>
      <c r="Q19" s="269"/>
      <c r="R19" s="269"/>
    </row>
    <row r="20" ht="15.6" x14ac:dyDescent="0.3">
      <c r="A20" s="268"/>
      <c r="B20" s="268"/>
      <c r="C20" s="280" t="s">
        <v>559</v>
      </c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  <c r="P20" s="269"/>
      <c r="Q20" s="269"/>
      <c r="R20" s="269"/>
    </row>
    <row r="21" ht="15" x14ac:dyDescent="0.25">
      <c r="A21" s="268"/>
      <c r="B21" s="268"/>
      <c r="C21" s="278"/>
      <c r="D21" s="269"/>
      <c r="E21" s="269"/>
      <c r="F21" s="269"/>
      <c r="G21" s="269"/>
      <c r="H21" s="269"/>
      <c r="I21" s="269"/>
      <c r="J21" s="269"/>
      <c r="K21" s="269"/>
      <c r="L21" s="269"/>
      <c r="M21" s="269"/>
      <c r="N21" s="269"/>
      <c r="O21" s="269"/>
      <c r="P21" s="269"/>
      <c r="Q21" s="269"/>
      <c r="R21" s="269"/>
    </row>
    <row r="22" ht="9" customHeight="true" x14ac:dyDescent="0.25">
      <c r="A22" s="268"/>
      <c r="B22" s="269"/>
      <c r="C22" s="281"/>
      <c r="D22" s="282"/>
      <c r="E22" s="283"/>
      <c r="F22" s="282"/>
      <c r="G22" s="282"/>
      <c r="H22" s="269"/>
      <c r="I22" s="269"/>
      <c r="J22" s="269"/>
      <c r="K22" s="269"/>
      <c r="L22" s="269"/>
      <c r="M22" s="269"/>
      <c r="N22" s="269"/>
      <c r="O22" s="269"/>
      <c r="P22" s="269"/>
      <c r="Q22" s="269"/>
      <c r="R22" s="269"/>
    </row>
    <row r="23" ht="26.1" customHeight="true" x14ac:dyDescent="0.25">
      <c r="A23" s="268"/>
      <c r="B23" s="283"/>
      <c r="C23" s="284"/>
      <c r="D23" s="282"/>
      <c r="E23" s="285"/>
      <c r="F23" s="282"/>
      <c r="G23" s="282"/>
      <c r="H23" s="269"/>
      <c r="I23" s="269"/>
      <c r="J23" s="269"/>
      <c r="K23" s="269"/>
      <c r="L23" s="269"/>
      <c r="M23" s="269"/>
      <c r="N23" s="269"/>
      <c r="O23" s="269"/>
      <c r="P23" s="269"/>
      <c r="Q23" s="269"/>
      <c r="R23" s="269"/>
    </row>
    <row r="24" ht="15" x14ac:dyDescent="0.25">
      <c r="A24" s="268"/>
      <c r="B24" s="283"/>
      <c r="C24" s="286"/>
      <c r="D24" s="282"/>
      <c r="E24" s="282"/>
      <c r="F24" s="282"/>
      <c r="G24" s="282"/>
      <c r="H24" s="269"/>
      <c r="I24" s="269"/>
      <c r="J24" s="269"/>
      <c r="K24" s="269"/>
      <c r="L24" s="269"/>
      <c r="M24" s="269"/>
      <c r="N24" s="269"/>
      <c r="O24" s="269"/>
      <c r="P24" s="269"/>
      <c r="Q24" s="269"/>
      <c r="R24" s="269"/>
    </row>
    <row r="25" ht="22.8" x14ac:dyDescent="0.25">
      <c r="A25" s="287"/>
      <c r="B25" s="287"/>
      <c r="C25" s="287"/>
      <c r="D25" s="268"/>
      <c r="E25" s="269"/>
      <c r="F25" s="269"/>
      <c r="G25" s="269"/>
      <c r="H25" s="269"/>
      <c r="I25" s="269"/>
      <c r="J25" s="269"/>
      <c r="K25" s="269"/>
      <c r="L25" s="269"/>
      <c r="M25" s="269"/>
      <c r="N25" s="269"/>
      <c r="O25" s="269"/>
      <c r="P25" s="269"/>
      <c r="Q25" s="269"/>
      <c r="R25" s="269"/>
    </row>
    <row r="26" ht="15" x14ac:dyDescent="0.25">
      <c r="A26" s="288"/>
      <c r="B26" s="289"/>
      <c r="C26" s="290"/>
      <c r="D26" s="268"/>
      <c r="E26" s="269"/>
      <c r="F26" s="269"/>
      <c r="G26" s="269"/>
      <c r="H26" s="269"/>
      <c r="I26" s="269"/>
      <c r="J26" s="269"/>
      <c r="K26" s="269"/>
      <c r="L26" s="269"/>
      <c r="M26" s="269"/>
      <c r="N26" s="269"/>
      <c r="O26" s="269"/>
      <c r="P26" s="269"/>
      <c r="Q26" s="269"/>
      <c r="R26" s="269"/>
    </row>
    <row r="27" ht="15" x14ac:dyDescent="0.25">
      <c r="A27" s="288"/>
      <c r="B27" s="289"/>
      <c r="C27" s="291"/>
      <c r="D27" s="268"/>
      <c r="E27" s="269"/>
      <c r="F27" s="269"/>
      <c r="G27" s="269"/>
      <c r="H27" s="269"/>
      <c r="I27" s="269"/>
      <c r="J27" s="269"/>
      <c r="K27" s="269"/>
      <c r="L27" s="269"/>
      <c r="M27" s="269"/>
      <c r="N27" s="269"/>
      <c r="O27" s="269"/>
      <c r="P27" s="269"/>
      <c r="Q27" s="269"/>
      <c r="R27" s="269"/>
    </row>
    <row r="28" ht="15" x14ac:dyDescent="0.25">
      <c r="A28" s="288"/>
      <c r="B28" s="289"/>
      <c r="C28" s="292"/>
      <c r="D28" s="268"/>
      <c r="E28" s="269"/>
      <c r="F28" s="269"/>
      <c r="G28" s="269"/>
      <c r="H28" s="269"/>
      <c r="I28" s="269"/>
      <c r="J28" s="269"/>
      <c r="K28" s="269"/>
      <c r="L28" s="269"/>
      <c r="M28" s="269"/>
      <c r="N28" s="269"/>
      <c r="O28" s="269"/>
      <c r="P28" s="269"/>
      <c r="Q28" s="269"/>
      <c r="R28" s="269"/>
    </row>
    <row r="29" ht="15" x14ac:dyDescent="0.25">
      <c r="A29" s="288"/>
      <c r="B29" s="289"/>
      <c r="C29" s="292"/>
      <c r="D29" s="268"/>
      <c r="E29" s="269"/>
      <c r="F29" s="269"/>
      <c r="G29" s="269"/>
      <c r="H29" s="269"/>
      <c r="I29" s="269"/>
      <c r="J29" s="269"/>
      <c r="K29" s="269"/>
      <c r="L29" s="269"/>
      <c r="M29" s="269"/>
      <c r="N29" s="269"/>
      <c r="O29" s="269"/>
      <c r="P29" s="269"/>
      <c r="Q29" s="269"/>
      <c r="R29" s="269"/>
    </row>
    <row r="30" ht="15" x14ac:dyDescent="0.25">
      <c r="A30" s="288"/>
      <c r="B30" s="289"/>
      <c r="C30" s="292"/>
      <c r="D30" s="268"/>
      <c r="E30" s="269"/>
      <c r="F30" s="269"/>
      <c r="G30" s="269"/>
      <c r="H30" s="269"/>
      <c r="I30" s="269"/>
      <c r="J30" s="269"/>
      <c r="K30" s="269"/>
      <c r="L30" s="269"/>
      <c r="M30" s="269"/>
      <c r="N30" s="269"/>
      <c r="O30" s="269"/>
      <c r="P30" s="269"/>
      <c r="Q30" s="269"/>
      <c r="R30" s="269"/>
    </row>
    <row r="31" ht="15" x14ac:dyDescent="0.25">
      <c r="A31" s="288"/>
      <c r="B31" s="289"/>
      <c r="C31" s="292"/>
      <c r="D31" s="268"/>
      <c r="E31" s="269"/>
      <c r="F31" s="269"/>
      <c r="G31" s="269"/>
      <c r="H31" s="269"/>
      <c r="I31" s="269"/>
      <c r="J31" s="269"/>
      <c r="K31" s="269"/>
      <c r="L31" s="269"/>
      <c r="M31" s="269"/>
      <c r="N31" s="269"/>
      <c r="O31" s="269"/>
      <c r="P31" s="269"/>
      <c r="Q31" s="269"/>
      <c r="R31" s="269"/>
    </row>
    <row r="32" ht="15" x14ac:dyDescent="0.25">
      <c r="A32" s="288"/>
      <c r="B32" s="289"/>
      <c r="C32" s="292"/>
      <c r="D32" s="268"/>
      <c r="E32" s="269"/>
      <c r="F32" s="269"/>
      <c r="G32" s="269"/>
      <c r="H32" s="269"/>
      <c r="I32" s="269"/>
      <c r="J32" s="269"/>
      <c r="K32" s="269"/>
      <c r="L32" s="269"/>
      <c r="M32" s="269"/>
      <c r="N32" s="269"/>
      <c r="O32" s="269"/>
      <c r="P32" s="269"/>
      <c r="Q32" s="269"/>
      <c r="R32" s="269"/>
    </row>
    <row r="33" ht="15" x14ac:dyDescent="0.25">
      <c r="A33" s="288"/>
      <c r="B33" s="289"/>
      <c r="D33" s="268"/>
      <c r="E33" s="269"/>
      <c r="F33" s="269"/>
      <c r="G33" s="269"/>
      <c r="H33" s="269"/>
      <c r="I33" s="269"/>
      <c r="J33" s="269"/>
      <c r="K33" s="269"/>
      <c r="L33" s="269"/>
      <c r="M33" s="269"/>
      <c r="N33" s="269"/>
      <c r="O33" s="269"/>
      <c r="P33" s="269"/>
      <c r="Q33" s="269"/>
      <c r="R33" s="269"/>
    </row>
    <row r="34" ht="15" x14ac:dyDescent="0.25">
      <c r="A34" s="268"/>
      <c r="B34" s="268"/>
      <c r="C34" s="268"/>
      <c r="D34" s="268"/>
      <c r="E34" s="269"/>
      <c r="F34" s="269"/>
      <c r="G34" s="269"/>
      <c r="H34" s="269"/>
      <c r="I34" s="269"/>
      <c r="J34" s="269"/>
      <c r="K34" s="269"/>
      <c r="L34" s="269"/>
      <c r="M34" s="269"/>
      <c r="N34" s="269"/>
      <c r="O34" s="269"/>
      <c r="P34" s="269"/>
      <c r="Q34" s="269"/>
      <c r="R34" s="269"/>
    </row>
    <row r="35" ht="15" x14ac:dyDescent="0.25">
      <c r="A35" s="268"/>
      <c r="B35" s="268"/>
      <c r="C35" s="268"/>
      <c r="D35" s="268"/>
      <c r="E35" s="269"/>
      <c r="F35" s="269"/>
      <c r="G35" s="269"/>
      <c r="H35" s="269"/>
      <c r="I35" s="269"/>
      <c r="J35" s="269"/>
      <c r="K35" s="269"/>
      <c r="L35" s="269"/>
      <c r="M35" s="269"/>
      <c r="N35" s="269"/>
      <c r="O35" s="269"/>
      <c r="P35" s="269"/>
      <c r="Q35" s="269"/>
      <c r="R35" s="269"/>
    </row>
    <row r="36" ht="15" x14ac:dyDescent="0.25">
      <c r="A36" s="268"/>
      <c r="B36" s="268"/>
      <c r="C36" s="268"/>
      <c r="D36" s="268"/>
    </row>
    <row r="37" ht="15" x14ac:dyDescent="0.25">
      <c r="A37" s="268"/>
      <c r="B37" s="268"/>
      <c r="C37" s="268"/>
      <c r="D37" s="268"/>
    </row>
    <row r="38" ht="15" x14ac:dyDescent="0.25">
      <c r="A38" s="268"/>
      <c r="B38" s="268"/>
      <c r="C38" s="268"/>
      <c r="D38" s="268"/>
    </row>
    <row r="39" ht="15" x14ac:dyDescent="0.25">
      <c r="A39" s="268"/>
      <c r="B39" s="268"/>
      <c r="C39" s="268"/>
      <c r="D39" s="268"/>
    </row>
    <row r="45" x14ac:dyDescent="0.25">
      <c r="L45" s="293" t="str">
        <f>+IF(ISNUMBER(M38), "", "Insufficient data to estimate safely managed sanitation services at national level")</f>
        <v>Insufficient data to estimate safely managed sanitation services at national level</v>
      </c>
    </row>
  </sheetData>
  <hyperlinks>
    <hyperlink ref="C20" r:id="rId1"/>
  </hyperlinks>
  <pageMargins left="0.7" right="0.7" top="0.75" bottom="0.75" header="0.3" footer="0.3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36015-2FDB-4A35-B09E-4B76C392ABF7}">
  <sheetPr codeName="Sheet10">
    <tabColor theme="8" tint="-0.24997711111789"/>
  </sheetPr>
  <dimension ref="A1:AC452"/>
  <sheetViews>
    <sheetView workbookViewId="0">
      <selection activeCell="U459" sqref="U459"/>
    </sheetView>
  </sheetViews>
  <sheetFormatPr defaultRowHeight="14.4" x14ac:dyDescent="0.3"/>
  <sheetData>
    <row r="1" s="14" customFormat="true" x14ac:dyDescent="0.3">
      <c r="A1" s="112" t="s">
        <v>226</v>
      </c>
    </row>
    <row r="2" s="14" customFormat="true" ht="23.4" x14ac:dyDescent="0.45">
      <c r="A2" s="75" t="s">
        <v>179</v>
      </c>
    </row>
    <row r="3" s="14" customFormat="true" x14ac:dyDescent="0.3">
      <c r="A3" s="112"/>
    </row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>
      <c r="AC14" s="22"/>
    </row>
    <row r="15" s="14" customFormat="true" x14ac:dyDescent="0.3">
      <c r="AC15" s="22"/>
    </row>
    <row r="16" s="14" customFormat="true" x14ac:dyDescent="0.3">
      <c r="AC16" s="22"/>
    </row>
    <row r="17" s="14" customFormat="true" x14ac:dyDescent="0.3">
      <c r="Z17" s="22"/>
    </row>
    <row r="18" s="14" customFormat="true" x14ac:dyDescent="0.3">
      <c r="Z18" s="22"/>
    </row>
    <row r="19" s="14" customFormat="true" x14ac:dyDescent="0.3">
      <c r="Z19" s="22"/>
    </row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ht="18" x14ac:dyDescent="0.35">
      <c r="A28" s="76" t="s">
        <v>348</v>
      </c>
      <c r="J28" s="76" t="s">
        <v>350</v>
      </c>
      <c r="S28" s="76" t="s">
        <v>349</v>
      </c>
    </row>
    <row r="29" s="14" customFormat="true" x14ac:dyDescent="0.3">
      <c r="A29" s="9" t="s">
        <v>181</v>
      </c>
      <c r="J29" s="9" t="s">
        <v>181</v>
      </c>
      <c r="S29" s="9" t="s">
        <v>181</v>
      </c>
    </row>
    <row r="30" s="14" customFormat="true" x14ac:dyDescent="0.3"/>
    <row r="31" s="14" customFormat="true" x14ac:dyDescent="0.3"/>
    <row r="32" s="14" customFormat="true" x14ac:dyDescent="0.3">
      <c r="A32" s="17" t="s">
        <v>235</v>
      </c>
      <c r="J32" s="17" t="s">
        <v>222</v>
      </c>
      <c r="S32" s="17" t="s">
        <v>223</v>
      </c>
    </row>
    <row r="33" s="14" customFormat="true" x14ac:dyDescent="0.3">
      <c r="A33" s="14" t="s">
        <v>80</v>
      </c>
      <c r="B33" s="14" t="s">
        <v>143</v>
      </c>
      <c r="C33" s="14" t="s">
        <v>186</v>
      </c>
      <c r="D33" s="14" t="s">
        <v>235</v>
      </c>
      <c r="J33" s="14" t="s">
        <v>80</v>
      </c>
      <c r="K33" s="14" t="s">
        <v>143</v>
      </c>
      <c r="L33" s="14" t="s">
        <v>186</v>
      </c>
      <c r="M33" s="14" t="s">
        <v>236</v>
      </c>
      <c r="S33" s="14" t="s">
        <v>80</v>
      </c>
      <c r="T33" s="14" t="s">
        <v>143</v>
      </c>
      <c r="U33" s="14" t="s">
        <v>186</v>
      </c>
      <c r="V33" s="14" t="s">
        <v>223</v>
      </c>
    </row>
    <row r="34" s="14" customFormat="true" x14ac:dyDescent="0.3">
      <c r="A34" s="14" t="s">
        <v>419</v>
      </c>
      <c r="B34" t="s">
        <v>420</v>
      </c>
      <c r="C34" s="4">
        <v>96.164432416973753</v>
      </c>
      <c r="D34" s="4">
        <v>89.080933703803595</v>
      </c>
      <c r="J34" s="14" t="s">
        <v>419</v>
      </c>
      <c r="K34" t="s">
        <v>420</v>
      </c>
      <c r="L34" s="4">
        <v>96.164432416973753</v>
      </c>
      <c r="M34" s="4">
        <v>70.023149838366294</v>
      </c>
      <c r="S34" s="14" t="s">
        <v>419</v>
      </c>
      <c r="T34" t="s">
        <v>420</v>
      </c>
      <c r="U34" s="4">
        <v>96.164432416973753</v>
      </c>
      <c r="V34" s="4">
        <v>87.000205461895575</v>
      </c>
    </row>
    <row r="35" s="14" customFormat="true" x14ac:dyDescent="0.3">
      <c r="A35" s="14" t="s">
        <v>638</v>
      </c>
      <c r="B35" t="s">
        <v>676</v>
      </c>
      <c r="C35" s="4">
        <v>99.999996282695918</v>
      </c>
      <c r="D35" s="4">
        <v>99.999996282695918</v>
      </c>
      <c r="J35" s="14" t="s">
        <v>638</v>
      </c>
      <c r="K35" t="s">
        <v>676</v>
      </c>
      <c r="L35" s="4">
        <v>99.999996282695918</v>
      </c>
      <c r="M35" s="4">
        <v>99.999996282695918</v>
      </c>
      <c r="S35" s="14" t="s">
        <v>638</v>
      </c>
      <c r="T35" t="s">
        <v>676</v>
      </c>
      <c r="U35" s="4">
        <v>99.999996282695918</v>
      </c>
      <c r="V35" s="4">
        <v>90.639996630635579</v>
      </c>
    </row>
    <row r="36" s="14" customFormat="true" x14ac:dyDescent="0.3">
      <c r="A36" s="14" t="s">
        <v>422</v>
      </c>
      <c r="B36" t="s">
        <v>423</v>
      </c>
      <c r="C36" s="4">
        <v>99.913376536880406</v>
      </c>
      <c r="D36" s="4">
        <v>99.201947816064262</v>
      </c>
      <c r="J36" s="14" t="s">
        <v>422</v>
      </c>
      <c r="K36" t="s">
        <v>423</v>
      </c>
      <c r="L36" s="4">
        <v>99.913376536880406</v>
      </c>
      <c r="M36" s="4">
        <v>86.476354851236181</v>
      </c>
      <c r="S36" s="14" t="s">
        <v>422</v>
      </c>
      <c r="T36" t="s">
        <v>423</v>
      </c>
      <c r="U36" s="4">
        <v>99.913376536880406</v>
      </c>
      <c r="V36" s="4">
        <v>89.724841429501296</v>
      </c>
    </row>
    <row r="37" s="14" customFormat="true" x14ac:dyDescent="0.3">
      <c r="A37" s="14" t="s">
        <v>653</v>
      </c>
      <c r="B37" t="s">
        <v>691</v>
      </c>
      <c r="C37" s="4">
        <v>100</v>
      </c>
      <c r="D37" s="4">
        <v>100</v>
      </c>
      <c r="J37" s="14" t="s">
        <v>653</v>
      </c>
      <c r="K37" t="s">
        <v>691</v>
      </c>
      <c r="L37" s="4">
        <v>100</v>
      </c>
      <c r="M37" s="4">
        <v>98.906200973180404</v>
      </c>
      <c r="S37" s="14" t="s">
        <v>653</v>
      </c>
      <c r="T37" t="s">
        <v>691</v>
      </c>
      <c r="U37" s="4">
        <v>100</v>
      </c>
      <c r="V37" s="4">
        <v>99.123404494382029</v>
      </c>
    </row>
    <row r="38" s="14" customFormat="true" x14ac:dyDescent="0.3">
      <c r="A38" s="14" t="s">
        <v>633</v>
      </c>
      <c r="B38" t="s">
        <v>671</v>
      </c>
      <c r="C38" s="4">
        <v>94.130164683624656</v>
      </c>
      <c r="D38" s="4">
        <v>73.564331452771938</v>
      </c>
      <c r="J38" s="14" t="s">
        <v>633</v>
      </c>
      <c r="K38" t="s">
        <v>671</v>
      </c>
      <c r="L38" s="4">
        <v>94.130164683624656</v>
      </c>
      <c r="M38" s="4">
        <v>94.130164683624656</v>
      </c>
      <c r="S38" s="14" t="s">
        <v>633</v>
      </c>
      <c r="T38" t="s">
        <v>671</v>
      </c>
      <c r="U38" s="4">
        <v>94.130164683624656</v>
      </c>
      <c r="V38" s="4">
        <v>87.892570489510817</v>
      </c>
    </row>
    <row r="39" s="14" customFormat="true" x14ac:dyDescent="0.3">
      <c r="A39" s="14" t="s">
        <v>426</v>
      </c>
      <c r="B39" t="s">
        <v>427</v>
      </c>
      <c r="C39" s="4">
        <v>99.814032033868358</v>
      </c>
      <c r="D39" s="4">
        <v>94.521390301365102</v>
      </c>
      <c r="J39" s="14" t="s">
        <v>426</v>
      </c>
      <c r="K39" t="s">
        <v>427</v>
      </c>
      <c r="L39" s="4">
        <v>99.814032033868358</v>
      </c>
      <c r="M39" s="4"/>
      <c r="S39" s="14" t="s">
        <v>426</v>
      </c>
      <c r="T39" t="s">
        <v>427</v>
      </c>
      <c r="U39" s="4">
        <v>99.814032033868358</v>
      </c>
      <c r="V39" s="4">
        <v>97.052510480931346</v>
      </c>
    </row>
    <row r="40" s="14" customFormat="true" x14ac:dyDescent="0.3">
      <c r="A40" s="14" t="s">
        <v>656</v>
      </c>
      <c r="B40" t="s">
        <v>694</v>
      </c>
      <c r="C40" s="4">
        <v>100.0000033376368</v>
      </c>
      <c r="D40" s="4">
        <v>100.0000033376368</v>
      </c>
      <c r="J40" s="14" t="s">
        <v>656</v>
      </c>
      <c r="K40" t="s">
        <v>694</v>
      </c>
      <c r="L40" s="4">
        <v>100.0000033376368</v>
      </c>
      <c r="M40" s="4"/>
      <c r="S40" s="14" t="s">
        <v>656</v>
      </c>
      <c r="T40" t="s">
        <v>694</v>
      </c>
      <c r="U40" s="4">
        <v>100.0000033376368</v>
      </c>
      <c r="V40" s="4">
        <v>99.523188984146444</v>
      </c>
    </row>
    <row r="41" s="14" customFormat="true" x14ac:dyDescent="0.3">
      <c r="A41" s="14" t="s">
        <v>432</v>
      </c>
      <c r="B41" t="s">
        <v>433</v>
      </c>
      <c r="C41" s="4">
        <v>99.939018713378545</v>
      </c>
      <c r="D41" s="4">
        <v>90.756024219393325</v>
      </c>
      <c r="J41" s="14" t="s">
        <v>432</v>
      </c>
      <c r="K41" t="s">
        <v>433</v>
      </c>
      <c r="L41" s="4">
        <v>99.939018713378545</v>
      </c>
      <c r="M41" s="4">
        <v>88.841894900365816</v>
      </c>
      <c r="S41" s="14" t="s">
        <v>432</v>
      </c>
      <c r="T41" t="s">
        <v>433</v>
      </c>
      <c r="U41" s="4">
        <v>99.939018713378545</v>
      </c>
      <c r="V41" s="4">
        <v>98.722672302075807</v>
      </c>
    </row>
    <row r="42" s="14" customFormat="true" x14ac:dyDescent="0.3">
      <c r="A42" s="14" t="s">
        <v>646</v>
      </c>
      <c r="B42" t="s">
        <v>684</v>
      </c>
      <c r="C42" s="4">
        <v>99.108342824868487</v>
      </c>
      <c r="D42" s="4">
        <v>96.945935194496343</v>
      </c>
      <c r="J42" s="14" t="s">
        <v>646</v>
      </c>
      <c r="K42" t="s">
        <v>684</v>
      </c>
      <c r="L42" s="4">
        <v>99.108342824868487</v>
      </c>
      <c r="M42" s="4">
        <v>97.688733800024693</v>
      </c>
      <c r="S42" s="14" t="s">
        <v>646</v>
      </c>
      <c r="T42" t="s">
        <v>684</v>
      </c>
      <c r="U42" s="4">
        <v>99.108342824868487</v>
      </c>
      <c r="V42" s="4">
        <v>98.450452206307205</v>
      </c>
    </row>
    <row r="43" s="14" customFormat="true" x14ac:dyDescent="0.3">
      <c r="A43" s="14" t="s">
        <v>637</v>
      </c>
      <c r="B43" t="s">
        <v>675</v>
      </c>
      <c r="C43" s="4">
        <v>99.586666555293888</v>
      </c>
      <c r="D43" s="4">
        <v>96.894708007322791</v>
      </c>
      <c r="J43" s="14" t="s">
        <v>637</v>
      </c>
      <c r="K43" t="s">
        <v>675</v>
      </c>
      <c r="L43" s="4">
        <v>99.586666555293888</v>
      </c>
      <c r="M43" s="4"/>
      <c r="S43" s="14" t="s">
        <v>637</v>
      </c>
      <c r="T43" t="s">
        <v>675</v>
      </c>
      <c r="U43" s="4">
        <v>99.586666555293888</v>
      </c>
      <c r="V43" s="4">
        <v>89.959411265513992</v>
      </c>
    </row>
    <row r="44" s="14" customFormat="true" x14ac:dyDescent="0.3">
      <c r="A44" s="14" t="s">
        <v>657</v>
      </c>
      <c r="B44" t="s">
        <v>695</v>
      </c>
      <c r="C44" s="4">
        <v>99.613286148932104</v>
      </c>
      <c r="D44" s="4">
        <v>99.613286148932104</v>
      </c>
      <c r="J44" s="14" t="s">
        <v>657</v>
      </c>
      <c r="K44" t="s">
        <v>695</v>
      </c>
      <c r="L44" s="4">
        <v>99.613286148932104</v>
      </c>
      <c r="M44" s="4"/>
      <c r="S44" s="14" t="s">
        <v>657</v>
      </c>
      <c r="T44" t="s">
        <v>695</v>
      </c>
      <c r="U44" s="4">
        <v>99.613286148932104</v>
      </c>
      <c r="V44" s="4">
        <v>99.613286148932104</v>
      </c>
    </row>
    <row r="45" s="14" customFormat="true" x14ac:dyDescent="0.3">
      <c r="A45" s="14" t="s">
        <v>649</v>
      </c>
      <c r="B45" t="s">
        <v>687</v>
      </c>
      <c r="C45" s="4">
        <v>99.8802587968555</v>
      </c>
      <c r="D45" s="4">
        <v>97.881311950776563</v>
      </c>
      <c r="J45" s="14" t="s">
        <v>649</v>
      </c>
      <c r="K45" t="s">
        <v>687</v>
      </c>
      <c r="L45" s="4">
        <v>99.8802587968555</v>
      </c>
      <c r="M45" s="4"/>
      <c r="S45" s="14" t="s">
        <v>649</v>
      </c>
      <c r="T45" t="s">
        <v>687</v>
      </c>
      <c r="U45" s="4">
        <v>99.8802587968555</v>
      </c>
      <c r="V45" s="4">
        <v>99.8802587968555</v>
      </c>
    </row>
    <row r="46" s="14" customFormat="true" x14ac:dyDescent="0.3">
      <c r="A46" s="14" t="s">
        <v>645</v>
      </c>
      <c r="B46" t="s">
        <v>683</v>
      </c>
      <c r="C46" s="4">
        <v>99.999998935473698</v>
      </c>
      <c r="D46" s="4">
        <v>96.734671935773818</v>
      </c>
      <c r="J46" s="14" t="s">
        <v>645</v>
      </c>
      <c r="K46" t="s">
        <v>683</v>
      </c>
      <c r="L46" s="4">
        <v>99.999998935473698</v>
      </c>
      <c r="M46" s="4"/>
      <c r="S46" s="14" t="s">
        <v>645</v>
      </c>
      <c r="T46" t="s">
        <v>683</v>
      </c>
      <c r="U46" s="4">
        <v>99.999998935473698</v>
      </c>
      <c r="V46" s="4">
        <v>97.569941490078037</v>
      </c>
    </row>
    <row r="47" s="14" customFormat="true" x14ac:dyDescent="0.3">
      <c r="A47" s="14" t="s">
        <v>640</v>
      </c>
      <c r="B47" t="s">
        <v>678</v>
      </c>
      <c r="C47" s="4">
        <v>99.712826835326823</v>
      </c>
      <c r="D47" s="4">
        <v>96.632596627361821</v>
      </c>
      <c r="J47" s="14" t="s">
        <v>640</v>
      </c>
      <c r="K47" t="s">
        <v>678</v>
      </c>
      <c r="L47" s="4">
        <v>99.712826835326823</v>
      </c>
      <c r="M47" s="4">
        <v>99.712826835326823</v>
      </c>
      <c r="S47" s="14" t="s">
        <v>640</v>
      </c>
      <c r="T47" t="s">
        <v>678</v>
      </c>
      <c r="U47" s="4">
        <v>99.712826835326823</v>
      </c>
      <c r="V47" s="4">
        <v>93.332993223252572</v>
      </c>
    </row>
    <row r="48" s="14" customFormat="true" x14ac:dyDescent="0.3">
      <c r="A48" s="14" t="s">
        <v>658</v>
      </c>
      <c r="B48" t="s">
        <v>696</v>
      </c>
      <c r="C48" s="4">
        <v>100.0000022101251</v>
      </c>
      <c r="D48" s="4">
        <v>99.633127138240766</v>
      </c>
      <c r="J48" s="14" t="s">
        <v>658</v>
      </c>
      <c r="K48" t="s">
        <v>696</v>
      </c>
      <c r="L48" s="4">
        <v>100.0000022101251</v>
      </c>
      <c r="M48" s="4"/>
      <c r="S48" s="14" t="s">
        <v>658</v>
      </c>
      <c r="T48" t="s">
        <v>696</v>
      </c>
      <c r="U48" s="4">
        <v>100.0000022101251</v>
      </c>
      <c r="V48" s="4">
        <v>100.0000022101251</v>
      </c>
    </row>
    <row r="49" s="14" customFormat="true" x14ac:dyDescent="0.3">
      <c r="A49" s="14" t="s">
        <v>648</v>
      </c>
      <c r="B49" t="s">
        <v>686</v>
      </c>
      <c r="C49" s="4">
        <v>100.0000015028767</v>
      </c>
      <c r="D49" s="4">
        <v>100.0000015028767</v>
      </c>
      <c r="J49" s="14" t="s">
        <v>648</v>
      </c>
      <c r="K49" t="s">
        <v>686</v>
      </c>
      <c r="L49" s="4">
        <v>100.0000015028767</v>
      </c>
      <c r="M49" s="4"/>
      <c r="S49" s="14" t="s">
        <v>648</v>
      </c>
      <c r="T49" t="s">
        <v>686</v>
      </c>
      <c r="U49" s="4">
        <v>100.0000015028767</v>
      </c>
      <c r="V49" s="4">
        <v>97.853760012762606</v>
      </c>
    </row>
    <row r="50" s="14" customFormat="true" x14ac:dyDescent="0.3">
      <c r="A50" s="14" t="s">
        <v>453</v>
      </c>
      <c r="B50" t="s">
        <v>454</v>
      </c>
      <c r="C50" s="4">
        <v>98.394439354455201</v>
      </c>
      <c r="D50" s="4">
        <v>98.394439354455201</v>
      </c>
      <c r="J50" s="14" t="s">
        <v>453</v>
      </c>
      <c r="K50" t="s">
        <v>454</v>
      </c>
      <c r="L50" s="4">
        <v>98.394439354455201</v>
      </c>
      <c r="M50" s="4"/>
      <c r="S50" s="14" t="s">
        <v>453</v>
      </c>
      <c r="T50" t="s">
        <v>454</v>
      </c>
      <c r="U50" s="4">
        <v>98.394439354455201</v>
      </c>
      <c r="V50" s="4">
        <v>83.827589855479772</v>
      </c>
    </row>
    <row r="51" s="14" customFormat="true" x14ac:dyDescent="0.3">
      <c r="A51" s="14" t="s">
        <v>661</v>
      </c>
      <c r="B51" t="s">
        <v>699</v>
      </c>
      <c r="C51" s="4">
        <v>100</v>
      </c>
      <c r="D51" s="4">
        <v>99.799999999999997</v>
      </c>
      <c r="J51" s="14" t="s">
        <v>661</v>
      </c>
      <c r="K51" t="s">
        <v>699</v>
      </c>
      <c r="L51" s="4">
        <v>100</v>
      </c>
      <c r="M51" s="4">
        <v>100</v>
      </c>
      <c r="S51" s="14" t="s">
        <v>661</v>
      </c>
      <c r="T51" t="s">
        <v>699</v>
      </c>
      <c r="U51" s="4">
        <v>100</v>
      </c>
      <c r="V51" s="4">
        <v>99.98833845177046</v>
      </c>
    </row>
    <row r="52" s="14" customFormat="true" x14ac:dyDescent="0.3">
      <c r="A52" s="14" t="s">
        <v>668</v>
      </c>
      <c r="B52" t="s">
        <v>706</v>
      </c>
      <c r="C52" s="4">
        <v>100</v>
      </c>
      <c r="D52" s="4">
        <v>100</v>
      </c>
      <c r="J52" s="14" t="s">
        <v>668</v>
      </c>
      <c r="K52" t="s">
        <v>706</v>
      </c>
      <c r="L52" s="4">
        <v>100</v>
      </c>
      <c r="M52" s="4"/>
      <c r="S52" s="14" t="s">
        <v>668</v>
      </c>
      <c r="T52" t="s">
        <v>706</v>
      </c>
      <c r="U52" s="4">
        <v>100</v>
      </c>
      <c r="V52" s="4">
        <v>100</v>
      </c>
    </row>
    <row r="53" s="14" customFormat="true" x14ac:dyDescent="0.3">
      <c r="A53" s="14" t="s">
        <v>636</v>
      </c>
      <c r="B53" t="s">
        <v>674</v>
      </c>
      <c r="C53" s="4">
        <v>99.999997488667859</v>
      </c>
      <c r="D53" s="4">
        <v>99.999997488667859</v>
      </c>
      <c r="J53" s="14" t="s">
        <v>636</v>
      </c>
      <c r="K53" t="s">
        <v>674</v>
      </c>
      <c r="L53" s="4">
        <v>99.999997488667859</v>
      </c>
      <c r="M53" s="4">
        <v>99.999997488667859</v>
      </c>
      <c r="S53" s="14" t="s">
        <v>636</v>
      </c>
      <c r="T53" t="s">
        <v>674</v>
      </c>
      <c r="U53" s="4">
        <v>99.999997488667859</v>
      </c>
      <c r="V53" s="4">
        <v>89.572761978171911</v>
      </c>
    </row>
    <row r="54" s="14" customFormat="true" x14ac:dyDescent="0.3">
      <c r="A54" s="14" t="s">
        <v>665</v>
      </c>
      <c r="B54" t="s">
        <v>703</v>
      </c>
      <c r="C54" s="4">
        <v>99.999999430684682</v>
      </c>
      <c r="D54" s="4">
        <v>99.999999430684682</v>
      </c>
      <c r="J54" s="14" t="s">
        <v>665</v>
      </c>
      <c r="K54" t="s">
        <v>703</v>
      </c>
      <c r="L54" s="4">
        <v>99.999999430684682</v>
      </c>
      <c r="M54" s="4"/>
      <c r="S54" s="14" t="s">
        <v>665</v>
      </c>
      <c r="T54" t="s">
        <v>703</v>
      </c>
      <c r="U54" s="4">
        <v>99.999999430684682</v>
      </c>
      <c r="V54" s="4">
        <v>99.999999430684682</v>
      </c>
    </row>
    <row r="55" s="14" customFormat="true" x14ac:dyDescent="0.3">
      <c r="A55" s="14" t="s">
        <v>647</v>
      </c>
      <c r="B55" t="s">
        <v>685</v>
      </c>
      <c r="C55" s="4">
        <v>97.394544611560832</v>
      </c>
      <c r="D55" s="4">
        <v>97.322824279217471</v>
      </c>
      <c r="J55" s="14" t="s">
        <v>647</v>
      </c>
      <c r="K55" t="s">
        <v>685</v>
      </c>
      <c r="L55" s="4">
        <v>97.394544611560832</v>
      </c>
      <c r="M55" s="4"/>
      <c r="S55" s="14" t="s">
        <v>647</v>
      </c>
      <c r="T55" t="s">
        <v>685</v>
      </c>
      <c r="U55" s="4">
        <v>97.394544611560832</v>
      </c>
      <c r="V55" s="4">
        <v>97.394544611560832</v>
      </c>
    </row>
    <row r="56" s="14" customFormat="true" x14ac:dyDescent="0.3">
      <c r="A56" s="14" t="s">
        <v>655</v>
      </c>
      <c r="B56" t="s">
        <v>693</v>
      </c>
      <c r="C56" s="4">
        <v>100.0000014669144</v>
      </c>
      <c r="D56" s="4">
        <v>100.0000014669144</v>
      </c>
      <c r="J56" s="14" t="s">
        <v>655</v>
      </c>
      <c r="K56" t="s">
        <v>693</v>
      </c>
      <c r="L56" s="4">
        <v>100.0000014669144</v>
      </c>
      <c r="M56" s="4"/>
      <c r="S56" s="14" t="s">
        <v>655</v>
      </c>
      <c r="T56" t="s">
        <v>693</v>
      </c>
      <c r="U56" s="4">
        <v>100.0000014669144</v>
      </c>
      <c r="V56" s="4">
        <v>99.381803681300724</v>
      </c>
    </row>
    <row r="57" s="14" customFormat="true" x14ac:dyDescent="0.3">
      <c r="A57" s="14" t="s">
        <v>641</v>
      </c>
      <c r="B57" t="s">
        <v>679</v>
      </c>
      <c r="C57" s="4">
        <v>99.442733884300253</v>
      </c>
      <c r="D57" s="4">
        <v>97.484244319033479</v>
      </c>
      <c r="J57" s="14" t="s">
        <v>641</v>
      </c>
      <c r="K57" t="s">
        <v>679</v>
      </c>
      <c r="L57" s="4">
        <v>99.442733884300253</v>
      </c>
      <c r="M57" s="4">
        <v>95.039614556126651</v>
      </c>
      <c r="S57" s="14" t="s">
        <v>641</v>
      </c>
      <c r="T57" t="s">
        <v>679</v>
      </c>
      <c r="U57" s="4">
        <v>99.442733884300253</v>
      </c>
      <c r="V57" s="4">
        <v>95.368818466463154</v>
      </c>
    </row>
    <row r="58" s="14" customFormat="true" x14ac:dyDescent="0.3">
      <c r="A58" s="14" t="s">
        <v>471</v>
      </c>
      <c r="B58" t="s">
        <v>472</v>
      </c>
      <c r="C58" s="4">
        <v>97.355626440305087</v>
      </c>
      <c r="D58" s="4">
        <v>89.512251426168305</v>
      </c>
      <c r="J58" s="14" t="s">
        <v>471</v>
      </c>
      <c r="K58" t="s">
        <v>472</v>
      </c>
      <c r="L58" s="4">
        <v>97.355626440305087</v>
      </c>
      <c r="M58" s="4"/>
      <c r="S58" s="14" t="s">
        <v>471</v>
      </c>
      <c r="T58" t="s">
        <v>472</v>
      </c>
      <c r="U58" s="4">
        <v>97.355626440305087</v>
      </c>
      <c r="V58" s="4">
        <v>96.946160129100321</v>
      </c>
    </row>
    <row r="59" s="14" customFormat="true" x14ac:dyDescent="0.3">
      <c r="A59" s="14" t="s">
        <v>474</v>
      </c>
      <c r="B59" t="s">
        <v>475</v>
      </c>
      <c r="C59" s="4">
        <v>89.264270087260869</v>
      </c>
      <c r="D59" s="4">
        <v>68.223319990400327</v>
      </c>
      <c r="J59" s="14" t="s">
        <v>474</v>
      </c>
      <c r="K59" t="s">
        <v>475</v>
      </c>
      <c r="L59" s="4">
        <v>89.264270087260869</v>
      </c>
      <c r="M59" s="4"/>
      <c r="S59" s="14" t="s">
        <v>474</v>
      </c>
      <c r="T59" t="s">
        <v>475</v>
      </c>
      <c r="U59" s="4">
        <v>89.264270087260869</v>
      </c>
      <c r="V59" s="4">
        <v>83.204171066021075</v>
      </c>
    </row>
    <row r="60" s="14" customFormat="true" x14ac:dyDescent="0.3">
      <c r="A60" s="14" t="s">
        <v>642</v>
      </c>
      <c r="B60" t="s">
        <v>680</v>
      </c>
      <c r="C60" s="4">
        <v>99.305795515402792</v>
      </c>
      <c r="D60" s="4">
        <v>95.190858341369434</v>
      </c>
      <c r="J60" s="14" t="s">
        <v>642</v>
      </c>
      <c r="K60" t="s">
        <v>680</v>
      </c>
      <c r="L60" s="4">
        <v>99.305795515402792</v>
      </c>
      <c r="M60" s="4"/>
      <c r="S60" s="14" t="s">
        <v>642</v>
      </c>
      <c r="T60" t="s">
        <v>680</v>
      </c>
      <c r="U60" s="4">
        <v>99.305795515402792</v>
      </c>
      <c r="V60" s="4">
        <v>99.196192457327641</v>
      </c>
    </row>
    <row r="61" s="14" customFormat="true" x14ac:dyDescent="0.3">
      <c r="A61" s="14" t="s">
        <v>639</v>
      </c>
      <c r="B61" t="s">
        <v>677</v>
      </c>
      <c r="C61" s="4">
        <v>97.542068103765487</v>
      </c>
      <c r="D61" s="4">
        <v>94.44231081223073</v>
      </c>
      <c r="J61" s="14" t="s">
        <v>639</v>
      </c>
      <c r="K61" t="s">
        <v>677</v>
      </c>
      <c r="L61" s="4">
        <v>97.542068103765487</v>
      </c>
      <c r="M61" s="4"/>
      <c r="S61" s="14" t="s">
        <v>639</v>
      </c>
      <c r="T61" t="s">
        <v>677</v>
      </c>
      <c r="U61" s="4">
        <v>97.542068103765487</v>
      </c>
      <c r="V61" s="4">
        <v>92.042865008264016</v>
      </c>
    </row>
    <row r="62" s="14" customFormat="true" x14ac:dyDescent="0.3">
      <c r="A62" s="14" t="s">
        <v>659</v>
      </c>
      <c r="B62" t="s">
        <v>697</v>
      </c>
      <c r="C62" s="4">
        <v>99.889603191058484</v>
      </c>
      <c r="D62" s="4">
        <v>99.724676219268062</v>
      </c>
      <c r="J62" s="14" t="s">
        <v>659</v>
      </c>
      <c r="K62" t="s">
        <v>697</v>
      </c>
      <c r="L62" s="4">
        <v>99.889603191058484</v>
      </c>
      <c r="M62" s="4"/>
      <c r="S62" s="14" t="s">
        <v>659</v>
      </c>
      <c r="T62" t="s">
        <v>697</v>
      </c>
      <c r="U62" s="4">
        <v>99.889603191058484</v>
      </c>
      <c r="V62" s="4">
        <v>99.889603191058484</v>
      </c>
    </row>
    <row r="63" s="14" customFormat="true" x14ac:dyDescent="0.3">
      <c r="A63" s="14" t="s">
        <v>669</v>
      </c>
      <c r="B63" t="s">
        <v>707</v>
      </c>
      <c r="C63" s="4">
        <v>100.0000022135489</v>
      </c>
      <c r="D63" s="4">
        <v>100.0000022135489</v>
      </c>
      <c r="J63" s="14" t="s">
        <v>669</v>
      </c>
      <c r="K63" t="s">
        <v>707</v>
      </c>
      <c r="L63" s="4">
        <v>100.0000022135489</v>
      </c>
      <c r="M63" s="4"/>
      <c r="S63" s="14" t="s">
        <v>669</v>
      </c>
      <c r="T63" t="s">
        <v>707</v>
      </c>
      <c r="U63" s="4">
        <v>100.0000022135489</v>
      </c>
      <c r="V63" s="4">
        <v>100.0000022135489</v>
      </c>
    </row>
    <row r="64" s="14" customFormat="true" x14ac:dyDescent="0.3">
      <c r="A64" s="14" t="s">
        <v>666</v>
      </c>
      <c r="B64" t="s">
        <v>704</v>
      </c>
      <c r="C64" s="4">
        <v>100</v>
      </c>
      <c r="D64" s="4">
        <v>100</v>
      </c>
      <c r="J64" s="14" t="s">
        <v>666</v>
      </c>
      <c r="K64" t="s">
        <v>704</v>
      </c>
      <c r="L64" s="4">
        <v>100</v>
      </c>
      <c r="M64" s="4"/>
      <c r="S64" s="14" t="s">
        <v>666</v>
      </c>
      <c r="T64" t="s">
        <v>704</v>
      </c>
      <c r="U64" s="4">
        <v>100</v>
      </c>
      <c r="V64" s="4">
        <v>100</v>
      </c>
    </row>
    <row r="65" s="14" customFormat="true" x14ac:dyDescent="0.3">
      <c r="A65" s="14" t="s">
        <v>484</v>
      </c>
      <c r="B65" t="s">
        <v>485</v>
      </c>
      <c r="C65" s="4">
        <v>99.75811029900963</v>
      </c>
      <c r="D65" s="4">
        <v>95.655529872732572</v>
      </c>
      <c r="J65" s="14" t="s">
        <v>484</v>
      </c>
      <c r="K65" t="s">
        <v>485</v>
      </c>
      <c r="L65" s="4">
        <v>99.75811029900963</v>
      </c>
      <c r="M65" s="4"/>
      <c r="S65" s="14" t="s">
        <v>484</v>
      </c>
      <c r="T65" t="s">
        <v>485</v>
      </c>
      <c r="U65" s="4">
        <v>99.75811029900963</v>
      </c>
      <c r="V65" s="4">
        <v>93.596920686800402</v>
      </c>
    </row>
    <row r="66" s="14" customFormat="true" x14ac:dyDescent="0.3">
      <c r="A66" s="14" t="s">
        <v>663</v>
      </c>
      <c r="B66" t="s">
        <v>701</v>
      </c>
      <c r="C66" s="4">
        <v>99.999999283454102</v>
      </c>
      <c r="D66" s="4">
        <v>99.999999283454102</v>
      </c>
      <c r="J66" s="14" t="s">
        <v>663</v>
      </c>
      <c r="K66" t="s">
        <v>701</v>
      </c>
      <c r="L66" s="4">
        <v>99.999999283454102</v>
      </c>
      <c r="M66" s="4"/>
      <c r="S66" s="14" t="s">
        <v>663</v>
      </c>
      <c r="T66" t="s">
        <v>701</v>
      </c>
      <c r="U66" s="4">
        <v>99.999999283454102</v>
      </c>
      <c r="V66" s="4">
        <v>99.951012797318612</v>
      </c>
    </row>
    <row r="67" s="14" customFormat="true" x14ac:dyDescent="0.3">
      <c r="A67" s="14" t="s">
        <v>492</v>
      </c>
      <c r="B67" t="s">
        <v>493</v>
      </c>
      <c r="C67" s="4">
        <v>99.398417343022004</v>
      </c>
      <c r="D67" s="4">
        <v>91.644736260011541</v>
      </c>
      <c r="J67" s="14" t="s">
        <v>492</v>
      </c>
      <c r="K67" t="s">
        <v>493</v>
      </c>
      <c r="L67" s="4">
        <v>99.398417343022004</v>
      </c>
      <c r="M67" s="4"/>
      <c r="S67" s="14" t="s">
        <v>492</v>
      </c>
      <c r="T67" t="s">
        <v>493</v>
      </c>
      <c r="U67" s="4">
        <v>99.398417343022004</v>
      </c>
      <c r="V67" s="4">
        <v>86.010764372573661</v>
      </c>
    </row>
    <row r="68" s="14" customFormat="true" x14ac:dyDescent="0.3">
      <c r="A68" s="14" t="s">
        <v>651</v>
      </c>
      <c r="B68" t="s">
        <v>689</v>
      </c>
      <c r="C68" s="4">
        <v>100.0000046017532</v>
      </c>
      <c r="D68" s="4">
        <v>100.0000046017532</v>
      </c>
      <c r="J68" s="14" t="s">
        <v>651</v>
      </c>
      <c r="K68" t="s">
        <v>689</v>
      </c>
      <c r="L68" s="4">
        <v>100.0000046017532</v>
      </c>
      <c r="M68" s="4"/>
      <c r="S68" s="14" t="s">
        <v>651</v>
      </c>
      <c r="T68" t="s">
        <v>689</v>
      </c>
      <c r="U68" s="4">
        <v>100.0000046017532</v>
      </c>
      <c r="V68" s="4">
        <v>98.342975347781959</v>
      </c>
    </row>
    <row r="69" s="14" customFormat="true" x14ac:dyDescent="0.3">
      <c r="A69" s="14" t="s">
        <v>654</v>
      </c>
      <c r="B69" t="s">
        <v>692</v>
      </c>
      <c r="C69" s="4">
        <v>99.724682540734577</v>
      </c>
      <c r="D69" s="4">
        <v>99.156068726908345</v>
      </c>
      <c r="J69" s="14" t="s">
        <v>654</v>
      </c>
      <c r="K69" t="s">
        <v>692</v>
      </c>
      <c r="L69" s="4">
        <v>99.724682540734577</v>
      </c>
      <c r="M69" s="4"/>
      <c r="S69" s="14" t="s">
        <v>654</v>
      </c>
      <c r="T69" t="s">
        <v>692</v>
      </c>
      <c r="U69" s="4">
        <v>99.724682540734577</v>
      </c>
      <c r="V69" s="4">
        <v>99.724682540734577</v>
      </c>
    </row>
    <row r="70" s="14" customFormat="true" x14ac:dyDescent="0.3">
      <c r="A70" s="14" t="s">
        <v>643</v>
      </c>
      <c r="B70" t="s">
        <v>681</v>
      </c>
      <c r="C70" s="4">
        <v>99.907660209244128</v>
      </c>
      <c r="D70" s="4">
        <v>99.416602004397234</v>
      </c>
      <c r="J70" s="14" t="s">
        <v>643</v>
      </c>
      <c r="K70" t="s">
        <v>681</v>
      </c>
      <c r="L70" s="4">
        <v>99.907660209244128</v>
      </c>
      <c r="M70" s="4">
        <v>95.343512279094043</v>
      </c>
      <c r="S70" s="14" t="s">
        <v>643</v>
      </c>
      <c r="T70" t="s">
        <v>681</v>
      </c>
      <c r="U70" s="4">
        <v>99.907660209244128</v>
      </c>
      <c r="V70" s="4">
        <v>98.799994543428681</v>
      </c>
    </row>
    <row r="71" s="14" customFormat="true" x14ac:dyDescent="0.3">
      <c r="A71" s="14" t="s">
        <v>498</v>
      </c>
      <c r="B71" t="s">
        <v>499</v>
      </c>
      <c r="C71" s="4">
        <v>90.549421392976299</v>
      </c>
      <c r="D71" s="4">
        <v>72.877912104735515</v>
      </c>
      <c r="J71" s="14" t="s">
        <v>498</v>
      </c>
      <c r="K71" t="s">
        <v>499</v>
      </c>
      <c r="L71" s="4">
        <v>90.549421392976299</v>
      </c>
      <c r="M71" s="4">
        <v>87.056362391563596</v>
      </c>
      <c r="S71" s="14" t="s">
        <v>498</v>
      </c>
      <c r="T71" t="s">
        <v>499</v>
      </c>
      <c r="U71" s="4">
        <v>90.549421392976299</v>
      </c>
      <c r="V71" s="4">
        <v>75.466120514365372</v>
      </c>
    </row>
    <row r="72" s="14" customFormat="true" x14ac:dyDescent="0.3">
      <c r="A72" s="14" t="s">
        <v>635</v>
      </c>
      <c r="B72" t="s">
        <v>673</v>
      </c>
      <c r="C72" s="4">
        <v>100</v>
      </c>
      <c r="D72" s="4">
        <v>81.915809495532372</v>
      </c>
      <c r="J72" s="14" t="s">
        <v>635</v>
      </c>
      <c r="K72" t="s">
        <v>673</v>
      </c>
      <c r="L72" s="4">
        <v>100</v>
      </c>
      <c r="M72" s="4"/>
      <c r="S72" s="14" t="s">
        <v>635</v>
      </c>
      <c r="T72" t="s">
        <v>673</v>
      </c>
      <c r="U72" s="4">
        <v>100</v>
      </c>
      <c r="V72" s="4">
        <v>99.490630630630562</v>
      </c>
    </row>
    <row r="73" s="14" customFormat="true" x14ac:dyDescent="0.3">
      <c r="A73" s="14" t="s">
        <v>632</v>
      </c>
      <c r="B73" t="s">
        <v>672</v>
      </c>
      <c r="C73" s="4">
        <v>97.722189860468589</v>
      </c>
      <c r="D73" s="4">
        <v>76.027734347513274</v>
      </c>
      <c r="J73" s="14" t="s">
        <v>632</v>
      </c>
      <c r="K73" t="s">
        <v>672</v>
      </c>
      <c r="L73" s="4">
        <v>97.722189860468589</v>
      </c>
      <c r="M73" s="4"/>
      <c r="S73" s="14" t="s">
        <v>632</v>
      </c>
      <c r="T73" t="s">
        <v>672</v>
      </c>
      <c r="U73" s="4">
        <v>97.722189860468589</v>
      </c>
      <c r="V73" s="4">
        <v>95.793153832622934</v>
      </c>
    </row>
    <row r="74" s="14" customFormat="true" x14ac:dyDescent="0.3">
      <c r="A74" s="14" t="s">
        <v>667</v>
      </c>
      <c r="B74" t="s">
        <v>705</v>
      </c>
      <c r="C74" s="4">
        <v>100</v>
      </c>
      <c r="D74" s="4">
        <v>100</v>
      </c>
      <c r="J74" s="14" t="s">
        <v>667</v>
      </c>
      <c r="K74" t="s">
        <v>705</v>
      </c>
      <c r="L74" s="4">
        <v>100</v>
      </c>
      <c r="M74" s="4">
        <v>100</v>
      </c>
      <c r="S74" s="14" t="s">
        <v>667</v>
      </c>
      <c r="T74" t="s">
        <v>705</v>
      </c>
      <c r="U74" s="4">
        <v>100</v>
      </c>
      <c r="V74" s="4">
        <v>100</v>
      </c>
    </row>
    <row r="75" s="14" customFormat="true" x14ac:dyDescent="0.3">
      <c r="A75" s="14" t="s">
        <v>505</v>
      </c>
      <c r="B75" t="s">
        <v>506</v>
      </c>
      <c r="C75" s="4">
        <v>99.219475138974573</v>
      </c>
      <c r="D75" s="4">
        <v>83.733315700766681</v>
      </c>
      <c r="J75" s="14" t="s">
        <v>505</v>
      </c>
      <c r="K75" t="s">
        <v>506</v>
      </c>
      <c r="L75" s="4">
        <v>99.219475138974573</v>
      </c>
      <c r="M75" s="4"/>
      <c r="S75" s="14" t="s">
        <v>505</v>
      </c>
      <c r="T75" t="s">
        <v>506</v>
      </c>
      <c r="U75" s="4">
        <v>99.219475138974573</v>
      </c>
      <c r="V75" s="4">
        <v>74.729544804734985</v>
      </c>
    </row>
    <row r="76" s="14" customFormat="true" x14ac:dyDescent="0.3">
      <c r="A76" s="14" t="s">
        <v>660</v>
      </c>
      <c r="B76" t="s">
        <v>698</v>
      </c>
      <c r="C76" s="4">
        <v>100</v>
      </c>
      <c r="D76" s="4">
        <v>99.78773411023883</v>
      </c>
      <c r="J76" s="14" t="s">
        <v>660</v>
      </c>
      <c r="K76" t="s">
        <v>698</v>
      </c>
      <c r="L76" s="4">
        <v>100</v>
      </c>
      <c r="M76" s="4"/>
      <c r="S76" s="14" t="s">
        <v>660</v>
      </c>
      <c r="T76" t="s">
        <v>698</v>
      </c>
      <c r="U76" s="4">
        <v>100</v>
      </c>
      <c r="V76" s="4">
        <v>99.841145251396654</v>
      </c>
    </row>
    <row r="77" s="14" customFormat="true" x14ac:dyDescent="0.3">
      <c r="A77" s="14" t="s">
        <v>650</v>
      </c>
      <c r="B77" t="s">
        <v>688</v>
      </c>
      <c r="C77" s="4">
        <v>99.535025505367869</v>
      </c>
      <c r="D77" s="4">
        <v>98.052972538967154</v>
      </c>
      <c r="J77" s="14" t="s">
        <v>650</v>
      </c>
      <c r="K77" t="s">
        <v>688</v>
      </c>
      <c r="L77" s="4">
        <v>99.535025505367869</v>
      </c>
      <c r="M77" s="4"/>
      <c r="S77" s="14" t="s">
        <v>650</v>
      </c>
      <c r="T77" t="s">
        <v>688</v>
      </c>
      <c r="U77" s="4">
        <v>99.535025505367869</v>
      </c>
      <c r="V77" s="4">
        <v>99.140595345206478</v>
      </c>
    </row>
    <row r="78" s="14" customFormat="true" x14ac:dyDescent="0.3">
      <c r="A78" s="14" t="s">
        <v>652</v>
      </c>
      <c r="B78" t="s">
        <v>690</v>
      </c>
      <c r="C78" s="4">
        <v>99.926278308357197</v>
      </c>
      <c r="D78" s="4">
        <v>99.926278308357197</v>
      </c>
      <c r="J78" s="14" t="s">
        <v>652</v>
      </c>
      <c r="K78" t="s">
        <v>690</v>
      </c>
      <c r="L78" s="4">
        <v>99.926278308357197</v>
      </c>
      <c r="M78" s="4"/>
      <c r="S78" s="14" t="s">
        <v>652</v>
      </c>
      <c r="T78" t="s">
        <v>690</v>
      </c>
      <c r="U78" s="4">
        <v>99.926278308357197</v>
      </c>
      <c r="V78" s="4">
        <v>98.441489197590727</v>
      </c>
    </row>
    <row r="79" x14ac:dyDescent="0.3">
      <c r="A79" s="14" t="s">
        <v>662</v>
      </c>
      <c r="B79" s="14" t="s">
        <v>700</v>
      </c>
      <c r="C79" s="4">
        <v>100.0000024634042</v>
      </c>
      <c r="D79" s="4">
        <v>100.0000024634042</v>
      </c>
      <c r="J79" s="14" t="s">
        <v>662</v>
      </c>
      <c r="K79" s="14" t="s">
        <v>700</v>
      </c>
      <c r="L79" s="4">
        <v>100.0000024634042</v>
      </c>
      <c r="M79" s="4"/>
      <c r="S79" s="14" t="s">
        <v>662</v>
      </c>
      <c r="T79" s="14" t="s">
        <v>700</v>
      </c>
      <c r="U79" s="4">
        <v>100.0000024634042</v>
      </c>
      <c r="V79" s="4">
        <v>99.940002461926099</v>
      </c>
    </row>
    <row r="80" x14ac:dyDescent="0.3">
      <c r="A80" s="14" t="s">
        <v>644</v>
      </c>
      <c r="B80" s="14" t="s">
        <v>682</v>
      </c>
      <c r="C80" s="4">
        <v>100.0000028803738</v>
      </c>
      <c r="D80" s="4">
        <v>100.0000028803738</v>
      </c>
      <c r="J80" s="14" t="s">
        <v>644</v>
      </c>
      <c r="K80" s="14" t="s">
        <v>682</v>
      </c>
      <c r="L80" s="4">
        <v>100.0000028803738</v>
      </c>
      <c r="M80" s="4"/>
      <c r="S80" s="14" t="s">
        <v>644</v>
      </c>
      <c r="T80" s="14" t="s">
        <v>682</v>
      </c>
      <c r="U80" s="4">
        <v>100.0000028803738</v>
      </c>
      <c r="V80" s="4">
        <v>95.455408154877929</v>
      </c>
    </row>
    <row r="81" x14ac:dyDescent="0.3">
      <c r="A81" s="14" t="s">
        <v>511</v>
      </c>
      <c r="B81" s="14" t="s">
        <v>512</v>
      </c>
      <c r="C81" s="4">
        <v>83.51980337685599</v>
      </c>
      <c r="D81" s="4">
        <v>60.321669313861427</v>
      </c>
      <c r="J81" s="14" t="s">
        <v>511</v>
      </c>
      <c r="K81" s="14" t="s">
        <v>512</v>
      </c>
      <c r="L81" s="4">
        <v>83.51980337685599</v>
      </c>
      <c r="M81" s="4">
        <v>47.867048367880599</v>
      </c>
      <c r="S81" s="14" t="s">
        <v>511</v>
      </c>
      <c r="T81" s="14" t="s">
        <v>512</v>
      </c>
      <c r="U81" s="4">
        <v>83.51980337685599</v>
      </c>
      <c r="V81" s="4">
        <v>72.793094362264256</v>
      </c>
    </row>
    <row r="82" x14ac:dyDescent="0.3">
      <c r="A82" s="14" t="s">
        <v>520</v>
      </c>
      <c r="B82" s="14" t="s">
        <v>521</v>
      </c>
      <c r="C82" s="4">
        <v>98.8757181526111</v>
      </c>
      <c r="D82" s="4">
        <v>96.306119308349039</v>
      </c>
      <c r="J82" s="14" t="s">
        <v>520</v>
      </c>
      <c r="K82" s="14" t="s">
        <v>521</v>
      </c>
      <c r="L82" s="4">
        <v>98.8757181526111</v>
      </c>
      <c r="M82" s="4"/>
      <c r="S82" s="14" t="s">
        <v>520</v>
      </c>
      <c r="T82" s="14" t="s">
        <v>521</v>
      </c>
      <c r="U82" s="4">
        <v>98.8757181526111</v>
      </c>
      <c r="V82" s="4"/>
    </row>
    <row r="83" x14ac:dyDescent="0.3">
      <c r="A83" s="14" t="s">
        <v>522</v>
      </c>
      <c r="B83" s="14" t="s">
        <v>523</v>
      </c>
      <c r="C83" s="4">
        <v>100</v>
      </c>
      <c r="D83" s="4">
        <v>98.686362033636101</v>
      </c>
      <c r="J83" s="14" t="s">
        <v>522</v>
      </c>
      <c r="K83" s="14" t="s">
        <v>523</v>
      </c>
      <c r="L83" s="4">
        <v>100</v>
      </c>
      <c r="M83" s="4"/>
      <c r="S83" s="14" t="s">
        <v>522</v>
      </c>
      <c r="T83" s="14" t="s">
        <v>523</v>
      </c>
      <c r="U83" s="4">
        <v>100</v>
      </c>
      <c r="V83" s="4">
        <v>93.903991563538483</v>
      </c>
    </row>
    <row r="84" x14ac:dyDescent="0.3">
      <c r="A84" s="14" t="s">
        <v>525</v>
      </c>
      <c r="B84" s="14" t="s">
        <v>526</v>
      </c>
      <c r="C84" s="4">
        <v>99.435387154097626</v>
      </c>
      <c r="D84" s="4">
        <v>92.006856730505532</v>
      </c>
      <c r="J84" s="14" t="s">
        <v>525</v>
      </c>
      <c r="K84" s="14" t="s">
        <v>526</v>
      </c>
      <c r="L84" s="4">
        <v>99.435387154097626</v>
      </c>
      <c r="M84" s="4"/>
      <c r="S84" s="14" t="s">
        <v>525</v>
      </c>
      <c r="T84" s="14" t="s">
        <v>526</v>
      </c>
      <c r="U84" s="4">
        <v>99.435387154097626</v>
      </c>
      <c r="V84" s="4">
        <v>92.535060813663051</v>
      </c>
    </row>
    <row r="85" x14ac:dyDescent="0.3">
      <c r="A85" s="14" t="s">
        <v>664</v>
      </c>
      <c r="B85" s="14" t="s">
        <v>702</v>
      </c>
      <c r="C85" s="4">
        <v>100.0000014755804</v>
      </c>
      <c r="D85" s="4">
        <v>100.0000014755804</v>
      </c>
      <c r="J85" s="14" t="s">
        <v>664</v>
      </c>
      <c r="K85" s="14" t="s">
        <v>702</v>
      </c>
      <c r="L85" s="4">
        <v>100.0000014755804</v>
      </c>
      <c r="M85" s="4"/>
      <c r="S85" s="14" t="s">
        <v>664</v>
      </c>
      <c r="T85" s="14" t="s">
        <v>702</v>
      </c>
      <c r="U85" s="4">
        <v>100.0000014755804</v>
      </c>
      <c r="V85" s="4">
        <v>99.988779253192561</v>
      </c>
    </row>
    <row r="86" x14ac:dyDescent="0.3">
      <c r="A86" s="14" t="s">
        <v>634</v>
      </c>
      <c r="B86" s="14" t="s">
        <v>670</v>
      </c>
      <c r="C86" s="4">
        <v>97.833452709686597</v>
      </c>
      <c r="D86" s="4">
        <v>58.903805349542701</v>
      </c>
      <c r="J86" s="14" t="s">
        <v>634</v>
      </c>
      <c r="K86" s="14" t="s">
        <v>670</v>
      </c>
      <c r="L86" s="4">
        <v>97.833452709686597</v>
      </c>
      <c r="M86" s="4"/>
      <c r="S86" s="14" t="s">
        <v>634</v>
      </c>
      <c r="T86" s="14" t="s">
        <v>670</v>
      </c>
      <c r="U86" s="4">
        <v>97.833452709686597</v>
      </c>
      <c r="V86" s="4">
        <v>90.382097600480193</v>
      </c>
    </row>
    <row r="87" x14ac:dyDescent="0.3">
      <c r="A87" s="14" t="s">
        <v>708</v>
      </c>
      <c r="B87" s="14" t="s">
        <v>708</v>
      </c>
      <c r="C87" s="4"/>
      <c r="D87" s="4"/>
      <c r="J87" s="14" t="s">
        <v>708</v>
      </c>
      <c r="K87" s="14" t="s">
        <v>708</v>
      </c>
      <c r="L87" s="4"/>
      <c r="M87" s="4"/>
      <c r="S87" s="14" t="s">
        <v>708</v>
      </c>
      <c r="T87" s="14" t="s">
        <v>708</v>
      </c>
      <c r="U87" s="4"/>
      <c r="V87" s="4"/>
    </row>
    <row r="88" x14ac:dyDescent="0.3">
      <c r="A88" s="14" t="s">
        <v>708</v>
      </c>
      <c r="B88" s="14" t="s">
        <v>708</v>
      </c>
      <c r="C88" s="4"/>
      <c r="D88" s="4"/>
      <c r="J88" s="14" t="s">
        <v>708</v>
      </c>
      <c r="K88" s="14" t="s">
        <v>708</v>
      </c>
      <c r="L88" s="4"/>
      <c r="M88" s="4"/>
      <c r="S88" s="14" t="s">
        <v>708</v>
      </c>
      <c r="T88" s="14" t="s">
        <v>708</v>
      </c>
      <c r="U88" s="4"/>
      <c r="V88" s="4"/>
    </row>
    <row r="89" x14ac:dyDescent="0.3">
      <c r="A89" s="14" t="s">
        <v>708</v>
      </c>
      <c r="B89" s="14" t="s">
        <v>708</v>
      </c>
      <c r="C89" s="4"/>
      <c r="D89" s="4"/>
      <c r="J89" s="14" t="s">
        <v>708</v>
      </c>
      <c r="K89" s="14" t="s">
        <v>708</v>
      </c>
      <c r="L89" s="4"/>
      <c r="M89" s="4"/>
      <c r="S89" s="14" t="s">
        <v>708</v>
      </c>
      <c r="T89" s="14" t="s">
        <v>708</v>
      </c>
      <c r="U89" s="4"/>
      <c r="V89" s="4"/>
    </row>
    <row r="90" x14ac:dyDescent="0.3">
      <c r="A90" s="14" t="s">
        <v>708</v>
      </c>
      <c r="B90" s="14" t="s">
        <v>708</v>
      </c>
      <c r="C90" s="4"/>
      <c r="D90" s="4"/>
      <c r="J90" s="14" t="s">
        <v>708</v>
      </c>
      <c r="K90" s="14" t="s">
        <v>708</v>
      </c>
      <c r="L90" s="4"/>
      <c r="M90" s="4"/>
      <c r="S90" s="14" t="s">
        <v>708</v>
      </c>
      <c r="T90" s="14" t="s">
        <v>708</v>
      </c>
      <c r="U90" s="4"/>
      <c r="V90" s="4"/>
    </row>
    <row r="91" x14ac:dyDescent="0.3">
      <c r="A91" s="14" t="s">
        <v>708</v>
      </c>
      <c r="B91" s="14" t="s">
        <v>708</v>
      </c>
      <c r="C91" s="4"/>
      <c r="D91" s="4"/>
      <c r="J91" s="14" t="s">
        <v>708</v>
      </c>
      <c r="K91" s="14" t="s">
        <v>708</v>
      </c>
      <c r="L91" s="4"/>
      <c r="M91" s="4"/>
      <c r="S91" s="14" t="s">
        <v>708</v>
      </c>
      <c r="T91" s="14" t="s">
        <v>708</v>
      </c>
      <c r="U91" s="4"/>
      <c r="V91" s="4"/>
    </row>
    <row r="92" x14ac:dyDescent="0.3">
      <c r="A92" s="14" t="s">
        <v>708</v>
      </c>
      <c r="B92" s="14" t="s">
        <v>708</v>
      </c>
      <c r="C92" s="4"/>
      <c r="D92" s="4"/>
      <c r="J92" s="14" t="s">
        <v>708</v>
      </c>
      <c r="K92" s="14" t="s">
        <v>708</v>
      </c>
      <c r="L92" s="4"/>
      <c r="M92" s="4"/>
      <c r="S92" s="14" t="s">
        <v>708</v>
      </c>
      <c r="T92" s="14" t="s">
        <v>708</v>
      </c>
      <c r="U92" s="4"/>
      <c r="V92" s="4"/>
    </row>
    <row r="93" x14ac:dyDescent="0.3">
      <c r="A93" s="14" t="s">
        <v>708</v>
      </c>
      <c r="B93" s="14" t="s">
        <v>708</v>
      </c>
      <c r="C93" s="4"/>
      <c r="D93" s="4"/>
      <c r="J93" s="14" t="s">
        <v>708</v>
      </c>
      <c r="K93" s="14" t="s">
        <v>708</v>
      </c>
      <c r="L93" s="4"/>
      <c r="M93" s="4"/>
      <c r="S93" s="14" t="s">
        <v>708</v>
      </c>
      <c r="T93" s="14" t="s">
        <v>708</v>
      </c>
      <c r="U93" s="4"/>
      <c r="V93" s="4"/>
    </row>
    <row r="94" x14ac:dyDescent="0.3">
      <c r="A94" s="14" t="s">
        <v>708</v>
      </c>
      <c r="B94" s="14" t="s">
        <v>708</v>
      </c>
      <c r="C94" s="4"/>
      <c r="D94" s="4"/>
      <c r="J94" s="14" t="s">
        <v>708</v>
      </c>
      <c r="K94" s="14" t="s">
        <v>708</v>
      </c>
      <c r="L94" s="4"/>
      <c r="M94" s="4"/>
      <c r="S94" s="14" t="s">
        <v>708</v>
      </c>
      <c r="T94" s="14" t="s">
        <v>708</v>
      </c>
      <c r="U94" s="4"/>
      <c r="V94" s="4"/>
    </row>
    <row r="95" x14ac:dyDescent="0.3">
      <c r="A95" s="14" t="s">
        <v>708</v>
      </c>
      <c r="B95" s="14" t="s">
        <v>708</v>
      </c>
      <c r="C95" s="4"/>
      <c r="D95" s="4"/>
      <c r="J95" s="14" t="s">
        <v>708</v>
      </c>
      <c r="K95" s="14" t="s">
        <v>708</v>
      </c>
      <c r="L95" s="4"/>
      <c r="M95" s="4"/>
      <c r="S95" s="14" t="s">
        <v>708</v>
      </c>
      <c r="T95" s="14" t="s">
        <v>708</v>
      </c>
      <c r="U95" s="4"/>
      <c r="V95" s="4"/>
    </row>
    <row r="96" x14ac:dyDescent="0.3">
      <c r="A96" s="14" t="s">
        <v>708</v>
      </c>
      <c r="B96" s="14" t="s">
        <v>708</v>
      </c>
      <c r="C96" s="4"/>
      <c r="D96" s="4"/>
      <c r="J96" s="14" t="s">
        <v>708</v>
      </c>
      <c r="K96" s="14" t="s">
        <v>708</v>
      </c>
      <c r="L96" s="4"/>
      <c r="M96" s="4"/>
      <c r="S96" s="14" t="s">
        <v>708</v>
      </c>
      <c r="T96" s="14" t="s">
        <v>708</v>
      </c>
      <c r="U96" s="4"/>
      <c r="V96" s="4"/>
    </row>
    <row r="97" x14ac:dyDescent="0.3">
      <c r="A97" s="14" t="s">
        <v>708</v>
      </c>
      <c r="B97" s="14" t="s">
        <v>708</v>
      </c>
      <c r="C97" s="4"/>
      <c r="D97" s="4"/>
      <c r="J97" s="14" t="s">
        <v>708</v>
      </c>
      <c r="K97" s="14" t="s">
        <v>708</v>
      </c>
      <c r="L97" s="4"/>
      <c r="M97" s="4"/>
      <c r="S97" s="14" t="s">
        <v>708</v>
      </c>
      <c r="T97" s="14" t="s">
        <v>708</v>
      </c>
      <c r="U97" s="4"/>
      <c r="V97" s="4"/>
    </row>
    <row r="98" x14ac:dyDescent="0.3">
      <c r="A98" s="14" t="s">
        <v>708</v>
      </c>
      <c r="B98" s="14" t="s">
        <v>708</v>
      </c>
      <c r="C98" s="4"/>
      <c r="D98" s="4"/>
      <c r="J98" s="14" t="s">
        <v>708</v>
      </c>
      <c r="K98" s="14" t="s">
        <v>708</v>
      </c>
      <c r="L98" s="4"/>
      <c r="M98" s="4"/>
      <c r="S98" s="14" t="s">
        <v>708</v>
      </c>
      <c r="T98" s="14" t="s">
        <v>708</v>
      </c>
      <c r="U98" s="4"/>
      <c r="V98" s="4"/>
    </row>
    <row r="99" x14ac:dyDescent="0.3">
      <c r="A99" s="14" t="s">
        <v>708</v>
      </c>
      <c r="B99" s="14" t="s">
        <v>708</v>
      </c>
      <c r="C99" s="4"/>
      <c r="D99" s="4"/>
      <c r="J99" s="14" t="s">
        <v>708</v>
      </c>
      <c r="K99" s="14" t="s">
        <v>708</v>
      </c>
      <c r="L99" s="4"/>
      <c r="M99" s="4"/>
      <c r="S99" s="14" t="s">
        <v>708</v>
      </c>
      <c r="T99" s="14" t="s">
        <v>708</v>
      </c>
      <c r="U99" s="4"/>
      <c r="V99" s="4"/>
    </row>
    <row r="100" x14ac:dyDescent="0.3">
      <c r="A100" s="14" t="s">
        <v>708</v>
      </c>
      <c r="B100" s="14" t="s">
        <v>708</v>
      </c>
      <c r="C100" s="4"/>
      <c r="D100" s="4"/>
      <c r="J100" s="14" t="s">
        <v>708</v>
      </c>
      <c r="K100" s="14" t="s">
        <v>708</v>
      </c>
      <c r="L100" s="4"/>
      <c r="M100" s="4"/>
      <c r="S100" s="14" t="s">
        <v>708</v>
      </c>
      <c r="T100" s="14" t="s">
        <v>708</v>
      </c>
      <c r="U100" s="4"/>
      <c r="V100" s="4"/>
    </row>
    <row r="101" x14ac:dyDescent="0.3">
      <c r="A101" s="14" t="s">
        <v>708</v>
      </c>
      <c r="B101" s="14" t="s">
        <v>708</v>
      </c>
      <c r="C101" s="4"/>
      <c r="D101" s="4"/>
      <c r="J101" s="14" t="s">
        <v>708</v>
      </c>
      <c r="K101" s="14" t="s">
        <v>708</v>
      </c>
      <c r="L101" s="4"/>
      <c r="M101" s="4"/>
      <c r="S101" s="14" t="s">
        <v>708</v>
      </c>
      <c r="T101" s="14" t="s">
        <v>708</v>
      </c>
      <c r="U101" s="4"/>
      <c r="V101" s="4"/>
    </row>
    <row r="102" x14ac:dyDescent="0.3">
      <c r="A102" s="14" t="s">
        <v>708</v>
      </c>
      <c r="B102" s="14" t="s">
        <v>708</v>
      </c>
      <c r="C102" s="4"/>
      <c r="D102" s="4"/>
      <c r="J102" s="14" t="s">
        <v>708</v>
      </c>
      <c r="K102" s="14" t="s">
        <v>708</v>
      </c>
      <c r="L102" s="4"/>
      <c r="M102" s="4"/>
      <c r="S102" s="14" t="s">
        <v>708</v>
      </c>
      <c r="T102" s="14" t="s">
        <v>708</v>
      </c>
      <c r="U102" s="4"/>
      <c r="V102" s="4"/>
    </row>
    <row r="103" x14ac:dyDescent="0.3">
      <c r="A103" s="14" t="s">
        <v>708</v>
      </c>
      <c r="B103" s="14" t="s">
        <v>708</v>
      </c>
      <c r="C103" s="4"/>
      <c r="D103" s="4"/>
      <c r="J103" s="14" t="s">
        <v>708</v>
      </c>
      <c r="K103" s="14" t="s">
        <v>708</v>
      </c>
      <c r="L103" s="4"/>
      <c r="M103" s="4"/>
      <c r="S103" s="14" t="s">
        <v>708</v>
      </c>
      <c r="T103" s="14" t="s">
        <v>708</v>
      </c>
      <c r="U103" s="4"/>
      <c r="V103" s="4"/>
    </row>
    <row r="104" x14ac:dyDescent="0.3">
      <c r="A104" s="14" t="s">
        <v>708</v>
      </c>
      <c r="B104" s="14" t="s">
        <v>708</v>
      </c>
      <c r="C104" s="4"/>
      <c r="D104" s="4"/>
      <c r="J104" s="14" t="s">
        <v>708</v>
      </c>
      <c r="K104" s="14" t="s">
        <v>708</v>
      </c>
      <c r="L104" s="4"/>
      <c r="M104" s="4"/>
      <c r="S104" s="14" t="s">
        <v>708</v>
      </c>
      <c r="T104" s="14" t="s">
        <v>708</v>
      </c>
      <c r="U104" s="4"/>
      <c r="V104" s="4"/>
    </row>
    <row r="105" x14ac:dyDescent="0.3">
      <c r="A105" s="14" t="s">
        <v>708</v>
      </c>
      <c r="B105" s="14" t="s">
        <v>708</v>
      </c>
      <c r="C105" s="4"/>
      <c r="D105" s="4"/>
      <c r="J105" s="14" t="s">
        <v>708</v>
      </c>
      <c r="K105" s="14" t="s">
        <v>708</v>
      </c>
      <c r="L105" s="4"/>
      <c r="M105" s="4"/>
      <c r="S105" s="14" t="s">
        <v>708</v>
      </c>
      <c r="T105" s="14" t="s">
        <v>708</v>
      </c>
      <c r="U105" s="4"/>
      <c r="V105" s="4"/>
    </row>
    <row r="106" x14ac:dyDescent="0.3">
      <c r="A106" s="14" t="s">
        <v>708</v>
      </c>
      <c r="B106" s="14" t="s">
        <v>708</v>
      </c>
      <c r="C106" s="4"/>
      <c r="D106" s="4"/>
      <c r="J106" s="14" t="s">
        <v>708</v>
      </c>
      <c r="K106" s="14" t="s">
        <v>708</v>
      </c>
      <c r="L106" s="4"/>
      <c r="M106" s="4"/>
      <c r="S106" s="14" t="s">
        <v>708</v>
      </c>
      <c r="T106" s="14" t="s">
        <v>708</v>
      </c>
      <c r="U106" s="4"/>
      <c r="V106" s="4"/>
    </row>
    <row r="107" x14ac:dyDescent="0.3">
      <c r="A107" s="14" t="s">
        <v>708</v>
      </c>
      <c r="B107" s="14" t="s">
        <v>708</v>
      </c>
      <c r="C107" s="4"/>
      <c r="D107" s="4"/>
      <c r="J107" s="14" t="s">
        <v>708</v>
      </c>
      <c r="K107" s="14" t="s">
        <v>708</v>
      </c>
      <c r="L107" s="4"/>
      <c r="M107" s="4"/>
      <c r="S107" s="14" t="s">
        <v>708</v>
      </c>
      <c r="T107" s="14" t="s">
        <v>708</v>
      </c>
      <c r="U107" s="4"/>
      <c r="V107" s="4"/>
    </row>
    <row r="108" x14ac:dyDescent="0.3">
      <c r="A108" s="14" t="s">
        <v>708</v>
      </c>
      <c r="B108" s="14" t="s">
        <v>708</v>
      </c>
      <c r="C108" s="4"/>
      <c r="D108" s="4"/>
      <c r="J108" s="14" t="s">
        <v>708</v>
      </c>
      <c r="K108" s="14" t="s">
        <v>708</v>
      </c>
      <c r="L108" s="4"/>
      <c r="M108" s="4"/>
      <c r="S108" s="14" t="s">
        <v>708</v>
      </c>
      <c r="T108" s="14" t="s">
        <v>708</v>
      </c>
      <c r="U108" s="4"/>
      <c r="V108" s="4"/>
    </row>
    <row r="109" x14ac:dyDescent="0.3">
      <c r="A109" s="14" t="s">
        <v>708</v>
      </c>
      <c r="B109" s="14" t="s">
        <v>708</v>
      </c>
      <c r="C109" s="4"/>
      <c r="D109" s="4"/>
      <c r="J109" s="14" t="s">
        <v>708</v>
      </c>
      <c r="K109" s="14" t="s">
        <v>708</v>
      </c>
      <c r="L109" s="4"/>
      <c r="M109" s="4"/>
      <c r="S109" s="14" t="s">
        <v>708</v>
      </c>
      <c r="T109" s="14" t="s">
        <v>708</v>
      </c>
      <c r="U109" s="4"/>
      <c r="V109" s="4"/>
    </row>
    <row r="110" x14ac:dyDescent="0.3">
      <c r="A110" s="14" t="s">
        <v>708</v>
      </c>
      <c r="B110" s="14" t="s">
        <v>708</v>
      </c>
      <c r="C110" s="4"/>
      <c r="D110" s="4"/>
      <c r="J110" s="14" t="s">
        <v>708</v>
      </c>
      <c r="K110" s="14" t="s">
        <v>708</v>
      </c>
      <c r="L110" s="4"/>
      <c r="M110" s="4"/>
      <c r="S110" s="14" t="s">
        <v>708</v>
      </c>
      <c r="T110" s="14" t="s">
        <v>708</v>
      </c>
      <c r="U110" s="4"/>
      <c r="V110" s="4"/>
    </row>
    <row r="111" x14ac:dyDescent="0.3">
      <c r="A111" s="14" t="s">
        <v>708</v>
      </c>
      <c r="B111" s="14" t="s">
        <v>708</v>
      </c>
      <c r="C111" s="4"/>
      <c r="D111" s="4"/>
      <c r="J111" s="14" t="s">
        <v>708</v>
      </c>
      <c r="K111" s="14" t="s">
        <v>708</v>
      </c>
      <c r="L111" s="4"/>
      <c r="M111" s="4"/>
      <c r="S111" s="14" t="s">
        <v>708</v>
      </c>
      <c r="T111" s="14" t="s">
        <v>708</v>
      </c>
      <c r="U111" s="4"/>
      <c r="V111" s="4"/>
    </row>
    <row r="112" x14ac:dyDescent="0.3">
      <c r="A112" s="14" t="s">
        <v>708</v>
      </c>
      <c r="B112" s="14" t="s">
        <v>708</v>
      </c>
      <c r="C112" s="4"/>
      <c r="D112" s="4"/>
      <c r="J112" s="14" t="s">
        <v>708</v>
      </c>
      <c r="K112" s="14" t="s">
        <v>708</v>
      </c>
      <c r="L112" s="4"/>
      <c r="M112" s="4"/>
      <c r="S112" s="14" t="s">
        <v>708</v>
      </c>
      <c r="T112" s="14" t="s">
        <v>708</v>
      </c>
      <c r="U112" s="4"/>
      <c r="V112" s="4"/>
    </row>
    <row r="113" x14ac:dyDescent="0.3">
      <c r="A113" s="14" t="s">
        <v>708</v>
      </c>
      <c r="B113" s="14" t="s">
        <v>708</v>
      </c>
      <c r="C113" s="4"/>
      <c r="D113" s="4"/>
      <c r="J113" s="14" t="s">
        <v>708</v>
      </c>
      <c r="K113" s="14" t="s">
        <v>708</v>
      </c>
      <c r="L113" s="4"/>
      <c r="M113" s="4"/>
      <c r="S113" s="14" t="s">
        <v>708</v>
      </c>
      <c r="T113" s="14" t="s">
        <v>708</v>
      </c>
      <c r="U113" s="4"/>
      <c r="V113" s="4"/>
    </row>
    <row r="114" x14ac:dyDescent="0.3">
      <c r="A114" s="14" t="s">
        <v>708</v>
      </c>
      <c r="B114" s="14" t="s">
        <v>708</v>
      </c>
      <c r="C114" s="4"/>
      <c r="D114" s="4"/>
      <c r="J114" s="14" t="s">
        <v>708</v>
      </c>
      <c r="K114" s="14" t="s">
        <v>708</v>
      </c>
      <c r="L114" s="4"/>
      <c r="M114" s="4"/>
      <c r="S114" s="14" t="s">
        <v>708</v>
      </c>
      <c r="T114" s="14" t="s">
        <v>708</v>
      </c>
      <c r="U114" s="4"/>
      <c r="V114" s="4"/>
    </row>
    <row r="115" x14ac:dyDescent="0.3">
      <c r="A115" s="14" t="s">
        <v>708</v>
      </c>
      <c r="B115" s="14" t="s">
        <v>708</v>
      </c>
      <c r="C115" s="4"/>
      <c r="D115" s="4"/>
      <c r="J115" s="14" t="s">
        <v>708</v>
      </c>
      <c r="K115" s="14" t="s">
        <v>708</v>
      </c>
      <c r="L115" s="4"/>
      <c r="M115" s="4"/>
      <c r="S115" s="14" t="s">
        <v>708</v>
      </c>
      <c r="T115" s="14" t="s">
        <v>708</v>
      </c>
      <c r="U115" s="4"/>
      <c r="V115" s="4"/>
    </row>
    <row r="116" x14ac:dyDescent="0.3">
      <c r="A116" s="14" t="s">
        <v>708</v>
      </c>
      <c r="B116" s="14" t="s">
        <v>708</v>
      </c>
      <c r="C116" s="4"/>
      <c r="D116" s="4"/>
      <c r="J116" s="14" t="s">
        <v>708</v>
      </c>
      <c r="K116" s="14" t="s">
        <v>708</v>
      </c>
      <c r="L116" s="4"/>
      <c r="M116" s="4"/>
      <c r="S116" s="14" t="s">
        <v>708</v>
      </c>
      <c r="T116" s="14" t="s">
        <v>708</v>
      </c>
      <c r="U116" s="4"/>
      <c r="V116" s="4"/>
    </row>
    <row r="117" x14ac:dyDescent="0.3">
      <c r="A117" s="14" t="s">
        <v>708</v>
      </c>
      <c r="B117" s="14" t="s">
        <v>708</v>
      </c>
      <c r="C117" s="4"/>
      <c r="D117" s="4"/>
      <c r="J117" s="14" t="s">
        <v>708</v>
      </c>
      <c r="K117" s="14" t="s">
        <v>708</v>
      </c>
      <c r="L117" s="4"/>
      <c r="M117" s="4"/>
      <c r="S117" s="14" t="s">
        <v>708</v>
      </c>
      <c r="T117" s="14" t="s">
        <v>708</v>
      </c>
      <c r="U117" s="4"/>
      <c r="V117" s="4"/>
    </row>
    <row r="118" x14ac:dyDescent="0.3">
      <c r="A118" s="14" t="s">
        <v>708</v>
      </c>
      <c r="B118" s="14" t="s">
        <v>708</v>
      </c>
      <c r="C118" s="4"/>
      <c r="D118" s="4"/>
      <c r="J118" s="14" t="s">
        <v>708</v>
      </c>
      <c r="K118" s="14" t="s">
        <v>708</v>
      </c>
      <c r="L118" s="4"/>
      <c r="M118" s="4"/>
      <c r="S118" s="14" t="s">
        <v>708</v>
      </c>
      <c r="T118" s="14" t="s">
        <v>708</v>
      </c>
      <c r="U118" s="4"/>
      <c r="V118" s="4"/>
    </row>
    <row r="119" x14ac:dyDescent="0.3">
      <c r="A119" s="14" t="s">
        <v>708</v>
      </c>
      <c r="B119" s="14" t="s">
        <v>708</v>
      </c>
      <c r="C119" s="4"/>
      <c r="D119" s="4"/>
      <c r="J119" s="14" t="s">
        <v>708</v>
      </c>
      <c r="K119" s="14" t="s">
        <v>708</v>
      </c>
      <c r="L119" s="4"/>
      <c r="M119" s="4"/>
      <c r="S119" s="14" t="s">
        <v>708</v>
      </c>
      <c r="T119" s="14" t="s">
        <v>708</v>
      </c>
      <c r="U119" s="4"/>
      <c r="V119" s="4"/>
    </row>
    <row r="120" x14ac:dyDescent="0.3">
      <c r="A120" s="14" t="s">
        <v>708</v>
      </c>
      <c r="B120" s="14" t="s">
        <v>708</v>
      </c>
      <c r="C120" s="4"/>
      <c r="D120" s="4"/>
      <c r="J120" s="14" t="s">
        <v>708</v>
      </c>
      <c r="K120" s="14" t="s">
        <v>708</v>
      </c>
      <c r="L120" s="4"/>
      <c r="M120" s="4"/>
      <c r="S120" s="14" t="s">
        <v>708</v>
      </c>
      <c r="T120" s="14" t="s">
        <v>708</v>
      </c>
      <c r="U120" s="4"/>
      <c r="V120" s="4"/>
    </row>
    <row r="121" x14ac:dyDescent="0.3">
      <c r="A121" s="14" t="s">
        <v>708</v>
      </c>
      <c r="B121" s="14" t="s">
        <v>708</v>
      </c>
      <c r="C121" s="4"/>
      <c r="D121" s="4"/>
      <c r="J121" s="14" t="s">
        <v>708</v>
      </c>
      <c r="K121" s="14" t="s">
        <v>708</v>
      </c>
      <c r="L121" s="4"/>
      <c r="M121" s="4"/>
      <c r="S121" s="14" t="s">
        <v>708</v>
      </c>
      <c r="T121" s="14" t="s">
        <v>708</v>
      </c>
      <c r="U121" s="4"/>
      <c r="V121" s="4"/>
    </row>
    <row r="122" x14ac:dyDescent="0.3">
      <c r="A122" s="14" t="s">
        <v>708</v>
      </c>
      <c r="B122" s="14" t="s">
        <v>708</v>
      </c>
      <c r="C122" s="4"/>
      <c r="D122" s="4"/>
      <c r="J122" s="14" t="s">
        <v>708</v>
      </c>
      <c r="K122" s="14" t="s">
        <v>708</v>
      </c>
      <c r="L122" s="4"/>
      <c r="M122" s="4"/>
      <c r="S122" s="14" t="s">
        <v>708</v>
      </c>
      <c r="T122" s="14" t="s">
        <v>708</v>
      </c>
      <c r="U122" s="4"/>
      <c r="V122" s="4"/>
    </row>
    <row r="123" x14ac:dyDescent="0.3">
      <c r="A123" s="14" t="s">
        <v>708</v>
      </c>
      <c r="B123" s="14" t="s">
        <v>708</v>
      </c>
      <c r="C123" s="4"/>
      <c r="D123" s="4"/>
      <c r="J123" s="14" t="s">
        <v>708</v>
      </c>
      <c r="K123" s="14" t="s">
        <v>708</v>
      </c>
      <c r="L123" s="4"/>
      <c r="M123" s="4"/>
      <c r="S123" s="14" t="s">
        <v>708</v>
      </c>
      <c r="T123" s="14" t="s">
        <v>708</v>
      </c>
      <c r="U123" s="4"/>
      <c r="V123" s="4"/>
    </row>
    <row r="124" x14ac:dyDescent="0.3">
      <c r="A124" s="14" t="s">
        <v>708</v>
      </c>
      <c r="B124" s="14" t="s">
        <v>708</v>
      </c>
      <c r="C124" s="4"/>
      <c r="D124" s="4"/>
      <c r="J124" s="14" t="s">
        <v>708</v>
      </c>
      <c r="K124" s="14" t="s">
        <v>708</v>
      </c>
      <c r="L124" s="4"/>
      <c r="M124" s="4"/>
      <c r="S124" s="14" t="s">
        <v>708</v>
      </c>
      <c r="T124" s="14" t="s">
        <v>708</v>
      </c>
      <c r="U124" s="4"/>
      <c r="V124" s="4"/>
    </row>
    <row r="125" x14ac:dyDescent="0.3">
      <c r="A125" s="14" t="s">
        <v>708</v>
      </c>
      <c r="B125" s="14" t="s">
        <v>708</v>
      </c>
      <c r="C125" s="4"/>
      <c r="D125" s="4"/>
      <c r="J125" s="14" t="s">
        <v>708</v>
      </c>
      <c r="K125" s="14" t="s">
        <v>708</v>
      </c>
      <c r="L125" s="4"/>
      <c r="M125" s="4"/>
      <c r="S125" s="14" t="s">
        <v>708</v>
      </c>
      <c r="T125" s="14" t="s">
        <v>708</v>
      </c>
      <c r="U125" s="4"/>
      <c r="V125" s="4"/>
    </row>
    <row r="126" x14ac:dyDescent="0.3">
      <c r="A126" s="14" t="s">
        <v>708</v>
      </c>
      <c r="B126" s="14" t="s">
        <v>708</v>
      </c>
      <c r="C126" s="4"/>
      <c r="D126" s="4"/>
      <c r="J126" s="14" t="s">
        <v>708</v>
      </c>
      <c r="K126" s="14" t="s">
        <v>708</v>
      </c>
      <c r="L126" s="4"/>
      <c r="M126" s="4"/>
      <c r="S126" s="14" t="s">
        <v>708</v>
      </c>
      <c r="T126" s="14" t="s">
        <v>708</v>
      </c>
      <c r="U126" s="4"/>
      <c r="V126" s="4"/>
    </row>
    <row r="127" x14ac:dyDescent="0.3">
      <c r="A127" s="14" t="s">
        <v>708</v>
      </c>
      <c r="B127" s="14" t="s">
        <v>708</v>
      </c>
      <c r="C127" s="4"/>
      <c r="D127" s="4"/>
      <c r="J127" s="14" t="s">
        <v>708</v>
      </c>
      <c r="K127" s="14" t="s">
        <v>708</v>
      </c>
      <c r="L127" s="4"/>
      <c r="M127" s="4"/>
      <c r="S127" s="14" t="s">
        <v>708</v>
      </c>
      <c r="T127" s="14" t="s">
        <v>708</v>
      </c>
      <c r="U127" s="4"/>
      <c r="V127" s="4"/>
    </row>
    <row r="128" x14ac:dyDescent="0.3">
      <c r="A128" s="14" t="s">
        <v>708</v>
      </c>
      <c r="B128" s="14" t="s">
        <v>708</v>
      </c>
      <c r="C128" s="4"/>
      <c r="D128" s="4"/>
      <c r="J128" s="14" t="s">
        <v>708</v>
      </c>
      <c r="K128" s="14" t="s">
        <v>708</v>
      </c>
      <c r="L128" s="4"/>
      <c r="M128" s="4"/>
      <c r="S128" s="14" t="s">
        <v>708</v>
      </c>
      <c r="T128" s="14" t="s">
        <v>708</v>
      </c>
      <c r="U128" s="4"/>
      <c r="V128" s="4"/>
    </row>
    <row r="129" x14ac:dyDescent="0.3">
      <c r="A129" s="14" t="s">
        <v>708</v>
      </c>
      <c r="B129" s="14" t="s">
        <v>708</v>
      </c>
      <c r="C129" s="4"/>
      <c r="D129" s="4"/>
      <c r="J129" s="14" t="s">
        <v>708</v>
      </c>
      <c r="K129" s="14" t="s">
        <v>708</v>
      </c>
      <c r="L129" s="4"/>
      <c r="M129" s="4"/>
      <c r="S129" s="14" t="s">
        <v>708</v>
      </c>
      <c r="T129" s="14" t="s">
        <v>708</v>
      </c>
      <c r="U129" s="4"/>
      <c r="V129" s="4"/>
    </row>
    <row r="130" x14ac:dyDescent="0.3">
      <c r="A130" s="14" t="s">
        <v>708</v>
      </c>
      <c r="B130" s="14" t="s">
        <v>708</v>
      </c>
      <c r="C130" s="4"/>
      <c r="D130" s="4"/>
      <c r="J130" s="14" t="s">
        <v>708</v>
      </c>
      <c r="K130" s="14" t="s">
        <v>708</v>
      </c>
      <c r="L130" s="4"/>
      <c r="M130" s="4"/>
      <c r="S130" s="14" t="s">
        <v>708</v>
      </c>
      <c r="T130" s="14" t="s">
        <v>708</v>
      </c>
      <c r="U130" s="4"/>
      <c r="V130" s="4"/>
    </row>
    <row r="131" x14ac:dyDescent="0.3">
      <c r="A131" s="14" t="s">
        <v>708</v>
      </c>
      <c r="B131" s="14" t="s">
        <v>708</v>
      </c>
      <c r="C131" s="4"/>
      <c r="D131" s="4"/>
      <c r="J131" s="14" t="s">
        <v>708</v>
      </c>
      <c r="K131" s="14" t="s">
        <v>708</v>
      </c>
      <c r="L131" s="4"/>
      <c r="M131" s="4"/>
      <c r="S131" s="14" t="s">
        <v>708</v>
      </c>
      <c r="T131" s="14" t="s">
        <v>708</v>
      </c>
      <c r="U131" s="4"/>
      <c r="V131" s="4"/>
    </row>
    <row r="132" x14ac:dyDescent="0.3">
      <c r="A132" s="14" t="s">
        <v>708</v>
      </c>
      <c r="B132" s="14" t="s">
        <v>708</v>
      </c>
      <c r="C132" s="4"/>
      <c r="D132" s="4"/>
      <c r="J132" s="14" t="s">
        <v>708</v>
      </c>
      <c r="K132" s="14" t="s">
        <v>708</v>
      </c>
      <c r="L132" s="4"/>
      <c r="M132" s="4"/>
      <c r="S132" s="14" t="s">
        <v>708</v>
      </c>
      <c r="T132" s="14" t="s">
        <v>708</v>
      </c>
      <c r="U132" s="4"/>
      <c r="V132" s="4"/>
    </row>
    <row r="133" x14ac:dyDescent="0.3">
      <c r="A133" s="14" t="s">
        <v>708</v>
      </c>
      <c r="B133" s="14" t="s">
        <v>708</v>
      </c>
      <c r="C133" s="4"/>
      <c r="D133" s="4"/>
      <c r="J133" s="14" t="s">
        <v>708</v>
      </c>
      <c r="K133" s="14" t="s">
        <v>708</v>
      </c>
      <c r="L133" s="4"/>
      <c r="M133" s="4"/>
      <c r="S133" s="14" t="s">
        <v>708</v>
      </c>
      <c r="T133" s="14" t="s">
        <v>708</v>
      </c>
      <c r="U133" s="4"/>
      <c r="V133" s="4"/>
    </row>
    <row r="134" x14ac:dyDescent="0.3">
      <c r="A134" s="14"/>
      <c r="B134" s="14"/>
      <c r="C134" s="90"/>
      <c r="D134" s="90"/>
      <c r="J134" s="14"/>
      <c r="K134" s="14"/>
      <c r="L134" s="90"/>
      <c r="M134" s="90"/>
      <c r="S134" s="14"/>
      <c r="T134" s="14"/>
      <c r="U134" s="90"/>
      <c r="V134" s="90"/>
    </row>
    <row r="135" x14ac:dyDescent="0.3">
      <c r="A135" s="14"/>
      <c r="B135" s="14"/>
      <c r="C135" s="90"/>
      <c r="D135" s="90"/>
      <c r="J135" s="14"/>
      <c r="K135" s="14"/>
      <c r="L135" s="90"/>
      <c r="M135" s="90"/>
      <c r="S135" s="14"/>
      <c r="T135" s="14"/>
      <c r="U135" s="90"/>
      <c r="V135" s="90"/>
    </row>
    <row r="136" x14ac:dyDescent="0.3">
      <c r="A136" s="14"/>
      <c r="B136" s="14"/>
      <c r="C136" s="90"/>
      <c r="D136" s="90"/>
      <c r="J136" s="14"/>
      <c r="K136" s="14"/>
      <c r="L136" s="90"/>
      <c r="M136" s="90"/>
      <c r="S136" s="14"/>
      <c r="T136" s="14"/>
      <c r="U136" s="90"/>
      <c r="V136" s="90"/>
    </row>
    <row r="137" x14ac:dyDescent="0.3">
      <c r="A137" s="14"/>
      <c r="B137" s="14"/>
      <c r="C137" s="90"/>
      <c r="D137" s="90"/>
      <c r="J137" s="14"/>
      <c r="K137" s="14"/>
      <c r="L137" s="90"/>
      <c r="M137" s="90"/>
      <c r="S137" s="14"/>
      <c r="T137" s="14"/>
      <c r="U137" s="90"/>
      <c r="V137" s="90"/>
    </row>
    <row r="138" x14ac:dyDescent="0.3">
      <c r="A138" s="14"/>
      <c r="B138" s="14"/>
      <c r="C138" s="90"/>
      <c r="D138" s="90"/>
      <c r="J138" s="14"/>
      <c r="K138" s="14"/>
      <c r="L138" s="90"/>
      <c r="M138" s="90"/>
      <c r="S138" s="14"/>
      <c r="T138" s="14"/>
      <c r="U138" s="90"/>
      <c r="V138" s="90"/>
    </row>
    <row r="139" x14ac:dyDescent="0.3">
      <c r="A139" s="14"/>
      <c r="B139" s="14"/>
      <c r="C139" s="90"/>
      <c r="D139" s="90"/>
      <c r="J139" s="14"/>
      <c r="K139" s="14"/>
      <c r="L139" s="90"/>
      <c r="M139" s="90"/>
      <c r="S139" s="14"/>
      <c r="T139" s="14"/>
      <c r="U139" s="90"/>
      <c r="V139" s="90"/>
    </row>
    <row r="140" x14ac:dyDescent="0.3">
      <c r="A140" s="14"/>
      <c r="B140" s="14"/>
      <c r="C140" s="90"/>
      <c r="D140" s="90"/>
      <c r="J140" s="14"/>
      <c r="K140" s="14"/>
      <c r="L140" s="90"/>
      <c r="M140" s="90"/>
      <c r="S140" s="14"/>
      <c r="T140" s="14"/>
      <c r="U140" s="90"/>
      <c r="V140" s="90"/>
    </row>
    <row r="141" x14ac:dyDescent="0.3">
      <c r="A141" s="14"/>
      <c r="B141" s="14"/>
      <c r="C141" s="90"/>
      <c r="D141" s="90"/>
      <c r="J141" s="14"/>
      <c r="K141" s="14"/>
      <c r="L141" s="90"/>
      <c r="M141" s="90"/>
      <c r="S141" s="14"/>
      <c r="T141" s="14"/>
      <c r="U141" s="90"/>
      <c r="V141" s="90"/>
    </row>
    <row r="142" x14ac:dyDescent="0.3">
      <c r="A142" s="14"/>
      <c r="B142" s="14"/>
      <c r="C142" s="90"/>
      <c r="D142" s="90"/>
      <c r="J142" s="14"/>
      <c r="K142" s="14"/>
      <c r="L142" s="90"/>
      <c r="M142" s="90"/>
      <c r="S142" s="14"/>
      <c r="T142" s="14"/>
      <c r="U142" s="90"/>
      <c r="V142" s="90"/>
    </row>
    <row r="143" x14ac:dyDescent="0.3">
      <c r="A143" s="14"/>
      <c r="B143" s="14"/>
      <c r="C143" s="90"/>
      <c r="D143" s="90"/>
      <c r="J143" s="14"/>
      <c r="K143" s="14"/>
      <c r="L143" s="90"/>
      <c r="M143" s="90"/>
      <c r="S143" s="14"/>
      <c r="T143" s="14"/>
      <c r="U143" s="90"/>
      <c r="V143" s="90"/>
    </row>
    <row r="144" x14ac:dyDescent="0.3">
      <c r="A144" s="14"/>
      <c r="B144" s="14"/>
      <c r="C144" s="90"/>
      <c r="D144" s="90"/>
      <c r="J144" s="14"/>
      <c r="K144" s="14"/>
      <c r="L144" s="90"/>
      <c r="M144" s="90"/>
      <c r="S144" s="14"/>
      <c r="T144" s="14"/>
      <c r="U144" s="90"/>
      <c r="V144" s="90"/>
    </row>
    <row r="145" x14ac:dyDescent="0.3">
      <c r="A145" s="14"/>
      <c r="B145" s="14"/>
      <c r="C145" s="90"/>
      <c r="D145" s="90"/>
      <c r="J145" s="14"/>
      <c r="K145" s="14"/>
      <c r="L145" s="90"/>
      <c r="M145" s="90"/>
      <c r="S145" s="14"/>
      <c r="T145" s="14"/>
      <c r="U145" s="90"/>
      <c r="V145" s="90"/>
    </row>
    <row r="146" x14ac:dyDescent="0.3">
      <c r="A146" s="14"/>
      <c r="B146" s="14"/>
      <c r="C146" s="90"/>
      <c r="D146" s="90"/>
      <c r="J146" s="14"/>
      <c r="K146" s="14"/>
      <c r="L146" s="90"/>
      <c r="M146" s="90"/>
      <c r="S146" s="14"/>
      <c r="T146" s="14"/>
      <c r="U146" s="90"/>
      <c r="V146" s="90"/>
    </row>
    <row r="147" x14ac:dyDescent="0.3">
      <c r="A147" s="14"/>
      <c r="B147" s="14"/>
      <c r="C147" s="90"/>
      <c r="D147" s="90"/>
      <c r="J147" s="14"/>
      <c r="K147" s="14"/>
      <c r="L147" s="90"/>
      <c r="M147" s="90"/>
      <c r="S147" s="14"/>
      <c r="T147" s="14"/>
      <c r="U147" s="90"/>
      <c r="V147" s="90"/>
    </row>
    <row r="148" x14ac:dyDescent="0.3">
      <c r="A148" s="14"/>
      <c r="B148" s="14"/>
      <c r="C148" s="90"/>
      <c r="D148" s="90"/>
      <c r="J148" s="14"/>
      <c r="K148" s="14"/>
      <c r="L148" s="90"/>
      <c r="M148" s="90"/>
      <c r="S148" s="14"/>
      <c r="T148" s="14"/>
      <c r="U148" s="90"/>
      <c r="V148" s="90"/>
    </row>
    <row r="149" x14ac:dyDescent="0.3">
      <c r="A149" s="14"/>
      <c r="B149" s="14"/>
      <c r="C149" s="90"/>
      <c r="D149" s="90"/>
      <c r="J149" s="14"/>
      <c r="K149" s="14"/>
      <c r="L149" s="90"/>
      <c r="M149" s="90"/>
      <c r="S149" s="14"/>
      <c r="T149" s="14"/>
      <c r="U149" s="90"/>
      <c r="V149" s="90"/>
    </row>
    <row r="150" x14ac:dyDescent="0.3">
      <c r="A150" s="14"/>
      <c r="B150" s="14"/>
      <c r="C150" s="90"/>
      <c r="D150" s="90"/>
      <c r="J150" s="14"/>
      <c r="K150" s="14"/>
      <c r="L150" s="90"/>
      <c r="M150" s="90"/>
      <c r="S150" s="14"/>
      <c r="T150" s="14"/>
      <c r="U150" s="90"/>
      <c r="V150" s="90"/>
    </row>
    <row r="151" x14ac:dyDescent="0.3">
      <c r="A151" s="14"/>
      <c r="B151" s="14"/>
      <c r="C151" s="90"/>
      <c r="D151" s="90"/>
      <c r="J151" s="14"/>
      <c r="K151" s="14"/>
      <c r="L151" s="90"/>
      <c r="M151" s="90"/>
      <c r="S151" s="14"/>
      <c r="T151" s="14"/>
      <c r="U151" s="90"/>
      <c r="V151" s="90"/>
    </row>
    <row r="152" x14ac:dyDescent="0.3">
      <c r="A152" s="14"/>
      <c r="B152" s="14"/>
      <c r="C152" s="90"/>
      <c r="D152" s="90"/>
      <c r="J152" s="14"/>
      <c r="K152" s="14"/>
      <c r="L152" s="90"/>
      <c r="M152" s="90"/>
      <c r="S152" s="14"/>
      <c r="T152" s="14"/>
      <c r="U152" s="90"/>
      <c r="V152" s="90"/>
    </row>
    <row r="153" x14ac:dyDescent="0.3">
      <c r="A153" s="14"/>
      <c r="B153" s="14"/>
      <c r="C153" s="90"/>
      <c r="D153" s="90"/>
      <c r="J153" s="14"/>
      <c r="K153" s="14"/>
      <c r="L153" s="90"/>
      <c r="M153" s="90"/>
      <c r="S153" s="14"/>
      <c r="T153" s="14"/>
      <c r="U153" s="90"/>
      <c r="V153" s="90"/>
    </row>
    <row r="154" x14ac:dyDescent="0.3">
      <c r="A154" s="14"/>
      <c r="B154" s="14"/>
      <c r="C154" s="90"/>
      <c r="D154" s="90"/>
      <c r="J154" s="14"/>
      <c r="K154" s="14"/>
      <c r="L154" s="90"/>
      <c r="M154" s="90"/>
      <c r="S154" s="14"/>
      <c r="T154" s="14"/>
      <c r="U154" s="90"/>
      <c r="V154" s="90"/>
    </row>
    <row r="155" x14ac:dyDescent="0.3">
      <c r="A155" s="14"/>
      <c r="B155" s="14"/>
      <c r="C155" s="90"/>
      <c r="D155" s="90"/>
      <c r="J155" s="14"/>
      <c r="K155" s="14"/>
      <c r="L155" s="90"/>
      <c r="M155" s="90"/>
      <c r="S155" s="14"/>
      <c r="T155" s="14"/>
      <c r="U155" s="90"/>
      <c r="V155" s="90"/>
    </row>
    <row r="156" x14ac:dyDescent="0.3">
      <c r="A156" s="14"/>
      <c r="B156" s="14"/>
      <c r="C156" s="90"/>
      <c r="D156" s="90"/>
      <c r="J156" s="14"/>
      <c r="K156" s="14"/>
      <c r="L156" s="90"/>
      <c r="M156" s="90"/>
      <c r="S156" s="14"/>
      <c r="T156" s="14"/>
      <c r="U156" s="90"/>
      <c r="V156" s="90"/>
    </row>
    <row r="157" x14ac:dyDescent="0.3">
      <c r="A157" s="14"/>
      <c r="B157" s="14"/>
      <c r="C157" s="90"/>
      <c r="D157" s="90"/>
      <c r="J157" s="14"/>
      <c r="K157" s="14"/>
      <c r="L157" s="90"/>
      <c r="M157" s="90"/>
      <c r="S157" s="14"/>
      <c r="T157" s="14"/>
      <c r="U157" s="90"/>
      <c r="V157" s="90"/>
    </row>
    <row r="158" x14ac:dyDescent="0.3">
      <c r="A158" s="14"/>
      <c r="B158" s="14"/>
      <c r="C158" s="90"/>
      <c r="D158" s="90"/>
      <c r="J158" s="14"/>
      <c r="K158" s="14"/>
      <c r="L158" s="90"/>
      <c r="M158" s="90"/>
      <c r="S158" s="14"/>
      <c r="T158" s="14"/>
      <c r="U158" s="90"/>
      <c r="V158" s="90"/>
    </row>
    <row r="159" x14ac:dyDescent="0.3">
      <c r="A159" s="14"/>
      <c r="B159" s="14"/>
      <c r="C159" s="90"/>
      <c r="D159" s="90"/>
      <c r="J159" s="14"/>
      <c r="K159" s="14"/>
      <c r="L159" s="90"/>
      <c r="M159" s="90"/>
      <c r="S159" s="14"/>
      <c r="T159" s="14"/>
      <c r="U159" s="90"/>
      <c r="V159" s="90"/>
    </row>
    <row r="160" x14ac:dyDescent="0.3">
      <c r="A160" s="14"/>
      <c r="B160" s="14"/>
      <c r="C160" s="90"/>
      <c r="D160" s="90"/>
      <c r="J160" s="14"/>
      <c r="K160" s="14"/>
      <c r="L160" s="90"/>
      <c r="M160" s="90"/>
      <c r="S160" s="14"/>
      <c r="T160" s="14"/>
      <c r="U160" s="90"/>
      <c r="V160" s="90"/>
    </row>
    <row r="161" x14ac:dyDescent="0.3">
      <c r="A161" s="14"/>
      <c r="B161" s="14"/>
      <c r="C161" s="90"/>
      <c r="D161" s="90"/>
      <c r="J161" s="14"/>
      <c r="K161" s="14"/>
      <c r="L161" s="90"/>
      <c r="M161" s="90"/>
      <c r="S161" s="14"/>
      <c r="T161" s="14"/>
      <c r="U161" s="90"/>
      <c r="V161" s="90"/>
    </row>
    <row r="162" x14ac:dyDescent="0.3">
      <c r="A162" s="14"/>
      <c r="B162" s="14"/>
      <c r="C162" s="90"/>
      <c r="D162" s="90"/>
      <c r="J162" s="14"/>
      <c r="K162" s="14"/>
      <c r="L162" s="90"/>
      <c r="M162" s="90"/>
      <c r="S162" s="14"/>
      <c r="T162" s="14"/>
      <c r="U162" s="90"/>
      <c r="V162" s="90"/>
    </row>
    <row r="163" x14ac:dyDescent="0.3">
      <c r="A163" s="14"/>
      <c r="B163" s="14"/>
      <c r="C163" s="90"/>
      <c r="D163" s="90"/>
      <c r="J163" s="14"/>
      <c r="K163" s="14"/>
      <c r="L163" s="90"/>
      <c r="M163" s="90"/>
      <c r="S163" s="14"/>
      <c r="T163" s="14"/>
      <c r="U163" s="90"/>
      <c r="V163" s="90"/>
    </row>
    <row r="164" x14ac:dyDescent="0.3">
      <c r="A164" s="14"/>
      <c r="B164" s="14"/>
      <c r="C164" s="90"/>
      <c r="D164" s="90"/>
      <c r="J164" s="14"/>
      <c r="K164" s="14"/>
      <c r="L164" s="90"/>
      <c r="M164" s="90"/>
      <c r="S164" s="14"/>
      <c r="T164" s="14"/>
      <c r="U164" s="90"/>
      <c r="V164" s="90"/>
    </row>
    <row r="165" x14ac:dyDescent="0.3">
      <c r="A165" s="14"/>
      <c r="B165" s="14"/>
      <c r="C165" s="90"/>
      <c r="D165" s="90"/>
      <c r="J165" s="14"/>
      <c r="K165" s="14"/>
      <c r="L165" s="90"/>
      <c r="M165" s="90"/>
      <c r="S165" s="14"/>
      <c r="T165" s="14"/>
      <c r="U165" s="90"/>
      <c r="V165" s="90"/>
    </row>
    <row r="166" x14ac:dyDescent="0.3">
      <c r="A166" s="14"/>
      <c r="B166" s="14"/>
      <c r="C166" s="90"/>
      <c r="D166" s="90"/>
      <c r="J166" s="14"/>
      <c r="K166" s="14"/>
      <c r="L166" s="90"/>
      <c r="M166" s="90"/>
      <c r="S166" s="14"/>
      <c r="T166" s="14"/>
      <c r="U166" s="90"/>
      <c r="V166" s="90"/>
    </row>
    <row r="167" x14ac:dyDescent="0.3">
      <c r="A167" s="14"/>
      <c r="B167" s="14"/>
      <c r="C167" s="90"/>
      <c r="D167" s="90"/>
      <c r="J167" s="14"/>
      <c r="K167" s="14"/>
      <c r="L167" s="90"/>
      <c r="M167" s="90"/>
      <c r="S167" s="14"/>
      <c r="T167" s="14"/>
      <c r="U167" s="90"/>
      <c r="V167" s="90"/>
    </row>
    <row r="168" x14ac:dyDescent="0.3">
      <c r="A168" s="14"/>
      <c r="B168" s="14"/>
      <c r="C168" s="90"/>
      <c r="D168" s="90"/>
      <c r="J168" s="14"/>
      <c r="K168" s="14"/>
      <c r="L168" s="90"/>
      <c r="M168" s="90"/>
      <c r="S168" s="14"/>
      <c r="T168" s="14"/>
      <c r="U168" s="90"/>
      <c r="V168" s="90"/>
    </row>
    <row r="169" x14ac:dyDescent="0.3">
      <c r="A169" s="14"/>
      <c r="B169" s="14"/>
      <c r="C169" s="90"/>
      <c r="D169" s="90"/>
      <c r="J169" s="14"/>
      <c r="K169" s="14"/>
      <c r="L169" s="90"/>
      <c r="M169" s="90"/>
      <c r="S169" s="14"/>
      <c r="T169" s="14"/>
      <c r="U169" s="90"/>
      <c r="V169" s="90"/>
    </row>
    <row r="170" x14ac:dyDescent="0.3">
      <c r="A170" s="14"/>
      <c r="B170" s="14"/>
      <c r="C170" s="90"/>
      <c r="D170" s="90"/>
      <c r="J170" s="14"/>
      <c r="K170" s="14"/>
      <c r="L170" s="90"/>
      <c r="M170" s="90"/>
      <c r="S170" s="14"/>
      <c r="T170" s="14"/>
      <c r="U170" s="90"/>
      <c r="V170" s="90"/>
    </row>
    <row r="171" x14ac:dyDescent="0.3">
      <c r="A171" s="14"/>
      <c r="B171" s="14"/>
      <c r="C171" s="90"/>
      <c r="D171" s="90"/>
      <c r="J171" s="14"/>
      <c r="K171" s="14"/>
      <c r="L171" s="90"/>
      <c r="M171" s="90"/>
      <c r="S171" s="14"/>
      <c r="T171" s="14"/>
      <c r="U171" s="90"/>
      <c r="V171" s="90"/>
    </row>
    <row r="172" x14ac:dyDescent="0.3">
      <c r="A172" s="14"/>
      <c r="B172" s="14"/>
      <c r="C172" s="90"/>
      <c r="D172" s="90"/>
      <c r="J172" s="14"/>
      <c r="K172" s="14"/>
      <c r="L172" s="90"/>
      <c r="M172" s="90"/>
      <c r="S172" s="14"/>
      <c r="T172" s="14"/>
      <c r="U172" s="90"/>
      <c r="V172" s="90"/>
    </row>
    <row r="173" x14ac:dyDescent="0.3">
      <c r="A173" s="14"/>
      <c r="B173" s="14"/>
      <c r="C173" s="90"/>
      <c r="D173" s="90"/>
      <c r="J173" s="14"/>
      <c r="K173" s="14"/>
      <c r="L173" s="90"/>
      <c r="M173" s="90"/>
      <c r="S173" s="14"/>
      <c r="T173" s="14"/>
      <c r="U173" s="90"/>
      <c r="V173" s="90"/>
    </row>
    <row r="174" x14ac:dyDescent="0.3">
      <c r="A174" s="14"/>
      <c r="B174" s="14"/>
      <c r="C174" s="90"/>
      <c r="D174" s="90"/>
      <c r="J174" s="14"/>
      <c r="K174" s="14"/>
      <c r="L174" s="90"/>
      <c r="M174" s="90"/>
      <c r="S174" s="14"/>
      <c r="T174" s="14"/>
      <c r="U174" s="90"/>
      <c r="V174" s="90"/>
    </row>
    <row r="175" x14ac:dyDescent="0.3">
      <c r="A175" s="14"/>
      <c r="B175" s="14"/>
      <c r="C175" s="90"/>
      <c r="D175" s="90"/>
      <c r="J175" s="14"/>
      <c r="K175" s="14"/>
      <c r="L175" s="90"/>
      <c r="M175" s="90"/>
      <c r="S175" s="14"/>
      <c r="T175" s="14"/>
      <c r="U175" s="90"/>
      <c r="V175" s="90"/>
    </row>
    <row r="176" x14ac:dyDescent="0.3">
      <c r="A176" s="14"/>
      <c r="B176" s="14"/>
      <c r="C176" s="90"/>
      <c r="D176" s="90"/>
      <c r="J176" s="14"/>
      <c r="K176" s="14"/>
      <c r="L176" s="90"/>
      <c r="M176" s="90"/>
      <c r="S176" s="14"/>
      <c r="T176" s="14"/>
      <c r="U176" s="90"/>
      <c r="V176" s="90"/>
    </row>
    <row r="177" x14ac:dyDescent="0.3">
      <c r="A177" s="14"/>
      <c r="B177" s="14"/>
      <c r="C177" s="90"/>
      <c r="D177" s="90"/>
      <c r="J177" s="14"/>
      <c r="K177" s="14"/>
      <c r="L177" s="90"/>
      <c r="M177" s="90"/>
      <c r="S177" s="14"/>
      <c r="T177" s="14"/>
      <c r="U177" s="90"/>
      <c r="V177" s="90"/>
    </row>
    <row r="178" x14ac:dyDescent="0.3">
      <c r="A178" s="14"/>
      <c r="B178" s="14"/>
      <c r="C178" s="90"/>
      <c r="D178" s="90"/>
      <c r="J178" s="14"/>
      <c r="K178" s="14"/>
      <c r="L178" s="90"/>
      <c r="M178" s="90"/>
      <c r="S178" s="14"/>
      <c r="T178" s="14"/>
      <c r="U178" s="90"/>
      <c r="V178" s="90"/>
    </row>
    <row r="179" x14ac:dyDescent="0.3">
      <c r="A179" s="14"/>
      <c r="B179" s="14"/>
      <c r="C179" s="90"/>
      <c r="D179" s="90"/>
      <c r="J179" s="14"/>
      <c r="K179" s="14"/>
      <c r="L179" s="90"/>
      <c r="M179" s="90"/>
      <c r="S179" s="14"/>
      <c r="T179" s="14"/>
      <c r="U179" s="90"/>
      <c r="V179" s="90"/>
    </row>
    <row r="180" x14ac:dyDescent="0.3">
      <c r="A180" s="14"/>
      <c r="B180" s="14"/>
      <c r="C180" s="90"/>
      <c r="D180" s="90"/>
      <c r="J180" s="14"/>
      <c r="K180" s="14"/>
      <c r="L180" s="90"/>
      <c r="M180" s="90"/>
      <c r="S180" s="14"/>
      <c r="T180" s="14"/>
      <c r="U180" s="90"/>
      <c r="V180" s="90"/>
    </row>
    <row r="181" x14ac:dyDescent="0.3">
      <c r="A181" s="14"/>
      <c r="B181" s="14"/>
      <c r="C181" s="90"/>
      <c r="D181" s="90"/>
      <c r="J181" s="14"/>
      <c r="K181" s="14"/>
      <c r="L181" s="90"/>
      <c r="M181" s="90"/>
      <c r="S181" s="14"/>
      <c r="T181" s="14"/>
      <c r="U181" s="90"/>
      <c r="V181" s="90"/>
    </row>
    <row r="182" x14ac:dyDescent="0.3">
      <c r="A182" s="14"/>
      <c r="B182" s="14"/>
      <c r="C182" s="90"/>
      <c r="D182" s="90"/>
      <c r="J182" s="14"/>
      <c r="K182" s="14"/>
      <c r="L182" s="90"/>
      <c r="M182" s="90"/>
      <c r="S182" s="14"/>
      <c r="T182" s="14"/>
      <c r="U182" s="90"/>
      <c r="V182" s="90"/>
    </row>
    <row r="183" x14ac:dyDescent="0.3">
      <c r="A183" s="14"/>
      <c r="B183" s="14"/>
      <c r="C183" s="90"/>
      <c r="D183" s="90"/>
      <c r="J183" s="14"/>
      <c r="K183" s="14"/>
      <c r="L183" s="90"/>
      <c r="M183" s="90"/>
      <c r="S183" s="14"/>
      <c r="T183" s="14"/>
      <c r="U183" s="90"/>
      <c r="V183" s="90"/>
    </row>
    <row r="184" x14ac:dyDescent="0.3">
      <c r="A184" s="14"/>
      <c r="B184" s="14"/>
      <c r="C184" s="90"/>
      <c r="D184" s="90"/>
      <c r="J184" s="14"/>
      <c r="K184" s="14"/>
      <c r="L184" s="90"/>
      <c r="M184" s="90"/>
      <c r="S184" s="14"/>
      <c r="T184" s="14"/>
      <c r="U184" s="90"/>
      <c r="V184" s="90"/>
    </row>
    <row r="185" x14ac:dyDescent="0.3">
      <c r="A185" s="14"/>
      <c r="B185" s="14"/>
      <c r="C185" s="90"/>
      <c r="D185" s="90"/>
      <c r="J185" s="14"/>
      <c r="K185" s="14"/>
      <c r="L185" s="90"/>
      <c r="M185" s="90"/>
      <c r="S185" s="14"/>
      <c r="T185" s="14"/>
      <c r="U185" s="90"/>
      <c r="V185" s="90"/>
    </row>
    <row r="186" x14ac:dyDescent="0.3">
      <c r="A186" s="14"/>
      <c r="B186" s="14"/>
      <c r="C186" s="90"/>
      <c r="D186" s="90"/>
      <c r="J186" s="14"/>
      <c r="K186" s="14"/>
      <c r="L186" s="90"/>
      <c r="M186" s="90"/>
      <c r="S186" s="14"/>
      <c r="T186" s="14"/>
      <c r="U186" s="90"/>
      <c r="V186" s="90"/>
    </row>
    <row r="187" x14ac:dyDescent="0.3">
      <c r="A187" s="14"/>
      <c r="B187" s="14"/>
      <c r="C187" s="90"/>
      <c r="D187" s="90"/>
      <c r="J187" s="14"/>
      <c r="K187" s="14"/>
      <c r="L187" s="90"/>
      <c r="M187" s="90"/>
      <c r="S187" s="14"/>
      <c r="T187" s="14"/>
      <c r="U187" s="90"/>
      <c r="V187" s="90"/>
    </row>
    <row r="188" x14ac:dyDescent="0.3">
      <c r="A188" s="14"/>
      <c r="B188" s="14"/>
      <c r="C188" s="90"/>
      <c r="D188" s="90"/>
      <c r="J188" s="14"/>
      <c r="K188" s="14"/>
      <c r="L188" s="90"/>
      <c r="M188" s="90"/>
      <c r="S188" s="14"/>
      <c r="T188" s="14"/>
      <c r="U188" s="90"/>
      <c r="V188" s="90"/>
    </row>
    <row r="189" x14ac:dyDescent="0.3">
      <c r="A189" s="14"/>
      <c r="B189" s="14"/>
      <c r="C189" s="90"/>
      <c r="D189" s="90"/>
      <c r="J189" s="14"/>
      <c r="K189" s="14"/>
      <c r="L189" s="90"/>
      <c r="M189" s="90"/>
      <c r="S189" s="14"/>
      <c r="T189" s="14"/>
      <c r="U189" s="90"/>
      <c r="V189" s="90"/>
    </row>
    <row r="190" x14ac:dyDescent="0.3">
      <c r="A190" s="14"/>
      <c r="B190" s="14"/>
      <c r="C190" s="90"/>
      <c r="D190" s="90"/>
      <c r="J190" s="14"/>
      <c r="K190" s="14"/>
      <c r="L190" s="90"/>
      <c r="M190" s="90"/>
      <c r="S190" s="14"/>
      <c r="T190" s="14"/>
      <c r="U190" s="90"/>
      <c r="V190" s="90"/>
    </row>
    <row r="191" x14ac:dyDescent="0.3">
      <c r="A191" s="14"/>
      <c r="B191" s="14"/>
      <c r="C191" s="90"/>
      <c r="D191" s="90"/>
      <c r="J191" s="14"/>
      <c r="K191" s="14"/>
      <c r="L191" s="90"/>
      <c r="M191" s="90"/>
      <c r="S191" s="14"/>
      <c r="T191" s="14"/>
      <c r="U191" s="90"/>
      <c r="V191" s="90"/>
    </row>
    <row r="192" x14ac:dyDescent="0.3">
      <c r="A192" s="14"/>
      <c r="B192" s="14"/>
      <c r="C192" s="90"/>
      <c r="D192" s="90"/>
      <c r="J192" s="14"/>
      <c r="K192" s="14"/>
      <c r="L192" s="90"/>
      <c r="M192" s="90"/>
      <c r="S192" s="14"/>
      <c r="T192" s="14"/>
      <c r="U192" s="90"/>
      <c r="V192" s="90"/>
    </row>
    <row r="193" x14ac:dyDescent="0.3">
      <c r="A193" s="14"/>
      <c r="B193" s="14"/>
      <c r="C193" s="90"/>
      <c r="D193" s="90"/>
      <c r="J193" s="14"/>
      <c r="K193" s="14"/>
      <c r="L193" s="90"/>
      <c r="M193" s="90"/>
      <c r="S193" s="14"/>
      <c r="T193" s="14"/>
      <c r="U193" s="90"/>
      <c r="V193" s="90"/>
    </row>
    <row r="194" x14ac:dyDescent="0.3">
      <c r="A194" s="14"/>
      <c r="B194" s="14"/>
      <c r="C194" s="90"/>
      <c r="D194" s="90"/>
      <c r="J194" s="14"/>
      <c r="K194" s="14"/>
      <c r="L194" s="90"/>
      <c r="M194" s="90"/>
      <c r="S194" s="14"/>
      <c r="T194" s="14"/>
      <c r="U194" s="90"/>
      <c r="V194" s="90"/>
    </row>
    <row r="195" x14ac:dyDescent="0.3">
      <c r="A195" s="14"/>
      <c r="B195" s="14"/>
      <c r="C195" s="90"/>
      <c r="D195" s="90"/>
      <c r="J195" s="14"/>
      <c r="K195" s="14"/>
      <c r="L195" s="90"/>
      <c r="M195" s="90"/>
      <c r="S195" s="14"/>
      <c r="T195" s="14"/>
      <c r="U195" s="90"/>
      <c r="V195" s="90"/>
    </row>
    <row r="196" x14ac:dyDescent="0.3">
      <c r="A196" s="14"/>
      <c r="B196" s="14"/>
      <c r="C196" s="90"/>
      <c r="D196" s="90"/>
      <c r="J196" s="14"/>
      <c r="K196" s="14"/>
      <c r="L196" s="90"/>
      <c r="M196" s="90"/>
      <c r="S196" s="14"/>
      <c r="T196" s="14"/>
      <c r="U196" s="90"/>
      <c r="V196" s="90"/>
    </row>
    <row r="197" x14ac:dyDescent="0.3">
      <c r="A197" s="14"/>
      <c r="B197" s="14"/>
      <c r="C197" s="90"/>
      <c r="D197" s="90"/>
      <c r="J197" s="14"/>
      <c r="K197" s="14"/>
      <c r="L197" s="90"/>
      <c r="M197" s="90"/>
      <c r="S197" s="14"/>
      <c r="T197" s="14"/>
      <c r="U197" s="90"/>
      <c r="V197" s="90"/>
    </row>
    <row r="198" x14ac:dyDescent="0.3">
      <c r="A198" s="14"/>
      <c r="B198" s="14"/>
      <c r="C198" s="90"/>
      <c r="D198" s="90"/>
      <c r="J198" s="14"/>
      <c r="K198" s="14"/>
      <c r="L198" s="90"/>
      <c r="M198" s="90"/>
      <c r="S198" s="14"/>
      <c r="T198" s="14"/>
      <c r="U198" s="90"/>
      <c r="V198" s="90"/>
    </row>
    <row r="199" x14ac:dyDescent="0.3">
      <c r="A199" s="14"/>
      <c r="B199" s="14"/>
      <c r="C199" s="90"/>
      <c r="D199" s="90"/>
      <c r="J199" s="14"/>
      <c r="K199" s="14"/>
      <c r="L199" s="90"/>
      <c r="M199" s="90"/>
      <c r="S199" s="14"/>
      <c r="T199" s="14"/>
      <c r="U199" s="90"/>
      <c r="V199" s="90"/>
    </row>
    <row r="200" x14ac:dyDescent="0.3">
      <c r="A200" s="14"/>
      <c r="B200" s="14"/>
      <c r="C200" s="90"/>
      <c r="D200" s="90"/>
      <c r="J200" s="14"/>
      <c r="K200" s="14"/>
      <c r="L200" s="90"/>
      <c r="M200" s="90"/>
      <c r="S200" s="14"/>
      <c r="T200" s="14"/>
      <c r="U200" s="90"/>
      <c r="V200" s="90"/>
    </row>
    <row r="201" x14ac:dyDescent="0.3">
      <c r="A201" s="14"/>
      <c r="B201" s="14"/>
      <c r="C201" s="90"/>
      <c r="D201" s="90"/>
      <c r="J201" s="14"/>
      <c r="K201" s="14"/>
      <c r="L201" s="90"/>
      <c r="M201" s="90"/>
      <c r="S201" s="14"/>
      <c r="T201" s="14"/>
      <c r="U201" s="90"/>
      <c r="V201" s="90"/>
    </row>
    <row r="202" x14ac:dyDescent="0.3">
      <c r="A202" s="14"/>
      <c r="B202" s="14"/>
      <c r="C202" s="90"/>
      <c r="D202" s="90"/>
      <c r="J202" s="14"/>
      <c r="K202" s="14"/>
      <c r="L202" s="90"/>
      <c r="M202" s="90"/>
      <c r="S202" s="14"/>
      <c r="T202" s="14"/>
      <c r="U202" s="90"/>
      <c r="V202" s="90"/>
    </row>
    <row r="203" x14ac:dyDescent="0.3">
      <c r="A203" s="14"/>
      <c r="B203" s="14"/>
      <c r="C203" s="90"/>
      <c r="D203" s="90"/>
      <c r="J203" s="14"/>
      <c r="K203" s="14"/>
      <c r="L203" s="90"/>
      <c r="M203" s="90"/>
      <c r="S203" s="14"/>
      <c r="T203" s="14"/>
      <c r="U203" s="90"/>
      <c r="V203" s="90"/>
    </row>
    <row r="204" x14ac:dyDescent="0.3">
      <c r="A204" s="14"/>
      <c r="B204" s="14"/>
      <c r="C204" s="90"/>
      <c r="D204" s="90"/>
      <c r="J204" s="14"/>
      <c r="K204" s="14"/>
      <c r="L204" s="90"/>
      <c r="M204" s="90"/>
      <c r="S204" s="14"/>
      <c r="T204" s="14"/>
      <c r="U204" s="90"/>
      <c r="V204" s="90"/>
    </row>
    <row r="205" x14ac:dyDescent="0.3">
      <c r="A205" s="14"/>
      <c r="B205" s="14"/>
      <c r="C205" s="90"/>
      <c r="D205" s="90"/>
      <c r="J205" s="14"/>
      <c r="K205" s="14"/>
      <c r="L205" s="90"/>
      <c r="M205" s="90"/>
      <c r="S205" s="14"/>
      <c r="T205" s="14"/>
      <c r="U205" s="90"/>
      <c r="V205" s="90"/>
    </row>
    <row r="206" x14ac:dyDescent="0.3">
      <c r="A206" s="14"/>
      <c r="B206" s="14"/>
      <c r="C206" s="90"/>
      <c r="D206" s="90"/>
      <c r="J206" s="14"/>
      <c r="K206" s="14"/>
      <c r="L206" s="90"/>
      <c r="M206" s="90"/>
      <c r="S206" s="14"/>
      <c r="T206" s="14"/>
      <c r="U206" s="90"/>
      <c r="V206" s="90"/>
    </row>
    <row r="207" x14ac:dyDescent="0.3">
      <c r="A207" s="14"/>
      <c r="B207" s="14"/>
      <c r="C207" s="90"/>
      <c r="D207" s="90"/>
      <c r="J207" s="14"/>
      <c r="K207" s="14"/>
      <c r="L207" s="90"/>
      <c r="M207" s="90"/>
      <c r="S207" s="14"/>
      <c r="T207" s="14"/>
      <c r="U207" s="90"/>
      <c r="V207" s="90"/>
    </row>
    <row r="208" x14ac:dyDescent="0.3">
      <c r="A208" s="14"/>
      <c r="B208" s="14"/>
      <c r="C208" s="90"/>
      <c r="D208" s="90"/>
      <c r="J208" s="14"/>
      <c r="K208" s="14"/>
      <c r="L208" s="90"/>
      <c r="M208" s="90"/>
      <c r="S208" s="14"/>
      <c r="T208" s="14"/>
      <c r="U208" s="90"/>
      <c r="V208" s="90"/>
    </row>
    <row r="209" x14ac:dyDescent="0.3">
      <c r="A209" s="14"/>
      <c r="B209" s="14"/>
      <c r="C209" s="90"/>
      <c r="D209" s="90"/>
      <c r="J209" s="14"/>
      <c r="K209" s="14"/>
      <c r="L209" s="90"/>
      <c r="M209" s="90"/>
      <c r="S209" s="14"/>
      <c r="T209" s="14"/>
      <c r="U209" s="90"/>
      <c r="V209" s="90"/>
    </row>
    <row r="210" x14ac:dyDescent="0.3">
      <c r="A210" s="14"/>
      <c r="B210" s="14"/>
      <c r="C210" s="90"/>
      <c r="D210" s="90"/>
      <c r="J210" s="14"/>
      <c r="K210" s="14"/>
      <c r="L210" s="90"/>
      <c r="M210" s="90"/>
      <c r="S210" s="14"/>
      <c r="T210" s="14"/>
      <c r="U210" s="90"/>
      <c r="V210" s="90"/>
    </row>
    <row r="211" x14ac:dyDescent="0.3">
      <c r="A211" s="14"/>
      <c r="B211" s="14"/>
      <c r="C211" s="90"/>
      <c r="D211" s="90"/>
      <c r="J211" s="14"/>
      <c r="K211" s="14"/>
      <c r="L211" s="90"/>
      <c r="M211" s="90"/>
      <c r="S211" s="14"/>
      <c r="T211" s="14"/>
      <c r="U211" s="90"/>
      <c r="V211" s="90"/>
    </row>
    <row r="212" x14ac:dyDescent="0.3">
      <c r="A212" s="14"/>
      <c r="B212" s="14"/>
      <c r="C212" s="90"/>
      <c r="D212" s="90"/>
      <c r="J212" s="14"/>
      <c r="K212" s="14"/>
      <c r="L212" s="90"/>
      <c r="M212" s="90"/>
      <c r="S212" s="14"/>
      <c r="T212" s="14"/>
      <c r="U212" s="90"/>
      <c r="V212" s="90"/>
    </row>
    <row r="213" x14ac:dyDescent="0.3">
      <c r="A213" s="14"/>
      <c r="B213" s="14"/>
      <c r="C213" s="90"/>
      <c r="D213" s="90"/>
      <c r="J213" s="14"/>
      <c r="K213" s="14"/>
      <c r="L213" s="90"/>
      <c r="M213" s="90"/>
      <c r="S213" s="14"/>
      <c r="T213" s="14"/>
      <c r="U213" s="90"/>
      <c r="V213" s="90"/>
    </row>
    <row r="214" x14ac:dyDescent="0.3">
      <c r="A214" s="14"/>
      <c r="B214" s="14"/>
      <c r="C214" s="90"/>
      <c r="D214" s="90"/>
      <c r="J214" s="14"/>
      <c r="K214" s="14"/>
      <c r="L214" s="90"/>
      <c r="M214" s="90"/>
      <c r="S214" s="14"/>
      <c r="T214" s="14"/>
      <c r="U214" s="90"/>
      <c r="V214" s="90"/>
    </row>
    <row r="215" x14ac:dyDescent="0.3">
      <c r="A215" s="14"/>
      <c r="B215" s="14"/>
      <c r="C215" s="90"/>
      <c r="D215" s="90"/>
      <c r="J215" s="14"/>
      <c r="K215" s="14"/>
      <c r="L215" s="90"/>
      <c r="M215" s="90"/>
      <c r="S215" s="14"/>
      <c r="T215" s="14"/>
      <c r="U215" s="90"/>
      <c r="V215" s="90"/>
    </row>
    <row r="216" x14ac:dyDescent="0.3">
      <c r="A216" s="14"/>
      <c r="B216" s="14"/>
      <c r="C216" s="90"/>
      <c r="D216" s="90"/>
      <c r="J216" s="14"/>
      <c r="K216" s="14"/>
      <c r="L216" s="90"/>
      <c r="M216" s="90"/>
      <c r="S216" s="14"/>
      <c r="T216" s="14"/>
      <c r="U216" s="90"/>
      <c r="V216" s="90"/>
    </row>
    <row r="217" x14ac:dyDescent="0.3">
      <c r="A217" s="14"/>
      <c r="B217" s="14"/>
      <c r="C217" s="90"/>
      <c r="D217" s="90"/>
      <c r="J217" s="14"/>
      <c r="K217" s="14"/>
      <c r="L217" s="90"/>
      <c r="M217" s="90"/>
      <c r="S217" s="14"/>
      <c r="T217" s="14"/>
      <c r="U217" s="90"/>
      <c r="V217" s="90"/>
    </row>
    <row r="218" x14ac:dyDescent="0.3">
      <c r="A218" s="14"/>
      <c r="B218" s="14"/>
      <c r="C218" s="90"/>
      <c r="D218" s="90"/>
      <c r="J218" s="14"/>
      <c r="K218" s="14"/>
      <c r="L218" s="90"/>
      <c r="M218" s="90"/>
      <c r="S218" s="14"/>
      <c r="T218" s="14"/>
      <c r="U218" s="90"/>
      <c r="V218" s="90"/>
    </row>
    <row r="219" x14ac:dyDescent="0.3">
      <c r="A219" s="14"/>
      <c r="B219" s="14"/>
      <c r="C219" s="90"/>
      <c r="D219" s="90"/>
      <c r="J219" s="14"/>
      <c r="K219" s="14"/>
      <c r="L219" s="90"/>
      <c r="M219" s="90"/>
      <c r="S219" s="14"/>
      <c r="T219" s="14"/>
      <c r="U219" s="90"/>
      <c r="V219" s="90"/>
    </row>
    <row r="220" x14ac:dyDescent="0.3">
      <c r="A220" s="14"/>
      <c r="B220" s="14"/>
      <c r="C220" s="90"/>
      <c r="D220" s="90"/>
      <c r="J220" s="14"/>
      <c r="K220" s="14"/>
      <c r="L220" s="90"/>
      <c r="M220" s="90"/>
      <c r="S220" s="14"/>
      <c r="T220" s="14"/>
      <c r="U220" s="90"/>
      <c r="V220" s="90"/>
    </row>
    <row r="221" x14ac:dyDescent="0.3">
      <c r="A221" s="14"/>
      <c r="B221" s="14"/>
      <c r="C221" s="90"/>
      <c r="D221" s="90"/>
      <c r="J221" s="14"/>
      <c r="K221" s="14"/>
      <c r="L221" s="90"/>
      <c r="M221" s="90"/>
      <c r="S221" s="14"/>
      <c r="T221" s="14"/>
      <c r="U221" s="90"/>
      <c r="V221" s="90"/>
    </row>
    <row r="222" x14ac:dyDescent="0.3">
      <c r="A222" s="14"/>
      <c r="B222" s="14"/>
      <c r="C222" s="90"/>
      <c r="D222" s="90"/>
      <c r="J222" s="14"/>
      <c r="K222" s="14"/>
      <c r="L222" s="90"/>
      <c r="M222" s="90"/>
      <c r="S222" s="14"/>
      <c r="T222" s="14"/>
      <c r="U222" s="90"/>
      <c r="V222" s="90"/>
    </row>
    <row r="223" x14ac:dyDescent="0.3">
      <c r="A223" s="14"/>
      <c r="B223" s="14"/>
      <c r="C223" s="90"/>
      <c r="D223" s="90"/>
      <c r="J223" s="14"/>
      <c r="K223" s="14"/>
      <c r="L223" s="90"/>
      <c r="M223" s="90"/>
      <c r="S223" s="14"/>
      <c r="T223" s="14"/>
      <c r="U223" s="90"/>
      <c r="V223" s="90"/>
    </row>
    <row r="224" x14ac:dyDescent="0.3">
      <c r="A224" s="14"/>
      <c r="B224" s="14"/>
      <c r="C224" s="90"/>
      <c r="D224" s="90"/>
      <c r="J224" s="14"/>
      <c r="K224" s="14"/>
      <c r="L224" s="90"/>
      <c r="M224" s="90"/>
      <c r="S224" s="14"/>
      <c r="T224" s="14"/>
      <c r="U224" s="90"/>
      <c r="V224" s="90"/>
    </row>
    <row r="225" x14ac:dyDescent="0.3">
      <c r="A225" s="14"/>
      <c r="B225" s="14"/>
      <c r="C225" s="90"/>
      <c r="D225" s="90"/>
      <c r="J225" s="14"/>
      <c r="K225" s="14"/>
      <c r="L225" s="90"/>
      <c r="M225" s="90"/>
      <c r="S225" s="14"/>
      <c r="T225" s="14"/>
      <c r="U225" s="90"/>
      <c r="V225" s="90"/>
    </row>
    <row r="226" x14ac:dyDescent="0.3">
      <c r="A226" s="14"/>
      <c r="B226" s="14"/>
      <c r="C226" s="90"/>
      <c r="D226" s="90"/>
      <c r="J226" s="14"/>
      <c r="K226" s="14"/>
      <c r="L226" s="90"/>
      <c r="M226" s="90"/>
      <c r="S226" s="14"/>
      <c r="T226" s="14"/>
      <c r="U226" s="90"/>
      <c r="V226" s="90"/>
    </row>
    <row r="227" x14ac:dyDescent="0.3">
      <c r="A227" s="14"/>
      <c r="B227" s="14"/>
      <c r="C227" s="90"/>
      <c r="D227" s="90"/>
      <c r="J227" s="14"/>
      <c r="K227" s="14"/>
      <c r="L227" s="90"/>
      <c r="M227" s="90"/>
      <c r="S227" s="14"/>
      <c r="T227" s="14"/>
      <c r="U227" s="90"/>
      <c r="V227" s="90"/>
    </row>
    <row r="228" x14ac:dyDescent="0.3">
      <c r="A228" s="14"/>
      <c r="B228" s="14"/>
      <c r="C228" s="90"/>
      <c r="D228" s="90"/>
      <c r="J228" s="14"/>
      <c r="K228" s="14"/>
      <c r="L228" s="90"/>
      <c r="M228" s="90"/>
      <c r="S228" s="14"/>
      <c r="T228" s="14"/>
      <c r="U228" s="90"/>
      <c r="V228" s="90"/>
    </row>
    <row r="229" x14ac:dyDescent="0.3">
      <c r="A229" s="14"/>
      <c r="B229" s="14"/>
      <c r="C229" s="90"/>
      <c r="D229" s="90"/>
      <c r="J229" s="14"/>
      <c r="K229" s="14"/>
      <c r="L229" s="90"/>
      <c r="M229" s="90"/>
      <c r="S229" s="14"/>
      <c r="T229" s="14"/>
      <c r="U229" s="90"/>
      <c r="V229" s="90"/>
    </row>
    <row r="230" x14ac:dyDescent="0.3">
      <c r="A230" s="14"/>
      <c r="B230" s="14"/>
      <c r="C230" s="90"/>
      <c r="D230" s="90"/>
      <c r="J230" s="14"/>
      <c r="K230" s="14"/>
      <c r="L230" s="90"/>
      <c r="M230" s="90"/>
      <c r="S230" s="14"/>
      <c r="T230" s="14"/>
      <c r="U230" s="90"/>
      <c r="V230" s="90"/>
    </row>
    <row r="231" x14ac:dyDescent="0.3">
      <c r="A231" s="14"/>
      <c r="B231" s="14"/>
      <c r="C231" s="90"/>
      <c r="D231" s="90"/>
      <c r="J231" s="14"/>
      <c r="K231" s="14"/>
      <c r="L231" s="90"/>
      <c r="M231" s="90"/>
      <c r="S231" s="14"/>
      <c r="T231" s="14"/>
      <c r="U231" s="90"/>
      <c r="V231" s="90"/>
    </row>
    <row r="232" x14ac:dyDescent="0.3">
      <c r="A232" s="14"/>
      <c r="B232" s="14"/>
      <c r="C232" s="90"/>
      <c r="D232" s="90"/>
      <c r="J232" s="14"/>
      <c r="K232" s="14"/>
      <c r="L232" s="90"/>
      <c r="M232" s="90"/>
      <c r="S232" s="14"/>
      <c r="T232" s="14"/>
      <c r="U232" s="90"/>
      <c r="V232" s="90"/>
    </row>
    <row r="233" x14ac:dyDescent="0.3">
      <c r="A233" s="14"/>
      <c r="B233" s="14"/>
      <c r="C233" s="90"/>
      <c r="D233" s="90"/>
      <c r="J233" s="14"/>
      <c r="K233" s="14"/>
      <c r="L233" s="90"/>
      <c r="M233" s="90"/>
      <c r="S233" s="14"/>
      <c r="T233" s="14"/>
      <c r="U233" s="90"/>
      <c r="V233" s="90"/>
    </row>
    <row r="234" x14ac:dyDescent="0.3">
      <c r="A234" s="14"/>
      <c r="B234" s="14"/>
      <c r="C234" s="90"/>
      <c r="D234" s="90"/>
      <c r="J234" s="14"/>
      <c r="K234" s="14"/>
      <c r="L234" s="90"/>
      <c r="M234" s="90"/>
      <c r="S234" s="14"/>
      <c r="T234" s="14"/>
      <c r="U234" s="90"/>
      <c r="V234" s="90"/>
    </row>
    <row r="235" x14ac:dyDescent="0.3">
      <c r="A235" s="14"/>
      <c r="B235" s="14"/>
      <c r="C235" s="90"/>
      <c r="D235" s="90"/>
      <c r="J235" s="14"/>
      <c r="K235" s="14"/>
      <c r="L235" s="90"/>
      <c r="M235" s="90"/>
      <c r="S235" s="14"/>
      <c r="T235" s="14"/>
      <c r="U235" s="90"/>
      <c r="V235" s="90"/>
    </row>
    <row r="236" x14ac:dyDescent="0.3">
      <c r="A236" s="14"/>
      <c r="B236" s="14"/>
      <c r="C236" s="90"/>
      <c r="D236" s="90"/>
      <c r="J236" s="14"/>
      <c r="K236" s="14"/>
      <c r="L236" s="90"/>
      <c r="M236" s="90"/>
      <c r="S236" s="14"/>
      <c r="T236" s="14"/>
      <c r="U236" s="90"/>
      <c r="V236" s="90"/>
    </row>
    <row r="237" x14ac:dyDescent="0.3">
      <c r="A237" s="14"/>
      <c r="B237" s="14"/>
      <c r="C237" s="90"/>
      <c r="D237" s="90"/>
      <c r="J237" s="14"/>
      <c r="K237" s="14"/>
      <c r="L237" s="90"/>
      <c r="M237" s="90"/>
      <c r="S237" s="14"/>
      <c r="T237" s="14"/>
      <c r="U237" s="90"/>
      <c r="V237" s="90"/>
    </row>
    <row r="238" x14ac:dyDescent="0.3">
      <c r="A238" s="14"/>
      <c r="B238" s="14"/>
      <c r="C238" s="90"/>
      <c r="D238" s="90"/>
      <c r="J238" s="14"/>
      <c r="K238" s="14"/>
      <c r="L238" s="90"/>
      <c r="M238" s="90"/>
      <c r="S238" s="14"/>
      <c r="T238" s="14"/>
      <c r="U238" s="90"/>
      <c r="V238" s="90"/>
    </row>
    <row r="239" x14ac:dyDescent="0.3">
      <c r="A239" s="14"/>
      <c r="B239" s="14"/>
      <c r="C239" s="90"/>
      <c r="D239" s="90"/>
      <c r="J239" s="14"/>
      <c r="K239" s="14"/>
      <c r="L239" s="90"/>
      <c r="M239" s="90"/>
      <c r="S239" s="14"/>
      <c r="T239" s="14"/>
      <c r="U239" s="90"/>
      <c r="V239" s="90"/>
    </row>
    <row r="240" x14ac:dyDescent="0.3">
      <c r="A240" s="14"/>
      <c r="B240" s="14"/>
      <c r="C240" s="90"/>
      <c r="D240" s="90"/>
      <c r="J240" s="14"/>
      <c r="K240" s="14"/>
      <c r="L240" s="90"/>
      <c r="M240" s="90"/>
      <c r="S240" s="14"/>
      <c r="T240" s="14"/>
      <c r="U240" s="90"/>
      <c r="V240" s="90"/>
    </row>
    <row r="241" x14ac:dyDescent="0.3">
      <c r="A241" s="14"/>
      <c r="B241" s="14"/>
      <c r="C241" s="90"/>
      <c r="D241" s="90"/>
      <c r="J241" s="14"/>
      <c r="K241" s="14"/>
      <c r="L241" s="90"/>
      <c r="M241" s="90"/>
      <c r="S241" s="14"/>
      <c r="T241" s="14"/>
      <c r="U241" s="90"/>
      <c r="V241" s="90"/>
    </row>
    <row r="242" x14ac:dyDescent="0.3">
      <c r="A242" s="14"/>
      <c r="B242" s="14"/>
      <c r="C242" s="90"/>
      <c r="D242" s="90"/>
      <c r="J242" s="14"/>
      <c r="K242" s="14"/>
      <c r="L242" s="90"/>
      <c r="M242" s="90"/>
      <c r="S242" s="14"/>
      <c r="T242" s="14"/>
      <c r="U242" s="90"/>
      <c r="V242" s="90"/>
    </row>
    <row r="243" x14ac:dyDescent="0.3">
      <c r="A243" s="14"/>
      <c r="B243" s="14"/>
      <c r="C243" s="90"/>
      <c r="D243" s="90"/>
      <c r="J243" s="14"/>
      <c r="K243" s="14"/>
      <c r="L243" s="90"/>
      <c r="M243" s="90"/>
      <c r="S243" s="14"/>
      <c r="T243" s="14"/>
      <c r="U243" s="90"/>
      <c r="V243" s="90"/>
    </row>
    <row r="244" x14ac:dyDescent="0.3">
      <c r="A244" s="14"/>
      <c r="B244" s="14"/>
      <c r="C244" s="90"/>
      <c r="D244" s="90"/>
      <c r="J244" s="14"/>
      <c r="K244" s="14"/>
      <c r="L244" s="90"/>
      <c r="M244" s="90"/>
      <c r="S244" s="14"/>
      <c r="T244" s="14"/>
      <c r="U244" s="90"/>
      <c r="V244" s="90"/>
    </row>
    <row r="245" x14ac:dyDescent="0.3">
      <c r="A245" s="14"/>
      <c r="B245" s="14"/>
      <c r="C245" s="90"/>
      <c r="D245" s="90"/>
      <c r="J245" s="14"/>
      <c r="K245" s="14"/>
      <c r="L245" s="90"/>
      <c r="M245" s="90"/>
      <c r="S245" s="14"/>
      <c r="T245" s="14"/>
      <c r="U245" s="90"/>
      <c r="V245" s="90"/>
    </row>
    <row r="246" x14ac:dyDescent="0.3">
      <c r="A246" s="14"/>
      <c r="B246" s="14"/>
      <c r="C246" s="90"/>
      <c r="D246" s="90"/>
      <c r="J246" s="14"/>
      <c r="K246" s="14"/>
      <c r="L246" s="90"/>
      <c r="M246" s="90"/>
      <c r="S246" s="14"/>
      <c r="T246" s="14"/>
      <c r="U246" s="90"/>
      <c r="V246" s="90"/>
    </row>
    <row r="247" x14ac:dyDescent="0.3">
      <c r="A247" s="14"/>
      <c r="B247" s="14"/>
      <c r="C247" s="90"/>
      <c r="D247" s="90"/>
      <c r="J247" s="14"/>
      <c r="K247" s="14"/>
      <c r="L247" s="90"/>
      <c r="M247" s="90"/>
      <c r="S247" s="14"/>
      <c r="T247" s="14"/>
      <c r="U247" s="90"/>
      <c r="V247" s="90"/>
    </row>
    <row r="248" x14ac:dyDescent="0.3">
      <c r="A248" s="14"/>
      <c r="B248" s="14"/>
      <c r="C248" s="90"/>
      <c r="D248" s="90"/>
      <c r="J248" s="14"/>
      <c r="K248" s="14"/>
      <c r="L248" s="90"/>
      <c r="M248" s="90"/>
      <c r="S248" s="14"/>
      <c r="T248" s="14"/>
      <c r="U248" s="90"/>
      <c r="V248" s="90"/>
    </row>
    <row r="249" x14ac:dyDescent="0.3">
      <c r="A249" s="14"/>
      <c r="B249" s="14"/>
      <c r="C249" s="90"/>
      <c r="D249" s="90"/>
      <c r="J249" s="14"/>
      <c r="K249" s="14"/>
      <c r="L249" s="90"/>
      <c r="M249" s="90"/>
      <c r="S249" s="14"/>
      <c r="T249" s="14"/>
      <c r="U249" s="90"/>
      <c r="V249" s="90"/>
    </row>
    <row r="250" x14ac:dyDescent="0.3">
      <c r="A250" s="14"/>
      <c r="B250" s="14"/>
      <c r="C250" s="90"/>
      <c r="D250" s="90"/>
      <c r="J250" s="14"/>
      <c r="K250" s="14"/>
      <c r="L250" s="90"/>
      <c r="M250" s="90"/>
      <c r="S250" s="14"/>
      <c r="T250" s="14"/>
      <c r="U250" s="90"/>
      <c r="V250" s="90"/>
    </row>
    <row r="251" x14ac:dyDescent="0.3">
      <c r="A251" s="14"/>
      <c r="B251" s="14"/>
      <c r="C251" s="90"/>
      <c r="D251" s="90"/>
      <c r="J251" s="14"/>
      <c r="K251" s="14"/>
      <c r="L251" s="90"/>
      <c r="M251" s="90"/>
      <c r="S251" s="14"/>
      <c r="T251" s="14"/>
      <c r="U251" s="90"/>
      <c r="V251" s="90"/>
    </row>
    <row r="252" x14ac:dyDescent="0.3">
      <c r="A252" s="14"/>
      <c r="B252" s="14"/>
      <c r="C252" s="90"/>
      <c r="D252" s="90"/>
      <c r="J252" s="14"/>
      <c r="K252" s="14"/>
      <c r="L252" s="90"/>
      <c r="M252" s="90"/>
      <c r="S252" s="14"/>
      <c r="T252" s="14"/>
      <c r="U252" s="90"/>
      <c r="V252" s="90"/>
    </row>
    <row r="253" x14ac:dyDescent="0.3">
      <c r="A253" s="14"/>
      <c r="B253" s="14"/>
      <c r="C253" s="90"/>
      <c r="D253" s="90"/>
      <c r="J253" s="14"/>
      <c r="K253" s="14"/>
      <c r="L253" s="90"/>
      <c r="M253" s="90"/>
      <c r="S253" s="14"/>
      <c r="T253" s="14"/>
      <c r="U253" s="90"/>
      <c r="V253" s="90"/>
    </row>
    <row r="254" x14ac:dyDescent="0.3">
      <c r="A254" s="14"/>
      <c r="B254" s="14"/>
      <c r="C254" s="90"/>
      <c r="D254" s="90"/>
      <c r="J254" s="14"/>
      <c r="K254" s="14"/>
      <c r="L254" s="90"/>
      <c r="M254" s="90"/>
      <c r="S254" s="14"/>
      <c r="T254" s="14"/>
      <c r="U254" s="90"/>
      <c r="V254" s="90"/>
    </row>
    <row r="255" x14ac:dyDescent="0.3">
      <c r="A255" s="14"/>
      <c r="B255" s="14"/>
      <c r="C255" s="90"/>
      <c r="D255" s="90"/>
      <c r="J255" s="14"/>
      <c r="K255" s="14"/>
      <c r="L255" s="90"/>
      <c r="M255" s="90"/>
      <c r="S255" s="14"/>
      <c r="T255" s="14"/>
      <c r="U255" s="90"/>
      <c r="V255" s="90"/>
    </row>
    <row r="256" x14ac:dyDescent="0.3">
      <c r="A256" s="14"/>
      <c r="B256" s="14"/>
      <c r="C256" s="90"/>
      <c r="D256" s="90"/>
      <c r="J256" s="14"/>
      <c r="K256" s="14"/>
      <c r="L256" s="90"/>
      <c r="M256" s="90"/>
      <c r="S256" s="14"/>
      <c r="T256" s="14"/>
      <c r="U256" s="90"/>
      <c r="V256" s="90"/>
    </row>
    <row r="257" x14ac:dyDescent="0.3">
      <c r="A257" s="14"/>
      <c r="B257" s="14"/>
      <c r="C257" s="90"/>
      <c r="D257" s="90"/>
      <c r="J257" s="14"/>
      <c r="K257" s="14"/>
      <c r="L257" s="90"/>
      <c r="M257" s="90"/>
      <c r="S257" s="14"/>
      <c r="T257" s="14"/>
      <c r="U257" s="90"/>
      <c r="V257" s="90"/>
    </row>
    <row r="258" x14ac:dyDescent="0.3">
      <c r="A258" s="14"/>
      <c r="B258" s="14"/>
      <c r="C258" s="90"/>
      <c r="D258" s="90"/>
      <c r="J258" s="14"/>
      <c r="K258" s="14"/>
      <c r="L258" s="90"/>
      <c r="M258" s="90"/>
      <c r="S258" s="14"/>
      <c r="T258" s="14"/>
      <c r="U258" s="90"/>
      <c r="V258" s="90"/>
    </row>
    <row r="259" x14ac:dyDescent="0.3">
      <c r="A259" s="14"/>
      <c r="B259" s="14"/>
      <c r="C259" s="90"/>
      <c r="D259" s="90"/>
      <c r="J259" s="14"/>
      <c r="K259" s="14"/>
      <c r="L259" s="90"/>
      <c r="M259" s="90"/>
      <c r="S259" s="14"/>
      <c r="T259" s="14"/>
      <c r="U259" s="90"/>
      <c r="V259" s="90"/>
    </row>
    <row r="260" x14ac:dyDescent="0.3">
      <c r="A260" s="14"/>
      <c r="B260" s="14"/>
      <c r="C260" s="90"/>
      <c r="D260" s="90"/>
      <c r="J260" s="14"/>
      <c r="K260" s="14"/>
      <c r="L260" s="90"/>
      <c r="M260" s="90"/>
      <c r="S260" s="14"/>
      <c r="T260" s="14"/>
      <c r="U260" s="90"/>
      <c r="V260" s="90"/>
    </row>
    <row r="261" x14ac:dyDescent="0.3">
      <c r="A261" s="14"/>
      <c r="B261" s="14"/>
      <c r="C261" s="90"/>
      <c r="D261" s="90"/>
      <c r="J261" s="14"/>
      <c r="K261" s="14"/>
      <c r="L261" s="90"/>
      <c r="M261" s="90"/>
      <c r="S261" s="14"/>
      <c r="T261" s="14"/>
      <c r="U261" s="90"/>
      <c r="V261" s="90"/>
    </row>
    <row r="262" x14ac:dyDescent="0.3">
      <c r="A262" s="14"/>
      <c r="B262" s="14"/>
      <c r="C262" s="90"/>
      <c r="D262" s="90"/>
      <c r="J262" s="14"/>
      <c r="K262" s="14"/>
      <c r="L262" s="90"/>
      <c r="M262" s="90"/>
      <c r="S262" s="14"/>
      <c r="T262" s="14"/>
      <c r="U262" s="90"/>
      <c r="V262" s="90"/>
    </row>
    <row r="263" x14ac:dyDescent="0.3">
      <c r="A263" s="14"/>
      <c r="B263" s="14"/>
      <c r="C263" s="90"/>
      <c r="D263" s="90"/>
      <c r="J263" s="14"/>
      <c r="K263" s="14"/>
      <c r="L263" s="90"/>
      <c r="M263" s="90"/>
      <c r="S263" s="14"/>
      <c r="T263" s="14"/>
      <c r="U263" s="90"/>
      <c r="V263" s="90"/>
    </row>
    <row r="264" x14ac:dyDescent="0.3">
      <c r="A264" s="14"/>
      <c r="B264" s="14"/>
      <c r="C264" s="90"/>
      <c r="D264" s="90"/>
      <c r="J264" s="14"/>
      <c r="K264" s="14"/>
      <c r="L264" s="90"/>
      <c r="M264" s="90"/>
      <c r="S264" s="14"/>
      <c r="T264" s="14"/>
      <c r="U264" s="90"/>
      <c r="V264" s="90"/>
    </row>
    <row r="265" x14ac:dyDescent="0.3">
      <c r="A265" s="14"/>
      <c r="B265" s="14"/>
      <c r="C265" s="90"/>
      <c r="D265" s="90"/>
      <c r="J265" s="14"/>
      <c r="K265" s="14"/>
      <c r="L265" s="90"/>
      <c r="M265" s="90"/>
      <c r="S265" s="14"/>
      <c r="T265" s="14"/>
      <c r="U265" s="90"/>
      <c r="V265" s="90"/>
    </row>
    <row r="266" x14ac:dyDescent="0.3">
      <c r="A266" s="14"/>
      <c r="B266" s="14"/>
      <c r="C266" s="90"/>
      <c r="D266" s="90"/>
      <c r="J266" s="14"/>
      <c r="K266" s="14"/>
      <c r="L266" s="90"/>
      <c r="M266" s="90"/>
      <c r="S266" s="14"/>
      <c r="T266" s="14"/>
      <c r="U266" s="90"/>
      <c r="V266" s="90"/>
    </row>
    <row r="267" x14ac:dyDescent="0.3">
      <c r="A267" s="14"/>
      <c r="B267" s="14"/>
      <c r="C267" s="90"/>
      <c r="D267" s="90"/>
      <c r="J267" s="14"/>
      <c r="K267" s="14"/>
      <c r="L267" s="90"/>
      <c r="M267" s="90"/>
      <c r="S267" s="14"/>
      <c r="T267" s="14"/>
      <c r="U267" s="90"/>
      <c r="V267" s="90"/>
    </row>
    <row r="268" x14ac:dyDescent="0.3">
      <c r="A268" s="14"/>
      <c r="B268" s="14"/>
      <c r="C268" s="90"/>
      <c r="D268" s="90"/>
      <c r="J268" s="14"/>
      <c r="K268" s="14"/>
      <c r="L268" s="90"/>
      <c r="M268" s="90"/>
      <c r="S268" s="14"/>
      <c r="T268" s="14"/>
      <c r="U268" s="90"/>
      <c r="V268" s="90"/>
    </row>
    <row r="269" x14ac:dyDescent="0.3">
      <c r="A269" s="14"/>
      <c r="B269" s="14"/>
      <c r="C269" s="90"/>
      <c r="D269" s="90"/>
      <c r="J269" s="14"/>
      <c r="K269" s="14"/>
      <c r="L269" s="90"/>
      <c r="M269" s="90"/>
      <c r="S269" s="14"/>
      <c r="T269" s="14"/>
      <c r="U269" s="90"/>
      <c r="V269" s="90"/>
    </row>
    <row r="270" x14ac:dyDescent="0.3">
      <c r="A270" s="14"/>
      <c r="B270" s="14"/>
      <c r="C270" s="90"/>
      <c r="D270" s="90"/>
      <c r="J270" s="14"/>
      <c r="K270" s="14"/>
      <c r="L270" s="90"/>
      <c r="M270" s="90"/>
      <c r="S270" s="14"/>
      <c r="T270" s="14"/>
      <c r="U270" s="90"/>
      <c r="V270" s="90"/>
    </row>
    <row r="271" x14ac:dyDescent="0.3">
      <c r="A271" s="14"/>
      <c r="B271" s="14"/>
      <c r="C271" s="90"/>
      <c r="D271" s="90"/>
      <c r="J271" s="14"/>
      <c r="K271" s="14"/>
      <c r="L271" s="90"/>
      <c r="M271" s="90"/>
      <c r="S271" s="14"/>
      <c r="T271" s="14"/>
      <c r="U271" s="90"/>
      <c r="V271" s="90"/>
    </row>
    <row r="272" x14ac:dyDescent="0.3">
      <c r="A272" s="14"/>
      <c r="B272" s="14"/>
      <c r="C272" s="90"/>
      <c r="D272" s="90"/>
      <c r="J272" s="14"/>
      <c r="K272" s="14"/>
      <c r="L272" s="90"/>
      <c r="M272" s="90"/>
      <c r="S272" s="14"/>
      <c r="T272" s="14"/>
      <c r="U272" s="90"/>
      <c r="V272" s="90"/>
    </row>
    <row r="273" x14ac:dyDescent="0.3">
      <c r="A273" s="14"/>
      <c r="B273" s="14"/>
      <c r="C273" s="90"/>
      <c r="D273" s="90"/>
      <c r="J273" s="14"/>
      <c r="K273" s="14"/>
      <c r="L273" s="90"/>
      <c r="M273" s="90"/>
      <c r="S273" s="14"/>
      <c r="T273" s="14"/>
      <c r="U273" s="90"/>
      <c r="V273" s="90"/>
    </row>
    <row r="274" x14ac:dyDescent="0.3">
      <c r="A274" s="14"/>
      <c r="B274" s="14"/>
      <c r="C274" s="90"/>
      <c r="D274" s="90"/>
      <c r="J274" s="14"/>
      <c r="K274" s="14"/>
      <c r="L274" s="90"/>
      <c r="M274" s="90"/>
      <c r="S274" s="14"/>
      <c r="T274" s="14"/>
      <c r="U274" s="90"/>
      <c r="V274" s="90"/>
    </row>
    <row r="275" x14ac:dyDescent="0.3">
      <c r="A275" s="14"/>
      <c r="B275" s="14"/>
      <c r="C275" s="90"/>
      <c r="D275" s="90"/>
      <c r="J275" s="14"/>
      <c r="K275" s="14"/>
      <c r="L275" s="90"/>
      <c r="M275" s="90"/>
      <c r="S275" s="14"/>
      <c r="T275" s="14"/>
      <c r="U275" s="90"/>
      <c r="V275" s="90"/>
    </row>
    <row r="276" x14ac:dyDescent="0.3">
      <c r="A276" s="14"/>
      <c r="B276" s="14"/>
      <c r="C276" s="90"/>
      <c r="D276" s="90"/>
      <c r="J276" s="14"/>
      <c r="K276" s="14"/>
      <c r="L276" s="90"/>
      <c r="M276" s="90"/>
      <c r="S276" s="14"/>
      <c r="T276" s="14"/>
      <c r="U276" s="90"/>
      <c r="V276" s="90"/>
    </row>
    <row r="277" x14ac:dyDescent="0.3">
      <c r="A277" s="14"/>
      <c r="B277" s="14"/>
      <c r="C277" s="90"/>
      <c r="D277" s="90"/>
      <c r="J277" s="14"/>
      <c r="K277" s="14"/>
      <c r="L277" s="90"/>
      <c r="M277" s="90"/>
      <c r="S277" s="14"/>
      <c r="T277" s="14"/>
      <c r="U277" s="90"/>
      <c r="V277" s="90"/>
    </row>
    <row r="278" x14ac:dyDescent="0.3">
      <c r="A278" s="14"/>
      <c r="B278" s="14"/>
      <c r="C278" s="90"/>
      <c r="D278" s="90"/>
      <c r="J278" s="14"/>
      <c r="K278" s="14"/>
      <c r="L278" s="90"/>
      <c r="M278" s="90"/>
      <c r="S278" s="14"/>
      <c r="T278" s="14"/>
      <c r="U278" s="90"/>
      <c r="V278" s="90"/>
    </row>
    <row r="279" x14ac:dyDescent="0.3">
      <c r="A279" s="14"/>
      <c r="B279" s="14"/>
      <c r="C279" s="90"/>
      <c r="D279" s="90"/>
      <c r="J279" s="14"/>
      <c r="K279" s="14"/>
      <c r="L279" s="90"/>
      <c r="M279" s="90"/>
      <c r="S279" s="14"/>
      <c r="T279" s="14"/>
      <c r="U279" s="90"/>
      <c r="V279" s="90"/>
    </row>
    <row r="280" x14ac:dyDescent="0.3">
      <c r="A280" s="14"/>
      <c r="B280" s="14"/>
      <c r="C280" s="90"/>
      <c r="D280" s="90"/>
      <c r="J280" s="14"/>
      <c r="K280" s="14"/>
      <c r="L280" s="90"/>
      <c r="M280" s="90"/>
      <c r="S280" s="14"/>
      <c r="T280" s="14"/>
      <c r="U280" s="90"/>
      <c r="V280" s="90"/>
    </row>
    <row r="281" x14ac:dyDescent="0.3">
      <c r="A281" s="14"/>
      <c r="B281" s="14"/>
      <c r="C281" s="90"/>
      <c r="D281" s="90"/>
      <c r="J281" s="14"/>
      <c r="K281" s="14"/>
      <c r="L281" s="90"/>
      <c r="M281" s="90"/>
      <c r="S281" s="14"/>
      <c r="T281" s="14"/>
      <c r="U281" s="90"/>
      <c r="V281" s="90"/>
    </row>
    <row r="282" x14ac:dyDescent="0.3">
      <c r="A282" s="14"/>
      <c r="B282" s="14"/>
      <c r="C282" s="90"/>
      <c r="D282" s="90"/>
      <c r="J282" s="14"/>
      <c r="K282" s="14"/>
      <c r="L282" s="90"/>
      <c r="M282" s="90"/>
      <c r="S282" s="14"/>
      <c r="T282" s="14"/>
      <c r="U282" s="90"/>
      <c r="V282" s="90"/>
    </row>
    <row r="283" x14ac:dyDescent="0.3">
      <c r="A283" s="14"/>
      <c r="B283" s="14"/>
      <c r="C283" s="90"/>
      <c r="D283" s="90"/>
      <c r="J283" s="14"/>
      <c r="K283" s="14"/>
      <c r="L283" s="90"/>
      <c r="M283" s="90"/>
      <c r="S283" s="14"/>
      <c r="T283" s="14"/>
      <c r="U283" s="90"/>
      <c r="V283" s="90"/>
    </row>
    <row r="284" x14ac:dyDescent="0.3">
      <c r="A284" s="14"/>
      <c r="B284" s="14"/>
      <c r="C284" s="90"/>
      <c r="D284" s="90"/>
      <c r="J284" s="14"/>
      <c r="K284" s="14"/>
      <c r="L284" s="90"/>
      <c r="M284" s="90"/>
      <c r="S284" s="14"/>
      <c r="T284" s="14"/>
      <c r="U284" s="90"/>
      <c r="V284" s="90"/>
    </row>
    <row r="285" x14ac:dyDescent="0.3">
      <c r="A285" s="14"/>
      <c r="B285" s="14"/>
      <c r="C285" s="90"/>
      <c r="D285" s="90"/>
      <c r="J285" s="14"/>
      <c r="K285" s="14"/>
      <c r="L285" s="90"/>
      <c r="M285" s="90"/>
      <c r="S285" s="14"/>
      <c r="T285" s="14"/>
      <c r="U285" s="90"/>
      <c r="V285" s="90"/>
    </row>
    <row r="286" x14ac:dyDescent="0.3">
      <c r="A286" s="14"/>
      <c r="B286" s="14"/>
      <c r="C286" s="90"/>
      <c r="D286" s="90"/>
      <c r="J286" s="14"/>
      <c r="K286" s="14"/>
      <c r="L286" s="90"/>
      <c r="M286" s="90"/>
      <c r="S286" s="14"/>
      <c r="T286" s="14"/>
      <c r="U286" s="90"/>
      <c r="V286" s="90"/>
    </row>
    <row r="287" x14ac:dyDescent="0.3">
      <c r="A287" s="14"/>
      <c r="B287" s="14"/>
      <c r="C287" s="90"/>
      <c r="D287" s="90"/>
      <c r="J287" s="14"/>
      <c r="K287" s="14"/>
      <c r="L287" s="90"/>
      <c r="M287" s="90"/>
      <c r="S287" s="14"/>
      <c r="T287" s="14"/>
      <c r="U287" s="90"/>
      <c r="V287" s="90"/>
    </row>
    <row r="288" x14ac:dyDescent="0.3">
      <c r="A288" s="14"/>
      <c r="B288" s="14"/>
      <c r="C288" s="90"/>
      <c r="D288" s="90"/>
      <c r="J288" s="14"/>
      <c r="K288" s="14"/>
      <c r="L288" s="90"/>
      <c r="M288" s="90"/>
      <c r="S288" s="14"/>
      <c r="T288" s="14"/>
      <c r="U288" s="90"/>
      <c r="V288" s="90"/>
    </row>
    <row r="289" x14ac:dyDescent="0.3">
      <c r="A289" s="14"/>
      <c r="B289" s="14"/>
      <c r="C289" s="90"/>
      <c r="D289" s="90"/>
      <c r="J289" s="14"/>
      <c r="K289" s="14"/>
      <c r="L289" s="90"/>
      <c r="M289" s="90"/>
      <c r="S289" s="14"/>
      <c r="T289" s="14"/>
      <c r="U289" s="90"/>
      <c r="V289" s="90"/>
    </row>
    <row r="290" x14ac:dyDescent="0.3">
      <c r="A290" s="14"/>
      <c r="B290" s="14"/>
      <c r="C290" s="90"/>
      <c r="D290" s="90"/>
      <c r="J290" s="14"/>
      <c r="K290" s="14"/>
      <c r="L290" s="90"/>
      <c r="M290" s="90"/>
      <c r="S290" s="14"/>
      <c r="T290" s="14"/>
      <c r="U290" s="90"/>
      <c r="V290" s="90"/>
    </row>
    <row r="291" x14ac:dyDescent="0.3">
      <c r="A291" s="14"/>
      <c r="B291" s="14"/>
      <c r="C291" s="90"/>
      <c r="D291" s="90"/>
      <c r="J291" s="14"/>
      <c r="K291" s="14"/>
      <c r="L291" s="90"/>
      <c r="M291" s="90"/>
      <c r="S291" s="14"/>
      <c r="T291" s="14"/>
      <c r="U291" s="90"/>
      <c r="V291" s="90"/>
    </row>
    <row r="292" x14ac:dyDescent="0.3">
      <c r="A292" s="14"/>
      <c r="B292" s="14"/>
      <c r="C292" s="90"/>
      <c r="D292" s="90"/>
      <c r="J292" s="14"/>
      <c r="K292" s="14"/>
      <c r="L292" s="90"/>
      <c r="M292" s="90"/>
      <c r="S292" s="14"/>
      <c r="T292" s="14"/>
      <c r="U292" s="90"/>
      <c r="V292" s="90"/>
    </row>
    <row r="293" x14ac:dyDescent="0.3">
      <c r="A293" s="14"/>
      <c r="B293" s="14"/>
      <c r="C293" s="90"/>
      <c r="D293" s="90"/>
      <c r="J293" s="14"/>
      <c r="K293" s="14"/>
      <c r="L293" s="90"/>
      <c r="M293" s="90"/>
      <c r="S293" s="14"/>
      <c r="T293" s="14"/>
      <c r="U293" s="90"/>
      <c r="V293" s="90"/>
    </row>
    <row r="294" x14ac:dyDescent="0.3">
      <c r="A294" s="14"/>
      <c r="B294" s="14"/>
      <c r="C294" s="90"/>
      <c r="D294" s="90"/>
      <c r="J294" s="14"/>
      <c r="K294" s="14"/>
      <c r="L294" s="90"/>
      <c r="M294" s="90"/>
      <c r="S294" s="14"/>
      <c r="T294" s="14"/>
      <c r="U294" s="90"/>
      <c r="V294" s="90"/>
    </row>
    <row r="295" x14ac:dyDescent="0.3">
      <c r="A295" s="14"/>
      <c r="B295" s="14"/>
      <c r="C295" s="90"/>
      <c r="D295" s="90"/>
      <c r="J295" s="14"/>
      <c r="K295" s="14"/>
      <c r="L295" s="90"/>
      <c r="M295" s="90"/>
      <c r="S295" s="14"/>
      <c r="T295" s="14"/>
      <c r="U295" s="90"/>
      <c r="V295" s="90"/>
    </row>
    <row r="296" x14ac:dyDescent="0.3">
      <c r="A296" s="14"/>
      <c r="B296" s="14"/>
      <c r="C296" s="90"/>
      <c r="D296" s="90"/>
      <c r="J296" s="14"/>
      <c r="K296" s="14"/>
      <c r="L296" s="90"/>
      <c r="M296" s="90"/>
      <c r="S296" s="14"/>
      <c r="T296" s="14"/>
      <c r="U296" s="90"/>
      <c r="V296" s="90"/>
    </row>
    <row r="297" x14ac:dyDescent="0.3">
      <c r="A297" s="14"/>
      <c r="B297" s="14"/>
      <c r="C297" s="90"/>
      <c r="D297" s="90"/>
      <c r="J297" s="14"/>
      <c r="K297" s="14"/>
      <c r="L297" s="90"/>
      <c r="M297" s="90"/>
      <c r="S297" s="14"/>
      <c r="T297" s="14"/>
      <c r="U297" s="90"/>
      <c r="V297" s="90"/>
    </row>
    <row r="298" x14ac:dyDescent="0.3">
      <c r="A298" s="14"/>
      <c r="B298" s="14"/>
      <c r="C298" s="90"/>
      <c r="D298" s="90"/>
      <c r="J298" s="14"/>
      <c r="K298" s="14"/>
      <c r="L298" s="90"/>
      <c r="M298" s="90"/>
      <c r="S298" s="14"/>
      <c r="T298" s="14"/>
      <c r="U298" s="90"/>
      <c r="V298" s="90"/>
    </row>
    <row r="299" x14ac:dyDescent="0.3">
      <c r="A299" s="14"/>
      <c r="B299" s="14"/>
      <c r="C299" s="90"/>
      <c r="D299" s="90"/>
      <c r="J299" s="14"/>
      <c r="K299" s="14"/>
      <c r="L299" s="90"/>
      <c r="M299" s="90"/>
      <c r="S299" s="14"/>
      <c r="T299" s="14"/>
      <c r="U299" s="90"/>
      <c r="V299" s="90"/>
    </row>
    <row r="300" x14ac:dyDescent="0.3">
      <c r="A300" s="14"/>
      <c r="B300" s="14"/>
      <c r="C300" s="90"/>
      <c r="D300" s="90"/>
      <c r="J300" s="14"/>
      <c r="K300" s="14"/>
      <c r="L300" s="90"/>
      <c r="M300" s="90"/>
      <c r="S300" s="14"/>
      <c r="T300" s="14"/>
      <c r="U300" s="90"/>
      <c r="V300" s="90"/>
    </row>
    <row r="301" x14ac:dyDescent="0.3">
      <c r="A301" s="14"/>
      <c r="B301" s="14"/>
      <c r="C301" s="90"/>
      <c r="D301" s="90"/>
      <c r="J301" s="14"/>
      <c r="K301" s="14"/>
      <c r="L301" s="90"/>
      <c r="M301" s="90"/>
      <c r="S301" s="14"/>
      <c r="T301" s="14"/>
      <c r="U301" s="90"/>
      <c r="V301" s="90"/>
    </row>
    <row r="302" x14ac:dyDescent="0.3">
      <c r="A302" s="14"/>
      <c r="B302" s="14"/>
      <c r="C302" s="90"/>
      <c r="D302" s="90"/>
      <c r="J302" s="14"/>
      <c r="K302" s="14"/>
      <c r="L302" s="90"/>
      <c r="M302" s="90"/>
      <c r="S302" s="14"/>
      <c r="T302" s="14"/>
      <c r="U302" s="90"/>
      <c r="V302" s="90"/>
    </row>
    <row r="303" x14ac:dyDescent="0.3">
      <c r="A303" s="14"/>
      <c r="B303" s="14"/>
      <c r="C303" s="90"/>
      <c r="D303" s="90"/>
      <c r="J303" s="14"/>
      <c r="K303" s="14"/>
      <c r="L303" s="90"/>
      <c r="M303" s="90"/>
      <c r="S303" s="14"/>
      <c r="T303" s="14"/>
      <c r="U303" s="90"/>
      <c r="V303" s="90"/>
    </row>
    <row r="304" x14ac:dyDescent="0.3">
      <c r="A304" s="14"/>
      <c r="B304" s="14"/>
      <c r="C304" s="90"/>
      <c r="D304" s="90"/>
      <c r="J304" s="14"/>
      <c r="K304" s="14"/>
      <c r="L304" s="90"/>
      <c r="M304" s="90"/>
      <c r="S304" s="14"/>
      <c r="T304" s="14"/>
      <c r="U304" s="90"/>
      <c r="V304" s="90"/>
    </row>
    <row r="305" x14ac:dyDescent="0.3">
      <c r="A305" s="14"/>
      <c r="B305" s="14"/>
      <c r="C305" s="90"/>
      <c r="D305" s="90"/>
      <c r="J305" s="14"/>
      <c r="K305" s="14"/>
      <c r="L305" s="90"/>
      <c r="M305" s="90"/>
      <c r="S305" s="14"/>
      <c r="T305" s="14"/>
      <c r="U305" s="90"/>
      <c r="V305" s="90"/>
    </row>
    <row r="306" x14ac:dyDescent="0.3">
      <c r="A306" s="14"/>
      <c r="B306" s="14"/>
      <c r="C306" s="90"/>
      <c r="D306" s="90"/>
      <c r="J306" s="14"/>
      <c r="K306" s="14"/>
      <c r="L306" s="90"/>
      <c r="M306" s="90"/>
      <c r="S306" s="14"/>
      <c r="T306" s="14"/>
      <c r="U306" s="90"/>
      <c r="V306" s="90"/>
    </row>
    <row r="307" x14ac:dyDescent="0.3">
      <c r="A307" s="14"/>
      <c r="B307" s="14"/>
      <c r="C307" s="90"/>
      <c r="D307" s="90"/>
      <c r="J307" s="14"/>
      <c r="K307" s="14"/>
      <c r="L307" s="90"/>
      <c r="M307" s="90"/>
      <c r="S307" s="14"/>
      <c r="T307" s="14"/>
      <c r="U307" s="90"/>
      <c r="V307" s="90"/>
    </row>
    <row r="308" x14ac:dyDescent="0.3">
      <c r="A308" s="14"/>
      <c r="B308" s="14"/>
      <c r="C308" s="90"/>
      <c r="D308" s="90"/>
      <c r="J308" s="14"/>
      <c r="K308" s="14"/>
      <c r="L308" s="90"/>
      <c r="M308" s="90"/>
      <c r="S308" s="14"/>
      <c r="T308" s="14"/>
      <c r="U308" s="90"/>
      <c r="V308" s="90"/>
    </row>
    <row r="309" x14ac:dyDescent="0.3">
      <c r="A309" s="14"/>
      <c r="B309" s="14"/>
      <c r="C309" s="90"/>
      <c r="D309" s="90"/>
      <c r="J309" s="14"/>
      <c r="K309" s="14"/>
      <c r="L309" s="90"/>
      <c r="M309" s="90"/>
      <c r="S309" s="14"/>
      <c r="T309" s="14"/>
      <c r="U309" s="90"/>
      <c r="V309" s="90"/>
    </row>
    <row r="310" x14ac:dyDescent="0.3">
      <c r="A310" s="14"/>
      <c r="B310" s="14"/>
      <c r="C310" s="90"/>
      <c r="D310" s="90"/>
      <c r="J310" s="14"/>
      <c r="K310" s="14"/>
      <c r="L310" s="90"/>
      <c r="M310" s="90"/>
      <c r="S310" s="14"/>
      <c r="T310" s="14"/>
      <c r="U310" s="90"/>
      <c r="V310" s="90"/>
    </row>
    <row r="311" x14ac:dyDescent="0.3">
      <c r="A311" s="14"/>
      <c r="B311" s="14"/>
      <c r="C311" s="90"/>
      <c r="D311" s="90"/>
      <c r="J311" s="14"/>
      <c r="K311" s="14"/>
      <c r="L311" s="90"/>
      <c r="M311" s="90"/>
      <c r="S311" s="14"/>
      <c r="T311" s="14"/>
      <c r="U311" s="90"/>
      <c r="V311" s="90"/>
    </row>
    <row r="312" x14ac:dyDescent="0.3">
      <c r="A312" s="14"/>
      <c r="B312" s="14"/>
      <c r="C312" s="90"/>
      <c r="D312" s="90"/>
      <c r="J312" s="14"/>
      <c r="K312" s="14"/>
      <c r="L312" s="90"/>
      <c r="M312" s="90"/>
      <c r="S312" s="14"/>
      <c r="T312" s="14"/>
      <c r="U312" s="90"/>
      <c r="V312" s="90"/>
    </row>
    <row r="313" x14ac:dyDescent="0.3">
      <c r="A313" s="14"/>
      <c r="B313" s="14"/>
      <c r="C313" s="90"/>
      <c r="D313" s="90"/>
      <c r="J313" s="14"/>
      <c r="K313" s="14"/>
      <c r="L313" s="90"/>
      <c r="M313" s="90"/>
      <c r="S313" s="14"/>
      <c r="T313" s="14"/>
      <c r="U313" s="90"/>
      <c r="V313" s="90"/>
    </row>
    <row r="314" x14ac:dyDescent="0.3">
      <c r="A314" s="14"/>
      <c r="B314" s="14"/>
      <c r="C314" s="90"/>
      <c r="D314" s="90"/>
      <c r="J314" s="14"/>
      <c r="K314" s="14"/>
      <c r="L314" s="90"/>
      <c r="M314" s="90"/>
      <c r="S314" s="14"/>
      <c r="T314" s="14"/>
      <c r="U314" s="90"/>
      <c r="V314" s="90"/>
    </row>
    <row r="315" x14ac:dyDescent="0.3">
      <c r="A315" s="14"/>
      <c r="B315" s="14"/>
      <c r="C315" s="90"/>
      <c r="D315" s="90"/>
      <c r="J315" s="14"/>
      <c r="K315" s="14"/>
      <c r="L315" s="90"/>
      <c r="M315" s="90"/>
      <c r="S315" s="14"/>
      <c r="T315" s="14"/>
      <c r="U315" s="90"/>
      <c r="V315" s="90"/>
    </row>
    <row r="316" x14ac:dyDescent="0.3">
      <c r="A316" s="14"/>
      <c r="B316" s="14"/>
      <c r="C316" s="90"/>
      <c r="D316" s="90"/>
      <c r="J316" s="14"/>
      <c r="K316" s="14"/>
      <c r="L316" s="90"/>
      <c r="M316" s="90"/>
      <c r="S316" s="14"/>
      <c r="T316" s="14"/>
      <c r="U316" s="90"/>
      <c r="V316" s="90"/>
    </row>
    <row r="317" x14ac:dyDescent="0.3">
      <c r="A317" s="14"/>
      <c r="B317" s="14"/>
      <c r="C317" s="90"/>
      <c r="D317" s="90"/>
      <c r="J317" s="14"/>
      <c r="K317" s="14"/>
      <c r="L317" s="90"/>
      <c r="M317" s="90"/>
      <c r="S317" s="14"/>
      <c r="T317" s="14"/>
      <c r="U317" s="90"/>
      <c r="V317" s="90"/>
    </row>
    <row r="318" x14ac:dyDescent="0.3">
      <c r="A318" s="14"/>
      <c r="B318" s="14"/>
      <c r="C318" s="90"/>
      <c r="D318" s="90"/>
      <c r="J318" s="14"/>
      <c r="K318" s="14"/>
      <c r="L318" s="90"/>
      <c r="M318" s="90"/>
      <c r="S318" s="14"/>
      <c r="T318" s="14"/>
      <c r="U318" s="90"/>
      <c r="V318" s="90"/>
    </row>
    <row r="319" x14ac:dyDescent="0.3">
      <c r="A319" s="14"/>
      <c r="B319" s="14"/>
      <c r="C319" s="90"/>
      <c r="D319" s="90"/>
      <c r="J319" s="14"/>
      <c r="K319" s="14"/>
      <c r="L319" s="90"/>
      <c r="M319" s="90"/>
      <c r="S319" s="14"/>
      <c r="T319" s="14"/>
      <c r="U319" s="90"/>
      <c r="V319" s="90"/>
    </row>
    <row r="320" x14ac:dyDescent="0.3">
      <c r="A320" s="14"/>
      <c r="B320" s="14"/>
      <c r="C320" s="90"/>
      <c r="D320" s="90"/>
      <c r="J320" s="14"/>
      <c r="K320" s="14"/>
      <c r="L320" s="90"/>
      <c r="M320" s="90"/>
      <c r="S320" s="14"/>
      <c r="T320" s="14"/>
      <c r="U320" s="90"/>
      <c r="V320" s="90"/>
    </row>
    <row r="321" x14ac:dyDescent="0.3">
      <c r="A321" s="14"/>
      <c r="B321" s="14"/>
      <c r="C321" s="90"/>
      <c r="D321" s="90"/>
      <c r="J321" s="14"/>
      <c r="K321" s="14"/>
      <c r="L321" s="90"/>
      <c r="M321" s="90"/>
      <c r="S321" s="14"/>
      <c r="T321" s="14"/>
      <c r="U321" s="90"/>
      <c r="V321" s="90"/>
    </row>
    <row r="322" x14ac:dyDescent="0.3">
      <c r="A322" s="14"/>
      <c r="B322" s="14"/>
      <c r="C322" s="90"/>
      <c r="D322" s="90"/>
      <c r="J322" s="14"/>
      <c r="K322" s="14"/>
      <c r="L322" s="90"/>
      <c r="M322" s="90"/>
      <c r="S322" s="14"/>
      <c r="T322" s="14"/>
      <c r="U322" s="90"/>
      <c r="V322" s="90"/>
    </row>
    <row r="323" x14ac:dyDescent="0.3">
      <c r="A323" s="14"/>
      <c r="B323" s="14"/>
      <c r="C323" s="90"/>
      <c r="D323" s="90"/>
      <c r="J323" s="14"/>
      <c r="K323" s="14"/>
      <c r="L323" s="90"/>
      <c r="M323" s="90"/>
      <c r="S323" s="14"/>
      <c r="T323" s="14"/>
      <c r="U323" s="90"/>
      <c r="V323" s="90"/>
    </row>
    <row r="324" x14ac:dyDescent="0.3">
      <c r="A324" s="14"/>
      <c r="B324" s="14"/>
      <c r="C324" s="90"/>
      <c r="D324" s="90"/>
      <c r="J324" s="14"/>
      <c r="K324" s="14"/>
      <c r="L324" s="90"/>
      <c r="M324" s="90"/>
      <c r="S324" s="14"/>
      <c r="T324" s="14"/>
      <c r="U324" s="90"/>
      <c r="V324" s="90"/>
    </row>
    <row r="325" x14ac:dyDescent="0.3">
      <c r="A325" s="14"/>
      <c r="B325" s="14"/>
      <c r="C325" s="90"/>
      <c r="D325" s="90"/>
      <c r="J325" s="14"/>
      <c r="K325" s="14"/>
      <c r="L325" s="90"/>
      <c r="M325" s="90"/>
      <c r="S325" s="14"/>
      <c r="T325" s="14"/>
      <c r="U325" s="90"/>
      <c r="V325" s="90"/>
    </row>
    <row r="326" x14ac:dyDescent="0.3">
      <c r="A326" s="14"/>
      <c r="B326" s="14"/>
      <c r="C326" s="90"/>
      <c r="D326" s="90"/>
      <c r="J326" s="14"/>
      <c r="K326" s="14"/>
      <c r="L326" s="90"/>
      <c r="M326" s="90"/>
      <c r="S326" s="14"/>
      <c r="T326" s="14"/>
      <c r="U326" s="90"/>
      <c r="V326" s="90"/>
    </row>
    <row r="327" x14ac:dyDescent="0.3">
      <c r="A327" s="14"/>
      <c r="B327" s="14"/>
      <c r="C327" s="90"/>
      <c r="D327" s="90"/>
      <c r="J327" s="14"/>
      <c r="K327" s="14"/>
      <c r="L327" s="90"/>
      <c r="M327" s="90"/>
      <c r="S327" s="14"/>
      <c r="T327" s="14"/>
      <c r="U327" s="90"/>
      <c r="V327" s="90"/>
    </row>
    <row r="328" x14ac:dyDescent="0.3">
      <c r="A328" s="14"/>
      <c r="B328" s="14"/>
      <c r="C328" s="90"/>
      <c r="D328" s="90"/>
      <c r="J328" s="14"/>
      <c r="K328" s="14"/>
      <c r="L328" s="90"/>
      <c r="M328" s="90"/>
      <c r="S328" s="14"/>
      <c r="T328" s="14"/>
      <c r="U328" s="90"/>
      <c r="V328" s="90"/>
    </row>
    <row r="329" x14ac:dyDescent="0.3">
      <c r="A329" s="14"/>
      <c r="B329" s="14"/>
      <c r="C329" s="90"/>
      <c r="D329" s="90"/>
      <c r="J329" s="14"/>
      <c r="K329" s="14"/>
      <c r="L329" s="90"/>
      <c r="M329" s="90"/>
      <c r="S329" s="14"/>
      <c r="T329" s="14"/>
      <c r="U329" s="90"/>
      <c r="V329" s="90"/>
    </row>
    <row r="330" x14ac:dyDescent="0.3">
      <c r="A330" s="14"/>
      <c r="B330" s="14"/>
      <c r="C330" s="90"/>
      <c r="D330" s="90"/>
      <c r="J330" s="14"/>
      <c r="K330" s="14"/>
      <c r="L330" s="90"/>
      <c r="M330" s="90"/>
      <c r="S330" s="14"/>
      <c r="T330" s="14"/>
      <c r="U330" s="90"/>
      <c r="V330" s="90"/>
    </row>
    <row r="331" x14ac:dyDescent="0.3">
      <c r="A331" s="14"/>
      <c r="B331" s="14"/>
      <c r="C331" s="90"/>
      <c r="D331" s="90"/>
      <c r="J331" s="14"/>
      <c r="K331" s="14"/>
      <c r="L331" s="90"/>
      <c r="M331" s="90"/>
      <c r="S331" s="14"/>
      <c r="T331" s="14"/>
      <c r="U331" s="90"/>
      <c r="V331" s="90"/>
    </row>
    <row r="332" x14ac:dyDescent="0.3">
      <c r="A332" s="14"/>
      <c r="B332" s="14"/>
      <c r="C332" s="90"/>
      <c r="D332" s="90"/>
      <c r="J332" s="14"/>
      <c r="K332" s="14"/>
      <c r="L332" s="90"/>
      <c r="M332" s="90"/>
      <c r="S332" s="14"/>
      <c r="T332" s="14"/>
      <c r="U332" s="90"/>
      <c r="V332" s="90"/>
    </row>
    <row r="333" x14ac:dyDescent="0.3">
      <c r="A333" s="14"/>
      <c r="B333" s="14"/>
      <c r="C333" s="90"/>
      <c r="D333" s="90"/>
      <c r="J333" s="14"/>
      <c r="K333" s="14"/>
      <c r="L333" s="90"/>
      <c r="M333" s="90"/>
      <c r="S333" s="14"/>
      <c r="T333" s="14"/>
      <c r="U333" s="90"/>
      <c r="V333" s="90"/>
    </row>
    <row r="334" x14ac:dyDescent="0.3">
      <c r="A334" s="14"/>
      <c r="B334" s="14"/>
      <c r="C334" s="90"/>
      <c r="D334" s="90"/>
      <c r="J334" s="14"/>
      <c r="K334" s="14"/>
      <c r="L334" s="90"/>
      <c r="M334" s="90"/>
      <c r="S334" s="14"/>
      <c r="T334" s="14"/>
      <c r="U334" s="90"/>
      <c r="V334" s="90"/>
    </row>
    <row r="335" x14ac:dyDescent="0.3">
      <c r="A335" s="14"/>
      <c r="B335" s="14"/>
      <c r="C335" s="90"/>
      <c r="D335" s="90"/>
      <c r="J335" s="14"/>
      <c r="K335" s="14"/>
      <c r="L335" s="90"/>
      <c r="M335" s="90"/>
      <c r="S335" s="14"/>
      <c r="T335" s="14"/>
      <c r="U335" s="90"/>
      <c r="V335" s="90"/>
    </row>
    <row r="336" x14ac:dyDescent="0.3">
      <c r="A336" s="14"/>
      <c r="B336" s="14"/>
      <c r="C336" s="90"/>
      <c r="D336" s="90"/>
      <c r="J336" s="14"/>
      <c r="K336" s="14"/>
      <c r="L336" s="90"/>
      <c r="M336" s="90"/>
      <c r="S336" s="14"/>
      <c r="T336" s="14"/>
      <c r="U336" s="90"/>
      <c r="V336" s="90"/>
    </row>
    <row r="337" x14ac:dyDescent="0.3">
      <c r="A337" s="14"/>
      <c r="B337" s="14"/>
      <c r="C337" s="90"/>
      <c r="D337" s="90"/>
      <c r="J337" s="14"/>
      <c r="K337" s="14"/>
      <c r="L337" s="90"/>
      <c r="M337" s="90"/>
      <c r="S337" s="14"/>
      <c r="T337" s="14"/>
      <c r="U337" s="90"/>
      <c r="V337" s="90"/>
    </row>
    <row r="338" x14ac:dyDescent="0.3">
      <c r="A338" s="14"/>
      <c r="B338" s="14"/>
      <c r="C338" s="90"/>
      <c r="D338" s="90"/>
      <c r="J338" s="14"/>
      <c r="K338" s="14"/>
      <c r="L338" s="90"/>
      <c r="M338" s="90"/>
      <c r="S338" s="14"/>
      <c r="T338" s="14"/>
      <c r="U338" s="90"/>
      <c r="V338" s="90"/>
    </row>
    <row r="339" x14ac:dyDescent="0.3">
      <c r="A339" s="14"/>
      <c r="B339" s="14"/>
      <c r="C339" s="90"/>
      <c r="D339" s="90"/>
      <c r="J339" s="14"/>
      <c r="K339" s="14"/>
      <c r="L339" s="90"/>
      <c r="M339" s="90"/>
      <c r="S339" s="14"/>
      <c r="T339" s="14"/>
      <c r="U339" s="90"/>
      <c r="V339" s="90"/>
    </row>
    <row r="340" x14ac:dyDescent="0.3">
      <c r="A340" s="14"/>
      <c r="B340" s="14"/>
      <c r="C340" s="90"/>
      <c r="D340" s="90"/>
      <c r="J340" s="14"/>
      <c r="K340" s="14"/>
      <c r="L340" s="90"/>
      <c r="M340" s="90"/>
      <c r="S340" s="14"/>
      <c r="T340" s="14"/>
      <c r="U340" s="90"/>
      <c r="V340" s="90"/>
    </row>
    <row r="341" x14ac:dyDescent="0.3">
      <c r="A341" s="14"/>
      <c r="B341" s="14"/>
      <c r="C341" s="90"/>
      <c r="D341" s="90"/>
      <c r="J341" s="14"/>
      <c r="K341" s="14"/>
      <c r="L341" s="90"/>
      <c r="M341" s="90"/>
      <c r="S341" s="14"/>
      <c r="T341" s="14"/>
      <c r="U341" s="90"/>
      <c r="V341" s="90"/>
    </row>
    <row r="342" x14ac:dyDescent="0.3">
      <c r="A342" s="14"/>
      <c r="B342" s="14"/>
      <c r="C342" s="90"/>
      <c r="D342" s="90"/>
      <c r="J342" s="14"/>
      <c r="K342" s="14"/>
      <c r="L342" s="90"/>
      <c r="M342" s="90"/>
      <c r="S342" s="14"/>
      <c r="T342" s="14"/>
      <c r="U342" s="90"/>
      <c r="V342" s="90"/>
    </row>
    <row r="343" x14ac:dyDescent="0.3">
      <c r="A343" s="14"/>
      <c r="B343" s="14"/>
      <c r="C343" s="90"/>
      <c r="D343" s="90"/>
      <c r="J343" s="14"/>
      <c r="K343" s="14"/>
      <c r="L343" s="90"/>
      <c r="M343" s="90"/>
      <c r="S343" s="14"/>
      <c r="T343" s="14"/>
      <c r="U343" s="90"/>
      <c r="V343" s="90"/>
    </row>
    <row r="344" x14ac:dyDescent="0.3">
      <c r="A344" s="14"/>
      <c r="B344" s="14"/>
      <c r="C344" s="90"/>
      <c r="D344" s="90"/>
      <c r="J344" s="14"/>
      <c r="K344" s="14"/>
      <c r="L344" s="90"/>
      <c r="M344" s="90"/>
      <c r="S344" s="14"/>
      <c r="T344" s="14"/>
      <c r="U344" s="90"/>
      <c r="V344" s="90"/>
    </row>
    <row r="345" x14ac:dyDescent="0.3">
      <c r="A345" s="14"/>
      <c r="B345" s="14"/>
      <c r="C345" s="90"/>
      <c r="D345" s="90"/>
      <c r="J345" s="14"/>
      <c r="K345" s="14"/>
      <c r="L345" s="90"/>
      <c r="M345" s="90"/>
      <c r="S345" s="14"/>
      <c r="T345" s="14"/>
      <c r="U345" s="90"/>
      <c r="V345" s="90"/>
    </row>
    <row r="346" x14ac:dyDescent="0.3">
      <c r="A346" s="14"/>
      <c r="B346" s="14"/>
      <c r="C346" s="90"/>
      <c r="D346" s="90"/>
      <c r="J346" s="14"/>
      <c r="K346" s="14"/>
      <c r="L346" s="90"/>
      <c r="M346" s="90"/>
      <c r="S346" s="14"/>
      <c r="T346" s="14"/>
      <c r="U346" s="90"/>
      <c r="V346" s="90"/>
    </row>
    <row r="347" x14ac:dyDescent="0.3">
      <c r="A347" s="14"/>
      <c r="B347" s="14"/>
      <c r="C347" s="90"/>
      <c r="D347" s="90"/>
      <c r="J347" s="14"/>
      <c r="K347" s="14"/>
      <c r="L347" s="90"/>
      <c r="M347" s="90"/>
      <c r="S347" s="14"/>
      <c r="T347" s="14"/>
      <c r="U347" s="90"/>
      <c r="V347" s="90"/>
    </row>
    <row r="348" x14ac:dyDescent="0.3">
      <c r="A348" s="14"/>
      <c r="B348" s="14"/>
      <c r="C348" s="90"/>
      <c r="D348" s="90"/>
      <c r="J348" s="14"/>
      <c r="K348" s="14"/>
      <c r="L348" s="90"/>
      <c r="M348" s="90"/>
      <c r="S348" s="14"/>
      <c r="T348" s="14"/>
      <c r="U348" s="90"/>
      <c r="V348" s="90"/>
    </row>
    <row r="349" x14ac:dyDescent="0.3">
      <c r="A349" s="14"/>
      <c r="B349" s="14"/>
      <c r="C349" s="90"/>
      <c r="D349" s="90"/>
      <c r="J349" s="14"/>
      <c r="K349" s="14"/>
      <c r="L349" s="90"/>
      <c r="M349" s="90"/>
      <c r="S349" s="14"/>
      <c r="T349" s="14"/>
      <c r="U349" s="90"/>
      <c r="V349" s="90"/>
    </row>
    <row r="350" x14ac:dyDescent="0.3">
      <c r="A350" s="14"/>
      <c r="B350" s="14"/>
      <c r="C350" s="90"/>
      <c r="D350" s="90"/>
      <c r="J350" s="14"/>
      <c r="K350" s="14"/>
      <c r="L350" s="90"/>
      <c r="M350" s="90"/>
      <c r="S350" s="14"/>
      <c r="T350" s="14"/>
      <c r="U350" s="90"/>
      <c r="V350" s="90"/>
    </row>
    <row r="351" x14ac:dyDescent="0.3">
      <c r="A351" s="14"/>
      <c r="B351" s="14"/>
      <c r="C351" s="90"/>
      <c r="D351" s="90"/>
      <c r="J351" s="14"/>
      <c r="K351" s="14"/>
      <c r="L351" s="90"/>
      <c r="M351" s="90"/>
      <c r="S351" s="14"/>
      <c r="T351" s="14"/>
      <c r="U351" s="90"/>
      <c r="V351" s="90"/>
    </row>
    <row r="352" x14ac:dyDescent="0.3">
      <c r="A352" s="14"/>
      <c r="B352" s="14"/>
      <c r="C352" s="90"/>
      <c r="D352" s="90"/>
      <c r="J352" s="14"/>
      <c r="K352" s="14"/>
      <c r="L352" s="90"/>
      <c r="M352" s="90"/>
      <c r="S352" s="14"/>
      <c r="T352" s="14"/>
      <c r="U352" s="90"/>
      <c r="V352" s="90"/>
    </row>
    <row r="353" x14ac:dyDescent="0.3">
      <c r="A353" s="14"/>
      <c r="B353" s="14"/>
      <c r="C353" s="90"/>
      <c r="D353" s="90"/>
      <c r="J353" s="14"/>
      <c r="K353" s="14"/>
      <c r="L353" s="90"/>
      <c r="M353" s="90"/>
      <c r="S353" s="14"/>
      <c r="T353" s="14"/>
      <c r="U353" s="90"/>
      <c r="V353" s="90"/>
    </row>
    <row r="354" x14ac:dyDescent="0.3">
      <c r="A354" s="14"/>
      <c r="B354" s="14"/>
      <c r="C354" s="90"/>
      <c r="D354" s="90"/>
      <c r="J354" s="14"/>
      <c r="K354" s="14"/>
      <c r="L354" s="90"/>
      <c r="M354" s="90"/>
      <c r="S354" s="14"/>
      <c r="T354" s="14"/>
      <c r="U354" s="90"/>
      <c r="V354" s="90"/>
    </row>
    <row r="355" x14ac:dyDescent="0.3">
      <c r="A355" s="14"/>
      <c r="B355" s="14"/>
      <c r="C355" s="90"/>
      <c r="D355" s="90"/>
      <c r="J355" s="14"/>
      <c r="K355" s="14"/>
      <c r="L355" s="90"/>
      <c r="M355" s="90"/>
      <c r="S355" s="14"/>
      <c r="T355" s="14"/>
      <c r="U355" s="90"/>
      <c r="V355" s="90"/>
    </row>
    <row r="356" x14ac:dyDescent="0.3">
      <c r="A356" s="14"/>
      <c r="B356" s="14"/>
      <c r="C356" s="90"/>
      <c r="D356" s="90"/>
      <c r="J356" s="14"/>
      <c r="K356" s="14"/>
      <c r="L356" s="90"/>
      <c r="M356" s="90"/>
      <c r="S356" s="14"/>
      <c r="T356" s="14"/>
      <c r="U356" s="90"/>
      <c r="V356" s="90"/>
    </row>
    <row r="357" x14ac:dyDescent="0.3">
      <c r="A357" s="14"/>
      <c r="B357" s="14"/>
      <c r="C357" s="90"/>
      <c r="D357" s="90"/>
      <c r="J357" s="14"/>
      <c r="K357" s="14"/>
      <c r="L357" s="90"/>
      <c r="M357" s="90"/>
      <c r="S357" s="14"/>
      <c r="T357" s="14"/>
      <c r="U357" s="90"/>
      <c r="V357" s="90"/>
    </row>
    <row r="358" x14ac:dyDescent="0.3">
      <c r="A358" s="14"/>
      <c r="B358" s="14"/>
      <c r="C358" s="90"/>
      <c r="D358" s="90"/>
      <c r="J358" s="14"/>
      <c r="K358" s="14"/>
      <c r="L358" s="90"/>
      <c r="M358" s="90"/>
      <c r="S358" s="14"/>
      <c r="T358" s="14"/>
      <c r="U358" s="90"/>
      <c r="V358" s="90"/>
    </row>
    <row r="359" x14ac:dyDescent="0.3">
      <c r="A359" s="14"/>
      <c r="B359" s="14"/>
      <c r="C359" s="90"/>
      <c r="D359" s="90"/>
      <c r="J359" s="14"/>
      <c r="K359" s="14"/>
      <c r="L359" s="90"/>
      <c r="M359" s="90"/>
      <c r="S359" s="14"/>
      <c r="T359" s="14"/>
      <c r="U359" s="90"/>
      <c r="V359" s="90"/>
    </row>
    <row r="360" x14ac:dyDescent="0.3">
      <c r="A360" s="14"/>
      <c r="B360" s="14"/>
      <c r="C360" s="90"/>
      <c r="D360" s="90"/>
      <c r="J360" s="14"/>
      <c r="K360" s="14"/>
      <c r="L360" s="90"/>
      <c r="M360" s="90"/>
      <c r="S360" s="14"/>
      <c r="T360" s="14"/>
      <c r="U360" s="90"/>
      <c r="V360" s="90"/>
    </row>
    <row r="361" x14ac:dyDescent="0.3">
      <c r="A361" s="14"/>
      <c r="B361" s="14"/>
      <c r="C361" s="90"/>
      <c r="D361" s="90"/>
      <c r="J361" s="14"/>
      <c r="K361" s="14"/>
      <c r="L361" s="90"/>
      <c r="M361" s="90"/>
      <c r="S361" s="14"/>
      <c r="T361" s="14"/>
      <c r="U361" s="90"/>
      <c r="V361" s="90"/>
    </row>
    <row r="362" x14ac:dyDescent="0.3">
      <c r="A362" s="14"/>
      <c r="B362" s="14"/>
      <c r="C362" s="90"/>
      <c r="D362" s="90"/>
      <c r="J362" s="14"/>
      <c r="K362" s="14"/>
      <c r="L362" s="90"/>
      <c r="M362" s="90"/>
      <c r="S362" s="14"/>
      <c r="T362" s="14"/>
      <c r="U362" s="90"/>
      <c r="V362" s="90"/>
    </row>
    <row r="363" x14ac:dyDescent="0.3">
      <c r="A363" s="14"/>
      <c r="B363" s="14"/>
      <c r="C363" s="90"/>
      <c r="D363" s="90"/>
      <c r="J363" s="14"/>
      <c r="K363" s="14"/>
      <c r="L363" s="90"/>
      <c r="M363" s="90"/>
      <c r="S363" s="14"/>
      <c r="T363" s="14"/>
      <c r="U363" s="90"/>
      <c r="V363" s="90"/>
    </row>
    <row r="364" x14ac:dyDescent="0.3">
      <c r="A364" s="14"/>
      <c r="B364" s="14"/>
      <c r="C364" s="90"/>
      <c r="D364" s="90"/>
      <c r="J364" s="14"/>
      <c r="K364" s="14"/>
      <c r="L364" s="90"/>
      <c r="M364" s="90"/>
      <c r="S364" s="14"/>
      <c r="T364" s="14"/>
      <c r="U364" s="90"/>
      <c r="V364" s="90"/>
    </row>
    <row r="365" x14ac:dyDescent="0.3">
      <c r="A365" s="14"/>
      <c r="B365" s="14"/>
      <c r="C365" s="90"/>
      <c r="D365" s="90"/>
      <c r="J365" s="14"/>
      <c r="K365" s="14"/>
      <c r="L365" s="90"/>
      <c r="M365" s="90"/>
      <c r="S365" s="14"/>
      <c r="T365" s="14"/>
      <c r="U365" s="90"/>
      <c r="V365" s="90"/>
    </row>
    <row r="366" x14ac:dyDescent="0.3">
      <c r="A366" s="14"/>
      <c r="B366" s="14"/>
      <c r="C366" s="90"/>
      <c r="D366" s="90"/>
      <c r="J366" s="14"/>
      <c r="K366" s="14"/>
      <c r="L366" s="90"/>
      <c r="M366" s="90"/>
      <c r="S366" s="14"/>
      <c r="T366" s="14"/>
      <c r="U366" s="90"/>
      <c r="V366" s="90"/>
    </row>
    <row r="367" x14ac:dyDescent="0.3">
      <c r="A367" s="14"/>
      <c r="B367" s="14"/>
      <c r="C367" s="90"/>
      <c r="D367" s="90"/>
      <c r="J367" s="14"/>
      <c r="K367" s="14"/>
      <c r="L367" s="90"/>
      <c r="M367" s="90"/>
      <c r="S367" s="14"/>
      <c r="T367" s="14"/>
      <c r="U367" s="90"/>
      <c r="V367" s="90"/>
    </row>
    <row r="368" x14ac:dyDescent="0.3">
      <c r="A368" s="14"/>
      <c r="B368" s="14"/>
      <c r="C368" s="90"/>
      <c r="D368" s="90"/>
      <c r="J368" s="14"/>
      <c r="K368" s="14"/>
      <c r="L368" s="90"/>
      <c r="M368" s="90"/>
      <c r="S368" s="14"/>
      <c r="T368" s="14"/>
      <c r="U368" s="90"/>
      <c r="V368" s="90"/>
    </row>
    <row r="369" x14ac:dyDescent="0.3">
      <c r="A369" s="14"/>
      <c r="B369" s="14"/>
      <c r="C369" s="90"/>
      <c r="D369" s="90"/>
      <c r="J369" s="14"/>
      <c r="K369" s="14"/>
      <c r="L369" s="90"/>
      <c r="M369" s="90"/>
      <c r="S369" s="14"/>
      <c r="T369" s="14"/>
      <c r="U369" s="90"/>
      <c r="V369" s="90"/>
    </row>
    <row r="370" x14ac:dyDescent="0.3">
      <c r="A370" s="14"/>
      <c r="B370" s="14"/>
      <c r="C370" s="90"/>
      <c r="D370" s="90"/>
      <c r="J370" s="14"/>
      <c r="K370" s="14"/>
      <c r="L370" s="90"/>
      <c r="M370" s="90"/>
      <c r="S370" s="14"/>
      <c r="T370" s="14"/>
      <c r="U370" s="90"/>
      <c r="V370" s="90"/>
    </row>
    <row r="371" x14ac:dyDescent="0.3">
      <c r="A371" s="14"/>
      <c r="B371" s="14"/>
      <c r="C371" s="90"/>
      <c r="D371" s="90"/>
      <c r="J371" s="14"/>
      <c r="K371" s="14"/>
      <c r="L371" s="90"/>
      <c r="M371" s="90"/>
      <c r="S371" s="14"/>
      <c r="T371" s="14"/>
      <c r="U371" s="90"/>
      <c r="V371" s="90"/>
    </row>
    <row r="372" x14ac:dyDescent="0.3">
      <c r="A372" s="14"/>
      <c r="B372" s="14"/>
      <c r="C372" s="90"/>
      <c r="D372" s="90"/>
      <c r="J372" s="14"/>
      <c r="K372" s="14"/>
      <c r="L372" s="90"/>
      <c r="M372" s="90"/>
      <c r="S372" s="14"/>
      <c r="T372" s="14"/>
      <c r="U372" s="90"/>
      <c r="V372" s="90"/>
    </row>
    <row r="373" x14ac:dyDescent="0.3">
      <c r="A373" s="14"/>
      <c r="B373" s="14"/>
      <c r="C373" s="90"/>
      <c r="D373" s="90"/>
      <c r="J373" s="14"/>
      <c r="K373" s="14"/>
      <c r="L373" s="90"/>
      <c r="M373" s="90"/>
      <c r="S373" s="14"/>
      <c r="T373" s="14"/>
      <c r="U373" s="90"/>
      <c r="V373" s="90"/>
    </row>
    <row r="374" x14ac:dyDescent="0.3">
      <c r="A374" s="14"/>
      <c r="B374" s="14"/>
      <c r="C374" s="90"/>
      <c r="D374" s="90"/>
      <c r="J374" s="14"/>
      <c r="K374" s="14"/>
      <c r="L374" s="90"/>
      <c r="M374" s="90"/>
      <c r="S374" s="14"/>
      <c r="T374" s="14"/>
      <c r="U374" s="90"/>
      <c r="V374" s="90"/>
    </row>
    <row r="375" x14ac:dyDescent="0.3">
      <c r="A375" s="14"/>
      <c r="B375" s="14"/>
      <c r="C375" s="90"/>
      <c r="D375" s="90"/>
      <c r="J375" s="14"/>
      <c r="K375" s="14"/>
      <c r="L375" s="90"/>
      <c r="M375" s="90"/>
      <c r="S375" s="14"/>
      <c r="T375" s="14"/>
      <c r="U375" s="90"/>
      <c r="V375" s="90"/>
    </row>
    <row r="376" x14ac:dyDescent="0.3">
      <c r="A376" s="14"/>
      <c r="B376" s="14"/>
      <c r="C376" s="90"/>
      <c r="D376" s="90"/>
      <c r="J376" s="14"/>
      <c r="K376" s="14"/>
      <c r="L376" s="90"/>
      <c r="M376" s="90"/>
      <c r="S376" s="14"/>
      <c r="T376" s="14"/>
      <c r="U376" s="90"/>
      <c r="V376" s="90"/>
    </row>
    <row r="377" x14ac:dyDescent="0.3">
      <c r="A377" s="14"/>
      <c r="B377" s="14"/>
      <c r="C377" s="90"/>
      <c r="D377" s="90"/>
      <c r="J377" s="14"/>
      <c r="K377" s="14"/>
      <c r="L377" s="90"/>
      <c r="M377" s="90"/>
      <c r="S377" s="14"/>
      <c r="T377" s="14"/>
      <c r="U377" s="90"/>
      <c r="V377" s="90"/>
    </row>
    <row r="378" x14ac:dyDescent="0.3">
      <c r="A378" s="14"/>
      <c r="B378" s="14"/>
      <c r="C378" s="90"/>
      <c r="D378" s="90"/>
      <c r="J378" s="14"/>
      <c r="K378" s="14"/>
      <c r="L378" s="90"/>
      <c r="M378" s="90"/>
      <c r="S378" s="14"/>
      <c r="T378" s="14"/>
      <c r="U378" s="90"/>
      <c r="V378" s="90"/>
    </row>
    <row r="379" x14ac:dyDescent="0.3">
      <c r="A379" s="14"/>
      <c r="B379" s="14"/>
      <c r="C379" s="90"/>
      <c r="D379" s="90"/>
      <c r="J379" s="14"/>
      <c r="K379" s="14"/>
      <c r="L379" s="90"/>
      <c r="M379" s="90"/>
      <c r="S379" s="14"/>
      <c r="T379" s="14"/>
      <c r="U379" s="90"/>
      <c r="V379" s="90"/>
    </row>
    <row r="380" x14ac:dyDescent="0.3">
      <c r="A380" s="14"/>
      <c r="B380" s="14"/>
      <c r="C380" s="90"/>
      <c r="D380" s="90"/>
      <c r="J380" s="14"/>
      <c r="K380" s="14"/>
      <c r="L380" s="90"/>
      <c r="M380" s="90"/>
      <c r="S380" s="14"/>
      <c r="T380" s="14"/>
      <c r="U380" s="90"/>
      <c r="V380" s="90"/>
    </row>
    <row r="381" x14ac:dyDescent="0.3">
      <c r="A381" s="14"/>
      <c r="B381" s="14"/>
      <c r="C381" s="90"/>
      <c r="D381" s="90"/>
      <c r="J381" s="14"/>
      <c r="K381" s="14"/>
      <c r="L381" s="90"/>
      <c r="M381" s="90"/>
      <c r="S381" s="14"/>
      <c r="T381" s="14"/>
      <c r="U381" s="90"/>
      <c r="V381" s="90"/>
    </row>
    <row r="382" x14ac:dyDescent="0.3">
      <c r="A382" s="14"/>
      <c r="B382" s="14"/>
      <c r="C382" s="90"/>
      <c r="D382" s="90"/>
      <c r="J382" s="14"/>
      <c r="K382" s="14"/>
      <c r="L382" s="90"/>
      <c r="M382" s="90"/>
      <c r="S382" s="14"/>
      <c r="T382" s="14"/>
      <c r="U382" s="90"/>
      <c r="V382" s="90"/>
    </row>
    <row r="383" x14ac:dyDescent="0.3">
      <c r="A383" s="14"/>
      <c r="B383" s="14"/>
      <c r="C383" s="90"/>
      <c r="D383" s="90"/>
      <c r="J383" s="14"/>
      <c r="K383" s="14"/>
      <c r="L383" s="90"/>
      <c r="M383" s="90"/>
      <c r="S383" s="14"/>
      <c r="T383" s="14"/>
      <c r="U383" s="90"/>
      <c r="V383" s="90"/>
    </row>
    <row r="384" x14ac:dyDescent="0.3">
      <c r="A384" s="14"/>
      <c r="B384" s="14"/>
      <c r="C384" s="90"/>
      <c r="D384" s="90"/>
      <c r="J384" s="14"/>
      <c r="K384" s="14"/>
      <c r="L384" s="90"/>
      <c r="M384" s="90"/>
      <c r="S384" s="14"/>
      <c r="T384" s="14"/>
      <c r="U384" s="90"/>
      <c r="V384" s="90"/>
    </row>
    <row r="385" x14ac:dyDescent="0.3">
      <c r="A385" s="14"/>
      <c r="B385" s="14"/>
      <c r="C385" s="90"/>
      <c r="D385" s="90"/>
      <c r="J385" s="14"/>
      <c r="K385" s="14"/>
      <c r="L385" s="90"/>
      <c r="M385" s="90"/>
      <c r="S385" s="14"/>
      <c r="T385" s="14"/>
      <c r="U385" s="90"/>
      <c r="V385" s="90"/>
    </row>
    <row r="386" x14ac:dyDescent="0.3">
      <c r="A386" s="14"/>
      <c r="B386" s="14"/>
      <c r="C386" s="90"/>
      <c r="D386" s="90"/>
      <c r="J386" s="14"/>
      <c r="K386" s="14"/>
      <c r="L386" s="90"/>
      <c r="M386" s="90"/>
      <c r="S386" s="14"/>
      <c r="T386" s="14"/>
      <c r="U386" s="90"/>
      <c r="V386" s="90"/>
    </row>
    <row r="387" x14ac:dyDescent="0.3">
      <c r="A387" s="14"/>
      <c r="B387" s="14"/>
      <c r="C387" s="90"/>
      <c r="D387" s="90"/>
      <c r="J387" s="14"/>
      <c r="K387" s="14"/>
      <c r="L387" s="90"/>
      <c r="M387" s="90"/>
      <c r="S387" s="14"/>
      <c r="T387" s="14"/>
      <c r="U387" s="90"/>
      <c r="V387" s="90"/>
    </row>
    <row r="388" x14ac:dyDescent="0.3">
      <c r="A388" s="14"/>
      <c r="B388" s="14"/>
      <c r="C388" s="90"/>
      <c r="D388" s="90"/>
      <c r="J388" s="14"/>
      <c r="K388" s="14"/>
      <c r="L388" s="90"/>
      <c r="M388" s="90"/>
      <c r="S388" s="14"/>
      <c r="T388" s="14"/>
      <c r="U388" s="90"/>
      <c r="V388" s="90"/>
    </row>
    <row r="389" x14ac:dyDescent="0.3">
      <c r="A389" s="14"/>
      <c r="B389" s="14"/>
      <c r="C389" s="90"/>
      <c r="D389" s="90"/>
      <c r="J389" s="14"/>
      <c r="K389" s="14"/>
      <c r="L389" s="90"/>
      <c r="M389" s="90"/>
      <c r="S389" s="14"/>
      <c r="T389" s="14"/>
      <c r="U389" s="90"/>
      <c r="V389" s="90"/>
    </row>
    <row r="390" x14ac:dyDescent="0.3">
      <c r="A390" s="14"/>
      <c r="B390" s="14"/>
      <c r="C390" s="90"/>
      <c r="D390" s="90"/>
      <c r="J390" s="14"/>
      <c r="K390" s="14"/>
      <c r="L390" s="90"/>
      <c r="M390" s="90"/>
      <c r="S390" s="14"/>
      <c r="T390" s="14"/>
      <c r="U390" s="90"/>
      <c r="V390" s="90"/>
    </row>
    <row r="391" x14ac:dyDescent="0.3">
      <c r="A391" s="14"/>
      <c r="B391" s="14"/>
      <c r="C391" s="90"/>
      <c r="D391" s="90"/>
      <c r="J391" s="14"/>
      <c r="K391" s="14"/>
      <c r="L391" s="90"/>
      <c r="M391" s="90"/>
      <c r="S391" s="14"/>
      <c r="T391" s="14"/>
      <c r="U391" s="90"/>
      <c r="V391" s="90"/>
    </row>
    <row r="392" x14ac:dyDescent="0.3">
      <c r="A392" s="14"/>
      <c r="B392" s="14"/>
      <c r="C392" s="90"/>
      <c r="D392" s="90"/>
      <c r="J392" s="14"/>
      <c r="K392" s="14"/>
      <c r="L392" s="90"/>
      <c r="M392" s="90"/>
      <c r="S392" s="14"/>
      <c r="T392" s="14"/>
      <c r="U392" s="90"/>
      <c r="V392" s="90"/>
    </row>
    <row r="393" x14ac:dyDescent="0.3">
      <c r="A393" s="14"/>
      <c r="B393" s="14"/>
      <c r="C393" s="90"/>
      <c r="D393" s="90"/>
      <c r="J393" s="14"/>
      <c r="K393" s="14"/>
      <c r="L393" s="90"/>
      <c r="M393" s="90"/>
      <c r="S393" s="14"/>
      <c r="T393" s="14"/>
      <c r="U393" s="90"/>
      <c r="V393" s="90"/>
    </row>
    <row r="394" x14ac:dyDescent="0.3">
      <c r="A394" s="14"/>
      <c r="B394" s="14"/>
      <c r="C394" s="90"/>
      <c r="D394" s="90"/>
      <c r="J394" s="14"/>
      <c r="K394" s="14"/>
      <c r="L394" s="90"/>
      <c r="M394" s="90"/>
      <c r="S394" s="14"/>
      <c r="T394" s="14"/>
      <c r="U394" s="90"/>
      <c r="V394" s="90"/>
    </row>
    <row r="395" x14ac:dyDescent="0.3">
      <c r="A395" s="14"/>
      <c r="B395" s="14"/>
      <c r="C395" s="90"/>
      <c r="D395" s="90"/>
      <c r="J395" s="14"/>
      <c r="K395" s="14"/>
      <c r="L395" s="90"/>
      <c r="M395" s="90"/>
      <c r="S395" s="14"/>
      <c r="T395" s="14"/>
      <c r="U395" s="90"/>
      <c r="V395" s="90"/>
    </row>
    <row r="396" x14ac:dyDescent="0.3">
      <c r="A396" s="14"/>
      <c r="B396" s="14"/>
      <c r="C396" s="90"/>
      <c r="D396" s="90"/>
      <c r="J396" s="14"/>
      <c r="K396" s="14"/>
      <c r="L396" s="90"/>
      <c r="M396" s="90"/>
      <c r="S396" s="14"/>
      <c r="T396" s="14"/>
      <c r="U396" s="90"/>
      <c r="V396" s="90"/>
    </row>
    <row r="397" x14ac:dyDescent="0.3">
      <c r="A397" s="14"/>
      <c r="B397" s="14"/>
      <c r="C397" s="90"/>
      <c r="D397" s="90"/>
      <c r="J397" s="14"/>
      <c r="K397" s="14"/>
      <c r="L397" s="90"/>
      <c r="M397" s="90"/>
      <c r="S397" s="14"/>
      <c r="T397" s="14"/>
      <c r="U397" s="90"/>
      <c r="V397" s="90"/>
    </row>
    <row r="398" x14ac:dyDescent="0.3">
      <c r="A398" s="14"/>
      <c r="B398" s="14"/>
      <c r="C398" s="90"/>
      <c r="D398" s="90"/>
      <c r="J398" s="14"/>
      <c r="K398" s="14"/>
      <c r="L398" s="90"/>
      <c r="M398" s="90"/>
      <c r="S398" s="14"/>
      <c r="T398" s="14"/>
      <c r="U398" s="90"/>
      <c r="V398" s="90"/>
    </row>
    <row r="399" x14ac:dyDescent="0.3">
      <c r="A399" s="14"/>
      <c r="B399" s="14"/>
      <c r="C399" s="90"/>
      <c r="D399" s="90"/>
      <c r="J399" s="14"/>
      <c r="K399" s="14"/>
      <c r="L399" s="90"/>
      <c r="M399" s="90"/>
      <c r="S399" s="14"/>
      <c r="T399" s="14"/>
      <c r="U399" s="90"/>
      <c r="V399" s="90"/>
    </row>
    <row r="400" x14ac:dyDescent="0.3">
      <c r="A400" s="14"/>
      <c r="B400" s="14"/>
      <c r="C400" s="90"/>
      <c r="D400" s="90"/>
      <c r="J400" s="14"/>
      <c r="K400" s="14"/>
      <c r="L400" s="90"/>
      <c r="M400" s="90"/>
      <c r="S400" s="14"/>
      <c r="T400" s="14"/>
      <c r="U400" s="90"/>
      <c r="V400" s="90"/>
    </row>
    <row r="401" x14ac:dyDescent="0.3">
      <c r="A401" s="14"/>
      <c r="B401" s="14"/>
      <c r="C401" s="90"/>
      <c r="D401" s="90"/>
      <c r="J401" s="14"/>
      <c r="K401" s="14"/>
      <c r="L401" s="90"/>
      <c r="M401" s="90"/>
      <c r="S401" s="14"/>
      <c r="T401" s="14"/>
      <c r="U401" s="90"/>
      <c r="V401" s="90"/>
    </row>
    <row r="402" x14ac:dyDescent="0.3">
      <c r="A402" s="14"/>
      <c r="B402" s="14"/>
      <c r="C402" s="90"/>
      <c r="D402" s="90"/>
      <c r="J402" s="14"/>
      <c r="K402" s="14"/>
      <c r="L402" s="90"/>
      <c r="M402" s="90"/>
      <c r="S402" s="14"/>
      <c r="T402" s="14"/>
      <c r="U402" s="90"/>
      <c r="V402" s="90"/>
    </row>
    <row r="403" x14ac:dyDescent="0.3">
      <c r="A403" s="14"/>
      <c r="B403" s="14"/>
      <c r="C403" s="90"/>
      <c r="D403" s="90"/>
      <c r="J403" s="14"/>
      <c r="K403" s="14"/>
      <c r="L403" s="90"/>
      <c r="M403" s="90"/>
      <c r="S403" s="14"/>
      <c r="T403" s="14"/>
      <c r="U403" s="90"/>
      <c r="V403" s="90"/>
    </row>
    <row r="404" x14ac:dyDescent="0.3">
      <c r="A404" s="14"/>
      <c r="B404" s="14"/>
      <c r="C404" s="90"/>
      <c r="D404" s="90"/>
      <c r="J404" s="14"/>
      <c r="K404" s="14"/>
      <c r="L404" s="90"/>
      <c r="M404" s="90"/>
      <c r="S404" s="14"/>
      <c r="T404" s="14"/>
      <c r="U404" s="90"/>
      <c r="V404" s="90"/>
    </row>
    <row r="405" x14ac:dyDescent="0.3">
      <c r="A405" s="14"/>
      <c r="B405" s="14"/>
      <c r="C405" s="90"/>
      <c r="D405" s="90"/>
      <c r="J405" s="14"/>
      <c r="K405" s="14"/>
      <c r="L405" s="90"/>
      <c r="M405" s="90"/>
      <c r="S405" s="14"/>
      <c r="T405" s="14"/>
      <c r="U405" s="90"/>
      <c r="V405" s="90"/>
    </row>
    <row r="406" x14ac:dyDescent="0.3">
      <c r="A406" s="14"/>
      <c r="B406" s="14"/>
      <c r="C406" s="90"/>
      <c r="D406" s="90"/>
      <c r="J406" s="14"/>
      <c r="K406" s="14"/>
      <c r="L406" s="90"/>
      <c r="M406" s="90"/>
      <c r="S406" s="14"/>
      <c r="T406" s="14"/>
      <c r="U406" s="90"/>
      <c r="V406" s="90"/>
    </row>
    <row r="407" x14ac:dyDescent="0.3">
      <c r="A407" s="14"/>
      <c r="B407" s="14"/>
      <c r="C407" s="90"/>
      <c r="D407" s="90"/>
      <c r="J407" s="14"/>
      <c r="K407" s="14"/>
      <c r="L407" s="90"/>
      <c r="M407" s="90"/>
      <c r="S407" s="14"/>
      <c r="T407" s="14"/>
      <c r="U407" s="90"/>
      <c r="V407" s="90"/>
    </row>
    <row r="408" x14ac:dyDescent="0.3">
      <c r="A408" s="14"/>
      <c r="B408" s="14"/>
      <c r="C408" s="90"/>
      <c r="D408" s="90"/>
      <c r="J408" s="14"/>
      <c r="K408" s="14"/>
      <c r="L408" s="90"/>
      <c r="M408" s="90"/>
      <c r="S408" s="14"/>
      <c r="T408" s="14"/>
      <c r="U408" s="90"/>
      <c r="V408" s="90"/>
    </row>
    <row r="409" x14ac:dyDescent="0.3">
      <c r="A409" s="14"/>
      <c r="B409" s="14"/>
      <c r="C409" s="90"/>
      <c r="D409" s="90"/>
      <c r="J409" s="14"/>
      <c r="K409" s="14"/>
      <c r="L409" s="90"/>
      <c r="M409" s="90"/>
      <c r="S409" s="14"/>
      <c r="T409" s="14"/>
      <c r="U409" s="90"/>
      <c r="V409" s="90"/>
    </row>
    <row r="410" x14ac:dyDescent="0.3">
      <c r="A410" s="14"/>
      <c r="B410" s="14"/>
      <c r="C410" s="90"/>
      <c r="D410" s="90"/>
      <c r="J410" s="14"/>
      <c r="K410" s="14"/>
      <c r="L410" s="90"/>
      <c r="M410" s="90"/>
      <c r="S410" s="14"/>
      <c r="T410" s="14"/>
      <c r="U410" s="90"/>
      <c r="V410" s="90"/>
    </row>
    <row r="411" x14ac:dyDescent="0.3">
      <c r="A411" s="14"/>
      <c r="B411" s="14"/>
      <c r="C411" s="90"/>
      <c r="D411" s="90"/>
      <c r="J411" s="14"/>
      <c r="K411" s="14"/>
      <c r="L411" s="90"/>
      <c r="M411" s="90"/>
      <c r="S411" s="14"/>
      <c r="T411" s="14"/>
      <c r="U411" s="90"/>
      <c r="V411" s="90"/>
    </row>
    <row r="412" x14ac:dyDescent="0.3">
      <c r="A412" s="14"/>
      <c r="B412" s="14"/>
      <c r="C412" s="90"/>
      <c r="D412" s="90"/>
      <c r="J412" s="14"/>
      <c r="K412" s="14"/>
      <c r="L412" s="90"/>
      <c r="M412" s="90"/>
      <c r="S412" s="14"/>
      <c r="T412" s="14"/>
      <c r="U412" s="90"/>
      <c r="V412" s="90"/>
    </row>
    <row r="413" x14ac:dyDescent="0.3">
      <c r="A413" s="14"/>
      <c r="B413" s="14"/>
      <c r="C413" s="90"/>
      <c r="D413" s="90"/>
      <c r="J413" s="14"/>
      <c r="K413" s="14"/>
      <c r="L413" s="90"/>
      <c r="M413" s="90"/>
      <c r="S413" s="14"/>
      <c r="T413" s="14"/>
      <c r="U413" s="90"/>
      <c r="V413" s="90"/>
    </row>
    <row r="414" x14ac:dyDescent="0.3">
      <c r="A414" s="14"/>
      <c r="B414" s="14"/>
      <c r="C414" s="90"/>
      <c r="D414" s="90"/>
      <c r="J414" s="14"/>
      <c r="K414" s="14"/>
      <c r="L414" s="90"/>
      <c r="M414" s="90"/>
      <c r="S414" s="14"/>
      <c r="T414" s="14"/>
      <c r="U414" s="90"/>
      <c r="V414" s="90"/>
    </row>
    <row r="415" x14ac:dyDescent="0.3">
      <c r="A415" s="14"/>
      <c r="B415" s="14"/>
      <c r="C415" s="90"/>
      <c r="D415" s="90"/>
      <c r="J415" s="14"/>
      <c r="K415" s="14"/>
      <c r="L415" s="90"/>
      <c r="M415" s="90"/>
      <c r="S415" s="14"/>
      <c r="T415" s="14"/>
      <c r="U415" s="90"/>
      <c r="V415" s="90"/>
    </row>
    <row r="416" x14ac:dyDescent="0.3">
      <c r="A416" s="14"/>
      <c r="B416" s="14"/>
      <c r="C416" s="90"/>
      <c r="D416" s="90"/>
      <c r="J416" s="14"/>
      <c r="K416" s="14"/>
      <c r="L416" s="90"/>
      <c r="M416" s="90"/>
      <c r="S416" s="14"/>
      <c r="T416" s="14"/>
      <c r="U416" s="90"/>
      <c r="V416" s="90"/>
    </row>
    <row r="417" x14ac:dyDescent="0.3">
      <c r="A417" s="14"/>
      <c r="B417" s="14"/>
      <c r="C417" s="90"/>
      <c r="D417" s="90"/>
      <c r="J417" s="14"/>
      <c r="K417" s="14"/>
      <c r="L417" s="90"/>
      <c r="M417" s="90"/>
      <c r="S417" s="14"/>
      <c r="T417" s="14"/>
      <c r="U417" s="90"/>
      <c r="V417" s="90"/>
    </row>
    <row r="418" x14ac:dyDescent="0.3">
      <c r="A418" s="14"/>
      <c r="B418" s="14"/>
      <c r="C418" s="90"/>
      <c r="D418" s="90"/>
      <c r="J418" s="14"/>
      <c r="K418" s="14"/>
      <c r="L418" s="90"/>
      <c r="M418" s="90"/>
      <c r="S418" s="14"/>
      <c r="T418" s="14"/>
      <c r="U418" s="90"/>
      <c r="V418" s="90"/>
    </row>
    <row r="419" x14ac:dyDescent="0.3">
      <c r="A419" s="14"/>
      <c r="B419" s="14"/>
      <c r="C419" s="90"/>
      <c r="D419" s="90"/>
      <c r="J419" s="14"/>
      <c r="K419" s="14"/>
      <c r="L419" s="90"/>
      <c r="M419" s="90"/>
      <c r="S419" s="14"/>
      <c r="T419" s="14"/>
      <c r="U419" s="90"/>
      <c r="V419" s="90"/>
    </row>
    <row r="420" x14ac:dyDescent="0.3">
      <c r="A420" s="14"/>
      <c r="B420" s="14"/>
      <c r="C420" s="90"/>
      <c r="D420" s="90"/>
      <c r="J420" s="14"/>
      <c r="K420" s="14"/>
      <c r="L420" s="90"/>
      <c r="M420" s="90"/>
      <c r="S420" s="14"/>
      <c r="T420" s="14"/>
      <c r="U420" s="90"/>
      <c r="V420" s="90"/>
    </row>
    <row r="421" x14ac:dyDescent="0.3">
      <c r="A421" s="14"/>
      <c r="B421" s="14"/>
      <c r="C421" s="90"/>
      <c r="D421" s="90"/>
      <c r="J421" s="14"/>
      <c r="K421" s="14"/>
      <c r="L421" s="90"/>
      <c r="M421" s="90"/>
      <c r="S421" s="14"/>
      <c r="T421" s="14"/>
      <c r="U421" s="90"/>
      <c r="V421" s="90"/>
    </row>
    <row r="422" x14ac:dyDescent="0.3">
      <c r="A422" s="14"/>
      <c r="B422" s="14"/>
      <c r="C422" s="90"/>
      <c r="D422" s="90"/>
      <c r="J422" s="14"/>
      <c r="K422" s="14"/>
      <c r="L422" s="90"/>
      <c r="M422" s="90"/>
      <c r="S422" s="14"/>
      <c r="T422" s="14"/>
      <c r="U422" s="90"/>
      <c r="V422" s="90"/>
    </row>
    <row r="423" x14ac:dyDescent="0.3">
      <c r="A423" s="14"/>
      <c r="B423" s="14"/>
      <c r="C423" s="90"/>
      <c r="D423" s="90"/>
      <c r="J423" s="14"/>
      <c r="K423" s="14"/>
      <c r="L423" s="90"/>
      <c r="M423" s="90"/>
      <c r="S423" s="14"/>
      <c r="T423" s="14"/>
      <c r="U423" s="90"/>
      <c r="V423" s="90"/>
    </row>
    <row r="424" x14ac:dyDescent="0.3">
      <c r="A424" s="14"/>
      <c r="B424" s="14"/>
      <c r="C424" s="90"/>
      <c r="D424" s="90"/>
      <c r="J424" s="14"/>
      <c r="K424" s="14"/>
      <c r="L424" s="90"/>
      <c r="M424" s="90"/>
      <c r="S424" s="14"/>
      <c r="T424" s="14"/>
      <c r="U424" s="90"/>
      <c r="V424" s="90"/>
    </row>
    <row r="425" x14ac:dyDescent="0.3">
      <c r="A425" s="14"/>
      <c r="B425" s="14"/>
      <c r="C425" s="90"/>
      <c r="D425" s="90"/>
      <c r="J425" s="14"/>
      <c r="K425" s="14"/>
      <c r="L425" s="90"/>
      <c r="M425" s="90"/>
      <c r="S425" s="14"/>
      <c r="T425" s="14"/>
      <c r="U425" s="90"/>
      <c r="V425" s="90"/>
    </row>
    <row r="426" x14ac:dyDescent="0.3">
      <c r="A426" s="14"/>
      <c r="B426" s="14"/>
      <c r="C426" s="90"/>
      <c r="D426" s="90"/>
      <c r="J426" s="14"/>
      <c r="K426" s="14"/>
      <c r="L426" s="90"/>
      <c r="M426" s="90"/>
      <c r="S426" s="14"/>
      <c r="T426" s="14"/>
      <c r="U426" s="90"/>
      <c r="V426" s="90"/>
    </row>
    <row r="427" x14ac:dyDescent="0.3">
      <c r="A427" s="14"/>
      <c r="B427" s="14"/>
      <c r="C427" s="90"/>
      <c r="D427" s="90"/>
      <c r="J427" s="14"/>
      <c r="K427" s="14"/>
      <c r="L427" s="90"/>
      <c r="M427" s="90"/>
      <c r="S427" s="14"/>
      <c r="T427" s="14"/>
      <c r="U427" s="90"/>
      <c r="V427" s="90"/>
    </row>
    <row r="428" x14ac:dyDescent="0.3">
      <c r="A428" s="14"/>
      <c r="B428" s="14"/>
      <c r="C428" s="90"/>
      <c r="D428" s="90"/>
      <c r="J428" s="14"/>
      <c r="K428" s="14"/>
      <c r="L428" s="90"/>
      <c r="M428" s="90"/>
      <c r="S428" s="14"/>
      <c r="T428" s="14"/>
      <c r="U428" s="90"/>
      <c r="V428" s="90"/>
    </row>
    <row r="429" x14ac:dyDescent="0.3">
      <c r="A429" s="14"/>
      <c r="B429" s="14"/>
      <c r="C429" s="90"/>
      <c r="D429" s="90"/>
      <c r="J429" s="14"/>
      <c r="K429" s="14"/>
      <c r="L429" s="90"/>
      <c r="M429" s="90"/>
      <c r="S429" s="14"/>
      <c r="T429" s="14"/>
      <c r="U429" s="90"/>
      <c r="V429" s="90"/>
    </row>
    <row r="430" x14ac:dyDescent="0.3">
      <c r="A430" s="14"/>
      <c r="B430" s="14"/>
      <c r="C430" s="90"/>
      <c r="D430" s="90"/>
      <c r="J430" s="14"/>
      <c r="K430" s="14"/>
      <c r="L430" s="90"/>
      <c r="M430" s="90"/>
      <c r="S430" s="14"/>
      <c r="T430" s="14"/>
      <c r="U430" s="90"/>
      <c r="V430" s="90"/>
    </row>
    <row r="431" x14ac:dyDescent="0.3">
      <c r="A431" s="14"/>
      <c r="B431" s="14"/>
      <c r="C431" s="90"/>
      <c r="D431" s="90"/>
      <c r="J431" s="14"/>
      <c r="K431" s="14"/>
      <c r="L431" s="90"/>
      <c r="M431" s="90"/>
      <c r="S431" s="14"/>
      <c r="T431" s="14"/>
      <c r="U431" s="90"/>
      <c r="V431" s="90"/>
    </row>
    <row r="432" x14ac:dyDescent="0.3">
      <c r="A432" s="14"/>
      <c r="B432" s="14"/>
      <c r="C432" s="90"/>
      <c r="D432" s="90"/>
      <c r="J432" s="14"/>
      <c r="K432" s="14"/>
      <c r="L432" s="90"/>
      <c r="M432" s="90"/>
      <c r="S432" s="14"/>
      <c r="T432" s="14"/>
      <c r="U432" s="90"/>
      <c r="V432" s="90"/>
    </row>
    <row r="433" x14ac:dyDescent="0.3">
      <c r="A433" s="14"/>
      <c r="B433" s="14"/>
      <c r="C433" s="90"/>
      <c r="D433" s="90"/>
      <c r="J433" s="14"/>
      <c r="K433" s="14"/>
      <c r="L433" s="90"/>
      <c r="M433" s="90"/>
      <c r="S433" s="14"/>
      <c r="T433" s="14"/>
      <c r="U433" s="90"/>
      <c r="V433" s="90"/>
    </row>
    <row r="434" x14ac:dyDescent="0.3">
      <c r="A434" s="14"/>
      <c r="B434" s="14"/>
      <c r="C434" s="90"/>
      <c r="D434" s="90"/>
      <c r="J434" s="14"/>
      <c r="K434" s="14"/>
      <c r="L434" s="90"/>
      <c r="M434" s="90"/>
      <c r="S434" s="14"/>
      <c r="T434" s="14"/>
      <c r="U434" s="90"/>
      <c r="V434" s="90"/>
    </row>
    <row r="435" x14ac:dyDescent="0.3">
      <c r="A435" s="14"/>
      <c r="B435" s="14"/>
      <c r="C435" s="90"/>
      <c r="D435" s="90"/>
      <c r="J435" s="14"/>
      <c r="K435" s="14"/>
      <c r="L435" s="90"/>
      <c r="M435" s="90"/>
      <c r="S435" s="14"/>
      <c r="T435" s="14"/>
      <c r="U435" s="90"/>
      <c r="V435" s="90"/>
    </row>
    <row r="436" x14ac:dyDescent="0.3">
      <c r="A436" s="14"/>
      <c r="B436" s="14"/>
      <c r="C436" s="90"/>
      <c r="D436" s="90"/>
      <c r="J436" s="14"/>
      <c r="K436" s="14"/>
      <c r="L436" s="90"/>
      <c r="M436" s="90"/>
      <c r="S436" s="14"/>
      <c r="T436" s="14"/>
      <c r="U436" s="90"/>
      <c r="V436" s="90"/>
    </row>
    <row r="437" x14ac:dyDescent="0.3">
      <c r="A437" s="14"/>
      <c r="B437" s="14"/>
      <c r="C437" s="90"/>
      <c r="D437" s="90"/>
      <c r="J437" s="14"/>
      <c r="K437" s="14"/>
      <c r="L437" s="90"/>
      <c r="M437" s="90"/>
      <c r="S437" s="14"/>
      <c r="T437" s="14"/>
      <c r="U437" s="90"/>
      <c r="V437" s="90"/>
    </row>
    <row r="438" x14ac:dyDescent="0.3">
      <c r="A438" s="14"/>
      <c r="B438" s="14"/>
      <c r="C438" s="90"/>
      <c r="D438" s="90"/>
      <c r="J438" s="14"/>
      <c r="K438" s="14"/>
      <c r="L438" s="90"/>
      <c r="M438" s="90"/>
      <c r="S438" s="14"/>
      <c r="T438" s="14"/>
      <c r="U438" s="90"/>
      <c r="V438" s="90"/>
    </row>
    <row r="439" x14ac:dyDescent="0.3">
      <c r="A439" s="14"/>
      <c r="B439" s="14"/>
      <c r="C439" s="90"/>
      <c r="D439" s="90"/>
      <c r="J439" s="14"/>
      <c r="K439" s="14"/>
      <c r="L439" s="90"/>
      <c r="M439" s="90"/>
      <c r="S439" s="14"/>
      <c r="T439" s="14"/>
      <c r="U439" s="90"/>
      <c r="V439" s="90"/>
    </row>
    <row r="440" x14ac:dyDescent="0.3">
      <c r="A440" s="14"/>
      <c r="B440" s="14"/>
      <c r="C440" s="90"/>
      <c r="D440" s="90"/>
      <c r="J440" s="14"/>
      <c r="K440" s="14"/>
      <c r="L440" s="90"/>
      <c r="M440" s="90"/>
      <c r="S440" s="14"/>
      <c r="T440" s="14"/>
      <c r="U440" s="90"/>
      <c r="V440" s="90"/>
    </row>
    <row r="441" x14ac:dyDescent="0.3">
      <c r="A441" s="14"/>
      <c r="B441" s="14"/>
      <c r="C441" s="90"/>
      <c r="D441" s="90"/>
      <c r="J441" s="14"/>
      <c r="K441" s="14"/>
      <c r="L441" s="90"/>
      <c r="M441" s="90"/>
      <c r="S441" s="14"/>
      <c r="T441" s="14"/>
      <c r="U441" s="90"/>
      <c r="V441" s="90"/>
    </row>
    <row r="442" x14ac:dyDescent="0.3">
      <c r="A442" s="14"/>
      <c r="B442" s="14"/>
      <c r="C442" s="90"/>
      <c r="D442" s="90"/>
      <c r="J442" s="14"/>
      <c r="K442" s="14"/>
      <c r="L442" s="90"/>
      <c r="M442" s="90"/>
      <c r="S442" s="14"/>
      <c r="T442" s="14"/>
      <c r="U442" s="90"/>
      <c r="V442" s="90"/>
    </row>
    <row r="443" x14ac:dyDescent="0.3">
      <c r="A443" s="14"/>
      <c r="B443" s="14"/>
      <c r="C443" s="90"/>
      <c r="D443" s="90"/>
      <c r="J443" s="14"/>
      <c r="K443" s="14"/>
      <c r="L443" s="90"/>
      <c r="M443" s="90"/>
      <c r="S443" s="14"/>
      <c r="T443" s="14"/>
      <c r="U443" s="90"/>
      <c r="V443" s="90"/>
    </row>
    <row r="444" x14ac:dyDescent="0.3">
      <c r="A444" s="14"/>
      <c r="B444" s="14"/>
      <c r="C444" s="90"/>
      <c r="D444" s="90"/>
      <c r="J444" s="14"/>
      <c r="K444" s="14"/>
      <c r="L444" s="90"/>
      <c r="M444" s="90"/>
      <c r="S444" s="14"/>
      <c r="T444" s="14"/>
      <c r="U444" s="90"/>
      <c r="V444" s="90"/>
    </row>
    <row r="445" x14ac:dyDescent="0.3">
      <c r="A445" s="14"/>
      <c r="B445" s="14"/>
      <c r="C445" s="90"/>
      <c r="D445" s="90"/>
      <c r="J445" s="14"/>
      <c r="K445" s="14"/>
      <c r="L445" s="90"/>
      <c r="M445" s="90"/>
      <c r="S445" s="14"/>
      <c r="T445" s="14"/>
      <c r="U445" s="90"/>
      <c r="V445" s="90"/>
    </row>
    <row r="446" x14ac:dyDescent="0.3">
      <c r="A446" s="14"/>
      <c r="B446" s="14"/>
      <c r="C446" s="90"/>
      <c r="D446" s="90"/>
      <c r="J446" s="14"/>
      <c r="K446" s="14"/>
      <c r="L446" s="90"/>
      <c r="M446" s="90"/>
      <c r="S446" s="14"/>
      <c r="T446" s="14"/>
      <c r="U446" s="90"/>
      <c r="V446" s="90"/>
    </row>
    <row r="447" x14ac:dyDescent="0.3">
      <c r="A447" s="14"/>
      <c r="B447" s="14"/>
      <c r="C447" s="90"/>
      <c r="D447" s="90"/>
      <c r="J447" s="14"/>
      <c r="K447" s="14"/>
      <c r="L447" s="90"/>
      <c r="M447" s="90"/>
      <c r="S447" s="14"/>
      <c r="T447" s="14"/>
      <c r="U447" s="90"/>
      <c r="V447" s="90"/>
    </row>
    <row r="448" x14ac:dyDescent="0.3">
      <c r="A448" s="14"/>
      <c r="B448" s="14"/>
      <c r="C448" s="90"/>
      <c r="D448" s="90"/>
      <c r="J448" s="14"/>
      <c r="K448" s="14"/>
      <c r="L448" s="90"/>
      <c r="M448" s="90"/>
      <c r="S448" s="14"/>
      <c r="T448" s="14"/>
      <c r="U448" s="90"/>
      <c r="V448" s="90"/>
    </row>
    <row r="449" x14ac:dyDescent="0.3">
      <c r="A449" s="14"/>
      <c r="B449" s="14"/>
      <c r="C449" s="90"/>
      <c r="D449" s="90"/>
      <c r="J449" s="14"/>
      <c r="K449" s="14"/>
      <c r="L449" s="90"/>
      <c r="M449" s="90"/>
      <c r="S449" s="14"/>
      <c r="T449" s="14"/>
      <c r="U449" s="90"/>
      <c r="V449" s="90"/>
    </row>
    <row r="450" x14ac:dyDescent="0.3">
      <c r="A450" s="14"/>
      <c r="B450" s="14"/>
      <c r="C450" s="90"/>
      <c r="D450" s="90"/>
      <c r="J450" s="14"/>
      <c r="K450" s="14"/>
      <c r="L450" s="90"/>
      <c r="M450" s="90"/>
      <c r="S450" s="14"/>
      <c r="T450" s="14"/>
      <c r="U450" s="90"/>
      <c r="V450" s="90"/>
    </row>
    <row r="451" x14ac:dyDescent="0.3">
      <c r="A451" s="14"/>
      <c r="B451" s="14"/>
      <c r="C451" s="90"/>
      <c r="D451" s="90"/>
      <c r="J451" s="14"/>
      <c r="K451" s="14"/>
      <c r="L451" s="90"/>
      <c r="M451" s="90"/>
      <c r="S451" s="14"/>
      <c r="T451" s="14"/>
      <c r="U451" s="90"/>
      <c r="V451" s="90"/>
    </row>
    <row r="452" x14ac:dyDescent="0.3">
      <c r="A452" s="14"/>
      <c r="B452" s="14"/>
      <c r="C452" s="90"/>
      <c r="D452" s="90"/>
      <c r="J452" s="14"/>
      <c r="K452" s="14"/>
      <c r="L452" s="90"/>
      <c r="M452" s="90"/>
      <c r="S452" s="14"/>
      <c r="T452" s="14"/>
      <c r="U452" s="90"/>
      <c r="V452" s="90"/>
    </row>
  </sheetData>
  <hyperlinks>
    <hyperlink ref="A1" location="ToC!A1" display="Back to ToC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4AE53-2791-4E53-BBFC-7096080FAA10}">
  <sheetPr codeName="Sheet11">
    <tabColor rgb="FF0070C0"/>
  </sheetPr>
  <dimension ref="A1:BC360"/>
  <sheetViews>
    <sheetView workbookViewId="0">
      <selection activeCell="C115" sqref="C115:C119"/>
    </sheetView>
  </sheetViews>
  <sheetFormatPr defaultRowHeight="14.4" x14ac:dyDescent="0.3"/>
  <cols>
    <col min="3" max="3" width="24.6640625" customWidth="true"/>
    <col min="12" max="12" width="17.88671875" customWidth="true"/>
    <col min="15" max="15" width="15.6640625" customWidth="true"/>
  </cols>
  <sheetData>
    <row r="1" s="14" customFormat="true" x14ac:dyDescent="0.3">
      <c r="A1" s="112" t="s">
        <v>226</v>
      </c>
    </row>
    <row r="2" s="14" customFormat="true" ht="23.4" x14ac:dyDescent="0.45">
      <c r="A2" s="75" t="s">
        <v>624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>
      <c r="L15" s="205" t="s">
        <v>387</v>
      </c>
      <c r="O15" s="22"/>
    </row>
    <row r="16" s="14" customFormat="true" x14ac:dyDescent="0.3">
      <c r="L16" s="206" t="s">
        <v>564</v>
      </c>
    </row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ht="18" x14ac:dyDescent="0.35">
      <c r="A28" s="76" t="str">
        <f>CONCATENATE("Figure W9: Inequalities in use of basic drinking water services in ", L16, " (%)")</f>
        <v>Figure W9: Inequalities in use of basic drinking water services in [Select country] (%)</v>
      </c>
    </row>
    <row r="29" s="14" customFormat="true" x14ac:dyDescent="0.3">
      <c r="A29" s="19" t="s">
        <v>181</v>
      </c>
    </row>
    <row r="30" s="14" customFormat="true" x14ac:dyDescent="0.3"/>
    <row r="31" s="14" customFormat="true" x14ac:dyDescent="0.3">
      <c r="A31" s="88"/>
    </row>
    <row r="32" s="14" customFormat="true" x14ac:dyDescent="0.3">
      <c r="A32" s="88"/>
    </row>
    <row r="33" s="14" customFormat="true" x14ac:dyDescent="0.3">
      <c r="A33" s="88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</row>
    <row r="34" s="14" customFormat="true" x14ac:dyDescent="0.3"/>
    <row r="35" x14ac:dyDescent="0.3">
      <c r="A35" s="100" t="s">
        <v>213</v>
      </c>
      <c r="B35" s="100"/>
      <c r="C35" s="100"/>
      <c r="D35" s="100" t="s">
        <v>209</v>
      </c>
      <c r="E35" s="100"/>
      <c r="F35" s="100" t="s">
        <v>210</v>
      </c>
      <c r="G35" s="100"/>
      <c r="L35" t="s">
        <v>768</v>
      </c>
      <c r="M35" t="s">
        <v>774</v>
      </c>
    </row>
    <row r="36" x14ac:dyDescent="0.3">
      <c r="A36" s="207"/>
      <c r="B36" s="207"/>
      <c r="C36" s="207" t="s">
        <v>63</v>
      </c>
      <c r="D36" s="208" t="s">
        <v>57</v>
      </c>
      <c r="E36" s="208" t="s">
        <v>58</v>
      </c>
      <c r="F36" s="209"/>
      <c r="G36" s="209"/>
      <c r="L36" t="s">
        <v>769</v>
      </c>
      <c r="M36" s="4">
        <v>62.267478221657576</v>
      </c>
    </row>
    <row r="37" x14ac:dyDescent="0.3">
      <c r="A37" s="207"/>
      <c r="B37" s="207" t="s">
        <v>56</v>
      </c>
      <c r="C37" s="207" t="s">
        <v>56</v>
      </c>
      <c r="D37" s="208">
        <v>1</v>
      </c>
      <c r="E37" s="208" t="e">
        <f>VLOOKUP(C37, L35:M48, 2, FALSE)</f>
        <v>#N/A</v>
      </c>
      <c r="F37" s="209">
        <v>1</v>
      </c>
      <c r="G37" s="210" t="e">
        <f>E37</f>
        <v>#N/A</v>
      </c>
      <c r="L37" t="s">
        <v>770</v>
      </c>
      <c r="M37" s="4">
        <v>97.674458598093324</v>
      </c>
    </row>
    <row r="38" x14ac:dyDescent="0.3">
      <c r="A38" s="207"/>
      <c r="B38" s="207"/>
      <c r="C38" s="207"/>
      <c r="D38" s="208"/>
      <c r="E38" s="208"/>
      <c r="F38" s="209"/>
      <c r="G38" s="209"/>
      <c r="L38" t="s">
        <v>771</v>
      </c>
      <c r="M38" s="4">
        <v>88.888141603406041</v>
      </c>
    </row>
    <row r="39" x14ac:dyDescent="0.3">
      <c r="A39" s="207"/>
      <c r="B39" s="207" t="s">
        <v>59</v>
      </c>
      <c r="C39" s="207" t="str">
        <f>TOC!C1</f>
        <v>[Region name]</v>
      </c>
      <c r="D39" s="208">
        <v>2</v>
      </c>
      <c r="E39" s="211" t="e">
        <f>VLOOKUP(C39, L35:M48, 2, FALSE)</f>
        <v>#N/A</v>
      </c>
      <c r="F39" s="209">
        <f>D39</f>
        <v>2</v>
      </c>
      <c r="G39" s="210" t="e">
        <f>E39</f>
        <v>#N/A</v>
      </c>
      <c r="I39" t="s">
        <v>221</v>
      </c>
      <c r="L39" t="s">
        <v>631</v>
      </c>
      <c r="M39" s="4">
        <v>98.240162979169284</v>
      </c>
    </row>
    <row r="40" x14ac:dyDescent="0.3">
      <c r="A40" s="207"/>
      <c r="B40" s="207"/>
      <c r="C40" s="207"/>
      <c r="D40" s="208">
        <v>2</v>
      </c>
      <c r="E40" s="211" t="e">
        <f>IF(ISNUMBER(M36), M36, NA())</f>
        <v>#N/A</v>
      </c>
      <c r="F40" s="209"/>
      <c r="G40" s="209"/>
      <c r="L40" t="s">
        <v>772</v>
      </c>
      <c r="M40" s="4">
        <v>92.475713308374026</v>
      </c>
    </row>
    <row r="41" x14ac:dyDescent="0.3">
      <c r="A41" s="207"/>
      <c r="B41" s="207"/>
      <c r="C41" s="207"/>
      <c r="D41" s="208">
        <v>2</v>
      </c>
      <c r="E41" s="211" t="e">
        <f t="shared" ref="E41:E52" si="0">IF(ISNUMBER(M37), M37, NA())</f>
        <v>#N/A</v>
      </c>
      <c r="F41" s="209"/>
      <c r="G41" s="209"/>
      <c r="L41" t="s">
        <v>773</v>
      </c>
      <c r="M41" s="4">
        <v>93.370042670476082</v>
      </c>
    </row>
    <row r="42" x14ac:dyDescent="0.3">
      <c r="A42" s="207"/>
      <c r="B42" s="207"/>
      <c r="C42" s="207"/>
      <c r="D42" s="208">
        <v>2</v>
      </c>
      <c r="E42" s="211" t="e">
        <f t="shared" si="0"/>
        <v>#N/A</v>
      </c>
      <c r="F42" s="209"/>
      <c r="G42" s="209"/>
      <c r="L42" t="s">
        <v>56</v>
      </c>
      <c r="M42" s="4">
        <v>89.604771850432812</v>
      </c>
    </row>
    <row r="43" x14ac:dyDescent="0.3">
      <c r="A43" s="207"/>
      <c r="B43" s="207"/>
      <c r="C43" s="207"/>
      <c r="D43" s="208">
        <v>2</v>
      </c>
      <c r="E43" s="211" t="e">
        <f t="shared" si="0"/>
        <v>#N/A</v>
      </c>
      <c r="F43" s="209"/>
      <c r="G43" s="209"/>
    </row>
    <row r="44" x14ac:dyDescent="0.3">
      <c r="A44" s="207"/>
      <c r="B44" s="207"/>
      <c r="C44" s="207"/>
      <c r="D44" s="208">
        <v>2</v>
      </c>
      <c r="E44" s="211" t="e">
        <f t="shared" si="0"/>
        <v>#N/A</v>
      </c>
      <c r="F44" s="209"/>
      <c r="G44" s="209"/>
    </row>
    <row r="45" x14ac:dyDescent="0.3">
      <c r="A45" s="207"/>
      <c r="B45" s="207"/>
      <c r="C45" s="207"/>
      <c r="D45" s="208">
        <v>2</v>
      </c>
      <c r="E45" s="211" t="e">
        <f t="shared" si="0"/>
        <v>#N/A</v>
      </c>
      <c r="F45" s="209"/>
      <c r="G45" s="209"/>
    </row>
    <row r="46" x14ac:dyDescent="0.3">
      <c r="A46" s="207"/>
      <c r="B46" s="207"/>
      <c r="C46" s="207"/>
      <c r="D46" s="208">
        <v>2</v>
      </c>
      <c r="E46" s="211" t="e">
        <f t="shared" si="0"/>
        <v>#N/A</v>
      </c>
      <c r="F46" s="209"/>
      <c r="G46" s="209"/>
    </row>
    <row r="47" x14ac:dyDescent="0.3">
      <c r="A47" s="207"/>
      <c r="B47" s="207"/>
      <c r="C47" s="207"/>
      <c r="D47" s="208">
        <v>2</v>
      </c>
      <c r="E47" s="211" t="e">
        <f t="shared" si="0"/>
        <v>#N/A</v>
      </c>
      <c r="F47" s="209"/>
      <c r="G47" s="209"/>
    </row>
    <row r="48" x14ac:dyDescent="0.3">
      <c r="A48" s="207"/>
      <c r="B48" s="207"/>
      <c r="C48" s="207"/>
      <c r="D48" s="208">
        <v>2</v>
      </c>
      <c r="E48" s="211" t="e">
        <f t="shared" si="0"/>
        <v>#N/A</v>
      </c>
      <c r="F48" s="209"/>
      <c r="G48" s="209"/>
    </row>
    <row r="49" x14ac:dyDescent="0.3">
      <c r="A49" s="207"/>
      <c r="B49" s="207"/>
      <c r="C49" s="207"/>
      <c r="D49" s="208">
        <v>2</v>
      </c>
      <c r="E49" s="211" t="e">
        <f t="shared" si="0"/>
        <v>#N/A</v>
      </c>
      <c r="F49" s="209"/>
      <c r="G49" s="209"/>
    </row>
    <row r="50" x14ac:dyDescent="0.3">
      <c r="A50" s="207"/>
      <c r="B50" s="207"/>
      <c r="C50" s="207"/>
      <c r="D50" s="208">
        <v>2</v>
      </c>
      <c r="E50" s="211" t="e">
        <f t="shared" si="0"/>
        <v>#N/A</v>
      </c>
      <c r="F50" s="209"/>
      <c r="G50" s="209"/>
    </row>
    <row r="51" x14ac:dyDescent="0.3">
      <c r="A51" s="207"/>
      <c r="B51" s="207"/>
      <c r="C51" s="207"/>
      <c r="D51" s="208">
        <v>2</v>
      </c>
      <c r="E51" s="211" t="e">
        <f t="shared" si="0"/>
        <v>#N/A</v>
      </c>
      <c r="F51" s="209"/>
      <c r="G51" s="209"/>
    </row>
    <row r="52" x14ac:dyDescent="0.3">
      <c r="A52" s="207"/>
      <c r="B52" s="207"/>
      <c r="C52" s="207"/>
      <c r="D52" s="208">
        <v>2</v>
      </c>
      <c r="E52" s="211" t="e">
        <f t="shared" si="0"/>
        <v>#N/A</v>
      </c>
      <c r="F52" s="209"/>
      <c r="G52" s="209"/>
    </row>
    <row r="53" x14ac:dyDescent="0.3">
      <c r="A53" s="207"/>
      <c r="B53" s="207"/>
      <c r="C53" s="207"/>
      <c r="D53" s="208"/>
      <c r="E53" s="208"/>
      <c r="F53" s="209"/>
      <c r="G53" s="209"/>
    </row>
    <row r="54" x14ac:dyDescent="0.3">
      <c r="A54" s="207"/>
      <c r="B54" s="207"/>
      <c r="C54" s="207"/>
      <c r="D54" s="208"/>
      <c r="E54" s="208"/>
      <c r="F54" s="209"/>
      <c r="G54" s="209"/>
    </row>
    <row r="55" x14ac:dyDescent="0.3">
      <c r="A55" s="207"/>
      <c r="B55" s="207" t="s">
        <v>60</v>
      </c>
      <c r="C55" s="207" t="str">
        <f>L16</f>
        <v>[Select country]</v>
      </c>
      <c r="D55" s="208">
        <v>3</v>
      </c>
      <c r="E55" s="211">
        <f>VLOOKUP(I55,A160:F217, 6, FALSE)</f>
        <v>0</v>
      </c>
      <c r="F55" s="209">
        <f>D55</f>
        <v>3</v>
      </c>
      <c r="G55" s="210">
        <f>E55</f>
        <v>0</v>
      </c>
      <c r="I55" t="str">
        <f>C55</f>
        <v>[Select country]</v>
      </c>
    </row>
    <row r="56" x14ac:dyDescent="0.3">
      <c r="A56" s="207"/>
      <c r="B56" s="207"/>
      <c r="C56" s="207"/>
      <c r="D56" s="208">
        <v>3</v>
      </c>
      <c r="E56" s="211" t="e">
        <f>IF(ISNUMBER(F161), F161, NA())</f>
        <v>#N/A</v>
      </c>
      <c r="F56" s="209"/>
      <c r="G56" s="209"/>
    </row>
    <row r="57" x14ac:dyDescent="0.3">
      <c r="A57" s="207"/>
      <c r="B57" s="207"/>
      <c r="C57" s="207"/>
      <c r="D57" s="208">
        <v>3</v>
      </c>
      <c r="E57" s="211" t="e">
        <f t="shared" ref="E57:E111" si="1">IF(ISNUMBER(F162), F162, NA())</f>
        <v>#N/A</v>
      </c>
      <c r="F57" s="209"/>
      <c r="G57" s="209"/>
    </row>
    <row r="58" x14ac:dyDescent="0.3">
      <c r="A58" s="207"/>
      <c r="B58" s="207"/>
      <c r="C58" s="207"/>
      <c r="D58" s="208">
        <v>3</v>
      </c>
      <c r="E58" s="211" t="e">
        <f t="shared" si="1"/>
        <v>#N/A</v>
      </c>
      <c r="F58" s="209"/>
      <c r="G58" s="209"/>
    </row>
    <row r="59" x14ac:dyDescent="0.3">
      <c r="A59" s="207"/>
      <c r="B59" s="207"/>
      <c r="C59" s="207"/>
      <c r="D59" s="208">
        <v>3</v>
      </c>
      <c r="E59" s="211" t="e">
        <f t="shared" si="1"/>
        <v>#N/A</v>
      </c>
      <c r="F59" s="209"/>
      <c r="G59" s="209"/>
    </row>
    <row r="60" x14ac:dyDescent="0.3">
      <c r="A60" s="207"/>
      <c r="B60" s="207"/>
      <c r="C60" s="207"/>
      <c r="D60" s="208">
        <v>3</v>
      </c>
      <c r="E60" s="211" t="e">
        <f t="shared" si="1"/>
        <v>#N/A</v>
      </c>
      <c r="F60" s="209"/>
      <c r="G60" s="209"/>
    </row>
    <row r="61" x14ac:dyDescent="0.3">
      <c r="A61" s="207"/>
      <c r="B61" s="207"/>
      <c r="C61" s="207"/>
      <c r="D61" s="208">
        <v>3</v>
      </c>
      <c r="E61" s="211" t="e">
        <f t="shared" si="1"/>
        <v>#N/A</v>
      </c>
      <c r="F61" s="209"/>
      <c r="G61" s="209"/>
    </row>
    <row r="62" x14ac:dyDescent="0.3">
      <c r="A62" s="207"/>
      <c r="B62" s="207"/>
      <c r="C62" s="207"/>
      <c r="D62" s="208">
        <v>3</v>
      </c>
      <c r="E62" s="211" t="e">
        <f t="shared" si="1"/>
        <v>#N/A</v>
      </c>
      <c r="F62" s="209"/>
      <c r="G62" s="209"/>
    </row>
    <row r="63" x14ac:dyDescent="0.3">
      <c r="A63" s="207"/>
      <c r="B63" s="207"/>
      <c r="C63" s="207"/>
      <c r="D63" s="208">
        <v>3</v>
      </c>
      <c r="E63" s="211" t="e">
        <f t="shared" si="1"/>
        <v>#N/A</v>
      </c>
      <c r="F63" s="209"/>
      <c r="G63" s="209"/>
    </row>
    <row r="64" x14ac:dyDescent="0.3">
      <c r="A64" s="207"/>
      <c r="B64" s="207"/>
      <c r="C64" s="207"/>
      <c r="D64" s="208">
        <v>3</v>
      </c>
      <c r="E64" s="211" t="e">
        <f t="shared" si="1"/>
        <v>#N/A</v>
      </c>
      <c r="F64" s="209"/>
      <c r="G64" s="209"/>
    </row>
    <row r="65" x14ac:dyDescent="0.3">
      <c r="A65" s="207"/>
      <c r="B65" s="207"/>
      <c r="C65" s="207"/>
      <c r="D65" s="208">
        <v>3</v>
      </c>
      <c r="E65" s="211" t="e">
        <f t="shared" si="1"/>
        <v>#N/A</v>
      </c>
      <c r="F65" s="209"/>
      <c r="G65" s="209"/>
    </row>
    <row r="66" x14ac:dyDescent="0.3">
      <c r="A66" s="207"/>
      <c r="B66" s="207"/>
      <c r="C66" s="207"/>
      <c r="D66" s="208">
        <v>3</v>
      </c>
      <c r="E66" s="211" t="e">
        <f t="shared" si="1"/>
        <v>#N/A</v>
      </c>
      <c r="F66" s="209"/>
      <c r="G66" s="209"/>
    </row>
    <row r="67" x14ac:dyDescent="0.3">
      <c r="A67" s="207"/>
      <c r="B67" s="207"/>
      <c r="C67" s="207"/>
      <c r="D67" s="208">
        <v>3</v>
      </c>
      <c r="E67" s="211" t="e">
        <f t="shared" si="1"/>
        <v>#N/A</v>
      </c>
      <c r="F67" s="209"/>
      <c r="G67" s="209"/>
    </row>
    <row r="68" x14ac:dyDescent="0.3">
      <c r="A68" s="207"/>
      <c r="B68" s="207"/>
      <c r="C68" s="207"/>
      <c r="D68" s="208">
        <v>3</v>
      </c>
      <c r="E68" s="211" t="e">
        <f t="shared" si="1"/>
        <v>#N/A</v>
      </c>
      <c r="F68" s="209"/>
      <c r="G68" s="209"/>
    </row>
    <row r="69" x14ac:dyDescent="0.3">
      <c r="A69" s="207"/>
      <c r="B69" s="207"/>
      <c r="C69" s="207"/>
      <c r="D69" s="208">
        <v>3</v>
      </c>
      <c r="E69" s="211" t="e">
        <f t="shared" si="1"/>
        <v>#N/A</v>
      </c>
      <c r="F69" s="209"/>
      <c r="G69" s="209"/>
    </row>
    <row r="70" x14ac:dyDescent="0.3">
      <c r="A70" s="207"/>
      <c r="B70" s="207"/>
      <c r="C70" s="207"/>
      <c r="D70" s="208">
        <v>3</v>
      </c>
      <c r="E70" s="211" t="e">
        <f t="shared" si="1"/>
        <v>#N/A</v>
      </c>
      <c r="F70" s="209"/>
      <c r="G70" s="209"/>
    </row>
    <row r="71" x14ac:dyDescent="0.3">
      <c r="A71" s="207"/>
      <c r="B71" s="207"/>
      <c r="C71" s="207"/>
      <c r="D71" s="208">
        <v>3</v>
      </c>
      <c r="E71" s="211" t="e">
        <f t="shared" si="1"/>
        <v>#N/A</v>
      </c>
      <c r="F71" s="209"/>
      <c r="G71" s="209"/>
    </row>
    <row r="72" x14ac:dyDescent="0.3">
      <c r="A72" s="207"/>
      <c r="B72" s="207"/>
      <c r="C72" s="207"/>
      <c r="D72" s="208">
        <v>3</v>
      </c>
      <c r="E72" s="211" t="e">
        <f t="shared" si="1"/>
        <v>#N/A</v>
      </c>
      <c r="F72" s="209"/>
      <c r="G72" s="209"/>
    </row>
    <row r="73" x14ac:dyDescent="0.3">
      <c r="A73" s="207"/>
      <c r="B73" s="207"/>
      <c r="C73" s="207"/>
      <c r="D73" s="208">
        <v>3</v>
      </c>
      <c r="E73" s="211" t="e">
        <f t="shared" si="1"/>
        <v>#N/A</v>
      </c>
      <c r="F73" s="209"/>
      <c r="G73" s="209"/>
    </row>
    <row r="74" x14ac:dyDescent="0.3">
      <c r="A74" s="207"/>
      <c r="B74" s="207"/>
      <c r="C74" s="207"/>
      <c r="D74" s="208">
        <v>3</v>
      </c>
      <c r="E74" s="211" t="e">
        <f t="shared" si="1"/>
        <v>#N/A</v>
      </c>
      <c r="F74" s="209"/>
      <c r="G74" s="209"/>
    </row>
    <row r="75" x14ac:dyDescent="0.3">
      <c r="A75" s="207"/>
      <c r="B75" s="207"/>
      <c r="C75" s="207"/>
      <c r="D75" s="208">
        <v>3</v>
      </c>
      <c r="E75" s="211" t="e">
        <f t="shared" si="1"/>
        <v>#N/A</v>
      </c>
      <c r="F75" s="209"/>
      <c r="G75" s="209"/>
    </row>
    <row r="76" x14ac:dyDescent="0.3">
      <c r="A76" s="207"/>
      <c r="B76" s="207"/>
      <c r="C76" s="207"/>
      <c r="D76" s="208">
        <v>3</v>
      </c>
      <c r="E76" s="211" t="e">
        <f t="shared" si="1"/>
        <v>#N/A</v>
      </c>
      <c r="F76" s="209"/>
      <c r="G76" s="209"/>
    </row>
    <row r="77" x14ac:dyDescent="0.3">
      <c r="A77" s="207"/>
      <c r="B77" s="207"/>
      <c r="C77" s="207"/>
      <c r="D77" s="208">
        <v>3</v>
      </c>
      <c r="E77" s="211" t="e">
        <f t="shared" si="1"/>
        <v>#N/A</v>
      </c>
      <c r="F77" s="209"/>
      <c r="G77" s="209"/>
    </row>
    <row r="78" x14ac:dyDescent="0.3">
      <c r="A78" s="207"/>
      <c r="B78" s="207"/>
      <c r="C78" s="207"/>
      <c r="D78" s="208">
        <v>3</v>
      </c>
      <c r="E78" s="211" t="e">
        <f t="shared" si="1"/>
        <v>#N/A</v>
      </c>
      <c r="F78" s="209"/>
      <c r="G78" s="209"/>
    </row>
    <row r="79" x14ac:dyDescent="0.3">
      <c r="A79" s="207"/>
      <c r="B79" s="207"/>
      <c r="C79" s="207"/>
      <c r="D79" s="208">
        <v>3</v>
      </c>
      <c r="E79" s="211" t="e">
        <f t="shared" si="1"/>
        <v>#N/A</v>
      </c>
      <c r="F79" s="209"/>
      <c r="G79" s="209"/>
    </row>
    <row r="80" x14ac:dyDescent="0.3">
      <c r="A80" s="207"/>
      <c r="B80" s="207"/>
      <c r="C80" s="207"/>
      <c r="D80" s="208">
        <v>3</v>
      </c>
      <c r="E80" s="211" t="e">
        <f t="shared" si="1"/>
        <v>#N/A</v>
      </c>
      <c r="F80" s="209"/>
      <c r="G80" s="209"/>
    </row>
    <row r="81" x14ac:dyDescent="0.3">
      <c r="A81" s="207"/>
      <c r="B81" s="207"/>
      <c r="C81" s="207"/>
      <c r="D81" s="208">
        <v>3</v>
      </c>
      <c r="E81" s="211" t="e">
        <f t="shared" si="1"/>
        <v>#N/A</v>
      </c>
      <c r="F81" s="209"/>
      <c r="G81" s="209"/>
    </row>
    <row r="82" x14ac:dyDescent="0.3">
      <c r="A82" s="207"/>
      <c r="B82" s="207"/>
      <c r="C82" s="207"/>
      <c r="D82" s="208">
        <v>3</v>
      </c>
      <c r="E82" s="211" t="e">
        <f t="shared" si="1"/>
        <v>#N/A</v>
      </c>
      <c r="F82" s="209"/>
      <c r="G82" s="209"/>
    </row>
    <row r="83" x14ac:dyDescent="0.3">
      <c r="A83" s="207"/>
      <c r="B83" s="207"/>
      <c r="C83" s="207"/>
      <c r="D83" s="208">
        <v>3</v>
      </c>
      <c r="E83" s="211" t="e">
        <f t="shared" si="1"/>
        <v>#N/A</v>
      </c>
      <c r="F83" s="209"/>
      <c r="G83" s="209"/>
    </row>
    <row r="84" x14ac:dyDescent="0.3">
      <c r="A84" s="207"/>
      <c r="B84" s="207"/>
      <c r="C84" s="207"/>
      <c r="D84" s="208">
        <v>3</v>
      </c>
      <c r="E84" s="211" t="e">
        <f t="shared" si="1"/>
        <v>#N/A</v>
      </c>
      <c r="F84" s="209"/>
      <c r="G84" s="209"/>
    </row>
    <row r="85" x14ac:dyDescent="0.3">
      <c r="A85" s="207"/>
      <c r="B85" s="207"/>
      <c r="C85" s="207"/>
      <c r="D85" s="208">
        <v>3</v>
      </c>
      <c r="E85" s="211" t="e">
        <f t="shared" si="1"/>
        <v>#N/A</v>
      </c>
      <c r="F85" s="209"/>
      <c r="G85" s="209"/>
    </row>
    <row r="86" x14ac:dyDescent="0.3">
      <c r="A86" s="207"/>
      <c r="B86" s="207"/>
      <c r="C86" s="207"/>
      <c r="D86" s="208">
        <v>3</v>
      </c>
      <c r="E86" s="211" t="e">
        <f t="shared" si="1"/>
        <v>#N/A</v>
      </c>
      <c r="F86" s="209"/>
      <c r="G86" s="209"/>
    </row>
    <row r="87" x14ac:dyDescent="0.3">
      <c r="A87" s="207"/>
      <c r="B87" s="207"/>
      <c r="C87" s="207"/>
      <c r="D87" s="208">
        <v>3</v>
      </c>
      <c r="E87" s="211" t="e">
        <f t="shared" si="1"/>
        <v>#N/A</v>
      </c>
      <c r="F87" s="209"/>
      <c r="G87" s="209"/>
    </row>
    <row r="88" x14ac:dyDescent="0.3">
      <c r="A88" s="207"/>
      <c r="B88" s="207"/>
      <c r="C88" s="207"/>
      <c r="D88" s="208">
        <v>3</v>
      </c>
      <c r="E88" s="211" t="e">
        <f t="shared" si="1"/>
        <v>#N/A</v>
      </c>
      <c r="F88" s="209"/>
      <c r="G88" s="209"/>
    </row>
    <row r="89" x14ac:dyDescent="0.3">
      <c r="A89" s="207"/>
      <c r="B89" s="207"/>
      <c r="C89" s="207"/>
      <c r="D89" s="208">
        <v>3</v>
      </c>
      <c r="E89" s="211" t="e">
        <f t="shared" si="1"/>
        <v>#N/A</v>
      </c>
      <c r="F89" s="209"/>
      <c r="G89" s="209"/>
    </row>
    <row r="90" x14ac:dyDescent="0.3">
      <c r="A90" s="207"/>
      <c r="B90" s="207"/>
      <c r="C90" s="207"/>
      <c r="D90" s="208">
        <v>3</v>
      </c>
      <c r="E90" s="211" t="e">
        <f t="shared" si="1"/>
        <v>#N/A</v>
      </c>
      <c r="F90" s="209"/>
      <c r="G90" s="209"/>
    </row>
    <row r="91" x14ac:dyDescent="0.3">
      <c r="A91" s="207"/>
      <c r="B91" s="207"/>
      <c r="C91" s="207"/>
      <c r="D91" s="208">
        <v>3</v>
      </c>
      <c r="E91" s="211" t="e">
        <f t="shared" si="1"/>
        <v>#N/A</v>
      </c>
      <c r="F91" s="209"/>
      <c r="G91" s="209"/>
    </row>
    <row r="92" x14ac:dyDescent="0.3">
      <c r="A92" s="207"/>
      <c r="B92" s="207"/>
      <c r="C92" s="207"/>
      <c r="D92" s="208">
        <v>3</v>
      </c>
      <c r="E92" s="211" t="e">
        <f t="shared" si="1"/>
        <v>#N/A</v>
      </c>
      <c r="F92" s="209"/>
      <c r="G92" s="209"/>
    </row>
    <row r="93" x14ac:dyDescent="0.3">
      <c r="A93" s="207"/>
      <c r="B93" s="207"/>
      <c r="C93" s="207"/>
      <c r="D93" s="208">
        <v>3</v>
      </c>
      <c r="E93" s="211" t="e">
        <f t="shared" si="1"/>
        <v>#N/A</v>
      </c>
      <c r="F93" s="209"/>
      <c r="G93" s="209"/>
    </row>
    <row r="94" x14ac:dyDescent="0.3">
      <c r="A94" s="207"/>
      <c r="B94" s="207"/>
      <c r="C94" s="207"/>
      <c r="D94" s="208">
        <v>3</v>
      </c>
      <c r="E94" s="211" t="e">
        <f t="shared" si="1"/>
        <v>#N/A</v>
      </c>
      <c r="F94" s="209"/>
      <c r="G94" s="209"/>
    </row>
    <row r="95" x14ac:dyDescent="0.3">
      <c r="A95" s="207"/>
      <c r="B95" s="207"/>
      <c r="C95" s="207"/>
      <c r="D95" s="208">
        <v>3</v>
      </c>
      <c r="E95" s="211" t="e">
        <f t="shared" si="1"/>
        <v>#N/A</v>
      </c>
      <c r="F95" s="209"/>
      <c r="G95" s="209"/>
    </row>
    <row r="96" x14ac:dyDescent="0.3">
      <c r="A96" s="207"/>
      <c r="B96" s="207"/>
      <c r="C96" s="207"/>
      <c r="D96" s="208">
        <v>3</v>
      </c>
      <c r="E96" s="211" t="e">
        <f t="shared" si="1"/>
        <v>#N/A</v>
      </c>
      <c r="F96" s="209"/>
      <c r="G96" s="209"/>
    </row>
    <row r="97" x14ac:dyDescent="0.3">
      <c r="A97" s="207"/>
      <c r="B97" s="207"/>
      <c r="C97" s="207"/>
      <c r="D97" s="208">
        <v>3</v>
      </c>
      <c r="E97" s="211" t="e">
        <f t="shared" si="1"/>
        <v>#N/A</v>
      </c>
      <c r="F97" s="209"/>
      <c r="G97" s="209"/>
    </row>
    <row r="98" x14ac:dyDescent="0.3">
      <c r="A98" s="207"/>
      <c r="B98" s="207"/>
      <c r="C98" s="207"/>
      <c r="D98" s="208">
        <v>3</v>
      </c>
      <c r="E98" s="211" t="e">
        <f t="shared" si="1"/>
        <v>#N/A</v>
      </c>
      <c r="F98" s="209"/>
      <c r="G98" s="209"/>
    </row>
    <row r="99" x14ac:dyDescent="0.3">
      <c r="A99" s="207"/>
      <c r="B99" s="207"/>
      <c r="C99" s="207"/>
      <c r="D99" s="208">
        <v>3</v>
      </c>
      <c r="E99" s="211" t="e">
        <f t="shared" si="1"/>
        <v>#N/A</v>
      </c>
      <c r="F99" s="209"/>
      <c r="G99" s="209"/>
    </row>
    <row r="100" x14ac:dyDescent="0.3">
      <c r="A100" s="207"/>
      <c r="B100" s="207"/>
      <c r="C100" s="207"/>
      <c r="D100" s="208">
        <v>3</v>
      </c>
      <c r="E100" s="211" t="e">
        <f t="shared" si="1"/>
        <v>#N/A</v>
      </c>
      <c r="F100" s="209"/>
      <c r="G100" s="209"/>
    </row>
    <row r="101" x14ac:dyDescent="0.3">
      <c r="A101" s="207"/>
      <c r="B101" s="207"/>
      <c r="C101" s="207"/>
      <c r="D101" s="208">
        <v>3</v>
      </c>
      <c r="E101" s="211" t="e">
        <f t="shared" si="1"/>
        <v>#N/A</v>
      </c>
      <c r="F101" s="209"/>
      <c r="G101" s="209"/>
    </row>
    <row r="102" x14ac:dyDescent="0.3">
      <c r="A102" s="207"/>
      <c r="B102" s="207"/>
      <c r="C102" s="207"/>
      <c r="D102" s="208">
        <v>3</v>
      </c>
      <c r="E102" s="211" t="e">
        <f t="shared" si="1"/>
        <v>#N/A</v>
      </c>
      <c r="F102" s="209"/>
      <c r="G102" s="209"/>
    </row>
    <row r="103" x14ac:dyDescent="0.3">
      <c r="A103" s="207"/>
      <c r="B103" s="207"/>
      <c r="C103" s="207"/>
      <c r="D103" s="208">
        <v>3</v>
      </c>
      <c r="E103" s="211" t="e">
        <f t="shared" si="1"/>
        <v>#N/A</v>
      </c>
      <c r="F103" s="209"/>
      <c r="G103" s="209"/>
    </row>
    <row r="104" x14ac:dyDescent="0.3">
      <c r="A104" s="207"/>
      <c r="B104" s="207"/>
      <c r="C104" s="207"/>
      <c r="D104" s="208">
        <v>3</v>
      </c>
      <c r="E104" s="211" t="e">
        <f t="shared" si="1"/>
        <v>#N/A</v>
      </c>
      <c r="F104" s="209"/>
      <c r="G104" s="209"/>
    </row>
    <row r="105" x14ac:dyDescent="0.3">
      <c r="A105" s="207"/>
      <c r="B105" s="207"/>
      <c r="C105" s="207"/>
      <c r="D105" s="208">
        <v>3</v>
      </c>
      <c r="E105" s="211" t="e">
        <f t="shared" si="1"/>
        <v>#N/A</v>
      </c>
      <c r="F105" s="209"/>
      <c r="G105" s="209"/>
    </row>
    <row r="106" x14ac:dyDescent="0.3">
      <c r="A106" s="207"/>
      <c r="B106" s="207"/>
      <c r="C106" s="207"/>
      <c r="D106" s="208">
        <v>3</v>
      </c>
      <c r="E106" s="211" t="e">
        <f t="shared" si="1"/>
        <v>#N/A</v>
      </c>
      <c r="F106" s="209"/>
      <c r="G106" s="209"/>
    </row>
    <row r="107" x14ac:dyDescent="0.3">
      <c r="A107" s="207"/>
      <c r="B107" s="207"/>
      <c r="C107" s="207"/>
      <c r="D107" s="208">
        <v>3</v>
      </c>
      <c r="E107" s="211" t="e">
        <f t="shared" si="1"/>
        <v>#N/A</v>
      </c>
      <c r="F107" s="209"/>
      <c r="G107" s="209"/>
    </row>
    <row r="108" x14ac:dyDescent="0.3">
      <c r="A108" s="207"/>
      <c r="B108" s="207"/>
      <c r="C108" s="207"/>
      <c r="D108" s="208">
        <v>3</v>
      </c>
      <c r="E108" s="211" t="e">
        <f t="shared" si="1"/>
        <v>#N/A</v>
      </c>
      <c r="F108" s="209"/>
      <c r="G108" s="209"/>
    </row>
    <row r="109" x14ac:dyDescent="0.3">
      <c r="A109" s="207"/>
      <c r="B109" s="207"/>
      <c r="C109" s="207"/>
      <c r="D109" s="208">
        <v>3</v>
      </c>
      <c r="E109" s="211" t="e">
        <f t="shared" si="1"/>
        <v>#N/A</v>
      </c>
      <c r="F109" s="209"/>
      <c r="G109" s="209"/>
    </row>
    <row r="110" x14ac:dyDescent="0.3">
      <c r="A110" s="207"/>
      <c r="B110" s="207"/>
      <c r="C110" s="207"/>
      <c r="D110" s="208">
        <v>3</v>
      </c>
      <c r="E110" s="211" t="e">
        <f t="shared" si="1"/>
        <v>#N/A</v>
      </c>
      <c r="F110" s="209"/>
      <c r="G110" s="209"/>
    </row>
    <row r="111" x14ac:dyDescent="0.3">
      <c r="A111" s="207"/>
      <c r="B111" s="207"/>
      <c r="C111" s="207"/>
      <c r="D111" s="208">
        <v>3</v>
      </c>
      <c r="E111" s="211" t="e">
        <f t="shared" si="1"/>
        <v>#N/A</v>
      </c>
      <c r="F111" s="209"/>
      <c r="G111" s="209"/>
    </row>
    <row r="112" x14ac:dyDescent="0.3">
      <c r="A112" s="207"/>
      <c r="B112" s="207"/>
      <c r="C112" s="207"/>
      <c r="D112" s="208"/>
      <c r="E112" s="211"/>
      <c r="F112" s="209"/>
      <c r="G112" s="209"/>
    </row>
    <row r="113" x14ac:dyDescent="0.3">
      <c r="A113" s="207"/>
      <c r="B113" s="207" t="s">
        <v>61</v>
      </c>
      <c r="C113" s="207" t="s">
        <v>64</v>
      </c>
      <c r="D113" s="208">
        <v>5</v>
      </c>
      <c r="E113" s="211">
        <f>VLOOKUP(I55,A160:BG217, 8, FALSE)</f>
        <v>0</v>
      </c>
      <c r="F113" s="209">
        <f t="shared" ref="F113:G115" si="2">D113</f>
        <v>5</v>
      </c>
      <c r="G113" s="210">
        <f t="shared" si="2"/>
        <v>0</v>
      </c>
    </row>
    <row r="114" x14ac:dyDescent="0.3">
      <c r="A114" s="207"/>
      <c r="B114" s="207"/>
      <c r="C114" s="207" t="s">
        <v>65</v>
      </c>
      <c r="D114" s="208">
        <v>5</v>
      </c>
      <c r="E114" s="211">
        <f>VLOOKUP(I55,A160:BG217, 7, FALSE)</f>
        <v>0</v>
      </c>
      <c r="F114" s="209">
        <f t="shared" si="2"/>
        <v>5</v>
      </c>
      <c r="G114" s="210">
        <f t="shared" si="2"/>
        <v>0</v>
      </c>
    </row>
    <row r="115" x14ac:dyDescent="0.3">
      <c r="A115" s="207"/>
      <c r="B115" s="207" t="s">
        <v>66</v>
      </c>
      <c r="C115" s="207" t="s">
        <v>69</v>
      </c>
      <c r="D115" s="208">
        <v>6</v>
      </c>
      <c r="E115" s="211">
        <f>VLOOKUP(I55,A160:BG217, 9, FALSE)</f>
        <v>0</v>
      </c>
      <c r="F115" s="209">
        <f t="shared" si="2"/>
        <v>6</v>
      </c>
      <c r="G115" s="210">
        <f t="shared" si="2"/>
        <v>0</v>
      </c>
    </row>
    <row r="116" x14ac:dyDescent="0.3">
      <c r="A116" s="207"/>
      <c r="B116" s="207"/>
      <c r="C116" s="207"/>
      <c r="D116" s="208">
        <v>6</v>
      </c>
      <c r="E116" s="211">
        <f>VLOOKUP(I55,A160:BG217, 10, FALSE)</f>
        <v>0</v>
      </c>
      <c r="F116" s="209"/>
      <c r="G116" s="209"/>
      <c r="I116" t="s">
        <v>369</v>
      </c>
    </row>
    <row r="117" x14ac:dyDescent="0.3">
      <c r="A117" s="207"/>
      <c r="B117" s="207"/>
      <c r="C117" s="207"/>
      <c r="D117" s="208">
        <v>6</v>
      </c>
      <c r="E117" s="211">
        <f>VLOOKUP(I55,A160:BG217, 11, FALSE)</f>
        <v>0</v>
      </c>
      <c r="F117" s="209"/>
      <c r="G117" s="209"/>
      <c r="I117" t="s">
        <v>370</v>
      </c>
    </row>
    <row r="118" x14ac:dyDescent="0.3">
      <c r="A118" s="207"/>
      <c r="B118" s="207"/>
      <c r="C118" s="207"/>
      <c r="D118" s="208">
        <v>6</v>
      </c>
      <c r="E118" s="211">
        <f>VLOOKUP(I55,A160:BG217, 12, FALSE)</f>
        <v>0</v>
      </c>
      <c r="F118" s="209"/>
      <c r="G118" s="209"/>
      <c r="I118" t="s">
        <v>371</v>
      </c>
    </row>
    <row r="119" x14ac:dyDescent="0.3">
      <c r="A119" s="207"/>
      <c r="B119" s="207"/>
      <c r="C119" s="207" t="s">
        <v>70</v>
      </c>
      <c r="D119" s="208">
        <v>6</v>
      </c>
      <c r="E119" s="211">
        <f>VLOOKUP(I55,A160:BG217, 13, FALSE)</f>
        <v>0</v>
      </c>
      <c r="F119" s="209">
        <f t="shared" ref="F119:G121" si="3">D119</f>
        <v>6</v>
      </c>
      <c r="G119" s="210">
        <f t="shared" si="3"/>
        <v>0</v>
      </c>
    </row>
    <row r="120" x14ac:dyDescent="0.3">
      <c r="A120" s="207"/>
      <c r="B120" s="207" t="s">
        <v>62</v>
      </c>
      <c r="C120" s="207" t="s">
        <v>67</v>
      </c>
      <c r="D120" s="208">
        <v>7</v>
      </c>
      <c r="E120" s="211">
        <f>VLOOKUP($I$55,$A$160:$BG$217,ROW()-70, FALSE)</f>
        <v>0</v>
      </c>
      <c r="F120" s="209">
        <f t="shared" si="3"/>
        <v>7</v>
      </c>
      <c r="G120" s="210">
        <f t="shared" si="3"/>
        <v>0</v>
      </c>
      <c r="I120" s="212" t="s">
        <v>211</v>
      </c>
    </row>
    <row r="121" x14ac:dyDescent="0.3">
      <c r="A121" s="207"/>
      <c r="B121" s="207"/>
      <c r="C121" s="207" t="s">
        <v>68</v>
      </c>
      <c r="D121" s="208">
        <v>7</v>
      </c>
      <c r="E121" s="211">
        <f>VLOOKUP($I$55,$A$160:$BG$217,ROW()-70, FALSE)</f>
        <v>0</v>
      </c>
      <c r="F121" s="209">
        <f t="shared" si="3"/>
        <v>7</v>
      </c>
      <c r="G121" s="210">
        <f t="shared" si="3"/>
        <v>0</v>
      </c>
      <c r="I121" s="212" t="s">
        <v>212</v>
      </c>
    </row>
    <row r="122" x14ac:dyDescent="0.3">
      <c r="A122" s="207"/>
      <c r="B122" s="207"/>
      <c r="C122" s="207" t="s">
        <v>388</v>
      </c>
      <c r="D122" s="208">
        <v>7</v>
      </c>
      <c r="E122" s="211" t="e">
        <f>IF(VLOOKUP($I$55,$A$160:$BG$217, ROW()-108, FALSE)&gt;0, VLOOKUP($I$55,$A$160:$BG$217, ROW()-108, FALSE), NA())</f>
        <v>#N/A</v>
      </c>
      <c r="F122" s="209"/>
      <c r="G122" s="209"/>
    </row>
    <row r="123" x14ac:dyDescent="0.3">
      <c r="A123" s="207"/>
      <c r="B123" s="207"/>
      <c r="C123" s="207" t="s">
        <v>388</v>
      </c>
      <c r="D123" s="208">
        <v>7</v>
      </c>
      <c r="E123" s="211" t="e">
        <f t="shared" ref="E123:E157" si="4">IF(VLOOKUP($I$55,$A$160:$BG$217, ROW()-108, FALSE)&gt;0, VLOOKUP($I$55,$A$160:$BG$217, ROW()-108, FALSE), NA())</f>
        <v>#N/A</v>
      </c>
      <c r="F123" s="209"/>
      <c r="G123" s="209"/>
    </row>
    <row r="124" x14ac:dyDescent="0.3">
      <c r="A124" s="207"/>
      <c r="B124" s="207"/>
      <c r="C124" s="207" t="s">
        <v>388</v>
      </c>
      <c r="D124" s="208">
        <v>7</v>
      </c>
      <c r="E124" s="211" t="e">
        <f t="shared" si="4"/>
        <v>#N/A</v>
      </c>
      <c r="F124" s="209"/>
      <c r="G124" s="209"/>
    </row>
    <row r="125" x14ac:dyDescent="0.3">
      <c r="A125" s="207"/>
      <c r="B125" s="207"/>
      <c r="C125" s="207" t="s">
        <v>388</v>
      </c>
      <c r="D125" s="208">
        <v>7</v>
      </c>
      <c r="E125" s="211" t="e">
        <f t="shared" si="4"/>
        <v>#N/A</v>
      </c>
      <c r="F125" s="209"/>
      <c r="G125" s="209"/>
    </row>
    <row r="126" x14ac:dyDescent="0.3">
      <c r="A126" s="207"/>
      <c r="B126" s="207"/>
      <c r="C126" s="207" t="s">
        <v>388</v>
      </c>
      <c r="D126" s="208">
        <v>7</v>
      </c>
      <c r="E126" s="211" t="e">
        <f t="shared" si="4"/>
        <v>#N/A</v>
      </c>
      <c r="F126" s="209"/>
      <c r="G126" s="209"/>
    </row>
    <row r="127" x14ac:dyDescent="0.3">
      <c r="A127" s="207"/>
      <c r="B127" s="207"/>
      <c r="C127" s="207" t="s">
        <v>388</v>
      </c>
      <c r="D127" s="208">
        <v>7</v>
      </c>
      <c r="E127" s="211" t="e">
        <f t="shared" si="4"/>
        <v>#N/A</v>
      </c>
      <c r="F127" s="209"/>
      <c r="G127" s="209"/>
    </row>
    <row r="128" x14ac:dyDescent="0.3">
      <c r="A128" s="207"/>
      <c r="B128" s="207"/>
      <c r="C128" s="207" t="s">
        <v>388</v>
      </c>
      <c r="D128" s="208">
        <v>7</v>
      </c>
      <c r="E128" s="211" t="e">
        <f t="shared" si="4"/>
        <v>#N/A</v>
      </c>
      <c r="F128" s="209"/>
      <c r="G128" s="209"/>
    </row>
    <row r="129" x14ac:dyDescent="0.3">
      <c r="A129" s="207"/>
      <c r="B129" s="207"/>
      <c r="C129" s="207" t="s">
        <v>388</v>
      </c>
      <c r="D129" s="208">
        <v>7</v>
      </c>
      <c r="E129" s="211" t="e">
        <f t="shared" si="4"/>
        <v>#N/A</v>
      </c>
      <c r="F129" s="209"/>
      <c r="G129" s="209"/>
    </row>
    <row r="130" x14ac:dyDescent="0.3">
      <c r="A130" s="207"/>
      <c r="B130" s="207"/>
      <c r="C130" s="207" t="s">
        <v>388</v>
      </c>
      <c r="D130" s="208">
        <v>7</v>
      </c>
      <c r="E130" s="211" t="e">
        <f t="shared" si="4"/>
        <v>#N/A</v>
      </c>
      <c r="F130" s="209"/>
      <c r="G130" s="209"/>
    </row>
    <row r="131" x14ac:dyDescent="0.3">
      <c r="A131" s="207"/>
      <c r="B131" s="207"/>
      <c r="C131" s="207" t="s">
        <v>388</v>
      </c>
      <c r="D131" s="208">
        <v>7</v>
      </c>
      <c r="E131" s="211" t="e">
        <f t="shared" si="4"/>
        <v>#N/A</v>
      </c>
      <c r="F131" s="209"/>
      <c r="G131" s="209"/>
    </row>
    <row r="132" x14ac:dyDescent="0.3">
      <c r="A132" s="207"/>
      <c r="B132" s="207"/>
      <c r="C132" s="207" t="s">
        <v>388</v>
      </c>
      <c r="D132" s="208">
        <v>7</v>
      </c>
      <c r="E132" s="211" t="e">
        <f t="shared" si="4"/>
        <v>#N/A</v>
      </c>
      <c r="F132" s="209"/>
      <c r="G132" s="209"/>
    </row>
    <row r="133" x14ac:dyDescent="0.3">
      <c r="A133" s="207"/>
      <c r="B133" s="207"/>
      <c r="C133" s="207" t="s">
        <v>388</v>
      </c>
      <c r="D133" s="208">
        <v>7</v>
      </c>
      <c r="E133" s="211" t="e">
        <f t="shared" si="4"/>
        <v>#N/A</v>
      </c>
      <c r="F133" s="209"/>
      <c r="G133" s="209"/>
    </row>
    <row r="134" x14ac:dyDescent="0.3">
      <c r="A134" s="207"/>
      <c r="B134" s="207"/>
      <c r="C134" s="207" t="s">
        <v>388</v>
      </c>
      <c r="D134" s="208">
        <v>7</v>
      </c>
      <c r="E134" s="211" t="e">
        <f t="shared" si="4"/>
        <v>#N/A</v>
      </c>
      <c r="F134" s="209"/>
      <c r="G134" s="209"/>
    </row>
    <row r="135" x14ac:dyDescent="0.3">
      <c r="A135" s="207"/>
      <c r="B135" s="207"/>
      <c r="C135" s="207" t="s">
        <v>388</v>
      </c>
      <c r="D135" s="208">
        <v>7</v>
      </c>
      <c r="E135" s="211" t="e">
        <f t="shared" si="4"/>
        <v>#N/A</v>
      </c>
      <c r="F135" s="209"/>
      <c r="G135" s="209"/>
    </row>
    <row r="136" x14ac:dyDescent="0.3">
      <c r="A136" s="207"/>
      <c r="B136" s="207"/>
      <c r="C136" s="207" t="s">
        <v>388</v>
      </c>
      <c r="D136" s="208">
        <v>7</v>
      </c>
      <c r="E136" s="211" t="e">
        <f t="shared" si="4"/>
        <v>#N/A</v>
      </c>
      <c r="F136" s="209"/>
      <c r="G136" s="209"/>
    </row>
    <row r="137" x14ac:dyDescent="0.3">
      <c r="A137" s="207"/>
      <c r="B137" s="207"/>
      <c r="C137" s="207" t="s">
        <v>388</v>
      </c>
      <c r="D137" s="208">
        <v>7</v>
      </c>
      <c r="E137" s="211" t="e">
        <f t="shared" si="4"/>
        <v>#N/A</v>
      </c>
      <c r="F137" s="209"/>
      <c r="G137" s="209"/>
    </row>
    <row r="138" x14ac:dyDescent="0.3">
      <c r="A138" s="207"/>
      <c r="B138" s="207"/>
      <c r="C138" s="207" t="s">
        <v>388</v>
      </c>
      <c r="D138" s="208">
        <v>7</v>
      </c>
      <c r="E138" s="211" t="e">
        <f t="shared" si="4"/>
        <v>#N/A</v>
      </c>
      <c r="F138" s="209"/>
      <c r="G138" s="209"/>
    </row>
    <row r="139" x14ac:dyDescent="0.3">
      <c r="A139" s="207"/>
      <c r="B139" s="207"/>
      <c r="C139" s="207" t="s">
        <v>388</v>
      </c>
      <c r="D139" s="208">
        <v>7</v>
      </c>
      <c r="E139" s="211" t="e">
        <f t="shared" si="4"/>
        <v>#N/A</v>
      </c>
      <c r="F139" s="209"/>
      <c r="G139" s="209"/>
    </row>
    <row r="140" x14ac:dyDescent="0.3">
      <c r="A140" s="207"/>
      <c r="B140" s="207"/>
      <c r="C140" s="207" t="s">
        <v>388</v>
      </c>
      <c r="D140" s="208">
        <v>7</v>
      </c>
      <c r="E140" s="211" t="e">
        <f t="shared" si="4"/>
        <v>#N/A</v>
      </c>
      <c r="F140" s="209"/>
      <c r="G140" s="209"/>
    </row>
    <row r="141" x14ac:dyDescent="0.3">
      <c r="A141" s="207"/>
      <c r="B141" s="207"/>
      <c r="C141" s="207" t="s">
        <v>388</v>
      </c>
      <c r="D141" s="208">
        <v>7</v>
      </c>
      <c r="E141" s="211" t="e">
        <f t="shared" si="4"/>
        <v>#N/A</v>
      </c>
      <c r="F141" s="209"/>
      <c r="G141" s="209"/>
    </row>
    <row r="142" x14ac:dyDescent="0.3">
      <c r="A142" s="207"/>
      <c r="B142" s="207"/>
      <c r="C142" s="207" t="s">
        <v>388</v>
      </c>
      <c r="D142" s="208">
        <v>7</v>
      </c>
      <c r="E142" s="211" t="e">
        <f t="shared" si="4"/>
        <v>#N/A</v>
      </c>
      <c r="F142" s="209"/>
      <c r="G142" s="209"/>
    </row>
    <row r="143" x14ac:dyDescent="0.3">
      <c r="A143" s="207"/>
      <c r="B143" s="207"/>
      <c r="C143" s="207" t="s">
        <v>388</v>
      </c>
      <c r="D143" s="208">
        <v>7</v>
      </c>
      <c r="E143" s="211" t="e">
        <f t="shared" si="4"/>
        <v>#N/A</v>
      </c>
      <c r="F143" s="209"/>
      <c r="G143" s="209"/>
    </row>
    <row r="144" x14ac:dyDescent="0.3">
      <c r="A144" s="207"/>
      <c r="B144" s="207"/>
      <c r="C144" s="207" t="s">
        <v>388</v>
      </c>
      <c r="D144" s="208">
        <v>7</v>
      </c>
      <c r="E144" s="211" t="e">
        <f t="shared" si="4"/>
        <v>#N/A</v>
      </c>
      <c r="F144" s="209"/>
      <c r="G144" s="209"/>
    </row>
    <row r="145" x14ac:dyDescent="0.3">
      <c r="A145" s="207"/>
      <c r="B145" s="207"/>
      <c r="C145" s="207" t="s">
        <v>388</v>
      </c>
      <c r="D145" s="208">
        <v>7</v>
      </c>
      <c r="E145" s="211" t="e">
        <f t="shared" si="4"/>
        <v>#N/A</v>
      </c>
      <c r="F145" s="209"/>
      <c r="G145" s="209"/>
    </row>
    <row r="146" x14ac:dyDescent="0.3">
      <c r="A146" s="207"/>
      <c r="B146" s="207"/>
      <c r="C146" s="207" t="s">
        <v>388</v>
      </c>
      <c r="D146" s="208">
        <v>7</v>
      </c>
      <c r="E146" s="211" t="e">
        <f t="shared" si="4"/>
        <v>#N/A</v>
      </c>
      <c r="F146" s="209"/>
      <c r="G146" s="209"/>
    </row>
    <row r="147" x14ac:dyDescent="0.3">
      <c r="A147" s="207"/>
      <c r="B147" s="207"/>
      <c r="C147" s="207" t="s">
        <v>388</v>
      </c>
      <c r="D147" s="208">
        <v>7</v>
      </c>
      <c r="E147" s="211" t="e">
        <f t="shared" si="4"/>
        <v>#N/A</v>
      </c>
      <c r="F147" s="209"/>
      <c r="G147" s="209"/>
    </row>
    <row r="148" x14ac:dyDescent="0.3">
      <c r="A148" s="207"/>
      <c r="B148" s="207"/>
      <c r="C148" s="207" t="s">
        <v>388</v>
      </c>
      <c r="D148" s="208">
        <v>7</v>
      </c>
      <c r="E148" s="211" t="e">
        <f t="shared" si="4"/>
        <v>#N/A</v>
      </c>
      <c r="F148" s="209"/>
      <c r="G148" s="209"/>
    </row>
    <row r="149" x14ac:dyDescent="0.3">
      <c r="A149" s="207"/>
      <c r="B149" s="207"/>
      <c r="C149" s="207" t="s">
        <v>388</v>
      </c>
      <c r="D149" s="208">
        <v>7</v>
      </c>
      <c r="E149" s="211" t="e">
        <f t="shared" si="4"/>
        <v>#N/A</v>
      </c>
      <c r="F149" s="209"/>
      <c r="G149" s="209"/>
    </row>
    <row r="150" x14ac:dyDescent="0.3">
      <c r="A150" s="207"/>
      <c r="B150" s="207"/>
      <c r="C150" s="207" t="s">
        <v>388</v>
      </c>
      <c r="D150" s="208">
        <v>7</v>
      </c>
      <c r="E150" s="211" t="e">
        <f t="shared" si="4"/>
        <v>#N/A</v>
      </c>
      <c r="F150" s="209"/>
      <c r="G150" s="209"/>
    </row>
    <row r="151" x14ac:dyDescent="0.3">
      <c r="A151" s="207"/>
      <c r="B151" s="207"/>
      <c r="C151" s="207" t="s">
        <v>388</v>
      </c>
      <c r="D151" s="208">
        <v>7</v>
      </c>
      <c r="E151" s="211" t="e">
        <f t="shared" si="4"/>
        <v>#N/A</v>
      </c>
      <c r="F151" s="209"/>
      <c r="G151" s="209"/>
    </row>
    <row r="152" x14ac:dyDescent="0.3">
      <c r="A152" s="207"/>
      <c r="B152" s="207"/>
      <c r="C152" s="207" t="s">
        <v>388</v>
      </c>
      <c r="D152" s="208">
        <v>7</v>
      </c>
      <c r="E152" s="211" t="e">
        <f t="shared" si="4"/>
        <v>#N/A</v>
      </c>
      <c r="F152" s="209"/>
      <c r="G152" s="209"/>
    </row>
    <row r="153" x14ac:dyDescent="0.3">
      <c r="A153" s="207"/>
      <c r="B153" s="207"/>
      <c r="C153" s="207" t="s">
        <v>388</v>
      </c>
      <c r="D153" s="208">
        <v>7</v>
      </c>
      <c r="E153" s="211" t="e">
        <f t="shared" si="4"/>
        <v>#N/A</v>
      </c>
      <c r="F153" s="209"/>
      <c r="G153" s="209"/>
    </row>
    <row r="154" x14ac:dyDescent="0.3">
      <c r="A154" s="207"/>
      <c r="B154" s="207"/>
      <c r="C154" s="207" t="s">
        <v>388</v>
      </c>
      <c r="D154" s="208">
        <v>7</v>
      </c>
      <c r="E154" s="211" t="e">
        <f t="shared" si="4"/>
        <v>#N/A</v>
      </c>
      <c r="F154" s="209"/>
      <c r="G154" s="209"/>
    </row>
    <row r="155" x14ac:dyDescent="0.3">
      <c r="A155" s="207"/>
      <c r="B155" s="207"/>
      <c r="C155" s="207" t="s">
        <v>388</v>
      </c>
      <c r="D155" s="208">
        <v>7</v>
      </c>
      <c r="E155" s="211" t="e">
        <f t="shared" si="4"/>
        <v>#N/A</v>
      </c>
      <c r="F155" s="209"/>
      <c r="G155" s="209"/>
    </row>
    <row r="156" x14ac:dyDescent="0.3">
      <c r="A156" s="207"/>
      <c r="B156" s="207"/>
      <c r="C156" s="207" t="s">
        <v>388</v>
      </c>
      <c r="D156" s="208">
        <v>7</v>
      </c>
      <c r="E156" s="211" t="e">
        <f t="shared" si="4"/>
        <v>#N/A</v>
      </c>
      <c r="F156" s="209"/>
      <c r="G156" s="209"/>
    </row>
    <row r="157" x14ac:dyDescent="0.3">
      <c r="A157" s="207"/>
      <c r="B157" s="207"/>
      <c r="C157" s="207" t="s">
        <v>388</v>
      </c>
      <c r="D157" s="208">
        <v>7</v>
      </c>
      <c r="E157" s="211" t="e">
        <f t="shared" si="4"/>
        <v>#N/A</v>
      </c>
      <c r="F157" s="209"/>
      <c r="G157" s="209"/>
    </row>
    <row r="158" x14ac:dyDescent="0.3">
      <c r="A158" s="207"/>
      <c r="B158" s="207"/>
      <c r="C158" s="207"/>
      <c r="D158" s="208"/>
      <c r="E158" s="211"/>
      <c r="F158" s="209"/>
      <c r="G158" s="209"/>
    </row>
    <row r="160" x14ac:dyDescent="0.3">
      <c r="A160" s="213" t="s">
        <v>142</v>
      </c>
      <c r="B160" t="s">
        <v>143</v>
      </c>
      <c r="C160" t="s">
        <v>709</v>
      </c>
      <c r="D160" t="s">
        <v>710</v>
      </c>
      <c r="E160" t="s">
        <v>711</v>
      </c>
      <c r="F160" t="s">
        <v>712</v>
      </c>
      <c r="G160" t="s">
        <v>713</v>
      </c>
      <c r="H160" t="s">
        <v>714</v>
      </c>
      <c r="I160" t="s">
        <v>715</v>
      </c>
      <c r="J160" t="s">
        <v>716</v>
      </c>
      <c r="K160" t="s">
        <v>717</v>
      </c>
      <c r="L160" t="s">
        <v>718</v>
      </c>
      <c r="M160" t="s">
        <v>719</v>
      </c>
      <c r="N160" t="s">
        <v>720</v>
      </c>
      <c r="O160" t="s">
        <v>721</v>
      </c>
      <c r="P160" t="s">
        <v>722</v>
      </c>
      <c r="Q160" t="s">
        <v>723</v>
      </c>
      <c r="R160" t="s">
        <v>724</v>
      </c>
      <c r="S160" t="s">
        <v>725</v>
      </c>
      <c r="T160" t="s">
        <v>726</v>
      </c>
      <c r="U160" t="s">
        <v>727</v>
      </c>
      <c r="V160" t="s">
        <v>728</v>
      </c>
      <c r="W160" t="s">
        <v>729</v>
      </c>
      <c r="X160" t="s">
        <v>730</v>
      </c>
      <c r="Y160" t="s">
        <v>731</v>
      </c>
      <c r="Z160" t="s">
        <v>732</v>
      </c>
      <c r="AA160" t="s">
        <v>733</v>
      </c>
      <c r="AB160" t="s">
        <v>734</v>
      </c>
      <c r="AC160" t="s">
        <v>735</v>
      </c>
      <c r="AD160" t="s">
        <v>736</v>
      </c>
      <c r="AE160" t="s">
        <v>737</v>
      </c>
      <c r="AF160" t="s">
        <v>738</v>
      </c>
      <c r="AG160" t="s">
        <v>739</v>
      </c>
      <c r="AH160" t="s">
        <v>740</v>
      </c>
      <c r="AI160" t="s">
        <v>741</v>
      </c>
      <c r="AJ160" t="s">
        <v>742</v>
      </c>
      <c r="AK160" t="s">
        <v>743</v>
      </c>
      <c r="AL160" t="s">
        <v>744</v>
      </c>
      <c r="AM160" t="s">
        <v>745</v>
      </c>
      <c r="AN160" t="s">
        <v>746</v>
      </c>
      <c r="AO160" t="s">
        <v>747</v>
      </c>
      <c r="AP160" t="s">
        <v>748</v>
      </c>
      <c r="AQ160" t="s">
        <v>749</v>
      </c>
      <c r="AR160" t="s">
        <v>750</v>
      </c>
      <c r="AS160" t="s">
        <v>751</v>
      </c>
      <c r="AT160" t="s">
        <v>752</v>
      </c>
      <c r="AU160" t="s">
        <v>753</v>
      </c>
      <c r="AV160" t="s">
        <v>754</v>
      </c>
      <c r="AW160" t="s">
        <v>755</v>
      </c>
      <c r="AX160" t="s">
        <v>756</v>
      </c>
      <c r="AY160" t="s">
        <v>757</v>
      </c>
      <c r="AZ160" t="s">
        <v>758</v>
      </c>
      <c r="BA160" t="s">
        <v>762</v>
      </c>
      <c r="BB160" t="s">
        <v>766</v>
      </c>
      <c r="BC160" t="s">
        <v>767</v>
      </c>
    </row>
    <row r="161" x14ac:dyDescent="0.3">
      <c r="A161" s="7" t="s">
        <v>419</v>
      </c>
      <c r="B161" t="s">
        <v>420</v>
      </c>
      <c r="C161" s="4">
        <v>1</v>
      </c>
      <c r="D161" t="s">
        <v>45</v>
      </c>
      <c r="E161" t="s">
        <v>53</v>
      </c>
      <c r="F161" s="4">
        <v>91.039222717285156</v>
      </c>
      <c r="G161" s="4">
        <v>89.875175476074219</v>
      </c>
      <c r="H161" s="4">
        <v>91.835418701171875</v>
      </c>
      <c r="I161" s="4">
        <v>92.279808044433594</v>
      </c>
      <c r="J161" s="4">
        <v>95.625732421875</v>
      </c>
      <c r="K161" s="4">
        <v>98.14874267578125</v>
      </c>
      <c r="L161" s="4">
        <v>97.561538696289063</v>
      </c>
      <c r="M161" s="4">
        <v>98.1044921875</v>
      </c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t="s">
        <v>759</v>
      </c>
      <c r="BA161" t="s">
        <v>763</v>
      </c>
      <c r="BB161" t="s">
        <v>631</v>
      </c>
      <c r="BC161" t="s">
        <v>56</v>
      </c>
    </row>
    <row r="162" x14ac:dyDescent="0.3">
      <c r="A162" t="s">
        <v>422</v>
      </c>
      <c r="B162" t="s">
        <v>423</v>
      </c>
      <c r="C162" s="4">
        <v>1</v>
      </c>
      <c r="D162" t="s">
        <v>45</v>
      </c>
      <c r="E162" t="s">
        <v>53</v>
      </c>
      <c r="F162" s="4">
        <v>99.913375854492188</v>
      </c>
      <c r="G162" s="4">
        <v>100</v>
      </c>
      <c r="H162" s="4">
        <v>99.862724304199219</v>
      </c>
      <c r="I162" s="4">
        <v>99.058280944824219</v>
      </c>
      <c r="J162" s="4">
        <v>99.305900573730469</v>
      </c>
      <c r="K162" s="4">
        <v>99.792877197265625</v>
      </c>
      <c r="L162" s="4">
        <v>99.764198303222656</v>
      </c>
      <c r="M162" s="4">
        <v>99.89105224609375</v>
      </c>
      <c r="N162" s="4">
        <v>100</v>
      </c>
      <c r="O162" s="4">
        <v>100</v>
      </c>
      <c r="P162" s="4">
        <v>99.404998779296875</v>
      </c>
      <c r="Q162" s="4">
        <v>100</v>
      </c>
      <c r="R162" s="4">
        <v>99.657707214355469</v>
      </c>
      <c r="S162" s="4">
        <v>99.435203552246094</v>
      </c>
      <c r="T162" s="4">
        <v>99.096603393554688</v>
      </c>
      <c r="U162" s="4">
        <v>100</v>
      </c>
      <c r="V162" s="4">
        <v>98.958251953125</v>
      </c>
      <c r="W162" s="4">
        <v>100</v>
      </c>
      <c r="X162" s="4">
        <v>100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>
        <v>100</v>
      </c>
      <c r="AY162" s="4">
        <v>98.958251953125</v>
      </c>
      <c r="AZ162" t="s">
        <v>760</v>
      </c>
      <c r="BA162" t="s">
        <v>763</v>
      </c>
      <c r="BB162" t="s">
        <v>631</v>
      </c>
      <c r="BC162" t="s">
        <v>56</v>
      </c>
    </row>
    <row r="163" x14ac:dyDescent="0.3">
      <c r="A163" t="s">
        <v>426</v>
      </c>
      <c r="B163" t="s">
        <v>427</v>
      </c>
      <c r="C163" s="4">
        <v>1</v>
      </c>
      <c r="D163" t="s">
        <v>45</v>
      </c>
      <c r="E163" t="s">
        <v>53</v>
      </c>
      <c r="F163" s="4">
        <v>96.483970642089844</v>
      </c>
      <c r="G163" s="4">
        <v>98.300193786621094</v>
      </c>
      <c r="H163" s="4">
        <v>95.975700378417969</v>
      </c>
      <c r="I163" s="4">
        <v>98.804428100585938</v>
      </c>
      <c r="J163" s="4">
        <v>99.573440551757813</v>
      </c>
      <c r="K163" s="4">
        <v>99.7728271484375</v>
      </c>
      <c r="L163" s="4">
        <v>99.788558959960938</v>
      </c>
      <c r="M163" s="4">
        <v>99.853378295898438</v>
      </c>
      <c r="N163" s="4">
        <v>99.426582336425781</v>
      </c>
      <c r="O163" s="4">
        <v>99.681709289550781</v>
      </c>
      <c r="P163" s="4">
        <v>99.586990356445313</v>
      </c>
      <c r="Q163" s="4">
        <v>99.886268615722656</v>
      </c>
      <c r="R163" s="4">
        <v>99.394256591796875</v>
      </c>
      <c r="S163" s="4">
        <v>99.371047973632813</v>
      </c>
      <c r="T163" s="4">
        <v>99.345558166503906</v>
      </c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>
        <v>99.886268615722656</v>
      </c>
      <c r="AY163" s="4">
        <v>99.345558166503906</v>
      </c>
      <c r="AZ163" t="s">
        <v>759</v>
      </c>
      <c r="BA163" t="s">
        <v>763</v>
      </c>
      <c r="BB163" t="s">
        <v>631</v>
      </c>
      <c r="BC163" t="s">
        <v>56</v>
      </c>
    </row>
    <row r="164" x14ac:dyDescent="0.3">
      <c r="A164" t="s">
        <v>432</v>
      </c>
      <c r="B164" t="s">
        <v>433</v>
      </c>
      <c r="C164" s="4">
        <v>1</v>
      </c>
      <c r="D164" t="s">
        <v>45</v>
      </c>
      <c r="E164" t="s">
        <v>53</v>
      </c>
      <c r="F164" s="4">
        <v>96.142356872558594</v>
      </c>
      <c r="G164" s="4">
        <v>97.333335876464844</v>
      </c>
      <c r="H164" s="4">
        <v>94.845703125</v>
      </c>
      <c r="I164" s="4">
        <v>98.398811340332031</v>
      </c>
      <c r="J164" s="4">
        <v>99.310020446777344</v>
      </c>
      <c r="K164" s="4">
        <v>99.112442016601563</v>
      </c>
      <c r="L164" s="4">
        <v>99.674018859863281</v>
      </c>
      <c r="M164" s="4">
        <v>99.775962829589844</v>
      </c>
      <c r="N164" s="4">
        <v>88.486801147460938</v>
      </c>
      <c r="O164" s="4">
        <v>98.864349365234375</v>
      </c>
      <c r="P164" s="4">
        <v>99.240936279296875</v>
      </c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>
        <v>99.240936279296875</v>
      </c>
      <c r="AY164" s="4">
        <v>88.486801147460938</v>
      </c>
      <c r="AZ164" t="s">
        <v>759</v>
      </c>
      <c r="BA164" t="s">
        <v>763</v>
      </c>
      <c r="BB164" t="s">
        <v>631</v>
      </c>
      <c r="BC164" t="s">
        <v>56</v>
      </c>
    </row>
    <row r="165" x14ac:dyDescent="0.3">
      <c r="A165" t="s">
        <v>453</v>
      </c>
      <c r="B165" t="s">
        <v>454</v>
      </c>
      <c r="C165" s="4">
        <v>1</v>
      </c>
      <c r="D165" t="s">
        <v>45</v>
      </c>
      <c r="E165" t="s">
        <v>53</v>
      </c>
      <c r="F165" s="4">
        <v>98.394439697265625</v>
      </c>
      <c r="G165" s="4">
        <v>96.156097412109375</v>
      </c>
      <c r="H165" s="4">
        <v>100</v>
      </c>
      <c r="I165" s="4">
        <v>91.250686645507813</v>
      </c>
      <c r="J165" s="4">
        <v>92.916419982910156</v>
      </c>
      <c r="K165" s="4">
        <v>96.898857116699219</v>
      </c>
      <c r="L165" s="4">
        <v>99.586448669433594</v>
      </c>
      <c r="M165" s="4">
        <v>99.974807739257813</v>
      </c>
      <c r="N165" s="4">
        <v>99.465461730957031</v>
      </c>
      <c r="O165" s="4">
        <v>96.6923828125</v>
      </c>
      <c r="P165" s="4">
        <v>96.016563415527344</v>
      </c>
      <c r="Q165" s="4">
        <v>98.56329345703125</v>
      </c>
      <c r="R165" s="4">
        <v>90.686256408691406</v>
      </c>
      <c r="S165" s="4">
        <v>91.910987854003906</v>
      </c>
      <c r="T165" s="4">
        <v>96.327247619628906</v>
      </c>
      <c r="U165" s="4">
        <v>100</v>
      </c>
      <c r="V165" s="4">
        <v>97.644607543945313</v>
      </c>
      <c r="W165" s="4">
        <v>100</v>
      </c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>
        <v>100</v>
      </c>
      <c r="AY165" s="4">
        <v>90.686256408691406</v>
      </c>
      <c r="AZ165" t="s">
        <v>760</v>
      </c>
      <c r="BA165" t="s">
        <v>763</v>
      </c>
      <c r="BB165" t="s">
        <v>631</v>
      </c>
      <c r="BC165" t="s">
        <v>56</v>
      </c>
    </row>
    <row r="166">
      <c r="A166" t="s">
        <v>471</v>
      </c>
      <c r="B166" t="s">
        <v>472</v>
      </c>
      <c r="C166" s="4">
        <v>1</v>
      </c>
      <c r="D166" t="s">
        <v>45</v>
      </c>
      <c r="E166" t="s">
        <v>53</v>
      </c>
      <c r="F166" s="4">
        <v>95.627510070800781</v>
      </c>
      <c r="G166" s="4">
        <v>92.314460754394531</v>
      </c>
      <c r="H166" s="4">
        <v>98.092765808105469</v>
      </c>
      <c r="I166" s="4">
        <v>97.332748413085938</v>
      </c>
      <c r="J166" s="4">
        <v>97.644943237304688</v>
      </c>
      <c r="K166" s="4">
        <v>98.18408203125</v>
      </c>
      <c r="L166" s="4">
        <v>98.965408325195313</v>
      </c>
      <c r="M166" s="4">
        <v>99.450851440429688</v>
      </c>
      <c r="N166" s="4">
        <v>94.576499938964844</v>
      </c>
      <c r="O166" s="4">
        <v>100</v>
      </c>
      <c r="P166" s="4">
        <v>99.661849975585938</v>
      </c>
      <c r="Q166" s="4">
        <v>98.761306762695313</v>
      </c>
      <c r="R166" s="4">
        <v>99.440971374511719</v>
      </c>
      <c r="S166" s="4">
        <v>100</v>
      </c>
      <c r="T166" s="4">
        <v>98.587928771972656</v>
      </c>
      <c r="U166" s="4">
        <v>98.156021118164063</v>
      </c>
      <c r="V166" s="4">
        <v>96.469001770019531</v>
      </c>
      <c r="W166" s="4">
        <v>99.7825927734375</v>
      </c>
      <c r="X166" s="4">
        <v>100</v>
      </c>
      <c r="Y166" s="4">
        <v>97.387039184570313</v>
      </c>
      <c r="Z166" s="4">
        <v>98.481277465820313</v>
      </c>
      <c r="AA166" s="4">
        <v>97.834426879882813</v>
      </c>
      <c r="AB166" s="4">
        <v>98.529006958007813</v>
      </c>
      <c r="AC166" s="4">
        <v>100</v>
      </c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>
        <v>100</v>
      </c>
      <c r="AY166" s="4">
        <v>94.576499938964844</v>
      </c>
      <c r="AZ166" t="s">
        <v>761</v>
      </c>
      <c r="BA166" t="s">
        <v>763</v>
      </c>
      <c r="BB166" t="s">
        <v>631</v>
      </c>
      <c r="BC166" t="s">
        <v>56</v>
      </c>
    </row>
    <row r="167">
      <c r="A167" t="s">
        <v>474</v>
      </c>
      <c r="B167" t="s">
        <v>475</v>
      </c>
      <c r="C167" s="4">
        <v>1</v>
      </c>
      <c r="D167" t="s">
        <v>45</v>
      </c>
      <c r="E167" t="s">
        <v>53</v>
      </c>
      <c r="F167" s="4">
        <v>87.455902099609375</v>
      </c>
      <c r="G167" s="4">
        <v>81.979408264160156</v>
      </c>
      <c r="H167" s="4">
        <v>97.135063171386719</v>
      </c>
      <c r="I167" s="4">
        <v>70.650321960449219</v>
      </c>
      <c r="J167" s="4">
        <v>78.367088317871094</v>
      </c>
      <c r="K167" s="4">
        <v>83.038803100585938</v>
      </c>
      <c r="L167" s="4">
        <v>93.412498474121094</v>
      </c>
      <c r="M167" s="4">
        <v>98.15850830078125</v>
      </c>
      <c r="N167" s="4">
        <v>58.799999237060547</v>
      </c>
      <c r="O167" s="4">
        <v>99.900001525878906</v>
      </c>
      <c r="P167" s="4">
        <v>96.599998474121094</v>
      </c>
      <c r="Q167" s="4">
        <v>80.099998474121094</v>
      </c>
      <c r="R167" s="4">
        <v>91.099998474121094</v>
      </c>
      <c r="S167" s="4">
        <v>75.599998474121094</v>
      </c>
      <c r="T167" s="4">
        <v>91.300003051757813</v>
      </c>
      <c r="U167" s="4">
        <v>76.5</v>
      </c>
      <c r="V167" s="4">
        <v>96.800003051757813</v>
      </c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>
        <v>99.900001525878906</v>
      </c>
      <c r="AY167" s="4">
        <v>58.799999237060547</v>
      </c>
      <c r="AZ167" t="s">
        <v>761</v>
      </c>
      <c r="BA167" t="s">
        <v>763</v>
      </c>
      <c r="BB167" t="s">
        <v>631</v>
      </c>
      <c r="BC167" t="s">
        <v>56</v>
      </c>
    </row>
    <row r="168">
      <c r="A168" t="s">
        <v>484</v>
      </c>
      <c r="B168" t="s">
        <v>485</v>
      </c>
      <c r="C168" s="4">
        <v>1</v>
      </c>
      <c r="D168" t="s">
        <v>45</v>
      </c>
      <c r="E168" t="s">
        <v>53</v>
      </c>
      <c r="F168" s="4">
        <v>97.04205322265625</v>
      </c>
      <c r="G168" s="4">
        <v>99.278434753417969</v>
      </c>
      <c r="H168" s="4">
        <v>95.914291381835938</v>
      </c>
      <c r="I168" s="4">
        <v>98.414718627929688</v>
      </c>
      <c r="J168" s="4">
        <v>99.0400390625</v>
      </c>
      <c r="K168" s="4">
        <v>99.323760986328125</v>
      </c>
      <c r="L168" s="4">
        <v>99.349998474121094</v>
      </c>
      <c r="M168" s="4">
        <v>99.035629272460938</v>
      </c>
      <c r="N168" s="4">
        <v>99.699996948242188</v>
      </c>
      <c r="O168" s="4">
        <v>96.199996948242188</v>
      </c>
      <c r="P168" s="4">
        <v>98.400001525878906</v>
      </c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>
        <v>99.699996948242188</v>
      </c>
      <c r="AY168" s="4">
        <v>96.199996948242188</v>
      </c>
      <c r="AZ168" t="s">
        <v>759</v>
      </c>
      <c r="BA168" t="s">
        <v>763</v>
      </c>
      <c r="BB168" t="s">
        <v>631</v>
      </c>
      <c r="BC168" t="s">
        <v>56</v>
      </c>
    </row>
    <row r="169">
      <c r="A169" t="s">
        <v>492</v>
      </c>
      <c r="B169" t="s">
        <v>493</v>
      </c>
      <c r="C169" s="4">
        <v>1</v>
      </c>
      <c r="D169" t="s">
        <v>45</v>
      </c>
      <c r="E169" t="s">
        <v>53</v>
      </c>
      <c r="F169" s="4">
        <v>93.141464233398438</v>
      </c>
      <c r="G169" s="4">
        <v>96.637893676757813</v>
      </c>
      <c r="H169" s="4">
        <v>90.583259582519531</v>
      </c>
      <c r="I169" s="4">
        <v>97.566322326660156</v>
      </c>
      <c r="J169" s="4">
        <v>99.598640441894531</v>
      </c>
      <c r="K169" s="4">
        <v>99.398941040039063</v>
      </c>
      <c r="L169" s="4">
        <v>99.326950073242188</v>
      </c>
      <c r="M169" s="4">
        <v>99.900001525878906</v>
      </c>
      <c r="N169" s="4">
        <v>99.5</v>
      </c>
      <c r="O169" s="4">
        <v>99</v>
      </c>
      <c r="P169" s="4">
        <v>98.699996948242188</v>
      </c>
      <c r="Q169" s="4">
        <v>99.699996948242188</v>
      </c>
      <c r="R169" s="4">
        <v>99.800003051757813</v>
      </c>
      <c r="S169" s="4">
        <v>97.599998474121094</v>
      </c>
      <c r="T169" s="4">
        <v>99.800003051757813</v>
      </c>
      <c r="U169" s="4">
        <v>99.800003051757813</v>
      </c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>
        <v>99.800003051757813</v>
      </c>
      <c r="AY169" s="4">
        <v>97.599998474121094</v>
      </c>
      <c r="AZ169" t="s">
        <v>759</v>
      </c>
      <c r="BA169" t="s">
        <v>763</v>
      </c>
      <c r="BB169" t="s">
        <v>631</v>
      </c>
      <c r="BC169" t="s">
        <v>56</v>
      </c>
    </row>
    <row r="170">
      <c r="A170" t="s">
        <v>498</v>
      </c>
      <c r="B170" t="s">
        <v>499</v>
      </c>
      <c r="C170" s="4">
        <v>1</v>
      </c>
      <c r="D170" t="s">
        <v>45</v>
      </c>
      <c r="E170" t="s">
        <v>53</v>
      </c>
      <c r="F170" s="4">
        <v>89.055656433105469</v>
      </c>
      <c r="G170" s="4">
        <v>83.159965515136719</v>
      </c>
      <c r="H170" s="4">
        <v>97.013595581054688</v>
      </c>
      <c r="I170" s="4">
        <v>71.304359436035156</v>
      </c>
      <c r="J170" s="4">
        <v>79.848602294921875</v>
      </c>
      <c r="K170" s="4">
        <v>86.401069641113281</v>
      </c>
      <c r="L170" s="4">
        <v>91.822708129882813</v>
      </c>
      <c r="M170" s="4">
        <v>96.582878112792969</v>
      </c>
      <c r="N170" s="4">
        <v>77</v>
      </c>
      <c r="O170" s="4">
        <v>98.300003051757813</v>
      </c>
      <c r="P170" s="4">
        <v>85.900001525878906</v>
      </c>
      <c r="Q170" s="4">
        <v>86</v>
      </c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>
        <v>98.300003051757813</v>
      </c>
      <c r="AY170" s="4">
        <v>77</v>
      </c>
      <c r="AZ170" t="s">
        <v>759</v>
      </c>
      <c r="BA170" t="s">
        <v>763</v>
      </c>
      <c r="BB170" t="s">
        <v>631</v>
      </c>
      <c r="BC170" t="s">
        <v>56</v>
      </c>
    </row>
    <row r="171">
      <c r="A171" t="s">
        <v>505</v>
      </c>
      <c r="B171" t="s">
        <v>506</v>
      </c>
      <c r="C171" s="4">
        <v>1</v>
      </c>
      <c r="D171" t="s">
        <v>45</v>
      </c>
      <c r="E171" t="s">
        <v>53</v>
      </c>
      <c r="F171" s="4">
        <v>85.522117614746094</v>
      </c>
      <c r="G171" s="4">
        <v>88.376991271972656</v>
      </c>
      <c r="H171" s="4">
        <v>83.273712158203125</v>
      </c>
      <c r="I171" s="4">
        <v>97.709030151367188</v>
      </c>
      <c r="J171" s="4">
        <v>99.105667114257813</v>
      </c>
      <c r="K171" s="4">
        <v>99.246726989746094</v>
      </c>
      <c r="L171" s="4">
        <v>99.337692260742188</v>
      </c>
      <c r="M171" s="4">
        <v>99.574897766113281</v>
      </c>
      <c r="N171" s="4">
        <v>99.239021301269531</v>
      </c>
      <c r="O171" s="4">
        <v>98.468368530273438</v>
      </c>
      <c r="P171" s="4">
        <v>98.422706604003906</v>
      </c>
      <c r="Q171" s="4">
        <v>97.513069152832031</v>
      </c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>
        <v>99.239021301269531</v>
      </c>
      <c r="AY171" s="4">
        <v>97.513069152832031</v>
      </c>
      <c r="AZ171" t="s">
        <v>759</v>
      </c>
      <c r="BA171" t="s">
        <v>763</v>
      </c>
      <c r="BB171" t="s">
        <v>631</v>
      </c>
      <c r="BC171" t="s">
        <v>56</v>
      </c>
    </row>
    <row r="172">
      <c r="A172" t="s">
        <v>511</v>
      </c>
      <c r="B172" t="s">
        <v>512</v>
      </c>
      <c r="C172" s="4">
        <v>1</v>
      </c>
      <c r="D172" t="s">
        <v>45</v>
      </c>
      <c r="E172" t="s">
        <v>53</v>
      </c>
      <c r="F172" s="4">
        <v>81.196273803710938</v>
      </c>
      <c r="G172" s="4">
        <v>75.638381958007813</v>
      </c>
      <c r="H172" s="4">
        <v>96.236915588378906</v>
      </c>
      <c r="I172" s="4">
        <v>71.611061096191406</v>
      </c>
      <c r="J172" s="4">
        <v>73.405326843261719</v>
      </c>
      <c r="K172" s="4">
        <v>76.051063537597656</v>
      </c>
      <c r="L172" s="4">
        <v>88.712478637695313</v>
      </c>
      <c r="M172" s="4">
        <v>95.553810119628906</v>
      </c>
      <c r="N172" s="4">
        <v>90.012016296386719</v>
      </c>
      <c r="O172" s="4">
        <v>99.077301025390625</v>
      </c>
      <c r="P172" s="4">
        <v>74.271331787109375</v>
      </c>
      <c r="Q172" s="4">
        <v>68.65814208984375</v>
      </c>
      <c r="R172" s="4">
        <v>89.051498413085938</v>
      </c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>
        <v>99.077301025390625</v>
      </c>
      <c r="AY172" s="4">
        <v>68.65814208984375</v>
      </c>
      <c r="AZ172" t="s">
        <v>761</v>
      </c>
      <c r="BA172" t="s">
        <v>763</v>
      </c>
      <c r="BB172" t="s">
        <v>631</v>
      </c>
      <c r="BC172" t="s">
        <v>56</v>
      </c>
    </row>
    <row r="173">
      <c r="A173" t="s">
        <v>520</v>
      </c>
      <c r="B173" t="s">
        <v>521</v>
      </c>
      <c r="C173" s="4">
        <v>1</v>
      </c>
      <c r="D173" t="s">
        <v>45</v>
      </c>
      <c r="E173" t="s">
        <v>53</v>
      </c>
      <c r="F173" s="4">
        <v>98.875717163085938</v>
      </c>
      <c r="G173" s="4">
        <v>99.630279541015625</v>
      </c>
      <c r="H173" s="4">
        <v>98.619400024414063</v>
      </c>
      <c r="I173" s="4">
        <v>96.083549499511719</v>
      </c>
      <c r="J173" s="4">
        <v>96.873260498046875</v>
      </c>
      <c r="K173" s="4">
        <v>97.323013305664063</v>
      </c>
      <c r="L173" s="4">
        <v>97.023750305175781</v>
      </c>
      <c r="M173" s="4">
        <v>98.875953674316406</v>
      </c>
      <c r="N173" s="4">
        <v>97.061691284179688</v>
      </c>
      <c r="O173" s="4">
        <v>96.996551513671875</v>
      </c>
      <c r="P173" s="4">
        <v>97.383758544921875</v>
      </c>
      <c r="Q173" s="4">
        <v>98.041519165039063</v>
      </c>
      <c r="R173" s="4">
        <v>98.604209899902344</v>
      </c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>
        <v>98.604209899902344</v>
      </c>
      <c r="AY173" s="4">
        <v>96.996551513671875</v>
      </c>
      <c r="AZ173" t="s">
        <v>760</v>
      </c>
      <c r="BA173" t="s">
        <v>763</v>
      </c>
      <c r="BB173" t="s">
        <v>631</v>
      </c>
      <c r="BC173" t="s">
        <v>56</v>
      </c>
    </row>
    <row r="174">
      <c r="A174" t="s">
        <v>522</v>
      </c>
      <c r="B174" t="s">
        <v>523</v>
      </c>
      <c r="C174" s="4">
        <v>1</v>
      </c>
      <c r="D174" t="s">
        <v>45</v>
      </c>
      <c r="E174" t="s">
        <v>53</v>
      </c>
      <c r="F174" s="4">
        <v>98.8143310546875</v>
      </c>
      <c r="G174" s="4">
        <v>97.572685241699219</v>
      </c>
      <c r="H174" s="4">
        <v>100</v>
      </c>
      <c r="I174" s="4">
        <v>98.742988586425781</v>
      </c>
      <c r="J174" s="4">
        <v>99.094223022460938</v>
      </c>
      <c r="K174" s="4">
        <v>99.071990966796875</v>
      </c>
      <c r="L174" s="4">
        <v>99.852210998535156</v>
      </c>
      <c r="M174" s="4">
        <v>100</v>
      </c>
      <c r="N174" s="4">
        <v>100</v>
      </c>
      <c r="O174" s="4">
        <v>100</v>
      </c>
      <c r="P174" s="4">
        <v>100</v>
      </c>
      <c r="Q174" s="4">
        <v>100</v>
      </c>
      <c r="R174" s="4">
        <v>97.558822631835938</v>
      </c>
      <c r="S174" s="4">
        <v>98.836578369140625</v>
      </c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>
        <v>100</v>
      </c>
      <c r="AY174" s="4">
        <v>97.558822631835938</v>
      </c>
      <c r="AZ174" t="s">
        <v>761</v>
      </c>
      <c r="BA174" t="s">
        <v>763</v>
      </c>
      <c r="BB174" t="s">
        <v>631</v>
      </c>
      <c r="BC174" t="s">
        <v>56</v>
      </c>
    </row>
    <row r="175">
      <c r="A175" t="s">
        <v>525</v>
      </c>
      <c r="B175" t="s">
        <v>526</v>
      </c>
      <c r="C175" s="4">
        <v>1</v>
      </c>
      <c r="D175" t="s">
        <v>45</v>
      </c>
      <c r="E175" t="s">
        <v>53</v>
      </c>
      <c r="F175" s="4">
        <v>93.790824890136719</v>
      </c>
      <c r="G175" s="4">
        <v>99.374382019042969</v>
      </c>
      <c r="H175" s="4">
        <v>91.311012268066406</v>
      </c>
      <c r="I175" s="4">
        <v>99.436538696289063</v>
      </c>
      <c r="J175" s="4">
        <v>99.610877990722656</v>
      </c>
      <c r="K175" s="4">
        <v>99.841667175292969</v>
      </c>
      <c r="L175" s="4">
        <v>98.994476318359375</v>
      </c>
      <c r="M175" s="4">
        <v>98.988609313964844</v>
      </c>
      <c r="N175" s="4">
        <v>98.737342834472656</v>
      </c>
      <c r="O175" s="4">
        <v>98.7374267578125</v>
      </c>
      <c r="P175" s="4">
        <v>98.968559265136719</v>
      </c>
      <c r="Q175" s="4">
        <v>99.809852600097656</v>
      </c>
      <c r="R175" s="4">
        <v>98.176811218261719</v>
      </c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>
        <v>99.809852600097656</v>
      </c>
      <c r="AY175" s="4">
        <v>98.176811218261719</v>
      </c>
      <c r="AZ175" t="s">
        <v>759</v>
      </c>
      <c r="BA175" t="s">
        <v>763</v>
      </c>
      <c r="BB175" t="s">
        <v>631</v>
      </c>
      <c r="BC175" t="s">
        <v>56</v>
      </c>
    </row>
    <row r="176">
      <c r="A176" t="s">
        <v>638</v>
      </c>
      <c r="B176" t="s">
        <v>676</v>
      </c>
      <c r="C176" s="4"/>
      <c r="D176" t="s">
        <v>45</v>
      </c>
      <c r="E176" t="s">
        <v>53</v>
      </c>
      <c r="F176" s="4">
        <v>100</v>
      </c>
      <c r="G176" s="4">
        <v>100</v>
      </c>
      <c r="H176" s="4">
        <v>100</v>
      </c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t="s">
        <v>759</v>
      </c>
      <c r="BA176" t="s">
        <v>764</v>
      </c>
      <c r="BB176" t="s">
        <v>631</v>
      </c>
      <c r="BC176" t="s">
        <v>56</v>
      </c>
    </row>
    <row r="177">
      <c r="A177" t="s">
        <v>653</v>
      </c>
      <c r="B177" t="s">
        <v>691</v>
      </c>
      <c r="C177" s="4"/>
      <c r="D177" t="s">
        <v>45</v>
      </c>
      <c r="E177" t="s">
        <v>53</v>
      </c>
      <c r="F177" s="4">
        <v>100</v>
      </c>
      <c r="G177" s="4">
        <v>100</v>
      </c>
      <c r="H177" s="4">
        <v>100</v>
      </c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t="s">
        <v>759</v>
      </c>
      <c r="BA177" t="s">
        <v>764</v>
      </c>
      <c r="BB177" t="s">
        <v>631</v>
      </c>
      <c r="BC177" t="s">
        <v>56</v>
      </c>
    </row>
    <row r="178">
      <c r="A178" t="s">
        <v>633</v>
      </c>
      <c r="B178" t="s">
        <v>671</v>
      </c>
      <c r="C178" s="4"/>
      <c r="D178" t="s">
        <v>45</v>
      </c>
      <c r="E178" t="s">
        <v>53</v>
      </c>
      <c r="F178" s="4">
        <v>91.3857421875</v>
      </c>
      <c r="G178" s="4">
        <v>81.571128845214844</v>
      </c>
      <c r="H178" s="4">
        <v>99.305282592773438</v>
      </c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t="s">
        <v>760</v>
      </c>
      <c r="BA178" t="s">
        <v>763</v>
      </c>
      <c r="BB178" t="s">
        <v>631</v>
      </c>
      <c r="BC178" t="s">
        <v>56</v>
      </c>
    </row>
    <row r="179">
      <c r="A179" t="s">
        <v>656</v>
      </c>
      <c r="B179" t="s">
        <v>694</v>
      </c>
      <c r="C179" s="4"/>
      <c r="D179" t="s">
        <v>45</v>
      </c>
      <c r="E179" t="s">
        <v>53</v>
      </c>
      <c r="F179" s="4">
        <v>100</v>
      </c>
      <c r="G179" s="4">
        <v>100</v>
      </c>
      <c r="H179" s="4">
        <v>100</v>
      </c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t="s">
        <v>759</v>
      </c>
      <c r="BA179" t="s">
        <v>764</v>
      </c>
      <c r="BB179" t="s">
        <v>631</v>
      </c>
      <c r="BC179" t="s">
        <v>56</v>
      </c>
    </row>
    <row r="180">
      <c r="A180" t="s">
        <v>646</v>
      </c>
      <c r="B180" t="s">
        <v>684</v>
      </c>
      <c r="C180" s="4"/>
      <c r="D180" t="s">
        <v>45</v>
      </c>
      <c r="E180" t="s">
        <v>53</v>
      </c>
      <c r="F180" s="4">
        <v>99.108345031738281</v>
      </c>
      <c r="G180" s="4">
        <v>98.045852661132813</v>
      </c>
      <c r="H180" s="4">
        <v>99.468788146972656</v>
      </c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t="s">
        <v>759</v>
      </c>
      <c r="BA180" t="s">
        <v>763</v>
      </c>
      <c r="BB180" t="s">
        <v>631</v>
      </c>
      <c r="BC180" t="s">
        <v>56</v>
      </c>
    </row>
    <row r="181">
      <c r="A181" t="s">
        <v>637</v>
      </c>
      <c r="B181" t="s">
        <v>675</v>
      </c>
      <c r="C181" s="4"/>
      <c r="D181" t="s">
        <v>45</v>
      </c>
      <c r="E181" t="s">
        <v>53</v>
      </c>
      <c r="F181" s="4">
        <v>99.586669921875</v>
      </c>
      <c r="G181" s="4">
        <v>99.605552673339844</v>
      </c>
      <c r="H181" s="4">
        <v>99.572219848632813</v>
      </c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t="s">
        <v>759</v>
      </c>
      <c r="BA181" t="s">
        <v>763</v>
      </c>
      <c r="BB181" t="s">
        <v>631</v>
      </c>
      <c r="BC181" t="s">
        <v>56</v>
      </c>
    </row>
    <row r="182">
      <c r="A182" t="s">
        <v>657</v>
      </c>
      <c r="B182" t="s">
        <v>695</v>
      </c>
      <c r="C182" s="4"/>
      <c r="D182" t="s">
        <v>45</v>
      </c>
      <c r="E182" t="s">
        <v>53</v>
      </c>
      <c r="F182" s="4">
        <v>99.613288879394531</v>
      </c>
      <c r="G182" s="4">
        <v>99.746017456054688</v>
      </c>
      <c r="H182" s="4">
        <v>99.54742431640625</v>
      </c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t="s">
        <v>760</v>
      </c>
      <c r="BA182" t="s">
        <v>764</v>
      </c>
      <c r="BB182" t="s">
        <v>631</v>
      </c>
      <c r="BC182" t="s">
        <v>56</v>
      </c>
    </row>
    <row r="183">
      <c r="A183" t="s">
        <v>649</v>
      </c>
      <c r="B183" t="s">
        <v>687</v>
      </c>
      <c r="C183" s="4"/>
      <c r="D183" t="s">
        <v>45</v>
      </c>
      <c r="E183" t="s">
        <v>53</v>
      </c>
      <c r="F183" s="4">
        <v>99.880256652832031</v>
      </c>
      <c r="G183" s="4">
        <v>99.817596435546875</v>
      </c>
      <c r="H183" s="4">
        <v>99.90264892578125</v>
      </c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t="s">
        <v>759</v>
      </c>
      <c r="BA183" t="s">
        <v>764</v>
      </c>
      <c r="BB183" t="s">
        <v>631</v>
      </c>
      <c r="BC183" t="s">
        <v>56</v>
      </c>
    </row>
    <row r="184">
      <c r="A184" t="s">
        <v>645</v>
      </c>
      <c r="B184" t="s">
        <v>683</v>
      </c>
      <c r="C184" s="4"/>
      <c r="D184" t="s">
        <v>45</v>
      </c>
      <c r="E184" t="s">
        <v>53</v>
      </c>
      <c r="F184" s="4">
        <v>100</v>
      </c>
      <c r="G184" s="4">
        <v>100</v>
      </c>
      <c r="H184" s="4">
        <v>100</v>
      </c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t="s">
        <v>759</v>
      </c>
      <c r="BA184" t="s">
        <v>764</v>
      </c>
      <c r="BB184" t="s">
        <v>631</v>
      </c>
      <c r="BC184" t="s">
        <v>56</v>
      </c>
    </row>
    <row r="185">
      <c r="A185" t="s">
        <v>640</v>
      </c>
      <c r="B185" t="s">
        <v>678</v>
      </c>
      <c r="C185" s="4"/>
      <c r="D185" t="s">
        <v>45</v>
      </c>
      <c r="E185" t="s">
        <v>53</v>
      </c>
      <c r="F185" s="4">
        <v>99.71282958984375</v>
      </c>
      <c r="G185" s="4">
        <v>99.189498901367188</v>
      </c>
      <c r="H185" s="4">
        <v>99.951072692871094</v>
      </c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t="s">
        <v>759</v>
      </c>
      <c r="BA185" t="s">
        <v>764</v>
      </c>
      <c r="BB185" t="s">
        <v>631</v>
      </c>
      <c r="BC185" t="s">
        <v>56</v>
      </c>
    </row>
    <row r="186">
      <c r="A186" t="s">
        <v>658</v>
      </c>
      <c r="B186" t="s">
        <v>696</v>
      </c>
      <c r="C186" s="4"/>
      <c r="D186" t="s">
        <v>45</v>
      </c>
      <c r="E186" t="s">
        <v>53</v>
      </c>
      <c r="F186" s="4">
        <v>100</v>
      </c>
      <c r="G186" s="4">
        <v>100</v>
      </c>
      <c r="H186" s="4">
        <v>100</v>
      </c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t="s">
        <v>759</v>
      </c>
      <c r="BA186" t="s">
        <v>764</v>
      </c>
      <c r="BB186" t="s">
        <v>631</v>
      </c>
      <c r="BC186" t="s">
        <v>56</v>
      </c>
    </row>
    <row r="187">
      <c r="A187" t="s">
        <v>648</v>
      </c>
      <c r="B187" t="s">
        <v>686</v>
      </c>
      <c r="C187" s="4"/>
      <c r="D187" t="s">
        <v>45</v>
      </c>
      <c r="E187" t="s">
        <v>53</v>
      </c>
      <c r="F187" s="4">
        <v>100</v>
      </c>
      <c r="G187" s="4">
        <v>100</v>
      </c>
      <c r="H187" s="4">
        <v>100</v>
      </c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t="s">
        <v>759</v>
      </c>
      <c r="BA187" t="s">
        <v>764</v>
      </c>
      <c r="BB187" t="s">
        <v>631</v>
      </c>
      <c r="BC187" t="s">
        <v>56</v>
      </c>
    </row>
    <row r="188">
      <c r="A188" t="s">
        <v>661</v>
      </c>
      <c r="B188" t="s">
        <v>699</v>
      </c>
      <c r="C188" s="4"/>
      <c r="D188" t="s">
        <v>45</v>
      </c>
      <c r="E188" t="s">
        <v>53</v>
      </c>
      <c r="F188" s="4">
        <v>100</v>
      </c>
      <c r="G188" s="4">
        <v>100</v>
      </c>
      <c r="H188" s="4">
        <v>100</v>
      </c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t="s">
        <v>759</v>
      </c>
      <c r="BA188" t="s">
        <v>764</v>
      </c>
      <c r="BB188" t="s">
        <v>631</v>
      </c>
      <c r="BC188" t="s">
        <v>56</v>
      </c>
    </row>
    <row r="189">
      <c r="A189" t="s">
        <v>668</v>
      </c>
      <c r="B189" t="s">
        <v>706</v>
      </c>
      <c r="C189" s="4"/>
      <c r="D189" t="s">
        <v>45</v>
      </c>
      <c r="E189" t="s">
        <v>53</v>
      </c>
      <c r="F189" s="4">
        <v>100</v>
      </c>
      <c r="G189" s="4">
        <v>100</v>
      </c>
      <c r="H189" s="4">
        <v>100</v>
      </c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t="s">
        <v>759</v>
      </c>
      <c r="BA189" t="s">
        <v>764</v>
      </c>
      <c r="BB189" t="s">
        <v>631</v>
      </c>
      <c r="BC189" t="s">
        <v>56</v>
      </c>
    </row>
    <row r="190">
      <c r="A190" t="s">
        <v>636</v>
      </c>
      <c r="B190" t="s">
        <v>674</v>
      </c>
      <c r="C190" s="4"/>
      <c r="D190" t="s">
        <v>45</v>
      </c>
      <c r="E190" t="s">
        <v>53</v>
      </c>
      <c r="F190" s="4">
        <v>100</v>
      </c>
      <c r="G190" s="4">
        <v>100</v>
      </c>
      <c r="H190" s="4">
        <v>100</v>
      </c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t="s">
        <v>759</v>
      </c>
      <c r="BA190" t="s">
        <v>764</v>
      </c>
      <c r="BB190" t="s">
        <v>631</v>
      </c>
      <c r="BC190" t="s">
        <v>56</v>
      </c>
    </row>
    <row r="191">
      <c r="A191" t="s">
        <v>665</v>
      </c>
      <c r="B191" t="s">
        <v>703</v>
      </c>
      <c r="C191" s="4"/>
      <c r="D191" t="s">
        <v>45</v>
      </c>
      <c r="E191" t="s">
        <v>53</v>
      </c>
      <c r="F191" s="4">
        <v>100</v>
      </c>
      <c r="G191" s="4">
        <v>100</v>
      </c>
      <c r="H191" s="4">
        <v>100</v>
      </c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t="s">
        <v>759</v>
      </c>
      <c r="BA191" t="s">
        <v>764</v>
      </c>
      <c r="BB191" t="s">
        <v>631</v>
      </c>
      <c r="BC191" t="s">
        <v>56</v>
      </c>
    </row>
    <row r="192">
      <c r="A192" t="s">
        <v>647</v>
      </c>
      <c r="B192" t="s">
        <v>685</v>
      </c>
      <c r="C192" s="4"/>
      <c r="D192" t="s">
        <v>45</v>
      </c>
      <c r="E192" t="s">
        <v>53</v>
      </c>
      <c r="F192" s="4">
        <v>97.394546508789063</v>
      </c>
      <c r="G192" s="4">
        <v>98.095550537109375</v>
      </c>
      <c r="H192" s="4">
        <v>96.981903076171875</v>
      </c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t="s">
        <v>759</v>
      </c>
      <c r="BA192" t="s">
        <v>764</v>
      </c>
      <c r="BB192" t="s">
        <v>631</v>
      </c>
      <c r="BC192" t="s">
        <v>56</v>
      </c>
    </row>
    <row r="193">
      <c r="A193" t="s">
        <v>655</v>
      </c>
      <c r="B193" t="s">
        <v>693</v>
      </c>
      <c r="C193" s="4"/>
      <c r="D193" t="s">
        <v>45</v>
      </c>
      <c r="E193" t="s">
        <v>53</v>
      </c>
      <c r="F193" s="4">
        <v>100</v>
      </c>
      <c r="G193" s="4">
        <v>100</v>
      </c>
      <c r="H193" s="4">
        <v>100</v>
      </c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t="s">
        <v>760</v>
      </c>
      <c r="BA193" t="s">
        <v>765</v>
      </c>
      <c r="BB193" t="s">
        <v>631</v>
      </c>
      <c r="BC193" t="s">
        <v>56</v>
      </c>
    </row>
    <row r="194">
      <c r="A194" t="s">
        <v>641</v>
      </c>
      <c r="B194" t="s">
        <v>679</v>
      </c>
      <c r="C194" s="4"/>
      <c r="D194" t="s">
        <v>45</v>
      </c>
      <c r="E194" t="s">
        <v>53</v>
      </c>
      <c r="F194" s="4">
        <v>99.442733764648438</v>
      </c>
      <c r="G194" s="4">
        <v>99.384590148925781</v>
      </c>
      <c r="H194" s="4">
        <v>99.467483520507813</v>
      </c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t="s">
        <v>759</v>
      </c>
      <c r="BA194" t="s">
        <v>764</v>
      </c>
      <c r="BB194" t="s">
        <v>631</v>
      </c>
      <c r="BC194" t="s">
        <v>56</v>
      </c>
    </row>
    <row r="195">
      <c r="A195" t="s">
        <v>642</v>
      </c>
      <c r="B195" t="s">
        <v>680</v>
      </c>
      <c r="C195" s="4"/>
      <c r="D195" t="s">
        <v>45</v>
      </c>
      <c r="E195" t="s">
        <v>53</v>
      </c>
      <c r="F195" s="4">
        <v>98.626182556152344</v>
      </c>
      <c r="G195" s="4">
        <v>98.181602478027344</v>
      </c>
      <c r="H195" s="4">
        <v>98.834678649902344</v>
      </c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t="s">
        <v>759</v>
      </c>
      <c r="BA195" t="s">
        <v>764</v>
      </c>
      <c r="BB195" t="s">
        <v>631</v>
      </c>
      <c r="BC195" t="s">
        <v>56</v>
      </c>
    </row>
    <row r="196">
      <c r="A196" t="s">
        <v>639</v>
      </c>
      <c r="B196" t="s">
        <v>677</v>
      </c>
      <c r="C196" s="4"/>
      <c r="D196" t="s">
        <v>45</v>
      </c>
      <c r="E196" t="s">
        <v>53</v>
      </c>
      <c r="F196" s="4">
        <v>97.542068481445313</v>
      </c>
      <c r="G196" s="4">
        <v>92.761344909667969</v>
      </c>
      <c r="H196" s="4">
        <v>99.842216491699219</v>
      </c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t="s">
        <v>759</v>
      </c>
      <c r="BA196" t="s">
        <v>764</v>
      </c>
      <c r="BB196" t="s">
        <v>631</v>
      </c>
      <c r="BC196" t="s">
        <v>56</v>
      </c>
    </row>
    <row r="197">
      <c r="A197" t="s">
        <v>659</v>
      </c>
      <c r="B197" t="s">
        <v>697</v>
      </c>
      <c r="C197" s="4"/>
      <c r="D197" t="s">
        <v>45</v>
      </c>
      <c r="E197" t="s">
        <v>53</v>
      </c>
      <c r="F197" s="4">
        <v>99.889602661132813</v>
      </c>
      <c r="G197" s="4">
        <v>98.809524536132813</v>
      </c>
      <c r="H197" s="4">
        <v>100</v>
      </c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t="s">
        <v>759</v>
      </c>
      <c r="BA197" t="s">
        <v>764</v>
      </c>
      <c r="BB197" t="s">
        <v>631</v>
      </c>
      <c r="BC197" t="s">
        <v>56</v>
      </c>
    </row>
    <row r="198">
      <c r="A198" t="s">
        <v>669</v>
      </c>
      <c r="B198" t="s">
        <v>707</v>
      </c>
      <c r="C198" s="4"/>
      <c r="D198" t="s">
        <v>45</v>
      </c>
      <c r="E198" t="s">
        <v>53</v>
      </c>
      <c r="F198" s="4">
        <v>100</v>
      </c>
      <c r="G198" s="4">
        <v>100</v>
      </c>
      <c r="H198" s="4">
        <v>100</v>
      </c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t="s">
        <v>759</v>
      </c>
      <c r="BA198" t="s">
        <v>764</v>
      </c>
      <c r="BB198" t="s">
        <v>631</v>
      </c>
      <c r="BC198" t="s">
        <v>56</v>
      </c>
    </row>
    <row r="199">
      <c r="A199" t="s">
        <v>666</v>
      </c>
      <c r="B199" t="s">
        <v>704</v>
      </c>
      <c r="C199" s="4"/>
      <c r="D199" t="s">
        <v>45</v>
      </c>
      <c r="E199" t="s">
        <v>53</v>
      </c>
      <c r="F199" s="4">
        <v>100</v>
      </c>
      <c r="G199" s="4"/>
      <c r="H199" s="4">
        <v>100</v>
      </c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t="s">
        <v>759</v>
      </c>
      <c r="BA199" t="s">
        <v>764</v>
      </c>
      <c r="BB199" t="s">
        <v>631</v>
      </c>
      <c r="BC199" t="s">
        <v>56</v>
      </c>
    </row>
    <row r="200">
      <c r="A200" t="s">
        <v>663</v>
      </c>
      <c r="B200" t="s">
        <v>701</v>
      </c>
      <c r="C200" s="4"/>
      <c r="D200" t="s">
        <v>45</v>
      </c>
      <c r="E200" t="s">
        <v>53</v>
      </c>
      <c r="F200" s="4">
        <v>100</v>
      </c>
      <c r="G200" s="4">
        <v>100</v>
      </c>
      <c r="H200" s="4">
        <v>100</v>
      </c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t="s">
        <v>759</v>
      </c>
      <c r="BA200" t="s">
        <v>764</v>
      </c>
      <c r="BB200" t="s">
        <v>631</v>
      </c>
      <c r="BC200" t="s">
        <v>56</v>
      </c>
    </row>
    <row r="201">
      <c r="A201" t="s">
        <v>651</v>
      </c>
      <c r="B201" t="s">
        <v>689</v>
      </c>
      <c r="C201" s="4"/>
      <c r="D201" t="s">
        <v>45</v>
      </c>
      <c r="E201" t="s">
        <v>53</v>
      </c>
      <c r="F201" s="4">
        <v>100</v>
      </c>
      <c r="G201" s="4">
        <v>100</v>
      </c>
      <c r="H201" s="4">
        <v>100</v>
      </c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t="s">
        <v>759</v>
      </c>
      <c r="BA201" t="s">
        <v>764</v>
      </c>
      <c r="BB201" t="s">
        <v>631</v>
      </c>
      <c r="BC201" t="s">
        <v>56</v>
      </c>
    </row>
    <row r="202">
      <c r="A202" t="s">
        <v>654</v>
      </c>
      <c r="B202" t="s">
        <v>692</v>
      </c>
      <c r="C202" s="4"/>
      <c r="D202" t="s">
        <v>45</v>
      </c>
      <c r="E202" t="s">
        <v>53</v>
      </c>
      <c r="F202" s="4">
        <v>99.724678039550781</v>
      </c>
      <c r="G202" s="4">
        <v>99.537094116210938</v>
      </c>
      <c r="H202" s="4">
        <v>99.849189758300781</v>
      </c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t="s">
        <v>759</v>
      </c>
      <c r="BA202" t="s">
        <v>764</v>
      </c>
      <c r="BB202" t="s">
        <v>631</v>
      </c>
      <c r="BC202" t="s">
        <v>56</v>
      </c>
    </row>
    <row r="203">
      <c r="A203" t="s">
        <v>643</v>
      </c>
      <c r="B203" t="s">
        <v>681</v>
      </c>
      <c r="C203" s="4"/>
      <c r="D203" t="s">
        <v>45</v>
      </c>
      <c r="E203" t="s">
        <v>53</v>
      </c>
      <c r="F203" s="4">
        <v>99.90765380859375</v>
      </c>
      <c r="G203" s="4">
        <v>99.738777160644531</v>
      </c>
      <c r="H203" s="4">
        <v>100</v>
      </c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t="s">
        <v>759</v>
      </c>
      <c r="BA203" t="s">
        <v>764</v>
      </c>
      <c r="BB203" t="s">
        <v>631</v>
      </c>
      <c r="BC203" t="s">
        <v>56</v>
      </c>
    </row>
    <row r="204">
      <c r="A204" t="s">
        <v>635</v>
      </c>
      <c r="B204" t="s">
        <v>673</v>
      </c>
      <c r="C204" s="4"/>
      <c r="D204" t="s">
        <v>45</v>
      </c>
      <c r="E204" t="s">
        <v>53</v>
      </c>
      <c r="F204" s="4">
        <v>100</v>
      </c>
      <c r="G204" s="4">
        <v>100</v>
      </c>
      <c r="H204" s="4">
        <v>100</v>
      </c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t="s">
        <v>759</v>
      </c>
      <c r="BA204" t="s">
        <v>763</v>
      </c>
      <c r="BB204" t="s">
        <v>631</v>
      </c>
      <c r="BC204" t="s">
        <v>56</v>
      </c>
    </row>
    <row r="205">
      <c r="A205" t="s">
        <v>632</v>
      </c>
      <c r="B205" t="s">
        <v>672</v>
      </c>
      <c r="C205" s="4"/>
      <c r="D205" t="s">
        <v>45</v>
      </c>
      <c r="E205" t="s">
        <v>53</v>
      </c>
      <c r="F205" s="4">
        <v>97.089912414550781</v>
      </c>
      <c r="G205" s="4">
        <v>92.61907958984375</v>
      </c>
      <c r="H205" s="4">
        <v>98.636993408203125</v>
      </c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t="s">
        <v>759</v>
      </c>
      <c r="BA205" t="s">
        <v>763</v>
      </c>
      <c r="BB205" t="s">
        <v>631</v>
      </c>
      <c r="BC205" t="s">
        <v>56</v>
      </c>
    </row>
    <row r="206">
      <c r="A206" t="s">
        <v>667</v>
      </c>
      <c r="B206" t="s">
        <v>705</v>
      </c>
      <c r="C206" s="4"/>
      <c r="D206" t="s">
        <v>45</v>
      </c>
      <c r="E206" t="s">
        <v>53</v>
      </c>
      <c r="F206" s="4">
        <v>100</v>
      </c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t="s">
        <v>759</v>
      </c>
      <c r="BA206" t="s">
        <v>764</v>
      </c>
      <c r="BB206" t="s">
        <v>631</v>
      </c>
      <c r="BC206" t="s">
        <v>56</v>
      </c>
    </row>
    <row r="207">
      <c r="A207" t="s">
        <v>660</v>
      </c>
      <c r="B207" t="s">
        <v>698</v>
      </c>
      <c r="C207" s="4"/>
      <c r="D207" t="s">
        <v>45</v>
      </c>
      <c r="E207" t="s">
        <v>53</v>
      </c>
      <c r="F207" s="4">
        <v>99.787734985351563</v>
      </c>
      <c r="G207" s="4">
        <v>100</v>
      </c>
      <c r="H207" s="4">
        <v>99.605094909667969</v>
      </c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t="s">
        <v>759</v>
      </c>
      <c r="BA207" t="s">
        <v>764</v>
      </c>
      <c r="BB207" t="s">
        <v>631</v>
      </c>
      <c r="BC207" t="s">
        <v>56</v>
      </c>
    </row>
    <row r="208">
      <c r="A208" t="s">
        <v>650</v>
      </c>
      <c r="B208" t="s">
        <v>688</v>
      </c>
      <c r="C208" s="4"/>
      <c r="D208" t="s">
        <v>45</v>
      </c>
      <c r="E208" t="s">
        <v>53</v>
      </c>
      <c r="F208" s="4">
        <v>99.535026550292969</v>
      </c>
      <c r="G208" s="4">
        <v>99.397109985351563</v>
      </c>
      <c r="H208" s="4">
        <v>99.651229858398438</v>
      </c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t="s">
        <v>759</v>
      </c>
      <c r="BA208" t="s">
        <v>764</v>
      </c>
      <c r="BB208" t="s">
        <v>631</v>
      </c>
      <c r="BC208" t="s">
        <v>56</v>
      </c>
    </row>
    <row r="209">
      <c r="A209" t="s">
        <v>652</v>
      </c>
      <c r="B209" t="s">
        <v>690</v>
      </c>
      <c r="C209" s="4"/>
      <c r="D209" t="s">
        <v>45</v>
      </c>
      <c r="E209" t="s">
        <v>53</v>
      </c>
      <c r="F209" s="4">
        <v>99.926277160644531</v>
      </c>
      <c r="G209" s="4">
        <v>100</v>
      </c>
      <c r="H209" s="4">
        <v>99.907943725585938</v>
      </c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t="s">
        <v>759</v>
      </c>
      <c r="BA209" t="s">
        <v>764</v>
      </c>
      <c r="BB209" t="s">
        <v>631</v>
      </c>
      <c r="BC209" t="s">
        <v>56</v>
      </c>
    </row>
    <row r="210">
      <c r="A210" t="s">
        <v>662</v>
      </c>
      <c r="B210" t="s">
        <v>700</v>
      </c>
      <c r="C210" s="4"/>
      <c r="D210" t="s">
        <v>45</v>
      </c>
      <c r="E210" t="s">
        <v>53</v>
      </c>
      <c r="F210" s="4">
        <v>100</v>
      </c>
      <c r="G210" s="4">
        <v>100</v>
      </c>
      <c r="H210" s="4">
        <v>100</v>
      </c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t="s">
        <v>759</v>
      </c>
      <c r="BA210" t="s">
        <v>764</v>
      </c>
      <c r="BB210" t="s">
        <v>631</v>
      </c>
      <c r="BC210" t="s">
        <v>56</v>
      </c>
    </row>
    <row r="211">
      <c r="A211" t="s">
        <v>644</v>
      </c>
      <c r="B211" t="s">
        <v>682</v>
      </c>
      <c r="C211" s="4"/>
      <c r="D211" t="s">
        <v>45</v>
      </c>
      <c r="E211" t="s">
        <v>53</v>
      </c>
      <c r="F211" s="4">
        <v>100</v>
      </c>
      <c r="G211" s="4">
        <v>100</v>
      </c>
      <c r="H211" s="4">
        <v>100</v>
      </c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t="s">
        <v>759</v>
      </c>
      <c r="BA211" t="s">
        <v>764</v>
      </c>
      <c r="BB211" t="s">
        <v>631</v>
      </c>
      <c r="BC211" t="s">
        <v>56</v>
      </c>
    </row>
    <row r="212">
      <c r="A212" t="s">
        <v>664</v>
      </c>
      <c r="B212" t="s">
        <v>702</v>
      </c>
      <c r="C212" s="4"/>
      <c r="D212" t="s">
        <v>45</v>
      </c>
      <c r="E212" t="s">
        <v>53</v>
      </c>
      <c r="F212" s="4">
        <v>100</v>
      </c>
      <c r="G212" s="4">
        <v>100</v>
      </c>
      <c r="H212" s="4">
        <v>100</v>
      </c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t="s">
        <v>759</v>
      </c>
      <c r="BA212" t="s">
        <v>764</v>
      </c>
      <c r="BB212" t="s">
        <v>631</v>
      </c>
      <c r="BC212" t="s">
        <v>56</v>
      </c>
    </row>
    <row r="213">
      <c r="A213" t="s">
        <v>634</v>
      </c>
      <c r="B213" t="s">
        <v>670</v>
      </c>
      <c r="C213" s="4"/>
      <c r="D213" t="s">
        <v>45</v>
      </c>
      <c r="E213" t="s">
        <v>53</v>
      </c>
      <c r="F213" s="4">
        <v>97.833450317382813</v>
      </c>
      <c r="G213" s="4">
        <v>96.072578430175781</v>
      </c>
      <c r="H213" s="4">
        <v>99.556007385253906</v>
      </c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t="s">
        <v>761</v>
      </c>
      <c r="BA213" t="s">
        <v>763</v>
      </c>
      <c r="BB213" t="s">
        <v>631</v>
      </c>
      <c r="BC213" t="s">
        <v>56</v>
      </c>
    </row>
    <row r="214">
      <c r="A214" t="s">
        <v>708</v>
      </c>
      <c r="B214" t="s">
        <v>708</v>
      </c>
      <c r="C214" s="4"/>
      <c r="D214" t="s">
        <v>708</v>
      </c>
      <c r="E214" t="s">
        <v>708</v>
      </c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t="s">
        <v>708</v>
      </c>
      <c r="BA214" t="s">
        <v>708</v>
      </c>
      <c r="BB214" t="s">
        <v>708</v>
      </c>
      <c r="BC214" t="s">
        <v>708</v>
      </c>
    </row>
    <row r="215">
      <c r="A215" t="s">
        <v>708</v>
      </c>
      <c r="B215" t="s">
        <v>708</v>
      </c>
      <c r="C215" s="4"/>
      <c r="D215" t="s">
        <v>708</v>
      </c>
      <c r="E215" t="s">
        <v>708</v>
      </c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t="s">
        <v>708</v>
      </c>
      <c r="BA215" t="s">
        <v>708</v>
      </c>
      <c r="BB215" t="s">
        <v>708</v>
      </c>
      <c r="BC215" t="s">
        <v>708</v>
      </c>
    </row>
    <row r="216">
      <c r="A216" t="s">
        <v>708</v>
      </c>
      <c r="B216" t="s">
        <v>708</v>
      </c>
      <c r="C216" s="4"/>
      <c r="D216" t="s">
        <v>708</v>
      </c>
      <c r="E216" t="s">
        <v>708</v>
      </c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t="s">
        <v>708</v>
      </c>
      <c r="BA216" t="s">
        <v>708</v>
      </c>
      <c r="BB216" t="s">
        <v>708</v>
      </c>
      <c r="BC216" t="s">
        <v>708</v>
      </c>
    </row>
    <row r="217">
      <c r="A217" t="s">
        <v>708</v>
      </c>
      <c r="B217" t="s">
        <v>708</v>
      </c>
      <c r="C217" s="4"/>
      <c r="D217" t="s">
        <v>708</v>
      </c>
      <c r="E217" t="s">
        <v>708</v>
      </c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t="s">
        <v>708</v>
      </c>
      <c r="BA217" t="s">
        <v>708</v>
      </c>
      <c r="BB217" t="s">
        <v>708</v>
      </c>
      <c r="BC217" t="s">
        <v>708</v>
      </c>
    </row>
    <row r="218">
      <c r="A218" t="s">
        <v>708</v>
      </c>
      <c r="B218" t="s">
        <v>708</v>
      </c>
      <c r="C218" s="4"/>
      <c r="D218" t="s">
        <v>708</v>
      </c>
      <c r="E218" t="s">
        <v>708</v>
      </c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t="s">
        <v>708</v>
      </c>
      <c r="BA218" t="s">
        <v>708</v>
      </c>
      <c r="BB218" t="s">
        <v>708</v>
      </c>
      <c r="BC218" t="s">
        <v>708</v>
      </c>
    </row>
    <row r="219">
      <c r="A219" t="s">
        <v>708</v>
      </c>
      <c r="B219" t="s">
        <v>708</v>
      </c>
      <c r="C219" s="4"/>
      <c r="D219" t="s">
        <v>708</v>
      </c>
      <c r="E219" t="s">
        <v>708</v>
      </c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t="s">
        <v>708</v>
      </c>
      <c r="BA219" t="s">
        <v>708</v>
      </c>
      <c r="BB219" t="s">
        <v>708</v>
      </c>
      <c r="BC219" t="s">
        <v>708</v>
      </c>
    </row>
    <row r="220">
      <c r="A220" t="s">
        <v>708</v>
      </c>
      <c r="B220" t="s">
        <v>708</v>
      </c>
      <c r="C220" s="4"/>
      <c r="D220" t="s">
        <v>708</v>
      </c>
      <c r="E220" t="s">
        <v>708</v>
      </c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t="s">
        <v>708</v>
      </c>
      <c r="BA220" t="s">
        <v>708</v>
      </c>
      <c r="BB220" t="s">
        <v>708</v>
      </c>
      <c r="BC220" t="s">
        <v>708</v>
      </c>
    </row>
    <row r="221">
      <c r="A221" t="s">
        <v>708</v>
      </c>
      <c r="B221" t="s">
        <v>708</v>
      </c>
      <c r="C221" s="4"/>
      <c r="D221" t="s">
        <v>708</v>
      </c>
      <c r="E221" t="s">
        <v>708</v>
      </c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t="s">
        <v>708</v>
      </c>
      <c r="BA221" t="s">
        <v>708</v>
      </c>
      <c r="BB221" t="s">
        <v>708</v>
      </c>
      <c r="BC221" t="s">
        <v>708</v>
      </c>
    </row>
    <row r="222">
      <c r="A222" t="s">
        <v>708</v>
      </c>
      <c r="B222" t="s">
        <v>708</v>
      </c>
      <c r="C222" s="4"/>
      <c r="D222" t="s">
        <v>708</v>
      </c>
      <c r="E222" t="s">
        <v>708</v>
      </c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t="s">
        <v>708</v>
      </c>
      <c r="BA222" t="s">
        <v>708</v>
      </c>
      <c r="BB222" t="s">
        <v>708</v>
      </c>
      <c r="BC222" t="s">
        <v>708</v>
      </c>
    </row>
    <row r="223">
      <c r="A223" t="s">
        <v>708</v>
      </c>
      <c r="B223" t="s">
        <v>708</v>
      </c>
      <c r="C223" s="4"/>
      <c r="D223" t="s">
        <v>708</v>
      </c>
      <c r="E223" t="s">
        <v>708</v>
      </c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t="s">
        <v>708</v>
      </c>
      <c r="BA223" t="s">
        <v>708</v>
      </c>
      <c r="BB223" t="s">
        <v>708</v>
      </c>
      <c r="BC223" t="s">
        <v>708</v>
      </c>
    </row>
    <row r="224">
      <c r="A224" t="s">
        <v>708</v>
      </c>
      <c r="B224" t="s">
        <v>708</v>
      </c>
      <c r="C224" s="4"/>
      <c r="D224" t="s">
        <v>708</v>
      </c>
      <c r="E224" t="s">
        <v>708</v>
      </c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t="s">
        <v>708</v>
      </c>
      <c r="BA224" t="s">
        <v>708</v>
      </c>
      <c r="BB224" t="s">
        <v>708</v>
      </c>
      <c r="BC224" t="s">
        <v>708</v>
      </c>
    </row>
    <row r="225">
      <c r="A225" t="s">
        <v>708</v>
      </c>
      <c r="B225" t="s">
        <v>708</v>
      </c>
      <c r="C225" s="4"/>
      <c r="D225" t="s">
        <v>708</v>
      </c>
      <c r="E225" t="s">
        <v>708</v>
      </c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t="s">
        <v>708</v>
      </c>
      <c r="BA225" t="s">
        <v>708</v>
      </c>
      <c r="BB225" t="s">
        <v>708</v>
      </c>
      <c r="BC225" t="s">
        <v>708</v>
      </c>
    </row>
    <row r="226">
      <c r="A226" t="s">
        <v>708</v>
      </c>
      <c r="B226" t="s">
        <v>708</v>
      </c>
      <c r="C226" s="4"/>
      <c r="D226" t="s">
        <v>708</v>
      </c>
      <c r="E226" t="s">
        <v>708</v>
      </c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t="s">
        <v>708</v>
      </c>
      <c r="BA226" t="s">
        <v>708</v>
      </c>
      <c r="BB226" t="s">
        <v>708</v>
      </c>
      <c r="BC226" t="s">
        <v>708</v>
      </c>
    </row>
    <row r="227">
      <c r="A227" t="s">
        <v>708</v>
      </c>
      <c r="B227" t="s">
        <v>708</v>
      </c>
      <c r="C227" s="4"/>
      <c r="D227" t="s">
        <v>708</v>
      </c>
      <c r="E227" t="s">
        <v>708</v>
      </c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t="s">
        <v>708</v>
      </c>
      <c r="BA227" t="s">
        <v>708</v>
      </c>
      <c r="BB227" t="s">
        <v>708</v>
      </c>
      <c r="BC227" t="s">
        <v>708</v>
      </c>
    </row>
    <row r="228">
      <c r="A228" t="s">
        <v>708</v>
      </c>
      <c r="B228" t="s">
        <v>708</v>
      </c>
      <c r="C228" s="4"/>
      <c r="D228" t="s">
        <v>708</v>
      </c>
      <c r="E228" t="s">
        <v>708</v>
      </c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t="s">
        <v>708</v>
      </c>
      <c r="BA228" t="s">
        <v>708</v>
      </c>
      <c r="BB228" t="s">
        <v>708</v>
      </c>
      <c r="BC228" t="s">
        <v>708</v>
      </c>
    </row>
    <row r="229">
      <c r="A229" t="s">
        <v>708</v>
      </c>
      <c r="B229" t="s">
        <v>708</v>
      </c>
      <c r="C229" s="4"/>
      <c r="D229" t="s">
        <v>708</v>
      </c>
      <c r="E229" t="s">
        <v>708</v>
      </c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t="s">
        <v>708</v>
      </c>
      <c r="BA229" t="s">
        <v>708</v>
      </c>
      <c r="BB229" t="s">
        <v>708</v>
      </c>
      <c r="BC229" t="s">
        <v>708</v>
      </c>
    </row>
    <row r="230">
      <c r="A230" t="s">
        <v>708</v>
      </c>
      <c r="B230" t="s">
        <v>708</v>
      </c>
      <c r="C230" s="4"/>
      <c r="D230" t="s">
        <v>708</v>
      </c>
      <c r="E230" t="s">
        <v>708</v>
      </c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t="s">
        <v>708</v>
      </c>
      <c r="BA230" t="s">
        <v>708</v>
      </c>
      <c r="BB230" t="s">
        <v>708</v>
      </c>
      <c r="BC230" t="s">
        <v>708</v>
      </c>
    </row>
    <row r="231">
      <c r="A231" t="s">
        <v>708</v>
      </c>
      <c r="B231" t="s">
        <v>708</v>
      </c>
      <c r="C231" s="4"/>
      <c r="D231" t="s">
        <v>708</v>
      </c>
      <c r="E231" t="s">
        <v>708</v>
      </c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t="s">
        <v>708</v>
      </c>
      <c r="BA231" t="s">
        <v>708</v>
      </c>
      <c r="BB231" t="s">
        <v>708</v>
      </c>
      <c r="BC231" t="s">
        <v>708</v>
      </c>
    </row>
    <row r="232">
      <c r="A232" t="s">
        <v>708</v>
      </c>
      <c r="B232" t="s">
        <v>708</v>
      </c>
      <c r="C232" s="4"/>
      <c r="D232" t="s">
        <v>708</v>
      </c>
      <c r="E232" t="s">
        <v>708</v>
      </c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t="s">
        <v>708</v>
      </c>
      <c r="BA232" t="s">
        <v>708</v>
      </c>
      <c r="BB232" t="s">
        <v>708</v>
      </c>
      <c r="BC232" t="s">
        <v>708</v>
      </c>
    </row>
    <row r="233">
      <c r="A233" t="s">
        <v>708</v>
      </c>
      <c r="B233" t="s">
        <v>708</v>
      </c>
      <c r="C233" s="4"/>
      <c r="D233" t="s">
        <v>708</v>
      </c>
      <c r="E233" t="s">
        <v>708</v>
      </c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t="s">
        <v>708</v>
      </c>
      <c r="BA233" t="s">
        <v>708</v>
      </c>
      <c r="BB233" t="s">
        <v>708</v>
      </c>
      <c r="BC233" t="s">
        <v>708</v>
      </c>
    </row>
    <row r="234">
      <c r="A234" t="s">
        <v>708</v>
      </c>
      <c r="B234" t="s">
        <v>708</v>
      </c>
      <c r="C234" s="4"/>
      <c r="D234" t="s">
        <v>708</v>
      </c>
      <c r="E234" t="s">
        <v>708</v>
      </c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t="s">
        <v>708</v>
      </c>
      <c r="BA234" t="s">
        <v>708</v>
      </c>
      <c r="BB234" t="s">
        <v>708</v>
      </c>
      <c r="BC234" t="s">
        <v>708</v>
      </c>
    </row>
    <row r="235">
      <c r="A235" t="s">
        <v>708</v>
      </c>
      <c r="B235" t="s">
        <v>708</v>
      </c>
      <c r="C235" s="4"/>
      <c r="D235" t="s">
        <v>708</v>
      </c>
      <c r="E235" t="s">
        <v>708</v>
      </c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t="s">
        <v>708</v>
      </c>
      <c r="BA235" t="s">
        <v>708</v>
      </c>
      <c r="BB235" t="s">
        <v>708</v>
      </c>
      <c r="BC235" t="s">
        <v>708</v>
      </c>
    </row>
    <row r="236">
      <c r="A236" t="s">
        <v>708</v>
      </c>
      <c r="B236" t="s">
        <v>708</v>
      </c>
      <c r="C236" s="4"/>
      <c r="D236" t="s">
        <v>708</v>
      </c>
      <c r="E236" t="s">
        <v>708</v>
      </c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t="s">
        <v>708</v>
      </c>
      <c r="BA236" t="s">
        <v>708</v>
      </c>
      <c r="BB236" t="s">
        <v>708</v>
      </c>
      <c r="BC236" t="s">
        <v>708</v>
      </c>
    </row>
    <row r="237">
      <c r="A237" t="s">
        <v>708</v>
      </c>
      <c r="B237" t="s">
        <v>708</v>
      </c>
      <c r="C237" s="4"/>
      <c r="D237" t="s">
        <v>708</v>
      </c>
      <c r="E237" t="s">
        <v>708</v>
      </c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t="s">
        <v>708</v>
      </c>
      <c r="BA237" t="s">
        <v>708</v>
      </c>
      <c r="BB237" t="s">
        <v>708</v>
      </c>
      <c r="BC237" t="s">
        <v>708</v>
      </c>
    </row>
    <row r="238">
      <c r="A238" t="s">
        <v>708</v>
      </c>
      <c r="B238" t="s">
        <v>708</v>
      </c>
      <c r="C238" s="4"/>
      <c r="D238" t="s">
        <v>708</v>
      </c>
      <c r="E238" t="s">
        <v>708</v>
      </c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t="s">
        <v>708</v>
      </c>
      <c r="BA238" t="s">
        <v>708</v>
      </c>
      <c r="BB238" t="s">
        <v>708</v>
      </c>
      <c r="BC238" t="s">
        <v>708</v>
      </c>
    </row>
    <row r="239">
      <c r="A239" t="s">
        <v>708</v>
      </c>
      <c r="B239" t="s">
        <v>708</v>
      </c>
      <c r="C239" s="4"/>
      <c r="D239" t="s">
        <v>708</v>
      </c>
      <c r="E239" t="s">
        <v>708</v>
      </c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t="s">
        <v>708</v>
      </c>
      <c r="BA239" t="s">
        <v>708</v>
      </c>
      <c r="BB239" t="s">
        <v>708</v>
      </c>
      <c r="BC239" t="s">
        <v>708</v>
      </c>
    </row>
    <row r="240">
      <c r="A240" t="s">
        <v>708</v>
      </c>
      <c r="B240" t="s">
        <v>708</v>
      </c>
      <c r="C240" s="4"/>
      <c r="D240" t="s">
        <v>708</v>
      </c>
      <c r="E240" t="s">
        <v>708</v>
      </c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t="s">
        <v>708</v>
      </c>
      <c r="BA240" t="s">
        <v>708</v>
      </c>
      <c r="BB240" t="s">
        <v>708</v>
      </c>
      <c r="BC240" t="s">
        <v>708</v>
      </c>
    </row>
    <row r="241">
      <c r="A241" t="s">
        <v>708</v>
      </c>
      <c r="B241" t="s">
        <v>708</v>
      </c>
      <c r="C241" s="4"/>
      <c r="D241" t="s">
        <v>708</v>
      </c>
      <c r="E241" t="s">
        <v>708</v>
      </c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t="s">
        <v>708</v>
      </c>
      <c r="BA241" t="s">
        <v>708</v>
      </c>
      <c r="BB241" t="s">
        <v>708</v>
      </c>
      <c r="BC241" t="s">
        <v>708</v>
      </c>
    </row>
    <row r="242">
      <c r="A242" t="s">
        <v>708</v>
      </c>
      <c r="B242" t="s">
        <v>708</v>
      </c>
      <c r="C242" s="4"/>
      <c r="D242" t="s">
        <v>708</v>
      </c>
      <c r="E242" t="s">
        <v>708</v>
      </c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t="s">
        <v>708</v>
      </c>
      <c r="BA242" t="s">
        <v>708</v>
      </c>
      <c r="BB242" t="s">
        <v>708</v>
      </c>
      <c r="BC242" t="s">
        <v>708</v>
      </c>
    </row>
    <row r="243">
      <c r="A243" t="s">
        <v>708</v>
      </c>
      <c r="B243" t="s">
        <v>708</v>
      </c>
      <c r="C243" s="4"/>
      <c r="D243" t="s">
        <v>708</v>
      </c>
      <c r="E243" t="s">
        <v>708</v>
      </c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t="s">
        <v>708</v>
      </c>
      <c r="BA243" t="s">
        <v>708</v>
      </c>
      <c r="BB243" t="s">
        <v>708</v>
      </c>
      <c r="BC243" t="s">
        <v>708</v>
      </c>
    </row>
    <row r="244">
      <c r="A244" t="s">
        <v>708</v>
      </c>
      <c r="B244" t="s">
        <v>708</v>
      </c>
      <c r="C244" s="4"/>
      <c r="D244" t="s">
        <v>708</v>
      </c>
      <c r="E244" t="s">
        <v>708</v>
      </c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t="s">
        <v>708</v>
      </c>
      <c r="BA244" t="s">
        <v>708</v>
      </c>
      <c r="BB244" t="s">
        <v>708</v>
      </c>
      <c r="BC244" t="s">
        <v>708</v>
      </c>
    </row>
    <row r="245">
      <c r="A245" t="s">
        <v>708</v>
      </c>
      <c r="B245" t="s">
        <v>708</v>
      </c>
      <c r="C245" s="4"/>
      <c r="D245" t="s">
        <v>708</v>
      </c>
      <c r="E245" t="s">
        <v>708</v>
      </c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t="s">
        <v>708</v>
      </c>
      <c r="BA245" t="s">
        <v>708</v>
      </c>
      <c r="BB245" t="s">
        <v>708</v>
      </c>
      <c r="BC245" t="s">
        <v>708</v>
      </c>
    </row>
    <row r="246">
      <c r="A246" t="s">
        <v>708</v>
      </c>
      <c r="B246" t="s">
        <v>708</v>
      </c>
      <c r="C246" s="4"/>
      <c r="D246" t="s">
        <v>708</v>
      </c>
      <c r="E246" t="s">
        <v>708</v>
      </c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t="s">
        <v>708</v>
      </c>
      <c r="BA246" t="s">
        <v>708</v>
      </c>
      <c r="BB246" t="s">
        <v>708</v>
      </c>
      <c r="BC246" t="s">
        <v>708</v>
      </c>
    </row>
    <row r="247">
      <c r="A247" t="s">
        <v>708</v>
      </c>
      <c r="B247" t="s">
        <v>708</v>
      </c>
      <c r="C247" s="4"/>
      <c r="D247" t="s">
        <v>708</v>
      </c>
      <c r="E247" t="s">
        <v>708</v>
      </c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t="s">
        <v>708</v>
      </c>
      <c r="BA247" t="s">
        <v>708</v>
      </c>
      <c r="BB247" t="s">
        <v>708</v>
      </c>
      <c r="BC247" t="s">
        <v>708</v>
      </c>
    </row>
    <row r="248">
      <c r="A248" t="s">
        <v>708</v>
      </c>
      <c r="B248" t="s">
        <v>708</v>
      </c>
      <c r="C248" s="4"/>
      <c r="D248" t="s">
        <v>708</v>
      </c>
      <c r="E248" t="s">
        <v>708</v>
      </c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t="s">
        <v>708</v>
      </c>
      <c r="BA248" t="s">
        <v>708</v>
      </c>
      <c r="BB248" t="s">
        <v>708</v>
      </c>
      <c r="BC248" t="s">
        <v>708</v>
      </c>
    </row>
    <row r="249">
      <c r="A249" t="s">
        <v>708</v>
      </c>
      <c r="B249" t="s">
        <v>708</v>
      </c>
      <c r="C249" s="4"/>
      <c r="D249" t="s">
        <v>708</v>
      </c>
      <c r="E249" t="s">
        <v>708</v>
      </c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t="s">
        <v>708</v>
      </c>
      <c r="BA249" t="s">
        <v>708</v>
      </c>
      <c r="BB249" t="s">
        <v>708</v>
      </c>
      <c r="BC249" t="s">
        <v>708</v>
      </c>
    </row>
    <row r="250">
      <c r="A250" t="s">
        <v>708</v>
      </c>
      <c r="B250" t="s">
        <v>708</v>
      </c>
      <c r="C250" s="4"/>
      <c r="D250" t="s">
        <v>708</v>
      </c>
      <c r="E250" t="s">
        <v>708</v>
      </c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t="s">
        <v>708</v>
      </c>
      <c r="BA250" t="s">
        <v>708</v>
      </c>
      <c r="BB250" t="s">
        <v>708</v>
      </c>
      <c r="BC250" t="s">
        <v>708</v>
      </c>
    </row>
    <row r="251">
      <c r="A251" t="s">
        <v>708</v>
      </c>
      <c r="B251" t="s">
        <v>708</v>
      </c>
      <c r="C251" s="4"/>
      <c r="D251" t="s">
        <v>708</v>
      </c>
      <c r="E251" t="s">
        <v>708</v>
      </c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t="s">
        <v>708</v>
      </c>
      <c r="BA251" t="s">
        <v>708</v>
      </c>
      <c r="BB251" t="s">
        <v>708</v>
      </c>
      <c r="BC251" t="s">
        <v>708</v>
      </c>
    </row>
    <row r="252">
      <c r="A252" t="s">
        <v>708</v>
      </c>
      <c r="B252" t="s">
        <v>708</v>
      </c>
      <c r="C252" s="4"/>
      <c r="D252" t="s">
        <v>708</v>
      </c>
      <c r="E252" t="s">
        <v>708</v>
      </c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t="s">
        <v>708</v>
      </c>
      <c r="BA252" t="s">
        <v>708</v>
      </c>
      <c r="BB252" t="s">
        <v>708</v>
      </c>
      <c r="BC252" t="s">
        <v>708</v>
      </c>
    </row>
    <row r="253">
      <c r="A253" t="s">
        <v>708</v>
      </c>
      <c r="B253" t="s">
        <v>708</v>
      </c>
      <c r="C253" s="4"/>
      <c r="D253" t="s">
        <v>708</v>
      </c>
      <c r="E253" t="s">
        <v>708</v>
      </c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t="s">
        <v>708</v>
      </c>
      <c r="BA253" t="s">
        <v>708</v>
      </c>
      <c r="BB253" t="s">
        <v>708</v>
      </c>
      <c r="BC253" t="s">
        <v>708</v>
      </c>
    </row>
    <row r="254">
      <c r="A254" t="s">
        <v>708</v>
      </c>
      <c r="B254" t="s">
        <v>708</v>
      </c>
      <c r="C254" s="4"/>
      <c r="D254" t="s">
        <v>708</v>
      </c>
      <c r="E254" t="s">
        <v>708</v>
      </c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t="s">
        <v>708</v>
      </c>
      <c r="BA254" t="s">
        <v>708</v>
      </c>
      <c r="BB254" t="s">
        <v>708</v>
      </c>
      <c r="BC254" t="s">
        <v>708</v>
      </c>
    </row>
    <row r="255">
      <c r="A255" t="s">
        <v>708</v>
      </c>
      <c r="B255" t="s">
        <v>708</v>
      </c>
      <c r="C255" s="4"/>
      <c r="D255" t="s">
        <v>708</v>
      </c>
      <c r="E255" t="s">
        <v>708</v>
      </c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t="s">
        <v>708</v>
      </c>
      <c r="BA255" t="s">
        <v>708</v>
      </c>
      <c r="BB255" t="s">
        <v>708</v>
      </c>
      <c r="BC255" t="s">
        <v>708</v>
      </c>
    </row>
    <row r="256">
      <c r="A256" t="s">
        <v>708</v>
      </c>
      <c r="B256" t="s">
        <v>708</v>
      </c>
      <c r="C256" s="4"/>
      <c r="D256" t="s">
        <v>708</v>
      </c>
      <c r="E256" t="s">
        <v>708</v>
      </c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t="s">
        <v>708</v>
      </c>
      <c r="BA256" t="s">
        <v>708</v>
      </c>
      <c r="BB256" t="s">
        <v>708</v>
      </c>
      <c r="BC256" t="s">
        <v>708</v>
      </c>
    </row>
    <row r="257">
      <c r="A257" t="s">
        <v>708</v>
      </c>
      <c r="B257" t="s">
        <v>708</v>
      </c>
      <c r="C257" s="4"/>
      <c r="D257" t="s">
        <v>708</v>
      </c>
      <c r="E257" t="s">
        <v>708</v>
      </c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t="s">
        <v>708</v>
      </c>
      <c r="BA257" t="s">
        <v>708</v>
      </c>
      <c r="BB257" t="s">
        <v>708</v>
      </c>
      <c r="BC257" t="s">
        <v>708</v>
      </c>
    </row>
    <row r="258">
      <c r="A258" t="s">
        <v>708</v>
      </c>
      <c r="B258" t="s">
        <v>708</v>
      </c>
      <c r="C258" s="4"/>
      <c r="D258" t="s">
        <v>708</v>
      </c>
      <c r="E258" t="s">
        <v>708</v>
      </c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t="s">
        <v>708</v>
      </c>
      <c r="BA258" t="s">
        <v>708</v>
      </c>
      <c r="BB258" t="s">
        <v>708</v>
      </c>
      <c r="BC258" t="s">
        <v>708</v>
      </c>
    </row>
    <row r="259">
      <c r="A259" t="s">
        <v>708</v>
      </c>
      <c r="B259" t="s">
        <v>708</v>
      </c>
      <c r="C259" s="4"/>
      <c r="D259" t="s">
        <v>708</v>
      </c>
      <c r="E259" t="s">
        <v>708</v>
      </c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t="s">
        <v>708</v>
      </c>
      <c r="BA259" t="s">
        <v>708</v>
      </c>
      <c r="BB259" t="s">
        <v>708</v>
      </c>
      <c r="BC259" t="s">
        <v>708</v>
      </c>
    </row>
    <row r="260">
      <c r="A260" t="s">
        <v>708</v>
      </c>
      <c r="B260" t="s">
        <v>708</v>
      </c>
      <c r="C260" s="4"/>
      <c r="D260" t="s">
        <v>708</v>
      </c>
      <c r="E260" t="s">
        <v>708</v>
      </c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t="s">
        <v>708</v>
      </c>
      <c r="BA260" t="s">
        <v>708</v>
      </c>
      <c r="BB260" t="s">
        <v>708</v>
      </c>
      <c r="BC260" t="s">
        <v>708</v>
      </c>
    </row>
    <row r="261">
      <c r="A261" t="s">
        <v>708</v>
      </c>
      <c r="B261" t="s">
        <v>708</v>
      </c>
      <c r="C261" s="4"/>
      <c r="D261" t="s">
        <v>708</v>
      </c>
      <c r="E261" t="s">
        <v>708</v>
      </c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t="s">
        <v>708</v>
      </c>
      <c r="BA261" t="s">
        <v>708</v>
      </c>
      <c r="BB261" t="s">
        <v>708</v>
      </c>
      <c r="BC261" t="s">
        <v>708</v>
      </c>
    </row>
    <row r="262">
      <c r="A262" t="s">
        <v>708</v>
      </c>
      <c r="B262" t="s">
        <v>708</v>
      </c>
      <c r="C262" s="4"/>
      <c r="D262" t="s">
        <v>708</v>
      </c>
      <c r="E262" t="s">
        <v>708</v>
      </c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t="s">
        <v>708</v>
      </c>
      <c r="BA262" t="s">
        <v>708</v>
      </c>
      <c r="BB262" t="s">
        <v>708</v>
      </c>
      <c r="BC262" t="s">
        <v>708</v>
      </c>
    </row>
    <row r="263">
      <c r="A263" t="s">
        <v>708</v>
      </c>
      <c r="B263" t="s">
        <v>708</v>
      </c>
      <c r="C263" s="4"/>
      <c r="D263" t="s">
        <v>708</v>
      </c>
      <c r="E263" t="s">
        <v>708</v>
      </c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t="s">
        <v>708</v>
      </c>
      <c r="BA263" t="s">
        <v>708</v>
      </c>
      <c r="BB263" t="s">
        <v>708</v>
      </c>
      <c r="BC263" t="s">
        <v>708</v>
      </c>
    </row>
    <row r="264">
      <c r="A264" t="s">
        <v>708</v>
      </c>
      <c r="B264" t="s">
        <v>708</v>
      </c>
      <c r="C264" s="4"/>
      <c r="D264" t="s">
        <v>708</v>
      </c>
      <c r="E264" t="s">
        <v>708</v>
      </c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t="s">
        <v>708</v>
      </c>
      <c r="BA264" t="s">
        <v>708</v>
      </c>
      <c r="BB264" t="s">
        <v>708</v>
      </c>
      <c r="BC264" t="s">
        <v>708</v>
      </c>
    </row>
    <row r="265">
      <c r="A265" t="s">
        <v>708</v>
      </c>
      <c r="B265" t="s">
        <v>708</v>
      </c>
      <c r="C265" s="4"/>
      <c r="D265" t="s">
        <v>708</v>
      </c>
      <c r="E265" t="s">
        <v>708</v>
      </c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t="s">
        <v>708</v>
      </c>
      <c r="BA265" t="s">
        <v>708</v>
      </c>
      <c r="BB265" t="s">
        <v>708</v>
      </c>
      <c r="BC265" t="s">
        <v>708</v>
      </c>
    </row>
    <row r="266">
      <c r="A266" t="s">
        <v>708</v>
      </c>
      <c r="B266" t="s">
        <v>708</v>
      </c>
      <c r="C266" s="4"/>
      <c r="D266" t="s">
        <v>708</v>
      </c>
      <c r="E266" t="s">
        <v>708</v>
      </c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t="s">
        <v>708</v>
      </c>
      <c r="BA266" t="s">
        <v>708</v>
      </c>
      <c r="BB266" t="s">
        <v>708</v>
      </c>
      <c r="BC266" t="s">
        <v>708</v>
      </c>
    </row>
    <row r="267">
      <c r="A267" t="s">
        <v>708</v>
      </c>
      <c r="B267" t="s">
        <v>708</v>
      </c>
      <c r="C267" s="4"/>
      <c r="D267" t="s">
        <v>708</v>
      </c>
      <c r="E267" t="s">
        <v>708</v>
      </c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t="s">
        <v>708</v>
      </c>
      <c r="BA267" t="s">
        <v>708</v>
      </c>
      <c r="BB267" t="s">
        <v>708</v>
      </c>
      <c r="BC267" t="s">
        <v>708</v>
      </c>
    </row>
    <row r="268">
      <c r="A268" t="s">
        <v>708</v>
      </c>
      <c r="B268" t="s">
        <v>708</v>
      </c>
      <c r="C268" s="4"/>
      <c r="D268" t="s">
        <v>708</v>
      </c>
      <c r="E268" t="s">
        <v>708</v>
      </c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t="s">
        <v>708</v>
      </c>
      <c r="BA268" t="s">
        <v>708</v>
      </c>
      <c r="BB268" t="s">
        <v>708</v>
      </c>
      <c r="BC268" t="s">
        <v>708</v>
      </c>
    </row>
    <row r="269">
      <c r="A269" t="s">
        <v>708</v>
      </c>
      <c r="B269" t="s">
        <v>708</v>
      </c>
      <c r="C269" s="4"/>
      <c r="D269" t="s">
        <v>708</v>
      </c>
      <c r="E269" t="s">
        <v>708</v>
      </c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t="s">
        <v>708</v>
      </c>
      <c r="BA269" t="s">
        <v>708</v>
      </c>
      <c r="BB269" t="s">
        <v>708</v>
      </c>
      <c r="BC269" t="s">
        <v>708</v>
      </c>
    </row>
    <row r="270">
      <c r="A270" t="s">
        <v>708</v>
      </c>
      <c r="B270" t="s">
        <v>708</v>
      </c>
      <c r="C270" s="4"/>
      <c r="D270" t="s">
        <v>708</v>
      </c>
      <c r="E270" t="s">
        <v>708</v>
      </c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t="s">
        <v>708</v>
      </c>
      <c r="BA270" t="s">
        <v>708</v>
      </c>
      <c r="BB270" t="s">
        <v>708</v>
      </c>
      <c r="BC270" t="s">
        <v>708</v>
      </c>
    </row>
    <row r="271">
      <c r="A271" t="s">
        <v>708</v>
      </c>
      <c r="B271" t="s">
        <v>708</v>
      </c>
      <c r="C271" s="4"/>
      <c r="D271" t="s">
        <v>708</v>
      </c>
      <c r="E271" t="s">
        <v>708</v>
      </c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t="s">
        <v>708</v>
      </c>
      <c r="BA271" t="s">
        <v>708</v>
      </c>
      <c r="BB271" t="s">
        <v>708</v>
      </c>
      <c r="BC271" t="s">
        <v>708</v>
      </c>
    </row>
    <row r="272">
      <c r="A272" t="s">
        <v>708</v>
      </c>
      <c r="B272" t="s">
        <v>708</v>
      </c>
      <c r="C272" s="4"/>
      <c r="D272" t="s">
        <v>708</v>
      </c>
      <c r="E272" t="s">
        <v>708</v>
      </c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t="s">
        <v>708</v>
      </c>
      <c r="BA272" t="s">
        <v>708</v>
      </c>
      <c r="BB272" t="s">
        <v>708</v>
      </c>
      <c r="BC272" t="s">
        <v>708</v>
      </c>
    </row>
    <row r="273">
      <c r="A273" t="s">
        <v>708</v>
      </c>
      <c r="B273" t="s">
        <v>708</v>
      </c>
      <c r="C273" s="4"/>
      <c r="D273" t="s">
        <v>708</v>
      </c>
      <c r="E273" t="s">
        <v>708</v>
      </c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t="s">
        <v>708</v>
      </c>
      <c r="BA273" t="s">
        <v>708</v>
      </c>
      <c r="BB273" t="s">
        <v>708</v>
      </c>
      <c r="BC273" t="s">
        <v>708</v>
      </c>
    </row>
    <row r="274">
      <c r="A274" t="s">
        <v>708</v>
      </c>
      <c r="B274" t="s">
        <v>708</v>
      </c>
      <c r="C274" s="4"/>
      <c r="D274" t="s">
        <v>708</v>
      </c>
      <c r="E274" t="s">
        <v>708</v>
      </c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t="s">
        <v>708</v>
      </c>
      <c r="BA274" t="s">
        <v>708</v>
      </c>
      <c r="BB274" t="s">
        <v>708</v>
      </c>
      <c r="BC274" t="s">
        <v>708</v>
      </c>
    </row>
    <row r="275">
      <c r="A275" t="s">
        <v>708</v>
      </c>
      <c r="B275" t="s">
        <v>708</v>
      </c>
      <c r="C275" s="4"/>
      <c r="D275" t="s">
        <v>708</v>
      </c>
      <c r="E275" t="s">
        <v>708</v>
      </c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t="s">
        <v>708</v>
      </c>
      <c r="BA275" t="s">
        <v>708</v>
      </c>
      <c r="BB275" t="s">
        <v>708</v>
      </c>
      <c r="BC275" t="s">
        <v>708</v>
      </c>
    </row>
    <row r="276">
      <c r="A276" t="s">
        <v>708</v>
      </c>
      <c r="B276" t="s">
        <v>708</v>
      </c>
      <c r="C276" s="4"/>
      <c r="D276" t="s">
        <v>708</v>
      </c>
      <c r="E276" t="s">
        <v>708</v>
      </c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t="s">
        <v>708</v>
      </c>
      <c r="BA276" t="s">
        <v>708</v>
      </c>
      <c r="BB276" t="s">
        <v>708</v>
      </c>
      <c r="BC276" t="s">
        <v>708</v>
      </c>
    </row>
    <row r="277">
      <c r="A277" t="s">
        <v>708</v>
      </c>
      <c r="B277" t="s">
        <v>708</v>
      </c>
      <c r="C277" s="4"/>
      <c r="D277" t="s">
        <v>708</v>
      </c>
      <c r="E277" t="s">
        <v>708</v>
      </c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t="s">
        <v>708</v>
      </c>
      <c r="BA277" t="s">
        <v>708</v>
      </c>
      <c r="BB277" t="s">
        <v>708</v>
      </c>
      <c r="BC277" t="s">
        <v>708</v>
      </c>
    </row>
    <row r="278">
      <c r="A278" t="s">
        <v>708</v>
      </c>
      <c r="B278" t="s">
        <v>708</v>
      </c>
      <c r="C278" s="4"/>
      <c r="D278" t="s">
        <v>708</v>
      </c>
      <c r="E278" t="s">
        <v>708</v>
      </c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t="s">
        <v>708</v>
      </c>
      <c r="BA278" t="s">
        <v>708</v>
      </c>
      <c r="BB278" t="s">
        <v>708</v>
      </c>
      <c r="BC278" t="s">
        <v>708</v>
      </c>
    </row>
    <row r="279">
      <c r="A279" t="s">
        <v>708</v>
      </c>
      <c r="B279" t="s">
        <v>708</v>
      </c>
      <c r="C279" s="4"/>
      <c r="D279" t="s">
        <v>708</v>
      </c>
      <c r="E279" t="s">
        <v>708</v>
      </c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t="s">
        <v>708</v>
      </c>
      <c r="BA279" t="s">
        <v>708</v>
      </c>
      <c r="BB279" t="s">
        <v>708</v>
      </c>
      <c r="BC279" t="s">
        <v>708</v>
      </c>
    </row>
    <row r="280">
      <c r="A280" t="s">
        <v>708</v>
      </c>
      <c r="B280" t="s">
        <v>708</v>
      </c>
      <c r="C280" s="4"/>
      <c r="D280" t="s">
        <v>708</v>
      </c>
      <c r="E280" t="s">
        <v>708</v>
      </c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t="s">
        <v>708</v>
      </c>
      <c r="BA280" t="s">
        <v>708</v>
      </c>
      <c r="BB280" t="s">
        <v>708</v>
      </c>
      <c r="BC280" t="s">
        <v>708</v>
      </c>
    </row>
    <row r="281">
      <c r="A281" t="s">
        <v>708</v>
      </c>
      <c r="B281" t="s">
        <v>708</v>
      </c>
      <c r="C281" s="4"/>
      <c r="D281" t="s">
        <v>708</v>
      </c>
      <c r="E281" t="s">
        <v>708</v>
      </c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t="s">
        <v>708</v>
      </c>
      <c r="BA281" t="s">
        <v>708</v>
      </c>
      <c r="BB281" t="s">
        <v>708</v>
      </c>
      <c r="BC281" t="s">
        <v>708</v>
      </c>
    </row>
    <row r="282">
      <c r="A282" t="s">
        <v>708</v>
      </c>
      <c r="B282" t="s">
        <v>708</v>
      </c>
      <c r="C282" s="4"/>
      <c r="D282" t="s">
        <v>708</v>
      </c>
      <c r="E282" t="s">
        <v>708</v>
      </c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t="s">
        <v>708</v>
      </c>
      <c r="BA282" t="s">
        <v>708</v>
      </c>
      <c r="BB282" t="s">
        <v>708</v>
      </c>
      <c r="BC282" t="s">
        <v>708</v>
      </c>
    </row>
    <row r="283">
      <c r="A283" t="s">
        <v>708</v>
      </c>
      <c r="B283" t="s">
        <v>708</v>
      </c>
      <c r="C283" s="4"/>
      <c r="D283" t="s">
        <v>708</v>
      </c>
      <c r="E283" t="s">
        <v>708</v>
      </c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t="s">
        <v>708</v>
      </c>
      <c r="BA283" t="s">
        <v>708</v>
      </c>
      <c r="BB283" t="s">
        <v>708</v>
      </c>
      <c r="BC283" t="s">
        <v>708</v>
      </c>
    </row>
    <row r="284">
      <c r="A284" t="s">
        <v>708</v>
      </c>
      <c r="B284" t="s">
        <v>708</v>
      </c>
      <c r="C284" s="4"/>
      <c r="D284" t="s">
        <v>708</v>
      </c>
      <c r="E284" t="s">
        <v>708</v>
      </c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t="s">
        <v>708</v>
      </c>
      <c r="BA284" t="s">
        <v>708</v>
      </c>
      <c r="BB284" t="s">
        <v>708</v>
      </c>
      <c r="BC284" t="s">
        <v>708</v>
      </c>
    </row>
    <row r="285">
      <c r="A285" t="s">
        <v>708</v>
      </c>
      <c r="B285" t="s">
        <v>708</v>
      </c>
      <c r="C285" s="4"/>
      <c r="D285" t="s">
        <v>708</v>
      </c>
      <c r="E285" t="s">
        <v>708</v>
      </c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t="s">
        <v>708</v>
      </c>
      <c r="BA285" t="s">
        <v>708</v>
      </c>
      <c r="BB285" t="s">
        <v>708</v>
      </c>
      <c r="BC285" t="s">
        <v>708</v>
      </c>
    </row>
    <row r="286">
      <c r="A286" t="s">
        <v>708</v>
      </c>
      <c r="B286" t="s">
        <v>708</v>
      </c>
      <c r="C286" s="4"/>
      <c r="D286" t="s">
        <v>708</v>
      </c>
      <c r="E286" t="s">
        <v>708</v>
      </c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t="s">
        <v>708</v>
      </c>
      <c r="BA286" t="s">
        <v>708</v>
      </c>
      <c r="BB286" t="s">
        <v>708</v>
      </c>
      <c r="BC286" t="s">
        <v>708</v>
      </c>
    </row>
    <row r="287">
      <c r="A287" t="s">
        <v>708</v>
      </c>
      <c r="B287" t="s">
        <v>708</v>
      </c>
      <c r="C287" s="4"/>
      <c r="D287" t="s">
        <v>708</v>
      </c>
      <c r="E287" t="s">
        <v>708</v>
      </c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t="s">
        <v>708</v>
      </c>
      <c r="BA287" t="s">
        <v>708</v>
      </c>
      <c r="BB287" t="s">
        <v>708</v>
      </c>
      <c r="BC287" t="s">
        <v>708</v>
      </c>
    </row>
    <row r="288">
      <c r="A288" t="s">
        <v>708</v>
      </c>
      <c r="B288" t="s">
        <v>708</v>
      </c>
      <c r="C288" s="4"/>
      <c r="D288" t="s">
        <v>708</v>
      </c>
      <c r="E288" t="s">
        <v>708</v>
      </c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t="s">
        <v>708</v>
      </c>
      <c r="BA288" t="s">
        <v>708</v>
      </c>
      <c r="BB288" t="s">
        <v>708</v>
      </c>
      <c r="BC288" t="s">
        <v>708</v>
      </c>
    </row>
    <row r="289">
      <c r="A289" t="s">
        <v>708</v>
      </c>
      <c r="B289" t="s">
        <v>708</v>
      </c>
      <c r="C289" s="4"/>
      <c r="D289" t="s">
        <v>708</v>
      </c>
      <c r="E289" t="s">
        <v>708</v>
      </c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t="s">
        <v>708</v>
      </c>
      <c r="BA289" t="s">
        <v>708</v>
      </c>
      <c r="BB289" t="s">
        <v>708</v>
      </c>
      <c r="BC289" t="s">
        <v>708</v>
      </c>
    </row>
    <row r="290">
      <c r="A290" t="s">
        <v>708</v>
      </c>
      <c r="B290" t="s">
        <v>708</v>
      </c>
      <c r="C290" s="4"/>
      <c r="D290" t="s">
        <v>708</v>
      </c>
      <c r="E290" t="s">
        <v>708</v>
      </c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t="s">
        <v>708</v>
      </c>
      <c r="BA290" t="s">
        <v>708</v>
      </c>
      <c r="BB290" t="s">
        <v>708</v>
      </c>
      <c r="BC290" t="s">
        <v>708</v>
      </c>
    </row>
    <row r="291">
      <c r="A291" t="s">
        <v>708</v>
      </c>
      <c r="B291" t="s">
        <v>708</v>
      </c>
      <c r="C291" s="4"/>
      <c r="D291" t="s">
        <v>708</v>
      </c>
      <c r="E291" t="s">
        <v>708</v>
      </c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t="s">
        <v>708</v>
      </c>
      <c r="BA291" t="s">
        <v>708</v>
      </c>
      <c r="BB291" t="s">
        <v>708</v>
      </c>
      <c r="BC291" t="s">
        <v>708</v>
      </c>
    </row>
    <row r="292">
      <c r="A292" t="s">
        <v>708</v>
      </c>
      <c r="B292" t="s">
        <v>708</v>
      </c>
      <c r="C292" s="4"/>
      <c r="D292" t="s">
        <v>708</v>
      </c>
      <c r="E292" t="s">
        <v>708</v>
      </c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t="s">
        <v>708</v>
      </c>
      <c r="BA292" t="s">
        <v>708</v>
      </c>
      <c r="BB292" t="s">
        <v>708</v>
      </c>
      <c r="BC292" t="s">
        <v>708</v>
      </c>
    </row>
    <row r="293">
      <c r="A293" t="s">
        <v>708</v>
      </c>
      <c r="B293" t="s">
        <v>708</v>
      </c>
      <c r="C293" s="4"/>
      <c r="D293" t="s">
        <v>708</v>
      </c>
      <c r="E293" t="s">
        <v>708</v>
      </c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t="s">
        <v>708</v>
      </c>
      <c r="BA293" t="s">
        <v>708</v>
      </c>
      <c r="BB293" t="s">
        <v>708</v>
      </c>
      <c r="BC293" t="s">
        <v>708</v>
      </c>
    </row>
    <row r="294">
      <c r="A294" t="s">
        <v>708</v>
      </c>
      <c r="B294" t="s">
        <v>708</v>
      </c>
      <c r="C294" s="4"/>
      <c r="D294" t="s">
        <v>708</v>
      </c>
      <c r="E294" t="s">
        <v>708</v>
      </c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t="s">
        <v>708</v>
      </c>
      <c r="BA294" t="s">
        <v>708</v>
      </c>
      <c r="BB294" t="s">
        <v>708</v>
      </c>
      <c r="BC294" t="s">
        <v>708</v>
      </c>
    </row>
    <row r="295">
      <c r="A295" t="s">
        <v>708</v>
      </c>
      <c r="B295" t="s">
        <v>708</v>
      </c>
      <c r="C295" s="4"/>
      <c r="D295" t="s">
        <v>708</v>
      </c>
      <c r="E295" t="s">
        <v>708</v>
      </c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t="s">
        <v>708</v>
      </c>
      <c r="BA295" t="s">
        <v>708</v>
      </c>
      <c r="BB295" t="s">
        <v>708</v>
      </c>
      <c r="BC295" t="s">
        <v>708</v>
      </c>
    </row>
    <row r="296">
      <c r="A296" t="s">
        <v>708</v>
      </c>
      <c r="B296" t="s">
        <v>708</v>
      </c>
      <c r="C296" s="4"/>
      <c r="D296" t="s">
        <v>708</v>
      </c>
      <c r="E296" t="s">
        <v>708</v>
      </c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t="s">
        <v>708</v>
      </c>
      <c r="BA296" t="s">
        <v>708</v>
      </c>
      <c r="BB296" t="s">
        <v>708</v>
      </c>
      <c r="BC296" t="s">
        <v>708</v>
      </c>
    </row>
    <row r="297">
      <c r="A297" t="s">
        <v>708</v>
      </c>
      <c r="B297" t="s">
        <v>708</v>
      </c>
      <c r="C297" s="4"/>
      <c r="D297" t="s">
        <v>708</v>
      </c>
      <c r="E297" t="s">
        <v>708</v>
      </c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t="s">
        <v>708</v>
      </c>
      <c r="BA297" t="s">
        <v>708</v>
      </c>
      <c r="BB297" t="s">
        <v>708</v>
      </c>
      <c r="BC297" t="s">
        <v>708</v>
      </c>
    </row>
    <row r="298">
      <c r="A298" t="s">
        <v>708</v>
      </c>
      <c r="B298" t="s">
        <v>708</v>
      </c>
      <c r="C298" s="4"/>
      <c r="D298" t="s">
        <v>708</v>
      </c>
      <c r="E298" t="s">
        <v>708</v>
      </c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t="s">
        <v>708</v>
      </c>
      <c r="BA298" t="s">
        <v>708</v>
      </c>
      <c r="BB298" t="s">
        <v>708</v>
      </c>
      <c r="BC298" t="s">
        <v>708</v>
      </c>
    </row>
    <row r="299">
      <c r="A299" t="s">
        <v>708</v>
      </c>
      <c r="B299" t="s">
        <v>708</v>
      </c>
      <c r="C299" s="4"/>
      <c r="D299" t="s">
        <v>708</v>
      </c>
      <c r="E299" t="s">
        <v>708</v>
      </c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t="s">
        <v>708</v>
      </c>
      <c r="BA299" t="s">
        <v>708</v>
      </c>
      <c r="BB299" t="s">
        <v>708</v>
      </c>
      <c r="BC299" t="s">
        <v>708</v>
      </c>
    </row>
    <row r="300">
      <c r="A300" t="s">
        <v>708</v>
      </c>
      <c r="B300" t="s">
        <v>708</v>
      </c>
      <c r="C300" s="4"/>
      <c r="D300" t="s">
        <v>708</v>
      </c>
      <c r="E300" t="s">
        <v>708</v>
      </c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t="s">
        <v>708</v>
      </c>
      <c r="BA300" t="s">
        <v>708</v>
      </c>
      <c r="BB300" t="s">
        <v>708</v>
      </c>
      <c r="BC300" t="s">
        <v>708</v>
      </c>
    </row>
    <row r="301">
      <c r="A301" t="s">
        <v>708</v>
      </c>
      <c r="B301" t="s">
        <v>708</v>
      </c>
      <c r="C301" s="4"/>
      <c r="D301" t="s">
        <v>708</v>
      </c>
      <c r="E301" t="s">
        <v>708</v>
      </c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t="s">
        <v>708</v>
      </c>
      <c r="BA301" t="s">
        <v>708</v>
      </c>
      <c r="BB301" t="s">
        <v>708</v>
      </c>
      <c r="BC301" t="s">
        <v>708</v>
      </c>
    </row>
    <row r="302">
      <c r="A302" t="s">
        <v>708</v>
      </c>
      <c r="B302" t="s">
        <v>708</v>
      </c>
      <c r="C302" s="4"/>
      <c r="D302" t="s">
        <v>708</v>
      </c>
      <c r="E302" t="s">
        <v>708</v>
      </c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t="s">
        <v>708</v>
      </c>
      <c r="BA302" t="s">
        <v>708</v>
      </c>
      <c r="BB302" t="s">
        <v>708</v>
      </c>
      <c r="BC302" t="s">
        <v>708</v>
      </c>
    </row>
    <row r="303">
      <c r="A303" t="s">
        <v>708</v>
      </c>
      <c r="B303" t="s">
        <v>708</v>
      </c>
      <c r="C303" s="4"/>
      <c r="D303" t="s">
        <v>708</v>
      </c>
      <c r="E303" t="s">
        <v>708</v>
      </c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t="s">
        <v>708</v>
      </c>
      <c r="BA303" t="s">
        <v>708</v>
      </c>
      <c r="BB303" t="s">
        <v>708</v>
      </c>
      <c r="BC303" t="s">
        <v>708</v>
      </c>
    </row>
    <row r="304">
      <c r="A304" t="s">
        <v>708</v>
      </c>
      <c r="B304" t="s">
        <v>708</v>
      </c>
      <c r="C304" s="4"/>
      <c r="D304" t="s">
        <v>708</v>
      </c>
      <c r="E304" t="s">
        <v>708</v>
      </c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t="s">
        <v>708</v>
      </c>
      <c r="BA304" t="s">
        <v>708</v>
      </c>
      <c r="BB304" t="s">
        <v>708</v>
      </c>
      <c r="BC304" t="s">
        <v>708</v>
      </c>
    </row>
    <row r="305">
      <c r="A305" t="s">
        <v>708</v>
      </c>
      <c r="B305" t="s">
        <v>708</v>
      </c>
      <c r="C305" s="4"/>
      <c r="D305" t="s">
        <v>708</v>
      </c>
      <c r="E305" t="s">
        <v>708</v>
      </c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t="s">
        <v>708</v>
      </c>
      <c r="BA305" t="s">
        <v>708</v>
      </c>
      <c r="BB305" t="s">
        <v>708</v>
      </c>
      <c r="BC305" t="s">
        <v>708</v>
      </c>
    </row>
    <row r="306">
      <c r="A306" t="s">
        <v>708</v>
      </c>
      <c r="B306" t="s">
        <v>708</v>
      </c>
      <c r="C306" s="4"/>
      <c r="D306" t="s">
        <v>708</v>
      </c>
      <c r="E306" t="s">
        <v>708</v>
      </c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t="s">
        <v>708</v>
      </c>
      <c r="BA306" t="s">
        <v>708</v>
      </c>
      <c r="BB306" t="s">
        <v>708</v>
      </c>
      <c r="BC306" t="s">
        <v>708</v>
      </c>
    </row>
    <row r="307">
      <c r="A307" t="s">
        <v>708</v>
      </c>
      <c r="B307" t="s">
        <v>708</v>
      </c>
      <c r="C307" s="4"/>
      <c r="D307" t="s">
        <v>708</v>
      </c>
      <c r="E307" t="s">
        <v>708</v>
      </c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t="s">
        <v>708</v>
      </c>
      <c r="BA307" t="s">
        <v>708</v>
      </c>
      <c r="BB307" t="s">
        <v>708</v>
      </c>
      <c r="BC307" t="s">
        <v>708</v>
      </c>
    </row>
    <row r="308">
      <c r="A308" t="s">
        <v>708</v>
      </c>
      <c r="B308" t="s">
        <v>708</v>
      </c>
      <c r="C308" s="4"/>
      <c r="D308" t="s">
        <v>708</v>
      </c>
      <c r="E308" t="s">
        <v>708</v>
      </c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t="s">
        <v>708</v>
      </c>
      <c r="BA308" t="s">
        <v>708</v>
      </c>
      <c r="BB308" t="s">
        <v>708</v>
      </c>
      <c r="BC308" t="s">
        <v>708</v>
      </c>
    </row>
    <row r="309">
      <c r="A309" t="s">
        <v>708</v>
      </c>
      <c r="B309" t="s">
        <v>708</v>
      </c>
      <c r="C309" s="4"/>
      <c r="D309" t="s">
        <v>708</v>
      </c>
      <c r="E309" t="s">
        <v>708</v>
      </c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t="s">
        <v>708</v>
      </c>
      <c r="BA309" t="s">
        <v>708</v>
      </c>
      <c r="BB309" t="s">
        <v>708</v>
      </c>
      <c r="BC309" t="s">
        <v>708</v>
      </c>
    </row>
    <row r="310">
      <c r="A310" t="s">
        <v>708</v>
      </c>
      <c r="B310" t="s">
        <v>708</v>
      </c>
      <c r="C310" s="4"/>
      <c r="D310" t="s">
        <v>708</v>
      </c>
      <c r="E310" t="s">
        <v>708</v>
      </c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t="s">
        <v>708</v>
      </c>
      <c r="BA310" t="s">
        <v>708</v>
      </c>
      <c r="BB310" t="s">
        <v>708</v>
      </c>
      <c r="BC310" t="s">
        <v>708</v>
      </c>
    </row>
    <row r="311">
      <c r="A311" t="s">
        <v>708</v>
      </c>
      <c r="B311" t="s">
        <v>708</v>
      </c>
      <c r="C311" s="4"/>
      <c r="D311" t="s">
        <v>708</v>
      </c>
      <c r="E311" t="s">
        <v>708</v>
      </c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t="s">
        <v>708</v>
      </c>
      <c r="BA311" t="s">
        <v>708</v>
      </c>
      <c r="BB311" t="s">
        <v>708</v>
      </c>
      <c r="BC311" t="s">
        <v>708</v>
      </c>
    </row>
    <row r="312">
      <c r="A312" t="s">
        <v>708</v>
      </c>
      <c r="B312" t="s">
        <v>708</v>
      </c>
      <c r="C312" s="4"/>
      <c r="D312" t="s">
        <v>708</v>
      </c>
      <c r="E312" t="s">
        <v>708</v>
      </c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t="s">
        <v>708</v>
      </c>
      <c r="BA312" t="s">
        <v>708</v>
      </c>
      <c r="BB312" t="s">
        <v>708</v>
      </c>
      <c r="BC312" t="s">
        <v>708</v>
      </c>
    </row>
    <row r="313">
      <c r="A313" t="s">
        <v>708</v>
      </c>
      <c r="B313" t="s">
        <v>708</v>
      </c>
      <c r="C313" s="4"/>
      <c r="D313" t="s">
        <v>708</v>
      </c>
      <c r="E313" t="s">
        <v>708</v>
      </c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t="s">
        <v>708</v>
      </c>
      <c r="BA313" t="s">
        <v>708</v>
      </c>
      <c r="BB313" t="s">
        <v>708</v>
      </c>
      <c r="BC313" t="s">
        <v>708</v>
      </c>
    </row>
    <row r="314">
      <c r="A314" t="s">
        <v>708</v>
      </c>
      <c r="B314" t="s">
        <v>708</v>
      </c>
      <c r="C314" s="4"/>
      <c r="D314" t="s">
        <v>708</v>
      </c>
      <c r="E314" t="s">
        <v>708</v>
      </c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t="s">
        <v>708</v>
      </c>
      <c r="BA314" t="s">
        <v>708</v>
      </c>
      <c r="BB314" t="s">
        <v>708</v>
      </c>
      <c r="BC314" t="s">
        <v>708</v>
      </c>
    </row>
    <row r="315">
      <c r="A315" t="s">
        <v>708</v>
      </c>
      <c r="B315" t="s">
        <v>708</v>
      </c>
      <c r="C315" s="4"/>
      <c r="D315" t="s">
        <v>708</v>
      </c>
      <c r="E315" t="s">
        <v>708</v>
      </c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t="s">
        <v>708</v>
      </c>
      <c r="BA315" t="s">
        <v>708</v>
      </c>
      <c r="BB315" t="s">
        <v>708</v>
      </c>
      <c r="BC315" t="s">
        <v>708</v>
      </c>
    </row>
    <row r="316">
      <c r="A316" t="s">
        <v>708</v>
      </c>
      <c r="B316" t="s">
        <v>708</v>
      </c>
      <c r="C316" s="4"/>
      <c r="D316" t="s">
        <v>708</v>
      </c>
      <c r="E316" t="s">
        <v>708</v>
      </c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t="s">
        <v>708</v>
      </c>
      <c r="BA316" t="s">
        <v>708</v>
      </c>
      <c r="BB316" t="s">
        <v>708</v>
      </c>
      <c r="BC316" t="s">
        <v>708</v>
      </c>
    </row>
    <row r="317">
      <c r="A317" t="s">
        <v>708</v>
      </c>
      <c r="B317" t="s">
        <v>708</v>
      </c>
      <c r="C317" s="4"/>
      <c r="D317" t="s">
        <v>708</v>
      </c>
      <c r="E317" t="s">
        <v>708</v>
      </c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t="s">
        <v>708</v>
      </c>
      <c r="BA317" t="s">
        <v>708</v>
      </c>
      <c r="BB317" t="s">
        <v>708</v>
      </c>
      <c r="BC317" t="s">
        <v>708</v>
      </c>
    </row>
    <row r="318">
      <c r="A318" t="s">
        <v>708</v>
      </c>
      <c r="B318" t="s">
        <v>708</v>
      </c>
      <c r="C318" s="4"/>
      <c r="D318" t="s">
        <v>708</v>
      </c>
      <c r="E318" t="s">
        <v>708</v>
      </c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t="s">
        <v>708</v>
      </c>
      <c r="BA318" t="s">
        <v>708</v>
      </c>
      <c r="BB318" t="s">
        <v>708</v>
      </c>
      <c r="BC318" t="s">
        <v>708</v>
      </c>
    </row>
    <row r="319">
      <c r="A319" t="s">
        <v>708</v>
      </c>
      <c r="B319" t="s">
        <v>708</v>
      </c>
      <c r="C319" s="4"/>
      <c r="D319" t="s">
        <v>708</v>
      </c>
      <c r="E319" t="s">
        <v>708</v>
      </c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t="s">
        <v>708</v>
      </c>
      <c r="BA319" t="s">
        <v>708</v>
      </c>
      <c r="BB319" t="s">
        <v>708</v>
      </c>
      <c r="BC319" t="s">
        <v>708</v>
      </c>
    </row>
    <row r="320">
      <c r="A320" t="s">
        <v>708</v>
      </c>
      <c r="B320" t="s">
        <v>708</v>
      </c>
      <c r="C320" s="4"/>
      <c r="D320" t="s">
        <v>708</v>
      </c>
      <c r="E320" t="s">
        <v>708</v>
      </c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t="s">
        <v>708</v>
      </c>
      <c r="BA320" t="s">
        <v>708</v>
      </c>
      <c r="BB320" t="s">
        <v>708</v>
      </c>
      <c r="BC320" t="s">
        <v>708</v>
      </c>
    </row>
    <row r="321">
      <c r="A321" t="s">
        <v>708</v>
      </c>
      <c r="B321" t="s">
        <v>708</v>
      </c>
      <c r="C321" s="4"/>
      <c r="D321" t="s">
        <v>708</v>
      </c>
      <c r="E321" t="s">
        <v>708</v>
      </c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t="s">
        <v>708</v>
      </c>
      <c r="BA321" t="s">
        <v>708</v>
      </c>
      <c r="BB321" t="s">
        <v>708</v>
      </c>
      <c r="BC321" t="s">
        <v>708</v>
      </c>
    </row>
    <row r="322">
      <c r="A322" t="s">
        <v>708</v>
      </c>
      <c r="B322" t="s">
        <v>708</v>
      </c>
      <c r="C322" s="4"/>
      <c r="D322" t="s">
        <v>708</v>
      </c>
      <c r="E322" t="s">
        <v>708</v>
      </c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t="s">
        <v>708</v>
      </c>
      <c r="BA322" t="s">
        <v>708</v>
      </c>
      <c r="BB322" t="s">
        <v>708</v>
      </c>
      <c r="BC322" t="s">
        <v>708</v>
      </c>
    </row>
    <row r="323">
      <c r="A323" t="s">
        <v>708</v>
      </c>
      <c r="B323" t="s">
        <v>708</v>
      </c>
      <c r="C323" s="4"/>
      <c r="D323" t="s">
        <v>708</v>
      </c>
      <c r="E323" t="s">
        <v>708</v>
      </c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t="s">
        <v>708</v>
      </c>
      <c r="BA323" t="s">
        <v>708</v>
      </c>
      <c r="BB323" t="s">
        <v>708</v>
      </c>
      <c r="BC323" t="s">
        <v>708</v>
      </c>
    </row>
    <row r="324">
      <c r="A324" t="s">
        <v>708</v>
      </c>
      <c r="B324" t="s">
        <v>708</v>
      </c>
      <c r="C324" s="4"/>
      <c r="D324" t="s">
        <v>708</v>
      </c>
      <c r="E324" t="s">
        <v>708</v>
      </c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t="s">
        <v>708</v>
      </c>
      <c r="BA324" t="s">
        <v>708</v>
      </c>
      <c r="BB324" t="s">
        <v>708</v>
      </c>
      <c r="BC324" t="s">
        <v>708</v>
      </c>
    </row>
    <row r="325">
      <c r="A325" t="s">
        <v>708</v>
      </c>
      <c r="B325" t="s">
        <v>708</v>
      </c>
      <c r="C325" s="4"/>
      <c r="D325" t="s">
        <v>708</v>
      </c>
      <c r="E325" t="s">
        <v>708</v>
      </c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t="s">
        <v>708</v>
      </c>
      <c r="BA325" t="s">
        <v>708</v>
      </c>
      <c r="BB325" t="s">
        <v>708</v>
      </c>
      <c r="BC325" t="s">
        <v>708</v>
      </c>
    </row>
    <row r="326">
      <c r="A326" t="s">
        <v>708</v>
      </c>
      <c r="B326" t="s">
        <v>708</v>
      </c>
      <c r="C326" s="4"/>
      <c r="D326" t="s">
        <v>708</v>
      </c>
      <c r="E326" t="s">
        <v>708</v>
      </c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t="s">
        <v>708</v>
      </c>
      <c r="BA326" t="s">
        <v>708</v>
      </c>
      <c r="BB326" t="s">
        <v>708</v>
      </c>
      <c r="BC326" t="s">
        <v>708</v>
      </c>
    </row>
    <row r="327">
      <c r="A327" t="s">
        <v>708</v>
      </c>
      <c r="B327" t="s">
        <v>708</v>
      </c>
      <c r="C327" s="4"/>
      <c r="D327" t="s">
        <v>708</v>
      </c>
      <c r="E327" t="s">
        <v>708</v>
      </c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t="s">
        <v>708</v>
      </c>
      <c r="BA327" t="s">
        <v>708</v>
      </c>
      <c r="BB327" t="s">
        <v>708</v>
      </c>
      <c r="BC327" t="s">
        <v>708</v>
      </c>
    </row>
    <row r="328">
      <c r="A328" t="s">
        <v>708</v>
      </c>
      <c r="B328" t="s">
        <v>708</v>
      </c>
      <c r="C328" s="4"/>
      <c r="D328" t="s">
        <v>708</v>
      </c>
      <c r="E328" t="s">
        <v>708</v>
      </c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t="s">
        <v>708</v>
      </c>
      <c r="BA328" t="s">
        <v>708</v>
      </c>
      <c r="BB328" t="s">
        <v>708</v>
      </c>
      <c r="BC328" t="s">
        <v>708</v>
      </c>
    </row>
    <row r="329">
      <c r="A329" t="s">
        <v>708</v>
      </c>
      <c r="B329" t="s">
        <v>708</v>
      </c>
      <c r="C329" s="4"/>
      <c r="D329" t="s">
        <v>708</v>
      </c>
      <c r="E329" t="s">
        <v>708</v>
      </c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t="s">
        <v>708</v>
      </c>
      <c r="BA329" t="s">
        <v>708</v>
      </c>
      <c r="BB329" t="s">
        <v>708</v>
      </c>
      <c r="BC329" t="s">
        <v>708</v>
      </c>
    </row>
    <row r="330">
      <c r="A330" t="s">
        <v>708</v>
      </c>
      <c r="B330" t="s">
        <v>708</v>
      </c>
      <c r="C330" s="4"/>
      <c r="D330" t="s">
        <v>708</v>
      </c>
      <c r="E330" t="s">
        <v>708</v>
      </c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t="s">
        <v>708</v>
      </c>
      <c r="BA330" t="s">
        <v>708</v>
      </c>
      <c r="BB330" t="s">
        <v>708</v>
      </c>
      <c r="BC330" t="s">
        <v>708</v>
      </c>
    </row>
    <row r="331">
      <c r="A331" t="s">
        <v>708</v>
      </c>
      <c r="B331" t="s">
        <v>708</v>
      </c>
      <c r="C331" s="4"/>
      <c r="D331" t="s">
        <v>708</v>
      </c>
      <c r="E331" t="s">
        <v>708</v>
      </c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t="s">
        <v>708</v>
      </c>
      <c r="BA331" t="s">
        <v>708</v>
      </c>
      <c r="BB331" t="s">
        <v>708</v>
      </c>
      <c r="BC331" t="s">
        <v>708</v>
      </c>
    </row>
    <row r="332">
      <c r="A332" t="s">
        <v>708</v>
      </c>
      <c r="B332" t="s">
        <v>708</v>
      </c>
      <c r="C332" s="4"/>
      <c r="D332" t="s">
        <v>708</v>
      </c>
      <c r="E332" t="s">
        <v>708</v>
      </c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t="s">
        <v>708</v>
      </c>
      <c r="BA332" t="s">
        <v>708</v>
      </c>
      <c r="BB332" t="s">
        <v>708</v>
      </c>
      <c r="BC332" t="s">
        <v>708</v>
      </c>
    </row>
    <row r="333">
      <c r="A333" t="s">
        <v>708</v>
      </c>
      <c r="B333" t="s">
        <v>708</v>
      </c>
      <c r="C333" s="4"/>
      <c r="D333" t="s">
        <v>708</v>
      </c>
      <c r="E333" t="s">
        <v>708</v>
      </c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t="s">
        <v>708</v>
      </c>
      <c r="BA333" t="s">
        <v>708</v>
      </c>
      <c r="BB333" t="s">
        <v>708</v>
      </c>
      <c r="BC333" t="s">
        <v>708</v>
      </c>
    </row>
    <row r="334">
      <c r="A334" t="s">
        <v>708</v>
      </c>
      <c r="B334" t="s">
        <v>708</v>
      </c>
      <c r="C334" s="4"/>
      <c r="D334" t="s">
        <v>708</v>
      </c>
      <c r="E334" t="s">
        <v>708</v>
      </c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t="s">
        <v>708</v>
      </c>
      <c r="BA334" t="s">
        <v>708</v>
      </c>
      <c r="BB334" t="s">
        <v>708</v>
      </c>
      <c r="BC334" t="s">
        <v>708</v>
      </c>
    </row>
    <row r="335">
      <c r="A335" t="s">
        <v>708</v>
      </c>
      <c r="B335" t="s">
        <v>708</v>
      </c>
      <c r="C335" s="4"/>
      <c r="D335" t="s">
        <v>708</v>
      </c>
      <c r="E335" t="s">
        <v>708</v>
      </c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t="s">
        <v>708</v>
      </c>
      <c r="BA335" t="s">
        <v>708</v>
      </c>
      <c r="BB335" t="s">
        <v>708</v>
      </c>
      <c r="BC335" t="s">
        <v>708</v>
      </c>
    </row>
    <row r="336">
      <c r="A336" t="s">
        <v>708</v>
      </c>
      <c r="B336" t="s">
        <v>708</v>
      </c>
      <c r="C336" s="4"/>
      <c r="D336" t="s">
        <v>708</v>
      </c>
      <c r="E336" t="s">
        <v>708</v>
      </c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t="s">
        <v>708</v>
      </c>
      <c r="BA336" t="s">
        <v>708</v>
      </c>
      <c r="BB336" t="s">
        <v>708</v>
      </c>
      <c r="BC336" t="s">
        <v>708</v>
      </c>
    </row>
    <row r="337">
      <c r="A337" t="s">
        <v>708</v>
      </c>
      <c r="B337" t="s">
        <v>708</v>
      </c>
      <c r="C337" s="4"/>
      <c r="D337" t="s">
        <v>708</v>
      </c>
      <c r="E337" t="s">
        <v>708</v>
      </c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t="s">
        <v>708</v>
      </c>
      <c r="BA337" t="s">
        <v>708</v>
      </c>
      <c r="BB337" t="s">
        <v>708</v>
      </c>
      <c r="BC337" t="s">
        <v>708</v>
      </c>
    </row>
    <row r="338">
      <c r="A338" t="s">
        <v>708</v>
      </c>
      <c r="B338" t="s">
        <v>708</v>
      </c>
      <c r="C338" s="4"/>
      <c r="D338" t="s">
        <v>708</v>
      </c>
      <c r="E338" t="s">
        <v>708</v>
      </c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t="s">
        <v>708</v>
      </c>
      <c r="BA338" t="s">
        <v>708</v>
      </c>
      <c r="BB338" t="s">
        <v>708</v>
      </c>
      <c r="BC338" t="s">
        <v>708</v>
      </c>
    </row>
    <row r="339">
      <c r="A339" t="s">
        <v>708</v>
      </c>
      <c r="B339" t="s">
        <v>708</v>
      </c>
      <c r="C339" s="4"/>
      <c r="D339" t="s">
        <v>708</v>
      </c>
      <c r="E339" t="s">
        <v>708</v>
      </c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t="s">
        <v>708</v>
      </c>
      <c r="BA339" t="s">
        <v>708</v>
      </c>
      <c r="BB339" t="s">
        <v>708</v>
      </c>
      <c r="BC339" t="s">
        <v>708</v>
      </c>
    </row>
    <row r="340">
      <c r="A340" t="s">
        <v>708</v>
      </c>
      <c r="B340" t="s">
        <v>708</v>
      </c>
      <c r="C340" s="4"/>
      <c r="D340" t="s">
        <v>708</v>
      </c>
      <c r="E340" t="s">
        <v>708</v>
      </c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t="s">
        <v>708</v>
      </c>
      <c r="BA340" t="s">
        <v>708</v>
      </c>
      <c r="BB340" t="s">
        <v>708</v>
      </c>
      <c r="BC340" t="s">
        <v>708</v>
      </c>
    </row>
    <row r="341">
      <c r="A341" t="s">
        <v>708</v>
      </c>
      <c r="B341" t="s">
        <v>708</v>
      </c>
      <c r="C341" s="4"/>
      <c r="D341" t="s">
        <v>708</v>
      </c>
      <c r="E341" t="s">
        <v>708</v>
      </c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t="s">
        <v>708</v>
      </c>
      <c r="BA341" t="s">
        <v>708</v>
      </c>
      <c r="BB341" t="s">
        <v>708</v>
      </c>
      <c r="BC341" t="s">
        <v>708</v>
      </c>
    </row>
    <row r="342">
      <c r="A342" t="s">
        <v>708</v>
      </c>
      <c r="B342" t="s">
        <v>708</v>
      </c>
      <c r="C342" s="4"/>
      <c r="D342" t="s">
        <v>708</v>
      </c>
      <c r="E342" t="s">
        <v>708</v>
      </c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t="s">
        <v>708</v>
      </c>
      <c r="BA342" t="s">
        <v>708</v>
      </c>
      <c r="BB342" t="s">
        <v>708</v>
      </c>
      <c r="BC342" t="s">
        <v>708</v>
      </c>
    </row>
    <row r="343">
      <c r="A343" t="s">
        <v>708</v>
      </c>
      <c r="B343" t="s">
        <v>708</v>
      </c>
      <c r="C343" s="4"/>
      <c r="D343" t="s">
        <v>708</v>
      </c>
      <c r="E343" t="s">
        <v>708</v>
      </c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t="s">
        <v>708</v>
      </c>
      <c r="BA343" t="s">
        <v>708</v>
      </c>
      <c r="BB343" t="s">
        <v>708</v>
      </c>
      <c r="BC343" t="s">
        <v>708</v>
      </c>
    </row>
    <row r="344">
      <c r="A344" t="s">
        <v>708</v>
      </c>
      <c r="B344" t="s">
        <v>708</v>
      </c>
      <c r="C344" s="4"/>
      <c r="D344" t="s">
        <v>708</v>
      </c>
      <c r="E344" t="s">
        <v>708</v>
      </c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t="s">
        <v>708</v>
      </c>
      <c r="BA344" t="s">
        <v>708</v>
      </c>
      <c r="BB344" t="s">
        <v>708</v>
      </c>
      <c r="BC344" t="s">
        <v>708</v>
      </c>
    </row>
    <row r="345">
      <c r="A345" t="s">
        <v>708</v>
      </c>
      <c r="B345" t="s">
        <v>708</v>
      </c>
      <c r="C345" s="4"/>
      <c r="D345" t="s">
        <v>708</v>
      </c>
      <c r="E345" t="s">
        <v>708</v>
      </c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t="s">
        <v>708</v>
      </c>
      <c r="BA345" t="s">
        <v>708</v>
      </c>
      <c r="BB345" t="s">
        <v>708</v>
      </c>
      <c r="BC345" t="s">
        <v>708</v>
      </c>
    </row>
    <row r="346">
      <c r="A346" t="s">
        <v>708</v>
      </c>
      <c r="B346" t="s">
        <v>708</v>
      </c>
      <c r="C346" s="4"/>
      <c r="D346" t="s">
        <v>708</v>
      </c>
      <c r="E346" t="s">
        <v>708</v>
      </c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t="s">
        <v>708</v>
      </c>
      <c r="BA346" t="s">
        <v>708</v>
      </c>
      <c r="BB346" t="s">
        <v>708</v>
      </c>
      <c r="BC346" t="s">
        <v>708</v>
      </c>
    </row>
    <row r="347">
      <c r="A347" t="s">
        <v>708</v>
      </c>
      <c r="B347" t="s">
        <v>708</v>
      </c>
      <c r="C347" s="4"/>
      <c r="D347" t="s">
        <v>708</v>
      </c>
      <c r="E347" t="s">
        <v>708</v>
      </c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t="s">
        <v>708</v>
      </c>
      <c r="BA347" t="s">
        <v>708</v>
      </c>
      <c r="BB347" t="s">
        <v>708</v>
      </c>
      <c r="BC347" t="s">
        <v>708</v>
      </c>
    </row>
    <row r="348">
      <c r="A348" t="s">
        <v>708</v>
      </c>
      <c r="B348" t="s">
        <v>708</v>
      </c>
      <c r="C348" s="4"/>
      <c r="D348" t="s">
        <v>708</v>
      </c>
      <c r="E348" t="s">
        <v>708</v>
      </c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t="s">
        <v>708</v>
      </c>
      <c r="BA348" t="s">
        <v>708</v>
      </c>
      <c r="BB348" t="s">
        <v>708</v>
      </c>
      <c r="BC348" t="s">
        <v>708</v>
      </c>
    </row>
    <row r="349">
      <c r="A349" t="s">
        <v>708</v>
      </c>
      <c r="B349" t="s">
        <v>708</v>
      </c>
      <c r="C349" s="4"/>
      <c r="D349" t="s">
        <v>708</v>
      </c>
      <c r="E349" t="s">
        <v>708</v>
      </c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t="s">
        <v>708</v>
      </c>
      <c r="BA349" t="s">
        <v>708</v>
      </c>
      <c r="BB349" t="s">
        <v>708</v>
      </c>
      <c r="BC349" t="s">
        <v>708</v>
      </c>
    </row>
    <row r="350">
      <c r="A350" t="s">
        <v>708</v>
      </c>
      <c r="B350" t="s">
        <v>708</v>
      </c>
      <c r="C350" s="4"/>
      <c r="D350" t="s">
        <v>708</v>
      </c>
      <c r="E350" t="s">
        <v>708</v>
      </c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t="s">
        <v>708</v>
      </c>
      <c r="BA350" t="s">
        <v>708</v>
      </c>
      <c r="BB350" t="s">
        <v>708</v>
      </c>
      <c r="BC350" t="s">
        <v>708</v>
      </c>
    </row>
    <row r="351">
      <c r="A351" t="s">
        <v>708</v>
      </c>
      <c r="B351" t="s">
        <v>708</v>
      </c>
      <c r="C351" s="4"/>
      <c r="D351" t="s">
        <v>708</v>
      </c>
      <c r="E351" t="s">
        <v>708</v>
      </c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t="s">
        <v>708</v>
      </c>
      <c r="BA351" t="s">
        <v>708</v>
      </c>
      <c r="BB351" t="s">
        <v>708</v>
      </c>
      <c r="BC351" t="s">
        <v>708</v>
      </c>
    </row>
    <row r="352">
      <c r="A352" t="s">
        <v>708</v>
      </c>
      <c r="B352" t="s">
        <v>708</v>
      </c>
      <c r="C352" s="4"/>
      <c r="D352" t="s">
        <v>708</v>
      </c>
      <c r="E352" t="s">
        <v>708</v>
      </c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t="s">
        <v>708</v>
      </c>
      <c r="BA352" t="s">
        <v>708</v>
      </c>
      <c r="BB352" t="s">
        <v>708</v>
      </c>
      <c r="BC352" t="s">
        <v>708</v>
      </c>
    </row>
    <row r="353">
      <c r="A353" t="s">
        <v>708</v>
      </c>
      <c r="B353" t="s">
        <v>708</v>
      </c>
      <c r="C353" s="4"/>
      <c r="D353" t="s">
        <v>708</v>
      </c>
      <c r="E353" t="s">
        <v>708</v>
      </c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t="s">
        <v>708</v>
      </c>
      <c r="BA353" t="s">
        <v>708</v>
      </c>
      <c r="BB353" t="s">
        <v>708</v>
      </c>
      <c r="BC353" t="s">
        <v>708</v>
      </c>
    </row>
    <row r="354">
      <c r="A354" t="s">
        <v>708</v>
      </c>
      <c r="B354" t="s">
        <v>708</v>
      </c>
      <c r="C354" s="4"/>
      <c r="D354" t="s">
        <v>708</v>
      </c>
      <c r="E354" t="s">
        <v>708</v>
      </c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t="s">
        <v>708</v>
      </c>
      <c r="BA354" t="s">
        <v>708</v>
      </c>
      <c r="BB354" t="s">
        <v>708</v>
      </c>
      <c r="BC354" t="s">
        <v>708</v>
      </c>
    </row>
    <row r="355">
      <c r="A355" t="s">
        <v>708</v>
      </c>
      <c r="B355" t="s">
        <v>708</v>
      </c>
      <c r="C355" s="4"/>
      <c r="D355" t="s">
        <v>708</v>
      </c>
      <c r="E355" t="s">
        <v>708</v>
      </c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t="s">
        <v>708</v>
      </c>
      <c r="BA355" t="s">
        <v>708</v>
      </c>
      <c r="BB355" t="s">
        <v>708</v>
      </c>
      <c r="BC355" t="s">
        <v>708</v>
      </c>
    </row>
    <row r="356">
      <c r="A356" t="s">
        <v>708</v>
      </c>
      <c r="B356" t="s">
        <v>708</v>
      </c>
      <c r="C356" s="4"/>
      <c r="D356" t="s">
        <v>708</v>
      </c>
      <c r="E356" t="s">
        <v>708</v>
      </c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t="s">
        <v>708</v>
      </c>
      <c r="BA356" t="s">
        <v>708</v>
      </c>
      <c r="BB356" t="s">
        <v>708</v>
      </c>
      <c r="BC356" t="s">
        <v>708</v>
      </c>
    </row>
    <row r="357">
      <c r="A357" t="s">
        <v>708</v>
      </c>
      <c r="B357" t="s">
        <v>708</v>
      </c>
      <c r="C357" s="4"/>
      <c r="D357" t="s">
        <v>708</v>
      </c>
      <c r="E357" t="s">
        <v>708</v>
      </c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t="s">
        <v>708</v>
      </c>
      <c r="BA357" t="s">
        <v>708</v>
      </c>
      <c r="BB357" t="s">
        <v>708</v>
      </c>
      <c r="BC357" t="s">
        <v>708</v>
      </c>
    </row>
    <row r="358">
      <c r="A358" t="s">
        <v>708</v>
      </c>
      <c r="B358" t="s">
        <v>708</v>
      </c>
      <c r="C358" s="4"/>
      <c r="D358" t="s">
        <v>708</v>
      </c>
      <c r="E358" t="s">
        <v>708</v>
      </c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t="s">
        <v>708</v>
      </c>
      <c r="BA358" t="s">
        <v>708</v>
      </c>
      <c r="BB358" t="s">
        <v>708</v>
      </c>
      <c r="BC358" t="s">
        <v>708</v>
      </c>
    </row>
    <row r="359">
      <c r="A359" t="s">
        <v>708</v>
      </c>
      <c r="B359" t="s">
        <v>708</v>
      </c>
      <c r="C359" s="4"/>
      <c r="D359" t="s">
        <v>708</v>
      </c>
      <c r="E359" t="s">
        <v>708</v>
      </c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t="s">
        <v>708</v>
      </c>
      <c r="BA359" t="s">
        <v>708</v>
      </c>
      <c r="BB359" t="s">
        <v>708</v>
      </c>
      <c r="BC359" t="s">
        <v>708</v>
      </c>
    </row>
    <row r="360">
      <c r="A360" t="s">
        <v>708</v>
      </c>
      <c r="B360" t="s">
        <v>708</v>
      </c>
      <c r="C360" s="4"/>
      <c r="D360" t="s">
        <v>708</v>
      </c>
      <c r="E360" t="s">
        <v>708</v>
      </c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t="s">
        <v>708</v>
      </c>
      <c r="BA360" t="s">
        <v>708</v>
      </c>
      <c r="BB360" t="s">
        <v>708</v>
      </c>
      <c r="BC360" t="s">
        <v>708</v>
      </c>
    </row>
  </sheetData>
  <dataValidations count="1">
    <dataValidation type="list" allowBlank="true" showInputMessage="true" showErrorMessage="true" sqref="L16">
      <formula1>OFFSET(A161, 0, 0, COUNTA($C$161:$C$420), 1)</formula1>
    </dataValidation>
  </dataValidations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7528E-37AE-4E90-8651-EC98E5CD803D}">
  <sheetPr codeName="Sheet13">
    <tabColor theme="8" tint="-0.24997711111789"/>
  </sheetPr>
  <dimension ref="A1:AN336"/>
  <sheetViews>
    <sheetView zoomScale="70" zoomScaleNormal="70" workbookViewId="0">
      <selection activeCell="A304" sqref="A304:AV320"/>
    </sheetView>
  </sheetViews>
  <sheetFormatPr defaultRowHeight="14.4" x14ac:dyDescent="0.3"/>
  <cols>
    <col min="13" max="28" width="9.109375" customWidth="true"/>
  </cols>
  <sheetData>
    <row r="1" s="14" customFormat="true" x14ac:dyDescent="0.3">
      <c r="A1" s="112" t="s">
        <v>226</v>
      </c>
    </row>
    <row r="2" s="14" customFormat="true" ht="23.4" x14ac:dyDescent="0.45">
      <c r="A2" s="75" t="s">
        <v>570</v>
      </c>
      <c r="O2" s="75" t="s">
        <v>282</v>
      </c>
      <c r="AB2" s="75" t="s">
        <v>283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x14ac:dyDescent="0.3"/>
    <row r="29" s="14" customFormat="true" x14ac:dyDescent="0.3"/>
    <row r="30" s="14" customFormat="true" x14ac:dyDescent="0.3"/>
    <row r="31" s="14" customFormat="true" x14ac:dyDescent="0.3"/>
    <row r="32" s="14" customFormat="true" x14ac:dyDescent="0.3"/>
    <row r="33" s="14" customFormat="true" x14ac:dyDescent="0.3"/>
    <row r="34" s="14" customFormat="true" x14ac:dyDescent="0.3"/>
    <row r="35" s="14" customFormat="true" x14ac:dyDescent="0.3"/>
    <row r="36" s="14" customFormat="true" x14ac:dyDescent="0.3"/>
    <row r="37" s="14" customFormat="true" x14ac:dyDescent="0.3"/>
    <row r="38" s="14" customFormat="true" ht="18" x14ac:dyDescent="0.35">
      <c r="A38" s="76" t="s">
        <v>571</v>
      </c>
      <c r="O38" s="76" t="s">
        <v>572</v>
      </c>
      <c r="AC38" s="76" t="s">
        <v>573</v>
      </c>
    </row>
    <row r="39" s="14" customFormat="true" x14ac:dyDescent="0.3">
      <c r="A39" s="9" t="s">
        <v>181</v>
      </c>
      <c r="O39" s="9" t="s">
        <v>181</v>
      </c>
      <c r="AC39" s="9" t="s">
        <v>181</v>
      </c>
    </row>
    <row r="40" s="14" customFormat="true" x14ac:dyDescent="0.3"/>
    <row r="41" s="14" customFormat="true" x14ac:dyDescent="0.3">
      <c r="A41" s="152" t="s">
        <v>377</v>
      </c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O41" s="152" t="s">
        <v>378</v>
      </c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C41" s="152" t="s">
        <v>379</v>
      </c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</row>
    <row r="42" s="14" customFormat="true" x14ac:dyDescent="0.3">
      <c r="A42" s="193" t="s">
        <v>80</v>
      </c>
      <c r="B42" s="193" t="s">
        <v>143</v>
      </c>
      <c r="C42" s="194" t="s">
        <v>57</v>
      </c>
      <c r="D42" s="196" t="s">
        <v>374</v>
      </c>
      <c r="E42" s="194" t="s">
        <v>69</v>
      </c>
      <c r="F42" s="194" t="s">
        <v>369</v>
      </c>
      <c r="G42" s="194" t="s">
        <v>370</v>
      </c>
      <c r="H42" s="194" t="s">
        <v>371</v>
      </c>
      <c r="I42" s="194" t="s">
        <v>70</v>
      </c>
      <c r="J42" s="194" t="s">
        <v>373</v>
      </c>
      <c r="K42" s="194" t="s">
        <v>367</v>
      </c>
      <c r="L42" s="194" t="s">
        <v>368</v>
      </c>
      <c r="O42" s="193" t="s">
        <v>80</v>
      </c>
      <c r="P42" s="193" t="s">
        <v>143</v>
      </c>
      <c r="Q42" s="194" t="s">
        <v>57</v>
      </c>
      <c r="R42" s="196" t="s">
        <v>374</v>
      </c>
      <c r="S42" s="194" t="s">
        <v>69</v>
      </c>
      <c r="T42" s="194" t="s">
        <v>369</v>
      </c>
      <c r="U42" s="194" t="s">
        <v>370</v>
      </c>
      <c r="V42" s="194" t="s">
        <v>371</v>
      </c>
      <c r="W42" s="194" t="s">
        <v>70</v>
      </c>
      <c r="X42" s="194" t="s">
        <v>373</v>
      </c>
      <c r="Y42" s="194" t="s">
        <v>367</v>
      </c>
      <c r="Z42" s="194" t="s">
        <v>368</v>
      </c>
      <c r="AC42" s="193" t="s">
        <v>80</v>
      </c>
      <c r="AD42" s="193" t="s">
        <v>143</v>
      </c>
      <c r="AE42" s="194" t="s">
        <v>57</v>
      </c>
      <c r="AF42" s="196" t="s">
        <v>374</v>
      </c>
      <c r="AG42" s="194" t="s">
        <v>69</v>
      </c>
      <c r="AH42" s="194" t="s">
        <v>369</v>
      </c>
      <c r="AI42" s="194" t="s">
        <v>370</v>
      </c>
      <c r="AJ42" s="194" t="s">
        <v>371</v>
      </c>
      <c r="AK42" s="194" t="s">
        <v>70</v>
      </c>
      <c r="AL42" s="194" t="s">
        <v>373</v>
      </c>
      <c r="AM42" s="194" t="s">
        <v>367</v>
      </c>
      <c r="AN42" s="194" t="s">
        <v>368</v>
      </c>
    </row>
    <row r="43" s="14" customFormat="true" x14ac:dyDescent="0.3">
      <c r="A43" s="193" t="s">
        <v>142</v>
      </c>
      <c r="B43" s="193" t="s">
        <v>143</v>
      </c>
      <c r="C43" s="194" t="s">
        <v>775</v>
      </c>
      <c r="D43" s="196" t="s">
        <v>776</v>
      </c>
      <c r="E43" s="194" t="s">
        <v>777</v>
      </c>
      <c r="F43" s="194" t="s">
        <v>778</v>
      </c>
      <c r="G43" s="194" t="s">
        <v>779</v>
      </c>
      <c r="H43" s="194" t="s">
        <v>780</v>
      </c>
      <c r="I43" s="194" t="s">
        <v>781</v>
      </c>
      <c r="J43" s="194"/>
      <c r="K43" s="194"/>
      <c r="L43" s="194"/>
      <c r="O43" s="193" t="s">
        <v>142</v>
      </c>
      <c r="P43" s="193" t="s">
        <v>143</v>
      </c>
      <c r="Q43" s="194" t="s">
        <v>775</v>
      </c>
      <c r="R43" s="196" t="s">
        <v>776</v>
      </c>
      <c r="S43" s="194" t="s">
        <v>782</v>
      </c>
      <c r="T43" s="194" t="s">
        <v>783</v>
      </c>
      <c r="U43" s="194" t="s">
        <v>784</v>
      </c>
      <c r="V43" s="194" t="s">
        <v>785</v>
      </c>
      <c r="W43" s="194" t="s">
        <v>786</v>
      </c>
      <c r="X43" s="194"/>
      <c r="Y43" s="194"/>
      <c r="Z43" s="194"/>
      <c r="AC43" s="193" t="s">
        <v>142</v>
      </c>
      <c r="AD43" s="193" t="s">
        <v>143</v>
      </c>
      <c r="AE43" s="194" t="s">
        <v>775</v>
      </c>
      <c r="AF43" s="196" t="s">
        <v>776</v>
      </c>
      <c r="AG43" s="194" t="s">
        <v>787</v>
      </c>
      <c r="AH43" s="194" t="s">
        <v>788</v>
      </c>
      <c r="AI43" s="194" t="s">
        <v>789</v>
      </c>
      <c r="AJ43" s="194" t="s">
        <v>790</v>
      </c>
      <c r="AK43" s="194" t="s">
        <v>791</v>
      </c>
      <c r="AL43" s="194"/>
      <c r="AM43" s="194"/>
      <c r="AN43" s="194"/>
    </row>
    <row r="44" x14ac:dyDescent="0.3">
      <c r="A44" s="115" t="s">
        <v>511</v>
      </c>
      <c r="B44" s="192" t="s">
        <v>512</v>
      </c>
      <c r="C44" s="4">
        <v>1</v>
      </c>
      <c r="D44" s="4">
        <v>0</v>
      </c>
      <c r="E44" s="4">
        <v>71.611060000000009</v>
      </c>
      <c r="F44" s="4">
        <v>73.405330000000006</v>
      </c>
      <c r="G44" s="4">
        <v>76.051060000000007</v>
      </c>
      <c r="H44" s="4">
        <v>88.712480000000014</v>
      </c>
      <c r="I44" s="4">
        <v>95.553810000000013</v>
      </c>
      <c r="J44" s="195">
        <f>AVERAGE(MIN(E44:I44),MAX(E44:I44))</f>
        <v>32.5</v>
      </c>
      <c r="K44" s="195">
        <f>J44-MIN(E44:I44)</f>
        <v>27.5</v>
      </c>
      <c r="L44" s="195">
        <f>MAX(E44:J44)-J44</f>
        <v>27.5</v>
      </c>
      <c r="O44" s="115" t="s">
        <v>498</v>
      </c>
      <c r="P44" s="192" t="s">
        <v>499</v>
      </c>
      <c r="Q44" s="4">
        <v>1</v>
      </c>
      <c r="R44" s="4">
        <v>0</v>
      </c>
      <c r="S44" s="4">
        <v>87.268180000000001</v>
      </c>
      <c r="T44" s="4">
        <v>94.288280000000015</v>
      </c>
      <c r="U44" s="4">
        <v>95.219660000000005</v>
      </c>
      <c r="V44" s="4">
        <v>96.788050000000013</v>
      </c>
      <c r="W44" s="4">
        <v>98.672240000000002</v>
      </c>
      <c r="X44" s="195">
        <f>AVERAGE(MIN(S44:W44),MAX(S44:W44))</f>
        <v>32.5</v>
      </c>
      <c r="Y44" s="195">
        <f>X44-MIN(S44:W44)</f>
        <v>27.5</v>
      </c>
      <c r="Z44" s="195">
        <f>MAX(S44:X44)-X44</f>
        <v>27.5</v>
      </c>
      <c r="AC44" s="115" t="s">
        <v>511</v>
      </c>
      <c r="AD44" s="192" t="s">
        <v>512</v>
      </c>
      <c r="AE44" s="4">
        <v>1</v>
      </c>
      <c r="AF44" s="4">
        <v>0</v>
      </c>
      <c r="AG44" s="4">
        <v>69.782250000000005</v>
      </c>
      <c r="AH44" s="4">
        <v>72.668930000000003</v>
      </c>
      <c r="AI44" s="4">
        <v>73.646990000000002</v>
      </c>
      <c r="AJ44" s="4">
        <v>77.207720000000009</v>
      </c>
      <c r="AK44" s="4">
        <v>86.289090000000002</v>
      </c>
      <c r="AL44" s="195">
        <f>AVERAGE(MIN(AG44:AK44),MAX(AG44:AK44))</f>
        <v>32.5</v>
      </c>
      <c r="AM44" s="195">
        <f>AL44-MIN(AG44:AK44)</f>
        <v>27.5</v>
      </c>
      <c r="AN44" s="195">
        <f>MAX(AG44:AL44)-AL44</f>
        <v>27.5</v>
      </c>
    </row>
    <row r="45" x14ac:dyDescent="0.3">
      <c r="A45" s="115" t="s">
        <v>474</v>
      </c>
      <c r="B45" s="192" t="s">
        <v>475</v>
      </c>
      <c r="C45" s="4">
        <v>2</v>
      </c>
      <c r="D45" s="4">
        <v>0</v>
      </c>
      <c r="E45" s="4">
        <v>70.650320000000008</v>
      </c>
      <c r="F45" s="4">
        <v>78.367090000000005</v>
      </c>
      <c r="G45" s="4">
        <v>83.038800000000009</v>
      </c>
      <c r="H45" s="4">
        <v>93.412500000000009</v>
      </c>
      <c r="I45" s="4">
        <v>98.158510000000007</v>
      </c>
      <c r="J45" s="195">
        <f t="shared" ref="J45" si="0">AVERAGE(MIN(E45:I45),MAX(E45:I45))</f>
        <v>50</v>
      </c>
      <c r="K45" s="195">
        <f t="shared" ref="K45" si="1">J45-MIN(E45:I45)</f>
        <v>30</v>
      </c>
      <c r="L45" s="195">
        <f t="shared" ref="L45" si="2">MAX(E45:J45)-J45</f>
        <v>30</v>
      </c>
      <c r="O45" s="115" t="s">
        <v>511</v>
      </c>
      <c r="P45" s="192" t="s">
        <v>512</v>
      </c>
      <c r="Q45" s="4">
        <v>2</v>
      </c>
      <c r="R45" s="4">
        <v>0</v>
      </c>
      <c r="S45" s="4">
        <v>92.142860000000013</v>
      </c>
      <c r="T45" s="4">
        <v>95.322160000000011</v>
      </c>
      <c r="U45" s="4">
        <v>96.065920000000006</v>
      </c>
      <c r="V45" s="4">
        <v>98.218720000000005</v>
      </c>
      <c r="W45" s="4">
        <v>97.234180000000009</v>
      </c>
      <c r="X45" s="195">
        <f t="shared" ref="X45:X84" si="3">AVERAGE(MIN(S45:W45),MAX(S45:W45))</f>
        <v>50</v>
      </c>
      <c r="Y45" s="195">
        <f t="shared" ref="Y45:Y84" si="4">X45-MIN(S45:W45)</f>
        <v>30</v>
      </c>
      <c r="Z45" s="195">
        <f t="shared" ref="Z45:Z84" si="5">MAX(S45:X45)-X45</f>
        <v>30</v>
      </c>
      <c r="AC45" s="115" t="s">
        <v>474</v>
      </c>
      <c r="AD45" s="192" t="s">
        <v>475</v>
      </c>
      <c r="AE45" s="4">
        <v>2</v>
      </c>
      <c r="AF45" s="4">
        <v>0</v>
      </c>
      <c r="AG45" s="4">
        <v>66.507310000000004</v>
      </c>
      <c r="AH45" s="4">
        <v>78.359590000000011</v>
      </c>
      <c r="AI45" s="4">
        <v>77.523270000000011</v>
      </c>
      <c r="AJ45" s="4">
        <v>81.998070000000013</v>
      </c>
      <c r="AK45" s="4">
        <v>94.307580000000002</v>
      </c>
      <c r="AL45" s="195">
        <f t="shared" ref="AL45:AL84" si="6">AVERAGE(MIN(AG45:AK45),MAX(AG45:AK45))</f>
        <v>50</v>
      </c>
      <c r="AM45" s="195">
        <f t="shared" ref="AM45:AM84" si="7">AL45-MIN(AG45:AK45)</f>
        <v>30</v>
      </c>
      <c r="AN45" s="195">
        <f t="shared" ref="AN45:AN84" si="8">MAX(AG45:AL45)-AL45</f>
        <v>30</v>
      </c>
    </row>
    <row r="46" x14ac:dyDescent="0.3">
      <c r="A46" s="115" t="s">
        <v>498</v>
      </c>
      <c r="B46" s="192" t="s">
        <v>499</v>
      </c>
      <c r="C46" s="4">
        <v>3</v>
      </c>
      <c r="D46" s="4">
        <v>0</v>
      </c>
      <c r="E46" s="4">
        <v>71.304360000000003</v>
      </c>
      <c r="F46" s="4">
        <v>79.848600000000005</v>
      </c>
      <c r="G46" s="4">
        <v>86.401070000000004</v>
      </c>
      <c r="H46" s="4">
        <v>91.822710000000001</v>
      </c>
      <c r="I46" s="4">
        <v>96.582880000000003</v>
      </c>
      <c r="J46" s="195">
        <f t="shared" ref="J46:J58" si="10">AVERAGE(MIN(E46:I46),MAX(E46:I46))</f>
        <v>50</v>
      </c>
      <c r="K46" s="195">
        <f t="shared" ref="K46:K58" si="11">J46-MIN(E46:I46)</f>
        <v>30</v>
      </c>
      <c r="L46" s="195">
        <f t="shared" ref="L46:L58" si="12">MAX(E46:J46)-J46</f>
        <v>30</v>
      </c>
      <c r="O46" s="115" t="s">
        <v>520</v>
      </c>
      <c r="P46" s="192" t="s">
        <v>521</v>
      </c>
      <c r="Q46" s="4">
        <v>3</v>
      </c>
      <c r="R46" s="4">
        <v>0</v>
      </c>
      <c r="S46" s="4">
        <v>98.495660000000015</v>
      </c>
      <c r="T46" s="4">
        <v>97.855820000000008</v>
      </c>
      <c r="U46" s="4">
        <v>98.238270000000014</v>
      </c>
      <c r="V46" s="4">
        <v>97.176260000000013</v>
      </c>
      <c r="W46" s="4">
        <v>99.327210000000008</v>
      </c>
      <c r="X46" s="195">
        <f t="shared" si="3"/>
        <v>50</v>
      </c>
      <c r="Y46" s="195">
        <f t="shared" si="4"/>
        <v>30</v>
      </c>
      <c r="Z46" s="195">
        <f t="shared" si="5"/>
        <v>30</v>
      </c>
      <c r="AC46" s="115" t="s">
        <v>498</v>
      </c>
      <c r="AD46" s="192" t="s">
        <v>499</v>
      </c>
      <c r="AE46" s="4">
        <v>3</v>
      </c>
      <c r="AF46" s="4">
        <v>0</v>
      </c>
      <c r="AG46" s="4">
        <v>68.842340000000007</v>
      </c>
      <c r="AH46" s="4">
        <v>75.342780000000005</v>
      </c>
      <c r="AI46" s="4">
        <v>79.699780000000004</v>
      </c>
      <c r="AJ46" s="4">
        <v>84.51473</v>
      </c>
      <c r="AK46" s="4">
        <v>90.30604000000001</v>
      </c>
      <c r="AL46" s="195">
        <f t="shared" si="6"/>
        <v>50</v>
      </c>
      <c r="AM46" s="195">
        <f t="shared" si="7"/>
        <v>30</v>
      </c>
      <c r="AN46" s="195">
        <f t="shared" si="8"/>
        <v>30</v>
      </c>
    </row>
    <row r="47" x14ac:dyDescent="0.3">
      <c r="A47" s="115" t="s">
        <v>453</v>
      </c>
      <c r="B47" s="192" t="s">
        <v>454</v>
      </c>
      <c r="C47" s="4">
        <v>4</v>
      </c>
      <c r="D47" s="4">
        <v>0</v>
      </c>
      <c r="E47" s="4">
        <v>91.250690000000006</v>
      </c>
      <c r="F47" s="4">
        <v>92.916420000000002</v>
      </c>
      <c r="G47" s="4">
        <v>96.898860000000013</v>
      </c>
      <c r="H47" s="4">
        <v>99.586450000000013</v>
      </c>
      <c r="I47" s="4">
        <v>99.974810000000005</v>
      </c>
      <c r="J47" s="195">
        <f t="shared" si="10"/>
        <v>50</v>
      </c>
      <c r="K47" s="195">
        <f t="shared" si="11"/>
        <v>30</v>
      </c>
      <c r="L47" s="195">
        <f t="shared" si="12"/>
        <v>30</v>
      </c>
      <c r="O47" s="115" t="s">
        <v>419</v>
      </c>
      <c r="P47" s="192" t="s">
        <v>420</v>
      </c>
      <c r="Q47" s="4">
        <v>4</v>
      </c>
      <c r="R47" s="4">
        <v>0</v>
      </c>
      <c r="S47" s="4">
        <v>96.81101000000001</v>
      </c>
      <c r="T47" s="4">
        <v>98.511920000000003</v>
      </c>
      <c r="U47" s="4">
        <v>98.494510000000005</v>
      </c>
      <c r="V47" s="4">
        <v>98.121700000000004</v>
      </c>
      <c r="W47" s="4">
        <v>98.680480000000003</v>
      </c>
      <c r="X47" s="195">
        <f t="shared" si="3"/>
        <v>50</v>
      </c>
      <c r="Y47" s="195">
        <f t="shared" si="4"/>
        <v>30</v>
      </c>
      <c r="Z47" s="195">
        <f t="shared" si="5"/>
        <v>30</v>
      </c>
      <c r="AC47" s="115" t="s">
        <v>453</v>
      </c>
      <c r="AD47" s="192" t="s">
        <v>454</v>
      </c>
      <c r="AE47" s="4">
        <v>4</v>
      </c>
      <c r="AF47" s="4">
        <v>0</v>
      </c>
      <c r="AG47" s="4">
        <v>91.218230000000005</v>
      </c>
      <c r="AH47" s="4">
        <v>91.77940000000001</v>
      </c>
      <c r="AI47" s="4">
        <v>91.57677000000001</v>
      </c>
      <c r="AJ47" s="4">
        <v>92.036050000000003</v>
      </c>
      <c r="AK47" s="4">
        <v>95.556640000000002</v>
      </c>
      <c r="AL47" s="195">
        <f t="shared" si="6"/>
        <v>50</v>
      </c>
      <c r="AM47" s="195">
        <f t="shared" si="7"/>
        <v>30</v>
      </c>
      <c r="AN47" s="195">
        <f t="shared" si="8"/>
        <v>30</v>
      </c>
    </row>
    <row r="48" x14ac:dyDescent="0.3">
      <c r="A48" s="115" t="s">
        <v>520</v>
      </c>
      <c r="B48" s="192" t="s">
        <v>521</v>
      </c>
      <c r="C48" s="4">
        <v>5</v>
      </c>
      <c r="D48" s="4">
        <v>0</v>
      </c>
      <c r="E48" s="4">
        <v>96.083550000000002</v>
      </c>
      <c r="F48" s="4">
        <v>96.873260000000002</v>
      </c>
      <c r="G48" s="4">
        <v>97.323010000000011</v>
      </c>
      <c r="H48" s="4">
        <v>97.023750000000007</v>
      </c>
      <c r="I48" s="4">
        <v>98.875950000000003</v>
      </c>
      <c r="J48" s="195">
        <f t="shared" si="10"/>
        <v>50</v>
      </c>
      <c r="K48" s="195">
        <f t="shared" si="11"/>
        <v>30</v>
      </c>
      <c r="L48" s="195">
        <f t="shared" si="12"/>
        <v>30</v>
      </c>
      <c r="O48" s="115" t="s">
        <v>474</v>
      </c>
      <c r="P48" s="192" t="s">
        <v>475</v>
      </c>
      <c r="Q48" s="4">
        <v>5</v>
      </c>
      <c r="R48" s="4">
        <v>0</v>
      </c>
      <c r="S48" s="4">
        <v>86.093090000000004</v>
      </c>
      <c r="T48" s="4">
        <v>97.539210000000011</v>
      </c>
      <c r="U48" s="4">
        <v>99.005670000000009</v>
      </c>
      <c r="V48" s="4">
        <v>99.776920000000004</v>
      </c>
      <c r="W48" s="4">
        <v>99.856770000000012</v>
      </c>
      <c r="X48" s="195">
        <f t="shared" si="3"/>
        <v>50</v>
      </c>
      <c r="Y48" s="195">
        <f t="shared" si="4"/>
        <v>30</v>
      </c>
      <c r="Z48" s="195">
        <f t="shared" si="5"/>
        <v>30</v>
      </c>
      <c r="AC48" s="115" t="s">
        <v>419</v>
      </c>
      <c r="AD48" s="192" t="s">
        <v>420</v>
      </c>
      <c r="AE48" s="4">
        <v>5</v>
      </c>
      <c r="AF48" s="4">
        <v>0</v>
      </c>
      <c r="AG48" s="4">
        <v>91.107970000000009</v>
      </c>
      <c r="AH48" s="4">
        <v>93.996890000000008</v>
      </c>
      <c r="AI48" s="4">
        <v>94.549420000000012</v>
      </c>
      <c r="AJ48" s="4">
        <v>95.824050000000014</v>
      </c>
      <c r="AK48" s="4">
        <v>96.202230000000014</v>
      </c>
      <c r="AL48" s="195">
        <f t="shared" si="6"/>
        <v>50</v>
      </c>
      <c r="AM48" s="195">
        <f t="shared" si="7"/>
        <v>30</v>
      </c>
      <c r="AN48" s="195">
        <f t="shared" si="8"/>
        <v>30</v>
      </c>
    </row>
    <row r="49" x14ac:dyDescent="0.3">
      <c r="A49" s="115" t="s">
        <v>419</v>
      </c>
      <c r="B49" s="192" t="s">
        <v>420</v>
      </c>
      <c r="C49" s="4">
        <v>6</v>
      </c>
      <c r="D49" s="4">
        <v>0</v>
      </c>
      <c r="E49" s="4">
        <v>92.279810000000012</v>
      </c>
      <c r="F49" s="4">
        <v>95.625730000000004</v>
      </c>
      <c r="G49" s="4">
        <v>98.148740000000004</v>
      </c>
      <c r="H49" s="4">
        <v>97.561540000000008</v>
      </c>
      <c r="I49" s="4">
        <v>98.104490000000013</v>
      </c>
      <c r="J49" s="195">
        <f t="shared" si="10"/>
        <v>50</v>
      </c>
      <c r="K49" s="195">
        <f t="shared" si="11"/>
        <v>30</v>
      </c>
      <c r="L49" s="195">
        <f t="shared" si="12"/>
        <v>30</v>
      </c>
      <c r="O49" s="115" t="s">
        <v>471</v>
      </c>
      <c r="P49" s="192" t="s">
        <v>472</v>
      </c>
      <c r="Q49" s="4">
        <v>6</v>
      </c>
      <c r="R49" s="4">
        <v>0</v>
      </c>
      <c r="S49" s="4">
        <v>98.356680000000011</v>
      </c>
      <c r="T49" s="4">
        <v>99.003230000000002</v>
      </c>
      <c r="U49" s="4">
        <v>99.245960000000011</v>
      </c>
      <c r="V49" s="4">
        <v>99.514930000000007</v>
      </c>
      <c r="W49" s="4">
        <v>99.391140000000007</v>
      </c>
      <c r="X49" s="195">
        <f t="shared" si="3"/>
        <v>50</v>
      </c>
      <c r="Y49" s="195">
        <f t="shared" si="4"/>
        <v>30</v>
      </c>
      <c r="Z49" s="195">
        <f t="shared" si="5"/>
        <v>30</v>
      </c>
      <c r="AC49" s="115" t="s">
        <v>520</v>
      </c>
      <c r="AD49" s="192" t="s">
        <v>521</v>
      </c>
      <c r="AE49" s="4">
        <v>6</v>
      </c>
      <c r="AF49" s="4">
        <v>0</v>
      </c>
      <c r="AG49" s="4">
        <v>90.883830000000003</v>
      </c>
      <c r="AH49" s="4">
        <v>93.976400000000012</v>
      </c>
      <c r="AI49" s="4">
        <v>96.367960000000011</v>
      </c>
      <c r="AJ49" s="4">
        <v>92.365460000000013</v>
      </c>
      <c r="AK49" s="4">
        <v>95.395530000000008</v>
      </c>
      <c r="AL49" s="195">
        <f t="shared" si="6"/>
        <v>50</v>
      </c>
      <c r="AM49" s="195">
        <f t="shared" si="7"/>
        <v>30</v>
      </c>
      <c r="AN49" s="195">
        <f t="shared" si="8"/>
        <v>30</v>
      </c>
    </row>
    <row r="50" x14ac:dyDescent="0.3">
      <c r="A50" s="115" t="s">
        <v>471</v>
      </c>
      <c r="B50" s="192" t="s">
        <v>472</v>
      </c>
      <c r="C50" s="4">
        <v>7</v>
      </c>
      <c r="D50" s="4">
        <v>0</v>
      </c>
      <c r="E50" s="4">
        <v>97.332750000000004</v>
      </c>
      <c r="F50" s="4">
        <v>97.644940000000005</v>
      </c>
      <c r="G50" s="4">
        <v>98.184080000000009</v>
      </c>
      <c r="H50" s="4">
        <v>98.965410000000006</v>
      </c>
      <c r="I50" s="4">
        <v>99.450850000000003</v>
      </c>
      <c r="J50" s="195">
        <f t="shared" si="10"/>
        <v>50</v>
      </c>
      <c r="K50" s="195">
        <f t="shared" si="11"/>
        <v>30</v>
      </c>
      <c r="L50" s="195">
        <f t="shared" si="12"/>
        <v>30</v>
      </c>
      <c r="O50" s="115" t="s">
        <v>484</v>
      </c>
      <c r="P50" s="192" t="s">
        <v>485</v>
      </c>
      <c r="Q50" s="4">
        <v>7</v>
      </c>
      <c r="R50" s="4">
        <v>0</v>
      </c>
      <c r="S50" s="4">
        <v>98.792990000000003</v>
      </c>
      <c r="T50" s="4">
        <v>99.450000000000003</v>
      </c>
      <c r="U50" s="4">
        <v>99.350000000000009</v>
      </c>
      <c r="V50" s="4">
        <v>99.350000000000009</v>
      </c>
      <c r="W50" s="4">
        <v>99.372070000000008</v>
      </c>
      <c r="X50" s="195">
        <f t="shared" si="3"/>
        <v>50</v>
      </c>
      <c r="Y50" s="195">
        <f t="shared" si="4"/>
        <v>30</v>
      </c>
      <c r="Z50" s="195">
        <f t="shared" si="5"/>
        <v>30</v>
      </c>
      <c r="AC50" s="115" t="s">
        <v>471</v>
      </c>
      <c r="AD50" s="192" t="s">
        <v>472</v>
      </c>
      <c r="AE50" s="4">
        <v>7</v>
      </c>
      <c r="AF50" s="4">
        <v>0</v>
      </c>
      <c r="AG50" s="4">
        <v>96.218990000000005</v>
      </c>
      <c r="AH50" s="4">
        <v>97.841890000000006</v>
      </c>
      <c r="AI50" s="4">
        <v>97.516010000000009</v>
      </c>
      <c r="AJ50" s="4">
        <v>97.514240000000001</v>
      </c>
      <c r="AK50" s="4">
        <v>97.059150000000002</v>
      </c>
      <c r="AL50" s="195">
        <f t="shared" si="6"/>
        <v>50</v>
      </c>
      <c r="AM50" s="195">
        <f t="shared" si="7"/>
        <v>30</v>
      </c>
      <c r="AN50" s="195">
        <f t="shared" si="8"/>
        <v>30</v>
      </c>
    </row>
    <row r="51" x14ac:dyDescent="0.3">
      <c r="A51" s="115" t="s">
        <v>522</v>
      </c>
      <c r="B51" s="192" t="s">
        <v>523</v>
      </c>
      <c r="C51" s="4">
        <v>8</v>
      </c>
      <c r="D51" s="4">
        <v>0</v>
      </c>
      <c r="E51" s="4">
        <v>98.742990000000006</v>
      </c>
      <c r="F51" s="4">
        <v>99.094220000000007</v>
      </c>
      <c r="G51" s="4">
        <v>99.071990000000014</v>
      </c>
      <c r="H51" s="4">
        <v>99.852210000000014</v>
      </c>
      <c r="I51" s="4">
        <v>100.00000000000001</v>
      </c>
      <c r="J51" s="195">
        <f t="shared" si="10"/>
        <v>50</v>
      </c>
      <c r="K51" s="195">
        <f t="shared" si="11"/>
        <v>30</v>
      </c>
      <c r="L51" s="195">
        <f t="shared" si="12"/>
        <v>30</v>
      </c>
      <c r="O51" s="115" t="s">
        <v>505</v>
      </c>
      <c r="P51" s="192" t="s">
        <v>506</v>
      </c>
      <c r="Q51" s="4">
        <v>8</v>
      </c>
      <c r="R51" s="4">
        <v>0</v>
      </c>
      <c r="S51" s="4">
        <v>98.807290000000009</v>
      </c>
      <c r="T51" s="4">
        <v>98.985090000000014</v>
      </c>
      <c r="U51" s="4">
        <v>99.599740000000011</v>
      </c>
      <c r="V51" s="4">
        <v>99.531680000000009</v>
      </c>
      <c r="W51" s="4">
        <v>99.640600000000006</v>
      </c>
      <c r="X51" s="195">
        <f t="shared" si="3"/>
        <v>50</v>
      </c>
      <c r="Y51" s="195">
        <f t="shared" si="4"/>
        <v>30</v>
      </c>
      <c r="Z51" s="195">
        <f t="shared" si="5"/>
        <v>30</v>
      </c>
      <c r="AC51" s="115" t="s">
        <v>426</v>
      </c>
      <c r="AD51" s="192" t="s">
        <v>427</v>
      </c>
      <c r="AE51" s="4">
        <v>8</v>
      </c>
      <c r="AF51" s="4">
        <v>0</v>
      </c>
      <c r="AG51" s="4">
        <v>97.915110000000013</v>
      </c>
      <c r="AH51" s="4">
        <v>98.343010000000007</v>
      </c>
      <c r="AI51" s="4">
        <v>98.895950000000013</v>
      </c>
      <c r="AJ51" s="4">
        <v>99.932940000000002</v>
      </c>
      <c r="AK51" s="4">
        <v>99.422080000000008</v>
      </c>
      <c r="AL51" s="195">
        <f t="shared" si="6"/>
        <v>50</v>
      </c>
      <c r="AM51" s="195">
        <f t="shared" si="7"/>
        <v>30</v>
      </c>
      <c r="AN51" s="195">
        <f t="shared" si="8"/>
        <v>30</v>
      </c>
    </row>
    <row r="52" x14ac:dyDescent="0.3">
      <c r="A52" s="115" t="s">
        <v>432</v>
      </c>
      <c r="B52" s="192" t="s">
        <v>433</v>
      </c>
      <c r="C52" s="4">
        <v>9</v>
      </c>
      <c r="D52" s="4">
        <v>0</v>
      </c>
      <c r="E52" s="4">
        <v>98.398810000000012</v>
      </c>
      <c r="F52" s="4">
        <v>99.310020000000009</v>
      </c>
      <c r="G52" s="4">
        <v>99.112440000000007</v>
      </c>
      <c r="H52" s="4">
        <v>99.674020000000013</v>
      </c>
      <c r="I52" s="4">
        <v>99.775960000000012</v>
      </c>
      <c r="J52" s="195">
        <f t="shared" si="10"/>
        <v>50</v>
      </c>
      <c r="K52" s="195">
        <f t="shared" si="11"/>
        <v>30</v>
      </c>
      <c r="L52" s="195">
        <f t="shared" si="12"/>
        <v>30</v>
      </c>
      <c r="O52" s="115" t="s">
        <v>453</v>
      </c>
      <c r="P52" s="192" t="s">
        <v>454</v>
      </c>
      <c r="Q52" s="4">
        <v>9</v>
      </c>
      <c r="R52" s="4">
        <v>0</v>
      </c>
      <c r="S52" s="4">
        <v>98.926740000000009</v>
      </c>
      <c r="T52" s="4">
        <v>99.644610000000014</v>
      </c>
      <c r="U52" s="4">
        <v>99.81298000000001</v>
      </c>
      <c r="V52" s="4">
        <v>99.826900000000009</v>
      </c>
      <c r="W52" s="4">
        <v>100.00000000000001</v>
      </c>
      <c r="X52" s="195">
        <f t="shared" si="3"/>
        <v>50</v>
      </c>
      <c r="Y52" s="195">
        <f t="shared" si="4"/>
        <v>30</v>
      </c>
      <c r="Z52" s="195">
        <f t="shared" si="5"/>
        <v>30</v>
      </c>
      <c r="AC52" s="115" t="s">
        <v>505</v>
      </c>
      <c r="AD52" s="192" t="s">
        <v>506</v>
      </c>
      <c r="AE52" s="4">
        <v>9</v>
      </c>
      <c r="AF52" s="4">
        <v>0</v>
      </c>
      <c r="AG52" s="4">
        <v>98.072180000000003</v>
      </c>
      <c r="AH52" s="4">
        <v>97.386220000000009</v>
      </c>
      <c r="AI52" s="4">
        <v>99.060940000000002</v>
      </c>
      <c r="AJ52" s="4">
        <v>99.346220000000002</v>
      </c>
      <c r="AK52" s="4">
        <v>98.352670000000003</v>
      </c>
      <c r="AL52" s="195">
        <f t="shared" si="6"/>
        <v>50</v>
      </c>
      <c r="AM52" s="195">
        <f t="shared" si="7"/>
        <v>30</v>
      </c>
      <c r="AN52" s="195">
        <f t="shared" si="8"/>
        <v>30</v>
      </c>
    </row>
    <row r="53" x14ac:dyDescent="0.3">
      <c r="A53" s="115" t="s">
        <v>505</v>
      </c>
      <c r="B53" s="192" t="s">
        <v>506</v>
      </c>
      <c r="C53" s="4">
        <v>10</v>
      </c>
      <c r="D53" s="4">
        <v>0</v>
      </c>
      <c r="E53" s="4">
        <v>97.709030000000013</v>
      </c>
      <c r="F53" s="4">
        <v>99.105670000000003</v>
      </c>
      <c r="G53" s="4">
        <v>99.246730000000014</v>
      </c>
      <c r="H53" s="4">
        <v>99.337690000000009</v>
      </c>
      <c r="I53" s="4">
        <v>99.574900000000014</v>
      </c>
      <c r="J53" s="195">
        <f t="shared" si="10"/>
        <v>50</v>
      </c>
      <c r="K53" s="195">
        <f t="shared" si="11"/>
        <v>30</v>
      </c>
      <c r="L53" s="195">
        <f t="shared" si="12"/>
        <v>30</v>
      </c>
      <c r="O53" s="115" t="s">
        <v>525</v>
      </c>
      <c r="P53" s="192" t="s">
        <v>526</v>
      </c>
      <c r="Q53" s="4">
        <v>10</v>
      </c>
      <c r="R53" s="4">
        <v>0</v>
      </c>
      <c r="S53" s="4">
        <v>99.448400000000007</v>
      </c>
      <c r="T53" s="4">
        <v>99.819640000000007</v>
      </c>
      <c r="U53" s="4">
        <v>99.839960000000005</v>
      </c>
      <c r="V53" s="4">
        <v>98.287690000000012</v>
      </c>
      <c r="W53" s="4">
        <v>98.655650000000009</v>
      </c>
      <c r="X53" s="195">
        <f t="shared" si="3"/>
        <v>50</v>
      </c>
      <c r="Y53" s="195">
        <f t="shared" si="4"/>
        <v>30</v>
      </c>
      <c r="Z53" s="195">
        <f t="shared" si="5"/>
        <v>30</v>
      </c>
      <c r="AC53" s="115" t="s">
        <v>422</v>
      </c>
      <c r="AD53" s="192" t="s">
        <v>423</v>
      </c>
      <c r="AE53" s="4">
        <v>10</v>
      </c>
      <c r="AF53" s="4">
        <v>0</v>
      </c>
      <c r="AG53" s="4">
        <v>98.615430000000003</v>
      </c>
      <c r="AH53" s="4">
        <v>98.535500000000013</v>
      </c>
      <c r="AI53" s="4">
        <v>99.128540000000015</v>
      </c>
      <c r="AJ53" s="4">
        <v>99.309720000000013</v>
      </c>
      <c r="AK53" s="4">
        <v>99.257580000000004</v>
      </c>
      <c r="AL53" s="195">
        <f t="shared" si="6"/>
        <v>50</v>
      </c>
      <c r="AM53" s="195">
        <f t="shared" si="7"/>
        <v>30</v>
      </c>
      <c r="AN53" s="195">
        <f t="shared" si="8"/>
        <v>30</v>
      </c>
    </row>
    <row r="54" x14ac:dyDescent="0.3">
      <c r="A54" s="115" t="s">
        <v>484</v>
      </c>
      <c r="B54" s="192" t="s">
        <v>485</v>
      </c>
      <c r="C54" s="4">
        <v>11</v>
      </c>
      <c r="D54" s="4">
        <v>0</v>
      </c>
      <c r="E54" s="4">
        <v>98.414720000000003</v>
      </c>
      <c r="F54" s="4">
        <v>99.040040000000005</v>
      </c>
      <c r="G54" s="4">
        <v>99.323760000000007</v>
      </c>
      <c r="H54" s="4">
        <v>99.350000000000009</v>
      </c>
      <c r="I54" s="4">
        <v>99.035630000000012</v>
      </c>
      <c r="J54" s="195">
        <f t="shared" si="10"/>
        <v>50</v>
      </c>
      <c r="K54" s="195">
        <f t="shared" si="11"/>
        <v>30</v>
      </c>
      <c r="L54" s="195">
        <f t="shared" si="12"/>
        <v>30</v>
      </c>
      <c r="O54" s="115" t="s">
        <v>432</v>
      </c>
      <c r="P54" s="192" t="s">
        <v>433</v>
      </c>
      <c r="Q54" s="4">
        <v>11</v>
      </c>
      <c r="R54" s="4">
        <v>0</v>
      </c>
      <c r="S54" s="4">
        <v>99.075050000000005</v>
      </c>
      <c r="T54" s="4">
        <v>98.890020000000007</v>
      </c>
      <c r="U54" s="4">
        <v>99.855570000000014</v>
      </c>
      <c r="V54" s="4">
        <v>99.888480000000001</v>
      </c>
      <c r="W54" s="4">
        <v>98.895700000000005</v>
      </c>
      <c r="X54" s="195">
        <f t="shared" si="3"/>
        <v>50</v>
      </c>
      <c r="Y54" s="195">
        <f t="shared" si="4"/>
        <v>30</v>
      </c>
      <c r="Z54" s="195">
        <f t="shared" si="5"/>
        <v>30</v>
      </c>
      <c r="AC54" s="115" t="s">
        <v>522</v>
      </c>
      <c r="AD54" s="192" t="s">
        <v>523</v>
      </c>
      <c r="AE54" s="4">
        <v>11</v>
      </c>
      <c r="AF54" s="4">
        <v>0</v>
      </c>
      <c r="AG54" s="4">
        <v>99.706880000000012</v>
      </c>
      <c r="AH54" s="4">
        <v>98.107580000000013</v>
      </c>
      <c r="AI54" s="4">
        <v>99.179020000000008</v>
      </c>
      <c r="AJ54" s="4">
        <v>97.692660000000004</v>
      </c>
      <c r="AK54" s="4">
        <v>99.487110000000001</v>
      </c>
      <c r="AL54" s="195">
        <f t="shared" si="6"/>
        <v>50</v>
      </c>
      <c r="AM54" s="195">
        <f t="shared" si="7"/>
        <v>30</v>
      </c>
      <c r="AN54" s="195">
        <f t="shared" si="8"/>
        <v>30</v>
      </c>
    </row>
    <row r="55" x14ac:dyDescent="0.3">
      <c r="A55" s="115" t="s">
        <v>492</v>
      </c>
      <c r="B55" s="192" t="s">
        <v>493</v>
      </c>
      <c r="C55" s="4">
        <v>12</v>
      </c>
      <c r="D55" s="4">
        <v>0</v>
      </c>
      <c r="E55" s="4">
        <v>97.566320000000005</v>
      </c>
      <c r="F55" s="4">
        <v>99.598640000000003</v>
      </c>
      <c r="G55" s="4">
        <v>99.39894000000001</v>
      </c>
      <c r="H55" s="4">
        <v>99.326950000000011</v>
      </c>
      <c r="I55" s="4">
        <v>99.900000000000006</v>
      </c>
      <c r="J55" s="195">
        <f t="shared" si="10"/>
        <v>50</v>
      </c>
      <c r="K55" s="195">
        <f t="shared" si="11"/>
        <v>30</v>
      </c>
      <c r="L55" s="195">
        <f t="shared" si="12"/>
        <v>30</v>
      </c>
      <c r="O55" s="115" t="s">
        <v>422</v>
      </c>
      <c r="P55" s="192" t="s">
        <v>423</v>
      </c>
      <c r="Q55" s="4">
        <v>12</v>
      </c>
      <c r="R55" s="4">
        <v>0</v>
      </c>
      <c r="S55" s="4">
        <v>99.750270000000015</v>
      </c>
      <c r="T55" s="4">
        <v>99.794560000000004</v>
      </c>
      <c r="U55" s="4">
        <v>99.881040000000013</v>
      </c>
      <c r="V55" s="4">
        <v>99.97805000000001</v>
      </c>
      <c r="W55" s="4">
        <v>100.00000000000001</v>
      </c>
      <c r="X55" s="195">
        <f t="shared" si="3"/>
        <v>50</v>
      </c>
      <c r="Y55" s="195">
        <f t="shared" si="4"/>
        <v>30</v>
      </c>
      <c r="Z55" s="195">
        <f t="shared" si="5"/>
        <v>30</v>
      </c>
      <c r="AC55" s="115" t="s">
        <v>525</v>
      </c>
      <c r="AD55" s="192" t="s">
        <v>526</v>
      </c>
      <c r="AE55" s="4">
        <v>12</v>
      </c>
      <c r="AF55" s="4">
        <v>0</v>
      </c>
      <c r="AG55" s="4">
        <v>98.960460000000012</v>
      </c>
      <c r="AH55" s="4">
        <v>99.535840000000007</v>
      </c>
      <c r="AI55" s="4">
        <v>99.211460000000002</v>
      </c>
      <c r="AJ55" s="4">
        <v>99.901100000000014</v>
      </c>
      <c r="AK55" s="4">
        <v>99.790500000000009</v>
      </c>
      <c r="AL55" s="195">
        <f t="shared" si="6"/>
        <v>50</v>
      </c>
      <c r="AM55" s="195">
        <f t="shared" si="7"/>
        <v>30</v>
      </c>
      <c r="AN55" s="195">
        <f t="shared" si="8"/>
        <v>30</v>
      </c>
    </row>
    <row r="56" x14ac:dyDescent="0.3">
      <c r="A56" s="115" t="s">
        <v>426</v>
      </c>
      <c r="B56" s="192" t="s">
        <v>427</v>
      </c>
      <c r="C56" s="4">
        <v>13</v>
      </c>
      <c r="D56" s="4">
        <v>0</v>
      </c>
      <c r="E56" s="4">
        <v>98.804430000000011</v>
      </c>
      <c r="F56" s="4">
        <v>99.573440000000005</v>
      </c>
      <c r="G56" s="4">
        <v>99.772830000000013</v>
      </c>
      <c r="H56" s="4">
        <v>99.788560000000004</v>
      </c>
      <c r="I56" s="4">
        <v>99.853380000000001</v>
      </c>
      <c r="J56" s="195">
        <f t="shared" ref="J56:J57" si="15">AVERAGE(MIN(E56:I56),MAX(E56:I56))</f>
        <v>50</v>
      </c>
      <c r="K56" s="195">
        <f t="shared" ref="K56:K57" si="16">J56-MIN(E56:I56)</f>
        <v>30</v>
      </c>
      <c r="L56" s="195">
        <f t="shared" ref="L56:L57" si="17">MAX(E56:J56)-J56</f>
        <v>30</v>
      </c>
      <c r="O56" s="115" t="s">
        <v>426</v>
      </c>
      <c r="P56" s="192" t="s">
        <v>427</v>
      </c>
      <c r="Q56" s="4">
        <v>13</v>
      </c>
      <c r="R56" s="4">
        <v>0</v>
      </c>
      <c r="S56" s="4">
        <v>99.85663000000001</v>
      </c>
      <c r="T56" s="4">
        <v>99.60296000000001</v>
      </c>
      <c r="U56" s="4">
        <v>99.945100000000011</v>
      </c>
      <c r="V56" s="4">
        <v>99.759700000000009</v>
      </c>
      <c r="W56" s="4">
        <v>99.795750000000012</v>
      </c>
      <c r="X56" s="195">
        <f t="shared" si="3"/>
        <v>50</v>
      </c>
      <c r="Y56" s="195">
        <f t="shared" si="4"/>
        <v>30</v>
      </c>
      <c r="Z56" s="195">
        <f t="shared" si="5"/>
        <v>30</v>
      </c>
      <c r="AC56" s="115" t="s">
        <v>432</v>
      </c>
      <c r="AD56" s="192" t="s">
        <v>433</v>
      </c>
      <c r="AE56" s="4">
        <v>13</v>
      </c>
      <c r="AF56" s="4">
        <v>0</v>
      </c>
      <c r="AG56" s="4">
        <v>97.853620000000006</v>
      </c>
      <c r="AH56" s="4">
        <v>99.364430000000013</v>
      </c>
      <c r="AI56" s="4">
        <v>99.510650000000012</v>
      </c>
      <c r="AJ56" s="4">
        <v>98.915950000000009</v>
      </c>
      <c r="AK56" s="4">
        <v>99.790090000000006</v>
      </c>
      <c r="AL56" s="195">
        <f t="shared" si="6"/>
        <v>50</v>
      </c>
      <c r="AM56" s="195">
        <f t="shared" si="7"/>
        <v>30</v>
      </c>
      <c r="AN56" s="195">
        <f t="shared" si="8"/>
        <v>30</v>
      </c>
    </row>
    <row r="57" x14ac:dyDescent="0.3">
      <c r="A57" s="115" t="s">
        <v>422</v>
      </c>
      <c r="B57" s="192" t="s">
        <v>423</v>
      </c>
      <c r="C57" s="4">
        <v>14</v>
      </c>
      <c r="D57" s="4">
        <v>0</v>
      </c>
      <c r="E57" s="4">
        <v>99.058280000000011</v>
      </c>
      <c r="F57" s="4">
        <v>99.305900000000008</v>
      </c>
      <c r="G57" s="4">
        <v>99.792880000000011</v>
      </c>
      <c r="H57" s="4">
        <v>99.764200000000002</v>
      </c>
      <c r="I57" s="4">
        <v>99.891050000000007</v>
      </c>
      <c r="J57" s="195">
        <f t="shared" si="15"/>
        <v>50</v>
      </c>
      <c r="K57" s="195">
        <f t="shared" si="16"/>
        <v>30</v>
      </c>
      <c r="L57" s="195">
        <f t="shared" si="17"/>
        <v>30</v>
      </c>
      <c r="O57" s="115" t="s">
        <v>492</v>
      </c>
      <c r="P57" s="192" t="s">
        <v>493</v>
      </c>
      <c r="Q57" s="4">
        <v>14</v>
      </c>
      <c r="R57" s="4">
        <v>0</v>
      </c>
      <c r="S57" s="4">
        <v>97.985080000000011</v>
      </c>
      <c r="T57" s="4">
        <v>99.012490000000014</v>
      </c>
      <c r="U57" s="4">
        <v>100.00000000000001</v>
      </c>
      <c r="V57" s="4">
        <v>99.718720000000005</v>
      </c>
      <c r="W57" s="4">
        <v>99.900000000000006</v>
      </c>
      <c r="X57" s="195">
        <f t="shared" si="3"/>
        <v>50</v>
      </c>
      <c r="Y57" s="195">
        <f t="shared" si="4"/>
        <v>30</v>
      </c>
      <c r="Z57" s="195">
        <f t="shared" si="5"/>
        <v>30</v>
      </c>
      <c r="AC57" s="115" t="s">
        <v>484</v>
      </c>
      <c r="AD57" s="192" t="s">
        <v>485</v>
      </c>
      <c r="AE57" s="4">
        <v>14</v>
      </c>
      <c r="AF57" s="4">
        <v>0</v>
      </c>
      <c r="AG57" s="4">
        <v>97.370180000000005</v>
      </c>
      <c r="AH57" s="4">
        <v>98.279290000000003</v>
      </c>
      <c r="AI57" s="4">
        <v>99.693380000000005</v>
      </c>
      <c r="AJ57" s="4">
        <v>99.094290000000015</v>
      </c>
      <c r="AK57" s="4">
        <v>98.78867000000001</v>
      </c>
      <c r="AL57" s="195">
        <f t="shared" si="6"/>
        <v>50</v>
      </c>
      <c r="AM57" s="195">
        <f t="shared" si="7"/>
        <v>30</v>
      </c>
      <c r="AN57" s="195">
        <f t="shared" si="8"/>
        <v>30</v>
      </c>
    </row>
    <row r="58" x14ac:dyDescent="0.3">
      <c r="A58" s="115" t="s">
        <v>525</v>
      </c>
      <c r="B58" s="192" t="s">
        <v>526</v>
      </c>
      <c r="C58" s="4">
        <v>15</v>
      </c>
      <c r="D58" s="4">
        <v>0</v>
      </c>
      <c r="E58" s="4">
        <v>99.436540000000008</v>
      </c>
      <c r="F58" s="4">
        <v>99.610880000000009</v>
      </c>
      <c r="G58" s="4">
        <v>99.841670000000008</v>
      </c>
      <c r="H58" s="4">
        <v>98.99448000000001</v>
      </c>
      <c r="I58" s="4">
        <v>98.988610000000008</v>
      </c>
      <c r="J58" s="195">
        <f t="shared" si="10"/>
        <v>50</v>
      </c>
      <c r="K58" s="195">
        <f t="shared" si="11"/>
        <v>30</v>
      </c>
      <c r="L58" s="195">
        <f t="shared" si="12"/>
        <v>30</v>
      </c>
      <c r="O58" s="115" t="s">
        <v>522</v>
      </c>
      <c r="P58" s="192" t="s">
        <v>523</v>
      </c>
      <c r="Q58" s="4">
        <v>15</v>
      </c>
      <c r="R58" s="4">
        <v>0</v>
      </c>
      <c r="S58" s="4">
        <v>99.750650000000007</v>
      </c>
      <c r="T58" s="4">
        <v>100.00000000000001</v>
      </c>
      <c r="U58" s="4">
        <v>100.00000000000001</v>
      </c>
      <c r="V58" s="4">
        <v>100.00000000000001</v>
      </c>
      <c r="W58" s="4">
        <v>100.00000000000001</v>
      </c>
      <c r="X58" s="195">
        <f t="shared" si="3"/>
        <v>50</v>
      </c>
      <c r="Y58" s="195">
        <f t="shared" si="4"/>
        <v>30</v>
      </c>
      <c r="Z58" s="195">
        <f t="shared" si="5"/>
        <v>30</v>
      </c>
      <c r="AC58" s="115" t="s">
        <v>492</v>
      </c>
      <c r="AD58" s="192" t="s">
        <v>493</v>
      </c>
      <c r="AE58" s="4">
        <v>15</v>
      </c>
      <c r="AF58" s="4">
        <v>0</v>
      </c>
      <c r="AG58" s="4">
        <v>97.968710000000002</v>
      </c>
      <c r="AH58" s="4">
        <v>98.722580000000008</v>
      </c>
      <c r="AI58" s="4">
        <v>99.854060000000004</v>
      </c>
      <c r="AJ58" s="4">
        <v>99.379830000000013</v>
      </c>
      <c r="AK58" s="4">
        <v>98.600000000000009</v>
      </c>
      <c r="AL58" s="195">
        <f t="shared" si="6"/>
        <v>50</v>
      </c>
      <c r="AM58" s="195">
        <f t="shared" si="7"/>
        <v>30</v>
      </c>
      <c r="AN58" s="195">
        <f t="shared" si="8"/>
        <v>30</v>
      </c>
    </row>
    <row r="59" x14ac:dyDescent="0.3">
      <c r="A59" s="115" t="s">
        <v>708</v>
      </c>
      <c r="B59" s="192" t="s">
        <v>708</v>
      </c>
      <c r="C59" s="4"/>
      <c r="D59" s="4"/>
      <c r="E59" s="4"/>
      <c r="F59" s="4"/>
      <c r="G59" s="4"/>
      <c r="H59" s="4"/>
      <c r="I59" s="4"/>
      <c r="J59" s="195">
        <f t="shared" ref="J59:J84" si="18">AVERAGE(MIN(E59:I59),MAX(E59:I59))</f>
        <v>50</v>
      </c>
      <c r="K59" s="195">
        <f t="shared" ref="K59:K84" si="19">J59-MIN(E59:I59)</f>
        <v>30</v>
      </c>
      <c r="L59" s="195">
        <f t="shared" ref="L59:L84" si="20">MAX(E59:J59)-J59</f>
        <v>30</v>
      </c>
      <c r="O59" s="115" t="s">
        <v>708</v>
      </c>
      <c r="P59" s="192" t="s">
        <v>708</v>
      </c>
      <c r="Q59" s="4"/>
      <c r="R59" s="4"/>
      <c r="S59" s="4"/>
      <c r="T59" s="4"/>
      <c r="U59" s="4"/>
      <c r="V59" s="4"/>
      <c r="W59" s="4"/>
      <c r="X59" s="195">
        <f t="shared" si="3"/>
        <v>50</v>
      </c>
      <c r="Y59" s="195">
        <f t="shared" si="4"/>
        <v>30</v>
      </c>
      <c r="Z59" s="195">
        <f t="shared" si="5"/>
        <v>30</v>
      </c>
      <c r="AC59" s="115" t="s">
        <v>708</v>
      </c>
      <c r="AD59" s="192" t="s">
        <v>708</v>
      </c>
      <c r="AE59" s="4"/>
      <c r="AF59" s="4"/>
      <c r="AG59" s="4"/>
      <c r="AH59" s="4"/>
      <c r="AI59" s="4"/>
      <c r="AJ59" s="4"/>
      <c r="AK59" s="4"/>
      <c r="AL59" s="195">
        <f t="shared" si="6"/>
        <v>50</v>
      </c>
      <c r="AM59" s="195">
        <f t="shared" si="7"/>
        <v>30</v>
      </c>
      <c r="AN59" s="195">
        <f t="shared" si="8"/>
        <v>30</v>
      </c>
    </row>
    <row r="60" x14ac:dyDescent="0.3">
      <c r="A60" s="115" t="s">
        <v>708</v>
      </c>
      <c r="B60" s="192" t="s">
        <v>708</v>
      </c>
      <c r="C60" s="4"/>
      <c r="D60" s="4"/>
      <c r="E60" s="4"/>
      <c r="F60" s="4"/>
      <c r="G60" s="4"/>
      <c r="H60" s="4"/>
      <c r="I60" s="4"/>
      <c r="J60" s="195">
        <f t="shared" si="18"/>
        <v>50</v>
      </c>
      <c r="K60" s="195">
        <f t="shared" si="19"/>
        <v>30</v>
      </c>
      <c r="L60" s="195">
        <f t="shared" si="20"/>
        <v>30</v>
      </c>
      <c r="O60" s="115" t="s">
        <v>708</v>
      </c>
      <c r="P60" s="192" t="s">
        <v>708</v>
      </c>
      <c r="Q60" s="4"/>
      <c r="R60" s="4"/>
      <c r="S60" s="4"/>
      <c r="T60" s="4"/>
      <c r="U60" s="4"/>
      <c r="V60" s="4"/>
      <c r="W60" s="4"/>
      <c r="X60" s="195">
        <f t="shared" si="3"/>
        <v>50</v>
      </c>
      <c r="Y60" s="195">
        <f t="shared" si="4"/>
        <v>30</v>
      </c>
      <c r="Z60" s="195">
        <f t="shared" si="5"/>
        <v>30</v>
      </c>
      <c r="AC60" s="115" t="s">
        <v>708</v>
      </c>
      <c r="AD60" s="192" t="s">
        <v>708</v>
      </c>
      <c r="AE60" s="4"/>
      <c r="AF60" s="4"/>
      <c r="AG60" s="4"/>
      <c r="AH60" s="4"/>
      <c r="AI60" s="4"/>
      <c r="AJ60" s="4"/>
      <c r="AK60" s="4"/>
      <c r="AL60" s="195">
        <f t="shared" si="6"/>
        <v>50</v>
      </c>
      <c r="AM60" s="195">
        <f t="shared" si="7"/>
        <v>30</v>
      </c>
      <c r="AN60" s="195">
        <f t="shared" si="8"/>
        <v>30</v>
      </c>
    </row>
    <row r="61" x14ac:dyDescent="0.3">
      <c r="A61" s="115" t="s">
        <v>708</v>
      </c>
      <c r="B61" s="192" t="s">
        <v>708</v>
      </c>
      <c r="C61" s="4"/>
      <c r="D61" s="4"/>
      <c r="E61" s="4"/>
      <c r="F61" s="4"/>
      <c r="G61" s="4"/>
      <c r="H61" s="4"/>
      <c r="I61" s="4"/>
      <c r="J61" s="195">
        <f t="shared" si="18"/>
        <v>50</v>
      </c>
      <c r="K61" s="195">
        <f t="shared" si="19"/>
        <v>30</v>
      </c>
      <c r="L61" s="195">
        <f t="shared" si="20"/>
        <v>30</v>
      </c>
      <c r="O61" s="115" t="s">
        <v>708</v>
      </c>
      <c r="P61" s="192" t="s">
        <v>708</v>
      </c>
      <c r="Q61" s="4"/>
      <c r="R61" s="4"/>
      <c r="S61" s="4"/>
      <c r="T61" s="4"/>
      <c r="U61" s="4"/>
      <c r="V61" s="4"/>
      <c r="W61" s="4"/>
      <c r="X61" s="195">
        <f t="shared" si="3"/>
        <v>50</v>
      </c>
      <c r="Y61" s="195">
        <f t="shared" si="4"/>
        <v>30</v>
      </c>
      <c r="Z61" s="195">
        <f t="shared" si="5"/>
        <v>30</v>
      </c>
      <c r="AC61" s="115" t="s">
        <v>708</v>
      </c>
      <c r="AD61" s="192" t="s">
        <v>708</v>
      </c>
      <c r="AE61" s="4"/>
      <c r="AF61" s="4"/>
      <c r="AG61" s="4"/>
      <c r="AH61" s="4"/>
      <c r="AI61" s="4"/>
      <c r="AJ61" s="4"/>
      <c r="AK61" s="4"/>
      <c r="AL61" s="195">
        <f t="shared" si="6"/>
        <v>50</v>
      </c>
      <c r="AM61" s="195">
        <f t="shared" si="7"/>
        <v>30</v>
      </c>
      <c r="AN61" s="195">
        <f t="shared" si="8"/>
        <v>30</v>
      </c>
    </row>
    <row r="62" x14ac:dyDescent="0.3">
      <c r="A62" s="115" t="s">
        <v>708</v>
      </c>
      <c r="B62" s="192" t="s">
        <v>708</v>
      </c>
      <c r="C62" s="4"/>
      <c r="D62" s="4"/>
      <c r="E62" s="4"/>
      <c r="F62" s="4"/>
      <c r="G62" s="4"/>
      <c r="H62" s="4"/>
      <c r="I62" s="4"/>
      <c r="J62" s="195">
        <f t="shared" si="18"/>
        <v>50</v>
      </c>
      <c r="K62" s="195">
        <f t="shared" si="19"/>
        <v>30</v>
      </c>
      <c r="L62" s="195">
        <f t="shared" si="20"/>
        <v>30</v>
      </c>
      <c r="O62" s="115" t="s">
        <v>708</v>
      </c>
      <c r="P62" s="192" t="s">
        <v>708</v>
      </c>
      <c r="Q62" s="4"/>
      <c r="R62" s="4"/>
      <c r="S62" s="4"/>
      <c r="T62" s="4"/>
      <c r="U62" s="4"/>
      <c r="V62" s="4"/>
      <c r="W62" s="4"/>
      <c r="X62" s="195">
        <f t="shared" si="3"/>
        <v>50</v>
      </c>
      <c r="Y62" s="195">
        <f t="shared" si="4"/>
        <v>30</v>
      </c>
      <c r="Z62" s="195">
        <f t="shared" si="5"/>
        <v>30</v>
      </c>
      <c r="AC62" s="115" t="s">
        <v>708</v>
      </c>
      <c r="AD62" s="192" t="s">
        <v>708</v>
      </c>
      <c r="AE62" s="4"/>
      <c r="AF62" s="4"/>
      <c r="AG62" s="4"/>
      <c r="AH62" s="4"/>
      <c r="AI62" s="4"/>
      <c r="AJ62" s="4"/>
      <c r="AK62" s="4"/>
      <c r="AL62" s="195">
        <f t="shared" si="6"/>
        <v>50</v>
      </c>
      <c r="AM62" s="195">
        <f t="shared" si="7"/>
        <v>30</v>
      </c>
      <c r="AN62" s="195">
        <f t="shared" si="8"/>
        <v>30</v>
      </c>
    </row>
    <row r="63" x14ac:dyDescent="0.3">
      <c r="A63" s="115" t="s">
        <v>708</v>
      </c>
      <c r="B63" s="192" t="s">
        <v>708</v>
      </c>
      <c r="C63" s="4"/>
      <c r="D63" s="4"/>
      <c r="E63" s="4"/>
      <c r="F63" s="4"/>
      <c r="G63" s="4"/>
      <c r="H63" s="4"/>
      <c r="I63" s="4"/>
      <c r="J63" s="195">
        <f t="shared" si="18"/>
        <v>50</v>
      </c>
      <c r="K63" s="195">
        <f t="shared" si="19"/>
        <v>30</v>
      </c>
      <c r="L63" s="195">
        <f t="shared" si="20"/>
        <v>30</v>
      </c>
      <c r="O63" s="115" t="s">
        <v>708</v>
      </c>
      <c r="P63" s="192" t="s">
        <v>708</v>
      </c>
      <c r="Q63" s="4"/>
      <c r="R63" s="4"/>
      <c r="S63" s="4"/>
      <c r="T63" s="4"/>
      <c r="U63" s="4"/>
      <c r="V63" s="4"/>
      <c r="W63" s="4"/>
      <c r="X63" s="195">
        <f t="shared" si="3"/>
        <v>50</v>
      </c>
      <c r="Y63" s="195">
        <f t="shared" si="4"/>
        <v>30</v>
      </c>
      <c r="Z63" s="195">
        <f t="shared" si="5"/>
        <v>30</v>
      </c>
      <c r="AC63" s="115" t="s">
        <v>708</v>
      </c>
      <c r="AD63" s="192" t="s">
        <v>708</v>
      </c>
      <c r="AE63" s="4"/>
      <c r="AF63" s="4"/>
      <c r="AG63" s="4"/>
      <c r="AH63" s="4"/>
      <c r="AI63" s="4"/>
      <c r="AJ63" s="4"/>
      <c r="AK63" s="4"/>
      <c r="AL63" s="195">
        <f t="shared" si="6"/>
        <v>50</v>
      </c>
      <c r="AM63" s="195">
        <f t="shared" si="7"/>
        <v>30</v>
      </c>
      <c r="AN63" s="195">
        <f t="shared" si="8"/>
        <v>30</v>
      </c>
    </row>
    <row r="64" x14ac:dyDescent="0.3">
      <c r="A64" s="115" t="s">
        <v>708</v>
      </c>
      <c r="B64" s="192" t="s">
        <v>708</v>
      </c>
      <c r="C64" s="4"/>
      <c r="D64" s="4"/>
      <c r="E64" s="4"/>
      <c r="F64" s="4"/>
      <c r="G64" s="4"/>
      <c r="H64" s="4"/>
      <c r="I64" s="4"/>
      <c r="J64" s="195">
        <f t="shared" si="18"/>
        <v>50</v>
      </c>
      <c r="K64" s="195">
        <f t="shared" si="19"/>
        <v>30</v>
      </c>
      <c r="L64" s="195">
        <f t="shared" si="20"/>
        <v>30</v>
      </c>
      <c r="O64" s="115" t="s">
        <v>708</v>
      </c>
      <c r="P64" s="192" t="s">
        <v>708</v>
      </c>
      <c r="Q64" s="4"/>
      <c r="R64" s="4"/>
      <c r="S64" s="4"/>
      <c r="T64" s="4"/>
      <c r="U64" s="4"/>
      <c r="V64" s="4"/>
      <c r="W64" s="4"/>
      <c r="X64" s="195">
        <f t="shared" si="3"/>
        <v>50</v>
      </c>
      <c r="Y64" s="195">
        <f t="shared" si="4"/>
        <v>30</v>
      </c>
      <c r="Z64" s="195">
        <f t="shared" si="5"/>
        <v>30</v>
      </c>
      <c r="AC64" s="115" t="s">
        <v>708</v>
      </c>
      <c r="AD64" s="192" t="s">
        <v>708</v>
      </c>
      <c r="AE64" s="4"/>
      <c r="AF64" s="4"/>
      <c r="AG64" s="4"/>
      <c r="AH64" s="4"/>
      <c r="AI64" s="4"/>
      <c r="AJ64" s="4"/>
      <c r="AK64" s="4"/>
      <c r="AL64" s="195">
        <f t="shared" si="6"/>
        <v>50</v>
      </c>
      <c r="AM64" s="195">
        <f t="shared" si="7"/>
        <v>30</v>
      </c>
      <c r="AN64" s="195">
        <f t="shared" si="8"/>
        <v>30</v>
      </c>
    </row>
    <row r="65" x14ac:dyDescent="0.3">
      <c r="A65" s="115" t="s">
        <v>708</v>
      </c>
      <c r="B65" s="192" t="s">
        <v>708</v>
      </c>
      <c r="C65" s="4"/>
      <c r="D65" s="4"/>
      <c r="E65" s="4"/>
      <c r="F65" s="4"/>
      <c r="G65" s="4"/>
      <c r="H65" s="4"/>
      <c r="I65" s="4"/>
      <c r="J65" s="195">
        <f t="shared" si="18"/>
        <v>50</v>
      </c>
      <c r="K65" s="195">
        <f t="shared" si="19"/>
        <v>30</v>
      </c>
      <c r="L65" s="195">
        <f t="shared" si="20"/>
        <v>30</v>
      </c>
      <c r="O65" s="115" t="s">
        <v>708</v>
      </c>
      <c r="P65" s="192" t="s">
        <v>708</v>
      </c>
      <c r="Q65" s="4"/>
      <c r="R65" s="4"/>
      <c r="S65" s="4"/>
      <c r="T65" s="4"/>
      <c r="U65" s="4"/>
      <c r="V65" s="4"/>
      <c r="W65" s="4"/>
      <c r="X65" s="195">
        <f t="shared" si="3"/>
        <v>50</v>
      </c>
      <c r="Y65" s="195">
        <f t="shared" si="4"/>
        <v>30</v>
      </c>
      <c r="Z65" s="195">
        <f t="shared" si="5"/>
        <v>30</v>
      </c>
      <c r="AC65" s="115" t="s">
        <v>708</v>
      </c>
      <c r="AD65" s="192" t="s">
        <v>708</v>
      </c>
      <c r="AE65" s="4"/>
      <c r="AF65" s="4"/>
      <c r="AG65" s="4"/>
      <c r="AH65" s="4"/>
      <c r="AI65" s="4"/>
      <c r="AJ65" s="4"/>
      <c r="AK65" s="4"/>
      <c r="AL65" s="195">
        <f t="shared" si="6"/>
        <v>50</v>
      </c>
      <c r="AM65" s="195">
        <f t="shared" si="7"/>
        <v>30</v>
      </c>
      <c r="AN65" s="195">
        <f t="shared" si="8"/>
        <v>30</v>
      </c>
    </row>
    <row r="66" x14ac:dyDescent="0.3">
      <c r="A66" s="115" t="s">
        <v>708</v>
      </c>
      <c r="B66" s="192" t="s">
        <v>708</v>
      </c>
      <c r="C66" s="4"/>
      <c r="D66" s="4"/>
      <c r="E66" s="4"/>
      <c r="F66" s="4"/>
      <c r="G66" s="4"/>
      <c r="H66" s="4"/>
      <c r="I66" s="4"/>
      <c r="J66" s="195">
        <f t="shared" si="18"/>
        <v>50</v>
      </c>
      <c r="K66" s="195">
        <f t="shared" si="19"/>
        <v>30</v>
      </c>
      <c r="L66" s="195">
        <f t="shared" si="20"/>
        <v>30</v>
      </c>
      <c r="O66" s="115" t="s">
        <v>708</v>
      </c>
      <c r="P66" s="192" t="s">
        <v>708</v>
      </c>
      <c r="Q66" s="4"/>
      <c r="R66" s="4"/>
      <c r="S66" s="4"/>
      <c r="T66" s="4"/>
      <c r="U66" s="4"/>
      <c r="V66" s="4"/>
      <c r="W66" s="4"/>
      <c r="X66" s="195">
        <f t="shared" si="3"/>
        <v>50</v>
      </c>
      <c r="Y66" s="195">
        <f t="shared" si="4"/>
        <v>30</v>
      </c>
      <c r="Z66" s="195">
        <f t="shared" si="5"/>
        <v>30</v>
      </c>
      <c r="AC66" s="115" t="s">
        <v>708</v>
      </c>
      <c r="AD66" s="192" t="s">
        <v>708</v>
      </c>
      <c r="AE66" s="4"/>
      <c r="AF66" s="4"/>
      <c r="AG66" s="4"/>
      <c r="AH66" s="4"/>
      <c r="AI66" s="4"/>
      <c r="AJ66" s="4"/>
      <c r="AK66" s="4"/>
      <c r="AL66" s="195">
        <f t="shared" si="6"/>
        <v>50</v>
      </c>
      <c r="AM66" s="195">
        <f t="shared" si="7"/>
        <v>30</v>
      </c>
      <c r="AN66" s="195">
        <f t="shared" si="8"/>
        <v>30</v>
      </c>
    </row>
    <row r="67" x14ac:dyDescent="0.3">
      <c r="A67" s="115" t="s">
        <v>708</v>
      </c>
      <c r="B67" s="192" t="s">
        <v>708</v>
      </c>
      <c r="C67" s="4"/>
      <c r="D67" s="4"/>
      <c r="E67" s="4"/>
      <c r="F67" s="4"/>
      <c r="G67" s="4"/>
      <c r="H67" s="4"/>
      <c r="I67" s="4"/>
      <c r="J67" s="195">
        <f t="shared" si="18"/>
        <v>50</v>
      </c>
      <c r="K67" s="195">
        <f t="shared" si="19"/>
        <v>30</v>
      </c>
      <c r="L67" s="195">
        <f t="shared" si="20"/>
        <v>30</v>
      </c>
      <c r="O67" s="115" t="s">
        <v>708</v>
      </c>
      <c r="P67" s="192" t="s">
        <v>708</v>
      </c>
      <c r="Q67" s="4"/>
      <c r="R67" s="4"/>
      <c r="S67" s="4"/>
      <c r="T67" s="4"/>
      <c r="U67" s="4"/>
      <c r="V67" s="4"/>
      <c r="W67" s="4"/>
      <c r="X67" s="195">
        <f t="shared" si="3"/>
        <v>50</v>
      </c>
      <c r="Y67" s="195">
        <f t="shared" si="4"/>
        <v>30</v>
      </c>
      <c r="Z67" s="195">
        <f t="shared" si="5"/>
        <v>30</v>
      </c>
      <c r="AC67" s="115" t="s">
        <v>708</v>
      </c>
      <c r="AD67" s="192" t="s">
        <v>708</v>
      </c>
      <c r="AE67" s="4"/>
      <c r="AF67" s="4"/>
      <c r="AG67" s="4"/>
      <c r="AH67" s="4"/>
      <c r="AI67" s="4"/>
      <c r="AJ67" s="4"/>
      <c r="AK67" s="4"/>
      <c r="AL67" s="195">
        <f t="shared" si="6"/>
        <v>50</v>
      </c>
      <c r="AM67" s="195">
        <f t="shared" si="7"/>
        <v>30</v>
      </c>
      <c r="AN67" s="195">
        <f t="shared" si="8"/>
        <v>30</v>
      </c>
    </row>
    <row r="68" x14ac:dyDescent="0.3">
      <c r="A68" s="115" t="s">
        <v>708</v>
      </c>
      <c r="B68" s="192" t="s">
        <v>708</v>
      </c>
      <c r="C68" s="4"/>
      <c r="D68" s="4"/>
      <c r="E68" s="4"/>
      <c r="F68" s="4"/>
      <c r="G68" s="4"/>
      <c r="H68" s="4"/>
      <c r="I68" s="4"/>
      <c r="J68" s="195">
        <f t="shared" si="18"/>
        <v>50</v>
      </c>
      <c r="K68" s="195">
        <f t="shared" si="19"/>
        <v>30</v>
      </c>
      <c r="L68" s="195">
        <f t="shared" si="20"/>
        <v>30</v>
      </c>
      <c r="O68" s="115" t="s">
        <v>708</v>
      </c>
      <c r="P68" s="192" t="s">
        <v>708</v>
      </c>
      <c r="Q68" s="4"/>
      <c r="R68" s="4"/>
      <c r="S68" s="4"/>
      <c r="T68" s="4"/>
      <c r="U68" s="4"/>
      <c r="V68" s="4"/>
      <c r="W68" s="4"/>
      <c r="X68" s="195">
        <f t="shared" si="3"/>
        <v>50</v>
      </c>
      <c r="Y68" s="195">
        <f t="shared" si="4"/>
        <v>30</v>
      </c>
      <c r="Z68" s="195">
        <f t="shared" si="5"/>
        <v>30</v>
      </c>
      <c r="AC68" s="115" t="s">
        <v>708</v>
      </c>
      <c r="AD68" s="192" t="s">
        <v>708</v>
      </c>
      <c r="AE68" s="4"/>
      <c r="AF68" s="4"/>
      <c r="AG68" s="4"/>
      <c r="AH68" s="4"/>
      <c r="AI68" s="4"/>
      <c r="AJ68" s="4"/>
      <c r="AK68" s="4"/>
      <c r="AL68" s="195">
        <f t="shared" si="6"/>
        <v>50</v>
      </c>
      <c r="AM68" s="195">
        <f t="shared" si="7"/>
        <v>30</v>
      </c>
      <c r="AN68" s="195">
        <f t="shared" si="8"/>
        <v>30</v>
      </c>
    </row>
    <row r="69" x14ac:dyDescent="0.3">
      <c r="A69" s="115" t="s">
        <v>708</v>
      </c>
      <c r="B69" s="192" t="s">
        <v>708</v>
      </c>
      <c r="C69" s="4"/>
      <c r="D69" s="4"/>
      <c r="E69" s="4"/>
      <c r="F69" s="4"/>
      <c r="G69" s="4"/>
      <c r="H69" s="4"/>
      <c r="I69" s="4"/>
      <c r="J69" s="195">
        <f t="shared" si="18"/>
        <v>50</v>
      </c>
      <c r="K69" s="195">
        <f t="shared" si="19"/>
        <v>30</v>
      </c>
      <c r="L69" s="195">
        <f t="shared" si="20"/>
        <v>30</v>
      </c>
      <c r="O69" s="115" t="s">
        <v>708</v>
      </c>
      <c r="P69" s="192" t="s">
        <v>708</v>
      </c>
      <c r="Q69" s="4"/>
      <c r="R69" s="4"/>
      <c r="S69" s="4"/>
      <c r="T69" s="4"/>
      <c r="U69" s="4"/>
      <c r="V69" s="4"/>
      <c r="W69" s="4"/>
      <c r="X69" s="195">
        <f t="shared" si="3"/>
        <v>50</v>
      </c>
      <c r="Y69" s="195">
        <f t="shared" si="4"/>
        <v>30</v>
      </c>
      <c r="Z69" s="195">
        <f t="shared" si="5"/>
        <v>30</v>
      </c>
      <c r="AC69" s="115" t="s">
        <v>708</v>
      </c>
      <c r="AD69" s="192" t="s">
        <v>708</v>
      </c>
      <c r="AE69" s="4"/>
      <c r="AF69" s="4"/>
      <c r="AG69" s="4"/>
      <c r="AH69" s="4"/>
      <c r="AI69" s="4"/>
      <c r="AJ69" s="4"/>
      <c r="AK69" s="4"/>
      <c r="AL69" s="195">
        <f t="shared" si="6"/>
        <v>50</v>
      </c>
      <c r="AM69" s="195">
        <f t="shared" si="7"/>
        <v>30</v>
      </c>
      <c r="AN69" s="195">
        <f t="shared" si="8"/>
        <v>30</v>
      </c>
    </row>
    <row r="70" x14ac:dyDescent="0.3">
      <c r="A70" s="115" t="s">
        <v>708</v>
      </c>
      <c r="B70" s="192" t="s">
        <v>708</v>
      </c>
      <c r="C70" s="4"/>
      <c r="D70" s="4"/>
      <c r="E70" s="4"/>
      <c r="F70" s="4"/>
      <c r="G70" s="4"/>
      <c r="H70" s="4"/>
      <c r="I70" s="4"/>
      <c r="J70" s="195">
        <f t="shared" si="18"/>
        <v>50</v>
      </c>
      <c r="K70" s="195">
        <f t="shared" si="19"/>
        <v>30</v>
      </c>
      <c r="L70" s="195">
        <f t="shared" si="20"/>
        <v>30</v>
      </c>
      <c r="O70" s="115" t="s">
        <v>708</v>
      </c>
      <c r="P70" s="192" t="s">
        <v>708</v>
      </c>
      <c r="Q70" s="4"/>
      <c r="R70" s="4"/>
      <c r="S70" s="4"/>
      <c r="T70" s="4"/>
      <c r="U70" s="4"/>
      <c r="V70" s="4"/>
      <c r="W70" s="4"/>
      <c r="X70" s="195">
        <f t="shared" si="3"/>
        <v>50</v>
      </c>
      <c r="Y70" s="195">
        <f t="shared" si="4"/>
        <v>30</v>
      </c>
      <c r="Z70" s="195">
        <f t="shared" si="5"/>
        <v>30</v>
      </c>
      <c r="AC70" s="115" t="s">
        <v>708</v>
      </c>
      <c r="AD70" s="192" t="s">
        <v>708</v>
      </c>
      <c r="AE70" s="4"/>
      <c r="AF70" s="4"/>
      <c r="AG70" s="4"/>
      <c r="AH70" s="4"/>
      <c r="AI70" s="4"/>
      <c r="AJ70" s="4"/>
      <c r="AK70" s="4"/>
      <c r="AL70" s="195">
        <f t="shared" si="6"/>
        <v>50</v>
      </c>
      <c r="AM70" s="195">
        <f t="shared" si="7"/>
        <v>30</v>
      </c>
      <c r="AN70" s="195">
        <f t="shared" si="8"/>
        <v>30</v>
      </c>
    </row>
    <row r="71" x14ac:dyDescent="0.3">
      <c r="A71" s="115" t="s">
        <v>708</v>
      </c>
      <c r="B71" s="192" t="s">
        <v>708</v>
      </c>
      <c r="C71" s="4"/>
      <c r="D71" s="4"/>
      <c r="E71" s="4"/>
      <c r="F71" s="4"/>
      <c r="G71" s="4"/>
      <c r="H71" s="4"/>
      <c r="I71" s="4"/>
      <c r="J71" s="195">
        <f t="shared" si="18"/>
        <v>50</v>
      </c>
      <c r="K71" s="195">
        <f t="shared" si="19"/>
        <v>30</v>
      </c>
      <c r="L71" s="195">
        <f t="shared" si="20"/>
        <v>30</v>
      </c>
      <c r="O71" s="115" t="s">
        <v>708</v>
      </c>
      <c r="P71" s="192" t="s">
        <v>708</v>
      </c>
      <c r="Q71" s="4"/>
      <c r="R71" s="4"/>
      <c r="S71" s="4"/>
      <c r="T71" s="4"/>
      <c r="U71" s="4"/>
      <c r="V71" s="4"/>
      <c r="W71" s="4"/>
      <c r="X71" s="195">
        <f t="shared" si="3"/>
        <v>50</v>
      </c>
      <c r="Y71" s="195">
        <f t="shared" si="4"/>
        <v>30</v>
      </c>
      <c r="Z71" s="195">
        <f t="shared" si="5"/>
        <v>30</v>
      </c>
      <c r="AC71" s="115" t="s">
        <v>708</v>
      </c>
      <c r="AD71" s="192" t="s">
        <v>708</v>
      </c>
      <c r="AE71" s="4"/>
      <c r="AF71" s="4"/>
      <c r="AG71" s="4"/>
      <c r="AH71" s="4"/>
      <c r="AI71" s="4"/>
      <c r="AJ71" s="4"/>
      <c r="AK71" s="4"/>
      <c r="AL71" s="195">
        <f t="shared" si="6"/>
        <v>50</v>
      </c>
      <c r="AM71" s="195">
        <f t="shared" si="7"/>
        <v>30</v>
      </c>
      <c r="AN71" s="195">
        <f t="shared" si="8"/>
        <v>30</v>
      </c>
    </row>
    <row r="72" x14ac:dyDescent="0.3">
      <c r="A72" s="115" t="s">
        <v>708</v>
      </c>
      <c r="B72" s="192" t="s">
        <v>708</v>
      </c>
      <c r="C72" s="4"/>
      <c r="D72" s="4"/>
      <c r="E72" s="4"/>
      <c r="F72" s="4"/>
      <c r="G72" s="4"/>
      <c r="H72" s="4"/>
      <c r="I72" s="4"/>
      <c r="J72" s="195">
        <f t="shared" si="18"/>
        <v>50</v>
      </c>
      <c r="K72" s="195">
        <f t="shared" si="19"/>
        <v>30</v>
      </c>
      <c r="L72" s="195">
        <f t="shared" si="20"/>
        <v>30</v>
      </c>
      <c r="O72" s="115" t="s">
        <v>708</v>
      </c>
      <c r="P72" s="192" t="s">
        <v>708</v>
      </c>
      <c r="Q72" s="4"/>
      <c r="R72" s="4"/>
      <c r="S72" s="4"/>
      <c r="T72" s="4"/>
      <c r="U72" s="4"/>
      <c r="V72" s="4"/>
      <c r="W72" s="4"/>
      <c r="X72" s="195">
        <f t="shared" si="3"/>
        <v>50</v>
      </c>
      <c r="Y72" s="195">
        <f t="shared" si="4"/>
        <v>30</v>
      </c>
      <c r="Z72" s="195">
        <f t="shared" si="5"/>
        <v>30</v>
      </c>
      <c r="AC72" s="115" t="s">
        <v>708</v>
      </c>
      <c r="AD72" s="192" t="s">
        <v>708</v>
      </c>
      <c r="AE72" s="4"/>
      <c r="AF72" s="4"/>
      <c r="AG72" s="4"/>
      <c r="AH72" s="4"/>
      <c r="AI72" s="4"/>
      <c r="AJ72" s="4"/>
      <c r="AK72" s="4"/>
      <c r="AL72" s="195">
        <f t="shared" si="6"/>
        <v>50</v>
      </c>
      <c r="AM72" s="195">
        <f t="shared" si="7"/>
        <v>30</v>
      </c>
      <c r="AN72" s="195">
        <f t="shared" si="8"/>
        <v>30</v>
      </c>
    </row>
    <row r="73" x14ac:dyDescent="0.3">
      <c r="A73" s="115" t="s">
        <v>708</v>
      </c>
      <c r="B73" s="192" t="s">
        <v>708</v>
      </c>
      <c r="C73" s="4"/>
      <c r="D73" s="4"/>
      <c r="E73" s="4"/>
      <c r="F73" s="4"/>
      <c r="G73" s="4"/>
      <c r="H73" s="4"/>
      <c r="I73" s="4"/>
      <c r="J73" s="195">
        <f t="shared" si="18"/>
        <v>50</v>
      </c>
      <c r="K73" s="195">
        <f t="shared" si="19"/>
        <v>30</v>
      </c>
      <c r="L73" s="195">
        <f t="shared" si="20"/>
        <v>30</v>
      </c>
      <c r="O73" s="115" t="s">
        <v>708</v>
      </c>
      <c r="P73" s="192" t="s">
        <v>708</v>
      </c>
      <c r="Q73" s="4"/>
      <c r="R73" s="4"/>
      <c r="S73" s="4"/>
      <c r="T73" s="4"/>
      <c r="U73" s="4"/>
      <c r="V73" s="4"/>
      <c r="W73" s="4"/>
      <c r="X73" s="195">
        <f t="shared" si="3"/>
        <v>50</v>
      </c>
      <c r="Y73" s="195">
        <f t="shared" si="4"/>
        <v>30</v>
      </c>
      <c r="Z73" s="195">
        <f t="shared" si="5"/>
        <v>30</v>
      </c>
      <c r="AC73" s="115" t="s">
        <v>708</v>
      </c>
      <c r="AD73" s="192" t="s">
        <v>708</v>
      </c>
      <c r="AE73" s="4"/>
      <c r="AF73" s="4"/>
      <c r="AG73" s="4"/>
      <c r="AH73" s="4"/>
      <c r="AI73" s="4"/>
      <c r="AJ73" s="4"/>
      <c r="AK73" s="4"/>
      <c r="AL73" s="195">
        <f t="shared" si="6"/>
        <v>50</v>
      </c>
      <c r="AM73" s="195">
        <f t="shared" si="7"/>
        <v>30</v>
      </c>
      <c r="AN73" s="195">
        <f t="shared" si="8"/>
        <v>30</v>
      </c>
    </row>
    <row r="74" x14ac:dyDescent="0.3">
      <c r="A74" s="115" t="s">
        <v>708</v>
      </c>
      <c r="B74" s="192" t="s">
        <v>708</v>
      </c>
      <c r="C74" s="4"/>
      <c r="D74" s="4"/>
      <c r="E74" s="4"/>
      <c r="F74" s="4"/>
      <c r="G74" s="4"/>
      <c r="H74" s="4"/>
      <c r="I74" s="4"/>
      <c r="J74" s="195">
        <f t="shared" si="18"/>
        <v>50</v>
      </c>
      <c r="K74" s="195">
        <f t="shared" si="19"/>
        <v>30</v>
      </c>
      <c r="L74" s="195">
        <f t="shared" si="20"/>
        <v>30</v>
      </c>
      <c r="O74" s="115" t="s">
        <v>708</v>
      </c>
      <c r="P74" s="192" t="s">
        <v>708</v>
      </c>
      <c r="Q74" s="4"/>
      <c r="R74" s="4"/>
      <c r="S74" s="4"/>
      <c r="T74" s="4"/>
      <c r="U74" s="4"/>
      <c r="V74" s="4"/>
      <c r="W74" s="4"/>
      <c r="X74" s="195">
        <f t="shared" si="3"/>
        <v>50</v>
      </c>
      <c r="Y74" s="195">
        <f t="shared" si="4"/>
        <v>30</v>
      </c>
      <c r="Z74" s="195">
        <f t="shared" si="5"/>
        <v>30</v>
      </c>
      <c r="AC74" s="115" t="s">
        <v>708</v>
      </c>
      <c r="AD74" s="192" t="s">
        <v>708</v>
      </c>
      <c r="AE74" s="4"/>
      <c r="AF74" s="4"/>
      <c r="AG74" s="4"/>
      <c r="AH74" s="4"/>
      <c r="AI74" s="4"/>
      <c r="AJ74" s="4"/>
      <c r="AK74" s="4"/>
      <c r="AL74" s="195">
        <f t="shared" si="6"/>
        <v>50</v>
      </c>
      <c r="AM74" s="195">
        <f t="shared" si="7"/>
        <v>30</v>
      </c>
      <c r="AN74" s="195">
        <f t="shared" si="8"/>
        <v>30</v>
      </c>
    </row>
    <row r="75" x14ac:dyDescent="0.3">
      <c r="A75" s="115" t="s">
        <v>708</v>
      </c>
      <c r="B75" s="192" t="s">
        <v>708</v>
      </c>
      <c r="C75" s="4"/>
      <c r="D75" s="4"/>
      <c r="E75" s="4"/>
      <c r="F75" s="4"/>
      <c r="G75" s="4"/>
      <c r="H75" s="4"/>
      <c r="I75" s="4"/>
      <c r="J75" s="195">
        <f t="shared" si="18"/>
        <v>50</v>
      </c>
      <c r="K75" s="195">
        <f t="shared" si="19"/>
        <v>30</v>
      </c>
      <c r="L75" s="195">
        <f t="shared" si="20"/>
        <v>30</v>
      </c>
      <c r="O75" s="115" t="s">
        <v>708</v>
      </c>
      <c r="P75" s="192" t="s">
        <v>708</v>
      </c>
      <c r="Q75" s="4"/>
      <c r="R75" s="4"/>
      <c r="S75" s="4"/>
      <c r="T75" s="4"/>
      <c r="U75" s="4"/>
      <c r="V75" s="4"/>
      <c r="W75" s="4"/>
      <c r="X75" s="195">
        <f t="shared" si="3"/>
        <v>50</v>
      </c>
      <c r="Y75" s="195">
        <f t="shared" si="4"/>
        <v>30</v>
      </c>
      <c r="Z75" s="195">
        <f t="shared" si="5"/>
        <v>30</v>
      </c>
      <c r="AC75" s="115" t="s">
        <v>708</v>
      </c>
      <c r="AD75" s="192" t="s">
        <v>708</v>
      </c>
      <c r="AE75" s="4"/>
      <c r="AF75" s="4"/>
      <c r="AG75" s="4"/>
      <c r="AH75" s="4"/>
      <c r="AI75" s="4"/>
      <c r="AJ75" s="4"/>
      <c r="AK75" s="4"/>
      <c r="AL75" s="195">
        <f t="shared" si="6"/>
        <v>50</v>
      </c>
      <c r="AM75" s="195">
        <f t="shared" si="7"/>
        <v>30</v>
      </c>
      <c r="AN75" s="195">
        <f t="shared" si="8"/>
        <v>30</v>
      </c>
    </row>
    <row r="76" x14ac:dyDescent="0.3">
      <c r="A76" s="115" t="s">
        <v>708</v>
      </c>
      <c r="B76" s="192" t="s">
        <v>708</v>
      </c>
      <c r="C76" s="4"/>
      <c r="D76" s="4"/>
      <c r="E76" s="4"/>
      <c r="F76" s="4"/>
      <c r="G76" s="4"/>
      <c r="H76" s="4"/>
      <c r="I76" s="4"/>
      <c r="J76" s="195">
        <f t="shared" si="18"/>
        <v>50</v>
      </c>
      <c r="K76" s="195">
        <f t="shared" si="19"/>
        <v>30</v>
      </c>
      <c r="L76" s="195">
        <f t="shared" si="20"/>
        <v>30</v>
      </c>
      <c r="O76" s="115" t="s">
        <v>708</v>
      </c>
      <c r="P76" s="192" t="s">
        <v>708</v>
      </c>
      <c r="Q76" s="4"/>
      <c r="R76" s="4"/>
      <c r="S76" s="4"/>
      <c r="T76" s="4"/>
      <c r="U76" s="4"/>
      <c r="V76" s="4"/>
      <c r="W76" s="4"/>
      <c r="X76" s="195">
        <f t="shared" si="3"/>
        <v>50</v>
      </c>
      <c r="Y76" s="195">
        <f t="shared" si="4"/>
        <v>30</v>
      </c>
      <c r="Z76" s="195">
        <f t="shared" si="5"/>
        <v>30</v>
      </c>
      <c r="AC76" s="115" t="s">
        <v>708</v>
      </c>
      <c r="AD76" s="192" t="s">
        <v>708</v>
      </c>
      <c r="AE76" s="4"/>
      <c r="AF76" s="4"/>
      <c r="AG76" s="4"/>
      <c r="AH76" s="4"/>
      <c r="AI76" s="4"/>
      <c r="AJ76" s="4"/>
      <c r="AK76" s="4"/>
      <c r="AL76" s="195">
        <f t="shared" si="6"/>
        <v>50</v>
      </c>
      <c r="AM76" s="195">
        <f t="shared" si="7"/>
        <v>30</v>
      </c>
      <c r="AN76" s="195">
        <f t="shared" si="8"/>
        <v>30</v>
      </c>
    </row>
    <row r="77" x14ac:dyDescent="0.3">
      <c r="A77" s="115" t="s">
        <v>708</v>
      </c>
      <c r="B77" s="192" t="s">
        <v>708</v>
      </c>
      <c r="C77" s="4"/>
      <c r="D77" s="4"/>
      <c r="E77" s="4"/>
      <c r="F77" s="4"/>
      <c r="G77" s="4"/>
      <c r="H77" s="4"/>
      <c r="I77" s="4"/>
      <c r="J77" s="195">
        <f t="shared" si="18"/>
        <v>50</v>
      </c>
      <c r="K77" s="195">
        <f t="shared" si="19"/>
        <v>30</v>
      </c>
      <c r="L77" s="195">
        <f t="shared" si="20"/>
        <v>30</v>
      </c>
      <c r="O77" s="115" t="s">
        <v>708</v>
      </c>
      <c r="P77" s="192" t="s">
        <v>708</v>
      </c>
      <c r="Q77" s="4"/>
      <c r="R77" s="4"/>
      <c r="S77" s="4"/>
      <c r="T77" s="4"/>
      <c r="U77" s="4"/>
      <c r="V77" s="4"/>
      <c r="W77" s="4"/>
      <c r="X77" s="195">
        <f t="shared" si="3"/>
        <v>50</v>
      </c>
      <c r="Y77" s="195">
        <f t="shared" si="4"/>
        <v>30</v>
      </c>
      <c r="Z77" s="195">
        <f t="shared" si="5"/>
        <v>30</v>
      </c>
      <c r="AC77" s="115" t="s">
        <v>708</v>
      </c>
      <c r="AD77" s="192" t="s">
        <v>708</v>
      </c>
      <c r="AE77" s="4"/>
      <c r="AF77" s="4"/>
      <c r="AG77" s="4"/>
      <c r="AH77" s="4"/>
      <c r="AI77" s="4"/>
      <c r="AJ77" s="4"/>
      <c r="AK77" s="4"/>
      <c r="AL77" s="195">
        <f t="shared" si="6"/>
        <v>50</v>
      </c>
      <c r="AM77" s="195">
        <f t="shared" si="7"/>
        <v>30</v>
      </c>
      <c r="AN77" s="195">
        <f t="shared" si="8"/>
        <v>30</v>
      </c>
    </row>
    <row r="78" x14ac:dyDescent="0.3">
      <c r="A78" s="115" t="s">
        <v>708</v>
      </c>
      <c r="B78" s="192" t="s">
        <v>708</v>
      </c>
      <c r="C78" s="4"/>
      <c r="D78" s="4"/>
      <c r="E78" s="4"/>
      <c r="F78" s="4"/>
      <c r="G78" s="4"/>
      <c r="H78" s="4"/>
      <c r="I78" s="4"/>
      <c r="J78" s="195">
        <f t="shared" si="18"/>
        <v>50</v>
      </c>
      <c r="K78" s="195">
        <f t="shared" si="19"/>
        <v>30</v>
      </c>
      <c r="L78" s="195">
        <f t="shared" si="20"/>
        <v>30</v>
      </c>
      <c r="O78" s="115" t="s">
        <v>708</v>
      </c>
      <c r="P78" s="192" t="s">
        <v>708</v>
      </c>
      <c r="Q78" s="4"/>
      <c r="R78" s="4"/>
      <c r="S78" s="4"/>
      <c r="T78" s="4"/>
      <c r="U78" s="4"/>
      <c r="V78" s="4"/>
      <c r="W78" s="4"/>
      <c r="X78" s="195">
        <f t="shared" si="3"/>
        <v>50</v>
      </c>
      <c r="Y78" s="195">
        <f t="shared" si="4"/>
        <v>30</v>
      </c>
      <c r="Z78" s="195">
        <f t="shared" si="5"/>
        <v>30</v>
      </c>
      <c r="AC78" s="115" t="s">
        <v>708</v>
      </c>
      <c r="AD78" s="192" t="s">
        <v>708</v>
      </c>
      <c r="AE78" s="4"/>
      <c r="AF78" s="4"/>
      <c r="AG78" s="4"/>
      <c r="AH78" s="4"/>
      <c r="AI78" s="4"/>
      <c r="AJ78" s="4"/>
      <c r="AK78" s="4"/>
      <c r="AL78" s="195">
        <f t="shared" si="6"/>
        <v>50</v>
      </c>
      <c r="AM78" s="195">
        <f t="shared" si="7"/>
        <v>30</v>
      </c>
      <c r="AN78" s="195">
        <f t="shared" si="8"/>
        <v>30</v>
      </c>
    </row>
    <row r="79" x14ac:dyDescent="0.3">
      <c r="A79" s="115" t="s">
        <v>708</v>
      </c>
      <c r="B79" s="192" t="s">
        <v>708</v>
      </c>
      <c r="C79" s="4"/>
      <c r="D79" s="4"/>
      <c r="E79" s="4"/>
      <c r="F79" s="4"/>
      <c r="G79" s="4"/>
      <c r="H79" s="4"/>
      <c r="I79" s="4"/>
      <c r="J79" s="195">
        <f t="shared" si="18"/>
        <v>50</v>
      </c>
      <c r="K79" s="195">
        <f t="shared" si="19"/>
        <v>30</v>
      </c>
      <c r="L79" s="195">
        <f t="shared" si="20"/>
        <v>30</v>
      </c>
      <c r="O79" s="115" t="s">
        <v>708</v>
      </c>
      <c r="P79" s="192" t="s">
        <v>708</v>
      </c>
      <c r="Q79" s="4"/>
      <c r="R79" s="4"/>
      <c r="S79" s="4"/>
      <c r="T79" s="4"/>
      <c r="U79" s="4"/>
      <c r="V79" s="4"/>
      <c r="W79" s="4"/>
      <c r="X79" s="195">
        <f t="shared" si="3"/>
        <v>50</v>
      </c>
      <c r="Y79" s="195">
        <f t="shared" si="4"/>
        <v>30</v>
      </c>
      <c r="Z79" s="195">
        <f t="shared" si="5"/>
        <v>30</v>
      </c>
      <c r="AC79" s="115" t="s">
        <v>708</v>
      </c>
      <c r="AD79" s="192" t="s">
        <v>708</v>
      </c>
      <c r="AE79" s="4"/>
      <c r="AF79" s="4"/>
      <c r="AG79" s="4"/>
      <c r="AH79" s="4"/>
      <c r="AI79" s="4"/>
      <c r="AJ79" s="4"/>
      <c r="AK79" s="4"/>
      <c r="AL79" s="195">
        <f t="shared" si="6"/>
        <v>50</v>
      </c>
      <c r="AM79" s="195">
        <f t="shared" si="7"/>
        <v>30</v>
      </c>
      <c r="AN79" s="195">
        <f t="shared" si="8"/>
        <v>30</v>
      </c>
    </row>
    <row r="80" x14ac:dyDescent="0.3">
      <c r="A80" s="115" t="s">
        <v>708</v>
      </c>
      <c r="B80" s="192" t="s">
        <v>708</v>
      </c>
      <c r="C80" s="4"/>
      <c r="D80" s="4"/>
      <c r="E80" s="4"/>
      <c r="F80" s="4"/>
      <c r="G80" s="4"/>
      <c r="H80" s="4"/>
      <c r="I80" s="4"/>
      <c r="J80" s="195">
        <f t="shared" si="18"/>
        <v>50</v>
      </c>
      <c r="K80" s="195">
        <f t="shared" si="19"/>
        <v>30</v>
      </c>
      <c r="L80" s="195">
        <f t="shared" si="20"/>
        <v>30</v>
      </c>
      <c r="O80" s="115" t="s">
        <v>708</v>
      </c>
      <c r="P80" s="192" t="s">
        <v>708</v>
      </c>
      <c r="Q80" s="4"/>
      <c r="R80" s="4"/>
      <c r="S80" s="4"/>
      <c r="T80" s="4"/>
      <c r="U80" s="4"/>
      <c r="V80" s="4"/>
      <c r="W80" s="4"/>
      <c r="X80" s="195">
        <f t="shared" si="3"/>
        <v>50</v>
      </c>
      <c r="Y80" s="195">
        <f t="shared" si="4"/>
        <v>30</v>
      </c>
      <c r="Z80" s="195">
        <f t="shared" si="5"/>
        <v>30</v>
      </c>
      <c r="AC80" s="115" t="s">
        <v>708</v>
      </c>
      <c r="AD80" s="192" t="s">
        <v>708</v>
      </c>
      <c r="AE80" s="4"/>
      <c r="AF80" s="4"/>
      <c r="AG80" s="4"/>
      <c r="AH80" s="4"/>
      <c r="AI80" s="4"/>
      <c r="AJ80" s="4"/>
      <c r="AK80" s="4"/>
      <c r="AL80" s="195">
        <f t="shared" si="6"/>
        <v>50</v>
      </c>
      <c r="AM80" s="195">
        <f t="shared" si="7"/>
        <v>30</v>
      </c>
      <c r="AN80" s="195">
        <f t="shared" si="8"/>
        <v>30</v>
      </c>
    </row>
    <row r="81" x14ac:dyDescent="0.3">
      <c r="A81" s="115" t="s">
        <v>708</v>
      </c>
      <c r="B81" s="192" t="s">
        <v>708</v>
      </c>
      <c r="C81" s="4"/>
      <c r="D81" s="4"/>
      <c r="E81" s="4"/>
      <c r="F81" s="4"/>
      <c r="G81" s="4"/>
      <c r="H81" s="4"/>
      <c r="I81" s="4"/>
      <c r="J81" s="195">
        <f t="shared" si="18"/>
        <v>50</v>
      </c>
      <c r="K81" s="195">
        <f t="shared" si="19"/>
        <v>30</v>
      </c>
      <c r="L81" s="195">
        <f t="shared" si="20"/>
        <v>30</v>
      </c>
      <c r="O81" s="115" t="s">
        <v>708</v>
      </c>
      <c r="P81" s="192" t="s">
        <v>708</v>
      </c>
      <c r="Q81" s="4"/>
      <c r="R81" s="4"/>
      <c r="S81" s="4"/>
      <c r="T81" s="4"/>
      <c r="U81" s="4"/>
      <c r="V81" s="4"/>
      <c r="W81" s="4"/>
      <c r="X81" s="195">
        <f t="shared" si="3"/>
        <v>50</v>
      </c>
      <c r="Y81" s="195">
        <f t="shared" si="4"/>
        <v>30</v>
      </c>
      <c r="Z81" s="195">
        <f t="shared" si="5"/>
        <v>30</v>
      </c>
      <c r="AC81" s="115" t="s">
        <v>708</v>
      </c>
      <c r="AD81" s="192" t="s">
        <v>708</v>
      </c>
      <c r="AE81" s="4"/>
      <c r="AF81" s="4"/>
      <c r="AG81" s="4"/>
      <c r="AH81" s="4"/>
      <c r="AI81" s="4"/>
      <c r="AJ81" s="4"/>
      <c r="AK81" s="4"/>
      <c r="AL81" s="195">
        <f t="shared" si="6"/>
        <v>50</v>
      </c>
      <c r="AM81" s="195">
        <f t="shared" si="7"/>
        <v>30</v>
      </c>
      <c r="AN81" s="195">
        <f t="shared" si="8"/>
        <v>30</v>
      </c>
    </row>
    <row r="82" x14ac:dyDescent="0.3">
      <c r="A82" s="115" t="s">
        <v>708</v>
      </c>
      <c r="B82" s="192" t="s">
        <v>708</v>
      </c>
      <c r="C82" s="4"/>
      <c r="D82" s="4"/>
      <c r="E82" s="4"/>
      <c r="F82" s="4"/>
      <c r="G82" s="4"/>
      <c r="H82" s="4"/>
      <c r="I82" s="4"/>
      <c r="J82" s="195">
        <f t="shared" si="18"/>
        <v>50</v>
      </c>
      <c r="K82" s="195">
        <f t="shared" si="19"/>
        <v>30</v>
      </c>
      <c r="L82" s="195">
        <f t="shared" si="20"/>
        <v>30</v>
      </c>
      <c r="O82" s="115" t="s">
        <v>708</v>
      </c>
      <c r="P82" s="192" t="s">
        <v>708</v>
      </c>
      <c r="Q82" s="4"/>
      <c r="R82" s="4"/>
      <c r="S82" s="4"/>
      <c r="T82" s="4"/>
      <c r="U82" s="4"/>
      <c r="V82" s="4"/>
      <c r="W82" s="4"/>
      <c r="X82" s="195">
        <f t="shared" si="3"/>
        <v>50</v>
      </c>
      <c r="Y82" s="195">
        <f t="shared" si="4"/>
        <v>30</v>
      </c>
      <c r="Z82" s="195">
        <f t="shared" si="5"/>
        <v>30</v>
      </c>
      <c r="AC82" s="115" t="s">
        <v>708</v>
      </c>
      <c r="AD82" s="192" t="s">
        <v>708</v>
      </c>
      <c r="AE82" s="4"/>
      <c r="AF82" s="4"/>
      <c r="AG82" s="4"/>
      <c r="AH82" s="4"/>
      <c r="AI82" s="4"/>
      <c r="AJ82" s="4"/>
      <c r="AK82" s="4"/>
      <c r="AL82" s="195">
        <f t="shared" si="6"/>
        <v>50</v>
      </c>
      <c r="AM82" s="195">
        <f t="shared" si="7"/>
        <v>30</v>
      </c>
      <c r="AN82" s="195">
        <f t="shared" si="8"/>
        <v>30</v>
      </c>
    </row>
    <row r="83" x14ac:dyDescent="0.3">
      <c r="A83" s="115" t="s">
        <v>708</v>
      </c>
      <c r="B83" s="192" t="s">
        <v>708</v>
      </c>
      <c r="C83" s="4"/>
      <c r="D83" s="4"/>
      <c r="E83" s="4"/>
      <c r="F83" s="4"/>
      <c r="G83" s="4"/>
      <c r="H83" s="4"/>
      <c r="I83" s="4"/>
      <c r="J83" s="195">
        <f t="shared" si="18"/>
        <v>50</v>
      </c>
      <c r="K83" s="195">
        <f t="shared" si="19"/>
        <v>30</v>
      </c>
      <c r="L83" s="195">
        <f t="shared" si="20"/>
        <v>30</v>
      </c>
      <c r="O83" s="115" t="s">
        <v>708</v>
      </c>
      <c r="P83" s="192" t="s">
        <v>708</v>
      </c>
      <c r="Q83" s="4"/>
      <c r="R83" s="4"/>
      <c r="S83" s="4"/>
      <c r="T83" s="4"/>
      <c r="U83" s="4"/>
      <c r="V83" s="4"/>
      <c r="W83" s="4"/>
      <c r="X83" s="195">
        <f t="shared" si="3"/>
        <v>50</v>
      </c>
      <c r="Y83" s="195">
        <f t="shared" si="4"/>
        <v>30</v>
      </c>
      <c r="Z83" s="195">
        <f t="shared" si="5"/>
        <v>30</v>
      </c>
      <c r="AC83" s="115" t="s">
        <v>708</v>
      </c>
      <c r="AD83" s="192" t="s">
        <v>708</v>
      </c>
      <c r="AE83" s="4"/>
      <c r="AF83" s="4"/>
      <c r="AG83" s="4"/>
      <c r="AH83" s="4"/>
      <c r="AI83" s="4"/>
      <c r="AJ83" s="4"/>
      <c r="AK83" s="4"/>
      <c r="AL83" s="195">
        <f t="shared" si="6"/>
        <v>50</v>
      </c>
      <c r="AM83" s="195">
        <f t="shared" si="7"/>
        <v>30</v>
      </c>
      <c r="AN83" s="195">
        <f t="shared" si="8"/>
        <v>30</v>
      </c>
    </row>
    <row r="84" x14ac:dyDescent="0.3">
      <c r="A84" s="115" t="s">
        <v>708</v>
      </c>
      <c r="B84" s="192" t="s">
        <v>708</v>
      </c>
      <c r="C84" s="4"/>
      <c r="D84" s="4"/>
      <c r="E84" s="4"/>
      <c r="F84" s="4"/>
      <c r="G84" s="4"/>
      <c r="H84" s="4"/>
      <c r="I84" s="4"/>
      <c r="J84" s="195">
        <f t="shared" si="18"/>
        <v>50</v>
      </c>
      <c r="K84" s="195">
        <f t="shared" si="19"/>
        <v>30</v>
      </c>
      <c r="L84" s="195">
        <f t="shared" si="20"/>
        <v>30</v>
      </c>
      <c r="O84" s="115" t="s">
        <v>708</v>
      </c>
      <c r="P84" s="192" t="s">
        <v>708</v>
      </c>
      <c r="Q84" s="4"/>
      <c r="R84" s="4"/>
      <c r="S84" s="4"/>
      <c r="T84" s="4"/>
      <c r="U84" s="4"/>
      <c r="V84" s="4"/>
      <c r="W84" s="4"/>
      <c r="X84" s="195">
        <f t="shared" si="3"/>
        <v>50</v>
      </c>
      <c r="Y84" s="195">
        <f t="shared" si="4"/>
        <v>30</v>
      </c>
      <c r="Z84" s="195">
        <f t="shared" si="5"/>
        <v>30</v>
      </c>
      <c r="AC84" s="115" t="s">
        <v>708</v>
      </c>
      <c r="AD84" s="192" t="s">
        <v>708</v>
      </c>
      <c r="AE84" s="4"/>
      <c r="AF84" s="4"/>
      <c r="AG84" s="4"/>
      <c r="AH84" s="4"/>
      <c r="AI84" s="4"/>
      <c r="AJ84" s="4"/>
      <c r="AK84" s="4"/>
      <c r="AL84" s="195">
        <f t="shared" si="6"/>
        <v>50</v>
      </c>
      <c r="AM84" s="195">
        <f t="shared" si="7"/>
        <v>30</v>
      </c>
      <c r="AN84" s="195">
        <f t="shared" si="8"/>
        <v>30</v>
      </c>
    </row>
    <row r="85" x14ac:dyDescent="0.3">
      <c r="A85" s="115" t="s">
        <v>708</v>
      </c>
      <c r="B85" s="192" t="s">
        <v>708</v>
      </c>
      <c r="C85" s="4"/>
      <c r="D85" s="4"/>
      <c r="E85" s="4"/>
      <c r="F85" s="4"/>
      <c r="G85" s="4"/>
      <c r="H85" s="4"/>
      <c r="I85" s="4"/>
      <c r="J85" s="195"/>
      <c r="K85" s="195"/>
      <c r="L85" s="195"/>
      <c r="O85" s="115" t="s">
        <v>708</v>
      </c>
      <c r="P85" s="192" t="s">
        <v>708</v>
      </c>
      <c r="Q85" s="4"/>
      <c r="R85" s="4"/>
      <c r="S85" s="4"/>
      <c r="T85" s="4"/>
      <c r="U85" s="4"/>
      <c r="V85" s="4"/>
      <c r="W85" s="4"/>
      <c r="X85" s="195"/>
      <c r="Y85" s="195"/>
      <c r="Z85" s="195"/>
      <c r="AC85" s="115" t="s">
        <v>708</v>
      </c>
      <c r="AD85" s="192" t="s">
        <v>708</v>
      </c>
      <c r="AE85" s="4"/>
      <c r="AF85" s="4"/>
      <c r="AG85" s="4"/>
      <c r="AH85" s="4"/>
      <c r="AI85" s="4"/>
      <c r="AJ85" s="4"/>
      <c r="AK85" s="4"/>
      <c r="AL85" s="195"/>
      <c r="AM85" s="195"/>
      <c r="AN85" s="195"/>
    </row>
    <row r="86" x14ac:dyDescent="0.3">
      <c r="A86" s="115" t="s">
        <v>708</v>
      </c>
      <c r="B86" s="192" t="s">
        <v>708</v>
      </c>
      <c r="C86" s="4"/>
      <c r="D86" s="4"/>
      <c r="E86" s="4"/>
      <c r="F86" s="4"/>
      <c r="G86" s="4"/>
      <c r="H86" s="4"/>
      <c r="I86" s="4"/>
      <c r="J86" s="195"/>
      <c r="K86" s="195"/>
      <c r="L86" s="195"/>
      <c r="O86" s="115" t="s">
        <v>708</v>
      </c>
      <c r="P86" s="192" t="s">
        <v>708</v>
      </c>
      <c r="Q86" s="4"/>
      <c r="R86" s="4"/>
      <c r="S86" s="4"/>
      <c r="T86" s="4"/>
      <c r="U86" s="4"/>
      <c r="V86" s="4"/>
      <c r="W86" s="4"/>
      <c r="X86" s="195"/>
      <c r="Y86" s="195"/>
      <c r="Z86" s="195"/>
      <c r="AC86" s="115" t="s">
        <v>708</v>
      </c>
      <c r="AD86" s="192" t="s">
        <v>708</v>
      </c>
      <c r="AE86" s="4"/>
      <c r="AF86" s="4"/>
      <c r="AG86" s="4"/>
      <c r="AH86" s="4"/>
      <c r="AI86" s="4"/>
      <c r="AJ86" s="4"/>
      <c r="AK86" s="4"/>
      <c r="AL86" s="195"/>
      <c r="AM86" s="195"/>
      <c r="AN86" s="195"/>
    </row>
    <row r="87" x14ac:dyDescent="0.3">
      <c r="A87" s="115" t="s">
        <v>708</v>
      </c>
      <c r="B87" s="192" t="s">
        <v>708</v>
      </c>
      <c r="C87" s="4"/>
      <c r="D87" s="4"/>
      <c r="E87" s="4"/>
      <c r="F87" s="4"/>
      <c r="G87" s="4"/>
      <c r="H87" s="4"/>
      <c r="I87" s="4"/>
      <c r="J87" s="195"/>
      <c r="K87" s="195"/>
      <c r="L87" s="195"/>
      <c r="O87" s="115" t="s">
        <v>708</v>
      </c>
      <c r="P87" s="192" t="s">
        <v>708</v>
      </c>
      <c r="Q87" s="4"/>
      <c r="R87" s="4"/>
      <c r="S87" s="4"/>
      <c r="T87" s="4"/>
      <c r="U87" s="4"/>
      <c r="V87" s="4"/>
      <c r="W87" s="4"/>
      <c r="X87" s="195"/>
      <c r="Y87" s="195"/>
      <c r="Z87" s="195"/>
      <c r="AC87" s="115" t="s">
        <v>708</v>
      </c>
      <c r="AD87" s="192" t="s">
        <v>708</v>
      </c>
      <c r="AE87" s="4"/>
      <c r="AF87" s="4"/>
      <c r="AG87" s="4"/>
      <c r="AH87" s="4"/>
      <c r="AI87" s="4"/>
      <c r="AJ87" s="4"/>
      <c r="AK87" s="4"/>
      <c r="AL87" s="195"/>
      <c r="AM87" s="195"/>
      <c r="AN87" s="195"/>
    </row>
    <row r="88" x14ac:dyDescent="0.3">
      <c r="A88" s="115" t="s">
        <v>708</v>
      </c>
      <c r="B88" s="192" t="s">
        <v>708</v>
      </c>
      <c r="C88" s="4"/>
      <c r="D88" s="4"/>
      <c r="E88" s="4"/>
      <c r="F88" s="4"/>
      <c r="G88" s="4"/>
      <c r="H88" s="4"/>
      <c r="I88" s="4"/>
      <c r="J88" s="195"/>
      <c r="K88" s="195"/>
      <c r="L88" s="195"/>
      <c r="O88" s="115" t="s">
        <v>708</v>
      </c>
      <c r="P88" s="192" t="s">
        <v>708</v>
      </c>
      <c r="Q88" s="4"/>
      <c r="R88" s="4"/>
      <c r="S88" s="4"/>
      <c r="T88" s="4"/>
      <c r="U88" s="4"/>
      <c r="V88" s="4"/>
      <c r="W88" s="4"/>
      <c r="X88" s="195"/>
      <c r="Y88" s="195"/>
      <c r="Z88" s="195"/>
      <c r="AC88" s="115" t="s">
        <v>708</v>
      </c>
      <c r="AD88" s="192" t="s">
        <v>708</v>
      </c>
      <c r="AE88" s="4"/>
      <c r="AF88" s="4"/>
      <c r="AG88" s="4"/>
      <c r="AH88" s="4"/>
      <c r="AI88" s="4"/>
      <c r="AJ88" s="4"/>
      <c r="AK88" s="4"/>
      <c r="AL88" s="195"/>
      <c r="AM88" s="195"/>
      <c r="AN88" s="195"/>
    </row>
    <row r="89" x14ac:dyDescent="0.3">
      <c r="A89" s="115" t="s">
        <v>708</v>
      </c>
      <c r="B89" s="192" t="s">
        <v>708</v>
      </c>
      <c r="C89" s="4"/>
      <c r="D89" s="4"/>
      <c r="E89" s="4"/>
      <c r="F89" s="4"/>
      <c r="G89" s="4"/>
      <c r="H89" s="4"/>
      <c r="I89" s="4"/>
      <c r="J89" s="195"/>
      <c r="K89" s="195"/>
      <c r="L89" s="195"/>
      <c r="O89" s="115" t="s">
        <v>708</v>
      </c>
      <c r="P89" s="192" t="s">
        <v>708</v>
      </c>
      <c r="Q89" s="4"/>
      <c r="R89" s="4"/>
      <c r="S89" s="4"/>
      <c r="T89" s="4"/>
      <c r="U89" s="4"/>
      <c r="V89" s="4"/>
      <c r="W89" s="4"/>
      <c r="X89" s="195"/>
      <c r="Y89" s="195"/>
      <c r="Z89" s="195"/>
      <c r="AC89" s="115" t="s">
        <v>708</v>
      </c>
      <c r="AD89" s="192" t="s">
        <v>708</v>
      </c>
      <c r="AE89" s="4"/>
      <c r="AF89" s="4"/>
      <c r="AG89" s="4"/>
      <c r="AH89" s="4"/>
      <c r="AI89" s="4"/>
      <c r="AJ89" s="4"/>
      <c r="AK89" s="4"/>
      <c r="AL89" s="195"/>
      <c r="AM89" s="195"/>
      <c r="AN89" s="195"/>
    </row>
    <row r="90" x14ac:dyDescent="0.3">
      <c r="A90" s="115" t="s">
        <v>708</v>
      </c>
      <c r="B90" s="192" t="s">
        <v>708</v>
      </c>
      <c r="C90" s="4"/>
      <c r="D90" s="4"/>
      <c r="E90" s="4"/>
      <c r="F90" s="4"/>
      <c r="G90" s="4"/>
      <c r="H90" s="4"/>
      <c r="I90" s="4"/>
      <c r="J90" s="195"/>
      <c r="K90" s="195"/>
      <c r="L90" s="195"/>
      <c r="O90" s="115" t="s">
        <v>708</v>
      </c>
      <c r="P90" s="192" t="s">
        <v>708</v>
      </c>
      <c r="Q90" s="4"/>
      <c r="R90" s="4"/>
      <c r="S90" s="4"/>
      <c r="T90" s="4"/>
      <c r="U90" s="4"/>
      <c r="V90" s="4"/>
      <c r="W90" s="4"/>
      <c r="X90" s="195"/>
      <c r="Y90" s="195"/>
      <c r="Z90" s="195"/>
      <c r="AC90" s="115" t="s">
        <v>708</v>
      </c>
      <c r="AD90" s="192" t="s">
        <v>708</v>
      </c>
      <c r="AE90" s="4"/>
      <c r="AF90" s="4"/>
      <c r="AG90" s="4"/>
      <c r="AH90" s="4"/>
      <c r="AI90" s="4"/>
      <c r="AJ90" s="4"/>
      <c r="AK90" s="4"/>
      <c r="AL90" s="195"/>
      <c r="AM90" s="195"/>
      <c r="AN90" s="195"/>
    </row>
    <row r="91" x14ac:dyDescent="0.3">
      <c r="A91" s="115" t="s">
        <v>708</v>
      </c>
      <c r="B91" s="192" t="s">
        <v>708</v>
      </c>
      <c r="C91" s="4"/>
      <c r="D91" s="4"/>
      <c r="E91" s="4"/>
      <c r="F91" s="4"/>
      <c r="G91" s="4"/>
      <c r="H91" s="4"/>
      <c r="I91" s="4"/>
      <c r="J91" s="195"/>
      <c r="K91" s="195"/>
      <c r="L91" s="195"/>
      <c r="O91" s="115" t="s">
        <v>708</v>
      </c>
      <c r="P91" s="192" t="s">
        <v>708</v>
      </c>
      <c r="Q91" s="4"/>
      <c r="R91" s="4"/>
      <c r="S91" s="4"/>
      <c r="T91" s="4"/>
      <c r="U91" s="4"/>
      <c r="V91" s="4"/>
      <c r="W91" s="4"/>
      <c r="X91" s="195"/>
      <c r="Y91" s="195"/>
      <c r="Z91" s="195"/>
      <c r="AC91" s="115" t="s">
        <v>708</v>
      </c>
      <c r="AD91" s="192" t="s">
        <v>708</v>
      </c>
      <c r="AE91" s="4"/>
      <c r="AF91" s="4"/>
      <c r="AG91" s="4"/>
      <c r="AH91" s="4"/>
      <c r="AI91" s="4"/>
      <c r="AJ91" s="4"/>
      <c r="AK91" s="4"/>
      <c r="AL91" s="195"/>
      <c r="AM91" s="195"/>
      <c r="AN91" s="195"/>
    </row>
    <row r="92" x14ac:dyDescent="0.3">
      <c r="A92" s="115" t="s">
        <v>708</v>
      </c>
      <c r="B92" s="192" t="s">
        <v>708</v>
      </c>
      <c r="C92" s="4"/>
      <c r="D92" s="4"/>
      <c r="E92" s="4"/>
      <c r="F92" s="4"/>
      <c r="G92" s="4"/>
      <c r="H92" s="4"/>
      <c r="I92" s="4"/>
      <c r="J92" s="195"/>
      <c r="K92" s="195"/>
      <c r="L92" s="195"/>
      <c r="O92" s="115" t="s">
        <v>708</v>
      </c>
      <c r="P92" s="192" t="s">
        <v>708</v>
      </c>
      <c r="Q92" s="4"/>
      <c r="R92" s="4"/>
      <c r="S92" s="4"/>
      <c r="T92" s="4"/>
      <c r="U92" s="4"/>
      <c r="V92" s="4"/>
      <c r="W92" s="4"/>
      <c r="X92" s="195"/>
      <c r="Y92" s="195"/>
      <c r="Z92" s="195"/>
      <c r="AC92" s="115" t="s">
        <v>708</v>
      </c>
      <c r="AD92" s="192" t="s">
        <v>708</v>
      </c>
      <c r="AE92" s="4"/>
      <c r="AF92" s="4"/>
      <c r="AG92" s="4"/>
      <c r="AH92" s="4"/>
      <c r="AI92" s="4"/>
      <c r="AJ92" s="4"/>
      <c r="AK92" s="4"/>
      <c r="AL92" s="195"/>
      <c r="AM92" s="195"/>
      <c r="AN92" s="195"/>
    </row>
    <row r="93" x14ac:dyDescent="0.3">
      <c r="A93" s="115" t="s">
        <v>708</v>
      </c>
      <c r="B93" s="192" t="s">
        <v>708</v>
      </c>
      <c r="C93" s="4"/>
      <c r="D93" s="4"/>
      <c r="E93" s="4"/>
      <c r="F93" s="4"/>
      <c r="G93" s="4"/>
      <c r="H93" s="4"/>
      <c r="I93" s="4"/>
      <c r="J93" s="195"/>
      <c r="K93" s="195"/>
      <c r="L93" s="195"/>
      <c r="O93" s="115" t="s">
        <v>708</v>
      </c>
      <c r="P93" s="192" t="s">
        <v>708</v>
      </c>
      <c r="Q93" s="4"/>
      <c r="R93" s="4"/>
      <c r="S93" s="4"/>
      <c r="T93" s="4"/>
      <c r="U93" s="4"/>
      <c r="V93" s="4"/>
      <c r="W93" s="4"/>
      <c r="X93" s="195"/>
      <c r="Y93" s="195"/>
      <c r="Z93" s="195"/>
      <c r="AC93" s="115" t="s">
        <v>708</v>
      </c>
      <c r="AD93" s="192" t="s">
        <v>708</v>
      </c>
      <c r="AE93" s="4"/>
      <c r="AF93" s="4"/>
      <c r="AG93" s="4"/>
      <c r="AH93" s="4"/>
      <c r="AI93" s="4"/>
      <c r="AJ93" s="4"/>
      <c r="AK93" s="4"/>
      <c r="AL93" s="195"/>
      <c r="AM93" s="195"/>
      <c r="AN93" s="195"/>
    </row>
    <row r="94" x14ac:dyDescent="0.3">
      <c r="A94" s="115" t="s">
        <v>708</v>
      </c>
      <c r="B94" s="192" t="s">
        <v>708</v>
      </c>
      <c r="C94" s="4"/>
      <c r="D94" s="4"/>
      <c r="E94" s="4"/>
      <c r="F94" s="4"/>
      <c r="G94" s="4"/>
      <c r="H94" s="4"/>
      <c r="I94" s="4"/>
      <c r="J94" s="195"/>
      <c r="K94" s="195"/>
      <c r="L94" s="195"/>
      <c r="O94" s="115" t="s">
        <v>708</v>
      </c>
      <c r="P94" s="192" t="s">
        <v>708</v>
      </c>
      <c r="Q94" s="4"/>
      <c r="R94" s="4"/>
      <c r="S94" s="4"/>
      <c r="T94" s="4"/>
      <c r="U94" s="4"/>
      <c r="V94" s="4"/>
      <c r="W94" s="4"/>
      <c r="X94" s="195"/>
      <c r="Y94" s="195"/>
      <c r="Z94" s="195"/>
      <c r="AC94" s="115" t="s">
        <v>708</v>
      </c>
      <c r="AD94" s="192" t="s">
        <v>708</v>
      </c>
      <c r="AE94" s="4"/>
      <c r="AF94" s="4"/>
      <c r="AG94" s="4"/>
      <c r="AH94" s="4"/>
      <c r="AI94" s="4"/>
      <c r="AJ94" s="4"/>
      <c r="AK94" s="4"/>
      <c r="AL94" s="195"/>
      <c r="AM94" s="195"/>
      <c r="AN94" s="195"/>
    </row>
    <row r="95" x14ac:dyDescent="0.3">
      <c r="A95" s="115" t="s">
        <v>708</v>
      </c>
      <c r="B95" s="192" t="s">
        <v>708</v>
      </c>
      <c r="C95" s="4"/>
      <c r="D95" s="4"/>
      <c r="E95" s="4"/>
      <c r="F95" s="4"/>
      <c r="G95" s="4"/>
      <c r="H95" s="4"/>
      <c r="I95" s="4"/>
      <c r="J95" s="195"/>
      <c r="K95" s="195"/>
      <c r="L95" s="195"/>
      <c r="O95" s="115" t="s">
        <v>708</v>
      </c>
      <c r="P95" s="192" t="s">
        <v>708</v>
      </c>
      <c r="Q95" s="4"/>
      <c r="R95" s="4"/>
      <c r="S95" s="4"/>
      <c r="T95" s="4"/>
      <c r="U95" s="4"/>
      <c r="V95" s="4"/>
      <c r="W95" s="4"/>
      <c r="X95" s="195"/>
      <c r="Y95" s="195"/>
      <c r="Z95" s="195"/>
      <c r="AC95" s="115" t="s">
        <v>708</v>
      </c>
      <c r="AD95" s="192" t="s">
        <v>708</v>
      </c>
      <c r="AE95" s="4"/>
      <c r="AF95" s="4"/>
      <c r="AG95" s="4"/>
      <c r="AH95" s="4"/>
      <c r="AI95" s="4"/>
      <c r="AJ95" s="4"/>
      <c r="AK95" s="4"/>
      <c r="AL95" s="195"/>
      <c r="AM95" s="195"/>
      <c r="AN95" s="195"/>
    </row>
    <row r="96" x14ac:dyDescent="0.3">
      <c r="A96" s="115" t="s">
        <v>708</v>
      </c>
      <c r="B96" s="192" t="s">
        <v>708</v>
      </c>
      <c r="C96" s="4"/>
      <c r="D96" s="4"/>
      <c r="E96" s="4"/>
      <c r="F96" s="4"/>
      <c r="G96" s="4"/>
      <c r="H96" s="4"/>
      <c r="I96" s="4"/>
      <c r="J96" s="195"/>
      <c r="K96" s="195"/>
      <c r="L96" s="195"/>
      <c r="O96" s="115" t="s">
        <v>708</v>
      </c>
      <c r="P96" s="192" t="s">
        <v>708</v>
      </c>
      <c r="Q96" s="4"/>
      <c r="R96" s="4"/>
      <c r="S96" s="4"/>
      <c r="T96" s="4"/>
      <c r="U96" s="4"/>
      <c r="V96" s="4"/>
      <c r="W96" s="4"/>
      <c r="X96" s="195"/>
      <c r="Y96" s="195"/>
      <c r="Z96" s="195"/>
      <c r="AC96" s="115" t="s">
        <v>708</v>
      </c>
      <c r="AD96" s="192" t="s">
        <v>708</v>
      </c>
      <c r="AE96" s="4"/>
      <c r="AF96" s="4"/>
      <c r="AG96" s="4"/>
      <c r="AH96" s="4"/>
      <c r="AI96" s="4"/>
      <c r="AJ96" s="4"/>
      <c r="AK96" s="4"/>
      <c r="AL96" s="195"/>
      <c r="AM96" s="195"/>
      <c r="AN96" s="195"/>
    </row>
    <row r="97" x14ac:dyDescent="0.3">
      <c r="A97" s="115" t="s">
        <v>708</v>
      </c>
      <c r="B97" s="192" t="s">
        <v>708</v>
      </c>
      <c r="C97" s="4"/>
      <c r="D97" s="4"/>
      <c r="E97" s="4"/>
      <c r="F97" s="4"/>
      <c r="G97" s="4"/>
      <c r="H97" s="4"/>
      <c r="I97" s="4"/>
      <c r="J97" s="195"/>
      <c r="K97" s="195"/>
      <c r="L97" s="195"/>
      <c r="O97" s="115" t="s">
        <v>708</v>
      </c>
      <c r="P97" s="192" t="s">
        <v>708</v>
      </c>
      <c r="Q97" s="4"/>
      <c r="R97" s="4"/>
      <c r="S97" s="4"/>
      <c r="T97" s="4"/>
      <c r="U97" s="4"/>
      <c r="V97" s="4"/>
      <c r="W97" s="4"/>
      <c r="X97" s="195"/>
      <c r="Y97" s="195"/>
      <c r="Z97" s="195"/>
      <c r="AC97" s="115" t="s">
        <v>708</v>
      </c>
      <c r="AD97" s="192" t="s">
        <v>708</v>
      </c>
      <c r="AE97" s="4"/>
      <c r="AF97" s="4"/>
      <c r="AG97" s="4"/>
      <c r="AH97" s="4"/>
      <c r="AI97" s="4"/>
      <c r="AJ97" s="4"/>
      <c r="AK97" s="4"/>
      <c r="AL97" s="195"/>
      <c r="AM97" s="195"/>
      <c r="AN97" s="195"/>
    </row>
    <row r="98" x14ac:dyDescent="0.3">
      <c r="A98" s="115" t="s">
        <v>708</v>
      </c>
      <c r="B98" s="192" t="s">
        <v>708</v>
      </c>
      <c r="C98" s="4"/>
      <c r="D98" s="4"/>
      <c r="E98" s="4"/>
      <c r="F98" s="4"/>
      <c r="G98" s="4"/>
      <c r="H98" s="4"/>
      <c r="I98" s="4"/>
      <c r="J98" s="195"/>
      <c r="K98" s="195"/>
      <c r="L98" s="195"/>
      <c r="O98" s="115" t="s">
        <v>708</v>
      </c>
      <c r="P98" s="192" t="s">
        <v>708</v>
      </c>
      <c r="Q98" s="4"/>
      <c r="R98" s="4"/>
      <c r="S98" s="4"/>
      <c r="T98" s="4"/>
      <c r="U98" s="4"/>
      <c r="V98" s="4"/>
      <c r="W98" s="4"/>
      <c r="X98" s="195"/>
      <c r="Y98" s="195"/>
      <c r="Z98" s="195"/>
      <c r="AC98" s="115" t="s">
        <v>708</v>
      </c>
      <c r="AD98" s="192" t="s">
        <v>708</v>
      </c>
      <c r="AE98" s="4"/>
      <c r="AF98" s="4"/>
      <c r="AG98" s="4"/>
      <c r="AH98" s="4"/>
      <c r="AI98" s="4"/>
      <c r="AJ98" s="4"/>
      <c r="AK98" s="4"/>
      <c r="AL98" s="195"/>
      <c r="AM98" s="195"/>
      <c r="AN98" s="195"/>
    </row>
    <row r="99" x14ac:dyDescent="0.3">
      <c r="A99" s="115" t="s">
        <v>708</v>
      </c>
      <c r="B99" s="192" t="s">
        <v>708</v>
      </c>
      <c r="C99" s="4"/>
      <c r="D99" s="4"/>
      <c r="E99" s="4"/>
      <c r="F99" s="4"/>
      <c r="G99" s="4"/>
      <c r="H99" s="4"/>
      <c r="I99" s="4"/>
      <c r="J99" s="195"/>
      <c r="K99" s="195"/>
      <c r="L99" s="195"/>
      <c r="O99" s="115" t="s">
        <v>708</v>
      </c>
      <c r="P99" s="192" t="s">
        <v>708</v>
      </c>
      <c r="Q99" s="4"/>
      <c r="R99" s="4"/>
      <c r="S99" s="4"/>
      <c r="T99" s="4"/>
      <c r="U99" s="4"/>
      <c r="V99" s="4"/>
      <c r="W99" s="4"/>
      <c r="X99" s="195"/>
      <c r="Y99" s="195"/>
      <c r="Z99" s="195"/>
      <c r="AC99" s="115" t="s">
        <v>708</v>
      </c>
      <c r="AD99" s="192" t="s">
        <v>708</v>
      </c>
      <c r="AE99" s="4"/>
      <c r="AF99" s="4"/>
      <c r="AG99" s="4"/>
      <c r="AH99" s="4"/>
      <c r="AI99" s="4"/>
      <c r="AJ99" s="4"/>
      <c r="AK99" s="4"/>
      <c r="AL99" s="195"/>
      <c r="AM99" s="195"/>
      <c r="AN99" s="195"/>
    </row>
    <row r="100" x14ac:dyDescent="0.3">
      <c r="A100" s="115" t="s">
        <v>708</v>
      </c>
      <c r="B100" s="192" t="s">
        <v>708</v>
      </c>
      <c r="C100" s="4"/>
      <c r="D100" s="4"/>
      <c r="E100" s="4"/>
      <c r="F100" s="4"/>
      <c r="G100" s="4"/>
      <c r="H100" s="4"/>
      <c r="I100" s="4"/>
      <c r="J100" s="195"/>
      <c r="K100" s="195"/>
      <c r="L100" s="195"/>
      <c r="O100" s="115" t="s">
        <v>708</v>
      </c>
      <c r="P100" s="192" t="s">
        <v>708</v>
      </c>
      <c r="Q100" s="4"/>
      <c r="R100" s="4"/>
      <c r="S100" s="4"/>
      <c r="T100" s="4"/>
      <c r="U100" s="4"/>
      <c r="V100" s="4"/>
      <c r="W100" s="4"/>
      <c r="X100" s="195"/>
      <c r="Y100" s="195"/>
      <c r="Z100" s="195"/>
      <c r="AC100" s="115" t="s">
        <v>708</v>
      </c>
      <c r="AD100" s="192" t="s">
        <v>708</v>
      </c>
      <c r="AE100" s="4"/>
      <c r="AF100" s="4"/>
      <c r="AG100" s="4"/>
      <c r="AH100" s="4"/>
      <c r="AI100" s="4"/>
      <c r="AJ100" s="4"/>
      <c r="AK100" s="4"/>
      <c r="AL100" s="195"/>
      <c r="AM100" s="195"/>
      <c r="AN100" s="195"/>
    </row>
    <row r="101" x14ac:dyDescent="0.3">
      <c r="A101" s="115" t="s">
        <v>708</v>
      </c>
      <c r="B101" s="192" t="s">
        <v>708</v>
      </c>
      <c r="C101" s="4"/>
      <c r="D101" s="4"/>
      <c r="E101" s="4"/>
      <c r="F101" s="4"/>
      <c r="G101" s="4"/>
      <c r="H101" s="4"/>
      <c r="I101" s="4"/>
      <c r="J101" s="195"/>
      <c r="K101" s="195"/>
      <c r="L101" s="195"/>
      <c r="O101" s="115" t="s">
        <v>708</v>
      </c>
      <c r="P101" s="192" t="s">
        <v>708</v>
      </c>
      <c r="Q101" s="4"/>
      <c r="R101" s="4"/>
      <c r="S101" s="4"/>
      <c r="T101" s="4"/>
      <c r="U101" s="4"/>
      <c r="V101" s="4"/>
      <c r="W101" s="4"/>
      <c r="X101" s="195"/>
      <c r="Y101" s="195"/>
      <c r="Z101" s="195"/>
      <c r="AC101" s="115" t="s">
        <v>708</v>
      </c>
      <c r="AD101" s="192" t="s">
        <v>708</v>
      </c>
      <c r="AE101" s="4"/>
      <c r="AF101" s="4"/>
      <c r="AG101" s="4"/>
      <c r="AH101" s="4"/>
      <c r="AI101" s="4"/>
      <c r="AJ101" s="4"/>
      <c r="AK101" s="4"/>
      <c r="AL101" s="195"/>
      <c r="AM101" s="195"/>
      <c r="AN101" s="195"/>
    </row>
    <row r="102" x14ac:dyDescent="0.3">
      <c r="A102" s="115" t="s">
        <v>708</v>
      </c>
      <c r="B102" s="192" t="s">
        <v>708</v>
      </c>
      <c r="C102" s="4"/>
      <c r="D102" s="4"/>
      <c r="E102" s="4"/>
      <c r="F102" s="4"/>
      <c r="G102" s="4"/>
      <c r="H102" s="4"/>
      <c r="I102" s="4"/>
      <c r="J102" s="195"/>
      <c r="K102" s="195"/>
      <c r="L102" s="195"/>
      <c r="O102" s="115" t="s">
        <v>708</v>
      </c>
      <c r="P102" s="192" t="s">
        <v>708</v>
      </c>
      <c r="Q102" s="4"/>
      <c r="R102" s="4"/>
      <c r="S102" s="4"/>
      <c r="T102" s="4"/>
      <c r="U102" s="4"/>
      <c r="V102" s="4"/>
      <c r="W102" s="4"/>
      <c r="X102" s="195"/>
      <c r="Y102" s="195"/>
      <c r="Z102" s="195"/>
      <c r="AC102" s="115" t="s">
        <v>708</v>
      </c>
      <c r="AD102" s="192" t="s">
        <v>708</v>
      </c>
      <c r="AE102" s="4"/>
      <c r="AF102" s="4"/>
      <c r="AG102" s="4"/>
      <c r="AH102" s="4"/>
      <c r="AI102" s="4"/>
      <c r="AJ102" s="4"/>
      <c r="AK102" s="4"/>
      <c r="AL102" s="195"/>
      <c r="AM102" s="195"/>
      <c r="AN102" s="195"/>
    </row>
    <row r="103" x14ac:dyDescent="0.3">
      <c r="A103" s="115" t="s">
        <v>708</v>
      </c>
      <c r="B103" s="192" t="s">
        <v>708</v>
      </c>
      <c r="C103" s="4"/>
      <c r="D103" s="4"/>
      <c r="E103" s="4"/>
      <c r="F103" s="4"/>
      <c r="G103" s="4"/>
      <c r="H103" s="4"/>
      <c r="I103" s="4"/>
      <c r="J103" s="195"/>
      <c r="K103" s="195"/>
      <c r="L103" s="195"/>
      <c r="O103" s="115" t="s">
        <v>708</v>
      </c>
      <c r="P103" s="192" t="s">
        <v>708</v>
      </c>
      <c r="Q103" s="4"/>
      <c r="R103" s="4"/>
      <c r="S103" s="4"/>
      <c r="T103" s="4"/>
      <c r="U103" s="4"/>
      <c r="V103" s="4"/>
      <c r="W103" s="4"/>
      <c r="X103" s="195"/>
      <c r="Y103" s="195"/>
      <c r="Z103" s="195"/>
      <c r="AC103" s="115" t="s">
        <v>708</v>
      </c>
      <c r="AD103" s="192" t="s">
        <v>708</v>
      </c>
      <c r="AE103" s="4"/>
      <c r="AF103" s="4"/>
      <c r="AG103" s="4"/>
      <c r="AH103" s="4"/>
      <c r="AI103" s="4"/>
      <c r="AJ103" s="4"/>
      <c r="AK103" s="4"/>
      <c r="AL103" s="195"/>
      <c r="AM103" s="195"/>
      <c r="AN103" s="195"/>
    </row>
    <row r="104" x14ac:dyDescent="0.3">
      <c r="A104" s="115" t="s">
        <v>708</v>
      </c>
      <c r="B104" s="192" t="s">
        <v>708</v>
      </c>
      <c r="C104" s="4"/>
      <c r="D104" s="4"/>
      <c r="E104" s="4"/>
      <c r="F104" s="4"/>
      <c r="G104" s="4"/>
      <c r="H104" s="4"/>
      <c r="I104" s="4"/>
      <c r="J104" s="195"/>
      <c r="K104" s="195"/>
      <c r="L104" s="195"/>
      <c r="O104" s="115" t="s">
        <v>708</v>
      </c>
      <c r="P104" s="192" t="s">
        <v>708</v>
      </c>
      <c r="Q104" s="4"/>
      <c r="R104" s="4"/>
      <c r="S104" s="4"/>
      <c r="T104" s="4"/>
      <c r="U104" s="4"/>
      <c r="V104" s="4"/>
      <c r="W104" s="4"/>
      <c r="X104" s="195"/>
      <c r="Y104" s="195"/>
      <c r="Z104" s="195"/>
      <c r="AC104" s="115" t="s">
        <v>708</v>
      </c>
      <c r="AD104" s="192" t="s">
        <v>708</v>
      </c>
      <c r="AE104" s="4"/>
      <c r="AF104" s="4"/>
      <c r="AG104" s="4"/>
      <c r="AH104" s="4"/>
      <c r="AI104" s="4"/>
      <c r="AJ104" s="4"/>
      <c r="AK104" s="4"/>
      <c r="AL104" s="195"/>
      <c r="AM104" s="195"/>
      <c r="AN104" s="195"/>
    </row>
    <row r="105" x14ac:dyDescent="0.3">
      <c r="A105" s="115" t="s">
        <v>708</v>
      </c>
      <c r="B105" s="192" t="s">
        <v>708</v>
      </c>
      <c r="C105" s="4"/>
      <c r="D105" s="4"/>
      <c r="E105" s="4"/>
      <c r="F105" s="4"/>
      <c r="G105" s="4"/>
      <c r="H105" s="4"/>
      <c r="I105" s="4"/>
      <c r="J105" s="195"/>
      <c r="K105" s="195"/>
      <c r="L105" s="195"/>
      <c r="O105" s="115" t="s">
        <v>708</v>
      </c>
      <c r="P105" s="192" t="s">
        <v>708</v>
      </c>
      <c r="Q105" s="4"/>
      <c r="R105" s="4"/>
      <c r="S105" s="4"/>
      <c r="T105" s="4"/>
      <c r="U105" s="4"/>
      <c r="V105" s="4"/>
      <c r="W105" s="4"/>
      <c r="X105" s="195"/>
      <c r="Y105" s="195"/>
      <c r="Z105" s="195"/>
      <c r="AC105" s="115" t="s">
        <v>708</v>
      </c>
      <c r="AD105" s="192" t="s">
        <v>708</v>
      </c>
      <c r="AE105" s="4"/>
      <c r="AF105" s="4"/>
      <c r="AG105" s="4"/>
      <c r="AH105" s="4"/>
      <c r="AI105" s="4"/>
      <c r="AJ105" s="4"/>
      <c r="AK105" s="4"/>
      <c r="AL105" s="195"/>
      <c r="AM105" s="195"/>
      <c r="AN105" s="195"/>
    </row>
    <row r="106" x14ac:dyDescent="0.3">
      <c r="A106" s="115" t="s">
        <v>708</v>
      </c>
      <c r="B106" s="192" t="s">
        <v>708</v>
      </c>
      <c r="C106" s="4"/>
      <c r="D106" s="4"/>
      <c r="E106" s="4"/>
      <c r="F106" s="4"/>
      <c r="G106" s="4"/>
      <c r="H106" s="4"/>
      <c r="I106" s="4"/>
      <c r="J106" s="195"/>
      <c r="K106" s="195"/>
      <c r="L106" s="195"/>
      <c r="O106" s="115" t="s">
        <v>708</v>
      </c>
      <c r="P106" s="192" t="s">
        <v>708</v>
      </c>
      <c r="Q106" s="4"/>
      <c r="R106" s="4"/>
      <c r="S106" s="4"/>
      <c r="T106" s="4"/>
      <c r="U106" s="4"/>
      <c r="V106" s="4"/>
      <c r="W106" s="4"/>
      <c r="X106" s="195"/>
      <c r="Y106" s="195"/>
      <c r="Z106" s="195"/>
      <c r="AC106" s="115" t="s">
        <v>708</v>
      </c>
      <c r="AD106" s="192" t="s">
        <v>708</v>
      </c>
      <c r="AE106" s="4"/>
      <c r="AF106" s="4"/>
      <c r="AG106" s="4"/>
      <c r="AH106" s="4"/>
      <c r="AI106" s="4"/>
      <c r="AJ106" s="4"/>
      <c r="AK106" s="4"/>
      <c r="AL106" s="195"/>
      <c r="AM106" s="195"/>
      <c r="AN106" s="195"/>
    </row>
    <row r="107" x14ac:dyDescent="0.3">
      <c r="A107" s="115" t="s">
        <v>708</v>
      </c>
      <c r="B107" s="192" t="s">
        <v>708</v>
      </c>
      <c r="C107" s="4"/>
      <c r="D107" s="4"/>
      <c r="E107" s="4"/>
      <c r="F107" s="4"/>
      <c r="G107" s="4"/>
      <c r="H107" s="4"/>
      <c r="I107" s="4"/>
      <c r="J107" s="195"/>
      <c r="K107" s="195"/>
      <c r="L107" s="195"/>
      <c r="O107" s="115" t="s">
        <v>708</v>
      </c>
      <c r="P107" s="192" t="s">
        <v>708</v>
      </c>
      <c r="Q107" s="4"/>
      <c r="R107" s="4"/>
      <c r="S107" s="4"/>
      <c r="T107" s="4"/>
      <c r="U107" s="4"/>
      <c r="V107" s="4"/>
      <c r="W107" s="4"/>
      <c r="X107" s="195"/>
      <c r="Y107" s="195"/>
      <c r="Z107" s="195"/>
      <c r="AC107" s="115" t="s">
        <v>708</v>
      </c>
      <c r="AD107" s="192" t="s">
        <v>708</v>
      </c>
      <c r="AE107" s="4"/>
      <c r="AF107" s="4"/>
      <c r="AG107" s="4"/>
      <c r="AH107" s="4"/>
      <c r="AI107" s="4"/>
      <c r="AJ107" s="4"/>
      <c r="AK107" s="4"/>
      <c r="AL107" s="195"/>
      <c r="AM107" s="195"/>
      <c r="AN107" s="195"/>
    </row>
    <row r="108" x14ac:dyDescent="0.3">
      <c r="A108" s="115" t="s">
        <v>708</v>
      </c>
      <c r="B108" s="192" t="s">
        <v>708</v>
      </c>
      <c r="C108" s="4"/>
      <c r="D108" s="4"/>
      <c r="E108" s="4"/>
      <c r="F108" s="4"/>
      <c r="G108" s="4"/>
      <c r="H108" s="4"/>
      <c r="I108" s="4"/>
      <c r="J108" s="195"/>
      <c r="K108" s="195"/>
      <c r="L108" s="195"/>
      <c r="O108" s="115" t="s">
        <v>708</v>
      </c>
      <c r="P108" s="192" t="s">
        <v>708</v>
      </c>
      <c r="Q108" s="4"/>
      <c r="R108" s="4"/>
      <c r="S108" s="4"/>
      <c r="T108" s="4"/>
      <c r="U108" s="4"/>
      <c r="V108" s="4"/>
      <c r="W108" s="4"/>
      <c r="X108" s="195"/>
      <c r="Y108" s="195"/>
      <c r="Z108" s="195"/>
      <c r="AC108" s="115" t="s">
        <v>708</v>
      </c>
      <c r="AD108" s="192" t="s">
        <v>708</v>
      </c>
      <c r="AE108" s="4"/>
      <c r="AF108" s="4"/>
      <c r="AG108" s="4"/>
      <c r="AH108" s="4"/>
      <c r="AI108" s="4"/>
      <c r="AJ108" s="4"/>
      <c r="AK108" s="4"/>
      <c r="AL108" s="195"/>
      <c r="AM108" s="195"/>
      <c r="AN108" s="195"/>
    </row>
    <row r="109" x14ac:dyDescent="0.3">
      <c r="A109" s="115" t="s">
        <v>708</v>
      </c>
      <c r="B109" s="192" t="s">
        <v>708</v>
      </c>
      <c r="C109" s="4"/>
      <c r="D109" s="4"/>
      <c r="E109" s="4"/>
      <c r="F109" s="4"/>
      <c r="G109" s="4"/>
      <c r="H109" s="4"/>
      <c r="I109" s="4"/>
      <c r="J109" s="195"/>
      <c r="K109" s="195"/>
      <c r="L109" s="195"/>
      <c r="O109" s="115" t="s">
        <v>708</v>
      </c>
      <c r="P109" s="192" t="s">
        <v>708</v>
      </c>
      <c r="Q109" s="4"/>
      <c r="R109" s="4"/>
      <c r="S109" s="4"/>
      <c r="T109" s="4"/>
      <c r="U109" s="4"/>
      <c r="V109" s="4"/>
      <c r="W109" s="4"/>
      <c r="X109" s="195"/>
      <c r="Y109" s="195"/>
      <c r="Z109" s="195"/>
      <c r="AC109" s="115" t="s">
        <v>708</v>
      </c>
      <c r="AD109" s="192" t="s">
        <v>708</v>
      </c>
      <c r="AE109" s="4"/>
      <c r="AF109" s="4"/>
      <c r="AG109" s="4"/>
      <c r="AH109" s="4"/>
      <c r="AI109" s="4"/>
      <c r="AJ109" s="4"/>
      <c r="AK109" s="4"/>
      <c r="AL109" s="195"/>
      <c r="AM109" s="195"/>
      <c r="AN109" s="195"/>
    </row>
    <row r="110" x14ac:dyDescent="0.3">
      <c r="A110" s="115" t="s">
        <v>708</v>
      </c>
      <c r="B110" s="192" t="s">
        <v>708</v>
      </c>
      <c r="C110" s="4"/>
      <c r="D110" s="4"/>
      <c r="E110" s="4"/>
      <c r="F110" s="4"/>
      <c r="G110" s="4"/>
      <c r="H110" s="4"/>
      <c r="I110" s="4"/>
      <c r="J110" s="195"/>
      <c r="K110" s="195"/>
      <c r="L110" s="195"/>
      <c r="O110" s="115" t="s">
        <v>708</v>
      </c>
      <c r="P110" s="192" t="s">
        <v>708</v>
      </c>
      <c r="Q110" s="4"/>
      <c r="R110" s="4"/>
      <c r="S110" s="4"/>
      <c r="T110" s="4"/>
      <c r="U110" s="4"/>
      <c r="V110" s="4"/>
      <c r="W110" s="4"/>
      <c r="X110" s="195"/>
      <c r="Y110" s="195"/>
      <c r="Z110" s="195"/>
      <c r="AC110" s="115" t="s">
        <v>708</v>
      </c>
      <c r="AD110" s="192" t="s">
        <v>708</v>
      </c>
      <c r="AE110" s="4"/>
      <c r="AF110" s="4"/>
      <c r="AG110" s="4"/>
      <c r="AH110" s="4"/>
      <c r="AI110" s="4"/>
      <c r="AJ110" s="4"/>
      <c r="AK110" s="4"/>
      <c r="AL110" s="195"/>
      <c r="AM110" s="195"/>
      <c r="AN110" s="195"/>
    </row>
    <row r="111" x14ac:dyDescent="0.3">
      <c r="A111" s="115" t="s">
        <v>708</v>
      </c>
      <c r="B111" s="192" t="s">
        <v>708</v>
      </c>
      <c r="C111" s="4"/>
      <c r="D111" s="4"/>
      <c r="E111" s="4"/>
      <c r="F111" s="4"/>
      <c r="G111" s="4"/>
      <c r="H111" s="4"/>
      <c r="I111" s="4"/>
      <c r="J111" s="195"/>
      <c r="K111" s="195"/>
      <c r="L111" s="195"/>
      <c r="O111" s="115" t="s">
        <v>708</v>
      </c>
      <c r="P111" s="192" t="s">
        <v>708</v>
      </c>
      <c r="Q111" s="4"/>
      <c r="R111" s="4"/>
      <c r="S111" s="4"/>
      <c r="T111" s="4"/>
      <c r="U111" s="4"/>
      <c r="V111" s="4"/>
      <c r="W111" s="4"/>
      <c r="X111" s="195"/>
      <c r="Y111" s="195"/>
      <c r="Z111" s="195"/>
      <c r="AC111" s="115" t="s">
        <v>708</v>
      </c>
      <c r="AD111" s="192" t="s">
        <v>708</v>
      </c>
      <c r="AE111" s="4"/>
      <c r="AF111" s="4"/>
      <c r="AG111" s="4"/>
      <c r="AH111" s="4"/>
      <c r="AI111" s="4"/>
      <c r="AJ111" s="4"/>
      <c r="AK111" s="4"/>
      <c r="AL111" s="195"/>
      <c r="AM111" s="195"/>
      <c r="AN111" s="195"/>
    </row>
    <row r="112" x14ac:dyDescent="0.3">
      <c r="A112" s="115" t="s">
        <v>708</v>
      </c>
      <c r="B112" s="192" t="s">
        <v>708</v>
      </c>
      <c r="C112" s="4"/>
      <c r="D112" s="4"/>
      <c r="E112" s="4"/>
      <c r="F112" s="4"/>
      <c r="G112" s="4"/>
      <c r="H112" s="4"/>
      <c r="I112" s="4"/>
      <c r="J112" s="195"/>
      <c r="K112" s="195"/>
      <c r="L112" s="195"/>
      <c r="O112" s="115" t="s">
        <v>708</v>
      </c>
      <c r="P112" s="192" t="s">
        <v>708</v>
      </c>
      <c r="Q112" s="4"/>
      <c r="R112" s="4"/>
      <c r="S112" s="4"/>
      <c r="T112" s="4"/>
      <c r="U112" s="4"/>
      <c r="V112" s="4"/>
      <c r="W112" s="4"/>
      <c r="X112" s="195"/>
      <c r="Y112" s="195"/>
      <c r="Z112" s="195"/>
      <c r="AC112" s="115" t="s">
        <v>708</v>
      </c>
      <c r="AD112" s="192" t="s">
        <v>708</v>
      </c>
      <c r="AE112" s="4"/>
      <c r="AF112" s="4"/>
      <c r="AG112" s="4"/>
      <c r="AH112" s="4"/>
      <c r="AI112" s="4"/>
      <c r="AJ112" s="4"/>
      <c r="AK112" s="4"/>
      <c r="AL112" s="195"/>
      <c r="AM112" s="195"/>
      <c r="AN112" s="195"/>
    </row>
    <row r="113" x14ac:dyDescent="0.3">
      <c r="A113" s="115" t="s">
        <v>708</v>
      </c>
      <c r="B113" s="192" t="s">
        <v>708</v>
      </c>
      <c r="C113" s="4"/>
      <c r="D113" s="4"/>
      <c r="E113" s="4"/>
      <c r="F113" s="4"/>
      <c r="G113" s="4"/>
      <c r="H113" s="4"/>
      <c r="I113" s="4"/>
      <c r="J113" s="195"/>
      <c r="K113" s="195"/>
      <c r="L113" s="195"/>
      <c r="O113" s="115" t="s">
        <v>708</v>
      </c>
      <c r="P113" s="192" t="s">
        <v>708</v>
      </c>
      <c r="Q113" s="4"/>
      <c r="R113" s="4"/>
      <c r="S113" s="4"/>
      <c r="T113" s="4"/>
      <c r="U113" s="4"/>
      <c r="V113" s="4"/>
      <c r="W113" s="4"/>
      <c r="X113" s="195"/>
      <c r="Y113" s="195"/>
      <c r="Z113" s="195"/>
      <c r="AC113" s="115" t="s">
        <v>708</v>
      </c>
      <c r="AD113" s="192" t="s">
        <v>708</v>
      </c>
      <c r="AE113" s="4"/>
      <c r="AF113" s="4"/>
      <c r="AG113" s="4"/>
      <c r="AH113" s="4"/>
      <c r="AI113" s="4"/>
      <c r="AJ113" s="4"/>
      <c r="AK113" s="4"/>
      <c r="AL113" s="195"/>
      <c r="AM113" s="195"/>
      <c r="AN113" s="195"/>
    </row>
    <row r="114" x14ac:dyDescent="0.3">
      <c r="A114" s="115" t="s">
        <v>708</v>
      </c>
      <c r="B114" s="192" t="s">
        <v>708</v>
      </c>
      <c r="C114" s="4"/>
      <c r="D114" s="4"/>
      <c r="E114" s="4"/>
      <c r="F114" s="4"/>
      <c r="G114" s="4"/>
      <c r="H114" s="4"/>
      <c r="I114" s="4"/>
      <c r="J114" s="195"/>
      <c r="K114" s="195"/>
      <c r="L114" s="195"/>
      <c r="O114" s="115" t="s">
        <v>708</v>
      </c>
      <c r="P114" s="192" t="s">
        <v>708</v>
      </c>
      <c r="Q114" s="4"/>
      <c r="R114" s="4"/>
      <c r="S114" s="4"/>
      <c r="T114" s="4"/>
      <c r="U114" s="4"/>
      <c r="V114" s="4"/>
      <c r="W114" s="4"/>
      <c r="X114" s="195"/>
      <c r="Y114" s="195"/>
      <c r="Z114" s="195"/>
      <c r="AC114" s="115" t="s">
        <v>708</v>
      </c>
      <c r="AD114" s="192" t="s">
        <v>708</v>
      </c>
      <c r="AE114" s="4"/>
      <c r="AF114" s="4"/>
      <c r="AG114" s="4"/>
      <c r="AH114" s="4"/>
      <c r="AI114" s="4"/>
      <c r="AJ114" s="4"/>
      <c r="AK114" s="4"/>
      <c r="AL114" s="195"/>
      <c r="AM114" s="195"/>
      <c r="AN114" s="195"/>
    </row>
    <row r="115" x14ac:dyDescent="0.3">
      <c r="A115" s="115" t="s">
        <v>708</v>
      </c>
      <c r="B115" s="192" t="s">
        <v>708</v>
      </c>
      <c r="C115" s="4"/>
      <c r="D115" s="4"/>
      <c r="E115" s="4"/>
      <c r="F115" s="4"/>
      <c r="G115" s="4"/>
      <c r="H115" s="4"/>
      <c r="I115" s="4"/>
      <c r="J115" s="195"/>
      <c r="K115" s="195"/>
      <c r="L115" s="195"/>
      <c r="O115" s="115" t="s">
        <v>708</v>
      </c>
      <c r="P115" s="192" t="s">
        <v>708</v>
      </c>
      <c r="Q115" s="4"/>
      <c r="R115" s="4"/>
      <c r="S115" s="4"/>
      <c r="T115" s="4"/>
      <c r="U115" s="4"/>
      <c r="V115" s="4"/>
      <c r="W115" s="4"/>
      <c r="X115" s="195"/>
      <c r="Y115" s="195"/>
      <c r="Z115" s="195"/>
      <c r="AC115" s="115" t="s">
        <v>708</v>
      </c>
      <c r="AD115" s="192" t="s">
        <v>708</v>
      </c>
      <c r="AE115" s="4"/>
      <c r="AF115" s="4"/>
      <c r="AG115" s="4"/>
      <c r="AH115" s="4"/>
      <c r="AI115" s="4"/>
      <c r="AJ115" s="4"/>
      <c r="AK115" s="4"/>
      <c r="AL115" s="195"/>
      <c r="AM115" s="195"/>
      <c r="AN115" s="195"/>
    </row>
    <row r="116" x14ac:dyDescent="0.3">
      <c r="A116" s="115" t="s">
        <v>708</v>
      </c>
      <c r="B116" s="192" t="s">
        <v>708</v>
      </c>
      <c r="C116" s="4"/>
      <c r="D116" s="4"/>
      <c r="E116" s="4"/>
      <c r="F116" s="4"/>
      <c r="G116" s="4"/>
      <c r="H116" s="4"/>
      <c r="I116" s="4"/>
      <c r="J116" s="195"/>
      <c r="K116" s="195"/>
      <c r="L116" s="195"/>
      <c r="O116" s="115" t="s">
        <v>708</v>
      </c>
      <c r="P116" s="192" t="s">
        <v>708</v>
      </c>
      <c r="Q116" s="4"/>
      <c r="R116" s="4"/>
      <c r="S116" s="4"/>
      <c r="T116" s="4"/>
      <c r="U116" s="4"/>
      <c r="V116" s="4"/>
      <c r="W116" s="4"/>
      <c r="X116" s="195"/>
      <c r="Y116" s="195"/>
      <c r="Z116" s="195"/>
      <c r="AC116" s="115" t="s">
        <v>708</v>
      </c>
      <c r="AD116" s="192" t="s">
        <v>708</v>
      </c>
      <c r="AE116" s="4"/>
      <c r="AF116" s="4"/>
      <c r="AG116" s="4"/>
      <c r="AH116" s="4"/>
      <c r="AI116" s="4"/>
      <c r="AJ116" s="4"/>
      <c r="AK116" s="4"/>
      <c r="AL116" s="195"/>
      <c r="AM116" s="195"/>
      <c r="AN116" s="195"/>
    </row>
    <row r="117" x14ac:dyDescent="0.3">
      <c r="A117" s="115" t="s">
        <v>708</v>
      </c>
      <c r="B117" s="192" t="s">
        <v>708</v>
      </c>
      <c r="C117" s="4"/>
      <c r="D117" s="4"/>
      <c r="E117" s="4"/>
      <c r="F117" s="4"/>
      <c r="G117" s="4"/>
      <c r="H117" s="4"/>
      <c r="I117" s="4"/>
      <c r="J117" s="195"/>
      <c r="K117" s="195"/>
      <c r="L117" s="195"/>
      <c r="O117" s="115" t="s">
        <v>708</v>
      </c>
      <c r="P117" s="192" t="s">
        <v>708</v>
      </c>
      <c r="Q117" s="4"/>
      <c r="R117" s="4"/>
      <c r="S117" s="4"/>
      <c r="T117" s="4"/>
      <c r="U117" s="4"/>
      <c r="V117" s="4"/>
      <c r="W117" s="4"/>
      <c r="X117" s="195"/>
      <c r="Y117" s="195"/>
      <c r="Z117" s="195"/>
      <c r="AC117" s="115" t="s">
        <v>708</v>
      </c>
      <c r="AD117" s="192" t="s">
        <v>708</v>
      </c>
      <c r="AE117" s="4"/>
      <c r="AF117" s="4"/>
      <c r="AG117" s="4"/>
      <c r="AH117" s="4"/>
      <c r="AI117" s="4"/>
      <c r="AJ117" s="4"/>
      <c r="AK117" s="4"/>
      <c r="AL117" s="195"/>
      <c r="AM117" s="195"/>
      <c r="AN117" s="195"/>
    </row>
    <row r="118" x14ac:dyDescent="0.3">
      <c r="A118" s="115" t="s">
        <v>708</v>
      </c>
      <c r="B118" s="192" t="s">
        <v>708</v>
      </c>
      <c r="C118" s="4"/>
      <c r="D118" s="4"/>
      <c r="E118" s="4"/>
      <c r="F118" s="4"/>
      <c r="G118" s="4"/>
      <c r="H118" s="4"/>
      <c r="I118" s="4"/>
      <c r="J118" s="195"/>
      <c r="K118" s="195"/>
      <c r="L118" s="195"/>
      <c r="O118" s="115" t="s">
        <v>708</v>
      </c>
      <c r="P118" s="192" t="s">
        <v>708</v>
      </c>
      <c r="Q118" s="4"/>
      <c r="R118" s="4"/>
      <c r="S118" s="4"/>
      <c r="T118" s="4"/>
      <c r="U118" s="4"/>
      <c r="V118" s="4"/>
      <c r="W118" s="4"/>
      <c r="X118" s="195"/>
      <c r="Y118" s="195"/>
      <c r="Z118" s="195"/>
      <c r="AC118" s="115" t="s">
        <v>708</v>
      </c>
      <c r="AD118" s="192" t="s">
        <v>708</v>
      </c>
      <c r="AE118" s="4"/>
      <c r="AF118" s="4"/>
      <c r="AG118" s="4"/>
      <c r="AH118" s="4"/>
      <c r="AI118" s="4"/>
      <c r="AJ118" s="4"/>
      <c r="AK118" s="4"/>
      <c r="AL118" s="195"/>
      <c r="AM118" s="195"/>
      <c r="AN118" s="195"/>
    </row>
    <row r="119" x14ac:dyDescent="0.3">
      <c r="A119" s="115" t="s">
        <v>708</v>
      </c>
      <c r="B119" s="192" t="s">
        <v>708</v>
      </c>
      <c r="C119" s="4"/>
      <c r="D119" s="4"/>
      <c r="E119" s="4"/>
      <c r="F119" s="4"/>
      <c r="G119" s="4"/>
      <c r="H119" s="4"/>
      <c r="I119" s="4"/>
      <c r="J119" s="195"/>
      <c r="K119" s="195"/>
      <c r="L119" s="195"/>
      <c r="O119" s="115" t="s">
        <v>708</v>
      </c>
      <c r="P119" s="192" t="s">
        <v>708</v>
      </c>
      <c r="Q119" s="4"/>
      <c r="R119" s="4"/>
      <c r="S119" s="4"/>
      <c r="T119" s="4"/>
      <c r="U119" s="4"/>
      <c r="V119" s="4"/>
      <c r="W119" s="4"/>
      <c r="X119" s="195"/>
      <c r="Y119" s="195"/>
      <c r="Z119" s="195"/>
      <c r="AC119" s="115" t="s">
        <v>708</v>
      </c>
      <c r="AD119" s="192" t="s">
        <v>708</v>
      </c>
      <c r="AE119" s="4"/>
      <c r="AF119" s="4"/>
      <c r="AG119" s="4"/>
      <c r="AH119" s="4"/>
      <c r="AI119" s="4"/>
      <c r="AJ119" s="4"/>
      <c r="AK119" s="4"/>
      <c r="AL119" s="195"/>
      <c r="AM119" s="195"/>
      <c r="AN119" s="195"/>
    </row>
    <row r="120" x14ac:dyDescent="0.3">
      <c r="A120" s="115" t="s">
        <v>708</v>
      </c>
      <c r="B120" s="192" t="s">
        <v>708</v>
      </c>
      <c r="C120" s="4"/>
      <c r="D120" s="4"/>
      <c r="E120" s="4"/>
      <c r="F120" s="4"/>
      <c r="G120" s="4"/>
      <c r="H120" s="4"/>
      <c r="I120" s="4"/>
      <c r="J120" s="195"/>
      <c r="K120" s="195"/>
      <c r="L120" s="195"/>
      <c r="O120" s="115" t="s">
        <v>708</v>
      </c>
      <c r="P120" s="192" t="s">
        <v>708</v>
      </c>
      <c r="Q120" s="4"/>
      <c r="R120" s="4"/>
      <c r="S120" s="4"/>
      <c r="T120" s="4"/>
      <c r="U120" s="4"/>
      <c r="V120" s="4"/>
      <c r="W120" s="4"/>
      <c r="X120" s="195"/>
      <c r="Y120" s="195"/>
      <c r="Z120" s="195"/>
      <c r="AC120" s="115" t="s">
        <v>708</v>
      </c>
      <c r="AD120" s="192" t="s">
        <v>708</v>
      </c>
      <c r="AE120" s="4"/>
      <c r="AF120" s="4"/>
      <c r="AG120" s="4"/>
      <c r="AH120" s="4"/>
      <c r="AI120" s="4"/>
      <c r="AJ120" s="4"/>
      <c r="AK120" s="4"/>
      <c r="AL120" s="195"/>
      <c r="AM120" s="195"/>
      <c r="AN120" s="195"/>
    </row>
    <row r="121" x14ac:dyDescent="0.3">
      <c r="A121" s="115" t="s">
        <v>708</v>
      </c>
      <c r="B121" s="192" t="s">
        <v>708</v>
      </c>
      <c r="C121" s="4"/>
      <c r="D121" s="4"/>
      <c r="E121" s="4"/>
      <c r="F121" s="4"/>
      <c r="G121" s="4"/>
      <c r="H121" s="4"/>
      <c r="I121" s="4"/>
      <c r="J121" s="195"/>
      <c r="K121" s="195"/>
      <c r="L121" s="195"/>
      <c r="O121" s="115" t="s">
        <v>708</v>
      </c>
      <c r="P121" s="192" t="s">
        <v>708</v>
      </c>
      <c r="Q121" s="4"/>
      <c r="R121" s="4"/>
      <c r="S121" s="4"/>
      <c r="T121" s="4"/>
      <c r="U121" s="4"/>
      <c r="V121" s="4"/>
      <c r="W121" s="4"/>
      <c r="X121" s="195"/>
      <c r="Y121" s="195"/>
      <c r="Z121" s="195"/>
      <c r="AC121" s="115" t="s">
        <v>708</v>
      </c>
      <c r="AD121" s="192" t="s">
        <v>708</v>
      </c>
      <c r="AE121" s="4"/>
      <c r="AF121" s="4"/>
      <c r="AG121" s="4"/>
      <c r="AH121" s="4"/>
      <c r="AI121" s="4"/>
      <c r="AJ121" s="4"/>
      <c r="AK121" s="4"/>
      <c r="AL121" s="195"/>
      <c r="AM121" s="195"/>
      <c r="AN121" s="195"/>
    </row>
    <row r="122" x14ac:dyDescent="0.3">
      <c r="A122" s="115" t="s">
        <v>708</v>
      </c>
      <c r="B122" s="192" t="s">
        <v>708</v>
      </c>
      <c r="C122" s="4"/>
      <c r="D122" s="4"/>
      <c r="E122" s="4"/>
      <c r="F122" s="4"/>
      <c r="G122" s="4"/>
      <c r="H122" s="4"/>
      <c r="I122" s="4"/>
      <c r="J122" s="195"/>
      <c r="K122" s="195"/>
      <c r="L122" s="195"/>
      <c r="O122" s="115" t="s">
        <v>708</v>
      </c>
      <c r="P122" s="192" t="s">
        <v>708</v>
      </c>
      <c r="Q122" s="4"/>
      <c r="R122" s="4"/>
      <c r="S122" s="4"/>
      <c r="T122" s="4"/>
      <c r="U122" s="4"/>
      <c r="V122" s="4"/>
      <c r="W122" s="4"/>
      <c r="X122" s="195"/>
      <c r="Y122" s="195"/>
      <c r="Z122" s="195"/>
      <c r="AC122" s="115" t="s">
        <v>708</v>
      </c>
      <c r="AD122" s="192" t="s">
        <v>708</v>
      </c>
      <c r="AE122" s="4"/>
      <c r="AF122" s="4"/>
      <c r="AG122" s="4"/>
      <c r="AH122" s="4"/>
      <c r="AI122" s="4"/>
      <c r="AJ122" s="4"/>
      <c r="AK122" s="4"/>
      <c r="AL122" s="195"/>
      <c r="AM122" s="195"/>
      <c r="AN122" s="195"/>
    </row>
    <row r="123" x14ac:dyDescent="0.3">
      <c r="A123" s="115" t="s">
        <v>708</v>
      </c>
      <c r="B123" s="192" t="s">
        <v>708</v>
      </c>
      <c r="C123" s="4"/>
      <c r="D123" s="4"/>
      <c r="E123" s="4"/>
      <c r="F123" s="4"/>
      <c r="G123" s="4"/>
      <c r="H123" s="4"/>
      <c r="I123" s="4"/>
      <c r="J123" s="195"/>
      <c r="K123" s="195"/>
      <c r="L123" s="195"/>
      <c r="O123" s="115" t="s">
        <v>708</v>
      </c>
      <c r="P123" s="192" t="s">
        <v>708</v>
      </c>
      <c r="Q123" s="4"/>
      <c r="R123" s="4"/>
      <c r="S123" s="4"/>
      <c r="T123" s="4"/>
      <c r="U123" s="4"/>
      <c r="V123" s="4"/>
      <c r="W123" s="4"/>
      <c r="X123" s="195"/>
      <c r="Y123" s="195"/>
      <c r="Z123" s="195"/>
      <c r="AC123" s="115" t="s">
        <v>708</v>
      </c>
      <c r="AD123" s="192" t="s">
        <v>708</v>
      </c>
      <c r="AE123" s="4"/>
      <c r="AF123" s="4"/>
      <c r="AG123" s="4"/>
      <c r="AH123" s="4"/>
      <c r="AI123" s="4"/>
      <c r="AJ123" s="4"/>
      <c r="AK123" s="4"/>
      <c r="AL123" s="195"/>
      <c r="AM123" s="195"/>
      <c r="AN123" s="195"/>
    </row>
    <row r="124" x14ac:dyDescent="0.3">
      <c r="A124" s="115" t="s">
        <v>708</v>
      </c>
      <c r="B124" s="192" t="s">
        <v>708</v>
      </c>
      <c r="C124" s="4"/>
      <c r="D124" s="4"/>
      <c r="E124" s="4"/>
      <c r="F124" s="4"/>
      <c r="G124" s="4"/>
      <c r="H124" s="4"/>
      <c r="I124" s="4"/>
      <c r="J124" s="195"/>
      <c r="K124" s="195"/>
      <c r="L124" s="195"/>
      <c r="O124" s="115" t="s">
        <v>708</v>
      </c>
      <c r="P124" s="192" t="s">
        <v>708</v>
      </c>
      <c r="Q124" s="4"/>
      <c r="R124" s="4"/>
      <c r="S124" s="4"/>
      <c r="T124" s="4"/>
      <c r="U124" s="4"/>
      <c r="V124" s="4"/>
      <c r="W124" s="4"/>
      <c r="X124" s="195"/>
      <c r="Y124" s="195"/>
      <c r="Z124" s="195"/>
      <c r="AC124" s="115" t="s">
        <v>708</v>
      </c>
      <c r="AD124" s="192" t="s">
        <v>708</v>
      </c>
      <c r="AE124" s="4"/>
      <c r="AF124" s="4"/>
      <c r="AG124" s="4"/>
      <c r="AH124" s="4"/>
      <c r="AI124" s="4"/>
      <c r="AJ124" s="4"/>
      <c r="AK124" s="4"/>
      <c r="AL124" s="195"/>
      <c r="AM124" s="195"/>
      <c r="AN124" s="195"/>
    </row>
    <row r="125" x14ac:dyDescent="0.3">
      <c r="A125" s="115" t="s">
        <v>708</v>
      </c>
      <c r="B125" s="192" t="s">
        <v>708</v>
      </c>
      <c r="C125" s="4"/>
      <c r="D125" s="4"/>
      <c r="E125" s="4"/>
      <c r="F125" s="4"/>
      <c r="G125" s="4"/>
      <c r="H125" s="4"/>
      <c r="I125" s="4"/>
      <c r="J125" s="195"/>
      <c r="K125" s="195"/>
      <c r="L125" s="195"/>
      <c r="O125" s="115" t="s">
        <v>708</v>
      </c>
      <c r="P125" s="192" t="s">
        <v>708</v>
      </c>
      <c r="Q125" s="4"/>
      <c r="R125" s="4"/>
      <c r="S125" s="4"/>
      <c r="T125" s="4"/>
      <c r="U125" s="4"/>
      <c r="V125" s="4"/>
      <c r="W125" s="4"/>
      <c r="X125" s="195"/>
      <c r="Y125" s="195"/>
      <c r="Z125" s="195"/>
      <c r="AC125" s="115" t="s">
        <v>708</v>
      </c>
      <c r="AD125" s="192" t="s">
        <v>708</v>
      </c>
      <c r="AE125" s="4"/>
      <c r="AF125" s="4"/>
      <c r="AG125" s="4"/>
      <c r="AH125" s="4"/>
      <c r="AI125" s="4"/>
      <c r="AJ125" s="4"/>
      <c r="AK125" s="4"/>
      <c r="AL125" s="195"/>
      <c r="AM125" s="195"/>
      <c r="AN125" s="195"/>
    </row>
    <row r="126" x14ac:dyDescent="0.3">
      <c r="A126" s="115" t="s">
        <v>708</v>
      </c>
      <c r="B126" s="192" t="s">
        <v>708</v>
      </c>
      <c r="C126" s="4"/>
      <c r="D126" s="4"/>
      <c r="E126" s="4"/>
      <c r="F126" s="4"/>
      <c r="G126" s="4"/>
      <c r="H126" s="4"/>
      <c r="I126" s="4"/>
      <c r="J126" s="195"/>
      <c r="K126" s="195"/>
      <c r="L126" s="195"/>
      <c r="O126" s="115" t="s">
        <v>708</v>
      </c>
      <c r="P126" s="192" t="s">
        <v>708</v>
      </c>
      <c r="Q126" s="4"/>
      <c r="R126" s="4"/>
      <c r="S126" s="4"/>
      <c r="T126" s="4"/>
      <c r="U126" s="4"/>
      <c r="V126" s="4"/>
      <c r="W126" s="4"/>
      <c r="X126" s="195"/>
      <c r="Y126" s="195"/>
      <c r="Z126" s="195"/>
      <c r="AC126" s="115" t="s">
        <v>708</v>
      </c>
      <c r="AD126" s="192" t="s">
        <v>708</v>
      </c>
      <c r="AE126" s="4"/>
      <c r="AF126" s="4"/>
      <c r="AG126" s="4"/>
      <c r="AH126" s="4"/>
      <c r="AI126" s="4"/>
      <c r="AJ126" s="4"/>
      <c r="AK126" s="4"/>
      <c r="AL126" s="195"/>
      <c r="AM126" s="195"/>
      <c r="AN126" s="195"/>
    </row>
    <row r="127" x14ac:dyDescent="0.3">
      <c r="A127" s="115" t="s">
        <v>708</v>
      </c>
      <c r="B127" s="192" t="s">
        <v>708</v>
      </c>
      <c r="C127" s="4"/>
      <c r="D127" s="4"/>
      <c r="E127" s="4"/>
      <c r="F127" s="4"/>
      <c r="G127" s="4"/>
      <c r="H127" s="4"/>
      <c r="I127" s="4"/>
      <c r="J127" s="195"/>
      <c r="K127" s="195"/>
      <c r="L127" s="195"/>
      <c r="O127" s="115" t="s">
        <v>708</v>
      </c>
      <c r="P127" s="192" t="s">
        <v>708</v>
      </c>
      <c r="Q127" s="4"/>
      <c r="R127" s="4"/>
      <c r="S127" s="4"/>
      <c r="T127" s="4"/>
      <c r="U127" s="4"/>
      <c r="V127" s="4"/>
      <c r="W127" s="4"/>
      <c r="X127" s="195"/>
      <c r="Y127" s="195"/>
      <c r="Z127" s="195"/>
      <c r="AC127" s="115" t="s">
        <v>708</v>
      </c>
      <c r="AD127" s="192" t="s">
        <v>708</v>
      </c>
      <c r="AE127" s="4"/>
      <c r="AF127" s="4"/>
      <c r="AG127" s="4"/>
      <c r="AH127" s="4"/>
      <c r="AI127" s="4"/>
      <c r="AJ127" s="4"/>
      <c r="AK127" s="4"/>
      <c r="AL127" s="195"/>
      <c r="AM127" s="195"/>
      <c r="AN127" s="195"/>
    </row>
    <row r="128" x14ac:dyDescent="0.3">
      <c r="A128" s="115" t="s">
        <v>708</v>
      </c>
      <c r="B128" s="192" t="s">
        <v>708</v>
      </c>
      <c r="C128" s="4"/>
      <c r="D128" s="4"/>
      <c r="E128" s="4"/>
      <c r="F128" s="4"/>
      <c r="G128" s="4"/>
      <c r="H128" s="4"/>
      <c r="I128" s="4"/>
      <c r="J128" s="195"/>
      <c r="K128" s="195"/>
      <c r="L128" s="195"/>
      <c r="O128" s="115" t="s">
        <v>708</v>
      </c>
      <c r="P128" s="192" t="s">
        <v>708</v>
      </c>
      <c r="Q128" s="4"/>
      <c r="R128" s="4"/>
      <c r="S128" s="4"/>
      <c r="T128" s="4"/>
      <c r="U128" s="4"/>
      <c r="V128" s="4"/>
      <c r="W128" s="4"/>
      <c r="X128" s="195"/>
      <c r="Y128" s="195"/>
      <c r="Z128" s="195"/>
      <c r="AC128" s="115" t="s">
        <v>708</v>
      </c>
      <c r="AD128" s="192" t="s">
        <v>708</v>
      </c>
      <c r="AE128" s="4"/>
      <c r="AF128" s="4"/>
      <c r="AG128" s="4"/>
      <c r="AH128" s="4"/>
      <c r="AI128" s="4"/>
      <c r="AJ128" s="4"/>
      <c r="AK128" s="4"/>
      <c r="AL128" s="195"/>
      <c r="AM128" s="195"/>
      <c r="AN128" s="195"/>
    </row>
    <row r="129" x14ac:dyDescent="0.3">
      <c r="A129" s="115" t="s">
        <v>708</v>
      </c>
      <c r="B129" s="192" t="s">
        <v>708</v>
      </c>
      <c r="C129" s="4"/>
      <c r="D129" s="4"/>
      <c r="E129" s="4"/>
      <c r="F129" s="4"/>
      <c r="G129" s="4"/>
      <c r="H129" s="4"/>
      <c r="I129" s="4"/>
      <c r="J129" s="195"/>
      <c r="K129" s="195"/>
      <c r="L129" s="195"/>
      <c r="O129" s="115" t="s">
        <v>708</v>
      </c>
      <c r="P129" s="192" t="s">
        <v>708</v>
      </c>
      <c r="Q129" s="4"/>
      <c r="R129" s="4"/>
      <c r="S129" s="4"/>
      <c r="T129" s="4"/>
      <c r="U129" s="4"/>
      <c r="V129" s="4"/>
      <c r="W129" s="4"/>
      <c r="X129" s="195"/>
      <c r="Y129" s="195"/>
      <c r="Z129" s="195"/>
      <c r="AC129" s="115" t="s">
        <v>708</v>
      </c>
      <c r="AD129" s="192" t="s">
        <v>708</v>
      </c>
      <c r="AE129" s="4"/>
      <c r="AF129" s="4"/>
      <c r="AG129" s="4"/>
      <c r="AH129" s="4"/>
      <c r="AI129" s="4"/>
      <c r="AJ129" s="4"/>
      <c r="AK129" s="4"/>
      <c r="AL129" s="195"/>
      <c r="AM129" s="195"/>
      <c r="AN129" s="195"/>
    </row>
    <row r="130" x14ac:dyDescent="0.3">
      <c r="A130" s="115" t="s">
        <v>708</v>
      </c>
      <c r="B130" s="192" t="s">
        <v>708</v>
      </c>
      <c r="C130" s="4"/>
      <c r="D130" s="4"/>
      <c r="E130" s="4"/>
      <c r="F130" s="4"/>
      <c r="G130" s="4"/>
      <c r="H130" s="4"/>
      <c r="I130" s="4"/>
      <c r="J130" s="195"/>
      <c r="K130" s="195"/>
      <c r="L130" s="195"/>
      <c r="O130" s="115" t="s">
        <v>708</v>
      </c>
      <c r="P130" s="192" t="s">
        <v>708</v>
      </c>
      <c r="Q130" s="4"/>
      <c r="R130" s="4"/>
      <c r="S130" s="4"/>
      <c r="T130" s="4"/>
      <c r="U130" s="4"/>
      <c r="V130" s="4"/>
      <c r="W130" s="4"/>
      <c r="X130" s="195"/>
      <c r="Y130" s="195"/>
      <c r="Z130" s="195"/>
      <c r="AC130" s="115" t="s">
        <v>708</v>
      </c>
      <c r="AD130" s="192" t="s">
        <v>708</v>
      </c>
      <c r="AE130" s="4"/>
      <c r="AF130" s="4"/>
      <c r="AG130" s="4"/>
      <c r="AH130" s="4"/>
      <c r="AI130" s="4"/>
      <c r="AJ130" s="4"/>
      <c r="AK130" s="4"/>
      <c r="AL130" s="195"/>
      <c r="AM130" s="195"/>
      <c r="AN130" s="195"/>
    </row>
    <row r="131" x14ac:dyDescent="0.3">
      <c r="A131" s="115" t="s">
        <v>708</v>
      </c>
      <c r="B131" s="192" t="s">
        <v>708</v>
      </c>
      <c r="C131" s="4"/>
      <c r="D131" s="4"/>
      <c r="E131" s="4"/>
      <c r="F131" s="4"/>
      <c r="G131" s="4"/>
      <c r="H131" s="4"/>
      <c r="I131" s="4"/>
      <c r="J131" s="195"/>
      <c r="K131" s="195"/>
      <c r="L131" s="195"/>
      <c r="O131" s="115" t="s">
        <v>708</v>
      </c>
      <c r="P131" s="192" t="s">
        <v>708</v>
      </c>
      <c r="Q131" s="4"/>
      <c r="R131" s="4"/>
      <c r="S131" s="4"/>
      <c r="T131" s="4"/>
      <c r="U131" s="4"/>
      <c r="V131" s="4"/>
      <c r="W131" s="4"/>
      <c r="X131" s="195"/>
      <c r="Y131" s="195"/>
      <c r="Z131" s="195"/>
      <c r="AC131" s="115" t="s">
        <v>708</v>
      </c>
      <c r="AD131" s="192" t="s">
        <v>708</v>
      </c>
      <c r="AE131" s="4"/>
      <c r="AF131" s="4"/>
      <c r="AG131" s="4"/>
      <c r="AH131" s="4"/>
      <c r="AI131" s="4"/>
      <c r="AJ131" s="4"/>
      <c r="AK131" s="4"/>
      <c r="AL131" s="195"/>
      <c r="AM131" s="195"/>
      <c r="AN131" s="195"/>
    </row>
    <row r="132" x14ac:dyDescent="0.3">
      <c r="A132" s="115" t="s">
        <v>708</v>
      </c>
      <c r="B132" s="192" t="s">
        <v>708</v>
      </c>
      <c r="C132" s="4"/>
      <c r="D132" s="4"/>
      <c r="E132" s="4"/>
      <c r="F132" s="4"/>
      <c r="G132" s="4"/>
      <c r="H132" s="4"/>
      <c r="I132" s="4"/>
      <c r="J132" s="195"/>
      <c r="K132" s="195"/>
      <c r="L132" s="195"/>
      <c r="O132" s="115" t="s">
        <v>708</v>
      </c>
      <c r="P132" s="192" t="s">
        <v>708</v>
      </c>
      <c r="Q132" s="4"/>
      <c r="R132" s="4"/>
      <c r="S132" s="4"/>
      <c r="T132" s="4"/>
      <c r="U132" s="4"/>
      <c r="V132" s="4"/>
      <c r="W132" s="4"/>
      <c r="X132" s="195"/>
      <c r="Y132" s="195"/>
      <c r="Z132" s="195"/>
      <c r="AC132" s="115" t="s">
        <v>708</v>
      </c>
      <c r="AD132" s="192" t="s">
        <v>708</v>
      </c>
      <c r="AE132" s="4"/>
      <c r="AF132" s="4"/>
      <c r="AG132" s="4"/>
      <c r="AH132" s="4"/>
      <c r="AI132" s="4"/>
      <c r="AJ132" s="4"/>
      <c r="AK132" s="4"/>
      <c r="AL132" s="195"/>
      <c r="AM132" s="195"/>
      <c r="AN132" s="195"/>
    </row>
    <row r="133" x14ac:dyDescent="0.3">
      <c r="A133" s="115" t="s">
        <v>708</v>
      </c>
      <c r="B133" s="192" t="s">
        <v>708</v>
      </c>
      <c r="C133" s="4"/>
      <c r="D133" s="4"/>
      <c r="E133" s="4"/>
      <c r="F133" s="4"/>
      <c r="G133" s="4"/>
      <c r="H133" s="4"/>
      <c r="I133" s="4"/>
      <c r="J133" s="195"/>
      <c r="K133" s="195"/>
      <c r="L133" s="195"/>
      <c r="O133" s="115" t="s">
        <v>708</v>
      </c>
      <c r="P133" s="192" t="s">
        <v>708</v>
      </c>
      <c r="Q133" s="4"/>
      <c r="R133" s="4"/>
      <c r="S133" s="4"/>
      <c r="T133" s="4"/>
      <c r="U133" s="4"/>
      <c r="V133" s="4"/>
      <c r="W133" s="4"/>
      <c r="X133" s="195"/>
      <c r="Y133" s="195"/>
      <c r="Z133" s="195"/>
      <c r="AC133" s="115" t="s">
        <v>708</v>
      </c>
      <c r="AD133" s="192" t="s">
        <v>708</v>
      </c>
      <c r="AE133" s="4"/>
      <c r="AF133" s="4"/>
      <c r="AG133" s="4"/>
      <c r="AH133" s="4"/>
      <c r="AI133" s="4"/>
      <c r="AJ133" s="4"/>
      <c r="AK133" s="4"/>
      <c r="AL133" s="195"/>
      <c r="AM133" s="195"/>
      <c r="AN133" s="195"/>
    </row>
    <row r="134" x14ac:dyDescent="0.3">
      <c r="A134" s="115" t="s">
        <v>708</v>
      </c>
      <c r="B134" s="192" t="s">
        <v>708</v>
      </c>
      <c r="C134" s="4"/>
      <c r="D134" s="4"/>
      <c r="E134" s="4"/>
      <c r="F134" s="4"/>
      <c r="G134" s="4"/>
      <c r="H134" s="4"/>
      <c r="I134" s="4"/>
      <c r="J134" s="195"/>
      <c r="K134" s="195"/>
      <c r="L134" s="195"/>
      <c r="O134" s="115" t="s">
        <v>708</v>
      </c>
      <c r="P134" s="192" t="s">
        <v>708</v>
      </c>
      <c r="Q134" s="4"/>
      <c r="R134" s="4"/>
      <c r="S134" s="4"/>
      <c r="T134" s="4"/>
      <c r="U134" s="4"/>
      <c r="V134" s="4"/>
      <c r="W134" s="4"/>
      <c r="X134" s="195"/>
      <c r="Y134" s="195"/>
      <c r="Z134" s="195"/>
      <c r="AC134" s="115" t="s">
        <v>708</v>
      </c>
      <c r="AD134" s="192" t="s">
        <v>708</v>
      </c>
      <c r="AE134" s="4"/>
      <c r="AF134" s="4"/>
      <c r="AG134" s="4"/>
      <c r="AH134" s="4"/>
      <c r="AI134" s="4"/>
      <c r="AJ134" s="4"/>
      <c r="AK134" s="4"/>
      <c r="AL134" s="195"/>
      <c r="AM134" s="195"/>
      <c r="AN134" s="195"/>
    </row>
    <row r="135" x14ac:dyDescent="0.3">
      <c r="A135" s="115" t="s">
        <v>708</v>
      </c>
      <c r="B135" s="192" t="s">
        <v>708</v>
      </c>
      <c r="C135" s="4"/>
      <c r="D135" s="4"/>
      <c r="E135" s="4"/>
      <c r="F135" s="4"/>
      <c r="G135" s="4"/>
      <c r="H135" s="4"/>
      <c r="I135" s="4"/>
      <c r="J135" s="195"/>
      <c r="K135" s="195"/>
      <c r="L135" s="195"/>
      <c r="O135" s="115" t="s">
        <v>708</v>
      </c>
      <c r="P135" s="192" t="s">
        <v>708</v>
      </c>
      <c r="Q135" s="4"/>
      <c r="R135" s="4"/>
      <c r="S135" s="4"/>
      <c r="T135" s="4"/>
      <c r="U135" s="4"/>
      <c r="V135" s="4"/>
      <c r="W135" s="4"/>
      <c r="X135" s="195"/>
      <c r="Y135" s="195"/>
      <c r="Z135" s="195"/>
      <c r="AC135" s="115" t="s">
        <v>708</v>
      </c>
      <c r="AD135" s="192" t="s">
        <v>708</v>
      </c>
      <c r="AE135" s="4"/>
      <c r="AF135" s="4"/>
      <c r="AG135" s="4"/>
      <c r="AH135" s="4"/>
      <c r="AI135" s="4"/>
      <c r="AJ135" s="4"/>
      <c r="AK135" s="4"/>
      <c r="AL135" s="195"/>
      <c r="AM135" s="195"/>
      <c r="AN135" s="195"/>
    </row>
    <row r="136" x14ac:dyDescent="0.3">
      <c r="A136" s="115" t="s">
        <v>708</v>
      </c>
      <c r="B136" s="192" t="s">
        <v>708</v>
      </c>
      <c r="C136" s="4"/>
      <c r="D136" s="4"/>
      <c r="E136" s="4"/>
      <c r="F136" s="4"/>
      <c r="G136" s="4"/>
      <c r="H136" s="4"/>
      <c r="I136" s="4"/>
      <c r="J136" s="195"/>
      <c r="K136" s="195"/>
      <c r="L136" s="195"/>
      <c r="O136" s="115" t="s">
        <v>708</v>
      </c>
      <c r="P136" s="192" t="s">
        <v>708</v>
      </c>
      <c r="Q136" s="4"/>
      <c r="R136" s="4"/>
      <c r="S136" s="4"/>
      <c r="T136" s="4"/>
      <c r="U136" s="4"/>
      <c r="V136" s="4"/>
      <c r="W136" s="4"/>
      <c r="X136" s="195"/>
      <c r="Y136" s="195"/>
      <c r="Z136" s="195"/>
      <c r="AC136" s="115" t="s">
        <v>708</v>
      </c>
      <c r="AD136" s="192" t="s">
        <v>708</v>
      </c>
      <c r="AE136" s="4"/>
      <c r="AF136" s="4"/>
      <c r="AG136" s="4"/>
      <c r="AH136" s="4"/>
      <c r="AI136" s="4"/>
      <c r="AJ136" s="4"/>
      <c r="AK136" s="4"/>
      <c r="AL136" s="195"/>
      <c r="AM136" s="195"/>
      <c r="AN136" s="195"/>
    </row>
    <row r="137" x14ac:dyDescent="0.3">
      <c r="A137" s="115" t="s">
        <v>708</v>
      </c>
      <c r="B137" s="192" t="s">
        <v>708</v>
      </c>
      <c r="C137" s="4"/>
      <c r="D137" s="4"/>
      <c r="E137" s="4"/>
      <c r="F137" s="4"/>
      <c r="G137" s="4"/>
      <c r="H137" s="4"/>
      <c r="I137" s="4"/>
      <c r="J137" s="195"/>
      <c r="K137" s="195"/>
      <c r="L137" s="195"/>
      <c r="O137" s="115" t="s">
        <v>708</v>
      </c>
      <c r="P137" s="192" t="s">
        <v>708</v>
      </c>
      <c r="Q137" s="4"/>
      <c r="R137" s="4"/>
      <c r="S137" s="4"/>
      <c r="T137" s="4"/>
      <c r="U137" s="4"/>
      <c r="V137" s="4"/>
      <c r="W137" s="4"/>
      <c r="X137" s="195"/>
      <c r="Y137" s="195"/>
      <c r="Z137" s="195"/>
      <c r="AC137" s="115" t="s">
        <v>708</v>
      </c>
      <c r="AD137" s="192" t="s">
        <v>708</v>
      </c>
      <c r="AE137" s="4"/>
      <c r="AF137" s="4"/>
      <c r="AG137" s="4"/>
      <c r="AH137" s="4"/>
      <c r="AI137" s="4"/>
      <c r="AJ137" s="4"/>
      <c r="AK137" s="4"/>
      <c r="AL137" s="195"/>
      <c r="AM137" s="195"/>
      <c r="AN137" s="195"/>
    </row>
    <row r="138" x14ac:dyDescent="0.3">
      <c r="A138" s="115" t="s">
        <v>708</v>
      </c>
      <c r="B138" s="192" t="s">
        <v>708</v>
      </c>
      <c r="C138" s="4"/>
      <c r="D138" s="4"/>
      <c r="E138" s="4"/>
      <c r="F138" s="4"/>
      <c r="G138" s="4"/>
      <c r="H138" s="4"/>
      <c r="I138" s="4"/>
      <c r="J138" s="195"/>
      <c r="K138" s="195"/>
      <c r="L138" s="195"/>
      <c r="O138" s="115" t="s">
        <v>708</v>
      </c>
      <c r="P138" s="192" t="s">
        <v>708</v>
      </c>
      <c r="Q138" s="4"/>
      <c r="R138" s="4"/>
      <c r="S138" s="4"/>
      <c r="T138" s="4"/>
      <c r="U138" s="4"/>
      <c r="V138" s="4"/>
      <c r="W138" s="4"/>
      <c r="X138" s="195"/>
      <c r="Y138" s="195"/>
      <c r="Z138" s="195"/>
      <c r="AC138" s="115" t="s">
        <v>708</v>
      </c>
      <c r="AD138" s="192" t="s">
        <v>708</v>
      </c>
      <c r="AE138" s="4"/>
      <c r="AF138" s="4"/>
      <c r="AG138" s="4"/>
      <c r="AH138" s="4"/>
      <c r="AI138" s="4"/>
      <c r="AJ138" s="4"/>
      <c r="AK138" s="4"/>
      <c r="AL138" s="195"/>
      <c r="AM138" s="195"/>
      <c r="AN138" s="195"/>
    </row>
    <row r="139" x14ac:dyDescent="0.3">
      <c r="A139" s="115" t="s">
        <v>708</v>
      </c>
      <c r="B139" s="192" t="s">
        <v>708</v>
      </c>
      <c r="C139" s="4"/>
      <c r="D139" s="4"/>
      <c r="E139" s="4"/>
      <c r="F139" s="4"/>
      <c r="G139" s="4"/>
      <c r="H139" s="4"/>
      <c r="I139" s="4"/>
      <c r="J139" s="195"/>
      <c r="K139" s="195"/>
      <c r="L139" s="195"/>
      <c r="O139" s="115" t="s">
        <v>708</v>
      </c>
      <c r="P139" s="192" t="s">
        <v>708</v>
      </c>
      <c r="Q139" s="4"/>
      <c r="R139" s="4"/>
      <c r="S139" s="4"/>
      <c r="T139" s="4"/>
      <c r="U139" s="4"/>
      <c r="V139" s="4"/>
      <c r="W139" s="4"/>
      <c r="X139" s="195"/>
      <c r="Y139" s="195"/>
      <c r="Z139" s="195"/>
      <c r="AC139" s="115" t="s">
        <v>708</v>
      </c>
      <c r="AD139" s="192" t="s">
        <v>708</v>
      </c>
      <c r="AE139" s="4"/>
      <c r="AF139" s="4"/>
      <c r="AG139" s="4"/>
      <c r="AH139" s="4"/>
      <c r="AI139" s="4"/>
      <c r="AJ139" s="4"/>
      <c r="AK139" s="4"/>
      <c r="AL139" s="195"/>
      <c r="AM139" s="195"/>
      <c r="AN139" s="195"/>
    </row>
    <row r="140" x14ac:dyDescent="0.3">
      <c r="A140" s="115" t="s">
        <v>708</v>
      </c>
      <c r="B140" s="192" t="s">
        <v>708</v>
      </c>
      <c r="C140" s="4"/>
      <c r="D140" s="4"/>
      <c r="E140" s="4"/>
      <c r="F140" s="4"/>
      <c r="G140" s="4"/>
      <c r="H140" s="4"/>
      <c r="I140" s="4"/>
      <c r="J140" s="195"/>
      <c r="K140" s="195"/>
      <c r="L140" s="195"/>
      <c r="O140" s="115" t="s">
        <v>708</v>
      </c>
      <c r="P140" s="192" t="s">
        <v>708</v>
      </c>
      <c r="Q140" s="4"/>
      <c r="R140" s="4"/>
      <c r="S140" s="4"/>
      <c r="T140" s="4"/>
      <c r="U140" s="4"/>
      <c r="V140" s="4"/>
      <c r="W140" s="4"/>
      <c r="X140" s="195"/>
      <c r="Y140" s="195"/>
      <c r="Z140" s="195"/>
      <c r="AC140" s="115" t="s">
        <v>708</v>
      </c>
      <c r="AD140" s="192" t="s">
        <v>708</v>
      </c>
      <c r="AE140" s="4"/>
      <c r="AF140" s="4"/>
      <c r="AG140" s="4"/>
      <c r="AH140" s="4"/>
      <c r="AI140" s="4"/>
      <c r="AJ140" s="4"/>
      <c r="AK140" s="4"/>
      <c r="AL140" s="195"/>
      <c r="AM140" s="195"/>
      <c r="AN140" s="195"/>
    </row>
    <row r="141" x14ac:dyDescent="0.3">
      <c r="A141" s="115" t="s">
        <v>708</v>
      </c>
      <c r="B141" s="192" t="s">
        <v>708</v>
      </c>
      <c r="C141" s="4"/>
      <c r="D141" s="4"/>
      <c r="E141" s="4"/>
      <c r="F141" s="4"/>
      <c r="G141" s="4"/>
      <c r="H141" s="4"/>
      <c r="I141" s="4"/>
      <c r="J141" s="195"/>
      <c r="K141" s="195"/>
      <c r="L141" s="195"/>
      <c r="O141" s="115" t="s">
        <v>708</v>
      </c>
      <c r="P141" s="192" t="s">
        <v>708</v>
      </c>
      <c r="Q141" s="4"/>
      <c r="R141" s="4"/>
      <c r="S141" s="4"/>
      <c r="T141" s="4"/>
      <c r="U141" s="4"/>
      <c r="V141" s="4"/>
      <c r="W141" s="4"/>
      <c r="X141" s="195"/>
      <c r="Y141" s="195"/>
      <c r="Z141" s="195"/>
      <c r="AC141" s="115" t="s">
        <v>708</v>
      </c>
      <c r="AD141" s="192" t="s">
        <v>708</v>
      </c>
      <c r="AE141" s="4"/>
      <c r="AF141" s="4"/>
      <c r="AG141" s="4"/>
      <c r="AH141" s="4"/>
      <c r="AI141" s="4"/>
      <c r="AJ141" s="4"/>
      <c r="AK141" s="4"/>
      <c r="AL141" s="195"/>
      <c r="AM141" s="195"/>
      <c r="AN141" s="195"/>
    </row>
    <row r="142" x14ac:dyDescent="0.3">
      <c r="A142" s="115" t="s">
        <v>708</v>
      </c>
      <c r="B142" s="192" t="s">
        <v>708</v>
      </c>
      <c r="C142" s="4"/>
      <c r="D142" s="4"/>
      <c r="E142" s="4"/>
      <c r="F142" s="4"/>
      <c r="G142" s="4"/>
      <c r="H142" s="4"/>
      <c r="I142" s="4"/>
      <c r="J142" s="195"/>
      <c r="K142" s="195"/>
      <c r="L142" s="195"/>
      <c r="O142" s="115" t="s">
        <v>708</v>
      </c>
      <c r="P142" s="192" t="s">
        <v>708</v>
      </c>
      <c r="Q142" s="4"/>
      <c r="R142" s="4"/>
      <c r="S142" s="4"/>
      <c r="T142" s="4"/>
      <c r="U142" s="4"/>
      <c r="V142" s="4"/>
      <c r="W142" s="4"/>
      <c r="X142" s="195"/>
      <c r="Y142" s="195"/>
      <c r="Z142" s="195"/>
      <c r="AC142" s="115" t="s">
        <v>708</v>
      </c>
      <c r="AD142" s="192" t="s">
        <v>708</v>
      </c>
      <c r="AE142" s="4"/>
      <c r="AF142" s="4"/>
      <c r="AG142" s="4"/>
      <c r="AH142" s="4"/>
      <c r="AI142" s="4"/>
      <c r="AJ142" s="4"/>
      <c r="AK142" s="4"/>
      <c r="AL142" s="195"/>
      <c r="AM142" s="195"/>
      <c r="AN142" s="195"/>
    </row>
    <row r="143" x14ac:dyDescent="0.3">
      <c r="A143" s="115" t="s">
        <v>708</v>
      </c>
      <c r="B143" s="192" t="s">
        <v>708</v>
      </c>
      <c r="C143" s="4"/>
      <c r="D143" s="4"/>
      <c r="E143" s="4"/>
      <c r="F143" s="4"/>
      <c r="G143" s="4"/>
      <c r="H143" s="4"/>
      <c r="I143" s="4"/>
      <c r="J143" s="195"/>
      <c r="K143" s="195"/>
      <c r="L143" s="195"/>
      <c r="O143" s="115" t="s">
        <v>708</v>
      </c>
      <c r="P143" s="192" t="s">
        <v>708</v>
      </c>
      <c r="Q143" s="4"/>
      <c r="R143" s="4"/>
      <c r="S143" s="4"/>
      <c r="T143" s="4"/>
      <c r="U143" s="4"/>
      <c r="V143" s="4"/>
      <c r="W143" s="4"/>
      <c r="X143" s="195"/>
      <c r="Y143" s="195"/>
      <c r="Z143" s="195"/>
      <c r="AC143" s="115" t="s">
        <v>708</v>
      </c>
      <c r="AD143" s="192" t="s">
        <v>708</v>
      </c>
      <c r="AE143" s="4"/>
      <c r="AF143" s="4"/>
      <c r="AG143" s="4"/>
      <c r="AH143" s="4"/>
      <c r="AI143" s="4"/>
      <c r="AJ143" s="4"/>
      <c r="AK143" s="4"/>
      <c r="AL143" s="195"/>
      <c r="AM143" s="195"/>
      <c r="AN143" s="195"/>
    </row>
    <row r="144" x14ac:dyDescent="0.3">
      <c r="A144" s="115"/>
      <c r="B144" s="192"/>
      <c r="C144" s="193"/>
      <c r="D144" s="193"/>
      <c r="E144" s="195"/>
      <c r="F144" s="195"/>
      <c r="G144" s="195"/>
      <c r="H144" s="195"/>
      <c r="I144" s="195"/>
      <c r="J144" s="195"/>
      <c r="K144" s="195"/>
      <c r="L144" s="195"/>
      <c r="O144" s="115"/>
      <c r="P144" s="192"/>
      <c r="Q144" s="193"/>
      <c r="R144" s="193"/>
      <c r="S144" s="195"/>
      <c r="T144" s="195"/>
      <c r="U144" s="195"/>
      <c r="V144" s="195"/>
      <c r="W144" s="195"/>
      <c r="X144" s="195"/>
      <c r="Y144" s="195"/>
      <c r="Z144" s="195"/>
      <c r="AC144" s="115"/>
      <c r="AD144" s="192"/>
      <c r="AE144" s="193"/>
      <c r="AF144" s="193"/>
      <c r="AG144" s="195"/>
      <c r="AH144" s="195"/>
      <c r="AI144" s="195"/>
      <c r="AJ144" s="195"/>
      <c r="AK144" s="195"/>
      <c r="AL144" s="195"/>
      <c r="AM144" s="195"/>
      <c r="AN144" s="195"/>
    </row>
    <row r="145" x14ac:dyDescent="0.3">
      <c r="A145" s="115"/>
      <c r="B145" s="192"/>
      <c r="C145" s="193"/>
      <c r="D145" s="193"/>
      <c r="E145" s="195"/>
      <c r="F145" s="195"/>
      <c r="G145" s="195"/>
      <c r="H145" s="195"/>
      <c r="I145" s="195"/>
      <c r="J145" s="195"/>
      <c r="K145" s="195"/>
      <c r="L145" s="195"/>
      <c r="O145" s="115"/>
      <c r="P145" s="192"/>
      <c r="Q145" s="193"/>
      <c r="R145" s="193"/>
      <c r="S145" s="195"/>
      <c r="T145" s="195"/>
      <c r="U145" s="195"/>
      <c r="V145" s="195"/>
      <c r="W145" s="195"/>
      <c r="X145" s="195"/>
      <c r="Y145" s="195"/>
      <c r="Z145" s="195"/>
      <c r="AC145" s="115"/>
      <c r="AD145" s="192"/>
      <c r="AE145" s="193"/>
      <c r="AF145" s="193"/>
      <c r="AG145" s="195"/>
      <c r="AH145" s="195"/>
      <c r="AI145" s="195"/>
      <c r="AJ145" s="195"/>
      <c r="AK145" s="195"/>
      <c r="AL145" s="195"/>
      <c r="AM145" s="195"/>
      <c r="AN145" s="195"/>
    </row>
    <row r="146" x14ac:dyDescent="0.3">
      <c r="A146" s="115"/>
      <c r="B146" s="192"/>
      <c r="C146" s="193"/>
      <c r="D146" s="193"/>
      <c r="E146" s="195"/>
      <c r="F146" s="195"/>
      <c r="G146" s="195"/>
      <c r="H146" s="195"/>
      <c r="I146" s="195"/>
      <c r="J146" s="195"/>
      <c r="K146" s="195"/>
      <c r="L146" s="195"/>
      <c r="O146" s="115"/>
      <c r="P146" s="192"/>
      <c r="Q146" s="193"/>
      <c r="R146" s="193"/>
      <c r="S146" s="195"/>
      <c r="T146" s="195"/>
      <c r="U146" s="195"/>
      <c r="V146" s="195"/>
      <c r="W146" s="195"/>
      <c r="X146" s="195"/>
      <c r="Y146" s="195"/>
      <c r="Z146" s="195"/>
      <c r="AC146" s="115"/>
      <c r="AD146" s="192"/>
      <c r="AE146" s="193"/>
      <c r="AF146" s="193"/>
      <c r="AG146" s="195"/>
      <c r="AH146" s="195"/>
      <c r="AI146" s="195"/>
      <c r="AJ146" s="195"/>
      <c r="AK146" s="195"/>
      <c r="AL146" s="195"/>
      <c r="AM146" s="195"/>
      <c r="AN146" s="195"/>
    </row>
    <row r="147" x14ac:dyDescent="0.3">
      <c r="A147" s="115"/>
      <c r="B147" s="192"/>
      <c r="C147" s="193"/>
      <c r="D147" s="193"/>
      <c r="E147" s="195"/>
      <c r="F147" s="195"/>
      <c r="G147" s="195"/>
      <c r="H147" s="195"/>
      <c r="I147" s="195"/>
      <c r="J147" s="195"/>
      <c r="K147" s="195"/>
      <c r="L147" s="195"/>
      <c r="O147" s="115"/>
      <c r="P147" s="192"/>
      <c r="Q147" s="193"/>
      <c r="R147" s="193"/>
      <c r="S147" s="195"/>
      <c r="T147" s="195"/>
      <c r="U147" s="195"/>
      <c r="V147" s="195"/>
      <c r="W147" s="195"/>
      <c r="X147" s="195"/>
      <c r="Y147" s="195"/>
      <c r="Z147" s="195"/>
      <c r="AC147" s="115"/>
      <c r="AD147" s="192"/>
      <c r="AE147" s="193"/>
      <c r="AF147" s="193"/>
      <c r="AG147" s="195"/>
      <c r="AH147" s="195"/>
      <c r="AI147" s="195"/>
      <c r="AJ147" s="195"/>
      <c r="AK147" s="195"/>
      <c r="AL147" s="195"/>
      <c r="AM147" s="195"/>
      <c r="AN147" s="195"/>
    </row>
    <row r="148" x14ac:dyDescent="0.3">
      <c r="A148" s="115"/>
      <c r="B148" s="192"/>
      <c r="C148" s="193"/>
      <c r="D148" s="193"/>
      <c r="E148" s="195"/>
      <c r="F148" s="195"/>
      <c r="G148" s="195"/>
      <c r="H148" s="195"/>
      <c r="I148" s="195"/>
      <c r="J148" s="195"/>
      <c r="K148" s="195"/>
      <c r="L148" s="195"/>
      <c r="O148" s="115"/>
      <c r="P148" s="192"/>
      <c r="Q148" s="193"/>
      <c r="R148" s="193"/>
      <c r="S148" s="195"/>
      <c r="T148" s="195"/>
      <c r="U148" s="195"/>
      <c r="V148" s="195"/>
      <c r="W148" s="195"/>
      <c r="X148" s="195"/>
      <c r="Y148" s="195"/>
      <c r="Z148" s="195"/>
      <c r="AC148" s="115"/>
      <c r="AD148" s="192"/>
      <c r="AE148" s="193"/>
      <c r="AF148" s="193"/>
      <c r="AG148" s="195"/>
      <c r="AH148" s="195"/>
      <c r="AI148" s="195"/>
      <c r="AJ148" s="195"/>
      <c r="AK148" s="195"/>
      <c r="AL148" s="195"/>
      <c r="AM148" s="195"/>
      <c r="AN148" s="195"/>
    </row>
    <row r="149" x14ac:dyDescent="0.3">
      <c r="A149" s="115"/>
      <c r="B149" s="192"/>
      <c r="C149" s="193"/>
      <c r="D149" s="193"/>
      <c r="E149" s="195"/>
      <c r="F149" s="195"/>
      <c r="G149" s="195"/>
      <c r="H149" s="195"/>
      <c r="I149" s="195"/>
      <c r="J149" s="195"/>
      <c r="K149" s="195"/>
      <c r="L149" s="195"/>
      <c r="O149" s="115"/>
      <c r="P149" s="192"/>
      <c r="Q149" s="193"/>
      <c r="R149" s="193"/>
      <c r="S149" s="195"/>
      <c r="T149" s="195"/>
      <c r="U149" s="195"/>
      <c r="V149" s="195"/>
      <c r="W149" s="195"/>
      <c r="X149" s="195"/>
      <c r="Y149" s="195"/>
      <c r="Z149" s="195"/>
      <c r="AC149" s="115"/>
      <c r="AD149" s="192"/>
      <c r="AE149" s="193"/>
      <c r="AF149" s="193"/>
      <c r="AG149" s="195"/>
      <c r="AH149" s="195"/>
      <c r="AI149" s="195"/>
      <c r="AJ149" s="195"/>
      <c r="AK149" s="195"/>
      <c r="AL149" s="195"/>
      <c r="AM149" s="195"/>
      <c r="AN149" s="195"/>
    </row>
    <row r="150" x14ac:dyDescent="0.3">
      <c r="A150" s="115"/>
      <c r="B150" s="192"/>
      <c r="C150" s="193"/>
      <c r="D150" s="193"/>
      <c r="E150" s="195"/>
      <c r="F150" s="195"/>
      <c r="G150" s="195"/>
      <c r="H150" s="195"/>
      <c r="I150" s="195"/>
      <c r="J150" s="195"/>
      <c r="K150" s="195"/>
      <c r="L150" s="195"/>
      <c r="O150" s="115"/>
      <c r="P150" s="192"/>
      <c r="Q150" s="193"/>
      <c r="R150" s="193"/>
      <c r="S150" s="195"/>
      <c r="T150" s="195"/>
      <c r="U150" s="195"/>
      <c r="V150" s="195"/>
      <c r="W150" s="195"/>
      <c r="X150" s="195"/>
      <c r="Y150" s="195"/>
      <c r="Z150" s="195"/>
      <c r="AC150" s="115"/>
      <c r="AD150" s="192"/>
      <c r="AE150" s="193"/>
      <c r="AF150" s="193"/>
      <c r="AG150" s="195"/>
      <c r="AH150" s="195"/>
      <c r="AI150" s="195"/>
      <c r="AJ150" s="195"/>
      <c r="AK150" s="195"/>
      <c r="AL150" s="195"/>
      <c r="AM150" s="195"/>
      <c r="AN150" s="195"/>
    </row>
    <row r="151" x14ac:dyDescent="0.3">
      <c r="A151" s="115"/>
      <c r="B151" s="192"/>
      <c r="C151" s="193"/>
      <c r="D151" s="193"/>
      <c r="E151" s="195"/>
      <c r="F151" s="195"/>
      <c r="G151" s="195"/>
      <c r="H151" s="195"/>
      <c r="I151" s="195"/>
      <c r="J151" s="195"/>
      <c r="K151" s="195"/>
      <c r="L151" s="195"/>
      <c r="O151" s="115"/>
      <c r="P151" s="192"/>
      <c r="Q151" s="193"/>
      <c r="R151" s="193"/>
      <c r="S151" s="195"/>
      <c r="T151" s="195"/>
      <c r="U151" s="195"/>
      <c r="V151" s="195"/>
      <c r="W151" s="195"/>
      <c r="X151" s="195"/>
      <c r="Y151" s="195"/>
      <c r="Z151" s="195"/>
      <c r="AC151" s="115"/>
      <c r="AD151" s="192"/>
      <c r="AE151" s="193"/>
      <c r="AF151" s="193"/>
      <c r="AG151" s="195"/>
      <c r="AH151" s="195"/>
      <c r="AI151" s="195"/>
      <c r="AJ151" s="195"/>
      <c r="AK151" s="195"/>
      <c r="AL151" s="195"/>
      <c r="AM151" s="195"/>
      <c r="AN151" s="195"/>
    </row>
    <row r="152" x14ac:dyDescent="0.3">
      <c r="A152" s="115"/>
      <c r="B152" s="192"/>
      <c r="C152" s="193"/>
      <c r="D152" s="193"/>
      <c r="E152" s="195"/>
      <c r="F152" s="195"/>
      <c r="G152" s="195"/>
      <c r="H152" s="195"/>
      <c r="I152" s="195"/>
      <c r="J152" s="195"/>
      <c r="K152" s="195"/>
      <c r="L152" s="195"/>
      <c r="O152" s="115"/>
      <c r="P152" s="192"/>
      <c r="Q152" s="193"/>
      <c r="R152" s="193"/>
      <c r="S152" s="195"/>
      <c r="T152" s="195"/>
      <c r="U152" s="195"/>
      <c r="V152" s="195"/>
      <c r="W152" s="195"/>
      <c r="X152" s="195"/>
      <c r="Y152" s="195"/>
      <c r="Z152" s="195"/>
      <c r="AC152" s="115"/>
      <c r="AD152" s="192"/>
      <c r="AE152" s="193"/>
      <c r="AF152" s="193"/>
      <c r="AG152" s="195"/>
      <c r="AH152" s="195"/>
      <c r="AI152" s="195"/>
      <c r="AJ152" s="195"/>
      <c r="AK152" s="195"/>
      <c r="AL152" s="195"/>
      <c r="AM152" s="195"/>
      <c r="AN152" s="195"/>
    </row>
    <row r="153" x14ac:dyDescent="0.3">
      <c r="A153" s="115"/>
      <c r="B153" s="192"/>
      <c r="C153" s="193"/>
      <c r="D153" s="193"/>
      <c r="E153" s="195"/>
      <c r="F153" s="195"/>
      <c r="G153" s="195"/>
      <c r="H153" s="195"/>
      <c r="I153" s="195"/>
      <c r="J153" s="195"/>
      <c r="K153" s="195"/>
      <c r="L153" s="195"/>
      <c r="O153" s="115"/>
      <c r="P153" s="192"/>
      <c r="Q153" s="193"/>
      <c r="R153" s="193"/>
      <c r="S153" s="195"/>
      <c r="T153" s="195"/>
      <c r="U153" s="195"/>
      <c r="V153" s="195"/>
      <c r="W153" s="195"/>
      <c r="X153" s="195"/>
      <c r="Y153" s="195"/>
      <c r="Z153" s="195"/>
      <c r="AC153" s="115"/>
      <c r="AD153" s="192"/>
      <c r="AE153" s="193"/>
      <c r="AF153" s="193"/>
      <c r="AG153" s="195"/>
      <c r="AH153" s="195"/>
      <c r="AI153" s="195"/>
      <c r="AJ153" s="195"/>
      <c r="AK153" s="195"/>
      <c r="AL153" s="195"/>
      <c r="AM153" s="195"/>
      <c r="AN153" s="195"/>
    </row>
    <row r="154" x14ac:dyDescent="0.3">
      <c r="A154" s="115"/>
      <c r="B154" s="192"/>
      <c r="C154" s="193"/>
      <c r="D154" s="193"/>
      <c r="E154" s="195"/>
      <c r="F154" s="195"/>
      <c r="G154" s="195"/>
      <c r="H154" s="195"/>
      <c r="I154" s="195"/>
      <c r="J154" s="195"/>
      <c r="K154" s="195"/>
      <c r="L154" s="195"/>
      <c r="O154" s="115"/>
      <c r="P154" s="192"/>
      <c r="Q154" s="193"/>
      <c r="R154" s="193"/>
      <c r="S154" s="195"/>
      <c r="T154" s="195"/>
      <c r="U154" s="195"/>
      <c r="V154" s="195"/>
      <c r="W154" s="195"/>
      <c r="X154" s="195"/>
      <c r="Y154" s="195"/>
      <c r="Z154" s="195"/>
      <c r="AC154" s="115"/>
      <c r="AD154" s="192"/>
      <c r="AE154" s="193"/>
      <c r="AF154" s="193"/>
      <c r="AG154" s="195"/>
      <c r="AH154" s="195"/>
      <c r="AI154" s="195"/>
      <c r="AJ154" s="195"/>
      <c r="AK154" s="195"/>
      <c r="AL154" s="195"/>
      <c r="AM154" s="195"/>
      <c r="AN154" s="195"/>
    </row>
    <row r="155" x14ac:dyDescent="0.3">
      <c r="A155" s="115"/>
      <c r="B155" s="192"/>
      <c r="C155" s="193"/>
      <c r="D155" s="193"/>
      <c r="E155" s="195"/>
      <c r="F155" s="195"/>
      <c r="G155" s="195"/>
      <c r="H155" s="195"/>
      <c r="I155" s="195"/>
      <c r="J155" s="195"/>
      <c r="K155" s="195"/>
      <c r="L155" s="195"/>
      <c r="O155" s="115"/>
      <c r="P155" s="192"/>
      <c r="Q155" s="193"/>
      <c r="R155" s="193"/>
      <c r="S155" s="195"/>
      <c r="T155" s="195"/>
      <c r="U155" s="195"/>
      <c r="V155" s="195"/>
      <c r="W155" s="195"/>
      <c r="X155" s="195"/>
      <c r="Y155" s="195"/>
      <c r="Z155" s="195"/>
      <c r="AC155" s="115"/>
      <c r="AD155" s="192"/>
      <c r="AE155" s="193"/>
      <c r="AF155" s="193"/>
      <c r="AG155" s="195"/>
      <c r="AH155" s="195"/>
      <c r="AI155" s="195"/>
      <c r="AJ155" s="195"/>
      <c r="AK155" s="195"/>
      <c r="AL155" s="195"/>
      <c r="AM155" s="195"/>
      <c r="AN155" s="195"/>
    </row>
    <row r="156" x14ac:dyDescent="0.3">
      <c r="A156" s="115"/>
      <c r="B156" s="192"/>
      <c r="C156" s="193"/>
      <c r="D156" s="193"/>
      <c r="E156" s="195"/>
      <c r="F156" s="195"/>
      <c r="G156" s="195"/>
      <c r="H156" s="195"/>
      <c r="I156" s="195"/>
      <c r="J156" s="195"/>
      <c r="K156" s="195"/>
      <c r="L156" s="195"/>
      <c r="O156" s="115"/>
      <c r="P156" s="192"/>
      <c r="Q156" s="193"/>
      <c r="R156" s="193"/>
      <c r="S156" s="195"/>
      <c r="T156" s="195"/>
      <c r="U156" s="195"/>
      <c r="V156" s="195"/>
      <c r="W156" s="195"/>
      <c r="X156" s="195"/>
      <c r="Y156" s="195"/>
      <c r="Z156" s="195"/>
      <c r="AC156" s="115"/>
      <c r="AD156" s="192"/>
      <c r="AE156" s="193"/>
      <c r="AF156" s="193"/>
      <c r="AG156" s="195"/>
      <c r="AH156" s="195"/>
      <c r="AI156" s="195"/>
      <c r="AJ156" s="195"/>
      <c r="AK156" s="195"/>
      <c r="AL156" s="195"/>
      <c r="AM156" s="195"/>
      <c r="AN156" s="195"/>
    </row>
    <row r="157" x14ac:dyDescent="0.3">
      <c r="A157" s="115"/>
      <c r="B157" s="192"/>
      <c r="C157" s="193"/>
      <c r="D157" s="193"/>
      <c r="E157" s="195"/>
      <c r="F157" s="195"/>
      <c r="G157" s="195"/>
      <c r="H157" s="195"/>
      <c r="I157" s="195"/>
      <c r="J157" s="195"/>
      <c r="K157" s="195"/>
      <c r="L157" s="195"/>
      <c r="O157" s="115"/>
      <c r="P157" s="192"/>
      <c r="Q157" s="193"/>
      <c r="R157" s="193"/>
      <c r="S157" s="195"/>
      <c r="T157" s="195"/>
      <c r="U157" s="195"/>
      <c r="V157" s="195"/>
      <c r="W157" s="195"/>
      <c r="X157" s="195"/>
      <c r="Y157" s="195"/>
      <c r="Z157" s="195"/>
      <c r="AC157" s="115"/>
      <c r="AD157" s="192"/>
      <c r="AE157" s="193"/>
      <c r="AF157" s="193"/>
      <c r="AG157" s="195"/>
      <c r="AH157" s="195"/>
      <c r="AI157" s="195"/>
      <c r="AJ157" s="195"/>
      <c r="AK157" s="195"/>
      <c r="AL157" s="195"/>
      <c r="AM157" s="195"/>
      <c r="AN157" s="195"/>
    </row>
    <row r="158" x14ac:dyDescent="0.3">
      <c r="A158" s="115"/>
      <c r="B158" s="192"/>
      <c r="C158" s="193"/>
      <c r="D158" s="193"/>
      <c r="E158" s="195"/>
      <c r="F158" s="195"/>
      <c r="G158" s="195"/>
      <c r="H158" s="195"/>
      <c r="I158" s="195"/>
      <c r="J158" s="195"/>
      <c r="K158" s="195"/>
      <c r="L158" s="195"/>
      <c r="O158" s="115"/>
      <c r="P158" s="192"/>
      <c r="Q158" s="193"/>
      <c r="R158" s="193"/>
      <c r="S158" s="195"/>
      <c r="T158" s="195"/>
      <c r="U158" s="195"/>
      <c r="V158" s="195"/>
      <c r="W158" s="195"/>
      <c r="X158" s="195"/>
      <c r="Y158" s="195"/>
      <c r="Z158" s="195"/>
      <c r="AC158" s="115"/>
      <c r="AD158" s="192"/>
      <c r="AE158" s="193"/>
      <c r="AF158" s="193"/>
      <c r="AG158" s="195"/>
      <c r="AH158" s="195"/>
      <c r="AI158" s="195"/>
      <c r="AJ158" s="195"/>
      <c r="AK158" s="195"/>
      <c r="AL158" s="195"/>
      <c r="AM158" s="195"/>
      <c r="AN158" s="195"/>
    </row>
    <row r="159" x14ac:dyDescent="0.3">
      <c r="A159" s="115"/>
      <c r="B159" s="192"/>
      <c r="C159" s="193"/>
      <c r="D159" s="193"/>
      <c r="E159" s="195"/>
      <c r="F159" s="195"/>
      <c r="G159" s="195"/>
      <c r="H159" s="195"/>
      <c r="I159" s="195"/>
      <c r="J159" s="195"/>
      <c r="K159" s="195"/>
      <c r="L159" s="195"/>
      <c r="O159" s="115"/>
      <c r="P159" s="192"/>
      <c r="Q159" s="193"/>
      <c r="R159" s="193"/>
      <c r="S159" s="195"/>
      <c r="T159" s="195"/>
      <c r="U159" s="195"/>
      <c r="V159" s="195"/>
      <c r="W159" s="195"/>
      <c r="X159" s="195"/>
      <c r="Y159" s="195"/>
      <c r="Z159" s="195"/>
      <c r="AC159" s="115"/>
      <c r="AD159" s="192"/>
      <c r="AE159" s="193"/>
      <c r="AF159" s="193"/>
      <c r="AG159" s="195"/>
      <c r="AH159" s="195"/>
      <c r="AI159" s="195"/>
      <c r="AJ159" s="195"/>
      <c r="AK159" s="195"/>
      <c r="AL159" s="195"/>
      <c r="AM159" s="195"/>
      <c r="AN159" s="195"/>
    </row>
    <row r="160" x14ac:dyDescent="0.3">
      <c r="A160" s="115"/>
      <c r="B160" s="192"/>
      <c r="C160" s="193"/>
      <c r="D160" s="193"/>
      <c r="E160" s="195"/>
      <c r="F160" s="195"/>
      <c r="G160" s="195"/>
      <c r="H160" s="195"/>
      <c r="I160" s="195"/>
      <c r="J160" s="195"/>
      <c r="K160" s="195"/>
      <c r="L160" s="195"/>
      <c r="O160" s="115"/>
      <c r="P160" s="192"/>
      <c r="Q160" s="193"/>
      <c r="R160" s="193"/>
      <c r="S160" s="195"/>
      <c r="T160" s="195"/>
      <c r="U160" s="195"/>
      <c r="V160" s="195"/>
      <c r="W160" s="195"/>
      <c r="X160" s="195"/>
      <c r="Y160" s="195"/>
      <c r="Z160" s="195"/>
      <c r="AC160" s="115"/>
      <c r="AD160" s="192"/>
      <c r="AE160" s="193"/>
      <c r="AF160" s="193"/>
      <c r="AG160" s="195"/>
      <c r="AH160" s="195"/>
      <c r="AI160" s="195"/>
      <c r="AJ160" s="195"/>
      <c r="AK160" s="195"/>
      <c r="AL160" s="195"/>
      <c r="AM160" s="195"/>
      <c r="AN160" s="195"/>
    </row>
    <row r="161" x14ac:dyDescent="0.3">
      <c r="A161" s="115"/>
      <c r="B161" s="192"/>
      <c r="C161" s="193"/>
      <c r="D161" s="193"/>
      <c r="E161" s="195"/>
      <c r="F161" s="195"/>
      <c r="G161" s="195"/>
      <c r="H161" s="195"/>
      <c r="I161" s="195"/>
      <c r="J161" s="195"/>
      <c r="K161" s="195"/>
      <c r="L161" s="195"/>
      <c r="O161" s="115"/>
      <c r="P161" s="192"/>
      <c r="Q161" s="193"/>
      <c r="R161" s="193"/>
      <c r="S161" s="195"/>
      <c r="T161" s="195"/>
      <c r="U161" s="195"/>
      <c r="V161" s="195"/>
      <c r="W161" s="195"/>
      <c r="X161" s="195"/>
      <c r="Y161" s="195"/>
      <c r="Z161" s="195"/>
      <c r="AC161" s="115"/>
      <c r="AD161" s="192"/>
      <c r="AE161" s="193"/>
      <c r="AF161" s="193"/>
      <c r="AG161" s="195"/>
      <c r="AH161" s="195"/>
      <c r="AI161" s="195"/>
      <c r="AJ161" s="195"/>
      <c r="AK161" s="195"/>
      <c r="AL161" s="195"/>
      <c r="AM161" s="195"/>
      <c r="AN161" s="195"/>
    </row>
    <row r="162" x14ac:dyDescent="0.3">
      <c r="A162" s="115"/>
      <c r="B162" s="192"/>
      <c r="C162" s="193"/>
      <c r="D162" s="193"/>
      <c r="E162" s="195"/>
      <c r="F162" s="195"/>
      <c r="G162" s="195"/>
      <c r="H162" s="195"/>
      <c r="I162" s="195"/>
      <c r="J162" s="195"/>
      <c r="K162" s="195"/>
      <c r="L162" s="195"/>
      <c r="O162" s="115"/>
      <c r="P162" s="192"/>
      <c r="Q162" s="193"/>
      <c r="R162" s="193"/>
      <c r="S162" s="195"/>
      <c r="T162" s="195"/>
      <c r="U162" s="195"/>
      <c r="V162" s="195"/>
      <c r="W162" s="195"/>
      <c r="X162" s="195"/>
      <c r="Y162" s="195"/>
      <c r="Z162" s="195"/>
      <c r="AC162" s="115"/>
      <c r="AD162" s="192"/>
      <c r="AE162" s="193"/>
      <c r="AF162" s="193"/>
      <c r="AG162" s="195"/>
      <c r="AH162" s="195"/>
      <c r="AI162" s="195"/>
      <c r="AJ162" s="195"/>
      <c r="AK162" s="195"/>
      <c r="AL162" s="195"/>
      <c r="AM162" s="195"/>
      <c r="AN162" s="195"/>
    </row>
    <row r="163" x14ac:dyDescent="0.3">
      <c r="A163" s="115"/>
      <c r="B163" s="192"/>
      <c r="C163" s="193"/>
      <c r="D163" s="193"/>
      <c r="E163" s="195"/>
      <c r="F163" s="195"/>
      <c r="G163" s="195"/>
      <c r="H163" s="195"/>
      <c r="I163" s="195"/>
      <c r="J163" s="195"/>
      <c r="K163" s="195"/>
      <c r="L163" s="195"/>
      <c r="O163" s="115"/>
      <c r="P163" s="192"/>
      <c r="Q163" s="193"/>
      <c r="R163" s="193"/>
      <c r="S163" s="195"/>
      <c r="T163" s="195"/>
      <c r="U163" s="195"/>
      <c r="V163" s="195"/>
      <c r="W163" s="195"/>
      <c r="X163" s="195"/>
      <c r="Y163" s="195"/>
      <c r="Z163" s="195"/>
      <c r="AC163" s="115"/>
      <c r="AD163" s="192"/>
      <c r="AE163" s="193"/>
      <c r="AF163" s="193"/>
      <c r="AG163" s="195"/>
      <c r="AH163" s="195"/>
      <c r="AI163" s="195"/>
      <c r="AJ163" s="195"/>
      <c r="AK163" s="195"/>
      <c r="AL163" s="195"/>
      <c r="AM163" s="195"/>
      <c r="AN163" s="195"/>
    </row>
    <row r="164" x14ac:dyDescent="0.3">
      <c r="A164" s="115"/>
      <c r="B164" s="192"/>
      <c r="C164" s="193"/>
      <c r="D164" s="193"/>
      <c r="E164" s="195"/>
      <c r="F164" s="195"/>
      <c r="G164" s="195"/>
      <c r="H164" s="195"/>
      <c r="I164" s="195"/>
      <c r="J164" s="195"/>
      <c r="K164" s="195"/>
      <c r="L164" s="195"/>
      <c r="O164" s="115"/>
      <c r="P164" s="192"/>
      <c r="Q164" s="193"/>
      <c r="R164" s="193"/>
      <c r="S164" s="195"/>
      <c r="T164" s="195"/>
      <c r="U164" s="195"/>
      <c r="V164" s="195"/>
      <c r="W164" s="195"/>
      <c r="X164" s="195"/>
      <c r="Y164" s="195"/>
      <c r="Z164" s="195"/>
      <c r="AC164" s="115"/>
      <c r="AD164" s="192"/>
      <c r="AE164" s="193"/>
      <c r="AF164" s="193"/>
      <c r="AG164" s="195"/>
      <c r="AH164" s="195"/>
      <c r="AI164" s="195"/>
      <c r="AJ164" s="195"/>
      <c r="AK164" s="195"/>
      <c r="AL164" s="195"/>
      <c r="AM164" s="195"/>
      <c r="AN164" s="195"/>
    </row>
    <row r="165" x14ac:dyDescent="0.3">
      <c r="A165" s="115"/>
      <c r="B165" s="192"/>
      <c r="C165" s="193"/>
      <c r="D165" s="193"/>
      <c r="E165" s="195"/>
      <c r="F165" s="195"/>
      <c r="G165" s="195"/>
      <c r="H165" s="195"/>
      <c r="I165" s="195"/>
      <c r="J165" s="195"/>
      <c r="K165" s="195"/>
      <c r="L165" s="195"/>
      <c r="O165" s="115"/>
      <c r="P165" s="192"/>
      <c r="Q165" s="193"/>
      <c r="R165" s="193"/>
      <c r="S165" s="195"/>
      <c r="T165" s="195"/>
      <c r="U165" s="195"/>
      <c r="V165" s="195"/>
      <c r="W165" s="195"/>
      <c r="X165" s="195"/>
      <c r="Y165" s="195"/>
      <c r="Z165" s="195"/>
      <c r="AC165" s="115"/>
      <c r="AD165" s="192"/>
      <c r="AE165" s="193"/>
      <c r="AF165" s="193"/>
      <c r="AG165" s="195"/>
      <c r="AH165" s="195"/>
      <c r="AI165" s="195"/>
      <c r="AJ165" s="195"/>
      <c r="AK165" s="195"/>
      <c r="AL165" s="195"/>
      <c r="AM165" s="195"/>
      <c r="AN165" s="195"/>
    </row>
    <row r="166" x14ac:dyDescent="0.3">
      <c r="A166" s="115"/>
      <c r="B166" s="192"/>
      <c r="C166" s="193"/>
      <c r="D166" s="193"/>
      <c r="E166" s="195"/>
      <c r="F166" s="195"/>
      <c r="G166" s="195"/>
      <c r="H166" s="195"/>
      <c r="I166" s="195"/>
      <c r="J166" s="195"/>
      <c r="K166" s="195"/>
      <c r="L166" s="195"/>
      <c r="O166" s="115"/>
      <c r="P166" s="192"/>
      <c r="Q166" s="193"/>
      <c r="R166" s="193"/>
      <c r="S166" s="195"/>
      <c r="T166" s="195"/>
      <c r="U166" s="195"/>
      <c r="V166" s="195"/>
      <c r="W166" s="195"/>
      <c r="X166" s="195"/>
      <c r="Y166" s="195"/>
      <c r="Z166" s="195"/>
      <c r="AC166" s="115"/>
      <c r="AD166" s="192"/>
      <c r="AE166" s="193"/>
      <c r="AF166" s="193"/>
      <c r="AG166" s="195"/>
      <c r="AH166" s="195"/>
      <c r="AI166" s="195"/>
      <c r="AJ166" s="195"/>
      <c r="AK166" s="195"/>
      <c r="AL166" s="195"/>
      <c r="AM166" s="195"/>
      <c r="AN166" s="195"/>
    </row>
    <row r="167" x14ac:dyDescent="0.3">
      <c r="A167" s="115"/>
      <c r="B167" s="192"/>
      <c r="C167" s="193"/>
      <c r="D167" s="193"/>
      <c r="E167" s="195"/>
      <c r="F167" s="195"/>
      <c r="G167" s="195"/>
      <c r="H167" s="195"/>
      <c r="I167" s="195"/>
      <c r="J167" s="195"/>
      <c r="K167" s="195"/>
      <c r="L167" s="195"/>
      <c r="O167" s="115"/>
      <c r="P167" s="192"/>
      <c r="Q167" s="193"/>
      <c r="R167" s="193"/>
      <c r="S167" s="195"/>
      <c r="T167" s="195"/>
      <c r="U167" s="195"/>
      <c r="V167" s="195"/>
      <c r="W167" s="195"/>
      <c r="X167" s="195"/>
      <c r="Y167" s="195"/>
      <c r="Z167" s="195"/>
      <c r="AC167" s="115"/>
      <c r="AD167" s="192"/>
      <c r="AE167" s="193"/>
      <c r="AF167" s="193"/>
      <c r="AG167" s="195"/>
      <c r="AH167" s="195"/>
      <c r="AI167" s="195"/>
      <c r="AJ167" s="195"/>
      <c r="AK167" s="195"/>
      <c r="AL167" s="195"/>
      <c r="AM167" s="195"/>
      <c r="AN167" s="195"/>
    </row>
    <row r="168" x14ac:dyDescent="0.3">
      <c r="A168" s="115"/>
      <c r="B168" s="192"/>
      <c r="C168" s="193"/>
      <c r="D168" s="193"/>
      <c r="E168" s="195"/>
      <c r="F168" s="195"/>
      <c r="G168" s="195"/>
      <c r="H168" s="195"/>
      <c r="I168" s="195"/>
      <c r="J168" s="195"/>
      <c r="K168" s="195"/>
      <c r="L168" s="195"/>
      <c r="O168" s="115"/>
      <c r="P168" s="192"/>
      <c r="Q168" s="193"/>
      <c r="R168" s="193"/>
      <c r="S168" s="195"/>
      <c r="T168" s="195"/>
      <c r="U168" s="195"/>
      <c r="V168" s="195"/>
      <c r="W168" s="195"/>
      <c r="X168" s="195"/>
      <c r="Y168" s="195"/>
      <c r="Z168" s="195"/>
      <c r="AC168" s="115"/>
      <c r="AD168" s="192"/>
      <c r="AE168" s="193"/>
      <c r="AF168" s="193"/>
      <c r="AG168" s="195"/>
      <c r="AH168" s="195"/>
      <c r="AI168" s="195"/>
      <c r="AJ168" s="195"/>
      <c r="AK168" s="195"/>
      <c r="AL168" s="195"/>
      <c r="AM168" s="195"/>
      <c r="AN168" s="195"/>
    </row>
    <row r="169" x14ac:dyDescent="0.3">
      <c r="A169" s="115"/>
      <c r="B169" s="192"/>
      <c r="C169" s="193"/>
      <c r="D169" s="193"/>
      <c r="E169" s="195"/>
      <c r="F169" s="195"/>
      <c r="G169" s="195"/>
      <c r="H169" s="195"/>
      <c r="I169" s="195"/>
      <c r="J169" s="195"/>
      <c r="K169" s="195"/>
      <c r="L169" s="195"/>
      <c r="O169" s="115"/>
      <c r="P169" s="192"/>
      <c r="Q169" s="193"/>
      <c r="R169" s="193"/>
      <c r="S169" s="195"/>
      <c r="T169" s="195"/>
      <c r="U169" s="195"/>
      <c r="V169" s="195"/>
      <c r="W169" s="195"/>
      <c r="X169" s="195"/>
      <c r="Y169" s="195"/>
      <c r="Z169" s="195"/>
      <c r="AC169" s="115"/>
      <c r="AD169" s="192"/>
      <c r="AE169" s="193"/>
      <c r="AF169" s="193"/>
      <c r="AG169" s="195"/>
      <c r="AH169" s="195"/>
      <c r="AI169" s="195"/>
      <c r="AJ169" s="195"/>
      <c r="AK169" s="195"/>
      <c r="AL169" s="195"/>
      <c r="AM169" s="195"/>
      <c r="AN169" s="195"/>
    </row>
    <row r="170" x14ac:dyDescent="0.3">
      <c r="A170" s="115"/>
      <c r="B170" s="192"/>
      <c r="C170" s="193"/>
      <c r="D170" s="193"/>
      <c r="E170" s="195"/>
      <c r="F170" s="195"/>
      <c r="G170" s="195"/>
      <c r="H170" s="195"/>
      <c r="I170" s="195"/>
      <c r="J170" s="195"/>
      <c r="K170" s="195"/>
      <c r="L170" s="195"/>
      <c r="O170" s="115"/>
      <c r="P170" s="192"/>
      <c r="Q170" s="193"/>
      <c r="R170" s="193"/>
      <c r="S170" s="195"/>
      <c r="T170" s="195"/>
      <c r="U170" s="195"/>
      <c r="V170" s="195"/>
      <c r="W170" s="195"/>
      <c r="X170" s="195"/>
      <c r="Y170" s="195"/>
      <c r="Z170" s="195"/>
      <c r="AC170" s="115"/>
      <c r="AD170" s="192"/>
      <c r="AE170" s="193"/>
      <c r="AF170" s="193"/>
      <c r="AG170" s="195"/>
      <c r="AH170" s="195"/>
      <c r="AI170" s="195"/>
      <c r="AJ170" s="195"/>
      <c r="AK170" s="195"/>
      <c r="AL170" s="195"/>
      <c r="AM170" s="195"/>
      <c r="AN170" s="195"/>
    </row>
    <row r="171" x14ac:dyDescent="0.3">
      <c r="A171" s="115"/>
      <c r="B171" s="192"/>
      <c r="C171" s="193"/>
      <c r="D171" s="193"/>
      <c r="E171" s="195"/>
      <c r="F171" s="195"/>
      <c r="G171" s="195"/>
      <c r="H171" s="195"/>
      <c r="I171" s="195"/>
      <c r="J171" s="195"/>
      <c r="K171" s="195"/>
      <c r="L171" s="195"/>
      <c r="O171" s="115"/>
      <c r="P171" s="192"/>
      <c r="Q171" s="193"/>
      <c r="R171" s="193"/>
      <c r="S171" s="195"/>
      <c r="T171" s="195"/>
      <c r="U171" s="195"/>
      <c r="V171" s="195"/>
      <c r="W171" s="195"/>
      <c r="X171" s="195"/>
      <c r="Y171" s="195"/>
      <c r="Z171" s="195"/>
      <c r="AC171" s="115"/>
      <c r="AD171" s="192"/>
      <c r="AE171" s="193"/>
      <c r="AF171" s="193"/>
      <c r="AG171" s="195"/>
      <c r="AH171" s="195"/>
      <c r="AI171" s="195"/>
      <c r="AJ171" s="195"/>
      <c r="AK171" s="195"/>
      <c r="AL171" s="195"/>
      <c r="AM171" s="195"/>
      <c r="AN171" s="195"/>
    </row>
    <row r="172" x14ac:dyDescent="0.3">
      <c r="A172" s="115"/>
      <c r="B172" s="192"/>
      <c r="C172" s="193"/>
      <c r="D172" s="193"/>
      <c r="E172" s="195"/>
      <c r="F172" s="195"/>
      <c r="G172" s="195"/>
      <c r="H172" s="195"/>
      <c r="I172" s="195"/>
      <c r="J172" s="195"/>
      <c r="K172" s="195"/>
      <c r="L172" s="195"/>
      <c r="O172" s="115"/>
      <c r="P172" s="192"/>
      <c r="Q172" s="193"/>
      <c r="R172" s="193"/>
      <c r="S172" s="195"/>
      <c r="T172" s="195"/>
      <c r="U172" s="195"/>
      <c r="V172" s="195"/>
      <c r="W172" s="195"/>
      <c r="X172" s="195"/>
      <c r="Y172" s="195"/>
      <c r="Z172" s="195"/>
      <c r="AC172" s="115"/>
      <c r="AD172" s="192"/>
      <c r="AE172" s="193"/>
      <c r="AF172" s="193"/>
      <c r="AG172" s="195"/>
      <c r="AH172" s="195"/>
      <c r="AI172" s="195"/>
      <c r="AJ172" s="195"/>
      <c r="AK172" s="195"/>
      <c r="AL172" s="195"/>
      <c r="AM172" s="195"/>
      <c r="AN172" s="195"/>
    </row>
    <row r="173" x14ac:dyDescent="0.3">
      <c r="A173" s="115"/>
      <c r="B173" s="192"/>
      <c r="C173" s="193"/>
      <c r="D173" s="193"/>
      <c r="E173" s="195"/>
      <c r="F173" s="195"/>
      <c r="G173" s="195"/>
      <c r="H173" s="195"/>
      <c r="I173" s="195"/>
      <c r="J173" s="195"/>
      <c r="K173" s="195"/>
      <c r="L173" s="195"/>
      <c r="O173" s="115"/>
      <c r="P173" s="192"/>
      <c r="Q173" s="193"/>
      <c r="R173" s="193"/>
      <c r="S173" s="195"/>
      <c r="T173" s="195"/>
      <c r="U173" s="195"/>
      <c r="V173" s="195"/>
      <c r="W173" s="195"/>
      <c r="X173" s="195"/>
      <c r="Y173" s="195"/>
      <c r="Z173" s="195"/>
      <c r="AC173" s="115"/>
      <c r="AD173" s="192"/>
      <c r="AE173" s="193"/>
      <c r="AF173" s="193"/>
      <c r="AG173" s="195"/>
      <c r="AH173" s="195"/>
      <c r="AI173" s="195"/>
      <c r="AJ173" s="195"/>
      <c r="AK173" s="195"/>
      <c r="AL173" s="195"/>
      <c r="AM173" s="195"/>
      <c r="AN173" s="195"/>
    </row>
    <row r="174" x14ac:dyDescent="0.3">
      <c r="A174" s="115"/>
      <c r="B174" s="192"/>
      <c r="C174" s="193"/>
      <c r="D174" s="193"/>
      <c r="E174" s="195"/>
      <c r="F174" s="195"/>
      <c r="G174" s="195"/>
      <c r="H174" s="195"/>
      <c r="I174" s="195"/>
      <c r="J174" s="195"/>
      <c r="K174" s="195"/>
      <c r="L174" s="195"/>
      <c r="O174" s="115"/>
      <c r="P174" s="192"/>
      <c r="Q174" s="193"/>
      <c r="R174" s="193"/>
      <c r="S174" s="195"/>
      <c r="T174" s="195"/>
      <c r="U174" s="195"/>
      <c r="V174" s="195"/>
      <c r="W174" s="195"/>
      <c r="X174" s="195"/>
      <c r="Y174" s="195"/>
      <c r="Z174" s="195"/>
      <c r="AC174" s="115"/>
      <c r="AD174" s="192"/>
      <c r="AE174" s="193"/>
      <c r="AF174" s="193"/>
      <c r="AG174" s="195"/>
      <c r="AH174" s="195"/>
      <c r="AI174" s="195"/>
      <c r="AJ174" s="195"/>
      <c r="AK174" s="195"/>
      <c r="AL174" s="195"/>
      <c r="AM174" s="195"/>
      <c r="AN174" s="195"/>
    </row>
    <row r="175" x14ac:dyDescent="0.3">
      <c r="A175" s="115"/>
      <c r="B175" s="192"/>
      <c r="C175" s="193"/>
      <c r="D175" s="193"/>
      <c r="E175" s="195"/>
      <c r="F175" s="195"/>
      <c r="G175" s="195"/>
      <c r="H175" s="195"/>
      <c r="I175" s="195"/>
      <c r="J175" s="195"/>
      <c r="K175" s="195"/>
      <c r="L175" s="195"/>
      <c r="O175" s="115"/>
      <c r="P175" s="192"/>
      <c r="Q175" s="193"/>
      <c r="R175" s="193"/>
      <c r="S175" s="195"/>
      <c r="T175" s="195"/>
      <c r="U175" s="195"/>
      <c r="V175" s="195"/>
      <c r="W175" s="195"/>
      <c r="X175" s="195"/>
      <c r="Y175" s="195"/>
      <c r="Z175" s="195"/>
      <c r="AC175" s="115"/>
      <c r="AD175" s="192"/>
      <c r="AE175" s="193"/>
      <c r="AF175" s="193"/>
      <c r="AG175" s="195"/>
      <c r="AH175" s="195"/>
      <c r="AI175" s="195"/>
      <c r="AJ175" s="195"/>
      <c r="AK175" s="195"/>
      <c r="AL175" s="195"/>
      <c r="AM175" s="195"/>
      <c r="AN175" s="195"/>
    </row>
    <row r="176" x14ac:dyDescent="0.3">
      <c r="A176" s="115"/>
      <c r="B176" s="192"/>
      <c r="C176" s="193"/>
      <c r="D176" s="193"/>
      <c r="E176" s="195"/>
      <c r="F176" s="195"/>
      <c r="G176" s="195"/>
      <c r="H176" s="195"/>
      <c r="I176" s="195"/>
      <c r="J176" s="195"/>
      <c r="K176" s="195"/>
      <c r="L176" s="195"/>
      <c r="O176" s="115"/>
      <c r="P176" s="192"/>
      <c r="Q176" s="193"/>
      <c r="R176" s="193"/>
      <c r="S176" s="195"/>
      <c r="T176" s="195"/>
      <c r="U176" s="195"/>
      <c r="V176" s="195"/>
      <c r="W176" s="195"/>
      <c r="X176" s="195"/>
      <c r="Y176" s="195"/>
      <c r="Z176" s="195"/>
      <c r="AC176" s="115"/>
      <c r="AD176" s="192"/>
      <c r="AE176" s="193"/>
      <c r="AF176" s="193"/>
      <c r="AG176" s="195"/>
      <c r="AH176" s="195"/>
      <c r="AI176" s="195"/>
      <c r="AJ176" s="195"/>
      <c r="AK176" s="195"/>
      <c r="AL176" s="195"/>
      <c r="AM176" s="195"/>
      <c r="AN176" s="195"/>
    </row>
    <row r="177" x14ac:dyDescent="0.3">
      <c r="A177" s="115"/>
      <c r="B177" s="192"/>
      <c r="C177" s="193"/>
      <c r="D177" s="193"/>
      <c r="E177" s="195"/>
      <c r="F177" s="195"/>
      <c r="G177" s="195"/>
      <c r="H177" s="195"/>
      <c r="I177" s="195"/>
      <c r="J177" s="195"/>
      <c r="K177" s="195"/>
      <c r="L177" s="195"/>
      <c r="O177" s="115"/>
      <c r="P177" s="192"/>
      <c r="Q177" s="193"/>
      <c r="R177" s="193"/>
      <c r="S177" s="195"/>
      <c r="T177" s="195"/>
      <c r="U177" s="195"/>
      <c r="V177" s="195"/>
      <c r="W177" s="195"/>
      <c r="X177" s="195"/>
      <c r="Y177" s="195"/>
      <c r="Z177" s="195"/>
      <c r="AC177" s="115"/>
      <c r="AD177" s="192"/>
      <c r="AE177" s="193"/>
      <c r="AF177" s="193"/>
      <c r="AG177" s="195"/>
      <c r="AH177" s="195"/>
      <c r="AI177" s="195"/>
      <c r="AJ177" s="195"/>
      <c r="AK177" s="195"/>
      <c r="AL177" s="195"/>
      <c r="AM177" s="195"/>
      <c r="AN177" s="195"/>
    </row>
    <row r="178" x14ac:dyDescent="0.3">
      <c r="A178" s="115"/>
      <c r="B178" s="192"/>
      <c r="C178" s="193"/>
      <c r="D178" s="193"/>
      <c r="E178" s="195"/>
      <c r="F178" s="195"/>
      <c r="G178" s="195"/>
      <c r="H178" s="195"/>
      <c r="I178" s="195"/>
      <c r="J178" s="195"/>
      <c r="K178" s="195"/>
      <c r="L178" s="195"/>
      <c r="O178" s="115"/>
      <c r="P178" s="192"/>
      <c r="Q178" s="193"/>
      <c r="R178" s="193"/>
      <c r="S178" s="195"/>
      <c r="T178" s="195"/>
      <c r="U178" s="195"/>
      <c r="V178" s="195"/>
      <c r="W178" s="195"/>
      <c r="X178" s="195"/>
      <c r="Y178" s="195"/>
      <c r="Z178" s="195"/>
      <c r="AC178" s="115"/>
      <c r="AD178" s="192"/>
      <c r="AE178" s="193"/>
      <c r="AF178" s="193"/>
      <c r="AG178" s="195"/>
      <c r="AH178" s="195"/>
      <c r="AI178" s="195"/>
      <c r="AJ178" s="195"/>
      <c r="AK178" s="195"/>
      <c r="AL178" s="195"/>
      <c r="AM178" s="195"/>
      <c r="AN178" s="195"/>
    </row>
    <row r="179" x14ac:dyDescent="0.3">
      <c r="A179" s="115"/>
      <c r="B179" s="192"/>
      <c r="C179" s="193"/>
      <c r="D179" s="193"/>
      <c r="E179" s="195"/>
      <c r="F179" s="195"/>
      <c r="G179" s="195"/>
      <c r="H179" s="195"/>
      <c r="I179" s="195"/>
      <c r="J179" s="195"/>
      <c r="K179" s="195"/>
      <c r="L179" s="195"/>
      <c r="O179" s="115"/>
      <c r="P179" s="192"/>
      <c r="Q179" s="193"/>
      <c r="R179" s="193"/>
      <c r="S179" s="195"/>
      <c r="T179" s="195"/>
      <c r="U179" s="195"/>
      <c r="V179" s="195"/>
      <c r="W179" s="195"/>
      <c r="X179" s="195"/>
      <c r="Y179" s="195"/>
      <c r="Z179" s="195"/>
      <c r="AC179" s="115"/>
      <c r="AD179" s="192"/>
      <c r="AE179" s="193"/>
      <c r="AF179" s="193"/>
      <c r="AG179" s="195"/>
      <c r="AH179" s="195"/>
      <c r="AI179" s="195"/>
      <c r="AJ179" s="195"/>
      <c r="AK179" s="195"/>
      <c r="AL179" s="195"/>
      <c r="AM179" s="195"/>
      <c r="AN179" s="195"/>
    </row>
    <row r="180" x14ac:dyDescent="0.3">
      <c r="A180" s="115"/>
      <c r="B180" s="192"/>
      <c r="C180" s="193"/>
      <c r="D180" s="193"/>
      <c r="E180" s="195"/>
      <c r="F180" s="195"/>
      <c r="G180" s="195"/>
      <c r="H180" s="195"/>
      <c r="I180" s="195"/>
      <c r="J180" s="195"/>
      <c r="K180" s="195"/>
      <c r="L180" s="195"/>
      <c r="O180" s="115"/>
      <c r="P180" s="192"/>
      <c r="Q180" s="193"/>
      <c r="R180" s="193"/>
      <c r="S180" s="195"/>
      <c r="T180" s="195"/>
      <c r="U180" s="195"/>
      <c r="V180" s="195"/>
      <c r="W180" s="195"/>
      <c r="X180" s="195"/>
      <c r="Y180" s="195"/>
      <c r="Z180" s="195"/>
      <c r="AC180" s="115"/>
      <c r="AD180" s="192"/>
      <c r="AE180" s="193"/>
      <c r="AF180" s="193"/>
      <c r="AG180" s="195"/>
      <c r="AH180" s="195"/>
      <c r="AI180" s="195"/>
      <c r="AJ180" s="195"/>
      <c r="AK180" s="195"/>
      <c r="AL180" s="195"/>
      <c r="AM180" s="195"/>
      <c r="AN180" s="195"/>
    </row>
    <row r="181" x14ac:dyDescent="0.3">
      <c r="A181" s="115"/>
      <c r="B181" s="192"/>
      <c r="C181" s="193"/>
      <c r="D181" s="193"/>
      <c r="E181" s="195"/>
      <c r="F181" s="195"/>
      <c r="G181" s="195"/>
      <c r="H181" s="195"/>
      <c r="I181" s="195"/>
      <c r="J181" s="195"/>
      <c r="K181" s="195"/>
      <c r="L181" s="195"/>
      <c r="O181" s="115"/>
      <c r="P181" s="192"/>
      <c r="Q181" s="193"/>
      <c r="R181" s="193"/>
      <c r="S181" s="195"/>
      <c r="T181" s="195"/>
      <c r="U181" s="195"/>
      <c r="V181" s="195"/>
      <c r="W181" s="195"/>
      <c r="X181" s="195"/>
      <c r="Y181" s="195"/>
      <c r="Z181" s="195"/>
      <c r="AC181" s="115"/>
      <c r="AD181" s="192"/>
      <c r="AE181" s="193"/>
      <c r="AF181" s="193"/>
      <c r="AG181" s="195"/>
      <c r="AH181" s="195"/>
      <c r="AI181" s="195"/>
      <c r="AJ181" s="195"/>
      <c r="AK181" s="195"/>
      <c r="AL181" s="195"/>
      <c r="AM181" s="195"/>
      <c r="AN181" s="195"/>
    </row>
    <row r="182" x14ac:dyDescent="0.3">
      <c r="A182" s="115"/>
      <c r="B182" s="192"/>
      <c r="C182" s="193"/>
      <c r="D182" s="193"/>
      <c r="E182" s="195"/>
      <c r="F182" s="195"/>
      <c r="G182" s="195"/>
      <c r="H182" s="195"/>
      <c r="I182" s="195"/>
      <c r="J182" s="195"/>
      <c r="K182" s="195"/>
      <c r="L182" s="195"/>
      <c r="O182" s="115"/>
      <c r="P182" s="192"/>
      <c r="Q182" s="193"/>
      <c r="R182" s="193"/>
      <c r="S182" s="195"/>
      <c r="T182" s="195"/>
      <c r="U182" s="195"/>
      <c r="V182" s="195"/>
      <c r="W182" s="195"/>
      <c r="X182" s="195"/>
      <c r="Y182" s="195"/>
      <c r="Z182" s="195"/>
      <c r="AC182" s="115"/>
      <c r="AD182" s="192"/>
      <c r="AE182" s="193"/>
      <c r="AF182" s="193"/>
      <c r="AG182" s="195"/>
      <c r="AH182" s="195"/>
      <c r="AI182" s="195"/>
      <c r="AJ182" s="195"/>
      <c r="AK182" s="195"/>
      <c r="AL182" s="195"/>
      <c r="AM182" s="195"/>
      <c r="AN182" s="195"/>
    </row>
    <row r="183" x14ac:dyDescent="0.3">
      <c r="A183" s="115"/>
      <c r="B183" s="192"/>
      <c r="C183" s="193"/>
      <c r="D183" s="193"/>
      <c r="E183" s="195"/>
      <c r="F183" s="195"/>
      <c r="G183" s="195"/>
      <c r="H183" s="195"/>
      <c r="I183" s="195"/>
      <c r="J183" s="195"/>
      <c r="K183" s="195"/>
      <c r="L183" s="195"/>
      <c r="O183" s="115"/>
      <c r="P183" s="192"/>
      <c r="Q183" s="193"/>
      <c r="R183" s="193"/>
      <c r="S183" s="195"/>
      <c r="T183" s="195"/>
      <c r="U183" s="195"/>
      <c r="V183" s="195"/>
      <c r="W183" s="195"/>
      <c r="X183" s="195"/>
      <c r="Y183" s="195"/>
      <c r="Z183" s="195"/>
      <c r="AC183" s="115"/>
      <c r="AD183" s="192"/>
      <c r="AE183" s="193"/>
      <c r="AF183" s="193"/>
      <c r="AG183" s="195"/>
      <c r="AH183" s="195"/>
      <c r="AI183" s="195"/>
      <c r="AJ183" s="195"/>
      <c r="AK183" s="195"/>
      <c r="AL183" s="195"/>
      <c r="AM183" s="195"/>
      <c r="AN183" s="195"/>
    </row>
    <row r="184" x14ac:dyDescent="0.3">
      <c r="A184" s="115"/>
      <c r="B184" s="192"/>
      <c r="C184" s="193"/>
      <c r="D184" s="193"/>
      <c r="E184" s="195"/>
      <c r="F184" s="195"/>
      <c r="G184" s="195"/>
      <c r="H184" s="195"/>
      <c r="I184" s="195"/>
      <c r="J184" s="195"/>
      <c r="K184" s="195"/>
      <c r="L184" s="195"/>
      <c r="O184" s="115"/>
      <c r="P184" s="192"/>
      <c r="Q184" s="193"/>
      <c r="R184" s="193"/>
      <c r="S184" s="195"/>
      <c r="T184" s="195"/>
      <c r="U184" s="195"/>
      <c r="V184" s="195"/>
      <c r="W184" s="195"/>
      <c r="X184" s="195"/>
      <c r="Y184" s="195"/>
      <c r="Z184" s="195"/>
      <c r="AC184" s="115"/>
      <c r="AD184" s="192"/>
      <c r="AE184" s="193"/>
      <c r="AF184" s="193"/>
      <c r="AG184" s="195"/>
      <c r="AH184" s="195"/>
      <c r="AI184" s="195"/>
      <c r="AJ184" s="195"/>
      <c r="AK184" s="195"/>
      <c r="AL184" s="195"/>
      <c r="AM184" s="195"/>
      <c r="AN184" s="195"/>
    </row>
    <row r="185" x14ac:dyDescent="0.3">
      <c r="A185" s="115"/>
      <c r="B185" s="192"/>
      <c r="C185" s="193"/>
      <c r="D185" s="193"/>
      <c r="E185" s="195"/>
      <c r="F185" s="195"/>
      <c r="G185" s="195"/>
      <c r="H185" s="195"/>
      <c r="I185" s="195"/>
      <c r="J185" s="195"/>
      <c r="K185" s="195"/>
      <c r="L185" s="195"/>
      <c r="O185" s="115"/>
      <c r="P185" s="192"/>
      <c r="Q185" s="193"/>
      <c r="R185" s="193"/>
      <c r="S185" s="195"/>
      <c r="T185" s="195"/>
      <c r="U185" s="195"/>
      <c r="V185" s="195"/>
      <c r="W185" s="195"/>
      <c r="X185" s="195"/>
      <c r="Y185" s="195"/>
      <c r="Z185" s="195"/>
      <c r="AC185" s="115"/>
      <c r="AD185" s="192"/>
      <c r="AE185" s="193"/>
      <c r="AF185" s="193"/>
      <c r="AG185" s="195"/>
      <c r="AH185" s="195"/>
      <c r="AI185" s="195"/>
      <c r="AJ185" s="195"/>
      <c r="AK185" s="195"/>
      <c r="AL185" s="195"/>
      <c r="AM185" s="195"/>
      <c r="AN185" s="195"/>
    </row>
    <row r="186" x14ac:dyDescent="0.3">
      <c r="A186" s="115"/>
      <c r="B186" s="192"/>
      <c r="C186" s="193"/>
      <c r="D186" s="193"/>
      <c r="E186" s="195"/>
      <c r="F186" s="195"/>
      <c r="G186" s="195"/>
      <c r="H186" s="195"/>
      <c r="I186" s="195"/>
      <c r="J186" s="195"/>
      <c r="K186" s="195"/>
      <c r="L186" s="195"/>
      <c r="O186" s="115"/>
      <c r="P186" s="192"/>
      <c r="Q186" s="193"/>
      <c r="R186" s="193"/>
      <c r="S186" s="195"/>
      <c r="T186" s="195"/>
      <c r="U186" s="195"/>
      <c r="V186" s="195"/>
      <c r="W186" s="195"/>
      <c r="X186" s="195"/>
      <c r="Y186" s="195"/>
      <c r="Z186" s="195"/>
      <c r="AC186" s="115"/>
      <c r="AD186" s="192"/>
      <c r="AE186" s="193"/>
      <c r="AF186" s="193"/>
      <c r="AG186" s="195"/>
      <c r="AH186" s="195"/>
      <c r="AI186" s="195"/>
      <c r="AJ186" s="195"/>
      <c r="AK186" s="195"/>
      <c r="AL186" s="195"/>
      <c r="AM186" s="195"/>
      <c r="AN186" s="195"/>
    </row>
    <row r="187" x14ac:dyDescent="0.3">
      <c r="A187" s="115"/>
      <c r="B187" s="192"/>
      <c r="C187" s="193"/>
      <c r="D187" s="193"/>
      <c r="E187" s="195"/>
      <c r="F187" s="195"/>
      <c r="G187" s="195"/>
      <c r="H187" s="195"/>
      <c r="I187" s="195"/>
      <c r="J187" s="195"/>
      <c r="K187" s="195"/>
      <c r="L187" s="195"/>
      <c r="O187" s="115"/>
      <c r="P187" s="192"/>
      <c r="Q187" s="193"/>
      <c r="R187" s="193"/>
      <c r="S187" s="195"/>
      <c r="T187" s="195"/>
      <c r="U187" s="195"/>
      <c r="V187" s="195"/>
      <c r="W187" s="195"/>
      <c r="X187" s="195"/>
      <c r="Y187" s="195"/>
      <c r="Z187" s="195"/>
      <c r="AC187" s="115"/>
      <c r="AD187" s="192"/>
      <c r="AE187" s="193"/>
      <c r="AF187" s="193"/>
      <c r="AG187" s="195"/>
      <c r="AH187" s="195"/>
      <c r="AI187" s="195"/>
      <c r="AJ187" s="195"/>
      <c r="AK187" s="195"/>
      <c r="AL187" s="195"/>
      <c r="AM187" s="195"/>
      <c r="AN187" s="195"/>
    </row>
    <row r="188" x14ac:dyDescent="0.3">
      <c r="A188" s="115"/>
      <c r="B188" s="192"/>
      <c r="C188" s="193"/>
      <c r="D188" s="193"/>
      <c r="E188" s="195"/>
      <c r="F188" s="195"/>
      <c r="G188" s="195"/>
      <c r="H188" s="195"/>
      <c r="I188" s="195"/>
      <c r="J188" s="195"/>
      <c r="K188" s="195"/>
      <c r="L188" s="195"/>
      <c r="O188" s="115"/>
      <c r="P188" s="192"/>
      <c r="Q188" s="193"/>
      <c r="R188" s="193"/>
      <c r="S188" s="195"/>
      <c r="T188" s="195"/>
      <c r="U188" s="195"/>
      <c r="V188" s="195"/>
      <c r="W188" s="195"/>
      <c r="X188" s="195"/>
      <c r="Y188" s="195"/>
      <c r="Z188" s="195"/>
      <c r="AC188" s="115"/>
      <c r="AD188" s="192"/>
      <c r="AE188" s="193"/>
      <c r="AF188" s="193"/>
      <c r="AG188" s="195"/>
      <c r="AH188" s="195"/>
      <c r="AI188" s="195"/>
      <c r="AJ188" s="195"/>
      <c r="AK188" s="195"/>
      <c r="AL188" s="195"/>
      <c r="AM188" s="195"/>
      <c r="AN188" s="195"/>
    </row>
    <row r="189" x14ac:dyDescent="0.3">
      <c r="A189" s="115"/>
      <c r="B189" s="192"/>
      <c r="C189" s="193"/>
      <c r="D189" s="193"/>
      <c r="E189" s="195"/>
      <c r="F189" s="195"/>
      <c r="G189" s="195"/>
      <c r="H189" s="195"/>
      <c r="I189" s="195"/>
      <c r="J189" s="195"/>
      <c r="K189" s="195"/>
      <c r="L189" s="195"/>
      <c r="O189" s="115"/>
      <c r="P189" s="192"/>
      <c r="Q189" s="193"/>
      <c r="R189" s="193"/>
      <c r="S189" s="195"/>
      <c r="T189" s="195"/>
      <c r="U189" s="195"/>
      <c r="V189" s="195"/>
      <c r="W189" s="195"/>
      <c r="X189" s="195"/>
      <c r="Y189" s="195"/>
      <c r="Z189" s="195"/>
      <c r="AC189" s="115"/>
      <c r="AD189" s="192"/>
      <c r="AE189" s="193"/>
      <c r="AF189" s="193"/>
      <c r="AG189" s="195"/>
      <c r="AH189" s="195"/>
      <c r="AI189" s="195"/>
      <c r="AJ189" s="195"/>
      <c r="AK189" s="195"/>
      <c r="AL189" s="195"/>
      <c r="AM189" s="195"/>
      <c r="AN189" s="195"/>
    </row>
    <row r="190" x14ac:dyDescent="0.3">
      <c r="A190" s="115"/>
      <c r="B190" s="192"/>
      <c r="C190" s="193"/>
      <c r="D190" s="193"/>
      <c r="E190" s="195"/>
      <c r="F190" s="195"/>
      <c r="G190" s="195"/>
      <c r="H190" s="195"/>
      <c r="I190" s="195"/>
      <c r="J190" s="195"/>
      <c r="K190" s="195"/>
      <c r="L190" s="195"/>
      <c r="O190" s="115"/>
      <c r="P190" s="192"/>
      <c r="Q190" s="193"/>
      <c r="R190" s="193"/>
      <c r="S190" s="195"/>
      <c r="T190" s="195"/>
      <c r="U190" s="195"/>
      <c r="V190" s="195"/>
      <c r="W190" s="195"/>
      <c r="X190" s="195"/>
      <c r="Y190" s="195"/>
      <c r="Z190" s="195"/>
      <c r="AC190" s="115"/>
      <c r="AD190" s="192"/>
      <c r="AE190" s="193"/>
      <c r="AF190" s="193"/>
      <c r="AG190" s="195"/>
      <c r="AH190" s="195"/>
      <c r="AI190" s="195"/>
      <c r="AJ190" s="195"/>
      <c r="AK190" s="195"/>
      <c r="AL190" s="195"/>
      <c r="AM190" s="195"/>
      <c r="AN190" s="195"/>
    </row>
    <row r="191" x14ac:dyDescent="0.3">
      <c r="A191" s="115"/>
      <c r="B191" s="192"/>
      <c r="C191" s="193"/>
      <c r="D191" s="193"/>
      <c r="E191" s="195"/>
      <c r="F191" s="195"/>
      <c r="G191" s="195"/>
      <c r="H191" s="195"/>
      <c r="I191" s="195"/>
      <c r="J191" s="195"/>
      <c r="K191" s="195"/>
      <c r="L191" s="195"/>
      <c r="O191" s="115"/>
      <c r="P191" s="192"/>
      <c r="Q191" s="193"/>
      <c r="R191" s="193"/>
      <c r="S191" s="195"/>
      <c r="T191" s="195"/>
      <c r="U191" s="195"/>
      <c r="V191" s="195"/>
      <c r="W191" s="195"/>
      <c r="X191" s="195"/>
      <c r="Y191" s="195"/>
      <c r="Z191" s="195"/>
      <c r="AC191" s="115"/>
      <c r="AD191" s="192"/>
      <c r="AE191" s="193"/>
      <c r="AF191" s="193"/>
      <c r="AG191" s="195"/>
      <c r="AH191" s="195"/>
      <c r="AI191" s="195"/>
      <c r="AJ191" s="195"/>
      <c r="AK191" s="195"/>
      <c r="AL191" s="195"/>
      <c r="AM191" s="195"/>
      <c r="AN191" s="195"/>
    </row>
    <row r="192" x14ac:dyDescent="0.3">
      <c r="A192" s="115"/>
      <c r="B192" s="192"/>
      <c r="C192" s="193"/>
      <c r="D192" s="193"/>
      <c r="E192" s="195"/>
      <c r="F192" s="195"/>
      <c r="G192" s="195"/>
      <c r="H192" s="195"/>
      <c r="I192" s="195"/>
      <c r="J192" s="195"/>
      <c r="K192" s="195"/>
      <c r="L192" s="195"/>
      <c r="O192" s="115"/>
      <c r="P192" s="192"/>
      <c r="Q192" s="193"/>
      <c r="R192" s="193"/>
      <c r="S192" s="195"/>
      <c r="T192" s="195"/>
      <c r="U192" s="195"/>
      <c r="V192" s="195"/>
      <c r="W192" s="195"/>
      <c r="X192" s="195"/>
      <c r="Y192" s="195"/>
      <c r="Z192" s="195"/>
      <c r="AC192" s="115"/>
      <c r="AD192" s="192"/>
      <c r="AE192" s="193"/>
      <c r="AF192" s="193"/>
      <c r="AG192" s="195"/>
      <c r="AH192" s="195"/>
      <c r="AI192" s="195"/>
      <c r="AJ192" s="195"/>
      <c r="AK192" s="195"/>
      <c r="AL192" s="195"/>
      <c r="AM192" s="195"/>
      <c r="AN192" s="195"/>
    </row>
    <row r="193" x14ac:dyDescent="0.3">
      <c r="A193" s="115"/>
      <c r="B193" s="192"/>
      <c r="C193" s="193"/>
      <c r="D193" s="193"/>
      <c r="E193" s="195"/>
      <c r="F193" s="195"/>
      <c r="G193" s="195"/>
      <c r="H193" s="195"/>
      <c r="I193" s="195"/>
      <c r="J193" s="195"/>
      <c r="K193" s="195"/>
      <c r="L193" s="195"/>
      <c r="O193" s="115"/>
      <c r="P193" s="192"/>
      <c r="Q193" s="193"/>
      <c r="R193" s="193"/>
      <c r="S193" s="195"/>
      <c r="T193" s="195"/>
      <c r="U193" s="195"/>
      <c r="V193" s="195"/>
      <c r="W193" s="195"/>
      <c r="X193" s="195"/>
      <c r="Y193" s="195"/>
      <c r="Z193" s="195"/>
      <c r="AC193" s="115"/>
      <c r="AD193" s="192"/>
      <c r="AE193" s="193"/>
      <c r="AF193" s="193"/>
      <c r="AG193" s="195"/>
      <c r="AH193" s="195"/>
      <c r="AI193" s="195"/>
      <c r="AJ193" s="195"/>
      <c r="AK193" s="195"/>
      <c r="AL193" s="195"/>
      <c r="AM193" s="195"/>
      <c r="AN193" s="195"/>
    </row>
    <row r="194" x14ac:dyDescent="0.3">
      <c r="A194" s="115"/>
      <c r="B194" s="192"/>
      <c r="C194" s="193"/>
      <c r="D194" s="193"/>
      <c r="E194" s="195"/>
      <c r="F194" s="195"/>
      <c r="G194" s="195"/>
      <c r="H194" s="195"/>
      <c r="I194" s="195"/>
      <c r="J194" s="195"/>
      <c r="K194" s="195"/>
      <c r="L194" s="195"/>
      <c r="O194" s="115"/>
      <c r="P194" s="192"/>
      <c r="Q194" s="193"/>
      <c r="R194" s="193"/>
      <c r="S194" s="195"/>
      <c r="T194" s="195"/>
      <c r="U194" s="195"/>
      <c r="V194" s="195"/>
      <c r="W194" s="195"/>
      <c r="X194" s="195"/>
      <c r="Y194" s="195"/>
      <c r="Z194" s="195"/>
      <c r="AC194" s="115"/>
      <c r="AD194" s="192"/>
      <c r="AE194" s="193"/>
      <c r="AF194" s="193"/>
      <c r="AG194" s="195"/>
      <c r="AH194" s="195"/>
      <c r="AI194" s="195"/>
      <c r="AJ194" s="195"/>
      <c r="AK194" s="195"/>
      <c r="AL194" s="195"/>
      <c r="AM194" s="195"/>
      <c r="AN194" s="195"/>
    </row>
    <row r="195" x14ac:dyDescent="0.3">
      <c r="A195" s="115"/>
      <c r="B195" s="192"/>
      <c r="C195" s="193"/>
      <c r="D195" s="193"/>
      <c r="E195" s="195"/>
      <c r="F195" s="195"/>
      <c r="G195" s="195"/>
      <c r="H195" s="195"/>
      <c r="I195" s="195"/>
      <c r="J195" s="195"/>
      <c r="K195" s="195"/>
      <c r="L195" s="195"/>
      <c r="O195" s="115"/>
      <c r="P195" s="192"/>
      <c r="Q195" s="193"/>
      <c r="R195" s="193"/>
      <c r="S195" s="195"/>
      <c r="T195" s="195"/>
      <c r="U195" s="195"/>
      <c r="V195" s="195"/>
      <c r="W195" s="195"/>
      <c r="X195" s="195"/>
      <c r="Y195" s="195"/>
      <c r="Z195" s="195"/>
      <c r="AC195" s="115"/>
      <c r="AD195" s="192"/>
      <c r="AE195" s="193"/>
      <c r="AF195" s="193"/>
      <c r="AG195" s="195"/>
      <c r="AH195" s="195"/>
      <c r="AI195" s="195"/>
      <c r="AJ195" s="195"/>
      <c r="AK195" s="195"/>
      <c r="AL195" s="195"/>
      <c r="AM195" s="195"/>
      <c r="AN195" s="195"/>
    </row>
    <row r="196" x14ac:dyDescent="0.3">
      <c r="A196" s="115"/>
      <c r="B196" s="192"/>
      <c r="C196" s="193"/>
      <c r="D196" s="193"/>
      <c r="E196" s="195"/>
      <c r="F196" s="195"/>
      <c r="G196" s="195"/>
      <c r="H196" s="195"/>
      <c r="I196" s="195"/>
      <c r="J196" s="195"/>
      <c r="K196" s="195"/>
      <c r="L196" s="195"/>
      <c r="O196" s="115"/>
      <c r="P196" s="192"/>
      <c r="Q196" s="193"/>
      <c r="R196" s="193"/>
      <c r="S196" s="195"/>
      <c r="T196" s="195"/>
      <c r="U196" s="195"/>
      <c r="V196" s="195"/>
      <c r="W196" s="195"/>
      <c r="X196" s="195"/>
      <c r="Y196" s="195"/>
      <c r="Z196" s="195"/>
      <c r="AC196" s="115"/>
      <c r="AD196" s="192"/>
      <c r="AE196" s="193"/>
      <c r="AF196" s="193"/>
      <c r="AG196" s="195"/>
      <c r="AH196" s="195"/>
      <c r="AI196" s="195"/>
      <c r="AJ196" s="195"/>
      <c r="AK196" s="195"/>
      <c r="AL196" s="195"/>
      <c r="AM196" s="195"/>
      <c r="AN196" s="195"/>
    </row>
    <row r="197" x14ac:dyDescent="0.3">
      <c r="A197" s="115"/>
      <c r="B197" s="192"/>
      <c r="C197" s="193"/>
      <c r="D197" s="193"/>
      <c r="E197" s="195"/>
      <c r="F197" s="195"/>
      <c r="G197" s="195"/>
      <c r="H197" s="195"/>
      <c r="I197" s="195"/>
      <c r="J197" s="195"/>
      <c r="K197" s="195"/>
      <c r="L197" s="195"/>
      <c r="O197" s="115"/>
      <c r="P197" s="192"/>
      <c r="Q197" s="193"/>
      <c r="R197" s="193"/>
      <c r="S197" s="195"/>
      <c r="T197" s="195"/>
      <c r="U197" s="195"/>
      <c r="V197" s="195"/>
      <c r="W197" s="195"/>
      <c r="X197" s="195"/>
      <c r="Y197" s="195"/>
      <c r="Z197" s="195"/>
      <c r="AC197" s="115"/>
      <c r="AD197" s="192"/>
      <c r="AE197" s="193"/>
      <c r="AF197" s="193"/>
      <c r="AG197" s="195"/>
      <c r="AH197" s="195"/>
      <c r="AI197" s="195"/>
      <c r="AJ197" s="195"/>
      <c r="AK197" s="195"/>
      <c r="AL197" s="195"/>
      <c r="AM197" s="195"/>
      <c r="AN197" s="195"/>
    </row>
    <row r="198" x14ac:dyDescent="0.3">
      <c r="A198" s="115"/>
      <c r="B198" s="192"/>
      <c r="C198" s="193"/>
      <c r="D198" s="193"/>
      <c r="E198" s="195"/>
      <c r="F198" s="195"/>
      <c r="G198" s="195"/>
      <c r="H198" s="195"/>
      <c r="I198" s="195"/>
      <c r="J198" s="195"/>
      <c r="K198" s="195"/>
      <c r="L198" s="195"/>
      <c r="O198" s="115"/>
      <c r="P198" s="192"/>
      <c r="Q198" s="193"/>
      <c r="R198" s="193"/>
      <c r="S198" s="195"/>
      <c r="T198" s="195"/>
      <c r="U198" s="195"/>
      <c r="V198" s="195"/>
      <c r="W198" s="195"/>
      <c r="X198" s="195"/>
      <c r="Y198" s="195"/>
      <c r="Z198" s="195"/>
      <c r="AC198" s="115"/>
      <c r="AD198" s="192"/>
      <c r="AE198" s="193"/>
      <c r="AF198" s="193"/>
      <c r="AG198" s="195"/>
      <c r="AH198" s="195"/>
      <c r="AI198" s="195"/>
      <c r="AJ198" s="195"/>
      <c r="AK198" s="195"/>
      <c r="AL198" s="195"/>
      <c r="AM198" s="195"/>
      <c r="AN198" s="195"/>
    </row>
    <row r="199" x14ac:dyDescent="0.3">
      <c r="A199" s="115"/>
      <c r="B199" s="192"/>
      <c r="C199" s="193"/>
      <c r="D199" s="193"/>
      <c r="E199" s="195"/>
      <c r="F199" s="195"/>
      <c r="G199" s="195"/>
      <c r="H199" s="195"/>
      <c r="I199" s="195"/>
      <c r="J199" s="195"/>
      <c r="K199" s="195"/>
      <c r="L199" s="195"/>
      <c r="O199" s="115"/>
      <c r="P199" s="192"/>
      <c r="Q199" s="193"/>
      <c r="R199" s="193"/>
      <c r="S199" s="195"/>
      <c r="T199" s="195"/>
      <c r="U199" s="195"/>
      <c r="V199" s="195"/>
      <c r="W199" s="195"/>
      <c r="X199" s="195"/>
      <c r="Y199" s="195"/>
      <c r="Z199" s="195"/>
      <c r="AC199" s="115"/>
      <c r="AD199" s="192"/>
      <c r="AE199" s="193"/>
      <c r="AF199" s="193"/>
      <c r="AG199" s="195"/>
      <c r="AH199" s="195"/>
      <c r="AI199" s="195"/>
      <c r="AJ199" s="195"/>
      <c r="AK199" s="195"/>
      <c r="AL199" s="195"/>
      <c r="AM199" s="195"/>
      <c r="AN199" s="195"/>
    </row>
    <row r="200" x14ac:dyDescent="0.3">
      <c r="A200" s="115"/>
      <c r="B200" s="192"/>
      <c r="C200" s="193"/>
      <c r="D200" s="193"/>
      <c r="E200" s="195"/>
      <c r="F200" s="195"/>
      <c r="G200" s="195"/>
      <c r="H200" s="195"/>
      <c r="I200" s="195"/>
      <c r="J200" s="195"/>
      <c r="K200" s="195"/>
      <c r="L200" s="195"/>
      <c r="O200" s="115"/>
      <c r="P200" s="192"/>
      <c r="Q200" s="193"/>
      <c r="R200" s="193"/>
      <c r="S200" s="195"/>
      <c r="T200" s="195"/>
      <c r="U200" s="195"/>
      <c r="V200" s="195"/>
      <c r="W200" s="195"/>
      <c r="X200" s="195"/>
      <c r="Y200" s="195"/>
      <c r="Z200" s="195"/>
      <c r="AC200" s="115"/>
      <c r="AD200" s="192"/>
      <c r="AE200" s="193"/>
      <c r="AF200" s="193"/>
      <c r="AG200" s="195"/>
      <c r="AH200" s="195"/>
      <c r="AI200" s="195"/>
      <c r="AJ200" s="195"/>
      <c r="AK200" s="195"/>
      <c r="AL200" s="195"/>
      <c r="AM200" s="195"/>
      <c r="AN200" s="195"/>
    </row>
    <row r="201" x14ac:dyDescent="0.3">
      <c r="A201" s="115"/>
      <c r="B201" s="192"/>
      <c r="C201" s="193"/>
      <c r="D201" s="193"/>
      <c r="E201" s="195"/>
      <c r="F201" s="195"/>
      <c r="G201" s="195"/>
      <c r="H201" s="195"/>
      <c r="I201" s="195"/>
      <c r="J201" s="195"/>
      <c r="K201" s="195"/>
      <c r="L201" s="195"/>
      <c r="O201" s="115"/>
      <c r="P201" s="192"/>
      <c r="Q201" s="193"/>
      <c r="R201" s="193"/>
      <c r="S201" s="195"/>
      <c r="T201" s="195"/>
      <c r="U201" s="195"/>
      <c r="V201" s="195"/>
      <c r="W201" s="195"/>
      <c r="X201" s="195"/>
      <c r="Y201" s="195"/>
      <c r="Z201" s="195"/>
      <c r="AC201" s="115"/>
      <c r="AD201" s="192"/>
      <c r="AE201" s="193"/>
      <c r="AF201" s="193"/>
      <c r="AG201" s="195"/>
      <c r="AH201" s="195"/>
      <c r="AI201" s="195"/>
      <c r="AJ201" s="195"/>
      <c r="AK201" s="195"/>
      <c r="AL201" s="195"/>
      <c r="AM201" s="195"/>
      <c r="AN201" s="195"/>
    </row>
    <row r="202" x14ac:dyDescent="0.3">
      <c r="A202" s="115"/>
      <c r="B202" s="192"/>
      <c r="C202" s="193"/>
      <c r="D202" s="193"/>
      <c r="E202" s="195"/>
      <c r="F202" s="195"/>
      <c r="G202" s="195"/>
      <c r="H202" s="195"/>
      <c r="I202" s="195"/>
      <c r="J202" s="195"/>
      <c r="K202" s="195"/>
      <c r="L202" s="195"/>
      <c r="O202" s="115"/>
      <c r="P202" s="192"/>
      <c r="Q202" s="193"/>
      <c r="R202" s="193"/>
      <c r="S202" s="195"/>
      <c r="T202" s="195"/>
      <c r="U202" s="195"/>
      <c r="V202" s="195"/>
      <c r="W202" s="195"/>
      <c r="X202" s="195"/>
      <c r="Y202" s="195"/>
      <c r="Z202" s="195"/>
      <c r="AC202" s="115"/>
      <c r="AD202" s="192"/>
      <c r="AE202" s="193"/>
      <c r="AF202" s="193"/>
      <c r="AG202" s="195"/>
      <c r="AH202" s="195"/>
      <c r="AI202" s="195"/>
      <c r="AJ202" s="195"/>
      <c r="AK202" s="195"/>
      <c r="AL202" s="195"/>
      <c r="AM202" s="195"/>
      <c r="AN202" s="195"/>
    </row>
    <row r="203" x14ac:dyDescent="0.3">
      <c r="A203" s="115"/>
      <c r="B203" s="192"/>
      <c r="C203" s="193"/>
      <c r="D203" s="193"/>
      <c r="E203" s="195"/>
      <c r="F203" s="195"/>
      <c r="G203" s="195"/>
      <c r="H203" s="195"/>
      <c r="I203" s="195"/>
      <c r="J203" s="195"/>
      <c r="K203" s="195"/>
      <c r="L203" s="195"/>
      <c r="O203" s="115"/>
      <c r="P203" s="192"/>
      <c r="Q203" s="193"/>
      <c r="R203" s="193"/>
      <c r="S203" s="195"/>
      <c r="T203" s="195"/>
      <c r="U203" s="195"/>
      <c r="V203" s="195"/>
      <c r="W203" s="195"/>
      <c r="X203" s="195"/>
      <c r="Y203" s="195"/>
      <c r="Z203" s="195"/>
      <c r="AC203" s="115"/>
      <c r="AD203" s="192"/>
      <c r="AE203" s="193"/>
      <c r="AF203" s="193"/>
      <c r="AG203" s="195"/>
      <c r="AH203" s="195"/>
      <c r="AI203" s="195"/>
      <c r="AJ203" s="195"/>
      <c r="AK203" s="195"/>
      <c r="AL203" s="195"/>
      <c r="AM203" s="195"/>
      <c r="AN203" s="195"/>
    </row>
    <row r="204" x14ac:dyDescent="0.3">
      <c r="A204" s="115"/>
      <c r="B204" s="192"/>
      <c r="C204" s="193"/>
      <c r="D204" s="193"/>
      <c r="E204" s="195"/>
      <c r="F204" s="195"/>
      <c r="G204" s="195"/>
      <c r="H204" s="195"/>
      <c r="I204" s="195"/>
      <c r="J204" s="195"/>
      <c r="K204" s="195"/>
      <c r="L204" s="195"/>
      <c r="O204" s="115"/>
      <c r="P204" s="192"/>
      <c r="Q204" s="193"/>
      <c r="R204" s="193"/>
      <c r="S204" s="195"/>
      <c r="T204" s="195"/>
      <c r="U204" s="195"/>
      <c r="V204" s="195"/>
      <c r="W204" s="195"/>
      <c r="X204" s="195"/>
      <c r="Y204" s="195"/>
      <c r="Z204" s="195"/>
      <c r="AC204" s="115"/>
      <c r="AD204" s="192"/>
      <c r="AE204" s="193"/>
      <c r="AF204" s="193"/>
      <c r="AG204" s="195"/>
      <c r="AH204" s="195"/>
      <c r="AI204" s="195"/>
      <c r="AJ204" s="195"/>
      <c r="AK204" s="195"/>
      <c r="AL204" s="195"/>
      <c r="AM204" s="195"/>
      <c r="AN204" s="195"/>
    </row>
    <row r="205" x14ac:dyDescent="0.3">
      <c r="A205" s="115"/>
      <c r="B205" s="192"/>
      <c r="C205" s="193"/>
      <c r="D205" s="193"/>
      <c r="E205" s="195"/>
      <c r="F205" s="195"/>
      <c r="G205" s="195"/>
      <c r="H205" s="195"/>
      <c r="I205" s="195"/>
      <c r="J205" s="195"/>
      <c r="K205" s="195"/>
      <c r="L205" s="195"/>
      <c r="O205" s="115"/>
      <c r="P205" s="192"/>
      <c r="Q205" s="193"/>
      <c r="R205" s="193"/>
      <c r="S205" s="195"/>
      <c r="T205" s="195"/>
      <c r="U205" s="195"/>
      <c r="V205" s="195"/>
      <c r="W205" s="195"/>
      <c r="X205" s="195"/>
      <c r="Y205" s="195"/>
      <c r="Z205" s="195"/>
      <c r="AC205" s="115"/>
      <c r="AD205" s="192"/>
      <c r="AE205" s="193"/>
      <c r="AF205" s="193"/>
      <c r="AG205" s="195"/>
      <c r="AH205" s="195"/>
      <c r="AI205" s="195"/>
      <c r="AJ205" s="195"/>
      <c r="AK205" s="195"/>
      <c r="AL205" s="195"/>
      <c r="AM205" s="195"/>
      <c r="AN205" s="195"/>
    </row>
    <row r="206" x14ac:dyDescent="0.3">
      <c r="A206" s="115"/>
      <c r="B206" s="192"/>
      <c r="C206" s="193"/>
      <c r="D206" s="193"/>
      <c r="E206" s="195"/>
      <c r="F206" s="195"/>
      <c r="G206" s="195"/>
      <c r="H206" s="195"/>
      <c r="I206" s="195"/>
      <c r="J206" s="195"/>
      <c r="K206" s="195"/>
      <c r="L206" s="195"/>
      <c r="O206" s="115"/>
      <c r="P206" s="192"/>
      <c r="Q206" s="193"/>
      <c r="R206" s="193"/>
      <c r="S206" s="195"/>
      <c r="T206" s="195"/>
      <c r="U206" s="195"/>
      <c r="V206" s="195"/>
      <c r="W206" s="195"/>
      <c r="X206" s="195"/>
      <c r="Y206" s="195"/>
      <c r="Z206" s="195"/>
      <c r="AC206" s="115"/>
      <c r="AD206" s="192"/>
      <c r="AE206" s="193"/>
      <c r="AF206" s="193"/>
      <c r="AG206" s="195"/>
      <c r="AH206" s="195"/>
      <c r="AI206" s="195"/>
      <c r="AJ206" s="195"/>
      <c r="AK206" s="195"/>
      <c r="AL206" s="195"/>
      <c r="AM206" s="195"/>
      <c r="AN206" s="195"/>
    </row>
    <row r="207" x14ac:dyDescent="0.3">
      <c r="A207" s="115"/>
      <c r="B207" s="192"/>
      <c r="C207" s="193"/>
      <c r="D207" s="193"/>
      <c r="E207" s="195"/>
      <c r="F207" s="195"/>
      <c r="G207" s="195"/>
      <c r="H207" s="195"/>
      <c r="I207" s="195"/>
      <c r="J207" s="195"/>
      <c r="K207" s="195"/>
      <c r="L207" s="195"/>
      <c r="O207" s="115"/>
      <c r="P207" s="192"/>
      <c r="Q207" s="193"/>
      <c r="R207" s="193"/>
      <c r="S207" s="195"/>
      <c r="T207" s="195"/>
      <c r="U207" s="195"/>
      <c r="V207" s="195"/>
      <c r="W207" s="195"/>
      <c r="X207" s="195"/>
      <c r="Y207" s="195"/>
      <c r="Z207" s="195"/>
      <c r="AC207" s="115"/>
      <c r="AD207" s="192"/>
      <c r="AE207" s="193"/>
      <c r="AF207" s="193"/>
      <c r="AG207" s="195"/>
      <c r="AH207" s="195"/>
      <c r="AI207" s="195"/>
      <c r="AJ207" s="195"/>
      <c r="AK207" s="195"/>
      <c r="AL207" s="195"/>
      <c r="AM207" s="195"/>
      <c r="AN207" s="195"/>
    </row>
    <row r="208" x14ac:dyDescent="0.3">
      <c r="A208" s="115"/>
      <c r="B208" s="192"/>
      <c r="C208" s="193"/>
      <c r="D208" s="193"/>
      <c r="E208" s="195"/>
      <c r="F208" s="195"/>
      <c r="G208" s="195"/>
      <c r="H208" s="195"/>
      <c r="I208" s="195"/>
      <c r="J208" s="195"/>
      <c r="K208" s="195"/>
      <c r="L208" s="195"/>
      <c r="O208" s="115"/>
      <c r="P208" s="192"/>
      <c r="Q208" s="193"/>
      <c r="R208" s="193"/>
      <c r="S208" s="195"/>
      <c r="T208" s="195"/>
      <c r="U208" s="195"/>
      <c r="V208" s="195"/>
      <c r="W208" s="195"/>
      <c r="X208" s="195"/>
      <c r="Y208" s="195"/>
      <c r="Z208" s="195"/>
      <c r="AC208" s="115"/>
      <c r="AD208" s="192"/>
      <c r="AE208" s="193"/>
      <c r="AF208" s="193"/>
      <c r="AG208" s="195"/>
      <c r="AH208" s="195"/>
      <c r="AI208" s="195"/>
      <c r="AJ208" s="195"/>
      <c r="AK208" s="195"/>
      <c r="AL208" s="195"/>
      <c r="AM208" s="195"/>
      <c r="AN208" s="195"/>
    </row>
    <row r="209" x14ac:dyDescent="0.3">
      <c r="A209" s="115"/>
      <c r="B209" s="192"/>
      <c r="C209" s="193"/>
      <c r="D209" s="193"/>
      <c r="E209" s="195"/>
      <c r="F209" s="195"/>
      <c r="G209" s="195"/>
      <c r="H209" s="195"/>
      <c r="I209" s="195"/>
      <c r="J209" s="195"/>
      <c r="K209" s="195"/>
      <c r="L209" s="195"/>
      <c r="O209" s="115"/>
      <c r="P209" s="192"/>
      <c r="Q209" s="193"/>
      <c r="R209" s="193"/>
      <c r="S209" s="195"/>
      <c r="T209" s="195"/>
      <c r="U209" s="195"/>
      <c r="V209" s="195"/>
      <c r="W209" s="195"/>
      <c r="X209" s="195"/>
      <c r="Y209" s="195"/>
      <c r="Z209" s="195"/>
      <c r="AC209" s="115"/>
      <c r="AD209" s="192"/>
      <c r="AE209" s="193"/>
      <c r="AF209" s="193"/>
      <c r="AG209" s="195"/>
      <c r="AH209" s="195"/>
      <c r="AI209" s="195"/>
      <c r="AJ209" s="195"/>
      <c r="AK209" s="195"/>
      <c r="AL209" s="195"/>
      <c r="AM209" s="195"/>
      <c r="AN209" s="195"/>
    </row>
    <row r="210" x14ac:dyDescent="0.3">
      <c r="A210" s="115"/>
      <c r="B210" s="192"/>
      <c r="C210" s="193"/>
      <c r="D210" s="193"/>
      <c r="E210" s="195"/>
      <c r="F210" s="195"/>
      <c r="G210" s="195"/>
      <c r="H210" s="195"/>
      <c r="I210" s="195"/>
      <c r="J210" s="195"/>
      <c r="K210" s="195"/>
      <c r="L210" s="195"/>
      <c r="O210" s="115"/>
      <c r="P210" s="192"/>
      <c r="Q210" s="193"/>
      <c r="R210" s="193"/>
      <c r="S210" s="195"/>
      <c r="T210" s="195"/>
      <c r="U210" s="195"/>
      <c r="V210" s="195"/>
      <c r="W210" s="195"/>
      <c r="X210" s="195"/>
      <c r="Y210" s="195"/>
      <c r="Z210" s="195"/>
      <c r="AC210" s="115"/>
      <c r="AD210" s="192"/>
      <c r="AE210" s="193"/>
      <c r="AF210" s="193"/>
      <c r="AG210" s="195"/>
      <c r="AH210" s="195"/>
      <c r="AI210" s="195"/>
      <c r="AJ210" s="195"/>
      <c r="AK210" s="195"/>
      <c r="AL210" s="195"/>
      <c r="AM210" s="195"/>
      <c r="AN210" s="195"/>
    </row>
    <row r="211" x14ac:dyDescent="0.3">
      <c r="A211" s="115"/>
      <c r="B211" s="192"/>
      <c r="C211" s="193"/>
      <c r="D211" s="193"/>
      <c r="E211" s="195"/>
      <c r="F211" s="195"/>
      <c r="G211" s="195"/>
      <c r="H211" s="195"/>
      <c r="I211" s="195"/>
      <c r="J211" s="195"/>
      <c r="K211" s="195"/>
      <c r="L211" s="195"/>
      <c r="O211" s="115"/>
      <c r="P211" s="192"/>
      <c r="Q211" s="193"/>
      <c r="R211" s="193"/>
      <c r="S211" s="195"/>
      <c r="T211" s="195"/>
      <c r="U211" s="195"/>
      <c r="V211" s="195"/>
      <c r="W211" s="195"/>
      <c r="X211" s="195"/>
      <c r="Y211" s="195"/>
      <c r="Z211" s="195"/>
      <c r="AC211" s="115"/>
      <c r="AD211" s="192"/>
      <c r="AE211" s="193"/>
      <c r="AF211" s="193"/>
      <c r="AG211" s="195"/>
      <c r="AH211" s="195"/>
      <c r="AI211" s="195"/>
      <c r="AJ211" s="195"/>
      <c r="AK211" s="195"/>
      <c r="AL211" s="195"/>
      <c r="AM211" s="195"/>
      <c r="AN211" s="195"/>
    </row>
    <row r="212" x14ac:dyDescent="0.3">
      <c r="A212" s="115"/>
      <c r="B212" s="192"/>
      <c r="C212" s="193"/>
      <c r="D212" s="193"/>
      <c r="E212" s="195"/>
      <c r="F212" s="195"/>
      <c r="G212" s="195"/>
      <c r="H212" s="195"/>
      <c r="I212" s="195"/>
      <c r="J212" s="195"/>
      <c r="K212" s="195"/>
      <c r="L212" s="195"/>
      <c r="O212" s="115"/>
      <c r="P212" s="192"/>
      <c r="Q212" s="193"/>
      <c r="R212" s="193"/>
      <c r="S212" s="195"/>
      <c r="T212" s="195"/>
      <c r="U212" s="195"/>
      <c r="V212" s="195"/>
      <c r="W212" s="195"/>
      <c r="X212" s="195"/>
      <c r="Y212" s="195"/>
      <c r="Z212" s="195"/>
      <c r="AC212" s="115"/>
      <c r="AD212" s="192"/>
      <c r="AE212" s="193"/>
      <c r="AF212" s="193"/>
      <c r="AG212" s="195"/>
      <c r="AH212" s="195"/>
      <c r="AI212" s="195"/>
      <c r="AJ212" s="195"/>
      <c r="AK212" s="195"/>
      <c r="AL212" s="195"/>
      <c r="AM212" s="195"/>
      <c r="AN212" s="195"/>
    </row>
    <row r="213" x14ac:dyDescent="0.3">
      <c r="A213" s="115"/>
      <c r="B213" s="192"/>
      <c r="C213" s="193"/>
      <c r="D213" s="193"/>
      <c r="E213" s="195"/>
      <c r="F213" s="195"/>
      <c r="G213" s="195"/>
      <c r="H213" s="195"/>
      <c r="I213" s="195"/>
      <c r="J213" s="195"/>
      <c r="K213" s="195"/>
      <c r="L213" s="195"/>
      <c r="O213" s="115"/>
      <c r="P213" s="192"/>
      <c r="Q213" s="193"/>
      <c r="R213" s="193"/>
      <c r="S213" s="195"/>
      <c r="T213" s="195"/>
      <c r="U213" s="195"/>
      <c r="V213" s="195"/>
      <c r="W213" s="195"/>
      <c r="X213" s="195"/>
      <c r="Y213" s="195"/>
      <c r="Z213" s="195"/>
      <c r="AC213" s="115"/>
      <c r="AD213" s="192"/>
      <c r="AE213" s="193"/>
      <c r="AF213" s="193"/>
      <c r="AG213" s="195"/>
      <c r="AH213" s="195"/>
      <c r="AI213" s="195"/>
      <c r="AJ213" s="195"/>
      <c r="AK213" s="195"/>
      <c r="AL213" s="195"/>
      <c r="AM213" s="195"/>
      <c r="AN213" s="195"/>
    </row>
    <row r="214" x14ac:dyDescent="0.3">
      <c r="A214" s="115"/>
      <c r="B214" s="192"/>
      <c r="C214" s="193"/>
      <c r="D214" s="193"/>
      <c r="E214" s="195"/>
      <c r="F214" s="195"/>
      <c r="G214" s="195"/>
      <c r="H214" s="195"/>
      <c r="I214" s="195"/>
      <c r="J214" s="195"/>
      <c r="K214" s="195"/>
      <c r="L214" s="195"/>
      <c r="O214" s="115"/>
      <c r="P214" s="192"/>
      <c r="Q214" s="193"/>
      <c r="R214" s="193"/>
      <c r="S214" s="195"/>
      <c r="T214" s="195"/>
      <c r="U214" s="195"/>
      <c r="V214" s="195"/>
      <c r="W214" s="195"/>
      <c r="X214" s="195"/>
      <c r="Y214" s="195"/>
      <c r="Z214" s="195"/>
      <c r="AC214" s="115"/>
      <c r="AD214" s="192"/>
      <c r="AE214" s="193"/>
      <c r="AF214" s="193"/>
      <c r="AG214" s="195"/>
      <c r="AH214" s="195"/>
      <c r="AI214" s="195"/>
      <c r="AJ214" s="195"/>
      <c r="AK214" s="195"/>
      <c r="AL214" s="195"/>
      <c r="AM214" s="195"/>
      <c r="AN214" s="195"/>
    </row>
    <row r="215" x14ac:dyDescent="0.3">
      <c r="A215" s="115"/>
      <c r="B215" s="192"/>
      <c r="C215" s="193"/>
      <c r="D215" s="193"/>
      <c r="E215" s="195"/>
      <c r="F215" s="195"/>
      <c r="G215" s="195"/>
      <c r="H215" s="195"/>
      <c r="I215" s="195"/>
      <c r="J215" s="195"/>
      <c r="K215" s="195"/>
      <c r="L215" s="195"/>
      <c r="O215" s="115"/>
      <c r="P215" s="192"/>
      <c r="Q215" s="193"/>
      <c r="R215" s="193"/>
      <c r="S215" s="195"/>
      <c r="T215" s="195"/>
      <c r="U215" s="195"/>
      <c r="V215" s="195"/>
      <c r="W215" s="195"/>
      <c r="X215" s="195"/>
      <c r="Y215" s="195"/>
      <c r="Z215" s="195"/>
      <c r="AC215" s="115"/>
      <c r="AD215" s="192"/>
      <c r="AE215" s="193"/>
      <c r="AF215" s="193"/>
      <c r="AG215" s="195"/>
      <c r="AH215" s="195"/>
      <c r="AI215" s="195"/>
      <c r="AJ215" s="195"/>
      <c r="AK215" s="195"/>
      <c r="AL215" s="195"/>
      <c r="AM215" s="195"/>
      <c r="AN215" s="195"/>
    </row>
    <row r="216" x14ac:dyDescent="0.3">
      <c r="A216" s="115"/>
      <c r="B216" s="192"/>
      <c r="C216" s="193"/>
      <c r="D216" s="193"/>
      <c r="E216" s="195"/>
      <c r="F216" s="195"/>
      <c r="G216" s="195"/>
      <c r="H216" s="195"/>
      <c r="I216" s="195"/>
      <c r="J216" s="195"/>
      <c r="K216" s="195"/>
      <c r="L216" s="195"/>
      <c r="O216" s="115"/>
      <c r="P216" s="192"/>
      <c r="Q216" s="193"/>
      <c r="R216" s="193"/>
      <c r="S216" s="195"/>
      <c r="T216" s="195"/>
      <c r="U216" s="195"/>
      <c r="V216" s="195"/>
      <c r="W216" s="195"/>
      <c r="X216" s="195"/>
      <c r="Y216" s="195"/>
      <c r="Z216" s="195"/>
      <c r="AC216" s="115"/>
      <c r="AD216" s="192"/>
      <c r="AE216" s="193"/>
      <c r="AF216" s="193"/>
      <c r="AG216" s="195"/>
      <c r="AH216" s="195"/>
      <c r="AI216" s="195"/>
      <c r="AJ216" s="195"/>
      <c r="AK216" s="195"/>
      <c r="AL216" s="195"/>
      <c r="AM216" s="195"/>
      <c r="AN216" s="195"/>
    </row>
    <row r="217" x14ac:dyDescent="0.3">
      <c r="A217" s="115"/>
      <c r="B217" s="192"/>
      <c r="C217" s="193"/>
      <c r="D217" s="193"/>
      <c r="E217" s="195"/>
      <c r="F217" s="195"/>
      <c r="G217" s="195"/>
      <c r="H217" s="195"/>
      <c r="I217" s="195"/>
      <c r="J217" s="195"/>
      <c r="K217" s="195"/>
      <c r="L217" s="195"/>
      <c r="O217" s="115"/>
      <c r="P217" s="192"/>
      <c r="Q217" s="193"/>
      <c r="R217" s="193"/>
      <c r="S217" s="195"/>
      <c r="T217" s="195"/>
      <c r="U217" s="195"/>
      <c r="V217" s="195"/>
      <c r="W217" s="195"/>
      <c r="X217" s="195"/>
      <c r="Y217" s="195"/>
      <c r="Z217" s="195"/>
      <c r="AC217" s="115"/>
      <c r="AD217" s="192"/>
      <c r="AE217" s="193"/>
      <c r="AF217" s="193"/>
      <c r="AG217" s="195"/>
      <c r="AH217" s="195"/>
      <c r="AI217" s="195"/>
      <c r="AJ217" s="195"/>
      <c r="AK217" s="195"/>
      <c r="AL217" s="195"/>
      <c r="AM217" s="195"/>
      <c r="AN217" s="195"/>
    </row>
    <row r="218" x14ac:dyDescent="0.3">
      <c r="A218" s="115"/>
      <c r="B218" s="192"/>
      <c r="C218" s="193"/>
      <c r="D218" s="193"/>
      <c r="E218" s="195"/>
      <c r="F218" s="195"/>
      <c r="G218" s="195"/>
      <c r="H218" s="195"/>
      <c r="I218" s="195"/>
      <c r="J218" s="195"/>
      <c r="K218" s="195"/>
      <c r="L218" s="195"/>
      <c r="O218" s="115"/>
      <c r="P218" s="192"/>
      <c r="Q218" s="193"/>
      <c r="R218" s="193"/>
      <c r="S218" s="195"/>
      <c r="T218" s="195"/>
      <c r="U218" s="195"/>
      <c r="V218" s="195"/>
      <c r="W218" s="195"/>
      <c r="X218" s="195"/>
      <c r="Y218" s="195"/>
      <c r="Z218" s="195"/>
      <c r="AC218" s="115"/>
      <c r="AD218" s="192"/>
      <c r="AE218" s="193"/>
      <c r="AF218" s="193"/>
      <c r="AG218" s="195"/>
      <c r="AH218" s="195"/>
      <c r="AI218" s="195"/>
      <c r="AJ218" s="195"/>
      <c r="AK218" s="195"/>
      <c r="AL218" s="195"/>
      <c r="AM218" s="195"/>
      <c r="AN218" s="195"/>
    </row>
    <row r="219" x14ac:dyDescent="0.3">
      <c r="A219" s="115"/>
      <c r="B219" s="192"/>
      <c r="C219" s="193"/>
      <c r="D219" s="193"/>
      <c r="E219" s="195"/>
      <c r="F219" s="195"/>
      <c r="G219" s="195"/>
      <c r="H219" s="195"/>
      <c r="I219" s="195"/>
      <c r="J219" s="195"/>
      <c r="K219" s="195"/>
      <c r="L219" s="195"/>
      <c r="O219" s="115"/>
      <c r="P219" s="192"/>
      <c r="Q219" s="193"/>
      <c r="R219" s="193"/>
      <c r="S219" s="195"/>
      <c r="T219" s="195"/>
      <c r="U219" s="195"/>
      <c r="V219" s="195"/>
      <c r="W219" s="195"/>
      <c r="X219" s="195"/>
      <c r="Y219" s="195"/>
      <c r="Z219" s="195"/>
      <c r="AC219" s="115"/>
      <c r="AD219" s="192"/>
      <c r="AE219" s="193"/>
      <c r="AF219" s="193"/>
      <c r="AG219" s="195"/>
      <c r="AH219" s="195"/>
      <c r="AI219" s="195"/>
      <c r="AJ219" s="195"/>
      <c r="AK219" s="195"/>
      <c r="AL219" s="195"/>
      <c r="AM219" s="195"/>
      <c r="AN219" s="195"/>
    </row>
    <row r="220" x14ac:dyDescent="0.3">
      <c r="A220" s="115"/>
      <c r="B220" s="192"/>
      <c r="C220" s="193"/>
      <c r="D220" s="193"/>
      <c r="E220" s="195"/>
      <c r="F220" s="195"/>
      <c r="G220" s="195"/>
      <c r="H220" s="195"/>
      <c r="I220" s="195"/>
      <c r="J220" s="195"/>
      <c r="K220" s="195"/>
      <c r="L220" s="195"/>
      <c r="O220" s="115"/>
      <c r="P220" s="192"/>
      <c r="Q220" s="193"/>
      <c r="R220" s="193"/>
      <c r="S220" s="195"/>
      <c r="T220" s="195"/>
      <c r="U220" s="195"/>
      <c r="V220" s="195"/>
      <c r="W220" s="195"/>
      <c r="X220" s="195"/>
      <c r="Y220" s="195"/>
      <c r="Z220" s="195"/>
      <c r="AC220" s="115"/>
      <c r="AD220" s="192"/>
      <c r="AE220" s="193"/>
      <c r="AF220" s="193"/>
      <c r="AG220" s="195"/>
      <c r="AH220" s="195"/>
      <c r="AI220" s="195"/>
      <c r="AJ220" s="195"/>
      <c r="AK220" s="195"/>
      <c r="AL220" s="195"/>
      <c r="AM220" s="195"/>
      <c r="AN220" s="195"/>
    </row>
    <row r="221" x14ac:dyDescent="0.3">
      <c r="A221" s="115"/>
      <c r="B221" s="192"/>
      <c r="C221" s="193"/>
      <c r="D221" s="193"/>
      <c r="E221" s="195"/>
      <c r="F221" s="195"/>
      <c r="G221" s="195"/>
      <c r="H221" s="195"/>
      <c r="I221" s="195"/>
      <c r="J221" s="195"/>
      <c r="K221" s="195"/>
      <c r="L221" s="195"/>
      <c r="O221" s="115"/>
      <c r="P221" s="192"/>
      <c r="Q221" s="193"/>
      <c r="R221" s="193"/>
      <c r="S221" s="195"/>
      <c r="T221" s="195"/>
      <c r="U221" s="195"/>
      <c r="V221" s="195"/>
      <c r="W221" s="195"/>
      <c r="X221" s="195"/>
      <c r="Y221" s="195"/>
      <c r="Z221" s="195"/>
      <c r="AC221" s="115"/>
      <c r="AD221" s="192"/>
      <c r="AE221" s="193"/>
      <c r="AF221" s="193"/>
      <c r="AG221" s="195"/>
      <c r="AH221" s="195"/>
      <c r="AI221" s="195"/>
      <c r="AJ221" s="195"/>
      <c r="AK221" s="195"/>
      <c r="AL221" s="195"/>
      <c r="AM221" s="195"/>
      <c r="AN221" s="195"/>
    </row>
    <row r="222" x14ac:dyDescent="0.3">
      <c r="A222" s="115"/>
      <c r="B222" s="192"/>
      <c r="C222" s="193"/>
      <c r="D222" s="193"/>
      <c r="E222" s="195"/>
      <c r="F222" s="195"/>
      <c r="G222" s="195"/>
      <c r="H222" s="195"/>
      <c r="I222" s="195"/>
      <c r="J222" s="195"/>
      <c r="K222" s="195"/>
      <c r="L222" s="195"/>
      <c r="O222" s="115"/>
      <c r="P222" s="192"/>
      <c r="Q222" s="193"/>
      <c r="R222" s="193"/>
      <c r="S222" s="195"/>
      <c r="T222" s="195"/>
      <c r="U222" s="195"/>
      <c r="V222" s="195"/>
      <c r="W222" s="195"/>
      <c r="X222" s="195"/>
      <c r="Y222" s="195"/>
      <c r="Z222" s="195"/>
      <c r="AC222" s="115"/>
      <c r="AD222" s="192"/>
      <c r="AE222" s="193"/>
      <c r="AF222" s="193"/>
      <c r="AG222" s="195"/>
      <c r="AH222" s="195"/>
      <c r="AI222" s="195"/>
      <c r="AJ222" s="195"/>
      <c r="AK222" s="195"/>
      <c r="AL222" s="195"/>
      <c r="AM222" s="195"/>
      <c r="AN222" s="195"/>
    </row>
    <row r="223" x14ac:dyDescent="0.3">
      <c r="A223" s="115"/>
      <c r="B223" s="192"/>
      <c r="C223" s="193"/>
      <c r="D223" s="193"/>
      <c r="E223" s="195"/>
      <c r="F223" s="195"/>
      <c r="G223" s="195"/>
      <c r="H223" s="195"/>
      <c r="I223" s="195"/>
      <c r="J223" s="195"/>
      <c r="K223" s="195"/>
      <c r="L223" s="195"/>
      <c r="O223" s="115"/>
      <c r="P223" s="192"/>
      <c r="Q223" s="193"/>
      <c r="R223" s="193"/>
      <c r="S223" s="195"/>
      <c r="T223" s="195"/>
      <c r="U223" s="195"/>
      <c r="V223" s="195"/>
      <c r="W223" s="195"/>
      <c r="X223" s="195"/>
      <c r="Y223" s="195"/>
      <c r="Z223" s="195"/>
      <c r="AC223" s="115"/>
      <c r="AD223" s="192"/>
      <c r="AE223" s="193"/>
      <c r="AF223" s="193"/>
      <c r="AG223" s="195"/>
      <c r="AH223" s="195"/>
      <c r="AI223" s="195"/>
      <c r="AJ223" s="195"/>
      <c r="AK223" s="195"/>
      <c r="AL223" s="195"/>
      <c r="AM223" s="195"/>
      <c r="AN223" s="195"/>
    </row>
    <row r="224" x14ac:dyDescent="0.3">
      <c r="A224" s="115"/>
      <c r="B224" s="192"/>
      <c r="C224" s="193"/>
      <c r="D224" s="193"/>
      <c r="E224" s="195"/>
      <c r="F224" s="195"/>
      <c r="G224" s="195"/>
      <c r="H224" s="195"/>
      <c r="I224" s="195"/>
      <c r="J224" s="195"/>
      <c r="K224" s="195"/>
      <c r="L224" s="195"/>
      <c r="O224" s="115"/>
      <c r="P224" s="192"/>
      <c r="Q224" s="193"/>
      <c r="R224" s="193"/>
      <c r="S224" s="195"/>
      <c r="T224" s="195"/>
      <c r="U224" s="195"/>
      <c r="V224" s="195"/>
      <c r="W224" s="195"/>
      <c r="X224" s="195"/>
      <c r="Y224" s="195"/>
      <c r="Z224" s="195"/>
      <c r="AC224" s="115"/>
      <c r="AD224" s="192"/>
      <c r="AE224" s="193"/>
      <c r="AF224" s="193"/>
      <c r="AG224" s="195"/>
      <c r="AH224" s="195"/>
      <c r="AI224" s="195"/>
      <c r="AJ224" s="195"/>
      <c r="AK224" s="195"/>
      <c r="AL224" s="195"/>
      <c r="AM224" s="195"/>
      <c r="AN224" s="195"/>
    </row>
    <row r="225" x14ac:dyDescent="0.3">
      <c r="A225" s="115"/>
      <c r="B225" s="192"/>
      <c r="C225" s="193"/>
      <c r="D225" s="193"/>
      <c r="E225" s="195"/>
      <c r="F225" s="195"/>
      <c r="G225" s="195"/>
      <c r="H225" s="195"/>
      <c r="I225" s="195"/>
      <c r="J225" s="195"/>
      <c r="K225" s="195"/>
      <c r="L225" s="195"/>
      <c r="O225" s="115"/>
      <c r="P225" s="192"/>
      <c r="Q225" s="193"/>
      <c r="R225" s="193"/>
      <c r="S225" s="195"/>
      <c r="T225" s="195"/>
      <c r="U225" s="195"/>
      <c r="V225" s="195"/>
      <c r="W225" s="195"/>
      <c r="X225" s="195"/>
      <c r="Y225" s="195"/>
      <c r="Z225" s="195"/>
      <c r="AC225" s="115"/>
      <c r="AD225" s="192"/>
      <c r="AE225" s="193"/>
      <c r="AF225" s="193"/>
      <c r="AG225" s="195"/>
      <c r="AH225" s="195"/>
      <c r="AI225" s="195"/>
      <c r="AJ225" s="195"/>
      <c r="AK225" s="195"/>
      <c r="AL225" s="195"/>
      <c r="AM225" s="195"/>
      <c r="AN225" s="195"/>
    </row>
    <row r="226" x14ac:dyDescent="0.3">
      <c r="A226" s="115"/>
      <c r="B226" s="192"/>
      <c r="C226" s="193"/>
      <c r="D226" s="193"/>
      <c r="E226" s="195"/>
      <c r="F226" s="195"/>
      <c r="G226" s="195"/>
      <c r="H226" s="195"/>
      <c r="I226" s="195"/>
      <c r="J226" s="195"/>
      <c r="K226" s="195"/>
      <c r="L226" s="195"/>
      <c r="O226" s="115"/>
      <c r="P226" s="192"/>
      <c r="Q226" s="193"/>
      <c r="R226" s="193"/>
      <c r="S226" s="195"/>
      <c r="T226" s="195"/>
      <c r="U226" s="195"/>
      <c r="V226" s="195"/>
      <c r="W226" s="195"/>
      <c r="X226" s="195"/>
      <c r="Y226" s="195"/>
      <c r="Z226" s="195"/>
      <c r="AC226" s="115"/>
      <c r="AD226" s="192"/>
      <c r="AE226" s="193"/>
      <c r="AF226" s="193"/>
      <c r="AG226" s="195"/>
      <c r="AH226" s="195"/>
      <c r="AI226" s="195"/>
      <c r="AJ226" s="195"/>
      <c r="AK226" s="195"/>
      <c r="AL226" s="195"/>
      <c r="AM226" s="195"/>
      <c r="AN226" s="195"/>
    </row>
    <row r="227" x14ac:dyDescent="0.3">
      <c r="A227" s="115"/>
      <c r="B227" s="192"/>
      <c r="C227" s="193"/>
      <c r="D227" s="193"/>
      <c r="E227" s="195"/>
      <c r="F227" s="195"/>
      <c r="G227" s="195"/>
      <c r="H227" s="195"/>
      <c r="I227" s="195"/>
      <c r="J227" s="195"/>
      <c r="K227" s="195"/>
      <c r="L227" s="195"/>
      <c r="O227" s="115"/>
      <c r="P227" s="192"/>
      <c r="Q227" s="193"/>
      <c r="R227" s="193"/>
      <c r="S227" s="195"/>
      <c r="T227" s="195"/>
      <c r="U227" s="195"/>
      <c r="V227" s="195"/>
      <c r="W227" s="195"/>
      <c r="X227" s="195"/>
      <c r="Y227" s="195"/>
      <c r="Z227" s="195"/>
      <c r="AC227" s="115"/>
      <c r="AD227" s="192"/>
      <c r="AE227" s="193"/>
      <c r="AF227" s="193"/>
      <c r="AG227" s="195"/>
      <c r="AH227" s="195"/>
      <c r="AI227" s="195"/>
      <c r="AJ227" s="195"/>
      <c r="AK227" s="195"/>
      <c r="AL227" s="195"/>
      <c r="AM227" s="195"/>
      <c r="AN227" s="195"/>
    </row>
    <row r="228" x14ac:dyDescent="0.3">
      <c r="A228" s="115"/>
      <c r="B228" s="192"/>
      <c r="C228" s="193"/>
      <c r="D228" s="193"/>
      <c r="E228" s="195"/>
      <c r="F228" s="195"/>
      <c r="G228" s="195"/>
      <c r="H228" s="195"/>
      <c r="I228" s="195"/>
      <c r="J228" s="195"/>
      <c r="K228" s="195"/>
      <c r="L228" s="195"/>
      <c r="O228" s="115"/>
      <c r="P228" s="192"/>
      <c r="Q228" s="193"/>
      <c r="R228" s="193"/>
      <c r="S228" s="195"/>
      <c r="T228" s="195"/>
      <c r="U228" s="195"/>
      <c r="V228" s="195"/>
      <c r="W228" s="195"/>
      <c r="X228" s="195"/>
      <c r="Y228" s="195"/>
      <c r="Z228" s="195"/>
      <c r="AC228" s="115"/>
      <c r="AD228" s="192"/>
      <c r="AE228" s="193"/>
      <c r="AF228" s="193"/>
      <c r="AG228" s="195"/>
      <c r="AH228" s="195"/>
      <c r="AI228" s="195"/>
      <c r="AJ228" s="195"/>
      <c r="AK228" s="195"/>
      <c r="AL228" s="195"/>
      <c r="AM228" s="195"/>
      <c r="AN228" s="195"/>
    </row>
    <row r="229" x14ac:dyDescent="0.3">
      <c r="A229" s="115"/>
      <c r="B229" s="192"/>
      <c r="C229" s="193"/>
      <c r="D229" s="193"/>
      <c r="E229" s="195"/>
      <c r="F229" s="195"/>
      <c r="G229" s="195"/>
      <c r="H229" s="195"/>
      <c r="I229" s="195"/>
      <c r="J229" s="195"/>
      <c r="K229" s="195"/>
      <c r="L229" s="195"/>
      <c r="O229" s="115"/>
      <c r="P229" s="192"/>
      <c r="Q229" s="193"/>
      <c r="R229" s="193"/>
      <c r="S229" s="195"/>
      <c r="T229" s="195"/>
      <c r="U229" s="195"/>
      <c r="V229" s="195"/>
      <c r="W229" s="195"/>
      <c r="X229" s="195"/>
      <c r="Y229" s="195"/>
      <c r="Z229" s="195"/>
      <c r="AC229" s="115"/>
      <c r="AD229" s="192"/>
      <c r="AE229" s="193"/>
      <c r="AF229" s="193"/>
      <c r="AG229" s="195"/>
      <c r="AH229" s="195"/>
      <c r="AI229" s="195"/>
      <c r="AJ229" s="195"/>
      <c r="AK229" s="195"/>
      <c r="AL229" s="195"/>
      <c r="AM229" s="195"/>
      <c r="AN229" s="195"/>
    </row>
    <row r="230" x14ac:dyDescent="0.3">
      <c r="A230" s="115"/>
      <c r="B230" s="192"/>
      <c r="C230" s="193"/>
      <c r="D230" s="193"/>
      <c r="E230" s="195"/>
      <c r="F230" s="195"/>
      <c r="G230" s="195"/>
      <c r="H230" s="195"/>
      <c r="I230" s="195"/>
      <c r="J230" s="195"/>
      <c r="K230" s="195"/>
      <c r="L230" s="195"/>
      <c r="O230" s="115"/>
      <c r="P230" s="192"/>
      <c r="Q230" s="193"/>
      <c r="R230" s="193"/>
      <c r="S230" s="195"/>
      <c r="T230" s="195"/>
      <c r="U230" s="195"/>
      <c r="V230" s="195"/>
      <c r="W230" s="195"/>
      <c r="X230" s="195"/>
      <c r="Y230" s="195"/>
      <c r="Z230" s="195"/>
      <c r="AC230" s="115"/>
      <c r="AD230" s="192"/>
      <c r="AE230" s="193"/>
      <c r="AF230" s="193"/>
      <c r="AG230" s="195"/>
      <c r="AH230" s="195"/>
      <c r="AI230" s="195"/>
      <c r="AJ230" s="195"/>
      <c r="AK230" s="195"/>
      <c r="AL230" s="195"/>
      <c r="AM230" s="195"/>
      <c r="AN230" s="195"/>
    </row>
    <row r="231" x14ac:dyDescent="0.3">
      <c r="A231" s="115"/>
      <c r="B231" s="192"/>
      <c r="C231" s="193"/>
      <c r="D231" s="193"/>
      <c r="E231" s="195"/>
      <c r="F231" s="195"/>
      <c r="G231" s="195"/>
      <c r="H231" s="195"/>
      <c r="I231" s="195"/>
      <c r="J231" s="195"/>
      <c r="K231" s="195"/>
      <c r="L231" s="195"/>
      <c r="O231" s="115"/>
      <c r="P231" s="192"/>
      <c r="Q231" s="193"/>
      <c r="R231" s="193"/>
      <c r="S231" s="195"/>
      <c r="T231" s="195"/>
      <c r="U231" s="195"/>
      <c r="V231" s="195"/>
      <c r="W231" s="195"/>
      <c r="X231" s="195"/>
      <c r="Y231" s="195"/>
      <c r="Z231" s="195"/>
      <c r="AC231" s="115"/>
      <c r="AD231" s="192"/>
      <c r="AE231" s="193"/>
      <c r="AF231" s="193"/>
      <c r="AG231" s="195"/>
      <c r="AH231" s="195"/>
      <c r="AI231" s="195"/>
      <c r="AJ231" s="195"/>
      <c r="AK231" s="195"/>
      <c r="AL231" s="195"/>
      <c r="AM231" s="195"/>
      <c r="AN231" s="195"/>
    </row>
    <row r="232" x14ac:dyDescent="0.3">
      <c r="A232" s="115"/>
      <c r="B232" s="192"/>
      <c r="C232" s="193"/>
      <c r="D232" s="193"/>
      <c r="E232" s="195"/>
      <c r="F232" s="195"/>
      <c r="G232" s="195"/>
      <c r="H232" s="195"/>
      <c r="I232" s="195"/>
      <c r="J232" s="195"/>
      <c r="K232" s="195"/>
      <c r="L232" s="195"/>
      <c r="O232" s="115"/>
      <c r="P232" s="192"/>
      <c r="Q232" s="193"/>
      <c r="R232" s="193"/>
      <c r="S232" s="195"/>
      <c r="T232" s="195"/>
      <c r="U232" s="195"/>
      <c r="V232" s="195"/>
      <c r="W232" s="195"/>
      <c r="X232" s="195"/>
      <c r="Y232" s="195"/>
      <c r="Z232" s="195"/>
      <c r="AC232" s="115"/>
      <c r="AD232" s="192"/>
      <c r="AE232" s="193"/>
      <c r="AF232" s="193"/>
      <c r="AG232" s="195"/>
      <c r="AH232" s="195"/>
      <c r="AI232" s="195"/>
      <c r="AJ232" s="195"/>
      <c r="AK232" s="195"/>
      <c r="AL232" s="195"/>
      <c r="AM232" s="195"/>
      <c r="AN232" s="195"/>
    </row>
    <row r="233" x14ac:dyDescent="0.3">
      <c r="A233" s="115"/>
      <c r="B233" s="192"/>
      <c r="C233" s="193"/>
      <c r="D233" s="193"/>
      <c r="E233" s="195"/>
      <c r="F233" s="195"/>
      <c r="G233" s="195"/>
      <c r="H233" s="195"/>
      <c r="I233" s="195"/>
      <c r="J233" s="195"/>
      <c r="K233" s="195"/>
      <c r="L233" s="195"/>
      <c r="O233" s="115"/>
      <c r="P233" s="192"/>
      <c r="Q233" s="193"/>
      <c r="R233" s="193"/>
      <c r="S233" s="195"/>
      <c r="T233" s="195"/>
      <c r="U233" s="195"/>
      <c r="V233" s="195"/>
      <c r="W233" s="195"/>
      <c r="X233" s="195"/>
      <c r="Y233" s="195"/>
      <c r="Z233" s="195"/>
      <c r="AC233" s="115"/>
      <c r="AD233" s="192"/>
      <c r="AE233" s="193"/>
      <c r="AF233" s="193"/>
      <c r="AG233" s="195"/>
      <c r="AH233" s="195"/>
      <c r="AI233" s="195"/>
      <c r="AJ233" s="195"/>
      <c r="AK233" s="195"/>
      <c r="AL233" s="195"/>
      <c r="AM233" s="195"/>
      <c r="AN233" s="195"/>
    </row>
    <row r="234" x14ac:dyDescent="0.3">
      <c r="A234" s="115"/>
      <c r="B234" s="192"/>
      <c r="C234" s="193"/>
      <c r="D234" s="193"/>
      <c r="E234" s="195"/>
      <c r="F234" s="195"/>
      <c r="G234" s="195"/>
      <c r="H234" s="195"/>
      <c r="I234" s="195"/>
      <c r="J234" s="195"/>
      <c r="K234" s="195"/>
      <c r="L234" s="195"/>
      <c r="O234" s="115"/>
      <c r="P234" s="192"/>
      <c r="Q234" s="193"/>
      <c r="R234" s="193"/>
      <c r="S234" s="195"/>
      <c r="T234" s="195"/>
      <c r="U234" s="195"/>
      <c r="V234" s="195"/>
      <c r="W234" s="195"/>
      <c r="X234" s="195"/>
      <c r="Y234" s="195"/>
      <c r="Z234" s="195"/>
      <c r="AC234" s="115"/>
      <c r="AD234" s="192"/>
      <c r="AE234" s="193"/>
      <c r="AF234" s="193"/>
      <c r="AG234" s="195"/>
      <c r="AH234" s="195"/>
      <c r="AI234" s="195"/>
      <c r="AJ234" s="195"/>
      <c r="AK234" s="195"/>
      <c r="AL234" s="195"/>
      <c r="AM234" s="195"/>
      <c r="AN234" s="195"/>
    </row>
    <row r="235" x14ac:dyDescent="0.3">
      <c r="A235" s="115"/>
      <c r="B235" s="192"/>
      <c r="C235" s="193"/>
      <c r="D235" s="193"/>
      <c r="E235" s="195"/>
      <c r="F235" s="195"/>
      <c r="G235" s="195"/>
      <c r="H235" s="195"/>
      <c r="I235" s="195"/>
      <c r="J235" s="195"/>
      <c r="K235" s="195"/>
      <c r="L235" s="195"/>
      <c r="O235" s="115"/>
      <c r="P235" s="192"/>
      <c r="Q235" s="193"/>
      <c r="R235" s="193"/>
      <c r="S235" s="195"/>
      <c r="T235" s="195"/>
      <c r="U235" s="195"/>
      <c r="V235" s="195"/>
      <c r="W235" s="195"/>
      <c r="X235" s="195"/>
      <c r="Y235" s="195"/>
      <c r="Z235" s="195"/>
      <c r="AC235" s="115"/>
      <c r="AD235" s="192"/>
      <c r="AE235" s="193"/>
      <c r="AF235" s="193"/>
      <c r="AG235" s="195"/>
      <c r="AH235" s="195"/>
      <c r="AI235" s="195"/>
      <c r="AJ235" s="195"/>
      <c r="AK235" s="195"/>
      <c r="AL235" s="195"/>
      <c r="AM235" s="195"/>
      <c r="AN235" s="195"/>
    </row>
    <row r="236" x14ac:dyDescent="0.3">
      <c r="A236" s="115"/>
      <c r="B236" s="192"/>
      <c r="C236" s="193"/>
      <c r="D236" s="193"/>
      <c r="E236" s="195"/>
      <c r="F236" s="195"/>
      <c r="G236" s="195"/>
      <c r="H236" s="195"/>
      <c r="I236" s="195"/>
      <c r="J236" s="195"/>
      <c r="K236" s="195"/>
      <c r="L236" s="195"/>
      <c r="O236" s="115"/>
      <c r="P236" s="192"/>
      <c r="Q236" s="193"/>
      <c r="R236" s="193"/>
      <c r="S236" s="195"/>
      <c r="T236" s="195"/>
      <c r="U236" s="195"/>
      <c r="V236" s="195"/>
      <c r="W236" s="195"/>
      <c r="X236" s="195"/>
      <c r="Y236" s="195"/>
      <c r="Z236" s="195"/>
      <c r="AC236" s="115"/>
      <c r="AD236" s="192"/>
      <c r="AE236" s="193"/>
      <c r="AF236" s="193"/>
      <c r="AG236" s="195"/>
      <c r="AH236" s="195"/>
      <c r="AI236" s="195"/>
      <c r="AJ236" s="195"/>
      <c r="AK236" s="195"/>
      <c r="AL236" s="195"/>
      <c r="AM236" s="195"/>
      <c r="AN236" s="195"/>
    </row>
    <row r="237" x14ac:dyDescent="0.3">
      <c r="A237" s="115"/>
      <c r="B237" s="192"/>
      <c r="C237" s="193"/>
      <c r="D237" s="193"/>
      <c r="E237" s="195"/>
      <c r="F237" s="195"/>
      <c r="G237" s="195"/>
      <c r="H237" s="195"/>
      <c r="I237" s="195"/>
      <c r="J237" s="195"/>
      <c r="K237" s="195"/>
      <c r="L237" s="195"/>
      <c r="O237" s="115"/>
      <c r="P237" s="192"/>
      <c r="Q237" s="193"/>
      <c r="R237" s="193"/>
      <c r="S237" s="195"/>
      <c r="T237" s="195"/>
      <c r="U237" s="195"/>
      <c r="V237" s="195"/>
      <c r="W237" s="195"/>
      <c r="X237" s="195"/>
      <c r="Y237" s="195"/>
      <c r="Z237" s="195"/>
      <c r="AC237" s="115"/>
      <c r="AD237" s="192"/>
      <c r="AE237" s="193"/>
      <c r="AF237" s="193"/>
      <c r="AG237" s="195"/>
      <c r="AH237" s="195"/>
      <c r="AI237" s="195"/>
      <c r="AJ237" s="195"/>
      <c r="AK237" s="195"/>
      <c r="AL237" s="195"/>
      <c r="AM237" s="195"/>
      <c r="AN237" s="195"/>
    </row>
    <row r="238" x14ac:dyDescent="0.3">
      <c r="A238" s="115"/>
      <c r="B238" s="192"/>
      <c r="C238" s="193"/>
      <c r="D238" s="193"/>
      <c r="E238" s="195"/>
      <c r="F238" s="195"/>
      <c r="G238" s="195"/>
      <c r="H238" s="195"/>
      <c r="I238" s="195"/>
      <c r="J238" s="195"/>
      <c r="K238" s="195"/>
      <c r="L238" s="195"/>
      <c r="O238" s="115"/>
      <c r="P238" s="192"/>
      <c r="Q238" s="193"/>
      <c r="R238" s="193"/>
      <c r="S238" s="195"/>
      <c r="T238" s="195"/>
      <c r="U238" s="195"/>
      <c r="V238" s="195"/>
      <c r="W238" s="195"/>
      <c r="X238" s="195"/>
      <c r="Y238" s="195"/>
      <c r="Z238" s="195"/>
      <c r="AC238" s="115"/>
      <c r="AD238" s="192"/>
      <c r="AE238" s="193"/>
      <c r="AF238" s="193"/>
      <c r="AG238" s="195"/>
      <c r="AH238" s="195"/>
      <c r="AI238" s="195"/>
      <c r="AJ238" s="195"/>
      <c r="AK238" s="195"/>
      <c r="AL238" s="195"/>
      <c r="AM238" s="195"/>
      <c r="AN238" s="195"/>
    </row>
    <row r="239" x14ac:dyDescent="0.3">
      <c r="A239" s="115"/>
      <c r="B239" s="192"/>
      <c r="C239" s="193"/>
      <c r="D239" s="193"/>
      <c r="E239" s="195"/>
      <c r="F239" s="195"/>
      <c r="G239" s="195"/>
      <c r="H239" s="195"/>
      <c r="I239" s="195"/>
      <c r="J239" s="195"/>
      <c r="K239" s="195"/>
      <c r="L239" s="195"/>
      <c r="O239" s="115"/>
      <c r="P239" s="192"/>
      <c r="Q239" s="193"/>
      <c r="R239" s="193"/>
      <c r="S239" s="195"/>
      <c r="T239" s="195"/>
      <c r="U239" s="195"/>
      <c r="V239" s="195"/>
      <c r="W239" s="195"/>
      <c r="X239" s="195"/>
      <c r="Y239" s="195"/>
      <c r="Z239" s="195"/>
      <c r="AC239" s="115"/>
      <c r="AD239" s="192"/>
      <c r="AE239" s="193"/>
      <c r="AF239" s="193"/>
      <c r="AG239" s="195"/>
      <c r="AH239" s="195"/>
      <c r="AI239" s="195"/>
      <c r="AJ239" s="195"/>
      <c r="AK239" s="195"/>
      <c r="AL239" s="195"/>
      <c r="AM239" s="195"/>
      <c r="AN239" s="195"/>
    </row>
    <row r="240" x14ac:dyDescent="0.3">
      <c r="A240" s="115"/>
      <c r="B240" s="192"/>
      <c r="C240" s="193"/>
      <c r="D240" s="193"/>
      <c r="E240" s="195"/>
      <c r="F240" s="195"/>
      <c r="G240" s="195"/>
      <c r="H240" s="195"/>
      <c r="I240" s="195"/>
      <c r="J240" s="195"/>
      <c r="K240" s="195"/>
      <c r="L240" s="195"/>
      <c r="O240" s="115"/>
      <c r="P240" s="192"/>
      <c r="Q240" s="193"/>
      <c r="R240" s="193"/>
      <c r="S240" s="195"/>
      <c r="T240" s="195"/>
      <c r="U240" s="195"/>
      <c r="V240" s="195"/>
      <c r="W240" s="195"/>
      <c r="X240" s="195"/>
      <c r="Y240" s="195"/>
      <c r="Z240" s="195"/>
      <c r="AC240" s="115"/>
      <c r="AD240" s="192"/>
      <c r="AE240" s="193"/>
      <c r="AF240" s="193"/>
      <c r="AG240" s="195"/>
      <c r="AH240" s="195"/>
      <c r="AI240" s="195"/>
      <c r="AJ240" s="195"/>
      <c r="AK240" s="195"/>
      <c r="AL240" s="195"/>
      <c r="AM240" s="195"/>
      <c r="AN240" s="195"/>
    </row>
    <row r="241" x14ac:dyDescent="0.3">
      <c r="A241" s="115"/>
      <c r="B241" s="192"/>
      <c r="C241" s="193"/>
      <c r="D241" s="193"/>
      <c r="E241" s="195"/>
      <c r="F241" s="195"/>
      <c r="G241" s="195"/>
      <c r="H241" s="195"/>
      <c r="I241" s="195"/>
      <c r="J241" s="195"/>
      <c r="K241" s="195"/>
      <c r="L241" s="195"/>
      <c r="O241" s="115"/>
      <c r="P241" s="192"/>
      <c r="Q241" s="193"/>
      <c r="R241" s="193"/>
      <c r="S241" s="195"/>
      <c r="T241" s="195"/>
      <c r="U241" s="195"/>
      <c r="V241" s="195"/>
      <c r="W241" s="195"/>
      <c r="X241" s="195"/>
      <c r="Y241" s="195"/>
      <c r="Z241" s="195"/>
      <c r="AC241" s="115"/>
      <c r="AD241" s="192"/>
      <c r="AE241" s="193"/>
      <c r="AF241" s="193"/>
      <c r="AG241" s="195"/>
      <c r="AH241" s="195"/>
      <c r="AI241" s="195"/>
      <c r="AJ241" s="195"/>
      <c r="AK241" s="195"/>
      <c r="AL241" s="195"/>
      <c r="AM241" s="195"/>
      <c r="AN241" s="195"/>
    </row>
    <row r="242" x14ac:dyDescent="0.3">
      <c r="A242" s="115"/>
      <c r="B242" s="192"/>
      <c r="C242" s="193"/>
      <c r="D242" s="193"/>
      <c r="E242" s="195"/>
      <c r="F242" s="195"/>
      <c r="G242" s="195"/>
      <c r="H242" s="195"/>
      <c r="I242" s="195"/>
      <c r="J242" s="195"/>
      <c r="K242" s="195"/>
      <c r="L242" s="195"/>
      <c r="O242" s="115"/>
      <c r="P242" s="192"/>
      <c r="Q242" s="193"/>
      <c r="R242" s="193"/>
      <c r="S242" s="195"/>
      <c r="T242" s="195"/>
      <c r="U242" s="195"/>
      <c r="V242" s="195"/>
      <c r="W242" s="195"/>
      <c r="X242" s="195"/>
      <c r="Y242" s="195"/>
      <c r="Z242" s="195"/>
      <c r="AC242" s="115"/>
      <c r="AD242" s="192"/>
      <c r="AE242" s="193"/>
      <c r="AF242" s="193"/>
      <c r="AG242" s="195"/>
      <c r="AH242" s="195"/>
      <c r="AI242" s="195"/>
      <c r="AJ242" s="195"/>
      <c r="AK242" s="195"/>
      <c r="AL242" s="195"/>
      <c r="AM242" s="195"/>
      <c r="AN242" s="195"/>
    </row>
    <row r="243" x14ac:dyDescent="0.3">
      <c r="A243" s="115"/>
      <c r="B243" s="192"/>
      <c r="C243" s="193"/>
      <c r="D243" s="193"/>
      <c r="E243" s="195"/>
      <c r="F243" s="195"/>
      <c r="G243" s="195"/>
      <c r="H243" s="195"/>
      <c r="I243" s="195"/>
      <c r="J243" s="195"/>
      <c r="K243" s="195"/>
      <c r="L243" s="195"/>
      <c r="O243" s="115"/>
      <c r="P243" s="192"/>
      <c r="Q243" s="193"/>
      <c r="R243" s="193"/>
      <c r="S243" s="195"/>
      <c r="T243" s="195"/>
      <c r="U243" s="195"/>
      <c r="V243" s="195"/>
      <c r="W243" s="195"/>
      <c r="X243" s="195"/>
      <c r="Y243" s="195"/>
      <c r="Z243" s="195"/>
      <c r="AC243" s="115"/>
      <c r="AD243" s="192"/>
      <c r="AE243" s="193"/>
      <c r="AF243" s="193"/>
      <c r="AG243" s="195"/>
      <c r="AH243" s="195"/>
      <c r="AI243" s="195"/>
      <c r="AJ243" s="195"/>
      <c r="AK243" s="195"/>
      <c r="AL243" s="195"/>
      <c r="AM243" s="195"/>
      <c r="AN243" s="195"/>
    </row>
    <row r="244" x14ac:dyDescent="0.3">
      <c r="A244" s="115"/>
      <c r="B244" s="192"/>
      <c r="C244" s="193"/>
      <c r="D244" s="193"/>
      <c r="E244" s="195"/>
      <c r="F244" s="195"/>
      <c r="G244" s="195"/>
      <c r="H244" s="195"/>
      <c r="I244" s="195"/>
      <c r="J244" s="195"/>
      <c r="K244" s="195"/>
      <c r="L244" s="195"/>
      <c r="O244" s="115"/>
      <c r="P244" s="192"/>
      <c r="Q244" s="193"/>
      <c r="R244" s="193"/>
      <c r="S244" s="195"/>
      <c r="T244" s="195"/>
      <c r="U244" s="195"/>
      <c r="V244" s="195"/>
      <c r="W244" s="195"/>
      <c r="X244" s="195"/>
      <c r="Y244" s="195"/>
      <c r="Z244" s="195"/>
      <c r="AC244" s="115"/>
      <c r="AD244" s="192"/>
      <c r="AE244" s="193"/>
      <c r="AF244" s="193"/>
      <c r="AG244" s="195"/>
      <c r="AH244" s="195"/>
      <c r="AI244" s="195"/>
      <c r="AJ244" s="195"/>
      <c r="AK244" s="195"/>
      <c r="AL244" s="195"/>
      <c r="AM244" s="195"/>
      <c r="AN244" s="195"/>
    </row>
    <row r="245" x14ac:dyDescent="0.3">
      <c r="A245" s="115"/>
      <c r="B245" s="192"/>
      <c r="C245" s="193"/>
      <c r="D245" s="193"/>
      <c r="E245" s="195"/>
      <c r="F245" s="195"/>
      <c r="G245" s="195"/>
      <c r="H245" s="195"/>
      <c r="I245" s="195"/>
      <c r="J245" s="195"/>
      <c r="K245" s="195"/>
      <c r="L245" s="195"/>
      <c r="O245" s="115"/>
      <c r="P245" s="192"/>
      <c r="Q245" s="193"/>
      <c r="R245" s="193"/>
      <c r="S245" s="195"/>
      <c r="T245" s="195"/>
      <c r="U245" s="195"/>
      <c r="V245" s="195"/>
      <c r="W245" s="195"/>
      <c r="X245" s="195"/>
      <c r="Y245" s="195"/>
      <c r="Z245" s="195"/>
      <c r="AC245" s="115"/>
      <c r="AD245" s="192"/>
      <c r="AE245" s="193"/>
      <c r="AF245" s="193"/>
      <c r="AG245" s="195"/>
      <c r="AH245" s="195"/>
      <c r="AI245" s="195"/>
      <c r="AJ245" s="195"/>
      <c r="AK245" s="195"/>
      <c r="AL245" s="195"/>
      <c r="AM245" s="195"/>
      <c r="AN245" s="195"/>
    </row>
    <row r="246" x14ac:dyDescent="0.3">
      <c r="A246" s="115"/>
      <c r="B246" s="192"/>
      <c r="C246" s="193"/>
      <c r="D246" s="193"/>
      <c r="E246" s="195"/>
      <c r="F246" s="195"/>
      <c r="G246" s="195"/>
      <c r="H246" s="195"/>
      <c r="I246" s="195"/>
      <c r="J246" s="195"/>
      <c r="K246" s="195"/>
      <c r="L246" s="195"/>
      <c r="O246" s="115"/>
      <c r="P246" s="192"/>
      <c r="Q246" s="193"/>
      <c r="R246" s="193"/>
      <c r="S246" s="195"/>
      <c r="T246" s="195"/>
      <c r="U246" s="195"/>
      <c r="V246" s="195"/>
      <c r="W246" s="195"/>
      <c r="X246" s="195"/>
      <c r="Y246" s="195"/>
      <c r="Z246" s="195"/>
      <c r="AC246" s="115"/>
      <c r="AD246" s="192"/>
      <c r="AE246" s="193"/>
      <c r="AF246" s="193"/>
      <c r="AG246" s="195"/>
      <c r="AH246" s="195"/>
      <c r="AI246" s="195"/>
      <c r="AJ246" s="195"/>
      <c r="AK246" s="195"/>
      <c r="AL246" s="195"/>
      <c r="AM246" s="195"/>
      <c r="AN246" s="195"/>
    </row>
    <row r="247" x14ac:dyDescent="0.3">
      <c r="A247" s="115"/>
      <c r="B247" s="192"/>
      <c r="C247" s="193"/>
      <c r="D247" s="193"/>
      <c r="E247" s="195"/>
      <c r="F247" s="195"/>
      <c r="G247" s="195"/>
      <c r="H247" s="195"/>
      <c r="I247" s="195"/>
      <c r="J247" s="195"/>
      <c r="K247" s="195"/>
      <c r="L247" s="195"/>
      <c r="O247" s="115"/>
      <c r="P247" s="192"/>
      <c r="Q247" s="193"/>
      <c r="R247" s="193"/>
      <c r="S247" s="195"/>
      <c r="T247" s="195"/>
      <c r="U247" s="195"/>
      <c r="V247" s="195"/>
      <c r="W247" s="195"/>
      <c r="X247" s="195"/>
      <c r="Y247" s="195"/>
      <c r="Z247" s="195"/>
      <c r="AC247" s="115"/>
      <c r="AD247" s="192"/>
      <c r="AE247" s="193"/>
      <c r="AF247" s="193"/>
      <c r="AG247" s="195"/>
      <c r="AH247" s="195"/>
      <c r="AI247" s="195"/>
      <c r="AJ247" s="195"/>
      <c r="AK247" s="195"/>
      <c r="AL247" s="195"/>
      <c r="AM247" s="195"/>
      <c r="AN247" s="195"/>
    </row>
    <row r="248" x14ac:dyDescent="0.3">
      <c r="A248" s="115"/>
      <c r="B248" s="192"/>
      <c r="C248" s="193"/>
      <c r="D248" s="193"/>
      <c r="E248" s="195"/>
      <c r="F248" s="195"/>
      <c r="G248" s="195"/>
      <c r="H248" s="195"/>
      <c r="I248" s="195"/>
      <c r="J248" s="195"/>
      <c r="K248" s="195"/>
      <c r="L248" s="195"/>
      <c r="O248" s="115"/>
      <c r="P248" s="192"/>
      <c r="Q248" s="193"/>
      <c r="R248" s="193"/>
      <c r="S248" s="195"/>
      <c r="T248" s="195"/>
      <c r="U248" s="195"/>
      <c r="V248" s="195"/>
      <c r="W248" s="195"/>
      <c r="X248" s="195"/>
      <c r="Y248" s="195"/>
      <c r="Z248" s="195"/>
      <c r="AC248" s="115"/>
      <c r="AD248" s="192"/>
      <c r="AE248" s="193"/>
      <c r="AF248" s="193"/>
      <c r="AG248" s="195"/>
      <c r="AH248" s="195"/>
      <c r="AI248" s="195"/>
      <c r="AJ248" s="195"/>
      <c r="AK248" s="195"/>
      <c r="AL248" s="195"/>
      <c r="AM248" s="195"/>
      <c r="AN248" s="195"/>
    </row>
    <row r="249" x14ac:dyDescent="0.3">
      <c r="A249" s="115"/>
      <c r="B249" s="192"/>
      <c r="C249" s="193"/>
      <c r="D249" s="193"/>
      <c r="E249" s="195"/>
      <c r="F249" s="195"/>
      <c r="G249" s="195"/>
      <c r="H249" s="195"/>
      <c r="I249" s="195"/>
      <c r="J249" s="195"/>
      <c r="K249" s="195"/>
      <c r="L249" s="195"/>
      <c r="O249" s="115"/>
      <c r="P249" s="192"/>
      <c r="Q249" s="193"/>
      <c r="R249" s="193"/>
      <c r="S249" s="195"/>
      <c r="T249" s="195"/>
      <c r="U249" s="195"/>
      <c r="V249" s="195"/>
      <c r="W249" s="195"/>
      <c r="X249" s="195"/>
      <c r="Y249" s="195"/>
      <c r="Z249" s="195"/>
      <c r="AC249" s="115"/>
      <c r="AD249" s="192"/>
      <c r="AE249" s="193"/>
      <c r="AF249" s="193"/>
      <c r="AG249" s="195"/>
      <c r="AH249" s="195"/>
      <c r="AI249" s="195"/>
      <c r="AJ249" s="195"/>
      <c r="AK249" s="195"/>
      <c r="AL249" s="195"/>
      <c r="AM249" s="195"/>
      <c r="AN249" s="195"/>
    </row>
    <row r="250" x14ac:dyDescent="0.3">
      <c r="A250" s="115"/>
      <c r="B250" s="192"/>
      <c r="C250" s="193"/>
      <c r="D250" s="193"/>
      <c r="E250" s="195"/>
      <c r="F250" s="195"/>
      <c r="G250" s="195"/>
      <c r="H250" s="195"/>
      <c r="I250" s="195"/>
      <c r="J250" s="195"/>
      <c r="K250" s="195"/>
      <c r="L250" s="195"/>
      <c r="O250" s="115"/>
      <c r="P250" s="192"/>
      <c r="Q250" s="193"/>
      <c r="R250" s="193"/>
      <c r="S250" s="195"/>
      <c r="T250" s="195"/>
      <c r="U250" s="195"/>
      <c r="V250" s="195"/>
      <c r="W250" s="195"/>
      <c r="X250" s="195"/>
      <c r="Y250" s="195"/>
      <c r="Z250" s="195"/>
      <c r="AC250" s="115"/>
      <c r="AD250" s="192"/>
      <c r="AE250" s="193"/>
      <c r="AF250" s="193"/>
      <c r="AG250" s="195"/>
      <c r="AH250" s="195"/>
      <c r="AI250" s="195"/>
      <c r="AJ250" s="195"/>
      <c r="AK250" s="195"/>
      <c r="AL250" s="195"/>
      <c r="AM250" s="195"/>
      <c r="AN250" s="195"/>
    </row>
    <row r="251" x14ac:dyDescent="0.3">
      <c r="A251" s="115"/>
      <c r="B251" s="192"/>
      <c r="C251" s="193"/>
      <c r="D251" s="193"/>
      <c r="E251" s="195"/>
      <c r="F251" s="195"/>
      <c r="G251" s="195"/>
      <c r="H251" s="195"/>
      <c r="I251" s="195"/>
      <c r="J251" s="195"/>
      <c r="K251" s="195"/>
      <c r="L251" s="195"/>
      <c r="O251" s="115"/>
      <c r="P251" s="192"/>
      <c r="Q251" s="193"/>
      <c r="R251" s="193"/>
      <c r="S251" s="195"/>
      <c r="T251" s="195"/>
      <c r="U251" s="195"/>
      <c r="V251" s="195"/>
      <c r="W251" s="195"/>
      <c r="X251" s="195"/>
      <c r="Y251" s="195"/>
      <c r="Z251" s="195"/>
      <c r="AC251" s="115"/>
      <c r="AD251" s="192"/>
      <c r="AE251" s="193"/>
      <c r="AF251" s="193"/>
      <c r="AG251" s="195"/>
      <c r="AH251" s="195"/>
      <c r="AI251" s="195"/>
      <c r="AJ251" s="195"/>
      <c r="AK251" s="195"/>
      <c r="AL251" s="195"/>
      <c r="AM251" s="195"/>
      <c r="AN251" s="195"/>
    </row>
    <row r="252" x14ac:dyDescent="0.3">
      <c r="A252" s="115"/>
      <c r="B252" s="192"/>
      <c r="C252" s="193"/>
      <c r="D252" s="193"/>
      <c r="E252" s="195"/>
      <c r="F252" s="195"/>
      <c r="G252" s="195"/>
      <c r="H252" s="195"/>
      <c r="I252" s="195"/>
      <c r="J252" s="195"/>
      <c r="K252" s="195"/>
      <c r="L252" s="195"/>
      <c r="O252" s="115"/>
      <c r="P252" s="192"/>
      <c r="Q252" s="193"/>
      <c r="R252" s="193"/>
      <c r="S252" s="195"/>
      <c r="T252" s="195"/>
      <c r="U252" s="195"/>
      <c r="V252" s="195"/>
      <c r="W252" s="195"/>
      <c r="X252" s="195"/>
      <c r="Y252" s="195"/>
      <c r="Z252" s="195"/>
      <c r="AC252" s="115"/>
      <c r="AD252" s="192"/>
      <c r="AE252" s="193"/>
      <c r="AF252" s="193"/>
      <c r="AG252" s="195"/>
      <c r="AH252" s="195"/>
      <c r="AI252" s="195"/>
      <c r="AJ252" s="195"/>
      <c r="AK252" s="195"/>
      <c r="AL252" s="195"/>
      <c r="AM252" s="195"/>
      <c r="AN252" s="195"/>
    </row>
    <row r="253" x14ac:dyDescent="0.3">
      <c r="A253" s="115"/>
      <c r="B253" s="192"/>
      <c r="C253" s="193"/>
      <c r="D253" s="193"/>
      <c r="E253" s="195"/>
      <c r="F253" s="195"/>
      <c r="G253" s="195"/>
      <c r="H253" s="195"/>
      <c r="I253" s="195"/>
      <c r="J253" s="195"/>
      <c r="K253" s="195"/>
      <c r="L253" s="195"/>
      <c r="O253" s="115"/>
      <c r="P253" s="192"/>
      <c r="Q253" s="193"/>
      <c r="R253" s="193"/>
      <c r="S253" s="195"/>
      <c r="T253" s="195"/>
      <c r="U253" s="195"/>
      <c r="V253" s="195"/>
      <c r="W253" s="195"/>
      <c r="X253" s="195"/>
      <c r="Y253" s="195"/>
      <c r="Z253" s="195"/>
      <c r="AC253" s="115"/>
      <c r="AD253" s="192"/>
      <c r="AE253" s="193"/>
      <c r="AF253" s="193"/>
      <c r="AG253" s="195"/>
      <c r="AH253" s="195"/>
      <c r="AI253" s="195"/>
      <c r="AJ253" s="195"/>
      <c r="AK253" s="195"/>
      <c r="AL253" s="195"/>
      <c r="AM253" s="195"/>
      <c r="AN253" s="195"/>
    </row>
    <row r="254" x14ac:dyDescent="0.3">
      <c r="A254" s="115"/>
      <c r="B254" s="192"/>
      <c r="C254" s="193"/>
      <c r="D254" s="193"/>
      <c r="E254" s="195"/>
      <c r="F254" s="195"/>
      <c r="G254" s="195"/>
      <c r="H254" s="195"/>
      <c r="I254" s="195"/>
      <c r="J254" s="195"/>
      <c r="K254" s="195"/>
      <c r="L254" s="195"/>
      <c r="O254" s="115"/>
      <c r="P254" s="192"/>
      <c r="Q254" s="193"/>
      <c r="R254" s="193"/>
      <c r="S254" s="195"/>
      <c r="T254" s="195"/>
      <c r="U254" s="195"/>
      <c r="V254" s="195"/>
      <c r="W254" s="195"/>
      <c r="X254" s="195"/>
      <c r="Y254" s="195"/>
      <c r="Z254" s="195"/>
      <c r="AC254" s="115"/>
      <c r="AD254" s="192"/>
      <c r="AE254" s="193"/>
      <c r="AF254" s="193"/>
      <c r="AG254" s="195"/>
      <c r="AH254" s="195"/>
      <c r="AI254" s="195"/>
      <c r="AJ254" s="195"/>
      <c r="AK254" s="195"/>
      <c r="AL254" s="195"/>
      <c r="AM254" s="195"/>
      <c r="AN254" s="195"/>
    </row>
    <row r="255" x14ac:dyDescent="0.3">
      <c r="A255" s="115"/>
      <c r="B255" s="192"/>
      <c r="C255" s="193"/>
      <c r="D255" s="193"/>
      <c r="E255" s="195"/>
      <c r="F255" s="195"/>
      <c r="G255" s="195"/>
      <c r="H255" s="195"/>
      <c r="I255" s="195"/>
      <c r="J255" s="195"/>
      <c r="K255" s="195"/>
      <c r="L255" s="195"/>
      <c r="O255" s="115"/>
      <c r="P255" s="192"/>
      <c r="Q255" s="193"/>
      <c r="R255" s="193"/>
      <c r="S255" s="195"/>
      <c r="T255" s="195"/>
      <c r="U255" s="195"/>
      <c r="V255" s="195"/>
      <c r="W255" s="195"/>
      <c r="X255" s="195"/>
      <c r="Y255" s="195"/>
      <c r="Z255" s="195"/>
      <c r="AC255" s="115"/>
      <c r="AD255" s="192"/>
      <c r="AE255" s="193"/>
      <c r="AF255" s="193"/>
      <c r="AG255" s="195"/>
      <c r="AH255" s="195"/>
      <c r="AI255" s="195"/>
      <c r="AJ255" s="195"/>
      <c r="AK255" s="195"/>
      <c r="AL255" s="195"/>
      <c r="AM255" s="195"/>
      <c r="AN255" s="195"/>
    </row>
    <row r="256" x14ac:dyDescent="0.3">
      <c r="A256" s="115"/>
      <c r="B256" s="192"/>
      <c r="C256" s="193"/>
      <c r="D256" s="193"/>
      <c r="E256" s="195"/>
      <c r="F256" s="195"/>
      <c r="G256" s="195"/>
      <c r="H256" s="195"/>
      <c r="I256" s="195"/>
      <c r="J256" s="195"/>
      <c r="K256" s="195"/>
      <c r="L256" s="195"/>
      <c r="O256" s="115"/>
      <c r="P256" s="192"/>
      <c r="Q256" s="193"/>
      <c r="R256" s="193"/>
      <c r="S256" s="195"/>
      <c r="T256" s="195"/>
      <c r="U256" s="195"/>
      <c r="V256" s="195"/>
      <c r="W256" s="195"/>
      <c r="X256" s="195"/>
      <c r="Y256" s="195"/>
      <c r="Z256" s="195"/>
      <c r="AC256" s="115"/>
      <c r="AD256" s="192"/>
      <c r="AE256" s="193"/>
      <c r="AF256" s="193"/>
      <c r="AG256" s="195"/>
      <c r="AH256" s="195"/>
      <c r="AI256" s="195"/>
      <c r="AJ256" s="195"/>
      <c r="AK256" s="195"/>
      <c r="AL256" s="195"/>
      <c r="AM256" s="195"/>
      <c r="AN256" s="195"/>
    </row>
    <row r="257" x14ac:dyDescent="0.3">
      <c r="A257" s="115"/>
      <c r="B257" s="192"/>
      <c r="C257" s="193"/>
      <c r="D257" s="193"/>
      <c r="E257" s="195"/>
      <c r="F257" s="195"/>
      <c r="G257" s="195"/>
      <c r="H257" s="195"/>
      <c r="I257" s="195"/>
      <c r="J257" s="195"/>
      <c r="K257" s="195"/>
      <c r="L257" s="195"/>
      <c r="O257" s="115"/>
      <c r="P257" s="192"/>
      <c r="Q257" s="193"/>
      <c r="R257" s="193"/>
      <c r="S257" s="195"/>
      <c r="T257" s="195"/>
      <c r="U257" s="195"/>
      <c r="V257" s="195"/>
      <c r="W257" s="195"/>
      <c r="X257" s="195"/>
      <c r="Y257" s="195"/>
      <c r="Z257" s="195"/>
      <c r="AC257" s="115"/>
      <c r="AD257" s="192"/>
      <c r="AE257" s="193"/>
      <c r="AF257" s="193"/>
      <c r="AG257" s="195"/>
      <c r="AH257" s="195"/>
      <c r="AI257" s="195"/>
      <c r="AJ257" s="195"/>
      <c r="AK257" s="195"/>
      <c r="AL257" s="195"/>
      <c r="AM257" s="195"/>
      <c r="AN257" s="195"/>
    </row>
    <row r="258" x14ac:dyDescent="0.3">
      <c r="A258" s="115"/>
      <c r="B258" s="192"/>
      <c r="C258" s="193"/>
      <c r="D258" s="193"/>
      <c r="E258" s="195"/>
      <c r="F258" s="195"/>
      <c r="G258" s="195"/>
      <c r="H258" s="195"/>
      <c r="I258" s="195"/>
      <c r="J258" s="195"/>
      <c r="K258" s="195"/>
      <c r="L258" s="195"/>
      <c r="O258" s="115"/>
      <c r="P258" s="192"/>
      <c r="Q258" s="193"/>
      <c r="R258" s="193"/>
      <c r="S258" s="195"/>
      <c r="T258" s="195"/>
      <c r="U258" s="195"/>
      <c r="V258" s="195"/>
      <c r="W258" s="195"/>
      <c r="X258" s="195"/>
      <c r="Y258" s="195"/>
      <c r="Z258" s="195"/>
      <c r="AC258" s="115"/>
      <c r="AD258" s="192"/>
      <c r="AE258" s="193"/>
      <c r="AF258" s="193"/>
      <c r="AG258" s="195"/>
      <c r="AH258" s="195"/>
      <c r="AI258" s="195"/>
      <c r="AJ258" s="195"/>
      <c r="AK258" s="195"/>
      <c r="AL258" s="195"/>
      <c r="AM258" s="195"/>
      <c r="AN258" s="195"/>
    </row>
    <row r="259" x14ac:dyDescent="0.3">
      <c r="A259" s="115"/>
      <c r="B259" s="192"/>
      <c r="C259" s="193"/>
      <c r="D259" s="193"/>
      <c r="E259" s="195"/>
      <c r="F259" s="195"/>
      <c r="G259" s="195"/>
      <c r="H259" s="195"/>
      <c r="I259" s="195"/>
      <c r="J259" s="195"/>
      <c r="K259" s="195"/>
      <c r="L259" s="195"/>
      <c r="O259" s="115"/>
      <c r="P259" s="192"/>
      <c r="Q259" s="193"/>
      <c r="R259" s="193"/>
      <c r="S259" s="195"/>
      <c r="T259" s="195"/>
      <c r="U259" s="195"/>
      <c r="V259" s="195"/>
      <c r="W259" s="195"/>
      <c r="X259" s="195"/>
      <c r="Y259" s="195"/>
      <c r="Z259" s="195"/>
      <c r="AC259" s="115"/>
      <c r="AD259" s="192"/>
      <c r="AE259" s="193"/>
      <c r="AF259" s="193"/>
      <c r="AG259" s="195"/>
      <c r="AH259" s="195"/>
      <c r="AI259" s="195"/>
      <c r="AJ259" s="195"/>
      <c r="AK259" s="195"/>
      <c r="AL259" s="195"/>
      <c r="AM259" s="195"/>
      <c r="AN259" s="195"/>
    </row>
    <row r="260" x14ac:dyDescent="0.3">
      <c r="A260" s="115"/>
      <c r="B260" s="192"/>
      <c r="C260" s="193"/>
      <c r="D260" s="193"/>
      <c r="E260" s="195"/>
      <c r="F260" s="195"/>
      <c r="G260" s="195"/>
      <c r="H260" s="195"/>
      <c r="I260" s="195"/>
      <c r="J260" s="195"/>
      <c r="K260" s="195"/>
      <c r="L260" s="195"/>
      <c r="O260" s="115"/>
      <c r="P260" s="192"/>
      <c r="Q260" s="193"/>
      <c r="R260" s="193"/>
      <c r="S260" s="195"/>
      <c r="T260" s="195"/>
      <c r="U260" s="195"/>
      <c r="V260" s="195"/>
      <c r="W260" s="195"/>
      <c r="X260" s="195"/>
      <c r="Y260" s="195"/>
      <c r="Z260" s="195"/>
      <c r="AC260" s="115"/>
      <c r="AD260" s="192"/>
      <c r="AE260" s="193"/>
      <c r="AF260" s="193"/>
      <c r="AG260" s="195"/>
      <c r="AH260" s="195"/>
      <c r="AI260" s="195"/>
      <c r="AJ260" s="195"/>
      <c r="AK260" s="195"/>
      <c r="AL260" s="195"/>
      <c r="AM260" s="195"/>
      <c r="AN260" s="195"/>
    </row>
    <row r="261" x14ac:dyDescent="0.3">
      <c r="A261" s="115"/>
      <c r="B261" s="192"/>
      <c r="C261" s="193"/>
      <c r="D261" s="193"/>
      <c r="E261" s="195"/>
      <c r="F261" s="195"/>
      <c r="G261" s="195"/>
      <c r="H261" s="195"/>
      <c r="I261" s="195"/>
      <c r="J261" s="195"/>
      <c r="K261" s="195"/>
      <c r="L261" s="195"/>
      <c r="O261" s="115"/>
      <c r="P261" s="192"/>
      <c r="Q261" s="193"/>
      <c r="R261" s="193"/>
      <c r="S261" s="195"/>
      <c r="T261" s="195"/>
      <c r="U261" s="195"/>
      <c r="V261" s="195"/>
      <c r="W261" s="195"/>
      <c r="X261" s="195"/>
      <c r="Y261" s="195"/>
      <c r="Z261" s="195"/>
      <c r="AC261" s="115"/>
      <c r="AD261" s="192"/>
      <c r="AE261" s="193"/>
      <c r="AF261" s="193"/>
      <c r="AG261" s="195"/>
      <c r="AH261" s="195"/>
      <c r="AI261" s="195"/>
      <c r="AJ261" s="195"/>
      <c r="AK261" s="195"/>
      <c r="AL261" s="195"/>
      <c r="AM261" s="195"/>
      <c r="AN261" s="195"/>
    </row>
    <row r="262" x14ac:dyDescent="0.3">
      <c r="A262" s="115"/>
      <c r="B262" s="192"/>
      <c r="C262" s="193"/>
      <c r="D262" s="193"/>
      <c r="E262" s="195"/>
      <c r="F262" s="195"/>
      <c r="G262" s="195"/>
      <c r="H262" s="195"/>
      <c r="I262" s="195"/>
      <c r="J262" s="195"/>
      <c r="K262" s="195"/>
      <c r="L262" s="195"/>
      <c r="O262" s="115"/>
      <c r="P262" s="192"/>
      <c r="Q262" s="193"/>
      <c r="R262" s="193"/>
      <c r="S262" s="195"/>
      <c r="T262" s="195"/>
      <c r="U262" s="195"/>
      <c r="V262" s="195"/>
      <c r="W262" s="195"/>
      <c r="X262" s="195"/>
      <c r="Y262" s="195"/>
      <c r="Z262" s="195"/>
      <c r="AC262" s="115"/>
      <c r="AD262" s="192"/>
      <c r="AE262" s="193"/>
      <c r="AF262" s="193"/>
      <c r="AG262" s="195"/>
      <c r="AH262" s="195"/>
      <c r="AI262" s="195"/>
      <c r="AJ262" s="195"/>
      <c r="AK262" s="195"/>
      <c r="AL262" s="195"/>
      <c r="AM262" s="195"/>
      <c r="AN262" s="195"/>
    </row>
    <row r="263" x14ac:dyDescent="0.3">
      <c r="A263" s="115"/>
      <c r="B263" s="192"/>
      <c r="C263" s="193"/>
      <c r="D263" s="193"/>
      <c r="E263" s="195"/>
      <c r="F263" s="195"/>
      <c r="G263" s="195"/>
      <c r="H263" s="195"/>
      <c r="I263" s="195"/>
      <c r="J263" s="195"/>
      <c r="K263" s="195"/>
      <c r="L263" s="195"/>
      <c r="O263" s="115"/>
      <c r="P263" s="192"/>
      <c r="Q263" s="193"/>
      <c r="R263" s="193"/>
      <c r="S263" s="195"/>
      <c r="T263" s="195"/>
      <c r="U263" s="195"/>
      <c r="V263" s="195"/>
      <c r="W263" s="195"/>
      <c r="X263" s="195"/>
      <c r="Y263" s="195"/>
      <c r="Z263" s="195"/>
      <c r="AC263" s="115"/>
      <c r="AD263" s="192"/>
      <c r="AE263" s="193"/>
      <c r="AF263" s="193"/>
      <c r="AG263" s="195"/>
      <c r="AH263" s="195"/>
      <c r="AI263" s="195"/>
      <c r="AJ263" s="195"/>
      <c r="AK263" s="195"/>
      <c r="AL263" s="195"/>
      <c r="AM263" s="195"/>
      <c r="AN263" s="195"/>
    </row>
    <row r="264" x14ac:dyDescent="0.3">
      <c r="A264" s="115"/>
      <c r="B264" s="192"/>
      <c r="C264" s="193"/>
      <c r="D264" s="193"/>
      <c r="E264" s="195"/>
      <c r="F264" s="195"/>
      <c r="G264" s="195"/>
      <c r="H264" s="195"/>
      <c r="I264" s="195"/>
      <c r="J264" s="195"/>
      <c r="K264" s="195"/>
      <c r="L264" s="195"/>
      <c r="O264" s="115"/>
      <c r="P264" s="192"/>
      <c r="Q264" s="193"/>
      <c r="R264" s="193"/>
      <c r="S264" s="195"/>
      <c r="T264" s="195"/>
      <c r="U264" s="195"/>
      <c r="V264" s="195"/>
      <c r="W264" s="195"/>
      <c r="X264" s="195"/>
      <c r="Y264" s="195"/>
      <c r="Z264" s="195"/>
      <c r="AC264" s="115"/>
      <c r="AD264" s="192"/>
      <c r="AE264" s="193"/>
      <c r="AF264" s="193"/>
      <c r="AG264" s="195"/>
      <c r="AH264" s="195"/>
      <c r="AI264" s="195"/>
      <c r="AJ264" s="195"/>
      <c r="AK264" s="195"/>
      <c r="AL264" s="195"/>
      <c r="AM264" s="195"/>
      <c r="AN264" s="195"/>
    </row>
    <row r="265" x14ac:dyDescent="0.3">
      <c r="A265" s="115"/>
      <c r="B265" s="192"/>
      <c r="C265" s="193"/>
      <c r="D265" s="193"/>
      <c r="E265" s="195"/>
      <c r="F265" s="195"/>
      <c r="G265" s="195"/>
      <c r="H265" s="195"/>
      <c r="I265" s="195"/>
      <c r="J265" s="195"/>
      <c r="K265" s="195"/>
      <c r="L265" s="195"/>
      <c r="O265" s="115"/>
      <c r="P265" s="192"/>
      <c r="Q265" s="193"/>
      <c r="R265" s="193"/>
      <c r="S265" s="195"/>
      <c r="T265" s="195"/>
      <c r="U265" s="195"/>
      <c r="V265" s="195"/>
      <c r="W265" s="195"/>
      <c r="X265" s="195"/>
      <c r="Y265" s="195"/>
      <c r="Z265" s="195"/>
      <c r="AC265" s="115"/>
      <c r="AD265" s="192"/>
      <c r="AE265" s="193"/>
      <c r="AF265" s="193"/>
      <c r="AG265" s="195"/>
      <c r="AH265" s="195"/>
      <c r="AI265" s="195"/>
      <c r="AJ265" s="195"/>
      <c r="AK265" s="195"/>
      <c r="AL265" s="195"/>
      <c r="AM265" s="195"/>
      <c r="AN265" s="195"/>
    </row>
    <row r="266" x14ac:dyDescent="0.3">
      <c r="A266" s="115"/>
      <c r="B266" s="192"/>
      <c r="C266" s="193"/>
      <c r="D266" s="193"/>
      <c r="E266" s="195"/>
      <c r="F266" s="195"/>
      <c r="G266" s="195"/>
      <c r="H266" s="195"/>
      <c r="I266" s="195"/>
      <c r="J266" s="195"/>
      <c r="K266" s="195"/>
      <c r="L266" s="195"/>
      <c r="O266" s="115"/>
      <c r="P266" s="192"/>
      <c r="Q266" s="193"/>
      <c r="R266" s="193"/>
      <c r="S266" s="195"/>
      <c r="T266" s="195"/>
      <c r="U266" s="195"/>
      <c r="V266" s="195"/>
      <c r="W266" s="195"/>
      <c r="X266" s="195"/>
      <c r="Y266" s="195"/>
      <c r="Z266" s="195"/>
      <c r="AC266" s="115"/>
      <c r="AD266" s="192"/>
      <c r="AE266" s="193"/>
      <c r="AF266" s="193"/>
      <c r="AG266" s="195"/>
      <c r="AH266" s="195"/>
      <c r="AI266" s="195"/>
      <c r="AJ266" s="195"/>
      <c r="AK266" s="195"/>
      <c r="AL266" s="195"/>
      <c r="AM266" s="195"/>
      <c r="AN266" s="195"/>
    </row>
    <row r="267" x14ac:dyDescent="0.3">
      <c r="A267" s="115"/>
      <c r="B267" s="192"/>
      <c r="C267" s="193"/>
      <c r="D267" s="193"/>
      <c r="E267" s="195"/>
      <c r="F267" s="195"/>
      <c r="G267" s="195"/>
      <c r="H267" s="195"/>
      <c r="I267" s="195"/>
      <c r="J267" s="195"/>
      <c r="K267" s="195"/>
      <c r="L267" s="195"/>
      <c r="O267" s="115"/>
      <c r="P267" s="192"/>
      <c r="Q267" s="193"/>
      <c r="R267" s="193"/>
      <c r="S267" s="195"/>
      <c r="T267" s="195"/>
      <c r="U267" s="195"/>
      <c r="V267" s="195"/>
      <c r="W267" s="195"/>
      <c r="X267" s="195"/>
      <c r="Y267" s="195"/>
      <c r="Z267" s="195"/>
      <c r="AC267" s="115"/>
      <c r="AD267" s="192"/>
      <c r="AE267" s="193"/>
      <c r="AF267" s="193"/>
      <c r="AG267" s="195"/>
      <c r="AH267" s="195"/>
      <c r="AI267" s="195"/>
      <c r="AJ267" s="195"/>
      <c r="AK267" s="195"/>
      <c r="AL267" s="195"/>
      <c r="AM267" s="195"/>
      <c r="AN267" s="195"/>
    </row>
    <row r="268" x14ac:dyDescent="0.3">
      <c r="A268" s="115"/>
      <c r="B268" s="192"/>
      <c r="C268" s="193"/>
      <c r="D268" s="193"/>
      <c r="E268" s="195"/>
      <c r="F268" s="195"/>
      <c r="G268" s="195"/>
      <c r="H268" s="195"/>
      <c r="I268" s="195"/>
      <c r="J268" s="195"/>
      <c r="K268" s="195"/>
      <c r="L268" s="195"/>
      <c r="O268" s="115"/>
      <c r="P268" s="192"/>
      <c r="Q268" s="193"/>
      <c r="R268" s="193"/>
      <c r="S268" s="195"/>
      <c r="T268" s="195"/>
      <c r="U268" s="195"/>
      <c r="V268" s="195"/>
      <c r="W268" s="195"/>
      <c r="X268" s="195"/>
      <c r="Y268" s="195"/>
      <c r="Z268" s="195"/>
      <c r="AC268" s="115"/>
      <c r="AD268" s="192"/>
      <c r="AE268" s="193"/>
      <c r="AF268" s="193"/>
      <c r="AG268" s="195"/>
      <c r="AH268" s="195"/>
      <c r="AI268" s="195"/>
      <c r="AJ268" s="195"/>
      <c r="AK268" s="195"/>
      <c r="AL268" s="195"/>
      <c r="AM268" s="195"/>
      <c r="AN268" s="195"/>
    </row>
    <row r="269" x14ac:dyDescent="0.3">
      <c r="A269" s="115"/>
      <c r="B269" s="192"/>
      <c r="C269" s="193"/>
      <c r="D269" s="193"/>
      <c r="E269" s="195"/>
      <c r="F269" s="195"/>
      <c r="G269" s="195"/>
      <c r="H269" s="195"/>
      <c r="I269" s="195"/>
      <c r="J269" s="195"/>
      <c r="K269" s="195"/>
      <c r="L269" s="195"/>
      <c r="O269" s="115"/>
      <c r="P269" s="192"/>
      <c r="Q269" s="193"/>
      <c r="R269" s="193"/>
      <c r="S269" s="195"/>
      <c r="T269" s="195"/>
      <c r="U269" s="195"/>
      <c r="V269" s="195"/>
      <c r="W269" s="195"/>
      <c r="X269" s="195"/>
      <c r="Y269" s="195"/>
      <c r="Z269" s="195"/>
      <c r="AC269" s="115"/>
      <c r="AD269" s="192"/>
      <c r="AE269" s="193"/>
      <c r="AF269" s="193"/>
      <c r="AG269" s="195"/>
      <c r="AH269" s="195"/>
      <c r="AI269" s="195"/>
      <c r="AJ269" s="195"/>
      <c r="AK269" s="195"/>
      <c r="AL269" s="195"/>
      <c r="AM269" s="195"/>
      <c r="AN269" s="195"/>
    </row>
    <row r="270" x14ac:dyDescent="0.3">
      <c r="A270" s="115"/>
      <c r="B270" s="192"/>
      <c r="C270" s="193"/>
      <c r="D270" s="193"/>
      <c r="E270" s="195"/>
      <c r="F270" s="195"/>
      <c r="G270" s="195"/>
      <c r="H270" s="195"/>
      <c r="I270" s="195"/>
      <c r="J270" s="195"/>
      <c r="K270" s="195"/>
      <c r="L270" s="195"/>
      <c r="O270" s="115"/>
      <c r="P270" s="192"/>
      <c r="Q270" s="193"/>
      <c r="R270" s="193"/>
      <c r="S270" s="195"/>
      <c r="T270" s="195"/>
      <c r="U270" s="195"/>
      <c r="V270" s="195"/>
      <c r="W270" s="195"/>
      <c r="X270" s="195"/>
      <c r="Y270" s="195"/>
      <c r="Z270" s="195"/>
      <c r="AC270" s="115"/>
      <c r="AD270" s="192"/>
      <c r="AE270" s="193"/>
      <c r="AF270" s="193"/>
      <c r="AG270" s="195"/>
      <c r="AH270" s="195"/>
      <c r="AI270" s="195"/>
      <c r="AJ270" s="195"/>
      <c r="AK270" s="195"/>
      <c r="AL270" s="195"/>
      <c r="AM270" s="195"/>
      <c r="AN270" s="195"/>
    </row>
    <row r="271" x14ac:dyDescent="0.3">
      <c r="A271" s="115"/>
      <c r="B271" s="192"/>
      <c r="C271" s="193"/>
      <c r="D271" s="193"/>
      <c r="E271" s="195"/>
      <c r="F271" s="195"/>
      <c r="G271" s="195"/>
      <c r="H271" s="195"/>
      <c r="I271" s="195"/>
      <c r="J271" s="195"/>
      <c r="K271" s="195"/>
      <c r="L271" s="195"/>
      <c r="O271" s="115"/>
      <c r="P271" s="192"/>
      <c r="Q271" s="193"/>
      <c r="R271" s="193"/>
      <c r="S271" s="195"/>
      <c r="T271" s="195"/>
      <c r="U271" s="195"/>
      <c r="V271" s="195"/>
      <c r="W271" s="195"/>
      <c r="X271" s="195"/>
      <c r="Y271" s="195"/>
      <c r="Z271" s="195"/>
      <c r="AC271" s="115"/>
      <c r="AD271" s="192"/>
      <c r="AE271" s="193"/>
      <c r="AF271" s="193"/>
      <c r="AG271" s="195"/>
      <c r="AH271" s="195"/>
      <c r="AI271" s="195"/>
      <c r="AJ271" s="195"/>
      <c r="AK271" s="195"/>
      <c r="AL271" s="195"/>
      <c r="AM271" s="195"/>
      <c r="AN271" s="195"/>
    </row>
    <row r="272" x14ac:dyDescent="0.3">
      <c r="A272" s="115"/>
      <c r="B272" s="192"/>
      <c r="C272" s="193"/>
      <c r="D272" s="193"/>
      <c r="E272" s="195"/>
      <c r="F272" s="195"/>
      <c r="G272" s="195"/>
      <c r="H272" s="195"/>
      <c r="I272" s="195"/>
      <c r="J272" s="195"/>
      <c r="K272" s="195"/>
      <c r="L272" s="195"/>
      <c r="O272" s="115"/>
      <c r="P272" s="192"/>
      <c r="Q272" s="193"/>
      <c r="R272" s="193"/>
      <c r="S272" s="195"/>
      <c r="T272" s="195"/>
      <c r="U272" s="195"/>
      <c r="V272" s="195"/>
      <c r="W272" s="195"/>
      <c r="X272" s="195"/>
      <c r="Y272" s="195"/>
      <c r="Z272" s="195"/>
      <c r="AC272" s="115"/>
      <c r="AD272" s="192"/>
      <c r="AE272" s="193"/>
      <c r="AF272" s="193"/>
      <c r="AG272" s="195"/>
      <c r="AH272" s="195"/>
      <c r="AI272" s="195"/>
      <c r="AJ272" s="195"/>
      <c r="AK272" s="195"/>
      <c r="AL272" s="195"/>
      <c r="AM272" s="195"/>
      <c r="AN272" s="195"/>
    </row>
    <row r="273" x14ac:dyDescent="0.3">
      <c r="A273" s="115"/>
      <c r="B273" s="192"/>
      <c r="C273" s="193"/>
      <c r="D273" s="193"/>
      <c r="E273" s="195"/>
      <c r="F273" s="195"/>
      <c r="G273" s="195"/>
      <c r="H273" s="195"/>
      <c r="I273" s="195"/>
      <c r="J273" s="195"/>
      <c r="K273" s="195"/>
      <c r="L273" s="195"/>
      <c r="O273" s="115"/>
      <c r="P273" s="192"/>
      <c r="Q273" s="193"/>
      <c r="R273" s="193"/>
      <c r="S273" s="195"/>
      <c r="T273" s="195"/>
      <c r="U273" s="195"/>
      <c r="V273" s="195"/>
      <c r="W273" s="195"/>
      <c r="X273" s="195"/>
      <c r="Y273" s="195"/>
      <c r="Z273" s="195"/>
      <c r="AC273" s="115"/>
      <c r="AD273" s="192"/>
      <c r="AE273" s="193"/>
      <c r="AF273" s="193"/>
      <c r="AG273" s="195"/>
      <c r="AH273" s="195"/>
      <c r="AI273" s="195"/>
      <c r="AJ273" s="195"/>
      <c r="AK273" s="195"/>
      <c r="AL273" s="195"/>
      <c r="AM273" s="195"/>
      <c r="AN273" s="195"/>
    </row>
    <row r="274" x14ac:dyDescent="0.3">
      <c r="A274" s="115"/>
      <c r="B274" s="192"/>
      <c r="C274" s="193"/>
      <c r="D274" s="193"/>
      <c r="E274" s="195"/>
      <c r="F274" s="195"/>
      <c r="G274" s="195"/>
      <c r="H274" s="195"/>
      <c r="I274" s="195"/>
      <c r="J274" s="195"/>
      <c r="K274" s="195"/>
      <c r="L274" s="195"/>
      <c r="O274" s="115"/>
      <c r="P274" s="192"/>
      <c r="Q274" s="193"/>
      <c r="R274" s="193"/>
      <c r="S274" s="195"/>
      <c r="T274" s="195"/>
      <c r="U274" s="195"/>
      <c r="V274" s="195"/>
      <c r="W274" s="195"/>
      <c r="X274" s="195"/>
      <c r="Y274" s="195"/>
      <c r="Z274" s="195"/>
      <c r="AC274" s="115"/>
      <c r="AD274" s="192"/>
      <c r="AE274" s="193"/>
      <c r="AF274" s="193"/>
      <c r="AG274" s="195"/>
      <c r="AH274" s="195"/>
      <c r="AI274" s="195"/>
      <c r="AJ274" s="195"/>
      <c r="AK274" s="195"/>
      <c r="AL274" s="195"/>
      <c r="AM274" s="195"/>
      <c r="AN274" s="195"/>
    </row>
    <row r="275" x14ac:dyDescent="0.3">
      <c r="A275" s="115"/>
      <c r="B275" s="192"/>
      <c r="C275" s="193"/>
      <c r="D275" s="193"/>
      <c r="E275" s="195"/>
      <c r="F275" s="195"/>
      <c r="G275" s="195"/>
      <c r="H275" s="195"/>
      <c r="I275" s="195"/>
      <c r="J275" s="195"/>
      <c r="K275" s="195"/>
      <c r="L275" s="195"/>
      <c r="O275" s="115"/>
      <c r="P275" s="192"/>
      <c r="Q275" s="193"/>
      <c r="R275" s="193"/>
      <c r="S275" s="195"/>
      <c r="T275" s="195"/>
      <c r="U275" s="195"/>
      <c r="V275" s="195"/>
      <c r="W275" s="195"/>
      <c r="X275" s="195"/>
      <c r="Y275" s="195"/>
      <c r="Z275" s="195"/>
      <c r="AC275" s="115"/>
      <c r="AD275" s="192"/>
      <c r="AE275" s="193"/>
      <c r="AF275" s="193"/>
      <c r="AG275" s="195"/>
      <c r="AH275" s="195"/>
      <c r="AI275" s="195"/>
      <c r="AJ275" s="195"/>
      <c r="AK275" s="195"/>
      <c r="AL275" s="195"/>
      <c r="AM275" s="195"/>
      <c r="AN275" s="195"/>
    </row>
    <row r="276" x14ac:dyDescent="0.3">
      <c r="A276" s="115"/>
      <c r="B276" s="192"/>
      <c r="C276" s="193"/>
      <c r="D276" s="193"/>
      <c r="E276" s="195"/>
      <c r="F276" s="195"/>
      <c r="G276" s="195"/>
      <c r="H276" s="195"/>
      <c r="I276" s="195"/>
      <c r="J276" s="195"/>
      <c r="K276" s="195"/>
      <c r="L276" s="195"/>
      <c r="O276" s="115"/>
      <c r="P276" s="192"/>
      <c r="Q276" s="193"/>
      <c r="R276" s="193"/>
      <c r="S276" s="195"/>
      <c r="T276" s="195"/>
      <c r="U276" s="195"/>
      <c r="V276" s="195"/>
      <c r="W276" s="195"/>
      <c r="X276" s="195"/>
      <c r="Y276" s="195"/>
      <c r="Z276" s="195"/>
      <c r="AC276" s="115"/>
      <c r="AD276" s="192"/>
      <c r="AE276" s="193"/>
      <c r="AF276" s="193"/>
      <c r="AG276" s="195"/>
      <c r="AH276" s="195"/>
      <c r="AI276" s="195"/>
      <c r="AJ276" s="195"/>
      <c r="AK276" s="195"/>
      <c r="AL276" s="195"/>
      <c r="AM276" s="195"/>
      <c r="AN276" s="195"/>
    </row>
    <row r="277" x14ac:dyDescent="0.3">
      <c r="A277" s="115"/>
      <c r="B277" s="192"/>
      <c r="C277" s="193"/>
      <c r="D277" s="193"/>
      <c r="E277" s="195"/>
      <c r="F277" s="195"/>
      <c r="G277" s="195"/>
      <c r="H277" s="195"/>
      <c r="I277" s="195"/>
      <c r="J277" s="195"/>
      <c r="K277" s="195"/>
      <c r="L277" s="195"/>
      <c r="O277" s="115"/>
      <c r="P277" s="192"/>
      <c r="Q277" s="193"/>
      <c r="R277" s="193"/>
      <c r="S277" s="195"/>
      <c r="T277" s="195"/>
      <c r="U277" s="195"/>
      <c r="V277" s="195"/>
      <c r="W277" s="195"/>
      <c r="X277" s="195"/>
      <c r="Y277" s="195"/>
      <c r="Z277" s="195"/>
      <c r="AC277" s="115"/>
      <c r="AD277" s="192"/>
      <c r="AE277" s="193"/>
      <c r="AF277" s="193"/>
      <c r="AG277" s="195"/>
      <c r="AH277" s="195"/>
      <c r="AI277" s="195"/>
      <c r="AJ277" s="195"/>
      <c r="AK277" s="195"/>
      <c r="AL277" s="195"/>
      <c r="AM277" s="195"/>
      <c r="AN277" s="195"/>
    </row>
    <row r="278" x14ac:dyDescent="0.3">
      <c r="A278" s="115"/>
      <c r="B278" s="192"/>
      <c r="C278" s="193"/>
      <c r="D278" s="193"/>
      <c r="E278" s="195"/>
      <c r="F278" s="195"/>
      <c r="G278" s="195"/>
      <c r="H278" s="195"/>
      <c r="I278" s="195"/>
      <c r="J278" s="195"/>
      <c r="K278" s="195"/>
      <c r="L278" s="195"/>
      <c r="O278" s="115"/>
      <c r="P278" s="192"/>
      <c r="Q278" s="193"/>
      <c r="R278" s="193"/>
      <c r="S278" s="195"/>
      <c r="T278" s="195"/>
      <c r="U278" s="195"/>
      <c r="V278" s="195"/>
      <c r="W278" s="195"/>
      <c r="X278" s="195"/>
      <c r="Y278" s="195"/>
      <c r="Z278" s="195"/>
      <c r="AC278" s="115"/>
      <c r="AD278" s="192"/>
      <c r="AE278" s="193"/>
      <c r="AF278" s="193"/>
      <c r="AG278" s="195"/>
      <c r="AH278" s="195"/>
      <c r="AI278" s="195"/>
      <c r="AJ278" s="195"/>
      <c r="AK278" s="195"/>
      <c r="AL278" s="195"/>
      <c r="AM278" s="195"/>
      <c r="AN278" s="195"/>
    </row>
    <row r="279" x14ac:dyDescent="0.3">
      <c r="A279" s="115"/>
      <c r="B279" s="192"/>
      <c r="C279" s="193"/>
      <c r="D279" s="193"/>
      <c r="E279" s="195"/>
      <c r="F279" s="195"/>
      <c r="G279" s="195"/>
      <c r="H279" s="195"/>
      <c r="I279" s="195"/>
      <c r="J279" s="195"/>
      <c r="K279" s="195"/>
      <c r="L279" s="195"/>
      <c r="O279" s="115"/>
      <c r="P279" s="192"/>
      <c r="Q279" s="193"/>
      <c r="R279" s="193"/>
      <c r="S279" s="195"/>
      <c r="T279" s="195"/>
      <c r="U279" s="195"/>
      <c r="V279" s="195"/>
      <c r="W279" s="195"/>
      <c r="X279" s="195"/>
      <c r="Y279" s="195"/>
      <c r="Z279" s="195"/>
      <c r="AC279" s="115"/>
      <c r="AD279" s="192"/>
      <c r="AE279" s="193"/>
      <c r="AF279" s="193"/>
      <c r="AG279" s="195"/>
      <c r="AH279" s="195"/>
      <c r="AI279" s="195"/>
      <c r="AJ279" s="195"/>
      <c r="AK279" s="195"/>
      <c r="AL279" s="195"/>
      <c r="AM279" s="195"/>
      <c r="AN279" s="195"/>
    </row>
    <row r="280" x14ac:dyDescent="0.3">
      <c r="A280" s="115"/>
      <c r="B280" s="192"/>
      <c r="C280" s="193"/>
      <c r="D280" s="193"/>
      <c r="E280" s="195"/>
      <c r="F280" s="195"/>
      <c r="G280" s="195"/>
      <c r="H280" s="195"/>
      <c r="I280" s="195"/>
      <c r="J280" s="195"/>
      <c r="K280" s="195"/>
      <c r="L280" s="195"/>
      <c r="O280" s="115"/>
      <c r="P280" s="192"/>
      <c r="Q280" s="193"/>
      <c r="R280" s="193"/>
      <c r="S280" s="195"/>
      <c r="T280" s="195"/>
      <c r="U280" s="195"/>
      <c r="V280" s="195"/>
      <c r="W280" s="195"/>
      <c r="X280" s="195"/>
      <c r="Y280" s="195"/>
      <c r="Z280" s="195"/>
      <c r="AC280" s="115"/>
      <c r="AD280" s="192"/>
      <c r="AE280" s="193"/>
      <c r="AF280" s="193"/>
      <c r="AG280" s="195"/>
      <c r="AH280" s="195"/>
      <c r="AI280" s="195"/>
      <c r="AJ280" s="195"/>
      <c r="AK280" s="195"/>
      <c r="AL280" s="195"/>
      <c r="AM280" s="195"/>
      <c r="AN280" s="195"/>
    </row>
    <row r="281" x14ac:dyDescent="0.3">
      <c r="A281" s="115"/>
      <c r="B281" s="192"/>
      <c r="C281" s="193"/>
      <c r="D281" s="193"/>
      <c r="E281" s="195"/>
      <c r="F281" s="195"/>
      <c r="G281" s="195"/>
      <c r="H281" s="195"/>
      <c r="I281" s="195"/>
      <c r="J281" s="195"/>
      <c r="K281" s="195"/>
      <c r="L281" s="195"/>
      <c r="O281" s="115"/>
      <c r="P281" s="192"/>
      <c r="Q281" s="193"/>
      <c r="R281" s="193"/>
      <c r="S281" s="195"/>
      <c r="T281" s="195"/>
      <c r="U281" s="195"/>
      <c r="V281" s="195"/>
      <c r="W281" s="195"/>
      <c r="X281" s="195"/>
      <c r="Y281" s="195"/>
      <c r="Z281" s="195"/>
      <c r="AC281" s="115"/>
      <c r="AD281" s="192"/>
      <c r="AE281" s="193"/>
      <c r="AF281" s="193"/>
      <c r="AG281" s="195"/>
      <c r="AH281" s="195"/>
      <c r="AI281" s="195"/>
      <c r="AJ281" s="195"/>
      <c r="AK281" s="195"/>
      <c r="AL281" s="195"/>
      <c r="AM281" s="195"/>
      <c r="AN281" s="195"/>
    </row>
    <row r="282" x14ac:dyDescent="0.3">
      <c r="A282" s="115"/>
      <c r="B282" s="192"/>
      <c r="C282" s="193"/>
      <c r="D282" s="193"/>
      <c r="E282" s="195"/>
      <c r="F282" s="195"/>
      <c r="G282" s="195"/>
      <c r="H282" s="195"/>
      <c r="I282" s="195"/>
      <c r="J282" s="195"/>
      <c r="K282" s="195"/>
      <c r="L282" s="195"/>
      <c r="O282" s="115"/>
      <c r="P282" s="192"/>
      <c r="Q282" s="193"/>
      <c r="R282" s="193"/>
      <c r="S282" s="195"/>
      <c r="T282" s="195"/>
      <c r="U282" s="195"/>
      <c r="V282" s="195"/>
      <c r="W282" s="195"/>
      <c r="X282" s="195"/>
      <c r="Y282" s="195"/>
      <c r="Z282" s="195"/>
      <c r="AC282" s="115"/>
      <c r="AD282" s="192"/>
      <c r="AE282" s="193"/>
      <c r="AF282" s="193"/>
      <c r="AG282" s="195"/>
      <c r="AH282" s="195"/>
      <c r="AI282" s="195"/>
      <c r="AJ282" s="195"/>
      <c r="AK282" s="195"/>
      <c r="AL282" s="195"/>
      <c r="AM282" s="195"/>
      <c r="AN282" s="195"/>
    </row>
    <row r="283" x14ac:dyDescent="0.3">
      <c r="A283" s="115"/>
      <c r="B283" s="192"/>
      <c r="C283" s="193"/>
      <c r="D283" s="193"/>
      <c r="E283" s="195"/>
      <c r="F283" s="195"/>
      <c r="G283" s="195"/>
      <c r="H283" s="195"/>
      <c r="I283" s="195"/>
      <c r="J283" s="195"/>
      <c r="K283" s="195"/>
      <c r="L283" s="195"/>
      <c r="O283" s="115"/>
      <c r="P283" s="192"/>
      <c r="Q283" s="193"/>
      <c r="R283" s="193"/>
      <c r="S283" s="195"/>
      <c r="T283" s="195"/>
      <c r="U283" s="195"/>
      <c r="V283" s="195"/>
      <c r="W283" s="195"/>
      <c r="X283" s="195"/>
      <c r="Y283" s="195"/>
      <c r="Z283" s="195"/>
      <c r="AC283" s="115"/>
      <c r="AD283" s="192"/>
      <c r="AE283" s="193"/>
      <c r="AF283" s="193"/>
      <c r="AG283" s="195"/>
      <c r="AH283" s="195"/>
      <c r="AI283" s="195"/>
      <c r="AJ283" s="195"/>
      <c r="AK283" s="195"/>
      <c r="AL283" s="195"/>
      <c r="AM283" s="195"/>
      <c r="AN283" s="195"/>
    </row>
    <row r="284" x14ac:dyDescent="0.3">
      <c r="A284" s="115"/>
      <c r="B284" s="192"/>
      <c r="C284" s="193"/>
      <c r="D284" s="193"/>
      <c r="E284" s="195"/>
      <c r="F284" s="195"/>
      <c r="G284" s="195"/>
      <c r="H284" s="195"/>
      <c r="I284" s="195"/>
      <c r="J284" s="195"/>
      <c r="K284" s="195"/>
      <c r="L284" s="195"/>
      <c r="O284" s="115"/>
      <c r="P284" s="192"/>
      <c r="Q284" s="193"/>
      <c r="R284" s="193"/>
      <c r="S284" s="195"/>
      <c r="T284" s="195"/>
      <c r="U284" s="195"/>
      <c r="V284" s="195"/>
      <c r="W284" s="195"/>
      <c r="X284" s="195"/>
      <c r="Y284" s="195"/>
      <c r="Z284" s="195"/>
      <c r="AC284" s="115"/>
      <c r="AD284" s="192"/>
      <c r="AE284" s="193"/>
      <c r="AF284" s="193"/>
      <c r="AG284" s="195"/>
      <c r="AH284" s="195"/>
      <c r="AI284" s="195"/>
      <c r="AJ284" s="195"/>
      <c r="AK284" s="195"/>
      <c r="AL284" s="195"/>
      <c r="AM284" s="195"/>
      <c r="AN284" s="195"/>
    </row>
    <row r="285" x14ac:dyDescent="0.3">
      <c r="A285" s="115"/>
      <c r="B285" s="192"/>
      <c r="C285" s="193"/>
      <c r="D285" s="193"/>
      <c r="E285" s="195"/>
      <c r="F285" s="195"/>
      <c r="G285" s="195"/>
      <c r="H285" s="195"/>
      <c r="I285" s="195"/>
      <c r="J285" s="195"/>
      <c r="K285" s="195"/>
      <c r="L285" s="195"/>
      <c r="O285" s="115"/>
      <c r="P285" s="192"/>
      <c r="Q285" s="193"/>
      <c r="R285" s="193"/>
      <c r="S285" s="195"/>
      <c r="T285" s="195"/>
      <c r="U285" s="195"/>
      <c r="V285" s="195"/>
      <c r="W285" s="195"/>
      <c r="X285" s="195"/>
      <c r="Y285" s="195"/>
      <c r="Z285" s="195"/>
      <c r="AC285" s="115"/>
      <c r="AD285" s="192"/>
      <c r="AE285" s="193"/>
      <c r="AF285" s="193"/>
      <c r="AG285" s="195"/>
      <c r="AH285" s="195"/>
      <c r="AI285" s="195"/>
      <c r="AJ285" s="195"/>
      <c r="AK285" s="195"/>
      <c r="AL285" s="195"/>
      <c r="AM285" s="195"/>
      <c r="AN285" s="195"/>
    </row>
    <row r="286" x14ac:dyDescent="0.3">
      <c r="A286" s="115"/>
      <c r="B286" s="192"/>
      <c r="C286" s="193"/>
      <c r="D286" s="193"/>
      <c r="E286" s="195"/>
      <c r="F286" s="195"/>
      <c r="G286" s="195"/>
      <c r="H286" s="195"/>
      <c r="I286" s="195"/>
      <c r="J286" s="195"/>
      <c r="K286" s="195"/>
      <c r="L286" s="195"/>
      <c r="O286" s="115"/>
      <c r="P286" s="192"/>
      <c r="Q286" s="193"/>
      <c r="R286" s="193"/>
      <c r="S286" s="195"/>
      <c r="T286" s="195"/>
      <c r="U286" s="195"/>
      <c r="V286" s="195"/>
      <c r="W286" s="195"/>
      <c r="X286" s="195"/>
      <c r="Y286" s="195"/>
      <c r="Z286" s="195"/>
      <c r="AC286" s="115"/>
      <c r="AD286" s="192"/>
      <c r="AE286" s="193"/>
      <c r="AF286" s="193"/>
      <c r="AG286" s="195"/>
      <c r="AH286" s="195"/>
      <c r="AI286" s="195"/>
      <c r="AJ286" s="195"/>
      <c r="AK286" s="195"/>
      <c r="AL286" s="195"/>
      <c r="AM286" s="195"/>
      <c r="AN286" s="195"/>
    </row>
    <row r="287" x14ac:dyDescent="0.3">
      <c r="A287" s="115"/>
      <c r="B287" s="192"/>
      <c r="C287" s="193"/>
      <c r="D287" s="193"/>
      <c r="E287" s="195"/>
      <c r="F287" s="195"/>
      <c r="G287" s="195"/>
      <c r="H287" s="195"/>
      <c r="I287" s="195"/>
      <c r="J287" s="195"/>
      <c r="K287" s="195"/>
      <c r="L287" s="195"/>
      <c r="O287" s="115"/>
      <c r="P287" s="192"/>
      <c r="Q287" s="193"/>
      <c r="R287" s="193"/>
      <c r="S287" s="195"/>
      <c r="T287" s="195"/>
      <c r="U287" s="195"/>
      <c r="V287" s="195"/>
      <c r="W287" s="195"/>
      <c r="X287" s="195"/>
      <c r="Y287" s="195"/>
      <c r="Z287" s="195"/>
      <c r="AC287" s="115"/>
      <c r="AD287" s="192"/>
      <c r="AE287" s="193"/>
      <c r="AF287" s="193"/>
      <c r="AG287" s="195"/>
      <c r="AH287" s="195"/>
      <c r="AI287" s="195"/>
      <c r="AJ287" s="195"/>
      <c r="AK287" s="195"/>
      <c r="AL287" s="195"/>
      <c r="AM287" s="195"/>
      <c r="AN287" s="195"/>
    </row>
    <row r="288" x14ac:dyDescent="0.3">
      <c r="A288" s="115"/>
      <c r="B288" s="192"/>
      <c r="C288" s="193"/>
      <c r="D288" s="193"/>
      <c r="E288" s="195"/>
      <c r="F288" s="195"/>
      <c r="G288" s="195"/>
      <c r="H288" s="195"/>
      <c r="I288" s="195"/>
      <c r="J288" s="195"/>
      <c r="K288" s="195"/>
      <c r="L288" s="195"/>
      <c r="O288" s="115"/>
      <c r="P288" s="192"/>
      <c r="Q288" s="193"/>
      <c r="R288" s="193"/>
      <c r="S288" s="195"/>
      <c r="T288" s="195"/>
      <c r="U288" s="195"/>
      <c r="V288" s="195"/>
      <c r="W288" s="195"/>
      <c r="X288" s="195"/>
      <c r="Y288" s="195"/>
      <c r="Z288" s="195"/>
      <c r="AC288" s="115"/>
      <c r="AD288" s="192"/>
      <c r="AE288" s="193"/>
      <c r="AF288" s="193"/>
      <c r="AG288" s="195"/>
      <c r="AH288" s="195"/>
      <c r="AI288" s="195"/>
      <c r="AJ288" s="195"/>
      <c r="AK288" s="195"/>
      <c r="AL288" s="195"/>
      <c r="AM288" s="195"/>
      <c r="AN288" s="195"/>
    </row>
    <row r="289" x14ac:dyDescent="0.3">
      <c r="A289" s="115"/>
      <c r="B289" s="192"/>
      <c r="C289" s="193"/>
      <c r="D289" s="193"/>
      <c r="E289" s="195"/>
      <c r="F289" s="195"/>
      <c r="G289" s="195"/>
      <c r="H289" s="195"/>
      <c r="I289" s="195"/>
      <c r="J289" s="195"/>
      <c r="K289" s="195"/>
      <c r="L289" s="195"/>
      <c r="O289" s="115"/>
      <c r="P289" s="192"/>
      <c r="Q289" s="193"/>
      <c r="R289" s="193"/>
      <c r="S289" s="195"/>
      <c r="T289" s="195"/>
      <c r="U289" s="195"/>
      <c r="V289" s="195"/>
      <c r="W289" s="195"/>
      <c r="X289" s="195"/>
      <c r="Y289" s="195"/>
      <c r="Z289" s="195"/>
      <c r="AC289" s="115"/>
      <c r="AD289" s="192"/>
      <c r="AE289" s="193"/>
      <c r="AF289" s="193"/>
      <c r="AG289" s="195"/>
      <c r="AH289" s="195"/>
      <c r="AI289" s="195"/>
      <c r="AJ289" s="195"/>
      <c r="AK289" s="195"/>
      <c r="AL289" s="195"/>
      <c r="AM289" s="195"/>
      <c r="AN289" s="195"/>
    </row>
    <row r="290" x14ac:dyDescent="0.3">
      <c r="A290" s="115"/>
      <c r="B290" s="192"/>
      <c r="C290" s="193"/>
      <c r="D290" s="193"/>
      <c r="E290" s="195"/>
      <c r="F290" s="195"/>
      <c r="G290" s="195"/>
      <c r="H290" s="195"/>
      <c r="I290" s="195"/>
      <c r="J290" s="195"/>
      <c r="K290" s="195"/>
      <c r="L290" s="195"/>
      <c r="O290" s="115"/>
      <c r="P290" s="192"/>
      <c r="Q290" s="193"/>
      <c r="R290" s="193"/>
      <c r="S290" s="195"/>
      <c r="T290" s="195"/>
      <c r="U290" s="195"/>
      <c r="V290" s="195"/>
      <c r="W290" s="195"/>
      <c r="X290" s="195"/>
      <c r="Y290" s="195"/>
      <c r="Z290" s="195"/>
      <c r="AC290" s="115"/>
      <c r="AD290" s="192"/>
      <c r="AE290" s="193"/>
      <c r="AF290" s="193"/>
      <c r="AG290" s="195"/>
      <c r="AH290" s="195"/>
      <c r="AI290" s="195"/>
      <c r="AJ290" s="195"/>
      <c r="AK290" s="195"/>
      <c r="AL290" s="195"/>
      <c r="AM290" s="195"/>
      <c r="AN290" s="195"/>
    </row>
    <row r="291" x14ac:dyDescent="0.3">
      <c r="A291" s="115"/>
      <c r="B291" s="192"/>
      <c r="C291" s="193"/>
      <c r="D291" s="193"/>
      <c r="E291" s="195"/>
      <c r="F291" s="195"/>
      <c r="G291" s="195"/>
      <c r="H291" s="195"/>
      <c r="I291" s="195"/>
      <c r="J291" s="195"/>
      <c r="K291" s="195"/>
      <c r="L291" s="195"/>
      <c r="O291" s="115"/>
      <c r="P291" s="192"/>
      <c r="Q291" s="193"/>
      <c r="R291" s="193"/>
      <c r="S291" s="195"/>
      <c r="T291" s="195"/>
      <c r="U291" s="195"/>
      <c r="V291" s="195"/>
      <c r="W291" s="195"/>
      <c r="X291" s="195"/>
      <c r="Y291" s="195"/>
      <c r="Z291" s="195"/>
      <c r="AC291" s="115"/>
      <c r="AD291" s="192"/>
      <c r="AE291" s="193"/>
      <c r="AF291" s="193"/>
      <c r="AG291" s="195"/>
      <c r="AH291" s="195"/>
      <c r="AI291" s="195"/>
      <c r="AJ291" s="195"/>
      <c r="AK291" s="195"/>
      <c r="AL291" s="195"/>
      <c r="AM291" s="195"/>
      <c r="AN291" s="195"/>
    </row>
    <row r="292" x14ac:dyDescent="0.3">
      <c r="A292" s="115"/>
      <c r="B292" s="192"/>
      <c r="C292" s="193"/>
      <c r="D292" s="193"/>
      <c r="E292" s="195"/>
      <c r="F292" s="195"/>
      <c r="G292" s="195"/>
      <c r="H292" s="195"/>
      <c r="I292" s="195"/>
      <c r="J292" s="195"/>
      <c r="K292" s="195"/>
      <c r="L292" s="195"/>
      <c r="O292" s="115"/>
      <c r="P292" s="192"/>
      <c r="Q292" s="193"/>
      <c r="R292" s="193"/>
      <c r="S292" s="195"/>
      <c r="T292" s="195"/>
      <c r="U292" s="195"/>
      <c r="V292" s="195"/>
      <c r="W292" s="195"/>
      <c r="X292" s="195"/>
      <c r="Y292" s="195"/>
      <c r="Z292" s="195"/>
      <c r="AC292" s="115"/>
      <c r="AD292" s="192"/>
      <c r="AE292" s="193"/>
      <c r="AF292" s="193"/>
      <c r="AG292" s="195"/>
      <c r="AH292" s="195"/>
      <c r="AI292" s="195"/>
      <c r="AJ292" s="195"/>
      <c r="AK292" s="195"/>
      <c r="AL292" s="195"/>
      <c r="AM292" s="195"/>
      <c r="AN292" s="195"/>
    </row>
    <row r="293" x14ac:dyDescent="0.3">
      <c r="A293" s="115"/>
      <c r="B293" s="192"/>
      <c r="C293" s="193"/>
      <c r="D293" s="193"/>
      <c r="E293" s="195"/>
      <c r="F293" s="195"/>
      <c r="G293" s="195"/>
      <c r="H293" s="195"/>
      <c r="I293" s="195"/>
      <c r="J293" s="195"/>
      <c r="K293" s="195"/>
      <c r="L293" s="195"/>
      <c r="O293" s="115"/>
      <c r="P293" s="192"/>
      <c r="Q293" s="193"/>
      <c r="R293" s="193"/>
      <c r="S293" s="195"/>
      <c r="T293" s="195"/>
      <c r="U293" s="195"/>
      <c r="V293" s="195"/>
      <c r="W293" s="195"/>
      <c r="X293" s="195"/>
      <c r="Y293" s="195"/>
      <c r="Z293" s="195"/>
      <c r="AC293" s="115"/>
      <c r="AD293" s="192"/>
      <c r="AE293" s="193"/>
      <c r="AF293" s="193"/>
      <c r="AG293" s="195"/>
      <c r="AH293" s="195"/>
      <c r="AI293" s="195"/>
      <c r="AJ293" s="195"/>
      <c r="AK293" s="195"/>
      <c r="AL293" s="195"/>
      <c r="AM293" s="195"/>
      <c r="AN293" s="195"/>
    </row>
    <row r="294" x14ac:dyDescent="0.3">
      <c r="A294" s="115"/>
      <c r="B294" s="192"/>
      <c r="C294" s="193"/>
      <c r="D294" s="193"/>
      <c r="E294" s="195"/>
      <c r="F294" s="195"/>
      <c r="G294" s="195"/>
      <c r="H294" s="195"/>
      <c r="I294" s="195"/>
      <c r="J294" s="195"/>
      <c r="K294" s="195"/>
      <c r="L294" s="195"/>
      <c r="O294" s="115"/>
      <c r="P294" s="192"/>
      <c r="Q294" s="193"/>
      <c r="R294" s="193"/>
      <c r="S294" s="195"/>
      <c r="T294" s="195"/>
      <c r="U294" s="195"/>
      <c r="V294" s="195"/>
      <c r="W294" s="195"/>
      <c r="X294" s="195"/>
      <c r="Y294" s="195"/>
      <c r="Z294" s="195"/>
      <c r="AC294" s="115"/>
      <c r="AD294" s="192"/>
      <c r="AE294" s="193"/>
      <c r="AF294" s="193"/>
      <c r="AG294" s="195"/>
      <c r="AH294" s="195"/>
      <c r="AI294" s="195"/>
      <c r="AJ294" s="195"/>
      <c r="AK294" s="195"/>
      <c r="AL294" s="195"/>
      <c r="AM294" s="195"/>
      <c r="AN294" s="195"/>
    </row>
    <row r="295" x14ac:dyDescent="0.3">
      <c r="A295" s="115"/>
      <c r="B295" s="192"/>
      <c r="C295" s="193"/>
      <c r="D295" s="193"/>
      <c r="E295" s="195"/>
      <c r="F295" s="195"/>
      <c r="G295" s="195"/>
      <c r="H295" s="195"/>
      <c r="I295" s="195"/>
      <c r="J295" s="195"/>
      <c r="K295" s="195"/>
      <c r="L295" s="195"/>
      <c r="O295" s="115"/>
      <c r="P295" s="192"/>
      <c r="Q295" s="193"/>
      <c r="R295" s="193"/>
      <c r="S295" s="195"/>
      <c r="T295" s="195"/>
      <c r="U295" s="195"/>
      <c r="V295" s="195"/>
      <c r="W295" s="195"/>
      <c r="X295" s="195"/>
      <c r="Y295" s="195"/>
      <c r="Z295" s="195"/>
      <c r="AC295" s="115"/>
      <c r="AD295" s="192"/>
      <c r="AE295" s="193"/>
      <c r="AF295" s="193"/>
      <c r="AG295" s="195"/>
      <c r="AH295" s="195"/>
      <c r="AI295" s="195"/>
      <c r="AJ295" s="195"/>
      <c r="AK295" s="195"/>
      <c r="AL295" s="195"/>
      <c r="AM295" s="195"/>
      <c r="AN295" s="195"/>
    </row>
    <row r="296" x14ac:dyDescent="0.3">
      <c r="A296" s="115"/>
      <c r="B296" s="192"/>
      <c r="C296" s="193"/>
      <c r="D296" s="193"/>
      <c r="E296" s="195"/>
      <c r="F296" s="195"/>
      <c r="G296" s="195"/>
      <c r="H296" s="195"/>
      <c r="I296" s="195"/>
      <c r="J296" s="195"/>
      <c r="K296" s="195"/>
      <c r="L296" s="195"/>
      <c r="O296" s="115"/>
      <c r="P296" s="192"/>
      <c r="Q296" s="193"/>
      <c r="R296" s="193"/>
      <c r="S296" s="195"/>
      <c r="T296" s="195"/>
      <c r="U296" s="195"/>
      <c r="V296" s="195"/>
      <c r="W296" s="195"/>
      <c r="X296" s="195"/>
      <c r="Y296" s="195"/>
      <c r="Z296" s="195"/>
      <c r="AC296" s="115"/>
      <c r="AD296" s="192"/>
      <c r="AE296" s="193"/>
      <c r="AF296" s="193"/>
      <c r="AG296" s="195"/>
      <c r="AH296" s="195"/>
      <c r="AI296" s="195"/>
      <c r="AJ296" s="195"/>
      <c r="AK296" s="195"/>
      <c r="AL296" s="195"/>
      <c r="AM296" s="195"/>
      <c r="AN296" s="195"/>
    </row>
    <row r="297" x14ac:dyDescent="0.3">
      <c r="A297" s="115"/>
      <c r="B297" s="192"/>
      <c r="C297" s="193"/>
      <c r="D297" s="193"/>
      <c r="E297" s="195"/>
      <c r="F297" s="195"/>
      <c r="G297" s="195"/>
      <c r="H297" s="195"/>
      <c r="I297" s="195"/>
      <c r="J297" s="195"/>
      <c r="K297" s="195"/>
      <c r="L297" s="195"/>
      <c r="O297" s="115"/>
      <c r="P297" s="192"/>
      <c r="Q297" s="193"/>
      <c r="R297" s="193"/>
      <c r="S297" s="195"/>
      <c r="T297" s="195"/>
      <c r="U297" s="195"/>
      <c r="V297" s="195"/>
      <c r="W297" s="195"/>
      <c r="X297" s="195"/>
      <c r="Y297" s="195"/>
      <c r="Z297" s="195"/>
      <c r="AC297" s="115"/>
      <c r="AD297" s="192"/>
      <c r="AE297" s="193"/>
      <c r="AF297" s="193"/>
      <c r="AG297" s="195"/>
      <c r="AH297" s="195"/>
      <c r="AI297" s="195"/>
      <c r="AJ297" s="195"/>
      <c r="AK297" s="195"/>
      <c r="AL297" s="195"/>
      <c r="AM297" s="195"/>
      <c r="AN297" s="195"/>
    </row>
    <row r="298" x14ac:dyDescent="0.3">
      <c r="A298" s="115"/>
      <c r="B298" s="192"/>
      <c r="C298" s="193"/>
      <c r="D298" s="193"/>
      <c r="E298" s="195"/>
      <c r="F298" s="195"/>
      <c r="G298" s="195"/>
      <c r="H298" s="195"/>
      <c r="I298" s="195"/>
      <c r="J298" s="195"/>
      <c r="K298" s="195"/>
      <c r="L298" s="195"/>
      <c r="O298" s="115"/>
      <c r="P298" s="192"/>
      <c r="Q298" s="193"/>
      <c r="R298" s="193"/>
      <c r="S298" s="195"/>
      <c r="T298" s="195"/>
      <c r="U298" s="195"/>
      <c r="V298" s="195"/>
      <c r="W298" s="195"/>
      <c r="X298" s="195"/>
      <c r="Y298" s="195"/>
      <c r="Z298" s="195"/>
      <c r="AC298" s="115"/>
      <c r="AD298" s="192"/>
      <c r="AE298" s="193"/>
      <c r="AF298" s="193"/>
      <c r="AG298" s="195"/>
      <c r="AH298" s="195"/>
      <c r="AI298" s="195"/>
      <c r="AJ298" s="195"/>
      <c r="AK298" s="195"/>
      <c r="AL298" s="195"/>
      <c r="AM298" s="195"/>
      <c r="AN298" s="195"/>
    </row>
    <row r="299" x14ac:dyDescent="0.3">
      <c r="A299" s="115"/>
      <c r="B299" s="192"/>
      <c r="C299" s="193"/>
      <c r="D299" s="193"/>
      <c r="E299" s="195"/>
      <c r="F299" s="195"/>
      <c r="G299" s="195"/>
      <c r="H299" s="195"/>
      <c r="I299" s="195"/>
      <c r="J299" s="195"/>
      <c r="K299" s="195"/>
      <c r="L299" s="195"/>
      <c r="O299" s="115"/>
      <c r="P299" s="192"/>
      <c r="Q299" s="193"/>
      <c r="R299" s="193"/>
      <c r="S299" s="195"/>
      <c r="T299" s="195"/>
      <c r="U299" s="195"/>
      <c r="V299" s="195"/>
      <c r="W299" s="195"/>
      <c r="X299" s="195"/>
      <c r="Y299" s="195"/>
      <c r="Z299" s="195"/>
      <c r="AC299" s="115"/>
      <c r="AD299" s="192"/>
      <c r="AE299" s="193"/>
      <c r="AF299" s="193"/>
      <c r="AG299" s="195"/>
      <c r="AH299" s="195"/>
      <c r="AI299" s="195"/>
      <c r="AJ299" s="195"/>
      <c r="AK299" s="195"/>
      <c r="AL299" s="195"/>
      <c r="AM299" s="195"/>
      <c r="AN299" s="195"/>
    </row>
    <row r="300" x14ac:dyDescent="0.3">
      <c r="A300" s="115"/>
      <c r="B300" s="192"/>
      <c r="C300" s="193"/>
      <c r="D300" s="193"/>
      <c r="E300" s="195"/>
      <c r="F300" s="195"/>
      <c r="G300" s="195"/>
      <c r="H300" s="195"/>
      <c r="I300" s="195"/>
      <c r="J300" s="195"/>
      <c r="K300" s="195"/>
      <c r="L300" s="195"/>
      <c r="O300" s="115"/>
      <c r="P300" s="192"/>
      <c r="Q300" s="193"/>
      <c r="R300" s="193"/>
      <c r="S300" s="195"/>
      <c r="T300" s="195"/>
      <c r="U300" s="195"/>
      <c r="V300" s="195"/>
      <c r="W300" s="195"/>
      <c r="X300" s="195"/>
      <c r="Y300" s="195"/>
      <c r="Z300" s="195"/>
      <c r="AC300" s="115"/>
      <c r="AD300" s="192"/>
      <c r="AE300" s="193"/>
      <c r="AF300" s="193"/>
      <c r="AG300" s="195"/>
      <c r="AH300" s="195"/>
      <c r="AI300" s="195"/>
      <c r="AJ300" s="195"/>
      <c r="AK300" s="195"/>
      <c r="AL300" s="195"/>
      <c r="AM300" s="195"/>
      <c r="AN300" s="195"/>
    </row>
    <row r="301" x14ac:dyDescent="0.3">
      <c r="A301" s="115"/>
      <c r="B301" s="192"/>
      <c r="C301" s="193"/>
      <c r="D301" s="193"/>
      <c r="E301" s="195"/>
      <c r="F301" s="195"/>
      <c r="G301" s="195"/>
      <c r="H301" s="195"/>
      <c r="I301" s="195"/>
      <c r="J301" s="195"/>
      <c r="K301" s="195"/>
      <c r="L301" s="195"/>
      <c r="O301" s="115"/>
      <c r="P301" s="192"/>
      <c r="Q301" s="193"/>
      <c r="R301" s="193"/>
      <c r="S301" s="195"/>
      <c r="T301" s="195"/>
      <c r="U301" s="195"/>
      <c r="V301" s="195"/>
      <c r="W301" s="195"/>
      <c r="X301" s="195"/>
      <c r="Y301" s="195"/>
      <c r="Z301" s="195"/>
      <c r="AC301" s="115"/>
      <c r="AD301" s="192"/>
      <c r="AE301" s="193"/>
      <c r="AF301" s="193"/>
      <c r="AG301" s="195"/>
      <c r="AH301" s="195"/>
      <c r="AI301" s="195"/>
      <c r="AJ301" s="195"/>
      <c r="AK301" s="195"/>
      <c r="AL301" s="195"/>
      <c r="AM301" s="195"/>
      <c r="AN301" s="195"/>
    </row>
    <row r="302" x14ac:dyDescent="0.3">
      <c r="A302" s="115"/>
      <c r="B302" s="192"/>
      <c r="C302" s="193"/>
      <c r="D302" s="193"/>
      <c r="E302" s="195"/>
      <c r="F302" s="195"/>
      <c r="G302" s="195"/>
      <c r="H302" s="195"/>
      <c r="I302" s="195"/>
      <c r="J302" s="195"/>
      <c r="K302" s="195"/>
      <c r="L302" s="195"/>
      <c r="O302" s="115"/>
      <c r="P302" s="192"/>
      <c r="Q302" s="193"/>
      <c r="R302" s="193"/>
      <c r="S302" s="195"/>
      <c r="T302" s="195"/>
      <c r="U302" s="195"/>
      <c r="V302" s="195"/>
      <c r="W302" s="195"/>
      <c r="X302" s="195"/>
      <c r="Y302" s="195"/>
      <c r="Z302" s="195"/>
      <c r="AC302" s="115"/>
      <c r="AD302" s="192"/>
      <c r="AE302" s="193"/>
      <c r="AF302" s="193"/>
      <c r="AG302" s="195"/>
      <c r="AH302" s="195"/>
      <c r="AI302" s="195"/>
      <c r="AJ302" s="195"/>
      <c r="AK302" s="195"/>
      <c r="AL302" s="195"/>
      <c r="AM302" s="195"/>
      <c r="AN302" s="195"/>
    </row>
    <row r="303" x14ac:dyDescent="0.3">
      <c r="A303" s="115"/>
      <c r="B303" s="192"/>
      <c r="C303" s="193"/>
      <c r="D303" s="193"/>
      <c r="E303" s="195"/>
      <c r="F303" s="195"/>
      <c r="G303" s="195"/>
      <c r="H303" s="195"/>
      <c r="I303" s="195"/>
      <c r="J303" s="195"/>
      <c r="K303" s="195"/>
      <c r="L303" s="195"/>
      <c r="O303" s="115"/>
      <c r="P303" s="192"/>
      <c r="Q303" s="193"/>
      <c r="R303" s="193"/>
      <c r="S303" s="195"/>
      <c r="T303" s="195"/>
      <c r="U303" s="195"/>
      <c r="V303" s="195"/>
      <c r="W303" s="195"/>
      <c r="X303" s="195"/>
      <c r="Y303" s="195"/>
      <c r="Z303" s="195"/>
      <c r="AC303" s="115"/>
      <c r="AD303" s="192"/>
      <c r="AE303" s="193"/>
      <c r="AF303" s="193"/>
      <c r="AG303" s="195"/>
      <c r="AH303" s="195"/>
      <c r="AI303" s="195"/>
      <c r="AJ303" s="195"/>
      <c r="AK303" s="195"/>
      <c r="AL303" s="195"/>
      <c r="AM303" s="195"/>
      <c r="AN303" s="195"/>
    </row>
    <row r="304" x14ac:dyDescent="0.3">
      <c r="A304" s="115"/>
      <c r="B304" s="192"/>
      <c r="C304" s="193"/>
      <c r="D304" s="193"/>
      <c r="E304" s="195"/>
      <c r="F304" s="195"/>
      <c r="G304" s="195"/>
      <c r="H304" s="195"/>
      <c r="I304" s="195"/>
      <c r="J304" s="195"/>
      <c r="K304" s="195"/>
      <c r="L304" s="195"/>
      <c r="O304" s="115"/>
      <c r="P304" s="192"/>
      <c r="Q304" s="193"/>
      <c r="R304" s="193"/>
      <c r="S304" s="195"/>
      <c r="T304" s="195"/>
      <c r="U304" s="195"/>
      <c r="V304" s="195"/>
      <c r="W304" s="195"/>
      <c r="X304" s="195"/>
      <c r="Y304" s="195"/>
      <c r="Z304" s="195"/>
      <c r="AC304" s="115"/>
      <c r="AD304" s="192"/>
      <c r="AE304" s="193"/>
      <c r="AF304" s="193"/>
      <c r="AG304" s="195"/>
      <c r="AH304" s="195"/>
      <c r="AI304" s="195"/>
      <c r="AJ304" s="195"/>
      <c r="AK304" s="195"/>
      <c r="AL304" s="195"/>
      <c r="AM304" s="195"/>
      <c r="AN304" s="195"/>
    </row>
    <row r="305" x14ac:dyDescent="0.3">
      <c r="A305" s="115"/>
      <c r="B305" s="192"/>
      <c r="C305" s="193"/>
      <c r="D305" s="193"/>
      <c r="E305" s="195"/>
      <c r="F305" s="195"/>
      <c r="G305" s="195"/>
      <c r="H305" s="195"/>
      <c r="I305" s="195"/>
      <c r="J305" s="195"/>
      <c r="K305" s="195"/>
      <c r="L305" s="195"/>
      <c r="O305" s="115"/>
      <c r="P305" s="192"/>
      <c r="Q305" s="193"/>
      <c r="R305" s="193"/>
      <c r="S305" s="195"/>
      <c r="T305" s="195"/>
      <c r="U305" s="195"/>
      <c r="V305" s="195"/>
      <c r="W305" s="195"/>
      <c r="X305" s="195"/>
      <c r="Y305" s="195"/>
      <c r="Z305" s="195"/>
      <c r="AC305" s="115"/>
      <c r="AD305" s="192"/>
      <c r="AE305" s="193"/>
      <c r="AF305" s="193"/>
      <c r="AG305" s="195"/>
      <c r="AH305" s="195"/>
      <c r="AI305" s="195"/>
      <c r="AJ305" s="195"/>
      <c r="AK305" s="195"/>
      <c r="AL305" s="195"/>
      <c r="AM305" s="195"/>
      <c r="AN305" s="195"/>
    </row>
    <row r="306" x14ac:dyDescent="0.3">
      <c r="A306" s="115"/>
      <c r="B306" s="192"/>
      <c r="C306" s="193"/>
      <c r="D306" s="193"/>
      <c r="E306" s="195"/>
      <c r="F306" s="195"/>
      <c r="G306" s="195"/>
      <c r="H306" s="195"/>
      <c r="I306" s="195"/>
      <c r="J306" s="195"/>
      <c r="K306" s="195"/>
      <c r="L306" s="195"/>
      <c r="O306" s="115"/>
      <c r="P306" s="192"/>
      <c r="Q306" s="193"/>
      <c r="R306" s="193"/>
      <c r="S306" s="195"/>
      <c r="T306" s="195"/>
      <c r="U306" s="195"/>
      <c r="V306" s="195"/>
      <c r="W306" s="195"/>
      <c r="X306" s="195"/>
      <c r="Y306" s="195"/>
      <c r="Z306" s="195"/>
      <c r="AC306" s="115"/>
      <c r="AD306" s="192"/>
      <c r="AE306" s="193"/>
      <c r="AF306" s="193"/>
      <c r="AG306" s="195"/>
      <c r="AH306" s="195"/>
      <c r="AI306" s="195"/>
      <c r="AJ306" s="195"/>
      <c r="AK306" s="195"/>
      <c r="AL306" s="195"/>
      <c r="AM306" s="195"/>
      <c r="AN306" s="195"/>
    </row>
    <row r="307" x14ac:dyDescent="0.3">
      <c r="A307" s="115"/>
      <c r="B307" s="192"/>
      <c r="C307" s="193"/>
      <c r="D307" s="193"/>
      <c r="E307" s="195"/>
      <c r="F307" s="195"/>
      <c r="G307" s="195"/>
      <c r="H307" s="195"/>
      <c r="I307" s="195"/>
      <c r="J307" s="195"/>
      <c r="K307" s="195"/>
      <c r="L307" s="195"/>
      <c r="O307" s="115"/>
      <c r="P307" s="192"/>
      <c r="Q307" s="193"/>
      <c r="R307" s="193"/>
      <c r="S307" s="195"/>
      <c r="T307" s="195"/>
      <c r="U307" s="195"/>
      <c r="V307" s="195"/>
      <c r="W307" s="195"/>
      <c r="X307" s="195"/>
      <c r="Y307" s="195"/>
      <c r="Z307" s="195"/>
      <c r="AC307" s="115"/>
      <c r="AD307" s="192"/>
      <c r="AE307" s="193"/>
      <c r="AF307" s="193"/>
      <c r="AG307" s="195"/>
      <c r="AH307" s="195"/>
      <c r="AI307" s="195"/>
      <c r="AJ307" s="195"/>
      <c r="AK307" s="195"/>
      <c r="AL307" s="195"/>
      <c r="AM307" s="195"/>
      <c r="AN307" s="195"/>
    </row>
    <row r="308" x14ac:dyDescent="0.3">
      <c r="A308" s="115"/>
      <c r="B308" s="192"/>
      <c r="C308" s="193"/>
      <c r="D308" s="193"/>
      <c r="E308" s="195"/>
      <c r="F308" s="195"/>
      <c r="G308" s="195"/>
      <c r="H308" s="195"/>
      <c r="I308" s="195"/>
      <c r="J308" s="195"/>
      <c r="K308" s="195"/>
      <c r="L308" s="195"/>
      <c r="O308" s="115"/>
      <c r="P308" s="192"/>
      <c r="Q308" s="193"/>
      <c r="R308" s="193"/>
      <c r="S308" s="195"/>
      <c r="T308" s="195"/>
      <c r="U308" s="195"/>
      <c r="V308" s="195"/>
      <c r="W308" s="195"/>
      <c r="X308" s="195"/>
      <c r="Y308" s="195"/>
      <c r="Z308" s="195"/>
      <c r="AC308" s="115"/>
      <c r="AD308" s="192"/>
      <c r="AE308" s="193"/>
      <c r="AF308" s="193"/>
      <c r="AG308" s="195"/>
      <c r="AH308" s="195"/>
      <c r="AI308" s="195"/>
      <c r="AJ308" s="195"/>
      <c r="AK308" s="195"/>
      <c r="AL308" s="195"/>
      <c r="AM308" s="195"/>
      <c r="AN308" s="195"/>
    </row>
    <row r="309" x14ac:dyDescent="0.3">
      <c r="A309" s="115"/>
      <c r="B309" s="192"/>
      <c r="C309" s="193"/>
      <c r="D309" s="193"/>
      <c r="E309" s="195"/>
      <c r="F309" s="195"/>
      <c r="G309" s="195"/>
      <c r="H309" s="195"/>
      <c r="I309" s="195"/>
      <c r="J309" s="195"/>
      <c r="K309" s="195"/>
      <c r="L309" s="195"/>
      <c r="O309" s="115"/>
      <c r="P309" s="192"/>
      <c r="Q309" s="193"/>
      <c r="R309" s="193"/>
      <c r="S309" s="195"/>
      <c r="T309" s="195"/>
      <c r="U309" s="195"/>
      <c r="V309" s="195"/>
      <c r="W309" s="195"/>
      <c r="X309" s="195"/>
      <c r="Y309" s="195"/>
      <c r="Z309" s="195"/>
      <c r="AC309" s="115"/>
      <c r="AD309" s="192"/>
      <c r="AE309" s="193"/>
      <c r="AF309" s="193"/>
      <c r="AG309" s="195"/>
      <c r="AH309" s="195"/>
      <c r="AI309" s="195"/>
      <c r="AJ309" s="195"/>
      <c r="AK309" s="195"/>
      <c r="AL309" s="195"/>
      <c r="AM309" s="195"/>
      <c r="AN309" s="195"/>
    </row>
    <row r="310" x14ac:dyDescent="0.3">
      <c r="A310" s="115"/>
      <c r="B310" s="192"/>
      <c r="C310" s="193"/>
      <c r="D310" s="193"/>
      <c r="E310" s="195"/>
      <c r="F310" s="195"/>
      <c r="G310" s="195"/>
      <c r="H310" s="195"/>
      <c r="I310" s="195"/>
      <c r="J310" s="195"/>
      <c r="K310" s="195"/>
      <c r="L310" s="195"/>
      <c r="O310" s="115"/>
      <c r="P310" s="192"/>
      <c r="Q310" s="193"/>
      <c r="R310" s="193"/>
      <c r="S310" s="195"/>
      <c r="T310" s="195"/>
      <c r="U310" s="195"/>
      <c r="V310" s="195"/>
      <c r="W310" s="195"/>
      <c r="X310" s="195"/>
      <c r="Y310" s="195"/>
      <c r="Z310" s="195"/>
      <c r="AC310" s="115"/>
      <c r="AD310" s="192"/>
      <c r="AE310" s="193"/>
      <c r="AF310" s="193"/>
      <c r="AG310" s="195"/>
      <c r="AH310" s="195"/>
      <c r="AI310" s="195"/>
      <c r="AJ310" s="195"/>
      <c r="AK310" s="195"/>
      <c r="AL310" s="195"/>
      <c r="AM310" s="195"/>
      <c r="AN310" s="195"/>
    </row>
    <row r="311" x14ac:dyDescent="0.3">
      <c r="A311" s="115"/>
      <c r="B311" s="192"/>
      <c r="C311" s="193"/>
      <c r="D311" s="193"/>
      <c r="E311" s="195"/>
      <c r="F311" s="195"/>
      <c r="G311" s="195"/>
      <c r="H311" s="195"/>
      <c r="I311" s="195"/>
      <c r="J311" s="195"/>
      <c r="K311" s="195"/>
      <c r="L311" s="195"/>
      <c r="O311" s="115"/>
      <c r="P311" s="192"/>
      <c r="Q311" s="193"/>
      <c r="R311" s="193"/>
      <c r="S311" s="195"/>
      <c r="T311" s="195"/>
      <c r="U311" s="195"/>
      <c r="V311" s="195"/>
      <c r="W311" s="195"/>
      <c r="X311" s="195"/>
      <c r="Y311" s="195"/>
      <c r="Z311" s="195"/>
      <c r="AC311" s="115"/>
      <c r="AD311" s="192"/>
      <c r="AE311" s="193"/>
      <c r="AF311" s="193"/>
      <c r="AG311" s="195"/>
      <c r="AH311" s="195"/>
      <c r="AI311" s="195"/>
      <c r="AJ311" s="195"/>
      <c r="AK311" s="195"/>
      <c r="AL311" s="195"/>
      <c r="AM311" s="195"/>
      <c r="AN311" s="195"/>
    </row>
    <row r="312" x14ac:dyDescent="0.3">
      <c r="A312" s="115"/>
      <c r="B312" s="192"/>
      <c r="C312" s="193"/>
      <c r="D312" s="193"/>
      <c r="E312" s="195"/>
      <c r="F312" s="195"/>
      <c r="G312" s="195"/>
      <c r="H312" s="195"/>
      <c r="I312" s="195"/>
      <c r="J312" s="195"/>
      <c r="K312" s="195"/>
      <c r="L312" s="195"/>
      <c r="O312" s="115"/>
      <c r="P312" s="192"/>
      <c r="Q312" s="193"/>
      <c r="R312" s="193"/>
      <c r="S312" s="195"/>
      <c r="T312" s="195"/>
      <c r="U312" s="195"/>
      <c r="V312" s="195"/>
      <c r="W312" s="195"/>
      <c r="X312" s="195"/>
      <c r="Y312" s="195"/>
      <c r="Z312" s="195"/>
      <c r="AC312" s="115"/>
      <c r="AD312" s="192"/>
      <c r="AE312" s="193"/>
      <c r="AF312" s="193"/>
      <c r="AG312" s="195"/>
      <c r="AH312" s="195"/>
      <c r="AI312" s="195"/>
      <c r="AJ312" s="195"/>
      <c r="AK312" s="195"/>
      <c r="AL312" s="195"/>
      <c r="AM312" s="195"/>
      <c r="AN312" s="195"/>
    </row>
    <row r="313" x14ac:dyDescent="0.3">
      <c r="A313" s="115"/>
      <c r="B313" s="192"/>
      <c r="C313" s="193"/>
      <c r="D313" s="193"/>
      <c r="E313" s="195"/>
      <c r="F313" s="195"/>
      <c r="G313" s="195"/>
      <c r="H313" s="195"/>
      <c r="I313" s="195"/>
      <c r="J313" s="195"/>
      <c r="K313" s="195"/>
      <c r="L313" s="195"/>
      <c r="O313" s="115"/>
      <c r="P313" s="192"/>
      <c r="Q313" s="193"/>
      <c r="R313" s="193"/>
      <c r="S313" s="195"/>
      <c r="T313" s="195"/>
      <c r="U313" s="195"/>
      <c r="V313" s="195"/>
      <c r="W313" s="195"/>
      <c r="X313" s="195"/>
      <c r="Y313" s="195"/>
      <c r="Z313" s="195"/>
      <c r="AC313" s="115"/>
      <c r="AD313" s="192"/>
      <c r="AE313" s="193"/>
      <c r="AF313" s="193"/>
      <c r="AG313" s="195"/>
      <c r="AH313" s="195"/>
      <c r="AI313" s="195"/>
      <c r="AJ313" s="195"/>
      <c r="AK313" s="195"/>
      <c r="AL313" s="195"/>
      <c r="AM313" s="195"/>
      <c r="AN313" s="195"/>
    </row>
    <row r="314" x14ac:dyDescent="0.3">
      <c r="A314" s="115"/>
      <c r="B314" s="192"/>
      <c r="C314" s="193"/>
      <c r="D314" s="193"/>
      <c r="E314" s="195"/>
      <c r="F314" s="195"/>
      <c r="G314" s="195"/>
      <c r="H314" s="195"/>
      <c r="I314" s="195"/>
      <c r="J314" s="195"/>
      <c r="K314" s="195"/>
      <c r="L314" s="195"/>
      <c r="O314" s="115"/>
      <c r="P314" s="192"/>
      <c r="Q314" s="193"/>
      <c r="R314" s="193"/>
      <c r="S314" s="195"/>
      <c r="T314" s="195"/>
      <c r="U314" s="195"/>
      <c r="V314" s="195"/>
      <c r="W314" s="195"/>
      <c r="X314" s="195"/>
      <c r="Y314" s="195"/>
      <c r="Z314" s="195"/>
      <c r="AC314" s="115"/>
      <c r="AD314" s="192"/>
      <c r="AE314" s="193"/>
      <c r="AF314" s="193"/>
      <c r="AG314" s="195"/>
      <c r="AH314" s="195"/>
      <c r="AI314" s="195"/>
      <c r="AJ314" s="195"/>
      <c r="AK314" s="195"/>
      <c r="AL314" s="195"/>
      <c r="AM314" s="195"/>
      <c r="AN314" s="195"/>
    </row>
    <row r="315" x14ac:dyDescent="0.3">
      <c r="A315" s="115"/>
      <c r="B315" s="192"/>
      <c r="C315" s="193"/>
      <c r="D315" s="193"/>
      <c r="E315" s="195"/>
      <c r="F315" s="195"/>
      <c r="G315" s="195"/>
      <c r="H315" s="195"/>
      <c r="I315" s="195"/>
      <c r="J315" s="195"/>
      <c r="K315" s="195"/>
      <c r="L315" s="195"/>
      <c r="O315" s="115"/>
      <c r="P315" s="192"/>
      <c r="Q315" s="193"/>
      <c r="R315" s="193"/>
      <c r="S315" s="195"/>
      <c r="T315" s="195"/>
      <c r="U315" s="195"/>
      <c r="V315" s="195"/>
      <c r="W315" s="195"/>
      <c r="X315" s="195"/>
      <c r="Y315" s="195"/>
      <c r="Z315" s="195"/>
      <c r="AC315" s="115"/>
      <c r="AD315" s="192"/>
      <c r="AE315" s="193"/>
      <c r="AF315" s="193"/>
      <c r="AG315" s="195"/>
      <c r="AH315" s="195"/>
      <c r="AI315" s="195"/>
      <c r="AJ315" s="195"/>
      <c r="AK315" s="195"/>
      <c r="AL315" s="195"/>
      <c r="AM315" s="195"/>
      <c r="AN315" s="195"/>
    </row>
    <row r="316" x14ac:dyDescent="0.3">
      <c r="A316" s="115"/>
      <c r="B316" s="192"/>
      <c r="C316" s="193"/>
      <c r="D316" s="193"/>
      <c r="E316" s="195"/>
      <c r="F316" s="195"/>
      <c r="G316" s="195"/>
      <c r="H316" s="195"/>
      <c r="I316" s="195"/>
      <c r="J316" s="195"/>
      <c r="K316" s="195"/>
      <c r="L316" s="195"/>
      <c r="O316" s="115"/>
      <c r="P316" s="192"/>
      <c r="Q316" s="193"/>
      <c r="R316" s="193"/>
      <c r="S316" s="195"/>
      <c r="T316" s="195"/>
      <c r="U316" s="195"/>
      <c r="V316" s="195"/>
      <c r="W316" s="195"/>
      <c r="X316" s="195"/>
      <c r="Y316" s="195"/>
      <c r="Z316" s="195"/>
      <c r="AC316" s="115"/>
      <c r="AD316" s="192"/>
      <c r="AE316" s="193"/>
      <c r="AF316" s="193"/>
      <c r="AG316" s="195"/>
      <c r="AH316" s="195"/>
      <c r="AI316" s="195"/>
      <c r="AJ316" s="195"/>
      <c r="AK316" s="195"/>
      <c r="AL316" s="195"/>
      <c r="AM316" s="195"/>
      <c r="AN316" s="195"/>
    </row>
    <row r="317" x14ac:dyDescent="0.3">
      <c r="A317" s="115"/>
      <c r="B317" s="192"/>
      <c r="C317" s="193"/>
      <c r="D317" s="193"/>
      <c r="E317" s="195"/>
      <c r="F317" s="195"/>
      <c r="G317" s="195"/>
      <c r="H317" s="195"/>
      <c r="I317" s="195"/>
      <c r="J317" s="195"/>
      <c r="K317" s="195"/>
      <c r="L317" s="195"/>
      <c r="O317" s="115"/>
      <c r="P317" s="192"/>
      <c r="Q317" s="193"/>
      <c r="R317" s="193"/>
      <c r="S317" s="195"/>
      <c r="T317" s="195"/>
      <c r="U317" s="195"/>
      <c r="V317" s="195"/>
      <c r="W317" s="195"/>
      <c r="X317" s="195"/>
      <c r="Y317" s="195"/>
      <c r="Z317" s="195"/>
      <c r="AC317" s="115"/>
      <c r="AD317" s="192"/>
      <c r="AE317" s="193"/>
      <c r="AF317" s="193"/>
      <c r="AG317" s="195"/>
      <c r="AH317" s="195"/>
      <c r="AI317" s="195"/>
      <c r="AJ317" s="195"/>
      <c r="AK317" s="195"/>
      <c r="AL317" s="195"/>
      <c r="AM317" s="195"/>
      <c r="AN317" s="195"/>
    </row>
    <row r="318" x14ac:dyDescent="0.3">
      <c r="A318" s="115"/>
      <c r="B318" s="192"/>
      <c r="C318" s="193"/>
      <c r="D318" s="193"/>
      <c r="E318" s="195"/>
      <c r="F318" s="195"/>
      <c r="G318" s="195"/>
      <c r="H318" s="195"/>
      <c r="I318" s="195"/>
      <c r="J318" s="195"/>
      <c r="K318" s="195"/>
      <c r="L318" s="195"/>
      <c r="O318" s="115"/>
      <c r="P318" s="192"/>
      <c r="Q318" s="193"/>
      <c r="R318" s="193"/>
      <c r="S318" s="195"/>
      <c r="T318" s="195"/>
      <c r="U318" s="195"/>
      <c r="V318" s="195"/>
      <c r="W318" s="195"/>
      <c r="X318" s="195"/>
      <c r="Y318" s="195"/>
      <c r="Z318" s="195"/>
      <c r="AC318" s="115"/>
      <c r="AD318" s="192"/>
      <c r="AE318" s="193"/>
      <c r="AF318" s="193"/>
      <c r="AG318" s="195"/>
      <c r="AH318" s="195"/>
      <c r="AI318" s="195"/>
      <c r="AJ318" s="195"/>
      <c r="AK318" s="195"/>
      <c r="AL318" s="195"/>
      <c r="AM318" s="195"/>
      <c r="AN318" s="195"/>
    </row>
    <row r="319" x14ac:dyDescent="0.3">
      <c r="A319" s="115"/>
      <c r="B319" s="192"/>
      <c r="C319" s="193"/>
      <c r="D319" s="193"/>
      <c r="E319" s="195"/>
      <c r="F319" s="195"/>
      <c r="G319" s="195"/>
      <c r="H319" s="195"/>
      <c r="I319" s="195"/>
      <c r="J319" s="195"/>
      <c r="K319" s="195"/>
      <c r="L319" s="195"/>
      <c r="O319" s="115"/>
      <c r="P319" s="192"/>
      <c r="Q319" s="193"/>
      <c r="R319" s="193"/>
      <c r="S319" s="195"/>
      <c r="T319" s="195"/>
      <c r="U319" s="195"/>
      <c r="V319" s="195"/>
      <c r="W319" s="195"/>
      <c r="X319" s="195"/>
      <c r="Y319" s="195"/>
      <c r="Z319" s="195"/>
      <c r="AC319" s="115"/>
      <c r="AD319" s="192"/>
      <c r="AE319" s="193"/>
      <c r="AF319" s="193"/>
      <c r="AG319" s="195"/>
      <c r="AH319" s="195"/>
      <c r="AI319" s="195"/>
      <c r="AJ319" s="195"/>
      <c r="AK319" s="195"/>
      <c r="AL319" s="195"/>
      <c r="AM319" s="195"/>
      <c r="AN319" s="195"/>
    </row>
    <row r="320" x14ac:dyDescent="0.3">
      <c r="A320" s="115"/>
      <c r="B320" s="192"/>
      <c r="C320" s="193"/>
      <c r="D320" s="193"/>
      <c r="E320" s="195"/>
      <c r="F320" s="195"/>
      <c r="G320" s="195"/>
      <c r="H320" s="195"/>
      <c r="I320" s="195"/>
      <c r="J320" s="195"/>
      <c r="K320" s="195"/>
      <c r="L320" s="195"/>
      <c r="O320" s="115"/>
      <c r="P320" s="192"/>
      <c r="Q320" s="193"/>
      <c r="R320" s="193"/>
      <c r="S320" s="195"/>
      <c r="T320" s="195"/>
      <c r="U320" s="195"/>
      <c r="V320" s="195"/>
      <c r="W320" s="195"/>
      <c r="X320" s="195"/>
      <c r="Y320" s="195"/>
      <c r="Z320" s="195"/>
      <c r="AC320" s="115"/>
      <c r="AD320" s="192"/>
      <c r="AE320" s="193"/>
      <c r="AF320" s="193"/>
      <c r="AG320" s="195"/>
      <c r="AH320" s="195"/>
      <c r="AI320" s="195"/>
      <c r="AJ320" s="195"/>
      <c r="AK320" s="195"/>
      <c r="AL320" s="195"/>
      <c r="AM320" s="195"/>
      <c r="AN320" s="195"/>
    </row>
    <row r="321" ht="15.6" x14ac:dyDescent="0.3">
      <c r="A321" s="105"/>
    </row>
    <row r="322" ht="15.6" x14ac:dyDescent="0.3">
      <c r="A322" s="105"/>
    </row>
    <row r="323" ht="15.6" x14ac:dyDescent="0.3">
      <c r="A323" s="105"/>
    </row>
    <row r="324" ht="15.6" x14ac:dyDescent="0.3">
      <c r="A324" s="105"/>
    </row>
    <row r="325" ht="15.6" x14ac:dyDescent="0.3">
      <c r="A325" s="105"/>
    </row>
    <row r="326" ht="15.6" x14ac:dyDescent="0.3">
      <c r="A326" s="105"/>
    </row>
    <row r="327" ht="15.6" x14ac:dyDescent="0.3">
      <c r="A327" s="105"/>
    </row>
    <row r="328" ht="15.6" x14ac:dyDescent="0.3">
      <c r="A328" s="105"/>
    </row>
    <row r="329" ht="15.6" x14ac:dyDescent="0.3">
      <c r="A329" s="105"/>
    </row>
    <row r="330" ht="15.6" x14ac:dyDescent="0.3">
      <c r="A330" s="105"/>
    </row>
    <row r="331" ht="15.6" x14ac:dyDescent="0.3">
      <c r="A331" s="105"/>
    </row>
    <row r="332" ht="15.6" x14ac:dyDescent="0.3">
      <c r="A332" s="105"/>
    </row>
    <row r="333" ht="15.6" x14ac:dyDescent="0.3">
      <c r="A333" s="105"/>
    </row>
    <row r="334" ht="15.6" x14ac:dyDescent="0.3">
      <c r="A334" s="105"/>
    </row>
    <row r="335" ht="15.6" x14ac:dyDescent="0.3">
      <c r="A335" s="105"/>
    </row>
    <row r="336" ht="15.6" x14ac:dyDescent="0.3">
      <c r="A336" s="105"/>
    </row>
  </sheetData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B52DF-41C8-4A13-8A97-07ACC8C83BE6}">
  <sheetPr codeName="Sheet14">
    <tabColor rgb="FF0070C0"/>
  </sheetPr>
  <dimension ref="A1:R52"/>
  <sheetViews>
    <sheetView workbookViewId="0">
      <selection activeCell="A22" sqref="A22"/>
    </sheetView>
  </sheetViews>
  <sheetFormatPr defaultColWidth="10.109375" defaultRowHeight="15.6" x14ac:dyDescent="0.3"/>
  <cols>
    <col min="1" max="8" width="10.109375" style="245"/>
    <col min="9" max="9" width="5.44140625" style="245" customWidth="true"/>
    <col min="10" max="10" width="10.109375" style="245"/>
    <col min="11" max="11" width="22.109375" style="245" customWidth="true"/>
    <col min="12" max="16384" width="10.109375" style="245"/>
  </cols>
  <sheetData>
    <row r="1" s="14" customFormat="true" ht="14.4" x14ac:dyDescent="0.3">
      <c r="A1" s="112" t="s">
        <v>226</v>
      </c>
    </row>
    <row r="2" s="14" customFormat="true" ht="23.4" x14ac:dyDescent="0.45">
      <c r="A2" s="261" t="s">
        <v>565</v>
      </c>
    </row>
    <row r="3" s="244" customFormat="true" x14ac:dyDescent="0.3"/>
    <row r="4" s="244" customFormat="true" x14ac:dyDescent="0.3"/>
    <row r="5" s="244" customFormat="true" x14ac:dyDescent="0.3"/>
    <row r="6" s="244" customFormat="true" x14ac:dyDescent="0.3"/>
    <row r="7" s="244" customFormat="true" x14ac:dyDescent="0.3"/>
    <row r="8" s="244" customFormat="true" x14ac:dyDescent="0.3">
      <c r="A8" s="246"/>
      <c r="B8" s="246"/>
      <c r="C8" s="246"/>
      <c r="D8" s="246"/>
      <c r="E8" s="246"/>
      <c r="F8" s="246"/>
    </row>
    <row r="9" s="244" customFormat="true" x14ac:dyDescent="0.3">
      <c r="C9" s="246"/>
      <c r="D9" s="246"/>
      <c r="E9" s="246"/>
      <c r="F9" s="246"/>
      <c r="J9" s="309" t="s">
        <v>538</v>
      </c>
      <c r="K9" s="309"/>
    </row>
    <row r="10" s="244" customFormat="true" x14ac:dyDescent="0.3">
      <c r="C10" s="246"/>
      <c r="D10" s="246"/>
      <c r="E10" s="246"/>
      <c r="F10" s="246"/>
      <c r="J10" s="254" t="s">
        <v>539</v>
      </c>
      <c r="K10" s="255" t="s">
        <v>183</v>
      </c>
    </row>
    <row r="11" s="244" customFormat="true" x14ac:dyDescent="0.3">
      <c r="A11" s="247"/>
      <c r="B11" s="247"/>
      <c r="C11" s="246"/>
      <c r="D11" s="246"/>
      <c r="E11" s="246"/>
      <c r="F11" s="246"/>
      <c r="J11" s="254" t="s">
        <v>540</v>
      </c>
      <c r="K11" s="255" t="s">
        <v>184</v>
      </c>
    </row>
    <row r="12" s="244" customFormat="true" x14ac:dyDescent="0.3">
      <c r="C12" s="246"/>
      <c r="D12" s="246"/>
      <c r="E12" s="246"/>
      <c r="F12" s="246"/>
      <c r="J12" s="254" t="s">
        <v>541</v>
      </c>
      <c r="K12" s="255" t="s">
        <v>185</v>
      </c>
    </row>
    <row r="13" s="244" customFormat="true" x14ac:dyDescent="0.3">
      <c r="A13" s="246"/>
      <c r="B13" s="246"/>
      <c r="C13" s="246"/>
      <c r="D13" s="246"/>
      <c r="E13" s="246"/>
      <c r="F13" s="246"/>
      <c r="J13" s="254" t="s">
        <v>542</v>
      </c>
      <c r="K13" s="255" t="s">
        <v>301</v>
      </c>
    </row>
    <row r="14" s="244" customFormat="true" x14ac:dyDescent="0.3">
      <c r="A14" s="246"/>
      <c r="B14" s="246"/>
      <c r="C14" s="246"/>
      <c r="D14" s="246"/>
      <c r="E14" s="246"/>
      <c r="F14" s="246"/>
    </row>
    <row r="15" s="244" customFormat="true" x14ac:dyDescent="0.3">
      <c r="A15" s="246"/>
      <c r="B15" s="246"/>
      <c r="C15" s="246"/>
      <c r="D15" s="246"/>
      <c r="E15" s="246"/>
      <c r="F15" s="246"/>
    </row>
    <row r="16" s="244" customFormat="true" x14ac:dyDescent="0.3">
      <c r="A16" s="246"/>
      <c r="B16" s="246"/>
      <c r="C16" s="246"/>
      <c r="D16" s="246"/>
      <c r="E16" s="246"/>
      <c r="F16" s="246"/>
    </row>
    <row r="17" s="244" customFormat="true" x14ac:dyDescent="0.3">
      <c r="A17" s="245"/>
      <c r="B17" s="245"/>
      <c r="C17" s="248"/>
      <c r="D17" s="248"/>
      <c r="E17" s="246"/>
      <c r="F17" s="249"/>
    </row>
    <row r="18" s="244" customFormat="true" x14ac:dyDescent="0.3">
      <c r="A18" s="246"/>
      <c r="B18" s="246"/>
      <c r="C18" s="248"/>
      <c r="D18" s="248"/>
      <c r="E18" s="246"/>
    </row>
    <row r="19" s="244" customFormat="true" x14ac:dyDescent="0.3">
      <c r="A19" s="250"/>
      <c r="B19" s="250"/>
      <c r="C19" s="246"/>
      <c r="D19" s="246"/>
      <c r="E19" s="246"/>
    </row>
    <row r="20" s="244" customFormat="true" x14ac:dyDescent="0.3">
      <c r="A20" s="246"/>
      <c r="B20" s="246"/>
      <c r="C20" s="246"/>
      <c r="D20" s="246"/>
      <c r="E20" s="246"/>
    </row>
    <row r="21" s="14" customFormat="true" ht="18" x14ac:dyDescent="0.35">
      <c r="A21" s="262" t="s">
        <v>625</v>
      </c>
    </row>
    <row r="22" s="14" customFormat="true" ht="14.4" x14ac:dyDescent="0.3">
      <c r="A22" s="19" t="s">
        <v>181</v>
      </c>
    </row>
    <row r="23" s="244" customFormat="true" x14ac:dyDescent="0.3">
      <c r="A23" s="249"/>
      <c r="B23" s="249"/>
      <c r="C23" s="246"/>
      <c r="D23" s="246"/>
      <c r="E23" s="246"/>
    </row>
    <row r="24" s="244" customFormat="true" x14ac:dyDescent="0.3">
      <c r="A24" s="246"/>
      <c r="B24" s="246"/>
      <c r="C24" s="246"/>
      <c r="D24" s="246"/>
      <c r="E24" s="246"/>
    </row>
    <row r="25" s="251" customFormat="true" x14ac:dyDescent="0.3">
      <c r="A25" s="244"/>
      <c r="B25" s="244"/>
      <c r="C25" s="248"/>
      <c r="D25" s="248"/>
      <c r="E25" s="246"/>
      <c r="H25" s="252" t="str">
        <f>A31</f>
        <v>Country A</v>
      </c>
      <c r="J25" s="252"/>
      <c r="L25" s="252"/>
      <c r="N25" s="252"/>
      <c r="O25" s="252"/>
      <c r="P25" s="252"/>
      <c r="Q25" s="252"/>
      <c r="R25" s="252" t="str">
        <f>A34</f>
        <v>Country D</v>
      </c>
    </row>
    <row r="26" s="244" customFormat="true" x14ac:dyDescent="0.3">
      <c r="C26" s="248"/>
      <c r="D26" s="248"/>
      <c r="E26" s="246"/>
    </row>
    <row r="27" s="244" customFormat="true" x14ac:dyDescent="0.3"/>
    <row r="28" s="244" customFormat="true" x14ac:dyDescent="0.3">
      <c r="A28" s="263" t="s">
        <v>535</v>
      </c>
      <c r="B28" s="249"/>
      <c r="C28" s="249"/>
      <c r="D28" s="249"/>
      <c r="E28" s="249"/>
      <c r="F28" s="249"/>
      <c r="G28" s="249"/>
    </row>
    <row r="29" x14ac:dyDescent="0.3">
      <c r="A29" s="256"/>
      <c r="B29" s="256"/>
      <c r="C29" s="257" t="s">
        <v>69</v>
      </c>
      <c r="D29" s="257" t="s">
        <v>69</v>
      </c>
      <c r="E29" s="257" t="s">
        <v>70</v>
      </c>
      <c r="F29" s="257" t="s">
        <v>70</v>
      </c>
      <c r="G29" s="253"/>
    </row>
    <row r="30" x14ac:dyDescent="0.3">
      <c r="A30" s="258" t="s">
        <v>142</v>
      </c>
      <c r="B30" s="258" t="s">
        <v>143</v>
      </c>
      <c r="C30" s="259">
        <v>2000</v>
      </c>
      <c r="D30" s="259">
        <v>2017</v>
      </c>
      <c r="E30" s="259">
        <v>2000</v>
      </c>
      <c r="F30" s="259">
        <v>2017</v>
      </c>
      <c r="G30" s="253"/>
    </row>
    <row r="31" x14ac:dyDescent="0.3">
      <c r="A31" s="260" t="str">
        <f>K10</f>
        <v>Country A</v>
      </c>
      <c r="B31" s="259" t="str">
        <f>VLOOKUP($K10,$A$37:$F$100, 2, FALSE)</f>
        <v>A</v>
      </c>
      <c r="C31" s="260">
        <f>VLOOKUP($K10,$A$37:$F$100, 3, FALSE)</f>
        <v>32</v>
      </c>
      <c r="D31" s="260">
        <f>VLOOKUP($K10,$A$37:$F$100, 4, FALSE)</f>
        <v>89</v>
      </c>
      <c r="E31" s="260">
        <f>VLOOKUP($K10,$A$37:$F$100, 5, FALSE)</f>
        <v>84</v>
      </c>
      <c r="F31" s="260">
        <f>VLOOKUP($K10,$A$37:$F$100, 6, FALSE)</f>
        <v>99</v>
      </c>
    </row>
    <row r="32" x14ac:dyDescent="0.3">
      <c r="A32" s="260" t="str">
        <f>K11</f>
        <v>Country B</v>
      </c>
      <c r="B32" s="259" t="str">
        <f>VLOOKUP(K11,$A$37:$F$100, 2, FALSE)</f>
        <v>B</v>
      </c>
      <c r="C32" s="260">
        <f>VLOOKUP($K11,$A$37:$F$100, 3, FALSE)</f>
        <v>37</v>
      </c>
      <c r="D32" s="260">
        <f>VLOOKUP($K11,$A$37:$F$100, 4, FALSE)</f>
        <v>44</v>
      </c>
      <c r="E32" s="260">
        <f>VLOOKUP($K11,$A$37:$F$100, 5, FALSE)</f>
        <v>58</v>
      </c>
      <c r="F32" s="260">
        <f>VLOOKUP($K11,$A$37:$F$100, 6, FALSE)</f>
        <v>71</v>
      </c>
    </row>
    <row r="33" x14ac:dyDescent="0.3">
      <c r="A33" s="260" t="str">
        <f>K12</f>
        <v>Country C</v>
      </c>
      <c r="B33" s="259" t="str">
        <f>VLOOKUP(K12,$A$37:$F$100, 2, FALSE)</f>
        <v>C</v>
      </c>
      <c r="C33" s="260">
        <f>VLOOKUP($K12,$A$37:$F$100, 3, FALSE)</f>
        <v>29</v>
      </c>
      <c r="D33" s="260">
        <f>VLOOKUP($K12,$A$37:$F$100, 4, FALSE)</f>
        <v>22</v>
      </c>
      <c r="E33" s="260">
        <f>VLOOKUP($K12,$A$37:$F$100, 5, FALSE)</f>
        <v>68</v>
      </c>
      <c r="F33" s="260">
        <f>VLOOKUP($K12,$A$37:$F$100, 6, FALSE)</f>
        <v>80</v>
      </c>
    </row>
    <row r="34" x14ac:dyDescent="0.3">
      <c r="A34" s="260" t="str">
        <f>K13</f>
        <v>Country D</v>
      </c>
      <c r="B34" s="259" t="str">
        <f>VLOOKUP(K13,$A$37:$F$100, 2, FALSE)</f>
        <v>D</v>
      </c>
      <c r="C34" s="260">
        <f>VLOOKUP($K13,$A$37:$F$100, 3, FALSE)</f>
        <v>48</v>
      </c>
      <c r="D34" s="260">
        <f>VLOOKUP($K13,$A$37:$F$100, 4, FALSE)</f>
        <v>43</v>
      </c>
      <c r="E34" s="260">
        <f>VLOOKUP($K13,$A$37:$F$100, 5, FALSE)</f>
        <v>85</v>
      </c>
      <c r="F34" s="260">
        <f>VLOOKUP($K13,$A$37:$F$100, 6, FALSE)</f>
        <v>79</v>
      </c>
    </row>
    <row r="36" x14ac:dyDescent="0.3">
      <c r="A36" s="264" t="s">
        <v>617</v>
      </c>
      <c r="B36" s="265"/>
      <c r="C36" s="265"/>
      <c r="D36" s="265"/>
      <c r="E36" s="265"/>
      <c r="F36" s="265"/>
    </row>
    <row r="37" x14ac:dyDescent="0.3">
      <c r="A37" s="264" t="s">
        <v>142</v>
      </c>
      <c r="B37" s="264" t="s">
        <v>143</v>
      </c>
      <c r="C37" s="264" t="s">
        <v>792</v>
      </c>
      <c r="D37" s="264" t="s">
        <v>793</v>
      </c>
      <c r="E37" s="264" t="s">
        <v>794</v>
      </c>
      <c r="F37" s="264" t="s">
        <v>795</v>
      </c>
      <c r="G37" s="265"/>
    </row>
    <row r="38" x14ac:dyDescent="0.3">
      <c r="A38" s="265" t="s">
        <v>419</v>
      </c>
      <c r="B38" s="266" t="s">
        <v>420</v>
      </c>
      <c r="C38" s="4">
        <v>92.245430000000013</v>
      </c>
      <c r="D38" s="4">
        <v>92.279810000000012</v>
      </c>
      <c r="E38" s="4">
        <v>98.587670000000003</v>
      </c>
      <c r="F38" s="4">
        <v>98.104490000000013</v>
      </c>
    </row>
    <row r="39" x14ac:dyDescent="0.3">
      <c r="A39" s="265" t="s">
        <v>422</v>
      </c>
      <c r="B39" s="266" t="s">
        <v>423</v>
      </c>
      <c r="C39" s="4">
        <v>94.777510000000007</v>
      </c>
      <c r="D39" s="4">
        <v>99.058280000000011</v>
      </c>
      <c r="E39" s="4">
        <v>99.716530000000006</v>
      </c>
      <c r="F39" s="4">
        <v>99.891050000000007</v>
      </c>
    </row>
    <row r="40" x14ac:dyDescent="0.3">
      <c r="A40" s="265" t="s">
        <v>426</v>
      </c>
      <c r="B40" s="266" t="s">
        <v>427</v>
      </c>
      <c r="C40" s="4">
        <v>98.438180000000003</v>
      </c>
      <c r="D40" s="4">
        <v>98.804430000000011</v>
      </c>
      <c r="E40" s="4">
        <v>99.972000000000008</v>
      </c>
      <c r="F40" s="4">
        <v>99.853380000000001</v>
      </c>
    </row>
    <row r="41" x14ac:dyDescent="0.3">
      <c r="A41" s="265" t="s">
        <v>432</v>
      </c>
      <c r="B41" s="266" t="s">
        <v>433</v>
      </c>
      <c r="C41" s="4">
        <v>95.878510000000006</v>
      </c>
      <c r="D41" s="4">
        <v>98.398810000000012</v>
      </c>
      <c r="E41" s="4">
        <v>98.760200000000012</v>
      </c>
      <c r="F41" s="4">
        <v>99.775960000000012</v>
      </c>
    </row>
    <row r="42" x14ac:dyDescent="0.3">
      <c r="A42" s="265" t="s">
        <v>453</v>
      </c>
      <c r="B42" s="266" t="s">
        <v>454</v>
      </c>
      <c r="C42" s="4">
        <v>91.560370000000006</v>
      </c>
      <c r="D42" s="4">
        <v>91.250690000000006</v>
      </c>
      <c r="E42" s="4">
        <v>99.511450000000011</v>
      </c>
      <c r="F42" s="4">
        <v>99.974810000000005</v>
      </c>
    </row>
    <row r="43">
      <c r="A43" s="245" t="s">
        <v>471</v>
      </c>
      <c r="B43" s="245" t="s">
        <v>472</v>
      </c>
      <c r="C43" s="4">
        <v>86.56562000000001</v>
      </c>
      <c r="D43" s="4">
        <v>97.332750000000004</v>
      </c>
      <c r="E43" s="4">
        <v>99.390100000000004</v>
      </c>
      <c r="F43" s="4">
        <v>99.450850000000003</v>
      </c>
    </row>
    <row r="44">
      <c r="A44" s="245" t="s">
        <v>474</v>
      </c>
      <c r="B44" s="245" t="s">
        <v>475</v>
      </c>
      <c r="C44" s="4">
        <v>75.341800000000006</v>
      </c>
      <c r="D44" s="4">
        <v>70.650320000000008</v>
      </c>
      <c r="E44" s="4">
        <v>99.72290000000001</v>
      </c>
      <c r="F44" s="4">
        <v>98.158510000000007</v>
      </c>
    </row>
    <row r="45">
      <c r="A45" s="245" t="s">
        <v>484</v>
      </c>
      <c r="B45" s="245" t="s">
        <v>485</v>
      </c>
      <c r="C45" s="4">
        <v>92.132670000000005</v>
      </c>
      <c r="D45" s="4">
        <v>98.414720000000003</v>
      </c>
      <c r="E45" s="4">
        <v>99.16313000000001</v>
      </c>
      <c r="F45" s="4">
        <v>99.035630000000012</v>
      </c>
    </row>
    <row r="46">
      <c r="A46" s="245" t="s">
        <v>492</v>
      </c>
      <c r="B46" s="245" t="s">
        <v>493</v>
      </c>
      <c r="C46" s="4">
        <v>97.100130000000007</v>
      </c>
      <c r="D46" s="4">
        <v>97.566320000000005</v>
      </c>
      <c r="E46" s="4">
        <v>99.900000000000006</v>
      </c>
      <c r="F46" s="4">
        <v>99.900000000000006</v>
      </c>
    </row>
    <row r="47">
      <c r="A47" s="245" t="s">
        <v>498</v>
      </c>
      <c r="B47" s="245" t="s">
        <v>499</v>
      </c>
      <c r="C47" s="4">
        <v>85.916960000000003</v>
      </c>
      <c r="D47" s="4">
        <v>71.304360000000003</v>
      </c>
      <c r="E47" s="4">
        <v>98.008110000000002</v>
      </c>
      <c r="F47" s="4">
        <v>96.582880000000003</v>
      </c>
    </row>
    <row r="48">
      <c r="A48" s="245" t="s">
        <v>505</v>
      </c>
      <c r="B48" s="245" t="s">
        <v>506</v>
      </c>
      <c r="C48" s="4">
        <v>97.407060000000001</v>
      </c>
      <c r="D48" s="4">
        <v>97.709030000000013</v>
      </c>
      <c r="E48" s="4">
        <v>99.412200000000013</v>
      </c>
      <c r="F48" s="4">
        <v>99.574900000000014</v>
      </c>
    </row>
    <row r="49">
      <c r="A49" s="245" t="s">
        <v>511</v>
      </c>
      <c r="B49" s="245" t="s">
        <v>512</v>
      </c>
      <c r="C49" s="4">
        <v>39.564300000000003</v>
      </c>
      <c r="D49" s="4">
        <v>71.611060000000009</v>
      </c>
      <c r="E49" s="4">
        <v>87.730790000000013</v>
      </c>
      <c r="F49" s="4">
        <v>95.553810000000013</v>
      </c>
    </row>
    <row r="50">
      <c r="A50" s="245" t="s">
        <v>520</v>
      </c>
      <c r="B50" s="245" t="s">
        <v>521</v>
      </c>
      <c r="C50" s="4">
        <v>95.513580000000005</v>
      </c>
      <c r="D50" s="4">
        <v>96.083550000000002</v>
      </c>
      <c r="E50" s="4">
        <v>98.284570000000002</v>
      </c>
      <c r="F50" s="4">
        <v>98.875950000000003</v>
      </c>
    </row>
    <row r="51">
      <c r="A51" s="245" t="s">
        <v>522</v>
      </c>
      <c r="B51" s="245" t="s">
        <v>523</v>
      </c>
      <c r="C51" s="4">
        <v>91.920380000000009</v>
      </c>
      <c r="D51" s="4">
        <v>98.742990000000006</v>
      </c>
      <c r="E51" s="4">
        <v>100.00000000000001</v>
      </c>
      <c r="F51" s="4">
        <v>100.00000000000001</v>
      </c>
    </row>
    <row r="52">
      <c r="A52" s="245" t="s">
        <v>525</v>
      </c>
      <c r="B52" s="245" t="s">
        <v>526</v>
      </c>
      <c r="C52" s="4">
        <v>93.198020000000014</v>
      </c>
      <c r="D52" s="4">
        <v>99.436540000000008</v>
      </c>
      <c r="E52" s="4">
        <v>95.960110000000014</v>
      </c>
      <c r="F52" s="4">
        <v>98.988610000000008</v>
      </c>
    </row>
  </sheetData>
  <dataValidations count="1">
    <dataValidation type="list" allowBlank="true" showInputMessage="true" showErrorMessage="true" sqref="K10:K13">
      <formula1>OFFSET($A$38,0, 0, COUNTA($A$38:$A$400), 1)</formula1>
    </dataValidation>
  </dataValidations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74416-92E2-433B-BDD7-76079C6CBA8C}">
  <sheetPr codeName="Sheet15">
    <tabColor theme="8" tint="-0.24997711111789"/>
  </sheetPr>
  <dimension ref="A1:H246"/>
  <sheetViews>
    <sheetView workbookViewId="0">
      <selection activeCell="C29" sqref="C29:H29"/>
    </sheetView>
  </sheetViews>
  <sheetFormatPr defaultRowHeight="14.4" x14ac:dyDescent="0.3"/>
  <sheetData>
    <row r="1" s="14" customFormat="true" x14ac:dyDescent="0.3">
      <c r="A1" s="112" t="s">
        <v>226</v>
      </c>
    </row>
    <row r="2" s="14" customFormat="true" ht="23.4" x14ac:dyDescent="0.45">
      <c r="A2" s="75" t="s">
        <v>179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ht="18" x14ac:dyDescent="0.35">
      <c r="A25" s="76" t="s">
        <v>347</v>
      </c>
    </row>
    <row r="26" s="14" customFormat="true" x14ac:dyDescent="0.3">
      <c r="A26" s="19" t="s">
        <v>181</v>
      </c>
    </row>
    <row r="27" s="14" customFormat="true" x14ac:dyDescent="0.3">
      <c r="A27" s="19"/>
    </row>
    <row r="28" s="14" customFormat="true" x14ac:dyDescent="0.3">
      <c r="A28" s="119"/>
      <c r="B28" s="101"/>
      <c r="C28" s="121" t="s">
        <v>190</v>
      </c>
      <c r="D28" s="121" t="s">
        <v>190</v>
      </c>
      <c r="E28" s="121" t="s">
        <v>64</v>
      </c>
      <c r="F28" s="121" t="s">
        <v>64</v>
      </c>
      <c r="G28" s="121" t="s">
        <v>65</v>
      </c>
      <c r="H28" s="121" t="s">
        <v>65</v>
      </c>
    </row>
    <row r="29" s="14" customFormat="true" x14ac:dyDescent="0.3">
      <c r="A29" s="120" t="s">
        <v>80</v>
      </c>
      <c r="B29" s="120" t="s">
        <v>143</v>
      </c>
      <c r="C29" s="120" t="s">
        <v>228</v>
      </c>
      <c r="D29" s="120" t="s">
        <v>227</v>
      </c>
      <c r="E29" s="120" t="s">
        <v>228</v>
      </c>
      <c r="F29" s="120" t="s">
        <v>227</v>
      </c>
      <c r="G29" s="120" t="s">
        <v>228</v>
      </c>
      <c r="H29" s="120" t="s">
        <v>227</v>
      </c>
    </row>
    <row r="30" s="14" customFormat="true" x14ac:dyDescent="0.3">
      <c r="A30" s="120" t="s">
        <v>142</v>
      </c>
      <c r="B30" s="120" t="s">
        <v>143</v>
      </c>
      <c r="C30" s="120" t="s">
        <v>796</v>
      </c>
      <c r="D30" s="120" t="s">
        <v>797</v>
      </c>
      <c r="E30" s="120" t="s">
        <v>798</v>
      </c>
      <c r="F30" s="120" t="s">
        <v>799</v>
      </c>
      <c r="G30" s="120" t="s">
        <v>800</v>
      </c>
      <c r="H30" s="120" t="s">
        <v>801</v>
      </c>
    </row>
    <row r="31" s="14" customFormat="true" x14ac:dyDescent="0.3">
      <c r="A31" s="98" t="s">
        <v>419</v>
      </c>
      <c r="B31" s="98" t="s">
        <v>420</v>
      </c>
      <c r="C31" s="4">
        <v>0.51756000518798828</v>
      </c>
      <c r="D31" s="4">
        <v>3.1726093292236328</v>
      </c>
      <c r="E31" s="4">
        <v>-0.93226999044418335</v>
      </c>
      <c r="F31" s="4">
        <v>-4.5198631286621094</v>
      </c>
      <c r="G31" s="4">
        <v>0.91430002450942993</v>
      </c>
      <c r="H31" s="4">
        <v>8.0904560089111328</v>
      </c>
    </row>
    <row r="32" s="14" customFormat="true" x14ac:dyDescent="0.3">
      <c r="A32" s="98" t="s">
        <v>422</v>
      </c>
      <c r="B32" s="98" t="s">
        <v>423</v>
      </c>
      <c r="C32" s="4">
        <v>4.1062498092651367</v>
      </c>
      <c r="D32" s="4">
        <v>4.7798686027526855</v>
      </c>
      <c r="E32" s="4">
        <v>0.038830000907182693</v>
      </c>
      <c r="F32" s="4">
        <v>1.1378530263900757</v>
      </c>
      <c r="G32" s="4">
        <v>6.317230224609375</v>
      </c>
      <c r="H32" s="4">
        <v>11.439178466796875</v>
      </c>
    </row>
    <row r="33" s="14" customFormat="true" x14ac:dyDescent="0.3">
      <c r="A33" s="98" t="s">
        <v>426</v>
      </c>
      <c r="B33" s="98" t="s">
        <v>427</v>
      </c>
      <c r="C33" s="4">
        <v>0.48486998677253723</v>
      </c>
      <c r="D33" s="4">
        <v>-2.8146114349365234</v>
      </c>
      <c r="E33" s="4">
        <v>1.2740000486373901</v>
      </c>
      <c r="F33" s="4">
        <v>-3.5032064914703369</v>
      </c>
      <c r="G33" s="4">
        <v>0.27634000778198242</v>
      </c>
      <c r="H33" s="4">
        <v>-0.57818317413330078</v>
      </c>
    </row>
    <row r="34" s="14" customFormat="true" x14ac:dyDescent="0.3">
      <c r="A34" s="98" t="s">
        <v>432</v>
      </c>
      <c r="B34" s="98" t="s">
        <v>433</v>
      </c>
      <c r="C34" s="4">
        <v>1.504539966583252</v>
      </c>
      <c r="D34" s="4">
        <v>-1.1273436546325684</v>
      </c>
      <c r="E34" s="4">
        <v>3.9676499366760254</v>
      </c>
      <c r="F34" s="4">
        <v>-3.8026077747344971</v>
      </c>
      <c r="G34" s="4">
        <v>1.0491499900817871</v>
      </c>
      <c r="H34" s="4">
        <v>1.077775239944458</v>
      </c>
    </row>
    <row r="35" s="14" customFormat="true" x14ac:dyDescent="0.3">
      <c r="A35" s="98" t="s">
        <v>453</v>
      </c>
      <c r="B35" s="98" t="s">
        <v>454</v>
      </c>
      <c r="C35" s="4">
        <v>-0.77303999662399292</v>
      </c>
      <c r="D35" s="4">
        <v>5.4192285537719727</v>
      </c>
      <c r="E35" s="4">
        <v>1.5933500528335571</v>
      </c>
      <c r="F35" s="4">
        <v>1.6228363513946533</v>
      </c>
      <c r="G35" s="4">
        <v>0.88217997550964355</v>
      </c>
      <c r="H35" s="4">
        <v>9.1845998764038086</v>
      </c>
    </row>
    <row r="36" s="14" customFormat="true" x14ac:dyDescent="0.3">
      <c r="A36" s="98" t="s">
        <v>471</v>
      </c>
      <c r="B36" s="98" t="s">
        <v>472</v>
      </c>
      <c r="C36" s="4">
        <v>10.706379890441895</v>
      </c>
      <c r="D36" s="4">
        <v>11.06308650970459</v>
      </c>
      <c r="E36" s="4">
        <v>1.8486599922180176</v>
      </c>
      <c r="F36" s="4">
        <v>3.9754538536071777</v>
      </c>
      <c r="G36" s="4">
        <v>4.2791800498962402</v>
      </c>
      <c r="H36" s="4">
        <v>19.956735610961914</v>
      </c>
    </row>
    <row r="37" s="14" customFormat="true" x14ac:dyDescent="0.3">
      <c r="A37" s="98" t="s">
        <v>474</v>
      </c>
      <c r="B37" s="98" t="s">
        <v>475</v>
      </c>
      <c r="C37" s="4">
        <v>-3.1270899772644043</v>
      </c>
      <c r="D37" s="4">
        <v>6.8520636558532715</v>
      </c>
      <c r="E37" s="4">
        <v>-7.8321099281311035</v>
      </c>
      <c r="F37" s="4">
        <v>2.4337270259857178</v>
      </c>
      <c r="G37" s="4">
        <v>-10.142270088195801</v>
      </c>
      <c r="H37" s="4">
        <v>9.0664148330688477</v>
      </c>
    </row>
    <row r="38" s="14" customFormat="true" x14ac:dyDescent="0.3">
      <c r="A38" s="98" t="s">
        <v>484</v>
      </c>
      <c r="B38" s="98" t="s">
        <v>485</v>
      </c>
      <c r="C38" s="4">
        <v>6.4095501899719238</v>
      </c>
      <c r="D38" s="4"/>
      <c r="E38" s="4">
        <v>0.12793000042438507</v>
      </c>
      <c r="F38" s="4"/>
      <c r="G38" s="4">
        <v>12.051969528198242</v>
      </c>
      <c r="H38" s="4"/>
    </row>
    <row r="39" s="14" customFormat="true" x14ac:dyDescent="0.3">
      <c r="A39" s="98" t="s">
        <v>492</v>
      </c>
      <c r="B39" s="98" t="s">
        <v>493</v>
      </c>
      <c r="C39" s="4">
        <v>0.46619001030921936</v>
      </c>
      <c r="D39" s="4">
        <v>-6.1732215881347656</v>
      </c>
      <c r="E39" s="4">
        <v>1.0613600015640259</v>
      </c>
      <c r="F39" s="4">
        <v>-9.2752456665039063</v>
      </c>
      <c r="G39" s="4">
        <v>2.3792400360107422</v>
      </c>
      <c r="H39" s="4">
        <v>-1.9086774587631226</v>
      </c>
    </row>
    <row r="40" s="14" customFormat="true" x14ac:dyDescent="0.3">
      <c r="A40" s="98" t="s">
        <v>498</v>
      </c>
      <c r="B40" s="98" t="s">
        <v>499</v>
      </c>
      <c r="C40" s="4">
        <v>-13.187370300292969</v>
      </c>
      <c r="D40" s="4">
        <v>5.8092570304870605</v>
      </c>
      <c r="E40" s="4">
        <v>-7.6221699714660645</v>
      </c>
      <c r="F40" s="4">
        <v>1.9079005718231201</v>
      </c>
      <c r="G40" s="4">
        <v>-11.394760131835938</v>
      </c>
      <c r="H40" s="4">
        <v>9.456690788269043</v>
      </c>
    </row>
    <row r="41" s="14" customFormat="true" x14ac:dyDescent="0.3">
      <c r="A41" s="98" t="s">
        <v>505</v>
      </c>
      <c r="B41" s="98" t="s">
        <v>506</v>
      </c>
      <c r="C41" s="4">
        <v>0.13926999270915985</v>
      </c>
      <c r="D41" s="4">
        <v>-9.2189607620239258</v>
      </c>
      <c r="E41" s="4">
        <v>0.071460001170635223</v>
      </c>
      <c r="F41" s="4">
        <v>-9.8347978591918945</v>
      </c>
      <c r="G41" s="4">
        <v>2.2968299388885498</v>
      </c>
      <c r="H41" s="4">
        <v>-8.188075065612793</v>
      </c>
    </row>
    <row r="42" s="14" customFormat="true" x14ac:dyDescent="0.3">
      <c r="A42" s="98" t="s">
        <v>511</v>
      </c>
      <c r="B42" s="98" t="s">
        <v>512</v>
      </c>
      <c r="C42" s="4">
        <v>24.223739624023438</v>
      </c>
      <c r="D42" s="4">
        <v>25.290267944335938</v>
      </c>
      <c r="E42" s="4">
        <v>8.7736597061157227</v>
      </c>
      <c r="F42" s="4">
        <v>5.8398828506469727</v>
      </c>
      <c r="G42" s="4">
        <v>8.0891895294189453</v>
      </c>
      <c r="H42" s="4">
        <v>32.168548583984375</v>
      </c>
    </row>
    <row r="43" s="14" customFormat="true" x14ac:dyDescent="0.3">
      <c r="A43" s="98" t="s">
        <v>520</v>
      </c>
      <c r="B43" s="98" t="s">
        <v>521</v>
      </c>
      <c r="C43" s="4">
        <v>-0.021409999579191208</v>
      </c>
      <c r="D43" s="4">
        <v>3.3849539756774902</v>
      </c>
      <c r="E43" s="4">
        <v>-0.25128999352455139</v>
      </c>
      <c r="F43" s="4">
        <v>-0.24043716490268707</v>
      </c>
      <c r="G43" s="4">
        <v>-0.46351000666618347</v>
      </c>
      <c r="H43" s="4">
        <v>10.325654983520508</v>
      </c>
    </row>
    <row r="44" s="14" customFormat="true" x14ac:dyDescent="0.3">
      <c r="A44" s="98" t="s">
        <v>522</v>
      </c>
      <c r="B44" s="98" t="s">
        <v>523</v>
      </c>
      <c r="C44" s="4">
        <v>6.8226099014282227</v>
      </c>
      <c r="D44" s="4">
        <v>11.832662582397461</v>
      </c>
      <c r="E44" s="4">
        <v>0.34898000955581665</v>
      </c>
      <c r="F44" s="4">
        <v>3.7941880226135254</v>
      </c>
      <c r="G44" s="4">
        <v>-0.2591400146484375</v>
      </c>
      <c r="H44" s="4">
        <v>18.421144485473633</v>
      </c>
    </row>
    <row r="45" s="14" customFormat="true" x14ac:dyDescent="0.3">
      <c r="A45" s="98" t="s">
        <v>525</v>
      </c>
      <c r="B45" s="98" t="s">
        <v>526</v>
      </c>
      <c r="C45" s="4">
        <v>3.2100200653076172</v>
      </c>
      <c r="D45" s="4">
        <v>-4.217496395111084</v>
      </c>
      <c r="E45" s="4">
        <v>3.0978100299835205</v>
      </c>
      <c r="F45" s="4">
        <v>-8.3597507476806641</v>
      </c>
      <c r="G45" s="4">
        <v>5.9578900337219238</v>
      </c>
      <c r="H45" s="4">
        <v>4.7635841369628906</v>
      </c>
    </row>
    <row r="46" s="14" customFormat="true" x14ac:dyDescent="0.3">
      <c r="A46" s="98" t="s">
        <v>708</v>
      </c>
      <c r="B46" s="98" t="s">
        <v>708</v>
      </c>
      <c r="C46" s="4"/>
      <c r="D46" s="4"/>
      <c r="E46" s="4"/>
      <c r="F46" s="4"/>
      <c r="G46" s="4"/>
      <c r="H46" s="4"/>
    </row>
    <row r="47" s="14" customFormat="true" x14ac:dyDescent="0.3">
      <c r="A47" s="98" t="s">
        <v>708</v>
      </c>
      <c r="B47" s="98" t="s">
        <v>708</v>
      </c>
      <c r="C47" s="4"/>
      <c r="D47" s="4"/>
      <c r="E47" s="4"/>
      <c r="F47" s="4"/>
      <c r="G47" s="4"/>
      <c r="H47" s="4"/>
    </row>
    <row r="48" s="14" customFormat="true" x14ac:dyDescent="0.3">
      <c r="A48" s="98" t="s">
        <v>708</v>
      </c>
      <c r="B48" s="98" t="s">
        <v>708</v>
      </c>
      <c r="C48" s="4"/>
      <c r="D48" s="4"/>
      <c r="E48" s="4"/>
      <c r="F48" s="4"/>
      <c r="G48" s="4"/>
      <c r="H48" s="4"/>
    </row>
    <row r="49" s="14" customFormat="true" x14ac:dyDescent="0.3">
      <c r="A49" s="98" t="s">
        <v>708</v>
      </c>
      <c r="B49" s="98" t="s">
        <v>708</v>
      </c>
      <c r="C49" s="4"/>
      <c r="D49" s="4"/>
      <c r="E49" s="4"/>
      <c r="F49" s="4"/>
      <c r="G49" s="4"/>
      <c r="H49" s="4"/>
    </row>
    <row r="50" s="14" customFormat="true" x14ac:dyDescent="0.3">
      <c r="A50" s="98" t="s">
        <v>708</v>
      </c>
      <c r="B50" s="98" t="s">
        <v>708</v>
      </c>
      <c r="C50" s="4"/>
      <c r="D50" s="4"/>
      <c r="E50" s="4"/>
      <c r="F50" s="4"/>
      <c r="G50" s="4"/>
      <c r="H50" s="4"/>
    </row>
    <row r="51" s="14" customFormat="true" x14ac:dyDescent="0.3">
      <c r="A51" s="98" t="s">
        <v>708</v>
      </c>
      <c r="B51" s="98" t="s">
        <v>708</v>
      </c>
      <c r="C51" s="4"/>
      <c r="D51" s="4"/>
      <c r="E51" s="4"/>
      <c r="F51" s="4"/>
      <c r="G51" s="4"/>
      <c r="H51" s="4"/>
    </row>
    <row r="52" s="14" customFormat="true" x14ac:dyDescent="0.3">
      <c r="A52" s="98" t="s">
        <v>708</v>
      </c>
      <c r="B52" s="98" t="s">
        <v>708</v>
      </c>
      <c r="C52" s="4"/>
      <c r="D52" s="4"/>
      <c r="E52" s="4"/>
      <c r="F52" s="4"/>
      <c r="G52" s="4"/>
      <c r="H52" s="4"/>
    </row>
    <row r="53" s="14" customFormat="true" x14ac:dyDescent="0.3">
      <c r="A53" s="98" t="s">
        <v>708</v>
      </c>
      <c r="B53" s="98" t="s">
        <v>708</v>
      </c>
      <c r="C53" s="4"/>
      <c r="D53" s="4"/>
      <c r="E53" s="4"/>
      <c r="F53" s="4"/>
      <c r="G53" s="4"/>
      <c r="H53" s="4"/>
    </row>
    <row r="54" s="14" customFormat="true" x14ac:dyDescent="0.3">
      <c r="A54" s="98" t="s">
        <v>708</v>
      </c>
      <c r="B54" s="98" t="s">
        <v>708</v>
      </c>
      <c r="C54" s="4"/>
      <c r="D54" s="4"/>
      <c r="E54" s="4"/>
      <c r="F54" s="4"/>
      <c r="G54" s="4"/>
      <c r="H54" s="4"/>
    </row>
    <row r="55" s="14" customFormat="true" x14ac:dyDescent="0.3">
      <c r="A55" s="98" t="s">
        <v>708</v>
      </c>
      <c r="B55" s="98" t="s">
        <v>708</v>
      </c>
      <c r="C55" s="4"/>
      <c r="D55" s="4"/>
      <c r="E55" s="4"/>
      <c r="F55" s="4"/>
      <c r="G55" s="4"/>
      <c r="H55" s="4"/>
    </row>
    <row r="56" s="14" customFormat="true" x14ac:dyDescent="0.3">
      <c r="A56" s="98" t="s">
        <v>708</v>
      </c>
      <c r="B56" s="98" t="s">
        <v>708</v>
      </c>
      <c r="C56" s="4"/>
      <c r="D56" s="4"/>
      <c r="E56" s="4"/>
      <c r="F56" s="4"/>
      <c r="G56" s="4"/>
      <c r="H56" s="4"/>
    </row>
    <row r="57" s="14" customFormat="true" x14ac:dyDescent="0.3">
      <c r="A57" s="98" t="s">
        <v>708</v>
      </c>
      <c r="B57" s="98" t="s">
        <v>708</v>
      </c>
      <c r="C57" s="4"/>
      <c r="D57" s="4"/>
      <c r="E57" s="4"/>
      <c r="F57" s="4"/>
      <c r="G57" s="4"/>
      <c r="H57" s="4"/>
    </row>
    <row r="58" s="14" customFormat="true" x14ac:dyDescent="0.3">
      <c r="A58" s="98" t="s">
        <v>708</v>
      </c>
      <c r="B58" s="98" t="s">
        <v>708</v>
      </c>
      <c r="C58" s="4"/>
      <c r="D58" s="4"/>
      <c r="E58" s="4"/>
      <c r="F58" s="4"/>
      <c r="G58" s="4"/>
      <c r="H58" s="4"/>
    </row>
    <row r="59" s="14" customFormat="true" x14ac:dyDescent="0.3">
      <c r="A59" s="98" t="s">
        <v>708</v>
      </c>
      <c r="B59" s="98" t="s">
        <v>708</v>
      </c>
      <c r="C59" s="4"/>
      <c r="D59" s="4"/>
      <c r="E59" s="4"/>
      <c r="F59" s="4"/>
      <c r="G59" s="4"/>
      <c r="H59" s="4"/>
    </row>
    <row r="60" s="14" customFormat="true" x14ac:dyDescent="0.3">
      <c r="A60" s="98" t="s">
        <v>708</v>
      </c>
      <c r="B60" s="98" t="s">
        <v>708</v>
      </c>
      <c r="C60" s="4"/>
      <c r="D60" s="4"/>
      <c r="E60" s="4"/>
      <c r="F60" s="4"/>
      <c r="G60" s="4"/>
      <c r="H60" s="4"/>
    </row>
    <row r="61" s="14" customFormat="true" x14ac:dyDescent="0.3">
      <c r="A61" s="98" t="s">
        <v>708</v>
      </c>
      <c r="B61" s="98" t="s">
        <v>708</v>
      </c>
      <c r="C61" s="4"/>
      <c r="D61" s="4"/>
      <c r="E61" s="4"/>
      <c r="F61" s="4"/>
      <c r="G61" s="4"/>
      <c r="H61" s="4"/>
    </row>
    <row r="62" s="14" customFormat="true" x14ac:dyDescent="0.3">
      <c r="A62" s="98" t="s">
        <v>708</v>
      </c>
      <c r="B62" s="98" t="s">
        <v>708</v>
      </c>
      <c r="C62" s="4"/>
      <c r="D62" s="4"/>
      <c r="E62" s="4"/>
      <c r="F62" s="4"/>
      <c r="G62" s="4"/>
      <c r="H62" s="4"/>
    </row>
    <row r="63" s="14" customFormat="true" x14ac:dyDescent="0.3">
      <c r="A63" s="98" t="s">
        <v>708</v>
      </c>
      <c r="B63" s="98" t="s">
        <v>708</v>
      </c>
      <c r="C63" s="4"/>
      <c r="D63" s="4"/>
      <c r="E63" s="4"/>
      <c r="F63" s="4"/>
      <c r="G63" s="4"/>
      <c r="H63" s="4"/>
    </row>
    <row r="64" s="14" customFormat="true" x14ac:dyDescent="0.3">
      <c r="A64" s="98" t="s">
        <v>708</v>
      </c>
      <c r="B64" s="98" t="s">
        <v>708</v>
      </c>
      <c r="C64" s="4"/>
      <c r="D64" s="4"/>
      <c r="E64" s="4"/>
      <c r="F64" s="4"/>
      <c r="G64" s="4"/>
      <c r="H64" s="4"/>
    </row>
    <row r="65" s="14" customFormat="true" x14ac:dyDescent="0.3">
      <c r="A65" s="98" t="s">
        <v>708</v>
      </c>
      <c r="B65" s="98" t="s">
        <v>708</v>
      </c>
      <c r="C65" s="4"/>
      <c r="D65" s="4"/>
      <c r="E65" s="4"/>
      <c r="F65" s="4"/>
      <c r="G65" s="4"/>
      <c r="H65" s="4"/>
    </row>
    <row r="66" s="14" customFormat="true" x14ac:dyDescent="0.3">
      <c r="A66" s="98" t="s">
        <v>708</v>
      </c>
      <c r="B66" s="98" t="s">
        <v>708</v>
      </c>
      <c r="C66" s="4"/>
      <c r="D66" s="4"/>
      <c r="E66" s="4"/>
      <c r="F66" s="4"/>
      <c r="G66" s="4"/>
      <c r="H66" s="4"/>
    </row>
    <row r="67" s="14" customFormat="true" x14ac:dyDescent="0.3">
      <c r="A67" s="98" t="s">
        <v>708</v>
      </c>
      <c r="B67" s="98" t="s">
        <v>708</v>
      </c>
      <c r="C67" s="4"/>
      <c r="D67" s="4"/>
      <c r="E67" s="4"/>
      <c r="F67" s="4"/>
      <c r="G67" s="4"/>
      <c r="H67" s="4"/>
    </row>
    <row r="68" s="14" customFormat="true" x14ac:dyDescent="0.3">
      <c r="A68" s="98" t="s">
        <v>708</v>
      </c>
      <c r="B68" s="98" t="s">
        <v>708</v>
      </c>
      <c r="C68" s="4"/>
      <c r="D68" s="4"/>
      <c r="E68" s="4"/>
      <c r="F68" s="4"/>
      <c r="G68" s="4"/>
      <c r="H68" s="4"/>
    </row>
    <row r="69" s="14" customFormat="true" x14ac:dyDescent="0.3">
      <c r="A69" s="98" t="s">
        <v>708</v>
      </c>
      <c r="B69" s="98" t="s">
        <v>708</v>
      </c>
      <c r="C69" s="4"/>
      <c r="D69" s="4"/>
      <c r="E69" s="4"/>
      <c r="F69" s="4"/>
      <c r="G69" s="4"/>
      <c r="H69" s="4"/>
    </row>
    <row r="70" s="14" customFormat="true" x14ac:dyDescent="0.3">
      <c r="A70" s="98" t="s">
        <v>708</v>
      </c>
      <c r="B70" s="98" t="s">
        <v>708</v>
      </c>
      <c r="C70" s="4"/>
      <c r="D70" s="4"/>
      <c r="E70" s="4"/>
      <c r="F70" s="4"/>
      <c r="G70" s="4"/>
      <c r="H70" s="4"/>
    </row>
    <row r="71" s="14" customFormat="true" x14ac:dyDescent="0.3">
      <c r="A71" s="98" t="s">
        <v>708</v>
      </c>
      <c r="B71" s="98" t="s">
        <v>708</v>
      </c>
      <c r="C71" s="4"/>
      <c r="D71" s="4"/>
      <c r="E71" s="4"/>
      <c r="F71" s="4"/>
      <c r="G71" s="4"/>
      <c r="H71" s="4"/>
    </row>
    <row r="72" s="14" customFormat="true" x14ac:dyDescent="0.3">
      <c r="A72" s="98" t="s">
        <v>708</v>
      </c>
      <c r="B72" s="98" t="s">
        <v>708</v>
      </c>
      <c r="C72" s="4"/>
      <c r="D72" s="4"/>
      <c r="E72" s="4"/>
      <c r="F72" s="4"/>
      <c r="G72" s="4"/>
      <c r="H72" s="4"/>
    </row>
    <row r="73" s="14" customFormat="true" x14ac:dyDescent="0.3">
      <c r="A73" s="98" t="s">
        <v>708</v>
      </c>
      <c r="B73" s="98" t="s">
        <v>708</v>
      </c>
      <c r="C73" s="4"/>
      <c r="D73" s="4"/>
      <c r="E73" s="4"/>
      <c r="F73" s="4"/>
      <c r="G73" s="4"/>
      <c r="H73" s="4"/>
    </row>
    <row r="74" s="14" customFormat="true" x14ac:dyDescent="0.3">
      <c r="A74" s="98" t="s">
        <v>708</v>
      </c>
      <c r="B74" s="98" t="s">
        <v>708</v>
      </c>
      <c r="C74" s="4"/>
      <c r="D74" s="4"/>
      <c r="E74" s="4"/>
      <c r="F74" s="4"/>
      <c r="G74" s="4"/>
      <c r="H74" s="4"/>
    </row>
    <row r="75" s="14" customFormat="true" x14ac:dyDescent="0.3">
      <c r="A75" s="98" t="s">
        <v>708</v>
      </c>
      <c r="B75" s="98" t="s">
        <v>708</v>
      </c>
      <c r="C75" s="4"/>
      <c r="D75" s="4"/>
      <c r="E75" s="4"/>
      <c r="F75" s="4"/>
      <c r="G75" s="4"/>
      <c r="H75" s="4"/>
    </row>
    <row r="76" s="14" customFormat="true" x14ac:dyDescent="0.3">
      <c r="A76" s="98" t="s">
        <v>708</v>
      </c>
      <c r="B76" s="98" t="s">
        <v>708</v>
      </c>
      <c r="C76" s="4"/>
      <c r="D76" s="4"/>
      <c r="E76" s="4"/>
      <c r="F76" s="4"/>
      <c r="G76" s="4"/>
      <c r="H76" s="4"/>
    </row>
    <row r="77" s="14" customFormat="true" x14ac:dyDescent="0.3">
      <c r="A77" s="98" t="s">
        <v>708</v>
      </c>
      <c r="B77" s="98" t="s">
        <v>708</v>
      </c>
      <c r="C77" s="4"/>
      <c r="D77" s="4"/>
      <c r="E77" s="4"/>
      <c r="F77" s="4"/>
      <c r="G77" s="4"/>
      <c r="H77" s="4"/>
    </row>
    <row r="78" s="14" customFormat="true" x14ac:dyDescent="0.3">
      <c r="A78" s="98" t="s">
        <v>708</v>
      </c>
      <c r="B78" s="98" t="s">
        <v>708</v>
      </c>
      <c r="C78" s="4"/>
      <c r="D78" s="4"/>
      <c r="E78" s="4"/>
      <c r="F78" s="4"/>
      <c r="G78" s="4"/>
      <c r="H78" s="4"/>
    </row>
    <row r="79" s="14" customFormat="true" x14ac:dyDescent="0.3">
      <c r="A79" s="98" t="s">
        <v>708</v>
      </c>
      <c r="B79" s="98" t="s">
        <v>708</v>
      </c>
      <c r="C79" s="4"/>
      <c r="D79" s="4"/>
      <c r="E79" s="4"/>
      <c r="F79" s="4"/>
      <c r="G79" s="4"/>
      <c r="H79" s="4"/>
    </row>
    <row r="80" s="14" customFormat="true" x14ac:dyDescent="0.3">
      <c r="A80" s="98" t="s">
        <v>708</v>
      </c>
      <c r="B80" s="98" t="s">
        <v>708</v>
      </c>
      <c r="C80" s="4"/>
      <c r="D80" s="4"/>
      <c r="E80" s="4"/>
      <c r="F80" s="4"/>
      <c r="G80" s="4"/>
      <c r="H80" s="4"/>
    </row>
    <row r="81" s="14" customFormat="true" x14ac:dyDescent="0.3">
      <c r="A81" s="98" t="s">
        <v>708</v>
      </c>
      <c r="B81" s="98" t="s">
        <v>708</v>
      </c>
      <c r="C81" s="4"/>
      <c r="D81" s="4"/>
      <c r="E81" s="4"/>
      <c r="F81" s="4"/>
      <c r="G81" s="4"/>
      <c r="H81" s="4"/>
    </row>
    <row r="82" s="14" customFormat="true" x14ac:dyDescent="0.3">
      <c r="A82" s="98" t="s">
        <v>708</v>
      </c>
      <c r="B82" s="98" t="s">
        <v>708</v>
      </c>
      <c r="C82" s="4"/>
      <c r="D82" s="4"/>
      <c r="E82" s="4"/>
      <c r="F82" s="4"/>
      <c r="G82" s="4"/>
      <c r="H82" s="4"/>
    </row>
    <row r="83" s="14" customFormat="true" x14ac:dyDescent="0.3">
      <c r="A83" s="98" t="s">
        <v>708</v>
      </c>
      <c r="B83" s="98" t="s">
        <v>708</v>
      </c>
      <c r="C83" s="4"/>
      <c r="D83" s="4"/>
      <c r="E83" s="4"/>
      <c r="F83" s="4"/>
      <c r="G83" s="4"/>
      <c r="H83" s="4"/>
    </row>
    <row r="84" s="14" customFormat="true" x14ac:dyDescent="0.3">
      <c r="A84" s="98" t="s">
        <v>708</v>
      </c>
      <c r="B84" s="98" t="s">
        <v>708</v>
      </c>
      <c r="C84" s="4"/>
      <c r="D84" s="4"/>
      <c r="E84" s="4"/>
      <c r="F84" s="4"/>
      <c r="G84" s="4"/>
      <c r="H84" s="4"/>
    </row>
    <row r="85" s="14" customFormat="true" x14ac:dyDescent="0.3">
      <c r="A85" s="98" t="s">
        <v>708</v>
      </c>
      <c r="B85" s="98" t="s">
        <v>708</v>
      </c>
      <c r="C85" s="4"/>
      <c r="D85" s="4"/>
      <c r="E85" s="4"/>
      <c r="F85" s="4"/>
      <c r="G85" s="4"/>
      <c r="H85" s="4"/>
    </row>
    <row r="86" s="14" customFormat="true" x14ac:dyDescent="0.3">
      <c r="A86" s="98" t="s">
        <v>708</v>
      </c>
      <c r="B86" s="98" t="s">
        <v>708</v>
      </c>
      <c r="C86" s="4"/>
      <c r="D86" s="4"/>
      <c r="E86" s="4"/>
      <c r="F86" s="4"/>
      <c r="G86" s="4"/>
      <c r="H86" s="4"/>
    </row>
    <row r="87" s="14" customFormat="true" x14ac:dyDescent="0.3">
      <c r="A87" s="98" t="s">
        <v>708</v>
      </c>
      <c r="B87" s="98" t="s">
        <v>708</v>
      </c>
      <c r="C87" s="4"/>
      <c r="D87" s="4"/>
      <c r="E87" s="4"/>
      <c r="F87" s="4"/>
      <c r="G87" s="4"/>
      <c r="H87" s="4"/>
    </row>
    <row r="88" s="14" customFormat="true" x14ac:dyDescent="0.3">
      <c r="A88" s="98" t="s">
        <v>708</v>
      </c>
      <c r="B88" s="98" t="s">
        <v>708</v>
      </c>
      <c r="C88" s="4"/>
      <c r="D88" s="4"/>
      <c r="E88" s="4"/>
      <c r="F88" s="4"/>
      <c r="G88" s="4"/>
      <c r="H88" s="4"/>
    </row>
    <row r="89" s="14" customFormat="true" x14ac:dyDescent="0.3">
      <c r="A89" s="98" t="s">
        <v>708</v>
      </c>
      <c r="B89" s="98" t="s">
        <v>708</v>
      </c>
      <c r="C89" s="4"/>
      <c r="D89" s="4"/>
      <c r="E89" s="4"/>
      <c r="F89" s="4"/>
      <c r="G89" s="4"/>
      <c r="H89" s="4"/>
    </row>
    <row r="90" s="14" customFormat="true" x14ac:dyDescent="0.3">
      <c r="A90" s="98" t="s">
        <v>708</v>
      </c>
      <c r="B90" s="98" t="s">
        <v>708</v>
      </c>
      <c r="C90" s="4"/>
      <c r="D90" s="4"/>
      <c r="E90" s="4"/>
      <c r="F90" s="4"/>
      <c r="G90" s="4"/>
      <c r="H90" s="4"/>
    </row>
    <row r="91" s="14" customFormat="true" x14ac:dyDescent="0.3">
      <c r="A91" s="98" t="s">
        <v>708</v>
      </c>
      <c r="B91" s="98" t="s">
        <v>708</v>
      </c>
      <c r="C91" s="4"/>
      <c r="D91" s="4"/>
      <c r="E91" s="4"/>
      <c r="F91" s="4"/>
      <c r="G91" s="4"/>
      <c r="H91" s="4"/>
    </row>
    <row r="92" s="14" customFormat="true" x14ac:dyDescent="0.3">
      <c r="A92" s="98" t="s">
        <v>708</v>
      </c>
      <c r="B92" s="98" t="s">
        <v>708</v>
      </c>
      <c r="C92" s="4"/>
      <c r="D92" s="4"/>
      <c r="E92" s="4"/>
      <c r="F92" s="4"/>
      <c r="G92" s="4"/>
      <c r="H92" s="4"/>
    </row>
    <row r="93" s="14" customFormat="true" x14ac:dyDescent="0.3">
      <c r="A93" s="98" t="s">
        <v>708</v>
      </c>
      <c r="B93" s="98" t="s">
        <v>708</v>
      </c>
      <c r="C93" s="4"/>
      <c r="D93" s="4"/>
      <c r="E93" s="4"/>
      <c r="F93" s="4"/>
      <c r="G93" s="4"/>
      <c r="H93" s="4"/>
    </row>
    <row r="94" s="14" customFormat="true" x14ac:dyDescent="0.3">
      <c r="A94" s="98" t="s">
        <v>708</v>
      </c>
      <c r="B94" s="98" t="s">
        <v>708</v>
      </c>
      <c r="C94" s="4"/>
      <c r="D94" s="4"/>
      <c r="E94" s="4"/>
      <c r="F94" s="4"/>
      <c r="G94" s="4"/>
      <c r="H94" s="4"/>
    </row>
    <row r="95" s="14" customFormat="true" x14ac:dyDescent="0.3">
      <c r="A95" s="98" t="s">
        <v>708</v>
      </c>
      <c r="B95" s="98" t="s">
        <v>708</v>
      </c>
      <c r="C95" s="4"/>
      <c r="D95" s="4"/>
      <c r="E95" s="4"/>
      <c r="F95" s="4"/>
      <c r="G95" s="4"/>
      <c r="H95" s="4"/>
    </row>
    <row r="96" s="14" customFormat="true" x14ac:dyDescent="0.3">
      <c r="A96" s="98" t="s">
        <v>708</v>
      </c>
      <c r="B96" s="98" t="s">
        <v>708</v>
      </c>
      <c r="C96" s="4"/>
      <c r="D96" s="4"/>
      <c r="E96" s="4"/>
      <c r="F96" s="4"/>
      <c r="G96" s="4"/>
      <c r="H96" s="4"/>
    </row>
    <row r="97" s="14" customFormat="true" x14ac:dyDescent="0.3">
      <c r="A97" s="98" t="s">
        <v>708</v>
      </c>
      <c r="B97" s="98" t="s">
        <v>708</v>
      </c>
      <c r="C97" s="4"/>
      <c r="D97" s="4"/>
      <c r="E97" s="4"/>
      <c r="F97" s="4"/>
      <c r="G97" s="4"/>
      <c r="H97" s="4"/>
    </row>
    <row r="98" s="14" customFormat="true" x14ac:dyDescent="0.3">
      <c r="A98" s="98" t="s">
        <v>708</v>
      </c>
      <c r="B98" s="98" t="s">
        <v>708</v>
      </c>
      <c r="C98" s="4"/>
      <c r="D98" s="4"/>
      <c r="E98" s="4"/>
      <c r="F98" s="4"/>
      <c r="G98" s="4"/>
      <c r="H98" s="4"/>
    </row>
    <row r="99" s="14" customFormat="true" x14ac:dyDescent="0.3">
      <c r="A99" s="98" t="s">
        <v>708</v>
      </c>
      <c r="B99" s="98" t="s">
        <v>708</v>
      </c>
      <c r="C99" s="4"/>
      <c r="D99" s="4"/>
      <c r="E99" s="4"/>
      <c r="F99" s="4"/>
      <c r="G99" s="4"/>
      <c r="H99" s="4"/>
    </row>
    <row r="100" s="14" customFormat="true" x14ac:dyDescent="0.3">
      <c r="A100" s="98" t="s">
        <v>708</v>
      </c>
      <c r="B100" s="98" t="s">
        <v>708</v>
      </c>
      <c r="C100" s="4"/>
      <c r="D100" s="4"/>
      <c r="E100" s="4"/>
      <c r="F100" s="4"/>
      <c r="G100" s="4"/>
      <c r="H100" s="4"/>
    </row>
    <row r="101" s="14" customFormat="true" x14ac:dyDescent="0.3">
      <c r="A101" s="98" t="s">
        <v>708</v>
      </c>
      <c r="B101" s="98" t="s">
        <v>708</v>
      </c>
      <c r="C101" s="4"/>
      <c r="D101" s="4"/>
      <c r="E101" s="4"/>
      <c r="F101" s="4"/>
      <c r="G101" s="4"/>
      <c r="H101" s="4"/>
    </row>
    <row r="102" s="14" customFormat="true" x14ac:dyDescent="0.3">
      <c r="A102" s="98" t="s">
        <v>708</v>
      </c>
      <c r="B102" s="98" t="s">
        <v>708</v>
      </c>
      <c r="C102" s="4"/>
      <c r="D102" s="4"/>
      <c r="E102" s="4"/>
      <c r="F102" s="4"/>
      <c r="G102" s="4"/>
      <c r="H102" s="4"/>
    </row>
    <row r="103" s="14" customFormat="true" x14ac:dyDescent="0.3">
      <c r="A103" s="98" t="s">
        <v>708</v>
      </c>
      <c r="B103" s="98" t="s">
        <v>708</v>
      </c>
      <c r="C103" s="4"/>
      <c r="D103" s="4"/>
      <c r="E103" s="4"/>
      <c r="F103" s="4"/>
      <c r="G103" s="4"/>
      <c r="H103" s="4"/>
    </row>
    <row r="104" s="14" customFormat="true" x14ac:dyDescent="0.3">
      <c r="A104" s="98" t="s">
        <v>708</v>
      </c>
      <c r="B104" s="98" t="s">
        <v>708</v>
      </c>
      <c r="C104" s="4"/>
      <c r="D104" s="4"/>
      <c r="E104" s="4"/>
      <c r="F104" s="4"/>
      <c r="G104" s="4"/>
      <c r="H104" s="4"/>
    </row>
    <row r="105" s="14" customFormat="true" x14ac:dyDescent="0.3">
      <c r="A105" s="98" t="s">
        <v>708</v>
      </c>
      <c r="B105" s="98" t="s">
        <v>708</v>
      </c>
      <c r="C105" s="4"/>
      <c r="D105" s="4"/>
      <c r="E105" s="4"/>
      <c r="F105" s="4"/>
      <c r="G105" s="4"/>
      <c r="H105" s="4"/>
    </row>
    <row r="106" s="14" customFormat="true" x14ac:dyDescent="0.3">
      <c r="A106" s="98" t="s">
        <v>708</v>
      </c>
      <c r="B106" s="98" t="s">
        <v>708</v>
      </c>
      <c r="C106" s="4"/>
      <c r="D106" s="4"/>
      <c r="E106" s="4"/>
      <c r="F106" s="4"/>
      <c r="G106" s="4"/>
      <c r="H106" s="4"/>
    </row>
    <row r="107" s="14" customFormat="true" x14ac:dyDescent="0.3">
      <c r="A107" s="98" t="s">
        <v>708</v>
      </c>
      <c r="B107" s="98" t="s">
        <v>708</v>
      </c>
      <c r="C107" s="4"/>
      <c r="D107" s="4"/>
      <c r="E107" s="4"/>
      <c r="F107" s="4"/>
      <c r="G107" s="4"/>
      <c r="H107" s="4"/>
    </row>
    <row r="108" s="14" customFormat="true" x14ac:dyDescent="0.3">
      <c r="A108" s="98" t="s">
        <v>708</v>
      </c>
      <c r="B108" s="98" t="s">
        <v>708</v>
      </c>
      <c r="C108" s="4"/>
      <c r="D108" s="4"/>
      <c r="E108" s="4"/>
      <c r="F108" s="4"/>
      <c r="G108" s="4"/>
      <c r="H108" s="4"/>
    </row>
    <row r="109" s="14" customFormat="true" x14ac:dyDescent="0.3">
      <c r="A109" s="98" t="s">
        <v>708</v>
      </c>
      <c r="B109" s="98" t="s">
        <v>708</v>
      </c>
      <c r="C109" s="4"/>
      <c r="D109" s="4"/>
      <c r="E109" s="4"/>
      <c r="F109" s="4"/>
      <c r="G109" s="4"/>
      <c r="H109" s="4"/>
    </row>
    <row r="110" s="14" customFormat="true" x14ac:dyDescent="0.3">
      <c r="A110" s="98" t="s">
        <v>708</v>
      </c>
      <c r="B110" s="98" t="s">
        <v>708</v>
      </c>
      <c r="C110" s="4"/>
      <c r="D110" s="4"/>
      <c r="E110" s="4"/>
      <c r="F110" s="4"/>
      <c r="G110" s="4"/>
      <c r="H110" s="4"/>
    </row>
    <row r="111" s="14" customFormat="true" x14ac:dyDescent="0.3">
      <c r="A111" s="98" t="s">
        <v>708</v>
      </c>
      <c r="B111" s="98" t="s">
        <v>708</v>
      </c>
      <c r="C111" s="4"/>
      <c r="D111" s="4"/>
      <c r="E111" s="4"/>
      <c r="F111" s="4"/>
      <c r="G111" s="4"/>
      <c r="H111" s="4"/>
    </row>
    <row r="112" s="14" customFormat="true" x14ac:dyDescent="0.3">
      <c r="A112" s="98" t="s">
        <v>708</v>
      </c>
      <c r="B112" s="98" t="s">
        <v>708</v>
      </c>
      <c r="C112" s="4"/>
      <c r="D112" s="4"/>
      <c r="E112" s="4"/>
      <c r="F112" s="4"/>
      <c r="G112" s="4"/>
      <c r="H112" s="4"/>
    </row>
    <row r="113" s="14" customFormat="true" x14ac:dyDescent="0.3">
      <c r="A113" s="98" t="s">
        <v>708</v>
      </c>
      <c r="B113" s="98" t="s">
        <v>708</v>
      </c>
      <c r="C113" s="4"/>
      <c r="D113" s="4"/>
      <c r="E113" s="4"/>
      <c r="F113" s="4"/>
      <c r="G113" s="4"/>
      <c r="H113" s="4"/>
    </row>
    <row r="114" s="14" customFormat="true" x14ac:dyDescent="0.3">
      <c r="A114" s="98" t="s">
        <v>708</v>
      </c>
      <c r="B114" s="98" t="s">
        <v>708</v>
      </c>
      <c r="C114" s="4"/>
      <c r="D114" s="4"/>
      <c r="E114" s="4"/>
      <c r="F114" s="4"/>
      <c r="G114" s="4"/>
      <c r="H114" s="4"/>
    </row>
    <row r="115" s="14" customFormat="true" x14ac:dyDescent="0.3">
      <c r="A115" s="98" t="s">
        <v>708</v>
      </c>
      <c r="B115" s="98" t="s">
        <v>708</v>
      </c>
      <c r="C115" s="4"/>
      <c r="D115" s="4"/>
      <c r="E115" s="4"/>
      <c r="F115" s="4"/>
      <c r="G115" s="4"/>
      <c r="H115" s="4"/>
    </row>
    <row r="116" s="14" customFormat="true" x14ac:dyDescent="0.3">
      <c r="A116" s="98" t="s">
        <v>708</v>
      </c>
      <c r="B116" s="98" t="s">
        <v>708</v>
      </c>
      <c r="C116" s="4"/>
      <c r="D116" s="4"/>
      <c r="E116" s="4"/>
      <c r="F116" s="4"/>
      <c r="G116" s="4"/>
      <c r="H116" s="4"/>
    </row>
    <row r="117" s="14" customFormat="true" x14ac:dyDescent="0.3">
      <c r="A117" s="98" t="s">
        <v>708</v>
      </c>
      <c r="B117" s="98" t="s">
        <v>708</v>
      </c>
      <c r="C117" s="4"/>
      <c r="D117" s="4"/>
      <c r="E117" s="4"/>
      <c r="F117" s="4"/>
      <c r="G117" s="4"/>
      <c r="H117" s="4"/>
    </row>
    <row r="118" s="14" customFormat="true" x14ac:dyDescent="0.3">
      <c r="A118" s="98" t="s">
        <v>708</v>
      </c>
      <c r="B118" s="98" t="s">
        <v>708</v>
      </c>
      <c r="C118" s="4"/>
      <c r="D118" s="4"/>
      <c r="E118" s="4"/>
      <c r="F118" s="4"/>
      <c r="G118" s="4"/>
      <c r="H118" s="4"/>
    </row>
    <row r="119" s="14" customFormat="true" x14ac:dyDescent="0.3">
      <c r="A119" s="98" t="s">
        <v>708</v>
      </c>
      <c r="B119" s="98" t="s">
        <v>708</v>
      </c>
      <c r="C119" s="4"/>
      <c r="D119" s="4"/>
      <c r="E119" s="4"/>
      <c r="F119" s="4"/>
      <c r="G119" s="4"/>
      <c r="H119" s="4"/>
    </row>
    <row r="120" s="14" customFormat="true" x14ac:dyDescent="0.3">
      <c r="A120" s="98" t="s">
        <v>708</v>
      </c>
      <c r="B120" s="98" t="s">
        <v>708</v>
      </c>
      <c r="C120" s="4"/>
      <c r="D120" s="4"/>
      <c r="E120" s="4"/>
      <c r="F120" s="4"/>
      <c r="G120" s="4"/>
      <c r="H120" s="4"/>
    </row>
    <row r="121" s="14" customFormat="true" x14ac:dyDescent="0.3">
      <c r="A121" s="98" t="s">
        <v>708</v>
      </c>
      <c r="B121" s="98" t="s">
        <v>708</v>
      </c>
      <c r="C121" s="4"/>
      <c r="D121" s="4"/>
      <c r="E121" s="4"/>
      <c r="F121" s="4"/>
      <c r="G121" s="4"/>
      <c r="H121" s="4"/>
    </row>
    <row r="122" s="14" customFormat="true" x14ac:dyDescent="0.3">
      <c r="A122" s="98" t="s">
        <v>708</v>
      </c>
      <c r="B122" s="98" t="s">
        <v>708</v>
      </c>
      <c r="C122" s="4"/>
      <c r="D122" s="4"/>
      <c r="E122" s="4"/>
      <c r="F122" s="4"/>
      <c r="G122" s="4"/>
      <c r="H122" s="4"/>
    </row>
    <row r="123" s="14" customFormat="true" x14ac:dyDescent="0.3">
      <c r="A123" s="98" t="s">
        <v>708</v>
      </c>
      <c r="B123" s="98" t="s">
        <v>708</v>
      </c>
      <c r="C123" s="4"/>
      <c r="D123" s="4"/>
      <c r="E123" s="4"/>
      <c r="F123" s="4"/>
      <c r="G123" s="4"/>
      <c r="H123" s="4"/>
    </row>
    <row r="124" s="14" customFormat="true" x14ac:dyDescent="0.3">
      <c r="A124" s="98" t="s">
        <v>708</v>
      </c>
      <c r="B124" s="98" t="s">
        <v>708</v>
      </c>
      <c r="C124" s="4"/>
      <c r="D124" s="4"/>
      <c r="E124" s="4"/>
      <c r="F124" s="4"/>
      <c r="G124" s="4"/>
      <c r="H124" s="4"/>
    </row>
    <row r="125" s="14" customFormat="true" x14ac:dyDescent="0.3">
      <c r="A125" s="98" t="s">
        <v>708</v>
      </c>
      <c r="B125" s="98" t="s">
        <v>708</v>
      </c>
      <c r="C125" s="4"/>
      <c r="D125" s="4"/>
      <c r="E125" s="4"/>
      <c r="F125" s="4"/>
      <c r="G125" s="4"/>
      <c r="H125" s="4"/>
    </row>
    <row r="126" s="14" customFormat="true" x14ac:dyDescent="0.3">
      <c r="A126" s="98" t="s">
        <v>708</v>
      </c>
      <c r="B126" s="98" t="s">
        <v>708</v>
      </c>
      <c r="C126" s="4"/>
      <c r="D126" s="4"/>
      <c r="E126" s="4"/>
      <c r="F126" s="4"/>
      <c r="G126" s="4"/>
      <c r="H126" s="4"/>
    </row>
    <row r="127" s="14" customFormat="true" x14ac:dyDescent="0.3">
      <c r="A127" s="98" t="s">
        <v>708</v>
      </c>
      <c r="B127" s="98" t="s">
        <v>708</v>
      </c>
      <c r="C127" s="4"/>
      <c r="D127" s="4"/>
      <c r="E127" s="4"/>
      <c r="F127" s="4"/>
      <c r="G127" s="4"/>
      <c r="H127" s="4"/>
    </row>
    <row r="128" s="14" customFormat="true" x14ac:dyDescent="0.3">
      <c r="A128" s="98" t="s">
        <v>708</v>
      </c>
      <c r="B128" s="98" t="s">
        <v>708</v>
      </c>
      <c r="C128" s="4"/>
      <c r="D128" s="4"/>
      <c r="E128" s="4"/>
      <c r="F128" s="4"/>
      <c r="G128" s="4"/>
      <c r="H128" s="4"/>
    </row>
    <row r="129" s="14" customFormat="true" x14ac:dyDescent="0.3">
      <c r="A129" s="98" t="s">
        <v>708</v>
      </c>
      <c r="B129" s="98" t="s">
        <v>708</v>
      </c>
      <c r="C129" s="4"/>
      <c r="D129" s="4"/>
      <c r="E129" s="4"/>
      <c r="F129" s="4"/>
      <c r="G129" s="4"/>
      <c r="H129" s="4"/>
    </row>
    <row r="130" s="14" customFormat="true" x14ac:dyDescent="0.3">
      <c r="A130" s="98" t="s">
        <v>708</v>
      </c>
      <c r="B130" s="98" t="s">
        <v>708</v>
      </c>
      <c r="C130" s="4"/>
      <c r="D130" s="4"/>
      <c r="E130" s="4"/>
      <c r="F130" s="4"/>
      <c r="G130" s="4"/>
      <c r="H130" s="4"/>
    </row>
    <row r="131" s="14" customFormat="true" x14ac:dyDescent="0.3">
      <c r="A131" s="98"/>
      <c r="B131" s="98"/>
      <c r="C131" s="99"/>
      <c r="D131" s="99"/>
      <c r="E131" s="99"/>
      <c r="F131" s="99"/>
      <c r="G131" s="99"/>
      <c r="H131" s="99"/>
    </row>
    <row r="132" s="14" customFormat="true" x14ac:dyDescent="0.3">
      <c r="A132" s="98"/>
      <c r="B132" s="98"/>
      <c r="C132" s="99"/>
      <c r="D132" s="99"/>
      <c r="E132" s="99"/>
      <c r="F132" s="99"/>
      <c r="G132" s="99"/>
      <c r="H132" s="99"/>
    </row>
    <row r="133" s="14" customFormat="true" x14ac:dyDescent="0.3">
      <c r="A133" s="98"/>
      <c r="B133" s="98"/>
      <c r="C133" s="99"/>
      <c r="D133" s="99"/>
      <c r="E133" s="99"/>
      <c r="F133" s="99"/>
      <c r="G133" s="99"/>
      <c r="H133" s="99"/>
    </row>
    <row r="134" s="14" customFormat="true" x14ac:dyDescent="0.3">
      <c r="A134" s="98"/>
      <c r="B134" s="98"/>
      <c r="C134" s="99"/>
      <c r="D134" s="99"/>
      <c r="E134" s="99"/>
      <c r="F134" s="99"/>
      <c r="G134" s="99"/>
      <c r="H134" s="99"/>
    </row>
    <row r="135" s="14" customFormat="true" x14ac:dyDescent="0.3">
      <c r="A135" s="98"/>
      <c r="B135" s="98"/>
      <c r="C135" s="99"/>
      <c r="D135" s="99"/>
      <c r="E135" s="99"/>
      <c r="F135" s="99"/>
      <c r="G135" s="99"/>
      <c r="H135" s="99"/>
    </row>
    <row r="136" s="14" customFormat="true" x14ac:dyDescent="0.3">
      <c r="A136" s="98"/>
      <c r="B136" s="98"/>
      <c r="C136" s="99"/>
      <c r="D136" s="99"/>
      <c r="E136" s="99"/>
      <c r="F136" s="99"/>
      <c r="G136" s="99"/>
      <c r="H136" s="99"/>
    </row>
    <row r="137" s="14" customFormat="true" x14ac:dyDescent="0.3">
      <c r="A137" s="98"/>
      <c r="B137" s="98"/>
      <c r="C137" s="99"/>
      <c r="D137" s="99"/>
      <c r="E137" s="99"/>
      <c r="F137" s="99"/>
      <c r="G137" s="99"/>
      <c r="H137" s="99"/>
    </row>
    <row r="138" s="14" customFormat="true" x14ac:dyDescent="0.3">
      <c r="A138" s="98"/>
      <c r="B138" s="98"/>
      <c r="C138" s="99"/>
      <c r="D138" s="99"/>
      <c r="E138" s="99"/>
      <c r="F138" s="99"/>
      <c r="G138" s="99"/>
      <c r="H138" s="99"/>
    </row>
    <row r="139" s="14" customFormat="true" x14ac:dyDescent="0.3">
      <c r="A139" s="98"/>
      <c r="B139" s="98"/>
      <c r="C139" s="99"/>
      <c r="D139" s="99"/>
      <c r="E139" s="99"/>
      <c r="F139" s="99"/>
      <c r="G139" s="99"/>
      <c r="H139" s="99"/>
    </row>
    <row r="140" s="14" customFormat="true" x14ac:dyDescent="0.3">
      <c r="A140" s="98"/>
      <c r="B140" s="98"/>
      <c r="C140" s="99"/>
      <c r="D140" s="99"/>
      <c r="E140" s="99"/>
      <c r="F140" s="99"/>
      <c r="G140" s="99"/>
      <c r="H140" s="99"/>
    </row>
    <row r="141" s="14" customFormat="true" x14ac:dyDescent="0.3">
      <c r="A141" s="98"/>
      <c r="B141" s="98"/>
      <c r="C141" s="99"/>
      <c r="D141" s="99"/>
      <c r="E141" s="99"/>
      <c r="F141" s="99"/>
      <c r="G141" s="99"/>
      <c r="H141" s="99"/>
    </row>
    <row r="142" s="14" customFormat="true" x14ac:dyDescent="0.3">
      <c r="A142" s="98"/>
      <c r="B142" s="98"/>
      <c r="C142" s="99"/>
      <c r="D142" s="99"/>
      <c r="E142" s="99"/>
      <c r="F142" s="99"/>
      <c r="G142" s="99"/>
      <c r="H142" s="99"/>
    </row>
    <row r="143" s="14" customFormat="true" x14ac:dyDescent="0.3">
      <c r="A143" s="98"/>
      <c r="B143" s="98"/>
      <c r="C143" s="99"/>
      <c r="D143" s="99"/>
      <c r="E143" s="99"/>
      <c r="F143" s="99"/>
      <c r="G143" s="99"/>
      <c r="H143" s="99"/>
    </row>
    <row r="144" s="14" customFormat="true" x14ac:dyDescent="0.3">
      <c r="A144" s="98"/>
      <c r="B144" s="98"/>
      <c r="C144" s="99"/>
      <c r="D144" s="99"/>
      <c r="E144" s="99"/>
      <c r="F144" s="99"/>
      <c r="G144" s="99"/>
      <c r="H144" s="99"/>
    </row>
    <row r="145" s="14" customFormat="true" x14ac:dyDescent="0.3">
      <c r="A145" s="98"/>
      <c r="B145" s="98"/>
      <c r="C145" s="99"/>
      <c r="D145" s="99"/>
      <c r="E145" s="99"/>
      <c r="F145" s="99"/>
      <c r="G145" s="99"/>
      <c r="H145" s="99"/>
    </row>
    <row r="146" s="14" customFormat="true" x14ac:dyDescent="0.3">
      <c r="A146" s="98"/>
      <c r="B146" s="98"/>
      <c r="C146" s="99"/>
      <c r="D146" s="99"/>
      <c r="E146" s="99"/>
      <c r="F146" s="99"/>
      <c r="G146" s="99"/>
      <c r="H146" s="99"/>
    </row>
    <row r="147" s="14" customFormat="true" x14ac:dyDescent="0.3">
      <c r="A147" s="98"/>
      <c r="B147" s="98"/>
      <c r="C147" s="99"/>
      <c r="D147" s="99"/>
      <c r="E147" s="99"/>
      <c r="F147" s="99"/>
      <c r="G147" s="99"/>
      <c r="H147" s="99"/>
    </row>
    <row r="148" s="14" customFormat="true" x14ac:dyDescent="0.3">
      <c r="A148" s="98"/>
      <c r="B148" s="98"/>
      <c r="C148" s="99"/>
      <c r="D148" s="99"/>
      <c r="E148" s="99"/>
      <c r="F148" s="99"/>
      <c r="G148" s="99"/>
      <c r="H148" s="99"/>
    </row>
    <row r="149" s="14" customFormat="true" x14ac:dyDescent="0.3">
      <c r="A149" s="98"/>
      <c r="B149" s="98"/>
      <c r="C149" s="99"/>
      <c r="D149" s="99"/>
      <c r="E149" s="99"/>
      <c r="F149" s="99"/>
      <c r="G149" s="99"/>
      <c r="H149" s="99"/>
    </row>
    <row r="150" s="14" customFormat="true" x14ac:dyDescent="0.3">
      <c r="A150" s="98"/>
      <c r="B150" s="98"/>
      <c r="C150" s="99"/>
      <c r="D150" s="99"/>
      <c r="E150" s="99"/>
      <c r="F150" s="99"/>
      <c r="G150" s="99"/>
      <c r="H150" s="99"/>
    </row>
    <row r="151" s="14" customFormat="true" x14ac:dyDescent="0.3">
      <c r="A151" s="98"/>
      <c r="B151" s="98"/>
      <c r="C151" s="99"/>
      <c r="D151" s="99"/>
      <c r="E151" s="99"/>
      <c r="F151" s="99"/>
      <c r="G151" s="99"/>
      <c r="H151" s="99"/>
    </row>
    <row r="152" s="14" customFormat="true" x14ac:dyDescent="0.3">
      <c r="A152" s="98"/>
      <c r="B152" s="98"/>
      <c r="C152" s="99"/>
      <c r="D152" s="99"/>
      <c r="E152" s="99"/>
      <c r="F152" s="99"/>
      <c r="G152" s="99"/>
      <c r="H152" s="99"/>
    </row>
    <row r="153" s="14" customFormat="true" x14ac:dyDescent="0.3">
      <c r="A153" s="98"/>
      <c r="B153" s="98"/>
      <c r="C153" s="99"/>
      <c r="D153" s="99"/>
      <c r="E153" s="99"/>
      <c r="F153" s="99"/>
      <c r="G153" s="99"/>
      <c r="H153" s="99"/>
    </row>
    <row r="154" s="14" customFormat="true" x14ac:dyDescent="0.3">
      <c r="A154" s="98"/>
      <c r="B154" s="98"/>
      <c r="C154" s="99"/>
      <c r="D154" s="99"/>
      <c r="E154" s="99"/>
      <c r="F154" s="99"/>
      <c r="G154" s="99"/>
      <c r="H154" s="99"/>
    </row>
    <row r="155" s="14" customFormat="true" x14ac:dyDescent="0.3">
      <c r="A155" s="98"/>
      <c r="B155" s="98"/>
      <c r="C155" s="99"/>
      <c r="D155" s="99"/>
      <c r="E155" s="99"/>
      <c r="F155" s="99"/>
      <c r="G155" s="99"/>
      <c r="H155" s="99"/>
    </row>
    <row r="156" s="14" customFormat="true" x14ac:dyDescent="0.3">
      <c r="A156" s="98"/>
      <c r="B156" s="98"/>
      <c r="C156" s="99"/>
      <c r="D156" s="99"/>
      <c r="E156" s="99"/>
      <c r="F156" s="99"/>
      <c r="G156" s="99"/>
      <c r="H156" s="99"/>
    </row>
    <row r="157" s="14" customFormat="true" x14ac:dyDescent="0.3">
      <c r="A157" s="98"/>
      <c r="B157" s="98"/>
      <c r="C157" s="99"/>
      <c r="D157" s="99"/>
      <c r="E157" s="99"/>
      <c r="F157" s="99"/>
      <c r="G157" s="99"/>
      <c r="H157" s="99"/>
    </row>
    <row r="158" s="14" customFormat="true" x14ac:dyDescent="0.3">
      <c r="A158" s="98"/>
      <c r="B158" s="98"/>
      <c r="C158" s="99"/>
      <c r="D158" s="99"/>
      <c r="E158" s="99"/>
      <c r="F158" s="99"/>
      <c r="G158" s="99"/>
      <c r="H158" s="99"/>
    </row>
    <row r="159" s="14" customFormat="true" x14ac:dyDescent="0.3">
      <c r="A159" s="98"/>
      <c r="B159" s="98"/>
      <c r="C159" s="99"/>
      <c r="D159" s="99"/>
      <c r="E159" s="99"/>
      <c r="F159" s="99"/>
      <c r="G159" s="99"/>
      <c r="H159" s="99"/>
    </row>
    <row r="160" s="14" customFormat="true" x14ac:dyDescent="0.3">
      <c r="A160" s="98"/>
      <c r="B160" s="98"/>
      <c r="C160" s="99"/>
      <c r="D160" s="99"/>
      <c r="E160" s="99"/>
      <c r="F160" s="99"/>
      <c r="G160" s="99"/>
      <c r="H160" s="99"/>
    </row>
    <row r="161" s="14" customFormat="true" x14ac:dyDescent="0.3">
      <c r="A161" s="98"/>
      <c r="B161" s="98"/>
      <c r="C161" s="99"/>
      <c r="D161" s="99"/>
      <c r="E161" s="99"/>
      <c r="F161" s="99"/>
      <c r="G161" s="99"/>
      <c r="H161" s="99"/>
    </row>
    <row r="162" s="14" customFormat="true" x14ac:dyDescent="0.3">
      <c r="A162" s="98"/>
      <c r="B162" s="98"/>
      <c r="C162" s="99"/>
      <c r="D162" s="99"/>
      <c r="E162" s="99"/>
      <c r="F162" s="99"/>
      <c r="G162" s="99"/>
      <c r="H162" s="99"/>
    </row>
    <row r="163" s="14" customFormat="true" x14ac:dyDescent="0.3">
      <c r="A163" s="98"/>
      <c r="B163" s="98"/>
      <c r="C163" s="99"/>
      <c r="D163" s="99"/>
      <c r="E163" s="99"/>
      <c r="F163" s="99"/>
      <c r="G163" s="99"/>
      <c r="H163" s="99"/>
    </row>
    <row r="164" s="14" customFormat="true" x14ac:dyDescent="0.3">
      <c r="A164" s="98"/>
      <c r="B164" s="98"/>
      <c r="C164" s="99"/>
      <c r="D164" s="99"/>
      <c r="E164" s="99"/>
      <c r="F164" s="99"/>
      <c r="G164" s="99"/>
      <c r="H164" s="99"/>
    </row>
    <row r="165" s="14" customFormat="true" x14ac:dyDescent="0.3">
      <c r="A165" s="98"/>
      <c r="B165" s="98"/>
      <c r="C165" s="99"/>
      <c r="D165" s="99"/>
      <c r="E165" s="99"/>
      <c r="F165" s="99"/>
      <c r="G165" s="99"/>
      <c r="H165" s="99"/>
    </row>
    <row r="166" s="14" customFormat="true" x14ac:dyDescent="0.3">
      <c r="A166" s="98"/>
      <c r="B166" s="98"/>
      <c r="C166" s="99"/>
      <c r="D166" s="99"/>
      <c r="E166" s="99"/>
      <c r="F166" s="99"/>
      <c r="G166" s="99"/>
      <c r="H166" s="99"/>
    </row>
    <row r="167" s="14" customFormat="true" x14ac:dyDescent="0.3">
      <c r="A167" s="98"/>
      <c r="B167" s="98"/>
      <c r="C167" s="99"/>
      <c r="D167" s="99"/>
      <c r="E167" s="99"/>
      <c r="F167" s="99"/>
      <c r="G167" s="99"/>
      <c r="H167" s="99"/>
    </row>
    <row r="168" s="14" customFormat="true" x14ac:dyDescent="0.3">
      <c r="A168" s="98"/>
      <c r="B168" s="98"/>
      <c r="C168" s="99"/>
      <c r="D168" s="99"/>
      <c r="E168" s="99"/>
      <c r="F168" s="99"/>
      <c r="G168" s="99"/>
      <c r="H168" s="99"/>
    </row>
    <row r="169" s="14" customFormat="true" x14ac:dyDescent="0.3">
      <c r="A169" s="98"/>
      <c r="B169" s="98"/>
      <c r="C169" s="99"/>
      <c r="D169" s="99"/>
      <c r="E169" s="99"/>
      <c r="F169" s="99"/>
      <c r="G169" s="99"/>
      <c r="H169" s="99"/>
    </row>
    <row r="170" s="14" customFormat="true" x14ac:dyDescent="0.3">
      <c r="A170" s="98"/>
      <c r="B170" s="98"/>
      <c r="C170" s="99"/>
      <c r="D170" s="99"/>
      <c r="E170" s="99"/>
      <c r="F170" s="99"/>
      <c r="G170" s="99"/>
      <c r="H170" s="99"/>
    </row>
    <row r="171" s="14" customFormat="true" x14ac:dyDescent="0.3">
      <c r="A171" s="98"/>
      <c r="B171" s="98"/>
      <c r="C171" s="99"/>
      <c r="D171" s="99"/>
      <c r="E171" s="99"/>
      <c r="F171" s="99"/>
      <c r="G171" s="99"/>
      <c r="H171" s="99"/>
    </row>
    <row r="172" s="14" customFormat="true" x14ac:dyDescent="0.3">
      <c r="A172" s="98"/>
      <c r="B172" s="98"/>
      <c r="C172" s="99"/>
      <c r="D172" s="99"/>
      <c r="E172" s="99"/>
      <c r="F172" s="99"/>
      <c r="G172" s="99"/>
      <c r="H172" s="99"/>
    </row>
    <row r="173" s="14" customFormat="true" x14ac:dyDescent="0.3">
      <c r="A173" s="98"/>
      <c r="B173" s="98"/>
      <c r="C173" s="99"/>
      <c r="D173" s="99"/>
      <c r="E173" s="99"/>
      <c r="F173" s="99"/>
      <c r="G173" s="99"/>
      <c r="H173" s="99"/>
    </row>
    <row r="174" s="14" customFormat="true" x14ac:dyDescent="0.3">
      <c r="A174" s="98"/>
      <c r="B174" s="98"/>
      <c r="C174" s="99"/>
      <c r="D174" s="99"/>
      <c r="E174" s="99"/>
      <c r="F174" s="99"/>
      <c r="G174" s="99"/>
      <c r="H174" s="99"/>
    </row>
    <row r="175" s="14" customFormat="true" x14ac:dyDescent="0.3">
      <c r="A175" s="98"/>
      <c r="B175" s="98"/>
      <c r="C175" s="99"/>
      <c r="D175" s="99"/>
      <c r="E175" s="99"/>
      <c r="F175" s="99"/>
      <c r="G175" s="99"/>
      <c r="H175" s="99"/>
    </row>
    <row r="176" s="14" customFormat="true" x14ac:dyDescent="0.3">
      <c r="A176" s="98"/>
      <c r="B176" s="98"/>
      <c r="C176" s="99"/>
      <c r="D176" s="99"/>
      <c r="E176" s="99"/>
      <c r="F176" s="99"/>
      <c r="G176" s="99"/>
      <c r="H176" s="99"/>
    </row>
    <row r="177" s="14" customFormat="true" x14ac:dyDescent="0.3">
      <c r="A177" s="98"/>
      <c r="B177" s="98"/>
      <c r="C177" s="99"/>
      <c r="D177" s="99"/>
      <c r="E177" s="99"/>
      <c r="F177" s="99"/>
      <c r="G177" s="99"/>
      <c r="H177" s="99"/>
    </row>
    <row r="178" s="14" customFormat="true" x14ac:dyDescent="0.3">
      <c r="A178" s="98"/>
      <c r="B178" s="98"/>
      <c r="C178" s="99"/>
      <c r="D178" s="99"/>
      <c r="E178" s="99"/>
      <c r="F178" s="99"/>
      <c r="G178" s="99"/>
      <c r="H178" s="99"/>
    </row>
    <row r="179" s="14" customFormat="true" x14ac:dyDescent="0.3">
      <c r="A179" s="98"/>
      <c r="B179" s="98"/>
      <c r="C179" s="99"/>
      <c r="D179" s="99"/>
      <c r="E179" s="99"/>
      <c r="F179" s="99"/>
      <c r="G179" s="99"/>
      <c r="H179" s="99"/>
    </row>
    <row r="180" s="14" customFormat="true" x14ac:dyDescent="0.3">
      <c r="A180" s="98"/>
      <c r="B180" s="98"/>
      <c r="C180" s="99"/>
      <c r="D180" s="99"/>
      <c r="E180" s="99"/>
      <c r="F180" s="99"/>
      <c r="G180" s="99"/>
      <c r="H180" s="99"/>
    </row>
    <row r="181" s="14" customFormat="true" x14ac:dyDescent="0.3">
      <c r="A181" s="98"/>
      <c r="B181" s="98"/>
      <c r="C181" s="99"/>
      <c r="D181" s="99"/>
      <c r="E181" s="99"/>
      <c r="F181" s="99"/>
      <c r="G181" s="99"/>
      <c r="H181" s="99"/>
    </row>
    <row r="182" s="14" customFormat="true" x14ac:dyDescent="0.3">
      <c r="A182" s="98"/>
      <c r="B182" s="98"/>
      <c r="C182" s="99"/>
      <c r="D182" s="99"/>
      <c r="E182" s="99"/>
      <c r="F182" s="99"/>
      <c r="G182" s="99"/>
      <c r="H182" s="99"/>
    </row>
    <row r="183" s="14" customFormat="true" x14ac:dyDescent="0.3">
      <c r="A183" s="98"/>
      <c r="B183" s="98"/>
      <c r="C183" s="99"/>
      <c r="D183" s="99"/>
      <c r="E183" s="99"/>
      <c r="F183" s="99"/>
      <c r="G183" s="99"/>
      <c r="H183" s="99"/>
    </row>
    <row r="184" s="14" customFormat="true" x14ac:dyDescent="0.3">
      <c r="A184" s="98"/>
      <c r="B184" s="98"/>
      <c r="C184" s="99"/>
      <c r="D184" s="99"/>
      <c r="E184" s="99"/>
      <c r="F184" s="99"/>
      <c r="G184" s="99"/>
      <c r="H184" s="99"/>
    </row>
    <row r="185" s="14" customFormat="true" x14ac:dyDescent="0.3">
      <c r="A185" s="98"/>
      <c r="B185" s="98"/>
      <c r="C185" s="99"/>
      <c r="D185" s="99"/>
      <c r="E185" s="99"/>
      <c r="F185" s="99"/>
      <c r="G185" s="99"/>
      <c r="H185" s="99"/>
    </row>
    <row r="186" s="14" customFormat="true" x14ac:dyDescent="0.3">
      <c r="A186" s="98"/>
      <c r="B186" s="98"/>
      <c r="C186" s="99"/>
      <c r="D186" s="99"/>
      <c r="E186" s="99"/>
      <c r="F186" s="99"/>
      <c r="G186" s="99"/>
      <c r="H186" s="99"/>
    </row>
    <row r="187" s="14" customFormat="true" x14ac:dyDescent="0.3">
      <c r="A187" s="98"/>
      <c r="B187" s="98"/>
      <c r="C187" s="99"/>
      <c r="D187" s="99"/>
      <c r="E187" s="99"/>
      <c r="F187" s="99"/>
      <c r="G187" s="99"/>
      <c r="H187" s="99"/>
    </row>
    <row r="188" s="14" customFormat="true" x14ac:dyDescent="0.3">
      <c r="A188" s="98"/>
      <c r="B188" s="98"/>
      <c r="C188" s="99"/>
      <c r="D188" s="99"/>
      <c r="E188" s="99"/>
      <c r="F188" s="99"/>
      <c r="G188" s="99"/>
      <c r="H188" s="99"/>
    </row>
    <row r="189" s="14" customFormat="true" x14ac:dyDescent="0.3">
      <c r="A189" s="98"/>
      <c r="B189" s="98"/>
      <c r="C189" s="99"/>
      <c r="D189" s="99"/>
      <c r="E189" s="99"/>
      <c r="F189" s="99"/>
      <c r="G189" s="99"/>
      <c r="H189" s="99"/>
    </row>
    <row r="190" s="14" customFormat="true" x14ac:dyDescent="0.3">
      <c r="A190" s="98"/>
      <c r="B190" s="98"/>
      <c r="C190" s="99"/>
      <c r="D190" s="99"/>
      <c r="E190" s="99"/>
      <c r="F190" s="99"/>
      <c r="G190" s="99"/>
      <c r="H190" s="99"/>
    </row>
    <row r="191" s="14" customFormat="true" x14ac:dyDescent="0.3">
      <c r="A191" s="98"/>
      <c r="B191" s="98"/>
      <c r="C191" s="99"/>
      <c r="D191" s="99"/>
      <c r="E191" s="99"/>
      <c r="F191" s="99"/>
      <c r="G191" s="99"/>
      <c r="H191" s="99"/>
    </row>
    <row r="192" s="14" customFormat="true" x14ac:dyDescent="0.3">
      <c r="A192" s="98"/>
      <c r="B192" s="98"/>
      <c r="C192" s="99"/>
      <c r="D192" s="99"/>
      <c r="E192" s="99"/>
      <c r="F192" s="99"/>
      <c r="G192" s="99"/>
      <c r="H192" s="99"/>
    </row>
    <row r="193" s="14" customFormat="true" x14ac:dyDescent="0.3">
      <c r="A193" s="98"/>
      <c r="B193" s="98"/>
      <c r="C193" s="99"/>
      <c r="D193" s="99"/>
      <c r="E193" s="99"/>
      <c r="F193" s="99"/>
      <c r="G193" s="99"/>
      <c r="H193" s="99"/>
    </row>
    <row r="194" s="14" customFormat="true" x14ac:dyDescent="0.3">
      <c r="A194" s="98"/>
      <c r="B194" s="98"/>
      <c r="C194" s="99"/>
      <c r="D194" s="99"/>
      <c r="E194" s="99"/>
      <c r="F194" s="99"/>
      <c r="G194" s="99"/>
      <c r="H194" s="99"/>
    </row>
    <row r="195" s="14" customFormat="true" x14ac:dyDescent="0.3">
      <c r="A195" s="98"/>
      <c r="B195" s="98"/>
      <c r="C195" s="99"/>
      <c r="D195" s="99"/>
      <c r="E195" s="99"/>
      <c r="F195" s="99"/>
      <c r="G195" s="99"/>
      <c r="H195" s="99"/>
    </row>
    <row r="196" s="14" customFormat="true" x14ac:dyDescent="0.3">
      <c r="A196" s="98"/>
      <c r="B196" s="98"/>
      <c r="C196" s="99"/>
      <c r="D196" s="99"/>
      <c r="E196" s="99"/>
      <c r="F196" s="99"/>
      <c r="G196" s="99"/>
      <c r="H196" s="99"/>
    </row>
    <row r="197" s="14" customFormat="true" x14ac:dyDescent="0.3">
      <c r="A197" s="98"/>
      <c r="B197" s="98"/>
      <c r="C197" s="99"/>
      <c r="D197" s="99"/>
      <c r="E197" s="99"/>
      <c r="F197" s="99"/>
      <c r="G197" s="99"/>
      <c r="H197" s="99"/>
    </row>
    <row r="198" s="14" customFormat="true" x14ac:dyDescent="0.3">
      <c r="A198" s="98"/>
      <c r="B198" s="98"/>
      <c r="C198" s="99"/>
      <c r="D198" s="99"/>
      <c r="E198" s="99"/>
      <c r="F198" s="99"/>
      <c r="G198" s="99"/>
      <c r="H198" s="99"/>
    </row>
    <row r="199" s="14" customFormat="true" x14ac:dyDescent="0.3">
      <c r="A199" s="98"/>
      <c r="B199" s="98"/>
      <c r="C199" s="99"/>
      <c r="D199" s="99"/>
      <c r="E199" s="99"/>
      <c r="F199" s="99"/>
      <c r="G199" s="99"/>
      <c r="H199" s="99"/>
    </row>
    <row r="200" s="14" customFormat="true" x14ac:dyDescent="0.3">
      <c r="A200" s="98"/>
      <c r="B200" s="98"/>
      <c r="C200" s="99"/>
      <c r="D200" s="99"/>
      <c r="E200" s="99"/>
      <c r="F200" s="99"/>
      <c r="G200" s="99"/>
      <c r="H200" s="99"/>
    </row>
    <row r="201" s="14" customFormat="true" x14ac:dyDescent="0.3">
      <c r="A201" s="98"/>
      <c r="B201" s="98"/>
      <c r="C201" s="99"/>
      <c r="D201" s="99"/>
      <c r="E201" s="99"/>
      <c r="F201" s="99"/>
      <c r="G201" s="99"/>
      <c r="H201" s="99"/>
    </row>
    <row r="202" s="14" customFormat="true" x14ac:dyDescent="0.3">
      <c r="A202" s="98"/>
      <c r="B202" s="98"/>
      <c r="C202" s="99"/>
      <c r="D202" s="99"/>
      <c r="E202" s="99"/>
      <c r="F202" s="99"/>
      <c r="G202" s="99"/>
      <c r="H202" s="99"/>
    </row>
    <row r="203" s="14" customFormat="true" x14ac:dyDescent="0.3">
      <c r="A203" s="98"/>
      <c r="B203" s="98"/>
      <c r="C203" s="99"/>
      <c r="D203" s="99"/>
      <c r="E203" s="99"/>
      <c r="F203" s="99"/>
      <c r="G203" s="99"/>
      <c r="H203" s="99"/>
    </row>
    <row r="204" s="14" customFormat="true" x14ac:dyDescent="0.3">
      <c r="A204" s="98"/>
      <c r="B204" s="98"/>
      <c r="C204" s="99"/>
      <c r="D204" s="99"/>
      <c r="E204" s="99"/>
      <c r="F204" s="99"/>
      <c r="G204" s="99"/>
      <c r="H204" s="99"/>
    </row>
    <row r="205" s="14" customFormat="true" x14ac:dyDescent="0.3">
      <c r="A205" s="98"/>
      <c r="B205" s="98"/>
      <c r="C205" s="99"/>
      <c r="D205" s="99"/>
      <c r="E205" s="99"/>
      <c r="F205" s="99"/>
      <c r="G205" s="99"/>
      <c r="H205" s="99"/>
    </row>
    <row r="206" s="14" customFormat="true" x14ac:dyDescent="0.3">
      <c r="A206" s="98"/>
      <c r="B206" s="98"/>
      <c r="C206" s="99"/>
      <c r="D206" s="99"/>
      <c r="E206" s="99"/>
      <c r="F206" s="99"/>
      <c r="G206" s="99"/>
      <c r="H206" s="99"/>
    </row>
    <row r="207" s="14" customFormat="true" x14ac:dyDescent="0.3">
      <c r="A207" s="98"/>
      <c r="B207" s="98"/>
      <c r="C207" s="99"/>
      <c r="D207" s="99"/>
      <c r="E207" s="99"/>
      <c r="F207" s="99"/>
      <c r="G207" s="99"/>
      <c r="H207" s="99"/>
    </row>
    <row r="208" s="14" customFormat="true" x14ac:dyDescent="0.3">
      <c r="A208" s="98"/>
      <c r="B208" s="98"/>
      <c r="C208" s="99"/>
      <c r="D208" s="99"/>
      <c r="E208" s="99"/>
      <c r="F208" s="99"/>
      <c r="G208" s="99"/>
      <c r="H208" s="99"/>
    </row>
    <row r="209" s="14" customFormat="true" x14ac:dyDescent="0.3">
      <c r="A209" s="98"/>
      <c r="B209" s="98"/>
      <c r="C209" s="99"/>
      <c r="D209" s="99"/>
      <c r="E209" s="99"/>
      <c r="F209" s="99"/>
      <c r="G209" s="99"/>
      <c r="H209" s="99"/>
    </row>
    <row r="210" s="14" customFormat="true" x14ac:dyDescent="0.3">
      <c r="A210" s="98"/>
      <c r="B210" s="98"/>
      <c r="C210" s="99"/>
      <c r="D210" s="99"/>
      <c r="E210" s="99"/>
      <c r="F210" s="99"/>
      <c r="G210" s="99"/>
      <c r="H210" s="99"/>
    </row>
    <row r="211" s="14" customFormat="true" x14ac:dyDescent="0.3">
      <c r="A211" s="98"/>
      <c r="B211" s="98"/>
      <c r="C211" s="99"/>
      <c r="D211" s="99"/>
      <c r="E211" s="99"/>
      <c r="F211" s="99"/>
      <c r="G211" s="99"/>
      <c r="H211" s="99"/>
    </row>
    <row r="212" s="14" customFormat="true" x14ac:dyDescent="0.3">
      <c r="A212" s="98"/>
      <c r="B212" s="98"/>
      <c r="C212" s="99"/>
      <c r="D212" s="99"/>
      <c r="E212" s="99"/>
      <c r="F212" s="99"/>
      <c r="G212" s="99"/>
      <c r="H212" s="99"/>
    </row>
    <row r="213" s="14" customFormat="true" x14ac:dyDescent="0.3">
      <c r="A213" s="98"/>
      <c r="B213" s="98"/>
      <c r="C213" s="99"/>
      <c r="D213" s="99"/>
      <c r="E213" s="99"/>
      <c r="F213" s="99"/>
      <c r="G213" s="99"/>
      <c r="H213" s="99"/>
    </row>
    <row r="214" s="14" customFormat="true" x14ac:dyDescent="0.3">
      <c r="A214" s="98"/>
      <c r="B214" s="98"/>
      <c r="C214" s="99"/>
      <c r="D214" s="99"/>
      <c r="E214" s="99"/>
      <c r="F214" s="99"/>
      <c r="G214" s="99"/>
      <c r="H214" s="99"/>
    </row>
    <row r="215" s="14" customFormat="true" x14ac:dyDescent="0.3">
      <c r="A215" s="98"/>
      <c r="B215" s="98"/>
      <c r="C215" s="99"/>
      <c r="D215" s="99"/>
      <c r="E215" s="99"/>
      <c r="F215" s="99"/>
      <c r="G215" s="99"/>
      <c r="H215" s="99"/>
    </row>
    <row r="216" s="14" customFormat="true" x14ac:dyDescent="0.3">
      <c r="A216" s="98"/>
      <c r="B216" s="98"/>
      <c r="C216" s="99"/>
      <c r="D216" s="99"/>
      <c r="E216" s="99"/>
      <c r="F216" s="99"/>
      <c r="G216" s="99"/>
      <c r="H216" s="99"/>
    </row>
    <row r="217" s="14" customFormat="true" x14ac:dyDescent="0.3">
      <c r="A217" s="98"/>
      <c r="B217" s="98"/>
      <c r="C217" s="99"/>
      <c r="D217" s="99"/>
      <c r="E217" s="99"/>
      <c r="F217" s="99"/>
      <c r="G217" s="99"/>
      <c r="H217" s="99"/>
    </row>
    <row r="218" s="14" customFormat="true" x14ac:dyDescent="0.3">
      <c r="A218" s="98"/>
      <c r="B218" s="98"/>
      <c r="C218" s="99"/>
      <c r="D218" s="99"/>
      <c r="E218" s="99"/>
      <c r="F218" s="99"/>
      <c r="G218" s="99"/>
      <c r="H218" s="99"/>
    </row>
    <row r="219" s="14" customFormat="true" x14ac:dyDescent="0.3">
      <c r="A219" s="98"/>
      <c r="B219" s="98"/>
      <c r="C219" s="99"/>
      <c r="D219" s="99"/>
      <c r="E219" s="99"/>
      <c r="F219" s="99"/>
      <c r="G219" s="99"/>
      <c r="H219" s="99"/>
    </row>
    <row r="220" s="14" customFormat="true" x14ac:dyDescent="0.3">
      <c r="A220" s="98"/>
      <c r="B220" s="98"/>
      <c r="C220" s="99"/>
      <c r="D220" s="99"/>
      <c r="E220" s="99"/>
      <c r="F220" s="99"/>
      <c r="G220" s="99"/>
      <c r="H220" s="99"/>
    </row>
    <row r="221" s="14" customFormat="true" x14ac:dyDescent="0.3">
      <c r="A221" s="98"/>
      <c r="B221" s="98"/>
      <c r="C221" s="99"/>
      <c r="D221" s="99"/>
      <c r="E221" s="99"/>
      <c r="F221" s="99"/>
      <c r="G221" s="99"/>
      <c r="H221" s="99"/>
    </row>
    <row r="222" s="14" customFormat="true" x14ac:dyDescent="0.3">
      <c r="A222" s="98"/>
      <c r="B222" s="98"/>
      <c r="C222" s="99"/>
      <c r="D222" s="99"/>
      <c r="E222" s="99"/>
      <c r="F222" s="99"/>
      <c r="G222" s="99"/>
      <c r="H222" s="99"/>
    </row>
    <row r="223" s="14" customFormat="true" x14ac:dyDescent="0.3">
      <c r="A223" s="98"/>
      <c r="B223" s="98"/>
      <c r="C223" s="99"/>
      <c r="D223" s="99"/>
      <c r="E223" s="99"/>
      <c r="F223" s="99"/>
      <c r="G223" s="99"/>
      <c r="H223" s="99"/>
    </row>
    <row r="224" s="14" customFormat="true" x14ac:dyDescent="0.3">
      <c r="A224" s="98"/>
      <c r="B224" s="98"/>
      <c r="C224" s="99"/>
      <c r="D224" s="99"/>
      <c r="E224" s="99"/>
      <c r="F224" s="99"/>
      <c r="G224" s="99"/>
      <c r="H224" s="99"/>
    </row>
    <row r="225" s="14" customFormat="true" x14ac:dyDescent="0.3">
      <c r="A225" s="98"/>
      <c r="B225" s="98"/>
      <c r="C225" s="99"/>
      <c r="D225" s="99"/>
      <c r="E225" s="99"/>
      <c r="F225" s="99"/>
      <c r="G225" s="99"/>
      <c r="H225" s="99"/>
    </row>
    <row r="226" s="14" customFormat="true" x14ac:dyDescent="0.3">
      <c r="A226" s="98"/>
      <c r="B226" s="98"/>
      <c r="C226" s="99"/>
      <c r="D226" s="99"/>
      <c r="E226" s="99"/>
      <c r="F226" s="99"/>
      <c r="G226" s="99"/>
      <c r="H226" s="99"/>
    </row>
    <row r="227" s="14" customFormat="true" x14ac:dyDescent="0.3">
      <c r="A227" s="98"/>
      <c r="B227" s="98"/>
      <c r="C227" s="99"/>
      <c r="D227" s="99"/>
      <c r="E227" s="99"/>
      <c r="F227" s="99"/>
      <c r="G227" s="99"/>
      <c r="H227" s="99"/>
    </row>
    <row r="228" s="14" customFormat="true" x14ac:dyDescent="0.3">
      <c r="A228" s="98"/>
      <c r="B228" s="98"/>
      <c r="C228" s="99"/>
      <c r="D228" s="99"/>
      <c r="E228" s="99"/>
      <c r="F228" s="99"/>
      <c r="G228" s="99"/>
      <c r="H228" s="99"/>
    </row>
    <row r="229" s="14" customFormat="true" x14ac:dyDescent="0.3">
      <c r="A229" s="98"/>
      <c r="B229" s="98"/>
      <c r="C229" s="99"/>
      <c r="D229" s="99"/>
      <c r="E229" s="99"/>
      <c r="F229" s="99"/>
      <c r="G229" s="99"/>
      <c r="H229" s="99"/>
    </row>
    <row r="230" s="14" customFormat="true" x14ac:dyDescent="0.3">
      <c r="A230" s="98"/>
      <c r="B230" s="98"/>
      <c r="C230" s="99"/>
      <c r="D230" s="99"/>
      <c r="E230" s="99"/>
      <c r="F230" s="99"/>
      <c r="G230" s="99"/>
      <c r="H230" s="99"/>
    </row>
    <row r="231" s="14" customFormat="true" x14ac:dyDescent="0.3">
      <c r="A231" s="98"/>
      <c r="B231" s="98"/>
      <c r="C231" s="99"/>
      <c r="D231" s="99"/>
      <c r="E231" s="99"/>
      <c r="F231" s="99"/>
      <c r="G231" s="99"/>
      <c r="H231" s="99"/>
    </row>
    <row r="232" s="14" customFormat="true" x14ac:dyDescent="0.3">
      <c r="A232" s="98"/>
      <c r="B232" s="98"/>
      <c r="C232" s="99"/>
      <c r="D232" s="99"/>
      <c r="E232" s="99"/>
      <c r="F232" s="99"/>
      <c r="G232" s="99"/>
      <c r="H232" s="99"/>
    </row>
    <row r="233" s="14" customFormat="true" x14ac:dyDescent="0.3">
      <c r="A233" s="98"/>
      <c r="B233" s="98"/>
      <c r="C233" s="99"/>
      <c r="D233" s="99"/>
      <c r="E233" s="99"/>
      <c r="F233" s="99"/>
      <c r="G233" s="99"/>
      <c r="H233" s="99"/>
    </row>
    <row r="234" s="14" customFormat="true" x14ac:dyDescent="0.3">
      <c r="A234" s="98"/>
      <c r="B234" s="98"/>
      <c r="C234" s="99"/>
      <c r="D234" s="99"/>
      <c r="E234" s="99"/>
      <c r="F234" s="99"/>
      <c r="G234" s="99"/>
      <c r="H234" s="99"/>
    </row>
    <row r="235" s="14" customFormat="true" x14ac:dyDescent="0.3">
      <c r="A235" s="98"/>
      <c r="B235" s="98"/>
      <c r="C235" s="99"/>
      <c r="D235" s="99"/>
      <c r="E235" s="99"/>
      <c r="F235" s="99"/>
      <c r="G235" s="99"/>
      <c r="H235" s="99"/>
    </row>
    <row r="236" s="14" customFormat="true" x14ac:dyDescent="0.3">
      <c r="A236" s="98"/>
      <c r="B236" s="98"/>
      <c r="C236" s="99"/>
      <c r="D236" s="99"/>
      <c r="E236" s="99"/>
      <c r="F236" s="99"/>
      <c r="G236" s="99"/>
      <c r="H236" s="99"/>
    </row>
    <row r="237" s="14" customFormat="true" x14ac:dyDescent="0.3">
      <c r="A237" s="98"/>
      <c r="B237" s="98"/>
      <c r="C237" s="99"/>
      <c r="D237" s="99"/>
      <c r="E237" s="99"/>
      <c r="F237" s="99"/>
      <c r="G237" s="99"/>
      <c r="H237" s="99"/>
    </row>
    <row r="238" s="14" customFormat="true" x14ac:dyDescent="0.3">
      <c r="A238" s="98"/>
      <c r="B238" s="98"/>
      <c r="C238" s="99"/>
      <c r="D238" s="99"/>
      <c r="E238" s="99"/>
      <c r="F238" s="99"/>
      <c r="G238" s="99"/>
      <c r="H238" s="99"/>
    </row>
    <row r="239" s="14" customFormat="true" x14ac:dyDescent="0.3">
      <c r="A239" s="98"/>
      <c r="B239" s="98"/>
      <c r="C239" s="99"/>
      <c r="D239" s="99"/>
      <c r="E239" s="99"/>
      <c r="F239" s="99"/>
      <c r="G239" s="99"/>
      <c r="H239" s="99"/>
    </row>
    <row r="240" s="14" customFormat="true" x14ac:dyDescent="0.3">
      <c r="A240" s="98"/>
      <c r="B240" s="98"/>
      <c r="C240" s="99"/>
      <c r="D240" s="99"/>
      <c r="E240" s="99"/>
      <c r="F240" s="99"/>
      <c r="G240" s="99"/>
      <c r="H240" s="99"/>
    </row>
    <row r="241" s="14" customFormat="true" x14ac:dyDescent="0.3">
      <c r="A241" s="98"/>
      <c r="B241" s="98"/>
      <c r="C241" s="99"/>
      <c r="D241" s="99"/>
      <c r="E241" s="99"/>
      <c r="F241" s="99"/>
      <c r="G241" s="99"/>
      <c r="H241" s="99"/>
    </row>
    <row r="242" s="14" customFormat="true" x14ac:dyDescent="0.3">
      <c r="A242" s="98"/>
      <c r="B242" s="98"/>
      <c r="C242" s="99"/>
      <c r="D242" s="99"/>
      <c r="E242" s="99"/>
      <c r="F242" s="99"/>
      <c r="G242" s="99"/>
      <c r="H242" s="99"/>
    </row>
    <row r="243" s="14" customFormat="true" x14ac:dyDescent="0.3">
      <c r="A243" s="98"/>
      <c r="B243" s="98"/>
      <c r="C243" s="99"/>
      <c r="D243" s="99"/>
      <c r="E243" s="99"/>
      <c r="F243" s="99"/>
      <c r="G243" s="99"/>
      <c r="H243" s="99"/>
    </row>
    <row r="244" s="14" customFormat="true" x14ac:dyDescent="0.3">
      <c r="A244" s="98"/>
      <c r="B244" s="98"/>
      <c r="C244" s="99"/>
      <c r="D244" s="99"/>
      <c r="E244" s="99"/>
      <c r="F244" s="99"/>
      <c r="G244" s="99"/>
      <c r="H244" s="99"/>
    </row>
    <row r="245" s="14" customFormat="true" x14ac:dyDescent="0.3">
      <c r="A245" s="98"/>
      <c r="B245" s="98"/>
      <c r="C245" s="99"/>
      <c r="D245" s="99"/>
      <c r="E245" s="99"/>
      <c r="F245" s="99"/>
      <c r="G245" s="99"/>
      <c r="H245" s="99"/>
    </row>
    <row r="246" s="14" customFormat="true" x14ac:dyDescent="0.3"/>
  </sheetData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B63E6-9416-4648-A730-D4AFCDACBC23}">
  <sheetPr codeName="Sheet16">
    <tabColor rgb="FF358E43"/>
    <pageSetUpPr fitToPage="true"/>
  </sheetPr>
  <dimension ref="A1:AF49"/>
  <sheetViews>
    <sheetView workbookViewId="0">
      <selection activeCell="B34" sqref="B34"/>
    </sheetView>
  </sheetViews>
  <sheetFormatPr defaultColWidth="8.88671875" defaultRowHeight="14.4" x14ac:dyDescent="0.3"/>
  <cols>
    <col min="1" max="1" width="42.33203125" customWidth="true"/>
  </cols>
  <sheetData>
    <row r="1" s="14" customFormat="true" x14ac:dyDescent="0.3">
      <c r="A1" s="112" t="s">
        <v>226</v>
      </c>
    </row>
    <row r="2" s="14" customFormat="true" ht="23.4" x14ac:dyDescent="0.45">
      <c r="A2" s="78" t="s">
        <v>179</v>
      </c>
    </row>
    <row r="3" s="14" customFormat="true" ht="15" customHeight="true" x14ac:dyDescent="0.45">
      <c r="A3" s="13"/>
    </row>
    <row r="4" s="14" customFormat="true" ht="15" customHeight="true" x14ac:dyDescent="0.45">
      <c r="A4" s="13"/>
    </row>
    <row r="5" s="14" customFormat="true" ht="15" customHeight="true" x14ac:dyDescent="0.45">
      <c r="A5" s="13"/>
    </row>
    <row r="6" s="14" customFormat="true" ht="15" customHeight="true" x14ac:dyDescent="0.45">
      <c r="A6" s="13"/>
    </row>
    <row r="7" s="14" customFormat="true" ht="15" customHeight="true" x14ac:dyDescent="0.45">
      <c r="A7" s="13"/>
    </row>
    <row r="8" s="14" customFormat="true" ht="15" customHeight="true" x14ac:dyDescent="0.45">
      <c r="A8" s="13"/>
    </row>
    <row r="9" s="14" customFormat="true" ht="15" customHeight="true" x14ac:dyDescent="0.45">
      <c r="A9" s="13"/>
    </row>
    <row r="10" s="14" customFormat="true" ht="15" customHeight="true" x14ac:dyDescent="0.45">
      <c r="A10" s="13"/>
      <c r="G10" s="77"/>
      <c r="K10" s="22"/>
    </row>
    <row r="11" s="14" customFormat="true" ht="15" customHeight="true" x14ac:dyDescent="0.45">
      <c r="A11" s="13"/>
      <c r="K11" s="22"/>
    </row>
    <row r="12" s="14" customFormat="true" ht="15" customHeight="true" x14ac:dyDescent="0.45">
      <c r="A12" s="13"/>
    </row>
    <row r="13" s="14" customFormat="true" ht="15" customHeight="true" x14ac:dyDescent="0.45">
      <c r="A13" s="13"/>
    </row>
    <row r="14" s="14" customFormat="true" ht="15" customHeight="true" x14ac:dyDescent="0.45">
      <c r="A14" s="13"/>
    </row>
    <row r="15" s="14" customFormat="true" ht="15" customHeight="true" x14ac:dyDescent="0.45">
      <c r="A15" s="13"/>
    </row>
    <row r="16" s="14" customFormat="true" ht="15" customHeight="true" x14ac:dyDescent="0.45">
      <c r="A16" s="13"/>
    </row>
    <row r="17" s="14" customFormat="true" ht="15" customHeight="true" x14ac:dyDescent="0.45">
      <c r="A17" s="13"/>
    </row>
    <row r="18" s="14" customFormat="true" ht="15" customHeight="true" x14ac:dyDescent="0.45">
      <c r="A18" s="13"/>
    </row>
    <row r="19" s="14" customFormat="true" ht="15" customHeight="true" x14ac:dyDescent="0.45">
      <c r="A19" s="13"/>
    </row>
    <row r="20" s="14" customFormat="true" ht="15" customHeight="true" x14ac:dyDescent="0.45">
      <c r="A20" s="13"/>
    </row>
    <row r="21" s="14" customFormat="true" ht="15" customHeight="true" x14ac:dyDescent="0.45">
      <c r="A21" s="13"/>
    </row>
    <row r="22" s="14" customFormat="true" ht="15" customHeight="true" x14ac:dyDescent="0.45">
      <c r="A22" s="13"/>
    </row>
    <row r="23" s="14" customFormat="true" ht="15" customHeight="true" x14ac:dyDescent="0.45">
      <c r="A23" s="13"/>
    </row>
    <row r="24" s="14" customFormat="true" ht="15" customHeight="true" x14ac:dyDescent="0.45">
      <c r="A24" s="13"/>
    </row>
    <row r="25" s="14" customFormat="true" ht="15" customHeight="true" x14ac:dyDescent="0.45">
      <c r="A25" s="13"/>
    </row>
    <row r="26" s="14" customFormat="true" ht="15" customHeight="true" x14ac:dyDescent="0.45">
      <c r="A26" s="13"/>
    </row>
    <row r="27" s="14" customFormat="true" ht="15" customHeight="true" x14ac:dyDescent="0.45">
      <c r="A27" s="13"/>
    </row>
    <row r="28" s="14" customFormat="true" ht="15" customHeight="true" x14ac:dyDescent="0.45">
      <c r="A28" s="13"/>
    </row>
    <row r="29" s="14" customFormat="true" ht="18" customHeight="true" x14ac:dyDescent="0.35">
      <c r="A29" s="81" t="s">
        <v>182</v>
      </c>
    </row>
    <row r="30" s="14" customFormat="true" ht="15" customHeight="true" x14ac:dyDescent="0.3">
      <c r="A30" s="19" t="s">
        <v>181</v>
      </c>
    </row>
    <row r="31" ht="15" customHeight="true" x14ac:dyDescent="0.3">
      <c r="A31" s="17"/>
      <c r="B31" s="14"/>
      <c r="C31" s="14"/>
      <c r="D31" s="18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</row>
    <row r="32" x14ac:dyDescent="0.3">
      <c r="A32" s="10" t="s">
        <v>118</v>
      </c>
      <c r="B32" s="171"/>
      <c r="C32" s="79">
        <v>2000</v>
      </c>
      <c r="D32" s="80">
        <v>2017</v>
      </c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</row>
    <row r="33" s="14" customFormat="true" x14ac:dyDescent="0.3">
      <c r="A33" s="15" t="s">
        <v>0</v>
      </c>
      <c r="B33" s="172" t="str">
        <f>TOC!C1</f>
        <v>[Region name]</v>
      </c>
      <c r="C33" s="4">
        <v>60.687709808349609</v>
      </c>
      <c r="D33" s="4">
        <v>67.645637512207031</v>
      </c>
    </row>
    <row r="34" s="14" customFormat="true" x14ac:dyDescent="0.3">
      <c r="A34" s="15" t="s">
        <v>119</v>
      </c>
      <c r="B34" s="173" t="str">
        <f>B33</f>
        <v>[Region name]</v>
      </c>
      <c r="C34" s="4">
        <v>31.852375030517578</v>
      </c>
      <c r="D34" s="4">
        <v>28.97498893737793</v>
      </c>
    </row>
    <row r="35" s="14" customFormat="true" x14ac:dyDescent="0.3">
      <c r="A35" s="15" t="s">
        <v>120</v>
      </c>
      <c r="B35" s="173" t="str">
        <f t="shared" ref="B35:B37" si="0">B34</f>
        <v>[Region name]</v>
      </c>
      <c r="C35" s="4">
        <v>1.3389642238616943</v>
      </c>
      <c r="D35" s="4">
        <v>0.93960940837860107</v>
      </c>
    </row>
    <row r="36" s="14" customFormat="true" x14ac:dyDescent="0.3">
      <c r="A36" s="15" t="s">
        <v>121</v>
      </c>
      <c r="B36" s="173" t="str">
        <f t="shared" si="0"/>
        <v>[Region name]</v>
      </c>
      <c r="C36" s="4">
        <v>6.0138487815856934</v>
      </c>
      <c r="D36" s="4">
        <v>2.4055972099304199</v>
      </c>
    </row>
    <row r="37" s="14" customFormat="true" x14ac:dyDescent="0.3">
      <c r="A37" s="16" t="s">
        <v>123</v>
      </c>
      <c r="B37" s="173" t="str">
        <f t="shared" si="0"/>
        <v>[Region name]</v>
      </c>
      <c r="C37" s="4">
        <v>0.10710161179304123</v>
      </c>
      <c r="D37" s="4">
        <v>0.034163463860750198</v>
      </c>
    </row>
    <row r="38" x14ac:dyDescent="0.3">
      <c r="A38" s="10" t="s">
        <v>118</v>
      </c>
      <c r="B38" s="174"/>
      <c r="C38" s="79">
        <v>2000</v>
      </c>
      <c r="D38" s="80">
        <v>2017</v>
      </c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</row>
    <row r="39" x14ac:dyDescent="0.3">
      <c r="A39" s="15" t="s">
        <v>0</v>
      </c>
      <c r="B39" s="172" t="s">
        <v>64</v>
      </c>
      <c r="C39" s="4">
        <v>69.740371704101563</v>
      </c>
      <c r="D39" s="4">
        <v>77.392318725585938</v>
      </c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</row>
    <row r="40" x14ac:dyDescent="0.3">
      <c r="A40" s="15" t="s">
        <v>119</v>
      </c>
      <c r="B40" s="173" t="str">
        <f>B39</f>
        <v>Urban</v>
      </c>
      <c r="C40" s="4">
        <v>26.514511108398438</v>
      </c>
      <c r="D40" s="4">
        <v>20.611051559448242</v>
      </c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  <row r="41" x14ac:dyDescent="0.3">
      <c r="A41" s="15" t="s">
        <v>120</v>
      </c>
      <c r="B41" s="173" t="str">
        <f t="shared" ref="B41:B43" si="1">B40</f>
        <v>Urban</v>
      </c>
      <c r="C41" s="4">
        <v>1.2918336391448975</v>
      </c>
      <c r="D41" s="4">
        <v>0.91292351484298706</v>
      </c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</row>
    <row r="42" x14ac:dyDescent="0.3">
      <c r="A42" s="15" t="s">
        <v>121</v>
      </c>
      <c r="B42" s="173" t="str">
        <f t="shared" si="1"/>
        <v>Urban</v>
      </c>
      <c r="C42" s="4">
        <v>2.4162368774414063</v>
      </c>
      <c r="D42" s="4">
        <v>1.0825585126876831</v>
      </c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</row>
    <row r="43" x14ac:dyDescent="0.3">
      <c r="A43" s="16" t="s">
        <v>123</v>
      </c>
      <c r="B43" s="173" t="str">
        <f t="shared" si="1"/>
        <v>Urban</v>
      </c>
      <c r="C43" s="4">
        <v>0.037048827856779099</v>
      </c>
      <c r="D43" s="4">
        <v>0.0011457782238721848</v>
      </c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</row>
    <row r="44" x14ac:dyDescent="0.3">
      <c r="A44" s="10" t="s">
        <v>118</v>
      </c>
      <c r="B44" s="174"/>
      <c r="C44" s="79">
        <v>2000</v>
      </c>
      <c r="D44" s="80">
        <v>2017</v>
      </c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</row>
    <row r="45" x14ac:dyDescent="0.3">
      <c r="A45" s="15" t="s">
        <v>0</v>
      </c>
      <c r="B45" s="172" t="s">
        <v>65</v>
      </c>
      <c r="C45" s="4"/>
      <c r="D45" s="4">
        <v>42.418483734130859</v>
      </c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</row>
    <row r="46" x14ac:dyDescent="0.3">
      <c r="A46" s="15" t="s">
        <v>119</v>
      </c>
      <c r="B46" s="173" t="str">
        <f>B45</f>
        <v>Rural</v>
      </c>
      <c r="C46" s="4">
        <v>84.343254089355469</v>
      </c>
      <c r="D46" s="4">
        <v>50.623218536376953</v>
      </c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</row>
    <row r="47" x14ac:dyDescent="0.3">
      <c r="A47" s="15" t="s">
        <v>120</v>
      </c>
      <c r="B47" s="173" t="str">
        <f t="shared" ref="B47:B49" si="2">B46</f>
        <v>Rural</v>
      </c>
      <c r="C47" s="4">
        <v>1.4429595470428467</v>
      </c>
      <c r="D47" s="4">
        <v>1.0086798667907715</v>
      </c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</row>
    <row r="48" x14ac:dyDescent="0.3">
      <c r="A48" s="15" t="s">
        <v>121</v>
      </c>
      <c r="B48" s="173" t="str">
        <f t="shared" si="2"/>
        <v>Rural</v>
      </c>
      <c r="C48" s="4">
        <v>13.952113151550293</v>
      </c>
      <c r="D48" s="4">
        <v>5.8299956321716309</v>
      </c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</row>
    <row r="49" x14ac:dyDescent="0.3">
      <c r="A49" s="16" t="s">
        <v>123</v>
      </c>
      <c r="B49" s="175" t="str">
        <f t="shared" si="2"/>
        <v>Rural</v>
      </c>
      <c r="C49" s="4">
        <v>0.26167568564414978</v>
      </c>
      <c r="D49" s="4">
        <v>0.11962254345417023</v>
      </c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</row>
  </sheetData>
  <hyperlinks>
    <hyperlink ref="A1" location="ToC!A1" display="Back to ToC"/>
  </hyperlinks>
  <pageMargins left="0.2" right="0.2" top="0.2" bottom="0.2" header="0.2" footer="0.2"/>
  <pageSetup scale="7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2C75C-85CE-4446-87A6-856D197BC8A5}">
  <sheetPr codeName="Sheet17">
    <tabColor rgb="FF358E43"/>
  </sheetPr>
  <dimension ref="A1:AQ115"/>
  <sheetViews>
    <sheetView workbookViewId="0"/>
  </sheetViews>
  <sheetFormatPr defaultColWidth="9.109375" defaultRowHeight="14.4" x14ac:dyDescent="0.3"/>
  <cols>
    <col min="1" max="16384" width="9.109375" style="1"/>
  </cols>
  <sheetData>
    <row r="1" s="14" customFormat="true" x14ac:dyDescent="0.3">
      <c r="A1" s="112" t="s">
        <v>226</v>
      </c>
    </row>
    <row r="2" s="85" customFormat="true" ht="23.4" x14ac:dyDescent="0.45">
      <c r="A2" s="169" t="s">
        <v>179</v>
      </c>
      <c r="R2" s="86"/>
      <c r="S2" s="86"/>
      <c r="T2" s="86"/>
      <c r="U2" s="86"/>
      <c r="V2" s="86"/>
      <c r="X2" s="87"/>
    </row>
    <row r="3" s="85" customFormat="true" ht="15" customHeight="true" x14ac:dyDescent="0.45">
      <c r="A3" s="75"/>
      <c r="R3" s="86"/>
      <c r="S3" s="86"/>
      <c r="T3" s="86"/>
      <c r="U3" s="86"/>
      <c r="V3" s="86"/>
      <c r="X3" s="87"/>
    </row>
    <row r="4" s="85" customFormat="true" ht="15" customHeight="true" x14ac:dyDescent="0.45">
      <c r="A4" s="75"/>
      <c r="B4" s="133" t="str">
        <f>TOC!C1</f>
        <v>[Region name]</v>
      </c>
      <c r="F4" s="133" t="s">
        <v>64</v>
      </c>
      <c r="K4" s="133" t="s">
        <v>65</v>
      </c>
      <c r="R4" s="86"/>
      <c r="S4" s="86"/>
      <c r="T4" s="86"/>
      <c r="U4" s="86"/>
      <c r="V4" s="86"/>
      <c r="X4" s="87"/>
    </row>
    <row r="5" s="85" customFormat="true" ht="15" customHeight="true" x14ac:dyDescent="0.45">
      <c r="A5" s="75"/>
      <c r="R5" s="86"/>
      <c r="S5" s="86"/>
      <c r="T5" s="86"/>
      <c r="U5" s="86"/>
      <c r="V5" s="86"/>
      <c r="X5" s="87"/>
    </row>
    <row r="6" s="85" customFormat="true" ht="15" customHeight="true" x14ac:dyDescent="0.45">
      <c r="A6" s="75"/>
      <c r="R6" s="86"/>
      <c r="S6" s="86"/>
      <c r="T6" s="86"/>
      <c r="U6" s="86"/>
      <c r="V6" s="86"/>
      <c r="X6" s="87"/>
    </row>
    <row r="7" s="85" customFormat="true" ht="15" customHeight="true" x14ac:dyDescent="0.45">
      <c r="A7" s="75"/>
      <c r="R7" s="86"/>
      <c r="S7" s="86"/>
      <c r="T7" s="86"/>
      <c r="U7" s="86"/>
      <c r="V7" s="86"/>
      <c r="X7" s="87"/>
    </row>
    <row r="8" s="85" customFormat="true" ht="15" customHeight="true" x14ac:dyDescent="0.45">
      <c r="A8" s="75"/>
      <c r="R8" s="86"/>
      <c r="S8" s="86"/>
      <c r="T8" s="86"/>
      <c r="U8" s="86"/>
      <c r="V8" s="86"/>
      <c r="X8" s="87"/>
    </row>
    <row r="9" s="85" customFormat="true" ht="15" customHeight="true" x14ac:dyDescent="0.45">
      <c r="A9" s="75"/>
      <c r="R9" s="86"/>
      <c r="S9" s="86"/>
      <c r="T9" s="86"/>
      <c r="U9" s="86"/>
      <c r="V9" s="86"/>
      <c r="X9" s="87"/>
    </row>
    <row r="10" s="85" customFormat="true" ht="15" customHeight="true" x14ac:dyDescent="0.45">
      <c r="A10" s="75"/>
      <c r="R10" s="86"/>
      <c r="S10" s="86"/>
      <c r="T10" s="86"/>
      <c r="U10" s="86"/>
      <c r="V10" s="86"/>
      <c r="X10" s="87"/>
    </row>
    <row r="11" s="85" customFormat="true" ht="15" customHeight="true" x14ac:dyDescent="0.45">
      <c r="A11" s="75"/>
      <c r="R11" s="86"/>
      <c r="S11" s="86"/>
      <c r="T11" s="86"/>
      <c r="U11" s="86"/>
      <c r="V11" s="86"/>
      <c r="X11" s="87"/>
    </row>
    <row r="12" s="85" customFormat="true" ht="15" customHeight="true" x14ac:dyDescent="0.45">
      <c r="A12" s="75"/>
      <c r="R12" s="86"/>
      <c r="S12" s="86"/>
      <c r="T12" s="86"/>
      <c r="U12" s="86"/>
      <c r="V12" s="86"/>
      <c r="X12" s="87"/>
    </row>
    <row r="13" s="85" customFormat="true" ht="15" customHeight="true" x14ac:dyDescent="0.45">
      <c r="A13" s="75"/>
      <c r="R13" s="86"/>
      <c r="S13" s="86"/>
      <c r="T13" s="86"/>
      <c r="U13" s="86"/>
      <c r="V13" s="86"/>
      <c r="X13" s="87"/>
    </row>
    <row r="14" s="85" customFormat="true" ht="15" customHeight="true" x14ac:dyDescent="0.45">
      <c r="A14" s="75"/>
      <c r="R14" s="86"/>
      <c r="S14" s="86"/>
      <c r="T14" s="86"/>
      <c r="U14" s="86"/>
      <c r="V14" s="86"/>
      <c r="X14" s="87"/>
    </row>
    <row r="15" s="85" customFormat="true" ht="15" customHeight="true" x14ac:dyDescent="0.45">
      <c r="A15" s="75"/>
      <c r="R15" s="86"/>
      <c r="S15" s="86"/>
      <c r="T15" s="86"/>
      <c r="U15" s="86"/>
      <c r="V15" s="86"/>
      <c r="X15" s="87"/>
    </row>
    <row r="16" s="85" customFormat="true" ht="15" customHeight="true" x14ac:dyDescent="0.45">
      <c r="A16" s="75"/>
      <c r="R16" s="86"/>
      <c r="S16" s="86"/>
      <c r="T16" s="86"/>
      <c r="U16" s="86"/>
      <c r="V16" s="86"/>
      <c r="X16" s="87"/>
    </row>
    <row r="17" s="85" customFormat="true" ht="15" customHeight="true" x14ac:dyDescent="0.45">
      <c r="A17" s="75"/>
      <c r="R17" s="86"/>
      <c r="S17" s="86"/>
      <c r="T17" s="86"/>
      <c r="U17" s="86"/>
      <c r="V17" s="86"/>
      <c r="X17" s="87"/>
    </row>
    <row r="18" s="85" customFormat="true" ht="15" customHeight="true" x14ac:dyDescent="0.45">
      <c r="A18" s="75"/>
      <c r="R18" s="86"/>
      <c r="S18" s="86"/>
      <c r="T18" s="86"/>
      <c r="U18" s="86"/>
      <c r="V18" s="86"/>
      <c r="X18" s="87"/>
    </row>
    <row r="19" s="85" customFormat="true" ht="15" customHeight="true" x14ac:dyDescent="0.45">
      <c r="A19" s="75"/>
      <c r="R19" s="86"/>
      <c r="S19" s="86"/>
      <c r="T19" s="86"/>
      <c r="U19" s="86"/>
      <c r="V19" s="86"/>
      <c r="X19" s="87"/>
    </row>
    <row r="20" s="85" customFormat="true" ht="15" customHeight="true" x14ac:dyDescent="0.35">
      <c r="A20" s="170" t="s">
        <v>321</v>
      </c>
      <c r="R20" s="86"/>
      <c r="S20" s="86"/>
      <c r="T20" s="86"/>
      <c r="U20" s="86"/>
      <c r="V20" s="86"/>
      <c r="X20" s="87"/>
    </row>
    <row r="21" s="85" customFormat="true" ht="15" customHeight="true" x14ac:dyDescent="0.3">
      <c r="A21" s="19" t="s">
        <v>181</v>
      </c>
      <c r="R21" s="86"/>
      <c r="S21" s="86"/>
      <c r="T21" s="86"/>
      <c r="U21" s="86"/>
      <c r="V21" s="86"/>
      <c r="X21" s="87"/>
    </row>
    <row r="22" s="85" customFormat="true" ht="15" customHeight="true" x14ac:dyDescent="0.3">
      <c r="R22" s="86"/>
      <c r="S22" s="86"/>
      <c r="T22" s="86"/>
      <c r="U22" s="86"/>
    </row>
    <row r="23" s="85" customFormat="true" ht="15" customHeight="true" x14ac:dyDescent="0.3">
      <c r="B23" s="133" t="str">
        <f>TOC!C1</f>
        <v>[Region name]</v>
      </c>
      <c r="F23" s="133" t="s">
        <v>64</v>
      </c>
      <c r="K23" s="133" t="s">
        <v>65</v>
      </c>
    </row>
    <row r="24" s="85" customFormat="true" x14ac:dyDescent="0.3"/>
    <row r="25" s="85" customFormat="true" x14ac:dyDescent="0.3"/>
    <row r="26" s="85" customFormat="true" x14ac:dyDescent="0.3"/>
    <row r="27" s="85" customFormat="true" x14ac:dyDescent="0.3"/>
    <row r="28" s="85" customFormat="true" x14ac:dyDescent="0.3"/>
    <row r="29" s="85" customFormat="true" x14ac:dyDescent="0.3"/>
    <row r="30" s="85" customFormat="true" x14ac:dyDescent="0.3"/>
    <row r="31" s="85" customFormat="true" x14ac:dyDescent="0.3"/>
    <row r="32" s="85" customFormat="true" ht="15" customHeight="true" x14ac:dyDescent="0.3"/>
    <row r="33" s="85" customFormat="true" x14ac:dyDescent="0.3"/>
    <row r="34" s="85" customFormat="true" x14ac:dyDescent="0.3"/>
    <row r="35" s="85" customFormat="true" x14ac:dyDescent="0.3"/>
    <row r="36" s="85" customFormat="true" x14ac:dyDescent="0.3"/>
    <row r="37" s="85" customFormat="true" x14ac:dyDescent="0.3"/>
    <row r="38" s="85" customFormat="true" x14ac:dyDescent="0.3"/>
    <row r="39" s="85" customFormat="true" ht="18" x14ac:dyDescent="0.35">
      <c r="A39" s="170" t="s">
        <v>322</v>
      </c>
    </row>
    <row r="40" s="85" customFormat="true" x14ac:dyDescent="0.3">
      <c r="A40" s="19" t="s">
        <v>181</v>
      </c>
    </row>
    <row r="41" s="85" customFormat="true" x14ac:dyDescent="0.3"/>
    <row r="42" s="85" customFormat="true" x14ac:dyDescent="0.3"/>
    <row r="43" s="85" customFormat="true" ht="15" customHeight="true" x14ac:dyDescent="0.3">
      <c r="B43" s="133" t="str">
        <f>B23</f>
        <v>[Region name]</v>
      </c>
      <c r="F43" s="133" t="s">
        <v>64</v>
      </c>
      <c r="K43" s="133" t="s">
        <v>65</v>
      </c>
    </row>
    <row r="44" s="85" customFormat="true" x14ac:dyDescent="0.3"/>
    <row r="45" s="85" customFormat="true" x14ac:dyDescent="0.3"/>
    <row r="46" s="85" customFormat="true" x14ac:dyDescent="0.3"/>
    <row r="47" s="85" customFormat="true" x14ac:dyDescent="0.3"/>
    <row r="48" s="85" customFormat="true" x14ac:dyDescent="0.3"/>
    <row r="49" s="85" customFormat="true" x14ac:dyDescent="0.3"/>
    <row r="50" s="85" customFormat="true" x14ac:dyDescent="0.3"/>
    <row r="51" s="85" customFormat="true" x14ac:dyDescent="0.3"/>
    <row r="52" s="85" customFormat="true" ht="15" customHeight="true" x14ac:dyDescent="0.3"/>
    <row r="53" s="85" customFormat="true" x14ac:dyDescent="0.3"/>
    <row r="54" s="85" customFormat="true" x14ac:dyDescent="0.3"/>
    <row r="55" s="85" customFormat="true" x14ac:dyDescent="0.3"/>
    <row r="56" s="85" customFormat="true" x14ac:dyDescent="0.3"/>
    <row r="57" s="85" customFormat="true" x14ac:dyDescent="0.3"/>
    <row r="58" s="85" customFormat="true" x14ac:dyDescent="0.3"/>
    <row r="59" s="85" customFormat="true" ht="18" x14ac:dyDescent="0.35">
      <c r="A59" s="170" t="s">
        <v>323</v>
      </c>
    </row>
    <row r="60" s="85" customFormat="true" x14ac:dyDescent="0.3">
      <c r="A60" s="19" t="s">
        <v>181</v>
      </c>
    </row>
    <row r="61" s="85" customFormat="true" x14ac:dyDescent="0.3"/>
    <row r="62" s="85" customFormat="true" x14ac:dyDescent="0.3"/>
    <row r="63" s="85" customFormat="true" x14ac:dyDescent="0.3"/>
    <row r="64" s="85" customFormat="true" x14ac:dyDescent="0.3"/>
    <row r="65" s="85" customFormat="true" x14ac:dyDescent="0.3"/>
    <row r="66" s="85" customFormat="true" x14ac:dyDescent="0.3"/>
    <row r="67" s="85" customFormat="true" x14ac:dyDescent="0.3">
      <c r="A67" s="135" t="s">
        <v>281</v>
      </c>
      <c r="B67" s="5"/>
      <c r="C67" s="5"/>
      <c r="D67" s="5"/>
      <c r="R67" s="135" t="s">
        <v>280</v>
      </c>
      <c r="AA67" s="135" t="s">
        <v>320</v>
      </c>
    </row>
    <row r="68" s="85" customFormat="true" x14ac:dyDescent="0.3">
      <c r="A68" s="108"/>
      <c r="B68" s="108"/>
      <c r="C68" s="136" t="s">
        <v>59</v>
      </c>
      <c r="D68" s="108"/>
      <c r="E68" s="108"/>
      <c r="F68" s="108"/>
      <c r="G68" s="108"/>
      <c r="H68" s="136" t="s">
        <v>64</v>
      </c>
      <c r="I68" s="108"/>
      <c r="J68" s="108"/>
      <c r="K68" s="108"/>
      <c r="L68" s="108"/>
      <c r="M68" s="136" t="s">
        <v>65</v>
      </c>
      <c r="N68" s="108"/>
      <c r="O68" s="108"/>
      <c r="P68" s="108"/>
      <c r="Q68" s="108"/>
      <c r="R68" s="138" t="s">
        <v>59</v>
      </c>
      <c r="S68" s="108"/>
      <c r="T68" s="138" t="s">
        <v>64</v>
      </c>
      <c r="U68" s="108"/>
      <c r="V68" s="138" t="s">
        <v>65</v>
      </c>
      <c r="W68" s="108"/>
      <c r="X68" s="138" t="s">
        <v>59</v>
      </c>
      <c r="Y68" s="138" t="s">
        <v>64</v>
      </c>
      <c r="Z68" s="138" t="s">
        <v>65</v>
      </c>
      <c r="AA68" s="138" t="s">
        <v>59</v>
      </c>
      <c r="AB68" s="138" t="s">
        <v>64</v>
      </c>
      <c r="AC68" s="138" t="s">
        <v>65</v>
      </c>
    </row>
    <row r="69" s="85" customFormat="true" ht="43.2" x14ac:dyDescent="0.3">
      <c r="A69" s="108"/>
      <c r="B69" s="108"/>
      <c r="C69" s="137" t="s">
        <v>0</v>
      </c>
      <c r="D69" s="137" t="s">
        <v>119</v>
      </c>
      <c r="E69" s="137" t="s">
        <v>120</v>
      </c>
      <c r="F69" s="137" t="s">
        <v>121</v>
      </c>
      <c r="G69" s="137" t="s">
        <v>123</v>
      </c>
      <c r="H69" s="137" t="s">
        <v>0</v>
      </c>
      <c r="I69" s="137" t="s">
        <v>119</v>
      </c>
      <c r="J69" s="137" t="s">
        <v>120</v>
      </c>
      <c r="K69" s="137" t="s">
        <v>121</v>
      </c>
      <c r="L69" s="137" t="s">
        <v>123</v>
      </c>
      <c r="M69" s="137" t="s">
        <v>0</v>
      </c>
      <c r="N69" s="137" t="s">
        <v>119</v>
      </c>
      <c r="O69" s="137" t="s">
        <v>120</v>
      </c>
      <c r="P69" s="137" t="s">
        <v>121</v>
      </c>
      <c r="Q69" s="137" t="s">
        <v>123</v>
      </c>
      <c r="R69" s="137" t="s">
        <v>45</v>
      </c>
      <c r="S69" s="137" t="s">
        <v>313</v>
      </c>
      <c r="T69" s="137" t="s">
        <v>45</v>
      </c>
      <c r="U69" s="137" t="s">
        <v>313</v>
      </c>
      <c r="V69" s="137" t="s">
        <v>45</v>
      </c>
      <c r="W69" s="137" t="s">
        <v>313</v>
      </c>
      <c r="X69" s="108" t="s">
        <v>286</v>
      </c>
      <c r="Y69" s="108" t="s">
        <v>286</v>
      </c>
      <c r="Z69" s="108" t="s">
        <v>286</v>
      </c>
      <c r="AA69" s="137" t="s">
        <v>123</v>
      </c>
      <c r="AB69" s="137" t="s">
        <v>123</v>
      </c>
      <c r="AC69" s="137" t="s">
        <v>123</v>
      </c>
    </row>
    <row r="70" s="85" customFormat="true" x14ac:dyDescent="0.3">
      <c r="A70" s="136" t="s">
        <v>59</v>
      </c>
      <c r="B70" s="160" t="s">
        <v>49</v>
      </c>
      <c r="C70" s="160"/>
      <c r="D70" s="160"/>
      <c r="E70" s="161"/>
      <c r="F70" s="161"/>
      <c r="G70" s="161"/>
      <c r="H70" s="161"/>
      <c r="I70" s="161"/>
      <c r="J70" s="161"/>
      <c r="K70" s="161"/>
      <c r="L70" s="161"/>
      <c r="M70" s="161"/>
      <c r="N70" s="161"/>
      <c r="O70" s="161"/>
      <c r="P70" s="161"/>
      <c r="Q70" s="161"/>
      <c r="R70" s="160"/>
      <c r="S70" s="160"/>
      <c r="T70" s="160"/>
      <c r="U70" s="160"/>
      <c r="V70" s="160"/>
      <c r="W70" s="160"/>
      <c r="X70" s="161"/>
      <c r="Y70" s="161"/>
      <c r="Z70" s="161"/>
      <c r="AA70" s="160"/>
      <c r="AB70" s="160"/>
      <c r="AC70" s="160"/>
    </row>
    <row r="71" s="85" customFormat="true" x14ac:dyDescent="0.3">
      <c r="A71" s="164" t="s">
        <v>631</v>
      </c>
      <c r="B71" s="4">
        <v>2000</v>
      </c>
      <c r="C71" s="4">
        <v>527.09584158435734</v>
      </c>
      <c r="D71" s="4">
        <v>276.64999345112074</v>
      </c>
      <c r="E71" s="4">
        <v>11.62941343947794</v>
      </c>
      <c r="F71" s="4">
        <v>52.23256231956654</v>
      </c>
      <c r="G71" s="4">
        <v>0.93021824295299649</v>
      </c>
      <c r="H71" s="4">
        <v>416.81951635671578</v>
      </c>
      <c r="I71" s="4">
        <v>158.4701416376918</v>
      </c>
      <c r="J71" s="4">
        <v>7.7209440710833448</v>
      </c>
      <c r="K71" s="4">
        <v>14.441201073294121</v>
      </c>
      <c r="L71" s="4">
        <v>0.22143092913181331</v>
      </c>
      <c r="M71" s="4"/>
      <c r="N71" s="4">
        <v>228.45617704107028</v>
      </c>
      <c r="O71" s="4">
        <v>3.9084693683945946</v>
      </c>
      <c r="P71" s="4">
        <v>37.79136418347035</v>
      </c>
      <c r="Q71" s="4">
        <v>0.70878731382118276</v>
      </c>
      <c r="R71" s="4">
        <v>803.74578857421875</v>
      </c>
      <c r="S71" s="4">
        <v>64.792198181152344</v>
      </c>
      <c r="T71" s="4">
        <v>575.2896728515625</v>
      </c>
      <c r="U71" s="4">
        <v>22.383562088012695</v>
      </c>
      <c r="V71" s="4">
        <v>228.45619201660156</v>
      </c>
      <c r="W71" s="4">
        <v>42.408615112304688</v>
      </c>
      <c r="X71" s="167" t="s">
        <v>48</v>
      </c>
      <c r="Y71" s="167" t="s">
        <v>48</v>
      </c>
      <c r="Z71" s="167" t="s">
        <v>48</v>
      </c>
      <c r="AA71" s="166">
        <f>IF(ISNUMBER(G71),G71, "")</f>
        <v>1195.7978841084373</v>
      </c>
      <c r="AB71" s="166">
        <f>IF(ISNUMBER(L71),L71, "")</f>
        <v>524.60095989156298</v>
      </c>
      <c r="AC71" s="166">
        <f>IF(ISNUMBER(Q71),Q71, "")</f>
        <v>524.60095989156298</v>
      </c>
    </row>
    <row r="72" s="85" customFormat="true" x14ac:dyDescent="0.3">
      <c r="A72" s="164" t="s">
        <v>631</v>
      </c>
      <c r="B72" s="4">
        <v>2001</v>
      </c>
      <c r="C72" s="4">
        <v>527.48034114230097</v>
      </c>
      <c r="D72" s="4">
        <v>277.40572036019597</v>
      </c>
      <c r="E72" s="4">
        <v>11.357051320366764</v>
      </c>
      <c r="F72" s="4">
        <v>53.145231009052793</v>
      </c>
      <c r="G72" s="4">
        <v>0.91370907602724882</v>
      </c>
      <c r="H72" s="4">
        <v>420.05677403248785</v>
      </c>
      <c r="I72" s="4">
        <v>157.75544572418303</v>
      </c>
      <c r="J72" s="4">
        <v>7.6053162012810889</v>
      </c>
      <c r="K72" s="4">
        <v>14.563267983537768</v>
      </c>
      <c r="L72" s="4">
        <v>0.22178750061837715</v>
      </c>
      <c r="M72" s="4"/>
      <c r="N72" s="4">
        <v>227.07384174582609</v>
      </c>
      <c r="O72" s="4">
        <v>3.751735119085676</v>
      </c>
      <c r="P72" s="4">
        <v>38.581966445748598</v>
      </c>
      <c r="Q72" s="4">
        <v>0.69192157540887145</v>
      </c>
      <c r="R72" s="4">
        <v>804.88604736328125</v>
      </c>
      <c r="S72" s="4">
        <v>65.416007995605469</v>
      </c>
      <c r="T72" s="4">
        <v>577.812255859375</v>
      </c>
      <c r="U72" s="4">
        <v>22.390369415283203</v>
      </c>
      <c r="V72" s="4">
        <v>227.07382202148438</v>
      </c>
      <c r="W72" s="4">
        <v>43.025627136230469</v>
      </c>
      <c r="X72" s="167" t="s">
        <v>48</v>
      </c>
      <c r="Y72" s="167" t="s">
        <v>48</v>
      </c>
      <c r="Z72" s="167" t="s">
        <v>48</v>
      </c>
      <c r="AA72" s="166">
        <f t="shared" ref="AA72:AA88" si="1">IF(ISNUMBER(G72),G72, "")</f>
        <v>1229.2161072374056</v>
      </c>
      <c r="AB72" s="166">
        <f t="shared" ref="AB72:AB88" si="2">IF(ISNUMBER(L72),L72, "")</f>
        <v>525.79115276259449</v>
      </c>
      <c r="AC72" s="166">
        <f t="shared" ref="AC72:AC88" si="3">IF(ISNUMBER(Q72),Q72, "")</f>
        <v>525.79115276259449</v>
      </c>
    </row>
    <row r="73" s="85" customFormat="true" x14ac:dyDescent="0.3">
      <c r="A73" s="164" t="s">
        <v>631</v>
      </c>
      <c r="B73" s="4">
        <v>2002</v>
      </c>
      <c r="C73" s="4">
        <v>531.94739915708124</v>
      </c>
      <c r="D73" s="4">
        <v>277.04583672889419</v>
      </c>
      <c r="E73" s="4">
        <v>11.33894281885728</v>
      </c>
      <c r="F73" s="4">
        <v>51.159736998750958</v>
      </c>
      <c r="G73" s="4">
        <v>0.88444970817470669</v>
      </c>
      <c r="H73" s="4">
        <v>424.07824675804477</v>
      </c>
      <c r="I73" s="4">
        <v>157.33933330636634</v>
      </c>
      <c r="J73" s="4">
        <v>7.6110952914030721</v>
      </c>
      <c r="K73" s="4">
        <v>14.091338033588757</v>
      </c>
      <c r="L73" s="4">
        <v>0.21266434115737831</v>
      </c>
      <c r="M73" s="4"/>
      <c r="N73" s="4">
        <v>227.57565582156454</v>
      </c>
      <c r="O73" s="4">
        <v>3.7278475274542089</v>
      </c>
      <c r="P73" s="4">
        <v>37.068395751041209</v>
      </c>
      <c r="Q73" s="4">
        <v>0.67178536701732816</v>
      </c>
      <c r="R73" s="4">
        <v>808.99322509765625</v>
      </c>
      <c r="S73" s="4">
        <v>63.383129119873047</v>
      </c>
      <c r="T73" s="4">
        <v>581.41754150390625</v>
      </c>
      <c r="U73" s="4">
        <v>21.915092468261719</v>
      </c>
      <c r="V73" s="4">
        <v>227.57563781738281</v>
      </c>
      <c r="W73" s="4">
        <v>41.468036651611328</v>
      </c>
      <c r="X73" s="167" t="s">
        <v>48</v>
      </c>
      <c r="Y73" s="167" t="s">
        <v>48</v>
      </c>
      <c r="Z73" s="167" t="s">
        <v>48</v>
      </c>
      <c r="AA73" s="166">
        <f t="shared" si="1"/>
        <v>1263.5651770321956</v>
      </c>
      <c r="AB73" s="166">
        <f t="shared" si="2"/>
        <v>526.50200796780462</v>
      </c>
      <c r="AC73" s="166">
        <f t="shared" si="3"/>
        <v>526.50200796780462</v>
      </c>
    </row>
    <row r="74" s="85" customFormat="true" x14ac:dyDescent="0.3">
      <c r="A74" s="164" t="s">
        <v>631</v>
      </c>
      <c r="B74" s="4">
        <v>2003</v>
      </c>
      <c r="C74" s="4">
        <v>536.60461870278368</v>
      </c>
      <c r="D74" s="4">
        <v>276.82662354264619</v>
      </c>
      <c r="E74" s="4">
        <v>11.324069197547317</v>
      </c>
      <c r="F74" s="4">
        <v>49.14528901981231</v>
      </c>
      <c r="G74" s="4">
        <v>0.84958830750455816</v>
      </c>
      <c r="H74" s="4">
        <v>428.36598741849116</v>
      </c>
      <c r="I74" s="4">
        <v>156.99985118079837</v>
      </c>
      <c r="J74" s="4">
        <v>7.6202377021218997</v>
      </c>
      <c r="K74" s="4">
        <v>13.613939438287236</v>
      </c>
      <c r="L74" s="4">
        <v>0.1984264657303848</v>
      </c>
      <c r="M74" s="4"/>
      <c r="N74" s="4">
        <v>228.06540364614085</v>
      </c>
      <c r="O74" s="4">
        <v>3.7038314954254146</v>
      </c>
      <c r="P74" s="4">
        <v>35.531347871944199</v>
      </c>
      <c r="Q74" s="4">
        <v>0.65116184177417347</v>
      </c>
      <c r="R74" s="4">
        <v>813.4312744140625</v>
      </c>
      <c r="S74" s="4">
        <v>61.318939208984375</v>
      </c>
      <c r="T74" s="4">
        <v>585.36578369140625</v>
      </c>
      <c r="U74" s="4">
        <v>21.432615280151367</v>
      </c>
      <c r="V74" s="4">
        <v>228.06539916992188</v>
      </c>
      <c r="W74" s="4">
        <v>39.886341094970703</v>
      </c>
      <c r="X74" s="167" t="s">
        <v>48</v>
      </c>
      <c r="Y74" s="167" t="s">
        <v>48</v>
      </c>
      <c r="Z74" s="167" t="s">
        <v>48</v>
      </c>
      <c r="AA74" s="166">
        <f t="shared" si="1"/>
        <v>1298.7442386979994</v>
      </c>
      <c r="AB74" s="166">
        <f t="shared" si="2"/>
        <v>526.86398630200051</v>
      </c>
      <c r="AC74" s="166">
        <f t="shared" si="3"/>
        <v>526.86398630200051</v>
      </c>
    </row>
    <row r="75" s="85" customFormat="true" x14ac:dyDescent="0.3">
      <c r="A75" s="164" t="s">
        <v>631</v>
      </c>
      <c r="B75" s="4">
        <v>2004</v>
      </c>
      <c r="C75" s="4">
        <v>542.3394609492608</v>
      </c>
      <c r="D75" s="4">
        <v>275.85496212122172</v>
      </c>
      <c r="E75" s="4">
        <v>11.241881548067942</v>
      </c>
      <c r="F75" s="4">
        <v>47.123906718265587</v>
      </c>
      <c r="G75" s="4">
        <v>0.81866896370586917</v>
      </c>
      <c r="H75" s="4">
        <v>433.26180862664722</v>
      </c>
      <c r="I75" s="4">
        <v>156.33850737624689</v>
      </c>
      <c r="J75" s="4">
        <v>7.5829457526302546</v>
      </c>
      <c r="K75" s="4">
        <v>13.11872500568324</v>
      </c>
      <c r="L75" s="4">
        <v>0.18836959827427929</v>
      </c>
      <c r="M75" s="4"/>
      <c r="N75" s="4">
        <v>228.59410706758811</v>
      </c>
      <c r="O75" s="4">
        <v>3.6589357954376842</v>
      </c>
      <c r="P75" s="4">
        <v>34.005180010512404</v>
      </c>
      <c r="Q75" s="4">
        <v>0.63029936543158949</v>
      </c>
      <c r="R75" s="4">
        <v>818.1944580078125</v>
      </c>
      <c r="S75" s="4">
        <v>59.1844482421875</v>
      </c>
      <c r="T75" s="4">
        <v>589.600341796875</v>
      </c>
      <c r="U75" s="4">
        <v>20.890031814575195</v>
      </c>
      <c r="V75" s="4">
        <v>228.5941162109375</v>
      </c>
      <c r="W75" s="4">
        <v>38.294406890869141</v>
      </c>
      <c r="X75" s="167" t="s">
        <v>48</v>
      </c>
      <c r="Y75" s="167" t="s">
        <v>48</v>
      </c>
      <c r="Z75" s="167" t="s">
        <v>48</v>
      </c>
      <c r="AA75" s="166">
        <f t="shared" si="1"/>
        <v>1334.5533921550996</v>
      </c>
      <c r="AB75" s="166">
        <f t="shared" si="2"/>
        <v>527.09150684490066</v>
      </c>
      <c r="AC75" s="166">
        <f t="shared" si="3"/>
        <v>527.09150684490066</v>
      </c>
    </row>
    <row r="76" s="85" customFormat="true" x14ac:dyDescent="0.3">
      <c r="A76" s="164" t="s">
        <v>631</v>
      </c>
      <c r="B76" s="4">
        <v>2005</v>
      </c>
      <c r="C76" s="4">
        <v>548.46684190380665</v>
      </c>
      <c r="D76" s="4">
        <v>274.8612406967153</v>
      </c>
      <c r="E76" s="4">
        <v>11.026524285663188</v>
      </c>
      <c r="F76" s="4">
        <v>45.130170431534893</v>
      </c>
      <c r="G76" s="4">
        <v>0.73675906114048473</v>
      </c>
      <c r="H76" s="4">
        <v>438.45898113140021</v>
      </c>
      <c r="I76" s="4">
        <v>155.6705724946392</v>
      </c>
      <c r="J76" s="4">
        <v>7.4570750019976186</v>
      </c>
      <c r="K76" s="4">
        <v>12.660364286199913</v>
      </c>
      <c r="L76" s="4">
        <v>0.12447978015998599</v>
      </c>
      <c r="M76" s="4"/>
      <c r="N76" s="4">
        <v>229.19852897448229</v>
      </c>
      <c r="O76" s="4">
        <v>3.5694492836655627</v>
      </c>
      <c r="P76" s="4">
        <v>32.469806230092892</v>
      </c>
      <c r="Q76" s="4">
        <v>0.61227928098049866</v>
      </c>
      <c r="R76" s="4">
        <v>823.32806396484375</v>
      </c>
      <c r="S76" s="4">
        <v>56.893463134765625</v>
      </c>
      <c r="T76" s="4">
        <v>594.12957763671875</v>
      </c>
      <c r="U76" s="4">
        <v>20.241935729980469</v>
      </c>
      <c r="V76" s="4">
        <v>229.19853210449219</v>
      </c>
      <c r="W76" s="4">
        <v>36.651538848876953</v>
      </c>
      <c r="X76" s="167" t="s">
        <v>48</v>
      </c>
      <c r="Y76" s="167" t="s">
        <v>48</v>
      </c>
      <c r="Z76" s="167" t="s">
        <v>48</v>
      </c>
      <c r="AA76" s="166">
        <f t="shared" si="1"/>
        <v>1371.5387044348463</v>
      </c>
      <c r="AB76" s="166">
        <f t="shared" si="2"/>
        <v>526.66353756515412</v>
      </c>
      <c r="AC76" s="166">
        <f t="shared" si="3"/>
        <v>526.66353756515412</v>
      </c>
    </row>
    <row r="77" s="85" customFormat="true" x14ac:dyDescent="0.3">
      <c r="A77" s="164" t="s">
        <v>631</v>
      </c>
      <c r="B77" s="4">
        <v>2006</v>
      </c>
      <c r="C77" s="4">
        <v>556.19489233308195</v>
      </c>
      <c r="D77" s="4">
        <v>273.02217251840648</v>
      </c>
      <c r="E77" s="4">
        <v>10.408046970227089</v>
      </c>
      <c r="F77" s="4">
        <v>43.141509418207875</v>
      </c>
      <c r="G77" s="4">
        <v>0.52562472984909125</v>
      </c>
      <c r="H77" s="4">
        <v>452.26395236552116</v>
      </c>
      <c r="I77" s="4">
        <v>146.48498126532627</v>
      </c>
      <c r="J77" s="4">
        <v>7.1344194677658459</v>
      </c>
      <c r="K77" s="4">
        <v>12.449401148517014</v>
      </c>
      <c r="L77" s="4">
        <v>0.10033990722761761</v>
      </c>
      <c r="M77" s="4">
        <v>103.93093996756066</v>
      </c>
      <c r="N77" s="4">
        <v>126.53719125308018</v>
      </c>
      <c r="O77" s="4">
        <v>3.2736275024612453</v>
      </c>
      <c r="P77" s="4">
        <v>30.692110668300995</v>
      </c>
      <c r="Q77" s="4">
        <v>0.42528482262147366</v>
      </c>
      <c r="R77" s="4">
        <v>829.217041015625</v>
      </c>
      <c r="S77" s="4">
        <v>54.075164794921875</v>
      </c>
      <c r="T77" s="4">
        <v>598.74896240234375</v>
      </c>
      <c r="U77" s="4">
        <v>19.684150695800781</v>
      </c>
      <c r="V77" s="4">
        <v>230.4681396484375</v>
      </c>
      <c r="W77" s="4">
        <v>34.391010284423828</v>
      </c>
      <c r="X77" s="167" t="s">
        <v>48</v>
      </c>
      <c r="Y77" s="167" t="s">
        <v>48</v>
      </c>
      <c r="Z77" s="167" t="s">
        <v>48</v>
      </c>
      <c r="AA77" s="166">
        <f t="shared" si="1"/>
        <v>1409.2433457498605</v>
      </c>
      <c r="AB77" s="166">
        <f t="shared" si="2"/>
        <v>526.02815625013977</v>
      </c>
      <c r="AC77" s="166">
        <f t="shared" si="3"/>
        <v>526.02815625013977</v>
      </c>
    </row>
    <row r="78" s="85" customFormat="true" x14ac:dyDescent="0.3">
      <c r="A78" s="164" t="s">
        <v>631</v>
      </c>
      <c r="B78" s="4">
        <v>2007</v>
      </c>
      <c r="C78" s="4">
        <v>562.03784521425609</v>
      </c>
      <c r="D78" s="4">
        <v>272.88358203170077</v>
      </c>
      <c r="E78" s="4">
        <v>10.212017511049364</v>
      </c>
      <c r="F78" s="4">
        <v>40.958521686785183</v>
      </c>
      <c r="G78" s="4">
        <v>0.49801942847711644</v>
      </c>
      <c r="H78" s="4">
        <v>457.44341680661421</v>
      </c>
      <c r="I78" s="4">
        <v>146.20282147819498</v>
      </c>
      <c r="J78" s="4">
        <v>7.0155628758751698</v>
      </c>
      <c r="K78" s="4">
        <v>11.907285417357489</v>
      </c>
      <c r="L78" s="4">
        <v>0.088459352820749806</v>
      </c>
      <c r="M78" s="4">
        <v>104.59442840764194</v>
      </c>
      <c r="N78" s="4">
        <v>126.68076055350579</v>
      </c>
      <c r="O78" s="4">
        <v>3.196454635174192</v>
      </c>
      <c r="P78" s="4">
        <v>29.051234740330397</v>
      </c>
      <c r="Q78" s="4">
        <v>0.40956007565636654</v>
      </c>
      <c r="R78" s="4">
        <v>834.92144775390625</v>
      </c>
      <c r="S78" s="4">
        <v>51.668525695800781</v>
      </c>
      <c r="T78" s="4">
        <v>603.646240234375</v>
      </c>
      <c r="U78" s="4">
        <v>19.011310577392578</v>
      </c>
      <c r="V78" s="4">
        <v>231.27519226074219</v>
      </c>
      <c r="W78" s="4">
        <v>32.657249450683594</v>
      </c>
      <c r="X78" s="167" t="s">
        <v>48</v>
      </c>
      <c r="Y78" s="167" t="s">
        <v>48</v>
      </c>
      <c r="Z78" s="167" t="s">
        <v>48</v>
      </c>
      <c r="AA78" s="166">
        <f t="shared" si="1"/>
        <v>1447.704524845808</v>
      </c>
      <c r="AB78" s="166">
        <f t="shared" si="2"/>
        <v>525.19915215419167</v>
      </c>
      <c r="AC78" s="166">
        <f t="shared" si="3"/>
        <v>525.19915215419167</v>
      </c>
    </row>
    <row r="79" s="85" customFormat="true" x14ac:dyDescent="0.3">
      <c r="A79" s="164" t="s">
        <v>631</v>
      </c>
      <c r="B79" s="4">
        <v>2008</v>
      </c>
      <c r="C79" s="4">
        <v>567.91353510020872</v>
      </c>
      <c r="D79" s="4">
        <v>272.85588080532568</v>
      </c>
      <c r="E79" s="4">
        <v>10.011784483543089</v>
      </c>
      <c r="F79" s="4">
        <v>38.79510415881856</v>
      </c>
      <c r="G79" s="4">
        <v>0.45895063818490911</v>
      </c>
      <c r="H79" s="4">
        <v>462.69907394070316</v>
      </c>
      <c r="I79" s="4">
        <v>145.96827187569161</v>
      </c>
      <c r="J79" s="4">
        <v>6.8927323276725065</v>
      </c>
      <c r="K79" s="4">
        <v>11.357246027286953</v>
      </c>
      <c r="L79" s="4">
        <v>0.076094375322479355</v>
      </c>
      <c r="M79" s="4">
        <v>105.21446115950563</v>
      </c>
      <c r="N79" s="4">
        <v>126.88760892963413</v>
      </c>
      <c r="O79" s="4">
        <v>3.1190521558705799</v>
      </c>
      <c r="P79" s="4">
        <v>27.437861804727376</v>
      </c>
      <c r="Q79" s="4">
        <v>0.38285626286242974</v>
      </c>
      <c r="R79" s="4">
        <v>840.76934814453125</v>
      </c>
      <c r="S79" s="4">
        <v>49.265857696533203</v>
      </c>
      <c r="T79" s="4">
        <v>608.66729736328125</v>
      </c>
      <c r="U79" s="4">
        <v>18.326087951660156</v>
      </c>
      <c r="V79" s="4">
        <v>232.10208129882813</v>
      </c>
      <c r="W79" s="4">
        <v>30.939767837524414</v>
      </c>
      <c r="X79" s="167" t="s">
        <v>48</v>
      </c>
      <c r="Y79" s="167" t="s">
        <v>48</v>
      </c>
      <c r="Z79" s="167" t="s">
        <v>48</v>
      </c>
      <c r="AA79" s="166">
        <f t="shared" si="1"/>
        <v>1487.1224414038766</v>
      </c>
      <c r="AB79" s="166">
        <f t="shared" si="2"/>
        <v>524.12547659612346</v>
      </c>
      <c r="AC79" s="166">
        <f t="shared" si="3"/>
        <v>524.12547659612346</v>
      </c>
    </row>
    <row r="80" s="85" customFormat="true" x14ac:dyDescent="0.3">
      <c r="A80" s="164" t="s">
        <v>631</v>
      </c>
      <c r="B80" s="4">
        <v>2009</v>
      </c>
      <c r="C80" s="4">
        <v>574.66160471914179</v>
      </c>
      <c r="D80" s="4">
        <v>271.99445970919891</v>
      </c>
      <c r="E80" s="4">
        <v>9.8069591551174167</v>
      </c>
      <c r="F80" s="4">
        <v>36.631252997512625</v>
      </c>
      <c r="G80" s="4">
        <v>0.42779413207254452</v>
      </c>
      <c r="H80" s="4">
        <v>468.81017822548313</v>
      </c>
      <c r="I80" s="4">
        <v>144.91481719898158</v>
      </c>
      <c r="J80" s="4">
        <v>6.765281256702913</v>
      </c>
      <c r="K80" s="4">
        <v>10.798426850877823</v>
      </c>
      <c r="L80" s="4">
        <v>0.060251479322446434</v>
      </c>
      <c r="M80" s="4">
        <v>105.85142649365875</v>
      </c>
      <c r="N80" s="4">
        <v>127.07964251021748</v>
      </c>
      <c r="O80" s="4">
        <v>3.0416778984145032</v>
      </c>
      <c r="P80" s="4">
        <v>25.832829779895324</v>
      </c>
      <c r="Q80" s="4">
        <v>0.36754265275009801</v>
      </c>
      <c r="R80" s="4">
        <v>846.65606689453125</v>
      </c>
      <c r="S80" s="4">
        <v>46.866008758544922</v>
      </c>
      <c r="T80" s="4">
        <v>613.7249755859375</v>
      </c>
      <c r="U80" s="4">
        <v>17.623937606811523</v>
      </c>
      <c r="V80" s="4">
        <v>232.93107604980469</v>
      </c>
      <c r="W80" s="4">
        <v>29.242048263549805</v>
      </c>
      <c r="X80" s="167" t="s">
        <v>48</v>
      </c>
      <c r="Y80" s="167" t="s">
        <v>48</v>
      </c>
      <c r="Z80" s="167" t="s">
        <v>48</v>
      </c>
      <c r="AA80" s="166">
        <f t="shared" si="1"/>
        <v>1527.5686780324186</v>
      </c>
      <c r="AB80" s="166">
        <f t="shared" si="2"/>
        <v>522.92468696758078</v>
      </c>
      <c r="AC80" s="166">
        <f t="shared" si="3"/>
        <v>522.92468696758078</v>
      </c>
    </row>
    <row r="81" s="85" customFormat="true" x14ac:dyDescent="0.3">
      <c r="A81" s="164" t="s">
        <v>631</v>
      </c>
      <c r="B81" s="4">
        <v>2010</v>
      </c>
      <c r="C81" s="4">
        <v>581.26467963022185</v>
      </c>
      <c r="D81" s="4">
        <v>271.23713487169789</v>
      </c>
      <c r="E81" s="4">
        <v>9.5972318635053107</v>
      </c>
      <c r="F81" s="4">
        <v>34.466978473041955</v>
      </c>
      <c r="G81" s="4">
        <v>0.40272731302237014</v>
      </c>
      <c r="H81" s="4">
        <v>474.83250033252972</v>
      </c>
      <c r="I81" s="4">
        <v>143.88697013439213</v>
      </c>
      <c r="J81" s="4">
        <v>6.6315722895800562</v>
      </c>
      <c r="K81" s="4">
        <v>10.222940932706381</v>
      </c>
      <c r="L81" s="4">
        <v>0.047352278809248673</v>
      </c>
      <c r="M81" s="4">
        <v>106.43217929769206</v>
      </c>
      <c r="N81" s="4">
        <v>127.35016473730585</v>
      </c>
      <c r="O81" s="4">
        <v>2.96565957392525</v>
      </c>
      <c r="P81" s="4">
        <v>24.244037787217838</v>
      </c>
      <c r="Q81" s="4">
        <v>0.35537503421312155</v>
      </c>
      <c r="R81" s="4">
        <v>852.5018310546875</v>
      </c>
      <c r="S81" s="4">
        <v>44.466922760009766</v>
      </c>
      <c r="T81" s="4">
        <v>618.71942138671875</v>
      </c>
      <c r="U81" s="4">
        <v>16.901876449584961</v>
      </c>
      <c r="V81" s="4">
        <v>233.78233337402344</v>
      </c>
      <c r="W81" s="4">
        <v>27.565082550048828</v>
      </c>
      <c r="X81" s="167" t="s">
        <v>48</v>
      </c>
      <c r="Y81" s="167" t="s">
        <v>48</v>
      </c>
      <c r="Z81" s="167" t="s">
        <v>48</v>
      </c>
      <c r="AA81" s="166">
        <f t="shared" si="1"/>
        <v>1569.1646147471661</v>
      </c>
      <c r="AB81" s="166">
        <f t="shared" si="2"/>
        <v>521.59219525283424</v>
      </c>
      <c r="AC81" s="166">
        <f t="shared" si="3"/>
        <v>521.59219525283424</v>
      </c>
    </row>
    <row r="82" s="85" customFormat="true" x14ac:dyDescent="0.3">
      <c r="A82" s="164" t="s">
        <v>631</v>
      </c>
      <c r="B82" s="4">
        <v>2011</v>
      </c>
      <c r="C82" s="4">
        <v>587.65368128773309</v>
      </c>
      <c r="D82" s="4">
        <v>270.61012446886201</v>
      </c>
      <c r="E82" s="4">
        <v>9.3804851420416711</v>
      </c>
      <c r="F82" s="4">
        <v>32.2966587757128</v>
      </c>
      <c r="G82" s="4">
        <v>0.38501408793356368</v>
      </c>
      <c r="H82" s="4">
        <v>480.70429745029975</v>
      </c>
      <c r="I82" s="4">
        <v>142.87522081124746</v>
      </c>
      <c r="J82" s="4">
        <v>6.491318765533201</v>
      </c>
      <c r="K82" s="4">
        <v>9.632111523430952</v>
      </c>
      <c r="L82" s="4">
        <v>0.034094494532508131</v>
      </c>
      <c r="M82" s="4">
        <v>106.94938383743334</v>
      </c>
      <c r="N82" s="4">
        <v>127.73490365761461</v>
      </c>
      <c r="O82" s="4">
        <v>2.8891663765084714</v>
      </c>
      <c r="P82" s="4">
        <v>22.66454996012088</v>
      </c>
      <c r="Q82" s="4">
        <v>0.35091959340105555</v>
      </c>
      <c r="R82" s="4">
        <v>858.2637939453125</v>
      </c>
      <c r="S82" s="4">
        <v>42.062171936035156</v>
      </c>
      <c r="T82" s="4">
        <v>623.57952880859375</v>
      </c>
      <c r="U82" s="4">
        <v>16.15751838684082</v>
      </c>
      <c r="V82" s="4">
        <v>234.68429565429688</v>
      </c>
      <c r="W82" s="4">
        <v>25.904632568359375</v>
      </c>
      <c r="X82" s="167" t="s">
        <v>48</v>
      </c>
      <c r="Y82" s="167" t="s">
        <v>48</v>
      </c>
      <c r="Z82" s="167" t="s">
        <v>48</v>
      </c>
      <c r="AA82" s="166">
        <f t="shared" si="1"/>
        <v>1612.0395250522129</v>
      </c>
      <c r="AB82" s="166">
        <f t="shared" si="2"/>
        <v>520.05909394778621</v>
      </c>
      <c r="AC82" s="166">
        <f t="shared" si="3"/>
        <v>520.05909394778621</v>
      </c>
    </row>
    <row r="83" s="85" customFormat="true" x14ac:dyDescent="0.3">
      <c r="A83" s="164" t="s">
        <v>631</v>
      </c>
      <c r="B83" s="4">
        <v>2012</v>
      </c>
      <c r="C83" s="4">
        <v>593.79958324114727</v>
      </c>
      <c r="D83" s="4">
        <v>270.14707686090259</v>
      </c>
      <c r="E83" s="4">
        <v>9.1561855741962095</v>
      </c>
      <c r="F83" s="4">
        <v>30.120930111292473</v>
      </c>
      <c r="G83" s="4">
        <v>0.36795401936155803</v>
      </c>
      <c r="H83" s="4">
        <v>486.37288141666312</v>
      </c>
      <c r="I83" s="4">
        <v>141.88040752255387</v>
      </c>
      <c r="J83" s="4">
        <v>6.342819074798367</v>
      </c>
      <c r="K83" s="4">
        <v>9.0241871831330496</v>
      </c>
      <c r="L83" s="4">
        <v>0.020927281718048057</v>
      </c>
      <c r="M83" s="4">
        <v>107.42670182448398</v>
      </c>
      <c r="N83" s="4">
        <v>128.26666933834852</v>
      </c>
      <c r="O83" s="4">
        <v>2.8133664993978367</v>
      </c>
      <c r="P83" s="4">
        <v>21.09674078632629</v>
      </c>
      <c r="Q83" s="4">
        <v>0.34702673764351</v>
      </c>
      <c r="R83" s="4">
        <v>863.94671630859375</v>
      </c>
      <c r="S83" s="4">
        <v>39.645057678222656</v>
      </c>
      <c r="T83" s="4">
        <v>628.2532958984375</v>
      </c>
      <c r="U83" s="4">
        <v>15.387931823730469</v>
      </c>
      <c r="V83" s="4">
        <v>235.69337463378906</v>
      </c>
      <c r="W83" s="4">
        <v>24.257135391235352</v>
      </c>
      <c r="X83" s="167" t="s">
        <v>48</v>
      </c>
      <c r="Y83" s="167" t="s">
        <v>48</v>
      </c>
      <c r="Z83" s="167" t="s">
        <v>48</v>
      </c>
      <c r="AA83" s="166">
        <f t="shared" si="1"/>
        <v>1656.0944993553958</v>
      </c>
      <c r="AB83" s="166">
        <f t="shared" si="2"/>
        <v>518.33495364460418</v>
      </c>
      <c r="AC83" s="166">
        <f t="shared" si="3"/>
        <v>518.33495364460418</v>
      </c>
    </row>
    <row r="84" s="85" customFormat="true" x14ac:dyDescent="0.3">
      <c r="A84" s="164" t="s">
        <v>631</v>
      </c>
      <c r="B84" s="4">
        <v>2013</v>
      </c>
      <c r="C84" s="4">
        <v>599.78404517721276</v>
      </c>
      <c r="D84" s="4">
        <v>269.74571472784163</v>
      </c>
      <c r="E84" s="4">
        <v>8.9304710577489921</v>
      </c>
      <c r="F84" s="4">
        <v>27.982895341978502</v>
      </c>
      <c r="G84" s="4">
        <v>0.34559222396579697</v>
      </c>
      <c r="H84" s="4">
        <v>491.96130904945187</v>
      </c>
      <c r="I84" s="4">
        <v>140.94905525319598</v>
      </c>
      <c r="J84" s="4">
        <v>6.1934994388821289</v>
      </c>
      <c r="K84" s="4">
        <v>8.3878145476947772</v>
      </c>
      <c r="L84" s="4">
        <v>0.018289623449167961</v>
      </c>
      <c r="M84" s="4">
        <v>107.8227361277609</v>
      </c>
      <c r="N84" s="4">
        <v>128.79665947464551</v>
      </c>
      <c r="O84" s="4">
        <v>2.736971618866864</v>
      </c>
      <c r="P84" s="4">
        <v>19.595083935806134</v>
      </c>
      <c r="Q84" s="4">
        <v>0.32730260051662918</v>
      </c>
      <c r="R84" s="4">
        <v>869.52972412109375</v>
      </c>
      <c r="S84" s="4">
        <v>37.258991241455078</v>
      </c>
      <c r="T84" s="4">
        <v>632.910400390625</v>
      </c>
      <c r="U84" s="4">
        <v>14.599602699279785</v>
      </c>
      <c r="V84" s="4">
        <v>236.61940002441406</v>
      </c>
      <c r="W84" s="4">
        <v>22.659355163574219</v>
      </c>
      <c r="X84" s="167" t="s">
        <v>48</v>
      </c>
      <c r="Y84" s="167" t="s">
        <v>48</v>
      </c>
      <c r="Z84" s="167" t="s">
        <v>48</v>
      </c>
      <c r="AA84" s="166">
        <f t="shared" si="1"/>
        <v>1701.1297795804023</v>
      </c>
      <c r="AB84" s="166">
        <f t="shared" si="2"/>
        <v>516.3972154195975</v>
      </c>
      <c r="AC84" s="166">
        <f t="shared" si="3"/>
        <v>516.3972154195975</v>
      </c>
    </row>
    <row r="85" s="85" customFormat="true" x14ac:dyDescent="0.3">
      <c r="A85" s="164" t="s">
        <v>631</v>
      </c>
      <c r="B85" s="4">
        <v>2014</v>
      </c>
      <c r="C85" s="4">
        <v>605.60615615121787</v>
      </c>
      <c r="D85" s="4">
        <v>269.35505598955621</v>
      </c>
      <c r="E85" s="4">
        <v>8.7706279574661448</v>
      </c>
      <c r="F85" s="4">
        <v>25.901958496691954</v>
      </c>
      <c r="G85" s="4">
        <v>0.32810644199400857</v>
      </c>
      <c r="H85" s="4">
        <v>497.4756980812121</v>
      </c>
      <c r="I85" s="4">
        <v>140.05733575079236</v>
      </c>
      <c r="J85" s="4">
        <v>6.0928197899118688</v>
      </c>
      <c r="K85" s="4">
        <v>7.7149481660317782</v>
      </c>
      <c r="L85" s="4">
        <v>0.017907278442949506</v>
      </c>
      <c r="M85" s="4">
        <v>108.1304580700058</v>
      </c>
      <c r="N85" s="4">
        <v>129.2977202387637</v>
      </c>
      <c r="O85" s="4">
        <v>2.6778081675542742</v>
      </c>
      <c r="P85" s="4">
        <v>18.187006310207931</v>
      </c>
      <c r="Q85" s="4">
        <v>0.31019916355105903</v>
      </c>
      <c r="R85" s="4">
        <v>874.96124267578125</v>
      </c>
      <c r="S85" s="4">
        <v>35.000679016113281</v>
      </c>
      <c r="T85" s="4">
        <v>637.5330810546875</v>
      </c>
      <c r="U85" s="4">
        <v>13.825669288635254</v>
      </c>
      <c r="V85" s="4">
        <v>237.42819213867188</v>
      </c>
      <c r="W85" s="4">
        <v>21.175010681152344</v>
      </c>
      <c r="X85" s="167" t="s">
        <v>48</v>
      </c>
      <c r="Y85" s="167" t="s">
        <v>48</v>
      </c>
      <c r="Z85" s="167" t="s">
        <v>48</v>
      </c>
      <c r="AA85" s="166">
        <f t="shared" si="1"/>
        <v>1747.1430544904292</v>
      </c>
      <c r="AB85" s="166">
        <f t="shared" si="2"/>
        <v>513.93638650957098</v>
      </c>
      <c r="AC85" s="166">
        <f t="shared" si="3"/>
        <v>513.93638650957098</v>
      </c>
    </row>
    <row r="86" s="85" customFormat="true" x14ac:dyDescent="0.3">
      <c r="A86" s="164" t="s">
        <v>631</v>
      </c>
      <c r="B86" s="4">
        <v>2015</v>
      </c>
      <c r="C86" s="4">
        <v>611.56489523229288</v>
      </c>
      <c r="D86" s="4">
        <v>268.27507300253973</v>
      </c>
      <c r="E86" s="4">
        <v>8.6600925829495434</v>
      </c>
      <c r="F86" s="4">
        <v>24.317766093991715</v>
      </c>
      <c r="G86" s="4">
        <v>0.31576359573345253</v>
      </c>
      <c r="H86" s="4">
        <v>503.06573603848756</v>
      </c>
      <c r="I86" s="4">
        <v>138.64051640670579</v>
      </c>
      <c r="J86" s="4">
        <v>6.0289831669124414</v>
      </c>
      <c r="K86" s="4">
        <v>7.5054088740613025</v>
      </c>
      <c r="L86" s="4">
        <v>0.0076142075279825141</v>
      </c>
      <c r="M86" s="4">
        <v>108.49915919380523</v>
      </c>
      <c r="N86" s="4">
        <v>129.63455659583428</v>
      </c>
      <c r="O86" s="4">
        <v>2.6311094160371016</v>
      </c>
      <c r="P86" s="4">
        <v>16.81235938560528</v>
      </c>
      <c r="Q86" s="4">
        <v>0.30814938820547005</v>
      </c>
      <c r="R86" s="4">
        <v>879.8399658203125</v>
      </c>
      <c r="S86" s="4">
        <v>33.293651580810547</v>
      </c>
      <c r="T86" s="4">
        <v>641.70623779296875</v>
      </c>
      <c r="U86" s="4">
        <v>13.541990280151367</v>
      </c>
      <c r="V86" s="4">
        <v>238.13369750976563</v>
      </c>
      <c r="W86" s="4">
        <v>19.751625061035156</v>
      </c>
      <c r="X86" s="167" t="s">
        <v>48</v>
      </c>
      <c r="Y86" s="167" t="s">
        <v>48</v>
      </c>
      <c r="Z86" s="167" t="s">
        <v>48</v>
      </c>
      <c r="AA86" s="166">
        <f t="shared" si="1"/>
        <v>1794.0542649879014</v>
      </c>
      <c r="AB86" s="166">
        <f t="shared" si="2"/>
        <v>510.79399601209838</v>
      </c>
      <c r="AC86" s="166">
        <f t="shared" si="3"/>
        <v>510.79399601209838</v>
      </c>
    </row>
    <row r="87" s="85" customFormat="true" x14ac:dyDescent="0.3">
      <c r="A87" s="164" t="s">
        <v>631</v>
      </c>
      <c r="B87" s="4">
        <v>2016</v>
      </c>
      <c r="C87" s="4">
        <v>616.98317136547598</v>
      </c>
      <c r="D87" s="4">
        <v>267.20569504785578</v>
      </c>
      <c r="E87" s="4">
        <v>8.6499698035284407</v>
      </c>
      <c r="F87" s="4">
        <v>23.16053000881837</v>
      </c>
      <c r="G87" s="4">
        <v>0.31525922827046521</v>
      </c>
      <c r="H87" s="4">
        <v>508.32337111219942</v>
      </c>
      <c r="I87" s="4">
        <v>137.49900252830548</v>
      </c>
      <c r="J87" s="4">
        <v>6.043108763475872</v>
      </c>
      <c r="K87" s="4">
        <v>7.3406134547810309</v>
      </c>
      <c r="L87" s="4">
        <v>0.007606774142215637</v>
      </c>
      <c r="M87" s="4">
        <v>108.65980025327659</v>
      </c>
      <c r="N87" s="4">
        <v>129.70669251955007</v>
      </c>
      <c r="O87" s="4">
        <v>2.6068610400525682</v>
      </c>
      <c r="P87" s="4">
        <v>15.81991445309292</v>
      </c>
      <c r="Q87" s="4">
        <v>0.30765245412824954</v>
      </c>
      <c r="R87" s="4">
        <v>884.18890380859375</v>
      </c>
      <c r="S87" s="4">
        <v>32.125751495361328</v>
      </c>
      <c r="T87" s="4">
        <v>645.8223876953125</v>
      </c>
      <c r="U87" s="4">
        <v>13.391334533691406</v>
      </c>
      <c r="V87" s="4">
        <v>238.36650085449219</v>
      </c>
      <c r="W87" s="4">
        <v>18.73442268371582</v>
      </c>
      <c r="X87" s="167" t="s">
        <v>48</v>
      </c>
      <c r="Y87" s="167" t="s">
        <v>48</v>
      </c>
      <c r="Z87" s="167" t="s">
        <v>48</v>
      </c>
      <c r="AA87" s="166">
        <f t="shared" si="1"/>
        <v>1794.0542649879014</v>
      </c>
      <c r="AB87" s="166">
        <f t="shared" si="2"/>
        <v>510.79399601209838</v>
      </c>
      <c r="AC87" s="166">
        <f t="shared" si="3"/>
        <v>510.79399601209838</v>
      </c>
    </row>
    <row r="88" s="85" customFormat="true" x14ac:dyDescent="0.3">
      <c r="A88" s="164" t="s">
        <v>631</v>
      </c>
      <c r="B88" s="4">
        <v>2017</v>
      </c>
      <c r="C88" s="4">
        <v>621.97297308180907</v>
      </c>
      <c r="D88" s="4">
        <v>266.41274026351527</v>
      </c>
      <c r="E88" s="4">
        <v>8.6393099451865485</v>
      </c>
      <c r="F88" s="4">
        <v>22.118446819536274</v>
      </c>
      <c r="G88" s="4">
        <v>0.31411857403490701</v>
      </c>
      <c r="H88" s="4">
        <v>513.28029951234805</v>
      </c>
      <c r="I88" s="4">
        <v>136.69633198241581</v>
      </c>
      <c r="J88" s="4">
        <v>6.0546791024163973</v>
      </c>
      <c r="K88" s="4">
        <v>7.1797297236448072</v>
      </c>
      <c r="L88" s="4">
        <v>0.0075990148072739563</v>
      </c>
      <c r="M88" s="4">
        <v>108.69267356946101</v>
      </c>
      <c r="N88" s="4">
        <v>129.71640828109935</v>
      </c>
      <c r="O88" s="4">
        <v>2.5846308427701521</v>
      </c>
      <c r="P88" s="4">
        <v>14.938719566444467</v>
      </c>
      <c r="Q88" s="4">
        <v>0.30651955922763308</v>
      </c>
      <c r="R88" s="4">
        <v>888.38568115234375</v>
      </c>
      <c r="S88" s="4">
        <v>31.071887969970703</v>
      </c>
      <c r="T88" s="4">
        <v>649.97662353515625</v>
      </c>
      <c r="U88" s="4">
        <v>13.242008209228516</v>
      </c>
      <c r="V88" s="4">
        <v>238.40907287597656</v>
      </c>
      <c r="W88" s="4">
        <v>17.829868316650391</v>
      </c>
      <c r="X88" s="167" t="s">
        <v>48</v>
      </c>
      <c r="Y88" s="167" t="s">
        <v>48</v>
      </c>
      <c r="Z88" s="167" t="s">
        <v>48</v>
      </c>
      <c r="AA88" s="166">
        <f t="shared" si="1"/>
        <v>1794.0542649879014</v>
      </c>
      <c r="AB88" s="166">
        <f t="shared" si="2"/>
        <v>510.79399601209838</v>
      </c>
      <c r="AC88" s="166">
        <f t="shared" si="3"/>
        <v>510.79399601209838</v>
      </c>
    </row>
    <row r="89" s="85" customFormat="true" x14ac:dyDescent="0.3"/>
    <row r="90" s="85" customFormat="true" x14ac:dyDescent="0.3">
      <c r="I90" s="5"/>
      <c r="J90" s="5"/>
      <c r="X90" s="85" t="str">
        <f>CONCATENATE("Population (", X88,")")</f>
        <v>Population (millions)</v>
      </c>
      <c r="Y90" s="85" t="str">
        <f>CONCATENATE("Population (", Y88,")")</f>
        <v>Population (millions)</v>
      </c>
      <c r="Z90" s="85" t="str">
        <f>CONCATENATE("Population (", Z88,")")</f>
        <v>Population (thousands)</v>
      </c>
    </row>
    <row r="91" s="85" customFormat="true" x14ac:dyDescent="0.3">
      <c r="I91" s="5"/>
      <c r="J91" s="5"/>
    </row>
    <row r="92" s="85" customFormat="true" x14ac:dyDescent="0.3">
      <c r="I92" s="5"/>
    </row>
    <row r="93" x14ac:dyDescent="0.3">
      <c r="I93" s="84"/>
    </row>
    <row r="94" x14ac:dyDescent="0.3">
      <c r="I94" s="84"/>
    </row>
    <row r="95" x14ac:dyDescent="0.3">
      <c r="I95" s="84"/>
      <c r="J95" s="84"/>
    </row>
    <row r="96" x14ac:dyDescent="0.3">
      <c r="I96" s="84"/>
      <c r="J96" s="84"/>
    </row>
    <row r="97" x14ac:dyDescent="0.3">
      <c r="I97" s="84"/>
      <c r="J97" s="84"/>
    </row>
    <row r="98" x14ac:dyDescent="0.3">
      <c r="I98" s="84"/>
      <c r="J98" s="84"/>
    </row>
    <row r="99" x14ac:dyDescent="0.3">
      <c r="I99" s="84"/>
      <c r="J99" s="84"/>
    </row>
    <row r="100" x14ac:dyDescent="0.3">
      <c r="I100" s="84"/>
      <c r="J100" s="84"/>
    </row>
    <row r="101" x14ac:dyDescent="0.3">
      <c r="I101" s="84"/>
      <c r="J101" s="84"/>
    </row>
    <row r="102" x14ac:dyDescent="0.3">
      <c r="I102" s="84"/>
      <c r="J102" s="84"/>
      <c r="AH102" s="4"/>
      <c r="AQ102" s="4"/>
    </row>
    <row r="103" x14ac:dyDescent="0.3">
      <c r="I103" s="84"/>
      <c r="J103" s="84"/>
    </row>
    <row r="104" x14ac:dyDescent="0.3">
      <c r="I104" s="84"/>
      <c r="J104" s="84"/>
    </row>
    <row r="105" x14ac:dyDescent="0.3">
      <c r="I105" s="84"/>
      <c r="J105" s="84"/>
    </row>
    <row r="106" x14ac:dyDescent="0.3">
      <c r="I106" s="84"/>
      <c r="J106" s="84"/>
    </row>
    <row r="107" x14ac:dyDescent="0.3">
      <c r="I107" s="84"/>
      <c r="J107" s="84"/>
    </row>
    <row r="108" x14ac:dyDescent="0.3">
      <c r="I108" s="84"/>
      <c r="J108" s="84"/>
    </row>
    <row r="109" x14ac:dyDescent="0.3">
      <c r="I109" s="84"/>
      <c r="J109" s="84"/>
    </row>
    <row r="110" x14ac:dyDescent="0.3">
      <c r="I110" s="84"/>
      <c r="J110" s="84"/>
    </row>
    <row r="111" x14ac:dyDescent="0.3">
      <c r="I111" s="84"/>
      <c r="J111" s="84"/>
    </row>
    <row r="112" x14ac:dyDescent="0.3">
      <c r="G112" s="5"/>
      <c r="H112" s="5"/>
      <c r="I112" s="5"/>
      <c r="J112" s="5"/>
      <c r="K112" s="5"/>
      <c r="L112" s="5"/>
      <c r="M112" s="5"/>
      <c r="N112" s="5"/>
      <c r="R112" s="5"/>
    </row>
    <row r="113" x14ac:dyDescent="0.3">
      <c r="R113" s="5"/>
    </row>
    <row r="114" x14ac:dyDescent="0.3">
      <c r="R114" s="5"/>
    </row>
    <row r="115" x14ac:dyDescent="0.3">
      <c r="R115" s="5"/>
    </row>
  </sheetData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D62EF-1DA2-4650-B218-D4271F83A05C}">
  <sheetPr codeName="Sheet18">
    <tabColor rgb="FF358E43"/>
  </sheetPr>
  <dimension ref="A1:P143"/>
  <sheetViews>
    <sheetView topLeftCell="A58" workbookViewId="0">
      <selection activeCell="N86" sqref="N86"/>
    </sheetView>
  </sheetViews>
  <sheetFormatPr defaultColWidth="9.109375" defaultRowHeight="14.4" x14ac:dyDescent="0.3"/>
  <cols>
    <col min="1" max="1" width="9.109375" style="1"/>
    <col min="2" max="2" width="15.109375" style="1" bestFit="true" customWidth="true"/>
    <col min="3" max="3" width="10.6640625" style="1" bestFit="true" customWidth="true"/>
    <col min="4" max="4" width="13.6640625" style="1" bestFit="true" customWidth="true"/>
    <col min="5" max="5" width="9.109375" style="1"/>
    <col min="6" max="6" width="13.33203125" style="1" bestFit="true" customWidth="true"/>
    <col min="7" max="7" width="56.5546875" style="1" customWidth="true"/>
    <col min="8" max="8" width="5.88671875" style="1" customWidth="true"/>
    <col min="9" max="9" width="22.5546875" style="1" customWidth="true"/>
    <col min="10" max="10" width="20.109375" style="1" customWidth="true"/>
    <col min="11" max="12" width="5.88671875" style="1" customWidth="true"/>
    <col min="13" max="16" width="9.109375" style="1"/>
    <col min="17" max="17" width="34.6640625" style="1" bestFit="true" customWidth="true"/>
    <col min="18" max="16384" width="9.109375" style="1"/>
  </cols>
  <sheetData>
    <row r="1" s="14" customFormat="true" x14ac:dyDescent="0.3">
      <c r="A1" s="112" t="s">
        <v>226</v>
      </c>
    </row>
    <row r="2" s="85" customFormat="true" ht="23.4" x14ac:dyDescent="0.45">
      <c r="A2" s="169" t="s">
        <v>179</v>
      </c>
      <c r="G2" s="75"/>
      <c r="J2" s="75"/>
    </row>
    <row r="3" s="85" customFormat="true" x14ac:dyDescent="0.3">
      <c r="B3" s="14"/>
      <c r="C3" s="14"/>
      <c r="H3" s="133" t="s">
        <v>358</v>
      </c>
      <c r="N3" s="134" t="s">
        <v>293</v>
      </c>
      <c r="O3" s="134"/>
      <c r="P3" s="134"/>
    </row>
    <row r="4" s="85" customFormat="true" x14ac:dyDescent="0.3">
      <c r="B4" s="14"/>
      <c r="C4" s="14"/>
      <c r="H4" s="161" t="s">
        <v>225</v>
      </c>
      <c r="I4" s="161"/>
      <c r="J4" s="161"/>
      <c r="K4" s="161"/>
      <c r="L4" s="161"/>
      <c r="N4" s="134"/>
      <c r="O4" s="134"/>
      <c r="P4" s="134"/>
    </row>
    <row r="5" s="85" customFormat="true" x14ac:dyDescent="0.3">
      <c r="B5" s="107"/>
      <c r="C5" s="107"/>
      <c r="D5" s="107"/>
      <c r="E5" s="107"/>
      <c r="F5" s="107"/>
      <c r="H5" s="161" t="str">
        <f>P6</f>
        <v>million</v>
      </c>
      <c r="I5" s="161" t="s">
        <v>1</v>
      </c>
      <c r="J5" s="161" t="s">
        <v>47</v>
      </c>
      <c r="K5" s="161"/>
      <c r="L5" s="160"/>
      <c r="N5" s="134" t="s">
        <v>142</v>
      </c>
      <c r="O5" s="134" t="s">
        <v>359</v>
      </c>
      <c r="P5" s="134" t="s">
        <v>296</v>
      </c>
    </row>
    <row r="6" s="85" customFormat="true" x14ac:dyDescent="0.3">
      <c r="H6" s="201" t="str">
        <f>O6</f>
        <v/>
      </c>
      <c r="I6" s="202" t="e">
        <f>+CONCATENATE(J6,", ",ROUND(H6,0))</f>
        <v>#VALUE!</v>
      </c>
      <c r="J6" s="202" t="str">
        <f>N6</f>
        <v>Country A</v>
      </c>
      <c r="K6" s="203"/>
      <c r="L6" s="202"/>
      <c r="N6" s="134" t="s">
        <v>632</v>
      </c>
      <c r="O6" s="4">
        <v>13.704621315002441</v>
      </c>
      <c r="P6" s="134" t="s">
        <v>48</v>
      </c>
    </row>
    <row r="7" s="85" customFormat="true" x14ac:dyDescent="0.3">
      <c r="H7" s="201" t="str">
        <f t="shared" ref="H7:H10" si="0">O7</f>
        <v/>
      </c>
      <c r="I7" s="202" t="e">
        <f t="shared" ref="I7:I11" si="1">+CONCATENATE(J7,", ",ROUND(H7,0))</f>
        <v>#VALUE!</v>
      </c>
      <c r="J7" s="202" t="str">
        <f>N7</f>
        <v>Country B</v>
      </c>
      <c r="K7" s="203"/>
      <c r="L7" s="202"/>
      <c r="N7" s="134" t="s">
        <v>635</v>
      </c>
      <c r="O7" s="4">
        <v>3.0876979827880859</v>
      </c>
      <c r="P7" s="134" t="s">
        <v>48</v>
      </c>
    </row>
    <row r="8" s="85" customFormat="true" x14ac:dyDescent="0.3">
      <c r="B8" s="107"/>
      <c r="C8" s="107"/>
      <c r="D8" s="107"/>
      <c r="H8" s="201" t="str">
        <f t="shared" si="0"/>
        <v/>
      </c>
      <c r="I8" s="202" t="e">
        <f t="shared" si="1"/>
        <v>#VALUE!</v>
      </c>
      <c r="J8" s="202" t="str">
        <f>N8</f>
        <v>Country C</v>
      </c>
      <c r="K8" s="203"/>
      <c r="L8" s="203"/>
      <c r="N8" s="134" t="s">
        <v>520</v>
      </c>
      <c r="O8" s="4">
        <v>2.1823492050170898</v>
      </c>
      <c r="P8" s="134" t="s">
        <v>48</v>
      </c>
    </row>
    <row r="9" s="85" customFormat="true" x14ac:dyDescent="0.3">
      <c r="H9" s="201" t="str">
        <f t="shared" si="0"/>
        <v/>
      </c>
      <c r="I9" s="202" t="e">
        <f t="shared" si="1"/>
        <v>#VALUE!</v>
      </c>
      <c r="J9" s="202" t="str">
        <f>N9</f>
        <v>Country D</v>
      </c>
      <c r="K9" s="203"/>
      <c r="L9" s="203"/>
      <c r="N9" s="134" t="s">
        <v>525</v>
      </c>
      <c r="O9" s="4">
        <v>1.6697009801864624</v>
      </c>
      <c r="P9" s="134" t="s">
        <v>48</v>
      </c>
    </row>
    <row r="10" s="85" customFormat="true" x14ac:dyDescent="0.3">
      <c r="H10" s="201" t="str">
        <f t="shared" si="0"/>
        <v/>
      </c>
      <c r="I10" s="202" t="e">
        <f t="shared" si="1"/>
        <v>#VALUE!</v>
      </c>
      <c r="J10" s="202" t="str">
        <f>N10</f>
        <v>Country E</v>
      </c>
      <c r="K10" s="203"/>
      <c r="L10" s="203"/>
      <c r="N10" s="134" t="s">
        <v>646</v>
      </c>
      <c r="O10" s="4">
        <v>0.99157792329788208</v>
      </c>
      <c r="P10" s="134" t="s">
        <v>48</v>
      </c>
    </row>
    <row r="11" s="85" customFormat="true" x14ac:dyDescent="0.3">
      <c r="H11" s="201" t="e">
        <f>O11-SUM(H6:H10)</f>
        <v>#VALUE!</v>
      </c>
      <c r="I11" s="202" t="e">
        <f t="shared" si="1"/>
        <v>#VALUE!</v>
      </c>
      <c r="J11" s="202" t="s">
        <v>46</v>
      </c>
      <c r="K11" s="203"/>
      <c r="L11" s="203"/>
      <c r="N11" s="134" t="s">
        <v>631</v>
      </c>
      <c r="O11" s="4">
        <v>31.071874618530273</v>
      </c>
      <c r="P11" s="134" t="s">
        <v>48</v>
      </c>
    </row>
    <row r="12" s="85" customFormat="true" x14ac:dyDescent="0.3"/>
    <row r="13" s="85" customFormat="true" x14ac:dyDescent="0.3">
      <c r="N13" s="85" t="str">
        <f>CONCATENATE(IF(ISNUMBER(O11), ROUND(O11,0), "?")," ",P11," people in ",N11," lack basic sanitation services")</f>
        <v>? million people in Region lack basic sanitation services</v>
      </c>
    </row>
    <row r="14" s="85" customFormat="true" x14ac:dyDescent="0.3">
      <c r="C14" s="107"/>
    </row>
    <row r="15" s="85" customFormat="true" x14ac:dyDescent="0.3"/>
    <row r="16" s="85" customFormat="true" x14ac:dyDescent="0.3"/>
    <row r="17" s="85" customFormat="true" x14ac:dyDescent="0.3"/>
    <row r="18" s="85" customFormat="true" x14ac:dyDescent="0.3"/>
    <row r="19" s="85" customFormat="true" x14ac:dyDescent="0.3"/>
    <row r="20" s="85" customFormat="true" x14ac:dyDescent="0.3"/>
    <row r="21" s="85" customFormat="true" x14ac:dyDescent="0.3"/>
    <row r="22" s="85" customFormat="true" ht="18" x14ac:dyDescent="0.35">
      <c r="A22" s="170" t="str">
        <f>CONCATENATE("Figure S3A: Countries in ",N11," with the highest number of people who did not use a basic sanitation service in 2017")</f>
        <v>Figure S3A: Countries in Region with the highest number of people who did not use a basic sanitation service in 2017</v>
      </c>
    </row>
    <row r="23" s="85" customFormat="true" x14ac:dyDescent="0.3">
      <c r="A23" s="19" t="s">
        <v>181</v>
      </c>
    </row>
    <row r="24" s="85" customFormat="true" x14ac:dyDescent="0.3"/>
    <row r="25" s="85" customFormat="true" x14ac:dyDescent="0.3"/>
    <row r="26" s="85" customFormat="true" ht="23.4" x14ac:dyDescent="0.45">
      <c r="A26" s="169" t="s">
        <v>282</v>
      </c>
      <c r="G26" s="75"/>
      <c r="J26" s="75"/>
    </row>
    <row r="27" s="85" customFormat="true" x14ac:dyDescent="0.3">
      <c r="B27" s="14"/>
      <c r="C27" s="14"/>
      <c r="H27" s="133" t="s">
        <v>358</v>
      </c>
      <c r="N27" s="134" t="s">
        <v>295</v>
      </c>
      <c r="O27" s="134"/>
      <c r="P27" s="134"/>
    </row>
    <row r="28" s="85" customFormat="true" x14ac:dyDescent="0.3">
      <c r="B28" s="14"/>
      <c r="C28" s="14"/>
      <c r="H28" s="161" t="s">
        <v>285</v>
      </c>
      <c r="I28" s="161"/>
      <c r="J28" s="161"/>
      <c r="K28" s="161"/>
      <c r="L28" s="161"/>
      <c r="N28" s="134"/>
      <c r="O28" s="134"/>
      <c r="P28" s="134"/>
    </row>
    <row r="29" s="85" customFormat="true" x14ac:dyDescent="0.3">
      <c r="B29" s="107"/>
      <c r="C29" s="107"/>
      <c r="D29" s="107"/>
      <c r="E29" s="107"/>
      <c r="F29" s="107"/>
      <c r="H29" s="161" t="str">
        <f>P30</f>
        <v>million</v>
      </c>
      <c r="I29" s="161" t="s">
        <v>1</v>
      </c>
      <c r="J29" s="161" t="s">
        <v>47</v>
      </c>
      <c r="K29" s="161"/>
      <c r="L29" s="160"/>
      <c r="N29" s="134" t="s">
        <v>142</v>
      </c>
      <c r="O29" s="134" t="s">
        <v>360</v>
      </c>
      <c r="P29" s="134" t="s">
        <v>296</v>
      </c>
    </row>
    <row r="30" s="85" customFormat="true" x14ac:dyDescent="0.3">
      <c r="H30" s="201">
        <f>O30</f>
        <v>0</v>
      </c>
      <c r="I30" s="202" t="str">
        <f>+CONCATENATE(J30,", ",ROUND(H30,0))</f>
        <v>0, 0</v>
      </c>
      <c r="J30" s="202">
        <f>N30</f>
        <v>0</v>
      </c>
      <c r="K30" s="203"/>
      <c r="L30" s="202"/>
      <c r="N30" s="134" t="s">
        <v>632</v>
      </c>
      <c r="O30" s="4">
        <v>5.6071314811706543</v>
      </c>
      <c r="P30" s="134" t="s">
        <v>48</v>
      </c>
    </row>
    <row r="31" s="85" customFormat="true" x14ac:dyDescent="0.3">
      <c r="H31" s="201">
        <f t="shared" ref="H31:H34" si="3">O31</f>
        <v>0</v>
      </c>
      <c r="I31" s="202" t="str">
        <f t="shared" ref="I31:I35" si="4">+CONCATENATE(J31,", ",ROUND(H31,0))</f>
        <v>0, 0</v>
      </c>
      <c r="J31" s="202">
        <f>N31</f>
        <v>0</v>
      </c>
      <c r="K31" s="203"/>
      <c r="L31" s="202"/>
      <c r="N31" s="134" t="s">
        <v>525</v>
      </c>
      <c r="O31" s="4">
        <v>0.79845374822616577</v>
      </c>
      <c r="P31" s="134" t="s">
        <v>48</v>
      </c>
    </row>
    <row r="32" s="85" customFormat="true" x14ac:dyDescent="0.3">
      <c r="B32" s="107"/>
      <c r="C32" s="107"/>
      <c r="D32" s="107"/>
      <c r="H32" s="201">
        <f t="shared" si="3"/>
        <v>0</v>
      </c>
      <c r="I32" s="202" t="str">
        <f t="shared" si="4"/>
        <v>0, 0</v>
      </c>
      <c r="J32" s="202">
        <f>N32</f>
        <v>0</v>
      </c>
      <c r="K32" s="203"/>
      <c r="L32" s="203"/>
      <c r="N32" s="134" t="s">
        <v>648</v>
      </c>
      <c r="O32" s="4">
        <v>0.73455029726028442</v>
      </c>
      <c r="P32" s="134" t="s">
        <v>48</v>
      </c>
    </row>
    <row r="33" s="85" customFormat="true" x14ac:dyDescent="0.3">
      <c r="H33" s="201">
        <f t="shared" si="3"/>
        <v>0</v>
      </c>
      <c r="I33" s="202" t="str">
        <f t="shared" si="4"/>
        <v>0, 0</v>
      </c>
      <c r="J33" s="202">
        <f>N33</f>
        <v>0</v>
      </c>
      <c r="K33" s="203"/>
      <c r="L33" s="203"/>
      <c r="N33" s="134" t="s">
        <v>646</v>
      </c>
      <c r="O33" s="4">
        <v>0.69931483268737793</v>
      </c>
      <c r="P33" s="134" t="s">
        <v>48</v>
      </c>
    </row>
    <row r="34" s="85" customFormat="true" x14ac:dyDescent="0.3">
      <c r="H34" s="201">
        <f t="shared" si="3"/>
        <v>0</v>
      </c>
      <c r="I34" s="202" t="str">
        <f t="shared" si="4"/>
        <v>0, 0</v>
      </c>
      <c r="J34" s="202">
        <f>N34</f>
        <v>0</v>
      </c>
      <c r="K34" s="203"/>
      <c r="L34" s="203"/>
      <c r="N34" s="134" t="s">
        <v>664</v>
      </c>
      <c r="O34" s="4">
        <v>0.53022611141204834</v>
      </c>
      <c r="P34" s="134" t="s">
        <v>48</v>
      </c>
    </row>
    <row r="35" s="85" customFormat="true" x14ac:dyDescent="0.3">
      <c r="H35" s="201">
        <f>O35-SUM(H30:H34)</f>
        <v>0</v>
      </c>
      <c r="I35" s="202" t="str">
        <f t="shared" si="4"/>
        <v>Rest of the Region, 0</v>
      </c>
      <c r="J35" s="202" t="s">
        <v>46</v>
      </c>
      <c r="K35" s="203"/>
      <c r="L35" s="203"/>
      <c r="N35" s="134" t="s">
        <v>631</v>
      </c>
      <c r="O35" s="4">
        <v>13.242008209228516</v>
      </c>
      <c r="P35" s="134" t="s">
        <v>48</v>
      </c>
    </row>
    <row r="36" s="85" customFormat="true" x14ac:dyDescent="0.3"/>
    <row r="37" s="85" customFormat="true" x14ac:dyDescent="0.3">
      <c r="N37" s="85" t="str">
        <f>CONCATENATE(IF(ISNUMBER(O35), ROUND(O35,0), "?")," ",P35," people in urban ",N35," lack basic sanitation services")</f>
        <v>? million people in urban  lack basic sanitation services</v>
      </c>
    </row>
    <row r="38" s="85" customFormat="true" x14ac:dyDescent="0.3">
      <c r="C38" s="107"/>
    </row>
    <row r="39" s="85" customFormat="true" x14ac:dyDescent="0.3"/>
    <row r="40" s="85" customFormat="true" x14ac:dyDescent="0.3"/>
    <row r="41" s="85" customFormat="true" x14ac:dyDescent="0.3"/>
    <row r="42" s="85" customFormat="true" x14ac:dyDescent="0.3"/>
    <row r="43" s="85" customFormat="true" x14ac:dyDescent="0.3"/>
    <row r="44" s="85" customFormat="true" x14ac:dyDescent="0.3"/>
    <row r="45" s="85" customFormat="true" x14ac:dyDescent="0.3"/>
    <row r="46" s="85" customFormat="true" ht="18" x14ac:dyDescent="0.35">
      <c r="A46" s="170" t="str">
        <f>CONCATENATE("Figure S3B: Countries in urban ",N35," with the highest number of people who did not use a basic sanitation service in 2017")</f>
        <v>Figure S3B: Countries in urban  with the highest number of people who did not use a basic sanitation service in 2017</v>
      </c>
    </row>
    <row r="47" s="85" customFormat="true" x14ac:dyDescent="0.3">
      <c r="A47" s="19" t="s">
        <v>181</v>
      </c>
    </row>
    <row r="48" s="85" customFormat="true" x14ac:dyDescent="0.3"/>
    <row r="49" s="85" customFormat="true" x14ac:dyDescent="0.3"/>
    <row r="50" s="85" customFormat="true" ht="23.4" x14ac:dyDescent="0.45">
      <c r="A50" s="169" t="s">
        <v>283</v>
      </c>
      <c r="G50" s="75"/>
      <c r="J50" s="75"/>
    </row>
    <row r="51" s="85" customFormat="true" x14ac:dyDescent="0.3">
      <c r="B51" s="14"/>
      <c r="C51" s="14"/>
      <c r="H51" s="133" t="s">
        <v>358</v>
      </c>
      <c r="N51" s="134" t="s">
        <v>294</v>
      </c>
      <c r="O51" s="134"/>
      <c r="P51" s="134"/>
    </row>
    <row r="52" s="85" customFormat="true" x14ac:dyDescent="0.3">
      <c r="B52" s="14"/>
      <c r="C52" s="14"/>
      <c r="H52" s="161" t="s">
        <v>284</v>
      </c>
      <c r="I52" s="161"/>
      <c r="J52" s="161"/>
      <c r="K52" s="161"/>
      <c r="L52" s="161"/>
      <c r="N52" s="134"/>
      <c r="O52" s="134"/>
      <c r="P52" s="134"/>
    </row>
    <row r="53" s="85" customFormat="true" x14ac:dyDescent="0.3">
      <c r="B53" s="107"/>
      <c r="C53" s="107"/>
      <c r="D53" s="107"/>
      <c r="E53" s="107"/>
      <c r="F53" s="107"/>
      <c r="H53" s="161" t="str">
        <f>P54</f>
        <v>million</v>
      </c>
      <c r="I53" s="161" t="s">
        <v>1</v>
      </c>
      <c r="J53" s="161" t="s">
        <v>47</v>
      </c>
      <c r="K53" s="161"/>
      <c r="L53" s="160"/>
      <c r="N53" s="134" t="s">
        <v>142</v>
      </c>
      <c r="O53" s="134" t="s">
        <v>361</v>
      </c>
      <c r="P53" s="134" t="s">
        <v>296</v>
      </c>
    </row>
    <row r="54" s="85" customFormat="true" x14ac:dyDescent="0.3">
      <c r="H54" s="201">
        <f>O54</f>
        <v>0</v>
      </c>
      <c r="I54" s="202" t="str">
        <f>+CONCATENATE(J54,", ",ROUND(H54,0))</f>
        <v>0, 0</v>
      </c>
      <c r="J54" s="202">
        <f>N54</f>
        <v>0</v>
      </c>
      <c r="K54" s="203"/>
      <c r="L54" s="202"/>
      <c r="N54" s="134" t="s">
        <v>632</v>
      </c>
      <c r="O54" s="4">
        <v>8.0974941253662109</v>
      </c>
      <c r="P54" s="134" t="s">
        <v>48</v>
      </c>
    </row>
    <row r="55" s="85" customFormat="true" x14ac:dyDescent="0.3">
      <c r="H55" s="201">
        <f t="shared" ref="H55:H58" si="5">O55</f>
        <v>0</v>
      </c>
      <c r="I55" s="202" t="str">
        <f t="shared" ref="I55:I59" si="6">+CONCATENATE(J55,", ",ROUND(H55,0))</f>
        <v>0, 0</v>
      </c>
      <c r="J55" s="202">
        <f>N55</f>
        <v>0</v>
      </c>
      <c r="K55" s="203"/>
      <c r="L55" s="202"/>
      <c r="N55" s="134" t="s">
        <v>635</v>
      </c>
      <c r="O55" s="4">
        <v>2.5874724388122559</v>
      </c>
      <c r="P55" s="134" t="s">
        <v>48</v>
      </c>
    </row>
    <row r="56" s="85" customFormat="true" x14ac:dyDescent="0.3">
      <c r="B56" s="107"/>
      <c r="C56" s="107"/>
      <c r="D56" s="107"/>
      <c r="H56" s="201">
        <f t="shared" si="5"/>
        <v>0</v>
      </c>
      <c r="I56" s="202" t="str">
        <f t="shared" si="6"/>
        <v>0, 0</v>
      </c>
      <c r="J56" s="202">
        <f>N56</f>
        <v>0</v>
      </c>
      <c r="K56" s="203"/>
      <c r="L56" s="203"/>
      <c r="N56" s="134" t="s">
        <v>520</v>
      </c>
      <c r="O56" s="4">
        <v>2.0753345489501953</v>
      </c>
      <c r="P56" s="134" t="s">
        <v>48</v>
      </c>
    </row>
    <row r="57" s="85" customFormat="true" x14ac:dyDescent="0.3">
      <c r="H57" s="201">
        <f t="shared" si="5"/>
        <v>0</v>
      </c>
      <c r="I57" s="202" t="str">
        <f t="shared" si="6"/>
        <v>0, 0</v>
      </c>
      <c r="J57" s="202">
        <f>N57</f>
        <v>0</v>
      </c>
      <c r="K57" s="203"/>
      <c r="L57" s="203"/>
      <c r="N57" s="134" t="s">
        <v>525</v>
      </c>
      <c r="O57" s="4">
        <v>0.87124627828598022</v>
      </c>
      <c r="P57" s="134" t="s">
        <v>48</v>
      </c>
    </row>
    <row r="58" s="85" customFormat="true" x14ac:dyDescent="0.3">
      <c r="H58" s="201">
        <f t="shared" si="5"/>
        <v>0</v>
      </c>
      <c r="I58" s="202" t="str">
        <f t="shared" si="6"/>
        <v>0, 0</v>
      </c>
      <c r="J58" s="202">
        <f>N58</f>
        <v>0</v>
      </c>
      <c r="K58" s="203"/>
      <c r="L58" s="203"/>
      <c r="N58" s="134" t="s">
        <v>498</v>
      </c>
      <c r="O58" s="4">
        <v>0.72269320487976074</v>
      </c>
      <c r="P58" s="134" t="s">
        <v>48</v>
      </c>
    </row>
    <row r="59" s="85" customFormat="true" x14ac:dyDescent="0.3">
      <c r="H59" s="201">
        <f>O59-SUM(H54:H58)</f>
        <v>0</v>
      </c>
      <c r="I59" s="202" t="str">
        <f t="shared" si="6"/>
        <v>Rest of the Region, 0</v>
      </c>
      <c r="J59" s="202" t="s">
        <v>46</v>
      </c>
      <c r="K59" s="203"/>
      <c r="L59" s="203"/>
      <c r="N59" s="134" t="s">
        <v>631</v>
      </c>
      <c r="O59" s="4">
        <v>17.829868316650391</v>
      </c>
      <c r="P59" s="134" t="s">
        <v>48</v>
      </c>
    </row>
    <row r="60" s="85" customFormat="true" x14ac:dyDescent="0.3"/>
    <row r="61" s="85" customFormat="true" x14ac:dyDescent="0.3">
      <c r="N61" s="85" t="str">
        <f>CONCATENATE(IF(ISNUMBER(O59), ROUND(O59,0), "?")," ",P59," people in rural ",N59," lack basic sanitation services")</f>
        <v>? million people in rural  lack basic sanitation services</v>
      </c>
    </row>
    <row r="62" s="85" customFormat="true" x14ac:dyDescent="0.3">
      <c r="C62" s="107"/>
    </row>
    <row r="63" s="85" customFormat="true" x14ac:dyDescent="0.3"/>
    <row r="64" s="85" customFormat="true" x14ac:dyDescent="0.3"/>
    <row r="65" s="85" customFormat="true" x14ac:dyDescent="0.3"/>
    <row r="66" s="85" customFormat="true" x14ac:dyDescent="0.3"/>
    <row r="67" s="85" customFormat="true" x14ac:dyDescent="0.3"/>
    <row r="68" s="85" customFormat="true" x14ac:dyDescent="0.3"/>
    <row r="69" s="85" customFormat="true" x14ac:dyDescent="0.3"/>
    <row r="70" s="85" customFormat="true" ht="18" x14ac:dyDescent="0.35">
      <c r="A70" s="170" t="str">
        <f>CONCATENATE("Figure S3C: Countries in rural ",N59," with the highest number of people who did not use a basic sanitation service in 2017")</f>
        <v>Figure S3C: Countries in rural  with the highest number of people who did not use a basic sanitation service in 2017</v>
      </c>
    </row>
    <row r="71" s="85" customFormat="true" x14ac:dyDescent="0.3">
      <c r="A71" s="19" t="s">
        <v>181</v>
      </c>
    </row>
    <row r="72" s="85" customFormat="true" x14ac:dyDescent="0.3"/>
    <row r="73" s="85" customFormat="true" x14ac:dyDescent="0.3"/>
    <row r="74" s="85" customFormat="true" ht="23.4" x14ac:dyDescent="0.45">
      <c r="A74" s="191" t="s">
        <v>179</v>
      </c>
      <c r="G74" s="75"/>
      <c r="J74" s="75"/>
    </row>
    <row r="75" s="85" customFormat="true" x14ac:dyDescent="0.3">
      <c r="B75" s="14"/>
      <c r="C75" s="14"/>
      <c r="H75" s="133" t="s">
        <v>123</v>
      </c>
      <c r="N75" s="134" t="s">
        <v>293</v>
      </c>
      <c r="O75" s="134"/>
      <c r="P75" s="134"/>
    </row>
    <row r="76" s="85" customFormat="true" x14ac:dyDescent="0.3">
      <c r="B76" s="14"/>
      <c r="C76" s="14"/>
      <c r="H76" s="108" t="s">
        <v>225</v>
      </c>
      <c r="I76" s="108"/>
      <c r="J76" s="108"/>
      <c r="K76" s="108"/>
      <c r="L76" s="108"/>
      <c r="N76" s="134"/>
      <c r="O76" s="134"/>
      <c r="P76" s="134"/>
    </row>
    <row r="77" s="85" customFormat="true" x14ac:dyDescent="0.3">
      <c r="B77" s="107"/>
      <c r="C77" s="107"/>
      <c r="D77" s="107"/>
      <c r="E77" s="107"/>
      <c r="F77" s="107"/>
      <c r="H77" s="108" t="str">
        <f>P78</f>
        <v>million</v>
      </c>
      <c r="I77" s="108" t="s">
        <v>1</v>
      </c>
      <c r="J77" s="108" t="s">
        <v>47</v>
      </c>
      <c r="K77" s="108"/>
      <c r="L77" s="109"/>
      <c r="N77" s="134" t="s">
        <v>142</v>
      </c>
      <c r="O77" s="134" t="s">
        <v>383</v>
      </c>
      <c r="P77" s="134" t="s">
        <v>296</v>
      </c>
    </row>
    <row r="78" s="85" customFormat="true" x14ac:dyDescent="0.3">
      <c r="H78" s="154" t="str">
        <f>O78</f>
        <v/>
      </c>
      <c r="I78" s="111" t="e">
        <f>+CONCATENATE(J78,", ",ROUND(H78,0))</f>
        <v>#VALUE!</v>
      </c>
      <c r="J78" s="111">
        <f>N78</f>
        <v>0</v>
      </c>
      <c r="K78" s="110"/>
      <c r="L78" s="111"/>
      <c r="N78" s="134" t="s">
        <v>520</v>
      </c>
      <c r="O78" s="4">
        <v>255.78609787995595</v>
      </c>
      <c r="P78" s="134" t="s">
        <v>802</v>
      </c>
    </row>
    <row r="79" s="85" customFormat="true" x14ac:dyDescent="0.3">
      <c r="H79" s="154" t="str">
        <f t="shared" ref="H79:H82" si="7">O79</f>
        <v/>
      </c>
      <c r="I79" s="111" t="e">
        <f t="shared" ref="I79:I83" si="8">+CONCATENATE(J79,", ",ROUND(H79,0))</f>
        <v>#VALUE!</v>
      </c>
      <c r="J79" s="111">
        <f>N79</f>
        <v>0</v>
      </c>
      <c r="K79" s="110"/>
      <c r="L79" s="111"/>
      <c r="N79" s="134" t="s">
        <v>633</v>
      </c>
      <c r="O79" s="4">
        <v>15.269519575103168</v>
      </c>
      <c r="P79" s="134" t="s">
        <v>802</v>
      </c>
    </row>
    <row r="80" s="85" customFormat="true" x14ac:dyDescent="0.3">
      <c r="B80" s="107"/>
      <c r="C80" s="107"/>
      <c r="D80" s="107"/>
      <c r="H80" s="154" t="str">
        <f t="shared" si="7"/>
        <v/>
      </c>
      <c r="I80" s="111" t="e">
        <f t="shared" si="8"/>
        <v>#VALUE!</v>
      </c>
      <c r="J80" s="111">
        <f>N80</f>
        <v>0</v>
      </c>
      <c r="K80" s="110"/>
      <c r="L80" s="110"/>
      <c r="N80" s="134" t="s">
        <v>492</v>
      </c>
      <c r="O80" s="4">
        <v>14.258862487792509</v>
      </c>
      <c r="P80" s="134" t="s">
        <v>802</v>
      </c>
    </row>
    <row r="81" s="85" customFormat="true" x14ac:dyDescent="0.3">
      <c r="H81" s="154" t="str">
        <f t="shared" si="7"/>
        <v/>
      </c>
      <c r="I81" s="111" t="e">
        <f t="shared" si="8"/>
        <v>#VALUE!</v>
      </c>
      <c r="J81" s="111">
        <f>N81</f>
        <v>0</v>
      </c>
      <c r="K81" s="110"/>
      <c r="L81" s="110"/>
      <c r="N81" s="134" t="s">
        <v>505</v>
      </c>
      <c r="O81" s="4">
        <v>6.7776645507814113</v>
      </c>
      <c r="P81" s="134" t="s">
        <v>802</v>
      </c>
    </row>
    <row r="82" s="85" customFormat="true" x14ac:dyDescent="0.3">
      <c r="H82" s="154" t="str">
        <f t="shared" si="7"/>
        <v/>
      </c>
      <c r="I82" s="111" t="e">
        <f t="shared" si="8"/>
        <v>#VALUE!</v>
      </c>
      <c r="J82" s="111">
        <f>N82</f>
        <v>0</v>
      </c>
      <c r="K82" s="110"/>
      <c r="L82" s="110"/>
      <c r="N82" s="134" t="s">
        <v>511</v>
      </c>
      <c r="O82" s="4">
        <v>5.8812102357550859</v>
      </c>
      <c r="P82" s="134" t="s">
        <v>802</v>
      </c>
    </row>
    <row r="83" s="85" customFormat="true" x14ac:dyDescent="0.3">
      <c r="H83" s="154" t="e">
        <f>O83-SUM(H78:H82)</f>
        <v>#VALUE!</v>
      </c>
      <c r="I83" s="111" t="e">
        <f t="shared" si="8"/>
        <v>#VALUE!</v>
      </c>
      <c r="J83" s="111" t="s">
        <v>46</v>
      </c>
      <c r="K83" s="110"/>
      <c r="L83" s="110"/>
      <c r="N83" s="134" t="s">
        <v>631</v>
      </c>
      <c r="O83" s="4">
        <v>314.118574034907</v>
      </c>
      <c r="P83" s="134" t="s">
        <v>802</v>
      </c>
    </row>
    <row r="84" s="85" customFormat="true" x14ac:dyDescent="0.3"/>
    <row r="85" s="85" customFormat="true" x14ac:dyDescent="0.3">
      <c r="N85" s="85" t="str">
        <f>CONCATENATE(IF(ISNUMBER(O83), ROUND(O83,0), "?")," ",P83," people in ",N83," practise open defecation")</f>
        <v>? million people in Region practise open defecation</v>
      </c>
    </row>
    <row r="86" s="85" customFormat="true" x14ac:dyDescent="0.3">
      <c r="C86" s="107"/>
    </row>
    <row r="87" s="85" customFormat="true" x14ac:dyDescent="0.3"/>
    <row r="88" s="85" customFormat="true" x14ac:dyDescent="0.3"/>
    <row r="89" s="85" customFormat="true" x14ac:dyDescent="0.3"/>
    <row r="90" s="85" customFormat="true" x14ac:dyDescent="0.3"/>
    <row r="91" s="85" customFormat="true" x14ac:dyDescent="0.3"/>
    <row r="92" s="85" customFormat="true" x14ac:dyDescent="0.3"/>
    <row r="93" s="85" customFormat="true" x14ac:dyDescent="0.3"/>
    <row r="94" s="85" customFormat="true" ht="18" x14ac:dyDescent="0.35">
      <c r="A94" s="190" t="str">
        <f>CONCATENATE("Figure S3D: Countries in ",N83," with the highest number of people practising open defecation in 2017")</f>
        <v>Figure S3D: Countries in Region with the highest number of people practising open defecation in 2017</v>
      </c>
    </row>
    <row r="95" s="85" customFormat="true" x14ac:dyDescent="0.3">
      <c r="A95" s="19" t="s">
        <v>181</v>
      </c>
    </row>
    <row r="96" s="85" customFormat="true" x14ac:dyDescent="0.3"/>
    <row r="97" s="85" customFormat="true" x14ac:dyDescent="0.3"/>
    <row r="98" s="85" customFormat="true" ht="23.4" x14ac:dyDescent="0.45">
      <c r="A98" s="191" t="s">
        <v>282</v>
      </c>
      <c r="G98" s="75"/>
      <c r="J98" s="75"/>
    </row>
    <row r="99" s="85" customFormat="true" x14ac:dyDescent="0.3">
      <c r="B99" s="14"/>
      <c r="C99" s="14"/>
      <c r="H99" s="133" t="s">
        <v>123</v>
      </c>
      <c r="N99" s="134" t="s">
        <v>295</v>
      </c>
      <c r="O99" s="134"/>
      <c r="P99" s="134"/>
    </row>
    <row r="100" s="85" customFormat="true" x14ac:dyDescent="0.3">
      <c r="B100" s="14"/>
      <c r="C100" s="14"/>
      <c r="H100" s="108" t="s">
        <v>285</v>
      </c>
      <c r="I100" s="108"/>
      <c r="J100" s="108"/>
      <c r="K100" s="108"/>
      <c r="L100" s="108"/>
      <c r="N100" s="134"/>
      <c r="O100" s="134"/>
      <c r="P100" s="134"/>
    </row>
    <row r="101" s="85" customFormat="true" x14ac:dyDescent="0.3">
      <c r="B101" s="107"/>
      <c r="C101" s="107"/>
      <c r="D101" s="107"/>
      <c r="E101" s="107"/>
      <c r="F101" s="107"/>
      <c r="H101" s="108" t="str">
        <f>P102</f>
        <v>million</v>
      </c>
      <c r="I101" s="108" t="s">
        <v>1</v>
      </c>
      <c r="J101" s="108" t="s">
        <v>47</v>
      </c>
      <c r="K101" s="108"/>
      <c r="L101" s="109"/>
      <c r="N101" s="134" t="s">
        <v>142</v>
      </c>
      <c r="O101" s="134" t="s">
        <v>382</v>
      </c>
      <c r="P101" s="134" t="s">
        <v>296</v>
      </c>
    </row>
    <row r="102" s="85" customFormat="true" x14ac:dyDescent="0.3">
      <c r="H102" s="154">
        <f>O102</f>
        <v>0</v>
      </c>
      <c r="I102" s="111" t="str">
        <f>+CONCATENATE(J102,", ",ROUND(H102,0))</f>
        <v>0, 0</v>
      </c>
      <c r="J102" s="111">
        <f>N102</f>
        <v>0</v>
      </c>
      <c r="K102" s="110"/>
      <c r="L102" s="111"/>
      <c r="N102" s="134" t="s">
        <v>637</v>
      </c>
      <c r="O102" s="4">
        <v>7.5967382812500004</v>
      </c>
      <c r="P102" s="134" t="s">
        <v>802</v>
      </c>
    </row>
    <row r="103" s="85" customFormat="true" x14ac:dyDescent="0.3">
      <c r="H103" s="154">
        <f t="shared" ref="H103:H106" si="10">O103</f>
        <v>0</v>
      </c>
      <c r="I103" s="111" t="str">
        <f t="shared" ref="I103:I107" si="11">+CONCATENATE(J103,", ",ROUND(H103,0))</f>
        <v>0, 0</v>
      </c>
      <c r="J103" s="111">
        <f>N103</f>
        <v>0</v>
      </c>
      <c r="K103" s="110"/>
      <c r="L103" s="111"/>
      <c r="N103" s="134" t="s">
        <v>662</v>
      </c>
      <c r="O103" s="4">
        <v>0</v>
      </c>
      <c r="P103" s="134" t="s">
        <v>802</v>
      </c>
    </row>
    <row r="104" s="85" customFormat="true" x14ac:dyDescent="0.3">
      <c r="B104" s="107"/>
      <c r="C104" s="107"/>
      <c r="D104" s="107"/>
      <c r="H104" s="154">
        <f t="shared" si="10"/>
        <v>0</v>
      </c>
      <c r="I104" s="111" t="str">
        <f t="shared" si="11"/>
        <v>0, 0</v>
      </c>
      <c r="J104" s="111">
        <f>N104</f>
        <v>0</v>
      </c>
      <c r="K104" s="110"/>
      <c r="L104" s="110"/>
      <c r="N104" s="134" t="s">
        <v>640</v>
      </c>
      <c r="O104" s="4">
        <v>0</v>
      </c>
      <c r="P104" s="134" t="s">
        <v>802</v>
      </c>
    </row>
    <row r="105" s="85" customFormat="true" x14ac:dyDescent="0.3">
      <c r="H105" s="154">
        <f t="shared" si="10"/>
        <v>0</v>
      </c>
      <c r="I105" s="111" t="str">
        <f t="shared" si="11"/>
        <v>0, 0</v>
      </c>
      <c r="J105" s="111">
        <f>N105</f>
        <v>0</v>
      </c>
      <c r="K105" s="110"/>
      <c r="L105" s="110"/>
      <c r="N105" s="134" t="s">
        <v>505</v>
      </c>
      <c r="O105" s="4">
        <v>0</v>
      </c>
      <c r="P105" s="134" t="s">
        <v>802</v>
      </c>
    </row>
    <row r="106" s="85" customFormat="true" x14ac:dyDescent="0.3">
      <c r="H106" s="154">
        <f t="shared" si="10"/>
        <v>0</v>
      </c>
      <c r="I106" s="111" t="str">
        <f t="shared" si="11"/>
        <v>0, 0</v>
      </c>
      <c r="J106" s="111">
        <f>N106</f>
        <v>0</v>
      </c>
      <c r="K106" s="110"/>
      <c r="L106" s="110"/>
      <c r="N106" s="134" t="s">
        <v>656</v>
      </c>
      <c r="O106" s="4">
        <v>0</v>
      </c>
      <c r="P106" s="134" t="s">
        <v>802</v>
      </c>
    </row>
    <row r="107" s="85" customFormat="true" x14ac:dyDescent="0.3">
      <c r="H107" s="154">
        <f>O107-SUM(H102:H106)</f>
        <v>0</v>
      </c>
      <c r="I107" s="111" t="str">
        <f t="shared" si="11"/>
        <v>Rest of the Region, 0</v>
      </c>
      <c r="J107" s="111" t="s">
        <v>46</v>
      </c>
      <c r="K107" s="110"/>
      <c r="L107" s="110"/>
      <c r="N107" s="134" t="s">
        <v>631</v>
      </c>
      <c r="O107" s="4">
        <v>7.5990148072739565</v>
      </c>
      <c r="P107" s="134" t="s">
        <v>802</v>
      </c>
    </row>
    <row r="108" s="85" customFormat="true" x14ac:dyDescent="0.3"/>
    <row r="109" s="85" customFormat="true" x14ac:dyDescent="0.3">
      <c r="N109" s="85" t="str">
        <f>CONCATENATE(IF(ISNUMBER(O107), ROUND(O107,0), "?")," ",P107," people in urban ",N107," practise open defecation")</f>
        <v>? million people in urban Region practise open defecation</v>
      </c>
    </row>
    <row r="110" s="85" customFormat="true" x14ac:dyDescent="0.3">
      <c r="C110" s="107"/>
    </row>
    <row r="111" s="85" customFormat="true" x14ac:dyDescent="0.3"/>
    <row r="112" s="85" customFormat="true" x14ac:dyDescent="0.3"/>
    <row r="113" s="85" customFormat="true" x14ac:dyDescent="0.3"/>
    <row r="114" s="85" customFormat="true" x14ac:dyDescent="0.3"/>
    <row r="115" s="85" customFormat="true" x14ac:dyDescent="0.3"/>
    <row r="116" s="85" customFormat="true" x14ac:dyDescent="0.3"/>
    <row r="117" s="85" customFormat="true" x14ac:dyDescent="0.3"/>
    <row r="118" s="85" customFormat="true" ht="18" x14ac:dyDescent="0.35">
      <c r="A118" s="190" t="str">
        <f>CONCATENATE("Figure S3E: Countries in urban ",N107," with the highest number of people practising open defecation in 2017")</f>
        <v>Figure S3E: Countries in urban Region with the highest number of people practising open defecation in 2017</v>
      </c>
    </row>
    <row r="119" s="85" customFormat="true" x14ac:dyDescent="0.3">
      <c r="A119" s="19" t="s">
        <v>181</v>
      </c>
    </row>
    <row r="120" s="85" customFormat="true" x14ac:dyDescent="0.3"/>
    <row r="121" s="85" customFormat="true" x14ac:dyDescent="0.3"/>
    <row r="122" s="85" customFormat="true" ht="23.4" x14ac:dyDescent="0.45">
      <c r="A122" s="191" t="s">
        <v>283</v>
      </c>
      <c r="G122" s="75"/>
      <c r="J122" s="75"/>
    </row>
    <row r="123" s="85" customFormat="true" x14ac:dyDescent="0.3">
      <c r="B123" s="14"/>
      <c r="C123" s="14"/>
      <c r="H123" s="133" t="s">
        <v>123</v>
      </c>
      <c r="N123" s="134" t="s">
        <v>294</v>
      </c>
      <c r="O123" s="134"/>
      <c r="P123" s="134"/>
    </row>
    <row r="124" s="85" customFormat="true" x14ac:dyDescent="0.3">
      <c r="B124" s="14"/>
      <c r="C124" s="14"/>
      <c r="H124" s="108" t="s">
        <v>284</v>
      </c>
      <c r="I124" s="108"/>
      <c r="J124" s="108"/>
      <c r="K124" s="108"/>
      <c r="L124" s="108"/>
      <c r="N124" s="134"/>
      <c r="O124" s="134"/>
      <c r="P124" s="134"/>
    </row>
    <row r="125" s="85" customFormat="true" x14ac:dyDescent="0.3">
      <c r="B125" s="107"/>
      <c r="C125" s="107"/>
      <c r="D125" s="107"/>
      <c r="E125" s="107"/>
      <c r="F125" s="107"/>
      <c r="H125" s="108" t="str">
        <f>P126</f>
        <v>million</v>
      </c>
      <c r="I125" s="108" t="s">
        <v>1</v>
      </c>
      <c r="J125" s="108" t="s">
        <v>47</v>
      </c>
      <c r="K125" s="108"/>
      <c r="L125" s="109"/>
      <c r="N125" s="134" t="s">
        <v>142</v>
      </c>
      <c r="O125" s="134" t="s">
        <v>384</v>
      </c>
      <c r="P125" s="134" t="s">
        <v>296</v>
      </c>
    </row>
    <row r="126" s="85" customFormat="true" x14ac:dyDescent="0.3">
      <c r="H126" s="154">
        <f>O126</f>
        <v>0</v>
      </c>
      <c r="I126" s="111" t="str">
        <f>+CONCATENATE(J126,", ",ROUND(H126,0))</f>
        <v>0, 0</v>
      </c>
      <c r="J126" s="111">
        <f>N126</f>
        <v>0</v>
      </c>
      <c r="K126" s="110"/>
      <c r="L126" s="111"/>
      <c r="N126" s="134" t="s">
        <v>520</v>
      </c>
      <c r="O126" s="4">
        <v>255.78609787995589</v>
      </c>
      <c r="P126" s="134" t="s">
        <v>802</v>
      </c>
    </row>
    <row r="127" s="85" customFormat="true" x14ac:dyDescent="0.3">
      <c r="H127" s="154">
        <f t="shared" ref="H127:H130" si="12">O127</f>
        <v>0</v>
      </c>
      <c r="I127" s="111" t="str">
        <f t="shared" ref="I127:I131" si="13">+CONCATENATE(J127,", ",ROUND(H127,0))</f>
        <v>0, 0</v>
      </c>
      <c r="J127" s="111">
        <f>N127</f>
        <v>0</v>
      </c>
      <c r="K127" s="110"/>
      <c r="L127" s="111"/>
      <c r="N127" s="134" t="s">
        <v>633</v>
      </c>
      <c r="O127" s="4">
        <v>15.269519575103168</v>
      </c>
      <c r="P127" s="134" t="s">
        <v>802</v>
      </c>
    </row>
    <row r="128" s="85" customFormat="true" x14ac:dyDescent="0.3">
      <c r="B128" s="107"/>
      <c r="C128" s="107"/>
      <c r="D128" s="107"/>
      <c r="H128" s="154">
        <f t="shared" si="12"/>
        <v>0</v>
      </c>
      <c r="I128" s="111" t="str">
        <f t="shared" si="13"/>
        <v>0, 0</v>
      </c>
      <c r="J128" s="111">
        <f>N128</f>
        <v>0</v>
      </c>
      <c r="K128" s="110"/>
      <c r="L128" s="110"/>
      <c r="N128" s="134" t="s">
        <v>492</v>
      </c>
      <c r="O128" s="4">
        <v>14.258862487792509</v>
      </c>
      <c r="P128" s="134" t="s">
        <v>802</v>
      </c>
    </row>
    <row r="129" s="85" customFormat="true" x14ac:dyDescent="0.3">
      <c r="H129" s="154">
        <f t="shared" si="12"/>
        <v>0</v>
      </c>
      <c r="I129" s="111" t="str">
        <f t="shared" si="13"/>
        <v>0, 0</v>
      </c>
      <c r="J129" s="111">
        <f>N129</f>
        <v>0</v>
      </c>
      <c r="K129" s="110"/>
      <c r="L129" s="110"/>
      <c r="N129" s="134" t="s">
        <v>505</v>
      </c>
      <c r="O129" s="4">
        <v>6.7776645507814166</v>
      </c>
      <c r="P129" s="134" t="s">
        <v>802</v>
      </c>
    </row>
    <row r="130" s="85" customFormat="true" x14ac:dyDescent="0.3">
      <c r="H130" s="154">
        <f t="shared" si="12"/>
        <v>0</v>
      </c>
      <c r="I130" s="111" t="str">
        <f t="shared" si="13"/>
        <v>0, 0</v>
      </c>
      <c r="J130" s="111">
        <f>N130</f>
        <v>0</v>
      </c>
      <c r="K130" s="110"/>
      <c r="L130" s="110"/>
      <c r="N130" s="134" t="s">
        <v>511</v>
      </c>
      <c r="O130" s="4">
        <v>5.8812102357550904</v>
      </c>
      <c r="P130" s="134" t="s">
        <v>802</v>
      </c>
    </row>
    <row r="131" s="85" customFormat="true" x14ac:dyDescent="0.3">
      <c r="H131" s="154">
        <f>O131-SUM(H126:H130)</f>
        <v>0</v>
      </c>
      <c r="I131" s="111" t="str">
        <f t="shared" si="13"/>
        <v>Rest of the Region, 0</v>
      </c>
      <c r="J131" s="111" t="s">
        <v>46</v>
      </c>
      <c r="K131" s="110"/>
      <c r="L131" s="110"/>
      <c r="N131" s="134" t="s">
        <v>631</v>
      </c>
      <c r="O131" s="4">
        <v>306.51955922763307</v>
      </c>
      <c r="P131" s="134" t="s">
        <v>802</v>
      </c>
    </row>
    <row r="132" s="85" customFormat="true" x14ac:dyDescent="0.3"/>
    <row r="133" s="85" customFormat="true" x14ac:dyDescent="0.3">
      <c r="N133" s="85" t="str">
        <f>CONCATENATE(IF(ISNUMBER(O131), ROUND(O131,0), "?")," ",P131," people in rural ",N131," practise open defecation")</f>
        <v>? million people in rural Region practise open defecation</v>
      </c>
    </row>
    <row r="134" s="85" customFormat="true" x14ac:dyDescent="0.3">
      <c r="C134" s="107"/>
    </row>
    <row r="135" s="85" customFormat="true" x14ac:dyDescent="0.3"/>
    <row r="136" s="85" customFormat="true" x14ac:dyDescent="0.3"/>
    <row r="137" s="85" customFormat="true" x14ac:dyDescent="0.3"/>
    <row r="138" s="85" customFormat="true" x14ac:dyDescent="0.3"/>
    <row r="139" s="85" customFormat="true" x14ac:dyDescent="0.3"/>
    <row r="140" s="85" customFormat="true" x14ac:dyDescent="0.3"/>
    <row r="141" s="85" customFormat="true" x14ac:dyDescent="0.3"/>
    <row r="142" s="85" customFormat="true" ht="18" x14ac:dyDescent="0.35">
      <c r="A142" s="190" t="str">
        <f>CONCATENATE("Figure S3F: Countries in rural ",N131," with the highest number of people practising open defecation in 2017")</f>
        <v>Figure S3F: Countries in rural Region with the highest number of people practising open defecation in 2017</v>
      </c>
    </row>
    <row r="143" s="85" customFormat="true" x14ac:dyDescent="0.3">
      <c r="A143" s="19" t="s">
        <v>181</v>
      </c>
    </row>
  </sheetData>
  <hyperlinks>
    <hyperlink ref="A1" location="ToC!A1" display="Back to ToC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65FAC-649D-4811-806B-B053EA08D38E}">
  <sheetPr>
    <tabColor rgb="FF388E3C"/>
  </sheetPr>
  <dimension ref="A1:R140"/>
  <sheetViews>
    <sheetView workbookViewId="0">
      <selection activeCell="V37" sqref="V37"/>
    </sheetView>
  </sheetViews>
  <sheetFormatPr defaultRowHeight="14.4" x14ac:dyDescent="0.3"/>
  <sheetData>
    <row r="1" s="14" customFormat="true" x14ac:dyDescent="0.3">
      <c r="A1" s="112" t="s">
        <v>226</v>
      </c>
    </row>
    <row r="2" s="14" customFormat="true" ht="23.4" x14ac:dyDescent="0.45">
      <c r="A2" s="330" t="s">
        <v>179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>
      <c r="R9" s="22"/>
    </row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ht="18" customHeight="true" x14ac:dyDescent="0.35">
      <c r="A24" s="329" t="s">
        <v>402</v>
      </c>
    </row>
    <row r="25" s="14" customFormat="true" ht="15" customHeight="true" x14ac:dyDescent="0.3">
      <c r="A25" s="19" t="s">
        <v>181</v>
      </c>
    </row>
    <row r="26" s="14" customFormat="true" ht="15" customHeight="true" x14ac:dyDescent="0.3">
      <c r="A26" s="19"/>
    </row>
    <row r="27" s="14" customFormat="true" ht="23.4" x14ac:dyDescent="0.45">
      <c r="A27" s="330" t="s">
        <v>282</v>
      </c>
    </row>
    <row r="28" s="14" customFormat="true" x14ac:dyDescent="0.3"/>
    <row r="29" s="14" customFormat="true" x14ac:dyDescent="0.3"/>
    <row r="30" s="14" customFormat="true" x14ac:dyDescent="0.3"/>
    <row r="31" s="14" customFormat="true" x14ac:dyDescent="0.3"/>
    <row r="32" s="14" customFormat="true" x14ac:dyDescent="0.3"/>
    <row r="33" s="14" customFormat="true" x14ac:dyDescent="0.3"/>
    <row r="34" s="14" customFormat="true" x14ac:dyDescent="0.3">
      <c r="R34" s="22"/>
    </row>
    <row r="35" s="14" customFormat="true" x14ac:dyDescent="0.3"/>
    <row r="36" s="14" customFormat="true" x14ac:dyDescent="0.3"/>
    <row r="37" s="14" customFormat="true" x14ac:dyDescent="0.3"/>
    <row r="38" s="14" customFormat="true" x14ac:dyDescent="0.3"/>
    <row r="39" s="14" customFormat="true" x14ac:dyDescent="0.3"/>
    <row r="40" s="14" customFormat="true" x14ac:dyDescent="0.3"/>
    <row r="41" s="14" customFormat="true" x14ac:dyDescent="0.3"/>
    <row r="42" s="14" customFormat="true" x14ac:dyDescent="0.3"/>
    <row r="43" s="14" customFormat="true" x14ac:dyDescent="0.3"/>
    <row r="44" s="14" customFormat="true" x14ac:dyDescent="0.3"/>
    <row r="45" s="14" customFormat="true" x14ac:dyDescent="0.3"/>
    <row r="46" s="14" customFormat="true" x14ac:dyDescent="0.3"/>
    <row r="47" s="14" customFormat="true" x14ac:dyDescent="0.3"/>
    <row r="48" s="14" customFormat="true" x14ac:dyDescent="0.3"/>
    <row r="49" s="14" customFormat="true" ht="18" customHeight="true" x14ac:dyDescent="0.35">
      <c r="A49" s="170" t="s">
        <v>401</v>
      </c>
    </row>
    <row r="50" s="14" customFormat="true" ht="15" customHeight="true" x14ac:dyDescent="0.3">
      <c r="A50" s="19" t="s">
        <v>181</v>
      </c>
    </row>
    <row r="51" s="14" customFormat="true" ht="15" customHeight="true" x14ac:dyDescent="0.3">
      <c r="A51" s="19"/>
    </row>
    <row r="52" s="14" customFormat="true" ht="23.4" x14ac:dyDescent="0.45">
      <c r="A52" s="330" t="s">
        <v>283</v>
      </c>
    </row>
    <row r="53" s="14" customFormat="true" x14ac:dyDescent="0.3"/>
    <row r="54" s="14" customFormat="true" x14ac:dyDescent="0.3"/>
    <row r="55" s="14" customFormat="true" x14ac:dyDescent="0.3"/>
    <row r="56" s="14" customFormat="true" x14ac:dyDescent="0.3"/>
    <row r="57" s="14" customFormat="true" x14ac:dyDescent="0.3"/>
    <row r="58" s="14" customFormat="true" x14ac:dyDescent="0.3"/>
    <row r="59" s="14" customFormat="true" x14ac:dyDescent="0.3">
      <c r="R59" s="22"/>
    </row>
    <row r="60" s="14" customFormat="true" x14ac:dyDescent="0.3"/>
    <row r="61" s="14" customFormat="true" x14ac:dyDescent="0.3"/>
    <row r="62" s="14" customFormat="true" x14ac:dyDescent="0.3"/>
    <row r="63" s="14" customFormat="true" x14ac:dyDescent="0.3"/>
    <row r="64" s="14" customFormat="true" x14ac:dyDescent="0.3"/>
    <row r="65" s="14" customFormat="true" x14ac:dyDescent="0.3"/>
    <row r="66" s="14" customFormat="true" x14ac:dyDescent="0.3"/>
    <row r="67" s="14" customFormat="true" x14ac:dyDescent="0.3"/>
    <row r="68" s="14" customFormat="true" x14ac:dyDescent="0.3"/>
    <row r="69" s="14" customFormat="true" x14ac:dyDescent="0.3"/>
    <row r="70" s="14" customFormat="true" x14ac:dyDescent="0.3"/>
    <row r="71" s="14" customFormat="true" x14ac:dyDescent="0.3"/>
    <row r="72" s="14" customFormat="true" x14ac:dyDescent="0.3"/>
    <row r="73" s="14" customFormat="true" x14ac:dyDescent="0.3"/>
    <row r="74" s="14" customFormat="true" ht="18" customHeight="true" x14ac:dyDescent="0.35">
      <c r="A74" s="170" t="s">
        <v>400</v>
      </c>
    </row>
    <row r="75" s="14" customFormat="true" ht="15" customHeight="true" x14ac:dyDescent="0.3">
      <c r="A75" s="19" t="s">
        <v>181</v>
      </c>
    </row>
    <row r="76" s="14" customFormat="true" ht="15" customHeight="true" x14ac:dyDescent="0.3">
      <c r="A76" s="19"/>
    </row>
    <row r="77" s="14" customFormat="true" ht="15" customHeight="true" x14ac:dyDescent="0.3">
      <c r="A77" s="19"/>
    </row>
    <row r="78" s="14" customFormat="true" ht="15" customHeight="true" x14ac:dyDescent="0.3">
      <c r="A78" s="19"/>
    </row>
    <row r="79" s="14" customFormat="true" x14ac:dyDescent="0.3">
      <c r="A79" s="17" t="s">
        <v>397</v>
      </c>
      <c r="F79" s="96" t="s">
        <v>398</v>
      </c>
      <c r="G79" s="232"/>
      <c r="H79" s="232"/>
      <c r="I79" s="232"/>
      <c r="K79" s="96" t="s">
        <v>399</v>
      </c>
      <c r="L79" s="232"/>
      <c r="M79" s="232"/>
      <c r="N79" s="232"/>
    </row>
    <row r="80" x14ac:dyDescent="0.3">
      <c r="A80" s="229" t="s">
        <v>80</v>
      </c>
      <c r="B80" s="229" t="s">
        <v>143</v>
      </c>
      <c r="C80" s="229" t="s">
        <v>229</v>
      </c>
      <c r="D80" s="229" t="s">
        <v>0</v>
      </c>
      <c r="E80" s="3"/>
      <c r="F80" s="229" t="s">
        <v>80</v>
      </c>
      <c r="G80" s="229" t="s">
        <v>143</v>
      </c>
      <c r="H80" s="229" t="s">
        <v>229</v>
      </c>
      <c r="I80" s="229" t="s">
        <v>0</v>
      </c>
      <c r="K80" s="229" t="s">
        <v>80</v>
      </c>
      <c r="L80" s="229" t="s">
        <v>143</v>
      </c>
      <c r="M80" s="229" t="s">
        <v>229</v>
      </c>
      <c r="N80" s="229" t="s">
        <v>0</v>
      </c>
    </row>
    <row r="81" x14ac:dyDescent="0.3">
      <c r="A81" s="230" t="s">
        <v>492</v>
      </c>
      <c r="B81" s="231" t="s">
        <v>493</v>
      </c>
      <c r="C81" s="4">
        <v>82.568611610262863</v>
      </c>
      <c r="D81" s="4">
        <v>16.556130603462421</v>
      </c>
      <c r="E81" s="2"/>
      <c r="F81" s="230" t="s">
        <v>492</v>
      </c>
      <c r="G81" s="231" t="s">
        <v>493</v>
      </c>
      <c r="H81" s="4">
        <v>91.799999999999997</v>
      </c>
      <c r="I81" s="4">
        <v>8.1999999999999993</v>
      </c>
      <c r="K81" s="230" t="s">
        <v>419</v>
      </c>
      <c r="L81" s="231" t="s">
        <v>420</v>
      </c>
      <c r="M81" s="4">
        <v>57.490748322916737</v>
      </c>
      <c r="N81" s="4">
        <v>39.394784341030608</v>
      </c>
    </row>
    <row r="82" x14ac:dyDescent="0.3">
      <c r="A82" s="230" t="s">
        <v>432</v>
      </c>
      <c r="B82" s="231" t="s">
        <v>433</v>
      </c>
      <c r="C82" s="4">
        <v>73.805265205304067</v>
      </c>
      <c r="D82" s="4">
        <v>21.55497010342399</v>
      </c>
      <c r="E82" s="2"/>
      <c r="F82" s="230" t="s">
        <v>432</v>
      </c>
      <c r="G82" s="231" t="s">
        <v>433</v>
      </c>
      <c r="H82" s="4">
        <v>87.594415246721752</v>
      </c>
      <c r="I82" s="4">
        <v>11.2727631200476</v>
      </c>
      <c r="K82" s="230" t="s">
        <v>632</v>
      </c>
      <c r="L82" s="231" t="s">
        <v>672</v>
      </c>
      <c r="M82" s="4">
        <v>22.891766415509217</v>
      </c>
      <c r="N82" s="4">
        <v>55.233099130687599</v>
      </c>
    </row>
    <row r="83" x14ac:dyDescent="0.3">
      <c r="A83" s="230" t="s">
        <v>505</v>
      </c>
      <c r="B83" s="231" t="s">
        <v>506</v>
      </c>
      <c r="C83" s="4">
        <v>72.841153919016705</v>
      </c>
      <c r="D83" s="4">
        <v>24.72604511194552</v>
      </c>
      <c r="E83" s="2"/>
      <c r="F83" s="230" t="s">
        <v>453</v>
      </c>
      <c r="G83" s="231" t="s">
        <v>454</v>
      </c>
      <c r="H83" s="4">
        <v>79.3859338738297</v>
      </c>
      <c r="I83" s="4">
        <v>15.86515203775555</v>
      </c>
      <c r="K83" s="230" t="s">
        <v>647</v>
      </c>
      <c r="L83" s="231" t="s">
        <v>685</v>
      </c>
      <c r="M83" s="4">
        <v>22.146421582063311</v>
      </c>
      <c r="N83" s="4">
        <v>72.149838486483986</v>
      </c>
    </row>
    <row r="84" x14ac:dyDescent="0.3">
      <c r="A84" s="116" t="s">
        <v>453</v>
      </c>
      <c r="B84" s="117" t="s">
        <v>454</v>
      </c>
      <c r="C84" s="4">
        <v>62.85968267923586</v>
      </c>
      <c r="D84" s="4">
        <v>27.1651082889538</v>
      </c>
      <c r="E84" s="2"/>
      <c r="F84" s="230" t="s">
        <v>505</v>
      </c>
      <c r="G84" s="231" t="s">
        <v>506</v>
      </c>
      <c r="H84" s="4">
        <v>76.332457281593946</v>
      </c>
      <c r="I84" s="4">
        <v>23.191758133856979</v>
      </c>
      <c r="K84" s="230" t="s">
        <v>660</v>
      </c>
      <c r="L84" s="231" t="s">
        <v>698</v>
      </c>
      <c r="M84" s="4">
        <v>21.095984113173984</v>
      </c>
      <c r="N84" s="4">
        <v>75.726683587973014</v>
      </c>
    </row>
    <row r="85" x14ac:dyDescent="0.3">
      <c r="A85" s="116" t="s">
        <v>419</v>
      </c>
      <c r="B85" s="117" t="s">
        <v>420</v>
      </c>
      <c r="C85" s="4">
        <v>57.862918101220778</v>
      </c>
      <c r="D85" s="4">
        <v>39.855450280923897</v>
      </c>
      <c r="E85" s="2"/>
      <c r="F85" s="230" t="s">
        <v>484</v>
      </c>
      <c r="G85" s="231" t="s">
        <v>485</v>
      </c>
      <c r="H85" s="4">
        <v>69.928408114551729</v>
      </c>
      <c r="I85" s="4">
        <v>29.8086583021209</v>
      </c>
      <c r="K85" s="230" t="s">
        <v>426</v>
      </c>
      <c r="L85" s="231" t="s">
        <v>427</v>
      </c>
      <c r="M85" s="4">
        <v>19.885634656289483</v>
      </c>
      <c r="N85" s="4">
        <v>76.375369223273836</v>
      </c>
    </row>
    <row r="86" x14ac:dyDescent="0.3">
      <c r="A86" s="116" t="s">
        <v>422</v>
      </c>
      <c r="B86" s="117" t="s">
        <v>423</v>
      </c>
      <c r="C86" s="4">
        <v>45.419140395297291</v>
      </c>
      <c r="D86" s="4">
        <v>48.223166874238203</v>
      </c>
      <c r="E86" s="2"/>
      <c r="F86" s="116" t="s">
        <v>419</v>
      </c>
      <c r="G86" s="117" t="s">
        <v>420</v>
      </c>
      <c r="H86" s="4">
        <v>58.117476135691781</v>
      </c>
      <c r="I86" s="4">
        <v>40.170538240890288</v>
      </c>
      <c r="K86" s="230" t="s">
        <v>642</v>
      </c>
      <c r="L86" s="231" t="s">
        <v>680</v>
      </c>
      <c r="M86" s="4">
        <v>6.930487960792675</v>
      </c>
      <c r="N86" s="4">
        <v>76.512507837591571</v>
      </c>
    </row>
    <row r="87" x14ac:dyDescent="0.3">
      <c r="A87" s="116" t="s">
        <v>637</v>
      </c>
      <c r="B87" s="117" t="s">
        <v>675</v>
      </c>
      <c r="C87" s="4">
        <v>38.041504988582204</v>
      </c>
      <c r="D87" s="4">
        <v>58.496940852903123</v>
      </c>
      <c r="E87" s="2"/>
      <c r="F87" s="116" t="s">
        <v>422</v>
      </c>
      <c r="G87" s="117" t="s">
        <v>423</v>
      </c>
      <c r="H87" s="4">
        <v>54.476720542785323</v>
      </c>
      <c r="I87" s="4">
        <v>45.262202741566917</v>
      </c>
      <c r="K87" s="230" t="s">
        <v>639</v>
      </c>
      <c r="L87" s="231" t="s">
        <v>677</v>
      </c>
      <c r="M87" s="4">
        <v>1.8108012655509214</v>
      </c>
      <c r="N87" s="4">
        <v>83.315690709528781</v>
      </c>
    </row>
    <row r="88" x14ac:dyDescent="0.3">
      <c r="A88" s="116" t="s">
        <v>632</v>
      </c>
      <c r="B88" s="117" t="s">
        <v>672</v>
      </c>
      <c r="C88" s="4">
        <v>29.176005474765155</v>
      </c>
      <c r="D88" s="4">
        <v>61.306219148425193</v>
      </c>
      <c r="E88" s="2"/>
      <c r="F88" s="116" t="s">
        <v>632</v>
      </c>
      <c r="G88" s="117" t="s">
        <v>672</v>
      </c>
      <c r="H88" s="4">
        <v>31.350602244182504</v>
      </c>
      <c r="I88" s="4">
        <v>63.407759119813541</v>
      </c>
      <c r="K88" s="116" t="s">
        <v>649</v>
      </c>
      <c r="L88" s="117" t="s">
        <v>687</v>
      </c>
      <c r="M88" s="4">
        <v>14.153385947046857</v>
      </c>
      <c r="N88" s="4">
        <v>85.09646738153296</v>
      </c>
    </row>
    <row r="89" x14ac:dyDescent="0.3">
      <c r="A89" s="116" t="s">
        <v>646</v>
      </c>
      <c r="B89" s="117" t="s">
        <v>684</v>
      </c>
      <c r="C89" s="4">
        <v>21.589985795616784</v>
      </c>
      <c r="D89" s="4">
        <v>64.413712316786899</v>
      </c>
      <c r="E89" s="2"/>
      <c r="F89" s="116" t="s">
        <v>637</v>
      </c>
      <c r="G89" s="117" t="s">
        <v>675</v>
      </c>
      <c r="H89" s="4">
        <v>33.579736472173906</v>
      </c>
      <c r="I89" s="4">
        <v>64.269092116772413</v>
      </c>
      <c r="K89" s="116" t="s">
        <v>662</v>
      </c>
      <c r="L89" s="117" t="s">
        <v>700</v>
      </c>
      <c r="M89" s="4">
        <v>11.84232122907315</v>
      </c>
      <c r="N89" s="4">
        <v>87.80254464468311</v>
      </c>
    </row>
    <row r="90" x14ac:dyDescent="0.3">
      <c r="A90" s="116" t="s">
        <v>520</v>
      </c>
      <c r="B90" s="117" t="s">
        <v>521</v>
      </c>
      <c r="C90" s="4">
        <v>32.096995630508403</v>
      </c>
      <c r="D90" s="4">
        <v>65.200238332270416</v>
      </c>
      <c r="E90" s="2"/>
      <c r="F90" s="116" t="s">
        <v>525</v>
      </c>
      <c r="G90" s="117" t="s">
        <v>526</v>
      </c>
      <c r="H90" s="4">
        <v>31.622029633377949</v>
      </c>
      <c r="I90" s="4">
        <v>65.770571920234886</v>
      </c>
      <c r="K90" s="116" t="s">
        <v>659</v>
      </c>
      <c r="L90" s="117" t="s">
        <v>697</v>
      </c>
      <c r="M90" s="4">
        <v>9.4830536124916307</v>
      </c>
      <c r="N90" s="4">
        <v>89.266516182935575</v>
      </c>
    </row>
    <row r="91" x14ac:dyDescent="0.3">
      <c r="A91" s="116" t="s">
        <v>525</v>
      </c>
      <c r="B91" s="117" t="s">
        <v>526</v>
      </c>
      <c r="C91" s="4">
        <v>27.76451022738344</v>
      </c>
      <c r="D91" s="4">
        <v>68.459845763235805</v>
      </c>
      <c r="E91" s="2"/>
      <c r="F91" s="116" t="s">
        <v>520</v>
      </c>
      <c r="G91" s="117" t="s">
        <v>521</v>
      </c>
      <c r="H91" s="4">
        <v>30.17844045551638</v>
      </c>
      <c r="I91" s="4">
        <v>69.644004913758067</v>
      </c>
      <c r="K91" s="116" t="s">
        <v>661</v>
      </c>
      <c r="L91" s="117" t="s">
        <v>699</v>
      </c>
      <c r="M91" s="4">
        <v>7.2395799666731904</v>
      </c>
      <c r="N91" s="4">
        <v>91.752355517197785</v>
      </c>
    </row>
    <row r="92" x14ac:dyDescent="0.3">
      <c r="A92" s="116" t="s">
        <v>657</v>
      </c>
      <c r="B92" s="117" t="s">
        <v>695</v>
      </c>
      <c r="C92" s="4">
        <v>23.688636882768563</v>
      </c>
      <c r="D92" s="4">
        <v>75.463674573387152</v>
      </c>
      <c r="E92" s="2"/>
      <c r="F92" s="116" t="s">
        <v>646</v>
      </c>
      <c r="G92" s="117" t="s">
        <v>684</v>
      </c>
      <c r="H92" s="4">
        <v>13.886244462270994</v>
      </c>
      <c r="I92" s="4">
        <v>72.894139333038183</v>
      </c>
      <c r="K92" s="116" t="s">
        <v>655</v>
      </c>
      <c r="L92" s="117" t="s">
        <v>693</v>
      </c>
      <c r="M92" s="4">
        <v>8.2198122158046516</v>
      </c>
      <c r="N92" s="4">
        <v>91.780187784195348</v>
      </c>
    </row>
    <row r="93" x14ac:dyDescent="0.3">
      <c r="A93" s="116" t="s">
        <v>651</v>
      </c>
      <c r="B93" s="117" t="s">
        <v>689</v>
      </c>
      <c r="C93" s="4">
        <v>21.73689827624041</v>
      </c>
      <c r="D93" s="4">
        <v>76.317493227487375</v>
      </c>
      <c r="E93" s="2"/>
      <c r="F93" s="116" t="s">
        <v>498</v>
      </c>
      <c r="G93" s="117" t="s">
        <v>499</v>
      </c>
      <c r="H93" s="4">
        <v>8.3492652129115754</v>
      </c>
      <c r="I93" s="4">
        <v>77.897736223754762</v>
      </c>
      <c r="K93" s="116" t="s">
        <v>664</v>
      </c>
      <c r="L93" s="117" t="s">
        <v>702</v>
      </c>
      <c r="M93" s="4">
        <v>7.6758845529451207</v>
      </c>
      <c r="N93" s="4">
        <v>91.798889770023777</v>
      </c>
    </row>
    <row r="94" x14ac:dyDescent="0.3">
      <c r="A94" s="116" t="s">
        <v>635</v>
      </c>
      <c r="B94" s="117" t="s">
        <v>673</v>
      </c>
      <c r="C94" s="4">
        <v>7.7692358725931996</v>
      </c>
      <c r="D94" s="4">
        <v>76.540688472221333</v>
      </c>
      <c r="E94" s="2"/>
      <c r="F94" s="116" t="s">
        <v>426</v>
      </c>
      <c r="G94" s="117" t="s">
        <v>427</v>
      </c>
      <c r="H94" s="4">
        <v>16.54464601383053</v>
      </c>
      <c r="I94" s="4">
        <v>81.674469008496359</v>
      </c>
      <c r="K94" s="116" t="s">
        <v>653</v>
      </c>
      <c r="L94" s="117" t="s">
        <v>691</v>
      </c>
      <c r="M94" s="4">
        <v>7.6985910723418129</v>
      </c>
      <c r="N94" s="4">
        <v>92.301408927658187</v>
      </c>
    </row>
    <row r="95" x14ac:dyDescent="0.3">
      <c r="A95" s="116" t="s">
        <v>667</v>
      </c>
      <c r="B95" s="117" t="s">
        <v>705</v>
      </c>
      <c r="C95" s="4">
        <v>22.77387499999999</v>
      </c>
      <c r="D95" s="4">
        <v>77.22612500000001</v>
      </c>
      <c r="E95" s="2"/>
      <c r="F95" s="116" t="s">
        <v>657</v>
      </c>
      <c r="G95" s="117" t="s">
        <v>695</v>
      </c>
      <c r="H95" s="4">
        <v>13.266283534288405</v>
      </c>
      <c r="I95" s="4">
        <v>86.266283534288405</v>
      </c>
      <c r="K95" s="116" t="s">
        <v>669</v>
      </c>
      <c r="L95" s="117" t="s">
        <v>707</v>
      </c>
      <c r="M95" s="4">
        <v>6.9749999999999943</v>
      </c>
      <c r="N95" s="4">
        <v>93.025000000000006</v>
      </c>
    </row>
    <row r="96" x14ac:dyDescent="0.3">
      <c r="A96" s="116" t="s">
        <v>426</v>
      </c>
      <c r="B96" s="117" t="s">
        <v>427</v>
      </c>
      <c r="C96" s="4">
        <v>17.275186048185049</v>
      </c>
      <c r="D96" s="4">
        <v>80.5157659268434</v>
      </c>
      <c r="E96" s="2"/>
      <c r="F96" s="116" t="s">
        <v>660</v>
      </c>
      <c r="G96" s="117" t="s">
        <v>698</v>
      </c>
      <c r="H96" s="4">
        <v>10.533252447609215</v>
      </c>
      <c r="I96" s="4">
        <v>88.364656072788421</v>
      </c>
      <c r="K96" s="116" t="s">
        <v>640</v>
      </c>
      <c r="L96" s="117" t="s">
        <v>678</v>
      </c>
      <c r="M96" s="4">
        <v>4.9859596869033993</v>
      </c>
      <c r="N96" s="4">
        <v>94.390950882758844</v>
      </c>
    </row>
    <row r="97" x14ac:dyDescent="0.3">
      <c r="A97" s="116" t="s">
        <v>665</v>
      </c>
      <c r="B97" s="117" t="s">
        <v>703</v>
      </c>
      <c r="C97" s="4">
        <v>17.024097595130968</v>
      </c>
      <c r="D97" s="4">
        <v>81.758070640137134</v>
      </c>
      <c r="E97" s="2"/>
      <c r="F97" s="116" t="s">
        <v>647</v>
      </c>
      <c r="G97" s="117" t="s">
        <v>685</v>
      </c>
      <c r="H97" s="4">
        <v>0.99395286302839736</v>
      </c>
      <c r="I97" s="4">
        <v>88.455247265855675</v>
      </c>
      <c r="K97" s="116" t="s">
        <v>641</v>
      </c>
      <c r="L97" s="117" t="s">
        <v>679</v>
      </c>
      <c r="M97" s="4">
        <v>2.5525655409165466</v>
      </c>
      <c r="N97" s="4">
        <v>96.088198278178922</v>
      </c>
    </row>
    <row r="98" x14ac:dyDescent="0.3">
      <c r="A98" s="116" t="s">
        <v>647</v>
      </c>
      <c r="B98" s="117" t="s">
        <v>685</v>
      </c>
      <c r="C98" s="4">
        <v>8.8315773724867057</v>
      </c>
      <c r="D98" s="4">
        <v>82.413603938855346</v>
      </c>
      <c r="E98" s="2"/>
      <c r="F98" s="116" t="s">
        <v>642</v>
      </c>
      <c r="G98" s="117" t="s">
        <v>680</v>
      </c>
      <c r="H98" s="4">
        <v>6.0403174554396486</v>
      </c>
      <c r="I98" s="4">
        <v>90.190442797800998</v>
      </c>
      <c r="K98" s="116" t="s">
        <v>652</v>
      </c>
      <c r="L98" s="117" t="s">
        <v>690</v>
      </c>
      <c r="M98" s="4">
        <v>3.2872028688214243</v>
      </c>
      <c r="N98" s="4">
        <v>96.712797131178576</v>
      </c>
    </row>
    <row r="99" x14ac:dyDescent="0.3">
      <c r="A99" s="116" t="s">
        <v>660</v>
      </c>
      <c r="B99" s="117" t="s">
        <v>698</v>
      </c>
      <c r="C99" s="4">
        <v>15.418410232771393</v>
      </c>
      <c r="D99" s="4">
        <v>82.51972015776056</v>
      </c>
      <c r="E99" s="2"/>
      <c r="F99" s="116" t="s">
        <v>471</v>
      </c>
      <c r="G99" s="117" t="s">
        <v>472</v>
      </c>
      <c r="H99" s="4">
        <v>6.5061557862656372</v>
      </c>
      <c r="I99" s="4">
        <v>90.528706352107207</v>
      </c>
      <c r="K99" s="116" t="s">
        <v>663</v>
      </c>
      <c r="L99" s="117" t="s">
        <v>701</v>
      </c>
      <c r="M99" s="4">
        <v>2.4486750539623614</v>
      </c>
      <c r="N99" s="4">
        <v>97.445260242741895</v>
      </c>
    </row>
    <row r="100" x14ac:dyDescent="0.3">
      <c r="A100" s="116" t="s">
        <v>650</v>
      </c>
      <c r="B100" s="117" t="s">
        <v>688</v>
      </c>
      <c r="C100" s="4">
        <v>16.068244954676956</v>
      </c>
      <c r="D100" s="4">
        <v>83.041322973663739</v>
      </c>
      <c r="E100" s="2"/>
      <c r="F100" s="116" t="s">
        <v>633</v>
      </c>
      <c r="G100" s="117" t="s">
        <v>671</v>
      </c>
      <c r="H100" s="4">
        <v>4.2373281599825106</v>
      </c>
      <c r="I100" s="4">
        <v>92.205950468232047</v>
      </c>
      <c r="K100" s="116" t="s">
        <v>636</v>
      </c>
      <c r="L100" s="117" t="s">
        <v>674</v>
      </c>
      <c r="M100" s="4">
        <v>0.39704633699882663</v>
      </c>
      <c r="N100" s="4">
        <v>98.172810648699738</v>
      </c>
    </row>
    <row r="101" x14ac:dyDescent="0.3">
      <c r="A101" s="116" t="s">
        <v>643</v>
      </c>
      <c r="B101" s="117" t="s">
        <v>681</v>
      </c>
      <c r="C101" s="4">
        <v>14.901477294809339</v>
      </c>
      <c r="D101" s="4">
        <v>84.707445847444959</v>
      </c>
      <c r="E101" s="2"/>
      <c r="F101" s="116" t="s">
        <v>643</v>
      </c>
      <c r="G101" s="117" t="s">
        <v>681</v>
      </c>
      <c r="H101" s="4">
        <v>6.8333410644725348</v>
      </c>
      <c r="I101" s="4">
        <v>92.673690090175981</v>
      </c>
      <c r="K101" s="116" t="s">
        <v>644</v>
      </c>
      <c r="L101" s="117" t="s">
        <v>682</v>
      </c>
      <c r="M101" s="4">
        <v>1.3379437446321276</v>
      </c>
      <c r="N101" s="4">
        <v>98.525638983483944</v>
      </c>
    </row>
    <row r="102" x14ac:dyDescent="0.3">
      <c r="A102" s="116" t="s">
        <v>642</v>
      </c>
      <c r="B102" s="117" t="s">
        <v>680</v>
      </c>
      <c r="C102" s="4">
        <v>6.3245044301128672</v>
      </c>
      <c r="D102" s="4">
        <v>85.823761434237426</v>
      </c>
      <c r="E102" s="2"/>
      <c r="F102" s="116" t="s">
        <v>669</v>
      </c>
      <c r="G102" s="117" t="s">
        <v>707</v>
      </c>
      <c r="H102" s="4">
        <v>6.9717533633093467</v>
      </c>
      <c r="I102" s="4">
        <v>92.981699874100727</v>
      </c>
      <c r="K102" s="116" t="s">
        <v>638</v>
      </c>
      <c r="L102" s="117" t="s">
        <v>676</v>
      </c>
      <c r="M102" s="4">
        <v>0</v>
      </c>
      <c r="N102" s="4">
        <v>100</v>
      </c>
    </row>
    <row r="103" x14ac:dyDescent="0.3">
      <c r="A103" s="116" t="s">
        <v>648</v>
      </c>
      <c r="B103" s="117" t="s">
        <v>686</v>
      </c>
      <c r="C103" s="4">
        <v>10.278654347622222</v>
      </c>
      <c r="D103" s="4">
        <v>88.371357205017048</v>
      </c>
      <c r="E103" s="2"/>
      <c r="F103" s="116" t="s">
        <v>655</v>
      </c>
      <c r="G103" s="117" t="s">
        <v>693</v>
      </c>
      <c r="H103" s="4">
        <v>6.1703770597354435</v>
      </c>
      <c r="I103" s="4">
        <v>93.829622940264557</v>
      </c>
      <c r="K103" s="116" t="s">
        <v>498</v>
      </c>
      <c r="L103" s="117" t="s">
        <v>499</v>
      </c>
      <c r="M103" s="4">
        <v>68.944976731826372</v>
      </c>
      <c r="N103" s="4"/>
    </row>
    <row r="104" x14ac:dyDescent="0.3">
      <c r="A104" s="116" t="s">
        <v>668</v>
      </c>
      <c r="B104" s="117" t="s">
        <v>706</v>
      </c>
      <c r="C104" s="4">
        <v>8.5920445241555967</v>
      </c>
      <c r="D104" s="4">
        <v>90.391146251230055</v>
      </c>
      <c r="E104" s="2"/>
      <c r="F104" s="116" t="s">
        <v>662</v>
      </c>
      <c r="G104" s="117" t="s">
        <v>700</v>
      </c>
      <c r="H104" s="4">
        <v>5.0420307610741872</v>
      </c>
      <c r="I104" s="4">
        <v>94.20195850871032</v>
      </c>
      <c r="K104" s="116" t="s">
        <v>635</v>
      </c>
      <c r="L104" s="117" t="s">
        <v>673</v>
      </c>
      <c r="M104" s="4">
        <v>71.456690968937281</v>
      </c>
      <c r="N104" s="4"/>
    </row>
    <row r="105" x14ac:dyDescent="0.3">
      <c r="A105" s="116" t="s">
        <v>639</v>
      </c>
      <c r="B105" s="117" t="s">
        <v>677</v>
      </c>
      <c r="C105" s="4">
        <v>2.0430875907119344</v>
      </c>
      <c r="D105" s="4">
        <v>91.31054756005058</v>
      </c>
      <c r="E105" s="2"/>
      <c r="F105" s="116" t="s">
        <v>636</v>
      </c>
      <c r="G105" s="117" t="s">
        <v>674</v>
      </c>
      <c r="H105" s="4">
        <v>3.0919878857120722</v>
      </c>
      <c r="I105" s="4">
        <v>94.663114155104253</v>
      </c>
      <c r="K105" s="116" t="s">
        <v>453</v>
      </c>
      <c r="L105" s="117" t="s">
        <v>454</v>
      </c>
      <c r="M105" s="4">
        <v>82.73870871311496</v>
      </c>
      <c r="N105" s="4"/>
    </row>
    <row r="106" x14ac:dyDescent="0.3">
      <c r="A106" s="116" t="s">
        <v>669</v>
      </c>
      <c r="B106" s="117" t="s">
        <v>707</v>
      </c>
      <c r="C106" s="4">
        <v>6.9719305892790402</v>
      </c>
      <c r="D106" s="4">
        <v>92.984063522248277</v>
      </c>
      <c r="E106" s="2"/>
      <c r="F106" s="116" t="s">
        <v>639</v>
      </c>
      <c r="G106" s="117" t="s">
        <v>677</v>
      </c>
      <c r="H106" s="4">
        <v>2.1548476098460867</v>
      </c>
      <c r="I106" s="4">
        <v>95.157116461467936</v>
      </c>
      <c r="K106" s="116" t="s">
        <v>422</v>
      </c>
      <c r="L106" s="117" t="s">
        <v>423</v>
      </c>
      <c r="M106" s="4">
        <v>83.215584209133709</v>
      </c>
      <c r="N106" s="4"/>
    </row>
    <row r="107" x14ac:dyDescent="0.3">
      <c r="A107" s="116" t="s">
        <v>654</v>
      </c>
      <c r="B107" s="117" t="s">
        <v>692</v>
      </c>
      <c r="C107" s="4">
        <v>5.5441562832347131</v>
      </c>
      <c r="D107" s="4">
        <v>93.252453932822462</v>
      </c>
      <c r="F107" s="116" t="s">
        <v>641</v>
      </c>
      <c r="G107" s="117" t="s">
        <v>679</v>
      </c>
      <c r="H107" s="4">
        <v>2.5694644438949581</v>
      </c>
      <c r="I107" s="4">
        <v>96.259011593207035</v>
      </c>
      <c r="K107" s="116" t="s">
        <v>646</v>
      </c>
      <c r="L107" s="117" t="s">
        <v>684</v>
      </c>
      <c r="M107" s="4">
        <v>83.714237095098653</v>
      </c>
      <c r="N107" s="4"/>
    </row>
    <row r="108" x14ac:dyDescent="0.3">
      <c r="A108" s="116" t="s">
        <v>662</v>
      </c>
      <c r="B108" s="117" t="s">
        <v>700</v>
      </c>
      <c r="C108" s="4">
        <v>5.9161399571425051</v>
      </c>
      <c r="D108" s="4">
        <v>93.379380420481624</v>
      </c>
      <c r="F108" s="116" t="s">
        <v>652</v>
      </c>
      <c r="G108" s="117" t="s">
        <v>690</v>
      </c>
      <c r="H108" s="4">
        <v>3.283271816742058</v>
      </c>
      <c r="I108" s="4">
        <v>96.597141646124555</v>
      </c>
      <c r="K108" s="116" t="s">
        <v>633</v>
      </c>
      <c r="L108" s="117" t="s">
        <v>671</v>
      </c>
      <c r="M108" s="4">
        <v>87.638761715874935</v>
      </c>
      <c r="N108" s="4"/>
    </row>
    <row r="109" x14ac:dyDescent="0.3">
      <c r="A109" s="116" t="s">
        <v>655</v>
      </c>
      <c r="B109" s="117" t="s">
        <v>693</v>
      </c>
      <c r="C109" s="4">
        <v>6.3274458877111499</v>
      </c>
      <c r="D109" s="4">
        <v>93.672555579203248</v>
      </c>
      <c r="F109" s="116" t="s">
        <v>668</v>
      </c>
      <c r="G109" s="117" t="s">
        <v>706</v>
      </c>
      <c r="H109" s="4">
        <v>2.571609552470818</v>
      </c>
      <c r="I109" s="4">
        <v>96.638188946146329</v>
      </c>
      <c r="K109" s="116" t="s">
        <v>520</v>
      </c>
      <c r="L109" s="117" t="s">
        <v>521</v>
      </c>
      <c r="M109" s="4">
        <v>89.863417676416475</v>
      </c>
      <c r="N109" s="4"/>
    </row>
    <row r="110" x14ac:dyDescent="0.3">
      <c r="A110" s="116" t="s">
        <v>649</v>
      </c>
      <c r="B110" s="117" t="s">
        <v>687</v>
      </c>
      <c r="C110" s="4">
        <v>4.6749638786201189</v>
      </c>
      <c r="D110" s="4">
        <v>94.459135347200444</v>
      </c>
      <c r="F110" s="116" t="s">
        <v>659</v>
      </c>
      <c r="G110" s="117" t="s">
        <v>697</v>
      </c>
      <c r="H110" s="4">
        <v>0.093144519503525203</v>
      </c>
      <c r="I110" s="4">
        <v>97.389960173637263</v>
      </c>
      <c r="K110" s="116" t="s">
        <v>432</v>
      </c>
      <c r="L110" s="117" t="s">
        <v>433</v>
      </c>
      <c r="M110" s="4">
        <v>92.139100870253927</v>
      </c>
      <c r="N110" s="4"/>
    </row>
    <row r="111" x14ac:dyDescent="0.3">
      <c r="A111" s="116" t="s">
        <v>645</v>
      </c>
      <c r="B111" s="117" t="s">
        <v>683</v>
      </c>
      <c r="C111" s="4">
        <v>4.7568809122058582</v>
      </c>
      <c r="D111" s="4">
        <v>94.840347904285593</v>
      </c>
      <c r="F111" s="116" t="s">
        <v>663</v>
      </c>
      <c r="G111" s="117" t="s">
        <v>701</v>
      </c>
      <c r="H111" s="4">
        <v>0.023991469699666368</v>
      </c>
      <c r="I111" s="4">
        <v>97.476008530300334</v>
      </c>
      <c r="K111" s="116" t="s">
        <v>525</v>
      </c>
      <c r="L111" s="117" t="s">
        <v>526</v>
      </c>
      <c r="M111" s="4">
        <v>93.593929741635833</v>
      </c>
      <c r="N111" s="4"/>
    </row>
    <row r="112" x14ac:dyDescent="0.3">
      <c r="A112" s="116" t="s">
        <v>636</v>
      </c>
      <c r="B112" s="117" t="s">
        <v>674</v>
      </c>
      <c r="C112" s="4">
        <v>2.312125559586093</v>
      </c>
      <c r="D112" s="4">
        <v>95.678747831304619</v>
      </c>
      <c r="F112" s="116" t="s">
        <v>649</v>
      </c>
      <c r="G112" s="117" t="s">
        <v>687</v>
      </c>
      <c r="H112" s="4">
        <v>1.288205645161284</v>
      </c>
      <c r="I112" s="4">
        <v>97.804536290322588</v>
      </c>
      <c r="K112" s="116" t="s">
        <v>484</v>
      </c>
      <c r="L112" s="117" t="s">
        <v>485</v>
      </c>
      <c r="M112" s="4">
        <v>93.880824476317343</v>
      </c>
      <c r="N112" s="4"/>
    </row>
    <row r="113" x14ac:dyDescent="0.3">
      <c r="A113" s="116" t="s">
        <v>641</v>
      </c>
      <c r="B113" s="117" t="s">
        <v>679</v>
      </c>
      <c r="C113" s="4">
        <v>2.5644191071626494</v>
      </c>
      <c r="D113" s="4">
        <v>96.208013567253644</v>
      </c>
      <c r="F113" s="116" t="s">
        <v>640</v>
      </c>
      <c r="G113" s="117" t="s">
        <v>678</v>
      </c>
      <c r="H113" s="4">
        <v>0.32911880965589546</v>
      </c>
      <c r="I113" s="4">
        <v>98.712566599815474</v>
      </c>
      <c r="K113" s="116" t="s">
        <v>637</v>
      </c>
      <c r="L113" s="117" t="s">
        <v>675</v>
      </c>
      <c r="M113" s="4">
        <v>94.824845086306809</v>
      </c>
      <c r="N113" s="4"/>
    </row>
    <row r="114" x14ac:dyDescent="0.3">
      <c r="A114" s="116" t="s">
        <v>652</v>
      </c>
      <c r="B114" s="117" t="s">
        <v>690</v>
      </c>
      <c r="C114" s="4">
        <v>3.284054743865596</v>
      </c>
      <c r="D114" s="4">
        <v>96.620176145389593</v>
      </c>
      <c r="F114" s="116" t="s">
        <v>661</v>
      </c>
      <c r="G114" s="117" t="s">
        <v>699</v>
      </c>
      <c r="H114" s="4">
        <v>0.4473554437437457</v>
      </c>
      <c r="I114" s="4">
        <v>98.84628734132184</v>
      </c>
      <c r="K114" s="116" t="s">
        <v>505</v>
      </c>
      <c r="L114" s="117" t="s">
        <v>506</v>
      </c>
      <c r="M114" s="4">
        <v>95.082306129300775</v>
      </c>
      <c r="N114" s="4"/>
    </row>
    <row r="115" x14ac:dyDescent="0.3">
      <c r="A115" s="116" t="s">
        <v>659</v>
      </c>
      <c r="B115" s="117" t="s">
        <v>697</v>
      </c>
      <c r="C115" s="4">
        <v>0.96387101421555599</v>
      </c>
      <c r="D115" s="4">
        <v>96.636669194499376</v>
      </c>
      <c r="F115" s="116" t="s">
        <v>664</v>
      </c>
      <c r="G115" s="117" t="s">
        <v>702</v>
      </c>
      <c r="H115" s="4">
        <v>0.07439819458375041</v>
      </c>
      <c r="I115" s="4">
        <v>98.961998495486469</v>
      </c>
      <c r="K115" s="116" t="s">
        <v>511</v>
      </c>
      <c r="L115" s="117" t="s">
        <v>512</v>
      </c>
      <c r="M115" s="4">
        <v>97.791550243757371</v>
      </c>
      <c r="N115" s="4"/>
    </row>
    <row r="116" x14ac:dyDescent="0.3">
      <c r="A116" s="116" t="s">
        <v>653</v>
      </c>
      <c r="B116" s="117" t="s">
        <v>691</v>
      </c>
      <c r="C116" s="4">
        <v>3.2261713318660981</v>
      </c>
      <c r="D116" s="4">
        <v>96.746738280460164</v>
      </c>
      <c r="F116" s="116" t="s">
        <v>658</v>
      </c>
      <c r="G116" s="117" t="s">
        <v>696</v>
      </c>
      <c r="H116" s="4">
        <v>0.18018882421161209</v>
      </c>
      <c r="I116" s="4">
        <v>99.26681578408332</v>
      </c>
      <c r="K116" s="116" t="s">
        <v>492</v>
      </c>
      <c r="L116" s="117" t="s">
        <v>493</v>
      </c>
      <c r="M116" s="4">
        <v>97.928488863327985</v>
      </c>
      <c r="N116" s="4"/>
    </row>
    <row r="117" x14ac:dyDescent="0.3">
      <c r="A117" s="116" t="s">
        <v>656</v>
      </c>
      <c r="B117" s="117" t="s">
        <v>694</v>
      </c>
      <c r="C117" s="4">
        <v>2.3858779642997803</v>
      </c>
      <c r="D117" s="4">
        <v>97.100182236483192</v>
      </c>
      <c r="F117" s="116" t="s">
        <v>644</v>
      </c>
      <c r="G117" s="117" t="s">
        <v>682</v>
      </c>
      <c r="H117" s="4">
        <v>0</v>
      </c>
      <c r="I117" s="4">
        <v>99.899899899899879</v>
      </c>
      <c r="K117" s="116" t="s">
        <v>668</v>
      </c>
      <c r="L117" s="117" t="s">
        <v>706</v>
      </c>
      <c r="M117" s="4">
        <v>98.144712430426722</v>
      </c>
      <c r="N117" s="4"/>
    </row>
    <row r="118" x14ac:dyDescent="0.3">
      <c r="A118" s="116" t="s">
        <v>661</v>
      </c>
      <c r="B118" s="117" t="s">
        <v>699</v>
      </c>
      <c r="C118" s="4">
        <v>1.9918393074513858</v>
      </c>
      <c r="D118" s="4">
        <v>97.233198257529864</v>
      </c>
      <c r="F118" s="116" t="s">
        <v>653</v>
      </c>
      <c r="G118" s="117" t="s">
        <v>691</v>
      </c>
      <c r="H118" s="4">
        <v>0</v>
      </c>
      <c r="I118" s="4">
        <v>99.953368013560137</v>
      </c>
      <c r="K118" s="116" t="s">
        <v>651</v>
      </c>
      <c r="L118" s="117" t="s">
        <v>689</v>
      </c>
      <c r="M118" s="4">
        <v>98.299999999999997</v>
      </c>
      <c r="N118" s="4"/>
    </row>
    <row r="119" x14ac:dyDescent="0.3">
      <c r="A119" s="116" t="s">
        <v>640</v>
      </c>
      <c r="B119" s="117" t="s">
        <v>678</v>
      </c>
      <c r="C119" s="4">
        <v>1.7859182461604632</v>
      </c>
      <c r="D119" s="4">
        <v>97.360635643325807</v>
      </c>
      <c r="F119" s="116" t="s">
        <v>638</v>
      </c>
      <c r="G119" s="117" t="s">
        <v>676</v>
      </c>
      <c r="H119" s="4">
        <v>0</v>
      </c>
      <c r="I119" s="4">
        <v>100</v>
      </c>
      <c r="K119" s="116" t="s">
        <v>657</v>
      </c>
      <c r="L119" s="117" t="s">
        <v>695</v>
      </c>
      <c r="M119" s="4">
        <v>98.385983333932103</v>
      </c>
      <c r="N119" s="4"/>
    </row>
    <row r="120" x14ac:dyDescent="0.3">
      <c r="A120" s="116" t="s">
        <v>663</v>
      </c>
      <c r="B120" s="117" t="s">
        <v>701</v>
      </c>
      <c r="C120" s="4">
        <v>0.24034589832568543</v>
      </c>
      <c r="D120" s="4">
        <v>97.473264163249837</v>
      </c>
      <c r="F120" s="116" t="s">
        <v>666</v>
      </c>
      <c r="G120" s="117" t="s">
        <v>704</v>
      </c>
      <c r="H120" s="4">
        <v>0</v>
      </c>
      <c r="I120" s="4">
        <v>100</v>
      </c>
      <c r="K120" s="116" t="s">
        <v>648</v>
      </c>
      <c r="L120" s="117" t="s">
        <v>686</v>
      </c>
      <c r="M120" s="4">
        <v>98.892245720040279</v>
      </c>
      <c r="N120" s="4"/>
    </row>
    <row r="121" x14ac:dyDescent="0.3">
      <c r="A121" s="116" t="s">
        <v>664</v>
      </c>
      <c r="B121" s="117" t="s">
        <v>702</v>
      </c>
      <c r="C121" s="4">
        <v>1.3557809238372727</v>
      </c>
      <c r="D121" s="4">
        <v>97.754514555133483</v>
      </c>
      <c r="F121" s="116" t="s">
        <v>474</v>
      </c>
      <c r="G121" s="117" t="s">
        <v>475</v>
      </c>
      <c r="H121" s="4">
        <v>91.79413636145668</v>
      </c>
      <c r="I121" s="4"/>
      <c r="K121" s="116" t="s">
        <v>471</v>
      </c>
      <c r="L121" s="117" t="s">
        <v>472</v>
      </c>
      <c r="M121" s="4">
        <v>99.00102128409884</v>
      </c>
      <c r="N121" s="4"/>
    </row>
    <row r="122" x14ac:dyDescent="0.3">
      <c r="A122" s="116" t="s">
        <v>658</v>
      </c>
      <c r="B122" s="117" t="s">
        <v>696</v>
      </c>
      <c r="C122" s="4">
        <v>0.24209318041354777</v>
      </c>
      <c r="D122" s="4">
        <v>99.205750939557547</v>
      </c>
      <c r="F122" s="116" t="s">
        <v>511</v>
      </c>
      <c r="G122" s="117" t="s">
        <v>512</v>
      </c>
      <c r="H122" s="4">
        <v>94.943399581304533</v>
      </c>
      <c r="I122" s="4"/>
      <c r="K122" s="116" t="s">
        <v>650</v>
      </c>
      <c r="L122" s="117" t="s">
        <v>688</v>
      </c>
      <c r="M122" s="4">
        <v>99.082568807339456</v>
      </c>
      <c r="N122" s="4"/>
    </row>
    <row r="123" x14ac:dyDescent="0.3">
      <c r="A123" s="116" t="s">
        <v>644</v>
      </c>
      <c r="B123" s="117" t="s">
        <v>682</v>
      </c>
      <c r="C123" s="4">
        <v>0.35106303983735643</v>
      </c>
      <c r="D123" s="4">
        <v>99.539310475373071</v>
      </c>
      <c r="F123" s="116" t="s">
        <v>635</v>
      </c>
      <c r="G123" s="117" t="s">
        <v>673</v>
      </c>
      <c r="H123" s="4">
        <v>95.287217204457576</v>
      </c>
      <c r="I123" s="4"/>
      <c r="K123" s="116" t="s">
        <v>474</v>
      </c>
      <c r="L123" s="117" t="s">
        <v>475</v>
      </c>
      <c r="M123" s="4">
        <v>99.173656552628842</v>
      </c>
      <c r="N123" s="4"/>
    </row>
    <row r="124" x14ac:dyDescent="0.3">
      <c r="A124" s="116" t="s">
        <v>638</v>
      </c>
      <c r="B124" s="117" t="s">
        <v>676</v>
      </c>
      <c r="C124" s="4">
        <v>0</v>
      </c>
      <c r="D124" s="4">
        <v>99.999996282695918</v>
      </c>
      <c r="F124" s="116" t="s">
        <v>522</v>
      </c>
      <c r="G124" s="117" t="s">
        <v>523</v>
      </c>
      <c r="H124" s="4">
        <v>97.974761166666667</v>
      </c>
      <c r="I124" s="4"/>
      <c r="K124" s="116" t="s">
        <v>654</v>
      </c>
      <c r="L124" s="117" t="s">
        <v>692</v>
      </c>
      <c r="M124" s="4">
        <v>99.236641221374043</v>
      </c>
      <c r="N124" s="4"/>
    </row>
    <row r="125" x14ac:dyDescent="0.3">
      <c r="A125" s="116" t="s">
        <v>666</v>
      </c>
      <c r="B125" s="117" t="s">
        <v>704</v>
      </c>
      <c r="C125" s="4">
        <v>0</v>
      </c>
      <c r="D125" s="4">
        <v>100</v>
      </c>
      <c r="F125" s="116" t="s">
        <v>651</v>
      </c>
      <c r="G125" s="117" t="s">
        <v>689</v>
      </c>
      <c r="H125" s="4">
        <v>98</v>
      </c>
      <c r="I125" s="4"/>
      <c r="K125" s="116" t="s">
        <v>658</v>
      </c>
      <c r="L125" s="117" t="s">
        <v>696</v>
      </c>
      <c r="M125" s="4">
        <v>99.452710322836012</v>
      </c>
      <c r="N125" s="4"/>
    </row>
    <row r="126" x14ac:dyDescent="0.3">
      <c r="A126" s="116" t="s">
        <v>498</v>
      </c>
      <c r="B126" s="117" t="s">
        <v>499</v>
      </c>
      <c r="C126" s="4">
        <v>76.308199233775682</v>
      </c>
      <c r="D126" s="4"/>
      <c r="F126" s="116" t="s">
        <v>654</v>
      </c>
      <c r="G126" s="117" t="s">
        <v>692</v>
      </c>
      <c r="H126" s="4">
        <v>98.504537395818119</v>
      </c>
      <c r="I126" s="4"/>
      <c r="K126" s="116" t="s">
        <v>522</v>
      </c>
      <c r="L126" s="117" t="s">
        <v>523</v>
      </c>
      <c r="M126" s="4">
        <v>99.457835480672586</v>
      </c>
      <c r="N126" s="4"/>
    </row>
    <row r="127" x14ac:dyDescent="0.3">
      <c r="A127" s="116" t="s">
        <v>633</v>
      </c>
      <c r="B127" s="117" t="s">
        <v>671</v>
      </c>
      <c r="C127" s="4">
        <v>92.511445347125928</v>
      </c>
      <c r="D127" s="4"/>
      <c r="F127" s="116" t="s">
        <v>648</v>
      </c>
      <c r="G127" s="117" t="s">
        <v>686</v>
      </c>
      <c r="H127" s="4">
        <v>98.590130916414907</v>
      </c>
      <c r="I127" s="4"/>
      <c r="K127" s="116" t="s">
        <v>656</v>
      </c>
      <c r="L127" s="117" t="s">
        <v>694</v>
      </c>
      <c r="M127" s="4">
        <v>99.482765647325621</v>
      </c>
      <c r="N127" s="4"/>
    </row>
    <row r="128" x14ac:dyDescent="0.3">
      <c r="A128" s="116" t="s">
        <v>474</v>
      </c>
      <c r="B128" s="117" t="s">
        <v>475</v>
      </c>
      <c r="C128" s="4">
        <v>96.507066955391366</v>
      </c>
      <c r="D128" s="4"/>
      <c r="F128" s="116" t="s">
        <v>665</v>
      </c>
      <c r="G128" s="117" t="s">
        <v>703</v>
      </c>
      <c r="H128" s="4">
        <v>98.701298701298697</v>
      </c>
      <c r="I128" s="4"/>
      <c r="K128" s="116" t="s">
        <v>645</v>
      </c>
      <c r="L128" s="117" t="s">
        <v>683</v>
      </c>
      <c r="M128" s="4">
        <v>99.597585513078471</v>
      </c>
      <c r="N128" s="4"/>
    </row>
    <row r="129" x14ac:dyDescent="0.3">
      <c r="A129" s="116" t="s">
        <v>511</v>
      </c>
      <c r="B129" s="117" t="s">
        <v>512</v>
      </c>
      <c r="C129" s="4">
        <v>97.023062222068916</v>
      </c>
      <c r="D129" s="4"/>
      <c r="F129" s="116" t="s">
        <v>650</v>
      </c>
      <c r="G129" s="117" t="s">
        <v>688</v>
      </c>
      <c r="H129" s="4">
        <v>99.132321041214752</v>
      </c>
      <c r="I129" s="4"/>
      <c r="K129" s="116" t="s">
        <v>643</v>
      </c>
      <c r="L129" s="117" t="s">
        <v>681</v>
      </c>
      <c r="M129" s="4">
        <v>99.795291709314228</v>
      </c>
      <c r="N129" s="4"/>
    </row>
    <row r="130" x14ac:dyDescent="0.3">
      <c r="A130" s="116" t="s">
        <v>484</v>
      </c>
      <c r="B130" s="117" t="s">
        <v>485</v>
      </c>
      <c r="C130" s="4">
        <v>97.773878293268979</v>
      </c>
      <c r="D130" s="4"/>
      <c r="F130" s="116" t="s">
        <v>656</v>
      </c>
      <c r="G130" s="117" t="s">
        <v>694</v>
      </c>
      <c r="H130" s="4">
        <v>99.486125385405956</v>
      </c>
      <c r="I130" s="4"/>
      <c r="K130" s="116" t="s">
        <v>634</v>
      </c>
      <c r="L130" s="117" t="s">
        <v>670</v>
      </c>
      <c r="M130" s="4">
        <v>100</v>
      </c>
      <c r="N130" s="4"/>
    </row>
    <row r="131" x14ac:dyDescent="0.3">
      <c r="A131" s="116" t="s">
        <v>471</v>
      </c>
      <c r="B131" s="117" t="s">
        <v>472</v>
      </c>
      <c r="C131" s="4">
        <v>97.873701678292889</v>
      </c>
      <c r="D131" s="4"/>
      <c r="F131" s="116" t="s">
        <v>645</v>
      </c>
      <c r="G131" s="117" t="s">
        <v>683</v>
      </c>
      <c r="H131" s="4">
        <v>99.597180261832833</v>
      </c>
      <c r="I131" s="4"/>
      <c r="K131" s="116" t="s">
        <v>665</v>
      </c>
      <c r="L131" s="117" t="s">
        <v>703</v>
      </c>
      <c r="M131" s="4">
        <v>100</v>
      </c>
      <c r="N131" s="4"/>
    </row>
    <row r="132" x14ac:dyDescent="0.3">
      <c r="A132" s="116" t="s">
        <v>522</v>
      </c>
      <c r="B132" s="117" t="s">
        <v>523</v>
      </c>
      <c r="C132" s="4">
        <v>98.699198472193487</v>
      </c>
      <c r="D132" s="4"/>
      <c r="F132" s="116" t="s">
        <v>634</v>
      </c>
      <c r="G132" s="117" t="s">
        <v>670</v>
      </c>
      <c r="H132" s="4">
        <v>100</v>
      </c>
      <c r="I132" s="4"/>
      <c r="K132" s="116"/>
      <c r="L132" s="117"/>
      <c r="M132" s="118"/>
      <c r="N132" s="118"/>
    </row>
    <row r="133" x14ac:dyDescent="0.3">
      <c r="A133" s="116" t="s">
        <v>634</v>
      </c>
      <c r="B133" s="117" t="s">
        <v>670</v>
      </c>
      <c r="C133" s="4">
        <v>100</v>
      </c>
      <c r="D133" s="4"/>
      <c r="F133" s="116"/>
      <c r="G133" s="117"/>
      <c r="H133" s="118"/>
      <c r="I133" s="118"/>
      <c r="K133" s="116"/>
      <c r="L133" s="117"/>
      <c r="M133" s="118"/>
      <c r="N133" s="118"/>
    </row>
    <row r="134" x14ac:dyDescent="0.3">
      <c r="A134" s="116"/>
      <c r="B134" s="117"/>
      <c r="C134" s="118"/>
      <c r="D134" s="118"/>
      <c r="F134" s="116"/>
      <c r="G134" s="117"/>
      <c r="H134" s="118"/>
      <c r="I134" s="118"/>
      <c r="K134" s="116"/>
      <c r="L134" s="117"/>
      <c r="M134" s="118"/>
      <c r="N134" s="118"/>
    </row>
    <row r="135" x14ac:dyDescent="0.3">
      <c r="A135" s="116"/>
      <c r="B135" s="117"/>
      <c r="C135" s="118"/>
      <c r="D135" s="118"/>
      <c r="F135" s="116"/>
      <c r="G135" s="117"/>
      <c r="H135" s="118"/>
      <c r="I135" s="118"/>
      <c r="K135" s="116"/>
      <c r="L135" s="117"/>
      <c r="M135" s="118"/>
      <c r="N135" s="118"/>
    </row>
    <row r="136" x14ac:dyDescent="0.3">
      <c r="A136" s="116"/>
      <c r="B136" s="117"/>
      <c r="C136" s="118"/>
      <c r="D136" s="118"/>
      <c r="F136" s="116"/>
      <c r="G136" s="117"/>
      <c r="H136" s="118"/>
      <c r="I136" s="118"/>
      <c r="K136" s="116"/>
      <c r="L136" s="117"/>
      <c r="M136" s="118"/>
      <c r="N136" s="118"/>
    </row>
    <row r="137" x14ac:dyDescent="0.3">
      <c r="A137" s="116"/>
      <c r="B137" s="117"/>
      <c r="C137" s="118"/>
      <c r="D137" s="118"/>
      <c r="F137" s="116"/>
      <c r="G137" s="117"/>
      <c r="H137" s="118"/>
      <c r="I137" s="118"/>
      <c r="K137" s="116"/>
      <c r="L137" s="117"/>
      <c r="M137" s="118"/>
      <c r="N137" s="118"/>
    </row>
    <row r="138" x14ac:dyDescent="0.3">
      <c r="A138" s="116"/>
      <c r="B138" s="117"/>
      <c r="C138" s="118"/>
      <c r="D138" s="118"/>
      <c r="F138" s="116"/>
      <c r="G138" s="117"/>
      <c r="H138" s="118"/>
      <c r="I138" s="118"/>
      <c r="K138" s="116"/>
      <c r="L138" s="117"/>
      <c r="M138" s="118"/>
      <c r="N138" s="118"/>
    </row>
    <row r="139" x14ac:dyDescent="0.3">
      <c r="A139" s="116"/>
      <c r="B139" s="117"/>
      <c r="C139" s="118"/>
      <c r="D139" s="118"/>
      <c r="F139" s="116"/>
      <c r="G139" s="117"/>
      <c r="H139" s="118"/>
      <c r="I139" s="118"/>
      <c r="K139" s="116"/>
      <c r="L139" s="117"/>
      <c r="M139" s="118"/>
      <c r="N139" s="118"/>
    </row>
    <row r="140" x14ac:dyDescent="0.3">
      <c r="A140" s="116"/>
      <c r="B140" s="117"/>
      <c r="C140" s="118"/>
      <c r="D140" s="118"/>
      <c r="F140" s="116"/>
      <c r="G140" s="117"/>
      <c r="H140" s="118"/>
      <c r="I140" s="118"/>
      <c r="K140" s="116"/>
      <c r="L140" s="117"/>
      <c r="M140" s="118"/>
      <c r="N140" s="118"/>
    </row>
  </sheetData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627D0-24D2-428E-89C0-3F6E5A34060C}">
  <sheetPr codeName="Sheet20">
    <tabColor rgb="FF358E43"/>
  </sheetPr>
  <dimension ref="A1:T182"/>
  <sheetViews>
    <sheetView workbookViewId="0">
      <selection activeCell="Q24" sqref="Q24"/>
    </sheetView>
  </sheetViews>
  <sheetFormatPr defaultRowHeight="14.4" x14ac:dyDescent="0.3"/>
  <cols>
    <col min="2" max="14" width="11.44140625" customWidth="true"/>
    <col min="17" max="17" width="15.44140625" customWidth="true"/>
  </cols>
  <sheetData>
    <row r="1" s="14" customFormat="true" x14ac:dyDescent="0.3">
      <c r="A1" s="112" t="s">
        <v>226</v>
      </c>
    </row>
    <row r="2" s="14" customFormat="true" ht="23.4" x14ac:dyDescent="0.45">
      <c r="A2" s="169" t="s">
        <v>179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>
      <c r="R7" s="22"/>
    </row>
    <row r="8" s="14" customFormat="true" x14ac:dyDescent="0.3"/>
    <row r="9" s="14" customFormat="true" x14ac:dyDescent="0.3">
      <c r="M9" s="22"/>
    </row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ht="18" x14ac:dyDescent="0.35">
      <c r="A22" s="170" t="str">
        <f>CONCATENATE("Figure W5A: Safely managed sanitation calculation for ", A52)</f>
        <v>Figure W5A: Safely managed sanitation calculation for [Region name]</v>
      </c>
    </row>
    <row r="23" s="14" customFormat="true" x14ac:dyDescent="0.3">
      <c r="A23" s="19" t="s">
        <v>181</v>
      </c>
    </row>
    <row r="24" s="14" customFormat="true" x14ac:dyDescent="0.3">
      <c r="A24" s="19"/>
    </row>
    <row r="25" s="14" customFormat="true" ht="23.4" x14ac:dyDescent="0.45">
      <c r="A25" s="169" t="s">
        <v>624</v>
      </c>
    </row>
    <row r="26" s="14" customFormat="true" x14ac:dyDescent="0.3"/>
    <row r="27" s="14" customFormat="true" x14ac:dyDescent="0.3"/>
    <row r="28" s="14" customFormat="true" x14ac:dyDescent="0.3"/>
    <row r="29" s="14" customFormat="true" x14ac:dyDescent="0.3"/>
    <row r="30" s="14" customFormat="true" x14ac:dyDescent="0.3"/>
    <row r="31" s="14" customFormat="true" x14ac:dyDescent="0.3"/>
    <row r="32" s="14" customFormat="true" x14ac:dyDescent="0.3"/>
    <row r="33" s="14" customFormat="true" x14ac:dyDescent="0.3"/>
    <row r="34" s="14" customFormat="true" x14ac:dyDescent="0.3"/>
    <row r="35" s="14" customFormat="true" x14ac:dyDescent="0.3">
      <c r="Q35" s="17" t="s">
        <v>303</v>
      </c>
    </row>
    <row r="36" s="14" customFormat="true" x14ac:dyDescent="0.3">
      <c r="Q36" s="98" t="s">
        <v>386</v>
      </c>
      <c r="T36" s="168"/>
    </row>
    <row r="37" s="14" customFormat="true" x14ac:dyDescent="0.3"/>
    <row r="38" s="14" customFormat="true" x14ac:dyDescent="0.3"/>
    <row r="39" s="14" customFormat="true" x14ac:dyDescent="0.3"/>
    <row r="40" s="14" customFormat="true" x14ac:dyDescent="0.3"/>
    <row r="41" s="14" customFormat="true" x14ac:dyDescent="0.3"/>
    <row r="42" s="14" customFormat="true" x14ac:dyDescent="0.3"/>
    <row r="43" s="14" customFormat="true" x14ac:dyDescent="0.3"/>
    <row r="44" s="14" customFormat="true" x14ac:dyDescent="0.3"/>
    <row r="45" s="14" customFormat="true" x14ac:dyDescent="0.3"/>
    <row r="46" s="14" customFormat="true" ht="18" x14ac:dyDescent="0.35">
      <c r="A46" s="170" t="str">
        <f>CONCATENATE("Figure W5B: Safely managed sanitation calculation for ", A54)</f>
        <v>Figure W5B: Safely managed sanitation calculation for Select Country</v>
      </c>
    </row>
    <row r="47" s="14" customFormat="true" x14ac:dyDescent="0.3">
      <c r="A47" s="19" t="s">
        <v>181</v>
      </c>
    </row>
    <row r="48" s="14" customFormat="true" x14ac:dyDescent="0.3"/>
    <row r="49" s="14" customFormat="true" x14ac:dyDescent="0.3">
      <c r="A49" s="102" t="s">
        <v>220</v>
      </c>
    </row>
    <row r="50" s="14" customFormat="true" x14ac:dyDescent="0.3">
      <c r="B50" s="17" t="s">
        <v>291</v>
      </c>
      <c r="J50" s="17" t="s">
        <v>290</v>
      </c>
    </row>
    <row r="51" s="14" customFormat="true" ht="24.6" x14ac:dyDescent="0.3">
      <c r="A51" s="152"/>
      <c r="B51" s="153" t="s">
        <v>186</v>
      </c>
      <c r="C51" s="153" t="s">
        <v>45</v>
      </c>
      <c r="D51" s="153" t="s">
        <v>50</v>
      </c>
      <c r="E51" s="153" t="s">
        <v>330</v>
      </c>
      <c r="F51" s="153" t="s">
        <v>169</v>
      </c>
      <c r="G51" s="153" t="s">
        <v>331</v>
      </c>
      <c r="H51" s="153" t="s">
        <v>168</v>
      </c>
      <c r="I51" s="153" t="s">
        <v>0</v>
      </c>
      <c r="J51" s="153" t="s">
        <v>0</v>
      </c>
      <c r="K51" s="153" t="s">
        <v>124</v>
      </c>
      <c r="L51" s="153" t="s">
        <v>120</v>
      </c>
      <c r="M51" s="153" t="s">
        <v>121</v>
      </c>
      <c r="N51" s="153" t="s">
        <v>123</v>
      </c>
    </row>
    <row r="52" s="14" customFormat="true" x14ac:dyDescent="0.3">
      <c r="A52" s="101" t="s">
        <v>631</v>
      </c>
      <c r="B52" s="4">
        <v>97.560239246523977</v>
      </c>
      <c r="C52" s="4">
        <v>96.620629845121258</v>
      </c>
      <c r="D52" s="4"/>
      <c r="E52" s="4"/>
      <c r="F52" s="4">
        <v>67.645640292334775</v>
      </c>
      <c r="G52" s="4"/>
      <c r="H52" s="4"/>
      <c r="I52" s="4">
        <v>67.645640292334775</v>
      </c>
      <c r="J52" s="4">
        <v>67.645637512207031</v>
      </c>
      <c r="K52" s="4">
        <v>28.97498893737793</v>
      </c>
      <c r="L52" s="4">
        <v>0.93960940140273774</v>
      </c>
      <c r="M52" s="4">
        <v>2.405597288200314</v>
      </c>
      <c r="N52" s="4">
        <v>0.034163465275703492</v>
      </c>
    </row>
    <row r="53" s="14" customFormat="true" x14ac:dyDescent="0.3">
      <c r="A53" s="101"/>
      <c r="B53" s="101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</row>
    <row r="54" s="14" customFormat="true" x14ac:dyDescent="0.3">
      <c r="A54" s="101" t="str">
        <f>Q36</f>
        <v>Select Country</v>
      </c>
      <c r="B54" s="101">
        <f>IF(ISNUMBER(VLOOKUP($Q$36,$A$58:$N$182, 2)), VLOOKUP($Q$36,$A$58:$N$182, 2), NA())</f>
        <v>97</v>
      </c>
      <c r="C54" s="101">
        <f>IF(ISNUMBER(VLOOKUP($Q$36,$A$58:$N$182, 3)), VLOOKUP($Q$36,$A$58:$N$182, 3), NA())</f>
        <v>87.3</v>
      </c>
      <c r="D54" s="101">
        <f>IF(ISNUMBER(VLOOKUP($Q$36,$A$58:$N$182, 4)), VLOOKUP($Q$36,$A$58:$N$182, 4), NA())</f>
        <v>78.569999999999993</v>
      </c>
      <c r="E54" s="101">
        <f>IF(ISNUMBER(VLOOKUP($Q$36,$A$58:$N$182, 5)), VLOOKUP($Q$36,$A$58:$N$182, 5), NA())</f>
        <v>70.712999999999994</v>
      </c>
      <c r="F54" s="101">
        <f>IF(ISNUMBER(VLOOKUP($Q$36,$A$58:$N$182, 6)), VLOOKUP($Q$36,$A$58:$N$182, 6), NA())</f>
        <v>63.641699999999993</v>
      </c>
      <c r="G54" s="101" t="e">
        <f>IF(ISNUMBER(VLOOKUP($Q$36,$A$58:$N$182, 7)), VLOOKUP($Q$36,$A$58:$N$182, 7), NA())</f>
        <v>#N/A</v>
      </c>
      <c r="H54" s="101" t="e">
        <f>IF(ISNUMBER(VLOOKUP($Q$36,$A$58:$N$182, 8)), VLOOKUP($Q$36,$A$58:$N$182, 8), NA())</f>
        <v>#N/A</v>
      </c>
      <c r="I54" s="101">
        <f>IF(ISNUMBER(VLOOKUP($Q$36,$A$58:$N$182, 9)), VLOOKUP($Q$36,$A$58:$N$182, 9), NA())</f>
        <v>63.641699999999993</v>
      </c>
      <c r="J54" s="101">
        <f>IF(ISNUMBER(VLOOKUP($Q$36,$A$58:$N$182, 10)), VLOOKUP($Q$36,$A$58:$N$182, 10), NA())</f>
        <v>63.641699999999993</v>
      </c>
      <c r="K54" s="101">
        <f>IF(ISNUMBER(VLOOKUP($Q$36,$A$58:$N$182, 11)), VLOOKUP($Q$36,$A$58:$N$182, 11), NA())</f>
        <v>23.658300000000004</v>
      </c>
      <c r="L54" s="101">
        <f>IF(ISNUMBER(VLOOKUP($Q$36,$A$58:$N$182, 12)), VLOOKUP($Q$36,$A$58:$N$182, 12), NA())</f>
        <v>9.7000000000000028</v>
      </c>
      <c r="M54" s="101">
        <f>IF(ISNUMBER(VLOOKUP($Q$36,$A$58:$N$182, 13)), VLOOKUP($Q$36,$A$58:$N$182, 13), NA())</f>
        <v>2</v>
      </c>
      <c r="N54" s="101">
        <f>IF(ISNUMBER(VLOOKUP($Q$36,$A$58:$N$182, 14)), VLOOKUP($Q$36,$A$58:$N$182, 14), NA())</f>
        <v>1</v>
      </c>
    </row>
    <row r="55" s="14" customFormat="true" x14ac:dyDescent="0.3"/>
    <row r="56" s="14" customFormat="true" x14ac:dyDescent="0.3"/>
    <row r="57" s="14" customFormat="true" x14ac:dyDescent="0.3">
      <c r="A57" s="104"/>
    </row>
    <row r="58" s="14" customFormat="true" ht="24.6" x14ac:dyDescent="0.3">
      <c r="A58" s="152"/>
      <c r="B58" s="153" t="s">
        <v>186</v>
      </c>
      <c r="C58" s="153" t="s">
        <v>45</v>
      </c>
      <c r="D58" s="153" t="s">
        <v>50</v>
      </c>
      <c r="E58" s="153" t="s">
        <v>330</v>
      </c>
      <c r="F58" s="153" t="s">
        <v>169</v>
      </c>
      <c r="G58" s="153" t="s">
        <v>331</v>
      </c>
      <c r="H58" s="153" t="s">
        <v>168</v>
      </c>
      <c r="I58" s="153" t="s">
        <v>0</v>
      </c>
      <c r="J58" s="153" t="s">
        <v>0</v>
      </c>
      <c r="K58" s="153" t="s">
        <v>124</v>
      </c>
      <c r="L58" s="153" t="s">
        <v>120</v>
      </c>
      <c r="M58" s="153" t="s">
        <v>121</v>
      </c>
      <c r="N58" s="153" t="s">
        <v>123</v>
      </c>
    </row>
    <row r="59" s="14" customFormat="true" x14ac:dyDescent="0.3">
      <c r="A59" s="101" t="s">
        <v>419</v>
      </c>
      <c r="B59" s="4">
        <v>99.809454053616264</v>
      </c>
      <c r="C59" s="4">
        <v>97.718368382144675</v>
      </c>
      <c r="D59" s="4">
        <v>97.984695858562461</v>
      </c>
      <c r="E59" s="4">
        <v>1.8247581720352173</v>
      </c>
      <c r="F59" s="4">
        <v>39.229150352776713</v>
      </c>
      <c r="G59" s="4">
        <v>0.44453381061077452</v>
      </c>
      <c r="H59" s="4">
        <v>0.18176611753642311</v>
      </c>
      <c r="I59" s="4">
        <v>39.855450280923897</v>
      </c>
      <c r="J59" s="4">
        <v>39.855449676513672</v>
      </c>
      <c r="K59" s="4">
        <v>57.862918853759766</v>
      </c>
      <c r="L59" s="4">
        <v>2.0910856714715842</v>
      </c>
      <c r="M59" s="4">
        <v>0.1905459463837412</v>
      </c>
      <c r="N59" s="4">
        <v>0</v>
      </c>
    </row>
    <row r="60" s="14" customFormat="true" x14ac:dyDescent="0.3">
      <c r="A60" s="101" t="s">
        <v>638</v>
      </c>
      <c r="B60" s="4">
        <v>99.999996282695918</v>
      </c>
      <c r="C60" s="4">
        <v>99.999996282695918</v>
      </c>
      <c r="D60" s="4">
        <v>99.999996282695918</v>
      </c>
      <c r="E60" s="4">
        <v>0</v>
      </c>
      <c r="F60" s="4">
        <v>99.999996282695918</v>
      </c>
      <c r="G60" s="4">
        <v>0</v>
      </c>
      <c r="H60" s="4">
        <v>0</v>
      </c>
      <c r="I60" s="4">
        <v>99.999996282695918</v>
      </c>
      <c r="J60" s="4">
        <v>100</v>
      </c>
      <c r="K60" s="4">
        <v>3.717304025485646e-06</v>
      </c>
      <c r="L60" s="4">
        <v>0</v>
      </c>
      <c r="M60" s="4">
        <v>3.71730408233e-06</v>
      </c>
      <c r="N60" s="4">
        <v>0</v>
      </c>
    </row>
    <row r="61" s="14" customFormat="true" x14ac:dyDescent="0.3">
      <c r="A61" s="101" t="s">
        <v>422</v>
      </c>
      <c r="B61" s="4">
        <v>94.134597097857778</v>
      </c>
      <c r="C61" s="4">
        <v>93.642307269535493</v>
      </c>
      <c r="D61" s="4">
        <v>69.769990903081052</v>
      </c>
      <c r="E61" s="4">
        <v>24.364606857299805</v>
      </c>
      <c r="F61" s="4">
        <v>31.550888701709852</v>
      </c>
      <c r="G61" s="4">
        <v>11.552829475635949</v>
      </c>
      <c r="H61" s="4">
        <v>5.2329161255745484</v>
      </c>
      <c r="I61" s="4">
        <v>48.223166874238203</v>
      </c>
      <c r="J61" s="4">
        <v>48.223167419433594</v>
      </c>
      <c r="K61" s="4">
        <v>45.419136047363281</v>
      </c>
      <c r="L61" s="4">
        <v>0.49228982832228751</v>
      </c>
      <c r="M61" s="4">
        <v>5.8654029021422156</v>
      </c>
      <c r="N61" s="4">
        <v>0</v>
      </c>
    </row>
    <row r="62" s="14" customFormat="true" x14ac:dyDescent="0.3">
      <c r="A62" s="101" t="s">
        <v>653</v>
      </c>
      <c r="B62" s="4">
        <v>99.972909612326262</v>
      </c>
      <c r="C62" s="4">
        <v>99.972909612326262</v>
      </c>
      <c r="D62" s="4">
        <v>92.482604835077439</v>
      </c>
      <c r="E62" s="4">
        <v>7.4903044700622559</v>
      </c>
      <c r="F62" s="4">
        <v>92.482604835077439</v>
      </c>
      <c r="G62" s="4">
        <v>2.132066722691361</v>
      </c>
      <c r="H62" s="4">
        <v>2.132066722691361</v>
      </c>
      <c r="I62" s="4">
        <v>96.746738280460164</v>
      </c>
      <c r="J62" s="4">
        <v>96.746734619140625</v>
      </c>
      <c r="K62" s="4">
        <v>3.2261698246002197</v>
      </c>
      <c r="L62" s="4">
        <v>0</v>
      </c>
      <c r="M62" s="4">
        <v>0.027090387673737799</v>
      </c>
      <c r="N62" s="4">
        <v>0</v>
      </c>
    </row>
    <row r="63" s="14" customFormat="true" x14ac:dyDescent="0.3">
      <c r="A63" s="101" t="s">
        <v>633</v>
      </c>
      <c r="B63" s="4">
        <v>95.126129955750443</v>
      </c>
      <c r="C63" s="4">
        <v>92.511445347125928</v>
      </c>
      <c r="D63" s="4">
        <v>39.318476875123821</v>
      </c>
      <c r="E63" s="4">
        <v>55.807651519775391</v>
      </c>
      <c r="F63" s="4">
        <v>36.119099081228157</v>
      </c>
      <c r="G63" s="4"/>
      <c r="H63" s="4"/>
      <c r="I63" s="4"/>
      <c r="J63" s="4"/>
      <c r="K63" s="4">
        <v>92.511444091796875</v>
      </c>
      <c r="L63" s="4">
        <v>2.6146846086245081</v>
      </c>
      <c r="M63" s="4">
        <v>4.7184960274743473</v>
      </c>
      <c r="N63" s="4">
        <v>0.15537401677521601</v>
      </c>
    </row>
    <row r="64" s="14" customFormat="true" x14ac:dyDescent="0.3">
      <c r="A64" s="101" t="s">
        <v>426</v>
      </c>
      <c r="B64" s="4">
        <v>99.429985693100974</v>
      </c>
      <c r="C64" s="4">
        <v>97.790951975028449</v>
      </c>
      <c r="D64" s="4">
        <v>92.06811349108267</v>
      </c>
      <c r="E64" s="4">
        <v>7.3618721961975098</v>
      </c>
      <c r="F64" s="4">
        <v>76.131208854179462</v>
      </c>
      <c r="G64" s="4">
        <v>2.3819698844463151</v>
      </c>
      <c r="H64" s="4">
        <v>2.00258718821763</v>
      </c>
      <c r="I64" s="4">
        <v>80.5157659268434</v>
      </c>
      <c r="J64" s="4">
        <v>80.515762329101563</v>
      </c>
      <c r="K64" s="4">
        <v>17.275188446044922</v>
      </c>
      <c r="L64" s="4">
        <v>1.6390337180725201</v>
      </c>
      <c r="M64" s="4">
        <v>0.57001430689902577</v>
      </c>
      <c r="N64" s="4">
        <v>0</v>
      </c>
    </row>
    <row r="65" x14ac:dyDescent="0.3">
      <c r="A65" s="101" t="s">
        <v>656</v>
      </c>
      <c r="B65" s="4">
        <v>99.999764111898244</v>
      </c>
      <c r="C65" s="4">
        <v>99.486060200782973</v>
      </c>
      <c r="D65" s="4">
        <v>95.203368855150984</v>
      </c>
      <c r="E65" s="4">
        <v>4.7963953018188477</v>
      </c>
      <c r="F65" s="4">
        <v>94.714304272183412</v>
      </c>
      <c r="G65" s="4">
        <v>1.1929389821498899</v>
      </c>
      <c r="H65" s="4">
        <v>1.1929389821498899</v>
      </c>
      <c r="I65" s="4">
        <v>97.100182236483192</v>
      </c>
      <c r="J65" s="4">
        <v>97.100181579589844</v>
      </c>
      <c r="K65" s="4">
        <v>2.3858788013458252</v>
      </c>
      <c r="L65" s="4">
        <v>0.51370391111527114</v>
      </c>
      <c r="M65" s="4">
        <v>0.00023588810175569999</v>
      </c>
      <c r="N65" s="4">
        <v>0</v>
      </c>
    </row>
    <row r="66" x14ac:dyDescent="0.3">
      <c r="A66" s="101" t="s">
        <v>432</v>
      </c>
      <c r="B66" s="4">
        <v>95.956793647184398</v>
      </c>
      <c r="C66" s="4">
        <v>95.360235308728051</v>
      </c>
      <c r="D66" s="4">
        <v>55.30796262011328</v>
      </c>
      <c r="E66" s="4">
        <v>40.648830413818359</v>
      </c>
      <c r="F66" s="4">
        <v>4.6441260985969777</v>
      </c>
      <c r="G66" s="4">
        <v>15.592902081776341</v>
      </c>
      <c r="H66" s="4">
        <v>1.3176002259101081</v>
      </c>
      <c r="I66" s="4">
        <v>21.55497010342399</v>
      </c>
      <c r="J66" s="4">
        <v>21.554969787597656</v>
      </c>
      <c r="K66" s="4">
        <v>73.805267333984375</v>
      </c>
      <c r="L66" s="4">
        <v>0.59655833845633077</v>
      </c>
      <c r="M66" s="4">
        <v>4.0432063528156021</v>
      </c>
      <c r="N66" s="4">
        <v>0</v>
      </c>
    </row>
    <row r="67" x14ac:dyDescent="0.3">
      <c r="A67" s="101" t="s">
        <v>646</v>
      </c>
      <c r="B67" s="4">
        <v>99.999443835142372</v>
      </c>
      <c r="C67" s="4">
        <v>86.003698112403683</v>
      </c>
      <c r="D67" s="4">
        <v>77.228610501808888</v>
      </c>
      <c r="E67" s="4">
        <v>22.770833969116211</v>
      </c>
      <c r="F67" s="4">
        <v>55.863619130015778</v>
      </c>
      <c r="G67" s="4">
        <v>4.8959669190671242</v>
      </c>
      <c r="H67" s="4">
        <v>4.0860079164976053</v>
      </c>
      <c r="I67" s="4">
        <v>64.413712316786899</v>
      </c>
      <c r="J67" s="4">
        <v>64.413711547851563</v>
      </c>
      <c r="K67" s="4">
        <v>21.589988708496094</v>
      </c>
      <c r="L67" s="4">
        <v>13.995745722738681</v>
      </c>
      <c r="M67" s="4">
        <v>0.00055616485762929998</v>
      </c>
      <c r="N67" s="4">
        <v>0</v>
      </c>
    </row>
    <row r="68" x14ac:dyDescent="0.3">
      <c r="A68" s="101" t="s">
        <v>637</v>
      </c>
      <c r="B68" s="4">
        <v>99.015200953784401</v>
      </c>
      <c r="C68" s="4">
        <v>96.538445841485327</v>
      </c>
      <c r="D68" s="4">
        <v>57.633167293041382</v>
      </c>
      <c r="E68" s="4">
        <v>41.382034301757813</v>
      </c>
      <c r="F68" s="4">
        <v>39.351989613671563</v>
      </c>
      <c r="G68" s="4">
        <v>11.380415777011089</v>
      </c>
      <c r="H68" s="4">
        <v>7.9353284546339342</v>
      </c>
      <c r="I68" s="4">
        <v>58.496940852903123</v>
      </c>
      <c r="J68" s="4">
        <v>58.496940612792969</v>
      </c>
      <c r="K68" s="4">
        <v>38.04150390625</v>
      </c>
      <c r="L68" s="4">
        <v>2.4767551122990872</v>
      </c>
      <c r="M68" s="4">
        <v>0.98479904621559911</v>
      </c>
      <c r="N68" s="4"/>
    </row>
    <row r="69" x14ac:dyDescent="0.3">
      <c r="A69" s="101" t="s">
        <v>657</v>
      </c>
      <c r="B69" s="4">
        <v>99.152311456155715</v>
      </c>
      <c r="C69" s="4">
        <v>99.152311456155715</v>
      </c>
      <c r="D69" s="4">
        <v>51.775037690618582</v>
      </c>
      <c r="E69" s="4">
        <v>47.377273559570313</v>
      </c>
      <c r="F69" s="4">
        <v>51.775037690618603</v>
      </c>
      <c r="G69" s="4">
        <v>11.84431844138428</v>
      </c>
      <c r="H69" s="4">
        <v>11.84431844138428</v>
      </c>
      <c r="I69" s="4">
        <v>75.463674573387152</v>
      </c>
      <c r="J69" s="4">
        <v>75.463676452636719</v>
      </c>
      <c r="K69" s="4">
        <v>23.688638687133789</v>
      </c>
      <c r="L69" s="4">
        <v>0</v>
      </c>
      <c r="M69" s="4">
        <v>0.84768854384428494</v>
      </c>
      <c r="N69" s="4">
        <v>0</v>
      </c>
    </row>
    <row r="70" x14ac:dyDescent="0.3">
      <c r="A70" s="101" t="s">
        <v>649</v>
      </c>
      <c r="B70" s="4">
        <v>99.990103813614923</v>
      </c>
      <c r="C70" s="4">
        <v>99.134099225820563</v>
      </c>
      <c r="D70" s="4">
        <v>89.150023771877528</v>
      </c>
      <c r="E70" s="4">
        <v>10.840080261230469</v>
      </c>
      <c r="F70" s="4">
        <v>88.376160932313113</v>
      </c>
      <c r="G70" s="4">
        <v>3.0414872074436738</v>
      </c>
      <c r="H70" s="4">
        <v>3.0414872074436738</v>
      </c>
      <c r="I70" s="4">
        <v>94.459135347200444</v>
      </c>
      <c r="J70" s="4">
        <v>94.459136962890625</v>
      </c>
      <c r="K70" s="4">
        <v>4.6749663352966309</v>
      </c>
      <c r="L70" s="4">
        <v>0.85600458779436051</v>
      </c>
      <c r="M70" s="4">
        <v>0.0098961863850775007</v>
      </c>
      <c r="N70" s="4">
        <v>0</v>
      </c>
    </row>
    <row r="71" x14ac:dyDescent="0.3">
      <c r="A71" s="101" t="s">
        <v>645</v>
      </c>
      <c r="B71" s="4">
        <v>99.999998935473698</v>
      </c>
      <c r="C71" s="4">
        <v>99.597228816491452</v>
      </c>
      <c r="D71" s="4">
        <v>91.561904761904827</v>
      </c>
      <c r="E71" s="4">
        <v>8.4380941390991211</v>
      </c>
      <c r="F71" s="4">
        <v>90.650788834702539</v>
      </c>
      <c r="G71" s="4">
        <v>2.1010270128160911</v>
      </c>
      <c r="H71" s="4">
        <v>2.0885320567669581</v>
      </c>
      <c r="I71" s="4">
        <v>94.840347904285593</v>
      </c>
      <c r="J71" s="4">
        <v>94.840347290039063</v>
      </c>
      <c r="K71" s="4">
        <v>4.7568812370300293</v>
      </c>
      <c r="L71" s="4">
        <v>0.40277011898226789</v>
      </c>
      <c r="M71" s="4">
        <v>1.06452630178e-06</v>
      </c>
      <c r="N71" s="4">
        <v>0</v>
      </c>
    </row>
    <row r="72" x14ac:dyDescent="0.3">
      <c r="A72" s="101" t="s">
        <v>640</v>
      </c>
      <c r="B72" s="4">
        <v>99.845477069573235</v>
      </c>
      <c r="C72" s="4">
        <v>99.14655388948627</v>
      </c>
      <c r="D72" s="4">
        <v>89.049617057263291</v>
      </c>
      <c r="E72" s="4">
        <v>10.795860290527344</v>
      </c>
      <c r="F72" s="4">
        <v>88.123803995111231</v>
      </c>
      <c r="G72" s="4">
        <v>4.6261021696754998</v>
      </c>
      <c r="H72" s="4">
        <v>4.6107294785390813</v>
      </c>
      <c r="I72" s="4">
        <v>97.360635643325807</v>
      </c>
      <c r="J72" s="4">
        <v>97.360633850097656</v>
      </c>
      <c r="K72" s="4">
        <v>1.7859174013137817</v>
      </c>
      <c r="L72" s="4">
        <v>0.69892318008695919</v>
      </c>
      <c r="M72" s="4">
        <v>0.15452293042676721</v>
      </c>
      <c r="N72" s="4">
        <v>0</v>
      </c>
    </row>
    <row r="73" x14ac:dyDescent="0.3">
      <c r="A73" s="101" t="s">
        <v>658</v>
      </c>
      <c r="B73" s="4">
        <v>99.999826647753864</v>
      </c>
      <c r="C73" s="4">
        <v>99.447844119971094</v>
      </c>
      <c r="D73" s="4">
        <v>85.070105188413805</v>
      </c>
      <c r="E73" s="4">
        <v>14.929721832275391</v>
      </c>
      <c r="F73" s="4">
        <v>84.599870614954256</v>
      </c>
      <c r="G73" s="4">
        <v>14.36744859425928</v>
      </c>
      <c r="H73" s="4">
        <v>0.23777008790615889</v>
      </c>
      <c r="I73" s="4">
        <v>99.205750939557547</v>
      </c>
      <c r="J73" s="4">
        <v>99.20574951171875</v>
      </c>
      <c r="K73" s="4">
        <v>0.24209451675415039</v>
      </c>
      <c r="L73" s="4">
        <v>0.55198252778278256</v>
      </c>
      <c r="M73" s="4">
        <v>0.00017335224613650001</v>
      </c>
      <c r="N73" s="4">
        <v>0</v>
      </c>
    </row>
    <row r="74" x14ac:dyDescent="0.3">
      <c r="A74" s="101" t="s">
        <v>648</v>
      </c>
      <c r="B74" s="4">
        <v>100.0000015028767</v>
      </c>
      <c r="C74" s="4">
        <v>98.65001155263927</v>
      </c>
      <c r="D74" s="4">
        <v>81.615637450199216</v>
      </c>
      <c r="E74" s="4">
        <v>18.384363174438477</v>
      </c>
      <c r="F74" s="4">
        <v>78.033736321126725</v>
      </c>
      <c r="G74" s="4">
        <v>10.33762088389031</v>
      </c>
      <c r="H74" s="4">
        <v>0</v>
      </c>
      <c r="I74" s="4">
        <v>88.371357205017048</v>
      </c>
      <c r="J74" s="4">
        <v>88.371360778808594</v>
      </c>
      <c r="K74" s="4">
        <v>10.278652191162109</v>
      </c>
      <c r="L74" s="4">
        <v>1.349989950237467</v>
      </c>
      <c r="M74" s="4">
        <v>0</v>
      </c>
      <c r="N74" s="4">
        <v>0</v>
      </c>
    </row>
    <row r="75" x14ac:dyDescent="0.3">
      <c r="A75" s="101" t="s">
        <v>453</v>
      </c>
      <c r="B75" s="4">
        <v>91.10250606729582</v>
      </c>
      <c r="C75" s="4">
        <v>90.024790968189663</v>
      </c>
      <c r="D75" s="4">
        <v>51.790055691877932</v>
      </c>
      <c r="E75" s="4">
        <v>39.312450408935547</v>
      </c>
      <c r="F75" s="4">
        <v>5.9043878136587811</v>
      </c>
      <c r="G75" s="4">
        <v>19.02139680588547</v>
      </c>
      <c r="H75" s="4">
        <v>2.2066585994108769</v>
      </c>
      <c r="I75" s="4">
        <v>27.1651082889538</v>
      </c>
      <c r="J75" s="4">
        <v>27.165107727050781</v>
      </c>
      <c r="K75" s="4">
        <v>62.85968017578125</v>
      </c>
      <c r="L75" s="4">
        <v>1.077715099106163</v>
      </c>
      <c r="M75" s="4">
        <v>8.8974939327041795</v>
      </c>
      <c r="N75" s="4">
        <v>0</v>
      </c>
    </row>
    <row r="76" x14ac:dyDescent="0.3">
      <c r="A76" s="101" t="s">
        <v>661</v>
      </c>
      <c r="B76" s="4">
        <v>100</v>
      </c>
      <c r="C76" s="4">
        <v>99.22503756498125</v>
      </c>
      <c r="D76" s="4">
        <v>96.56478628074521</v>
      </c>
      <c r="E76" s="4">
        <v>3.4352138042449951</v>
      </c>
      <c r="F76" s="4">
        <v>95.535117629328184</v>
      </c>
      <c r="G76" s="4">
        <v>0.8503209637352791</v>
      </c>
      <c r="H76" s="4">
        <v>0.84775966446638984</v>
      </c>
      <c r="I76" s="4">
        <v>97.233198257529864</v>
      </c>
      <c r="J76" s="4">
        <v>97.233200073242188</v>
      </c>
      <c r="K76" s="4">
        <v>1.9918383359909058</v>
      </c>
      <c r="L76" s="4">
        <v>0.77496243501875661</v>
      </c>
      <c r="M76" s="4">
        <v>0</v>
      </c>
      <c r="N76" s="4">
        <v>0</v>
      </c>
    </row>
    <row r="77" x14ac:dyDescent="0.3">
      <c r="A77" s="101" t="s">
        <v>668</v>
      </c>
      <c r="B77" s="4">
        <v>100</v>
      </c>
      <c r="C77" s="4">
        <v>98.983190775385651</v>
      </c>
      <c r="D77" s="4">
        <v>82.639386633528929</v>
      </c>
      <c r="E77" s="4">
        <v>17.360612869262695</v>
      </c>
      <c r="F77" s="4">
        <v>81.901198445390534</v>
      </c>
      <c r="G77" s="4">
        <v>4.2960222620777904</v>
      </c>
      <c r="H77" s="4">
        <v>4.2960222620777886</v>
      </c>
      <c r="I77" s="4">
        <v>90.391146251230055</v>
      </c>
      <c r="J77" s="4">
        <v>90.391143798828125</v>
      </c>
      <c r="K77" s="4">
        <v>8.592045783996582</v>
      </c>
      <c r="L77" s="4">
        <v>1.016809224614345</v>
      </c>
      <c r="M77" s="4">
        <v>0</v>
      </c>
      <c r="N77" s="4">
        <v>0</v>
      </c>
    </row>
    <row r="78" x14ac:dyDescent="0.3">
      <c r="A78" s="101" t="s">
        <v>636</v>
      </c>
      <c r="B78" s="4">
        <v>99.999997488667859</v>
      </c>
      <c r="C78" s="4">
        <v>97.990873390890712</v>
      </c>
      <c r="D78" s="4">
        <v>81.907339276241302</v>
      </c>
      <c r="E78" s="4">
        <v>18.092658996582031</v>
      </c>
      <c r="F78" s="4">
        <v>77.928312590309602</v>
      </c>
      <c r="G78" s="4">
        <v>8.8890793501551855</v>
      </c>
      <c r="H78" s="4">
        <v>8.8613558908398229</v>
      </c>
      <c r="I78" s="4">
        <v>95.678747831304619</v>
      </c>
      <c r="J78" s="4">
        <v>95.678749084472656</v>
      </c>
      <c r="K78" s="4">
        <v>2.3121273517608643</v>
      </c>
      <c r="L78" s="4">
        <v>2.0091240977771441</v>
      </c>
      <c r="M78" s="4">
        <v>2.51133214135e-06</v>
      </c>
      <c r="N78" s="4">
        <v>0</v>
      </c>
    </row>
    <row r="79" x14ac:dyDescent="0.3">
      <c r="A79" s="101" t="s">
        <v>665</v>
      </c>
      <c r="B79" s="4">
        <v>99.999999430684682</v>
      </c>
      <c r="C79" s="4">
        <v>98.782168235268102</v>
      </c>
      <c r="D79" s="4">
        <v>93.559517566858972</v>
      </c>
      <c r="E79" s="4">
        <v>6.4404816627502441</v>
      </c>
      <c r="F79" s="4">
        <v>78.811249824314942</v>
      </c>
      <c r="G79" s="4">
        <v>1.5905119165265891</v>
      </c>
      <c r="H79" s="4">
        <v>1.3563088992956061</v>
      </c>
      <c r="I79" s="4">
        <v>81.758070640137134</v>
      </c>
      <c r="J79" s="4">
        <v>81.758071899414063</v>
      </c>
      <c r="K79" s="4">
        <v>17.02409553527832</v>
      </c>
      <c r="L79" s="4">
        <v>1.2178311954165679</v>
      </c>
      <c r="M79" s="4">
        <v>5.6931531844400003e-07</v>
      </c>
      <c r="N79" s="4">
        <v>0</v>
      </c>
    </row>
    <row r="80" x14ac:dyDescent="0.3">
      <c r="A80" s="101" t="s">
        <v>647</v>
      </c>
      <c r="B80" s="4">
        <v>98.163208927184144</v>
      </c>
      <c r="C80" s="4">
        <v>91.245181311342051</v>
      </c>
      <c r="D80" s="4">
        <v>66.185879438717635</v>
      </c>
      <c r="E80" s="4">
        <v>31.977329254150391</v>
      </c>
      <c r="F80" s="4">
        <v>60.904693336180458</v>
      </c>
      <c r="G80" s="4">
        <v>20.196948557855961</v>
      </c>
      <c r="H80" s="4">
        <v>1.3119620448189231</v>
      </c>
      <c r="I80" s="4">
        <v>82.413603938855346</v>
      </c>
      <c r="J80" s="4">
        <v>82.413604736328125</v>
      </c>
      <c r="K80" s="4">
        <v>8.8315744400024414</v>
      </c>
      <c r="L80" s="4">
        <v>6.9180276158420693</v>
      </c>
      <c r="M80" s="4">
        <v>1.836791072815859</v>
      </c>
      <c r="N80" s="4">
        <v>0</v>
      </c>
    </row>
    <row r="81" x14ac:dyDescent="0.3">
      <c r="A81" s="101" t="s">
        <v>655</v>
      </c>
      <c r="B81" s="4">
        <v>100.0000014669144</v>
      </c>
      <c r="C81" s="4">
        <v>100.0000014669144</v>
      </c>
      <c r="D81" s="4">
        <v>99.155121400074734</v>
      </c>
      <c r="E81" s="4">
        <v>0.84488004446029663</v>
      </c>
      <c r="F81" s="4">
        <v>93.262667637542378</v>
      </c>
      <c r="G81" s="4">
        <v>0.21122001670991519</v>
      </c>
      <c r="H81" s="4">
        <v>0.19866792495095589</v>
      </c>
      <c r="I81" s="4">
        <v>93.672555579203248</v>
      </c>
      <c r="J81" s="4">
        <v>93.672554016113281</v>
      </c>
      <c r="K81" s="4">
        <v>6.3274445533752441</v>
      </c>
      <c r="L81" s="4">
        <v>0</v>
      </c>
      <c r="M81" s="4">
        <v>0</v>
      </c>
      <c r="N81" s="4">
        <v>0</v>
      </c>
    </row>
    <row r="82" x14ac:dyDescent="0.3">
      <c r="A82" s="101" t="s">
        <v>641</v>
      </c>
      <c r="B82" s="4">
        <v>98.871941925185496</v>
      </c>
      <c r="C82" s="4">
        <v>98.772432674416294</v>
      </c>
      <c r="D82" s="4">
        <v>93.65826726411899</v>
      </c>
      <c r="E82" s="4">
        <v>5.2136745452880859</v>
      </c>
      <c r="F82" s="4">
        <v>91.069029700974866</v>
      </c>
      <c r="G82" s="4">
        <v>2.6042138814111122</v>
      </c>
      <c r="H82" s="4">
        <v>2.5347699848676659</v>
      </c>
      <c r="I82" s="4">
        <v>96.208013567253644</v>
      </c>
      <c r="J82" s="4">
        <v>96.208015441894531</v>
      </c>
      <c r="K82" s="4">
        <v>2.5644168853759766</v>
      </c>
      <c r="L82" s="4">
        <v>0.0995092507691855</v>
      </c>
      <c r="M82" s="4">
        <v>1.1280580748145039</v>
      </c>
      <c r="N82" s="4">
        <v>0</v>
      </c>
    </row>
    <row r="83" x14ac:dyDescent="0.3">
      <c r="A83" s="101" t="s">
        <v>471</v>
      </c>
      <c r="B83" s="4">
        <v>99.906251430846368</v>
      </c>
      <c r="C83" s="4">
        <v>97.873701678292889</v>
      </c>
      <c r="D83" s="4">
        <v>37.180544847575753</v>
      </c>
      <c r="E83" s="4">
        <v>62.7257080078125</v>
      </c>
      <c r="F83" s="4">
        <v>35.246661534198353</v>
      </c>
      <c r="G83" s="4"/>
      <c r="H83" s="4"/>
      <c r="I83" s="4"/>
      <c r="J83" s="4"/>
      <c r="K83" s="4">
        <v>97.873703002929688</v>
      </c>
      <c r="L83" s="4">
        <v>2.0325497525534608</v>
      </c>
      <c r="M83" s="4">
        <v>0.093748569153632402</v>
      </c>
      <c r="N83" s="4">
        <v>0</v>
      </c>
    </row>
    <row r="84" x14ac:dyDescent="0.3">
      <c r="A84" s="101" t="s">
        <v>474</v>
      </c>
      <c r="B84" s="4">
        <v>99.865928399062526</v>
      </c>
      <c r="C84" s="4">
        <v>96.507066955391366</v>
      </c>
      <c r="D84" s="4">
        <v>13.535225549020289</v>
      </c>
      <c r="E84" s="4">
        <v>86.330703735351563</v>
      </c>
      <c r="F84" s="4">
        <v>12.12637966722632</v>
      </c>
      <c r="G84" s="4"/>
      <c r="H84" s="4"/>
      <c r="I84" s="4"/>
      <c r="J84" s="4"/>
      <c r="K84" s="4">
        <v>96.507064819335938</v>
      </c>
      <c r="L84" s="4">
        <v>3.3588614436711448</v>
      </c>
      <c r="M84" s="4">
        <v>0.1340716009374745</v>
      </c>
      <c r="N84" s="4">
        <v>0</v>
      </c>
    </row>
    <row r="85" x14ac:dyDescent="0.3">
      <c r="A85" s="101" t="s">
        <v>642</v>
      </c>
      <c r="B85" s="4">
        <v>94.330643639440495</v>
      </c>
      <c r="C85" s="4">
        <v>92.148265864350293</v>
      </c>
      <c r="D85" s="4">
        <v>91.598547978051684</v>
      </c>
      <c r="E85" s="4">
        <v>2.7320957183837891</v>
      </c>
      <c r="F85" s="4">
        <v>84.190313591970153</v>
      </c>
      <c r="G85" s="4">
        <v>0.84151504028670654</v>
      </c>
      <c r="H85" s="4">
        <v>0.79193280198056837</v>
      </c>
      <c r="I85" s="4">
        <v>85.823761434237426</v>
      </c>
      <c r="J85" s="4">
        <v>85.823760986328125</v>
      </c>
      <c r="K85" s="4">
        <v>6.3245081901550293</v>
      </c>
      <c r="L85" s="4">
        <v>2.1823777750901949</v>
      </c>
      <c r="M85" s="4">
        <v>5.6693563605595108</v>
      </c>
      <c r="N85" s="4">
        <v>0</v>
      </c>
    </row>
    <row r="86" x14ac:dyDescent="0.3">
      <c r="A86" s="101" t="s">
        <v>639</v>
      </c>
      <c r="B86" s="4">
        <v>95.455291642600869</v>
      </c>
      <c r="C86" s="4">
        <v>93.353635150762514</v>
      </c>
      <c r="D86" s="4">
        <v>93.216342250106038</v>
      </c>
      <c r="E86" s="4">
        <v>2.2389492988586426</v>
      </c>
      <c r="F86" s="4">
        <v>89.157247372973018</v>
      </c>
      <c r="G86" s="4">
        <v>1.0887040653989859</v>
      </c>
      <c r="H86" s="4">
        <v>1.064596121678566</v>
      </c>
      <c r="I86" s="4">
        <v>91.31054756005058</v>
      </c>
      <c r="J86" s="4">
        <v>91.310546875</v>
      </c>
      <c r="K86" s="4">
        <v>2.0430901050567627</v>
      </c>
      <c r="L86" s="4">
        <v>2.1016564918383351</v>
      </c>
      <c r="M86" s="4">
        <v>4.5447083573991307</v>
      </c>
      <c r="N86" s="4">
        <v>0</v>
      </c>
    </row>
    <row r="87" x14ac:dyDescent="0.3">
      <c r="A87" s="101" t="s">
        <v>659</v>
      </c>
      <c r="B87" s="4">
        <v>99.971210211088675</v>
      </c>
      <c r="C87" s="4">
        <v>97.600540208714932</v>
      </c>
      <c r="D87" s="4">
        <v>98.200320882208388</v>
      </c>
      <c r="E87" s="4">
        <v>1.7708892822265625</v>
      </c>
      <c r="F87" s="4">
        <v>95.761512661514615</v>
      </c>
      <c r="G87" s="4">
        <v>0.43777902817004499</v>
      </c>
      <c r="H87" s="4">
        <v>0.43737750481471738</v>
      </c>
      <c r="I87" s="4">
        <v>96.636669194499376</v>
      </c>
      <c r="J87" s="4">
        <v>96.636672973632813</v>
      </c>
      <c r="K87" s="4">
        <v>0.96387094259262085</v>
      </c>
      <c r="L87" s="4">
        <v>2.3706700023737408</v>
      </c>
      <c r="M87" s="4">
        <v>0.0287897889113253</v>
      </c>
      <c r="N87" s="4">
        <v>0</v>
      </c>
    </row>
    <row r="88" x14ac:dyDescent="0.3">
      <c r="A88" s="101" t="s">
        <v>669</v>
      </c>
      <c r="B88" s="4">
        <v>99.955994111527318</v>
      </c>
      <c r="C88" s="4">
        <v>99.955994111527318</v>
      </c>
      <c r="D88" s="4">
        <v>98.5</v>
      </c>
      <c r="E88" s="4">
        <v>1.4559941291809082</v>
      </c>
      <c r="F88" s="4">
        <v>92.984063522248277</v>
      </c>
      <c r="G88" s="4">
        <v>0</v>
      </c>
      <c r="H88" s="4">
        <v>0</v>
      </c>
      <c r="I88" s="4">
        <v>92.984063522248277</v>
      </c>
      <c r="J88" s="4">
        <v>92.984062194824219</v>
      </c>
      <c r="K88" s="4">
        <v>6.9719300270080566</v>
      </c>
      <c r="L88" s="4">
        <v>0</v>
      </c>
      <c r="M88" s="4">
        <v>0.0440058884726824</v>
      </c>
      <c r="N88" s="4">
        <v>0</v>
      </c>
    </row>
    <row r="89" x14ac:dyDescent="0.3">
      <c r="A89" s="101" t="s">
        <v>666</v>
      </c>
      <c r="B89" s="4">
        <v>100</v>
      </c>
      <c r="C89" s="4">
        <v>100</v>
      </c>
      <c r="D89" s="4">
        <v>100</v>
      </c>
      <c r="E89" s="4">
        <v>0</v>
      </c>
      <c r="F89" s="4">
        <v>100</v>
      </c>
      <c r="G89" s="4">
        <v>0</v>
      </c>
      <c r="H89" s="4">
        <v>0</v>
      </c>
      <c r="I89" s="4">
        <v>100</v>
      </c>
      <c r="J89" s="4">
        <v>100</v>
      </c>
      <c r="K89" s="4">
        <v>0</v>
      </c>
      <c r="L89" s="4">
        <v>0</v>
      </c>
      <c r="M89" s="4">
        <v>0</v>
      </c>
      <c r="N89" s="4">
        <v>0</v>
      </c>
    </row>
    <row r="90" x14ac:dyDescent="0.3">
      <c r="A90" s="101" t="s">
        <v>484</v>
      </c>
      <c r="B90" s="4">
        <v>97.948668645273344</v>
      </c>
      <c r="C90" s="4">
        <v>97.773878293268979</v>
      </c>
      <c r="D90" s="4">
        <v>45.839062417219751</v>
      </c>
      <c r="E90" s="4">
        <v>52.109603881835938</v>
      </c>
      <c r="F90" s="4">
        <v>13.02592199037163</v>
      </c>
      <c r="G90" s="4"/>
      <c r="H90" s="4"/>
      <c r="I90" s="4"/>
      <c r="J90" s="4"/>
      <c r="K90" s="4">
        <v>97.773880004882813</v>
      </c>
      <c r="L90" s="4">
        <v>0.1747903520043565</v>
      </c>
      <c r="M90" s="4">
        <v>1.9987953062645769</v>
      </c>
      <c r="N90" s="4">
        <v>0.052536048462078898</v>
      </c>
    </row>
    <row r="91" x14ac:dyDescent="0.3">
      <c r="A91" s="101" t="s">
        <v>663</v>
      </c>
      <c r="B91" s="4">
        <v>99.999466528838113</v>
      </c>
      <c r="C91" s="4">
        <v>97.713610061575523</v>
      </c>
      <c r="D91" s="4">
        <v>99.565686669215125</v>
      </c>
      <c r="E91" s="4">
        <v>0.43377983570098877</v>
      </c>
      <c r="F91" s="4">
        <v>97.256327015860975</v>
      </c>
      <c r="G91" s="4">
        <v>0.108481920569865</v>
      </c>
      <c r="H91" s="4">
        <v>0.10845522681899</v>
      </c>
      <c r="I91" s="4">
        <v>97.473264163249837</v>
      </c>
      <c r="J91" s="4">
        <v>97.4732666015625</v>
      </c>
      <c r="K91" s="4">
        <v>0.24034363031387329</v>
      </c>
      <c r="L91" s="4">
        <v>2.2858564672625872</v>
      </c>
      <c r="M91" s="4">
        <v>0.00053347116188720003</v>
      </c>
      <c r="N91" s="4">
        <v>0</v>
      </c>
    </row>
    <row r="92" x14ac:dyDescent="0.3">
      <c r="A92" s="101" t="s">
        <v>492</v>
      </c>
      <c r="B92" s="4">
        <v>99.295485310304528</v>
      </c>
      <c r="C92" s="4">
        <v>99.124742213725284</v>
      </c>
      <c r="D92" s="4">
        <v>73.73615474397505</v>
      </c>
      <c r="E92" s="4">
        <v>25.559329986572266</v>
      </c>
      <c r="F92" s="4">
        <v>6.0409768993594808</v>
      </c>
      <c r="G92" s="4">
        <v>9.7228862413493253</v>
      </c>
      <c r="H92" s="4">
        <v>0.79727667179064465</v>
      </c>
      <c r="I92" s="4">
        <v>16.556130603462421</v>
      </c>
      <c r="J92" s="4">
        <v>16.556131362915039</v>
      </c>
      <c r="K92" s="4">
        <v>82.568611145019531</v>
      </c>
      <c r="L92" s="4">
        <v>0.17074309657925241</v>
      </c>
      <c r="M92" s="4">
        <v>0.020032312471046101</v>
      </c>
      <c r="N92" s="4">
        <v>0.68448237722442584</v>
      </c>
    </row>
    <row r="93" x14ac:dyDescent="0.3">
      <c r="A93" s="101" t="s">
        <v>651</v>
      </c>
      <c r="B93" s="4">
        <v>100.0000046017532</v>
      </c>
      <c r="C93" s="4">
        <v>98.054391503727786</v>
      </c>
      <c r="D93" s="4">
        <v>83.832499383197785</v>
      </c>
      <c r="E93" s="4">
        <v>16.167505264282227</v>
      </c>
      <c r="F93" s="4">
        <v>63.130362102469391</v>
      </c>
      <c r="G93" s="4">
        <v>6.1515917120510011</v>
      </c>
      <c r="H93" s="4">
        <v>7.0355394129669753</v>
      </c>
      <c r="I93" s="4">
        <v>76.317493227487375</v>
      </c>
      <c r="J93" s="4">
        <v>76.317489624023438</v>
      </c>
      <c r="K93" s="4">
        <v>21.736896514892578</v>
      </c>
      <c r="L93" s="4">
        <v>1.9456130980254429</v>
      </c>
      <c r="M93" s="4">
        <v>0</v>
      </c>
      <c r="N93" s="4">
        <v>0</v>
      </c>
    </row>
    <row r="94" x14ac:dyDescent="0.3">
      <c r="A94" s="101" t="s">
        <v>654</v>
      </c>
      <c r="B94" s="4">
        <v>99.837394508571435</v>
      </c>
      <c r="C94" s="4">
        <v>98.796610216057175</v>
      </c>
      <c r="D94" s="4">
        <v>73.780888618381141</v>
      </c>
      <c r="E94" s="4">
        <v>26.056507110595703</v>
      </c>
      <c r="F94" s="4">
        <v>73.011738037682022</v>
      </c>
      <c r="G94" s="4">
        <v>7.3482798059528571</v>
      </c>
      <c r="H94" s="4">
        <v>12.89243608918758</v>
      </c>
      <c r="I94" s="4">
        <v>93.252453932822462</v>
      </c>
      <c r="J94" s="4">
        <v>93.252456665039063</v>
      </c>
      <c r="K94" s="4">
        <v>5.544154167175293</v>
      </c>
      <c r="L94" s="4">
        <v>1.0407842925142601</v>
      </c>
      <c r="M94" s="4">
        <v>0.1626054914285644</v>
      </c>
      <c r="N94" s="4">
        <v>0</v>
      </c>
    </row>
    <row r="95" x14ac:dyDescent="0.3">
      <c r="A95" s="101" t="s">
        <v>643</v>
      </c>
      <c r="B95" s="4">
        <v>99.942005956364312</v>
      </c>
      <c r="C95" s="4">
        <v>99.608923142254298</v>
      </c>
      <c r="D95" s="4">
        <v>64.199266802612797</v>
      </c>
      <c r="E95" s="4">
        <v>35.742740631103516</v>
      </c>
      <c r="F95" s="4">
        <v>63.961968082321476</v>
      </c>
      <c r="G95" s="4">
        <v>10.361069926930631</v>
      </c>
      <c r="H95" s="4">
        <v>10.361069926930631</v>
      </c>
      <c r="I95" s="4">
        <v>84.707445847444959</v>
      </c>
      <c r="J95" s="4">
        <v>84.707443237304688</v>
      </c>
      <c r="K95" s="4">
        <v>14.90147876739502</v>
      </c>
      <c r="L95" s="4">
        <v>0.33308281411001212</v>
      </c>
      <c r="M95" s="4">
        <v>0.057994043635687803</v>
      </c>
      <c r="N95" s="4">
        <v>0</v>
      </c>
    </row>
    <row r="96" x14ac:dyDescent="0.3">
      <c r="A96" s="101" t="s">
        <v>498</v>
      </c>
      <c r="B96" s="4">
        <v>87.177561548965073</v>
      </c>
      <c r="C96" s="4">
        <v>76.308199233775682</v>
      </c>
      <c r="D96" s="4">
        <v>33.130922458145548</v>
      </c>
      <c r="E96" s="4">
        <v>54.046638488769531</v>
      </c>
      <c r="F96" s="4">
        <v>27.06519429568511</v>
      </c>
      <c r="G96" s="4"/>
      <c r="H96" s="4"/>
      <c r="I96" s="4"/>
      <c r="J96" s="4"/>
      <c r="K96" s="4">
        <v>76.308197021484375</v>
      </c>
      <c r="L96" s="4">
        <v>10.86936231518939</v>
      </c>
      <c r="M96" s="4">
        <v>12.688404782322589</v>
      </c>
      <c r="N96" s="4">
        <v>0.1340336687123353</v>
      </c>
    </row>
    <row r="97" x14ac:dyDescent="0.3">
      <c r="A97" s="101" t="s">
        <v>635</v>
      </c>
      <c r="B97" s="4">
        <v>84.557366801389506</v>
      </c>
      <c r="C97" s="4">
        <v>84.309924344814533</v>
      </c>
      <c r="D97" s="4">
        <v>51.248181818181372</v>
      </c>
      <c r="E97" s="4">
        <v>33.309185028076172</v>
      </c>
      <c r="F97" s="4">
        <v>45.784913740429431</v>
      </c>
      <c r="G97" s="4">
        <v>16.3647884567403</v>
      </c>
      <c r="H97" s="4">
        <v>14.390986275051601</v>
      </c>
      <c r="I97" s="4">
        <v>76.540688472221333</v>
      </c>
      <c r="J97" s="4">
        <v>76.540687561035156</v>
      </c>
      <c r="K97" s="4">
        <v>7.7692327499389648</v>
      </c>
      <c r="L97" s="4">
        <v>0.24744245657497829</v>
      </c>
      <c r="M97" s="4">
        <v>15.442633198610491</v>
      </c>
      <c r="N97" s="4">
        <v>0</v>
      </c>
    </row>
    <row r="98" x14ac:dyDescent="0.3">
      <c r="A98" s="101" t="s">
        <v>632</v>
      </c>
      <c r="B98" s="4">
        <v>90.482224623190348</v>
      </c>
      <c r="C98" s="4">
        <v>90.482224623190348</v>
      </c>
      <c r="D98" s="4">
        <v>78.363666964403222</v>
      </c>
      <c r="E98" s="4">
        <v>12.118557929992676</v>
      </c>
      <c r="F98" s="4">
        <v>52.432540996380077</v>
      </c>
      <c r="G98" s="4">
        <v>5.3164688051557238</v>
      </c>
      <c r="H98" s="4">
        <v>3.557209346889401</v>
      </c>
      <c r="I98" s="4">
        <v>61.306219148425193</v>
      </c>
      <c r="J98" s="4">
        <v>61.306221008300781</v>
      </c>
      <c r="K98" s="4">
        <v>29.176004409790039</v>
      </c>
      <c r="L98" s="4">
        <v>0</v>
      </c>
      <c r="M98" s="4">
        <v>9.5177753768096522</v>
      </c>
      <c r="N98" s="4">
        <v>0</v>
      </c>
    </row>
    <row r="99" x14ac:dyDescent="0.3">
      <c r="A99" s="101" t="s">
        <v>667</v>
      </c>
      <c r="B99" s="4">
        <v>100</v>
      </c>
      <c r="C99" s="4">
        <v>100</v>
      </c>
      <c r="D99" s="4">
        <v>85</v>
      </c>
      <c r="E99" s="4">
        <v>15</v>
      </c>
      <c r="F99" s="4">
        <v>70.371500000000012</v>
      </c>
      <c r="G99" s="4">
        <v>3.75</v>
      </c>
      <c r="H99" s="4">
        <v>3.104625</v>
      </c>
      <c r="I99" s="4">
        <v>77.22612500000001</v>
      </c>
      <c r="J99" s="4">
        <v>77.226127624511719</v>
      </c>
      <c r="K99" s="4">
        <v>22.773874282836914</v>
      </c>
      <c r="L99" s="4">
        <v>0</v>
      </c>
      <c r="M99" s="4">
        <v>0</v>
      </c>
      <c r="N99" s="4">
        <v>0</v>
      </c>
    </row>
    <row r="100" x14ac:dyDescent="0.3">
      <c r="A100" s="101" t="s">
        <v>505</v>
      </c>
      <c r="B100" s="4">
        <v>97.567199030962229</v>
      </c>
      <c r="C100" s="4">
        <v>97.567199030962229</v>
      </c>
      <c r="D100" s="4">
        <v>55.640033048266503</v>
      </c>
      <c r="E100" s="4">
        <v>41.927165985107422</v>
      </c>
      <c r="F100" s="4">
        <v>11.395625263590979</v>
      </c>
      <c r="G100" s="4">
        <v>11.06433530434234</v>
      </c>
      <c r="H100" s="4">
        <v>2.266084544012207</v>
      </c>
      <c r="I100" s="4">
        <v>24.72604511194552</v>
      </c>
      <c r="J100" s="4">
        <v>24.726045608520508</v>
      </c>
      <c r="K100" s="4">
        <v>72.841156005859375</v>
      </c>
      <c r="L100" s="4">
        <v>0</v>
      </c>
      <c r="M100" s="4">
        <v>2.3556994693845978</v>
      </c>
      <c r="N100" s="4">
        <v>0.077101499653172603</v>
      </c>
    </row>
    <row r="101" x14ac:dyDescent="0.3">
      <c r="A101" s="101" t="s">
        <v>660</v>
      </c>
      <c r="B101" s="4">
        <v>99.954011878953011</v>
      </c>
      <c r="C101" s="4">
        <v>97.938130390531953</v>
      </c>
      <c r="D101" s="4">
        <v>69.323388457204445</v>
      </c>
      <c r="E101" s="4">
        <v>30.630622863769531</v>
      </c>
      <c r="F101" s="4">
        <v>65.881241033525939</v>
      </c>
      <c r="G101" s="4">
        <v>8.4548214724977946</v>
      </c>
      <c r="H101" s="4">
        <v>8.1836576517368229</v>
      </c>
      <c r="I101" s="4">
        <v>82.51972015776056</v>
      </c>
      <c r="J101" s="4">
        <v>82.519721984863281</v>
      </c>
      <c r="K101" s="4">
        <v>15.418413162231445</v>
      </c>
      <c r="L101" s="4">
        <v>2.0158814884210421</v>
      </c>
      <c r="M101" s="4">
        <v>0.045988121046983702</v>
      </c>
      <c r="N101" s="4">
        <v>0</v>
      </c>
    </row>
    <row r="102" x14ac:dyDescent="0.3">
      <c r="A102" s="101" t="s">
        <v>650</v>
      </c>
      <c r="B102" s="4">
        <v>99.999997065583727</v>
      </c>
      <c r="C102" s="4">
        <v>99.109567928340695</v>
      </c>
      <c r="D102" s="4">
        <v>54.526764294858708</v>
      </c>
      <c r="E102" s="4">
        <v>45.473232269287109</v>
      </c>
      <c r="F102" s="4">
        <v>54.041242083734211</v>
      </c>
      <c r="G102" s="4">
        <v>15.20673716116187</v>
      </c>
      <c r="H102" s="4">
        <v>13.793343728767651</v>
      </c>
      <c r="I102" s="4">
        <v>83.041322973663739</v>
      </c>
      <c r="J102" s="4">
        <v>83.04132080078125</v>
      </c>
      <c r="K102" s="4">
        <v>16.068243026733398</v>
      </c>
      <c r="L102" s="4">
        <v>0.89042913724304096</v>
      </c>
      <c r="M102" s="4">
        <v>2.9344162726399998e-06</v>
      </c>
      <c r="N102" s="4">
        <v>0</v>
      </c>
    </row>
    <row r="103" x14ac:dyDescent="0.3">
      <c r="A103" s="101" t="s">
        <v>652</v>
      </c>
      <c r="B103" s="4">
        <v>99.984375412014671</v>
      </c>
      <c r="C103" s="4">
        <v>99.904230889255189</v>
      </c>
      <c r="D103" s="4">
        <v>99.984375412014671</v>
      </c>
      <c r="E103" s="4">
        <v>0</v>
      </c>
      <c r="F103" s="4">
        <v>96.620176145389593</v>
      </c>
      <c r="G103" s="4">
        <v>0</v>
      </c>
      <c r="H103" s="4">
        <v>0</v>
      </c>
      <c r="I103" s="4">
        <v>96.620176145389593</v>
      </c>
      <c r="J103" s="4">
        <v>96.62017822265625</v>
      </c>
      <c r="K103" s="4">
        <v>3.2840521335601807</v>
      </c>
      <c r="L103" s="4">
        <v>0.080144522759483902</v>
      </c>
      <c r="M103" s="4">
        <v>0.015624587985328699</v>
      </c>
      <c r="N103" s="4">
        <v>0</v>
      </c>
    </row>
    <row r="104" x14ac:dyDescent="0.3">
      <c r="A104" s="101" t="s">
        <v>662</v>
      </c>
      <c r="B104" s="4">
        <v>99.994062511071647</v>
      </c>
      <c r="C104" s="4">
        <v>99.295520377624129</v>
      </c>
      <c r="D104" s="4">
        <v>86.21160758334382</v>
      </c>
      <c r="E104" s="4">
        <v>13.782455444335938</v>
      </c>
      <c r="F104" s="4">
        <v>85.603806527006952</v>
      </c>
      <c r="G104" s="4">
        <v>3.8877869467373372</v>
      </c>
      <c r="H104" s="4">
        <v>3.8877869467373372</v>
      </c>
      <c r="I104" s="4">
        <v>93.379380420481624</v>
      </c>
      <c r="J104" s="4">
        <v>93.379379272460938</v>
      </c>
      <c r="K104" s="4">
        <v>5.9161367416381836</v>
      </c>
      <c r="L104" s="4">
        <v>0.69854213344752991</v>
      </c>
      <c r="M104" s="4">
        <v>0.0059374889283532002</v>
      </c>
      <c r="N104" s="4">
        <v>0</v>
      </c>
    </row>
    <row r="105" x14ac:dyDescent="0.3">
      <c r="A105" s="101" t="s">
        <v>644</v>
      </c>
      <c r="B105" s="4">
        <v>99.990490404554492</v>
      </c>
      <c r="C105" s="4">
        <v>99.890373515210428</v>
      </c>
      <c r="D105" s="4">
        <v>98.109383435187326</v>
      </c>
      <c r="E105" s="4">
        <v>1.881106972694397</v>
      </c>
      <c r="F105" s="4">
        <v>98.011151422566073</v>
      </c>
      <c r="G105" s="4">
        <v>0.76407952640350096</v>
      </c>
      <c r="H105" s="4">
        <v>0.76407952640350096</v>
      </c>
      <c r="I105" s="4">
        <v>99.539310475373071</v>
      </c>
      <c r="J105" s="4">
        <v>99.539314270019531</v>
      </c>
      <c r="K105" s="4">
        <v>0.35106274485588074</v>
      </c>
      <c r="L105" s="4">
        <v>0.10011688934407929</v>
      </c>
      <c r="M105" s="4">
        <v>0.0095095954455076005</v>
      </c>
      <c r="N105" s="4">
        <v>0</v>
      </c>
    </row>
    <row r="106" x14ac:dyDescent="0.3">
      <c r="A106" s="101" t="s">
        <v>511</v>
      </c>
      <c r="B106" s="4">
        <v>99.432589259978656</v>
      </c>
      <c r="C106" s="4">
        <v>97.023062222068916</v>
      </c>
      <c r="D106" s="4">
        <v>14.651758536015841</v>
      </c>
      <c r="E106" s="4">
        <v>84.780830383300781</v>
      </c>
      <c r="F106" s="4"/>
      <c r="G106" s="4"/>
      <c r="H106" s="4"/>
      <c r="I106" s="4"/>
      <c r="J106" s="4"/>
      <c r="K106" s="4">
        <v>97.023063659667969</v>
      </c>
      <c r="L106" s="4">
        <v>2.4095270379097409</v>
      </c>
      <c r="M106" s="4">
        <v>0.50148781356159067</v>
      </c>
      <c r="N106" s="4">
        <v>0.065922926459746206</v>
      </c>
    </row>
    <row r="107" x14ac:dyDescent="0.3">
      <c r="A107" s="101" t="s">
        <v>520</v>
      </c>
      <c r="B107" s="4">
        <v>97.879453281971209</v>
      </c>
      <c r="C107" s="4">
        <v>97.297233962778819</v>
      </c>
      <c r="D107" s="4">
        <v>83.27554416617977</v>
      </c>
      <c r="E107" s="4">
        <v>14.603909492492676</v>
      </c>
      <c r="F107" s="4">
        <v>58.519751803591127</v>
      </c>
      <c r="G107" s="4">
        <v>3.979861021479993</v>
      </c>
      <c r="H107" s="4">
        <v>2.8083038225258501</v>
      </c>
      <c r="I107" s="4">
        <v>65.200238332270416</v>
      </c>
      <c r="J107" s="4">
        <v>65.200241088867188</v>
      </c>
      <c r="K107" s="4">
        <v>32.096996307373047</v>
      </c>
      <c r="L107" s="4">
        <v>0.58221931919239178</v>
      </c>
      <c r="M107" s="4">
        <v>1.803764225448369</v>
      </c>
      <c r="N107" s="4">
        <v>0.31678249258041891</v>
      </c>
    </row>
    <row r="108" x14ac:dyDescent="0.3">
      <c r="A108" s="101" t="s">
        <v>522</v>
      </c>
      <c r="B108" s="4">
        <v>99.972657876427519</v>
      </c>
      <c r="C108" s="4">
        <v>98.699198472193487</v>
      </c>
      <c r="D108" s="4">
        <v>28.682372045840921</v>
      </c>
      <c r="E108" s="4">
        <v>71.290283203125</v>
      </c>
      <c r="F108" s="4"/>
      <c r="G108" s="4"/>
      <c r="H108" s="4"/>
      <c r="I108" s="4"/>
      <c r="J108" s="4"/>
      <c r="K108" s="4">
        <v>98.699195861816406</v>
      </c>
      <c r="L108" s="4">
        <v>1.2734594042340279</v>
      </c>
      <c r="M108" s="4">
        <v>0.0273421235724811</v>
      </c>
      <c r="N108" s="4">
        <v>0</v>
      </c>
    </row>
    <row r="109" x14ac:dyDescent="0.3">
      <c r="A109" s="101" t="s">
        <v>525</v>
      </c>
      <c r="B109" s="4">
        <v>98.44406517812962</v>
      </c>
      <c r="C109" s="4">
        <v>96.224355990619244</v>
      </c>
      <c r="D109" s="4">
        <v>51.081759144033349</v>
      </c>
      <c r="E109" s="4">
        <v>47.3623046875</v>
      </c>
      <c r="F109" s="4">
        <v>31.272361664048319</v>
      </c>
      <c r="G109" s="4">
        <v>22.933795829785328</v>
      </c>
      <c r="H109" s="4">
        <v>14.32927737935011</v>
      </c>
      <c r="I109" s="4">
        <v>68.459845763235805</v>
      </c>
      <c r="J109" s="4">
        <v>68.459846496582031</v>
      </c>
      <c r="K109" s="4">
        <v>27.764511108398438</v>
      </c>
      <c r="L109" s="4">
        <v>2.2197091875103672</v>
      </c>
      <c r="M109" s="4">
        <v>1.5547519758347479</v>
      </c>
      <c r="N109" s="4">
        <v>0.0011828460356325999</v>
      </c>
    </row>
    <row r="110" x14ac:dyDescent="0.3">
      <c r="A110" s="101" t="s">
        <v>664</v>
      </c>
      <c r="B110" s="4">
        <v>99.826965846762391</v>
      </c>
      <c r="C110" s="4">
        <v>99.110295478970755</v>
      </c>
      <c r="D110" s="4">
        <v>97.025772225251288</v>
      </c>
      <c r="E110" s="4">
        <v>2.8011934757232666</v>
      </c>
      <c r="F110" s="4">
        <v>96.318208294503819</v>
      </c>
      <c r="G110" s="4">
        <v>0.71815313031482553</v>
      </c>
      <c r="H110" s="4">
        <v>0.71815313031482553</v>
      </c>
      <c r="I110" s="4">
        <v>97.754514555133483</v>
      </c>
      <c r="J110" s="4">
        <v>97.7545166015625</v>
      </c>
      <c r="K110" s="4">
        <v>1.3557835817337036</v>
      </c>
      <c r="L110" s="4">
        <v>0.71667036779165849</v>
      </c>
      <c r="M110" s="4">
        <v>0.17303415323760871</v>
      </c>
      <c r="N110" s="4">
        <v>0</v>
      </c>
    </row>
    <row r="111" x14ac:dyDescent="0.3">
      <c r="A111" s="101" t="s">
        <v>634</v>
      </c>
      <c r="B111" s="4">
        <v>100</v>
      </c>
      <c r="C111" s="4">
        <v>100</v>
      </c>
      <c r="D111" s="4">
        <v>22.69526179995168</v>
      </c>
      <c r="E111" s="4">
        <v>77.304740905761719</v>
      </c>
      <c r="F111" s="4"/>
      <c r="G111" s="4"/>
      <c r="H111" s="4"/>
      <c r="I111" s="4"/>
      <c r="J111" s="4"/>
      <c r="K111" s="4">
        <v>100</v>
      </c>
      <c r="L111" s="4">
        <v>0</v>
      </c>
      <c r="M111" s="4">
        <v>0</v>
      </c>
      <c r="N111" s="4">
        <v>0</v>
      </c>
    </row>
    <row r="112" x14ac:dyDescent="0.3">
      <c r="A112" s="101"/>
      <c r="B112" s="101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</row>
    <row r="113" x14ac:dyDescent="0.3">
      <c r="A113" s="101"/>
      <c r="B113" s="101"/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</row>
    <row r="114" x14ac:dyDescent="0.3">
      <c r="A114" s="101"/>
      <c r="B114" s="101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</row>
    <row r="115" x14ac:dyDescent="0.3">
      <c r="A115" s="101"/>
      <c r="B115" s="101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</row>
    <row r="116" x14ac:dyDescent="0.3">
      <c r="A116" s="101"/>
      <c r="B116" s="101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</row>
    <row r="117" x14ac:dyDescent="0.3">
      <c r="A117" s="101"/>
      <c r="B117" s="101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</row>
    <row r="118" x14ac:dyDescent="0.3">
      <c r="A118" s="101"/>
      <c r="B118" s="101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</row>
    <row r="119" x14ac:dyDescent="0.3">
      <c r="A119" s="101"/>
      <c r="B119" s="101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</row>
    <row r="120" x14ac:dyDescent="0.3">
      <c r="A120" s="101"/>
      <c r="B120" s="101"/>
      <c r="C120" s="101"/>
      <c r="D120" s="101"/>
      <c r="E120" s="101"/>
      <c r="F120" s="101"/>
      <c r="G120" s="101"/>
      <c r="H120" s="101"/>
      <c r="I120" s="101"/>
      <c r="J120" s="101"/>
      <c r="K120" s="101"/>
      <c r="L120" s="101"/>
      <c r="M120" s="101"/>
      <c r="N120" s="101"/>
    </row>
    <row r="121" x14ac:dyDescent="0.3">
      <c r="A121" s="101"/>
      <c r="B121" s="101"/>
      <c r="C121" s="101"/>
      <c r="D121" s="101"/>
      <c r="E121" s="101"/>
      <c r="F121" s="101"/>
      <c r="G121" s="101"/>
      <c r="H121" s="101"/>
      <c r="I121" s="101"/>
      <c r="J121" s="101"/>
      <c r="K121" s="101"/>
      <c r="L121" s="101"/>
      <c r="M121" s="101"/>
      <c r="N121" s="101"/>
    </row>
    <row r="122" x14ac:dyDescent="0.3">
      <c r="A122" s="101"/>
      <c r="B122" s="101"/>
      <c r="C122" s="101"/>
      <c r="D122" s="101"/>
      <c r="E122" s="101"/>
      <c r="F122" s="101"/>
      <c r="G122" s="101"/>
      <c r="H122" s="101"/>
      <c r="I122" s="101"/>
      <c r="J122" s="101"/>
      <c r="K122" s="101"/>
      <c r="L122" s="101"/>
      <c r="M122" s="101"/>
      <c r="N122" s="101"/>
    </row>
    <row r="123" x14ac:dyDescent="0.3">
      <c r="A123" s="101"/>
      <c r="B123" s="101"/>
      <c r="C123" s="101"/>
      <c r="D123" s="101"/>
      <c r="E123" s="101"/>
      <c r="F123" s="101"/>
      <c r="G123" s="101"/>
      <c r="H123" s="101"/>
      <c r="I123" s="101"/>
      <c r="J123" s="101"/>
      <c r="K123" s="101"/>
      <c r="L123" s="101"/>
      <c r="M123" s="101"/>
      <c r="N123" s="101"/>
    </row>
    <row r="124" x14ac:dyDescent="0.3">
      <c r="A124" s="101"/>
      <c r="B124" s="101"/>
      <c r="C124" s="101"/>
      <c r="D124" s="101"/>
      <c r="E124" s="101"/>
      <c r="F124" s="101"/>
      <c r="G124" s="101"/>
      <c r="H124" s="101"/>
      <c r="I124" s="101"/>
      <c r="J124" s="101"/>
      <c r="K124" s="101"/>
      <c r="L124" s="101"/>
      <c r="M124" s="101"/>
      <c r="N124" s="101"/>
    </row>
    <row r="125" x14ac:dyDescent="0.3">
      <c r="A125" s="101"/>
      <c r="B125" s="101"/>
      <c r="C125" s="101"/>
      <c r="D125" s="101"/>
      <c r="E125" s="101"/>
      <c r="F125" s="101"/>
      <c r="G125" s="101"/>
      <c r="H125" s="101"/>
      <c r="I125" s="101"/>
      <c r="J125" s="101"/>
      <c r="K125" s="101"/>
      <c r="L125" s="101"/>
      <c r="M125" s="101"/>
      <c r="N125" s="101"/>
    </row>
    <row r="126" x14ac:dyDescent="0.3">
      <c r="A126" s="101"/>
      <c r="B126" s="101"/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</row>
    <row r="127" x14ac:dyDescent="0.3">
      <c r="A127" s="101"/>
      <c r="B127" s="101"/>
      <c r="C127" s="101"/>
      <c r="D127" s="101"/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</row>
    <row r="128" x14ac:dyDescent="0.3">
      <c r="A128" s="101"/>
      <c r="B128" s="101"/>
      <c r="C128" s="101"/>
      <c r="D128" s="101"/>
      <c r="E128" s="101"/>
      <c r="F128" s="101"/>
      <c r="G128" s="101"/>
      <c r="H128" s="101"/>
      <c r="I128" s="101"/>
      <c r="J128" s="101"/>
      <c r="K128" s="101"/>
      <c r="L128" s="101"/>
      <c r="M128" s="101"/>
      <c r="N128" s="101"/>
    </row>
    <row r="129" x14ac:dyDescent="0.3">
      <c r="A129" s="101"/>
      <c r="B129" s="101"/>
      <c r="C129" s="101"/>
      <c r="D129" s="101"/>
      <c r="E129" s="101"/>
      <c r="F129" s="101"/>
      <c r="G129" s="101"/>
      <c r="H129" s="101"/>
      <c r="I129" s="101"/>
      <c r="J129" s="101"/>
      <c r="K129" s="101"/>
      <c r="L129" s="101"/>
      <c r="M129" s="101"/>
      <c r="N129" s="101"/>
    </row>
    <row r="130" x14ac:dyDescent="0.3">
      <c r="A130" s="101"/>
      <c r="B130" s="101"/>
      <c r="C130" s="101"/>
      <c r="D130" s="101"/>
      <c r="E130" s="101"/>
      <c r="F130" s="101"/>
      <c r="G130" s="101"/>
      <c r="H130" s="101"/>
      <c r="I130" s="101"/>
      <c r="J130" s="101"/>
      <c r="K130" s="101"/>
      <c r="L130" s="101"/>
      <c r="M130" s="101"/>
      <c r="N130" s="101"/>
    </row>
    <row r="131" x14ac:dyDescent="0.3">
      <c r="A131" s="101"/>
      <c r="B131" s="101"/>
      <c r="C131" s="101"/>
      <c r="D131" s="101"/>
      <c r="E131" s="101"/>
      <c r="F131" s="101"/>
      <c r="G131" s="101"/>
      <c r="H131" s="101"/>
      <c r="I131" s="101"/>
      <c r="J131" s="101"/>
      <c r="K131" s="101"/>
      <c r="L131" s="101"/>
      <c r="M131" s="101"/>
      <c r="N131" s="101"/>
    </row>
    <row r="132" x14ac:dyDescent="0.3">
      <c r="A132" s="101"/>
      <c r="B132" s="101"/>
      <c r="C132" s="101"/>
      <c r="D132" s="101"/>
      <c r="E132" s="101"/>
      <c r="F132" s="101"/>
      <c r="G132" s="101"/>
      <c r="H132" s="101"/>
      <c r="I132" s="101"/>
      <c r="J132" s="101"/>
      <c r="K132" s="101"/>
      <c r="L132" s="101"/>
      <c r="M132" s="101"/>
      <c r="N132" s="101"/>
    </row>
    <row r="133" x14ac:dyDescent="0.3">
      <c r="A133" s="101"/>
      <c r="B133" s="101"/>
      <c r="C133" s="101"/>
      <c r="D133" s="101"/>
      <c r="E133" s="101"/>
      <c r="F133" s="101"/>
      <c r="G133" s="101"/>
      <c r="H133" s="101"/>
      <c r="I133" s="101"/>
      <c r="J133" s="101"/>
      <c r="K133" s="101"/>
      <c r="L133" s="101"/>
      <c r="M133" s="101"/>
      <c r="N133" s="101"/>
    </row>
    <row r="134" x14ac:dyDescent="0.3">
      <c r="A134" s="101"/>
      <c r="B134" s="101"/>
      <c r="C134" s="101"/>
      <c r="D134" s="101"/>
      <c r="E134" s="101"/>
      <c r="F134" s="101"/>
      <c r="G134" s="101"/>
      <c r="H134" s="101"/>
      <c r="I134" s="101"/>
      <c r="J134" s="101"/>
      <c r="K134" s="101"/>
      <c r="L134" s="101"/>
      <c r="M134" s="101"/>
      <c r="N134" s="101"/>
    </row>
    <row r="135" x14ac:dyDescent="0.3">
      <c r="A135" s="101"/>
      <c r="B135" s="101"/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</row>
    <row r="136" x14ac:dyDescent="0.3">
      <c r="A136" s="101"/>
      <c r="B136" s="101"/>
      <c r="C136" s="101"/>
      <c r="D136" s="101"/>
      <c r="E136" s="101"/>
      <c r="F136" s="101"/>
      <c r="G136" s="101"/>
      <c r="H136" s="101"/>
      <c r="I136" s="101"/>
      <c r="J136" s="101"/>
      <c r="K136" s="101"/>
      <c r="L136" s="101"/>
      <c r="M136" s="101"/>
      <c r="N136" s="101"/>
    </row>
    <row r="137" x14ac:dyDescent="0.3">
      <c r="A137" s="101"/>
      <c r="B137" s="101"/>
      <c r="C137" s="101"/>
      <c r="D137" s="101"/>
      <c r="E137" s="101"/>
      <c r="F137" s="101"/>
      <c r="G137" s="101"/>
      <c r="H137" s="101"/>
      <c r="I137" s="101"/>
      <c r="J137" s="101"/>
      <c r="K137" s="101"/>
      <c r="L137" s="101"/>
      <c r="M137" s="101"/>
      <c r="N137" s="101"/>
    </row>
    <row r="138" x14ac:dyDescent="0.3">
      <c r="A138" s="101"/>
      <c r="B138" s="101"/>
      <c r="C138" s="101"/>
      <c r="D138" s="101"/>
      <c r="E138" s="101"/>
      <c r="F138" s="101"/>
      <c r="G138" s="101"/>
      <c r="H138" s="101"/>
      <c r="I138" s="101"/>
      <c r="J138" s="101"/>
      <c r="K138" s="101"/>
      <c r="L138" s="101"/>
      <c r="M138" s="101"/>
      <c r="N138" s="101"/>
    </row>
    <row r="139" x14ac:dyDescent="0.3">
      <c r="A139" s="101"/>
      <c r="B139" s="101"/>
      <c r="C139" s="101"/>
      <c r="D139" s="101"/>
      <c r="E139" s="101"/>
      <c r="F139" s="101"/>
      <c r="G139" s="101"/>
      <c r="H139" s="101"/>
      <c r="I139" s="101"/>
      <c r="J139" s="101"/>
      <c r="K139" s="101"/>
      <c r="L139" s="101"/>
      <c r="M139" s="101"/>
      <c r="N139" s="101"/>
    </row>
    <row r="140" x14ac:dyDescent="0.3">
      <c r="A140" s="101"/>
      <c r="B140" s="101"/>
      <c r="C140" s="101"/>
      <c r="D140" s="101"/>
      <c r="E140" s="101"/>
      <c r="F140" s="101"/>
      <c r="G140" s="101"/>
      <c r="H140" s="101"/>
      <c r="I140" s="101"/>
      <c r="J140" s="101"/>
      <c r="K140" s="101"/>
      <c r="L140" s="101"/>
      <c r="M140" s="101"/>
      <c r="N140" s="101"/>
    </row>
    <row r="141" x14ac:dyDescent="0.3">
      <c r="A141" s="101"/>
      <c r="B141" s="101"/>
      <c r="C141" s="101"/>
      <c r="D141" s="101"/>
      <c r="E141" s="101"/>
      <c r="F141" s="101"/>
      <c r="G141" s="101"/>
      <c r="H141" s="101"/>
      <c r="I141" s="101"/>
      <c r="J141" s="101"/>
      <c r="K141" s="101"/>
      <c r="L141" s="101"/>
      <c r="M141" s="101"/>
      <c r="N141" s="101"/>
    </row>
    <row r="142" x14ac:dyDescent="0.3">
      <c r="A142" s="101"/>
      <c r="B142" s="101"/>
      <c r="C142" s="101"/>
      <c r="D142" s="101"/>
      <c r="E142" s="101"/>
      <c r="F142" s="101"/>
      <c r="G142" s="101"/>
      <c r="H142" s="101"/>
      <c r="I142" s="101"/>
      <c r="J142" s="101"/>
      <c r="K142" s="101"/>
      <c r="L142" s="101"/>
      <c r="M142" s="101"/>
      <c r="N142" s="101"/>
    </row>
    <row r="143" x14ac:dyDescent="0.3">
      <c r="A143" s="101"/>
      <c r="B143" s="101"/>
      <c r="C143" s="101"/>
      <c r="D143" s="101"/>
      <c r="E143" s="101"/>
      <c r="F143" s="101"/>
      <c r="G143" s="101"/>
      <c r="H143" s="101"/>
      <c r="I143" s="101"/>
      <c r="J143" s="101"/>
      <c r="K143" s="101"/>
      <c r="L143" s="101"/>
      <c r="M143" s="101"/>
      <c r="N143" s="101"/>
    </row>
    <row r="144" x14ac:dyDescent="0.3">
      <c r="A144" s="101"/>
      <c r="B144" s="101"/>
      <c r="C144" s="101"/>
      <c r="D144" s="101"/>
      <c r="E144" s="101"/>
      <c r="F144" s="101"/>
      <c r="G144" s="101"/>
      <c r="H144" s="101"/>
      <c r="I144" s="101"/>
      <c r="J144" s="101"/>
      <c r="K144" s="101"/>
      <c r="L144" s="101"/>
      <c r="M144" s="101"/>
      <c r="N144" s="101"/>
    </row>
    <row r="145" x14ac:dyDescent="0.3">
      <c r="A145" s="101"/>
      <c r="B145" s="101"/>
      <c r="C145" s="101"/>
      <c r="D145" s="101"/>
      <c r="E145" s="101"/>
      <c r="F145" s="101"/>
      <c r="G145" s="101"/>
      <c r="H145" s="101"/>
      <c r="I145" s="101"/>
      <c r="J145" s="101"/>
      <c r="K145" s="101"/>
      <c r="L145" s="101"/>
      <c r="M145" s="101"/>
      <c r="N145" s="101"/>
    </row>
    <row r="146" x14ac:dyDescent="0.3">
      <c r="A146" s="101"/>
      <c r="B146" s="101"/>
      <c r="C146" s="101"/>
      <c r="D146" s="101"/>
      <c r="E146" s="101"/>
      <c r="F146" s="101"/>
      <c r="G146" s="101"/>
      <c r="H146" s="101"/>
      <c r="I146" s="101"/>
      <c r="J146" s="101"/>
      <c r="K146" s="101"/>
      <c r="L146" s="101"/>
      <c r="M146" s="101"/>
      <c r="N146" s="101"/>
    </row>
    <row r="147" x14ac:dyDescent="0.3">
      <c r="A147" s="101"/>
      <c r="B147" s="101"/>
      <c r="C147" s="101"/>
      <c r="D147" s="101"/>
      <c r="E147" s="101"/>
      <c r="F147" s="101"/>
      <c r="G147" s="101"/>
      <c r="H147" s="101"/>
      <c r="I147" s="101"/>
      <c r="J147" s="101"/>
      <c r="K147" s="101"/>
      <c r="L147" s="101"/>
      <c r="M147" s="101"/>
      <c r="N147" s="101"/>
    </row>
    <row r="148" x14ac:dyDescent="0.3">
      <c r="A148" s="101"/>
      <c r="B148" s="101"/>
      <c r="C148" s="101"/>
      <c r="D148" s="101"/>
      <c r="E148" s="101"/>
      <c r="F148" s="101"/>
      <c r="G148" s="101"/>
      <c r="H148" s="101"/>
      <c r="I148" s="101"/>
      <c r="J148" s="101"/>
      <c r="K148" s="101"/>
      <c r="L148" s="101"/>
      <c r="M148" s="101"/>
      <c r="N148" s="101"/>
    </row>
    <row r="149" x14ac:dyDescent="0.3">
      <c r="A149" s="101"/>
      <c r="B149" s="101"/>
      <c r="C149" s="101"/>
      <c r="D149" s="101"/>
      <c r="E149" s="101"/>
      <c r="F149" s="101"/>
      <c r="G149" s="101"/>
      <c r="H149" s="101"/>
      <c r="I149" s="101"/>
      <c r="J149" s="101"/>
      <c r="K149" s="101"/>
      <c r="L149" s="101"/>
      <c r="M149" s="101"/>
      <c r="N149" s="101"/>
    </row>
    <row r="150" x14ac:dyDescent="0.3">
      <c r="A150" s="101"/>
      <c r="B150" s="101"/>
      <c r="C150" s="101"/>
      <c r="D150" s="101"/>
      <c r="E150" s="101"/>
      <c r="F150" s="101"/>
      <c r="G150" s="101"/>
      <c r="H150" s="101"/>
      <c r="I150" s="101"/>
      <c r="J150" s="101"/>
      <c r="K150" s="101"/>
      <c r="L150" s="101"/>
      <c r="M150" s="101"/>
      <c r="N150" s="101"/>
    </row>
    <row r="151" x14ac:dyDescent="0.3">
      <c r="A151" s="101"/>
      <c r="B151" s="101"/>
      <c r="C151" s="101"/>
      <c r="D151" s="101"/>
      <c r="E151" s="101"/>
      <c r="F151" s="101"/>
      <c r="G151" s="101"/>
      <c r="H151" s="101"/>
      <c r="I151" s="101"/>
      <c r="J151" s="101"/>
      <c r="K151" s="101"/>
      <c r="L151" s="101"/>
      <c r="M151" s="101"/>
      <c r="N151" s="101"/>
    </row>
    <row r="152" x14ac:dyDescent="0.3">
      <c r="A152" s="101"/>
      <c r="B152" s="101"/>
      <c r="C152" s="101"/>
      <c r="D152" s="101"/>
      <c r="E152" s="101"/>
      <c r="F152" s="101"/>
      <c r="G152" s="101"/>
      <c r="H152" s="101"/>
      <c r="I152" s="101"/>
      <c r="J152" s="101"/>
      <c r="K152" s="101"/>
      <c r="L152" s="101"/>
      <c r="M152" s="101"/>
      <c r="N152" s="101"/>
    </row>
    <row r="153" x14ac:dyDescent="0.3">
      <c r="A153" s="101"/>
      <c r="B153" s="101"/>
      <c r="C153" s="101"/>
      <c r="D153" s="101"/>
      <c r="E153" s="101"/>
      <c r="F153" s="101"/>
      <c r="G153" s="101"/>
      <c r="H153" s="101"/>
      <c r="I153" s="101"/>
      <c r="J153" s="101"/>
      <c r="K153" s="101"/>
      <c r="L153" s="101"/>
      <c r="M153" s="101"/>
      <c r="N153" s="101"/>
    </row>
    <row r="154" x14ac:dyDescent="0.3">
      <c r="A154" s="101"/>
      <c r="B154" s="101"/>
      <c r="C154" s="101"/>
      <c r="D154" s="101"/>
      <c r="E154" s="101"/>
      <c r="F154" s="101"/>
      <c r="G154" s="101"/>
      <c r="H154" s="101"/>
      <c r="I154" s="101"/>
      <c r="J154" s="101"/>
      <c r="K154" s="101"/>
      <c r="L154" s="101"/>
      <c r="M154" s="101"/>
      <c r="N154" s="101"/>
    </row>
    <row r="155" x14ac:dyDescent="0.3">
      <c r="A155" s="101"/>
      <c r="B155" s="101"/>
      <c r="C155" s="101"/>
      <c r="D155" s="101"/>
      <c r="E155" s="101"/>
      <c r="F155" s="101"/>
      <c r="G155" s="101"/>
      <c r="H155" s="101"/>
      <c r="I155" s="101"/>
      <c r="J155" s="101"/>
      <c r="K155" s="101"/>
      <c r="L155" s="101"/>
      <c r="M155" s="101"/>
      <c r="N155" s="101"/>
    </row>
    <row r="156" x14ac:dyDescent="0.3">
      <c r="A156" s="101"/>
      <c r="B156" s="101"/>
      <c r="C156" s="101"/>
      <c r="D156" s="101"/>
      <c r="E156" s="101"/>
      <c r="F156" s="101"/>
      <c r="G156" s="101"/>
      <c r="H156" s="101"/>
      <c r="I156" s="101"/>
      <c r="J156" s="101"/>
      <c r="K156" s="101"/>
      <c r="L156" s="101"/>
      <c r="M156" s="101"/>
      <c r="N156" s="101"/>
    </row>
    <row r="157" x14ac:dyDescent="0.3">
      <c r="A157" s="101"/>
      <c r="B157" s="101"/>
      <c r="C157" s="101"/>
      <c r="D157" s="101"/>
      <c r="E157" s="101"/>
      <c r="F157" s="101"/>
      <c r="G157" s="101"/>
      <c r="H157" s="101"/>
      <c r="I157" s="101"/>
      <c r="J157" s="101"/>
      <c r="K157" s="101"/>
      <c r="L157" s="101"/>
      <c r="M157" s="101"/>
      <c r="N157" s="101"/>
    </row>
    <row r="158" x14ac:dyDescent="0.3">
      <c r="A158" s="101"/>
      <c r="B158" s="101"/>
      <c r="C158" s="101"/>
      <c r="D158" s="101"/>
      <c r="E158" s="101"/>
      <c r="F158" s="101"/>
      <c r="G158" s="101"/>
      <c r="H158" s="101"/>
      <c r="I158" s="101"/>
      <c r="J158" s="101"/>
      <c r="K158" s="101"/>
      <c r="L158" s="101"/>
      <c r="M158" s="101"/>
      <c r="N158" s="101"/>
    </row>
    <row r="159" x14ac:dyDescent="0.3">
      <c r="A159" s="101"/>
      <c r="B159" s="101"/>
      <c r="C159" s="101"/>
      <c r="D159" s="101"/>
      <c r="E159" s="101"/>
      <c r="F159" s="101"/>
      <c r="G159" s="101"/>
      <c r="H159" s="101"/>
      <c r="I159" s="101"/>
      <c r="J159" s="101"/>
      <c r="K159" s="101"/>
      <c r="L159" s="101"/>
      <c r="M159" s="101"/>
      <c r="N159" s="101"/>
    </row>
    <row r="160" x14ac:dyDescent="0.3">
      <c r="A160" s="101"/>
      <c r="B160" s="101"/>
      <c r="C160" s="101"/>
      <c r="D160" s="101"/>
      <c r="E160" s="101"/>
      <c r="F160" s="101"/>
      <c r="G160" s="101"/>
      <c r="H160" s="101"/>
      <c r="I160" s="101"/>
      <c r="J160" s="101"/>
      <c r="K160" s="101"/>
      <c r="L160" s="101"/>
      <c r="M160" s="101"/>
      <c r="N160" s="101"/>
    </row>
    <row r="161" x14ac:dyDescent="0.3">
      <c r="A161" s="101"/>
      <c r="B161" s="101"/>
      <c r="C161" s="101"/>
      <c r="D161" s="101"/>
      <c r="E161" s="101"/>
      <c r="F161" s="101"/>
      <c r="G161" s="101"/>
      <c r="H161" s="101"/>
      <c r="I161" s="101"/>
      <c r="J161" s="101"/>
      <c r="K161" s="101"/>
      <c r="L161" s="101"/>
      <c r="M161" s="101"/>
      <c r="N161" s="101"/>
    </row>
    <row r="162" x14ac:dyDescent="0.3">
      <c r="A162" s="101"/>
      <c r="B162" s="101"/>
      <c r="C162" s="101"/>
      <c r="D162" s="101"/>
      <c r="E162" s="101"/>
      <c r="F162" s="101"/>
      <c r="G162" s="101"/>
      <c r="H162" s="101"/>
      <c r="I162" s="101"/>
      <c r="J162" s="101"/>
      <c r="K162" s="101"/>
      <c r="L162" s="101"/>
      <c r="M162" s="101"/>
      <c r="N162" s="101"/>
    </row>
    <row r="163" x14ac:dyDescent="0.3">
      <c r="A163" s="101"/>
      <c r="B163" s="101"/>
      <c r="C163" s="101"/>
      <c r="D163" s="101"/>
      <c r="E163" s="101"/>
      <c r="F163" s="101"/>
      <c r="G163" s="101"/>
      <c r="H163" s="101"/>
      <c r="I163" s="101"/>
      <c r="J163" s="101"/>
      <c r="K163" s="101"/>
      <c r="L163" s="101"/>
      <c r="M163" s="101"/>
      <c r="N163" s="101"/>
    </row>
    <row r="164" x14ac:dyDescent="0.3">
      <c r="A164" s="101"/>
      <c r="B164" s="101"/>
      <c r="C164" s="101"/>
      <c r="D164" s="101"/>
      <c r="E164" s="101"/>
      <c r="F164" s="101"/>
      <c r="G164" s="101"/>
      <c r="H164" s="101"/>
      <c r="I164" s="101"/>
      <c r="J164" s="101"/>
      <c r="K164" s="101"/>
      <c r="L164" s="101"/>
      <c r="M164" s="101"/>
      <c r="N164" s="101"/>
    </row>
    <row r="165" x14ac:dyDescent="0.3">
      <c r="A165" s="101"/>
      <c r="B165" s="101"/>
      <c r="C165" s="101"/>
      <c r="D165" s="101"/>
      <c r="E165" s="101"/>
      <c r="F165" s="101"/>
      <c r="G165" s="101"/>
      <c r="H165" s="101"/>
      <c r="I165" s="101"/>
      <c r="J165" s="101"/>
      <c r="K165" s="101"/>
      <c r="L165" s="101"/>
      <c r="M165" s="101"/>
      <c r="N165" s="101"/>
    </row>
    <row r="166" x14ac:dyDescent="0.3">
      <c r="A166" s="101"/>
      <c r="B166" s="101"/>
      <c r="C166" s="101"/>
      <c r="D166" s="101"/>
      <c r="E166" s="101"/>
      <c r="F166" s="101"/>
      <c r="G166" s="101"/>
      <c r="H166" s="101"/>
      <c r="I166" s="101"/>
      <c r="J166" s="101"/>
      <c r="K166" s="101"/>
      <c r="L166" s="101"/>
      <c r="M166" s="101"/>
      <c r="N166" s="101"/>
    </row>
    <row r="167" x14ac:dyDescent="0.3">
      <c r="A167" s="101"/>
      <c r="B167" s="101"/>
      <c r="C167" s="101"/>
      <c r="D167" s="101"/>
      <c r="E167" s="101"/>
      <c r="F167" s="101"/>
      <c r="G167" s="101"/>
      <c r="H167" s="101"/>
      <c r="I167" s="101"/>
      <c r="J167" s="101"/>
      <c r="K167" s="101"/>
      <c r="L167" s="101"/>
      <c r="M167" s="101"/>
      <c r="N167" s="101"/>
    </row>
    <row r="168" x14ac:dyDescent="0.3">
      <c r="A168" s="101"/>
      <c r="B168" s="101"/>
      <c r="C168" s="101"/>
      <c r="D168" s="101"/>
      <c r="E168" s="101"/>
      <c r="F168" s="101"/>
      <c r="G168" s="101"/>
      <c r="H168" s="101"/>
      <c r="I168" s="101"/>
      <c r="J168" s="101"/>
      <c r="K168" s="101"/>
      <c r="L168" s="101"/>
      <c r="M168" s="101"/>
      <c r="N168" s="101"/>
    </row>
    <row r="169" x14ac:dyDescent="0.3">
      <c r="A169" s="101"/>
      <c r="B169" s="101"/>
      <c r="C169" s="101"/>
      <c r="D169" s="101"/>
      <c r="E169" s="101"/>
      <c r="F169" s="101"/>
      <c r="G169" s="101"/>
      <c r="H169" s="101"/>
      <c r="I169" s="101"/>
      <c r="J169" s="101"/>
      <c r="K169" s="101"/>
      <c r="L169" s="101"/>
      <c r="M169" s="101"/>
      <c r="N169" s="101"/>
    </row>
    <row r="170" x14ac:dyDescent="0.3">
      <c r="A170" s="101"/>
      <c r="B170" s="101"/>
      <c r="C170" s="101"/>
      <c r="D170" s="101"/>
      <c r="E170" s="101"/>
      <c r="F170" s="101"/>
      <c r="G170" s="101"/>
      <c r="H170" s="101"/>
      <c r="I170" s="101"/>
      <c r="J170" s="101"/>
      <c r="K170" s="101"/>
      <c r="L170" s="101"/>
      <c r="M170" s="101"/>
      <c r="N170" s="101"/>
    </row>
    <row r="171" x14ac:dyDescent="0.3">
      <c r="A171" s="101"/>
      <c r="B171" s="101"/>
      <c r="C171" s="101"/>
      <c r="D171" s="101"/>
      <c r="E171" s="101"/>
      <c r="F171" s="101"/>
      <c r="G171" s="101"/>
      <c r="H171" s="101"/>
      <c r="I171" s="101"/>
      <c r="J171" s="101"/>
      <c r="K171" s="101"/>
      <c r="L171" s="101"/>
      <c r="M171" s="101"/>
      <c r="N171" s="101"/>
    </row>
    <row r="172" x14ac:dyDescent="0.3">
      <c r="A172" s="101"/>
      <c r="B172" s="101"/>
      <c r="C172" s="101"/>
      <c r="D172" s="101"/>
      <c r="E172" s="101"/>
      <c r="F172" s="101"/>
      <c r="G172" s="101"/>
      <c r="H172" s="101"/>
      <c r="I172" s="101"/>
      <c r="J172" s="101"/>
      <c r="K172" s="101"/>
      <c r="L172" s="101"/>
      <c r="M172" s="101"/>
      <c r="N172" s="101"/>
    </row>
    <row r="173" x14ac:dyDescent="0.3">
      <c r="A173" s="101"/>
      <c r="B173" s="101"/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</row>
    <row r="174" x14ac:dyDescent="0.3">
      <c r="A174" s="101"/>
      <c r="B174" s="101"/>
      <c r="C174" s="101"/>
      <c r="D174" s="101"/>
      <c r="E174" s="101"/>
      <c r="F174" s="101"/>
      <c r="G174" s="101"/>
      <c r="H174" s="101"/>
      <c r="I174" s="101"/>
      <c r="J174" s="101"/>
      <c r="K174" s="101"/>
      <c r="L174" s="101"/>
      <c r="M174" s="101"/>
      <c r="N174" s="101"/>
    </row>
    <row r="175" x14ac:dyDescent="0.3">
      <c r="A175" s="101"/>
      <c r="B175" s="101"/>
      <c r="C175" s="101"/>
      <c r="D175" s="101"/>
      <c r="E175" s="101"/>
      <c r="F175" s="101"/>
      <c r="G175" s="101"/>
      <c r="H175" s="101"/>
      <c r="I175" s="101"/>
      <c r="J175" s="101"/>
      <c r="K175" s="101"/>
      <c r="L175" s="101"/>
      <c r="M175" s="101"/>
      <c r="N175" s="101"/>
    </row>
    <row r="176" x14ac:dyDescent="0.3">
      <c r="A176" s="101"/>
      <c r="B176" s="101"/>
      <c r="C176" s="101"/>
      <c r="D176" s="101"/>
      <c r="E176" s="101"/>
      <c r="F176" s="101"/>
      <c r="G176" s="101"/>
      <c r="H176" s="101"/>
      <c r="I176" s="101"/>
      <c r="J176" s="101"/>
      <c r="K176" s="101"/>
      <c r="L176" s="101"/>
      <c r="M176" s="101"/>
      <c r="N176" s="101"/>
    </row>
    <row r="177" x14ac:dyDescent="0.3">
      <c r="A177" s="101"/>
      <c r="B177" s="101"/>
      <c r="C177" s="101"/>
      <c r="D177" s="101"/>
      <c r="E177" s="101"/>
      <c r="F177" s="101"/>
      <c r="G177" s="101"/>
      <c r="H177" s="101"/>
      <c r="I177" s="101"/>
      <c r="J177" s="101"/>
      <c r="K177" s="101"/>
      <c r="L177" s="101"/>
      <c r="M177" s="101"/>
      <c r="N177" s="101"/>
    </row>
    <row r="178" x14ac:dyDescent="0.3">
      <c r="A178" s="101"/>
      <c r="B178" s="101"/>
      <c r="C178" s="101"/>
      <c r="D178" s="101"/>
      <c r="E178" s="101"/>
      <c r="F178" s="101"/>
      <c r="G178" s="101"/>
      <c r="H178" s="101"/>
      <c r="I178" s="101"/>
      <c r="J178" s="101"/>
      <c r="K178" s="101"/>
      <c r="L178" s="101"/>
      <c r="M178" s="101"/>
      <c r="N178" s="101"/>
    </row>
    <row r="179" x14ac:dyDescent="0.3">
      <c r="A179" s="101"/>
      <c r="B179" s="101"/>
      <c r="C179" s="101"/>
      <c r="D179" s="101"/>
      <c r="E179" s="101"/>
      <c r="F179" s="101"/>
      <c r="G179" s="101"/>
      <c r="H179" s="101"/>
      <c r="I179" s="101"/>
      <c r="J179" s="101"/>
      <c r="K179" s="101"/>
      <c r="L179" s="101"/>
      <c r="M179" s="101"/>
      <c r="N179" s="101"/>
    </row>
    <row r="180" x14ac:dyDescent="0.3">
      <c r="A180" s="101"/>
      <c r="B180" s="101"/>
      <c r="C180" s="101"/>
      <c r="D180" s="101"/>
      <c r="E180" s="101"/>
      <c r="F180" s="101"/>
      <c r="G180" s="101"/>
      <c r="H180" s="101"/>
      <c r="I180" s="101"/>
      <c r="J180" s="101"/>
      <c r="K180" s="101"/>
      <c r="L180" s="101"/>
      <c r="M180" s="101"/>
      <c r="N180" s="101"/>
    </row>
    <row r="181" x14ac:dyDescent="0.3">
      <c r="A181" s="101"/>
      <c r="B181" s="101"/>
      <c r="C181" s="101"/>
      <c r="D181" s="101"/>
      <c r="E181" s="101"/>
      <c r="F181" s="101"/>
      <c r="G181" s="101"/>
      <c r="H181" s="101"/>
      <c r="I181" s="101"/>
      <c r="J181" s="101"/>
      <c r="K181" s="101"/>
      <c r="L181" s="101"/>
      <c r="M181" s="101"/>
      <c r="N181" s="101"/>
    </row>
    <row r="182" x14ac:dyDescent="0.3">
      <c r="A182" s="101"/>
      <c r="B182" s="101"/>
      <c r="C182" s="101"/>
      <c r="D182" s="101"/>
      <c r="E182" s="101"/>
      <c r="F182" s="101"/>
      <c r="G182" s="101"/>
      <c r="H182" s="101"/>
      <c r="I182" s="101"/>
      <c r="J182" s="101"/>
      <c r="K182" s="101"/>
      <c r="L182" s="101"/>
      <c r="M182" s="101"/>
      <c r="N182" s="101"/>
    </row>
  </sheetData>
  <dataValidations count="1">
    <dataValidation type="list" allowBlank="true" showInputMessage="true" showErrorMessage="true" sqref="Q36">
      <formula1>OFFSET(A59, 0, 0, COUNT(B59:B402), 1)</formula1>
    </dataValidation>
  </dataValidations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8C879-1C2F-4656-A99B-A0905FCEEC0F}">
  <sheetPr codeName="Sheet2">
    <tabColor theme="0"/>
  </sheetPr>
  <dimension ref="A1:E62"/>
  <sheetViews>
    <sheetView zoomScale="70" zoomScaleNormal="70" workbookViewId="0">
      <selection activeCell="A48" sqref="A48"/>
    </sheetView>
  </sheetViews>
  <sheetFormatPr defaultRowHeight="14.4" x14ac:dyDescent="0.3"/>
  <cols>
    <col min="1" max="1" width="7.5546875" customWidth="true"/>
    <col min="2" max="2" width="69.88671875" customWidth="true"/>
    <col min="3" max="3" width="154.109375" customWidth="true"/>
  </cols>
  <sheetData>
    <row r="1" s="14" customFormat="true" ht="23.4" x14ac:dyDescent="0.45">
      <c r="A1" s="304" t="s">
        <v>289</v>
      </c>
      <c r="B1" s="304"/>
      <c r="C1" s="304" t="str">
        <f>Introduction!C16</f>
        <v>[Region name]</v>
      </c>
    </row>
    <row r="2" s="14" customFormat="true" x14ac:dyDescent="0.3">
      <c r="A2" s="305" t="s">
        <v>318</v>
      </c>
      <c r="B2" s="305"/>
    </row>
    <row r="3" s="14" customFormat="true" ht="7.5" customHeight="true" x14ac:dyDescent="0.3">
      <c r="B3" s="88"/>
    </row>
    <row r="4" s="14" customFormat="true" ht="21" x14ac:dyDescent="0.4">
      <c r="A4" s="95" t="s">
        <v>89</v>
      </c>
      <c r="B4" s="93" t="s">
        <v>208</v>
      </c>
      <c r="C4" s="96" t="s">
        <v>81</v>
      </c>
      <c r="D4" s="17"/>
      <c r="E4" s="17"/>
    </row>
    <row r="5" s="295" customFormat="true" x14ac:dyDescent="0.3">
      <c r="A5" s="294"/>
      <c r="B5" s="302" t="s">
        <v>53</v>
      </c>
    </row>
    <row r="6" s="14" customFormat="true" x14ac:dyDescent="0.3">
      <c r="A6" s="300" t="s">
        <v>90</v>
      </c>
      <c r="B6" s="232" t="s">
        <v>84</v>
      </c>
      <c r="C6" s="232" t="s">
        <v>587</v>
      </c>
    </row>
    <row r="7" s="14" customFormat="true" x14ac:dyDescent="0.3">
      <c r="A7" s="300" t="s">
        <v>91</v>
      </c>
      <c r="B7" s="232" t="s">
        <v>85</v>
      </c>
      <c r="C7" s="232" t="s">
        <v>588</v>
      </c>
    </row>
    <row r="8" s="14" customFormat="true" x14ac:dyDescent="0.3">
      <c r="A8" s="300" t="s">
        <v>92</v>
      </c>
      <c r="B8" s="232" t="s">
        <v>71</v>
      </c>
      <c r="C8" s="232" t="s">
        <v>592</v>
      </c>
    </row>
    <row r="9" s="14" customFormat="true" x14ac:dyDescent="0.3">
      <c r="A9" s="300" t="s">
        <v>93</v>
      </c>
      <c r="B9" s="232" t="s">
        <v>73</v>
      </c>
      <c r="C9" s="232" t="s">
        <v>594</v>
      </c>
    </row>
    <row r="10" s="14" customFormat="true" x14ac:dyDescent="0.3">
      <c r="A10" s="300" t="s">
        <v>94</v>
      </c>
      <c r="B10" s="232" t="s">
        <v>72</v>
      </c>
      <c r="C10" s="232" t="s">
        <v>188</v>
      </c>
    </row>
    <row r="11" s="14" customFormat="true" x14ac:dyDescent="0.3">
      <c r="A11" s="300" t="s">
        <v>95</v>
      </c>
      <c r="B11" s="232" t="s">
        <v>76</v>
      </c>
      <c r="C11" s="232" t="s">
        <v>595</v>
      </c>
    </row>
    <row r="12" s="14" customFormat="true" x14ac:dyDescent="0.3">
      <c r="A12" s="300" t="s">
        <v>96</v>
      </c>
      <c r="B12" s="232" t="s">
        <v>78</v>
      </c>
      <c r="C12" s="232" t="s">
        <v>600</v>
      </c>
    </row>
    <row r="13" s="14" customFormat="true" x14ac:dyDescent="0.3">
      <c r="A13" s="300" t="s">
        <v>97</v>
      </c>
      <c r="B13" s="232" t="s">
        <v>314</v>
      </c>
      <c r="C13" s="232" t="s">
        <v>601</v>
      </c>
    </row>
    <row r="14" s="14" customFormat="true" x14ac:dyDescent="0.3">
      <c r="A14" s="300" t="s">
        <v>98</v>
      </c>
      <c r="B14" s="232" t="s">
        <v>88</v>
      </c>
      <c r="C14" s="232" t="s">
        <v>596</v>
      </c>
    </row>
    <row r="15" s="14" customFormat="true" x14ac:dyDescent="0.3">
      <c r="A15" s="300" t="s">
        <v>99</v>
      </c>
      <c r="B15" s="232" t="s">
        <v>231</v>
      </c>
      <c r="C15" s="232" t="s">
        <v>569</v>
      </c>
    </row>
    <row r="16" s="14" customFormat="true" x14ac:dyDescent="0.3">
      <c r="A16" s="300" t="s">
        <v>100</v>
      </c>
      <c r="B16" s="232" t="s">
        <v>554</v>
      </c>
      <c r="C16" s="232" t="s">
        <v>555</v>
      </c>
    </row>
    <row r="17" s="14" customFormat="true" x14ac:dyDescent="0.3">
      <c r="A17" s="300" t="s">
        <v>317</v>
      </c>
      <c r="B17" s="232" t="s">
        <v>232</v>
      </c>
      <c r="C17" s="232" t="s">
        <v>568</v>
      </c>
    </row>
    <row r="18" s="14" customFormat="true" ht="5.1" customHeight="true" x14ac:dyDescent="0.3">
      <c r="A18" s="95"/>
    </row>
    <row r="19" s="298" customFormat="true" x14ac:dyDescent="0.3">
      <c r="A19" s="296"/>
      <c r="B19" s="301" t="s">
        <v>52</v>
      </c>
      <c r="C19" s="297"/>
    </row>
    <row r="20" s="14" customFormat="true" x14ac:dyDescent="0.3">
      <c r="A20" s="300" t="s">
        <v>101</v>
      </c>
      <c r="B20" s="232" t="s">
        <v>83</v>
      </c>
      <c r="C20" s="232" t="s">
        <v>589</v>
      </c>
    </row>
    <row r="21" s="14" customFormat="true" x14ac:dyDescent="0.3">
      <c r="A21" s="300" t="s">
        <v>102</v>
      </c>
      <c r="B21" s="232" t="s">
        <v>82</v>
      </c>
      <c r="C21" s="232" t="s">
        <v>590</v>
      </c>
    </row>
    <row r="22" s="14" customFormat="true" x14ac:dyDescent="0.3">
      <c r="A22" s="300" t="s">
        <v>103</v>
      </c>
      <c r="B22" s="232" t="s">
        <v>51</v>
      </c>
      <c r="C22" s="232" t="s">
        <v>591</v>
      </c>
    </row>
    <row r="23" s="14" customFormat="true" x14ac:dyDescent="0.3">
      <c r="A23" s="300" t="s">
        <v>104</v>
      </c>
      <c r="B23" s="232" t="s">
        <v>73</v>
      </c>
      <c r="C23" s="232" t="s">
        <v>593</v>
      </c>
    </row>
    <row r="24" s="14" customFormat="true" x14ac:dyDescent="0.3">
      <c r="A24" s="300" t="s">
        <v>105</v>
      </c>
      <c r="B24" s="232" t="s">
        <v>55</v>
      </c>
      <c r="C24" s="232" t="s">
        <v>557</v>
      </c>
    </row>
    <row r="25" s="14" customFormat="true" x14ac:dyDescent="0.3">
      <c r="A25" s="300" t="s">
        <v>106</v>
      </c>
      <c r="B25" s="232" t="s">
        <v>319</v>
      </c>
      <c r="C25" s="232" t="s">
        <v>595</v>
      </c>
    </row>
    <row r="26" s="14" customFormat="true" x14ac:dyDescent="0.3">
      <c r="A26" s="300" t="s">
        <v>107</v>
      </c>
      <c r="B26" s="232" t="s">
        <v>77</v>
      </c>
      <c r="C26" s="232" t="s">
        <v>599</v>
      </c>
    </row>
    <row r="27" s="14" customFormat="true" x14ac:dyDescent="0.3">
      <c r="A27" s="300" t="s">
        <v>108</v>
      </c>
      <c r="B27" s="232" t="s">
        <v>233</v>
      </c>
      <c r="C27" s="232" t="s">
        <v>598</v>
      </c>
    </row>
    <row r="28" s="14" customFormat="true" x14ac:dyDescent="0.3">
      <c r="A28" s="300" t="s">
        <v>605</v>
      </c>
      <c r="B28" s="232" t="s">
        <v>88</v>
      </c>
      <c r="C28" s="232" t="s">
        <v>596</v>
      </c>
    </row>
    <row r="29" s="14" customFormat="true" x14ac:dyDescent="0.3">
      <c r="A29" s="300" t="s">
        <v>604</v>
      </c>
      <c r="B29" s="232" t="s">
        <v>609</v>
      </c>
      <c r="C29" s="232" t="s">
        <v>610</v>
      </c>
    </row>
    <row r="30" s="14" customFormat="true" x14ac:dyDescent="0.3">
      <c r="A30" s="300" t="s">
        <v>606</v>
      </c>
      <c r="B30" s="232" t="s">
        <v>611</v>
      </c>
      <c r="C30" s="232" t="s">
        <v>597</v>
      </c>
    </row>
    <row r="31" s="14" customFormat="true" x14ac:dyDescent="0.3">
      <c r="A31" s="300" t="s">
        <v>607</v>
      </c>
      <c r="B31" s="232" t="s">
        <v>612</v>
      </c>
      <c r="C31" s="232" t="s">
        <v>597</v>
      </c>
    </row>
    <row r="32" s="14" customFormat="true" x14ac:dyDescent="0.3">
      <c r="A32" s="300" t="s">
        <v>608</v>
      </c>
      <c r="B32" s="232" t="s">
        <v>613</v>
      </c>
      <c r="C32" s="232" t="s">
        <v>597</v>
      </c>
    </row>
    <row r="33" s="14" customFormat="true" x14ac:dyDescent="0.3">
      <c r="A33" s="300" t="s">
        <v>109</v>
      </c>
      <c r="B33" s="232" t="s">
        <v>231</v>
      </c>
      <c r="C33" s="232" t="s">
        <v>569</v>
      </c>
    </row>
    <row r="34" s="14" customFormat="true" x14ac:dyDescent="0.3">
      <c r="A34" s="300" t="s">
        <v>615</v>
      </c>
      <c r="B34" s="232" t="s">
        <v>554</v>
      </c>
      <c r="C34" s="232" t="s">
        <v>555</v>
      </c>
    </row>
    <row r="35" s="14" customFormat="true" x14ac:dyDescent="0.3">
      <c r="A35" s="300" t="s">
        <v>616</v>
      </c>
      <c r="B35" s="232" t="s">
        <v>614</v>
      </c>
      <c r="C35" s="232" t="s">
        <v>555</v>
      </c>
    </row>
    <row r="36" s="14" customFormat="true" x14ac:dyDescent="0.3">
      <c r="A36" s="300" t="s">
        <v>553</v>
      </c>
      <c r="B36" s="232" t="s">
        <v>232</v>
      </c>
      <c r="C36" s="232" t="s">
        <v>568</v>
      </c>
    </row>
    <row r="37" s="14" customFormat="true" ht="5.1" customHeight="true" x14ac:dyDescent="0.3">
      <c r="A37" s="95"/>
    </row>
    <row r="38" s="199" customFormat="true" x14ac:dyDescent="0.3">
      <c r="A38" s="299"/>
      <c r="B38" s="303" t="s">
        <v>54</v>
      </c>
    </row>
    <row r="39" s="14" customFormat="true" x14ac:dyDescent="0.3">
      <c r="A39" s="300" t="s">
        <v>110</v>
      </c>
      <c r="B39" s="232" t="s">
        <v>86</v>
      </c>
      <c r="C39" s="232" t="s">
        <v>585</v>
      </c>
    </row>
    <row r="40" s="14" customFormat="true" x14ac:dyDescent="0.3">
      <c r="A40" s="300" t="s">
        <v>111</v>
      </c>
      <c r="B40" s="232" t="s">
        <v>87</v>
      </c>
      <c r="C40" s="232" t="s">
        <v>586</v>
      </c>
    </row>
    <row r="41" s="14" customFormat="true" x14ac:dyDescent="0.3">
      <c r="A41" s="300" t="s">
        <v>112</v>
      </c>
      <c r="B41" s="232" t="s">
        <v>75</v>
      </c>
      <c r="C41" s="232" t="s">
        <v>584</v>
      </c>
    </row>
    <row r="42" s="14" customFormat="true" x14ac:dyDescent="0.3">
      <c r="A42" s="300" t="s">
        <v>113</v>
      </c>
      <c r="B42" s="232" t="s">
        <v>74</v>
      </c>
      <c r="C42" s="232" t="s">
        <v>583</v>
      </c>
    </row>
    <row r="43" s="14" customFormat="true" x14ac:dyDescent="0.3">
      <c r="A43" s="300" t="s">
        <v>114</v>
      </c>
      <c r="B43" s="232" t="s">
        <v>117</v>
      </c>
      <c r="C43" s="232" t="s">
        <v>582</v>
      </c>
    </row>
    <row r="44" s="14" customFormat="true" x14ac:dyDescent="0.3">
      <c r="A44" s="300" t="s">
        <v>115</v>
      </c>
      <c r="B44" s="232" t="s">
        <v>231</v>
      </c>
      <c r="C44" s="232" t="s">
        <v>569</v>
      </c>
    </row>
    <row r="45" s="14" customFormat="true" x14ac:dyDescent="0.3">
      <c r="A45" s="300" t="s">
        <v>116</v>
      </c>
      <c r="B45" s="232" t="s">
        <v>316</v>
      </c>
      <c r="C45" s="232" t="s">
        <v>234</v>
      </c>
    </row>
    <row r="46" s="14" customFormat="true" ht="5.1" customHeight="true" x14ac:dyDescent="0.3">
      <c r="A46" s="95"/>
      <c r="B46" s="94"/>
    </row>
    <row r="47" s="101" customFormat="true" ht="21" x14ac:dyDescent="0.4">
      <c r="A47" s="114"/>
      <c r="B47" s="113" t="s">
        <v>385</v>
      </c>
    </row>
    <row r="48" s="14" customFormat="true" x14ac:dyDescent="0.3">
      <c r="A48" s="300" t="s">
        <v>200</v>
      </c>
      <c r="B48" s="14" t="s">
        <v>205</v>
      </c>
      <c r="C48" s="14" t="s">
        <v>580</v>
      </c>
    </row>
    <row r="49" s="14" customFormat="true" x14ac:dyDescent="0.3">
      <c r="A49" s="300" t="s">
        <v>201</v>
      </c>
      <c r="B49" s="14" t="s">
        <v>206</v>
      </c>
      <c r="C49" s="14" t="s">
        <v>581</v>
      </c>
    </row>
    <row r="50" s="14" customFormat="true" x14ac:dyDescent="0.3">
      <c r="A50" s="300" t="s">
        <v>202</v>
      </c>
      <c r="B50" s="14" t="s">
        <v>207</v>
      </c>
      <c r="C50" s="14" t="s">
        <v>579</v>
      </c>
    </row>
    <row r="51" s="14" customFormat="true" x14ac:dyDescent="0.3">
      <c r="A51" s="300" t="s">
        <v>203</v>
      </c>
      <c r="B51" s="14" t="s">
        <v>178</v>
      </c>
      <c r="C51" s="14" t="s">
        <v>578</v>
      </c>
    </row>
    <row r="52" s="14" customFormat="true" x14ac:dyDescent="0.3">
      <c r="A52" s="300" t="s">
        <v>204</v>
      </c>
      <c r="B52" s="186" t="s">
        <v>79</v>
      </c>
      <c r="C52" s="14" t="s">
        <v>577</v>
      </c>
    </row>
    <row r="53" s="14" customFormat="true" ht="5.1" customHeight="true" x14ac:dyDescent="0.3">
      <c r="A53" s="95"/>
    </row>
    <row r="54" s="101" customFormat="true" ht="21" x14ac:dyDescent="0.4">
      <c r="A54" s="114"/>
      <c r="B54" s="113" t="s">
        <v>556</v>
      </c>
    </row>
    <row r="55" s="14" customFormat="true" x14ac:dyDescent="0.3"/>
    <row r="56" s="14" customFormat="true" x14ac:dyDescent="0.3"/>
    <row r="57" s="14" customFormat="true" x14ac:dyDescent="0.3"/>
    <row r="58" s="14" customFormat="true" x14ac:dyDescent="0.3"/>
    <row r="59" s="14" customFormat="true" x14ac:dyDescent="0.3"/>
    <row r="60" s="14" customFormat="true" x14ac:dyDescent="0.3"/>
    <row r="61" s="14" customFormat="true" x14ac:dyDescent="0.3"/>
    <row r="62" s="14" customFormat="true" x14ac:dyDescent="0.3"/>
  </sheetData>
  <hyperlinks>
    <hyperlink ref="A6" location="'W1'!A1" display="W1"/>
    <hyperlink ref="A7" location="'W2'!A1" display="W2"/>
    <hyperlink ref="A8" location="'W3'!A1" display="W3"/>
    <hyperlink ref="A9" location="'W4'!A1" display="W4"/>
    <hyperlink ref="A10" location="'W5'!A1" display="W5"/>
    <hyperlink ref="A11" location="'W6'!A1" display="W6"/>
    <hyperlink ref="A12" location="'W7'!A1" display="W7"/>
    <hyperlink ref="A20" location="'S1'!A1" display="S1"/>
    <hyperlink ref="A21" location="'S2'!A1" display="S2"/>
    <hyperlink ref="A13" location="'W8'!A1" display="W8"/>
    <hyperlink ref="A14" location="'W9'!A1" display="W9"/>
    <hyperlink ref="A15" location="'W10'!A1" display="W10"/>
    <hyperlink ref="A22" location="'S3'!A1" display="S3"/>
    <hyperlink ref="A23" location="'S4'!A1" display="S4"/>
    <hyperlink ref="A24" location="'S5'!A1" display="S5"/>
    <hyperlink ref="A25" location="'S6'!A1" display="S6"/>
    <hyperlink ref="A26" location="'S7'!A1" display="S7"/>
    <hyperlink ref="A27" location="'S8'!A1" display="S8"/>
    <hyperlink ref="A39" location="'H1'!A1" display="H1"/>
    <hyperlink ref="A40" location="'H2'!A1" display="H2"/>
    <hyperlink ref="A41" location="'H3'!A1" display="H3"/>
    <hyperlink ref="A42" location="'H4'!A1" display="H4"/>
    <hyperlink ref="A43" location="'H5'!A1" display="H5"/>
    <hyperlink ref="A45" location="'H7'!A1" display="H7"/>
    <hyperlink ref="A48" location="'T1'!A1" display="T1"/>
    <hyperlink ref="A49" location="'T2'!A1" display="T2"/>
    <hyperlink ref="A50" location="'T3'!A1" display="T3"/>
    <hyperlink ref="A51" location="'T4'!A1" display="T4"/>
    <hyperlink ref="A52" location="'T5'!A1" display="T5"/>
    <hyperlink ref="A33" location="'S11'!A1" display="S11"/>
    <hyperlink ref="A44" location="'H6'!A1" display="H6"/>
    <hyperlink ref="A28" location="S9A!A1" display="S9A"/>
    <hyperlink ref="A34" location="S12A!A1" display="S12A"/>
    <hyperlink ref="A16" location="'W11'!A1" display="W11"/>
    <hyperlink ref="A17" location="'W12'!A1" display="W12"/>
    <hyperlink ref="A36" location="'S13'!A1" display="S13"/>
    <hyperlink ref="A30" location="S10A!A1" display="S10A"/>
    <hyperlink ref="A31" location="S10B!A1" display="S10B"/>
    <hyperlink ref="A32" location="S10C!A1" display="S10C"/>
    <hyperlink ref="A29" location="S9B!A1" display="S9B"/>
    <hyperlink ref="A35" location="S12B!A1" display="S12B"/>
  </hyperlink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F98FE-6757-4C64-B960-205E6E440802}">
  <sheetPr codeName="Sheet21">
    <tabColor rgb="FF358E43"/>
  </sheetPr>
  <dimension ref="A1:BB436"/>
  <sheetViews>
    <sheetView zoomScale="80" zoomScaleNormal="80" workbookViewId="0">
      <selection activeCell="AL37" sqref="AL37"/>
    </sheetView>
  </sheetViews>
  <sheetFormatPr defaultRowHeight="14.4" x14ac:dyDescent="0.3"/>
  <cols>
    <col min="1" max="1" width="35.44140625" customWidth="true"/>
    <col min="21" max="21" width="35.44140625" customWidth="true"/>
    <col min="41" max="41" width="35.44140625" customWidth="true"/>
  </cols>
  <sheetData>
    <row r="1" s="14" customFormat="true" x14ac:dyDescent="0.3">
      <c r="A1" s="112" t="s">
        <v>226</v>
      </c>
      <c r="U1" s="112" t="s">
        <v>226</v>
      </c>
      <c r="AO1" s="112" t="s">
        <v>226</v>
      </c>
    </row>
    <row r="2" s="14" customFormat="true" ht="23.4" x14ac:dyDescent="0.45">
      <c r="A2" s="169" t="s">
        <v>179</v>
      </c>
      <c r="K2" s="102"/>
      <c r="U2" s="169" t="s">
        <v>179</v>
      </c>
      <c r="AE2" s="102"/>
      <c r="AO2" s="169" t="s">
        <v>179</v>
      </c>
      <c r="AY2" s="102"/>
    </row>
    <row r="3" s="14" customFormat="true" x14ac:dyDescent="0.3">
      <c r="K3" s="22"/>
      <c r="AE3" s="22"/>
      <c r="AY3" s="22"/>
    </row>
    <row r="4" s="14" customFormat="true" x14ac:dyDescent="0.3"/>
    <row r="5" s="14" customFormat="true" x14ac:dyDescent="0.3"/>
    <row r="6" s="14" customFormat="true" x14ac:dyDescent="0.3"/>
    <row r="7" s="14" customFormat="true" x14ac:dyDescent="0.3">
      <c r="K7" s="102"/>
      <c r="AE7" s="102"/>
      <c r="AY7" s="102"/>
    </row>
    <row r="8" s="14" customFormat="true" x14ac:dyDescent="0.3">
      <c r="K8" s="22"/>
      <c r="AE8" s="22"/>
      <c r="AY8" s="22"/>
    </row>
    <row r="9" s="14" customFormat="true" x14ac:dyDescent="0.3">
      <c r="N9" s="22"/>
      <c r="AH9" s="22"/>
    </row>
    <row r="10" s="14" customFormat="true" x14ac:dyDescent="0.3">
      <c r="N10" s="22"/>
      <c r="AH10" s="22"/>
    </row>
    <row r="11" s="14" customFormat="true" x14ac:dyDescent="0.3"/>
    <row r="12" s="14" customFormat="true" x14ac:dyDescent="0.3">
      <c r="N12" s="94"/>
      <c r="AH12" s="94"/>
      <c r="BB12" s="94"/>
    </row>
    <row r="13" s="14" customFormat="true" x14ac:dyDescent="0.3"/>
    <row r="14" s="14" customFormat="true" x14ac:dyDescent="0.3"/>
    <row r="15" s="14" customFormat="true" x14ac:dyDescent="0.3">
      <c r="K15" s="22"/>
      <c r="AE15" s="22"/>
      <c r="AY15" s="22"/>
    </row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x14ac:dyDescent="0.3"/>
    <row r="29" s="14" customFormat="true" x14ac:dyDescent="0.3"/>
    <row r="30" s="14" customFormat="true" x14ac:dyDescent="0.3"/>
    <row r="31" s="14" customFormat="true" x14ac:dyDescent="0.3"/>
    <row r="32" s="14" customFormat="true" x14ac:dyDescent="0.3"/>
    <row r="33" s="14" customFormat="true" x14ac:dyDescent="0.3"/>
    <row r="34" s="14" customFormat="true" ht="18" x14ac:dyDescent="0.35">
      <c r="A34" s="170" t="s">
        <v>326</v>
      </c>
      <c r="U34" s="170" t="s">
        <v>327</v>
      </c>
      <c r="AO34" s="170" t="s">
        <v>328</v>
      </c>
    </row>
    <row r="35" s="14" customFormat="true" x14ac:dyDescent="0.3">
      <c r="A35" s="19" t="s">
        <v>181</v>
      </c>
      <c r="U35" s="19" t="s">
        <v>181</v>
      </c>
      <c r="AO35" s="19" t="s">
        <v>181</v>
      </c>
    </row>
    <row r="36" s="14" customFormat="true" x14ac:dyDescent="0.3">
      <c r="A36" s="19"/>
      <c r="U36" s="19"/>
      <c r="AO36" s="19"/>
    </row>
    <row r="37" s="14" customFormat="true" x14ac:dyDescent="0.3">
      <c r="A37" s="103" t="s">
        <v>218</v>
      </c>
      <c r="U37" s="103" t="s">
        <v>218</v>
      </c>
      <c r="AO37" s="103" t="s">
        <v>218</v>
      </c>
    </row>
    <row r="38" s="14" customFormat="true" x14ac:dyDescent="0.3">
      <c r="A38" s="103" t="s">
        <v>219</v>
      </c>
      <c r="U38" s="103" t="s">
        <v>393</v>
      </c>
      <c r="AO38" s="103" t="s">
        <v>375</v>
      </c>
    </row>
    <row r="39" s="14" customFormat="true" x14ac:dyDescent="0.3">
      <c r="A39" s="103"/>
      <c r="U39" s="103"/>
      <c r="AO39" s="103"/>
    </row>
    <row r="40" s="14" customFormat="true" x14ac:dyDescent="0.3">
      <c r="A40" s="19"/>
      <c r="U40" s="19"/>
      <c r="AO40" s="19"/>
    </row>
    <row r="41" s="14" customFormat="true" x14ac:dyDescent="0.3">
      <c r="A41" s="159" t="s">
        <v>130</v>
      </c>
      <c r="U41" s="159" t="s">
        <v>132</v>
      </c>
      <c r="AO41" s="159" t="s">
        <v>131</v>
      </c>
    </row>
    <row r="42" x14ac:dyDescent="0.3">
      <c r="A42" s="101" t="s">
        <v>214</v>
      </c>
      <c r="B42" s="101"/>
      <c r="C42" s="101"/>
      <c r="D42" s="101"/>
      <c r="E42" s="101"/>
      <c r="F42" s="101"/>
      <c r="G42" s="101"/>
      <c r="U42" s="101" t="s">
        <v>214</v>
      </c>
      <c r="V42" s="101"/>
      <c r="W42" s="101"/>
      <c r="X42" s="101"/>
      <c r="Y42" s="101"/>
      <c r="Z42" s="101"/>
      <c r="AA42" s="101"/>
      <c r="AO42" s="101" t="s">
        <v>214</v>
      </c>
      <c r="AP42" s="101"/>
      <c r="AQ42" s="101"/>
      <c r="AR42" s="101"/>
      <c r="AS42" s="101"/>
      <c r="AT42" s="101"/>
      <c r="AU42" s="101"/>
    </row>
    <row r="43" x14ac:dyDescent="0.3">
      <c r="A43" s="98" t="s">
        <v>217</v>
      </c>
      <c r="B43" s="156">
        <v>0</v>
      </c>
      <c r="C43" s="156">
        <f>B43+20</f>
        <v>20</v>
      </c>
      <c r="D43" s="156">
        <f>C43+20</f>
        <v>40</v>
      </c>
      <c r="E43" s="156">
        <f>D43+20</f>
        <v>60</v>
      </c>
      <c r="F43" s="156">
        <v>80</v>
      </c>
      <c r="G43" s="156">
        <v>100</v>
      </c>
      <c r="U43" s="98" t="s">
        <v>217</v>
      </c>
      <c r="V43" s="156">
        <v>0</v>
      </c>
      <c r="W43" s="156">
        <f>V43+20</f>
        <v>20</v>
      </c>
      <c r="X43" s="156">
        <f>W43+20</f>
        <v>40</v>
      </c>
      <c r="Y43" s="156">
        <f>X43+20</f>
        <v>60</v>
      </c>
      <c r="Z43" s="156">
        <v>80</v>
      </c>
      <c r="AA43" s="156">
        <v>100</v>
      </c>
      <c r="AO43" s="98" t="s">
        <v>217</v>
      </c>
      <c r="AP43" s="156">
        <v>0</v>
      </c>
      <c r="AQ43" s="156">
        <f>AP43+20</f>
        <v>20</v>
      </c>
      <c r="AR43" s="156">
        <f>AQ43+20</f>
        <v>40</v>
      </c>
      <c r="AS43" s="156">
        <f>AR43+20</f>
        <v>60</v>
      </c>
      <c r="AT43" s="156">
        <v>80</v>
      </c>
      <c r="AU43" s="156">
        <v>100</v>
      </c>
    </row>
    <row r="44" x14ac:dyDescent="0.3">
      <c r="A44" s="98" t="s">
        <v>191</v>
      </c>
      <c r="B44" s="157">
        <f>99/13</f>
        <v>7.615384615384615</v>
      </c>
      <c r="C44" s="157">
        <f>B44*0.8</f>
        <v>6.092307692307692</v>
      </c>
      <c r="D44" s="157">
        <f>B44*0.6</f>
        <v>4.569230769230769</v>
      </c>
      <c r="E44" s="156">
        <f>B44*0.4</f>
        <v>3.046153846153846</v>
      </c>
      <c r="F44" s="156">
        <f>B44*0.2</f>
        <v>1.523076923076923</v>
      </c>
      <c r="G44" s="156">
        <v>0</v>
      </c>
      <c r="U44" s="98" t="s">
        <v>191</v>
      </c>
      <c r="V44" s="157">
        <f>99/13</f>
        <v>7.615384615384615</v>
      </c>
      <c r="W44" s="157">
        <f>V44*0.8</f>
        <v>6.092307692307692</v>
      </c>
      <c r="X44" s="157">
        <f>V44*0.6</f>
        <v>4.569230769230769</v>
      </c>
      <c r="Y44" s="156">
        <f>V44*0.4</f>
        <v>3.046153846153846</v>
      </c>
      <c r="Z44" s="156">
        <f>V44*0.2</f>
        <v>1.523076923076923</v>
      </c>
      <c r="AA44" s="156">
        <v>0</v>
      </c>
      <c r="AO44" s="98" t="s">
        <v>191</v>
      </c>
      <c r="AP44" s="157">
        <f>99/13</f>
        <v>7.615384615384615</v>
      </c>
      <c r="AQ44" s="157">
        <f>AP44*0.8</f>
        <v>6.092307692307692</v>
      </c>
      <c r="AR44" s="157">
        <f>AP44*0.6</f>
        <v>4.569230769230769</v>
      </c>
      <c r="AS44" s="156">
        <f>AP44*0.4</f>
        <v>3.046153846153846</v>
      </c>
      <c r="AT44" s="156">
        <f>AP44*0.2</f>
        <v>1.523076923076923</v>
      </c>
      <c r="AU44" s="156">
        <v>0</v>
      </c>
    </row>
    <row r="45" x14ac:dyDescent="0.3">
      <c r="A45" s="98" t="s">
        <v>192</v>
      </c>
      <c r="B45" s="98">
        <f>8-B46</f>
        <v>8</v>
      </c>
      <c r="C45" s="98">
        <f>8-C46</f>
        <v>8</v>
      </c>
      <c r="D45" s="98">
        <f>8-D46</f>
        <v>8</v>
      </c>
      <c r="E45" s="98">
        <f>8-E46</f>
        <v>8</v>
      </c>
      <c r="F45" s="98">
        <f>8-F46</f>
        <v>8</v>
      </c>
      <c r="G45" s="98">
        <v>8</v>
      </c>
      <c r="U45" s="98" t="s">
        <v>192</v>
      </c>
      <c r="V45" s="98">
        <f>8-V46</f>
        <v>8</v>
      </c>
      <c r="W45" s="98">
        <f>8-W46</f>
        <v>8</v>
      </c>
      <c r="X45" s="98">
        <f>8-X46</f>
        <v>8</v>
      </c>
      <c r="Y45" s="98">
        <f>8-Y46</f>
        <v>8</v>
      </c>
      <c r="Z45" s="98">
        <f>8-Z46</f>
        <v>8</v>
      </c>
      <c r="AA45" s="98">
        <v>8</v>
      </c>
      <c r="AO45" s="98" t="s">
        <v>192</v>
      </c>
      <c r="AP45" s="98">
        <f>8-AP46</f>
        <v>8</v>
      </c>
      <c r="AQ45" s="98">
        <f>8-AQ46</f>
        <v>8</v>
      </c>
      <c r="AR45" s="98">
        <f>8-AR46</f>
        <v>8</v>
      </c>
      <c r="AS45" s="98">
        <f>8-AS46</f>
        <v>8</v>
      </c>
      <c r="AT45" s="98">
        <f>8-AT46</f>
        <v>8</v>
      </c>
      <c r="AU45" s="98">
        <v>8</v>
      </c>
    </row>
    <row r="46" x14ac:dyDescent="0.3">
      <c r="A46" s="98" t="s">
        <v>216</v>
      </c>
      <c r="B46" s="98"/>
      <c r="C46" s="98"/>
      <c r="D46" s="98"/>
      <c r="E46" s="98"/>
      <c r="F46" s="98"/>
      <c r="G46" s="98"/>
      <c r="U46" s="98" t="s">
        <v>216</v>
      </c>
      <c r="V46" s="98"/>
      <c r="W46" s="98"/>
      <c r="X46" s="98"/>
      <c r="Y46" s="98"/>
      <c r="Z46" s="98"/>
      <c r="AA46" s="98"/>
      <c r="AO46" s="98" t="s">
        <v>216</v>
      </c>
      <c r="AP46" s="98"/>
      <c r="AQ46" s="98"/>
      <c r="AR46" s="98"/>
      <c r="AS46" s="98"/>
      <c r="AT46" s="98"/>
      <c r="AU46" s="98"/>
    </row>
    <row r="47" x14ac:dyDescent="0.3">
      <c r="A47" s="98"/>
      <c r="B47" s="98"/>
      <c r="C47" s="98"/>
      <c r="D47" s="98"/>
      <c r="E47" s="98"/>
      <c r="F47" s="98"/>
      <c r="G47" s="98"/>
      <c r="U47" s="98"/>
      <c r="V47" s="98"/>
      <c r="W47" s="98"/>
      <c r="X47" s="98"/>
      <c r="Y47" s="98"/>
      <c r="Z47" s="98"/>
      <c r="AA47" s="98"/>
      <c r="AO47" s="98"/>
      <c r="AP47" s="98"/>
      <c r="AQ47" s="98"/>
      <c r="AR47" s="98"/>
      <c r="AS47" s="98"/>
      <c r="AT47" s="98"/>
      <c r="AU47" s="98"/>
    </row>
    <row r="48" x14ac:dyDescent="0.3">
      <c r="A48" s="98"/>
      <c r="B48" s="98"/>
      <c r="C48" s="98"/>
      <c r="D48" s="98"/>
      <c r="E48" s="98"/>
      <c r="F48" s="98"/>
      <c r="G48" s="98"/>
      <c r="U48" s="98"/>
      <c r="V48" s="98"/>
      <c r="W48" s="98"/>
      <c r="X48" s="98"/>
      <c r="Y48" s="98"/>
      <c r="Z48" s="98"/>
      <c r="AA48" s="98"/>
      <c r="AO48" s="98"/>
      <c r="AP48" s="98"/>
      <c r="AQ48" s="98"/>
      <c r="AR48" s="98"/>
      <c r="AS48" s="98"/>
      <c r="AT48" s="98"/>
      <c r="AU48" s="98"/>
    </row>
    <row r="49" x14ac:dyDescent="0.3">
      <c r="A49" s="98" t="s">
        <v>390</v>
      </c>
      <c r="B49" s="98"/>
      <c r="C49" s="98"/>
      <c r="D49" s="98"/>
      <c r="E49" s="98"/>
      <c r="F49" s="98"/>
      <c r="G49" s="98"/>
      <c r="U49" s="98" t="s">
        <v>390</v>
      </c>
      <c r="V49" s="98"/>
      <c r="W49" s="98"/>
      <c r="X49" s="98"/>
      <c r="Y49" s="98"/>
      <c r="Z49" s="98"/>
      <c r="AA49" s="98"/>
      <c r="AO49" s="98" t="s">
        <v>390</v>
      </c>
      <c r="AP49" s="98"/>
      <c r="AQ49" s="98"/>
      <c r="AR49" s="98"/>
      <c r="AS49" s="98"/>
      <c r="AT49" s="98"/>
      <c r="AU49" s="98"/>
    </row>
    <row r="50" x14ac:dyDescent="0.3">
      <c r="A50" s="98" t="s">
        <v>391</v>
      </c>
      <c r="B50" s="98"/>
      <c r="C50" s="98"/>
      <c r="D50" s="98"/>
      <c r="E50" s="98"/>
      <c r="F50" s="98"/>
      <c r="G50" s="98"/>
      <c r="U50" s="98" t="s">
        <v>391</v>
      </c>
      <c r="V50" s="98"/>
      <c r="W50" s="98"/>
      <c r="X50" s="98"/>
      <c r="Y50" s="98"/>
      <c r="Z50" s="98"/>
      <c r="AA50" s="98"/>
      <c r="AO50" s="98" t="s">
        <v>391</v>
      </c>
      <c r="AP50" s="98"/>
      <c r="AQ50" s="98"/>
      <c r="AR50" s="98"/>
      <c r="AS50" s="98"/>
      <c r="AT50" s="98"/>
      <c r="AU50" s="98"/>
    </row>
    <row r="51" x14ac:dyDescent="0.3">
      <c r="A51" s="98" t="s">
        <v>392</v>
      </c>
      <c r="B51" s="98"/>
      <c r="C51" s="98"/>
      <c r="D51" s="98"/>
      <c r="E51" s="98"/>
      <c r="F51" s="98"/>
      <c r="G51" s="98"/>
      <c r="U51" s="98" t="s">
        <v>392</v>
      </c>
      <c r="V51" s="98"/>
      <c r="W51" s="98"/>
      <c r="X51" s="98"/>
      <c r="Y51" s="98"/>
      <c r="Z51" s="98"/>
      <c r="AA51" s="98"/>
      <c r="AO51" s="98" t="s">
        <v>392</v>
      </c>
      <c r="AP51" s="98"/>
      <c r="AQ51" s="98"/>
      <c r="AR51" s="98"/>
      <c r="AS51" s="98"/>
      <c r="AT51" s="98"/>
      <c r="AU51" s="98"/>
    </row>
    <row r="52" x14ac:dyDescent="0.3">
      <c r="A52" s="98"/>
      <c r="B52" s="98"/>
      <c r="C52" s="98"/>
      <c r="D52" s="98"/>
      <c r="E52" s="98"/>
      <c r="F52" s="98"/>
      <c r="G52" s="98"/>
      <c r="U52" s="98"/>
      <c r="V52" s="98"/>
      <c r="W52" s="98"/>
      <c r="X52" s="98"/>
      <c r="Y52" s="98"/>
      <c r="Z52" s="98"/>
      <c r="AA52" s="98"/>
      <c r="AO52" s="98"/>
      <c r="AP52" s="98"/>
      <c r="AQ52" s="98"/>
      <c r="AR52" s="98"/>
      <c r="AS52" s="98"/>
      <c r="AT52" s="98"/>
      <c r="AU52" s="98"/>
    </row>
    <row r="53" x14ac:dyDescent="0.3">
      <c r="A53" s="98"/>
      <c r="B53" s="98"/>
      <c r="C53" s="98"/>
      <c r="D53" s="98"/>
      <c r="E53" s="98"/>
      <c r="F53" s="98"/>
      <c r="G53" s="98"/>
      <c r="U53" s="98"/>
      <c r="V53" s="98"/>
      <c r="W53" s="98"/>
      <c r="X53" s="98"/>
      <c r="Y53" s="98"/>
      <c r="Z53" s="98"/>
      <c r="AA53" s="98"/>
      <c r="AO53" s="98"/>
      <c r="AP53" s="98"/>
      <c r="AQ53" s="98"/>
      <c r="AR53" s="98"/>
      <c r="AS53" s="98"/>
      <c r="AT53" s="98"/>
      <c r="AU53" s="98"/>
    </row>
    <row r="54" x14ac:dyDescent="0.3">
      <c r="A54" s="101" t="s">
        <v>215</v>
      </c>
      <c r="B54" s="101"/>
      <c r="C54" s="101"/>
      <c r="D54" s="101"/>
      <c r="E54" s="101"/>
      <c r="F54" s="101"/>
      <c r="G54" s="101"/>
      <c r="U54" s="101" t="s">
        <v>215</v>
      </c>
      <c r="V54" s="101"/>
      <c r="W54" s="101"/>
      <c r="X54" s="101"/>
      <c r="Y54" s="101"/>
      <c r="Z54" s="101"/>
      <c r="AA54" s="101"/>
      <c r="AO54" s="101" t="s">
        <v>215</v>
      </c>
      <c r="AP54" s="101"/>
      <c r="AQ54" s="101"/>
      <c r="AR54" s="101"/>
      <c r="AS54" s="101"/>
      <c r="AT54" s="101"/>
      <c r="AU54" s="101"/>
    </row>
    <row r="55" x14ac:dyDescent="0.3">
      <c r="A55" s="98" t="s">
        <v>80</v>
      </c>
      <c r="B55" s="98" t="s">
        <v>143</v>
      </c>
      <c r="C55" s="98" t="s">
        <v>332</v>
      </c>
      <c r="D55" s="98" t="s">
        <v>298</v>
      </c>
      <c r="E55" s="98" t="s">
        <v>333</v>
      </c>
      <c r="F55" s="98" t="s">
        <v>189</v>
      </c>
      <c r="G55" s="98"/>
      <c r="U55" s="98" t="s">
        <v>80</v>
      </c>
      <c r="V55" s="98" t="s">
        <v>143</v>
      </c>
      <c r="W55" s="98" t="s">
        <v>334</v>
      </c>
      <c r="X55" s="98" t="s">
        <v>310</v>
      </c>
      <c r="Y55" s="98" t="s">
        <v>333</v>
      </c>
      <c r="Z55" s="98" t="s">
        <v>189</v>
      </c>
      <c r="AA55" s="98"/>
      <c r="AO55" s="98" t="s">
        <v>80</v>
      </c>
      <c r="AP55" s="98" t="s">
        <v>143</v>
      </c>
      <c r="AQ55" s="98" t="s">
        <v>307</v>
      </c>
      <c r="AR55" s="98" t="s">
        <v>308</v>
      </c>
      <c r="AS55" s="98" t="s">
        <v>306</v>
      </c>
      <c r="AT55" s="98" t="s">
        <v>189</v>
      </c>
      <c r="AU55" s="98"/>
    </row>
    <row r="56" x14ac:dyDescent="0.3">
      <c r="A56" s="98" t="s">
        <v>419</v>
      </c>
      <c r="B56" s="98" t="s">
        <v>420</v>
      </c>
      <c r="C56" s="4">
        <v>97.718368382144675</v>
      </c>
      <c r="D56" s="4">
        <v>0.55240428447723389</v>
      </c>
      <c r="E56" s="106">
        <f>IF(ISNUMBER(C56), 1+C56/100*5, NA())</f>
        <v>3.8000000000000003</v>
      </c>
      <c r="F56" s="106">
        <f>IF(ISNUMBER(D56), D56, NA())</f>
        <v>0.5</v>
      </c>
      <c r="G56" s="98"/>
      <c r="U56" s="98" t="s">
        <v>419</v>
      </c>
      <c r="V56" s="98" t="s">
        <v>420</v>
      </c>
      <c r="W56" s="4">
        <v>98.288014376582069</v>
      </c>
      <c r="X56" s="4">
        <v>0.075715295970439911</v>
      </c>
      <c r="Y56" s="106">
        <f>IF(ISNUMBER(W56), 1+W56/100*5, NA())</f>
        <v>3.8000000000000003</v>
      </c>
      <c r="Z56" s="106">
        <f>IF(ISNUMBER(X56), X56, NA())</f>
        <v>0.5</v>
      </c>
      <c r="AA56" s="98"/>
      <c r="AO56" s="98" t="s">
        <v>419</v>
      </c>
      <c r="AP56" s="98" t="s">
        <v>420</v>
      </c>
      <c r="AQ56" s="4">
        <v>96.885532663947345</v>
      </c>
      <c r="AR56" s="4">
        <v>0.86895668506622314</v>
      </c>
      <c r="AS56" s="106">
        <f>IF(ISNUMBER(AQ56), 1+AQ56/100*5, NA())</f>
        <v>3.8000000000000003</v>
      </c>
      <c r="AT56" s="106">
        <f>IF(ISNUMBER(AR56), AR56, NA())</f>
        <v>0.5</v>
      </c>
      <c r="AU56" s="98"/>
    </row>
    <row r="57" x14ac:dyDescent="0.3">
      <c r="A57" s="98" t="s">
        <v>422</v>
      </c>
      <c r="B57" s="98" t="s">
        <v>423</v>
      </c>
      <c r="C57" s="4">
        <v>93.642307269535493</v>
      </c>
      <c r="D57" s="4">
        <v>0.39648821949958801</v>
      </c>
      <c r="E57" s="106">
        <f>IF(ISNUMBER(C57), 1+C57/100*5, NA())</f>
        <v>4.9000000000000004</v>
      </c>
      <c r="F57" s="106">
        <f>IF(ISNUMBER(D57), D57, NA())</f>
        <v>1</v>
      </c>
      <c r="G57" s="98"/>
      <c r="U57" s="98" t="s">
        <v>633</v>
      </c>
      <c r="V57" s="98" t="s">
        <v>671</v>
      </c>
      <c r="W57" s="4">
        <v>96.443278628214557</v>
      </c>
      <c r="X57" s="4">
        <v>1.3817011117935181</v>
      </c>
      <c r="Y57" s="106">
        <f>IF(ISNUMBER(W57), 1+W57/100*5, NA())</f>
        <v>4.9000000000000004</v>
      </c>
      <c r="Z57" s="106">
        <f>IF(ISNUMBER(X57), X57, NA())</f>
        <v>1</v>
      </c>
      <c r="AA57" s="98"/>
      <c r="AO57" s="98" t="s">
        <v>422</v>
      </c>
      <c r="AP57" s="98" t="s">
        <v>423</v>
      </c>
      <c r="AQ57" s="4">
        <v>83.215584209133709</v>
      </c>
      <c r="AR57" s="4">
        <v>0.36291876435279846</v>
      </c>
      <c r="AS57" s="106">
        <f>IF(ISNUMBER(AQ57), 1+AQ57/100*5, NA())</f>
        <v>4.9000000000000004</v>
      </c>
      <c r="AT57" s="106">
        <f>IF(ISNUMBER(AR57), AR57, NA())</f>
        <v>1</v>
      </c>
      <c r="AU57" s="98"/>
    </row>
    <row r="58" x14ac:dyDescent="0.3">
      <c r="A58" s="158" t="s">
        <v>633</v>
      </c>
      <c r="B58" s="158" t="s">
        <v>671</v>
      </c>
      <c r="C58" s="4">
        <v>92.511445347125928</v>
      </c>
      <c r="D58" s="4">
        <v>1.7235943078994751</v>
      </c>
      <c r="E58" s="106" t="e">
        <f t="shared" ref="E58:E121" si="0">IF(ISNUMBER(C58), 1+C58/100*5, NA())</f>
        <v>#N/A</v>
      </c>
      <c r="F58" s="106" t="e">
        <f t="shared" ref="F58:F121" si="1">IF(ISNUMBER(D58), D58, NA())</f>
        <v>#N/A</v>
      </c>
      <c r="G58" s="106"/>
      <c r="U58" s="158" t="s">
        <v>426</v>
      </c>
      <c r="V58" s="158" t="s">
        <v>427</v>
      </c>
      <c r="W58" s="4">
        <v>98.219115022326889</v>
      </c>
      <c r="X58" s="4">
        <v>0.49432677030563354</v>
      </c>
      <c r="Y58" s="106" t="e">
        <f t="shared" ref="Y58:Y121" si="2">IF(ISNUMBER(W58), 1+W58/100*5, NA())</f>
        <v>#N/A</v>
      </c>
      <c r="Z58" s="106" t="e">
        <f t="shared" ref="Z58:Z121" si="3">IF(ISNUMBER(X58), X58, NA())</f>
        <v>#N/A</v>
      </c>
      <c r="AA58" s="106"/>
      <c r="AO58" s="158" t="s">
        <v>633</v>
      </c>
      <c r="AP58" s="158" t="s">
        <v>671</v>
      </c>
      <c r="AQ58" s="4">
        <v>87.638761715874935</v>
      </c>
      <c r="AR58" s="4">
        <v>2.0428266525268555</v>
      </c>
      <c r="AS58" s="106" t="e">
        <f t="shared" ref="AS58:AS121" si="4">IF(ISNUMBER(AQ58), 1+AQ58/100*5, NA())</f>
        <v>#N/A</v>
      </c>
      <c r="AT58" s="106" t="e">
        <f t="shared" ref="AT58:AT121" si="5">IF(ISNUMBER(AR58), AR58, NA())</f>
        <v>#N/A</v>
      </c>
      <c r="AU58" s="106"/>
    </row>
    <row r="59" x14ac:dyDescent="0.3">
      <c r="A59" s="158" t="s">
        <v>426</v>
      </c>
      <c r="B59" s="158" t="s">
        <v>427</v>
      </c>
      <c r="C59" s="4">
        <v>97.790951975028449</v>
      </c>
      <c r="D59" s="4">
        <v>0.35984259843826294</v>
      </c>
      <c r="E59" s="106" t="e">
        <f t="shared" si="0"/>
        <v>#N/A</v>
      </c>
      <c r="F59" s="106" t="e">
        <f t="shared" si="1"/>
        <v>#N/A</v>
      </c>
      <c r="G59" s="106"/>
      <c r="U59" s="158" t="s">
        <v>432</v>
      </c>
      <c r="V59" s="158" t="s">
        <v>433</v>
      </c>
      <c r="W59" s="4">
        <v>98.867178366769352</v>
      </c>
      <c r="X59" s="4">
        <v>0.02324768528342247</v>
      </c>
      <c r="Y59" s="106" t="e">
        <f t="shared" si="2"/>
        <v>#N/A</v>
      </c>
      <c r="Z59" s="106" t="e">
        <f t="shared" si="3"/>
        <v>#N/A</v>
      </c>
      <c r="AA59" s="106"/>
      <c r="AO59" s="158" t="s">
        <v>426</v>
      </c>
      <c r="AP59" s="158" t="s">
        <v>427</v>
      </c>
      <c r="AQ59" s="4">
        <v>96.261003879563319</v>
      </c>
      <c r="AR59" s="4">
        <v>0.015143898315727711</v>
      </c>
      <c r="AS59" s="106" t="e">
        <f t="shared" si="4"/>
        <v>#N/A</v>
      </c>
      <c r="AT59" s="106" t="e">
        <f t="shared" si="5"/>
        <v>#N/A</v>
      </c>
      <c r="AU59" s="106"/>
    </row>
    <row r="60" x14ac:dyDescent="0.3">
      <c r="A60" s="158" t="s">
        <v>432</v>
      </c>
      <c r="B60" s="158" t="s">
        <v>433</v>
      </c>
      <c r="C60" s="4">
        <v>95.360235308728051</v>
      </c>
      <c r="D60" s="4">
        <v>0.016576001420617104</v>
      </c>
      <c r="E60" s="106" t="e">
        <f t="shared" si="0"/>
        <v>#N/A</v>
      </c>
      <c r="F60" s="106" t="e">
        <f t="shared" si="1"/>
        <v>#N/A</v>
      </c>
      <c r="G60" s="106"/>
      <c r="U60" s="158" t="s">
        <v>646</v>
      </c>
      <c r="V60" s="158" t="s">
        <v>684</v>
      </c>
      <c r="W60" s="4">
        <v>86.780383795309177</v>
      </c>
      <c r="X60" s="4">
        <v>8.3593263342009194e-16</v>
      </c>
      <c r="Y60" s="106" t="e">
        <f t="shared" si="2"/>
        <v>#N/A</v>
      </c>
      <c r="Z60" s="106" t="e">
        <f t="shared" si="3"/>
        <v>#N/A</v>
      </c>
      <c r="AA60" s="106"/>
      <c r="AO60" s="158" t="s">
        <v>432</v>
      </c>
      <c r="AP60" s="158" t="s">
        <v>433</v>
      </c>
      <c r="AQ60" s="4">
        <v>92.139100870253927</v>
      </c>
      <c r="AR60" s="4">
        <v>-0.026057230308651924</v>
      </c>
      <c r="AS60" s="106" t="e">
        <f t="shared" si="4"/>
        <v>#N/A</v>
      </c>
      <c r="AT60" s="106" t="e">
        <f t="shared" si="5"/>
        <v>#N/A</v>
      </c>
      <c r="AU60" s="106"/>
    </row>
    <row r="61" x14ac:dyDescent="0.3">
      <c r="A61" s="158" t="s">
        <v>646</v>
      </c>
      <c r="B61" s="158" t="s">
        <v>684</v>
      </c>
      <c r="C61" s="4">
        <v>86.003698112403683</v>
      </c>
      <c r="D61" s="4">
        <v>0.01037322822958231</v>
      </c>
      <c r="E61" s="106" t="e">
        <f t="shared" si="0"/>
        <v>#N/A</v>
      </c>
      <c r="F61" s="106" t="e">
        <f t="shared" si="1"/>
        <v>#N/A</v>
      </c>
      <c r="G61" s="106"/>
      <c r="U61" s="158" t="s">
        <v>637</v>
      </c>
      <c r="V61" s="158" t="s">
        <v>675</v>
      </c>
      <c r="W61" s="4">
        <v>97.848828588946319</v>
      </c>
      <c r="X61" s="4">
        <v>0.017999660223722458</v>
      </c>
      <c r="Y61" s="106" t="e">
        <f t="shared" si="2"/>
        <v>#N/A</v>
      </c>
      <c r="Z61" s="106" t="e">
        <f t="shared" si="3"/>
        <v>#N/A</v>
      </c>
      <c r="AA61" s="106"/>
      <c r="AO61" s="158" t="s">
        <v>646</v>
      </c>
      <c r="AP61" s="158" t="s">
        <v>684</v>
      </c>
      <c r="AQ61" s="4">
        <v>83.714237095098653</v>
      </c>
      <c r="AR61" s="4">
        <v>-0.00010812126129167154</v>
      </c>
      <c r="AS61" s="106" t="e">
        <f t="shared" si="4"/>
        <v>#N/A</v>
      </c>
      <c r="AT61" s="106" t="e">
        <f t="shared" si="5"/>
        <v>#N/A</v>
      </c>
      <c r="AU61" s="106"/>
    </row>
    <row r="62" x14ac:dyDescent="0.3">
      <c r="A62" s="158" t="s">
        <v>637</v>
      </c>
      <c r="B62" s="158" t="s">
        <v>675</v>
      </c>
      <c r="C62" s="4">
        <v>96.538445841485327</v>
      </c>
      <c r="D62" s="4">
        <v>0.022519934922456741</v>
      </c>
      <c r="E62" s="106" t="e">
        <f t="shared" si="0"/>
        <v>#N/A</v>
      </c>
      <c r="F62" s="106" t="e">
        <f t="shared" si="1"/>
        <v>#N/A</v>
      </c>
      <c r="G62" s="106"/>
      <c r="U62" s="158" t="s">
        <v>648</v>
      </c>
      <c r="V62" s="158" t="s">
        <v>686</v>
      </c>
      <c r="W62" s="4">
        <v>98.590130916414907</v>
      </c>
      <c r="X62" s="4">
        <v>0</v>
      </c>
      <c r="Y62" s="106" t="e">
        <f t="shared" si="2"/>
        <v>#N/A</v>
      </c>
      <c r="Z62" s="106" t="e">
        <f t="shared" si="3"/>
        <v>#N/A</v>
      </c>
      <c r="AA62" s="106"/>
      <c r="AO62" s="158" t="s">
        <v>637</v>
      </c>
      <c r="AP62" s="158" t="s">
        <v>675</v>
      </c>
      <c r="AQ62" s="4">
        <v>94.824845086306809</v>
      </c>
      <c r="AR62" s="4">
        <v>0.015334326773881912</v>
      </c>
      <c r="AS62" s="106" t="e">
        <f t="shared" si="4"/>
        <v>#N/A</v>
      </c>
      <c r="AT62" s="106" t="e">
        <f t="shared" si="5"/>
        <v>#N/A</v>
      </c>
      <c r="AU62" s="106"/>
    </row>
    <row r="63" x14ac:dyDescent="0.3">
      <c r="A63" s="158" t="s">
        <v>648</v>
      </c>
      <c r="B63" s="158" t="s">
        <v>686</v>
      </c>
      <c r="C63" s="4">
        <v>98.65001155263927</v>
      </c>
      <c r="D63" s="4">
        <v>-0.00076587469084188342</v>
      </c>
      <c r="E63" s="106" t="e">
        <f t="shared" si="0"/>
        <v>#N/A</v>
      </c>
      <c r="F63" s="106" t="e">
        <f t="shared" si="1"/>
        <v>#N/A</v>
      </c>
      <c r="G63" s="106"/>
      <c r="U63" s="158" t="s">
        <v>453</v>
      </c>
      <c r="V63" s="158" t="s">
        <v>454</v>
      </c>
      <c r="W63" s="4">
        <v>95.25108591158525</v>
      </c>
      <c r="X63" s="4">
        <v>0.059169791638851166</v>
      </c>
      <c r="Y63" s="106" t="e">
        <f t="shared" si="2"/>
        <v>#N/A</v>
      </c>
      <c r="Z63" s="106" t="e">
        <f t="shared" si="3"/>
        <v>#N/A</v>
      </c>
      <c r="AA63" s="106"/>
      <c r="AO63" s="158" t="s">
        <v>657</v>
      </c>
      <c r="AP63" s="158" t="s">
        <v>695</v>
      </c>
      <c r="AQ63" s="4">
        <v>98.385983333932103</v>
      </c>
      <c r="AR63" s="4">
        <v>-0.094942159950733185</v>
      </c>
      <c r="AS63" s="106" t="e">
        <f t="shared" si="4"/>
        <v>#N/A</v>
      </c>
      <c r="AT63" s="106" t="e">
        <f t="shared" si="5"/>
        <v>#N/A</v>
      </c>
      <c r="AU63" s="106"/>
    </row>
    <row r="64" x14ac:dyDescent="0.3">
      <c r="A64" s="158" t="s">
        <v>453</v>
      </c>
      <c r="B64" s="158" t="s">
        <v>454</v>
      </c>
      <c r="C64" s="4">
        <v>90.024790968189663</v>
      </c>
      <c r="D64" s="4">
        <v>-0.29625126719474792</v>
      </c>
      <c r="E64" s="106" t="e">
        <f t="shared" si="0"/>
        <v>#N/A</v>
      </c>
      <c r="F64" s="106" t="e">
        <f t="shared" si="1"/>
        <v>#N/A</v>
      </c>
      <c r="G64" s="106"/>
      <c r="U64" s="158" t="s">
        <v>636</v>
      </c>
      <c r="V64" s="158" t="s">
        <v>674</v>
      </c>
      <c r="W64" s="4">
        <v>97.755102040816325</v>
      </c>
      <c r="X64" s="4">
        <v>0</v>
      </c>
      <c r="Y64" s="106" t="e">
        <f t="shared" si="2"/>
        <v>#N/A</v>
      </c>
      <c r="Z64" s="106" t="e">
        <f t="shared" si="3"/>
        <v>#N/A</v>
      </c>
      <c r="AA64" s="106"/>
      <c r="AO64" s="158" t="s">
        <v>648</v>
      </c>
      <c r="AP64" s="158" t="s">
        <v>686</v>
      </c>
      <c r="AQ64" s="4">
        <v>98.892245720040279</v>
      </c>
      <c r="AR64" s="4">
        <v>0</v>
      </c>
      <c r="AS64" s="106" t="e">
        <f t="shared" si="4"/>
        <v>#N/A</v>
      </c>
      <c r="AT64" s="106" t="e">
        <f t="shared" si="5"/>
        <v>#N/A</v>
      </c>
      <c r="AU64" s="106"/>
    </row>
    <row r="65" x14ac:dyDescent="0.3">
      <c r="A65" s="158" t="s">
        <v>668</v>
      </c>
      <c r="B65" s="158" t="s">
        <v>706</v>
      </c>
      <c r="C65" s="4">
        <v>98.983190775385651</v>
      </c>
      <c r="D65" s="4">
        <v>0.096985809504985809</v>
      </c>
      <c r="E65" s="106" t="e">
        <f t="shared" si="0"/>
        <v>#N/A</v>
      </c>
      <c r="F65" s="106" t="e">
        <f t="shared" si="1"/>
        <v>#N/A</v>
      </c>
      <c r="G65" s="106"/>
      <c r="U65" s="158" t="s">
        <v>665</v>
      </c>
      <c r="V65" s="158" t="s">
        <v>703</v>
      </c>
      <c r="W65" s="4">
        <v>98.701298701298697</v>
      </c>
      <c r="X65" s="4">
        <v>0.00012603682989720255</v>
      </c>
      <c r="Y65" s="106" t="e">
        <f t="shared" si="2"/>
        <v>#N/A</v>
      </c>
      <c r="Z65" s="106" t="e">
        <f t="shared" si="3"/>
        <v>#N/A</v>
      </c>
      <c r="AA65" s="106"/>
      <c r="AO65" s="158" t="s">
        <v>453</v>
      </c>
      <c r="AP65" s="158" t="s">
        <v>454</v>
      </c>
      <c r="AQ65" s="4">
        <v>82.73870871311496</v>
      </c>
      <c r="AR65" s="4">
        <v>-0.77818244695663452</v>
      </c>
      <c r="AS65" s="106" t="e">
        <f t="shared" si="4"/>
        <v>#N/A</v>
      </c>
      <c r="AT65" s="106" t="e">
        <f t="shared" si="5"/>
        <v>#N/A</v>
      </c>
      <c r="AU65" s="106"/>
    </row>
    <row r="66" x14ac:dyDescent="0.3">
      <c r="A66" s="158" t="s">
        <v>636</v>
      </c>
      <c r="B66" s="158" t="s">
        <v>674</v>
      </c>
      <c r="C66" s="4">
        <v>97.990873390890712</v>
      </c>
      <c r="D66" s="4">
        <v>-0.0031091540586203337</v>
      </c>
      <c r="E66" s="106" t="e">
        <f t="shared" si="0"/>
        <v>#N/A</v>
      </c>
      <c r="F66" s="106" t="e">
        <f t="shared" si="1"/>
        <v>#N/A</v>
      </c>
      <c r="G66" s="106"/>
      <c r="U66" s="158" t="s">
        <v>647</v>
      </c>
      <c r="V66" s="158" t="s">
        <v>685</v>
      </c>
      <c r="W66" s="4">
        <v>89.449200128884073</v>
      </c>
      <c r="X66" s="4">
        <v>0.080927424132823944</v>
      </c>
      <c r="Y66" s="106" t="e">
        <f t="shared" si="2"/>
        <v>#N/A</v>
      </c>
      <c r="Z66" s="106" t="e">
        <f t="shared" si="3"/>
        <v>#N/A</v>
      </c>
      <c r="AA66" s="106"/>
      <c r="AO66" s="158" t="s">
        <v>661</v>
      </c>
      <c r="AP66" s="158" t="s">
        <v>699</v>
      </c>
      <c r="AQ66" s="4">
        <v>98.991935483870975</v>
      </c>
      <c r="AR66" s="4">
        <v>0</v>
      </c>
      <c r="AS66" s="106" t="e">
        <f t="shared" si="4"/>
        <v>#N/A</v>
      </c>
      <c r="AT66" s="106" t="e">
        <f t="shared" si="5"/>
        <v>#N/A</v>
      </c>
      <c r="AU66" s="106"/>
    </row>
    <row r="67" x14ac:dyDescent="0.3">
      <c r="A67" s="158" t="s">
        <v>665</v>
      </c>
      <c r="B67" s="158" t="s">
        <v>703</v>
      </c>
      <c r="C67" s="4">
        <v>98.782168235268102</v>
      </c>
      <c r="D67" s="4">
        <v>-0.00093194039072841406</v>
      </c>
      <c r="E67" s="106" t="e">
        <f t="shared" si="0"/>
        <v>#N/A</v>
      </c>
      <c r="F67" s="106" t="e">
        <f t="shared" si="1"/>
        <v>#N/A</v>
      </c>
      <c r="G67" s="106"/>
      <c r="U67" s="158" t="s">
        <v>471</v>
      </c>
      <c r="V67" s="158" t="s">
        <v>472</v>
      </c>
      <c r="W67" s="4">
        <v>97.034862138372844</v>
      </c>
      <c r="X67" s="4">
        <v>0.023752234876155853</v>
      </c>
      <c r="Y67" s="106" t="e">
        <f t="shared" si="2"/>
        <v>#N/A</v>
      </c>
      <c r="Z67" s="106" t="e">
        <f t="shared" si="3"/>
        <v>#N/A</v>
      </c>
      <c r="AA67" s="106"/>
      <c r="AO67" s="158" t="s">
        <v>668</v>
      </c>
      <c r="AP67" s="158" t="s">
        <v>706</v>
      </c>
      <c r="AQ67" s="4">
        <v>98.144712430426722</v>
      </c>
      <c r="AR67" s="4">
        <v>0.2244386225938797</v>
      </c>
      <c r="AS67" s="106" t="e">
        <f t="shared" si="4"/>
        <v>#N/A</v>
      </c>
      <c r="AT67" s="106" t="e">
        <f t="shared" si="5"/>
        <v>#N/A</v>
      </c>
      <c r="AU67" s="106"/>
    </row>
    <row r="68" x14ac:dyDescent="0.3">
      <c r="A68" s="158" t="s">
        <v>647</v>
      </c>
      <c r="B68" s="158" t="s">
        <v>685</v>
      </c>
      <c r="C68" s="4">
        <v>91.245181311342051</v>
      </c>
      <c r="D68" s="4">
        <v>0.10057418048381805</v>
      </c>
      <c r="E68" s="106" t="e">
        <f t="shared" si="0"/>
        <v>#N/A</v>
      </c>
      <c r="F68" s="106" t="e">
        <f t="shared" si="1"/>
        <v>#N/A</v>
      </c>
      <c r="G68" s="106"/>
      <c r="U68" s="158" t="s">
        <v>474</v>
      </c>
      <c r="V68" s="158" t="s">
        <v>475</v>
      </c>
      <c r="W68" s="4">
        <v>91.79413636145668</v>
      </c>
      <c r="X68" s="4">
        <v>-0.13330820202827454</v>
      </c>
      <c r="Y68" s="106" t="e">
        <f t="shared" si="2"/>
        <v>#N/A</v>
      </c>
      <c r="Z68" s="106" t="e">
        <f t="shared" si="3"/>
        <v>#N/A</v>
      </c>
      <c r="AA68" s="106"/>
      <c r="AO68" s="158" t="s">
        <v>636</v>
      </c>
      <c r="AP68" s="158" t="s">
        <v>674</v>
      </c>
      <c r="AQ68" s="4">
        <v>98.569856985698564</v>
      </c>
      <c r="AR68" s="4">
        <v>0</v>
      </c>
      <c r="AS68" s="106" t="e">
        <f t="shared" si="4"/>
        <v>#N/A</v>
      </c>
      <c r="AT68" s="106" t="e">
        <f t="shared" si="5"/>
        <v>#N/A</v>
      </c>
      <c r="AU68" s="106"/>
    </row>
    <row r="69" x14ac:dyDescent="0.3">
      <c r="A69" s="158" t="s">
        <v>471</v>
      </c>
      <c r="B69" s="158" t="s">
        <v>472</v>
      </c>
      <c r="C69" s="4">
        <v>97.873701678292889</v>
      </c>
      <c r="D69" s="4">
        <v>0.062981225550174713</v>
      </c>
      <c r="E69" s="106" t="e">
        <f t="shared" si="0"/>
        <v>#N/A</v>
      </c>
      <c r="F69" s="106" t="e">
        <f t="shared" si="1"/>
        <v>#N/A</v>
      </c>
      <c r="G69" s="106"/>
      <c r="U69" s="158" t="s">
        <v>642</v>
      </c>
      <c r="V69" s="158" t="s">
        <v>680</v>
      </c>
      <c r="W69" s="4">
        <v>96.230760253240646</v>
      </c>
      <c r="X69" s="4">
        <v>0.016192371025681496</v>
      </c>
      <c r="Y69" s="106" t="e">
        <f t="shared" si="2"/>
        <v>#N/A</v>
      </c>
      <c r="Z69" s="106" t="e">
        <f t="shared" si="3"/>
        <v>#N/A</v>
      </c>
      <c r="AA69" s="106"/>
      <c r="AO69" s="158" t="s">
        <v>647</v>
      </c>
      <c r="AP69" s="158" t="s">
        <v>685</v>
      </c>
      <c r="AQ69" s="4">
        <v>94.296260068547298</v>
      </c>
      <c r="AR69" s="4">
        <v>0.15549889206886292</v>
      </c>
      <c r="AS69" s="106" t="e">
        <f t="shared" si="4"/>
        <v>#N/A</v>
      </c>
      <c r="AT69" s="106" t="e">
        <f t="shared" si="5"/>
        <v>#N/A</v>
      </c>
      <c r="AU69" s="106"/>
    </row>
    <row r="70" x14ac:dyDescent="0.3">
      <c r="A70" s="158" t="s">
        <v>474</v>
      </c>
      <c r="B70" s="158" t="s">
        <v>475</v>
      </c>
      <c r="C70" s="4">
        <v>96.507066955391366</v>
      </c>
      <c r="D70" s="4">
        <v>0.23620764911174774</v>
      </c>
      <c r="E70" s="106" t="e">
        <f t="shared" si="0"/>
        <v>#N/A</v>
      </c>
      <c r="F70" s="106" t="e">
        <f t="shared" si="1"/>
        <v>#N/A</v>
      </c>
      <c r="G70" s="106"/>
      <c r="U70" s="158" t="s">
        <v>639</v>
      </c>
      <c r="V70" s="158" t="s">
        <v>677</v>
      </c>
      <c r="W70" s="4">
        <v>97.311964071314023</v>
      </c>
      <c r="X70" s="4">
        <v>0.24745108187198639</v>
      </c>
      <c r="Y70" s="106" t="e">
        <f t="shared" si="2"/>
        <v>#N/A</v>
      </c>
      <c r="Z70" s="106" t="e">
        <f t="shared" si="3"/>
        <v>#N/A</v>
      </c>
      <c r="AA70" s="106"/>
      <c r="AO70" s="158" t="s">
        <v>642</v>
      </c>
      <c r="AP70" s="158" t="s">
        <v>680</v>
      </c>
      <c r="AQ70" s="4">
        <v>83.442995798384246</v>
      </c>
      <c r="AR70" s="4">
        <v>0.64170569181442261</v>
      </c>
      <c r="AS70" s="106" t="e">
        <f t="shared" si="4"/>
        <v>#N/A</v>
      </c>
      <c r="AT70" s="106" t="e">
        <f t="shared" si="5"/>
        <v>#N/A</v>
      </c>
      <c r="AU70" s="106"/>
    </row>
    <row r="71" x14ac:dyDescent="0.3">
      <c r="A71" s="158" t="s">
        <v>642</v>
      </c>
      <c r="B71" s="158" t="s">
        <v>680</v>
      </c>
      <c r="C71" s="4">
        <v>92.148265864350293</v>
      </c>
      <c r="D71" s="4">
        <v>0.21599753201007843</v>
      </c>
      <c r="E71" s="106" t="e">
        <f t="shared" si="0"/>
        <v>#N/A</v>
      </c>
      <c r="F71" s="106" t="e">
        <f t="shared" si="1"/>
        <v>#N/A</v>
      </c>
      <c r="G71" s="106"/>
      <c r="U71" s="158" t="s">
        <v>659</v>
      </c>
      <c r="V71" s="158" t="s">
        <v>697</v>
      </c>
      <c r="W71" s="4">
        <v>97.483104693140788</v>
      </c>
      <c r="X71" s="4">
        <v>-0.00099384156055748463</v>
      </c>
      <c r="Y71" s="106" t="e">
        <f t="shared" si="2"/>
        <v>#N/A</v>
      </c>
      <c r="Z71" s="106" t="e">
        <f t="shared" si="3"/>
        <v>#N/A</v>
      </c>
      <c r="AA71" s="106"/>
      <c r="AO71" s="158" t="s">
        <v>639</v>
      </c>
      <c r="AP71" s="158" t="s">
        <v>677</v>
      </c>
      <c r="AQ71" s="4">
        <v>85.126491975079702</v>
      </c>
      <c r="AR71" s="4">
        <v>1.0968126058578491</v>
      </c>
      <c r="AS71" s="106" t="e">
        <f t="shared" si="4"/>
        <v>#N/A</v>
      </c>
      <c r="AT71" s="106" t="e">
        <f t="shared" si="5"/>
        <v>#N/A</v>
      </c>
      <c r="AU71" s="106"/>
    </row>
    <row r="72" x14ac:dyDescent="0.3">
      <c r="A72" s="158" t="s">
        <v>639</v>
      </c>
      <c r="B72" s="158" t="s">
        <v>677</v>
      </c>
      <c r="C72" s="4">
        <v>93.353635150762514</v>
      </c>
      <c r="D72" s="4">
        <v>0.5316581130027771</v>
      </c>
      <c r="E72" s="106" t="e">
        <f t="shared" si="0"/>
        <v>#N/A</v>
      </c>
      <c r="F72" s="106" t="e">
        <f t="shared" si="1"/>
        <v>#N/A</v>
      </c>
      <c r="G72" s="106"/>
      <c r="U72" s="158" t="s">
        <v>663</v>
      </c>
      <c r="V72" s="158" t="s">
        <v>701</v>
      </c>
      <c r="W72" s="4">
        <v>97.5</v>
      </c>
      <c r="X72" s="4">
        <v>0</v>
      </c>
      <c r="Y72" s="106" t="e">
        <f t="shared" si="2"/>
        <v>#N/A</v>
      </c>
      <c r="Z72" s="106" t="e">
        <f t="shared" si="3"/>
        <v>#N/A</v>
      </c>
      <c r="AA72" s="106"/>
      <c r="AO72" s="158" t="s">
        <v>659</v>
      </c>
      <c r="AP72" s="158" t="s">
        <v>697</v>
      </c>
      <c r="AQ72" s="4">
        <v>98.749569795427206</v>
      </c>
      <c r="AR72" s="4">
        <v>-0.005265743937343359</v>
      </c>
      <c r="AS72" s="106" t="e">
        <f t="shared" si="4"/>
        <v>#N/A</v>
      </c>
      <c r="AT72" s="106" t="e">
        <f t="shared" si="5"/>
        <v>#N/A</v>
      </c>
      <c r="AU72" s="106"/>
    </row>
    <row r="73" x14ac:dyDescent="0.3">
      <c r="A73" s="158" t="s">
        <v>659</v>
      </c>
      <c r="B73" s="158" t="s">
        <v>697</v>
      </c>
      <c r="C73" s="4">
        <v>97.600540208714932</v>
      </c>
      <c r="D73" s="4">
        <v>-0.0065190005116164684</v>
      </c>
      <c r="E73" s="106" t="e">
        <f t="shared" si="0"/>
        <v>#N/A</v>
      </c>
      <c r="F73" s="106" t="e">
        <f t="shared" si="1"/>
        <v>#N/A</v>
      </c>
      <c r="G73" s="106"/>
      <c r="U73" s="158" t="s">
        <v>651</v>
      </c>
      <c r="V73" s="158" t="s">
        <v>689</v>
      </c>
      <c r="W73" s="4">
        <v>98</v>
      </c>
      <c r="X73" s="4">
        <v>0</v>
      </c>
      <c r="Y73" s="106" t="e">
        <f t="shared" si="2"/>
        <v>#N/A</v>
      </c>
      <c r="Z73" s="106" t="e">
        <f t="shared" si="3"/>
        <v>#N/A</v>
      </c>
      <c r="AA73" s="106"/>
      <c r="AO73" s="158" t="s">
        <v>492</v>
      </c>
      <c r="AP73" s="158" t="s">
        <v>493</v>
      </c>
      <c r="AQ73" s="4">
        <v>97.928488863327985</v>
      </c>
      <c r="AR73" s="4">
        <v>1.2287540435791016</v>
      </c>
      <c r="AS73" s="106" t="e">
        <f t="shared" si="4"/>
        <v>#N/A</v>
      </c>
      <c r="AT73" s="106" t="e">
        <f t="shared" si="5"/>
        <v>#N/A</v>
      </c>
      <c r="AU73" s="106"/>
    </row>
    <row r="74" x14ac:dyDescent="0.3">
      <c r="A74" s="156" t="s">
        <v>663</v>
      </c>
      <c r="B74" s="156" t="s">
        <v>701</v>
      </c>
      <c r="C74" s="4">
        <v>97.713610061575523</v>
      </c>
      <c r="D74" s="4">
        <v>-0.020175619050860405</v>
      </c>
      <c r="E74" s="106" t="e">
        <f t="shared" si="0"/>
        <v>#N/A</v>
      </c>
      <c r="F74" s="106" t="e">
        <f t="shared" si="1"/>
        <v>#N/A</v>
      </c>
      <c r="G74" s="98"/>
      <c r="U74" s="156" t="s">
        <v>654</v>
      </c>
      <c r="V74" s="156" t="s">
        <v>692</v>
      </c>
      <c r="W74" s="4">
        <v>98.504537395818119</v>
      </c>
      <c r="X74" s="4">
        <v>0.26386168599128723</v>
      </c>
      <c r="Y74" s="106" t="e">
        <f t="shared" si="2"/>
        <v>#N/A</v>
      </c>
      <c r="Z74" s="106" t="e">
        <f t="shared" si="3"/>
        <v>#N/A</v>
      </c>
      <c r="AA74" s="98"/>
      <c r="AO74" s="156" t="s">
        <v>651</v>
      </c>
      <c r="AP74" s="156" t="s">
        <v>689</v>
      </c>
      <c r="AQ74" s="4">
        <v>98.299999999999997</v>
      </c>
      <c r="AR74" s="4">
        <v>0</v>
      </c>
      <c r="AS74" s="106" t="e">
        <f t="shared" si="4"/>
        <v>#N/A</v>
      </c>
      <c r="AT74" s="106" t="e">
        <f t="shared" si="5"/>
        <v>#N/A</v>
      </c>
      <c r="AU74" s="98"/>
    </row>
    <row r="75" x14ac:dyDescent="0.3">
      <c r="A75" s="156" t="s">
        <v>651</v>
      </c>
      <c r="B75" s="156" t="s">
        <v>689</v>
      </c>
      <c r="C75" s="4">
        <v>98.054391503727786</v>
      </c>
      <c r="D75" s="4">
        <v>-0.0010321085574105382</v>
      </c>
      <c r="E75" s="106" t="e">
        <f t="shared" si="0"/>
        <v>#N/A</v>
      </c>
      <c r="F75" s="106" t="e">
        <f t="shared" si="1"/>
        <v>#N/A</v>
      </c>
      <c r="G75" s="98"/>
      <c r="U75" s="156" t="s">
        <v>498</v>
      </c>
      <c r="V75" s="156" t="s">
        <v>499</v>
      </c>
      <c r="W75" s="4">
        <v>86.247001436666338</v>
      </c>
      <c r="X75" s="4">
        <v>-0.16701824963092804</v>
      </c>
      <c r="Y75" s="106" t="e">
        <f t="shared" si="2"/>
        <v>#N/A</v>
      </c>
      <c r="Z75" s="106" t="e">
        <f t="shared" si="3"/>
        <v>#N/A</v>
      </c>
      <c r="AA75" s="98"/>
      <c r="AO75" s="156" t="s">
        <v>498</v>
      </c>
      <c r="AP75" s="156" t="s">
        <v>499</v>
      </c>
      <c r="AQ75" s="4">
        <v>68.944976731826372</v>
      </c>
      <c r="AR75" s="4">
        <v>0.38347229361534119</v>
      </c>
      <c r="AS75" s="106" t="e">
        <f t="shared" si="4"/>
        <v>#N/A</v>
      </c>
      <c r="AT75" s="106" t="e">
        <f t="shared" si="5"/>
        <v>#N/A</v>
      </c>
      <c r="AU75" s="98"/>
    </row>
    <row r="76" x14ac:dyDescent="0.3">
      <c r="A76" s="156" t="s">
        <v>654</v>
      </c>
      <c r="B76" s="156" t="s">
        <v>692</v>
      </c>
      <c r="C76" s="4">
        <v>98.796610216057175</v>
      </c>
      <c r="D76" s="4">
        <v>0.66012120246887207</v>
      </c>
      <c r="E76" s="106" t="e">
        <f t="shared" si="0"/>
        <v>#N/A</v>
      </c>
      <c r="F76" s="106" t="e">
        <f t="shared" si="1"/>
        <v>#N/A</v>
      </c>
      <c r="G76" s="98"/>
      <c r="U76" s="156" t="s">
        <v>632</v>
      </c>
      <c r="V76" s="156" t="s">
        <v>672</v>
      </c>
      <c r="W76" s="4">
        <v>94.758361363996045</v>
      </c>
      <c r="X76" s="4">
        <v>0.062464337795972824</v>
      </c>
      <c r="Y76" s="106" t="e">
        <f t="shared" si="2"/>
        <v>#N/A</v>
      </c>
      <c r="Z76" s="106" t="e">
        <f t="shared" si="3"/>
        <v>#N/A</v>
      </c>
      <c r="AA76" s="98"/>
      <c r="AO76" s="156" t="s">
        <v>632</v>
      </c>
      <c r="AP76" s="156" t="s">
        <v>672</v>
      </c>
      <c r="AQ76" s="4">
        <v>78.124865546196816</v>
      </c>
      <c r="AR76" s="4">
        <v>1.3613712787628174</v>
      </c>
      <c r="AS76" s="106" t="e">
        <f t="shared" si="4"/>
        <v>#N/A</v>
      </c>
      <c r="AT76" s="106" t="e">
        <f t="shared" si="5"/>
        <v>#N/A</v>
      </c>
      <c r="AU76" s="98"/>
    </row>
    <row r="77" x14ac:dyDescent="0.3">
      <c r="A77" s="156" t="s">
        <v>498</v>
      </c>
      <c r="B77" s="156" t="s">
        <v>499</v>
      </c>
      <c r="C77" s="4">
        <v>76.308199233775682</v>
      </c>
      <c r="D77" s="4">
        <v>0.11733316630125046</v>
      </c>
      <c r="E77" s="106" t="e">
        <f t="shared" si="0"/>
        <v>#N/A</v>
      </c>
      <c r="F77" s="106" t="e">
        <f t="shared" si="1"/>
        <v>#N/A</v>
      </c>
      <c r="G77" s="98"/>
      <c r="U77" s="156" t="s">
        <v>660</v>
      </c>
      <c r="V77" s="156" t="s">
        <v>698</v>
      </c>
      <c r="W77" s="4">
        <v>98.897908520397635</v>
      </c>
      <c r="X77" s="4">
        <v>0.0029826594982296228</v>
      </c>
      <c r="Y77" s="106" t="e">
        <f t="shared" si="2"/>
        <v>#N/A</v>
      </c>
      <c r="Z77" s="106" t="e">
        <f t="shared" si="3"/>
        <v>#N/A</v>
      </c>
      <c r="AA77" s="98"/>
      <c r="AO77" s="156" t="s">
        <v>505</v>
      </c>
      <c r="AP77" s="156" t="s">
        <v>506</v>
      </c>
      <c r="AQ77" s="4">
        <v>95.082306129300775</v>
      </c>
      <c r="AR77" s="4">
        <v>0.044690590351819992</v>
      </c>
      <c r="AS77" s="106" t="e">
        <f t="shared" si="4"/>
        <v>#N/A</v>
      </c>
      <c r="AT77" s="106" t="e">
        <f t="shared" si="5"/>
        <v>#N/A</v>
      </c>
      <c r="AU77" s="98"/>
    </row>
    <row r="78" x14ac:dyDescent="0.3">
      <c r="A78" s="156" t="s">
        <v>632</v>
      </c>
      <c r="B78" s="156" t="s">
        <v>672</v>
      </c>
      <c r="C78" s="4">
        <v>90.482224623190348</v>
      </c>
      <c r="D78" s="4">
        <v>0.41784009337425232</v>
      </c>
      <c r="E78" s="106" t="e">
        <f t="shared" si="0"/>
        <v>#N/A</v>
      </c>
      <c r="F78" s="106" t="e">
        <f t="shared" si="1"/>
        <v>#N/A</v>
      </c>
      <c r="G78" s="98"/>
      <c r="U78" s="156" t="s">
        <v>511</v>
      </c>
      <c r="V78" s="156" t="s">
        <v>512</v>
      </c>
      <c r="W78" s="4">
        <v>94.943399581304533</v>
      </c>
      <c r="X78" s="4">
        <v>0.13197751343250275</v>
      </c>
      <c r="Y78" s="106" t="e">
        <f t="shared" si="2"/>
        <v>#N/A</v>
      </c>
      <c r="Z78" s="106" t="e">
        <f t="shared" si="3"/>
        <v>#N/A</v>
      </c>
      <c r="AA78" s="98"/>
      <c r="AO78" s="156" t="s">
        <v>660</v>
      </c>
      <c r="AP78" s="156" t="s">
        <v>698</v>
      </c>
      <c r="AQ78" s="4">
        <v>96.822667701146997</v>
      </c>
      <c r="AR78" s="4">
        <v>0.012908637523651123</v>
      </c>
      <c r="AS78" s="106" t="e">
        <f t="shared" si="4"/>
        <v>#N/A</v>
      </c>
      <c r="AT78" s="106" t="e">
        <f t="shared" si="5"/>
        <v>#N/A</v>
      </c>
      <c r="AU78" s="98"/>
    </row>
    <row r="79" x14ac:dyDescent="0.3">
      <c r="A79" s="156" t="s">
        <v>505</v>
      </c>
      <c r="B79" s="156" t="s">
        <v>506</v>
      </c>
      <c r="C79" s="4">
        <v>97.567199030962229</v>
      </c>
      <c r="D79" s="4">
        <v>0.13455948233604431</v>
      </c>
      <c r="E79" s="106" t="e">
        <f t="shared" si="0"/>
        <v>#N/A</v>
      </c>
      <c r="F79" s="106" t="e">
        <f t="shared" si="1"/>
        <v>#N/A</v>
      </c>
      <c r="G79" s="98"/>
      <c r="U79" s="156" t="s">
        <v>522</v>
      </c>
      <c r="V79" s="156" t="s">
        <v>523</v>
      </c>
      <c r="W79" s="4">
        <v>97.974761166666667</v>
      </c>
      <c r="X79" s="4">
        <v>0.50548237562179565</v>
      </c>
      <c r="Y79" s="106" t="e">
        <f t="shared" si="2"/>
        <v>#N/A</v>
      </c>
      <c r="Z79" s="106" t="e">
        <f t="shared" si="3"/>
        <v>#N/A</v>
      </c>
      <c r="AA79" s="98"/>
      <c r="AO79" s="156" t="s">
        <v>511</v>
      </c>
      <c r="AP79" s="156" t="s">
        <v>512</v>
      </c>
      <c r="AQ79" s="4">
        <v>97.791550243757371</v>
      </c>
      <c r="AR79" s="4">
        <v>0.54202717542648315</v>
      </c>
      <c r="AS79" s="106" t="e">
        <f t="shared" si="4"/>
        <v>#N/A</v>
      </c>
      <c r="AT79" s="106" t="e">
        <f t="shared" si="5"/>
        <v>#N/A</v>
      </c>
      <c r="AU79" s="98"/>
    </row>
    <row r="80" x14ac:dyDescent="0.3">
      <c r="A80" s="156" t="s">
        <v>660</v>
      </c>
      <c r="B80" s="156" t="s">
        <v>698</v>
      </c>
      <c r="C80" s="4">
        <v>97.938130390531953</v>
      </c>
      <c r="D80" s="4">
        <v>0.0042971069924533367</v>
      </c>
      <c r="E80" s="106" t="e">
        <f t="shared" si="0"/>
        <v>#N/A</v>
      </c>
      <c r="F80" s="106" t="e">
        <f t="shared" si="1"/>
        <v>#N/A</v>
      </c>
      <c r="G80" s="98"/>
      <c r="U80" s="156" t="s">
        <v>525</v>
      </c>
      <c r="V80" s="156" t="s">
        <v>526</v>
      </c>
      <c r="W80" s="4">
        <v>97.392601553612835</v>
      </c>
      <c r="X80" s="4">
        <v>0.018107244744896889</v>
      </c>
      <c r="Y80" s="106" t="e">
        <f t="shared" si="2"/>
        <v>#N/A</v>
      </c>
      <c r="Z80" s="106" t="e">
        <f t="shared" si="3"/>
        <v>#N/A</v>
      </c>
      <c r="AA80" s="98"/>
      <c r="AO80" s="156" t="s">
        <v>520</v>
      </c>
      <c r="AP80" s="156" t="s">
        <v>521</v>
      </c>
      <c r="AQ80" s="4">
        <v>89.863417676416475</v>
      </c>
      <c r="AR80" s="4">
        <v>1.2136785984039307</v>
      </c>
      <c r="AS80" s="106" t="e">
        <f t="shared" si="4"/>
        <v>#N/A</v>
      </c>
      <c r="AT80" s="106" t="e">
        <f t="shared" si="5"/>
        <v>#N/A</v>
      </c>
      <c r="AU80" s="98"/>
    </row>
    <row r="81" x14ac:dyDescent="0.3">
      <c r="A81" s="156" t="s">
        <v>511</v>
      </c>
      <c r="B81" s="156" t="s">
        <v>512</v>
      </c>
      <c r="C81" s="4">
        <v>97.023062222068916</v>
      </c>
      <c r="D81" s="4">
        <v>0.43255406618118286</v>
      </c>
      <c r="E81" s="106" t="e">
        <f t="shared" si="0"/>
        <v>#N/A</v>
      </c>
      <c r="F81" s="106" t="e">
        <f t="shared" si="1"/>
        <v>#N/A</v>
      </c>
      <c r="G81" s="98"/>
      <c r="U81" s="156" t="s">
        <v>708</v>
      </c>
      <c r="V81" s="156" t="s">
        <v>708</v>
      </c>
      <c r="W81" s="4"/>
      <c r="X81" s="4"/>
      <c r="Y81" s="106" t="e">
        <f t="shared" si="2"/>
        <v>#N/A</v>
      </c>
      <c r="Z81" s="106" t="e">
        <f t="shared" si="3"/>
        <v>#N/A</v>
      </c>
      <c r="AA81" s="98"/>
      <c r="AO81" s="156" t="s">
        <v>525</v>
      </c>
      <c r="AP81" s="156" t="s">
        <v>526</v>
      </c>
      <c r="AQ81" s="4">
        <v>93.593929741635833</v>
      </c>
      <c r="AR81" s="4">
        <v>0.27604001760482788</v>
      </c>
      <c r="AS81" s="106" t="e">
        <f t="shared" si="4"/>
        <v>#N/A</v>
      </c>
      <c r="AT81" s="106" t="e">
        <f t="shared" si="5"/>
        <v>#N/A</v>
      </c>
      <c r="AU81" s="98"/>
    </row>
    <row r="82" x14ac:dyDescent="0.3">
      <c r="A82" s="156" t="s">
        <v>520</v>
      </c>
      <c r="B82" s="156" t="s">
        <v>521</v>
      </c>
      <c r="C82" s="4">
        <v>97.297233962778819</v>
      </c>
      <c r="D82" s="4">
        <v>0.90295165777206421</v>
      </c>
      <c r="E82" s="106" t="e">
        <f t="shared" si="0"/>
        <v>#N/A</v>
      </c>
      <c r="F82" s="106" t="e">
        <f t="shared" si="1"/>
        <v>#N/A</v>
      </c>
      <c r="G82" s="98"/>
      <c r="U82" s="156" t="s">
        <v>708</v>
      </c>
      <c r="V82" s="156" t="s">
        <v>708</v>
      </c>
      <c r="W82" s="4"/>
      <c r="X82" s="4"/>
      <c r="Y82" s="106" t="e">
        <f t="shared" si="2"/>
        <v>#N/A</v>
      </c>
      <c r="Z82" s="106" t="e">
        <f t="shared" si="3"/>
        <v>#N/A</v>
      </c>
      <c r="AA82" s="98"/>
      <c r="AO82" s="156" t="s">
        <v>708</v>
      </c>
      <c r="AP82" s="156" t="s">
        <v>708</v>
      </c>
      <c r="AQ82" s="4"/>
      <c r="AR82" s="4"/>
      <c r="AS82" s="106" t="e">
        <f t="shared" si="4"/>
        <v>#N/A</v>
      </c>
      <c r="AT82" s="106" t="e">
        <f t="shared" si="5"/>
        <v>#N/A</v>
      </c>
      <c r="AU82" s="98"/>
    </row>
    <row r="83" x14ac:dyDescent="0.3">
      <c r="A83" s="156" t="s">
        <v>522</v>
      </c>
      <c r="B83" s="156" t="s">
        <v>523</v>
      </c>
      <c r="C83" s="4">
        <v>98.699198472193487</v>
      </c>
      <c r="D83" s="4">
        <v>0.34659615159034729</v>
      </c>
      <c r="E83" s="106" t="e">
        <f t="shared" si="0"/>
        <v>#N/A</v>
      </c>
      <c r="F83" s="106" t="e">
        <f t="shared" si="1"/>
        <v>#N/A</v>
      </c>
      <c r="G83" s="98"/>
      <c r="U83" s="156" t="s">
        <v>708</v>
      </c>
      <c r="V83" s="156" t="s">
        <v>708</v>
      </c>
      <c r="W83" s="4"/>
      <c r="X83" s="4"/>
      <c r="Y83" s="106" t="e">
        <f t="shared" si="2"/>
        <v>#N/A</v>
      </c>
      <c r="Z83" s="106" t="e">
        <f t="shared" si="3"/>
        <v>#N/A</v>
      </c>
      <c r="AA83" s="98"/>
      <c r="AO83" s="156" t="s">
        <v>708</v>
      </c>
      <c r="AP83" s="156" t="s">
        <v>708</v>
      </c>
      <c r="AQ83" s="4"/>
      <c r="AR83" s="4"/>
      <c r="AS83" s="106" t="e">
        <f t="shared" si="4"/>
        <v>#N/A</v>
      </c>
      <c r="AT83" s="106" t="e">
        <f t="shared" si="5"/>
        <v>#N/A</v>
      </c>
      <c r="AU83" s="98"/>
    </row>
    <row r="84" x14ac:dyDescent="0.3">
      <c r="A84" s="156" t="s">
        <v>525</v>
      </c>
      <c r="B84" s="156" t="s">
        <v>526</v>
      </c>
      <c r="C84" s="4">
        <v>96.224355990619244</v>
      </c>
      <c r="D84" s="4">
        <v>0.10754544287919998</v>
      </c>
      <c r="E84" s="106" t="e">
        <f t="shared" si="0"/>
        <v>#N/A</v>
      </c>
      <c r="F84" s="106" t="e">
        <f t="shared" si="1"/>
        <v>#N/A</v>
      </c>
      <c r="G84" s="98"/>
      <c r="U84" s="156" t="s">
        <v>708</v>
      </c>
      <c r="V84" s="156" t="s">
        <v>708</v>
      </c>
      <c r="W84" s="4"/>
      <c r="X84" s="4"/>
      <c r="Y84" s="106" t="e">
        <f t="shared" si="2"/>
        <v>#N/A</v>
      </c>
      <c r="Z84" s="106" t="e">
        <f t="shared" si="3"/>
        <v>#N/A</v>
      </c>
      <c r="AA84" s="98"/>
      <c r="AO84" s="156" t="s">
        <v>708</v>
      </c>
      <c r="AP84" s="156" t="s">
        <v>708</v>
      </c>
      <c r="AQ84" s="4"/>
      <c r="AR84" s="4"/>
      <c r="AS84" s="106" t="e">
        <f t="shared" si="4"/>
        <v>#N/A</v>
      </c>
      <c r="AT84" s="106" t="e">
        <f t="shared" si="5"/>
        <v>#N/A</v>
      </c>
      <c r="AU84" s="98"/>
    </row>
    <row r="85" x14ac:dyDescent="0.3">
      <c r="A85" s="156" t="s">
        <v>708</v>
      </c>
      <c r="B85" s="156" t="s">
        <v>708</v>
      </c>
      <c r="C85" s="4"/>
      <c r="D85" s="4"/>
      <c r="E85" s="106" t="e">
        <f t="shared" si="0"/>
        <v>#N/A</v>
      </c>
      <c r="F85" s="106" t="e">
        <f t="shared" si="1"/>
        <v>#N/A</v>
      </c>
      <c r="G85" s="98"/>
      <c r="U85" s="156" t="s">
        <v>708</v>
      </c>
      <c r="V85" s="156" t="s">
        <v>708</v>
      </c>
      <c r="W85" s="4"/>
      <c r="X85" s="4"/>
      <c r="Y85" s="106" t="e">
        <f t="shared" si="2"/>
        <v>#N/A</v>
      </c>
      <c r="Z85" s="106" t="e">
        <f t="shared" si="3"/>
        <v>#N/A</v>
      </c>
      <c r="AA85" s="98"/>
      <c r="AO85" s="156" t="s">
        <v>708</v>
      </c>
      <c r="AP85" s="156" t="s">
        <v>708</v>
      </c>
      <c r="AQ85" s="4"/>
      <c r="AR85" s="4"/>
      <c r="AS85" s="106" t="e">
        <f t="shared" si="4"/>
        <v>#N/A</v>
      </c>
      <c r="AT85" s="106" t="e">
        <f t="shared" si="5"/>
        <v>#N/A</v>
      </c>
      <c r="AU85" s="98"/>
    </row>
    <row r="86" x14ac:dyDescent="0.3">
      <c r="A86" s="156" t="s">
        <v>708</v>
      </c>
      <c r="B86" s="156" t="s">
        <v>708</v>
      </c>
      <c r="C86" s="4"/>
      <c r="D86" s="4"/>
      <c r="E86" s="106" t="e">
        <f t="shared" si="0"/>
        <v>#N/A</v>
      </c>
      <c r="F86" s="106" t="e">
        <f t="shared" si="1"/>
        <v>#N/A</v>
      </c>
      <c r="G86" s="98"/>
      <c r="U86" s="156" t="s">
        <v>708</v>
      </c>
      <c r="V86" s="156" t="s">
        <v>708</v>
      </c>
      <c r="W86" s="4"/>
      <c r="X86" s="4"/>
      <c r="Y86" s="106" t="e">
        <f t="shared" si="2"/>
        <v>#N/A</v>
      </c>
      <c r="Z86" s="106" t="e">
        <f t="shared" si="3"/>
        <v>#N/A</v>
      </c>
      <c r="AA86" s="98"/>
      <c r="AO86" s="156" t="s">
        <v>708</v>
      </c>
      <c r="AP86" s="156" t="s">
        <v>708</v>
      </c>
      <c r="AQ86" s="4"/>
      <c r="AR86" s="4"/>
      <c r="AS86" s="106" t="e">
        <f t="shared" si="4"/>
        <v>#N/A</v>
      </c>
      <c r="AT86" s="106" t="e">
        <f t="shared" si="5"/>
        <v>#N/A</v>
      </c>
      <c r="AU86" s="98"/>
    </row>
    <row r="87" x14ac:dyDescent="0.3">
      <c r="A87" s="156" t="s">
        <v>708</v>
      </c>
      <c r="B87" s="156" t="s">
        <v>708</v>
      </c>
      <c r="C87" s="4"/>
      <c r="D87" s="4"/>
      <c r="E87" s="106" t="e">
        <f t="shared" si="0"/>
        <v>#N/A</v>
      </c>
      <c r="F87" s="106" t="e">
        <f t="shared" si="1"/>
        <v>#N/A</v>
      </c>
      <c r="G87" s="98"/>
      <c r="U87" s="156" t="s">
        <v>708</v>
      </c>
      <c r="V87" s="156" t="s">
        <v>708</v>
      </c>
      <c r="W87" s="4"/>
      <c r="X87" s="4"/>
      <c r="Y87" s="106" t="e">
        <f t="shared" si="2"/>
        <v>#N/A</v>
      </c>
      <c r="Z87" s="106" t="e">
        <f t="shared" si="3"/>
        <v>#N/A</v>
      </c>
      <c r="AA87" s="98"/>
      <c r="AO87" s="156" t="s">
        <v>708</v>
      </c>
      <c r="AP87" s="156" t="s">
        <v>708</v>
      </c>
      <c r="AQ87" s="4"/>
      <c r="AR87" s="4"/>
      <c r="AS87" s="106" t="e">
        <f t="shared" si="4"/>
        <v>#N/A</v>
      </c>
      <c r="AT87" s="106" t="e">
        <f t="shared" si="5"/>
        <v>#N/A</v>
      </c>
      <c r="AU87" s="98"/>
    </row>
    <row r="88" x14ac:dyDescent="0.3">
      <c r="A88" s="156" t="s">
        <v>708</v>
      </c>
      <c r="B88" s="156" t="s">
        <v>708</v>
      </c>
      <c r="C88" s="4"/>
      <c r="D88" s="4"/>
      <c r="E88" s="106" t="e">
        <f t="shared" si="0"/>
        <v>#N/A</v>
      </c>
      <c r="F88" s="106" t="e">
        <f t="shared" si="1"/>
        <v>#N/A</v>
      </c>
      <c r="G88" s="98"/>
      <c r="U88" s="156" t="s">
        <v>708</v>
      </c>
      <c r="V88" s="156" t="s">
        <v>708</v>
      </c>
      <c r="W88" s="4"/>
      <c r="X88" s="4"/>
      <c r="Y88" s="106" t="e">
        <f t="shared" si="2"/>
        <v>#N/A</v>
      </c>
      <c r="Z88" s="106" t="e">
        <f t="shared" si="3"/>
        <v>#N/A</v>
      </c>
      <c r="AA88" s="98"/>
      <c r="AO88" s="156" t="s">
        <v>708</v>
      </c>
      <c r="AP88" s="156" t="s">
        <v>708</v>
      </c>
      <c r="AQ88" s="4"/>
      <c r="AR88" s="4"/>
      <c r="AS88" s="106" t="e">
        <f t="shared" si="4"/>
        <v>#N/A</v>
      </c>
      <c r="AT88" s="106" t="e">
        <f t="shared" si="5"/>
        <v>#N/A</v>
      </c>
      <c r="AU88" s="98"/>
    </row>
    <row r="89" x14ac:dyDescent="0.3">
      <c r="A89" s="156" t="s">
        <v>708</v>
      </c>
      <c r="B89" s="156" t="s">
        <v>708</v>
      </c>
      <c r="C89" s="4"/>
      <c r="D89" s="4"/>
      <c r="E89" s="106" t="e">
        <f t="shared" si="0"/>
        <v>#N/A</v>
      </c>
      <c r="F89" s="106" t="e">
        <f t="shared" si="1"/>
        <v>#N/A</v>
      </c>
      <c r="G89" s="98"/>
      <c r="U89" s="156" t="s">
        <v>708</v>
      </c>
      <c r="V89" s="156" t="s">
        <v>708</v>
      </c>
      <c r="W89" s="4"/>
      <c r="X89" s="4"/>
      <c r="Y89" s="106" t="e">
        <f t="shared" si="2"/>
        <v>#N/A</v>
      </c>
      <c r="Z89" s="106" t="e">
        <f t="shared" si="3"/>
        <v>#N/A</v>
      </c>
      <c r="AA89" s="98"/>
      <c r="AO89" s="156" t="s">
        <v>708</v>
      </c>
      <c r="AP89" s="156" t="s">
        <v>708</v>
      </c>
      <c r="AQ89" s="4"/>
      <c r="AR89" s="4"/>
      <c r="AS89" s="106" t="e">
        <f t="shared" si="4"/>
        <v>#N/A</v>
      </c>
      <c r="AT89" s="106" t="e">
        <f t="shared" si="5"/>
        <v>#N/A</v>
      </c>
      <c r="AU89" s="98"/>
    </row>
    <row r="90" x14ac:dyDescent="0.3">
      <c r="A90" s="156" t="s">
        <v>708</v>
      </c>
      <c r="B90" s="156" t="s">
        <v>708</v>
      </c>
      <c r="C90" s="4"/>
      <c r="D90" s="4"/>
      <c r="E90" s="106" t="e">
        <f t="shared" si="0"/>
        <v>#N/A</v>
      </c>
      <c r="F90" s="106" t="e">
        <f t="shared" si="1"/>
        <v>#N/A</v>
      </c>
      <c r="G90" s="98"/>
      <c r="U90" s="156" t="s">
        <v>708</v>
      </c>
      <c r="V90" s="156" t="s">
        <v>708</v>
      </c>
      <c r="W90" s="4"/>
      <c r="X90" s="4"/>
      <c r="Y90" s="106" t="e">
        <f t="shared" si="2"/>
        <v>#N/A</v>
      </c>
      <c r="Z90" s="106" t="e">
        <f t="shared" si="3"/>
        <v>#N/A</v>
      </c>
      <c r="AA90" s="98"/>
      <c r="AO90" s="156" t="s">
        <v>708</v>
      </c>
      <c r="AP90" s="156" t="s">
        <v>708</v>
      </c>
      <c r="AQ90" s="4"/>
      <c r="AR90" s="4"/>
      <c r="AS90" s="106" t="e">
        <f t="shared" si="4"/>
        <v>#N/A</v>
      </c>
      <c r="AT90" s="106" t="e">
        <f t="shared" si="5"/>
        <v>#N/A</v>
      </c>
      <c r="AU90" s="98"/>
    </row>
    <row r="91" x14ac:dyDescent="0.3">
      <c r="A91" s="156" t="s">
        <v>708</v>
      </c>
      <c r="B91" s="156" t="s">
        <v>708</v>
      </c>
      <c r="C91" s="4"/>
      <c r="D91" s="4"/>
      <c r="E91" s="106" t="e">
        <f t="shared" si="0"/>
        <v>#N/A</v>
      </c>
      <c r="F91" s="106" t="e">
        <f t="shared" si="1"/>
        <v>#N/A</v>
      </c>
      <c r="G91" s="98"/>
      <c r="U91" s="156" t="s">
        <v>708</v>
      </c>
      <c r="V91" s="156" t="s">
        <v>708</v>
      </c>
      <c r="W91" s="4"/>
      <c r="X91" s="4"/>
      <c r="Y91" s="106" t="e">
        <f t="shared" si="2"/>
        <v>#N/A</v>
      </c>
      <c r="Z91" s="106" t="e">
        <f t="shared" si="3"/>
        <v>#N/A</v>
      </c>
      <c r="AA91" s="98"/>
      <c r="AO91" s="156" t="s">
        <v>708</v>
      </c>
      <c r="AP91" s="156" t="s">
        <v>708</v>
      </c>
      <c r="AQ91" s="4"/>
      <c r="AR91" s="4"/>
      <c r="AS91" s="106" t="e">
        <f t="shared" si="4"/>
        <v>#N/A</v>
      </c>
      <c r="AT91" s="106" t="e">
        <f t="shared" si="5"/>
        <v>#N/A</v>
      </c>
      <c r="AU91" s="98"/>
    </row>
    <row r="92" x14ac:dyDescent="0.3">
      <c r="A92" s="156" t="s">
        <v>708</v>
      </c>
      <c r="B92" s="156" t="s">
        <v>708</v>
      </c>
      <c r="C92" s="4"/>
      <c r="D92" s="4"/>
      <c r="E92" s="106" t="e">
        <f t="shared" si="0"/>
        <v>#N/A</v>
      </c>
      <c r="F92" s="106" t="e">
        <f t="shared" si="1"/>
        <v>#N/A</v>
      </c>
      <c r="G92" s="98"/>
      <c r="U92" s="156" t="s">
        <v>708</v>
      </c>
      <c r="V92" s="156" t="s">
        <v>708</v>
      </c>
      <c r="W92" s="4"/>
      <c r="X92" s="4"/>
      <c r="Y92" s="106" t="e">
        <f t="shared" si="2"/>
        <v>#N/A</v>
      </c>
      <c r="Z92" s="106" t="e">
        <f t="shared" si="3"/>
        <v>#N/A</v>
      </c>
      <c r="AA92" s="98"/>
      <c r="AO92" s="156" t="s">
        <v>708</v>
      </c>
      <c r="AP92" s="156" t="s">
        <v>708</v>
      </c>
      <c r="AQ92" s="4"/>
      <c r="AR92" s="4"/>
      <c r="AS92" s="106" t="e">
        <f t="shared" si="4"/>
        <v>#N/A</v>
      </c>
      <c r="AT92" s="106" t="e">
        <f t="shared" si="5"/>
        <v>#N/A</v>
      </c>
      <c r="AU92" s="98"/>
    </row>
    <row r="93" x14ac:dyDescent="0.3">
      <c r="A93" s="156" t="s">
        <v>708</v>
      </c>
      <c r="B93" s="156" t="s">
        <v>708</v>
      </c>
      <c r="C93" s="4"/>
      <c r="D93" s="4"/>
      <c r="E93" s="106" t="e">
        <f t="shared" si="0"/>
        <v>#N/A</v>
      </c>
      <c r="F93" s="106" t="e">
        <f t="shared" si="1"/>
        <v>#N/A</v>
      </c>
      <c r="G93" s="98"/>
      <c r="U93" s="156" t="s">
        <v>708</v>
      </c>
      <c r="V93" s="156" t="s">
        <v>708</v>
      </c>
      <c r="W93" s="4"/>
      <c r="X93" s="4"/>
      <c r="Y93" s="106" t="e">
        <f t="shared" si="2"/>
        <v>#N/A</v>
      </c>
      <c r="Z93" s="106" t="e">
        <f t="shared" si="3"/>
        <v>#N/A</v>
      </c>
      <c r="AA93" s="98"/>
      <c r="AO93" s="156" t="s">
        <v>708</v>
      </c>
      <c r="AP93" s="156" t="s">
        <v>708</v>
      </c>
      <c r="AQ93" s="4"/>
      <c r="AR93" s="4"/>
      <c r="AS93" s="106" t="e">
        <f t="shared" si="4"/>
        <v>#N/A</v>
      </c>
      <c r="AT93" s="106" t="e">
        <f t="shared" si="5"/>
        <v>#N/A</v>
      </c>
      <c r="AU93" s="98"/>
    </row>
    <row r="94" x14ac:dyDescent="0.3">
      <c r="A94" s="156" t="s">
        <v>708</v>
      </c>
      <c r="B94" s="156" t="s">
        <v>708</v>
      </c>
      <c r="C94" s="4"/>
      <c r="D94" s="4"/>
      <c r="E94" s="106" t="e">
        <f t="shared" si="0"/>
        <v>#N/A</v>
      </c>
      <c r="F94" s="106" t="e">
        <f t="shared" si="1"/>
        <v>#N/A</v>
      </c>
      <c r="G94" s="98"/>
      <c r="U94" s="156" t="s">
        <v>708</v>
      </c>
      <c r="V94" s="156" t="s">
        <v>708</v>
      </c>
      <c r="W94" s="4"/>
      <c r="X94" s="4"/>
      <c r="Y94" s="106" t="e">
        <f t="shared" si="2"/>
        <v>#N/A</v>
      </c>
      <c r="Z94" s="106" t="e">
        <f t="shared" si="3"/>
        <v>#N/A</v>
      </c>
      <c r="AA94" s="98"/>
      <c r="AO94" s="156" t="s">
        <v>708</v>
      </c>
      <c r="AP94" s="156" t="s">
        <v>708</v>
      </c>
      <c r="AQ94" s="4"/>
      <c r="AR94" s="4"/>
      <c r="AS94" s="106" t="e">
        <f t="shared" si="4"/>
        <v>#N/A</v>
      </c>
      <c r="AT94" s="106" t="e">
        <f t="shared" si="5"/>
        <v>#N/A</v>
      </c>
      <c r="AU94" s="98"/>
    </row>
    <row r="95" x14ac:dyDescent="0.3">
      <c r="A95" s="156" t="s">
        <v>708</v>
      </c>
      <c r="B95" s="156" t="s">
        <v>708</v>
      </c>
      <c r="C95" s="4"/>
      <c r="D95" s="4"/>
      <c r="E95" s="106" t="e">
        <f t="shared" si="0"/>
        <v>#N/A</v>
      </c>
      <c r="F95" s="106" t="e">
        <f t="shared" si="1"/>
        <v>#N/A</v>
      </c>
      <c r="G95" s="98"/>
      <c r="U95" s="156" t="s">
        <v>708</v>
      </c>
      <c r="V95" s="156" t="s">
        <v>708</v>
      </c>
      <c r="W95" s="4"/>
      <c r="X95" s="4"/>
      <c r="Y95" s="106" t="e">
        <f t="shared" si="2"/>
        <v>#N/A</v>
      </c>
      <c r="Z95" s="106" t="e">
        <f t="shared" si="3"/>
        <v>#N/A</v>
      </c>
      <c r="AA95" s="98"/>
      <c r="AO95" s="156" t="s">
        <v>708</v>
      </c>
      <c r="AP95" s="156" t="s">
        <v>708</v>
      </c>
      <c r="AQ95" s="4"/>
      <c r="AR95" s="4"/>
      <c r="AS95" s="106" t="e">
        <f t="shared" si="4"/>
        <v>#N/A</v>
      </c>
      <c r="AT95" s="106" t="e">
        <f t="shared" si="5"/>
        <v>#N/A</v>
      </c>
      <c r="AU95" s="98"/>
    </row>
    <row r="96" x14ac:dyDescent="0.3">
      <c r="A96" s="156" t="s">
        <v>708</v>
      </c>
      <c r="B96" s="156" t="s">
        <v>708</v>
      </c>
      <c r="C96" s="4"/>
      <c r="D96" s="4"/>
      <c r="E96" s="106" t="e">
        <f t="shared" si="0"/>
        <v>#N/A</v>
      </c>
      <c r="F96" s="106" t="e">
        <f t="shared" si="1"/>
        <v>#N/A</v>
      </c>
      <c r="G96" s="98"/>
      <c r="U96" s="156" t="s">
        <v>708</v>
      </c>
      <c r="V96" s="156" t="s">
        <v>708</v>
      </c>
      <c r="W96" s="4"/>
      <c r="X96" s="4"/>
      <c r="Y96" s="106" t="e">
        <f t="shared" si="2"/>
        <v>#N/A</v>
      </c>
      <c r="Z96" s="106" t="e">
        <f t="shared" si="3"/>
        <v>#N/A</v>
      </c>
      <c r="AA96" s="98"/>
      <c r="AO96" s="156" t="s">
        <v>708</v>
      </c>
      <c r="AP96" s="156" t="s">
        <v>708</v>
      </c>
      <c r="AQ96" s="4"/>
      <c r="AR96" s="4"/>
      <c r="AS96" s="106" t="e">
        <f t="shared" si="4"/>
        <v>#N/A</v>
      </c>
      <c r="AT96" s="106" t="e">
        <f t="shared" si="5"/>
        <v>#N/A</v>
      </c>
      <c r="AU96" s="98"/>
    </row>
    <row r="97" x14ac:dyDescent="0.3">
      <c r="A97" s="156" t="s">
        <v>708</v>
      </c>
      <c r="B97" s="156" t="s">
        <v>708</v>
      </c>
      <c r="C97" s="4"/>
      <c r="D97" s="4"/>
      <c r="E97" s="106" t="e">
        <f t="shared" si="0"/>
        <v>#N/A</v>
      </c>
      <c r="F97" s="106" t="e">
        <f t="shared" si="1"/>
        <v>#N/A</v>
      </c>
      <c r="G97" s="98"/>
      <c r="U97" s="156" t="s">
        <v>708</v>
      </c>
      <c r="V97" s="156" t="s">
        <v>708</v>
      </c>
      <c r="W97" s="4"/>
      <c r="X97" s="4"/>
      <c r="Y97" s="106" t="e">
        <f t="shared" si="2"/>
        <v>#N/A</v>
      </c>
      <c r="Z97" s="106" t="e">
        <f t="shared" si="3"/>
        <v>#N/A</v>
      </c>
      <c r="AA97" s="98"/>
      <c r="AO97" s="156" t="s">
        <v>708</v>
      </c>
      <c r="AP97" s="156" t="s">
        <v>708</v>
      </c>
      <c r="AQ97" s="4"/>
      <c r="AR97" s="4"/>
      <c r="AS97" s="106" t="e">
        <f t="shared" si="4"/>
        <v>#N/A</v>
      </c>
      <c r="AT97" s="106" t="e">
        <f t="shared" si="5"/>
        <v>#N/A</v>
      </c>
      <c r="AU97" s="98"/>
    </row>
    <row r="98" x14ac:dyDescent="0.3">
      <c r="A98" s="156" t="s">
        <v>708</v>
      </c>
      <c r="B98" s="156" t="s">
        <v>708</v>
      </c>
      <c r="C98" s="4"/>
      <c r="D98" s="4"/>
      <c r="E98" s="106" t="e">
        <f t="shared" si="0"/>
        <v>#N/A</v>
      </c>
      <c r="F98" s="106" t="e">
        <f t="shared" si="1"/>
        <v>#N/A</v>
      </c>
      <c r="G98" s="98"/>
      <c r="U98" s="156" t="s">
        <v>708</v>
      </c>
      <c r="V98" s="156" t="s">
        <v>708</v>
      </c>
      <c r="W98" s="4"/>
      <c r="X98" s="4"/>
      <c r="Y98" s="106" t="e">
        <f t="shared" si="2"/>
        <v>#N/A</v>
      </c>
      <c r="Z98" s="106" t="e">
        <f t="shared" si="3"/>
        <v>#N/A</v>
      </c>
      <c r="AA98" s="98"/>
      <c r="AO98" s="156" t="s">
        <v>708</v>
      </c>
      <c r="AP98" s="156" t="s">
        <v>708</v>
      </c>
      <c r="AQ98" s="4"/>
      <c r="AR98" s="4"/>
      <c r="AS98" s="106" t="e">
        <f t="shared" si="4"/>
        <v>#N/A</v>
      </c>
      <c r="AT98" s="106" t="e">
        <f t="shared" si="5"/>
        <v>#N/A</v>
      </c>
      <c r="AU98" s="98"/>
    </row>
    <row r="99" x14ac:dyDescent="0.3">
      <c r="A99" s="156" t="s">
        <v>708</v>
      </c>
      <c r="B99" s="156" t="s">
        <v>708</v>
      </c>
      <c r="C99" s="4"/>
      <c r="D99" s="4"/>
      <c r="E99" s="106" t="e">
        <f t="shared" si="0"/>
        <v>#N/A</v>
      </c>
      <c r="F99" s="106" t="e">
        <f t="shared" si="1"/>
        <v>#N/A</v>
      </c>
      <c r="G99" s="98"/>
      <c r="U99" s="156" t="s">
        <v>708</v>
      </c>
      <c r="V99" s="156" t="s">
        <v>708</v>
      </c>
      <c r="W99" s="4"/>
      <c r="X99" s="4"/>
      <c r="Y99" s="106" t="e">
        <f t="shared" si="2"/>
        <v>#N/A</v>
      </c>
      <c r="Z99" s="106" t="e">
        <f t="shared" si="3"/>
        <v>#N/A</v>
      </c>
      <c r="AA99" s="98"/>
      <c r="AO99" s="156" t="s">
        <v>708</v>
      </c>
      <c r="AP99" s="156" t="s">
        <v>708</v>
      </c>
      <c r="AQ99" s="4"/>
      <c r="AR99" s="4"/>
      <c r="AS99" s="106" t="e">
        <f t="shared" si="4"/>
        <v>#N/A</v>
      </c>
      <c r="AT99" s="106" t="e">
        <f t="shared" si="5"/>
        <v>#N/A</v>
      </c>
      <c r="AU99" s="98"/>
    </row>
    <row r="100" x14ac:dyDescent="0.3">
      <c r="A100" s="156" t="s">
        <v>708</v>
      </c>
      <c r="B100" s="156" t="s">
        <v>708</v>
      </c>
      <c r="C100" s="4"/>
      <c r="D100" s="4"/>
      <c r="E100" s="106" t="e">
        <f t="shared" si="0"/>
        <v>#N/A</v>
      </c>
      <c r="F100" s="106" t="e">
        <f t="shared" si="1"/>
        <v>#N/A</v>
      </c>
      <c r="G100" s="98"/>
      <c r="U100" s="156" t="s">
        <v>708</v>
      </c>
      <c r="V100" s="156" t="s">
        <v>708</v>
      </c>
      <c r="W100" s="4"/>
      <c r="X100" s="4"/>
      <c r="Y100" s="106" t="e">
        <f t="shared" si="2"/>
        <v>#N/A</v>
      </c>
      <c r="Z100" s="106" t="e">
        <f t="shared" si="3"/>
        <v>#N/A</v>
      </c>
      <c r="AA100" s="98"/>
      <c r="AO100" s="156" t="s">
        <v>708</v>
      </c>
      <c r="AP100" s="156" t="s">
        <v>708</v>
      </c>
      <c r="AQ100" s="4"/>
      <c r="AR100" s="4"/>
      <c r="AS100" s="106" t="e">
        <f t="shared" si="4"/>
        <v>#N/A</v>
      </c>
      <c r="AT100" s="106" t="e">
        <f t="shared" si="5"/>
        <v>#N/A</v>
      </c>
      <c r="AU100" s="98"/>
    </row>
    <row r="101" x14ac:dyDescent="0.3">
      <c r="A101" s="156" t="s">
        <v>708</v>
      </c>
      <c r="B101" s="156" t="s">
        <v>708</v>
      </c>
      <c r="C101" s="4"/>
      <c r="D101" s="4"/>
      <c r="E101" s="106" t="e">
        <f t="shared" si="0"/>
        <v>#N/A</v>
      </c>
      <c r="F101" s="106" t="e">
        <f t="shared" si="1"/>
        <v>#N/A</v>
      </c>
      <c r="G101" s="98"/>
      <c r="U101" s="156" t="s">
        <v>708</v>
      </c>
      <c r="V101" s="156" t="s">
        <v>708</v>
      </c>
      <c r="W101" s="4"/>
      <c r="X101" s="4"/>
      <c r="Y101" s="106" t="e">
        <f t="shared" si="2"/>
        <v>#N/A</v>
      </c>
      <c r="Z101" s="106" t="e">
        <f t="shared" si="3"/>
        <v>#N/A</v>
      </c>
      <c r="AA101" s="98"/>
      <c r="AO101" s="156" t="s">
        <v>708</v>
      </c>
      <c r="AP101" s="156" t="s">
        <v>708</v>
      </c>
      <c r="AQ101" s="4"/>
      <c r="AR101" s="4"/>
      <c r="AS101" s="106" t="e">
        <f t="shared" si="4"/>
        <v>#N/A</v>
      </c>
      <c r="AT101" s="106" t="e">
        <f t="shared" si="5"/>
        <v>#N/A</v>
      </c>
      <c r="AU101" s="98"/>
    </row>
    <row r="102" x14ac:dyDescent="0.3">
      <c r="A102" s="156" t="s">
        <v>708</v>
      </c>
      <c r="B102" s="156" t="s">
        <v>708</v>
      </c>
      <c r="C102" s="4"/>
      <c r="D102" s="4"/>
      <c r="E102" s="106" t="e">
        <f t="shared" si="0"/>
        <v>#N/A</v>
      </c>
      <c r="F102" s="106" t="e">
        <f t="shared" si="1"/>
        <v>#N/A</v>
      </c>
      <c r="G102" s="98"/>
      <c r="U102" s="156" t="s">
        <v>708</v>
      </c>
      <c r="V102" s="156" t="s">
        <v>708</v>
      </c>
      <c r="W102" s="4"/>
      <c r="X102" s="4"/>
      <c r="Y102" s="106" t="e">
        <f t="shared" si="2"/>
        <v>#N/A</v>
      </c>
      <c r="Z102" s="106" t="e">
        <f t="shared" si="3"/>
        <v>#N/A</v>
      </c>
      <c r="AA102" s="98"/>
      <c r="AO102" s="156" t="s">
        <v>708</v>
      </c>
      <c r="AP102" s="156" t="s">
        <v>708</v>
      </c>
      <c r="AQ102" s="4"/>
      <c r="AR102" s="4"/>
      <c r="AS102" s="106" t="e">
        <f t="shared" si="4"/>
        <v>#N/A</v>
      </c>
      <c r="AT102" s="106" t="e">
        <f t="shared" si="5"/>
        <v>#N/A</v>
      </c>
      <c r="AU102" s="98"/>
    </row>
    <row r="103" x14ac:dyDescent="0.3">
      <c r="A103" s="156" t="s">
        <v>708</v>
      </c>
      <c r="B103" s="156" t="s">
        <v>708</v>
      </c>
      <c r="C103" s="4"/>
      <c r="D103" s="4"/>
      <c r="E103" s="106" t="e">
        <f t="shared" si="0"/>
        <v>#N/A</v>
      </c>
      <c r="F103" s="106" t="e">
        <f t="shared" si="1"/>
        <v>#N/A</v>
      </c>
      <c r="G103" s="98"/>
      <c r="U103" s="156" t="s">
        <v>708</v>
      </c>
      <c r="V103" s="156" t="s">
        <v>708</v>
      </c>
      <c r="W103" s="4"/>
      <c r="X103" s="4"/>
      <c r="Y103" s="106" t="e">
        <f t="shared" si="2"/>
        <v>#N/A</v>
      </c>
      <c r="Z103" s="106" t="e">
        <f t="shared" si="3"/>
        <v>#N/A</v>
      </c>
      <c r="AA103" s="98"/>
      <c r="AO103" s="156" t="s">
        <v>708</v>
      </c>
      <c r="AP103" s="156" t="s">
        <v>708</v>
      </c>
      <c r="AQ103" s="4"/>
      <c r="AR103" s="4"/>
      <c r="AS103" s="106" t="e">
        <f t="shared" si="4"/>
        <v>#N/A</v>
      </c>
      <c r="AT103" s="106" t="e">
        <f t="shared" si="5"/>
        <v>#N/A</v>
      </c>
      <c r="AU103" s="98"/>
    </row>
    <row r="104" x14ac:dyDescent="0.3">
      <c r="A104" s="156" t="s">
        <v>708</v>
      </c>
      <c r="B104" s="156" t="s">
        <v>708</v>
      </c>
      <c r="C104" s="4"/>
      <c r="D104" s="4"/>
      <c r="E104" s="106" t="e">
        <f t="shared" si="0"/>
        <v>#N/A</v>
      </c>
      <c r="F104" s="106" t="e">
        <f t="shared" si="1"/>
        <v>#N/A</v>
      </c>
      <c r="G104" s="98"/>
      <c r="U104" s="156" t="s">
        <v>708</v>
      </c>
      <c r="V104" s="156" t="s">
        <v>708</v>
      </c>
      <c r="W104" s="4"/>
      <c r="X104" s="4"/>
      <c r="Y104" s="106" t="e">
        <f t="shared" si="2"/>
        <v>#N/A</v>
      </c>
      <c r="Z104" s="106" t="e">
        <f t="shared" si="3"/>
        <v>#N/A</v>
      </c>
      <c r="AA104" s="98"/>
      <c r="AO104" s="156" t="s">
        <v>708</v>
      </c>
      <c r="AP104" s="156" t="s">
        <v>708</v>
      </c>
      <c r="AQ104" s="4"/>
      <c r="AR104" s="4"/>
      <c r="AS104" s="106" t="e">
        <f t="shared" si="4"/>
        <v>#N/A</v>
      </c>
      <c r="AT104" s="106" t="e">
        <f t="shared" si="5"/>
        <v>#N/A</v>
      </c>
      <c r="AU104" s="98"/>
    </row>
    <row r="105" x14ac:dyDescent="0.3">
      <c r="A105" s="156" t="s">
        <v>708</v>
      </c>
      <c r="B105" s="156" t="s">
        <v>708</v>
      </c>
      <c r="C105" s="4"/>
      <c r="D105" s="4"/>
      <c r="E105" s="106" t="e">
        <f t="shared" si="0"/>
        <v>#N/A</v>
      </c>
      <c r="F105" s="106" t="e">
        <f t="shared" si="1"/>
        <v>#N/A</v>
      </c>
      <c r="G105" s="98"/>
      <c r="U105" s="156" t="s">
        <v>708</v>
      </c>
      <c r="V105" s="156" t="s">
        <v>708</v>
      </c>
      <c r="W105" s="4"/>
      <c r="X105" s="4"/>
      <c r="Y105" s="106" t="e">
        <f t="shared" si="2"/>
        <v>#N/A</v>
      </c>
      <c r="Z105" s="106" t="e">
        <f t="shared" si="3"/>
        <v>#N/A</v>
      </c>
      <c r="AA105" s="98"/>
      <c r="AO105" s="156" t="s">
        <v>708</v>
      </c>
      <c r="AP105" s="156" t="s">
        <v>708</v>
      </c>
      <c r="AQ105" s="4"/>
      <c r="AR105" s="4"/>
      <c r="AS105" s="106" t="e">
        <f t="shared" si="4"/>
        <v>#N/A</v>
      </c>
      <c r="AT105" s="106" t="e">
        <f t="shared" si="5"/>
        <v>#N/A</v>
      </c>
      <c r="AU105" s="98"/>
    </row>
    <row r="106" x14ac:dyDescent="0.3">
      <c r="A106" s="156" t="s">
        <v>708</v>
      </c>
      <c r="B106" s="156" t="s">
        <v>708</v>
      </c>
      <c r="C106" s="4"/>
      <c r="D106" s="4"/>
      <c r="E106" s="106" t="e">
        <f t="shared" si="0"/>
        <v>#N/A</v>
      </c>
      <c r="F106" s="106" t="e">
        <f t="shared" si="1"/>
        <v>#N/A</v>
      </c>
      <c r="G106" s="98"/>
      <c r="U106" s="156" t="s">
        <v>708</v>
      </c>
      <c r="V106" s="156" t="s">
        <v>708</v>
      </c>
      <c r="W106" s="4"/>
      <c r="X106" s="4"/>
      <c r="Y106" s="106" t="e">
        <f t="shared" si="2"/>
        <v>#N/A</v>
      </c>
      <c r="Z106" s="106" t="e">
        <f t="shared" si="3"/>
        <v>#N/A</v>
      </c>
      <c r="AA106" s="98"/>
      <c r="AO106" s="156" t="s">
        <v>708</v>
      </c>
      <c r="AP106" s="156" t="s">
        <v>708</v>
      </c>
      <c r="AQ106" s="4"/>
      <c r="AR106" s="4"/>
      <c r="AS106" s="106" t="e">
        <f t="shared" si="4"/>
        <v>#N/A</v>
      </c>
      <c r="AT106" s="106" t="e">
        <f t="shared" si="5"/>
        <v>#N/A</v>
      </c>
      <c r="AU106" s="98"/>
    </row>
    <row r="107" x14ac:dyDescent="0.3">
      <c r="A107" s="156" t="s">
        <v>708</v>
      </c>
      <c r="B107" s="156" t="s">
        <v>708</v>
      </c>
      <c r="C107" s="4"/>
      <c r="D107" s="4"/>
      <c r="E107" s="106" t="e">
        <f t="shared" si="0"/>
        <v>#N/A</v>
      </c>
      <c r="F107" s="106" t="e">
        <f t="shared" si="1"/>
        <v>#N/A</v>
      </c>
      <c r="G107" s="98"/>
      <c r="U107" s="156" t="s">
        <v>708</v>
      </c>
      <c r="V107" s="156" t="s">
        <v>708</v>
      </c>
      <c r="W107" s="4"/>
      <c r="X107" s="4"/>
      <c r="Y107" s="106" t="e">
        <f t="shared" si="2"/>
        <v>#N/A</v>
      </c>
      <c r="Z107" s="106" t="e">
        <f t="shared" si="3"/>
        <v>#N/A</v>
      </c>
      <c r="AA107" s="98"/>
      <c r="AO107" s="156" t="s">
        <v>708</v>
      </c>
      <c r="AP107" s="156" t="s">
        <v>708</v>
      </c>
      <c r="AQ107" s="4"/>
      <c r="AR107" s="4"/>
      <c r="AS107" s="106" t="e">
        <f t="shared" si="4"/>
        <v>#N/A</v>
      </c>
      <c r="AT107" s="106" t="e">
        <f t="shared" si="5"/>
        <v>#N/A</v>
      </c>
      <c r="AU107" s="98"/>
    </row>
    <row r="108" x14ac:dyDescent="0.3">
      <c r="A108" s="156" t="s">
        <v>708</v>
      </c>
      <c r="B108" s="156" t="s">
        <v>708</v>
      </c>
      <c r="C108" s="4"/>
      <c r="D108" s="4"/>
      <c r="E108" s="106" t="e">
        <f t="shared" si="0"/>
        <v>#N/A</v>
      </c>
      <c r="F108" s="106" t="e">
        <f t="shared" si="1"/>
        <v>#N/A</v>
      </c>
      <c r="G108" s="98"/>
      <c r="U108" s="156" t="s">
        <v>708</v>
      </c>
      <c r="V108" s="156" t="s">
        <v>708</v>
      </c>
      <c r="W108" s="4"/>
      <c r="X108" s="4"/>
      <c r="Y108" s="106" t="e">
        <f t="shared" si="2"/>
        <v>#N/A</v>
      </c>
      <c r="Z108" s="106" t="e">
        <f t="shared" si="3"/>
        <v>#N/A</v>
      </c>
      <c r="AA108" s="98"/>
      <c r="AO108" s="156" t="s">
        <v>708</v>
      </c>
      <c r="AP108" s="156" t="s">
        <v>708</v>
      </c>
      <c r="AQ108" s="4"/>
      <c r="AR108" s="4"/>
      <c r="AS108" s="106" t="e">
        <f t="shared" si="4"/>
        <v>#N/A</v>
      </c>
      <c r="AT108" s="106" t="e">
        <f t="shared" si="5"/>
        <v>#N/A</v>
      </c>
      <c r="AU108" s="98"/>
    </row>
    <row r="109" x14ac:dyDescent="0.3">
      <c r="A109" s="156" t="s">
        <v>708</v>
      </c>
      <c r="B109" s="156" t="s">
        <v>708</v>
      </c>
      <c r="C109" s="4"/>
      <c r="D109" s="4"/>
      <c r="E109" s="106" t="e">
        <f t="shared" si="0"/>
        <v>#N/A</v>
      </c>
      <c r="F109" s="106" t="e">
        <f t="shared" si="1"/>
        <v>#N/A</v>
      </c>
      <c r="G109" s="98"/>
      <c r="U109" s="156" t="s">
        <v>708</v>
      </c>
      <c r="V109" s="156" t="s">
        <v>708</v>
      </c>
      <c r="W109" s="4"/>
      <c r="X109" s="4"/>
      <c r="Y109" s="106" t="e">
        <f t="shared" si="2"/>
        <v>#N/A</v>
      </c>
      <c r="Z109" s="106" t="e">
        <f t="shared" si="3"/>
        <v>#N/A</v>
      </c>
      <c r="AA109" s="98"/>
      <c r="AO109" s="156" t="s">
        <v>708</v>
      </c>
      <c r="AP109" s="156" t="s">
        <v>708</v>
      </c>
      <c r="AQ109" s="4"/>
      <c r="AR109" s="4"/>
      <c r="AS109" s="106" t="e">
        <f t="shared" si="4"/>
        <v>#N/A</v>
      </c>
      <c r="AT109" s="106" t="e">
        <f t="shared" si="5"/>
        <v>#N/A</v>
      </c>
      <c r="AU109" s="98"/>
    </row>
    <row r="110" x14ac:dyDescent="0.3">
      <c r="A110" s="156" t="s">
        <v>708</v>
      </c>
      <c r="B110" s="156" t="s">
        <v>708</v>
      </c>
      <c r="C110" s="4"/>
      <c r="D110" s="4"/>
      <c r="E110" s="106" t="e">
        <f t="shared" si="0"/>
        <v>#N/A</v>
      </c>
      <c r="F110" s="106" t="e">
        <f t="shared" si="1"/>
        <v>#N/A</v>
      </c>
      <c r="G110" s="98"/>
      <c r="U110" s="156" t="s">
        <v>708</v>
      </c>
      <c r="V110" s="156" t="s">
        <v>708</v>
      </c>
      <c r="W110" s="4"/>
      <c r="X110" s="4"/>
      <c r="Y110" s="106" t="e">
        <f t="shared" si="2"/>
        <v>#N/A</v>
      </c>
      <c r="Z110" s="106" t="e">
        <f t="shared" si="3"/>
        <v>#N/A</v>
      </c>
      <c r="AA110" s="98"/>
      <c r="AO110" s="156" t="s">
        <v>708</v>
      </c>
      <c r="AP110" s="156" t="s">
        <v>708</v>
      </c>
      <c r="AQ110" s="4"/>
      <c r="AR110" s="4"/>
      <c r="AS110" s="106" t="e">
        <f t="shared" si="4"/>
        <v>#N/A</v>
      </c>
      <c r="AT110" s="106" t="e">
        <f t="shared" si="5"/>
        <v>#N/A</v>
      </c>
      <c r="AU110" s="98"/>
    </row>
    <row r="111" x14ac:dyDescent="0.3">
      <c r="A111" s="156" t="s">
        <v>708</v>
      </c>
      <c r="B111" s="156" t="s">
        <v>708</v>
      </c>
      <c r="C111" s="4"/>
      <c r="D111" s="4"/>
      <c r="E111" s="106" t="e">
        <f t="shared" si="0"/>
        <v>#N/A</v>
      </c>
      <c r="F111" s="106" t="e">
        <f t="shared" si="1"/>
        <v>#N/A</v>
      </c>
      <c r="G111" s="98"/>
      <c r="U111" s="156" t="s">
        <v>708</v>
      </c>
      <c r="V111" s="156" t="s">
        <v>708</v>
      </c>
      <c r="W111" s="4"/>
      <c r="X111" s="4"/>
      <c r="Y111" s="106" t="e">
        <f t="shared" si="2"/>
        <v>#N/A</v>
      </c>
      <c r="Z111" s="106" t="e">
        <f t="shared" si="3"/>
        <v>#N/A</v>
      </c>
      <c r="AA111" s="98"/>
      <c r="AO111" s="156" t="s">
        <v>708</v>
      </c>
      <c r="AP111" s="156" t="s">
        <v>708</v>
      </c>
      <c r="AQ111" s="4"/>
      <c r="AR111" s="4"/>
      <c r="AS111" s="106" t="e">
        <f t="shared" si="4"/>
        <v>#N/A</v>
      </c>
      <c r="AT111" s="106" t="e">
        <f t="shared" si="5"/>
        <v>#N/A</v>
      </c>
      <c r="AU111" s="98"/>
    </row>
    <row r="112" x14ac:dyDescent="0.3">
      <c r="A112" s="156" t="s">
        <v>708</v>
      </c>
      <c r="B112" s="156" t="s">
        <v>708</v>
      </c>
      <c r="C112" s="4"/>
      <c r="D112" s="4"/>
      <c r="E112" s="106" t="e">
        <f t="shared" si="0"/>
        <v>#N/A</v>
      </c>
      <c r="F112" s="106" t="e">
        <f t="shared" si="1"/>
        <v>#N/A</v>
      </c>
      <c r="G112" s="98"/>
      <c r="U112" s="156" t="s">
        <v>708</v>
      </c>
      <c r="V112" s="156" t="s">
        <v>708</v>
      </c>
      <c r="W112" s="4"/>
      <c r="X112" s="4"/>
      <c r="Y112" s="106" t="e">
        <f t="shared" si="2"/>
        <v>#N/A</v>
      </c>
      <c r="Z112" s="106" t="e">
        <f t="shared" si="3"/>
        <v>#N/A</v>
      </c>
      <c r="AA112" s="98"/>
      <c r="AO112" s="156" t="s">
        <v>708</v>
      </c>
      <c r="AP112" s="156" t="s">
        <v>708</v>
      </c>
      <c r="AQ112" s="4"/>
      <c r="AR112" s="4"/>
      <c r="AS112" s="106" t="e">
        <f t="shared" si="4"/>
        <v>#N/A</v>
      </c>
      <c r="AT112" s="106" t="e">
        <f t="shared" si="5"/>
        <v>#N/A</v>
      </c>
      <c r="AU112" s="98"/>
    </row>
    <row r="113" x14ac:dyDescent="0.3">
      <c r="A113" s="156" t="s">
        <v>708</v>
      </c>
      <c r="B113" s="156" t="s">
        <v>708</v>
      </c>
      <c r="C113" s="4"/>
      <c r="D113" s="4"/>
      <c r="E113" s="106" t="e">
        <f t="shared" si="0"/>
        <v>#N/A</v>
      </c>
      <c r="F113" s="106" t="e">
        <f t="shared" si="1"/>
        <v>#N/A</v>
      </c>
      <c r="G113" s="98"/>
      <c r="U113" s="156" t="s">
        <v>708</v>
      </c>
      <c r="V113" s="156" t="s">
        <v>708</v>
      </c>
      <c r="W113" s="4"/>
      <c r="X113" s="4"/>
      <c r="Y113" s="106" t="e">
        <f t="shared" si="2"/>
        <v>#N/A</v>
      </c>
      <c r="Z113" s="106" t="e">
        <f t="shared" si="3"/>
        <v>#N/A</v>
      </c>
      <c r="AA113" s="98"/>
      <c r="AO113" s="156" t="s">
        <v>708</v>
      </c>
      <c r="AP113" s="156" t="s">
        <v>708</v>
      </c>
      <c r="AQ113" s="4"/>
      <c r="AR113" s="4"/>
      <c r="AS113" s="106" t="e">
        <f t="shared" si="4"/>
        <v>#N/A</v>
      </c>
      <c r="AT113" s="106" t="e">
        <f t="shared" si="5"/>
        <v>#N/A</v>
      </c>
      <c r="AU113" s="98"/>
    </row>
    <row r="114" x14ac:dyDescent="0.3">
      <c r="A114" s="156" t="s">
        <v>708</v>
      </c>
      <c r="B114" s="156" t="s">
        <v>708</v>
      </c>
      <c r="C114" s="4"/>
      <c r="D114" s="4"/>
      <c r="E114" s="106" t="e">
        <f t="shared" si="0"/>
        <v>#N/A</v>
      </c>
      <c r="F114" s="106" t="e">
        <f t="shared" si="1"/>
        <v>#N/A</v>
      </c>
      <c r="G114" s="98"/>
      <c r="U114" s="156" t="s">
        <v>708</v>
      </c>
      <c r="V114" s="156" t="s">
        <v>708</v>
      </c>
      <c r="W114" s="4"/>
      <c r="X114" s="4"/>
      <c r="Y114" s="106" t="e">
        <f t="shared" si="2"/>
        <v>#N/A</v>
      </c>
      <c r="Z114" s="106" t="e">
        <f t="shared" si="3"/>
        <v>#N/A</v>
      </c>
      <c r="AA114" s="98"/>
      <c r="AO114" s="156" t="s">
        <v>708</v>
      </c>
      <c r="AP114" s="156" t="s">
        <v>708</v>
      </c>
      <c r="AQ114" s="4"/>
      <c r="AR114" s="4"/>
      <c r="AS114" s="106" t="e">
        <f t="shared" si="4"/>
        <v>#N/A</v>
      </c>
      <c r="AT114" s="106" t="e">
        <f t="shared" si="5"/>
        <v>#N/A</v>
      </c>
      <c r="AU114" s="98"/>
    </row>
    <row r="115" x14ac:dyDescent="0.3">
      <c r="A115" s="156" t="s">
        <v>708</v>
      </c>
      <c r="B115" s="156" t="s">
        <v>708</v>
      </c>
      <c r="C115" s="4"/>
      <c r="D115" s="4"/>
      <c r="E115" s="106" t="e">
        <f t="shared" si="0"/>
        <v>#N/A</v>
      </c>
      <c r="F115" s="106" t="e">
        <f t="shared" si="1"/>
        <v>#N/A</v>
      </c>
      <c r="G115" s="98"/>
      <c r="U115" s="156" t="s">
        <v>708</v>
      </c>
      <c r="V115" s="156" t="s">
        <v>708</v>
      </c>
      <c r="W115" s="4"/>
      <c r="X115" s="4"/>
      <c r="Y115" s="106" t="e">
        <f t="shared" si="2"/>
        <v>#N/A</v>
      </c>
      <c r="Z115" s="106" t="e">
        <f t="shared" si="3"/>
        <v>#N/A</v>
      </c>
      <c r="AA115" s="98"/>
      <c r="AO115" s="156" t="s">
        <v>708</v>
      </c>
      <c r="AP115" s="156" t="s">
        <v>708</v>
      </c>
      <c r="AQ115" s="4"/>
      <c r="AR115" s="4"/>
      <c r="AS115" s="106" t="e">
        <f t="shared" si="4"/>
        <v>#N/A</v>
      </c>
      <c r="AT115" s="106" t="e">
        <f t="shared" si="5"/>
        <v>#N/A</v>
      </c>
      <c r="AU115" s="98"/>
    </row>
    <row r="116" x14ac:dyDescent="0.3">
      <c r="A116" s="156" t="s">
        <v>708</v>
      </c>
      <c r="B116" s="156" t="s">
        <v>708</v>
      </c>
      <c r="C116" s="4"/>
      <c r="D116" s="4"/>
      <c r="E116" s="106" t="e">
        <f t="shared" si="0"/>
        <v>#N/A</v>
      </c>
      <c r="F116" s="106" t="e">
        <f t="shared" si="1"/>
        <v>#N/A</v>
      </c>
      <c r="G116" s="98"/>
      <c r="U116" s="156" t="s">
        <v>708</v>
      </c>
      <c r="V116" s="156" t="s">
        <v>708</v>
      </c>
      <c r="W116" s="4"/>
      <c r="X116" s="4"/>
      <c r="Y116" s="106" t="e">
        <f t="shared" si="2"/>
        <v>#N/A</v>
      </c>
      <c r="Z116" s="106" t="e">
        <f t="shared" si="3"/>
        <v>#N/A</v>
      </c>
      <c r="AA116" s="98"/>
      <c r="AO116" s="156" t="s">
        <v>708</v>
      </c>
      <c r="AP116" s="156" t="s">
        <v>708</v>
      </c>
      <c r="AQ116" s="4"/>
      <c r="AR116" s="4"/>
      <c r="AS116" s="106" t="e">
        <f t="shared" si="4"/>
        <v>#N/A</v>
      </c>
      <c r="AT116" s="106" t="e">
        <f t="shared" si="5"/>
        <v>#N/A</v>
      </c>
      <c r="AU116" s="98"/>
    </row>
    <row r="117" x14ac:dyDescent="0.3">
      <c r="A117" s="156" t="s">
        <v>708</v>
      </c>
      <c r="B117" s="156" t="s">
        <v>708</v>
      </c>
      <c r="C117" s="4"/>
      <c r="D117" s="4"/>
      <c r="E117" s="106" t="e">
        <f t="shared" si="0"/>
        <v>#N/A</v>
      </c>
      <c r="F117" s="106" t="e">
        <f t="shared" si="1"/>
        <v>#N/A</v>
      </c>
      <c r="G117" s="98"/>
      <c r="U117" s="156" t="s">
        <v>708</v>
      </c>
      <c r="V117" s="156" t="s">
        <v>708</v>
      </c>
      <c r="W117" s="4"/>
      <c r="X117" s="4"/>
      <c r="Y117" s="106" t="e">
        <f t="shared" si="2"/>
        <v>#N/A</v>
      </c>
      <c r="Z117" s="106" t="e">
        <f t="shared" si="3"/>
        <v>#N/A</v>
      </c>
      <c r="AA117" s="98"/>
      <c r="AO117" s="156" t="s">
        <v>708</v>
      </c>
      <c r="AP117" s="156" t="s">
        <v>708</v>
      </c>
      <c r="AQ117" s="4"/>
      <c r="AR117" s="4"/>
      <c r="AS117" s="106" t="e">
        <f t="shared" si="4"/>
        <v>#N/A</v>
      </c>
      <c r="AT117" s="106" t="e">
        <f t="shared" si="5"/>
        <v>#N/A</v>
      </c>
      <c r="AU117" s="98"/>
    </row>
    <row r="118" x14ac:dyDescent="0.3">
      <c r="A118" s="156" t="s">
        <v>708</v>
      </c>
      <c r="B118" s="156" t="s">
        <v>708</v>
      </c>
      <c r="C118" s="4"/>
      <c r="D118" s="4"/>
      <c r="E118" s="106" t="e">
        <f t="shared" si="0"/>
        <v>#N/A</v>
      </c>
      <c r="F118" s="106" t="e">
        <f t="shared" si="1"/>
        <v>#N/A</v>
      </c>
      <c r="G118" s="98"/>
      <c r="U118" s="156" t="s">
        <v>708</v>
      </c>
      <c r="V118" s="156" t="s">
        <v>708</v>
      </c>
      <c r="W118" s="4"/>
      <c r="X118" s="4"/>
      <c r="Y118" s="106" t="e">
        <f t="shared" si="2"/>
        <v>#N/A</v>
      </c>
      <c r="Z118" s="106" t="e">
        <f t="shared" si="3"/>
        <v>#N/A</v>
      </c>
      <c r="AA118" s="98"/>
      <c r="AO118" s="156" t="s">
        <v>708</v>
      </c>
      <c r="AP118" s="156" t="s">
        <v>708</v>
      </c>
      <c r="AQ118" s="4"/>
      <c r="AR118" s="4"/>
      <c r="AS118" s="106" t="e">
        <f t="shared" si="4"/>
        <v>#N/A</v>
      </c>
      <c r="AT118" s="106" t="e">
        <f t="shared" si="5"/>
        <v>#N/A</v>
      </c>
      <c r="AU118" s="98"/>
    </row>
    <row r="119" x14ac:dyDescent="0.3">
      <c r="A119" s="156" t="s">
        <v>708</v>
      </c>
      <c r="B119" s="156" t="s">
        <v>708</v>
      </c>
      <c r="C119" s="4"/>
      <c r="D119" s="4"/>
      <c r="E119" s="106" t="e">
        <f t="shared" si="0"/>
        <v>#N/A</v>
      </c>
      <c r="F119" s="106" t="e">
        <f t="shared" si="1"/>
        <v>#N/A</v>
      </c>
      <c r="G119" s="98"/>
      <c r="U119" s="156" t="s">
        <v>708</v>
      </c>
      <c r="V119" s="156" t="s">
        <v>708</v>
      </c>
      <c r="W119" s="4"/>
      <c r="X119" s="4"/>
      <c r="Y119" s="106" t="e">
        <f t="shared" si="2"/>
        <v>#N/A</v>
      </c>
      <c r="Z119" s="106" t="e">
        <f t="shared" si="3"/>
        <v>#N/A</v>
      </c>
      <c r="AA119" s="98"/>
      <c r="AO119" s="156" t="s">
        <v>708</v>
      </c>
      <c r="AP119" s="156" t="s">
        <v>708</v>
      </c>
      <c r="AQ119" s="4"/>
      <c r="AR119" s="4"/>
      <c r="AS119" s="106" t="e">
        <f t="shared" si="4"/>
        <v>#N/A</v>
      </c>
      <c r="AT119" s="106" t="e">
        <f t="shared" si="5"/>
        <v>#N/A</v>
      </c>
      <c r="AU119" s="98"/>
    </row>
    <row r="120" x14ac:dyDescent="0.3">
      <c r="A120" s="156" t="s">
        <v>708</v>
      </c>
      <c r="B120" s="156" t="s">
        <v>708</v>
      </c>
      <c r="C120" s="4"/>
      <c r="D120" s="4"/>
      <c r="E120" s="106" t="e">
        <f t="shared" si="0"/>
        <v>#N/A</v>
      </c>
      <c r="F120" s="106" t="e">
        <f t="shared" si="1"/>
        <v>#N/A</v>
      </c>
      <c r="G120" s="98"/>
      <c r="U120" s="156" t="s">
        <v>708</v>
      </c>
      <c r="V120" s="156" t="s">
        <v>708</v>
      </c>
      <c r="W120" s="4"/>
      <c r="X120" s="4"/>
      <c r="Y120" s="106" t="e">
        <f t="shared" si="2"/>
        <v>#N/A</v>
      </c>
      <c r="Z120" s="106" t="e">
        <f t="shared" si="3"/>
        <v>#N/A</v>
      </c>
      <c r="AA120" s="98"/>
      <c r="AO120" s="156" t="s">
        <v>708</v>
      </c>
      <c r="AP120" s="156" t="s">
        <v>708</v>
      </c>
      <c r="AQ120" s="4"/>
      <c r="AR120" s="4"/>
      <c r="AS120" s="106" t="e">
        <f t="shared" si="4"/>
        <v>#N/A</v>
      </c>
      <c r="AT120" s="106" t="e">
        <f t="shared" si="5"/>
        <v>#N/A</v>
      </c>
      <c r="AU120" s="98"/>
    </row>
    <row r="121" x14ac:dyDescent="0.3">
      <c r="A121" s="156" t="s">
        <v>708</v>
      </c>
      <c r="B121" s="156" t="s">
        <v>708</v>
      </c>
      <c r="C121" s="4"/>
      <c r="D121" s="4"/>
      <c r="E121" s="106" t="e">
        <f t="shared" si="0"/>
        <v>#N/A</v>
      </c>
      <c r="F121" s="106" t="e">
        <f t="shared" si="1"/>
        <v>#N/A</v>
      </c>
      <c r="G121" s="98"/>
      <c r="U121" s="156" t="s">
        <v>708</v>
      </c>
      <c r="V121" s="156" t="s">
        <v>708</v>
      </c>
      <c r="W121" s="4"/>
      <c r="X121" s="4"/>
      <c r="Y121" s="106" t="e">
        <f t="shared" si="2"/>
        <v>#N/A</v>
      </c>
      <c r="Z121" s="106" t="e">
        <f t="shared" si="3"/>
        <v>#N/A</v>
      </c>
      <c r="AA121" s="98"/>
      <c r="AO121" s="156" t="s">
        <v>708</v>
      </c>
      <c r="AP121" s="156" t="s">
        <v>708</v>
      </c>
      <c r="AQ121" s="4"/>
      <c r="AR121" s="4"/>
      <c r="AS121" s="106" t="e">
        <f t="shared" si="4"/>
        <v>#N/A</v>
      </c>
      <c r="AT121" s="106" t="e">
        <f t="shared" si="5"/>
        <v>#N/A</v>
      </c>
      <c r="AU121" s="98"/>
    </row>
    <row r="122" x14ac:dyDescent="0.3">
      <c r="A122" s="156" t="s">
        <v>708</v>
      </c>
      <c r="B122" s="156" t="s">
        <v>708</v>
      </c>
      <c r="C122" s="4"/>
      <c r="D122" s="4"/>
      <c r="E122" s="106" t="e">
        <f t="shared" ref="E122:E185" si="6">IF(ISNUMBER(C122), 1+C122/100*5, NA())</f>
        <v>#N/A</v>
      </c>
      <c r="F122" s="106" t="e">
        <f t="shared" ref="F122:F185" si="7">IF(ISNUMBER(D122), D122, NA())</f>
        <v>#N/A</v>
      </c>
      <c r="G122" s="98"/>
      <c r="U122" s="156" t="s">
        <v>708</v>
      </c>
      <c r="V122" s="156" t="s">
        <v>708</v>
      </c>
      <c r="W122" s="4"/>
      <c r="X122" s="4"/>
      <c r="Y122" s="106" t="e">
        <f t="shared" ref="Y122:Y185" si="8">IF(ISNUMBER(W122), 1+W122/100*5, NA())</f>
        <v>#N/A</v>
      </c>
      <c r="Z122" s="106" t="e">
        <f t="shared" ref="Z122:Z185" si="9">IF(ISNUMBER(X122), X122, NA())</f>
        <v>#N/A</v>
      </c>
      <c r="AA122" s="98"/>
      <c r="AO122" s="156" t="s">
        <v>708</v>
      </c>
      <c r="AP122" s="156" t="s">
        <v>708</v>
      </c>
      <c r="AQ122" s="4"/>
      <c r="AR122" s="4"/>
      <c r="AS122" s="106" t="e">
        <f t="shared" ref="AS122:AS185" si="10">IF(ISNUMBER(AQ122), 1+AQ122/100*5, NA())</f>
        <v>#N/A</v>
      </c>
      <c r="AT122" s="106" t="e">
        <f t="shared" ref="AT122:AT185" si="11">IF(ISNUMBER(AR122), AR122, NA())</f>
        <v>#N/A</v>
      </c>
      <c r="AU122" s="98"/>
    </row>
    <row r="123" x14ac:dyDescent="0.3">
      <c r="A123" s="156" t="s">
        <v>708</v>
      </c>
      <c r="B123" s="156" t="s">
        <v>708</v>
      </c>
      <c r="C123" s="4"/>
      <c r="D123" s="4"/>
      <c r="E123" s="106" t="e">
        <f t="shared" si="6"/>
        <v>#N/A</v>
      </c>
      <c r="F123" s="106" t="e">
        <f t="shared" si="7"/>
        <v>#N/A</v>
      </c>
      <c r="G123" s="98"/>
      <c r="U123" s="156" t="s">
        <v>708</v>
      </c>
      <c r="V123" s="156" t="s">
        <v>708</v>
      </c>
      <c r="W123" s="4"/>
      <c r="X123" s="4"/>
      <c r="Y123" s="106" t="e">
        <f t="shared" si="8"/>
        <v>#N/A</v>
      </c>
      <c r="Z123" s="106" t="e">
        <f t="shared" si="9"/>
        <v>#N/A</v>
      </c>
      <c r="AA123" s="98"/>
      <c r="AO123" s="156" t="s">
        <v>708</v>
      </c>
      <c r="AP123" s="156" t="s">
        <v>708</v>
      </c>
      <c r="AQ123" s="4"/>
      <c r="AR123" s="4"/>
      <c r="AS123" s="106" t="e">
        <f t="shared" si="10"/>
        <v>#N/A</v>
      </c>
      <c r="AT123" s="106" t="e">
        <f t="shared" si="11"/>
        <v>#N/A</v>
      </c>
      <c r="AU123" s="98"/>
    </row>
    <row r="124" x14ac:dyDescent="0.3">
      <c r="A124" s="156" t="s">
        <v>708</v>
      </c>
      <c r="B124" s="156" t="s">
        <v>708</v>
      </c>
      <c r="C124" s="4"/>
      <c r="D124" s="4"/>
      <c r="E124" s="106" t="e">
        <f t="shared" si="6"/>
        <v>#N/A</v>
      </c>
      <c r="F124" s="106" t="e">
        <f t="shared" si="7"/>
        <v>#N/A</v>
      </c>
      <c r="G124" s="98"/>
      <c r="U124" s="156" t="s">
        <v>708</v>
      </c>
      <c r="V124" s="156" t="s">
        <v>708</v>
      </c>
      <c r="W124" s="4"/>
      <c r="X124" s="4"/>
      <c r="Y124" s="106" t="e">
        <f t="shared" si="8"/>
        <v>#N/A</v>
      </c>
      <c r="Z124" s="106" t="e">
        <f t="shared" si="9"/>
        <v>#N/A</v>
      </c>
      <c r="AA124" s="98"/>
      <c r="AO124" s="156" t="s">
        <v>708</v>
      </c>
      <c r="AP124" s="156" t="s">
        <v>708</v>
      </c>
      <c r="AQ124" s="4"/>
      <c r="AR124" s="4"/>
      <c r="AS124" s="106" t="e">
        <f t="shared" si="10"/>
        <v>#N/A</v>
      </c>
      <c r="AT124" s="106" t="e">
        <f t="shared" si="11"/>
        <v>#N/A</v>
      </c>
      <c r="AU124" s="98"/>
    </row>
    <row r="125" x14ac:dyDescent="0.3">
      <c r="A125" s="156" t="s">
        <v>708</v>
      </c>
      <c r="B125" s="156" t="s">
        <v>708</v>
      </c>
      <c r="C125" s="4"/>
      <c r="D125" s="4"/>
      <c r="E125" s="106" t="e">
        <f t="shared" si="6"/>
        <v>#N/A</v>
      </c>
      <c r="F125" s="106" t="e">
        <f t="shared" si="7"/>
        <v>#N/A</v>
      </c>
      <c r="G125" s="98"/>
      <c r="U125" s="156" t="s">
        <v>708</v>
      </c>
      <c r="V125" s="156" t="s">
        <v>708</v>
      </c>
      <c r="W125" s="4"/>
      <c r="X125" s="4"/>
      <c r="Y125" s="106" t="e">
        <f t="shared" si="8"/>
        <v>#N/A</v>
      </c>
      <c r="Z125" s="106" t="e">
        <f t="shared" si="9"/>
        <v>#N/A</v>
      </c>
      <c r="AA125" s="98"/>
      <c r="AO125" s="156" t="s">
        <v>708</v>
      </c>
      <c r="AP125" s="156" t="s">
        <v>708</v>
      </c>
      <c r="AQ125" s="4"/>
      <c r="AR125" s="4"/>
      <c r="AS125" s="106" t="e">
        <f t="shared" si="10"/>
        <v>#N/A</v>
      </c>
      <c r="AT125" s="106" t="e">
        <f t="shared" si="11"/>
        <v>#N/A</v>
      </c>
      <c r="AU125" s="98"/>
    </row>
    <row r="126" x14ac:dyDescent="0.3">
      <c r="A126" s="156" t="s">
        <v>708</v>
      </c>
      <c r="B126" s="156" t="s">
        <v>708</v>
      </c>
      <c r="C126" s="4"/>
      <c r="D126" s="4"/>
      <c r="E126" s="106" t="e">
        <f t="shared" si="6"/>
        <v>#N/A</v>
      </c>
      <c r="F126" s="106" t="e">
        <f t="shared" si="7"/>
        <v>#N/A</v>
      </c>
      <c r="G126" s="98"/>
      <c r="U126" s="156" t="s">
        <v>708</v>
      </c>
      <c r="V126" s="156" t="s">
        <v>708</v>
      </c>
      <c r="W126" s="4"/>
      <c r="X126" s="4"/>
      <c r="Y126" s="106" t="e">
        <f t="shared" si="8"/>
        <v>#N/A</v>
      </c>
      <c r="Z126" s="106" t="e">
        <f t="shared" si="9"/>
        <v>#N/A</v>
      </c>
      <c r="AA126" s="98"/>
      <c r="AO126" s="156" t="s">
        <v>708</v>
      </c>
      <c r="AP126" s="156" t="s">
        <v>708</v>
      </c>
      <c r="AQ126" s="4"/>
      <c r="AR126" s="4"/>
      <c r="AS126" s="106" t="e">
        <f t="shared" si="10"/>
        <v>#N/A</v>
      </c>
      <c r="AT126" s="106" t="e">
        <f t="shared" si="11"/>
        <v>#N/A</v>
      </c>
      <c r="AU126" s="98"/>
    </row>
    <row r="127" x14ac:dyDescent="0.3">
      <c r="A127" s="156" t="s">
        <v>708</v>
      </c>
      <c r="B127" s="156" t="s">
        <v>708</v>
      </c>
      <c r="C127" s="4"/>
      <c r="D127" s="4"/>
      <c r="E127" s="106" t="e">
        <f t="shared" si="6"/>
        <v>#N/A</v>
      </c>
      <c r="F127" s="106" t="e">
        <f t="shared" si="7"/>
        <v>#N/A</v>
      </c>
      <c r="G127" s="98"/>
      <c r="U127" s="156" t="s">
        <v>708</v>
      </c>
      <c r="V127" s="156" t="s">
        <v>708</v>
      </c>
      <c r="W127" s="4"/>
      <c r="X127" s="4"/>
      <c r="Y127" s="106" t="e">
        <f t="shared" si="8"/>
        <v>#N/A</v>
      </c>
      <c r="Z127" s="106" t="e">
        <f t="shared" si="9"/>
        <v>#N/A</v>
      </c>
      <c r="AA127" s="98"/>
      <c r="AO127" s="156" t="s">
        <v>708</v>
      </c>
      <c r="AP127" s="156" t="s">
        <v>708</v>
      </c>
      <c r="AQ127" s="4"/>
      <c r="AR127" s="4"/>
      <c r="AS127" s="106" t="e">
        <f t="shared" si="10"/>
        <v>#N/A</v>
      </c>
      <c r="AT127" s="106" t="e">
        <f t="shared" si="11"/>
        <v>#N/A</v>
      </c>
      <c r="AU127" s="98"/>
    </row>
    <row r="128" x14ac:dyDescent="0.3">
      <c r="A128" s="156" t="s">
        <v>708</v>
      </c>
      <c r="B128" s="156" t="s">
        <v>708</v>
      </c>
      <c r="C128" s="4"/>
      <c r="D128" s="4"/>
      <c r="E128" s="106" t="e">
        <f t="shared" si="6"/>
        <v>#N/A</v>
      </c>
      <c r="F128" s="106" t="e">
        <f t="shared" si="7"/>
        <v>#N/A</v>
      </c>
      <c r="G128" s="98"/>
      <c r="U128" s="156" t="s">
        <v>708</v>
      </c>
      <c r="V128" s="156" t="s">
        <v>708</v>
      </c>
      <c r="W128" s="4"/>
      <c r="X128" s="4"/>
      <c r="Y128" s="106" t="e">
        <f t="shared" si="8"/>
        <v>#N/A</v>
      </c>
      <c r="Z128" s="106" t="e">
        <f t="shared" si="9"/>
        <v>#N/A</v>
      </c>
      <c r="AA128" s="98"/>
      <c r="AO128" s="156" t="s">
        <v>708</v>
      </c>
      <c r="AP128" s="156" t="s">
        <v>708</v>
      </c>
      <c r="AQ128" s="4"/>
      <c r="AR128" s="4"/>
      <c r="AS128" s="106" t="e">
        <f t="shared" si="10"/>
        <v>#N/A</v>
      </c>
      <c r="AT128" s="106" t="e">
        <f t="shared" si="11"/>
        <v>#N/A</v>
      </c>
      <c r="AU128" s="98"/>
    </row>
    <row r="129" x14ac:dyDescent="0.3">
      <c r="A129" s="156" t="s">
        <v>708</v>
      </c>
      <c r="B129" s="156" t="s">
        <v>708</v>
      </c>
      <c r="C129" s="4"/>
      <c r="D129" s="4"/>
      <c r="E129" s="106" t="e">
        <f t="shared" si="6"/>
        <v>#N/A</v>
      </c>
      <c r="F129" s="106" t="e">
        <f t="shared" si="7"/>
        <v>#N/A</v>
      </c>
      <c r="G129" s="98"/>
      <c r="U129" s="156" t="s">
        <v>708</v>
      </c>
      <c r="V129" s="156" t="s">
        <v>708</v>
      </c>
      <c r="W129" s="4"/>
      <c r="X129" s="4"/>
      <c r="Y129" s="106" t="e">
        <f t="shared" si="8"/>
        <v>#N/A</v>
      </c>
      <c r="Z129" s="106" t="e">
        <f t="shared" si="9"/>
        <v>#N/A</v>
      </c>
      <c r="AA129" s="98"/>
      <c r="AO129" s="156" t="s">
        <v>708</v>
      </c>
      <c r="AP129" s="156" t="s">
        <v>708</v>
      </c>
      <c r="AQ129" s="4"/>
      <c r="AR129" s="4"/>
      <c r="AS129" s="106" t="e">
        <f t="shared" si="10"/>
        <v>#N/A</v>
      </c>
      <c r="AT129" s="106" t="e">
        <f t="shared" si="11"/>
        <v>#N/A</v>
      </c>
      <c r="AU129" s="98"/>
    </row>
    <row r="130" x14ac:dyDescent="0.3">
      <c r="A130" s="156" t="s">
        <v>708</v>
      </c>
      <c r="B130" s="156" t="s">
        <v>708</v>
      </c>
      <c r="C130" s="4"/>
      <c r="D130" s="4"/>
      <c r="E130" s="106" t="e">
        <f t="shared" si="6"/>
        <v>#N/A</v>
      </c>
      <c r="F130" s="106" t="e">
        <f t="shared" si="7"/>
        <v>#N/A</v>
      </c>
      <c r="G130" s="98"/>
      <c r="U130" s="156" t="s">
        <v>708</v>
      </c>
      <c r="V130" s="156" t="s">
        <v>708</v>
      </c>
      <c r="W130" s="4"/>
      <c r="X130" s="4"/>
      <c r="Y130" s="106" t="e">
        <f t="shared" si="8"/>
        <v>#N/A</v>
      </c>
      <c r="Z130" s="106" t="e">
        <f t="shared" si="9"/>
        <v>#N/A</v>
      </c>
      <c r="AA130" s="98"/>
      <c r="AO130" s="156" t="s">
        <v>708</v>
      </c>
      <c r="AP130" s="156" t="s">
        <v>708</v>
      </c>
      <c r="AQ130" s="4"/>
      <c r="AR130" s="4"/>
      <c r="AS130" s="106" t="e">
        <f t="shared" si="10"/>
        <v>#N/A</v>
      </c>
      <c r="AT130" s="106" t="e">
        <f t="shared" si="11"/>
        <v>#N/A</v>
      </c>
      <c r="AU130" s="98"/>
    </row>
    <row r="131" x14ac:dyDescent="0.3">
      <c r="A131" s="156" t="s">
        <v>708</v>
      </c>
      <c r="B131" s="156" t="s">
        <v>708</v>
      </c>
      <c r="C131" s="4"/>
      <c r="D131" s="4"/>
      <c r="E131" s="106" t="e">
        <f t="shared" si="6"/>
        <v>#N/A</v>
      </c>
      <c r="F131" s="106" t="e">
        <f t="shared" si="7"/>
        <v>#N/A</v>
      </c>
      <c r="G131" s="98"/>
      <c r="U131" s="156" t="s">
        <v>708</v>
      </c>
      <c r="V131" s="156" t="s">
        <v>708</v>
      </c>
      <c r="W131" s="4"/>
      <c r="X131" s="4"/>
      <c r="Y131" s="106" t="e">
        <f t="shared" si="8"/>
        <v>#N/A</v>
      </c>
      <c r="Z131" s="106" t="e">
        <f t="shared" si="9"/>
        <v>#N/A</v>
      </c>
      <c r="AA131" s="98"/>
      <c r="AO131" s="156" t="s">
        <v>708</v>
      </c>
      <c r="AP131" s="156" t="s">
        <v>708</v>
      </c>
      <c r="AQ131" s="4"/>
      <c r="AR131" s="4"/>
      <c r="AS131" s="106" t="e">
        <f t="shared" si="10"/>
        <v>#N/A</v>
      </c>
      <c r="AT131" s="106" t="e">
        <f t="shared" si="11"/>
        <v>#N/A</v>
      </c>
      <c r="AU131" s="98"/>
    </row>
    <row r="132" x14ac:dyDescent="0.3">
      <c r="A132" s="156" t="s">
        <v>708</v>
      </c>
      <c r="B132" s="156" t="s">
        <v>708</v>
      </c>
      <c r="C132" s="4"/>
      <c r="D132" s="4"/>
      <c r="E132" s="106" t="e">
        <f t="shared" si="6"/>
        <v>#N/A</v>
      </c>
      <c r="F132" s="106" t="e">
        <f t="shared" si="7"/>
        <v>#N/A</v>
      </c>
      <c r="G132" s="98"/>
      <c r="U132" s="156" t="s">
        <v>708</v>
      </c>
      <c r="V132" s="156" t="s">
        <v>708</v>
      </c>
      <c r="W132" s="4"/>
      <c r="X132" s="4"/>
      <c r="Y132" s="106" t="e">
        <f t="shared" si="8"/>
        <v>#N/A</v>
      </c>
      <c r="Z132" s="106" t="e">
        <f t="shared" si="9"/>
        <v>#N/A</v>
      </c>
      <c r="AA132" s="98"/>
      <c r="AO132" s="156" t="s">
        <v>708</v>
      </c>
      <c r="AP132" s="156" t="s">
        <v>708</v>
      </c>
      <c r="AQ132" s="4"/>
      <c r="AR132" s="4"/>
      <c r="AS132" s="106" t="e">
        <f t="shared" si="10"/>
        <v>#N/A</v>
      </c>
      <c r="AT132" s="106" t="e">
        <f t="shared" si="11"/>
        <v>#N/A</v>
      </c>
      <c r="AU132" s="98"/>
    </row>
    <row r="133" x14ac:dyDescent="0.3">
      <c r="A133" s="156" t="s">
        <v>708</v>
      </c>
      <c r="B133" s="156" t="s">
        <v>708</v>
      </c>
      <c r="C133" s="4"/>
      <c r="D133" s="4"/>
      <c r="E133" s="106" t="e">
        <f t="shared" si="6"/>
        <v>#N/A</v>
      </c>
      <c r="F133" s="106" t="e">
        <f t="shared" si="7"/>
        <v>#N/A</v>
      </c>
      <c r="G133" s="98"/>
      <c r="U133" s="156" t="s">
        <v>708</v>
      </c>
      <c r="V133" s="156" t="s">
        <v>708</v>
      </c>
      <c r="W133" s="4"/>
      <c r="X133" s="4"/>
      <c r="Y133" s="106" t="e">
        <f t="shared" si="8"/>
        <v>#N/A</v>
      </c>
      <c r="Z133" s="106" t="e">
        <f t="shared" si="9"/>
        <v>#N/A</v>
      </c>
      <c r="AA133" s="98"/>
      <c r="AO133" s="156" t="s">
        <v>708</v>
      </c>
      <c r="AP133" s="156" t="s">
        <v>708</v>
      </c>
      <c r="AQ133" s="4"/>
      <c r="AR133" s="4"/>
      <c r="AS133" s="106" t="e">
        <f t="shared" si="10"/>
        <v>#N/A</v>
      </c>
      <c r="AT133" s="106" t="e">
        <f t="shared" si="11"/>
        <v>#N/A</v>
      </c>
      <c r="AU133" s="98"/>
    </row>
    <row r="134" x14ac:dyDescent="0.3">
      <c r="A134" s="156" t="s">
        <v>708</v>
      </c>
      <c r="B134" s="156" t="s">
        <v>708</v>
      </c>
      <c r="C134" s="4"/>
      <c r="D134" s="4"/>
      <c r="E134" s="106" t="e">
        <f t="shared" si="6"/>
        <v>#N/A</v>
      </c>
      <c r="F134" s="106" t="e">
        <f t="shared" si="7"/>
        <v>#N/A</v>
      </c>
      <c r="G134" s="98"/>
      <c r="U134" s="156" t="s">
        <v>708</v>
      </c>
      <c r="V134" s="156" t="s">
        <v>708</v>
      </c>
      <c r="W134" s="4"/>
      <c r="X134" s="4"/>
      <c r="Y134" s="106" t="e">
        <f t="shared" si="8"/>
        <v>#N/A</v>
      </c>
      <c r="Z134" s="106" t="e">
        <f t="shared" si="9"/>
        <v>#N/A</v>
      </c>
      <c r="AA134" s="98"/>
      <c r="AO134" s="156" t="s">
        <v>708</v>
      </c>
      <c r="AP134" s="156" t="s">
        <v>708</v>
      </c>
      <c r="AQ134" s="4"/>
      <c r="AR134" s="4"/>
      <c r="AS134" s="106" t="e">
        <f t="shared" si="10"/>
        <v>#N/A</v>
      </c>
      <c r="AT134" s="106" t="e">
        <f t="shared" si="11"/>
        <v>#N/A</v>
      </c>
      <c r="AU134" s="98"/>
    </row>
    <row r="135" x14ac:dyDescent="0.3">
      <c r="A135" s="156" t="s">
        <v>708</v>
      </c>
      <c r="B135" s="156" t="s">
        <v>708</v>
      </c>
      <c r="C135" s="4"/>
      <c r="D135" s="4"/>
      <c r="E135" s="106" t="e">
        <f t="shared" si="6"/>
        <v>#N/A</v>
      </c>
      <c r="F135" s="106" t="e">
        <f t="shared" si="7"/>
        <v>#N/A</v>
      </c>
      <c r="G135" s="98"/>
      <c r="U135" s="156" t="s">
        <v>708</v>
      </c>
      <c r="V135" s="156" t="s">
        <v>708</v>
      </c>
      <c r="W135" s="4"/>
      <c r="X135" s="4"/>
      <c r="Y135" s="106" t="e">
        <f t="shared" si="8"/>
        <v>#N/A</v>
      </c>
      <c r="Z135" s="106" t="e">
        <f t="shared" si="9"/>
        <v>#N/A</v>
      </c>
      <c r="AA135" s="98"/>
      <c r="AO135" s="156" t="s">
        <v>708</v>
      </c>
      <c r="AP135" s="156" t="s">
        <v>708</v>
      </c>
      <c r="AQ135" s="4"/>
      <c r="AR135" s="4"/>
      <c r="AS135" s="106" t="e">
        <f t="shared" si="10"/>
        <v>#N/A</v>
      </c>
      <c r="AT135" s="106" t="e">
        <f t="shared" si="11"/>
        <v>#N/A</v>
      </c>
      <c r="AU135" s="98"/>
    </row>
    <row r="136" x14ac:dyDescent="0.3">
      <c r="A136" s="156" t="s">
        <v>708</v>
      </c>
      <c r="B136" s="156" t="s">
        <v>708</v>
      </c>
      <c r="C136" s="4"/>
      <c r="D136" s="4"/>
      <c r="E136" s="106" t="e">
        <f t="shared" si="6"/>
        <v>#N/A</v>
      </c>
      <c r="F136" s="106" t="e">
        <f t="shared" si="7"/>
        <v>#N/A</v>
      </c>
      <c r="G136" s="98"/>
      <c r="U136" s="156" t="s">
        <v>708</v>
      </c>
      <c r="V136" s="156" t="s">
        <v>708</v>
      </c>
      <c r="W136" s="4"/>
      <c r="X136" s="4"/>
      <c r="Y136" s="106" t="e">
        <f t="shared" si="8"/>
        <v>#N/A</v>
      </c>
      <c r="Z136" s="106" t="e">
        <f t="shared" si="9"/>
        <v>#N/A</v>
      </c>
      <c r="AA136" s="98"/>
      <c r="AO136" s="156" t="s">
        <v>708</v>
      </c>
      <c r="AP136" s="156" t="s">
        <v>708</v>
      </c>
      <c r="AQ136" s="4"/>
      <c r="AR136" s="4"/>
      <c r="AS136" s="106" t="e">
        <f t="shared" si="10"/>
        <v>#N/A</v>
      </c>
      <c r="AT136" s="106" t="e">
        <f t="shared" si="11"/>
        <v>#N/A</v>
      </c>
      <c r="AU136" s="98"/>
    </row>
    <row r="137" x14ac:dyDescent="0.3">
      <c r="A137" s="156" t="s">
        <v>708</v>
      </c>
      <c r="B137" s="156" t="s">
        <v>708</v>
      </c>
      <c r="C137" s="4"/>
      <c r="D137" s="4"/>
      <c r="E137" s="106" t="e">
        <f t="shared" si="6"/>
        <v>#N/A</v>
      </c>
      <c r="F137" s="106" t="e">
        <f t="shared" si="7"/>
        <v>#N/A</v>
      </c>
      <c r="G137" s="98"/>
      <c r="U137" s="156" t="s">
        <v>708</v>
      </c>
      <c r="V137" s="156" t="s">
        <v>708</v>
      </c>
      <c r="W137" s="4"/>
      <c r="X137" s="4"/>
      <c r="Y137" s="106" t="e">
        <f t="shared" si="8"/>
        <v>#N/A</v>
      </c>
      <c r="Z137" s="106" t="e">
        <f t="shared" si="9"/>
        <v>#N/A</v>
      </c>
      <c r="AA137" s="98"/>
      <c r="AO137" s="156" t="s">
        <v>708</v>
      </c>
      <c r="AP137" s="156" t="s">
        <v>708</v>
      </c>
      <c r="AQ137" s="4"/>
      <c r="AR137" s="4"/>
      <c r="AS137" s="106" t="e">
        <f t="shared" si="10"/>
        <v>#N/A</v>
      </c>
      <c r="AT137" s="106" t="e">
        <f t="shared" si="11"/>
        <v>#N/A</v>
      </c>
      <c r="AU137" s="98"/>
    </row>
    <row r="138" x14ac:dyDescent="0.3">
      <c r="A138" s="156" t="s">
        <v>708</v>
      </c>
      <c r="B138" s="156" t="s">
        <v>708</v>
      </c>
      <c r="C138" s="4"/>
      <c r="D138" s="4"/>
      <c r="E138" s="106" t="e">
        <f t="shared" si="6"/>
        <v>#N/A</v>
      </c>
      <c r="F138" s="106" t="e">
        <f t="shared" si="7"/>
        <v>#N/A</v>
      </c>
      <c r="G138" s="98"/>
      <c r="U138" s="156" t="s">
        <v>708</v>
      </c>
      <c r="V138" s="156" t="s">
        <v>708</v>
      </c>
      <c r="W138" s="4"/>
      <c r="X138" s="4"/>
      <c r="Y138" s="106" t="e">
        <f t="shared" si="8"/>
        <v>#N/A</v>
      </c>
      <c r="Z138" s="106" t="e">
        <f t="shared" si="9"/>
        <v>#N/A</v>
      </c>
      <c r="AA138" s="98"/>
      <c r="AO138" s="156" t="s">
        <v>708</v>
      </c>
      <c r="AP138" s="156" t="s">
        <v>708</v>
      </c>
      <c r="AQ138" s="4"/>
      <c r="AR138" s="4"/>
      <c r="AS138" s="106" t="e">
        <f t="shared" si="10"/>
        <v>#N/A</v>
      </c>
      <c r="AT138" s="106" t="e">
        <f t="shared" si="11"/>
        <v>#N/A</v>
      </c>
      <c r="AU138" s="98"/>
    </row>
    <row r="139" x14ac:dyDescent="0.3">
      <c r="A139" s="156" t="s">
        <v>708</v>
      </c>
      <c r="B139" s="156" t="s">
        <v>708</v>
      </c>
      <c r="C139" s="4"/>
      <c r="D139" s="4"/>
      <c r="E139" s="106" t="e">
        <f t="shared" si="6"/>
        <v>#N/A</v>
      </c>
      <c r="F139" s="106" t="e">
        <f t="shared" si="7"/>
        <v>#N/A</v>
      </c>
      <c r="G139" s="98"/>
      <c r="U139" s="156" t="s">
        <v>708</v>
      </c>
      <c r="V139" s="156" t="s">
        <v>708</v>
      </c>
      <c r="W139" s="4"/>
      <c r="X139" s="4"/>
      <c r="Y139" s="106" t="e">
        <f t="shared" si="8"/>
        <v>#N/A</v>
      </c>
      <c r="Z139" s="106" t="e">
        <f t="shared" si="9"/>
        <v>#N/A</v>
      </c>
      <c r="AA139" s="98"/>
      <c r="AO139" s="156" t="s">
        <v>708</v>
      </c>
      <c r="AP139" s="156" t="s">
        <v>708</v>
      </c>
      <c r="AQ139" s="4"/>
      <c r="AR139" s="4"/>
      <c r="AS139" s="106" t="e">
        <f t="shared" si="10"/>
        <v>#N/A</v>
      </c>
      <c r="AT139" s="106" t="e">
        <f t="shared" si="11"/>
        <v>#N/A</v>
      </c>
      <c r="AU139" s="98"/>
    </row>
    <row r="140" x14ac:dyDescent="0.3">
      <c r="A140" s="156" t="s">
        <v>708</v>
      </c>
      <c r="B140" s="156" t="s">
        <v>708</v>
      </c>
      <c r="C140" s="4"/>
      <c r="D140" s="4"/>
      <c r="E140" s="106" t="e">
        <f t="shared" si="6"/>
        <v>#N/A</v>
      </c>
      <c r="F140" s="106" t="e">
        <f t="shared" si="7"/>
        <v>#N/A</v>
      </c>
      <c r="G140" s="98"/>
      <c r="U140" s="156" t="s">
        <v>708</v>
      </c>
      <c r="V140" s="156" t="s">
        <v>708</v>
      </c>
      <c r="W140" s="4"/>
      <c r="X140" s="4"/>
      <c r="Y140" s="106" t="e">
        <f t="shared" si="8"/>
        <v>#N/A</v>
      </c>
      <c r="Z140" s="106" t="e">
        <f t="shared" si="9"/>
        <v>#N/A</v>
      </c>
      <c r="AA140" s="98"/>
      <c r="AO140" s="156" t="s">
        <v>708</v>
      </c>
      <c r="AP140" s="156" t="s">
        <v>708</v>
      </c>
      <c r="AQ140" s="4"/>
      <c r="AR140" s="4"/>
      <c r="AS140" s="106" t="e">
        <f t="shared" si="10"/>
        <v>#N/A</v>
      </c>
      <c r="AT140" s="106" t="e">
        <f t="shared" si="11"/>
        <v>#N/A</v>
      </c>
      <c r="AU140" s="98"/>
    </row>
    <row r="141" x14ac:dyDescent="0.3">
      <c r="A141" s="156" t="s">
        <v>708</v>
      </c>
      <c r="B141" s="156" t="s">
        <v>708</v>
      </c>
      <c r="C141" s="4"/>
      <c r="D141" s="4"/>
      <c r="E141" s="106" t="e">
        <f t="shared" si="6"/>
        <v>#N/A</v>
      </c>
      <c r="F141" s="106" t="e">
        <f t="shared" si="7"/>
        <v>#N/A</v>
      </c>
      <c r="G141" s="98"/>
      <c r="U141" s="156" t="s">
        <v>708</v>
      </c>
      <c r="V141" s="156" t="s">
        <v>708</v>
      </c>
      <c r="W141" s="4"/>
      <c r="X141" s="4"/>
      <c r="Y141" s="106" t="e">
        <f t="shared" si="8"/>
        <v>#N/A</v>
      </c>
      <c r="Z141" s="106" t="e">
        <f t="shared" si="9"/>
        <v>#N/A</v>
      </c>
      <c r="AA141" s="98"/>
      <c r="AO141" s="156" t="s">
        <v>708</v>
      </c>
      <c r="AP141" s="156" t="s">
        <v>708</v>
      </c>
      <c r="AQ141" s="4"/>
      <c r="AR141" s="4"/>
      <c r="AS141" s="106" t="e">
        <f t="shared" si="10"/>
        <v>#N/A</v>
      </c>
      <c r="AT141" s="106" t="e">
        <f t="shared" si="11"/>
        <v>#N/A</v>
      </c>
      <c r="AU141" s="98"/>
    </row>
    <row r="142" x14ac:dyDescent="0.3">
      <c r="A142" s="156" t="s">
        <v>708</v>
      </c>
      <c r="B142" s="156" t="s">
        <v>708</v>
      </c>
      <c r="C142" s="4"/>
      <c r="D142" s="4"/>
      <c r="E142" s="106" t="e">
        <f t="shared" si="6"/>
        <v>#N/A</v>
      </c>
      <c r="F142" s="106" t="e">
        <f t="shared" si="7"/>
        <v>#N/A</v>
      </c>
      <c r="G142" s="98"/>
      <c r="U142" s="156" t="s">
        <v>708</v>
      </c>
      <c r="V142" s="156" t="s">
        <v>708</v>
      </c>
      <c r="W142" s="4"/>
      <c r="X142" s="4"/>
      <c r="Y142" s="106" t="e">
        <f t="shared" si="8"/>
        <v>#N/A</v>
      </c>
      <c r="Z142" s="106" t="e">
        <f t="shared" si="9"/>
        <v>#N/A</v>
      </c>
      <c r="AA142" s="98"/>
      <c r="AO142" s="156" t="s">
        <v>708</v>
      </c>
      <c r="AP142" s="156" t="s">
        <v>708</v>
      </c>
      <c r="AQ142" s="4"/>
      <c r="AR142" s="4"/>
      <c r="AS142" s="106" t="e">
        <f t="shared" si="10"/>
        <v>#N/A</v>
      </c>
      <c r="AT142" s="106" t="e">
        <f t="shared" si="11"/>
        <v>#N/A</v>
      </c>
      <c r="AU142" s="98"/>
    </row>
    <row r="143" x14ac:dyDescent="0.3">
      <c r="A143" s="156" t="s">
        <v>708</v>
      </c>
      <c r="B143" s="156" t="s">
        <v>708</v>
      </c>
      <c r="C143" s="4"/>
      <c r="D143" s="4"/>
      <c r="E143" s="106" t="e">
        <f t="shared" si="6"/>
        <v>#N/A</v>
      </c>
      <c r="F143" s="106" t="e">
        <f t="shared" si="7"/>
        <v>#N/A</v>
      </c>
      <c r="G143" s="98"/>
      <c r="U143" s="156" t="s">
        <v>708</v>
      </c>
      <c r="V143" s="156" t="s">
        <v>708</v>
      </c>
      <c r="W143" s="4"/>
      <c r="X143" s="4"/>
      <c r="Y143" s="106" t="e">
        <f t="shared" si="8"/>
        <v>#N/A</v>
      </c>
      <c r="Z143" s="106" t="e">
        <f t="shared" si="9"/>
        <v>#N/A</v>
      </c>
      <c r="AA143" s="98"/>
      <c r="AO143" s="156" t="s">
        <v>708</v>
      </c>
      <c r="AP143" s="156" t="s">
        <v>708</v>
      </c>
      <c r="AQ143" s="4"/>
      <c r="AR143" s="4"/>
      <c r="AS143" s="106" t="e">
        <f t="shared" si="10"/>
        <v>#N/A</v>
      </c>
      <c r="AT143" s="106" t="e">
        <f t="shared" si="11"/>
        <v>#N/A</v>
      </c>
      <c r="AU143" s="98"/>
    </row>
    <row r="144" x14ac:dyDescent="0.3">
      <c r="A144" s="156" t="s">
        <v>708</v>
      </c>
      <c r="B144" s="156" t="s">
        <v>708</v>
      </c>
      <c r="C144" s="4"/>
      <c r="D144" s="4"/>
      <c r="E144" s="106" t="e">
        <f t="shared" si="6"/>
        <v>#N/A</v>
      </c>
      <c r="F144" s="106" t="e">
        <f t="shared" si="7"/>
        <v>#N/A</v>
      </c>
      <c r="G144" s="98"/>
      <c r="U144" s="156" t="s">
        <v>708</v>
      </c>
      <c r="V144" s="156" t="s">
        <v>708</v>
      </c>
      <c r="W144" s="4"/>
      <c r="X144" s="4"/>
      <c r="Y144" s="106" t="e">
        <f t="shared" si="8"/>
        <v>#N/A</v>
      </c>
      <c r="Z144" s="106" t="e">
        <f t="shared" si="9"/>
        <v>#N/A</v>
      </c>
      <c r="AA144" s="98"/>
      <c r="AO144" s="156" t="s">
        <v>708</v>
      </c>
      <c r="AP144" s="156" t="s">
        <v>708</v>
      </c>
      <c r="AQ144" s="4"/>
      <c r="AR144" s="4"/>
      <c r="AS144" s="106" t="e">
        <f t="shared" si="10"/>
        <v>#N/A</v>
      </c>
      <c r="AT144" s="106" t="e">
        <f t="shared" si="11"/>
        <v>#N/A</v>
      </c>
      <c r="AU144" s="98"/>
    </row>
    <row r="145" x14ac:dyDescent="0.3">
      <c r="A145" s="156" t="s">
        <v>708</v>
      </c>
      <c r="B145" s="156" t="s">
        <v>708</v>
      </c>
      <c r="C145" s="4"/>
      <c r="D145" s="4"/>
      <c r="E145" s="106" t="e">
        <f t="shared" si="6"/>
        <v>#N/A</v>
      </c>
      <c r="F145" s="106" t="e">
        <f t="shared" si="7"/>
        <v>#N/A</v>
      </c>
      <c r="G145" s="98"/>
      <c r="U145" s="156" t="s">
        <v>708</v>
      </c>
      <c r="V145" s="156" t="s">
        <v>708</v>
      </c>
      <c r="W145" s="4"/>
      <c r="X145" s="4"/>
      <c r="Y145" s="106" t="e">
        <f t="shared" si="8"/>
        <v>#N/A</v>
      </c>
      <c r="Z145" s="106" t="e">
        <f t="shared" si="9"/>
        <v>#N/A</v>
      </c>
      <c r="AA145" s="98"/>
      <c r="AO145" s="156" t="s">
        <v>708</v>
      </c>
      <c r="AP145" s="156" t="s">
        <v>708</v>
      </c>
      <c r="AQ145" s="4"/>
      <c r="AR145" s="4"/>
      <c r="AS145" s="106" t="e">
        <f t="shared" si="10"/>
        <v>#N/A</v>
      </c>
      <c r="AT145" s="106" t="e">
        <f t="shared" si="11"/>
        <v>#N/A</v>
      </c>
      <c r="AU145" s="98"/>
    </row>
    <row r="146" x14ac:dyDescent="0.3">
      <c r="A146" s="156" t="s">
        <v>708</v>
      </c>
      <c r="B146" s="156" t="s">
        <v>708</v>
      </c>
      <c r="C146" s="4"/>
      <c r="D146" s="4"/>
      <c r="E146" s="106" t="e">
        <f t="shared" si="6"/>
        <v>#N/A</v>
      </c>
      <c r="F146" s="106" t="e">
        <f t="shared" si="7"/>
        <v>#N/A</v>
      </c>
      <c r="G146" s="98"/>
      <c r="U146" s="156" t="s">
        <v>708</v>
      </c>
      <c r="V146" s="156" t="s">
        <v>708</v>
      </c>
      <c r="W146" s="4"/>
      <c r="X146" s="4"/>
      <c r="Y146" s="106" t="e">
        <f t="shared" si="8"/>
        <v>#N/A</v>
      </c>
      <c r="Z146" s="106" t="e">
        <f t="shared" si="9"/>
        <v>#N/A</v>
      </c>
      <c r="AA146" s="98"/>
      <c r="AO146" s="156" t="s">
        <v>708</v>
      </c>
      <c r="AP146" s="156" t="s">
        <v>708</v>
      </c>
      <c r="AQ146" s="4"/>
      <c r="AR146" s="4"/>
      <c r="AS146" s="106" t="e">
        <f t="shared" si="10"/>
        <v>#N/A</v>
      </c>
      <c r="AT146" s="106" t="e">
        <f t="shared" si="11"/>
        <v>#N/A</v>
      </c>
      <c r="AU146" s="98"/>
    </row>
    <row r="147" x14ac:dyDescent="0.3">
      <c r="A147" s="156" t="s">
        <v>708</v>
      </c>
      <c r="B147" s="156" t="s">
        <v>708</v>
      </c>
      <c r="C147" s="4"/>
      <c r="D147" s="4"/>
      <c r="E147" s="106" t="e">
        <f t="shared" si="6"/>
        <v>#N/A</v>
      </c>
      <c r="F147" s="106" t="e">
        <f t="shared" si="7"/>
        <v>#N/A</v>
      </c>
      <c r="G147" s="98"/>
      <c r="U147" s="156" t="s">
        <v>708</v>
      </c>
      <c r="V147" s="156" t="s">
        <v>708</v>
      </c>
      <c r="W147" s="4"/>
      <c r="X147" s="4"/>
      <c r="Y147" s="106" t="e">
        <f t="shared" si="8"/>
        <v>#N/A</v>
      </c>
      <c r="Z147" s="106" t="e">
        <f t="shared" si="9"/>
        <v>#N/A</v>
      </c>
      <c r="AA147" s="98"/>
      <c r="AO147" s="156" t="s">
        <v>708</v>
      </c>
      <c r="AP147" s="156" t="s">
        <v>708</v>
      </c>
      <c r="AQ147" s="4"/>
      <c r="AR147" s="4"/>
      <c r="AS147" s="106" t="e">
        <f t="shared" si="10"/>
        <v>#N/A</v>
      </c>
      <c r="AT147" s="106" t="e">
        <f t="shared" si="11"/>
        <v>#N/A</v>
      </c>
      <c r="AU147" s="98"/>
    </row>
    <row r="148" x14ac:dyDescent="0.3">
      <c r="A148" s="156" t="s">
        <v>708</v>
      </c>
      <c r="B148" s="156" t="s">
        <v>708</v>
      </c>
      <c r="C148" s="4"/>
      <c r="D148" s="4"/>
      <c r="E148" s="106" t="e">
        <f t="shared" si="6"/>
        <v>#N/A</v>
      </c>
      <c r="F148" s="106" t="e">
        <f t="shared" si="7"/>
        <v>#N/A</v>
      </c>
      <c r="G148" s="98"/>
      <c r="U148" s="156" t="s">
        <v>708</v>
      </c>
      <c r="V148" s="156" t="s">
        <v>708</v>
      </c>
      <c r="W148" s="4"/>
      <c r="X148" s="4"/>
      <c r="Y148" s="106" t="e">
        <f t="shared" si="8"/>
        <v>#N/A</v>
      </c>
      <c r="Z148" s="106" t="e">
        <f t="shared" si="9"/>
        <v>#N/A</v>
      </c>
      <c r="AA148" s="98"/>
      <c r="AO148" s="156" t="s">
        <v>708</v>
      </c>
      <c r="AP148" s="156" t="s">
        <v>708</v>
      </c>
      <c r="AQ148" s="4"/>
      <c r="AR148" s="4"/>
      <c r="AS148" s="106" t="e">
        <f t="shared" si="10"/>
        <v>#N/A</v>
      </c>
      <c r="AT148" s="106" t="e">
        <f t="shared" si="11"/>
        <v>#N/A</v>
      </c>
      <c r="AU148" s="98"/>
    </row>
    <row r="149" x14ac:dyDescent="0.3">
      <c r="A149" s="156" t="s">
        <v>708</v>
      </c>
      <c r="B149" s="156" t="s">
        <v>708</v>
      </c>
      <c r="C149" s="4"/>
      <c r="D149" s="4"/>
      <c r="E149" s="106" t="e">
        <f t="shared" si="6"/>
        <v>#N/A</v>
      </c>
      <c r="F149" s="106" t="e">
        <f t="shared" si="7"/>
        <v>#N/A</v>
      </c>
      <c r="G149" s="98"/>
      <c r="U149" s="156" t="s">
        <v>708</v>
      </c>
      <c r="V149" s="156" t="s">
        <v>708</v>
      </c>
      <c r="W149" s="4"/>
      <c r="X149" s="4"/>
      <c r="Y149" s="106" t="e">
        <f t="shared" si="8"/>
        <v>#N/A</v>
      </c>
      <c r="Z149" s="106" t="e">
        <f t="shared" si="9"/>
        <v>#N/A</v>
      </c>
      <c r="AA149" s="98"/>
      <c r="AO149" s="156" t="s">
        <v>708</v>
      </c>
      <c r="AP149" s="156" t="s">
        <v>708</v>
      </c>
      <c r="AQ149" s="4"/>
      <c r="AR149" s="4"/>
      <c r="AS149" s="106" t="e">
        <f t="shared" si="10"/>
        <v>#N/A</v>
      </c>
      <c r="AT149" s="106" t="e">
        <f t="shared" si="11"/>
        <v>#N/A</v>
      </c>
      <c r="AU149" s="98"/>
    </row>
    <row r="150" x14ac:dyDescent="0.3">
      <c r="A150" s="156" t="s">
        <v>708</v>
      </c>
      <c r="B150" s="156" t="s">
        <v>708</v>
      </c>
      <c r="C150" s="4"/>
      <c r="D150" s="4"/>
      <c r="E150" s="106" t="e">
        <f t="shared" si="6"/>
        <v>#N/A</v>
      </c>
      <c r="F150" s="106" t="e">
        <f t="shared" si="7"/>
        <v>#N/A</v>
      </c>
      <c r="G150" s="98"/>
      <c r="U150" s="156" t="s">
        <v>708</v>
      </c>
      <c r="V150" s="156" t="s">
        <v>708</v>
      </c>
      <c r="W150" s="4"/>
      <c r="X150" s="4"/>
      <c r="Y150" s="106" t="e">
        <f t="shared" si="8"/>
        <v>#N/A</v>
      </c>
      <c r="Z150" s="106" t="e">
        <f t="shared" si="9"/>
        <v>#N/A</v>
      </c>
      <c r="AA150" s="98"/>
      <c r="AO150" s="156" t="s">
        <v>708</v>
      </c>
      <c r="AP150" s="156" t="s">
        <v>708</v>
      </c>
      <c r="AQ150" s="4"/>
      <c r="AR150" s="4"/>
      <c r="AS150" s="106" t="e">
        <f t="shared" si="10"/>
        <v>#N/A</v>
      </c>
      <c r="AT150" s="106" t="e">
        <f t="shared" si="11"/>
        <v>#N/A</v>
      </c>
      <c r="AU150" s="98"/>
    </row>
    <row r="151" x14ac:dyDescent="0.3">
      <c r="A151" s="156" t="s">
        <v>708</v>
      </c>
      <c r="B151" s="156" t="s">
        <v>708</v>
      </c>
      <c r="C151" s="4"/>
      <c r="D151" s="4"/>
      <c r="E151" s="106" t="e">
        <f t="shared" si="6"/>
        <v>#N/A</v>
      </c>
      <c r="F151" s="106" t="e">
        <f t="shared" si="7"/>
        <v>#N/A</v>
      </c>
      <c r="G151" s="98"/>
      <c r="U151" s="156" t="s">
        <v>708</v>
      </c>
      <c r="V151" s="156" t="s">
        <v>708</v>
      </c>
      <c r="W151" s="4"/>
      <c r="X151" s="4"/>
      <c r="Y151" s="106" t="e">
        <f t="shared" si="8"/>
        <v>#N/A</v>
      </c>
      <c r="Z151" s="106" t="e">
        <f t="shared" si="9"/>
        <v>#N/A</v>
      </c>
      <c r="AA151" s="98"/>
      <c r="AO151" s="156" t="s">
        <v>708</v>
      </c>
      <c r="AP151" s="156" t="s">
        <v>708</v>
      </c>
      <c r="AQ151" s="4"/>
      <c r="AR151" s="4"/>
      <c r="AS151" s="106" t="e">
        <f t="shared" si="10"/>
        <v>#N/A</v>
      </c>
      <c r="AT151" s="106" t="e">
        <f t="shared" si="11"/>
        <v>#N/A</v>
      </c>
      <c r="AU151" s="98"/>
    </row>
    <row r="152" x14ac:dyDescent="0.3">
      <c r="A152" s="156" t="s">
        <v>708</v>
      </c>
      <c r="B152" s="156" t="s">
        <v>708</v>
      </c>
      <c r="C152" s="4"/>
      <c r="D152" s="4"/>
      <c r="E152" s="106" t="e">
        <f t="shared" si="6"/>
        <v>#N/A</v>
      </c>
      <c r="F152" s="106" t="e">
        <f t="shared" si="7"/>
        <v>#N/A</v>
      </c>
      <c r="G152" s="98"/>
      <c r="U152" s="156" t="s">
        <v>708</v>
      </c>
      <c r="V152" s="156" t="s">
        <v>708</v>
      </c>
      <c r="W152" s="4"/>
      <c r="X152" s="4"/>
      <c r="Y152" s="106" t="e">
        <f t="shared" si="8"/>
        <v>#N/A</v>
      </c>
      <c r="Z152" s="106" t="e">
        <f t="shared" si="9"/>
        <v>#N/A</v>
      </c>
      <c r="AA152" s="98"/>
      <c r="AO152" s="156" t="s">
        <v>708</v>
      </c>
      <c r="AP152" s="156" t="s">
        <v>708</v>
      </c>
      <c r="AQ152" s="4"/>
      <c r="AR152" s="4"/>
      <c r="AS152" s="106" t="e">
        <f t="shared" si="10"/>
        <v>#N/A</v>
      </c>
      <c r="AT152" s="106" t="e">
        <f t="shared" si="11"/>
        <v>#N/A</v>
      </c>
      <c r="AU152" s="98"/>
    </row>
    <row r="153" x14ac:dyDescent="0.3">
      <c r="A153" s="156" t="s">
        <v>708</v>
      </c>
      <c r="B153" s="156" t="s">
        <v>708</v>
      </c>
      <c r="C153" s="4"/>
      <c r="D153" s="4"/>
      <c r="E153" s="106" t="e">
        <f t="shared" si="6"/>
        <v>#N/A</v>
      </c>
      <c r="F153" s="106" t="e">
        <f t="shared" si="7"/>
        <v>#N/A</v>
      </c>
      <c r="G153" s="98"/>
      <c r="U153" s="156" t="s">
        <v>708</v>
      </c>
      <c r="V153" s="156" t="s">
        <v>708</v>
      </c>
      <c r="W153" s="4"/>
      <c r="X153" s="4"/>
      <c r="Y153" s="106" t="e">
        <f t="shared" si="8"/>
        <v>#N/A</v>
      </c>
      <c r="Z153" s="106" t="e">
        <f t="shared" si="9"/>
        <v>#N/A</v>
      </c>
      <c r="AA153" s="98"/>
      <c r="AO153" s="156" t="s">
        <v>708</v>
      </c>
      <c r="AP153" s="156" t="s">
        <v>708</v>
      </c>
      <c r="AQ153" s="4"/>
      <c r="AR153" s="4"/>
      <c r="AS153" s="106" t="e">
        <f t="shared" si="10"/>
        <v>#N/A</v>
      </c>
      <c r="AT153" s="106" t="e">
        <f t="shared" si="11"/>
        <v>#N/A</v>
      </c>
      <c r="AU153" s="98"/>
    </row>
    <row r="154" x14ac:dyDescent="0.3">
      <c r="A154" s="156" t="s">
        <v>708</v>
      </c>
      <c r="B154" s="156" t="s">
        <v>708</v>
      </c>
      <c r="C154" s="4"/>
      <c r="D154" s="4"/>
      <c r="E154" s="106" t="e">
        <f t="shared" si="6"/>
        <v>#N/A</v>
      </c>
      <c r="F154" s="106" t="e">
        <f t="shared" si="7"/>
        <v>#N/A</v>
      </c>
      <c r="G154" s="98"/>
      <c r="U154" s="156" t="s">
        <v>708</v>
      </c>
      <c r="V154" s="156" t="s">
        <v>708</v>
      </c>
      <c r="W154" s="4"/>
      <c r="X154" s="4"/>
      <c r="Y154" s="106" t="e">
        <f t="shared" si="8"/>
        <v>#N/A</v>
      </c>
      <c r="Z154" s="106" t="e">
        <f t="shared" si="9"/>
        <v>#N/A</v>
      </c>
      <c r="AA154" s="98"/>
      <c r="AO154" s="156" t="s">
        <v>708</v>
      </c>
      <c r="AP154" s="156" t="s">
        <v>708</v>
      </c>
      <c r="AQ154" s="4"/>
      <c r="AR154" s="4"/>
      <c r="AS154" s="106" t="e">
        <f t="shared" si="10"/>
        <v>#N/A</v>
      </c>
      <c r="AT154" s="106" t="e">
        <f t="shared" si="11"/>
        <v>#N/A</v>
      </c>
      <c r="AU154" s="98"/>
    </row>
    <row r="155" x14ac:dyDescent="0.3">
      <c r="A155" s="156" t="s">
        <v>708</v>
      </c>
      <c r="B155" s="156" t="s">
        <v>708</v>
      </c>
      <c r="C155" s="4"/>
      <c r="D155" s="4"/>
      <c r="E155" s="106" t="e">
        <f t="shared" si="6"/>
        <v>#N/A</v>
      </c>
      <c r="F155" s="106" t="e">
        <f t="shared" si="7"/>
        <v>#N/A</v>
      </c>
      <c r="G155" s="98"/>
      <c r="U155" s="156" t="s">
        <v>708</v>
      </c>
      <c r="V155" s="156" t="s">
        <v>708</v>
      </c>
      <c r="W155" s="4"/>
      <c r="X155" s="4"/>
      <c r="Y155" s="106" t="e">
        <f t="shared" si="8"/>
        <v>#N/A</v>
      </c>
      <c r="Z155" s="106" t="e">
        <f t="shared" si="9"/>
        <v>#N/A</v>
      </c>
      <c r="AA155" s="98"/>
      <c r="AO155" s="156" t="s">
        <v>708</v>
      </c>
      <c r="AP155" s="156" t="s">
        <v>708</v>
      </c>
      <c r="AQ155" s="4"/>
      <c r="AR155" s="4"/>
      <c r="AS155" s="106" t="e">
        <f t="shared" si="10"/>
        <v>#N/A</v>
      </c>
      <c r="AT155" s="106" t="e">
        <f t="shared" si="11"/>
        <v>#N/A</v>
      </c>
      <c r="AU155" s="98"/>
    </row>
    <row r="156" x14ac:dyDescent="0.3">
      <c r="A156" s="156"/>
      <c r="B156" s="156"/>
      <c r="C156" s="156"/>
      <c r="D156" s="158"/>
      <c r="E156" s="106" t="e">
        <f t="shared" si="6"/>
        <v>#N/A</v>
      </c>
      <c r="F156" s="106" t="e">
        <f t="shared" si="7"/>
        <v>#N/A</v>
      </c>
      <c r="G156" s="98"/>
      <c r="U156" s="156"/>
      <c r="V156" s="156"/>
      <c r="W156" s="156"/>
      <c r="X156" s="158"/>
      <c r="Y156" s="106" t="e">
        <f t="shared" si="8"/>
        <v>#N/A</v>
      </c>
      <c r="Z156" s="106" t="e">
        <f t="shared" si="9"/>
        <v>#N/A</v>
      </c>
      <c r="AA156" s="98"/>
      <c r="AO156" s="156"/>
      <c r="AP156" s="156"/>
      <c r="AQ156" s="156"/>
      <c r="AR156" s="158"/>
      <c r="AS156" s="106" t="e">
        <f t="shared" si="10"/>
        <v>#N/A</v>
      </c>
      <c r="AT156" s="106" t="e">
        <f t="shared" si="11"/>
        <v>#N/A</v>
      </c>
      <c r="AU156" s="98"/>
    </row>
    <row r="157" x14ac:dyDescent="0.3">
      <c r="A157" s="156"/>
      <c r="B157" s="156"/>
      <c r="C157" s="156"/>
      <c r="D157" s="158"/>
      <c r="E157" s="106" t="e">
        <f t="shared" si="6"/>
        <v>#N/A</v>
      </c>
      <c r="F157" s="106" t="e">
        <f t="shared" si="7"/>
        <v>#N/A</v>
      </c>
      <c r="G157" s="98"/>
      <c r="U157" s="156"/>
      <c r="V157" s="156"/>
      <c r="W157" s="156"/>
      <c r="X157" s="158"/>
      <c r="Y157" s="106" t="e">
        <f t="shared" si="8"/>
        <v>#N/A</v>
      </c>
      <c r="Z157" s="106" t="e">
        <f t="shared" si="9"/>
        <v>#N/A</v>
      </c>
      <c r="AA157" s="98"/>
      <c r="AO157" s="156"/>
      <c r="AP157" s="156"/>
      <c r="AQ157" s="156"/>
      <c r="AR157" s="158"/>
      <c r="AS157" s="106" t="e">
        <f t="shared" si="10"/>
        <v>#N/A</v>
      </c>
      <c r="AT157" s="106" t="e">
        <f t="shared" si="11"/>
        <v>#N/A</v>
      </c>
      <c r="AU157" s="98"/>
    </row>
    <row r="158" x14ac:dyDescent="0.3">
      <c r="A158" s="156"/>
      <c r="B158" s="156"/>
      <c r="C158" s="156"/>
      <c r="D158" s="158"/>
      <c r="E158" s="106" t="e">
        <f t="shared" si="6"/>
        <v>#N/A</v>
      </c>
      <c r="F158" s="106" t="e">
        <f t="shared" si="7"/>
        <v>#N/A</v>
      </c>
      <c r="G158" s="98"/>
      <c r="U158" s="156"/>
      <c r="V158" s="156"/>
      <c r="W158" s="156"/>
      <c r="X158" s="158"/>
      <c r="Y158" s="106" t="e">
        <f t="shared" si="8"/>
        <v>#N/A</v>
      </c>
      <c r="Z158" s="106" t="e">
        <f t="shared" si="9"/>
        <v>#N/A</v>
      </c>
      <c r="AA158" s="98"/>
      <c r="AO158" s="156"/>
      <c r="AP158" s="156"/>
      <c r="AQ158" s="156"/>
      <c r="AR158" s="158"/>
      <c r="AS158" s="106" t="e">
        <f t="shared" si="10"/>
        <v>#N/A</v>
      </c>
      <c r="AT158" s="106" t="e">
        <f t="shared" si="11"/>
        <v>#N/A</v>
      </c>
      <c r="AU158" s="98"/>
    </row>
    <row r="159" x14ac:dyDescent="0.3">
      <c r="A159" s="156"/>
      <c r="B159" s="156"/>
      <c r="C159" s="156"/>
      <c r="D159" s="158"/>
      <c r="E159" s="106" t="e">
        <f t="shared" si="6"/>
        <v>#N/A</v>
      </c>
      <c r="F159" s="106" t="e">
        <f t="shared" si="7"/>
        <v>#N/A</v>
      </c>
      <c r="G159" s="98"/>
      <c r="U159" s="156"/>
      <c r="V159" s="156"/>
      <c r="W159" s="156"/>
      <c r="X159" s="158"/>
      <c r="Y159" s="106" t="e">
        <f t="shared" si="8"/>
        <v>#N/A</v>
      </c>
      <c r="Z159" s="106" t="e">
        <f t="shared" si="9"/>
        <v>#N/A</v>
      </c>
      <c r="AA159" s="98"/>
      <c r="AO159" s="156"/>
      <c r="AP159" s="156"/>
      <c r="AQ159" s="156"/>
      <c r="AR159" s="158"/>
      <c r="AS159" s="106" t="e">
        <f t="shared" si="10"/>
        <v>#N/A</v>
      </c>
      <c r="AT159" s="106" t="e">
        <f t="shared" si="11"/>
        <v>#N/A</v>
      </c>
      <c r="AU159" s="98"/>
    </row>
    <row r="160" x14ac:dyDescent="0.3">
      <c r="A160" s="156"/>
      <c r="B160" s="156"/>
      <c r="C160" s="156"/>
      <c r="D160" s="158"/>
      <c r="E160" s="106" t="e">
        <f t="shared" si="6"/>
        <v>#N/A</v>
      </c>
      <c r="F160" s="106" t="e">
        <f t="shared" si="7"/>
        <v>#N/A</v>
      </c>
      <c r="G160" s="98"/>
      <c r="U160" s="156"/>
      <c r="V160" s="156"/>
      <c r="W160" s="156"/>
      <c r="X160" s="158"/>
      <c r="Y160" s="106" t="e">
        <f t="shared" si="8"/>
        <v>#N/A</v>
      </c>
      <c r="Z160" s="106" t="e">
        <f t="shared" si="9"/>
        <v>#N/A</v>
      </c>
      <c r="AA160" s="98"/>
      <c r="AO160" s="156"/>
      <c r="AP160" s="156"/>
      <c r="AQ160" s="156"/>
      <c r="AR160" s="158"/>
      <c r="AS160" s="106" t="e">
        <f t="shared" si="10"/>
        <v>#N/A</v>
      </c>
      <c r="AT160" s="106" t="e">
        <f t="shared" si="11"/>
        <v>#N/A</v>
      </c>
      <c r="AU160" s="98"/>
    </row>
    <row r="161" x14ac:dyDescent="0.3">
      <c r="A161" s="156"/>
      <c r="B161" s="156"/>
      <c r="C161" s="156"/>
      <c r="D161" s="158"/>
      <c r="E161" s="106" t="e">
        <f t="shared" si="6"/>
        <v>#N/A</v>
      </c>
      <c r="F161" s="106" t="e">
        <f t="shared" si="7"/>
        <v>#N/A</v>
      </c>
      <c r="G161" s="98"/>
      <c r="U161" s="156"/>
      <c r="V161" s="156"/>
      <c r="W161" s="156"/>
      <c r="X161" s="158"/>
      <c r="Y161" s="106" t="e">
        <f t="shared" si="8"/>
        <v>#N/A</v>
      </c>
      <c r="Z161" s="106" t="e">
        <f t="shared" si="9"/>
        <v>#N/A</v>
      </c>
      <c r="AA161" s="98"/>
      <c r="AO161" s="156"/>
      <c r="AP161" s="156"/>
      <c r="AQ161" s="156"/>
      <c r="AR161" s="158"/>
      <c r="AS161" s="106" t="e">
        <f t="shared" si="10"/>
        <v>#N/A</v>
      </c>
      <c r="AT161" s="106" t="e">
        <f t="shared" si="11"/>
        <v>#N/A</v>
      </c>
      <c r="AU161" s="98"/>
    </row>
    <row r="162" x14ac:dyDescent="0.3">
      <c r="A162" s="156"/>
      <c r="B162" s="156"/>
      <c r="C162" s="156"/>
      <c r="D162" s="158"/>
      <c r="E162" s="106" t="e">
        <f t="shared" si="6"/>
        <v>#N/A</v>
      </c>
      <c r="F162" s="106" t="e">
        <f t="shared" si="7"/>
        <v>#N/A</v>
      </c>
      <c r="G162" s="98"/>
      <c r="U162" s="156"/>
      <c r="V162" s="156"/>
      <c r="W162" s="156"/>
      <c r="X162" s="158"/>
      <c r="Y162" s="106" t="e">
        <f t="shared" si="8"/>
        <v>#N/A</v>
      </c>
      <c r="Z162" s="106" t="e">
        <f t="shared" si="9"/>
        <v>#N/A</v>
      </c>
      <c r="AA162" s="98"/>
      <c r="AO162" s="156"/>
      <c r="AP162" s="156"/>
      <c r="AQ162" s="156"/>
      <c r="AR162" s="158"/>
      <c r="AS162" s="106" t="e">
        <f t="shared" si="10"/>
        <v>#N/A</v>
      </c>
      <c r="AT162" s="106" t="e">
        <f t="shared" si="11"/>
        <v>#N/A</v>
      </c>
      <c r="AU162" s="98"/>
    </row>
    <row r="163" x14ac:dyDescent="0.3">
      <c r="A163" s="156"/>
      <c r="B163" s="156"/>
      <c r="C163" s="156"/>
      <c r="D163" s="158"/>
      <c r="E163" s="106" t="e">
        <f t="shared" si="6"/>
        <v>#N/A</v>
      </c>
      <c r="F163" s="106" t="e">
        <f t="shared" si="7"/>
        <v>#N/A</v>
      </c>
      <c r="G163" s="98"/>
      <c r="U163" s="156"/>
      <c r="V163" s="156"/>
      <c r="W163" s="156"/>
      <c r="X163" s="158"/>
      <c r="Y163" s="106" t="e">
        <f t="shared" si="8"/>
        <v>#N/A</v>
      </c>
      <c r="Z163" s="106" t="e">
        <f t="shared" si="9"/>
        <v>#N/A</v>
      </c>
      <c r="AA163" s="98"/>
      <c r="AO163" s="156"/>
      <c r="AP163" s="156"/>
      <c r="AQ163" s="156"/>
      <c r="AR163" s="158"/>
      <c r="AS163" s="106" t="e">
        <f t="shared" si="10"/>
        <v>#N/A</v>
      </c>
      <c r="AT163" s="106" t="e">
        <f t="shared" si="11"/>
        <v>#N/A</v>
      </c>
      <c r="AU163" s="98"/>
    </row>
    <row r="164" x14ac:dyDescent="0.3">
      <c r="A164" s="156"/>
      <c r="B164" s="156"/>
      <c r="C164" s="156"/>
      <c r="D164" s="158"/>
      <c r="E164" s="106" t="e">
        <f t="shared" si="6"/>
        <v>#N/A</v>
      </c>
      <c r="F164" s="106" t="e">
        <f t="shared" si="7"/>
        <v>#N/A</v>
      </c>
      <c r="G164" s="98"/>
      <c r="U164" s="156"/>
      <c r="V164" s="156"/>
      <c r="W164" s="156"/>
      <c r="X164" s="158"/>
      <c r="Y164" s="106" t="e">
        <f t="shared" si="8"/>
        <v>#N/A</v>
      </c>
      <c r="Z164" s="106" t="e">
        <f t="shared" si="9"/>
        <v>#N/A</v>
      </c>
      <c r="AA164" s="98"/>
      <c r="AO164" s="156"/>
      <c r="AP164" s="156"/>
      <c r="AQ164" s="156"/>
      <c r="AR164" s="158"/>
      <c r="AS164" s="106" t="e">
        <f t="shared" si="10"/>
        <v>#N/A</v>
      </c>
      <c r="AT164" s="106" t="e">
        <f t="shared" si="11"/>
        <v>#N/A</v>
      </c>
      <c r="AU164" s="98"/>
    </row>
    <row r="165" x14ac:dyDescent="0.3">
      <c r="A165" s="156"/>
      <c r="B165" s="156"/>
      <c r="C165" s="156"/>
      <c r="D165" s="158"/>
      <c r="E165" s="106" t="e">
        <f t="shared" si="6"/>
        <v>#N/A</v>
      </c>
      <c r="F165" s="106" t="e">
        <f t="shared" si="7"/>
        <v>#N/A</v>
      </c>
      <c r="G165" s="98"/>
      <c r="U165" s="156"/>
      <c r="V165" s="156"/>
      <c r="W165" s="156"/>
      <c r="X165" s="158"/>
      <c r="Y165" s="106" t="e">
        <f t="shared" si="8"/>
        <v>#N/A</v>
      </c>
      <c r="Z165" s="106" t="e">
        <f t="shared" si="9"/>
        <v>#N/A</v>
      </c>
      <c r="AA165" s="98"/>
      <c r="AO165" s="156"/>
      <c r="AP165" s="156"/>
      <c r="AQ165" s="156"/>
      <c r="AR165" s="158"/>
      <c r="AS165" s="106" t="e">
        <f t="shared" si="10"/>
        <v>#N/A</v>
      </c>
      <c r="AT165" s="106" t="e">
        <f t="shared" si="11"/>
        <v>#N/A</v>
      </c>
      <c r="AU165" s="98"/>
    </row>
    <row r="166" x14ac:dyDescent="0.3">
      <c r="A166" s="156"/>
      <c r="B166" s="156"/>
      <c r="C166" s="156"/>
      <c r="D166" s="158"/>
      <c r="E166" s="106" t="e">
        <f t="shared" si="6"/>
        <v>#N/A</v>
      </c>
      <c r="F166" s="106" t="e">
        <f t="shared" si="7"/>
        <v>#N/A</v>
      </c>
      <c r="G166" s="98"/>
      <c r="U166" s="156"/>
      <c r="V166" s="156"/>
      <c r="W166" s="156"/>
      <c r="X166" s="158"/>
      <c r="Y166" s="106" t="e">
        <f t="shared" si="8"/>
        <v>#N/A</v>
      </c>
      <c r="Z166" s="106" t="e">
        <f t="shared" si="9"/>
        <v>#N/A</v>
      </c>
      <c r="AA166" s="98"/>
      <c r="AO166" s="156"/>
      <c r="AP166" s="156"/>
      <c r="AQ166" s="156"/>
      <c r="AR166" s="158"/>
      <c r="AS166" s="106" t="e">
        <f t="shared" si="10"/>
        <v>#N/A</v>
      </c>
      <c r="AT166" s="106" t="e">
        <f t="shared" si="11"/>
        <v>#N/A</v>
      </c>
      <c r="AU166" s="98"/>
    </row>
    <row r="167" x14ac:dyDescent="0.3">
      <c r="A167" s="156"/>
      <c r="B167" s="156"/>
      <c r="C167" s="156"/>
      <c r="D167" s="158"/>
      <c r="E167" s="106" t="e">
        <f t="shared" si="6"/>
        <v>#N/A</v>
      </c>
      <c r="F167" s="106" t="e">
        <f t="shared" si="7"/>
        <v>#N/A</v>
      </c>
      <c r="G167" s="98"/>
      <c r="U167" s="156"/>
      <c r="V167" s="156"/>
      <c r="W167" s="156"/>
      <c r="X167" s="158"/>
      <c r="Y167" s="106" t="e">
        <f t="shared" si="8"/>
        <v>#N/A</v>
      </c>
      <c r="Z167" s="106" t="e">
        <f t="shared" si="9"/>
        <v>#N/A</v>
      </c>
      <c r="AA167" s="98"/>
      <c r="AO167" s="156"/>
      <c r="AP167" s="156"/>
      <c r="AQ167" s="156"/>
      <c r="AR167" s="158"/>
      <c r="AS167" s="106" t="e">
        <f t="shared" si="10"/>
        <v>#N/A</v>
      </c>
      <c r="AT167" s="106" t="e">
        <f t="shared" si="11"/>
        <v>#N/A</v>
      </c>
      <c r="AU167" s="98"/>
    </row>
    <row r="168" x14ac:dyDescent="0.3">
      <c r="A168" s="156"/>
      <c r="B168" s="156"/>
      <c r="C168" s="156"/>
      <c r="D168" s="158"/>
      <c r="E168" s="106" t="e">
        <f t="shared" si="6"/>
        <v>#N/A</v>
      </c>
      <c r="F168" s="106" t="e">
        <f t="shared" si="7"/>
        <v>#N/A</v>
      </c>
      <c r="G168" s="98"/>
      <c r="U168" s="156"/>
      <c r="V168" s="156"/>
      <c r="W168" s="156"/>
      <c r="X168" s="158"/>
      <c r="Y168" s="106" t="e">
        <f t="shared" si="8"/>
        <v>#N/A</v>
      </c>
      <c r="Z168" s="106" t="e">
        <f t="shared" si="9"/>
        <v>#N/A</v>
      </c>
      <c r="AA168" s="98"/>
      <c r="AO168" s="156"/>
      <c r="AP168" s="156"/>
      <c r="AQ168" s="156"/>
      <c r="AR168" s="158"/>
      <c r="AS168" s="106" t="e">
        <f t="shared" si="10"/>
        <v>#N/A</v>
      </c>
      <c r="AT168" s="106" t="e">
        <f t="shared" si="11"/>
        <v>#N/A</v>
      </c>
      <c r="AU168" s="98"/>
    </row>
    <row r="169" x14ac:dyDescent="0.3">
      <c r="A169" s="156"/>
      <c r="B169" s="156"/>
      <c r="C169" s="156"/>
      <c r="D169" s="158"/>
      <c r="E169" s="106" t="e">
        <f t="shared" si="6"/>
        <v>#N/A</v>
      </c>
      <c r="F169" s="106" t="e">
        <f t="shared" si="7"/>
        <v>#N/A</v>
      </c>
      <c r="G169" s="98"/>
      <c r="U169" s="156"/>
      <c r="V169" s="156"/>
      <c r="W169" s="156"/>
      <c r="X169" s="158"/>
      <c r="Y169" s="106" t="e">
        <f t="shared" si="8"/>
        <v>#N/A</v>
      </c>
      <c r="Z169" s="106" t="e">
        <f t="shared" si="9"/>
        <v>#N/A</v>
      </c>
      <c r="AA169" s="98"/>
      <c r="AO169" s="156"/>
      <c r="AP169" s="156"/>
      <c r="AQ169" s="156"/>
      <c r="AR169" s="158"/>
      <c r="AS169" s="106" t="e">
        <f t="shared" si="10"/>
        <v>#N/A</v>
      </c>
      <c r="AT169" s="106" t="e">
        <f t="shared" si="11"/>
        <v>#N/A</v>
      </c>
      <c r="AU169" s="98"/>
    </row>
    <row r="170" x14ac:dyDescent="0.3">
      <c r="A170" s="156"/>
      <c r="B170" s="156"/>
      <c r="C170" s="156"/>
      <c r="D170" s="158"/>
      <c r="E170" s="106" t="e">
        <f t="shared" si="6"/>
        <v>#N/A</v>
      </c>
      <c r="F170" s="106" t="e">
        <f t="shared" si="7"/>
        <v>#N/A</v>
      </c>
      <c r="G170" s="98"/>
      <c r="U170" s="156"/>
      <c r="V170" s="156"/>
      <c r="W170" s="156"/>
      <c r="X170" s="158"/>
      <c r="Y170" s="106" t="e">
        <f t="shared" si="8"/>
        <v>#N/A</v>
      </c>
      <c r="Z170" s="106" t="e">
        <f t="shared" si="9"/>
        <v>#N/A</v>
      </c>
      <c r="AA170" s="98"/>
      <c r="AO170" s="156"/>
      <c r="AP170" s="156"/>
      <c r="AQ170" s="156"/>
      <c r="AR170" s="158"/>
      <c r="AS170" s="106" t="e">
        <f t="shared" si="10"/>
        <v>#N/A</v>
      </c>
      <c r="AT170" s="106" t="e">
        <f t="shared" si="11"/>
        <v>#N/A</v>
      </c>
      <c r="AU170" s="98"/>
    </row>
    <row r="171" x14ac:dyDescent="0.3">
      <c r="A171" s="156"/>
      <c r="B171" s="156"/>
      <c r="C171" s="156"/>
      <c r="D171" s="158"/>
      <c r="E171" s="106" t="e">
        <f t="shared" si="6"/>
        <v>#N/A</v>
      </c>
      <c r="F171" s="106" t="e">
        <f t="shared" si="7"/>
        <v>#N/A</v>
      </c>
      <c r="G171" s="98"/>
      <c r="U171" s="156"/>
      <c r="V171" s="156"/>
      <c r="W171" s="156"/>
      <c r="X171" s="158"/>
      <c r="Y171" s="106" t="e">
        <f t="shared" si="8"/>
        <v>#N/A</v>
      </c>
      <c r="Z171" s="106" t="e">
        <f t="shared" si="9"/>
        <v>#N/A</v>
      </c>
      <c r="AA171" s="98"/>
      <c r="AO171" s="156"/>
      <c r="AP171" s="156"/>
      <c r="AQ171" s="156"/>
      <c r="AR171" s="158"/>
      <c r="AS171" s="106" t="e">
        <f t="shared" si="10"/>
        <v>#N/A</v>
      </c>
      <c r="AT171" s="106" t="e">
        <f t="shared" si="11"/>
        <v>#N/A</v>
      </c>
      <c r="AU171" s="98"/>
    </row>
    <row r="172" x14ac:dyDescent="0.3">
      <c r="A172" s="156"/>
      <c r="B172" s="156"/>
      <c r="C172" s="156"/>
      <c r="D172" s="158"/>
      <c r="E172" s="106" t="e">
        <f t="shared" si="6"/>
        <v>#N/A</v>
      </c>
      <c r="F172" s="106" t="e">
        <f t="shared" si="7"/>
        <v>#N/A</v>
      </c>
      <c r="G172" s="98"/>
      <c r="U172" s="156"/>
      <c r="V172" s="156"/>
      <c r="W172" s="156"/>
      <c r="X172" s="158"/>
      <c r="Y172" s="106" t="e">
        <f t="shared" si="8"/>
        <v>#N/A</v>
      </c>
      <c r="Z172" s="106" t="e">
        <f t="shared" si="9"/>
        <v>#N/A</v>
      </c>
      <c r="AA172" s="98"/>
      <c r="AO172" s="156"/>
      <c r="AP172" s="156"/>
      <c r="AQ172" s="156"/>
      <c r="AR172" s="158"/>
      <c r="AS172" s="106" t="e">
        <f t="shared" si="10"/>
        <v>#N/A</v>
      </c>
      <c r="AT172" s="106" t="e">
        <f t="shared" si="11"/>
        <v>#N/A</v>
      </c>
      <c r="AU172" s="98"/>
    </row>
    <row r="173" x14ac:dyDescent="0.3">
      <c r="A173" s="156"/>
      <c r="B173" s="156"/>
      <c r="C173" s="156"/>
      <c r="D173" s="158"/>
      <c r="E173" s="106" t="e">
        <f t="shared" si="6"/>
        <v>#N/A</v>
      </c>
      <c r="F173" s="106" t="e">
        <f t="shared" si="7"/>
        <v>#N/A</v>
      </c>
      <c r="G173" s="98"/>
      <c r="U173" s="156"/>
      <c r="V173" s="156"/>
      <c r="W173" s="156"/>
      <c r="X173" s="158"/>
      <c r="Y173" s="106" t="e">
        <f t="shared" si="8"/>
        <v>#N/A</v>
      </c>
      <c r="Z173" s="106" t="e">
        <f t="shared" si="9"/>
        <v>#N/A</v>
      </c>
      <c r="AA173" s="98"/>
      <c r="AO173" s="156"/>
      <c r="AP173" s="156"/>
      <c r="AQ173" s="156"/>
      <c r="AR173" s="158"/>
      <c r="AS173" s="106" t="e">
        <f t="shared" si="10"/>
        <v>#N/A</v>
      </c>
      <c r="AT173" s="106" t="e">
        <f t="shared" si="11"/>
        <v>#N/A</v>
      </c>
      <c r="AU173" s="98"/>
    </row>
    <row r="174" x14ac:dyDescent="0.3">
      <c r="A174" s="156"/>
      <c r="B174" s="156"/>
      <c r="C174" s="156"/>
      <c r="D174" s="158"/>
      <c r="E174" s="106" t="e">
        <f t="shared" si="6"/>
        <v>#N/A</v>
      </c>
      <c r="F174" s="106" t="e">
        <f t="shared" si="7"/>
        <v>#N/A</v>
      </c>
      <c r="G174" s="98"/>
      <c r="U174" s="156"/>
      <c r="V174" s="156"/>
      <c r="W174" s="156"/>
      <c r="X174" s="158"/>
      <c r="Y174" s="106" t="e">
        <f t="shared" si="8"/>
        <v>#N/A</v>
      </c>
      <c r="Z174" s="106" t="e">
        <f t="shared" si="9"/>
        <v>#N/A</v>
      </c>
      <c r="AA174" s="98"/>
      <c r="AO174" s="156"/>
      <c r="AP174" s="156"/>
      <c r="AQ174" s="156"/>
      <c r="AR174" s="158"/>
      <c r="AS174" s="106" t="e">
        <f t="shared" si="10"/>
        <v>#N/A</v>
      </c>
      <c r="AT174" s="106" t="e">
        <f t="shared" si="11"/>
        <v>#N/A</v>
      </c>
      <c r="AU174" s="98"/>
    </row>
    <row r="175" x14ac:dyDescent="0.3">
      <c r="A175" s="156"/>
      <c r="B175" s="156"/>
      <c r="C175" s="156"/>
      <c r="D175" s="158"/>
      <c r="E175" s="106" t="e">
        <f t="shared" si="6"/>
        <v>#N/A</v>
      </c>
      <c r="F175" s="106" t="e">
        <f t="shared" si="7"/>
        <v>#N/A</v>
      </c>
      <c r="G175" s="98"/>
      <c r="U175" s="156"/>
      <c r="V175" s="156"/>
      <c r="W175" s="156"/>
      <c r="X175" s="158"/>
      <c r="Y175" s="106" t="e">
        <f t="shared" si="8"/>
        <v>#N/A</v>
      </c>
      <c r="Z175" s="106" t="e">
        <f t="shared" si="9"/>
        <v>#N/A</v>
      </c>
      <c r="AA175" s="98"/>
      <c r="AO175" s="156"/>
      <c r="AP175" s="156"/>
      <c r="AQ175" s="156"/>
      <c r="AR175" s="158"/>
      <c r="AS175" s="106" t="e">
        <f t="shared" si="10"/>
        <v>#N/A</v>
      </c>
      <c r="AT175" s="106" t="e">
        <f t="shared" si="11"/>
        <v>#N/A</v>
      </c>
      <c r="AU175" s="98"/>
    </row>
    <row r="176" x14ac:dyDescent="0.3">
      <c r="A176" s="156"/>
      <c r="B176" s="156"/>
      <c r="C176" s="156"/>
      <c r="D176" s="158"/>
      <c r="E176" s="106" t="e">
        <f t="shared" si="6"/>
        <v>#N/A</v>
      </c>
      <c r="F176" s="106" t="e">
        <f t="shared" si="7"/>
        <v>#N/A</v>
      </c>
      <c r="G176" s="98"/>
      <c r="U176" s="156"/>
      <c r="V176" s="156"/>
      <c r="W176" s="156"/>
      <c r="X176" s="158"/>
      <c r="Y176" s="106" t="e">
        <f t="shared" si="8"/>
        <v>#N/A</v>
      </c>
      <c r="Z176" s="106" t="e">
        <f t="shared" si="9"/>
        <v>#N/A</v>
      </c>
      <c r="AA176" s="98"/>
      <c r="AO176" s="156"/>
      <c r="AP176" s="156"/>
      <c r="AQ176" s="156"/>
      <c r="AR176" s="158"/>
      <c r="AS176" s="106" t="e">
        <f t="shared" si="10"/>
        <v>#N/A</v>
      </c>
      <c r="AT176" s="106" t="e">
        <f t="shared" si="11"/>
        <v>#N/A</v>
      </c>
      <c r="AU176" s="98"/>
    </row>
    <row r="177" x14ac:dyDescent="0.3">
      <c r="A177" s="156"/>
      <c r="B177" s="156"/>
      <c r="C177" s="156"/>
      <c r="D177" s="158"/>
      <c r="E177" s="106" t="e">
        <f t="shared" si="6"/>
        <v>#N/A</v>
      </c>
      <c r="F177" s="106" t="e">
        <f t="shared" si="7"/>
        <v>#N/A</v>
      </c>
      <c r="G177" s="98"/>
      <c r="U177" s="156"/>
      <c r="V177" s="156"/>
      <c r="W177" s="156"/>
      <c r="X177" s="158"/>
      <c r="Y177" s="106" t="e">
        <f t="shared" si="8"/>
        <v>#N/A</v>
      </c>
      <c r="Z177" s="106" t="e">
        <f t="shared" si="9"/>
        <v>#N/A</v>
      </c>
      <c r="AA177" s="98"/>
      <c r="AO177" s="156"/>
      <c r="AP177" s="156"/>
      <c r="AQ177" s="156"/>
      <c r="AR177" s="158"/>
      <c r="AS177" s="106" t="e">
        <f t="shared" si="10"/>
        <v>#N/A</v>
      </c>
      <c r="AT177" s="106" t="e">
        <f t="shared" si="11"/>
        <v>#N/A</v>
      </c>
      <c r="AU177" s="98"/>
    </row>
    <row r="178" x14ac:dyDescent="0.3">
      <c r="A178" s="156"/>
      <c r="B178" s="156"/>
      <c r="C178" s="156"/>
      <c r="D178" s="158"/>
      <c r="E178" s="106" t="e">
        <f t="shared" si="6"/>
        <v>#N/A</v>
      </c>
      <c r="F178" s="106" t="e">
        <f t="shared" si="7"/>
        <v>#N/A</v>
      </c>
      <c r="G178" s="98"/>
      <c r="U178" s="156"/>
      <c r="V178" s="156"/>
      <c r="W178" s="156"/>
      <c r="X178" s="158"/>
      <c r="Y178" s="106" t="e">
        <f t="shared" si="8"/>
        <v>#N/A</v>
      </c>
      <c r="Z178" s="106" t="e">
        <f t="shared" si="9"/>
        <v>#N/A</v>
      </c>
      <c r="AA178" s="98"/>
      <c r="AO178" s="156"/>
      <c r="AP178" s="156"/>
      <c r="AQ178" s="156"/>
      <c r="AR178" s="158"/>
      <c r="AS178" s="106" t="e">
        <f t="shared" si="10"/>
        <v>#N/A</v>
      </c>
      <c r="AT178" s="106" t="e">
        <f t="shared" si="11"/>
        <v>#N/A</v>
      </c>
      <c r="AU178" s="98"/>
    </row>
    <row r="179" x14ac:dyDescent="0.3">
      <c r="A179" s="156"/>
      <c r="B179" s="156"/>
      <c r="C179" s="156"/>
      <c r="D179" s="158"/>
      <c r="E179" s="106" t="e">
        <f t="shared" si="6"/>
        <v>#N/A</v>
      </c>
      <c r="F179" s="106" t="e">
        <f t="shared" si="7"/>
        <v>#N/A</v>
      </c>
      <c r="G179" s="98"/>
      <c r="U179" s="156"/>
      <c r="V179" s="156"/>
      <c r="W179" s="156"/>
      <c r="X179" s="158"/>
      <c r="Y179" s="106" t="e">
        <f t="shared" si="8"/>
        <v>#N/A</v>
      </c>
      <c r="Z179" s="106" t="e">
        <f t="shared" si="9"/>
        <v>#N/A</v>
      </c>
      <c r="AA179" s="98"/>
      <c r="AO179" s="156"/>
      <c r="AP179" s="156"/>
      <c r="AQ179" s="156"/>
      <c r="AR179" s="158"/>
      <c r="AS179" s="106" t="e">
        <f t="shared" si="10"/>
        <v>#N/A</v>
      </c>
      <c r="AT179" s="106" t="e">
        <f t="shared" si="11"/>
        <v>#N/A</v>
      </c>
      <c r="AU179" s="98"/>
    </row>
    <row r="180" x14ac:dyDescent="0.3">
      <c r="A180" s="156"/>
      <c r="B180" s="156"/>
      <c r="C180" s="156"/>
      <c r="D180" s="158"/>
      <c r="E180" s="106" t="e">
        <f t="shared" si="6"/>
        <v>#N/A</v>
      </c>
      <c r="F180" s="106" t="e">
        <f t="shared" si="7"/>
        <v>#N/A</v>
      </c>
      <c r="G180" s="98"/>
      <c r="U180" s="156"/>
      <c r="V180" s="156"/>
      <c r="W180" s="156"/>
      <c r="X180" s="158"/>
      <c r="Y180" s="106" t="e">
        <f t="shared" si="8"/>
        <v>#N/A</v>
      </c>
      <c r="Z180" s="106" t="e">
        <f t="shared" si="9"/>
        <v>#N/A</v>
      </c>
      <c r="AA180" s="98"/>
      <c r="AO180" s="156"/>
      <c r="AP180" s="156"/>
      <c r="AQ180" s="156"/>
      <c r="AR180" s="158"/>
      <c r="AS180" s="106" t="e">
        <f t="shared" si="10"/>
        <v>#N/A</v>
      </c>
      <c r="AT180" s="106" t="e">
        <f t="shared" si="11"/>
        <v>#N/A</v>
      </c>
      <c r="AU180" s="98"/>
    </row>
    <row r="181" x14ac:dyDescent="0.3">
      <c r="A181" s="156"/>
      <c r="B181" s="156"/>
      <c r="C181" s="156"/>
      <c r="D181" s="158"/>
      <c r="E181" s="106" t="e">
        <f t="shared" si="6"/>
        <v>#N/A</v>
      </c>
      <c r="F181" s="106" t="e">
        <f t="shared" si="7"/>
        <v>#N/A</v>
      </c>
      <c r="G181" s="98"/>
      <c r="U181" s="156"/>
      <c r="V181" s="156"/>
      <c r="W181" s="156"/>
      <c r="X181" s="158"/>
      <c r="Y181" s="106" t="e">
        <f t="shared" si="8"/>
        <v>#N/A</v>
      </c>
      <c r="Z181" s="106" t="e">
        <f t="shared" si="9"/>
        <v>#N/A</v>
      </c>
      <c r="AA181" s="98"/>
      <c r="AO181" s="156"/>
      <c r="AP181" s="156"/>
      <c r="AQ181" s="156"/>
      <c r="AR181" s="158"/>
      <c r="AS181" s="106" t="e">
        <f t="shared" si="10"/>
        <v>#N/A</v>
      </c>
      <c r="AT181" s="106" t="e">
        <f t="shared" si="11"/>
        <v>#N/A</v>
      </c>
      <c r="AU181" s="98"/>
    </row>
    <row r="182" x14ac:dyDescent="0.3">
      <c r="A182" s="156"/>
      <c r="B182" s="156"/>
      <c r="C182" s="156"/>
      <c r="D182" s="158"/>
      <c r="E182" s="106" t="e">
        <f t="shared" si="6"/>
        <v>#N/A</v>
      </c>
      <c r="F182" s="106" t="e">
        <f t="shared" si="7"/>
        <v>#N/A</v>
      </c>
      <c r="G182" s="98"/>
      <c r="U182" s="156"/>
      <c r="V182" s="156"/>
      <c r="W182" s="156"/>
      <c r="X182" s="158"/>
      <c r="Y182" s="106" t="e">
        <f t="shared" si="8"/>
        <v>#N/A</v>
      </c>
      <c r="Z182" s="106" t="e">
        <f t="shared" si="9"/>
        <v>#N/A</v>
      </c>
      <c r="AA182" s="98"/>
      <c r="AO182" s="156"/>
      <c r="AP182" s="156"/>
      <c r="AQ182" s="156"/>
      <c r="AR182" s="158"/>
      <c r="AS182" s="106" t="e">
        <f t="shared" si="10"/>
        <v>#N/A</v>
      </c>
      <c r="AT182" s="106" t="e">
        <f t="shared" si="11"/>
        <v>#N/A</v>
      </c>
      <c r="AU182" s="98"/>
    </row>
    <row r="183" x14ac:dyDescent="0.3">
      <c r="A183" s="156"/>
      <c r="B183" s="156"/>
      <c r="C183" s="156"/>
      <c r="D183" s="158"/>
      <c r="E183" s="106" t="e">
        <f t="shared" si="6"/>
        <v>#N/A</v>
      </c>
      <c r="F183" s="106" t="e">
        <f t="shared" si="7"/>
        <v>#N/A</v>
      </c>
      <c r="G183" s="98"/>
      <c r="U183" s="156"/>
      <c r="V183" s="156"/>
      <c r="W183" s="156"/>
      <c r="X183" s="158"/>
      <c r="Y183" s="106" t="e">
        <f t="shared" si="8"/>
        <v>#N/A</v>
      </c>
      <c r="Z183" s="106" t="e">
        <f t="shared" si="9"/>
        <v>#N/A</v>
      </c>
      <c r="AA183" s="98"/>
      <c r="AO183" s="156"/>
      <c r="AP183" s="156"/>
      <c r="AQ183" s="156"/>
      <c r="AR183" s="158"/>
      <c r="AS183" s="106" t="e">
        <f t="shared" si="10"/>
        <v>#N/A</v>
      </c>
      <c r="AT183" s="106" t="e">
        <f t="shared" si="11"/>
        <v>#N/A</v>
      </c>
      <c r="AU183" s="98"/>
    </row>
    <row r="184" x14ac:dyDescent="0.3">
      <c r="A184" s="156"/>
      <c r="B184" s="156"/>
      <c r="C184" s="156"/>
      <c r="D184" s="158"/>
      <c r="E184" s="106" t="e">
        <f t="shared" si="6"/>
        <v>#N/A</v>
      </c>
      <c r="F184" s="106" t="e">
        <f t="shared" si="7"/>
        <v>#N/A</v>
      </c>
      <c r="G184" s="98"/>
      <c r="U184" s="156"/>
      <c r="V184" s="156"/>
      <c r="W184" s="156"/>
      <c r="X184" s="158"/>
      <c r="Y184" s="106" t="e">
        <f t="shared" si="8"/>
        <v>#N/A</v>
      </c>
      <c r="Z184" s="106" t="e">
        <f t="shared" si="9"/>
        <v>#N/A</v>
      </c>
      <c r="AA184" s="98"/>
      <c r="AO184" s="156"/>
      <c r="AP184" s="156"/>
      <c r="AQ184" s="156"/>
      <c r="AR184" s="158"/>
      <c r="AS184" s="106" t="e">
        <f t="shared" si="10"/>
        <v>#N/A</v>
      </c>
      <c r="AT184" s="106" t="e">
        <f t="shared" si="11"/>
        <v>#N/A</v>
      </c>
      <c r="AU184" s="98"/>
    </row>
    <row r="185" x14ac:dyDescent="0.3">
      <c r="A185" s="156"/>
      <c r="B185" s="156"/>
      <c r="C185" s="156"/>
      <c r="D185" s="158"/>
      <c r="E185" s="106" t="e">
        <f t="shared" si="6"/>
        <v>#N/A</v>
      </c>
      <c r="F185" s="106" t="e">
        <f t="shared" si="7"/>
        <v>#N/A</v>
      </c>
      <c r="G185" s="98"/>
      <c r="U185" s="156"/>
      <c r="V185" s="156"/>
      <c r="W185" s="156"/>
      <c r="X185" s="158"/>
      <c r="Y185" s="106" t="e">
        <f t="shared" si="8"/>
        <v>#N/A</v>
      </c>
      <c r="Z185" s="106" t="e">
        <f t="shared" si="9"/>
        <v>#N/A</v>
      </c>
      <c r="AA185" s="98"/>
      <c r="AO185" s="156"/>
      <c r="AP185" s="156"/>
      <c r="AQ185" s="156"/>
      <c r="AR185" s="158"/>
      <c r="AS185" s="106" t="e">
        <f t="shared" si="10"/>
        <v>#N/A</v>
      </c>
      <c r="AT185" s="106" t="e">
        <f t="shared" si="11"/>
        <v>#N/A</v>
      </c>
      <c r="AU185" s="98"/>
    </row>
    <row r="186" x14ac:dyDescent="0.3">
      <c r="A186" s="156"/>
      <c r="B186" s="156"/>
      <c r="C186" s="156"/>
      <c r="D186" s="158"/>
      <c r="E186" s="106" t="e">
        <f t="shared" ref="E186:E249" si="12">IF(ISNUMBER(C186), 1+C186/100*5, NA())</f>
        <v>#N/A</v>
      </c>
      <c r="F186" s="106" t="e">
        <f t="shared" ref="F186:F249" si="13">IF(ISNUMBER(D186), D186, NA())</f>
        <v>#N/A</v>
      </c>
      <c r="G186" s="98"/>
      <c r="U186" s="156"/>
      <c r="V186" s="156"/>
      <c r="W186" s="156"/>
      <c r="X186" s="158"/>
      <c r="Y186" s="106" t="e">
        <f t="shared" ref="Y186:Y249" si="14">IF(ISNUMBER(W186), 1+W186/100*5, NA())</f>
        <v>#N/A</v>
      </c>
      <c r="Z186" s="106" t="e">
        <f t="shared" ref="Z186:Z249" si="15">IF(ISNUMBER(X186), X186, NA())</f>
        <v>#N/A</v>
      </c>
      <c r="AA186" s="98"/>
      <c r="AO186" s="156"/>
      <c r="AP186" s="156"/>
      <c r="AQ186" s="156"/>
      <c r="AR186" s="158"/>
      <c r="AS186" s="106" t="e">
        <f t="shared" ref="AS186:AS249" si="16">IF(ISNUMBER(AQ186), 1+AQ186/100*5, NA())</f>
        <v>#N/A</v>
      </c>
      <c r="AT186" s="106" t="e">
        <f t="shared" ref="AT186:AT249" si="17">IF(ISNUMBER(AR186), AR186, NA())</f>
        <v>#N/A</v>
      </c>
      <c r="AU186" s="98"/>
    </row>
    <row r="187" x14ac:dyDescent="0.3">
      <c r="A187" s="156"/>
      <c r="B187" s="156"/>
      <c r="C187" s="156"/>
      <c r="D187" s="158"/>
      <c r="E187" s="106" t="e">
        <f t="shared" si="12"/>
        <v>#N/A</v>
      </c>
      <c r="F187" s="106" t="e">
        <f t="shared" si="13"/>
        <v>#N/A</v>
      </c>
      <c r="G187" s="98"/>
      <c r="U187" s="156"/>
      <c r="V187" s="156"/>
      <c r="W187" s="156"/>
      <c r="X187" s="158"/>
      <c r="Y187" s="106" t="e">
        <f t="shared" si="14"/>
        <v>#N/A</v>
      </c>
      <c r="Z187" s="106" t="e">
        <f t="shared" si="15"/>
        <v>#N/A</v>
      </c>
      <c r="AA187" s="98"/>
      <c r="AO187" s="156"/>
      <c r="AP187" s="156"/>
      <c r="AQ187" s="156"/>
      <c r="AR187" s="158"/>
      <c r="AS187" s="106" t="e">
        <f t="shared" si="16"/>
        <v>#N/A</v>
      </c>
      <c r="AT187" s="106" t="e">
        <f t="shared" si="17"/>
        <v>#N/A</v>
      </c>
      <c r="AU187" s="98"/>
    </row>
    <row r="188" x14ac:dyDescent="0.3">
      <c r="A188" s="156"/>
      <c r="B188" s="156"/>
      <c r="C188" s="156"/>
      <c r="D188" s="158"/>
      <c r="E188" s="106" t="e">
        <f t="shared" si="12"/>
        <v>#N/A</v>
      </c>
      <c r="F188" s="106" t="e">
        <f t="shared" si="13"/>
        <v>#N/A</v>
      </c>
      <c r="G188" s="98"/>
      <c r="U188" s="156"/>
      <c r="V188" s="156"/>
      <c r="W188" s="156"/>
      <c r="X188" s="158"/>
      <c r="Y188" s="106" t="e">
        <f t="shared" si="14"/>
        <v>#N/A</v>
      </c>
      <c r="Z188" s="106" t="e">
        <f t="shared" si="15"/>
        <v>#N/A</v>
      </c>
      <c r="AA188" s="98"/>
      <c r="AO188" s="156"/>
      <c r="AP188" s="156"/>
      <c r="AQ188" s="156"/>
      <c r="AR188" s="158"/>
      <c r="AS188" s="106" t="e">
        <f t="shared" si="16"/>
        <v>#N/A</v>
      </c>
      <c r="AT188" s="106" t="e">
        <f t="shared" si="17"/>
        <v>#N/A</v>
      </c>
      <c r="AU188" s="98"/>
    </row>
    <row r="189" x14ac:dyDescent="0.3">
      <c r="A189" s="156"/>
      <c r="B189" s="156"/>
      <c r="C189" s="156"/>
      <c r="D189" s="158"/>
      <c r="E189" s="106" t="e">
        <f t="shared" si="12"/>
        <v>#N/A</v>
      </c>
      <c r="F189" s="106" t="e">
        <f t="shared" si="13"/>
        <v>#N/A</v>
      </c>
      <c r="G189" s="98"/>
      <c r="U189" s="156"/>
      <c r="V189" s="156"/>
      <c r="W189" s="156"/>
      <c r="X189" s="158"/>
      <c r="Y189" s="106" t="e">
        <f t="shared" si="14"/>
        <v>#N/A</v>
      </c>
      <c r="Z189" s="106" t="e">
        <f t="shared" si="15"/>
        <v>#N/A</v>
      </c>
      <c r="AA189" s="98"/>
      <c r="AO189" s="156"/>
      <c r="AP189" s="156"/>
      <c r="AQ189" s="156"/>
      <c r="AR189" s="158"/>
      <c r="AS189" s="106" t="e">
        <f t="shared" si="16"/>
        <v>#N/A</v>
      </c>
      <c r="AT189" s="106" t="e">
        <f t="shared" si="17"/>
        <v>#N/A</v>
      </c>
      <c r="AU189" s="98"/>
    </row>
    <row r="190" x14ac:dyDescent="0.3">
      <c r="A190" s="156"/>
      <c r="B190" s="156"/>
      <c r="C190" s="156"/>
      <c r="D190" s="158"/>
      <c r="E190" s="106" t="e">
        <f t="shared" si="12"/>
        <v>#N/A</v>
      </c>
      <c r="F190" s="106" t="e">
        <f t="shared" si="13"/>
        <v>#N/A</v>
      </c>
      <c r="G190" s="98"/>
      <c r="U190" s="156"/>
      <c r="V190" s="156"/>
      <c r="W190" s="156"/>
      <c r="X190" s="158"/>
      <c r="Y190" s="106" t="e">
        <f t="shared" si="14"/>
        <v>#N/A</v>
      </c>
      <c r="Z190" s="106" t="e">
        <f t="shared" si="15"/>
        <v>#N/A</v>
      </c>
      <c r="AA190" s="98"/>
      <c r="AO190" s="156"/>
      <c r="AP190" s="156"/>
      <c r="AQ190" s="156"/>
      <c r="AR190" s="158"/>
      <c r="AS190" s="106" t="e">
        <f t="shared" si="16"/>
        <v>#N/A</v>
      </c>
      <c r="AT190" s="106" t="e">
        <f t="shared" si="17"/>
        <v>#N/A</v>
      </c>
      <c r="AU190" s="98"/>
    </row>
    <row r="191" x14ac:dyDescent="0.3">
      <c r="A191" s="156"/>
      <c r="B191" s="156"/>
      <c r="C191" s="156"/>
      <c r="D191" s="158"/>
      <c r="E191" s="106" t="e">
        <f t="shared" si="12"/>
        <v>#N/A</v>
      </c>
      <c r="F191" s="106" t="e">
        <f t="shared" si="13"/>
        <v>#N/A</v>
      </c>
      <c r="G191" s="98"/>
      <c r="U191" s="156"/>
      <c r="V191" s="156"/>
      <c r="W191" s="156"/>
      <c r="X191" s="158"/>
      <c r="Y191" s="106" t="e">
        <f t="shared" si="14"/>
        <v>#N/A</v>
      </c>
      <c r="Z191" s="106" t="e">
        <f t="shared" si="15"/>
        <v>#N/A</v>
      </c>
      <c r="AA191" s="98"/>
      <c r="AO191" s="156"/>
      <c r="AP191" s="156"/>
      <c r="AQ191" s="156"/>
      <c r="AR191" s="158"/>
      <c r="AS191" s="106" t="e">
        <f t="shared" si="16"/>
        <v>#N/A</v>
      </c>
      <c r="AT191" s="106" t="e">
        <f t="shared" si="17"/>
        <v>#N/A</v>
      </c>
      <c r="AU191" s="98"/>
    </row>
    <row r="192" x14ac:dyDescent="0.3">
      <c r="A192" s="156"/>
      <c r="B192" s="156"/>
      <c r="C192" s="156"/>
      <c r="D192" s="158"/>
      <c r="E192" s="106" t="e">
        <f t="shared" si="12"/>
        <v>#N/A</v>
      </c>
      <c r="F192" s="106" t="e">
        <f t="shared" si="13"/>
        <v>#N/A</v>
      </c>
      <c r="G192" s="98"/>
      <c r="U192" s="156"/>
      <c r="V192" s="156"/>
      <c r="W192" s="156"/>
      <c r="X192" s="158"/>
      <c r="Y192" s="106" t="e">
        <f t="shared" si="14"/>
        <v>#N/A</v>
      </c>
      <c r="Z192" s="106" t="e">
        <f t="shared" si="15"/>
        <v>#N/A</v>
      </c>
      <c r="AA192" s="98"/>
      <c r="AO192" s="156"/>
      <c r="AP192" s="156"/>
      <c r="AQ192" s="156"/>
      <c r="AR192" s="158"/>
      <c r="AS192" s="106" t="e">
        <f t="shared" si="16"/>
        <v>#N/A</v>
      </c>
      <c r="AT192" s="106" t="e">
        <f t="shared" si="17"/>
        <v>#N/A</v>
      </c>
      <c r="AU192" s="98"/>
    </row>
    <row r="193" x14ac:dyDescent="0.3">
      <c r="A193" s="156"/>
      <c r="B193" s="156"/>
      <c r="C193" s="156"/>
      <c r="D193" s="158"/>
      <c r="E193" s="106" t="e">
        <f t="shared" si="12"/>
        <v>#N/A</v>
      </c>
      <c r="F193" s="106" t="e">
        <f t="shared" si="13"/>
        <v>#N/A</v>
      </c>
      <c r="G193" s="98"/>
      <c r="U193" s="156"/>
      <c r="V193" s="156"/>
      <c r="W193" s="156"/>
      <c r="X193" s="158"/>
      <c r="Y193" s="106" t="e">
        <f t="shared" si="14"/>
        <v>#N/A</v>
      </c>
      <c r="Z193" s="106" t="e">
        <f t="shared" si="15"/>
        <v>#N/A</v>
      </c>
      <c r="AA193" s="98"/>
      <c r="AO193" s="156"/>
      <c r="AP193" s="156"/>
      <c r="AQ193" s="156"/>
      <c r="AR193" s="158"/>
      <c r="AS193" s="106" t="e">
        <f t="shared" si="16"/>
        <v>#N/A</v>
      </c>
      <c r="AT193" s="106" t="e">
        <f t="shared" si="17"/>
        <v>#N/A</v>
      </c>
      <c r="AU193" s="98"/>
    </row>
    <row r="194" x14ac:dyDescent="0.3">
      <c r="A194" s="156"/>
      <c r="B194" s="156"/>
      <c r="C194" s="156"/>
      <c r="D194" s="158"/>
      <c r="E194" s="106" t="e">
        <f t="shared" si="12"/>
        <v>#N/A</v>
      </c>
      <c r="F194" s="106" t="e">
        <f t="shared" si="13"/>
        <v>#N/A</v>
      </c>
      <c r="G194" s="98"/>
      <c r="U194" s="156"/>
      <c r="V194" s="156"/>
      <c r="W194" s="156"/>
      <c r="X194" s="158"/>
      <c r="Y194" s="106" t="e">
        <f t="shared" si="14"/>
        <v>#N/A</v>
      </c>
      <c r="Z194" s="106" t="e">
        <f t="shared" si="15"/>
        <v>#N/A</v>
      </c>
      <c r="AA194" s="98"/>
      <c r="AO194" s="156"/>
      <c r="AP194" s="156"/>
      <c r="AQ194" s="156"/>
      <c r="AR194" s="158"/>
      <c r="AS194" s="106" t="e">
        <f t="shared" si="16"/>
        <v>#N/A</v>
      </c>
      <c r="AT194" s="106" t="e">
        <f t="shared" si="17"/>
        <v>#N/A</v>
      </c>
      <c r="AU194" s="98"/>
    </row>
    <row r="195" x14ac:dyDescent="0.3">
      <c r="A195" s="156"/>
      <c r="B195" s="156"/>
      <c r="C195" s="156"/>
      <c r="D195" s="158"/>
      <c r="E195" s="106" t="e">
        <f t="shared" si="12"/>
        <v>#N/A</v>
      </c>
      <c r="F195" s="106" t="e">
        <f t="shared" si="13"/>
        <v>#N/A</v>
      </c>
      <c r="G195" s="98"/>
      <c r="U195" s="156"/>
      <c r="V195" s="156"/>
      <c r="W195" s="156"/>
      <c r="X195" s="158"/>
      <c r="Y195" s="106" t="e">
        <f t="shared" si="14"/>
        <v>#N/A</v>
      </c>
      <c r="Z195" s="106" t="e">
        <f t="shared" si="15"/>
        <v>#N/A</v>
      </c>
      <c r="AA195" s="98"/>
      <c r="AO195" s="156"/>
      <c r="AP195" s="156"/>
      <c r="AQ195" s="156"/>
      <c r="AR195" s="158"/>
      <c r="AS195" s="106" t="e">
        <f t="shared" si="16"/>
        <v>#N/A</v>
      </c>
      <c r="AT195" s="106" t="e">
        <f t="shared" si="17"/>
        <v>#N/A</v>
      </c>
      <c r="AU195" s="98"/>
    </row>
    <row r="196" x14ac:dyDescent="0.3">
      <c r="A196" s="156"/>
      <c r="B196" s="156"/>
      <c r="C196" s="156"/>
      <c r="D196" s="158"/>
      <c r="E196" s="106" t="e">
        <f t="shared" si="12"/>
        <v>#N/A</v>
      </c>
      <c r="F196" s="106" t="e">
        <f t="shared" si="13"/>
        <v>#N/A</v>
      </c>
      <c r="G196" s="98"/>
      <c r="U196" s="156"/>
      <c r="V196" s="156"/>
      <c r="W196" s="156"/>
      <c r="X196" s="158"/>
      <c r="Y196" s="106" t="e">
        <f t="shared" si="14"/>
        <v>#N/A</v>
      </c>
      <c r="Z196" s="106" t="e">
        <f t="shared" si="15"/>
        <v>#N/A</v>
      </c>
      <c r="AA196" s="98"/>
      <c r="AO196" s="156"/>
      <c r="AP196" s="156"/>
      <c r="AQ196" s="156"/>
      <c r="AR196" s="158"/>
      <c r="AS196" s="106" t="e">
        <f t="shared" si="16"/>
        <v>#N/A</v>
      </c>
      <c r="AT196" s="106" t="e">
        <f t="shared" si="17"/>
        <v>#N/A</v>
      </c>
      <c r="AU196" s="98"/>
    </row>
    <row r="197" x14ac:dyDescent="0.3">
      <c r="A197" s="156"/>
      <c r="B197" s="156"/>
      <c r="C197" s="156"/>
      <c r="D197" s="158"/>
      <c r="E197" s="106" t="e">
        <f t="shared" si="12"/>
        <v>#N/A</v>
      </c>
      <c r="F197" s="106" t="e">
        <f t="shared" si="13"/>
        <v>#N/A</v>
      </c>
      <c r="G197" s="98"/>
      <c r="U197" s="156"/>
      <c r="V197" s="156"/>
      <c r="W197" s="156"/>
      <c r="X197" s="158"/>
      <c r="Y197" s="106" t="e">
        <f t="shared" si="14"/>
        <v>#N/A</v>
      </c>
      <c r="Z197" s="106" t="e">
        <f t="shared" si="15"/>
        <v>#N/A</v>
      </c>
      <c r="AA197" s="98"/>
      <c r="AO197" s="156"/>
      <c r="AP197" s="156"/>
      <c r="AQ197" s="156"/>
      <c r="AR197" s="158"/>
      <c r="AS197" s="106" t="e">
        <f t="shared" si="16"/>
        <v>#N/A</v>
      </c>
      <c r="AT197" s="106" t="e">
        <f t="shared" si="17"/>
        <v>#N/A</v>
      </c>
      <c r="AU197" s="98"/>
    </row>
    <row r="198" x14ac:dyDescent="0.3">
      <c r="A198" s="156"/>
      <c r="B198" s="156"/>
      <c r="C198" s="156"/>
      <c r="D198" s="158"/>
      <c r="E198" s="106" t="e">
        <f t="shared" si="12"/>
        <v>#N/A</v>
      </c>
      <c r="F198" s="106" t="e">
        <f t="shared" si="13"/>
        <v>#N/A</v>
      </c>
      <c r="G198" s="98"/>
      <c r="U198" s="156"/>
      <c r="V198" s="156"/>
      <c r="W198" s="156"/>
      <c r="X198" s="158"/>
      <c r="Y198" s="106" t="e">
        <f t="shared" si="14"/>
        <v>#N/A</v>
      </c>
      <c r="Z198" s="106" t="e">
        <f t="shared" si="15"/>
        <v>#N/A</v>
      </c>
      <c r="AA198" s="98"/>
      <c r="AO198" s="156"/>
      <c r="AP198" s="156"/>
      <c r="AQ198" s="156"/>
      <c r="AR198" s="158"/>
      <c r="AS198" s="106" t="e">
        <f t="shared" si="16"/>
        <v>#N/A</v>
      </c>
      <c r="AT198" s="106" t="e">
        <f t="shared" si="17"/>
        <v>#N/A</v>
      </c>
      <c r="AU198" s="98"/>
    </row>
    <row r="199" x14ac:dyDescent="0.3">
      <c r="A199" s="156"/>
      <c r="B199" s="156"/>
      <c r="C199" s="156"/>
      <c r="D199" s="158"/>
      <c r="E199" s="106" t="e">
        <f t="shared" si="12"/>
        <v>#N/A</v>
      </c>
      <c r="F199" s="106" t="e">
        <f t="shared" si="13"/>
        <v>#N/A</v>
      </c>
      <c r="G199" s="98"/>
      <c r="U199" s="156"/>
      <c r="V199" s="156"/>
      <c r="W199" s="156"/>
      <c r="X199" s="158"/>
      <c r="Y199" s="106" t="e">
        <f t="shared" si="14"/>
        <v>#N/A</v>
      </c>
      <c r="Z199" s="106" t="e">
        <f t="shared" si="15"/>
        <v>#N/A</v>
      </c>
      <c r="AA199" s="98"/>
      <c r="AO199" s="156"/>
      <c r="AP199" s="156"/>
      <c r="AQ199" s="156"/>
      <c r="AR199" s="158"/>
      <c r="AS199" s="106" t="e">
        <f t="shared" si="16"/>
        <v>#N/A</v>
      </c>
      <c r="AT199" s="106" t="e">
        <f t="shared" si="17"/>
        <v>#N/A</v>
      </c>
      <c r="AU199" s="98"/>
    </row>
    <row r="200" x14ac:dyDescent="0.3">
      <c r="A200" s="156"/>
      <c r="B200" s="156"/>
      <c r="C200" s="156"/>
      <c r="D200" s="158"/>
      <c r="E200" s="106" t="e">
        <f t="shared" si="12"/>
        <v>#N/A</v>
      </c>
      <c r="F200" s="106" t="e">
        <f t="shared" si="13"/>
        <v>#N/A</v>
      </c>
      <c r="G200" s="98"/>
      <c r="U200" s="156"/>
      <c r="V200" s="156"/>
      <c r="W200" s="156"/>
      <c r="X200" s="158"/>
      <c r="Y200" s="106" t="e">
        <f t="shared" si="14"/>
        <v>#N/A</v>
      </c>
      <c r="Z200" s="106" t="e">
        <f t="shared" si="15"/>
        <v>#N/A</v>
      </c>
      <c r="AA200" s="98"/>
      <c r="AO200" s="156"/>
      <c r="AP200" s="156"/>
      <c r="AQ200" s="156"/>
      <c r="AR200" s="158"/>
      <c r="AS200" s="106" t="e">
        <f t="shared" si="16"/>
        <v>#N/A</v>
      </c>
      <c r="AT200" s="106" t="e">
        <f t="shared" si="17"/>
        <v>#N/A</v>
      </c>
      <c r="AU200" s="98"/>
    </row>
    <row r="201" x14ac:dyDescent="0.3">
      <c r="A201" s="156"/>
      <c r="B201" s="156"/>
      <c r="C201" s="156"/>
      <c r="D201" s="158"/>
      <c r="E201" s="106" t="e">
        <f t="shared" si="12"/>
        <v>#N/A</v>
      </c>
      <c r="F201" s="106" t="e">
        <f t="shared" si="13"/>
        <v>#N/A</v>
      </c>
      <c r="G201" s="98"/>
      <c r="U201" s="156"/>
      <c r="V201" s="156"/>
      <c r="W201" s="156"/>
      <c r="X201" s="158"/>
      <c r="Y201" s="106" t="e">
        <f t="shared" si="14"/>
        <v>#N/A</v>
      </c>
      <c r="Z201" s="106" t="e">
        <f t="shared" si="15"/>
        <v>#N/A</v>
      </c>
      <c r="AA201" s="98"/>
      <c r="AO201" s="156"/>
      <c r="AP201" s="156"/>
      <c r="AQ201" s="156"/>
      <c r="AR201" s="158"/>
      <c r="AS201" s="106" t="e">
        <f t="shared" si="16"/>
        <v>#N/A</v>
      </c>
      <c r="AT201" s="106" t="e">
        <f t="shared" si="17"/>
        <v>#N/A</v>
      </c>
      <c r="AU201" s="98"/>
    </row>
    <row r="202" x14ac:dyDescent="0.3">
      <c r="A202" s="156"/>
      <c r="B202" s="156"/>
      <c r="C202" s="156"/>
      <c r="D202" s="158"/>
      <c r="E202" s="106" t="e">
        <f t="shared" si="12"/>
        <v>#N/A</v>
      </c>
      <c r="F202" s="106" t="e">
        <f t="shared" si="13"/>
        <v>#N/A</v>
      </c>
      <c r="G202" s="98"/>
      <c r="U202" s="156"/>
      <c r="V202" s="156"/>
      <c r="W202" s="156"/>
      <c r="X202" s="158"/>
      <c r="Y202" s="106" t="e">
        <f t="shared" si="14"/>
        <v>#N/A</v>
      </c>
      <c r="Z202" s="106" t="e">
        <f t="shared" si="15"/>
        <v>#N/A</v>
      </c>
      <c r="AA202" s="98"/>
      <c r="AO202" s="156"/>
      <c r="AP202" s="156"/>
      <c r="AQ202" s="156"/>
      <c r="AR202" s="158"/>
      <c r="AS202" s="106" t="e">
        <f t="shared" si="16"/>
        <v>#N/A</v>
      </c>
      <c r="AT202" s="106" t="e">
        <f t="shared" si="17"/>
        <v>#N/A</v>
      </c>
      <c r="AU202" s="98"/>
    </row>
    <row r="203" x14ac:dyDescent="0.3">
      <c r="A203" s="156"/>
      <c r="B203" s="156"/>
      <c r="C203" s="156"/>
      <c r="D203" s="158"/>
      <c r="E203" s="106" t="e">
        <f t="shared" si="12"/>
        <v>#N/A</v>
      </c>
      <c r="F203" s="106" t="e">
        <f t="shared" si="13"/>
        <v>#N/A</v>
      </c>
      <c r="G203" s="98"/>
      <c r="U203" s="156"/>
      <c r="V203" s="156"/>
      <c r="W203" s="156"/>
      <c r="X203" s="158"/>
      <c r="Y203" s="106" t="e">
        <f t="shared" si="14"/>
        <v>#N/A</v>
      </c>
      <c r="Z203" s="106" t="e">
        <f t="shared" si="15"/>
        <v>#N/A</v>
      </c>
      <c r="AA203" s="98"/>
      <c r="AO203" s="156"/>
      <c r="AP203" s="156"/>
      <c r="AQ203" s="156"/>
      <c r="AR203" s="158"/>
      <c r="AS203" s="106" t="e">
        <f t="shared" si="16"/>
        <v>#N/A</v>
      </c>
      <c r="AT203" s="106" t="e">
        <f t="shared" si="17"/>
        <v>#N/A</v>
      </c>
      <c r="AU203" s="98"/>
    </row>
    <row r="204" x14ac:dyDescent="0.3">
      <c r="A204" s="156"/>
      <c r="B204" s="156"/>
      <c r="C204" s="156"/>
      <c r="D204" s="158"/>
      <c r="E204" s="106" t="e">
        <f t="shared" si="12"/>
        <v>#N/A</v>
      </c>
      <c r="F204" s="106" t="e">
        <f t="shared" si="13"/>
        <v>#N/A</v>
      </c>
      <c r="G204" s="98"/>
      <c r="U204" s="156"/>
      <c r="V204" s="156"/>
      <c r="W204" s="156"/>
      <c r="X204" s="158"/>
      <c r="Y204" s="106" t="e">
        <f t="shared" si="14"/>
        <v>#N/A</v>
      </c>
      <c r="Z204" s="106" t="e">
        <f t="shared" si="15"/>
        <v>#N/A</v>
      </c>
      <c r="AA204" s="98"/>
      <c r="AO204" s="156"/>
      <c r="AP204" s="156"/>
      <c r="AQ204" s="156"/>
      <c r="AR204" s="158"/>
      <c r="AS204" s="106" t="e">
        <f t="shared" si="16"/>
        <v>#N/A</v>
      </c>
      <c r="AT204" s="106" t="e">
        <f t="shared" si="17"/>
        <v>#N/A</v>
      </c>
      <c r="AU204" s="98"/>
    </row>
    <row r="205" x14ac:dyDescent="0.3">
      <c r="A205" s="156"/>
      <c r="B205" s="156"/>
      <c r="C205" s="156"/>
      <c r="D205" s="158"/>
      <c r="E205" s="106" t="e">
        <f t="shared" si="12"/>
        <v>#N/A</v>
      </c>
      <c r="F205" s="106" t="e">
        <f t="shared" si="13"/>
        <v>#N/A</v>
      </c>
      <c r="G205" s="98"/>
      <c r="U205" s="156"/>
      <c r="V205" s="156"/>
      <c r="W205" s="156"/>
      <c r="X205" s="158"/>
      <c r="Y205" s="106" t="e">
        <f t="shared" si="14"/>
        <v>#N/A</v>
      </c>
      <c r="Z205" s="106" t="e">
        <f t="shared" si="15"/>
        <v>#N/A</v>
      </c>
      <c r="AA205" s="98"/>
      <c r="AO205" s="156"/>
      <c r="AP205" s="156"/>
      <c r="AQ205" s="156"/>
      <c r="AR205" s="158"/>
      <c r="AS205" s="106" t="e">
        <f t="shared" si="16"/>
        <v>#N/A</v>
      </c>
      <c r="AT205" s="106" t="e">
        <f t="shared" si="17"/>
        <v>#N/A</v>
      </c>
      <c r="AU205" s="98"/>
    </row>
    <row r="206" x14ac:dyDescent="0.3">
      <c r="A206" s="156"/>
      <c r="B206" s="156"/>
      <c r="C206" s="156"/>
      <c r="D206" s="158"/>
      <c r="E206" s="106" t="e">
        <f t="shared" si="12"/>
        <v>#N/A</v>
      </c>
      <c r="F206" s="106" t="e">
        <f t="shared" si="13"/>
        <v>#N/A</v>
      </c>
      <c r="G206" s="98"/>
      <c r="U206" s="156"/>
      <c r="V206" s="156"/>
      <c r="W206" s="156"/>
      <c r="X206" s="158"/>
      <c r="Y206" s="106" t="e">
        <f t="shared" si="14"/>
        <v>#N/A</v>
      </c>
      <c r="Z206" s="106" t="e">
        <f t="shared" si="15"/>
        <v>#N/A</v>
      </c>
      <c r="AA206" s="98"/>
      <c r="AO206" s="156"/>
      <c r="AP206" s="156"/>
      <c r="AQ206" s="156"/>
      <c r="AR206" s="158"/>
      <c r="AS206" s="106" t="e">
        <f t="shared" si="16"/>
        <v>#N/A</v>
      </c>
      <c r="AT206" s="106" t="e">
        <f t="shared" si="17"/>
        <v>#N/A</v>
      </c>
      <c r="AU206" s="98"/>
    </row>
    <row r="207" x14ac:dyDescent="0.3">
      <c r="A207" s="156"/>
      <c r="B207" s="156"/>
      <c r="C207" s="156"/>
      <c r="D207" s="158"/>
      <c r="E207" s="106" t="e">
        <f t="shared" si="12"/>
        <v>#N/A</v>
      </c>
      <c r="F207" s="106" t="e">
        <f t="shared" si="13"/>
        <v>#N/A</v>
      </c>
      <c r="G207" s="98"/>
      <c r="U207" s="156"/>
      <c r="V207" s="156"/>
      <c r="W207" s="156"/>
      <c r="X207" s="158"/>
      <c r="Y207" s="106" t="e">
        <f t="shared" si="14"/>
        <v>#N/A</v>
      </c>
      <c r="Z207" s="106" t="e">
        <f t="shared" si="15"/>
        <v>#N/A</v>
      </c>
      <c r="AA207" s="98"/>
      <c r="AO207" s="156"/>
      <c r="AP207" s="156"/>
      <c r="AQ207" s="156"/>
      <c r="AR207" s="158"/>
      <c r="AS207" s="106" t="e">
        <f t="shared" si="16"/>
        <v>#N/A</v>
      </c>
      <c r="AT207" s="106" t="e">
        <f t="shared" si="17"/>
        <v>#N/A</v>
      </c>
      <c r="AU207" s="98"/>
    </row>
    <row r="208" x14ac:dyDescent="0.3">
      <c r="A208" s="156"/>
      <c r="B208" s="156"/>
      <c r="C208" s="156"/>
      <c r="D208" s="158"/>
      <c r="E208" s="106" t="e">
        <f t="shared" si="12"/>
        <v>#N/A</v>
      </c>
      <c r="F208" s="106" t="e">
        <f t="shared" si="13"/>
        <v>#N/A</v>
      </c>
      <c r="G208" s="98"/>
      <c r="U208" s="156"/>
      <c r="V208" s="156"/>
      <c r="W208" s="156"/>
      <c r="X208" s="158"/>
      <c r="Y208" s="106" t="e">
        <f t="shared" si="14"/>
        <v>#N/A</v>
      </c>
      <c r="Z208" s="106" t="e">
        <f t="shared" si="15"/>
        <v>#N/A</v>
      </c>
      <c r="AA208" s="98"/>
      <c r="AO208" s="156"/>
      <c r="AP208" s="156"/>
      <c r="AQ208" s="156"/>
      <c r="AR208" s="158"/>
      <c r="AS208" s="106" t="e">
        <f t="shared" si="16"/>
        <v>#N/A</v>
      </c>
      <c r="AT208" s="106" t="e">
        <f t="shared" si="17"/>
        <v>#N/A</v>
      </c>
      <c r="AU208" s="98"/>
    </row>
    <row r="209" x14ac:dyDescent="0.3">
      <c r="A209" s="156"/>
      <c r="B209" s="156"/>
      <c r="C209" s="156"/>
      <c r="D209" s="158"/>
      <c r="E209" s="106" t="e">
        <f t="shared" si="12"/>
        <v>#N/A</v>
      </c>
      <c r="F209" s="106" t="e">
        <f t="shared" si="13"/>
        <v>#N/A</v>
      </c>
      <c r="G209" s="98"/>
      <c r="U209" s="156"/>
      <c r="V209" s="156"/>
      <c r="W209" s="156"/>
      <c r="X209" s="158"/>
      <c r="Y209" s="106" t="e">
        <f t="shared" si="14"/>
        <v>#N/A</v>
      </c>
      <c r="Z209" s="106" t="e">
        <f t="shared" si="15"/>
        <v>#N/A</v>
      </c>
      <c r="AA209" s="98"/>
      <c r="AO209" s="156"/>
      <c r="AP209" s="156"/>
      <c r="AQ209" s="156"/>
      <c r="AR209" s="158"/>
      <c r="AS209" s="106" t="e">
        <f t="shared" si="16"/>
        <v>#N/A</v>
      </c>
      <c r="AT209" s="106" t="e">
        <f t="shared" si="17"/>
        <v>#N/A</v>
      </c>
      <c r="AU209" s="98"/>
    </row>
    <row r="210" x14ac:dyDescent="0.3">
      <c r="A210" s="156"/>
      <c r="B210" s="156"/>
      <c r="C210" s="156"/>
      <c r="D210" s="158"/>
      <c r="E210" s="106" t="e">
        <f t="shared" si="12"/>
        <v>#N/A</v>
      </c>
      <c r="F210" s="106" t="e">
        <f t="shared" si="13"/>
        <v>#N/A</v>
      </c>
      <c r="G210" s="98"/>
      <c r="U210" s="156"/>
      <c r="V210" s="156"/>
      <c r="W210" s="156"/>
      <c r="X210" s="158"/>
      <c r="Y210" s="106" t="e">
        <f t="shared" si="14"/>
        <v>#N/A</v>
      </c>
      <c r="Z210" s="106" t="e">
        <f t="shared" si="15"/>
        <v>#N/A</v>
      </c>
      <c r="AA210" s="98"/>
      <c r="AO210" s="156"/>
      <c r="AP210" s="156"/>
      <c r="AQ210" s="156"/>
      <c r="AR210" s="158"/>
      <c r="AS210" s="106" t="e">
        <f t="shared" si="16"/>
        <v>#N/A</v>
      </c>
      <c r="AT210" s="106" t="e">
        <f t="shared" si="17"/>
        <v>#N/A</v>
      </c>
      <c r="AU210" s="98"/>
    </row>
    <row r="211" x14ac:dyDescent="0.3">
      <c r="A211" s="156"/>
      <c r="B211" s="156"/>
      <c r="C211" s="156"/>
      <c r="D211" s="158"/>
      <c r="E211" s="106" t="e">
        <f t="shared" si="12"/>
        <v>#N/A</v>
      </c>
      <c r="F211" s="106" t="e">
        <f t="shared" si="13"/>
        <v>#N/A</v>
      </c>
      <c r="G211" s="98"/>
      <c r="U211" s="156"/>
      <c r="V211" s="156"/>
      <c r="W211" s="156"/>
      <c r="X211" s="158"/>
      <c r="Y211" s="106" t="e">
        <f t="shared" si="14"/>
        <v>#N/A</v>
      </c>
      <c r="Z211" s="106" t="e">
        <f t="shared" si="15"/>
        <v>#N/A</v>
      </c>
      <c r="AA211" s="98"/>
      <c r="AO211" s="156"/>
      <c r="AP211" s="156"/>
      <c r="AQ211" s="156"/>
      <c r="AR211" s="158"/>
      <c r="AS211" s="106" t="e">
        <f t="shared" si="16"/>
        <v>#N/A</v>
      </c>
      <c r="AT211" s="106" t="e">
        <f t="shared" si="17"/>
        <v>#N/A</v>
      </c>
      <c r="AU211" s="98"/>
    </row>
    <row r="212" x14ac:dyDescent="0.3">
      <c r="A212" s="156"/>
      <c r="B212" s="156"/>
      <c r="C212" s="156"/>
      <c r="D212" s="158"/>
      <c r="E212" s="106" t="e">
        <f t="shared" si="12"/>
        <v>#N/A</v>
      </c>
      <c r="F212" s="106" t="e">
        <f t="shared" si="13"/>
        <v>#N/A</v>
      </c>
      <c r="G212" s="98"/>
      <c r="U212" s="156"/>
      <c r="V212" s="156"/>
      <c r="W212" s="156"/>
      <c r="X212" s="158"/>
      <c r="Y212" s="106" t="e">
        <f t="shared" si="14"/>
        <v>#N/A</v>
      </c>
      <c r="Z212" s="106" t="e">
        <f t="shared" si="15"/>
        <v>#N/A</v>
      </c>
      <c r="AA212" s="98"/>
      <c r="AO212" s="156"/>
      <c r="AP212" s="156"/>
      <c r="AQ212" s="156"/>
      <c r="AR212" s="158"/>
      <c r="AS212" s="106" t="e">
        <f t="shared" si="16"/>
        <v>#N/A</v>
      </c>
      <c r="AT212" s="106" t="e">
        <f t="shared" si="17"/>
        <v>#N/A</v>
      </c>
      <c r="AU212" s="98"/>
    </row>
    <row r="213" x14ac:dyDescent="0.3">
      <c r="A213" s="156"/>
      <c r="B213" s="156"/>
      <c r="C213" s="156"/>
      <c r="D213" s="158"/>
      <c r="E213" s="106" t="e">
        <f t="shared" si="12"/>
        <v>#N/A</v>
      </c>
      <c r="F213" s="106" t="e">
        <f t="shared" si="13"/>
        <v>#N/A</v>
      </c>
      <c r="G213" s="98"/>
      <c r="U213" s="156"/>
      <c r="V213" s="156"/>
      <c r="W213" s="156"/>
      <c r="X213" s="158"/>
      <c r="Y213" s="106" t="e">
        <f t="shared" si="14"/>
        <v>#N/A</v>
      </c>
      <c r="Z213" s="106" t="e">
        <f t="shared" si="15"/>
        <v>#N/A</v>
      </c>
      <c r="AA213" s="98"/>
      <c r="AO213" s="156"/>
      <c r="AP213" s="156"/>
      <c r="AQ213" s="156"/>
      <c r="AR213" s="158"/>
      <c r="AS213" s="106" t="e">
        <f t="shared" si="16"/>
        <v>#N/A</v>
      </c>
      <c r="AT213" s="106" t="e">
        <f t="shared" si="17"/>
        <v>#N/A</v>
      </c>
      <c r="AU213" s="98"/>
    </row>
    <row r="214" x14ac:dyDescent="0.3">
      <c r="A214" s="156"/>
      <c r="B214" s="156"/>
      <c r="C214" s="156"/>
      <c r="D214" s="158"/>
      <c r="E214" s="106" t="e">
        <f t="shared" si="12"/>
        <v>#N/A</v>
      </c>
      <c r="F214" s="106" t="e">
        <f t="shared" si="13"/>
        <v>#N/A</v>
      </c>
      <c r="G214" s="98"/>
      <c r="U214" s="156"/>
      <c r="V214" s="156"/>
      <c r="W214" s="156"/>
      <c r="X214" s="158"/>
      <c r="Y214" s="106" t="e">
        <f t="shared" si="14"/>
        <v>#N/A</v>
      </c>
      <c r="Z214" s="106" t="e">
        <f t="shared" si="15"/>
        <v>#N/A</v>
      </c>
      <c r="AA214" s="98"/>
      <c r="AO214" s="156"/>
      <c r="AP214" s="156"/>
      <c r="AQ214" s="156"/>
      <c r="AR214" s="158"/>
      <c r="AS214" s="106" t="e">
        <f t="shared" si="16"/>
        <v>#N/A</v>
      </c>
      <c r="AT214" s="106" t="e">
        <f t="shared" si="17"/>
        <v>#N/A</v>
      </c>
      <c r="AU214" s="98"/>
    </row>
    <row r="215" x14ac:dyDescent="0.3">
      <c r="A215" s="156"/>
      <c r="B215" s="156"/>
      <c r="C215" s="156"/>
      <c r="D215" s="158"/>
      <c r="E215" s="106" t="e">
        <f t="shared" si="12"/>
        <v>#N/A</v>
      </c>
      <c r="F215" s="106" t="e">
        <f t="shared" si="13"/>
        <v>#N/A</v>
      </c>
      <c r="G215" s="98"/>
      <c r="U215" s="156"/>
      <c r="V215" s="156"/>
      <c r="W215" s="156"/>
      <c r="X215" s="158"/>
      <c r="Y215" s="106" t="e">
        <f t="shared" si="14"/>
        <v>#N/A</v>
      </c>
      <c r="Z215" s="106" t="e">
        <f t="shared" si="15"/>
        <v>#N/A</v>
      </c>
      <c r="AA215" s="98"/>
      <c r="AO215" s="156"/>
      <c r="AP215" s="156"/>
      <c r="AQ215" s="156"/>
      <c r="AR215" s="158"/>
      <c r="AS215" s="106" t="e">
        <f t="shared" si="16"/>
        <v>#N/A</v>
      </c>
      <c r="AT215" s="106" t="e">
        <f t="shared" si="17"/>
        <v>#N/A</v>
      </c>
      <c r="AU215" s="98"/>
    </row>
    <row r="216" x14ac:dyDescent="0.3">
      <c r="A216" s="156"/>
      <c r="B216" s="156"/>
      <c r="C216" s="156"/>
      <c r="D216" s="158"/>
      <c r="E216" s="106" t="e">
        <f t="shared" si="12"/>
        <v>#N/A</v>
      </c>
      <c r="F216" s="106" t="e">
        <f t="shared" si="13"/>
        <v>#N/A</v>
      </c>
      <c r="G216" s="98"/>
      <c r="U216" s="156"/>
      <c r="V216" s="156"/>
      <c r="W216" s="156"/>
      <c r="X216" s="158"/>
      <c r="Y216" s="106" t="e">
        <f t="shared" si="14"/>
        <v>#N/A</v>
      </c>
      <c r="Z216" s="106" t="e">
        <f t="shared" si="15"/>
        <v>#N/A</v>
      </c>
      <c r="AA216" s="98"/>
      <c r="AO216" s="156"/>
      <c r="AP216" s="156"/>
      <c r="AQ216" s="156"/>
      <c r="AR216" s="158"/>
      <c r="AS216" s="106" t="e">
        <f t="shared" si="16"/>
        <v>#N/A</v>
      </c>
      <c r="AT216" s="106" t="e">
        <f t="shared" si="17"/>
        <v>#N/A</v>
      </c>
      <c r="AU216" s="98"/>
    </row>
    <row r="217" x14ac:dyDescent="0.3">
      <c r="A217" s="156"/>
      <c r="B217" s="156"/>
      <c r="C217" s="156"/>
      <c r="D217" s="158"/>
      <c r="E217" s="106" t="e">
        <f t="shared" si="12"/>
        <v>#N/A</v>
      </c>
      <c r="F217" s="106" t="e">
        <f t="shared" si="13"/>
        <v>#N/A</v>
      </c>
      <c r="G217" s="98"/>
      <c r="U217" s="156"/>
      <c r="V217" s="156"/>
      <c r="W217" s="156"/>
      <c r="X217" s="158"/>
      <c r="Y217" s="106" t="e">
        <f t="shared" si="14"/>
        <v>#N/A</v>
      </c>
      <c r="Z217" s="106" t="e">
        <f t="shared" si="15"/>
        <v>#N/A</v>
      </c>
      <c r="AA217" s="98"/>
      <c r="AO217" s="156"/>
      <c r="AP217" s="156"/>
      <c r="AQ217" s="156"/>
      <c r="AR217" s="158"/>
      <c r="AS217" s="106" t="e">
        <f t="shared" si="16"/>
        <v>#N/A</v>
      </c>
      <c r="AT217" s="106" t="e">
        <f t="shared" si="17"/>
        <v>#N/A</v>
      </c>
      <c r="AU217" s="98"/>
    </row>
    <row r="218" x14ac:dyDescent="0.3">
      <c r="A218" s="156"/>
      <c r="B218" s="156"/>
      <c r="C218" s="156"/>
      <c r="D218" s="158"/>
      <c r="E218" s="106" t="e">
        <f t="shared" si="12"/>
        <v>#N/A</v>
      </c>
      <c r="F218" s="106" t="e">
        <f t="shared" si="13"/>
        <v>#N/A</v>
      </c>
      <c r="G218" s="98"/>
      <c r="U218" s="156"/>
      <c r="V218" s="156"/>
      <c r="W218" s="156"/>
      <c r="X218" s="158"/>
      <c r="Y218" s="106" t="e">
        <f t="shared" si="14"/>
        <v>#N/A</v>
      </c>
      <c r="Z218" s="106" t="e">
        <f t="shared" si="15"/>
        <v>#N/A</v>
      </c>
      <c r="AA218" s="98"/>
      <c r="AO218" s="156"/>
      <c r="AP218" s="156"/>
      <c r="AQ218" s="156"/>
      <c r="AR218" s="158"/>
      <c r="AS218" s="106" t="e">
        <f t="shared" si="16"/>
        <v>#N/A</v>
      </c>
      <c r="AT218" s="106" t="e">
        <f t="shared" si="17"/>
        <v>#N/A</v>
      </c>
      <c r="AU218" s="98"/>
    </row>
    <row r="219" x14ac:dyDescent="0.3">
      <c r="A219" s="156"/>
      <c r="B219" s="156"/>
      <c r="C219" s="156"/>
      <c r="D219" s="158"/>
      <c r="E219" s="106" t="e">
        <f t="shared" si="12"/>
        <v>#N/A</v>
      </c>
      <c r="F219" s="106" t="e">
        <f t="shared" si="13"/>
        <v>#N/A</v>
      </c>
      <c r="G219" s="98"/>
      <c r="U219" s="156"/>
      <c r="V219" s="156"/>
      <c r="W219" s="156"/>
      <c r="X219" s="158"/>
      <c r="Y219" s="106" t="e">
        <f t="shared" si="14"/>
        <v>#N/A</v>
      </c>
      <c r="Z219" s="106" t="e">
        <f t="shared" si="15"/>
        <v>#N/A</v>
      </c>
      <c r="AA219" s="98"/>
      <c r="AO219" s="156"/>
      <c r="AP219" s="156"/>
      <c r="AQ219" s="156"/>
      <c r="AR219" s="158"/>
      <c r="AS219" s="106" t="e">
        <f t="shared" si="16"/>
        <v>#N/A</v>
      </c>
      <c r="AT219" s="106" t="e">
        <f t="shared" si="17"/>
        <v>#N/A</v>
      </c>
      <c r="AU219" s="98"/>
    </row>
    <row r="220" x14ac:dyDescent="0.3">
      <c r="A220" s="156"/>
      <c r="B220" s="156"/>
      <c r="C220" s="156"/>
      <c r="D220" s="158"/>
      <c r="E220" s="106" t="e">
        <f t="shared" si="12"/>
        <v>#N/A</v>
      </c>
      <c r="F220" s="106" t="e">
        <f t="shared" si="13"/>
        <v>#N/A</v>
      </c>
      <c r="G220" s="98"/>
      <c r="U220" s="156"/>
      <c r="V220" s="156"/>
      <c r="W220" s="156"/>
      <c r="X220" s="158"/>
      <c r="Y220" s="106" t="e">
        <f t="shared" si="14"/>
        <v>#N/A</v>
      </c>
      <c r="Z220" s="106" t="e">
        <f t="shared" si="15"/>
        <v>#N/A</v>
      </c>
      <c r="AA220" s="98"/>
      <c r="AO220" s="156"/>
      <c r="AP220" s="156"/>
      <c r="AQ220" s="156"/>
      <c r="AR220" s="158"/>
      <c r="AS220" s="106" t="e">
        <f t="shared" si="16"/>
        <v>#N/A</v>
      </c>
      <c r="AT220" s="106" t="e">
        <f t="shared" si="17"/>
        <v>#N/A</v>
      </c>
      <c r="AU220" s="98"/>
    </row>
    <row r="221" x14ac:dyDescent="0.3">
      <c r="A221" s="156"/>
      <c r="B221" s="156"/>
      <c r="C221" s="156"/>
      <c r="D221" s="158"/>
      <c r="E221" s="106" t="e">
        <f t="shared" si="12"/>
        <v>#N/A</v>
      </c>
      <c r="F221" s="106" t="e">
        <f t="shared" si="13"/>
        <v>#N/A</v>
      </c>
      <c r="G221" s="98"/>
      <c r="U221" s="156"/>
      <c r="V221" s="156"/>
      <c r="W221" s="156"/>
      <c r="X221" s="158"/>
      <c r="Y221" s="106" t="e">
        <f t="shared" si="14"/>
        <v>#N/A</v>
      </c>
      <c r="Z221" s="106" t="e">
        <f t="shared" si="15"/>
        <v>#N/A</v>
      </c>
      <c r="AA221" s="98"/>
      <c r="AO221" s="156"/>
      <c r="AP221" s="156"/>
      <c r="AQ221" s="156"/>
      <c r="AR221" s="158"/>
      <c r="AS221" s="106" t="e">
        <f t="shared" si="16"/>
        <v>#N/A</v>
      </c>
      <c r="AT221" s="106" t="e">
        <f t="shared" si="17"/>
        <v>#N/A</v>
      </c>
      <c r="AU221" s="98"/>
    </row>
    <row r="222" x14ac:dyDescent="0.3">
      <c r="A222" s="156"/>
      <c r="B222" s="156"/>
      <c r="C222" s="156"/>
      <c r="D222" s="158"/>
      <c r="E222" s="106" t="e">
        <f t="shared" si="12"/>
        <v>#N/A</v>
      </c>
      <c r="F222" s="106" t="e">
        <f t="shared" si="13"/>
        <v>#N/A</v>
      </c>
      <c r="G222" s="98"/>
      <c r="U222" s="156"/>
      <c r="V222" s="156"/>
      <c r="W222" s="156"/>
      <c r="X222" s="158"/>
      <c r="Y222" s="106" t="e">
        <f t="shared" si="14"/>
        <v>#N/A</v>
      </c>
      <c r="Z222" s="106" t="e">
        <f t="shared" si="15"/>
        <v>#N/A</v>
      </c>
      <c r="AA222" s="98"/>
      <c r="AO222" s="156"/>
      <c r="AP222" s="156"/>
      <c r="AQ222" s="156"/>
      <c r="AR222" s="158"/>
      <c r="AS222" s="106" t="e">
        <f t="shared" si="16"/>
        <v>#N/A</v>
      </c>
      <c r="AT222" s="106" t="e">
        <f t="shared" si="17"/>
        <v>#N/A</v>
      </c>
      <c r="AU222" s="98"/>
    </row>
    <row r="223" x14ac:dyDescent="0.3">
      <c r="A223" s="156"/>
      <c r="B223" s="156"/>
      <c r="C223" s="156"/>
      <c r="D223" s="158"/>
      <c r="E223" s="106" t="e">
        <f t="shared" si="12"/>
        <v>#N/A</v>
      </c>
      <c r="F223" s="106" t="e">
        <f t="shared" si="13"/>
        <v>#N/A</v>
      </c>
      <c r="G223" s="98"/>
      <c r="U223" s="156"/>
      <c r="V223" s="156"/>
      <c r="W223" s="156"/>
      <c r="X223" s="158"/>
      <c r="Y223" s="106" t="e">
        <f t="shared" si="14"/>
        <v>#N/A</v>
      </c>
      <c r="Z223" s="106" t="e">
        <f t="shared" si="15"/>
        <v>#N/A</v>
      </c>
      <c r="AA223" s="98"/>
      <c r="AO223" s="156"/>
      <c r="AP223" s="156"/>
      <c r="AQ223" s="156"/>
      <c r="AR223" s="158"/>
      <c r="AS223" s="106" t="e">
        <f t="shared" si="16"/>
        <v>#N/A</v>
      </c>
      <c r="AT223" s="106" t="e">
        <f t="shared" si="17"/>
        <v>#N/A</v>
      </c>
      <c r="AU223" s="98"/>
    </row>
    <row r="224" x14ac:dyDescent="0.3">
      <c r="A224" s="156"/>
      <c r="B224" s="156"/>
      <c r="C224" s="156"/>
      <c r="D224" s="158"/>
      <c r="E224" s="106" t="e">
        <f t="shared" si="12"/>
        <v>#N/A</v>
      </c>
      <c r="F224" s="106" t="e">
        <f t="shared" si="13"/>
        <v>#N/A</v>
      </c>
      <c r="G224" s="98"/>
      <c r="U224" s="156"/>
      <c r="V224" s="156"/>
      <c r="W224" s="156"/>
      <c r="X224" s="158"/>
      <c r="Y224" s="106" t="e">
        <f t="shared" si="14"/>
        <v>#N/A</v>
      </c>
      <c r="Z224" s="106" t="e">
        <f t="shared" si="15"/>
        <v>#N/A</v>
      </c>
      <c r="AA224" s="98"/>
      <c r="AO224" s="156"/>
      <c r="AP224" s="156"/>
      <c r="AQ224" s="156"/>
      <c r="AR224" s="158"/>
      <c r="AS224" s="106" t="e">
        <f t="shared" si="16"/>
        <v>#N/A</v>
      </c>
      <c r="AT224" s="106" t="e">
        <f t="shared" si="17"/>
        <v>#N/A</v>
      </c>
      <c r="AU224" s="98"/>
    </row>
    <row r="225" x14ac:dyDescent="0.3">
      <c r="A225" s="156"/>
      <c r="B225" s="156"/>
      <c r="C225" s="156"/>
      <c r="D225" s="158"/>
      <c r="E225" s="106" t="e">
        <f t="shared" si="12"/>
        <v>#N/A</v>
      </c>
      <c r="F225" s="106" t="e">
        <f t="shared" si="13"/>
        <v>#N/A</v>
      </c>
      <c r="G225" s="98"/>
      <c r="U225" s="156"/>
      <c r="V225" s="156"/>
      <c r="W225" s="156"/>
      <c r="X225" s="158"/>
      <c r="Y225" s="106" t="e">
        <f t="shared" si="14"/>
        <v>#N/A</v>
      </c>
      <c r="Z225" s="106" t="e">
        <f t="shared" si="15"/>
        <v>#N/A</v>
      </c>
      <c r="AA225" s="98"/>
      <c r="AO225" s="156"/>
      <c r="AP225" s="156"/>
      <c r="AQ225" s="156"/>
      <c r="AR225" s="158"/>
      <c r="AS225" s="106" t="e">
        <f t="shared" si="16"/>
        <v>#N/A</v>
      </c>
      <c r="AT225" s="106" t="e">
        <f t="shared" si="17"/>
        <v>#N/A</v>
      </c>
      <c r="AU225" s="98"/>
    </row>
    <row r="226" x14ac:dyDescent="0.3">
      <c r="A226" s="156"/>
      <c r="B226" s="156"/>
      <c r="C226" s="156"/>
      <c r="D226" s="158"/>
      <c r="E226" s="106" t="e">
        <f t="shared" si="12"/>
        <v>#N/A</v>
      </c>
      <c r="F226" s="106" t="e">
        <f t="shared" si="13"/>
        <v>#N/A</v>
      </c>
      <c r="G226" s="98"/>
      <c r="U226" s="156"/>
      <c r="V226" s="156"/>
      <c r="W226" s="156"/>
      <c r="X226" s="158"/>
      <c r="Y226" s="106" t="e">
        <f t="shared" si="14"/>
        <v>#N/A</v>
      </c>
      <c r="Z226" s="106" t="e">
        <f t="shared" si="15"/>
        <v>#N/A</v>
      </c>
      <c r="AA226" s="98"/>
      <c r="AO226" s="156"/>
      <c r="AP226" s="156"/>
      <c r="AQ226" s="156"/>
      <c r="AR226" s="158"/>
      <c r="AS226" s="106" t="e">
        <f t="shared" si="16"/>
        <v>#N/A</v>
      </c>
      <c r="AT226" s="106" t="e">
        <f t="shared" si="17"/>
        <v>#N/A</v>
      </c>
      <c r="AU226" s="98"/>
    </row>
    <row r="227" x14ac:dyDescent="0.3">
      <c r="A227" s="156"/>
      <c r="B227" s="156"/>
      <c r="C227" s="156"/>
      <c r="D227" s="158"/>
      <c r="E227" s="106" t="e">
        <f t="shared" si="12"/>
        <v>#N/A</v>
      </c>
      <c r="F227" s="106" t="e">
        <f t="shared" si="13"/>
        <v>#N/A</v>
      </c>
      <c r="G227" s="98"/>
      <c r="U227" s="156"/>
      <c r="V227" s="156"/>
      <c r="W227" s="156"/>
      <c r="X227" s="158"/>
      <c r="Y227" s="106" t="e">
        <f t="shared" si="14"/>
        <v>#N/A</v>
      </c>
      <c r="Z227" s="106" t="e">
        <f t="shared" si="15"/>
        <v>#N/A</v>
      </c>
      <c r="AA227" s="98"/>
      <c r="AO227" s="156"/>
      <c r="AP227" s="156"/>
      <c r="AQ227" s="156"/>
      <c r="AR227" s="158"/>
      <c r="AS227" s="106" t="e">
        <f t="shared" si="16"/>
        <v>#N/A</v>
      </c>
      <c r="AT227" s="106" t="e">
        <f t="shared" si="17"/>
        <v>#N/A</v>
      </c>
      <c r="AU227" s="98"/>
    </row>
    <row r="228" x14ac:dyDescent="0.3">
      <c r="A228" s="156"/>
      <c r="B228" s="156"/>
      <c r="C228" s="156"/>
      <c r="D228" s="158"/>
      <c r="E228" s="106" t="e">
        <f t="shared" si="12"/>
        <v>#N/A</v>
      </c>
      <c r="F228" s="106" t="e">
        <f t="shared" si="13"/>
        <v>#N/A</v>
      </c>
      <c r="G228" s="98"/>
      <c r="U228" s="156"/>
      <c r="V228" s="156"/>
      <c r="W228" s="156"/>
      <c r="X228" s="158"/>
      <c r="Y228" s="106" t="e">
        <f t="shared" si="14"/>
        <v>#N/A</v>
      </c>
      <c r="Z228" s="106" t="e">
        <f t="shared" si="15"/>
        <v>#N/A</v>
      </c>
      <c r="AA228" s="98"/>
      <c r="AO228" s="156"/>
      <c r="AP228" s="156"/>
      <c r="AQ228" s="156"/>
      <c r="AR228" s="158"/>
      <c r="AS228" s="106" t="e">
        <f t="shared" si="16"/>
        <v>#N/A</v>
      </c>
      <c r="AT228" s="106" t="e">
        <f t="shared" si="17"/>
        <v>#N/A</v>
      </c>
      <c r="AU228" s="98"/>
    </row>
    <row r="229" x14ac:dyDescent="0.3">
      <c r="A229" s="156"/>
      <c r="B229" s="156"/>
      <c r="C229" s="156"/>
      <c r="D229" s="158"/>
      <c r="E229" s="106" t="e">
        <f t="shared" si="12"/>
        <v>#N/A</v>
      </c>
      <c r="F229" s="106" t="e">
        <f t="shared" si="13"/>
        <v>#N/A</v>
      </c>
      <c r="G229" s="98"/>
      <c r="U229" s="156"/>
      <c r="V229" s="156"/>
      <c r="W229" s="156"/>
      <c r="X229" s="158"/>
      <c r="Y229" s="106" t="e">
        <f t="shared" si="14"/>
        <v>#N/A</v>
      </c>
      <c r="Z229" s="106" t="e">
        <f t="shared" si="15"/>
        <v>#N/A</v>
      </c>
      <c r="AA229" s="98"/>
      <c r="AO229" s="156"/>
      <c r="AP229" s="156"/>
      <c r="AQ229" s="156"/>
      <c r="AR229" s="158"/>
      <c r="AS229" s="106" t="e">
        <f t="shared" si="16"/>
        <v>#N/A</v>
      </c>
      <c r="AT229" s="106" t="e">
        <f t="shared" si="17"/>
        <v>#N/A</v>
      </c>
      <c r="AU229" s="98"/>
    </row>
    <row r="230" x14ac:dyDescent="0.3">
      <c r="A230" s="156"/>
      <c r="B230" s="156"/>
      <c r="C230" s="156"/>
      <c r="D230" s="158"/>
      <c r="E230" s="106" t="e">
        <f t="shared" si="12"/>
        <v>#N/A</v>
      </c>
      <c r="F230" s="106" t="e">
        <f t="shared" si="13"/>
        <v>#N/A</v>
      </c>
      <c r="G230" s="98"/>
      <c r="U230" s="156"/>
      <c r="V230" s="156"/>
      <c r="W230" s="156"/>
      <c r="X230" s="158"/>
      <c r="Y230" s="106" t="e">
        <f t="shared" si="14"/>
        <v>#N/A</v>
      </c>
      <c r="Z230" s="106" t="e">
        <f t="shared" si="15"/>
        <v>#N/A</v>
      </c>
      <c r="AA230" s="98"/>
      <c r="AO230" s="156"/>
      <c r="AP230" s="156"/>
      <c r="AQ230" s="156"/>
      <c r="AR230" s="158"/>
      <c r="AS230" s="106" t="e">
        <f t="shared" si="16"/>
        <v>#N/A</v>
      </c>
      <c r="AT230" s="106" t="e">
        <f t="shared" si="17"/>
        <v>#N/A</v>
      </c>
      <c r="AU230" s="98"/>
    </row>
    <row r="231" x14ac:dyDescent="0.3">
      <c r="A231" s="156"/>
      <c r="B231" s="156"/>
      <c r="C231" s="156"/>
      <c r="D231" s="158"/>
      <c r="E231" s="106" t="e">
        <f t="shared" si="12"/>
        <v>#N/A</v>
      </c>
      <c r="F231" s="106" t="e">
        <f t="shared" si="13"/>
        <v>#N/A</v>
      </c>
      <c r="G231" s="98"/>
      <c r="U231" s="156"/>
      <c r="V231" s="156"/>
      <c r="W231" s="156"/>
      <c r="X231" s="158"/>
      <c r="Y231" s="106" t="e">
        <f t="shared" si="14"/>
        <v>#N/A</v>
      </c>
      <c r="Z231" s="106" t="e">
        <f t="shared" si="15"/>
        <v>#N/A</v>
      </c>
      <c r="AA231" s="98"/>
      <c r="AO231" s="156"/>
      <c r="AP231" s="156"/>
      <c r="AQ231" s="156"/>
      <c r="AR231" s="158"/>
      <c r="AS231" s="106" t="e">
        <f t="shared" si="16"/>
        <v>#N/A</v>
      </c>
      <c r="AT231" s="106" t="e">
        <f t="shared" si="17"/>
        <v>#N/A</v>
      </c>
      <c r="AU231" s="98"/>
    </row>
    <row r="232" x14ac:dyDescent="0.3">
      <c r="A232" s="156"/>
      <c r="B232" s="156"/>
      <c r="C232" s="156"/>
      <c r="D232" s="158"/>
      <c r="E232" s="106" t="e">
        <f t="shared" si="12"/>
        <v>#N/A</v>
      </c>
      <c r="F232" s="106" t="e">
        <f t="shared" si="13"/>
        <v>#N/A</v>
      </c>
      <c r="G232" s="98"/>
      <c r="U232" s="156"/>
      <c r="V232" s="156"/>
      <c r="W232" s="156"/>
      <c r="X232" s="158"/>
      <c r="Y232" s="106" t="e">
        <f t="shared" si="14"/>
        <v>#N/A</v>
      </c>
      <c r="Z232" s="106" t="e">
        <f t="shared" si="15"/>
        <v>#N/A</v>
      </c>
      <c r="AA232" s="98"/>
      <c r="AO232" s="156"/>
      <c r="AP232" s="156"/>
      <c r="AQ232" s="156"/>
      <c r="AR232" s="158"/>
      <c r="AS232" s="106" t="e">
        <f t="shared" si="16"/>
        <v>#N/A</v>
      </c>
      <c r="AT232" s="106" t="e">
        <f t="shared" si="17"/>
        <v>#N/A</v>
      </c>
      <c r="AU232" s="98"/>
    </row>
    <row r="233" x14ac:dyDescent="0.3">
      <c r="A233" s="156"/>
      <c r="B233" s="156"/>
      <c r="C233" s="156"/>
      <c r="D233" s="158"/>
      <c r="E233" s="106" t="e">
        <f t="shared" si="12"/>
        <v>#N/A</v>
      </c>
      <c r="F233" s="106" t="e">
        <f t="shared" si="13"/>
        <v>#N/A</v>
      </c>
      <c r="G233" s="98"/>
      <c r="U233" s="156"/>
      <c r="V233" s="156"/>
      <c r="W233" s="156"/>
      <c r="X233" s="158"/>
      <c r="Y233" s="106" t="e">
        <f t="shared" si="14"/>
        <v>#N/A</v>
      </c>
      <c r="Z233" s="106" t="e">
        <f t="shared" si="15"/>
        <v>#N/A</v>
      </c>
      <c r="AA233" s="98"/>
      <c r="AO233" s="156"/>
      <c r="AP233" s="156"/>
      <c r="AQ233" s="156"/>
      <c r="AR233" s="158"/>
      <c r="AS233" s="106" t="e">
        <f t="shared" si="16"/>
        <v>#N/A</v>
      </c>
      <c r="AT233" s="106" t="e">
        <f t="shared" si="17"/>
        <v>#N/A</v>
      </c>
      <c r="AU233" s="98"/>
    </row>
    <row r="234" x14ac:dyDescent="0.3">
      <c r="A234" s="156"/>
      <c r="B234" s="156"/>
      <c r="C234" s="156"/>
      <c r="D234" s="158"/>
      <c r="E234" s="106" t="e">
        <f t="shared" si="12"/>
        <v>#N/A</v>
      </c>
      <c r="F234" s="106" t="e">
        <f t="shared" si="13"/>
        <v>#N/A</v>
      </c>
      <c r="G234" s="98"/>
      <c r="U234" s="156"/>
      <c r="V234" s="156"/>
      <c r="W234" s="156"/>
      <c r="X234" s="158"/>
      <c r="Y234" s="106" t="e">
        <f t="shared" si="14"/>
        <v>#N/A</v>
      </c>
      <c r="Z234" s="106" t="e">
        <f t="shared" si="15"/>
        <v>#N/A</v>
      </c>
      <c r="AA234" s="98"/>
      <c r="AO234" s="156"/>
      <c r="AP234" s="156"/>
      <c r="AQ234" s="156"/>
      <c r="AR234" s="158"/>
      <c r="AS234" s="106" t="e">
        <f t="shared" si="16"/>
        <v>#N/A</v>
      </c>
      <c r="AT234" s="106" t="e">
        <f t="shared" si="17"/>
        <v>#N/A</v>
      </c>
      <c r="AU234" s="98"/>
    </row>
    <row r="235" x14ac:dyDescent="0.3">
      <c r="A235" s="156"/>
      <c r="B235" s="156"/>
      <c r="C235" s="156"/>
      <c r="D235" s="158"/>
      <c r="E235" s="106" t="e">
        <f t="shared" si="12"/>
        <v>#N/A</v>
      </c>
      <c r="F235" s="106" t="e">
        <f t="shared" si="13"/>
        <v>#N/A</v>
      </c>
      <c r="G235" s="98"/>
      <c r="U235" s="156"/>
      <c r="V235" s="156"/>
      <c r="W235" s="156"/>
      <c r="X235" s="158"/>
      <c r="Y235" s="106" t="e">
        <f t="shared" si="14"/>
        <v>#N/A</v>
      </c>
      <c r="Z235" s="106" t="e">
        <f t="shared" si="15"/>
        <v>#N/A</v>
      </c>
      <c r="AA235" s="98"/>
      <c r="AO235" s="156"/>
      <c r="AP235" s="156"/>
      <c r="AQ235" s="156"/>
      <c r="AR235" s="158"/>
      <c r="AS235" s="106" t="e">
        <f t="shared" si="16"/>
        <v>#N/A</v>
      </c>
      <c r="AT235" s="106" t="e">
        <f t="shared" si="17"/>
        <v>#N/A</v>
      </c>
      <c r="AU235" s="98"/>
    </row>
    <row r="236" x14ac:dyDescent="0.3">
      <c r="A236" s="156"/>
      <c r="B236" s="156"/>
      <c r="C236" s="156"/>
      <c r="D236" s="158"/>
      <c r="E236" s="106" t="e">
        <f t="shared" si="12"/>
        <v>#N/A</v>
      </c>
      <c r="F236" s="106" t="e">
        <f t="shared" si="13"/>
        <v>#N/A</v>
      </c>
      <c r="G236" s="98"/>
      <c r="U236" s="156"/>
      <c r="V236" s="156"/>
      <c r="W236" s="156"/>
      <c r="X236" s="158"/>
      <c r="Y236" s="106" t="e">
        <f t="shared" si="14"/>
        <v>#N/A</v>
      </c>
      <c r="Z236" s="106" t="e">
        <f t="shared" si="15"/>
        <v>#N/A</v>
      </c>
      <c r="AA236" s="98"/>
      <c r="AO236" s="156"/>
      <c r="AP236" s="156"/>
      <c r="AQ236" s="156"/>
      <c r="AR236" s="158"/>
      <c r="AS236" s="106" t="e">
        <f t="shared" si="16"/>
        <v>#N/A</v>
      </c>
      <c r="AT236" s="106" t="e">
        <f t="shared" si="17"/>
        <v>#N/A</v>
      </c>
      <c r="AU236" s="98"/>
    </row>
    <row r="237" x14ac:dyDescent="0.3">
      <c r="A237" s="156"/>
      <c r="B237" s="156"/>
      <c r="C237" s="156"/>
      <c r="D237" s="158"/>
      <c r="E237" s="106" t="e">
        <f t="shared" si="12"/>
        <v>#N/A</v>
      </c>
      <c r="F237" s="106" t="e">
        <f t="shared" si="13"/>
        <v>#N/A</v>
      </c>
      <c r="G237" s="98"/>
      <c r="U237" s="156"/>
      <c r="V237" s="156"/>
      <c r="W237" s="156"/>
      <c r="X237" s="158"/>
      <c r="Y237" s="106" t="e">
        <f t="shared" si="14"/>
        <v>#N/A</v>
      </c>
      <c r="Z237" s="106" t="e">
        <f t="shared" si="15"/>
        <v>#N/A</v>
      </c>
      <c r="AA237" s="98"/>
      <c r="AO237" s="156"/>
      <c r="AP237" s="156"/>
      <c r="AQ237" s="156"/>
      <c r="AR237" s="158"/>
      <c r="AS237" s="106" t="e">
        <f t="shared" si="16"/>
        <v>#N/A</v>
      </c>
      <c r="AT237" s="106" t="e">
        <f t="shared" si="17"/>
        <v>#N/A</v>
      </c>
      <c r="AU237" s="98"/>
    </row>
    <row r="238" x14ac:dyDescent="0.3">
      <c r="A238" s="156"/>
      <c r="B238" s="156"/>
      <c r="C238" s="156"/>
      <c r="D238" s="158"/>
      <c r="E238" s="106" t="e">
        <f t="shared" si="12"/>
        <v>#N/A</v>
      </c>
      <c r="F238" s="106" t="e">
        <f t="shared" si="13"/>
        <v>#N/A</v>
      </c>
      <c r="G238" s="98"/>
      <c r="U238" s="156"/>
      <c r="V238" s="156"/>
      <c r="W238" s="156"/>
      <c r="X238" s="158"/>
      <c r="Y238" s="106" t="e">
        <f t="shared" si="14"/>
        <v>#N/A</v>
      </c>
      <c r="Z238" s="106" t="e">
        <f t="shared" si="15"/>
        <v>#N/A</v>
      </c>
      <c r="AA238" s="98"/>
      <c r="AO238" s="156"/>
      <c r="AP238" s="156"/>
      <c r="AQ238" s="156"/>
      <c r="AR238" s="158"/>
      <c r="AS238" s="106" t="e">
        <f t="shared" si="16"/>
        <v>#N/A</v>
      </c>
      <c r="AT238" s="106" t="e">
        <f t="shared" si="17"/>
        <v>#N/A</v>
      </c>
      <c r="AU238" s="98"/>
    </row>
    <row r="239" x14ac:dyDescent="0.3">
      <c r="A239" s="156"/>
      <c r="B239" s="156"/>
      <c r="C239" s="156"/>
      <c r="D239" s="158"/>
      <c r="E239" s="106" t="e">
        <f t="shared" si="12"/>
        <v>#N/A</v>
      </c>
      <c r="F239" s="106" t="e">
        <f t="shared" si="13"/>
        <v>#N/A</v>
      </c>
      <c r="G239" s="98"/>
      <c r="U239" s="156"/>
      <c r="V239" s="156"/>
      <c r="W239" s="156"/>
      <c r="X239" s="158"/>
      <c r="Y239" s="106" t="e">
        <f t="shared" si="14"/>
        <v>#N/A</v>
      </c>
      <c r="Z239" s="106" t="e">
        <f t="shared" si="15"/>
        <v>#N/A</v>
      </c>
      <c r="AA239" s="98"/>
      <c r="AO239" s="156"/>
      <c r="AP239" s="156"/>
      <c r="AQ239" s="156"/>
      <c r="AR239" s="158"/>
      <c r="AS239" s="106" t="e">
        <f t="shared" si="16"/>
        <v>#N/A</v>
      </c>
      <c r="AT239" s="106" t="e">
        <f t="shared" si="17"/>
        <v>#N/A</v>
      </c>
      <c r="AU239" s="98"/>
    </row>
    <row r="240" x14ac:dyDescent="0.3">
      <c r="A240" s="156"/>
      <c r="B240" s="156"/>
      <c r="C240" s="156"/>
      <c r="D240" s="158"/>
      <c r="E240" s="106" t="e">
        <f t="shared" si="12"/>
        <v>#N/A</v>
      </c>
      <c r="F240" s="106" t="e">
        <f t="shared" si="13"/>
        <v>#N/A</v>
      </c>
      <c r="G240" s="98"/>
      <c r="U240" s="156"/>
      <c r="V240" s="156"/>
      <c r="W240" s="156"/>
      <c r="X240" s="158"/>
      <c r="Y240" s="106" t="e">
        <f t="shared" si="14"/>
        <v>#N/A</v>
      </c>
      <c r="Z240" s="106" t="e">
        <f t="shared" si="15"/>
        <v>#N/A</v>
      </c>
      <c r="AA240" s="98"/>
      <c r="AO240" s="156"/>
      <c r="AP240" s="156"/>
      <c r="AQ240" s="156"/>
      <c r="AR240" s="158"/>
      <c r="AS240" s="106" t="e">
        <f t="shared" si="16"/>
        <v>#N/A</v>
      </c>
      <c r="AT240" s="106" t="e">
        <f t="shared" si="17"/>
        <v>#N/A</v>
      </c>
      <c r="AU240" s="98"/>
    </row>
    <row r="241" x14ac:dyDescent="0.3">
      <c r="A241" s="156"/>
      <c r="B241" s="156"/>
      <c r="C241" s="156"/>
      <c r="D241" s="158"/>
      <c r="E241" s="106" t="e">
        <f t="shared" si="12"/>
        <v>#N/A</v>
      </c>
      <c r="F241" s="106" t="e">
        <f t="shared" si="13"/>
        <v>#N/A</v>
      </c>
      <c r="G241" s="98"/>
      <c r="U241" s="156"/>
      <c r="V241" s="156"/>
      <c r="W241" s="156"/>
      <c r="X241" s="158"/>
      <c r="Y241" s="106" t="e">
        <f t="shared" si="14"/>
        <v>#N/A</v>
      </c>
      <c r="Z241" s="106" t="e">
        <f t="shared" si="15"/>
        <v>#N/A</v>
      </c>
      <c r="AA241" s="98"/>
      <c r="AO241" s="156"/>
      <c r="AP241" s="156"/>
      <c r="AQ241" s="156"/>
      <c r="AR241" s="158"/>
      <c r="AS241" s="106" t="e">
        <f t="shared" si="16"/>
        <v>#N/A</v>
      </c>
      <c r="AT241" s="106" t="e">
        <f t="shared" si="17"/>
        <v>#N/A</v>
      </c>
      <c r="AU241" s="98"/>
    </row>
    <row r="242" x14ac:dyDescent="0.3">
      <c r="A242" s="156"/>
      <c r="B242" s="156"/>
      <c r="C242" s="156"/>
      <c r="D242" s="158"/>
      <c r="E242" s="106" t="e">
        <f t="shared" si="12"/>
        <v>#N/A</v>
      </c>
      <c r="F242" s="106" t="e">
        <f t="shared" si="13"/>
        <v>#N/A</v>
      </c>
      <c r="G242" s="98"/>
      <c r="U242" s="156"/>
      <c r="V242" s="156"/>
      <c r="W242" s="156"/>
      <c r="X242" s="158"/>
      <c r="Y242" s="106" t="e">
        <f t="shared" si="14"/>
        <v>#N/A</v>
      </c>
      <c r="Z242" s="106" t="e">
        <f t="shared" si="15"/>
        <v>#N/A</v>
      </c>
      <c r="AA242" s="98"/>
      <c r="AO242" s="156"/>
      <c r="AP242" s="156"/>
      <c r="AQ242" s="156"/>
      <c r="AR242" s="158"/>
      <c r="AS242" s="106" t="e">
        <f t="shared" si="16"/>
        <v>#N/A</v>
      </c>
      <c r="AT242" s="106" t="e">
        <f t="shared" si="17"/>
        <v>#N/A</v>
      </c>
      <c r="AU242" s="98"/>
    </row>
    <row r="243" x14ac:dyDescent="0.3">
      <c r="A243" s="156"/>
      <c r="B243" s="156"/>
      <c r="C243" s="156"/>
      <c r="D243" s="158"/>
      <c r="E243" s="106" t="e">
        <f t="shared" si="12"/>
        <v>#N/A</v>
      </c>
      <c r="F243" s="106" t="e">
        <f t="shared" si="13"/>
        <v>#N/A</v>
      </c>
      <c r="G243" s="98"/>
      <c r="U243" s="156"/>
      <c r="V243" s="156"/>
      <c r="W243" s="156"/>
      <c r="X243" s="158"/>
      <c r="Y243" s="106" t="e">
        <f t="shared" si="14"/>
        <v>#N/A</v>
      </c>
      <c r="Z243" s="106" t="e">
        <f t="shared" si="15"/>
        <v>#N/A</v>
      </c>
      <c r="AA243" s="98"/>
      <c r="AO243" s="156"/>
      <c r="AP243" s="156"/>
      <c r="AQ243" s="156"/>
      <c r="AR243" s="158"/>
      <c r="AS243" s="106" t="e">
        <f t="shared" si="16"/>
        <v>#N/A</v>
      </c>
      <c r="AT243" s="106" t="e">
        <f t="shared" si="17"/>
        <v>#N/A</v>
      </c>
      <c r="AU243" s="98"/>
    </row>
    <row r="244" x14ac:dyDescent="0.3">
      <c r="A244" s="156"/>
      <c r="B244" s="156"/>
      <c r="C244" s="156"/>
      <c r="D244" s="158"/>
      <c r="E244" s="106" t="e">
        <f t="shared" si="12"/>
        <v>#N/A</v>
      </c>
      <c r="F244" s="106" t="e">
        <f t="shared" si="13"/>
        <v>#N/A</v>
      </c>
      <c r="G244" s="98"/>
      <c r="U244" s="156"/>
      <c r="V244" s="156"/>
      <c r="W244" s="156"/>
      <c r="X244" s="158"/>
      <c r="Y244" s="106" t="e">
        <f t="shared" si="14"/>
        <v>#N/A</v>
      </c>
      <c r="Z244" s="106" t="e">
        <f t="shared" si="15"/>
        <v>#N/A</v>
      </c>
      <c r="AA244" s="98"/>
      <c r="AO244" s="156"/>
      <c r="AP244" s="156"/>
      <c r="AQ244" s="156"/>
      <c r="AR244" s="158"/>
      <c r="AS244" s="106" t="e">
        <f t="shared" si="16"/>
        <v>#N/A</v>
      </c>
      <c r="AT244" s="106" t="e">
        <f t="shared" si="17"/>
        <v>#N/A</v>
      </c>
      <c r="AU244" s="98"/>
    </row>
    <row r="245" x14ac:dyDescent="0.3">
      <c r="A245" s="156"/>
      <c r="B245" s="156"/>
      <c r="C245" s="156"/>
      <c r="D245" s="158"/>
      <c r="E245" s="106" t="e">
        <f t="shared" si="12"/>
        <v>#N/A</v>
      </c>
      <c r="F245" s="106" t="e">
        <f t="shared" si="13"/>
        <v>#N/A</v>
      </c>
      <c r="G245" s="98"/>
      <c r="U245" s="156"/>
      <c r="V245" s="156"/>
      <c r="W245" s="156"/>
      <c r="X245" s="158"/>
      <c r="Y245" s="106" t="e">
        <f t="shared" si="14"/>
        <v>#N/A</v>
      </c>
      <c r="Z245" s="106" t="e">
        <f t="shared" si="15"/>
        <v>#N/A</v>
      </c>
      <c r="AA245" s="98"/>
      <c r="AO245" s="156"/>
      <c r="AP245" s="156"/>
      <c r="AQ245" s="156"/>
      <c r="AR245" s="158"/>
      <c r="AS245" s="106" t="e">
        <f t="shared" si="16"/>
        <v>#N/A</v>
      </c>
      <c r="AT245" s="106" t="e">
        <f t="shared" si="17"/>
        <v>#N/A</v>
      </c>
      <c r="AU245" s="98"/>
    </row>
    <row r="246" x14ac:dyDescent="0.3">
      <c r="A246" s="156"/>
      <c r="B246" s="156"/>
      <c r="C246" s="156"/>
      <c r="D246" s="158"/>
      <c r="E246" s="106" t="e">
        <f t="shared" si="12"/>
        <v>#N/A</v>
      </c>
      <c r="F246" s="106" t="e">
        <f t="shared" si="13"/>
        <v>#N/A</v>
      </c>
      <c r="G246" s="98"/>
      <c r="U246" s="156"/>
      <c r="V246" s="156"/>
      <c r="W246" s="156"/>
      <c r="X246" s="158"/>
      <c r="Y246" s="106" t="e">
        <f t="shared" si="14"/>
        <v>#N/A</v>
      </c>
      <c r="Z246" s="106" t="e">
        <f t="shared" si="15"/>
        <v>#N/A</v>
      </c>
      <c r="AA246" s="98"/>
      <c r="AO246" s="156"/>
      <c r="AP246" s="156"/>
      <c r="AQ246" s="156"/>
      <c r="AR246" s="158"/>
      <c r="AS246" s="106" t="e">
        <f t="shared" si="16"/>
        <v>#N/A</v>
      </c>
      <c r="AT246" s="106" t="e">
        <f t="shared" si="17"/>
        <v>#N/A</v>
      </c>
      <c r="AU246" s="98"/>
    </row>
    <row r="247" x14ac:dyDescent="0.3">
      <c r="A247" s="156"/>
      <c r="B247" s="156"/>
      <c r="C247" s="156"/>
      <c r="D247" s="158"/>
      <c r="E247" s="106" t="e">
        <f t="shared" si="12"/>
        <v>#N/A</v>
      </c>
      <c r="F247" s="106" t="e">
        <f t="shared" si="13"/>
        <v>#N/A</v>
      </c>
      <c r="G247" s="98"/>
      <c r="U247" s="156"/>
      <c r="V247" s="156"/>
      <c r="W247" s="156"/>
      <c r="X247" s="158"/>
      <c r="Y247" s="106" t="e">
        <f t="shared" si="14"/>
        <v>#N/A</v>
      </c>
      <c r="Z247" s="106" t="e">
        <f t="shared" si="15"/>
        <v>#N/A</v>
      </c>
      <c r="AA247" s="98"/>
      <c r="AO247" s="156"/>
      <c r="AP247" s="156"/>
      <c r="AQ247" s="156"/>
      <c r="AR247" s="158"/>
      <c r="AS247" s="106" t="e">
        <f t="shared" si="16"/>
        <v>#N/A</v>
      </c>
      <c r="AT247" s="106" t="e">
        <f t="shared" si="17"/>
        <v>#N/A</v>
      </c>
      <c r="AU247" s="98"/>
    </row>
    <row r="248" x14ac:dyDescent="0.3">
      <c r="A248" s="156"/>
      <c r="B248" s="156"/>
      <c r="C248" s="156"/>
      <c r="D248" s="158"/>
      <c r="E248" s="106" t="e">
        <f t="shared" si="12"/>
        <v>#N/A</v>
      </c>
      <c r="F248" s="106" t="e">
        <f t="shared" si="13"/>
        <v>#N/A</v>
      </c>
      <c r="G248" s="98"/>
      <c r="U248" s="156"/>
      <c r="V248" s="156"/>
      <c r="W248" s="156"/>
      <c r="X248" s="158"/>
      <c r="Y248" s="106" t="e">
        <f t="shared" si="14"/>
        <v>#N/A</v>
      </c>
      <c r="Z248" s="106" t="e">
        <f t="shared" si="15"/>
        <v>#N/A</v>
      </c>
      <c r="AA248" s="98"/>
      <c r="AO248" s="156"/>
      <c r="AP248" s="156"/>
      <c r="AQ248" s="156"/>
      <c r="AR248" s="158"/>
      <c r="AS248" s="106" t="e">
        <f t="shared" si="16"/>
        <v>#N/A</v>
      </c>
      <c r="AT248" s="106" t="e">
        <f t="shared" si="17"/>
        <v>#N/A</v>
      </c>
      <c r="AU248" s="98"/>
    </row>
    <row r="249" x14ac:dyDescent="0.3">
      <c r="A249" s="156"/>
      <c r="B249" s="156"/>
      <c r="C249" s="156"/>
      <c r="D249" s="158"/>
      <c r="E249" s="106" t="e">
        <f t="shared" si="12"/>
        <v>#N/A</v>
      </c>
      <c r="F249" s="106" t="e">
        <f t="shared" si="13"/>
        <v>#N/A</v>
      </c>
      <c r="G249" s="98"/>
      <c r="U249" s="156"/>
      <c r="V249" s="156"/>
      <c r="W249" s="156"/>
      <c r="X249" s="158"/>
      <c r="Y249" s="106" t="e">
        <f t="shared" si="14"/>
        <v>#N/A</v>
      </c>
      <c r="Z249" s="106" t="e">
        <f t="shared" si="15"/>
        <v>#N/A</v>
      </c>
      <c r="AA249" s="98"/>
      <c r="AO249" s="156"/>
      <c r="AP249" s="156"/>
      <c r="AQ249" s="156"/>
      <c r="AR249" s="158"/>
      <c r="AS249" s="106" t="e">
        <f t="shared" si="16"/>
        <v>#N/A</v>
      </c>
      <c r="AT249" s="106" t="e">
        <f t="shared" si="17"/>
        <v>#N/A</v>
      </c>
      <c r="AU249" s="98"/>
    </row>
    <row r="250" x14ac:dyDescent="0.3">
      <c r="A250" s="156"/>
      <c r="B250" s="156"/>
      <c r="C250" s="156"/>
      <c r="D250" s="158"/>
      <c r="E250" s="106" t="e">
        <f t="shared" ref="E250:E313" si="18">IF(ISNUMBER(C250), 1+C250/100*5, NA())</f>
        <v>#N/A</v>
      </c>
      <c r="F250" s="106" t="e">
        <f t="shared" ref="F250:F313" si="19">IF(ISNUMBER(D250), D250, NA())</f>
        <v>#N/A</v>
      </c>
      <c r="G250" s="98"/>
      <c r="U250" s="156"/>
      <c r="V250" s="156"/>
      <c r="W250" s="156"/>
      <c r="X250" s="158"/>
      <c r="Y250" s="106" t="e">
        <f t="shared" ref="Y250:Y313" si="20">IF(ISNUMBER(W250), 1+W250/100*5, NA())</f>
        <v>#N/A</v>
      </c>
      <c r="Z250" s="106" t="e">
        <f t="shared" ref="Z250:Z313" si="21">IF(ISNUMBER(X250), X250, NA())</f>
        <v>#N/A</v>
      </c>
      <c r="AA250" s="98"/>
      <c r="AO250" s="156"/>
      <c r="AP250" s="156"/>
      <c r="AQ250" s="156"/>
      <c r="AR250" s="158"/>
      <c r="AS250" s="106" t="e">
        <f t="shared" ref="AS250:AS313" si="22">IF(ISNUMBER(AQ250), 1+AQ250/100*5, NA())</f>
        <v>#N/A</v>
      </c>
      <c r="AT250" s="106" t="e">
        <f t="shared" ref="AT250:AT313" si="23">IF(ISNUMBER(AR250), AR250, NA())</f>
        <v>#N/A</v>
      </c>
      <c r="AU250" s="98"/>
    </row>
    <row r="251" x14ac:dyDescent="0.3">
      <c r="A251" s="156"/>
      <c r="B251" s="156"/>
      <c r="C251" s="156"/>
      <c r="D251" s="158"/>
      <c r="E251" s="106" t="e">
        <f t="shared" si="18"/>
        <v>#N/A</v>
      </c>
      <c r="F251" s="106" t="e">
        <f t="shared" si="19"/>
        <v>#N/A</v>
      </c>
      <c r="G251" s="98"/>
      <c r="U251" s="156"/>
      <c r="V251" s="156"/>
      <c r="W251" s="156"/>
      <c r="X251" s="158"/>
      <c r="Y251" s="106" t="e">
        <f t="shared" si="20"/>
        <v>#N/A</v>
      </c>
      <c r="Z251" s="106" t="e">
        <f t="shared" si="21"/>
        <v>#N/A</v>
      </c>
      <c r="AA251" s="98"/>
      <c r="AO251" s="156"/>
      <c r="AP251" s="156"/>
      <c r="AQ251" s="156"/>
      <c r="AR251" s="158"/>
      <c r="AS251" s="106" t="e">
        <f t="shared" si="22"/>
        <v>#N/A</v>
      </c>
      <c r="AT251" s="106" t="e">
        <f t="shared" si="23"/>
        <v>#N/A</v>
      </c>
      <c r="AU251" s="98"/>
    </row>
    <row r="252" x14ac:dyDescent="0.3">
      <c r="A252" s="156"/>
      <c r="B252" s="156"/>
      <c r="C252" s="156"/>
      <c r="D252" s="158"/>
      <c r="E252" s="106" t="e">
        <f t="shared" si="18"/>
        <v>#N/A</v>
      </c>
      <c r="F252" s="106" t="e">
        <f t="shared" si="19"/>
        <v>#N/A</v>
      </c>
      <c r="G252" s="98"/>
      <c r="U252" s="156"/>
      <c r="V252" s="156"/>
      <c r="W252" s="156"/>
      <c r="X252" s="158"/>
      <c r="Y252" s="106" t="e">
        <f t="shared" si="20"/>
        <v>#N/A</v>
      </c>
      <c r="Z252" s="106" t="e">
        <f t="shared" si="21"/>
        <v>#N/A</v>
      </c>
      <c r="AA252" s="98"/>
      <c r="AO252" s="156"/>
      <c r="AP252" s="156"/>
      <c r="AQ252" s="156"/>
      <c r="AR252" s="158"/>
      <c r="AS252" s="106" t="e">
        <f t="shared" si="22"/>
        <v>#N/A</v>
      </c>
      <c r="AT252" s="106" t="e">
        <f t="shared" si="23"/>
        <v>#N/A</v>
      </c>
      <c r="AU252" s="98"/>
    </row>
    <row r="253" x14ac:dyDescent="0.3">
      <c r="A253" s="156"/>
      <c r="B253" s="156"/>
      <c r="C253" s="156"/>
      <c r="D253" s="158"/>
      <c r="E253" s="106" t="e">
        <f t="shared" si="18"/>
        <v>#N/A</v>
      </c>
      <c r="F253" s="106" t="e">
        <f t="shared" si="19"/>
        <v>#N/A</v>
      </c>
      <c r="G253" s="98"/>
      <c r="U253" s="156"/>
      <c r="V253" s="156"/>
      <c r="W253" s="156"/>
      <c r="X253" s="158"/>
      <c r="Y253" s="106" t="e">
        <f t="shared" si="20"/>
        <v>#N/A</v>
      </c>
      <c r="Z253" s="106" t="e">
        <f t="shared" si="21"/>
        <v>#N/A</v>
      </c>
      <c r="AA253" s="98"/>
      <c r="AO253" s="156"/>
      <c r="AP253" s="156"/>
      <c r="AQ253" s="156"/>
      <c r="AR253" s="158"/>
      <c r="AS253" s="106" t="e">
        <f t="shared" si="22"/>
        <v>#N/A</v>
      </c>
      <c r="AT253" s="106" t="e">
        <f t="shared" si="23"/>
        <v>#N/A</v>
      </c>
      <c r="AU253" s="98"/>
    </row>
    <row r="254" x14ac:dyDescent="0.3">
      <c r="A254" s="156"/>
      <c r="B254" s="156"/>
      <c r="C254" s="156"/>
      <c r="D254" s="158"/>
      <c r="E254" s="106" t="e">
        <f t="shared" si="18"/>
        <v>#N/A</v>
      </c>
      <c r="F254" s="106" t="e">
        <f t="shared" si="19"/>
        <v>#N/A</v>
      </c>
      <c r="G254" s="98"/>
      <c r="U254" s="156"/>
      <c r="V254" s="156"/>
      <c r="W254" s="156"/>
      <c r="X254" s="158"/>
      <c r="Y254" s="106" t="e">
        <f t="shared" si="20"/>
        <v>#N/A</v>
      </c>
      <c r="Z254" s="106" t="e">
        <f t="shared" si="21"/>
        <v>#N/A</v>
      </c>
      <c r="AA254" s="98"/>
      <c r="AO254" s="156"/>
      <c r="AP254" s="156"/>
      <c r="AQ254" s="156"/>
      <c r="AR254" s="158"/>
      <c r="AS254" s="106" t="e">
        <f t="shared" si="22"/>
        <v>#N/A</v>
      </c>
      <c r="AT254" s="106" t="e">
        <f t="shared" si="23"/>
        <v>#N/A</v>
      </c>
      <c r="AU254" s="98"/>
    </row>
    <row r="255" x14ac:dyDescent="0.3">
      <c r="A255" s="156"/>
      <c r="B255" s="156"/>
      <c r="C255" s="156"/>
      <c r="D255" s="158"/>
      <c r="E255" s="106" t="e">
        <f t="shared" si="18"/>
        <v>#N/A</v>
      </c>
      <c r="F255" s="106" t="e">
        <f t="shared" si="19"/>
        <v>#N/A</v>
      </c>
      <c r="G255" s="98"/>
      <c r="U255" s="156"/>
      <c r="V255" s="156"/>
      <c r="W255" s="156"/>
      <c r="X255" s="158"/>
      <c r="Y255" s="106" t="e">
        <f t="shared" si="20"/>
        <v>#N/A</v>
      </c>
      <c r="Z255" s="106" t="e">
        <f t="shared" si="21"/>
        <v>#N/A</v>
      </c>
      <c r="AA255" s="98"/>
      <c r="AO255" s="156"/>
      <c r="AP255" s="156"/>
      <c r="AQ255" s="156"/>
      <c r="AR255" s="158"/>
      <c r="AS255" s="106" t="e">
        <f t="shared" si="22"/>
        <v>#N/A</v>
      </c>
      <c r="AT255" s="106" t="e">
        <f t="shared" si="23"/>
        <v>#N/A</v>
      </c>
      <c r="AU255" s="98"/>
    </row>
    <row r="256" x14ac:dyDescent="0.3">
      <c r="A256" s="156"/>
      <c r="B256" s="156"/>
      <c r="C256" s="156"/>
      <c r="D256" s="158"/>
      <c r="E256" s="106" t="e">
        <f t="shared" si="18"/>
        <v>#N/A</v>
      </c>
      <c r="F256" s="106" t="e">
        <f t="shared" si="19"/>
        <v>#N/A</v>
      </c>
      <c r="G256" s="98"/>
      <c r="U256" s="156"/>
      <c r="V256" s="156"/>
      <c r="W256" s="156"/>
      <c r="X256" s="158"/>
      <c r="Y256" s="106" t="e">
        <f t="shared" si="20"/>
        <v>#N/A</v>
      </c>
      <c r="Z256" s="106" t="e">
        <f t="shared" si="21"/>
        <v>#N/A</v>
      </c>
      <c r="AA256" s="98"/>
      <c r="AO256" s="156"/>
      <c r="AP256" s="156"/>
      <c r="AQ256" s="156"/>
      <c r="AR256" s="158"/>
      <c r="AS256" s="106" t="e">
        <f t="shared" si="22"/>
        <v>#N/A</v>
      </c>
      <c r="AT256" s="106" t="e">
        <f t="shared" si="23"/>
        <v>#N/A</v>
      </c>
      <c r="AU256" s="98"/>
    </row>
    <row r="257" x14ac:dyDescent="0.3">
      <c r="A257" s="156"/>
      <c r="B257" s="156"/>
      <c r="C257" s="156"/>
      <c r="D257" s="158"/>
      <c r="E257" s="106" t="e">
        <f t="shared" si="18"/>
        <v>#N/A</v>
      </c>
      <c r="F257" s="106" t="e">
        <f t="shared" si="19"/>
        <v>#N/A</v>
      </c>
      <c r="G257" s="98"/>
      <c r="U257" s="156"/>
      <c r="V257" s="156"/>
      <c r="W257" s="156"/>
      <c r="X257" s="158"/>
      <c r="Y257" s="106" t="e">
        <f t="shared" si="20"/>
        <v>#N/A</v>
      </c>
      <c r="Z257" s="106" t="e">
        <f t="shared" si="21"/>
        <v>#N/A</v>
      </c>
      <c r="AA257" s="98"/>
      <c r="AO257" s="156"/>
      <c r="AP257" s="156"/>
      <c r="AQ257" s="156"/>
      <c r="AR257" s="158"/>
      <c r="AS257" s="106" t="e">
        <f t="shared" si="22"/>
        <v>#N/A</v>
      </c>
      <c r="AT257" s="106" t="e">
        <f t="shared" si="23"/>
        <v>#N/A</v>
      </c>
      <c r="AU257" s="98"/>
    </row>
    <row r="258" x14ac:dyDescent="0.3">
      <c r="A258" s="156"/>
      <c r="B258" s="156"/>
      <c r="C258" s="156"/>
      <c r="D258" s="158"/>
      <c r="E258" s="106" t="e">
        <f t="shared" si="18"/>
        <v>#N/A</v>
      </c>
      <c r="F258" s="106" t="e">
        <f t="shared" si="19"/>
        <v>#N/A</v>
      </c>
      <c r="G258" s="98"/>
      <c r="U258" s="156"/>
      <c r="V258" s="156"/>
      <c r="W258" s="156"/>
      <c r="X258" s="158"/>
      <c r="Y258" s="106" t="e">
        <f t="shared" si="20"/>
        <v>#N/A</v>
      </c>
      <c r="Z258" s="106" t="e">
        <f t="shared" si="21"/>
        <v>#N/A</v>
      </c>
      <c r="AA258" s="98"/>
      <c r="AO258" s="156"/>
      <c r="AP258" s="156"/>
      <c r="AQ258" s="156"/>
      <c r="AR258" s="158"/>
      <c r="AS258" s="106" t="e">
        <f t="shared" si="22"/>
        <v>#N/A</v>
      </c>
      <c r="AT258" s="106" t="e">
        <f t="shared" si="23"/>
        <v>#N/A</v>
      </c>
      <c r="AU258" s="98"/>
    </row>
    <row r="259" x14ac:dyDescent="0.3">
      <c r="A259" s="156"/>
      <c r="B259" s="156"/>
      <c r="C259" s="156"/>
      <c r="D259" s="158"/>
      <c r="E259" s="106" t="e">
        <f t="shared" si="18"/>
        <v>#N/A</v>
      </c>
      <c r="F259" s="106" t="e">
        <f t="shared" si="19"/>
        <v>#N/A</v>
      </c>
      <c r="G259" s="98"/>
      <c r="U259" s="156"/>
      <c r="V259" s="156"/>
      <c r="W259" s="156"/>
      <c r="X259" s="158"/>
      <c r="Y259" s="106" t="e">
        <f t="shared" si="20"/>
        <v>#N/A</v>
      </c>
      <c r="Z259" s="106" t="e">
        <f t="shared" si="21"/>
        <v>#N/A</v>
      </c>
      <c r="AA259" s="98"/>
      <c r="AO259" s="156"/>
      <c r="AP259" s="156"/>
      <c r="AQ259" s="156"/>
      <c r="AR259" s="158"/>
      <c r="AS259" s="106" t="e">
        <f t="shared" si="22"/>
        <v>#N/A</v>
      </c>
      <c r="AT259" s="106" t="e">
        <f t="shared" si="23"/>
        <v>#N/A</v>
      </c>
      <c r="AU259" s="98"/>
    </row>
    <row r="260" x14ac:dyDescent="0.3">
      <c r="A260" s="156"/>
      <c r="B260" s="156"/>
      <c r="C260" s="156"/>
      <c r="D260" s="158"/>
      <c r="E260" s="106" t="e">
        <f t="shared" si="18"/>
        <v>#N/A</v>
      </c>
      <c r="F260" s="106" t="e">
        <f t="shared" si="19"/>
        <v>#N/A</v>
      </c>
      <c r="G260" s="98"/>
      <c r="U260" s="156"/>
      <c r="V260" s="156"/>
      <c r="W260" s="156"/>
      <c r="X260" s="158"/>
      <c r="Y260" s="106" t="e">
        <f t="shared" si="20"/>
        <v>#N/A</v>
      </c>
      <c r="Z260" s="106" t="e">
        <f t="shared" si="21"/>
        <v>#N/A</v>
      </c>
      <c r="AA260" s="98"/>
      <c r="AO260" s="156"/>
      <c r="AP260" s="156"/>
      <c r="AQ260" s="156"/>
      <c r="AR260" s="158"/>
      <c r="AS260" s="106" t="e">
        <f t="shared" si="22"/>
        <v>#N/A</v>
      </c>
      <c r="AT260" s="106" t="e">
        <f t="shared" si="23"/>
        <v>#N/A</v>
      </c>
      <c r="AU260" s="98"/>
    </row>
    <row r="261" x14ac:dyDescent="0.3">
      <c r="A261" s="156"/>
      <c r="B261" s="156"/>
      <c r="C261" s="156"/>
      <c r="D261" s="158"/>
      <c r="E261" s="106" t="e">
        <f t="shared" si="18"/>
        <v>#N/A</v>
      </c>
      <c r="F261" s="106" t="e">
        <f t="shared" si="19"/>
        <v>#N/A</v>
      </c>
      <c r="G261" s="98"/>
      <c r="U261" s="156"/>
      <c r="V261" s="156"/>
      <c r="W261" s="156"/>
      <c r="X261" s="158"/>
      <c r="Y261" s="106" t="e">
        <f t="shared" si="20"/>
        <v>#N/A</v>
      </c>
      <c r="Z261" s="106" t="e">
        <f t="shared" si="21"/>
        <v>#N/A</v>
      </c>
      <c r="AA261" s="98"/>
      <c r="AO261" s="156"/>
      <c r="AP261" s="156"/>
      <c r="AQ261" s="156"/>
      <c r="AR261" s="158"/>
      <c r="AS261" s="106" t="e">
        <f t="shared" si="22"/>
        <v>#N/A</v>
      </c>
      <c r="AT261" s="106" t="e">
        <f t="shared" si="23"/>
        <v>#N/A</v>
      </c>
      <c r="AU261" s="98"/>
    </row>
    <row r="262" x14ac:dyDescent="0.3">
      <c r="A262" s="156"/>
      <c r="B262" s="156"/>
      <c r="C262" s="156"/>
      <c r="D262" s="158"/>
      <c r="E262" s="106" t="e">
        <f t="shared" si="18"/>
        <v>#N/A</v>
      </c>
      <c r="F262" s="106" t="e">
        <f t="shared" si="19"/>
        <v>#N/A</v>
      </c>
      <c r="G262" s="98"/>
      <c r="U262" s="156"/>
      <c r="V262" s="156"/>
      <c r="W262" s="156"/>
      <c r="X262" s="158"/>
      <c r="Y262" s="106" t="e">
        <f t="shared" si="20"/>
        <v>#N/A</v>
      </c>
      <c r="Z262" s="106" t="e">
        <f t="shared" si="21"/>
        <v>#N/A</v>
      </c>
      <c r="AA262" s="98"/>
      <c r="AO262" s="156"/>
      <c r="AP262" s="156"/>
      <c r="AQ262" s="156"/>
      <c r="AR262" s="158"/>
      <c r="AS262" s="106" t="e">
        <f t="shared" si="22"/>
        <v>#N/A</v>
      </c>
      <c r="AT262" s="106" t="e">
        <f t="shared" si="23"/>
        <v>#N/A</v>
      </c>
      <c r="AU262" s="98"/>
    </row>
    <row r="263" x14ac:dyDescent="0.3">
      <c r="A263" s="156"/>
      <c r="B263" s="156"/>
      <c r="C263" s="156"/>
      <c r="D263" s="158"/>
      <c r="E263" s="106" t="e">
        <f t="shared" si="18"/>
        <v>#N/A</v>
      </c>
      <c r="F263" s="106" t="e">
        <f t="shared" si="19"/>
        <v>#N/A</v>
      </c>
      <c r="G263" s="98"/>
      <c r="U263" s="156"/>
      <c r="V263" s="156"/>
      <c r="W263" s="156"/>
      <c r="X263" s="158"/>
      <c r="Y263" s="106" t="e">
        <f t="shared" si="20"/>
        <v>#N/A</v>
      </c>
      <c r="Z263" s="106" t="e">
        <f t="shared" si="21"/>
        <v>#N/A</v>
      </c>
      <c r="AA263" s="98"/>
      <c r="AO263" s="156"/>
      <c r="AP263" s="156"/>
      <c r="AQ263" s="156"/>
      <c r="AR263" s="158"/>
      <c r="AS263" s="106" t="e">
        <f t="shared" si="22"/>
        <v>#N/A</v>
      </c>
      <c r="AT263" s="106" t="e">
        <f t="shared" si="23"/>
        <v>#N/A</v>
      </c>
      <c r="AU263" s="98"/>
    </row>
    <row r="264" x14ac:dyDescent="0.3">
      <c r="A264" s="156"/>
      <c r="B264" s="156"/>
      <c r="C264" s="156"/>
      <c r="D264" s="158"/>
      <c r="E264" s="106" t="e">
        <f t="shared" si="18"/>
        <v>#N/A</v>
      </c>
      <c r="F264" s="106" t="e">
        <f t="shared" si="19"/>
        <v>#N/A</v>
      </c>
      <c r="G264" s="98"/>
      <c r="U264" s="156"/>
      <c r="V264" s="156"/>
      <c r="W264" s="156"/>
      <c r="X264" s="158"/>
      <c r="Y264" s="106" t="e">
        <f t="shared" si="20"/>
        <v>#N/A</v>
      </c>
      <c r="Z264" s="106" t="e">
        <f t="shared" si="21"/>
        <v>#N/A</v>
      </c>
      <c r="AA264" s="98"/>
      <c r="AO264" s="156"/>
      <c r="AP264" s="156"/>
      <c r="AQ264" s="156"/>
      <c r="AR264" s="158"/>
      <c r="AS264" s="106" t="e">
        <f t="shared" si="22"/>
        <v>#N/A</v>
      </c>
      <c r="AT264" s="106" t="e">
        <f t="shared" si="23"/>
        <v>#N/A</v>
      </c>
      <c r="AU264" s="98"/>
    </row>
    <row r="265" x14ac:dyDescent="0.3">
      <c r="A265" s="156"/>
      <c r="B265" s="156"/>
      <c r="C265" s="156"/>
      <c r="D265" s="158"/>
      <c r="E265" s="106" t="e">
        <f t="shared" si="18"/>
        <v>#N/A</v>
      </c>
      <c r="F265" s="106" t="e">
        <f t="shared" si="19"/>
        <v>#N/A</v>
      </c>
      <c r="G265" s="98"/>
      <c r="U265" s="156"/>
      <c r="V265" s="156"/>
      <c r="W265" s="156"/>
      <c r="X265" s="158"/>
      <c r="Y265" s="106" t="e">
        <f t="shared" si="20"/>
        <v>#N/A</v>
      </c>
      <c r="Z265" s="106" t="e">
        <f t="shared" si="21"/>
        <v>#N/A</v>
      </c>
      <c r="AA265" s="98"/>
      <c r="AO265" s="156"/>
      <c r="AP265" s="156"/>
      <c r="AQ265" s="156"/>
      <c r="AR265" s="158"/>
      <c r="AS265" s="106" t="e">
        <f t="shared" si="22"/>
        <v>#N/A</v>
      </c>
      <c r="AT265" s="106" t="e">
        <f t="shared" si="23"/>
        <v>#N/A</v>
      </c>
      <c r="AU265" s="98"/>
    </row>
    <row r="266" x14ac:dyDescent="0.3">
      <c r="A266" s="156"/>
      <c r="B266" s="156"/>
      <c r="C266" s="156"/>
      <c r="D266" s="158"/>
      <c r="E266" s="106" t="e">
        <f t="shared" si="18"/>
        <v>#N/A</v>
      </c>
      <c r="F266" s="106" t="e">
        <f t="shared" si="19"/>
        <v>#N/A</v>
      </c>
      <c r="G266" s="98"/>
      <c r="U266" s="156"/>
      <c r="V266" s="156"/>
      <c r="W266" s="156"/>
      <c r="X266" s="158"/>
      <c r="Y266" s="106" t="e">
        <f t="shared" si="20"/>
        <v>#N/A</v>
      </c>
      <c r="Z266" s="106" t="e">
        <f t="shared" si="21"/>
        <v>#N/A</v>
      </c>
      <c r="AA266" s="98"/>
      <c r="AO266" s="156"/>
      <c r="AP266" s="156"/>
      <c r="AQ266" s="156"/>
      <c r="AR266" s="158"/>
      <c r="AS266" s="106" t="e">
        <f t="shared" si="22"/>
        <v>#N/A</v>
      </c>
      <c r="AT266" s="106" t="e">
        <f t="shared" si="23"/>
        <v>#N/A</v>
      </c>
      <c r="AU266" s="98"/>
    </row>
    <row r="267" x14ac:dyDescent="0.3">
      <c r="A267" s="156"/>
      <c r="B267" s="156"/>
      <c r="C267" s="156"/>
      <c r="D267" s="158"/>
      <c r="E267" s="106" t="e">
        <f t="shared" si="18"/>
        <v>#N/A</v>
      </c>
      <c r="F267" s="106" t="e">
        <f t="shared" si="19"/>
        <v>#N/A</v>
      </c>
      <c r="G267" s="98"/>
      <c r="U267" s="156"/>
      <c r="V267" s="156"/>
      <c r="W267" s="156"/>
      <c r="X267" s="158"/>
      <c r="Y267" s="106" t="e">
        <f t="shared" si="20"/>
        <v>#N/A</v>
      </c>
      <c r="Z267" s="106" t="e">
        <f t="shared" si="21"/>
        <v>#N/A</v>
      </c>
      <c r="AA267" s="98"/>
      <c r="AO267" s="156"/>
      <c r="AP267" s="156"/>
      <c r="AQ267" s="156"/>
      <c r="AR267" s="158"/>
      <c r="AS267" s="106" t="e">
        <f t="shared" si="22"/>
        <v>#N/A</v>
      </c>
      <c r="AT267" s="106" t="e">
        <f t="shared" si="23"/>
        <v>#N/A</v>
      </c>
      <c r="AU267" s="98"/>
    </row>
    <row r="268" x14ac:dyDescent="0.3">
      <c r="A268" s="156"/>
      <c r="B268" s="156"/>
      <c r="C268" s="156"/>
      <c r="D268" s="158"/>
      <c r="E268" s="106" t="e">
        <f t="shared" si="18"/>
        <v>#N/A</v>
      </c>
      <c r="F268" s="106" t="e">
        <f t="shared" si="19"/>
        <v>#N/A</v>
      </c>
      <c r="G268" s="98"/>
      <c r="U268" s="156"/>
      <c r="V268" s="156"/>
      <c r="W268" s="156"/>
      <c r="X268" s="158"/>
      <c r="Y268" s="106" t="e">
        <f t="shared" si="20"/>
        <v>#N/A</v>
      </c>
      <c r="Z268" s="106" t="e">
        <f t="shared" si="21"/>
        <v>#N/A</v>
      </c>
      <c r="AA268" s="98"/>
      <c r="AO268" s="156"/>
      <c r="AP268" s="156"/>
      <c r="AQ268" s="156"/>
      <c r="AR268" s="158"/>
      <c r="AS268" s="106" t="e">
        <f t="shared" si="22"/>
        <v>#N/A</v>
      </c>
      <c r="AT268" s="106" t="e">
        <f t="shared" si="23"/>
        <v>#N/A</v>
      </c>
      <c r="AU268" s="98"/>
    </row>
    <row r="269" x14ac:dyDescent="0.3">
      <c r="A269" s="156"/>
      <c r="B269" s="156"/>
      <c r="C269" s="156"/>
      <c r="D269" s="158"/>
      <c r="E269" s="106" t="e">
        <f t="shared" si="18"/>
        <v>#N/A</v>
      </c>
      <c r="F269" s="106" t="e">
        <f t="shared" si="19"/>
        <v>#N/A</v>
      </c>
      <c r="G269" s="98"/>
      <c r="U269" s="156"/>
      <c r="V269" s="156"/>
      <c r="W269" s="156"/>
      <c r="X269" s="158"/>
      <c r="Y269" s="106" t="e">
        <f t="shared" si="20"/>
        <v>#N/A</v>
      </c>
      <c r="Z269" s="106" t="e">
        <f t="shared" si="21"/>
        <v>#N/A</v>
      </c>
      <c r="AA269" s="98"/>
      <c r="AO269" s="156"/>
      <c r="AP269" s="156"/>
      <c r="AQ269" s="156"/>
      <c r="AR269" s="158"/>
      <c r="AS269" s="106" t="e">
        <f t="shared" si="22"/>
        <v>#N/A</v>
      </c>
      <c r="AT269" s="106" t="e">
        <f t="shared" si="23"/>
        <v>#N/A</v>
      </c>
      <c r="AU269" s="98"/>
    </row>
    <row r="270" x14ac:dyDescent="0.3">
      <c r="A270" s="156"/>
      <c r="B270" s="156"/>
      <c r="C270" s="156"/>
      <c r="D270" s="158"/>
      <c r="E270" s="106" t="e">
        <f t="shared" si="18"/>
        <v>#N/A</v>
      </c>
      <c r="F270" s="106" t="e">
        <f t="shared" si="19"/>
        <v>#N/A</v>
      </c>
      <c r="G270" s="98"/>
      <c r="U270" s="156"/>
      <c r="V270" s="156"/>
      <c r="W270" s="156"/>
      <c r="X270" s="158"/>
      <c r="Y270" s="106" t="e">
        <f t="shared" si="20"/>
        <v>#N/A</v>
      </c>
      <c r="Z270" s="106" t="e">
        <f t="shared" si="21"/>
        <v>#N/A</v>
      </c>
      <c r="AA270" s="98"/>
      <c r="AO270" s="156"/>
      <c r="AP270" s="156"/>
      <c r="AQ270" s="156"/>
      <c r="AR270" s="158"/>
      <c r="AS270" s="106" t="e">
        <f t="shared" si="22"/>
        <v>#N/A</v>
      </c>
      <c r="AT270" s="106" t="e">
        <f t="shared" si="23"/>
        <v>#N/A</v>
      </c>
      <c r="AU270" s="98"/>
    </row>
    <row r="271" x14ac:dyDescent="0.3">
      <c r="A271" s="156"/>
      <c r="B271" s="156"/>
      <c r="C271" s="156"/>
      <c r="D271" s="158"/>
      <c r="E271" s="106" t="e">
        <f t="shared" si="18"/>
        <v>#N/A</v>
      </c>
      <c r="F271" s="106" t="e">
        <f t="shared" si="19"/>
        <v>#N/A</v>
      </c>
      <c r="G271" s="98"/>
      <c r="U271" s="156"/>
      <c r="V271" s="156"/>
      <c r="W271" s="156"/>
      <c r="X271" s="158"/>
      <c r="Y271" s="106" t="e">
        <f t="shared" si="20"/>
        <v>#N/A</v>
      </c>
      <c r="Z271" s="106" t="e">
        <f t="shared" si="21"/>
        <v>#N/A</v>
      </c>
      <c r="AA271" s="98"/>
      <c r="AO271" s="156"/>
      <c r="AP271" s="156"/>
      <c r="AQ271" s="156"/>
      <c r="AR271" s="158"/>
      <c r="AS271" s="106" t="e">
        <f t="shared" si="22"/>
        <v>#N/A</v>
      </c>
      <c r="AT271" s="106" t="e">
        <f t="shared" si="23"/>
        <v>#N/A</v>
      </c>
      <c r="AU271" s="98"/>
    </row>
    <row r="272" x14ac:dyDescent="0.3">
      <c r="A272" s="156"/>
      <c r="B272" s="156"/>
      <c r="C272" s="156"/>
      <c r="D272" s="158"/>
      <c r="E272" s="106" t="e">
        <f t="shared" si="18"/>
        <v>#N/A</v>
      </c>
      <c r="F272" s="106" t="e">
        <f t="shared" si="19"/>
        <v>#N/A</v>
      </c>
      <c r="G272" s="98"/>
      <c r="U272" s="156"/>
      <c r="V272" s="156"/>
      <c r="W272" s="156"/>
      <c r="X272" s="158"/>
      <c r="Y272" s="106" t="e">
        <f t="shared" si="20"/>
        <v>#N/A</v>
      </c>
      <c r="Z272" s="106" t="e">
        <f t="shared" si="21"/>
        <v>#N/A</v>
      </c>
      <c r="AA272" s="98"/>
      <c r="AO272" s="156"/>
      <c r="AP272" s="156"/>
      <c r="AQ272" s="156"/>
      <c r="AR272" s="158"/>
      <c r="AS272" s="106" t="e">
        <f t="shared" si="22"/>
        <v>#N/A</v>
      </c>
      <c r="AT272" s="106" t="e">
        <f t="shared" si="23"/>
        <v>#N/A</v>
      </c>
      <c r="AU272" s="98"/>
    </row>
    <row r="273" x14ac:dyDescent="0.3">
      <c r="A273" s="156"/>
      <c r="B273" s="156"/>
      <c r="C273" s="156"/>
      <c r="D273" s="158"/>
      <c r="E273" s="106" t="e">
        <f t="shared" si="18"/>
        <v>#N/A</v>
      </c>
      <c r="F273" s="106" t="e">
        <f t="shared" si="19"/>
        <v>#N/A</v>
      </c>
      <c r="G273" s="98"/>
      <c r="U273" s="156"/>
      <c r="V273" s="156"/>
      <c r="W273" s="156"/>
      <c r="X273" s="158"/>
      <c r="Y273" s="106" t="e">
        <f t="shared" si="20"/>
        <v>#N/A</v>
      </c>
      <c r="Z273" s="106" t="e">
        <f t="shared" si="21"/>
        <v>#N/A</v>
      </c>
      <c r="AA273" s="98"/>
      <c r="AO273" s="156"/>
      <c r="AP273" s="156"/>
      <c r="AQ273" s="156"/>
      <c r="AR273" s="158"/>
      <c r="AS273" s="106" t="e">
        <f t="shared" si="22"/>
        <v>#N/A</v>
      </c>
      <c r="AT273" s="106" t="e">
        <f t="shared" si="23"/>
        <v>#N/A</v>
      </c>
      <c r="AU273" s="98"/>
    </row>
    <row r="274" x14ac:dyDescent="0.3">
      <c r="A274" s="156"/>
      <c r="B274" s="156"/>
      <c r="C274" s="156"/>
      <c r="D274" s="158"/>
      <c r="E274" s="106" t="e">
        <f t="shared" si="18"/>
        <v>#N/A</v>
      </c>
      <c r="F274" s="106" t="e">
        <f t="shared" si="19"/>
        <v>#N/A</v>
      </c>
      <c r="G274" s="98"/>
      <c r="U274" s="156"/>
      <c r="V274" s="156"/>
      <c r="W274" s="156"/>
      <c r="X274" s="158"/>
      <c r="Y274" s="106" t="e">
        <f t="shared" si="20"/>
        <v>#N/A</v>
      </c>
      <c r="Z274" s="106" t="e">
        <f t="shared" si="21"/>
        <v>#N/A</v>
      </c>
      <c r="AA274" s="98"/>
      <c r="AO274" s="156"/>
      <c r="AP274" s="156"/>
      <c r="AQ274" s="156"/>
      <c r="AR274" s="158"/>
      <c r="AS274" s="106" t="e">
        <f t="shared" si="22"/>
        <v>#N/A</v>
      </c>
      <c r="AT274" s="106" t="e">
        <f t="shared" si="23"/>
        <v>#N/A</v>
      </c>
      <c r="AU274" s="98"/>
    </row>
    <row r="275" x14ac:dyDescent="0.3">
      <c r="A275" s="156"/>
      <c r="B275" s="156"/>
      <c r="C275" s="156"/>
      <c r="D275" s="158"/>
      <c r="E275" s="106" t="e">
        <f t="shared" si="18"/>
        <v>#N/A</v>
      </c>
      <c r="F275" s="106" t="e">
        <f t="shared" si="19"/>
        <v>#N/A</v>
      </c>
      <c r="G275" s="98"/>
      <c r="U275" s="156"/>
      <c r="V275" s="156"/>
      <c r="W275" s="156"/>
      <c r="X275" s="158"/>
      <c r="Y275" s="106" t="e">
        <f t="shared" si="20"/>
        <v>#N/A</v>
      </c>
      <c r="Z275" s="106" t="e">
        <f t="shared" si="21"/>
        <v>#N/A</v>
      </c>
      <c r="AA275" s="98"/>
      <c r="AO275" s="156"/>
      <c r="AP275" s="156"/>
      <c r="AQ275" s="156"/>
      <c r="AR275" s="158"/>
      <c r="AS275" s="106" t="e">
        <f t="shared" si="22"/>
        <v>#N/A</v>
      </c>
      <c r="AT275" s="106" t="e">
        <f t="shared" si="23"/>
        <v>#N/A</v>
      </c>
      <c r="AU275" s="98"/>
    </row>
    <row r="276" x14ac:dyDescent="0.3">
      <c r="A276" s="156"/>
      <c r="B276" s="156"/>
      <c r="C276" s="156"/>
      <c r="D276" s="158"/>
      <c r="E276" s="106" t="e">
        <f t="shared" si="18"/>
        <v>#N/A</v>
      </c>
      <c r="F276" s="106" t="e">
        <f t="shared" si="19"/>
        <v>#N/A</v>
      </c>
      <c r="G276" s="98"/>
      <c r="U276" s="156"/>
      <c r="V276" s="156"/>
      <c r="W276" s="156"/>
      <c r="X276" s="158"/>
      <c r="Y276" s="106" t="e">
        <f t="shared" si="20"/>
        <v>#N/A</v>
      </c>
      <c r="Z276" s="106" t="e">
        <f t="shared" si="21"/>
        <v>#N/A</v>
      </c>
      <c r="AA276" s="98"/>
      <c r="AO276" s="156"/>
      <c r="AP276" s="156"/>
      <c r="AQ276" s="156"/>
      <c r="AR276" s="158"/>
      <c r="AS276" s="106" t="e">
        <f t="shared" si="22"/>
        <v>#N/A</v>
      </c>
      <c r="AT276" s="106" t="e">
        <f t="shared" si="23"/>
        <v>#N/A</v>
      </c>
      <c r="AU276" s="98"/>
    </row>
    <row r="277" x14ac:dyDescent="0.3">
      <c r="A277" s="156"/>
      <c r="B277" s="156"/>
      <c r="C277" s="156"/>
      <c r="D277" s="158"/>
      <c r="E277" s="106" t="e">
        <f t="shared" si="18"/>
        <v>#N/A</v>
      </c>
      <c r="F277" s="106" t="e">
        <f t="shared" si="19"/>
        <v>#N/A</v>
      </c>
      <c r="G277" s="98"/>
      <c r="U277" s="156"/>
      <c r="V277" s="156"/>
      <c r="W277" s="156"/>
      <c r="X277" s="158"/>
      <c r="Y277" s="106" t="e">
        <f t="shared" si="20"/>
        <v>#N/A</v>
      </c>
      <c r="Z277" s="106" t="e">
        <f t="shared" si="21"/>
        <v>#N/A</v>
      </c>
      <c r="AA277" s="98"/>
      <c r="AO277" s="156"/>
      <c r="AP277" s="156"/>
      <c r="AQ277" s="156"/>
      <c r="AR277" s="158"/>
      <c r="AS277" s="106" t="e">
        <f t="shared" si="22"/>
        <v>#N/A</v>
      </c>
      <c r="AT277" s="106" t="e">
        <f t="shared" si="23"/>
        <v>#N/A</v>
      </c>
      <c r="AU277" s="98"/>
    </row>
    <row r="278" x14ac:dyDescent="0.3">
      <c r="A278" s="156"/>
      <c r="B278" s="156"/>
      <c r="C278" s="156"/>
      <c r="D278" s="158"/>
      <c r="E278" s="106" t="e">
        <f t="shared" si="18"/>
        <v>#N/A</v>
      </c>
      <c r="F278" s="106" t="e">
        <f t="shared" si="19"/>
        <v>#N/A</v>
      </c>
      <c r="G278" s="98"/>
      <c r="U278" s="156"/>
      <c r="V278" s="156"/>
      <c r="W278" s="156"/>
      <c r="X278" s="158"/>
      <c r="Y278" s="106" t="e">
        <f t="shared" si="20"/>
        <v>#N/A</v>
      </c>
      <c r="Z278" s="106" t="e">
        <f t="shared" si="21"/>
        <v>#N/A</v>
      </c>
      <c r="AA278" s="98"/>
      <c r="AO278" s="156"/>
      <c r="AP278" s="156"/>
      <c r="AQ278" s="156"/>
      <c r="AR278" s="158"/>
      <c r="AS278" s="106" t="e">
        <f t="shared" si="22"/>
        <v>#N/A</v>
      </c>
      <c r="AT278" s="106" t="e">
        <f t="shared" si="23"/>
        <v>#N/A</v>
      </c>
      <c r="AU278" s="98"/>
    </row>
    <row r="279" x14ac:dyDescent="0.3">
      <c r="A279" s="156"/>
      <c r="B279" s="156"/>
      <c r="C279" s="156"/>
      <c r="D279" s="158"/>
      <c r="E279" s="106" t="e">
        <f t="shared" si="18"/>
        <v>#N/A</v>
      </c>
      <c r="F279" s="106" t="e">
        <f t="shared" si="19"/>
        <v>#N/A</v>
      </c>
      <c r="G279" s="98"/>
      <c r="U279" s="156"/>
      <c r="V279" s="156"/>
      <c r="W279" s="156"/>
      <c r="X279" s="158"/>
      <c r="Y279" s="106" t="e">
        <f t="shared" si="20"/>
        <v>#N/A</v>
      </c>
      <c r="Z279" s="106" t="e">
        <f t="shared" si="21"/>
        <v>#N/A</v>
      </c>
      <c r="AA279" s="98"/>
      <c r="AO279" s="156"/>
      <c r="AP279" s="156"/>
      <c r="AQ279" s="156"/>
      <c r="AR279" s="158"/>
      <c r="AS279" s="106" t="e">
        <f t="shared" si="22"/>
        <v>#N/A</v>
      </c>
      <c r="AT279" s="106" t="e">
        <f t="shared" si="23"/>
        <v>#N/A</v>
      </c>
      <c r="AU279" s="98"/>
    </row>
    <row r="280" x14ac:dyDescent="0.3">
      <c r="A280" s="156"/>
      <c r="B280" s="156"/>
      <c r="C280" s="156"/>
      <c r="D280" s="158"/>
      <c r="E280" s="106" t="e">
        <f t="shared" si="18"/>
        <v>#N/A</v>
      </c>
      <c r="F280" s="106" t="e">
        <f t="shared" si="19"/>
        <v>#N/A</v>
      </c>
      <c r="G280" s="98"/>
      <c r="U280" s="156"/>
      <c r="V280" s="156"/>
      <c r="W280" s="156"/>
      <c r="X280" s="158"/>
      <c r="Y280" s="106" t="e">
        <f t="shared" si="20"/>
        <v>#N/A</v>
      </c>
      <c r="Z280" s="106" t="e">
        <f t="shared" si="21"/>
        <v>#N/A</v>
      </c>
      <c r="AA280" s="98"/>
      <c r="AO280" s="156"/>
      <c r="AP280" s="156"/>
      <c r="AQ280" s="156"/>
      <c r="AR280" s="158"/>
      <c r="AS280" s="106" t="e">
        <f t="shared" si="22"/>
        <v>#N/A</v>
      </c>
      <c r="AT280" s="106" t="e">
        <f t="shared" si="23"/>
        <v>#N/A</v>
      </c>
      <c r="AU280" s="98"/>
    </row>
    <row r="281" x14ac:dyDescent="0.3">
      <c r="A281" s="156"/>
      <c r="B281" s="156"/>
      <c r="C281" s="156"/>
      <c r="D281" s="158"/>
      <c r="E281" s="106" t="e">
        <f t="shared" si="18"/>
        <v>#N/A</v>
      </c>
      <c r="F281" s="106" t="e">
        <f t="shared" si="19"/>
        <v>#N/A</v>
      </c>
      <c r="G281" s="98"/>
      <c r="U281" s="156"/>
      <c r="V281" s="156"/>
      <c r="W281" s="156"/>
      <c r="X281" s="158"/>
      <c r="Y281" s="106" t="e">
        <f t="shared" si="20"/>
        <v>#N/A</v>
      </c>
      <c r="Z281" s="106" t="e">
        <f t="shared" si="21"/>
        <v>#N/A</v>
      </c>
      <c r="AA281" s="98"/>
      <c r="AO281" s="156"/>
      <c r="AP281" s="156"/>
      <c r="AQ281" s="156"/>
      <c r="AR281" s="158"/>
      <c r="AS281" s="106" t="e">
        <f t="shared" si="22"/>
        <v>#N/A</v>
      </c>
      <c r="AT281" s="106" t="e">
        <f t="shared" si="23"/>
        <v>#N/A</v>
      </c>
      <c r="AU281" s="98"/>
    </row>
    <row r="282" x14ac:dyDescent="0.3">
      <c r="A282" s="156"/>
      <c r="B282" s="156"/>
      <c r="C282" s="156"/>
      <c r="D282" s="158"/>
      <c r="E282" s="106" t="e">
        <f t="shared" si="18"/>
        <v>#N/A</v>
      </c>
      <c r="F282" s="106" t="e">
        <f t="shared" si="19"/>
        <v>#N/A</v>
      </c>
      <c r="G282" s="98"/>
      <c r="U282" s="156"/>
      <c r="V282" s="156"/>
      <c r="W282" s="156"/>
      <c r="X282" s="158"/>
      <c r="Y282" s="106" t="e">
        <f t="shared" si="20"/>
        <v>#N/A</v>
      </c>
      <c r="Z282" s="106" t="e">
        <f t="shared" si="21"/>
        <v>#N/A</v>
      </c>
      <c r="AA282" s="98"/>
      <c r="AO282" s="156"/>
      <c r="AP282" s="156"/>
      <c r="AQ282" s="156"/>
      <c r="AR282" s="158"/>
      <c r="AS282" s="106" t="e">
        <f t="shared" si="22"/>
        <v>#N/A</v>
      </c>
      <c r="AT282" s="106" t="e">
        <f t="shared" si="23"/>
        <v>#N/A</v>
      </c>
      <c r="AU282" s="98"/>
    </row>
    <row r="283" x14ac:dyDescent="0.3">
      <c r="A283" s="156"/>
      <c r="B283" s="156"/>
      <c r="C283" s="156"/>
      <c r="D283" s="158"/>
      <c r="E283" s="106" t="e">
        <f t="shared" si="18"/>
        <v>#N/A</v>
      </c>
      <c r="F283" s="106" t="e">
        <f t="shared" si="19"/>
        <v>#N/A</v>
      </c>
      <c r="G283" s="98"/>
      <c r="U283" s="156"/>
      <c r="V283" s="156"/>
      <c r="W283" s="156"/>
      <c r="X283" s="158"/>
      <c r="Y283" s="106" t="e">
        <f t="shared" si="20"/>
        <v>#N/A</v>
      </c>
      <c r="Z283" s="106" t="e">
        <f t="shared" si="21"/>
        <v>#N/A</v>
      </c>
      <c r="AA283" s="98"/>
      <c r="AO283" s="156"/>
      <c r="AP283" s="156"/>
      <c r="AQ283" s="156"/>
      <c r="AR283" s="158"/>
      <c r="AS283" s="106" t="e">
        <f t="shared" si="22"/>
        <v>#N/A</v>
      </c>
      <c r="AT283" s="106" t="e">
        <f t="shared" si="23"/>
        <v>#N/A</v>
      </c>
      <c r="AU283" s="98"/>
    </row>
    <row r="284" x14ac:dyDescent="0.3">
      <c r="A284" s="156"/>
      <c r="B284" s="156"/>
      <c r="C284" s="156"/>
      <c r="D284" s="158"/>
      <c r="E284" s="106" t="e">
        <f t="shared" si="18"/>
        <v>#N/A</v>
      </c>
      <c r="F284" s="106" t="e">
        <f t="shared" si="19"/>
        <v>#N/A</v>
      </c>
      <c r="G284" s="98"/>
      <c r="U284" s="156"/>
      <c r="V284" s="156"/>
      <c r="W284" s="156"/>
      <c r="X284" s="158"/>
      <c r="Y284" s="106" t="e">
        <f t="shared" si="20"/>
        <v>#N/A</v>
      </c>
      <c r="Z284" s="106" t="e">
        <f t="shared" si="21"/>
        <v>#N/A</v>
      </c>
      <c r="AA284" s="98"/>
      <c r="AO284" s="156"/>
      <c r="AP284" s="156"/>
      <c r="AQ284" s="156"/>
      <c r="AR284" s="158"/>
      <c r="AS284" s="106" t="e">
        <f t="shared" si="22"/>
        <v>#N/A</v>
      </c>
      <c r="AT284" s="106" t="e">
        <f t="shared" si="23"/>
        <v>#N/A</v>
      </c>
      <c r="AU284" s="98"/>
    </row>
    <row r="285" x14ac:dyDescent="0.3">
      <c r="A285" s="156"/>
      <c r="B285" s="156"/>
      <c r="C285" s="156"/>
      <c r="D285" s="158"/>
      <c r="E285" s="106" t="e">
        <f t="shared" si="18"/>
        <v>#N/A</v>
      </c>
      <c r="F285" s="106" t="e">
        <f t="shared" si="19"/>
        <v>#N/A</v>
      </c>
      <c r="G285" s="98"/>
      <c r="U285" s="156"/>
      <c r="V285" s="156"/>
      <c r="W285" s="156"/>
      <c r="X285" s="158"/>
      <c r="Y285" s="106" t="e">
        <f t="shared" si="20"/>
        <v>#N/A</v>
      </c>
      <c r="Z285" s="106" t="e">
        <f t="shared" si="21"/>
        <v>#N/A</v>
      </c>
      <c r="AA285" s="98"/>
      <c r="AO285" s="156"/>
      <c r="AP285" s="156"/>
      <c r="AQ285" s="156"/>
      <c r="AR285" s="158"/>
      <c r="AS285" s="106" t="e">
        <f t="shared" si="22"/>
        <v>#N/A</v>
      </c>
      <c r="AT285" s="106" t="e">
        <f t="shared" si="23"/>
        <v>#N/A</v>
      </c>
      <c r="AU285" s="98"/>
    </row>
    <row r="286" x14ac:dyDescent="0.3">
      <c r="A286" s="156"/>
      <c r="B286" s="156"/>
      <c r="C286" s="156"/>
      <c r="D286" s="158"/>
      <c r="E286" s="106" t="e">
        <f t="shared" si="18"/>
        <v>#N/A</v>
      </c>
      <c r="F286" s="106" t="e">
        <f t="shared" si="19"/>
        <v>#N/A</v>
      </c>
      <c r="G286" s="98"/>
      <c r="U286" s="156"/>
      <c r="V286" s="156"/>
      <c r="W286" s="156"/>
      <c r="X286" s="158"/>
      <c r="Y286" s="106" t="e">
        <f t="shared" si="20"/>
        <v>#N/A</v>
      </c>
      <c r="Z286" s="106" t="e">
        <f t="shared" si="21"/>
        <v>#N/A</v>
      </c>
      <c r="AA286" s="98"/>
      <c r="AO286" s="156"/>
      <c r="AP286" s="156"/>
      <c r="AQ286" s="156"/>
      <c r="AR286" s="158"/>
      <c r="AS286" s="106" t="e">
        <f t="shared" si="22"/>
        <v>#N/A</v>
      </c>
      <c r="AT286" s="106" t="e">
        <f t="shared" si="23"/>
        <v>#N/A</v>
      </c>
      <c r="AU286" s="98"/>
    </row>
    <row r="287" x14ac:dyDescent="0.3">
      <c r="A287" s="156"/>
      <c r="B287" s="156"/>
      <c r="C287" s="156"/>
      <c r="D287" s="158"/>
      <c r="E287" s="106" t="e">
        <f t="shared" si="18"/>
        <v>#N/A</v>
      </c>
      <c r="F287" s="106" t="e">
        <f t="shared" si="19"/>
        <v>#N/A</v>
      </c>
      <c r="G287" s="98"/>
      <c r="U287" s="156"/>
      <c r="V287" s="156"/>
      <c r="W287" s="156"/>
      <c r="X287" s="158"/>
      <c r="Y287" s="106" t="e">
        <f t="shared" si="20"/>
        <v>#N/A</v>
      </c>
      <c r="Z287" s="106" t="e">
        <f t="shared" si="21"/>
        <v>#N/A</v>
      </c>
      <c r="AA287" s="98"/>
      <c r="AO287" s="156"/>
      <c r="AP287" s="156"/>
      <c r="AQ287" s="156"/>
      <c r="AR287" s="158"/>
      <c r="AS287" s="106" t="e">
        <f t="shared" si="22"/>
        <v>#N/A</v>
      </c>
      <c r="AT287" s="106" t="e">
        <f t="shared" si="23"/>
        <v>#N/A</v>
      </c>
      <c r="AU287" s="98"/>
    </row>
    <row r="288" x14ac:dyDescent="0.3">
      <c r="A288" s="156"/>
      <c r="B288" s="156"/>
      <c r="C288" s="156"/>
      <c r="D288" s="158"/>
      <c r="E288" s="106" t="e">
        <f t="shared" si="18"/>
        <v>#N/A</v>
      </c>
      <c r="F288" s="106" t="e">
        <f t="shared" si="19"/>
        <v>#N/A</v>
      </c>
      <c r="G288" s="98"/>
      <c r="U288" s="156"/>
      <c r="V288" s="156"/>
      <c r="W288" s="156"/>
      <c r="X288" s="158"/>
      <c r="Y288" s="106" t="e">
        <f t="shared" si="20"/>
        <v>#N/A</v>
      </c>
      <c r="Z288" s="106" t="e">
        <f t="shared" si="21"/>
        <v>#N/A</v>
      </c>
      <c r="AA288" s="98"/>
      <c r="AO288" s="156"/>
      <c r="AP288" s="156"/>
      <c r="AQ288" s="156"/>
      <c r="AR288" s="158"/>
      <c r="AS288" s="106" t="e">
        <f t="shared" si="22"/>
        <v>#N/A</v>
      </c>
      <c r="AT288" s="106" t="e">
        <f t="shared" si="23"/>
        <v>#N/A</v>
      </c>
      <c r="AU288" s="98"/>
    </row>
    <row r="289" x14ac:dyDescent="0.3">
      <c r="A289" s="156"/>
      <c r="B289" s="156"/>
      <c r="C289" s="156"/>
      <c r="D289" s="158"/>
      <c r="E289" s="106" t="e">
        <f t="shared" si="18"/>
        <v>#N/A</v>
      </c>
      <c r="F289" s="106" t="e">
        <f t="shared" si="19"/>
        <v>#N/A</v>
      </c>
      <c r="G289" s="98"/>
      <c r="U289" s="156"/>
      <c r="V289" s="156"/>
      <c r="W289" s="156"/>
      <c r="X289" s="158"/>
      <c r="Y289" s="106" t="e">
        <f t="shared" si="20"/>
        <v>#N/A</v>
      </c>
      <c r="Z289" s="106" t="e">
        <f t="shared" si="21"/>
        <v>#N/A</v>
      </c>
      <c r="AA289" s="98"/>
      <c r="AO289" s="156"/>
      <c r="AP289" s="156"/>
      <c r="AQ289" s="156"/>
      <c r="AR289" s="158"/>
      <c r="AS289" s="106" t="e">
        <f t="shared" si="22"/>
        <v>#N/A</v>
      </c>
      <c r="AT289" s="106" t="e">
        <f t="shared" si="23"/>
        <v>#N/A</v>
      </c>
      <c r="AU289" s="98"/>
    </row>
    <row r="290" x14ac:dyDescent="0.3">
      <c r="A290" s="156"/>
      <c r="B290" s="156"/>
      <c r="C290" s="156"/>
      <c r="D290" s="158"/>
      <c r="E290" s="106" t="e">
        <f t="shared" si="18"/>
        <v>#N/A</v>
      </c>
      <c r="F290" s="106" t="e">
        <f t="shared" si="19"/>
        <v>#N/A</v>
      </c>
      <c r="G290" s="98"/>
      <c r="U290" s="156"/>
      <c r="V290" s="156"/>
      <c r="W290" s="156"/>
      <c r="X290" s="158"/>
      <c r="Y290" s="106" t="e">
        <f t="shared" si="20"/>
        <v>#N/A</v>
      </c>
      <c r="Z290" s="106" t="e">
        <f t="shared" si="21"/>
        <v>#N/A</v>
      </c>
      <c r="AA290" s="98"/>
      <c r="AO290" s="156"/>
      <c r="AP290" s="156"/>
      <c r="AQ290" s="156"/>
      <c r="AR290" s="158"/>
      <c r="AS290" s="106" t="e">
        <f t="shared" si="22"/>
        <v>#N/A</v>
      </c>
      <c r="AT290" s="106" t="e">
        <f t="shared" si="23"/>
        <v>#N/A</v>
      </c>
      <c r="AU290" s="98"/>
    </row>
    <row r="291" x14ac:dyDescent="0.3">
      <c r="A291" s="156"/>
      <c r="B291" s="156"/>
      <c r="C291" s="156"/>
      <c r="D291" s="158"/>
      <c r="E291" s="106" t="e">
        <f t="shared" si="18"/>
        <v>#N/A</v>
      </c>
      <c r="F291" s="106" t="e">
        <f t="shared" si="19"/>
        <v>#N/A</v>
      </c>
      <c r="G291" s="98"/>
      <c r="U291" s="156"/>
      <c r="V291" s="156"/>
      <c r="W291" s="156"/>
      <c r="X291" s="158"/>
      <c r="Y291" s="106" t="e">
        <f t="shared" si="20"/>
        <v>#N/A</v>
      </c>
      <c r="Z291" s="106" t="e">
        <f t="shared" si="21"/>
        <v>#N/A</v>
      </c>
      <c r="AA291" s="98"/>
      <c r="AO291" s="156"/>
      <c r="AP291" s="156"/>
      <c r="AQ291" s="156"/>
      <c r="AR291" s="158"/>
      <c r="AS291" s="106" t="e">
        <f t="shared" si="22"/>
        <v>#N/A</v>
      </c>
      <c r="AT291" s="106" t="e">
        <f t="shared" si="23"/>
        <v>#N/A</v>
      </c>
      <c r="AU291" s="98"/>
    </row>
    <row r="292" x14ac:dyDescent="0.3">
      <c r="A292" s="156"/>
      <c r="B292" s="156"/>
      <c r="C292" s="156"/>
      <c r="D292" s="158"/>
      <c r="E292" s="106" t="e">
        <f t="shared" si="18"/>
        <v>#N/A</v>
      </c>
      <c r="F292" s="106" t="e">
        <f t="shared" si="19"/>
        <v>#N/A</v>
      </c>
      <c r="G292" s="98"/>
      <c r="U292" s="156"/>
      <c r="V292" s="156"/>
      <c r="W292" s="156"/>
      <c r="X292" s="158"/>
      <c r="Y292" s="106" t="e">
        <f t="shared" si="20"/>
        <v>#N/A</v>
      </c>
      <c r="Z292" s="106" t="e">
        <f t="shared" si="21"/>
        <v>#N/A</v>
      </c>
      <c r="AA292" s="98"/>
      <c r="AO292" s="156"/>
      <c r="AP292" s="156"/>
      <c r="AQ292" s="156"/>
      <c r="AR292" s="158"/>
      <c r="AS292" s="106" t="e">
        <f t="shared" si="22"/>
        <v>#N/A</v>
      </c>
      <c r="AT292" s="106" t="e">
        <f t="shared" si="23"/>
        <v>#N/A</v>
      </c>
      <c r="AU292" s="98"/>
    </row>
    <row r="293" x14ac:dyDescent="0.3">
      <c r="A293" s="156"/>
      <c r="B293" s="156"/>
      <c r="C293" s="156"/>
      <c r="D293" s="158"/>
      <c r="E293" s="106" t="e">
        <f t="shared" si="18"/>
        <v>#N/A</v>
      </c>
      <c r="F293" s="106" t="e">
        <f t="shared" si="19"/>
        <v>#N/A</v>
      </c>
      <c r="G293" s="98"/>
      <c r="U293" s="156"/>
      <c r="V293" s="156"/>
      <c r="W293" s="156"/>
      <c r="X293" s="158"/>
      <c r="Y293" s="106" t="e">
        <f t="shared" si="20"/>
        <v>#N/A</v>
      </c>
      <c r="Z293" s="106" t="e">
        <f t="shared" si="21"/>
        <v>#N/A</v>
      </c>
      <c r="AA293" s="98"/>
      <c r="AO293" s="156"/>
      <c r="AP293" s="156"/>
      <c r="AQ293" s="156"/>
      <c r="AR293" s="158"/>
      <c r="AS293" s="106" t="e">
        <f t="shared" si="22"/>
        <v>#N/A</v>
      </c>
      <c r="AT293" s="106" t="e">
        <f t="shared" si="23"/>
        <v>#N/A</v>
      </c>
      <c r="AU293" s="98"/>
    </row>
    <row r="294" x14ac:dyDescent="0.3">
      <c r="A294" s="156"/>
      <c r="B294" s="156"/>
      <c r="C294" s="156"/>
      <c r="D294" s="158"/>
      <c r="E294" s="106" t="e">
        <f t="shared" si="18"/>
        <v>#N/A</v>
      </c>
      <c r="F294" s="106" t="e">
        <f t="shared" si="19"/>
        <v>#N/A</v>
      </c>
      <c r="G294" s="98"/>
      <c r="U294" s="156"/>
      <c r="V294" s="156"/>
      <c r="W294" s="156"/>
      <c r="X294" s="158"/>
      <c r="Y294" s="106" t="e">
        <f t="shared" si="20"/>
        <v>#N/A</v>
      </c>
      <c r="Z294" s="106" t="e">
        <f t="shared" si="21"/>
        <v>#N/A</v>
      </c>
      <c r="AA294" s="98"/>
      <c r="AO294" s="156"/>
      <c r="AP294" s="156"/>
      <c r="AQ294" s="156"/>
      <c r="AR294" s="158"/>
      <c r="AS294" s="106" t="e">
        <f t="shared" si="22"/>
        <v>#N/A</v>
      </c>
      <c r="AT294" s="106" t="e">
        <f t="shared" si="23"/>
        <v>#N/A</v>
      </c>
      <c r="AU294" s="98"/>
    </row>
    <row r="295" x14ac:dyDescent="0.3">
      <c r="A295" s="156"/>
      <c r="B295" s="156"/>
      <c r="C295" s="156"/>
      <c r="D295" s="158"/>
      <c r="E295" s="106" t="e">
        <f t="shared" si="18"/>
        <v>#N/A</v>
      </c>
      <c r="F295" s="106" t="e">
        <f t="shared" si="19"/>
        <v>#N/A</v>
      </c>
      <c r="G295" s="98"/>
      <c r="U295" s="156"/>
      <c r="V295" s="156"/>
      <c r="W295" s="156"/>
      <c r="X295" s="158"/>
      <c r="Y295" s="106" t="e">
        <f t="shared" si="20"/>
        <v>#N/A</v>
      </c>
      <c r="Z295" s="106" t="e">
        <f t="shared" si="21"/>
        <v>#N/A</v>
      </c>
      <c r="AA295" s="98"/>
      <c r="AO295" s="156"/>
      <c r="AP295" s="156"/>
      <c r="AQ295" s="156"/>
      <c r="AR295" s="158"/>
      <c r="AS295" s="106" t="e">
        <f t="shared" si="22"/>
        <v>#N/A</v>
      </c>
      <c r="AT295" s="106" t="e">
        <f t="shared" si="23"/>
        <v>#N/A</v>
      </c>
      <c r="AU295" s="98"/>
    </row>
    <row r="296" x14ac:dyDescent="0.3">
      <c r="A296" s="156"/>
      <c r="B296" s="156"/>
      <c r="C296" s="156"/>
      <c r="D296" s="158"/>
      <c r="E296" s="106" t="e">
        <f t="shared" si="18"/>
        <v>#N/A</v>
      </c>
      <c r="F296" s="106" t="e">
        <f t="shared" si="19"/>
        <v>#N/A</v>
      </c>
      <c r="G296" s="98"/>
      <c r="U296" s="156"/>
      <c r="V296" s="156"/>
      <c r="W296" s="156"/>
      <c r="X296" s="158"/>
      <c r="Y296" s="106" t="e">
        <f t="shared" si="20"/>
        <v>#N/A</v>
      </c>
      <c r="Z296" s="106" t="e">
        <f t="shared" si="21"/>
        <v>#N/A</v>
      </c>
      <c r="AA296" s="98"/>
      <c r="AO296" s="156"/>
      <c r="AP296" s="156"/>
      <c r="AQ296" s="156"/>
      <c r="AR296" s="158"/>
      <c r="AS296" s="106" t="e">
        <f t="shared" si="22"/>
        <v>#N/A</v>
      </c>
      <c r="AT296" s="106" t="e">
        <f t="shared" si="23"/>
        <v>#N/A</v>
      </c>
      <c r="AU296" s="98"/>
    </row>
    <row r="297" x14ac:dyDescent="0.3">
      <c r="A297" s="156"/>
      <c r="B297" s="156"/>
      <c r="C297" s="156"/>
      <c r="D297" s="158"/>
      <c r="E297" s="106" t="e">
        <f t="shared" si="18"/>
        <v>#N/A</v>
      </c>
      <c r="F297" s="106" t="e">
        <f t="shared" si="19"/>
        <v>#N/A</v>
      </c>
      <c r="G297" s="98"/>
      <c r="U297" s="156"/>
      <c r="V297" s="156"/>
      <c r="W297" s="156"/>
      <c r="X297" s="158"/>
      <c r="Y297" s="106" t="e">
        <f t="shared" si="20"/>
        <v>#N/A</v>
      </c>
      <c r="Z297" s="106" t="e">
        <f t="shared" si="21"/>
        <v>#N/A</v>
      </c>
      <c r="AA297" s="98"/>
      <c r="AO297" s="156"/>
      <c r="AP297" s="156"/>
      <c r="AQ297" s="156"/>
      <c r="AR297" s="158"/>
      <c r="AS297" s="106" t="e">
        <f t="shared" si="22"/>
        <v>#N/A</v>
      </c>
      <c r="AT297" s="106" t="e">
        <f t="shared" si="23"/>
        <v>#N/A</v>
      </c>
      <c r="AU297" s="98"/>
    </row>
    <row r="298" x14ac:dyDescent="0.3">
      <c r="A298" s="156"/>
      <c r="B298" s="156"/>
      <c r="C298" s="156"/>
      <c r="D298" s="158"/>
      <c r="E298" s="106" t="e">
        <f t="shared" si="18"/>
        <v>#N/A</v>
      </c>
      <c r="F298" s="106" t="e">
        <f t="shared" si="19"/>
        <v>#N/A</v>
      </c>
      <c r="G298" s="98"/>
      <c r="U298" s="156"/>
      <c r="V298" s="156"/>
      <c r="W298" s="156"/>
      <c r="X298" s="158"/>
      <c r="Y298" s="106" t="e">
        <f t="shared" si="20"/>
        <v>#N/A</v>
      </c>
      <c r="Z298" s="106" t="e">
        <f t="shared" si="21"/>
        <v>#N/A</v>
      </c>
      <c r="AA298" s="98"/>
      <c r="AO298" s="156"/>
      <c r="AP298" s="156"/>
      <c r="AQ298" s="156"/>
      <c r="AR298" s="158"/>
      <c r="AS298" s="106" t="e">
        <f t="shared" si="22"/>
        <v>#N/A</v>
      </c>
      <c r="AT298" s="106" t="e">
        <f t="shared" si="23"/>
        <v>#N/A</v>
      </c>
      <c r="AU298" s="98"/>
    </row>
    <row r="299" x14ac:dyDescent="0.3">
      <c r="A299" s="156"/>
      <c r="B299" s="156"/>
      <c r="C299" s="156"/>
      <c r="D299" s="158"/>
      <c r="E299" s="106" t="e">
        <f t="shared" si="18"/>
        <v>#N/A</v>
      </c>
      <c r="F299" s="106" t="e">
        <f t="shared" si="19"/>
        <v>#N/A</v>
      </c>
      <c r="G299" s="98"/>
      <c r="U299" s="156"/>
      <c r="V299" s="156"/>
      <c r="W299" s="156"/>
      <c r="X299" s="158"/>
      <c r="Y299" s="106" t="e">
        <f t="shared" si="20"/>
        <v>#N/A</v>
      </c>
      <c r="Z299" s="106" t="e">
        <f t="shared" si="21"/>
        <v>#N/A</v>
      </c>
      <c r="AA299" s="98"/>
      <c r="AO299" s="156"/>
      <c r="AP299" s="156"/>
      <c r="AQ299" s="156"/>
      <c r="AR299" s="158"/>
      <c r="AS299" s="106" t="e">
        <f t="shared" si="22"/>
        <v>#N/A</v>
      </c>
      <c r="AT299" s="106" t="e">
        <f t="shared" si="23"/>
        <v>#N/A</v>
      </c>
      <c r="AU299" s="98"/>
    </row>
    <row r="300" x14ac:dyDescent="0.3">
      <c r="A300" s="156"/>
      <c r="B300" s="156"/>
      <c r="C300" s="156"/>
      <c r="D300" s="158"/>
      <c r="E300" s="106" t="e">
        <f t="shared" si="18"/>
        <v>#N/A</v>
      </c>
      <c r="F300" s="106" t="e">
        <f t="shared" si="19"/>
        <v>#N/A</v>
      </c>
      <c r="G300" s="98"/>
      <c r="U300" s="156"/>
      <c r="V300" s="156"/>
      <c r="W300" s="156"/>
      <c r="X300" s="158"/>
      <c r="Y300" s="106" t="e">
        <f t="shared" si="20"/>
        <v>#N/A</v>
      </c>
      <c r="Z300" s="106" t="e">
        <f t="shared" si="21"/>
        <v>#N/A</v>
      </c>
      <c r="AA300" s="98"/>
      <c r="AO300" s="156"/>
      <c r="AP300" s="156"/>
      <c r="AQ300" s="156"/>
      <c r="AR300" s="158"/>
      <c r="AS300" s="106" t="e">
        <f t="shared" si="22"/>
        <v>#N/A</v>
      </c>
      <c r="AT300" s="106" t="e">
        <f t="shared" si="23"/>
        <v>#N/A</v>
      </c>
      <c r="AU300" s="98"/>
    </row>
    <row r="301" x14ac:dyDescent="0.3">
      <c r="A301" s="156"/>
      <c r="B301" s="156"/>
      <c r="C301" s="156"/>
      <c r="D301" s="158"/>
      <c r="E301" s="106" t="e">
        <f t="shared" si="18"/>
        <v>#N/A</v>
      </c>
      <c r="F301" s="106" t="e">
        <f t="shared" si="19"/>
        <v>#N/A</v>
      </c>
      <c r="G301" s="98"/>
      <c r="U301" s="156"/>
      <c r="V301" s="156"/>
      <c r="W301" s="156"/>
      <c r="X301" s="158"/>
      <c r="Y301" s="106" t="e">
        <f t="shared" si="20"/>
        <v>#N/A</v>
      </c>
      <c r="Z301" s="106" t="e">
        <f t="shared" si="21"/>
        <v>#N/A</v>
      </c>
      <c r="AA301" s="98"/>
      <c r="AO301" s="156"/>
      <c r="AP301" s="156"/>
      <c r="AQ301" s="156"/>
      <c r="AR301" s="158"/>
      <c r="AS301" s="106" t="e">
        <f t="shared" si="22"/>
        <v>#N/A</v>
      </c>
      <c r="AT301" s="106" t="e">
        <f t="shared" si="23"/>
        <v>#N/A</v>
      </c>
      <c r="AU301" s="98"/>
    </row>
    <row r="302" x14ac:dyDescent="0.3">
      <c r="A302" s="156"/>
      <c r="B302" s="156"/>
      <c r="C302" s="156"/>
      <c r="D302" s="158"/>
      <c r="E302" s="106" t="e">
        <f t="shared" si="18"/>
        <v>#N/A</v>
      </c>
      <c r="F302" s="106" t="e">
        <f t="shared" si="19"/>
        <v>#N/A</v>
      </c>
      <c r="G302" s="98"/>
      <c r="U302" s="156"/>
      <c r="V302" s="156"/>
      <c r="W302" s="156"/>
      <c r="X302" s="158"/>
      <c r="Y302" s="106" t="e">
        <f t="shared" si="20"/>
        <v>#N/A</v>
      </c>
      <c r="Z302" s="106" t="e">
        <f t="shared" si="21"/>
        <v>#N/A</v>
      </c>
      <c r="AA302" s="98"/>
      <c r="AO302" s="156"/>
      <c r="AP302" s="156"/>
      <c r="AQ302" s="156"/>
      <c r="AR302" s="158"/>
      <c r="AS302" s="106" t="e">
        <f t="shared" si="22"/>
        <v>#N/A</v>
      </c>
      <c r="AT302" s="106" t="e">
        <f t="shared" si="23"/>
        <v>#N/A</v>
      </c>
      <c r="AU302" s="98"/>
    </row>
    <row r="303" x14ac:dyDescent="0.3">
      <c r="A303" s="156"/>
      <c r="B303" s="156"/>
      <c r="C303" s="156"/>
      <c r="D303" s="158"/>
      <c r="E303" s="106" t="e">
        <f t="shared" si="18"/>
        <v>#N/A</v>
      </c>
      <c r="F303" s="106" t="e">
        <f t="shared" si="19"/>
        <v>#N/A</v>
      </c>
      <c r="G303" s="98"/>
      <c r="U303" s="156"/>
      <c r="V303" s="156"/>
      <c r="W303" s="156"/>
      <c r="X303" s="158"/>
      <c r="Y303" s="106" t="e">
        <f t="shared" si="20"/>
        <v>#N/A</v>
      </c>
      <c r="Z303" s="106" t="e">
        <f t="shared" si="21"/>
        <v>#N/A</v>
      </c>
      <c r="AA303" s="98"/>
      <c r="AO303" s="156"/>
      <c r="AP303" s="156"/>
      <c r="AQ303" s="156"/>
      <c r="AR303" s="158"/>
      <c r="AS303" s="106" t="e">
        <f t="shared" si="22"/>
        <v>#N/A</v>
      </c>
      <c r="AT303" s="106" t="e">
        <f t="shared" si="23"/>
        <v>#N/A</v>
      </c>
      <c r="AU303" s="98"/>
    </row>
    <row r="304" x14ac:dyDescent="0.3">
      <c r="A304" s="156"/>
      <c r="B304" s="156"/>
      <c r="C304" s="156"/>
      <c r="D304" s="158"/>
      <c r="E304" s="106" t="e">
        <f t="shared" si="18"/>
        <v>#N/A</v>
      </c>
      <c r="F304" s="106" t="e">
        <f t="shared" si="19"/>
        <v>#N/A</v>
      </c>
      <c r="G304" s="98"/>
      <c r="U304" s="156"/>
      <c r="V304" s="156"/>
      <c r="W304" s="156"/>
      <c r="X304" s="158"/>
      <c r="Y304" s="106" t="e">
        <f t="shared" si="20"/>
        <v>#N/A</v>
      </c>
      <c r="Z304" s="106" t="e">
        <f t="shared" si="21"/>
        <v>#N/A</v>
      </c>
      <c r="AA304" s="98"/>
      <c r="AO304" s="156"/>
      <c r="AP304" s="156"/>
      <c r="AQ304" s="156"/>
      <c r="AR304" s="158"/>
      <c r="AS304" s="106" t="e">
        <f t="shared" si="22"/>
        <v>#N/A</v>
      </c>
      <c r="AT304" s="106" t="e">
        <f t="shared" si="23"/>
        <v>#N/A</v>
      </c>
      <c r="AU304" s="98"/>
    </row>
    <row r="305" x14ac:dyDescent="0.3">
      <c r="A305" s="156"/>
      <c r="B305" s="156"/>
      <c r="C305" s="156"/>
      <c r="D305" s="158"/>
      <c r="E305" s="106" t="e">
        <f t="shared" si="18"/>
        <v>#N/A</v>
      </c>
      <c r="F305" s="106" t="e">
        <f t="shared" si="19"/>
        <v>#N/A</v>
      </c>
      <c r="G305" s="98"/>
      <c r="U305" s="156"/>
      <c r="V305" s="156"/>
      <c r="W305" s="156"/>
      <c r="X305" s="158"/>
      <c r="Y305" s="106" t="e">
        <f t="shared" si="20"/>
        <v>#N/A</v>
      </c>
      <c r="Z305" s="106" t="e">
        <f t="shared" si="21"/>
        <v>#N/A</v>
      </c>
      <c r="AA305" s="98"/>
      <c r="AO305" s="156"/>
      <c r="AP305" s="156"/>
      <c r="AQ305" s="156"/>
      <c r="AR305" s="158"/>
      <c r="AS305" s="106" t="e">
        <f t="shared" si="22"/>
        <v>#N/A</v>
      </c>
      <c r="AT305" s="106" t="e">
        <f t="shared" si="23"/>
        <v>#N/A</v>
      </c>
      <c r="AU305" s="98"/>
    </row>
    <row r="306" x14ac:dyDescent="0.3">
      <c r="A306" s="156"/>
      <c r="B306" s="156"/>
      <c r="C306" s="156"/>
      <c r="D306" s="158"/>
      <c r="E306" s="106" t="e">
        <f t="shared" si="18"/>
        <v>#N/A</v>
      </c>
      <c r="F306" s="106" t="e">
        <f t="shared" si="19"/>
        <v>#N/A</v>
      </c>
      <c r="G306" s="98"/>
      <c r="U306" s="156"/>
      <c r="V306" s="156"/>
      <c r="W306" s="156"/>
      <c r="X306" s="158"/>
      <c r="Y306" s="106" t="e">
        <f t="shared" si="20"/>
        <v>#N/A</v>
      </c>
      <c r="Z306" s="106" t="e">
        <f t="shared" si="21"/>
        <v>#N/A</v>
      </c>
      <c r="AA306" s="98"/>
      <c r="AO306" s="156"/>
      <c r="AP306" s="156"/>
      <c r="AQ306" s="156"/>
      <c r="AR306" s="158"/>
      <c r="AS306" s="106" t="e">
        <f t="shared" si="22"/>
        <v>#N/A</v>
      </c>
      <c r="AT306" s="106" t="e">
        <f t="shared" si="23"/>
        <v>#N/A</v>
      </c>
      <c r="AU306" s="98"/>
    </row>
    <row r="307" x14ac:dyDescent="0.3">
      <c r="A307" s="156"/>
      <c r="B307" s="156"/>
      <c r="C307" s="156"/>
      <c r="D307" s="158"/>
      <c r="E307" s="106" t="e">
        <f t="shared" si="18"/>
        <v>#N/A</v>
      </c>
      <c r="F307" s="106" t="e">
        <f t="shared" si="19"/>
        <v>#N/A</v>
      </c>
      <c r="G307" s="98"/>
      <c r="U307" s="156"/>
      <c r="V307" s="156"/>
      <c r="W307" s="156"/>
      <c r="X307" s="158"/>
      <c r="Y307" s="106" t="e">
        <f t="shared" si="20"/>
        <v>#N/A</v>
      </c>
      <c r="Z307" s="106" t="e">
        <f t="shared" si="21"/>
        <v>#N/A</v>
      </c>
      <c r="AA307" s="98"/>
      <c r="AO307" s="156"/>
      <c r="AP307" s="156"/>
      <c r="AQ307" s="156"/>
      <c r="AR307" s="158"/>
      <c r="AS307" s="106" t="e">
        <f t="shared" si="22"/>
        <v>#N/A</v>
      </c>
      <c r="AT307" s="106" t="e">
        <f t="shared" si="23"/>
        <v>#N/A</v>
      </c>
      <c r="AU307" s="98"/>
    </row>
    <row r="308" x14ac:dyDescent="0.3">
      <c r="A308" s="156"/>
      <c r="B308" s="156"/>
      <c r="C308" s="156"/>
      <c r="D308" s="158"/>
      <c r="E308" s="106" t="e">
        <f t="shared" si="18"/>
        <v>#N/A</v>
      </c>
      <c r="F308" s="106" t="e">
        <f t="shared" si="19"/>
        <v>#N/A</v>
      </c>
      <c r="G308" s="98"/>
      <c r="U308" s="156"/>
      <c r="V308" s="156"/>
      <c r="W308" s="156"/>
      <c r="X308" s="158"/>
      <c r="Y308" s="106" t="e">
        <f t="shared" si="20"/>
        <v>#N/A</v>
      </c>
      <c r="Z308" s="106" t="e">
        <f t="shared" si="21"/>
        <v>#N/A</v>
      </c>
      <c r="AA308" s="98"/>
      <c r="AO308" s="156"/>
      <c r="AP308" s="156"/>
      <c r="AQ308" s="156"/>
      <c r="AR308" s="158"/>
      <c r="AS308" s="106" t="e">
        <f t="shared" si="22"/>
        <v>#N/A</v>
      </c>
      <c r="AT308" s="106" t="e">
        <f t="shared" si="23"/>
        <v>#N/A</v>
      </c>
      <c r="AU308" s="98"/>
    </row>
    <row r="309" x14ac:dyDescent="0.3">
      <c r="A309" s="156"/>
      <c r="B309" s="156"/>
      <c r="C309" s="156"/>
      <c r="D309" s="158"/>
      <c r="E309" s="106" t="e">
        <f t="shared" si="18"/>
        <v>#N/A</v>
      </c>
      <c r="F309" s="106" t="e">
        <f t="shared" si="19"/>
        <v>#N/A</v>
      </c>
      <c r="G309" s="98"/>
      <c r="U309" s="156"/>
      <c r="V309" s="156"/>
      <c r="W309" s="156"/>
      <c r="X309" s="158"/>
      <c r="Y309" s="106" t="e">
        <f t="shared" si="20"/>
        <v>#N/A</v>
      </c>
      <c r="Z309" s="106" t="e">
        <f t="shared" si="21"/>
        <v>#N/A</v>
      </c>
      <c r="AA309" s="98"/>
      <c r="AO309" s="156"/>
      <c r="AP309" s="156"/>
      <c r="AQ309" s="156"/>
      <c r="AR309" s="158"/>
      <c r="AS309" s="106" t="e">
        <f t="shared" si="22"/>
        <v>#N/A</v>
      </c>
      <c r="AT309" s="106" t="e">
        <f t="shared" si="23"/>
        <v>#N/A</v>
      </c>
      <c r="AU309" s="98"/>
    </row>
    <row r="310" x14ac:dyDescent="0.3">
      <c r="A310" s="156"/>
      <c r="B310" s="156"/>
      <c r="C310" s="156"/>
      <c r="D310" s="158"/>
      <c r="E310" s="106" t="e">
        <f t="shared" si="18"/>
        <v>#N/A</v>
      </c>
      <c r="F310" s="106" t="e">
        <f t="shared" si="19"/>
        <v>#N/A</v>
      </c>
      <c r="G310" s="98"/>
      <c r="U310" s="156"/>
      <c r="V310" s="156"/>
      <c r="W310" s="156"/>
      <c r="X310" s="158"/>
      <c r="Y310" s="106" t="e">
        <f t="shared" si="20"/>
        <v>#N/A</v>
      </c>
      <c r="Z310" s="106" t="e">
        <f t="shared" si="21"/>
        <v>#N/A</v>
      </c>
      <c r="AA310" s="98"/>
      <c r="AO310" s="156"/>
      <c r="AP310" s="156"/>
      <c r="AQ310" s="156"/>
      <c r="AR310" s="158"/>
      <c r="AS310" s="106" t="e">
        <f t="shared" si="22"/>
        <v>#N/A</v>
      </c>
      <c r="AT310" s="106" t="e">
        <f t="shared" si="23"/>
        <v>#N/A</v>
      </c>
      <c r="AU310" s="98"/>
    </row>
    <row r="311" x14ac:dyDescent="0.3">
      <c r="A311" s="156"/>
      <c r="B311" s="156"/>
      <c r="C311" s="156"/>
      <c r="D311" s="158"/>
      <c r="E311" s="106" t="e">
        <f t="shared" si="18"/>
        <v>#N/A</v>
      </c>
      <c r="F311" s="106" t="e">
        <f t="shared" si="19"/>
        <v>#N/A</v>
      </c>
      <c r="G311" s="98"/>
      <c r="U311" s="156"/>
      <c r="V311" s="156"/>
      <c r="W311" s="156"/>
      <c r="X311" s="158"/>
      <c r="Y311" s="106" t="e">
        <f t="shared" si="20"/>
        <v>#N/A</v>
      </c>
      <c r="Z311" s="106" t="e">
        <f t="shared" si="21"/>
        <v>#N/A</v>
      </c>
      <c r="AA311" s="98"/>
      <c r="AO311" s="156"/>
      <c r="AP311" s="156"/>
      <c r="AQ311" s="156"/>
      <c r="AR311" s="158"/>
      <c r="AS311" s="106" t="e">
        <f t="shared" si="22"/>
        <v>#N/A</v>
      </c>
      <c r="AT311" s="106" t="e">
        <f t="shared" si="23"/>
        <v>#N/A</v>
      </c>
      <c r="AU311" s="98"/>
    </row>
    <row r="312" x14ac:dyDescent="0.3">
      <c r="A312" s="156"/>
      <c r="B312" s="156"/>
      <c r="C312" s="156"/>
      <c r="D312" s="158"/>
      <c r="E312" s="106" t="e">
        <f t="shared" si="18"/>
        <v>#N/A</v>
      </c>
      <c r="F312" s="106" t="e">
        <f t="shared" si="19"/>
        <v>#N/A</v>
      </c>
      <c r="G312" s="98"/>
      <c r="U312" s="156"/>
      <c r="V312" s="156"/>
      <c r="W312" s="156"/>
      <c r="X312" s="158"/>
      <c r="Y312" s="106" t="e">
        <f t="shared" si="20"/>
        <v>#N/A</v>
      </c>
      <c r="Z312" s="106" t="e">
        <f t="shared" si="21"/>
        <v>#N/A</v>
      </c>
      <c r="AA312" s="98"/>
      <c r="AO312" s="156"/>
      <c r="AP312" s="156"/>
      <c r="AQ312" s="156"/>
      <c r="AR312" s="158"/>
      <c r="AS312" s="106" t="e">
        <f t="shared" si="22"/>
        <v>#N/A</v>
      </c>
      <c r="AT312" s="106" t="e">
        <f t="shared" si="23"/>
        <v>#N/A</v>
      </c>
      <c r="AU312" s="98"/>
    </row>
    <row r="313" x14ac:dyDescent="0.3">
      <c r="A313" s="156"/>
      <c r="B313" s="156"/>
      <c r="C313" s="156"/>
      <c r="D313" s="158"/>
      <c r="E313" s="106" t="e">
        <f t="shared" si="18"/>
        <v>#N/A</v>
      </c>
      <c r="F313" s="106" t="e">
        <f t="shared" si="19"/>
        <v>#N/A</v>
      </c>
      <c r="G313" s="98"/>
      <c r="U313" s="156"/>
      <c r="V313" s="156"/>
      <c r="W313" s="156"/>
      <c r="X313" s="158"/>
      <c r="Y313" s="106" t="e">
        <f t="shared" si="20"/>
        <v>#N/A</v>
      </c>
      <c r="Z313" s="106" t="e">
        <f t="shared" si="21"/>
        <v>#N/A</v>
      </c>
      <c r="AA313" s="98"/>
      <c r="AO313" s="156"/>
      <c r="AP313" s="156"/>
      <c r="AQ313" s="156"/>
      <c r="AR313" s="158"/>
      <c r="AS313" s="106" t="e">
        <f t="shared" si="22"/>
        <v>#N/A</v>
      </c>
      <c r="AT313" s="106" t="e">
        <f t="shared" si="23"/>
        <v>#N/A</v>
      </c>
      <c r="AU313" s="98"/>
    </row>
    <row r="314" x14ac:dyDescent="0.3">
      <c r="A314" s="156"/>
      <c r="B314" s="156"/>
      <c r="C314" s="156"/>
      <c r="D314" s="158"/>
      <c r="E314" s="106" t="e">
        <f t="shared" ref="E314:E377" si="24">IF(ISNUMBER(C314), 1+C314/100*5, NA())</f>
        <v>#N/A</v>
      </c>
      <c r="F314" s="106" t="e">
        <f t="shared" ref="F314:F377" si="25">IF(ISNUMBER(D314), D314, NA())</f>
        <v>#N/A</v>
      </c>
      <c r="G314" s="98"/>
      <c r="U314" s="156"/>
      <c r="V314" s="156"/>
      <c r="W314" s="156"/>
      <c r="X314" s="158"/>
      <c r="Y314" s="106" t="e">
        <f t="shared" ref="Y314:Y377" si="26">IF(ISNUMBER(W314), 1+W314/100*5, NA())</f>
        <v>#N/A</v>
      </c>
      <c r="Z314" s="106" t="e">
        <f t="shared" ref="Z314:Z377" si="27">IF(ISNUMBER(X314), X314, NA())</f>
        <v>#N/A</v>
      </c>
      <c r="AA314" s="98"/>
      <c r="AO314" s="156"/>
      <c r="AP314" s="156"/>
      <c r="AQ314" s="156"/>
      <c r="AR314" s="158"/>
      <c r="AS314" s="106" t="e">
        <f t="shared" ref="AS314:AS377" si="28">IF(ISNUMBER(AQ314), 1+AQ314/100*5, NA())</f>
        <v>#N/A</v>
      </c>
      <c r="AT314" s="106" t="e">
        <f t="shared" ref="AT314:AT377" si="29">IF(ISNUMBER(AR314), AR314, NA())</f>
        <v>#N/A</v>
      </c>
      <c r="AU314" s="98"/>
    </row>
    <row r="315" x14ac:dyDescent="0.3">
      <c r="A315" s="156"/>
      <c r="B315" s="156"/>
      <c r="C315" s="156"/>
      <c r="D315" s="158"/>
      <c r="E315" s="106" t="e">
        <f t="shared" si="24"/>
        <v>#N/A</v>
      </c>
      <c r="F315" s="106" t="e">
        <f t="shared" si="25"/>
        <v>#N/A</v>
      </c>
      <c r="G315" s="98"/>
      <c r="U315" s="156"/>
      <c r="V315" s="156"/>
      <c r="W315" s="156"/>
      <c r="X315" s="158"/>
      <c r="Y315" s="106" t="e">
        <f t="shared" si="26"/>
        <v>#N/A</v>
      </c>
      <c r="Z315" s="106" t="e">
        <f t="shared" si="27"/>
        <v>#N/A</v>
      </c>
      <c r="AA315" s="98"/>
      <c r="AO315" s="156"/>
      <c r="AP315" s="156"/>
      <c r="AQ315" s="156"/>
      <c r="AR315" s="158"/>
      <c r="AS315" s="106" t="e">
        <f t="shared" si="28"/>
        <v>#N/A</v>
      </c>
      <c r="AT315" s="106" t="e">
        <f t="shared" si="29"/>
        <v>#N/A</v>
      </c>
      <c r="AU315" s="98"/>
    </row>
    <row r="316" x14ac:dyDescent="0.3">
      <c r="A316" s="156"/>
      <c r="B316" s="156"/>
      <c r="C316" s="156"/>
      <c r="D316" s="158"/>
      <c r="E316" s="106" t="e">
        <f t="shared" si="24"/>
        <v>#N/A</v>
      </c>
      <c r="F316" s="106" t="e">
        <f t="shared" si="25"/>
        <v>#N/A</v>
      </c>
      <c r="G316" s="98"/>
      <c r="U316" s="156"/>
      <c r="V316" s="156"/>
      <c r="W316" s="156"/>
      <c r="X316" s="158"/>
      <c r="Y316" s="106" t="e">
        <f t="shared" si="26"/>
        <v>#N/A</v>
      </c>
      <c r="Z316" s="106" t="e">
        <f t="shared" si="27"/>
        <v>#N/A</v>
      </c>
      <c r="AA316" s="98"/>
      <c r="AO316" s="156"/>
      <c r="AP316" s="156"/>
      <c r="AQ316" s="156"/>
      <c r="AR316" s="158"/>
      <c r="AS316" s="106" t="e">
        <f t="shared" si="28"/>
        <v>#N/A</v>
      </c>
      <c r="AT316" s="106" t="e">
        <f t="shared" si="29"/>
        <v>#N/A</v>
      </c>
      <c r="AU316" s="98"/>
    </row>
    <row r="317" x14ac:dyDescent="0.3">
      <c r="A317" s="156"/>
      <c r="B317" s="156"/>
      <c r="C317" s="156"/>
      <c r="D317" s="158"/>
      <c r="E317" s="106" t="e">
        <f t="shared" si="24"/>
        <v>#N/A</v>
      </c>
      <c r="F317" s="106" t="e">
        <f t="shared" si="25"/>
        <v>#N/A</v>
      </c>
      <c r="G317" s="98"/>
      <c r="U317" s="156"/>
      <c r="V317" s="156"/>
      <c r="W317" s="156"/>
      <c r="X317" s="158"/>
      <c r="Y317" s="106" t="e">
        <f t="shared" si="26"/>
        <v>#N/A</v>
      </c>
      <c r="Z317" s="106" t="e">
        <f t="shared" si="27"/>
        <v>#N/A</v>
      </c>
      <c r="AA317" s="98"/>
      <c r="AO317" s="156"/>
      <c r="AP317" s="156"/>
      <c r="AQ317" s="156"/>
      <c r="AR317" s="158"/>
      <c r="AS317" s="106" t="e">
        <f t="shared" si="28"/>
        <v>#N/A</v>
      </c>
      <c r="AT317" s="106" t="e">
        <f t="shared" si="29"/>
        <v>#N/A</v>
      </c>
      <c r="AU317" s="98"/>
    </row>
    <row r="318" x14ac:dyDescent="0.3">
      <c r="A318" s="156"/>
      <c r="B318" s="156"/>
      <c r="C318" s="156"/>
      <c r="D318" s="158"/>
      <c r="E318" s="106" t="e">
        <f t="shared" si="24"/>
        <v>#N/A</v>
      </c>
      <c r="F318" s="106" t="e">
        <f t="shared" si="25"/>
        <v>#N/A</v>
      </c>
      <c r="G318" s="98"/>
      <c r="U318" s="156"/>
      <c r="V318" s="156"/>
      <c r="W318" s="156"/>
      <c r="X318" s="158"/>
      <c r="Y318" s="106" t="e">
        <f t="shared" si="26"/>
        <v>#N/A</v>
      </c>
      <c r="Z318" s="106" t="e">
        <f t="shared" si="27"/>
        <v>#N/A</v>
      </c>
      <c r="AA318" s="98"/>
      <c r="AO318" s="156"/>
      <c r="AP318" s="156"/>
      <c r="AQ318" s="156"/>
      <c r="AR318" s="158"/>
      <c r="AS318" s="106" t="e">
        <f t="shared" si="28"/>
        <v>#N/A</v>
      </c>
      <c r="AT318" s="106" t="e">
        <f t="shared" si="29"/>
        <v>#N/A</v>
      </c>
      <c r="AU318" s="98"/>
    </row>
    <row r="319" x14ac:dyDescent="0.3">
      <c r="A319" s="156"/>
      <c r="B319" s="156"/>
      <c r="C319" s="156"/>
      <c r="D319" s="158"/>
      <c r="E319" s="106" t="e">
        <f t="shared" si="24"/>
        <v>#N/A</v>
      </c>
      <c r="F319" s="106" t="e">
        <f t="shared" si="25"/>
        <v>#N/A</v>
      </c>
      <c r="G319" s="98"/>
      <c r="U319" s="156"/>
      <c r="V319" s="156"/>
      <c r="W319" s="156"/>
      <c r="X319" s="158"/>
      <c r="Y319" s="106" t="e">
        <f t="shared" si="26"/>
        <v>#N/A</v>
      </c>
      <c r="Z319" s="106" t="e">
        <f t="shared" si="27"/>
        <v>#N/A</v>
      </c>
      <c r="AA319" s="98"/>
      <c r="AO319" s="156"/>
      <c r="AP319" s="156"/>
      <c r="AQ319" s="156"/>
      <c r="AR319" s="158"/>
      <c r="AS319" s="106" t="e">
        <f t="shared" si="28"/>
        <v>#N/A</v>
      </c>
      <c r="AT319" s="106" t="e">
        <f t="shared" si="29"/>
        <v>#N/A</v>
      </c>
      <c r="AU319" s="98"/>
    </row>
    <row r="320" x14ac:dyDescent="0.3">
      <c r="A320" s="156"/>
      <c r="B320" s="156"/>
      <c r="C320" s="156"/>
      <c r="D320" s="158"/>
      <c r="E320" s="106" t="e">
        <f t="shared" si="24"/>
        <v>#N/A</v>
      </c>
      <c r="F320" s="106" t="e">
        <f t="shared" si="25"/>
        <v>#N/A</v>
      </c>
      <c r="G320" s="98"/>
      <c r="U320" s="156"/>
      <c r="V320" s="156"/>
      <c r="W320" s="156"/>
      <c r="X320" s="158"/>
      <c r="Y320" s="106" t="e">
        <f t="shared" si="26"/>
        <v>#N/A</v>
      </c>
      <c r="Z320" s="106" t="e">
        <f t="shared" si="27"/>
        <v>#N/A</v>
      </c>
      <c r="AA320" s="98"/>
      <c r="AO320" s="156"/>
      <c r="AP320" s="156"/>
      <c r="AQ320" s="156"/>
      <c r="AR320" s="158"/>
      <c r="AS320" s="106" t="e">
        <f t="shared" si="28"/>
        <v>#N/A</v>
      </c>
      <c r="AT320" s="106" t="e">
        <f t="shared" si="29"/>
        <v>#N/A</v>
      </c>
      <c r="AU320" s="98"/>
    </row>
    <row r="321" x14ac:dyDescent="0.3">
      <c r="A321" s="156"/>
      <c r="B321" s="156"/>
      <c r="C321" s="156"/>
      <c r="D321" s="158"/>
      <c r="E321" s="106" t="e">
        <f t="shared" si="24"/>
        <v>#N/A</v>
      </c>
      <c r="F321" s="106" t="e">
        <f t="shared" si="25"/>
        <v>#N/A</v>
      </c>
      <c r="G321" s="98"/>
      <c r="U321" s="156"/>
      <c r="V321" s="156"/>
      <c r="W321" s="156"/>
      <c r="X321" s="158"/>
      <c r="Y321" s="106" t="e">
        <f t="shared" si="26"/>
        <v>#N/A</v>
      </c>
      <c r="Z321" s="106" t="e">
        <f t="shared" si="27"/>
        <v>#N/A</v>
      </c>
      <c r="AA321" s="98"/>
      <c r="AO321" s="156"/>
      <c r="AP321" s="156"/>
      <c r="AQ321" s="156"/>
      <c r="AR321" s="158"/>
      <c r="AS321" s="106" t="e">
        <f t="shared" si="28"/>
        <v>#N/A</v>
      </c>
      <c r="AT321" s="106" t="e">
        <f t="shared" si="29"/>
        <v>#N/A</v>
      </c>
      <c r="AU321" s="98"/>
    </row>
    <row r="322" x14ac:dyDescent="0.3">
      <c r="A322" s="156"/>
      <c r="B322" s="156"/>
      <c r="C322" s="156"/>
      <c r="D322" s="158"/>
      <c r="E322" s="106" t="e">
        <f t="shared" si="24"/>
        <v>#N/A</v>
      </c>
      <c r="F322" s="106" t="e">
        <f t="shared" si="25"/>
        <v>#N/A</v>
      </c>
      <c r="G322" s="98"/>
      <c r="U322" s="156"/>
      <c r="V322" s="156"/>
      <c r="W322" s="156"/>
      <c r="X322" s="158"/>
      <c r="Y322" s="106" t="e">
        <f t="shared" si="26"/>
        <v>#N/A</v>
      </c>
      <c r="Z322" s="106" t="e">
        <f t="shared" si="27"/>
        <v>#N/A</v>
      </c>
      <c r="AA322" s="98"/>
      <c r="AO322" s="156"/>
      <c r="AP322" s="156"/>
      <c r="AQ322" s="156"/>
      <c r="AR322" s="158"/>
      <c r="AS322" s="106" t="e">
        <f t="shared" si="28"/>
        <v>#N/A</v>
      </c>
      <c r="AT322" s="106" t="e">
        <f t="shared" si="29"/>
        <v>#N/A</v>
      </c>
      <c r="AU322" s="98"/>
    </row>
    <row r="323" x14ac:dyDescent="0.3">
      <c r="A323" s="156"/>
      <c r="B323" s="156"/>
      <c r="C323" s="156"/>
      <c r="D323" s="158"/>
      <c r="E323" s="106" t="e">
        <f t="shared" si="24"/>
        <v>#N/A</v>
      </c>
      <c r="F323" s="106" t="e">
        <f t="shared" si="25"/>
        <v>#N/A</v>
      </c>
      <c r="G323" s="98"/>
      <c r="U323" s="156"/>
      <c r="V323" s="156"/>
      <c r="W323" s="156"/>
      <c r="X323" s="158"/>
      <c r="Y323" s="106" t="e">
        <f t="shared" si="26"/>
        <v>#N/A</v>
      </c>
      <c r="Z323" s="106" t="e">
        <f t="shared" si="27"/>
        <v>#N/A</v>
      </c>
      <c r="AA323" s="98"/>
      <c r="AO323" s="156"/>
      <c r="AP323" s="156"/>
      <c r="AQ323" s="156"/>
      <c r="AR323" s="158"/>
      <c r="AS323" s="106" t="e">
        <f t="shared" si="28"/>
        <v>#N/A</v>
      </c>
      <c r="AT323" s="106" t="e">
        <f t="shared" si="29"/>
        <v>#N/A</v>
      </c>
      <c r="AU323" s="98"/>
    </row>
    <row r="324" x14ac:dyDescent="0.3">
      <c r="A324" s="156"/>
      <c r="B324" s="156"/>
      <c r="C324" s="156"/>
      <c r="D324" s="158"/>
      <c r="E324" s="106" t="e">
        <f t="shared" si="24"/>
        <v>#N/A</v>
      </c>
      <c r="F324" s="106" t="e">
        <f t="shared" si="25"/>
        <v>#N/A</v>
      </c>
      <c r="G324" s="98"/>
      <c r="U324" s="156"/>
      <c r="V324" s="156"/>
      <c r="W324" s="156"/>
      <c r="X324" s="158"/>
      <c r="Y324" s="106" t="e">
        <f t="shared" si="26"/>
        <v>#N/A</v>
      </c>
      <c r="Z324" s="106" t="e">
        <f t="shared" si="27"/>
        <v>#N/A</v>
      </c>
      <c r="AA324" s="98"/>
      <c r="AO324" s="156"/>
      <c r="AP324" s="156"/>
      <c r="AQ324" s="156"/>
      <c r="AR324" s="158"/>
      <c r="AS324" s="106" t="e">
        <f t="shared" si="28"/>
        <v>#N/A</v>
      </c>
      <c r="AT324" s="106" t="e">
        <f t="shared" si="29"/>
        <v>#N/A</v>
      </c>
      <c r="AU324" s="98"/>
    </row>
    <row r="325" x14ac:dyDescent="0.3">
      <c r="A325" s="156"/>
      <c r="B325" s="156"/>
      <c r="C325" s="156"/>
      <c r="D325" s="158"/>
      <c r="E325" s="106" t="e">
        <f t="shared" si="24"/>
        <v>#N/A</v>
      </c>
      <c r="F325" s="106" t="e">
        <f t="shared" si="25"/>
        <v>#N/A</v>
      </c>
      <c r="G325" s="98"/>
      <c r="U325" s="156"/>
      <c r="V325" s="156"/>
      <c r="W325" s="156"/>
      <c r="X325" s="158"/>
      <c r="Y325" s="106" t="e">
        <f t="shared" si="26"/>
        <v>#N/A</v>
      </c>
      <c r="Z325" s="106" t="e">
        <f t="shared" si="27"/>
        <v>#N/A</v>
      </c>
      <c r="AA325" s="98"/>
      <c r="AO325" s="156"/>
      <c r="AP325" s="156"/>
      <c r="AQ325" s="156"/>
      <c r="AR325" s="158"/>
      <c r="AS325" s="106" t="e">
        <f t="shared" si="28"/>
        <v>#N/A</v>
      </c>
      <c r="AT325" s="106" t="e">
        <f t="shared" si="29"/>
        <v>#N/A</v>
      </c>
      <c r="AU325" s="98"/>
    </row>
    <row r="326" x14ac:dyDescent="0.3">
      <c r="A326" s="156"/>
      <c r="B326" s="156"/>
      <c r="C326" s="156"/>
      <c r="D326" s="158"/>
      <c r="E326" s="106" t="e">
        <f t="shared" si="24"/>
        <v>#N/A</v>
      </c>
      <c r="F326" s="106" t="e">
        <f t="shared" si="25"/>
        <v>#N/A</v>
      </c>
      <c r="G326" s="98"/>
      <c r="U326" s="156"/>
      <c r="V326" s="156"/>
      <c r="W326" s="156"/>
      <c r="X326" s="158"/>
      <c r="Y326" s="106" t="e">
        <f t="shared" si="26"/>
        <v>#N/A</v>
      </c>
      <c r="Z326" s="106" t="e">
        <f t="shared" si="27"/>
        <v>#N/A</v>
      </c>
      <c r="AA326" s="98"/>
      <c r="AO326" s="156"/>
      <c r="AP326" s="156"/>
      <c r="AQ326" s="156"/>
      <c r="AR326" s="158"/>
      <c r="AS326" s="106" t="e">
        <f t="shared" si="28"/>
        <v>#N/A</v>
      </c>
      <c r="AT326" s="106" t="e">
        <f t="shared" si="29"/>
        <v>#N/A</v>
      </c>
      <c r="AU326" s="98"/>
    </row>
    <row r="327" x14ac:dyDescent="0.3">
      <c r="A327" s="156"/>
      <c r="B327" s="156"/>
      <c r="C327" s="156"/>
      <c r="D327" s="158"/>
      <c r="E327" s="106" t="e">
        <f t="shared" si="24"/>
        <v>#N/A</v>
      </c>
      <c r="F327" s="106" t="e">
        <f t="shared" si="25"/>
        <v>#N/A</v>
      </c>
      <c r="G327" s="98"/>
      <c r="U327" s="156"/>
      <c r="V327" s="156"/>
      <c r="W327" s="156"/>
      <c r="X327" s="158"/>
      <c r="Y327" s="106" t="e">
        <f t="shared" si="26"/>
        <v>#N/A</v>
      </c>
      <c r="Z327" s="106" t="e">
        <f t="shared" si="27"/>
        <v>#N/A</v>
      </c>
      <c r="AA327" s="98"/>
      <c r="AO327" s="156"/>
      <c r="AP327" s="156"/>
      <c r="AQ327" s="156"/>
      <c r="AR327" s="158"/>
      <c r="AS327" s="106" t="e">
        <f t="shared" si="28"/>
        <v>#N/A</v>
      </c>
      <c r="AT327" s="106" t="e">
        <f t="shared" si="29"/>
        <v>#N/A</v>
      </c>
      <c r="AU327" s="98"/>
    </row>
    <row r="328" x14ac:dyDescent="0.3">
      <c r="A328" s="156"/>
      <c r="B328" s="156"/>
      <c r="C328" s="156"/>
      <c r="D328" s="158"/>
      <c r="E328" s="106" t="e">
        <f t="shared" si="24"/>
        <v>#N/A</v>
      </c>
      <c r="F328" s="106" t="e">
        <f t="shared" si="25"/>
        <v>#N/A</v>
      </c>
      <c r="G328" s="98"/>
      <c r="U328" s="156"/>
      <c r="V328" s="156"/>
      <c r="W328" s="156"/>
      <c r="X328" s="158"/>
      <c r="Y328" s="106" t="e">
        <f t="shared" si="26"/>
        <v>#N/A</v>
      </c>
      <c r="Z328" s="106" t="e">
        <f t="shared" si="27"/>
        <v>#N/A</v>
      </c>
      <c r="AA328" s="98"/>
      <c r="AO328" s="156"/>
      <c r="AP328" s="156"/>
      <c r="AQ328" s="156"/>
      <c r="AR328" s="158"/>
      <c r="AS328" s="106" t="e">
        <f t="shared" si="28"/>
        <v>#N/A</v>
      </c>
      <c r="AT328" s="106" t="e">
        <f t="shared" si="29"/>
        <v>#N/A</v>
      </c>
      <c r="AU328" s="98"/>
    </row>
    <row r="329" x14ac:dyDescent="0.3">
      <c r="A329" s="156"/>
      <c r="B329" s="156"/>
      <c r="C329" s="156"/>
      <c r="D329" s="158"/>
      <c r="E329" s="106" t="e">
        <f t="shared" si="24"/>
        <v>#N/A</v>
      </c>
      <c r="F329" s="106" t="e">
        <f t="shared" si="25"/>
        <v>#N/A</v>
      </c>
      <c r="G329" s="98"/>
      <c r="U329" s="156"/>
      <c r="V329" s="156"/>
      <c r="W329" s="156"/>
      <c r="X329" s="158"/>
      <c r="Y329" s="106" t="e">
        <f t="shared" si="26"/>
        <v>#N/A</v>
      </c>
      <c r="Z329" s="106" t="e">
        <f t="shared" si="27"/>
        <v>#N/A</v>
      </c>
      <c r="AA329" s="98"/>
      <c r="AO329" s="156"/>
      <c r="AP329" s="156"/>
      <c r="AQ329" s="156"/>
      <c r="AR329" s="158"/>
      <c r="AS329" s="106" t="e">
        <f t="shared" si="28"/>
        <v>#N/A</v>
      </c>
      <c r="AT329" s="106" t="e">
        <f t="shared" si="29"/>
        <v>#N/A</v>
      </c>
      <c r="AU329" s="98"/>
    </row>
    <row r="330" x14ac:dyDescent="0.3">
      <c r="A330" s="156"/>
      <c r="B330" s="156"/>
      <c r="C330" s="156"/>
      <c r="D330" s="158"/>
      <c r="E330" s="106" t="e">
        <f t="shared" si="24"/>
        <v>#N/A</v>
      </c>
      <c r="F330" s="106" t="e">
        <f t="shared" si="25"/>
        <v>#N/A</v>
      </c>
      <c r="G330" s="98"/>
      <c r="U330" s="156"/>
      <c r="V330" s="156"/>
      <c r="W330" s="156"/>
      <c r="X330" s="158"/>
      <c r="Y330" s="106" t="e">
        <f t="shared" si="26"/>
        <v>#N/A</v>
      </c>
      <c r="Z330" s="106" t="e">
        <f t="shared" si="27"/>
        <v>#N/A</v>
      </c>
      <c r="AA330" s="98"/>
      <c r="AO330" s="156"/>
      <c r="AP330" s="156"/>
      <c r="AQ330" s="156"/>
      <c r="AR330" s="158"/>
      <c r="AS330" s="106" t="e">
        <f t="shared" si="28"/>
        <v>#N/A</v>
      </c>
      <c r="AT330" s="106" t="e">
        <f t="shared" si="29"/>
        <v>#N/A</v>
      </c>
      <c r="AU330" s="98"/>
    </row>
    <row r="331" x14ac:dyDescent="0.3">
      <c r="A331" s="156"/>
      <c r="B331" s="156"/>
      <c r="C331" s="156"/>
      <c r="D331" s="158"/>
      <c r="E331" s="106" t="e">
        <f t="shared" si="24"/>
        <v>#N/A</v>
      </c>
      <c r="F331" s="106" t="e">
        <f t="shared" si="25"/>
        <v>#N/A</v>
      </c>
      <c r="G331" s="98"/>
      <c r="U331" s="156"/>
      <c r="V331" s="156"/>
      <c r="W331" s="156"/>
      <c r="X331" s="158"/>
      <c r="Y331" s="106" t="e">
        <f t="shared" si="26"/>
        <v>#N/A</v>
      </c>
      <c r="Z331" s="106" t="e">
        <f t="shared" si="27"/>
        <v>#N/A</v>
      </c>
      <c r="AA331" s="98"/>
      <c r="AO331" s="156"/>
      <c r="AP331" s="156"/>
      <c r="AQ331" s="156"/>
      <c r="AR331" s="158"/>
      <c r="AS331" s="106" t="e">
        <f t="shared" si="28"/>
        <v>#N/A</v>
      </c>
      <c r="AT331" s="106" t="e">
        <f t="shared" si="29"/>
        <v>#N/A</v>
      </c>
      <c r="AU331" s="98"/>
    </row>
    <row r="332" x14ac:dyDescent="0.3">
      <c r="A332" s="156"/>
      <c r="B332" s="156"/>
      <c r="C332" s="156"/>
      <c r="D332" s="158"/>
      <c r="E332" s="106" t="e">
        <f t="shared" si="24"/>
        <v>#N/A</v>
      </c>
      <c r="F332" s="106" t="e">
        <f t="shared" si="25"/>
        <v>#N/A</v>
      </c>
      <c r="G332" s="98"/>
      <c r="U332" s="156"/>
      <c r="V332" s="156"/>
      <c r="W332" s="156"/>
      <c r="X332" s="158"/>
      <c r="Y332" s="106" t="e">
        <f t="shared" si="26"/>
        <v>#N/A</v>
      </c>
      <c r="Z332" s="106" t="e">
        <f t="shared" si="27"/>
        <v>#N/A</v>
      </c>
      <c r="AA332" s="98"/>
      <c r="AO332" s="156"/>
      <c r="AP332" s="156"/>
      <c r="AQ332" s="156"/>
      <c r="AR332" s="158"/>
      <c r="AS332" s="106" t="e">
        <f t="shared" si="28"/>
        <v>#N/A</v>
      </c>
      <c r="AT332" s="106" t="e">
        <f t="shared" si="29"/>
        <v>#N/A</v>
      </c>
      <c r="AU332" s="98"/>
    </row>
    <row r="333" x14ac:dyDescent="0.3">
      <c r="A333" s="156"/>
      <c r="B333" s="156"/>
      <c r="C333" s="156"/>
      <c r="D333" s="158"/>
      <c r="E333" s="106" t="e">
        <f t="shared" si="24"/>
        <v>#N/A</v>
      </c>
      <c r="F333" s="106" t="e">
        <f t="shared" si="25"/>
        <v>#N/A</v>
      </c>
      <c r="G333" s="98"/>
      <c r="U333" s="156"/>
      <c r="V333" s="156"/>
      <c r="W333" s="156"/>
      <c r="X333" s="158"/>
      <c r="Y333" s="106" t="e">
        <f t="shared" si="26"/>
        <v>#N/A</v>
      </c>
      <c r="Z333" s="106" t="e">
        <f t="shared" si="27"/>
        <v>#N/A</v>
      </c>
      <c r="AA333" s="98"/>
      <c r="AO333" s="156"/>
      <c r="AP333" s="156"/>
      <c r="AQ333" s="156"/>
      <c r="AR333" s="158"/>
      <c r="AS333" s="106" t="e">
        <f t="shared" si="28"/>
        <v>#N/A</v>
      </c>
      <c r="AT333" s="106" t="e">
        <f t="shared" si="29"/>
        <v>#N/A</v>
      </c>
      <c r="AU333" s="98"/>
    </row>
    <row r="334" x14ac:dyDescent="0.3">
      <c r="A334" s="156"/>
      <c r="B334" s="156"/>
      <c r="C334" s="156"/>
      <c r="D334" s="158"/>
      <c r="E334" s="106" t="e">
        <f t="shared" si="24"/>
        <v>#N/A</v>
      </c>
      <c r="F334" s="106" t="e">
        <f t="shared" si="25"/>
        <v>#N/A</v>
      </c>
      <c r="G334" s="98"/>
      <c r="U334" s="156"/>
      <c r="V334" s="156"/>
      <c r="W334" s="156"/>
      <c r="X334" s="158"/>
      <c r="Y334" s="106" t="e">
        <f t="shared" si="26"/>
        <v>#N/A</v>
      </c>
      <c r="Z334" s="106" t="e">
        <f t="shared" si="27"/>
        <v>#N/A</v>
      </c>
      <c r="AA334" s="98"/>
      <c r="AO334" s="156"/>
      <c r="AP334" s="156"/>
      <c r="AQ334" s="156"/>
      <c r="AR334" s="158"/>
      <c r="AS334" s="106" t="e">
        <f t="shared" si="28"/>
        <v>#N/A</v>
      </c>
      <c r="AT334" s="106" t="e">
        <f t="shared" si="29"/>
        <v>#N/A</v>
      </c>
      <c r="AU334" s="98"/>
    </row>
    <row r="335" x14ac:dyDescent="0.3">
      <c r="A335" s="156"/>
      <c r="B335" s="156"/>
      <c r="C335" s="156"/>
      <c r="D335" s="158"/>
      <c r="E335" s="106" t="e">
        <f t="shared" si="24"/>
        <v>#N/A</v>
      </c>
      <c r="F335" s="106" t="e">
        <f t="shared" si="25"/>
        <v>#N/A</v>
      </c>
      <c r="G335" s="98"/>
      <c r="U335" s="156"/>
      <c r="V335" s="156"/>
      <c r="W335" s="156"/>
      <c r="X335" s="158"/>
      <c r="Y335" s="106" t="e">
        <f t="shared" si="26"/>
        <v>#N/A</v>
      </c>
      <c r="Z335" s="106" t="e">
        <f t="shared" si="27"/>
        <v>#N/A</v>
      </c>
      <c r="AA335" s="98"/>
      <c r="AO335" s="156"/>
      <c r="AP335" s="156"/>
      <c r="AQ335" s="156"/>
      <c r="AR335" s="158"/>
      <c r="AS335" s="106" t="e">
        <f t="shared" si="28"/>
        <v>#N/A</v>
      </c>
      <c r="AT335" s="106" t="e">
        <f t="shared" si="29"/>
        <v>#N/A</v>
      </c>
      <c r="AU335" s="98"/>
    </row>
    <row r="336" x14ac:dyDescent="0.3">
      <c r="A336" s="156"/>
      <c r="B336" s="156"/>
      <c r="C336" s="156"/>
      <c r="D336" s="158"/>
      <c r="E336" s="106" t="e">
        <f t="shared" si="24"/>
        <v>#N/A</v>
      </c>
      <c r="F336" s="106" t="e">
        <f t="shared" si="25"/>
        <v>#N/A</v>
      </c>
      <c r="G336" s="98"/>
      <c r="U336" s="156"/>
      <c r="V336" s="156"/>
      <c r="W336" s="156"/>
      <c r="X336" s="158"/>
      <c r="Y336" s="106" t="e">
        <f t="shared" si="26"/>
        <v>#N/A</v>
      </c>
      <c r="Z336" s="106" t="e">
        <f t="shared" si="27"/>
        <v>#N/A</v>
      </c>
      <c r="AA336" s="98"/>
      <c r="AO336" s="156"/>
      <c r="AP336" s="156"/>
      <c r="AQ336" s="156"/>
      <c r="AR336" s="158"/>
      <c r="AS336" s="106" t="e">
        <f t="shared" si="28"/>
        <v>#N/A</v>
      </c>
      <c r="AT336" s="106" t="e">
        <f t="shared" si="29"/>
        <v>#N/A</v>
      </c>
      <c r="AU336" s="98"/>
    </row>
    <row r="337" x14ac:dyDescent="0.3">
      <c r="A337" s="156"/>
      <c r="B337" s="156"/>
      <c r="C337" s="156"/>
      <c r="D337" s="158"/>
      <c r="E337" s="106" t="e">
        <f t="shared" si="24"/>
        <v>#N/A</v>
      </c>
      <c r="F337" s="106" t="e">
        <f t="shared" si="25"/>
        <v>#N/A</v>
      </c>
      <c r="G337" s="98"/>
      <c r="U337" s="156"/>
      <c r="V337" s="156"/>
      <c r="W337" s="156"/>
      <c r="X337" s="158"/>
      <c r="Y337" s="106" t="e">
        <f t="shared" si="26"/>
        <v>#N/A</v>
      </c>
      <c r="Z337" s="106" t="e">
        <f t="shared" si="27"/>
        <v>#N/A</v>
      </c>
      <c r="AA337" s="98"/>
      <c r="AO337" s="156"/>
      <c r="AP337" s="156"/>
      <c r="AQ337" s="156"/>
      <c r="AR337" s="158"/>
      <c r="AS337" s="106" t="e">
        <f t="shared" si="28"/>
        <v>#N/A</v>
      </c>
      <c r="AT337" s="106" t="e">
        <f t="shared" si="29"/>
        <v>#N/A</v>
      </c>
      <c r="AU337" s="98"/>
    </row>
    <row r="338" x14ac:dyDescent="0.3">
      <c r="A338" s="156"/>
      <c r="B338" s="156"/>
      <c r="C338" s="156"/>
      <c r="D338" s="158"/>
      <c r="E338" s="106" t="e">
        <f t="shared" si="24"/>
        <v>#N/A</v>
      </c>
      <c r="F338" s="106" t="e">
        <f t="shared" si="25"/>
        <v>#N/A</v>
      </c>
      <c r="G338" s="98"/>
      <c r="U338" s="156"/>
      <c r="V338" s="156"/>
      <c r="W338" s="156"/>
      <c r="X338" s="158"/>
      <c r="Y338" s="106" t="e">
        <f t="shared" si="26"/>
        <v>#N/A</v>
      </c>
      <c r="Z338" s="106" t="e">
        <f t="shared" si="27"/>
        <v>#N/A</v>
      </c>
      <c r="AA338" s="98"/>
      <c r="AO338" s="156"/>
      <c r="AP338" s="156"/>
      <c r="AQ338" s="156"/>
      <c r="AR338" s="158"/>
      <c r="AS338" s="106" t="e">
        <f t="shared" si="28"/>
        <v>#N/A</v>
      </c>
      <c r="AT338" s="106" t="e">
        <f t="shared" si="29"/>
        <v>#N/A</v>
      </c>
      <c r="AU338" s="98"/>
    </row>
    <row r="339" x14ac:dyDescent="0.3">
      <c r="A339" s="156"/>
      <c r="B339" s="156"/>
      <c r="C339" s="156"/>
      <c r="D339" s="158"/>
      <c r="E339" s="106" t="e">
        <f t="shared" si="24"/>
        <v>#N/A</v>
      </c>
      <c r="F339" s="106" t="e">
        <f t="shared" si="25"/>
        <v>#N/A</v>
      </c>
      <c r="G339" s="98"/>
      <c r="U339" s="156"/>
      <c r="V339" s="156"/>
      <c r="W339" s="156"/>
      <c r="X339" s="158"/>
      <c r="Y339" s="106" t="e">
        <f t="shared" si="26"/>
        <v>#N/A</v>
      </c>
      <c r="Z339" s="106" t="e">
        <f t="shared" si="27"/>
        <v>#N/A</v>
      </c>
      <c r="AA339" s="98"/>
      <c r="AO339" s="156"/>
      <c r="AP339" s="156"/>
      <c r="AQ339" s="156"/>
      <c r="AR339" s="158"/>
      <c r="AS339" s="106" t="e">
        <f t="shared" si="28"/>
        <v>#N/A</v>
      </c>
      <c r="AT339" s="106" t="e">
        <f t="shared" si="29"/>
        <v>#N/A</v>
      </c>
      <c r="AU339" s="98"/>
    </row>
    <row r="340" x14ac:dyDescent="0.3">
      <c r="A340" s="156"/>
      <c r="B340" s="156"/>
      <c r="C340" s="156"/>
      <c r="D340" s="158"/>
      <c r="E340" s="106" t="e">
        <f t="shared" si="24"/>
        <v>#N/A</v>
      </c>
      <c r="F340" s="106" t="e">
        <f t="shared" si="25"/>
        <v>#N/A</v>
      </c>
      <c r="G340" s="98"/>
      <c r="U340" s="156"/>
      <c r="V340" s="156"/>
      <c r="W340" s="156"/>
      <c r="X340" s="158"/>
      <c r="Y340" s="106" t="e">
        <f t="shared" si="26"/>
        <v>#N/A</v>
      </c>
      <c r="Z340" s="106" t="e">
        <f t="shared" si="27"/>
        <v>#N/A</v>
      </c>
      <c r="AA340" s="98"/>
      <c r="AO340" s="156"/>
      <c r="AP340" s="156"/>
      <c r="AQ340" s="156"/>
      <c r="AR340" s="158"/>
      <c r="AS340" s="106" t="e">
        <f t="shared" si="28"/>
        <v>#N/A</v>
      </c>
      <c r="AT340" s="106" t="e">
        <f t="shared" si="29"/>
        <v>#N/A</v>
      </c>
      <c r="AU340" s="98"/>
    </row>
    <row r="341" x14ac:dyDescent="0.3">
      <c r="A341" s="156"/>
      <c r="B341" s="156"/>
      <c r="C341" s="156"/>
      <c r="D341" s="158"/>
      <c r="E341" s="106" t="e">
        <f t="shared" si="24"/>
        <v>#N/A</v>
      </c>
      <c r="F341" s="106" t="e">
        <f t="shared" si="25"/>
        <v>#N/A</v>
      </c>
      <c r="G341" s="98"/>
      <c r="U341" s="156"/>
      <c r="V341" s="156"/>
      <c r="W341" s="156"/>
      <c r="X341" s="158"/>
      <c r="Y341" s="106" t="e">
        <f t="shared" si="26"/>
        <v>#N/A</v>
      </c>
      <c r="Z341" s="106" t="e">
        <f t="shared" si="27"/>
        <v>#N/A</v>
      </c>
      <c r="AA341" s="98"/>
      <c r="AO341" s="156"/>
      <c r="AP341" s="156"/>
      <c r="AQ341" s="156"/>
      <c r="AR341" s="158"/>
      <c r="AS341" s="106" t="e">
        <f t="shared" si="28"/>
        <v>#N/A</v>
      </c>
      <c r="AT341" s="106" t="e">
        <f t="shared" si="29"/>
        <v>#N/A</v>
      </c>
      <c r="AU341" s="98"/>
    </row>
    <row r="342" x14ac:dyDescent="0.3">
      <c r="A342" s="156"/>
      <c r="B342" s="156"/>
      <c r="C342" s="156"/>
      <c r="D342" s="158"/>
      <c r="E342" s="106" t="e">
        <f t="shared" si="24"/>
        <v>#N/A</v>
      </c>
      <c r="F342" s="106" t="e">
        <f t="shared" si="25"/>
        <v>#N/A</v>
      </c>
      <c r="G342" s="98"/>
      <c r="U342" s="156"/>
      <c r="V342" s="156"/>
      <c r="W342" s="156"/>
      <c r="X342" s="158"/>
      <c r="Y342" s="106" t="e">
        <f t="shared" si="26"/>
        <v>#N/A</v>
      </c>
      <c r="Z342" s="106" t="e">
        <f t="shared" si="27"/>
        <v>#N/A</v>
      </c>
      <c r="AA342" s="98"/>
      <c r="AO342" s="156"/>
      <c r="AP342" s="156"/>
      <c r="AQ342" s="156"/>
      <c r="AR342" s="158"/>
      <c r="AS342" s="106" t="e">
        <f t="shared" si="28"/>
        <v>#N/A</v>
      </c>
      <c r="AT342" s="106" t="e">
        <f t="shared" si="29"/>
        <v>#N/A</v>
      </c>
      <c r="AU342" s="98"/>
    </row>
    <row r="343" x14ac:dyDescent="0.3">
      <c r="A343" s="156"/>
      <c r="B343" s="156"/>
      <c r="C343" s="156"/>
      <c r="D343" s="158"/>
      <c r="E343" s="106" t="e">
        <f t="shared" si="24"/>
        <v>#N/A</v>
      </c>
      <c r="F343" s="106" t="e">
        <f t="shared" si="25"/>
        <v>#N/A</v>
      </c>
      <c r="G343" s="98"/>
      <c r="U343" s="156"/>
      <c r="V343" s="156"/>
      <c r="W343" s="156"/>
      <c r="X343" s="158"/>
      <c r="Y343" s="106" t="e">
        <f t="shared" si="26"/>
        <v>#N/A</v>
      </c>
      <c r="Z343" s="106" t="e">
        <f t="shared" si="27"/>
        <v>#N/A</v>
      </c>
      <c r="AA343" s="98"/>
      <c r="AO343" s="156"/>
      <c r="AP343" s="156"/>
      <c r="AQ343" s="156"/>
      <c r="AR343" s="158"/>
      <c r="AS343" s="106" t="e">
        <f t="shared" si="28"/>
        <v>#N/A</v>
      </c>
      <c r="AT343" s="106" t="e">
        <f t="shared" si="29"/>
        <v>#N/A</v>
      </c>
      <c r="AU343" s="98"/>
    </row>
    <row r="344" x14ac:dyDescent="0.3">
      <c r="A344" s="156"/>
      <c r="B344" s="156"/>
      <c r="C344" s="156"/>
      <c r="D344" s="158"/>
      <c r="E344" s="106" t="e">
        <f t="shared" si="24"/>
        <v>#N/A</v>
      </c>
      <c r="F344" s="106" t="e">
        <f t="shared" si="25"/>
        <v>#N/A</v>
      </c>
      <c r="G344" s="98"/>
      <c r="U344" s="156"/>
      <c r="V344" s="156"/>
      <c r="W344" s="156"/>
      <c r="X344" s="158"/>
      <c r="Y344" s="106" t="e">
        <f t="shared" si="26"/>
        <v>#N/A</v>
      </c>
      <c r="Z344" s="106" t="e">
        <f t="shared" si="27"/>
        <v>#N/A</v>
      </c>
      <c r="AA344" s="98"/>
      <c r="AO344" s="156"/>
      <c r="AP344" s="156"/>
      <c r="AQ344" s="156"/>
      <c r="AR344" s="158"/>
      <c r="AS344" s="106" t="e">
        <f t="shared" si="28"/>
        <v>#N/A</v>
      </c>
      <c r="AT344" s="106" t="e">
        <f t="shared" si="29"/>
        <v>#N/A</v>
      </c>
      <c r="AU344" s="98"/>
    </row>
    <row r="345" x14ac:dyDescent="0.3">
      <c r="A345" s="156"/>
      <c r="B345" s="156"/>
      <c r="C345" s="156"/>
      <c r="D345" s="158"/>
      <c r="E345" s="106" t="e">
        <f t="shared" si="24"/>
        <v>#N/A</v>
      </c>
      <c r="F345" s="106" t="e">
        <f t="shared" si="25"/>
        <v>#N/A</v>
      </c>
      <c r="G345" s="98"/>
      <c r="U345" s="156"/>
      <c r="V345" s="156"/>
      <c r="W345" s="156"/>
      <c r="X345" s="158"/>
      <c r="Y345" s="106" t="e">
        <f t="shared" si="26"/>
        <v>#N/A</v>
      </c>
      <c r="Z345" s="106" t="e">
        <f t="shared" si="27"/>
        <v>#N/A</v>
      </c>
      <c r="AA345" s="98"/>
      <c r="AO345" s="156"/>
      <c r="AP345" s="156"/>
      <c r="AQ345" s="156"/>
      <c r="AR345" s="158"/>
      <c r="AS345" s="106" t="e">
        <f t="shared" si="28"/>
        <v>#N/A</v>
      </c>
      <c r="AT345" s="106" t="e">
        <f t="shared" si="29"/>
        <v>#N/A</v>
      </c>
      <c r="AU345" s="98"/>
    </row>
    <row r="346" x14ac:dyDescent="0.3">
      <c r="A346" s="156"/>
      <c r="B346" s="156"/>
      <c r="C346" s="156"/>
      <c r="D346" s="158"/>
      <c r="E346" s="106" t="e">
        <f t="shared" si="24"/>
        <v>#N/A</v>
      </c>
      <c r="F346" s="106" t="e">
        <f t="shared" si="25"/>
        <v>#N/A</v>
      </c>
      <c r="G346" s="98"/>
      <c r="U346" s="156"/>
      <c r="V346" s="156"/>
      <c r="W346" s="156"/>
      <c r="X346" s="158"/>
      <c r="Y346" s="106" t="e">
        <f t="shared" si="26"/>
        <v>#N/A</v>
      </c>
      <c r="Z346" s="106" t="e">
        <f t="shared" si="27"/>
        <v>#N/A</v>
      </c>
      <c r="AA346" s="98"/>
      <c r="AO346" s="156"/>
      <c r="AP346" s="156"/>
      <c r="AQ346" s="156"/>
      <c r="AR346" s="158"/>
      <c r="AS346" s="106" t="e">
        <f t="shared" si="28"/>
        <v>#N/A</v>
      </c>
      <c r="AT346" s="106" t="e">
        <f t="shared" si="29"/>
        <v>#N/A</v>
      </c>
      <c r="AU346" s="98"/>
    </row>
    <row r="347" x14ac:dyDescent="0.3">
      <c r="A347" s="156"/>
      <c r="B347" s="156"/>
      <c r="C347" s="156"/>
      <c r="D347" s="158"/>
      <c r="E347" s="106" t="e">
        <f t="shared" si="24"/>
        <v>#N/A</v>
      </c>
      <c r="F347" s="106" t="e">
        <f t="shared" si="25"/>
        <v>#N/A</v>
      </c>
      <c r="G347" s="98"/>
      <c r="U347" s="156"/>
      <c r="V347" s="156"/>
      <c r="W347" s="156"/>
      <c r="X347" s="158"/>
      <c r="Y347" s="106" t="e">
        <f t="shared" si="26"/>
        <v>#N/A</v>
      </c>
      <c r="Z347" s="106" t="e">
        <f t="shared" si="27"/>
        <v>#N/A</v>
      </c>
      <c r="AA347" s="98"/>
      <c r="AO347" s="156"/>
      <c r="AP347" s="156"/>
      <c r="AQ347" s="156"/>
      <c r="AR347" s="158"/>
      <c r="AS347" s="106" t="e">
        <f t="shared" si="28"/>
        <v>#N/A</v>
      </c>
      <c r="AT347" s="106" t="e">
        <f t="shared" si="29"/>
        <v>#N/A</v>
      </c>
      <c r="AU347" s="98"/>
    </row>
    <row r="348" x14ac:dyDescent="0.3">
      <c r="A348" s="156"/>
      <c r="B348" s="156"/>
      <c r="C348" s="156"/>
      <c r="D348" s="158"/>
      <c r="E348" s="106" t="e">
        <f t="shared" si="24"/>
        <v>#N/A</v>
      </c>
      <c r="F348" s="106" t="e">
        <f t="shared" si="25"/>
        <v>#N/A</v>
      </c>
      <c r="G348" s="98"/>
      <c r="U348" s="156"/>
      <c r="V348" s="156"/>
      <c r="W348" s="156"/>
      <c r="X348" s="158"/>
      <c r="Y348" s="106" t="e">
        <f t="shared" si="26"/>
        <v>#N/A</v>
      </c>
      <c r="Z348" s="106" t="e">
        <f t="shared" si="27"/>
        <v>#N/A</v>
      </c>
      <c r="AA348" s="98"/>
      <c r="AO348" s="156"/>
      <c r="AP348" s="156"/>
      <c r="AQ348" s="156"/>
      <c r="AR348" s="158"/>
      <c r="AS348" s="106" t="e">
        <f t="shared" si="28"/>
        <v>#N/A</v>
      </c>
      <c r="AT348" s="106" t="e">
        <f t="shared" si="29"/>
        <v>#N/A</v>
      </c>
      <c r="AU348" s="98"/>
    </row>
    <row r="349" x14ac:dyDescent="0.3">
      <c r="A349" s="156"/>
      <c r="B349" s="156"/>
      <c r="C349" s="156"/>
      <c r="D349" s="158"/>
      <c r="E349" s="106" t="e">
        <f t="shared" si="24"/>
        <v>#N/A</v>
      </c>
      <c r="F349" s="106" t="e">
        <f t="shared" si="25"/>
        <v>#N/A</v>
      </c>
      <c r="G349" s="98"/>
      <c r="U349" s="156"/>
      <c r="V349" s="156"/>
      <c r="W349" s="156"/>
      <c r="X349" s="158"/>
      <c r="Y349" s="106" t="e">
        <f t="shared" si="26"/>
        <v>#N/A</v>
      </c>
      <c r="Z349" s="106" t="e">
        <f t="shared" si="27"/>
        <v>#N/A</v>
      </c>
      <c r="AA349" s="98"/>
      <c r="AO349" s="156"/>
      <c r="AP349" s="156"/>
      <c r="AQ349" s="156"/>
      <c r="AR349" s="158"/>
      <c r="AS349" s="106" t="e">
        <f t="shared" si="28"/>
        <v>#N/A</v>
      </c>
      <c r="AT349" s="106" t="e">
        <f t="shared" si="29"/>
        <v>#N/A</v>
      </c>
      <c r="AU349" s="98"/>
    </row>
    <row r="350" x14ac:dyDescent="0.3">
      <c r="A350" s="156"/>
      <c r="B350" s="156"/>
      <c r="C350" s="156"/>
      <c r="D350" s="158"/>
      <c r="E350" s="106" t="e">
        <f t="shared" si="24"/>
        <v>#N/A</v>
      </c>
      <c r="F350" s="106" t="e">
        <f t="shared" si="25"/>
        <v>#N/A</v>
      </c>
      <c r="G350" s="98"/>
      <c r="U350" s="156"/>
      <c r="V350" s="156"/>
      <c r="W350" s="156"/>
      <c r="X350" s="158"/>
      <c r="Y350" s="106" t="e">
        <f t="shared" si="26"/>
        <v>#N/A</v>
      </c>
      <c r="Z350" s="106" t="e">
        <f t="shared" si="27"/>
        <v>#N/A</v>
      </c>
      <c r="AA350" s="98"/>
      <c r="AO350" s="156"/>
      <c r="AP350" s="156"/>
      <c r="AQ350" s="156"/>
      <c r="AR350" s="158"/>
      <c r="AS350" s="106" t="e">
        <f t="shared" si="28"/>
        <v>#N/A</v>
      </c>
      <c r="AT350" s="106" t="e">
        <f t="shared" si="29"/>
        <v>#N/A</v>
      </c>
      <c r="AU350" s="98"/>
    </row>
    <row r="351" x14ac:dyDescent="0.3">
      <c r="A351" s="156"/>
      <c r="B351" s="156"/>
      <c r="C351" s="156"/>
      <c r="D351" s="158"/>
      <c r="E351" s="106" t="e">
        <f t="shared" si="24"/>
        <v>#N/A</v>
      </c>
      <c r="F351" s="106" t="e">
        <f t="shared" si="25"/>
        <v>#N/A</v>
      </c>
      <c r="G351" s="98"/>
      <c r="U351" s="156"/>
      <c r="V351" s="156"/>
      <c r="W351" s="156"/>
      <c r="X351" s="158"/>
      <c r="Y351" s="106" t="e">
        <f t="shared" si="26"/>
        <v>#N/A</v>
      </c>
      <c r="Z351" s="106" t="e">
        <f t="shared" si="27"/>
        <v>#N/A</v>
      </c>
      <c r="AA351" s="98"/>
      <c r="AO351" s="156"/>
      <c r="AP351" s="156"/>
      <c r="AQ351" s="156"/>
      <c r="AR351" s="158"/>
      <c r="AS351" s="106" t="e">
        <f t="shared" si="28"/>
        <v>#N/A</v>
      </c>
      <c r="AT351" s="106" t="e">
        <f t="shared" si="29"/>
        <v>#N/A</v>
      </c>
      <c r="AU351" s="98"/>
    </row>
    <row r="352" x14ac:dyDescent="0.3">
      <c r="A352" s="156"/>
      <c r="B352" s="156"/>
      <c r="C352" s="156"/>
      <c r="D352" s="158"/>
      <c r="E352" s="106" t="e">
        <f t="shared" si="24"/>
        <v>#N/A</v>
      </c>
      <c r="F352" s="106" t="e">
        <f t="shared" si="25"/>
        <v>#N/A</v>
      </c>
      <c r="G352" s="98"/>
      <c r="U352" s="156"/>
      <c r="V352" s="156"/>
      <c r="W352" s="156"/>
      <c r="X352" s="158"/>
      <c r="Y352" s="106" t="e">
        <f t="shared" si="26"/>
        <v>#N/A</v>
      </c>
      <c r="Z352" s="106" t="e">
        <f t="shared" si="27"/>
        <v>#N/A</v>
      </c>
      <c r="AA352" s="98"/>
      <c r="AO352" s="156"/>
      <c r="AP352" s="156"/>
      <c r="AQ352" s="156"/>
      <c r="AR352" s="158"/>
      <c r="AS352" s="106" t="e">
        <f t="shared" si="28"/>
        <v>#N/A</v>
      </c>
      <c r="AT352" s="106" t="e">
        <f t="shared" si="29"/>
        <v>#N/A</v>
      </c>
      <c r="AU352" s="98"/>
    </row>
    <row r="353" x14ac:dyDescent="0.3">
      <c r="A353" s="156"/>
      <c r="B353" s="156"/>
      <c r="C353" s="156"/>
      <c r="D353" s="158"/>
      <c r="E353" s="106" t="e">
        <f t="shared" si="24"/>
        <v>#N/A</v>
      </c>
      <c r="F353" s="106" t="e">
        <f t="shared" si="25"/>
        <v>#N/A</v>
      </c>
      <c r="G353" s="98"/>
      <c r="U353" s="156"/>
      <c r="V353" s="156"/>
      <c r="W353" s="156"/>
      <c r="X353" s="158"/>
      <c r="Y353" s="106" t="e">
        <f t="shared" si="26"/>
        <v>#N/A</v>
      </c>
      <c r="Z353" s="106" t="e">
        <f t="shared" si="27"/>
        <v>#N/A</v>
      </c>
      <c r="AA353" s="98"/>
      <c r="AO353" s="156"/>
      <c r="AP353" s="156"/>
      <c r="AQ353" s="156"/>
      <c r="AR353" s="158"/>
      <c r="AS353" s="106" t="e">
        <f t="shared" si="28"/>
        <v>#N/A</v>
      </c>
      <c r="AT353" s="106" t="e">
        <f t="shared" si="29"/>
        <v>#N/A</v>
      </c>
      <c r="AU353" s="98"/>
    </row>
    <row r="354" x14ac:dyDescent="0.3">
      <c r="A354" s="156"/>
      <c r="B354" s="156"/>
      <c r="C354" s="156"/>
      <c r="D354" s="158"/>
      <c r="E354" s="106" t="e">
        <f t="shared" si="24"/>
        <v>#N/A</v>
      </c>
      <c r="F354" s="106" t="e">
        <f t="shared" si="25"/>
        <v>#N/A</v>
      </c>
      <c r="G354" s="98"/>
      <c r="U354" s="156"/>
      <c r="V354" s="156"/>
      <c r="W354" s="156"/>
      <c r="X354" s="158"/>
      <c r="Y354" s="106" t="e">
        <f t="shared" si="26"/>
        <v>#N/A</v>
      </c>
      <c r="Z354" s="106" t="e">
        <f t="shared" si="27"/>
        <v>#N/A</v>
      </c>
      <c r="AA354" s="98"/>
      <c r="AO354" s="156"/>
      <c r="AP354" s="156"/>
      <c r="AQ354" s="156"/>
      <c r="AR354" s="158"/>
      <c r="AS354" s="106" t="e">
        <f t="shared" si="28"/>
        <v>#N/A</v>
      </c>
      <c r="AT354" s="106" t="e">
        <f t="shared" si="29"/>
        <v>#N/A</v>
      </c>
      <c r="AU354" s="98"/>
    </row>
    <row r="355" x14ac:dyDescent="0.3">
      <c r="A355" s="156"/>
      <c r="B355" s="156"/>
      <c r="C355" s="156"/>
      <c r="D355" s="158"/>
      <c r="E355" s="106" t="e">
        <f t="shared" si="24"/>
        <v>#N/A</v>
      </c>
      <c r="F355" s="106" t="e">
        <f t="shared" si="25"/>
        <v>#N/A</v>
      </c>
      <c r="G355" s="98"/>
      <c r="U355" s="156"/>
      <c r="V355" s="156"/>
      <c r="W355" s="156"/>
      <c r="X355" s="158"/>
      <c r="Y355" s="106" t="e">
        <f t="shared" si="26"/>
        <v>#N/A</v>
      </c>
      <c r="Z355" s="106" t="e">
        <f t="shared" si="27"/>
        <v>#N/A</v>
      </c>
      <c r="AA355" s="98"/>
      <c r="AO355" s="156"/>
      <c r="AP355" s="156"/>
      <c r="AQ355" s="156"/>
      <c r="AR355" s="158"/>
      <c r="AS355" s="106" t="e">
        <f t="shared" si="28"/>
        <v>#N/A</v>
      </c>
      <c r="AT355" s="106" t="e">
        <f t="shared" si="29"/>
        <v>#N/A</v>
      </c>
      <c r="AU355" s="98"/>
    </row>
    <row r="356" x14ac:dyDescent="0.3">
      <c r="A356" s="156"/>
      <c r="B356" s="156"/>
      <c r="C356" s="156"/>
      <c r="D356" s="158"/>
      <c r="E356" s="106" t="e">
        <f t="shared" si="24"/>
        <v>#N/A</v>
      </c>
      <c r="F356" s="106" t="e">
        <f t="shared" si="25"/>
        <v>#N/A</v>
      </c>
      <c r="G356" s="98"/>
      <c r="U356" s="156"/>
      <c r="V356" s="156"/>
      <c r="W356" s="156"/>
      <c r="X356" s="158"/>
      <c r="Y356" s="106" t="e">
        <f t="shared" si="26"/>
        <v>#N/A</v>
      </c>
      <c r="Z356" s="106" t="e">
        <f t="shared" si="27"/>
        <v>#N/A</v>
      </c>
      <c r="AA356" s="98"/>
      <c r="AO356" s="156"/>
      <c r="AP356" s="156"/>
      <c r="AQ356" s="156"/>
      <c r="AR356" s="158"/>
      <c r="AS356" s="106" t="e">
        <f t="shared" si="28"/>
        <v>#N/A</v>
      </c>
      <c r="AT356" s="106" t="e">
        <f t="shared" si="29"/>
        <v>#N/A</v>
      </c>
      <c r="AU356" s="98"/>
    </row>
    <row r="357" x14ac:dyDescent="0.3">
      <c r="A357" s="156"/>
      <c r="B357" s="156"/>
      <c r="C357" s="156"/>
      <c r="D357" s="158"/>
      <c r="E357" s="106" t="e">
        <f t="shared" si="24"/>
        <v>#N/A</v>
      </c>
      <c r="F357" s="106" t="e">
        <f t="shared" si="25"/>
        <v>#N/A</v>
      </c>
      <c r="G357" s="98"/>
      <c r="U357" s="156"/>
      <c r="V357" s="156"/>
      <c r="W357" s="156"/>
      <c r="X357" s="158"/>
      <c r="Y357" s="106" t="e">
        <f t="shared" si="26"/>
        <v>#N/A</v>
      </c>
      <c r="Z357" s="106" t="e">
        <f t="shared" si="27"/>
        <v>#N/A</v>
      </c>
      <c r="AA357" s="98"/>
      <c r="AO357" s="156"/>
      <c r="AP357" s="156"/>
      <c r="AQ357" s="156"/>
      <c r="AR357" s="158"/>
      <c r="AS357" s="106" t="e">
        <f t="shared" si="28"/>
        <v>#N/A</v>
      </c>
      <c r="AT357" s="106" t="e">
        <f t="shared" si="29"/>
        <v>#N/A</v>
      </c>
      <c r="AU357" s="98"/>
    </row>
    <row r="358" x14ac:dyDescent="0.3">
      <c r="A358" s="156"/>
      <c r="B358" s="156"/>
      <c r="C358" s="156"/>
      <c r="D358" s="158"/>
      <c r="E358" s="106" t="e">
        <f t="shared" si="24"/>
        <v>#N/A</v>
      </c>
      <c r="F358" s="106" t="e">
        <f t="shared" si="25"/>
        <v>#N/A</v>
      </c>
      <c r="G358" s="98"/>
      <c r="U358" s="156"/>
      <c r="V358" s="156"/>
      <c r="W358" s="156"/>
      <c r="X358" s="158"/>
      <c r="Y358" s="106" t="e">
        <f t="shared" si="26"/>
        <v>#N/A</v>
      </c>
      <c r="Z358" s="106" t="e">
        <f t="shared" si="27"/>
        <v>#N/A</v>
      </c>
      <c r="AA358" s="98"/>
      <c r="AO358" s="156"/>
      <c r="AP358" s="156"/>
      <c r="AQ358" s="156"/>
      <c r="AR358" s="158"/>
      <c r="AS358" s="106" t="e">
        <f t="shared" si="28"/>
        <v>#N/A</v>
      </c>
      <c r="AT358" s="106" t="e">
        <f t="shared" si="29"/>
        <v>#N/A</v>
      </c>
      <c r="AU358" s="98"/>
    </row>
    <row r="359" x14ac:dyDescent="0.3">
      <c r="A359" s="156"/>
      <c r="B359" s="156"/>
      <c r="C359" s="156"/>
      <c r="D359" s="158"/>
      <c r="E359" s="106" t="e">
        <f t="shared" si="24"/>
        <v>#N/A</v>
      </c>
      <c r="F359" s="106" t="e">
        <f t="shared" si="25"/>
        <v>#N/A</v>
      </c>
      <c r="G359" s="98"/>
      <c r="U359" s="156"/>
      <c r="V359" s="156"/>
      <c r="W359" s="156"/>
      <c r="X359" s="158"/>
      <c r="Y359" s="106" t="e">
        <f t="shared" si="26"/>
        <v>#N/A</v>
      </c>
      <c r="Z359" s="106" t="e">
        <f t="shared" si="27"/>
        <v>#N/A</v>
      </c>
      <c r="AA359" s="98"/>
      <c r="AO359" s="156"/>
      <c r="AP359" s="156"/>
      <c r="AQ359" s="156"/>
      <c r="AR359" s="158"/>
      <c r="AS359" s="106" t="e">
        <f t="shared" si="28"/>
        <v>#N/A</v>
      </c>
      <c r="AT359" s="106" t="e">
        <f t="shared" si="29"/>
        <v>#N/A</v>
      </c>
      <c r="AU359" s="98"/>
    </row>
    <row r="360" x14ac:dyDescent="0.3">
      <c r="A360" s="156"/>
      <c r="B360" s="156"/>
      <c r="C360" s="156"/>
      <c r="D360" s="158"/>
      <c r="E360" s="106" t="e">
        <f t="shared" si="24"/>
        <v>#N/A</v>
      </c>
      <c r="F360" s="106" t="e">
        <f t="shared" si="25"/>
        <v>#N/A</v>
      </c>
      <c r="G360" s="98"/>
      <c r="U360" s="156"/>
      <c r="V360" s="156"/>
      <c r="W360" s="156"/>
      <c r="X360" s="158"/>
      <c r="Y360" s="106" t="e">
        <f t="shared" si="26"/>
        <v>#N/A</v>
      </c>
      <c r="Z360" s="106" t="e">
        <f t="shared" si="27"/>
        <v>#N/A</v>
      </c>
      <c r="AA360" s="98"/>
      <c r="AO360" s="156"/>
      <c r="AP360" s="156"/>
      <c r="AQ360" s="156"/>
      <c r="AR360" s="158"/>
      <c r="AS360" s="106" t="e">
        <f t="shared" si="28"/>
        <v>#N/A</v>
      </c>
      <c r="AT360" s="106" t="e">
        <f t="shared" si="29"/>
        <v>#N/A</v>
      </c>
      <c r="AU360" s="98"/>
    </row>
    <row r="361" x14ac:dyDescent="0.3">
      <c r="A361" s="156"/>
      <c r="B361" s="156"/>
      <c r="C361" s="156"/>
      <c r="D361" s="158"/>
      <c r="E361" s="106" t="e">
        <f t="shared" si="24"/>
        <v>#N/A</v>
      </c>
      <c r="F361" s="106" t="e">
        <f t="shared" si="25"/>
        <v>#N/A</v>
      </c>
      <c r="G361" s="98"/>
      <c r="U361" s="156"/>
      <c r="V361" s="156"/>
      <c r="W361" s="156"/>
      <c r="X361" s="158"/>
      <c r="Y361" s="106" t="e">
        <f t="shared" si="26"/>
        <v>#N/A</v>
      </c>
      <c r="Z361" s="106" t="e">
        <f t="shared" si="27"/>
        <v>#N/A</v>
      </c>
      <c r="AA361" s="98"/>
      <c r="AO361" s="156"/>
      <c r="AP361" s="156"/>
      <c r="AQ361" s="156"/>
      <c r="AR361" s="158"/>
      <c r="AS361" s="106" t="e">
        <f t="shared" si="28"/>
        <v>#N/A</v>
      </c>
      <c r="AT361" s="106" t="e">
        <f t="shared" si="29"/>
        <v>#N/A</v>
      </c>
      <c r="AU361" s="98"/>
    </row>
    <row r="362" x14ac:dyDescent="0.3">
      <c r="A362" s="156"/>
      <c r="B362" s="156"/>
      <c r="C362" s="156"/>
      <c r="D362" s="158"/>
      <c r="E362" s="106" t="e">
        <f t="shared" si="24"/>
        <v>#N/A</v>
      </c>
      <c r="F362" s="106" t="e">
        <f t="shared" si="25"/>
        <v>#N/A</v>
      </c>
      <c r="G362" s="98"/>
      <c r="U362" s="156"/>
      <c r="V362" s="156"/>
      <c r="W362" s="156"/>
      <c r="X362" s="158"/>
      <c r="Y362" s="106" t="e">
        <f t="shared" si="26"/>
        <v>#N/A</v>
      </c>
      <c r="Z362" s="106" t="e">
        <f t="shared" si="27"/>
        <v>#N/A</v>
      </c>
      <c r="AA362" s="98"/>
      <c r="AO362" s="156"/>
      <c r="AP362" s="156"/>
      <c r="AQ362" s="156"/>
      <c r="AR362" s="158"/>
      <c r="AS362" s="106" t="e">
        <f t="shared" si="28"/>
        <v>#N/A</v>
      </c>
      <c r="AT362" s="106" t="e">
        <f t="shared" si="29"/>
        <v>#N/A</v>
      </c>
      <c r="AU362" s="98"/>
    </row>
    <row r="363" x14ac:dyDescent="0.3">
      <c r="A363" s="156"/>
      <c r="B363" s="156"/>
      <c r="C363" s="156"/>
      <c r="D363" s="158"/>
      <c r="E363" s="106" t="e">
        <f t="shared" si="24"/>
        <v>#N/A</v>
      </c>
      <c r="F363" s="106" t="e">
        <f t="shared" si="25"/>
        <v>#N/A</v>
      </c>
      <c r="G363" s="98"/>
      <c r="U363" s="156"/>
      <c r="V363" s="156"/>
      <c r="W363" s="156"/>
      <c r="X363" s="158"/>
      <c r="Y363" s="106" t="e">
        <f t="shared" si="26"/>
        <v>#N/A</v>
      </c>
      <c r="Z363" s="106" t="e">
        <f t="shared" si="27"/>
        <v>#N/A</v>
      </c>
      <c r="AA363" s="98"/>
      <c r="AO363" s="156"/>
      <c r="AP363" s="156"/>
      <c r="AQ363" s="156"/>
      <c r="AR363" s="158"/>
      <c r="AS363" s="106" t="e">
        <f t="shared" si="28"/>
        <v>#N/A</v>
      </c>
      <c r="AT363" s="106" t="e">
        <f t="shared" si="29"/>
        <v>#N/A</v>
      </c>
      <c r="AU363" s="98"/>
    </row>
    <row r="364" x14ac:dyDescent="0.3">
      <c r="A364" s="156"/>
      <c r="B364" s="156"/>
      <c r="C364" s="156"/>
      <c r="D364" s="158"/>
      <c r="E364" s="106" t="e">
        <f t="shared" si="24"/>
        <v>#N/A</v>
      </c>
      <c r="F364" s="106" t="e">
        <f t="shared" si="25"/>
        <v>#N/A</v>
      </c>
      <c r="G364" s="98"/>
      <c r="U364" s="156"/>
      <c r="V364" s="156"/>
      <c r="W364" s="156"/>
      <c r="X364" s="158"/>
      <c r="Y364" s="106" t="e">
        <f t="shared" si="26"/>
        <v>#N/A</v>
      </c>
      <c r="Z364" s="106" t="e">
        <f t="shared" si="27"/>
        <v>#N/A</v>
      </c>
      <c r="AA364" s="98"/>
      <c r="AO364" s="156"/>
      <c r="AP364" s="156"/>
      <c r="AQ364" s="156"/>
      <c r="AR364" s="158"/>
      <c r="AS364" s="106" t="e">
        <f t="shared" si="28"/>
        <v>#N/A</v>
      </c>
      <c r="AT364" s="106" t="e">
        <f t="shared" si="29"/>
        <v>#N/A</v>
      </c>
      <c r="AU364" s="98"/>
    </row>
    <row r="365" x14ac:dyDescent="0.3">
      <c r="A365" s="156"/>
      <c r="B365" s="156"/>
      <c r="C365" s="156"/>
      <c r="D365" s="158"/>
      <c r="E365" s="106" t="e">
        <f t="shared" si="24"/>
        <v>#N/A</v>
      </c>
      <c r="F365" s="106" t="e">
        <f t="shared" si="25"/>
        <v>#N/A</v>
      </c>
      <c r="G365" s="98"/>
      <c r="U365" s="156"/>
      <c r="V365" s="156"/>
      <c r="W365" s="156"/>
      <c r="X365" s="158"/>
      <c r="Y365" s="106" t="e">
        <f t="shared" si="26"/>
        <v>#N/A</v>
      </c>
      <c r="Z365" s="106" t="e">
        <f t="shared" si="27"/>
        <v>#N/A</v>
      </c>
      <c r="AA365" s="98"/>
      <c r="AO365" s="156"/>
      <c r="AP365" s="156"/>
      <c r="AQ365" s="156"/>
      <c r="AR365" s="158"/>
      <c r="AS365" s="106" t="e">
        <f t="shared" si="28"/>
        <v>#N/A</v>
      </c>
      <c r="AT365" s="106" t="e">
        <f t="shared" si="29"/>
        <v>#N/A</v>
      </c>
      <c r="AU365" s="98"/>
    </row>
    <row r="366" x14ac:dyDescent="0.3">
      <c r="A366" s="156"/>
      <c r="B366" s="156"/>
      <c r="C366" s="156"/>
      <c r="D366" s="158"/>
      <c r="E366" s="106" t="e">
        <f t="shared" si="24"/>
        <v>#N/A</v>
      </c>
      <c r="F366" s="106" t="e">
        <f t="shared" si="25"/>
        <v>#N/A</v>
      </c>
      <c r="G366" s="98"/>
      <c r="U366" s="156"/>
      <c r="V366" s="156"/>
      <c r="W366" s="156"/>
      <c r="X366" s="158"/>
      <c r="Y366" s="106" t="e">
        <f t="shared" si="26"/>
        <v>#N/A</v>
      </c>
      <c r="Z366" s="106" t="e">
        <f t="shared" si="27"/>
        <v>#N/A</v>
      </c>
      <c r="AA366" s="98"/>
      <c r="AO366" s="156"/>
      <c r="AP366" s="156"/>
      <c r="AQ366" s="156"/>
      <c r="AR366" s="158"/>
      <c r="AS366" s="106" t="e">
        <f t="shared" si="28"/>
        <v>#N/A</v>
      </c>
      <c r="AT366" s="106" t="e">
        <f t="shared" si="29"/>
        <v>#N/A</v>
      </c>
      <c r="AU366" s="98"/>
    </row>
    <row r="367" x14ac:dyDescent="0.3">
      <c r="A367" s="156"/>
      <c r="B367" s="156"/>
      <c r="C367" s="156"/>
      <c r="D367" s="158"/>
      <c r="E367" s="106" t="e">
        <f t="shared" si="24"/>
        <v>#N/A</v>
      </c>
      <c r="F367" s="106" t="e">
        <f t="shared" si="25"/>
        <v>#N/A</v>
      </c>
      <c r="G367" s="98"/>
      <c r="U367" s="156"/>
      <c r="V367" s="156"/>
      <c r="W367" s="156"/>
      <c r="X367" s="158"/>
      <c r="Y367" s="106" t="e">
        <f t="shared" si="26"/>
        <v>#N/A</v>
      </c>
      <c r="Z367" s="106" t="e">
        <f t="shared" si="27"/>
        <v>#N/A</v>
      </c>
      <c r="AA367" s="98"/>
      <c r="AO367" s="156"/>
      <c r="AP367" s="156"/>
      <c r="AQ367" s="156"/>
      <c r="AR367" s="158"/>
      <c r="AS367" s="106" t="e">
        <f t="shared" si="28"/>
        <v>#N/A</v>
      </c>
      <c r="AT367" s="106" t="e">
        <f t="shared" si="29"/>
        <v>#N/A</v>
      </c>
      <c r="AU367" s="98"/>
    </row>
    <row r="368" x14ac:dyDescent="0.3">
      <c r="A368" s="156"/>
      <c r="B368" s="156"/>
      <c r="C368" s="156"/>
      <c r="D368" s="158"/>
      <c r="E368" s="106" t="e">
        <f t="shared" si="24"/>
        <v>#N/A</v>
      </c>
      <c r="F368" s="106" t="e">
        <f t="shared" si="25"/>
        <v>#N/A</v>
      </c>
      <c r="G368" s="98"/>
      <c r="U368" s="156"/>
      <c r="V368" s="156"/>
      <c r="W368" s="156"/>
      <c r="X368" s="158"/>
      <c r="Y368" s="106" t="e">
        <f t="shared" si="26"/>
        <v>#N/A</v>
      </c>
      <c r="Z368" s="106" t="e">
        <f t="shared" si="27"/>
        <v>#N/A</v>
      </c>
      <c r="AA368" s="98"/>
      <c r="AO368" s="156"/>
      <c r="AP368" s="156"/>
      <c r="AQ368" s="156"/>
      <c r="AR368" s="158"/>
      <c r="AS368" s="106" t="e">
        <f t="shared" si="28"/>
        <v>#N/A</v>
      </c>
      <c r="AT368" s="106" t="e">
        <f t="shared" si="29"/>
        <v>#N/A</v>
      </c>
      <c r="AU368" s="98"/>
    </row>
    <row r="369" x14ac:dyDescent="0.3">
      <c r="A369" s="156"/>
      <c r="B369" s="156"/>
      <c r="C369" s="156"/>
      <c r="D369" s="158"/>
      <c r="E369" s="106" t="e">
        <f t="shared" si="24"/>
        <v>#N/A</v>
      </c>
      <c r="F369" s="106" t="e">
        <f t="shared" si="25"/>
        <v>#N/A</v>
      </c>
      <c r="G369" s="98"/>
      <c r="U369" s="156"/>
      <c r="V369" s="156"/>
      <c r="W369" s="156"/>
      <c r="X369" s="158"/>
      <c r="Y369" s="106" t="e">
        <f t="shared" si="26"/>
        <v>#N/A</v>
      </c>
      <c r="Z369" s="106" t="e">
        <f t="shared" si="27"/>
        <v>#N/A</v>
      </c>
      <c r="AA369" s="98"/>
      <c r="AO369" s="156"/>
      <c r="AP369" s="156"/>
      <c r="AQ369" s="156"/>
      <c r="AR369" s="158"/>
      <c r="AS369" s="106" t="e">
        <f t="shared" si="28"/>
        <v>#N/A</v>
      </c>
      <c r="AT369" s="106" t="e">
        <f t="shared" si="29"/>
        <v>#N/A</v>
      </c>
      <c r="AU369" s="98"/>
    </row>
    <row r="370" x14ac:dyDescent="0.3">
      <c r="A370" s="156"/>
      <c r="B370" s="156"/>
      <c r="C370" s="156"/>
      <c r="D370" s="158"/>
      <c r="E370" s="106" t="e">
        <f t="shared" si="24"/>
        <v>#N/A</v>
      </c>
      <c r="F370" s="106" t="e">
        <f t="shared" si="25"/>
        <v>#N/A</v>
      </c>
      <c r="G370" s="98"/>
      <c r="U370" s="156"/>
      <c r="V370" s="156"/>
      <c r="W370" s="156"/>
      <c r="X370" s="158"/>
      <c r="Y370" s="106" t="e">
        <f t="shared" si="26"/>
        <v>#N/A</v>
      </c>
      <c r="Z370" s="106" t="e">
        <f t="shared" si="27"/>
        <v>#N/A</v>
      </c>
      <c r="AA370" s="98"/>
      <c r="AO370" s="156"/>
      <c r="AP370" s="156"/>
      <c r="AQ370" s="156"/>
      <c r="AR370" s="158"/>
      <c r="AS370" s="106" t="e">
        <f t="shared" si="28"/>
        <v>#N/A</v>
      </c>
      <c r="AT370" s="106" t="e">
        <f t="shared" si="29"/>
        <v>#N/A</v>
      </c>
      <c r="AU370" s="98"/>
    </row>
    <row r="371" x14ac:dyDescent="0.3">
      <c r="A371" s="156"/>
      <c r="B371" s="156"/>
      <c r="C371" s="156"/>
      <c r="D371" s="158"/>
      <c r="E371" s="106" t="e">
        <f t="shared" si="24"/>
        <v>#N/A</v>
      </c>
      <c r="F371" s="106" t="e">
        <f t="shared" si="25"/>
        <v>#N/A</v>
      </c>
      <c r="G371" s="98"/>
      <c r="U371" s="156"/>
      <c r="V371" s="156"/>
      <c r="W371" s="156"/>
      <c r="X371" s="158"/>
      <c r="Y371" s="106" t="e">
        <f t="shared" si="26"/>
        <v>#N/A</v>
      </c>
      <c r="Z371" s="106" t="e">
        <f t="shared" si="27"/>
        <v>#N/A</v>
      </c>
      <c r="AA371" s="98"/>
      <c r="AO371" s="156"/>
      <c r="AP371" s="156"/>
      <c r="AQ371" s="156"/>
      <c r="AR371" s="158"/>
      <c r="AS371" s="106" t="e">
        <f t="shared" si="28"/>
        <v>#N/A</v>
      </c>
      <c r="AT371" s="106" t="e">
        <f t="shared" si="29"/>
        <v>#N/A</v>
      </c>
      <c r="AU371" s="98"/>
    </row>
    <row r="372" x14ac:dyDescent="0.3">
      <c r="A372" s="156"/>
      <c r="B372" s="156"/>
      <c r="C372" s="156"/>
      <c r="D372" s="158"/>
      <c r="E372" s="106" t="e">
        <f t="shared" si="24"/>
        <v>#N/A</v>
      </c>
      <c r="F372" s="106" t="e">
        <f t="shared" si="25"/>
        <v>#N/A</v>
      </c>
      <c r="G372" s="98"/>
      <c r="U372" s="156"/>
      <c r="V372" s="156"/>
      <c r="W372" s="156"/>
      <c r="X372" s="158"/>
      <c r="Y372" s="106" t="e">
        <f t="shared" si="26"/>
        <v>#N/A</v>
      </c>
      <c r="Z372" s="106" t="e">
        <f t="shared" si="27"/>
        <v>#N/A</v>
      </c>
      <c r="AA372" s="98"/>
      <c r="AO372" s="156"/>
      <c r="AP372" s="156"/>
      <c r="AQ372" s="156"/>
      <c r="AR372" s="158"/>
      <c r="AS372" s="106" t="e">
        <f t="shared" si="28"/>
        <v>#N/A</v>
      </c>
      <c r="AT372" s="106" t="e">
        <f t="shared" si="29"/>
        <v>#N/A</v>
      </c>
      <c r="AU372" s="98"/>
    </row>
    <row r="373" x14ac:dyDescent="0.3">
      <c r="A373" s="156"/>
      <c r="B373" s="156"/>
      <c r="C373" s="156"/>
      <c r="D373" s="158"/>
      <c r="E373" s="106" t="e">
        <f t="shared" si="24"/>
        <v>#N/A</v>
      </c>
      <c r="F373" s="106" t="e">
        <f t="shared" si="25"/>
        <v>#N/A</v>
      </c>
      <c r="G373" s="98"/>
      <c r="U373" s="156"/>
      <c r="V373" s="156"/>
      <c r="W373" s="156"/>
      <c r="X373" s="158"/>
      <c r="Y373" s="106" t="e">
        <f t="shared" si="26"/>
        <v>#N/A</v>
      </c>
      <c r="Z373" s="106" t="e">
        <f t="shared" si="27"/>
        <v>#N/A</v>
      </c>
      <c r="AA373" s="98"/>
      <c r="AO373" s="156"/>
      <c r="AP373" s="156"/>
      <c r="AQ373" s="156"/>
      <c r="AR373" s="158"/>
      <c r="AS373" s="106" t="e">
        <f t="shared" si="28"/>
        <v>#N/A</v>
      </c>
      <c r="AT373" s="106" t="e">
        <f t="shared" si="29"/>
        <v>#N/A</v>
      </c>
      <c r="AU373" s="98"/>
    </row>
    <row r="374" x14ac:dyDescent="0.3">
      <c r="A374" s="156"/>
      <c r="B374" s="156"/>
      <c r="C374" s="156"/>
      <c r="D374" s="158"/>
      <c r="E374" s="106" t="e">
        <f t="shared" si="24"/>
        <v>#N/A</v>
      </c>
      <c r="F374" s="106" t="e">
        <f t="shared" si="25"/>
        <v>#N/A</v>
      </c>
      <c r="G374" s="98"/>
      <c r="U374" s="156"/>
      <c r="V374" s="156"/>
      <c r="W374" s="156"/>
      <c r="X374" s="158"/>
      <c r="Y374" s="106" t="e">
        <f t="shared" si="26"/>
        <v>#N/A</v>
      </c>
      <c r="Z374" s="106" t="e">
        <f t="shared" si="27"/>
        <v>#N/A</v>
      </c>
      <c r="AA374" s="98"/>
      <c r="AO374" s="156"/>
      <c r="AP374" s="156"/>
      <c r="AQ374" s="156"/>
      <c r="AR374" s="158"/>
      <c r="AS374" s="106" t="e">
        <f t="shared" si="28"/>
        <v>#N/A</v>
      </c>
      <c r="AT374" s="106" t="e">
        <f t="shared" si="29"/>
        <v>#N/A</v>
      </c>
      <c r="AU374" s="98"/>
    </row>
    <row r="375" x14ac:dyDescent="0.3">
      <c r="A375" s="156"/>
      <c r="B375" s="156"/>
      <c r="C375" s="156"/>
      <c r="D375" s="158"/>
      <c r="E375" s="106" t="e">
        <f t="shared" si="24"/>
        <v>#N/A</v>
      </c>
      <c r="F375" s="106" t="e">
        <f t="shared" si="25"/>
        <v>#N/A</v>
      </c>
      <c r="G375" s="98"/>
      <c r="U375" s="156"/>
      <c r="V375" s="156"/>
      <c r="W375" s="156"/>
      <c r="X375" s="158"/>
      <c r="Y375" s="106" t="e">
        <f t="shared" si="26"/>
        <v>#N/A</v>
      </c>
      <c r="Z375" s="106" t="e">
        <f t="shared" si="27"/>
        <v>#N/A</v>
      </c>
      <c r="AA375" s="98"/>
      <c r="AO375" s="156"/>
      <c r="AP375" s="156"/>
      <c r="AQ375" s="156"/>
      <c r="AR375" s="158"/>
      <c r="AS375" s="106" t="e">
        <f t="shared" si="28"/>
        <v>#N/A</v>
      </c>
      <c r="AT375" s="106" t="e">
        <f t="shared" si="29"/>
        <v>#N/A</v>
      </c>
      <c r="AU375" s="98"/>
    </row>
    <row r="376" x14ac:dyDescent="0.3">
      <c r="A376" s="156"/>
      <c r="B376" s="156"/>
      <c r="C376" s="156"/>
      <c r="D376" s="158"/>
      <c r="E376" s="106" t="e">
        <f t="shared" si="24"/>
        <v>#N/A</v>
      </c>
      <c r="F376" s="106" t="e">
        <f t="shared" si="25"/>
        <v>#N/A</v>
      </c>
      <c r="G376" s="98"/>
      <c r="U376" s="156"/>
      <c r="V376" s="156"/>
      <c r="W376" s="156"/>
      <c r="X376" s="158"/>
      <c r="Y376" s="106" t="e">
        <f t="shared" si="26"/>
        <v>#N/A</v>
      </c>
      <c r="Z376" s="106" t="e">
        <f t="shared" si="27"/>
        <v>#N/A</v>
      </c>
      <c r="AA376" s="98"/>
      <c r="AO376" s="156"/>
      <c r="AP376" s="156"/>
      <c r="AQ376" s="156"/>
      <c r="AR376" s="158"/>
      <c r="AS376" s="106" t="e">
        <f t="shared" si="28"/>
        <v>#N/A</v>
      </c>
      <c r="AT376" s="106" t="e">
        <f t="shared" si="29"/>
        <v>#N/A</v>
      </c>
      <c r="AU376" s="98"/>
    </row>
    <row r="377" x14ac:dyDescent="0.3">
      <c r="A377" s="156"/>
      <c r="B377" s="156"/>
      <c r="C377" s="156"/>
      <c r="D377" s="158"/>
      <c r="E377" s="106" t="e">
        <f t="shared" si="24"/>
        <v>#N/A</v>
      </c>
      <c r="F377" s="106" t="e">
        <f t="shared" si="25"/>
        <v>#N/A</v>
      </c>
      <c r="G377" s="98"/>
      <c r="U377" s="156"/>
      <c r="V377" s="156"/>
      <c r="W377" s="156"/>
      <c r="X377" s="158"/>
      <c r="Y377" s="106" t="e">
        <f t="shared" si="26"/>
        <v>#N/A</v>
      </c>
      <c r="Z377" s="106" t="e">
        <f t="shared" si="27"/>
        <v>#N/A</v>
      </c>
      <c r="AA377" s="98"/>
      <c r="AO377" s="156"/>
      <c r="AP377" s="156"/>
      <c r="AQ377" s="156"/>
      <c r="AR377" s="158"/>
      <c r="AS377" s="106" t="e">
        <f t="shared" si="28"/>
        <v>#N/A</v>
      </c>
      <c r="AT377" s="106" t="e">
        <f t="shared" si="29"/>
        <v>#N/A</v>
      </c>
      <c r="AU377" s="98"/>
    </row>
    <row r="378" x14ac:dyDescent="0.3">
      <c r="A378" s="156"/>
      <c r="B378" s="156"/>
      <c r="C378" s="156"/>
      <c r="D378" s="158"/>
      <c r="E378" s="106" t="e">
        <f t="shared" ref="E378:E436" si="30">IF(ISNUMBER(C378), 1+C378/100*5, NA())</f>
        <v>#N/A</v>
      </c>
      <c r="F378" s="106" t="e">
        <f t="shared" ref="F378:F436" si="31">IF(ISNUMBER(D378), D378, NA())</f>
        <v>#N/A</v>
      </c>
      <c r="G378" s="98"/>
      <c r="U378" s="156"/>
      <c r="V378" s="156"/>
      <c r="W378" s="156"/>
      <c r="X378" s="158"/>
      <c r="Y378" s="106" t="e">
        <f t="shared" ref="Y378:Y436" si="32">IF(ISNUMBER(W378), 1+W378/100*5, NA())</f>
        <v>#N/A</v>
      </c>
      <c r="Z378" s="106" t="e">
        <f t="shared" ref="Z378:Z436" si="33">IF(ISNUMBER(X378), X378, NA())</f>
        <v>#N/A</v>
      </c>
      <c r="AA378" s="98"/>
      <c r="AO378" s="156"/>
      <c r="AP378" s="156"/>
      <c r="AQ378" s="156"/>
      <c r="AR378" s="158"/>
      <c r="AS378" s="106" t="e">
        <f t="shared" ref="AS378:AS436" si="34">IF(ISNUMBER(AQ378), 1+AQ378/100*5, NA())</f>
        <v>#N/A</v>
      </c>
      <c r="AT378" s="106" t="e">
        <f t="shared" ref="AT378:AT436" si="35">IF(ISNUMBER(AR378), AR378, NA())</f>
        <v>#N/A</v>
      </c>
      <c r="AU378" s="98"/>
    </row>
    <row r="379" x14ac:dyDescent="0.3">
      <c r="A379" s="156"/>
      <c r="B379" s="156"/>
      <c r="C379" s="156"/>
      <c r="D379" s="158"/>
      <c r="E379" s="106" t="e">
        <f t="shared" si="30"/>
        <v>#N/A</v>
      </c>
      <c r="F379" s="106" t="e">
        <f t="shared" si="31"/>
        <v>#N/A</v>
      </c>
      <c r="G379" s="98"/>
      <c r="U379" s="156"/>
      <c r="V379" s="156"/>
      <c r="W379" s="156"/>
      <c r="X379" s="158"/>
      <c r="Y379" s="106" t="e">
        <f t="shared" si="32"/>
        <v>#N/A</v>
      </c>
      <c r="Z379" s="106" t="e">
        <f t="shared" si="33"/>
        <v>#N/A</v>
      </c>
      <c r="AA379" s="98"/>
      <c r="AO379" s="156"/>
      <c r="AP379" s="156"/>
      <c r="AQ379" s="156"/>
      <c r="AR379" s="158"/>
      <c r="AS379" s="106" t="e">
        <f t="shared" si="34"/>
        <v>#N/A</v>
      </c>
      <c r="AT379" s="106" t="e">
        <f t="shared" si="35"/>
        <v>#N/A</v>
      </c>
      <c r="AU379" s="98"/>
    </row>
    <row r="380" x14ac:dyDescent="0.3">
      <c r="A380" s="156"/>
      <c r="B380" s="156"/>
      <c r="C380" s="156"/>
      <c r="D380" s="158"/>
      <c r="E380" s="106" t="e">
        <f t="shared" si="30"/>
        <v>#N/A</v>
      </c>
      <c r="F380" s="106" t="e">
        <f t="shared" si="31"/>
        <v>#N/A</v>
      </c>
      <c r="G380" s="98"/>
      <c r="U380" s="156"/>
      <c r="V380" s="156"/>
      <c r="W380" s="156"/>
      <c r="X380" s="158"/>
      <c r="Y380" s="106" t="e">
        <f t="shared" si="32"/>
        <v>#N/A</v>
      </c>
      <c r="Z380" s="106" t="e">
        <f t="shared" si="33"/>
        <v>#N/A</v>
      </c>
      <c r="AA380" s="98"/>
      <c r="AO380" s="156"/>
      <c r="AP380" s="156"/>
      <c r="AQ380" s="156"/>
      <c r="AR380" s="158"/>
      <c r="AS380" s="106" t="e">
        <f t="shared" si="34"/>
        <v>#N/A</v>
      </c>
      <c r="AT380" s="106" t="e">
        <f t="shared" si="35"/>
        <v>#N/A</v>
      </c>
      <c r="AU380" s="98"/>
    </row>
    <row r="381" x14ac:dyDescent="0.3">
      <c r="A381" s="156"/>
      <c r="B381" s="156"/>
      <c r="C381" s="156"/>
      <c r="D381" s="158"/>
      <c r="E381" s="106" t="e">
        <f t="shared" si="30"/>
        <v>#N/A</v>
      </c>
      <c r="F381" s="106" t="e">
        <f t="shared" si="31"/>
        <v>#N/A</v>
      </c>
      <c r="G381" s="98"/>
      <c r="U381" s="156"/>
      <c r="V381" s="156"/>
      <c r="W381" s="156"/>
      <c r="X381" s="158"/>
      <c r="Y381" s="106" t="e">
        <f t="shared" si="32"/>
        <v>#N/A</v>
      </c>
      <c r="Z381" s="106" t="e">
        <f t="shared" si="33"/>
        <v>#N/A</v>
      </c>
      <c r="AA381" s="98"/>
      <c r="AO381" s="156"/>
      <c r="AP381" s="156"/>
      <c r="AQ381" s="156"/>
      <c r="AR381" s="158"/>
      <c r="AS381" s="106" t="e">
        <f t="shared" si="34"/>
        <v>#N/A</v>
      </c>
      <c r="AT381" s="106" t="e">
        <f t="shared" si="35"/>
        <v>#N/A</v>
      </c>
      <c r="AU381" s="98"/>
    </row>
    <row r="382" x14ac:dyDescent="0.3">
      <c r="A382" s="156"/>
      <c r="B382" s="156"/>
      <c r="C382" s="156"/>
      <c r="D382" s="158"/>
      <c r="E382" s="106" t="e">
        <f t="shared" si="30"/>
        <v>#N/A</v>
      </c>
      <c r="F382" s="106" t="e">
        <f t="shared" si="31"/>
        <v>#N/A</v>
      </c>
      <c r="G382" s="98"/>
      <c r="U382" s="156"/>
      <c r="V382" s="156"/>
      <c r="W382" s="156"/>
      <c r="X382" s="158"/>
      <c r="Y382" s="106" t="e">
        <f t="shared" si="32"/>
        <v>#N/A</v>
      </c>
      <c r="Z382" s="106" t="e">
        <f t="shared" si="33"/>
        <v>#N/A</v>
      </c>
      <c r="AA382" s="98"/>
      <c r="AO382" s="156"/>
      <c r="AP382" s="156"/>
      <c r="AQ382" s="156"/>
      <c r="AR382" s="158"/>
      <c r="AS382" s="106" t="e">
        <f t="shared" si="34"/>
        <v>#N/A</v>
      </c>
      <c r="AT382" s="106" t="e">
        <f t="shared" si="35"/>
        <v>#N/A</v>
      </c>
      <c r="AU382" s="98"/>
    </row>
    <row r="383" x14ac:dyDescent="0.3">
      <c r="A383" s="156"/>
      <c r="B383" s="156"/>
      <c r="C383" s="156"/>
      <c r="D383" s="158"/>
      <c r="E383" s="106" t="e">
        <f t="shared" si="30"/>
        <v>#N/A</v>
      </c>
      <c r="F383" s="106" t="e">
        <f t="shared" si="31"/>
        <v>#N/A</v>
      </c>
      <c r="G383" s="98"/>
      <c r="U383" s="156"/>
      <c r="V383" s="156"/>
      <c r="W383" s="156"/>
      <c r="X383" s="158"/>
      <c r="Y383" s="106" t="e">
        <f t="shared" si="32"/>
        <v>#N/A</v>
      </c>
      <c r="Z383" s="106" t="e">
        <f t="shared" si="33"/>
        <v>#N/A</v>
      </c>
      <c r="AA383" s="98"/>
      <c r="AO383" s="156"/>
      <c r="AP383" s="156"/>
      <c r="AQ383" s="156"/>
      <c r="AR383" s="158"/>
      <c r="AS383" s="106" t="e">
        <f t="shared" si="34"/>
        <v>#N/A</v>
      </c>
      <c r="AT383" s="106" t="e">
        <f t="shared" si="35"/>
        <v>#N/A</v>
      </c>
      <c r="AU383" s="98"/>
    </row>
    <row r="384" x14ac:dyDescent="0.3">
      <c r="A384" s="156"/>
      <c r="B384" s="156"/>
      <c r="C384" s="156"/>
      <c r="D384" s="158"/>
      <c r="E384" s="106" t="e">
        <f t="shared" si="30"/>
        <v>#N/A</v>
      </c>
      <c r="F384" s="106" t="e">
        <f t="shared" si="31"/>
        <v>#N/A</v>
      </c>
      <c r="G384" s="98"/>
      <c r="U384" s="156"/>
      <c r="V384" s="156"/>
      <c r="W384" s="156"/>
      <c r="X384" s="158"/>
      <c r="Y384" s="106" t="e">
        <f t="shared" si="32"/>
        <v>#N/A</v>
      </c>
      <c r="Z384" s="106" t="e">
        <f t="shared" si="33"/>
        <v>#N/A</v>
      </c>
      <c r="AA384" s="98"/>
      <c r="AO384" s="156"/>
      <c r="AP384" s="156"/>
      <c r="AQ384" s="156"/>
      <c r="AR384" s="158"/>
      <c r="AS384" s="106" t="e">
        <f t="shared" si="34"/>
        <v>#N/A</v>
      </c>
      <c r="AT384" s="106" t="e">
        <f t="shared" si="35"/>
        <v>#N/A</v>
      </c>
      <c r="AU384" s="98"/>
    </row>
    <row r="385" x14ac:dyDescent="0.3">
      <c r="A385" s="156"/>
      <c r="B385" s="156"/>
      <c r="C385" s="156"/>
      <c r="D385" s="158"/>
      <c r="E385" s="106" t="e">
        <f t="shared" si="30"/>
        <v>#N/A</v>
      </c>
      <c r="F385" s="106" t="e">
        <f t="shared" si="31"/>
        <v>#N/A</v>
      </c>
      <c r="G385" s="98"/>
      <c r="U385" s="156"/>
      <c r="V385" s="156"/>
      <c r="W385" s="156"/>
      <c r="X385" s="158"/>
      <c r="Y385" s="106" t="e">
        <f t="shared" si="32"/>
        <v>#N/A</v>
      </c>
      <c r="Z385" s="106" t="e">
        <f t="shared" si="33"/>
        <v>#N/A</v>
      </c>
      <c r="AA385" s="98"/>
      <c r="AO385" s="156"/>
      <c r="AP385" s="156"/>
      <c r="AQ385" s="156"/>
      <c r="AR385" s="158"/>
      <c r="AS385" s="106" t="e">
        <f t="shared" si="34"/>
        <v>#N/A</v>
      </c>
      <c r="AT385" s="106" t="e">
        <f t="shared" si="35"/>
        <v>#N/A</v>
      </c>
      <c r="AU385" s="98"/>
    </row>
    <row r="386" x14ac:dyDescent="0.3">
      <c r="A386" s="156"/>
      <c r="B386" s="156"/>
      <c r="C386" s="156"/>
      <c r="D386" s="158"/>
      <c r="E386" s="106" t="e">
        <f t="shared" si="30"/>
        <v>#N/A</v>
      </c>
      <c r="F386" s="106" t="e">
        <f t="shared" si="31"/>
        <v>#N/A</v>
      </c>
      <c r="G386" s="98"/>
      <c r="U386" s="156"/>
      <c r="V386" s="156"/>
      <c r="W386" s="156"/>
      <c r="X386" s="158"/>
      <c r="Y386" s="106" t="e">
        <f t="shared" si="32"/>
        <v>#N/A</v>
      </c>
      <c r="Z386" s="106" t="e">
        <f t="shared" si="33"/>
        <v>#N/A</v>
      </c>
      <c r="AA386" s="98"/>
      <c r="AO386" s="156"/>
      <c r="AP386" s="156"/>
      <c r="AQ386" s="156"/>
      <c r="AR386" s="158"/>
      <c r="AS386" s="106" t="e">
        <f t="shared" si="34"/>
        <v>#N/A</v>
      </c>
      <c r="AT386" s="106" t="e">
        <f t="shared" si="35"/>
        <v>#N/A</v>
      </c>
      <c r="AU386" s="98"/>
    </row>
    <row r="387" x14ac:dyDescent="0.3">
      <c r="A387" s="156"/>
      <c r="B387" s="156"/>
      <c r="C387" s="156"/>
      <c r="D387" s="158"/>
      <c r="E387" s="106" t="e">
        <f t="shared" si="30"/>
        <v>#N/A</v>
      </c>
      <c r="F387" s="106" t="e">
        <f t="shared" si="31"/>
        <v>#N/A</v>
      </c>
      <c r="G387" s="98"/>
      <c r="U387" s="156"/>
      <c r="V387" s="156"/>
      <c r="W387" s="156"/>
      <c r="X387" s="158"/>
      <c r="Y387" s="106" t="e">
        <f t="shared" si="32"/>
        <v>#N/A</v>
      </c>
      <c r="Z387" s="106" t="e">
        <f t="shared" si="33"/>
        <v>#N/A</v>
      </c>
      <c r="AA387" s="98"/>
      <c r="AO387" s="156"/>
      <c r="AP387" s="156"/>
      <c r="AQ387" s="156"/>
      <c r="AR387" s="158"/>
      <c r="AS387" s="106" t="e">
        <f t="shared" si="34"/>
        <v>#N/A</v>
      </c>
      <c r="AT387" s="106" t="e">
        <f t="shared" si="35"/>
        <v>#N/A</v>
      </c>
      <c r="AU387" s="98"/>
    </row>
    <row r="388" x14ac:dyDescent="0.3">
      <c r="A388" s="156"/>
      <c r="B388" s="156"/>
      <c r="C388" s="156"/>
      <c r="D388" s="158"/>
      <c r="E388" s="106" t="e">
        <f t="shared" si="30"/>
        <v>#N/A</v>
      </c>
      <c r="F388" s="106" t="e">
        <f t="shared" si="31"/>
        <v>#N/A</v>
      </c>
      <c r="G388" s="98"/>
      <c r="U388" s="156"/>
      <c r="V388" s="156"/>
      <c r="W388" s="156"/>
      <c r="X388" s="158"/>
      <c r="Y388" s="106" t="e">
        <f t="shared" si="32"/>
        <v>#N/A</v>
      </c>
      <c r="Z388" s="106" t="e">
        <f t="shared" si="33"/>
        <v>#N/A</v>
      </c>
      <c r="AA388" s="98"/>
      <c r="AO388" s="156"/>
      <c r="AP388" s="156"/>
      <c r="AQ388" s="156"/>
      <c r="AR388" s="158"/>
      <c r="AS388" s="106" t="e">
        <f t="shared" si="34"/>
        <v>#N/A</v>
      </c>
      <c r="AT388" s="106" t="e">
        <f t="shared" si="35"/>
        <v>#N/A</v>
      </c>
      <c r="AU388" s="98"/>
    </row>
    <row r="389" x14ac:dyDescent="0.3">
      <c r="A389" s="156"/>
      <c r="B389" s="156"/>
      <c r="C389" s="156"/>
      <c r="D389" s="158"/>
      <c r="E389" s="106" t="e">
        <f t="shared" si="30"/>
        <v>#N/A</v>
      </c>
      <c r="F389" s="106" t="e">
        <f t="shared" si="31"/>
        <v>#N/A</v>
      </c>
      <c r="G389" s="98"/>
      <c r="U389" s="156"/>
      <c r="V389" s="156"/>
      <c r="W389" s="156"/>
      <c r="X389" s="158"/>
      <c r="Y389" s="106" t="e">
        <f t="shared" si="32"/>
        <v>#N/A</v>
      </c>
      <c r="Z389" s="106" t="e">
        <f t="shared" si="33"/>
        <v>#N/A</v>
      </c>
      <c r="AA389" s="98"/>
      <c r="AO389" s="156"/>
      <c r="AP389" s="156"/>
      <c r="AQ389" s="156"/>
      <c r="AR389" s="158"/>
      <c r="AS389" s="106" t="e">
        <f t="shared" si="34"/>
        <v>#N/A</v>
      </c>
      <c r="AT389" s="106" t="e">
        <f t="shared" si="35"/>
        <v>#N/A</v>
      </c>
      <c r="AU389" s="98"/>
    </row>
    <row r="390" x14ac:dyDescent="0.3">
      <c r="A390" s="156"/>
      <c r="B390" s="156"/>
      <c r="C390" s="156"/>
      <c r="D390" s="158"/>
      <c r="E390" s="106" t="e">
        <f t="shared" si="30"/>
        <v>#N/A</v>
      </c>
      <c r="F390" s="106" t="e">
        <f t="shared" si="31"/>
        <v>#N/A</v>
      </c>
      <c r="G390" s="98"/>
      <c r="U390" s="156"/>
      <c r="V390" s="156"/>
      <c r="W390" s="156"/>
      <c r="X390" s="158"/>
      <c r="Y390" s="106" t="e">
        <f t="shared" si="32"/>
        <v>#N/A</v>
      </c>
      <c r="Z390" s="106" t="e">
        <f t="shared" si="33"/>
        <v>#N/A</v>
      </c>
      <c r="AA390" s="98"/>
      <c r="AO390" s="156"/>
      <c r="AP390" s="156"/>
      <c r="AQ390" s="156"/>
      <c r="AR390" s="158"/>
      <c r="AS390" s="106" t="e">
        <f t="shared" si="34"/>
        <v>#N/A</v>
      </c>
      <c r="AT390" s="106" t="e">
        <f t="shared" si="35"/>
        <v>#N/A</v>
      </c>
      <c r="AU390" s="98"/>
    </row>
    <row r="391" x14ac:dyDescent="0.3">
      <c r="A391" s="156"/>
      <c r="B391" s="156"/>
      <c r="C391" s="156"/>
      <c r="D391" s="158"/>
      <c r="E391" s="106" t="e">
        <f t="shared" si="30"/>
        <v>#N/A</v>
      </c>
      <c r="F391" s="106" t="e">
        <f t="shared" si="31"/>
        <v>#N/A</v>
      </c>
      <c r="G391" s="98"/>
      <c r="U391" s="156"/>
      <c r="V391" s="156"/>
      <c r="W391" s="156"/>
      <c r="X391" s="158"/>
      <c r="Y391" s="106" t="e">
        <f t="shared" si="32"/>
        <v>#N/A</v>
      </c>
      <c r="Z391" s="106" t="e">
        <f t="shared" si="33"/>
        <v>#N/A</v>
      </c>
      <c r="AA391" s="98"/>
      <c r="AO391" s="156"/>
      <c r="AP391" s="156"/>
      <c r="AQ391" s="156"/>
      <c r="AR391" s="158"/>
      <c r="AS391" s="106" t="e">
        <f t="shared" si="34"/>
        <v>#N/A</v>
      </c>
      <c r="AT391" s="106" t="e">
        <f t="shared" si="35"/>
        <v>#N/A</v>
      </c>
      <c r="AU391" s="98"/>
    </row>
    <row r="392" x14ac:dyDescent="0.3">
      <c r="A392" s="156"/>
      <c r="B392" s="156"/>
      <c r="C392" s="156"/>
      <c r="D392" s="158"/>
      <c r="E392" s="106" t="e">
        <f t="shared" si="30"/>
        <v>#N/A</v>
      </c>
      <c r="F392" s="106" t="e">
        <f t="shared" si="31"/>
        <v>#N/A</v>
      </c>
      <c r="G392" s="98"/>
      <c r="U392" s="156"/>
      <c r="V392" s="156"/>
      <c r="W392" s="156"/>
      <c r="X392" s="158"/>
      <c r="Y392" s="106" t="e">
        <f t="shared" si="32"/>
        <v>#N/A</v>
      </c>
      <c r="Z392" s="106" t="e">
        <f t="shared" si="33"/>
        <v>#N/A</v>
      </c>
      <c r="AA392" s="98"/>
      <c r="AO392" s="156"/>
      <c r="AP392" s="156"/>
      <c r="AQ392" s="156"/>
      <c r="AR392" s="158"/>
      <c r="AS392" s="106" t="e">
        <f t="shared" si="34"/>
        <v>#N/A</v>
      </c>
      <c r="AT392" s="106" t="e">
        <f t="shared" si="35"/>
        <v>#N/A</v>
      </c>
      <c r="AU392" s="98"/>
    </row>
    <row r="393" x14ac:dyDescent="0.3">
      <c r="A393" s="156"/>
      <c r="B393" s="156"/>
      <c r="C393" s="156"/>
      <c r="D393" s="158"/>
      <c r="E393" s="106" t="e">
        <f t="shared" si="30"/>
        <v>#N/A</v>
      </c>
      <c r="F393" s="106" t="e">
        <f t="shared" si="31"/>
        <v>#N/A</v>
      </c>
      <c r="G393" s="98"/>
      <c r="U393" s="156"/>
      <c r="V393" s="156"/>
      <c r="W393" s="156"/>
      <c r="X393" s="158"/>
      <c r="Y393" s="106" t="e">
        <f t="shared" si="32"/>
        <v>#N/A</v>
      </c>
      <c r="Z393" s="106" t="e">
        <f t="shared" si="33"/>
        <v>#N/A</v>
      </c>
      <c r="AA393" s="98"/>
      <c r="AO393" s="156"/>
      <c r="AP393" s="156"/>
      <c r="AQ393" s="156"/>
      <c r="AR393" s="158"/>
      <c r="AS393" s="106" t="e">
        <f t="shared" si="34"/>
        <v>#N/A</v>
      </c>
      <c r="AT393" s="106" t="e">
        <f t="shared" si="35"/>
        <v>#N/A</v>
      </c>
      <c r="AU393" s="98"/>
    </row>
    <row r="394" x14ac:dyDescent="0.3">
      <c r="A394" s="156"/>
      <c r="B394" s="156"/>
      <c r="C394" s="156"/>
      <c r="D394" s="158"/>
      <c r="E394" s="106" t="e">
        <f t="shared" si="30"/>
        <v>#N/A</v>
      </c>
      <c r="F394" s="106" t="e">
        <f t="shared" si="31"/>
        <v>#N/A</v>
      </c>
      <c r="G394" s="98"/>
      <c r="U394" s="156"/>
      <c r="V394" s="156"/>
      <c r="W394" s="156"/>
      <c r="X394" s="158"/>
      <c r="Y394" s="106" t="e">
        <f t="shared" si="32"/>
        <v>#N/A</v>
      </c>
      <c r="Z394" s="106" t="e">
        <f t="shared" si="33"/>
        <v>#N/A</v>
      </c>
      <c r="AA394" s="98"/>
      <c r="AO394" s="156"/>
      <c r="AP394" s="156"/>
      <c r="AQ394" s="156"/>
      <c r="AR394" s="158"/>
      <c r="AS394" s="106" t="e">
        <f t="shared" si="34"/>
        <v>#N/A</v>
      </c>
      <c r="AT394" s="106" t="e">
        <f t="shared" si="35"/>
        <v>#N/A</v>
      </c>
      <c r="AU394" s="98"/>
    </row>
    <row r="395" x14ac:dyDescent="0.3">
      <c r="A395" s="156"/>
      <c r="B395" s="156"/>
      <c r="C395" s="156"/>
      <c r="D395" s="158"/>
      <c r="E395" s="106" t="e">
        <f t="shared" si="30"/>
        <v>#N/A</v>
      </c>
      <c r="F395" s="106" t="e">
        <f t="shared" si="31"/>
        <v>#N/A</v>
      </c>
      <c r="G395" s="98"/>
      <c r="U395" s="156"/>
      <c r="V395" s="156"/>
      <c r="W395" s="156"/>
      <c r="X395" s="158"/>
      <c r="Y395" s="106" t="e">
        <f t="shared" si="32"/>
        <v>#N/A</v>
      </c>
      <c r="Z395" s="106" t="e">
        <f t="shared" si="33"/>
        <v>#N/A</v>
      </c>
      <c r="AA395" s="98"/>
      <c r="AO395" s="156"/>
      <c r="AP395" s="156"/>
      <c r="AQ395" s="156"/>
      <c r="AR395" s="158"/>
      <c r="AS395" s="106" t="e">
        <f t="shared" si="34"/>
        <v>#N/A</v>
      </c>
      <c r="AT395" s="106" t="e">
        <f t="shared" si="35"/>
        <v>#N/A</v>
      </c>
      <c r="AU395" s="98"/>
    </row>
    <row r="396" x14ac:dyDescent="0.3">
      <c r="A396" s="156"/>
      <c r="B396" s="156"/>
      <c r="C396" s="156"/>
      <c r="D396" s="158"/>
      <c r="E396" s="106" t="e">
        <f t="shared" si="30"/>
        <v>#N/A</v>
      </c>
      <c r="F396" s="106" t="e">
        <f t="shared" si="31"/>
        <v>#N/A</v>
      </c>
      <c r="G396" s="98"/>
      <c r="U396" s="156"/>
      <c r="V396" s="156"/>
      <c r="W396" s="156"/>
      <c r="X396" s="158"/>
      <c r="Y396" s="106" t="e">
        <f t="shared" si="32"/>
        <v>#N/A</v>
      </c>
      <c r="Z396" s="106" t="e">
        <f t="shared" si="33"/>
        <v>#N/A</v>
      </c>
      <c r="AA396" s="98"/>
      <c r="AO396" s="156"/>
      <c r="AP396" s="156"/>
      <c r="AQ396" s="156"/>
      <c r="AR396" s="158"/>
      <c r="AS396" s="106" t="e">
        <f t="shared" si="34"/>
        <v>#N/A</v>
      </c>
      <c r="AT396" s="106" t="e">
        <f t="shared" si="35"/>
        <v>#N/A</v>
      </c>
      <c r="AU396" s="98"/>
    </row>
    <row r="397" x14ac:dyDescent="0.3">
      <c r="A397" s="156"/>
      <c r="B397" s="156"/>
      <c r="C397" s="156"/>
      <c r="D397" s="158"/>
      <c r="E397" s="106" t="e">
        <f t="shared" si="30"/>
        <v>#N/A</v>
      </c>
      <c r="F397" s="106" t="e">
        <f t="shared" si="31"/>
        <v>#N/A</v>
      </c>
      <c r="G397" s="98"/>
      <c r="U397" s="156"/>
      <c r="V397" s="156"/>
      <c r="W397" s="156"/>
      <c r="X397" s="158"/>
      <c r="Y397" s="106" t="e">
        <f t="shared" si="32"/>
        <v>#N/A</v>
      </c>
      <c r="Z397" s="106" t="e">
        <f t="shared" si="33"/>
        <v>#N/A</v>
      </c>
      <c r="AA397" s="98"/>
      <c r="AO397" s="156"/>
      <c r="AP397" s="156"/>
      <c r="AQ397" s="156"/>
      <c r="AR397" s="158"/>
      <c r="AS397" s="106" t="e">
        <f t="shared" si="34"/>
        <v>#N/A</v>
      </c>
      <c r="AT397" s="106" t="e">
        <f t="shared" si="35"/>
        <v>#N/A</v>
      </c>
      <c r="AU397" s="98"/>
    </row>
    <row r="398" x14ac:dyDescent="0.3">
      <c r="A398" s="156"/>
      <c r="B398" s="156"/>
      <c r="C398" s="156"/>
      <c r="D398" s="158"/>
      <c r="E398" s="106" t="e">
        <f t="shared" si="30"/>
        <v>#N/A</v>
      </c>
      <c r="F398" s="106" t="e">
        <f t="shared" si="31"/>
        <v>#N/A</v>
      </c>
      <c r="G398" s="98"/>
      <c r="U398" s="156"/>
      <c r="V398" s="156"/>
      <c r="W398" s="156"/>
      <c r="X398" s="158"/>
      <c r="Y398" s="106" t="e">
        <f t="shared" si="32"/>
        <v>#N/A</v>
      </c>
      <c r="Z398" s="106" t="e">
        <f t="shared" si="33"/>
        <v>#N/A</v>
      </c>
      <c r="AA398" s="98"/>
      <c r="AO398" s="156"/>
      <c r="AP398" s="156"/>
      <c r="AQ398" s="156"/>
      <c r="AR398" s="158"/>
      <c r="AS398" s="106" t="e">
        <f t="shared" si="34"/>
        <v>#N/A</v>
      </c>
      <c r="AT398" s="106" t="e">
        <f t="shared" si="35"/>
        <v>#N/A</v>
      </c>
      <c r="AU398" s="98"/>
    </row>
    <row r="399" x14ac:dyDescent="0.3">
      <c r="A399" s="156"/>
      <c r="B399" s="156"/>
      <c r="C399" s="156"/>
      <c r="D399" s="158"/>
      <c r="E399" s="106" t="e">
        <f t="shared" si="30"/>
        <v>#N/A</v>
      </c>
      <c r="F399" s="106" t="e">
        <f t="shared" si="31"/>
        <v>#N/A</v>
      </c>
      <c r="G399" s="98"/>
      <c r="U399" s="156"/>
      <c r="V399" s="156"/>
      <c r="W399" s="156"/>
      <c r="X399" s="158"/>
      <c r="Y399" s="106" t="e">
        <f t="shared" si="32"/>
        <v>#N/A</v>
      </c>
      <c r="Z399" s="106" t="e">
        <f t="shared" si="33"/>
        <v>#N/A</v>
      </c>
      <c r="AA399" s="98"/>
      <c r="AO399" s="156"/>
      <c r="AP399" s="156"/>
      <c r="AQ399" s="156"/>
      <c r="AR399" s="158"/>
      <c r="AS399" s="106" t="e">
        <f t="shared" si="34"/>
        <v>#N/A</v>
      </c>
      <c r="AT399" s="106" t="e">
        <f t="shared" si="35"/>
        <v>#N/A</v>
      </c>
      <c r="AU399" s="98"/>
    </row>
    <row r="400" x14ac:dyDescent="0.3">
      <c r="A400" s="156"/>
      <c r="B400" s="156"/>
      <c r="C400" s="156"/>
      <c r="D400" s="158"/>
      <c r="E400" s="106" t="e">
        <f t="shared" si="30"/>
        <v>#N/A</v>
      </c>
      <c r="F400" s="106" t="e">
        <f t="shared" si="31"/>
        <v>#N/A</v>
      </c>
      <c r="G400" s="98"/>
      <c r="U400" s="156"/>
      <c r="V400" s="156"/>
      <c r="W400" s="156"/>
      <c r="X400" s="158"/>
      <c r="Y400" s="106" t="e">
        <f t="shared" si="32"/>
        <v>#N/A</v>
      </c>
      <c r="Z400" s="106" t="e">
        <f t="shared" si="33"/>
        <v>#N/A</v>
      </c>
      <c r="AA400" s="98"/>
      <c r="AO400" s="156"/>
      <c r="AP400" s="156"/>
      <c r="AQ400" s="156"/>
      <c r="AR400" s="158"/>
      <c r="AS400" s="106" t="e">
        <f t="shared" si="34"/>
        <v>#N/A</v>
      </c>
      <c r="AT400" s="106" t="e">
        <f t="shared" si="35"/>
        <v>#N/A</v>
      </c>
      <c r="AU400" s="98"/>
    </row>
    <row r="401" x14ac:dyDescent="0.3">
      <c r="A401" s="156"/>
      <c r="B401" s="156"/>
      <c r="C401" s="156"/>
      <c r="D401" s="158"/>
      <c r="E401" s="106" t="e">
        <f t="shared" si="30"/>
        <v>#N/A</v>
      </c>
      <c r="F401" s="106" t="e">
        <f t="shared" si="31"/>
        <v>#N/A</v>
      </c>
      <c r="G401" s="98"/>
      <c r="U401" s="156"/>
      <c r="V401" s="156"/>
      <c r="W401" s="156"/>
      <c r="X401" s="158"/>
      <c r="Y401" s="106" t="e">
        <f t="shared" si="32"/>
        <v>#N/A</v>
      </c>
      <c r="Z401" s="106" t="e">
        <f t="shared" si="33"/>
        <v>#N/A</v>
      </c>
      <c r="AA401" s="98"/>
      <c r="AO401" s="156"/>
      <c r="AP401" s="156"/>
      <c r="AQ401" s="156"/>
      <c r="AR401" s="158"/>
      <c r="AS401" s="106" t="e">
        <f t="shared" si="34"/>
        <v>#N/A</v>
      </c>
      <c r="AT401" s="106" t="e">
        <f t="shared" si="35"/>
        <v>#N/A</v>
      </c>
      <c r="AU401" s="98"/>
    </row>
    <row r="402" x14ac:dyDescent="0.3">
      <c r="A402" s="156"/>
      <c r="B402" s="156"/>
      <c r="C402" s="156"/>
      <c r="D402" s="158"/>
      <c r="E402" s="106" t="e">
        <f t="shared" si="30"/>
        <v>#N/A</v>
      </c>
      <c r="F402" s="106" t="e">
        <f t="shared" si="31"/>
        <v>#N/A</v>
      </c>
      <c r="G402" s="98"/>
      <c r="U402" s="156"/>
      <c r="V402" s="156"/>
      <c r="W402" s="156"/>
      <c r="X402" s="158"/>
      <c r="Y402" s="106" t="e">
        <f t="shared" si="32"/>
        <v>#N/A</v>
      </c>
      <c r="Z402" s="106" t="e">
        <f t="shared" si="33"/>
        <v>#N/A</v>
      </c>
      <c r="AA402" s="98"/>
      <c r="AO402" s="156"/>
      <c r="AP402" s="156"/>
      <c r="AQ402" s="156"/>
      <c r="AR402" s="158"/>
      <c r="AS402" s="106" t="e">
        <f t="shared" si="34"/>
        <v>#N/A</v>
      </c>
      <c r="AT402" s="106" t="e">
        <f t="shared" si="35"/>
        <v>#N/A</v>
      </c>
      <c r="AU402" s="98"/>
    </row>
    <row r="403" x14ac:dyDescent="0.3">
      <c r="A403" s="156"/>
      <c r="B403" s="156"/>
      <c r="C403" s="156"/>
      <c r="D403" s="158"/>
      <c r="E403" s="106" t="e">
        <f t="shared" si="30"/>
        <v>#N/A</v>
      </c>
      <c r="F403" s="106" t="e">
        <f t="shared" si="31"/>
        <v>#N/A</v>
      </c>
      <c r="G403" s="98"/>
      <c r="U403" s="156"/>
      <c r="V403" s="156"/>
      <c r="W403" s="156"/>
      <c r="X403" s="158"/>
      <c r="Y403" s="106" t="e">
        <f t="shared" si="32"/>
        <v>#N/A</v>
      </c>
      <c r="Z403" s="106" t="e">
        <f t="shared" si="33"/>
        <v>#N/A</v>
      </c>
      <c r="AA403" s="98"/>
      <c r="AO403" s="156"/>
      <c r="AP403" s="156"/>
      <c r="AQ403" s="156"/>
      <c r="AR403" s="158"/>
      <c r="AS403" s="106" t="e">
        <f t="shared" si="34"/>
        <v>#N/A</v>
      </c>
      <c r="AT403" s="106" t="e">
        <f t="shared" si="35"/>
        <v>#N/A</v>
      </c>
      <c r="AU403" s="98"/>
    </row>
    <row r="404" x14ac:dyDescent="0.3">
      <c r="A404" s="156"/>
      <c r="B404" s="156"/>
      <c r="C404" s="156"/>
      <c r="D404" s="158"/>
      <c r="E404" s="106" t="e">
        <f t="shared" si="30"/>
        <v>#N/A</v>
      </c>
      <c r="F404" s="106" t="e">
        <f t="shared" si="31"/>
        <v>#N/A</v>
      </c>
      <c r="G404" s="98"/>
      <c r="U404" s="156"/>
      <c r="V404" s="156"/>
      <c r="W404" s="156"/>
      <c r="X404" s="158"/>
      <c r="Y404" s="106" t="e">
        <f t="shared" si="32"/>
        <v>#N/A</v>
      </c>
      <c r="Z404" s="106" t="e">
        <f t="shared" si="33"/>
        <v>#N/A</v>
      </c>
      <c r="AA404" s="98"/>
      <c r="AO404" s="156"/>
      <c r="AP404" s="156"/>
      <c r="AQ404" s="156"/>
      <c r="AR404" s="158"/>
      <c r="AS404" s="106" t="e">
        <f t="shared" si="34"/>
        <v>#N/A</v>
      </c>
      <c r="AT404" s="106" t="e">
        <f t="shared" si="35"/>
        <v>#N/A</v>
      </c>
      <c r="AU404" s="98"/>
    </row>
    <row r="405" x14ac:dyDescent="0.3">
      <c r="A405" s="156"/>
      <c r="B405" s="156"/>
      <c r="C405" s="156"/>
      <c r="D405" s="158"/>
      <c r="E405" s="106" t="e">
        <f t="shared" si="30"/>
        <v>#N/A</v>
      </c>
      <c r="F405" s="106" t="e">
        <f t="shared" si="31"/>
        <v>#N/A</v>
      </c>
      <c r="G405" s="98"/>
      <c r="U405" s="156"/>
      <c r="V405" s="156"/>
      <c r="W405" s="156"/>
      <c r="X405" s="158"/>
      <c r="Y405" s="106" t="e">
        <f t="shared" si="32"/>
        <v>#N/A</v>
      </c>
      <c r="Z405" s="106" t="e">
        <f t="shared" si="33"/>
        <v>#N/A</v>
      </c>
      <c r="AA405" s="98"/>
      <c r="AO405" s="156"/>
      <c r="AP405" s="156"/>
      <c r="AQ405" s="156"/>
      <c r="AR405" s="158"/>
      <c r="AS405" s="106" t="e">
        <f t="shared" si="34"/>
        <v>#N/A</v>
      </c>
      <c r="AT405" s="106" t="e">
        <f t="shared" si="35"/>
        <v>#N/A</v>
      </c>
      <c r="AU405" s="98"/>
    </row>
    <row r="406" x14ac:dyDescent="0.3">
      <c r="A406" s="156"/>
      <c r="B406" s="156"/>
      <c r="C406" s="156"/>
      <c r="D406" s="158"/>
      <c r="E406" s="106" t="e">
        <f t="shared" si="30"/>
        <v>#N/A</v>
      </c>
      <c r="F406" s="106" t="e">
        <f t="shared" si="31"/>
        <v>#N/A</v>
      </c>
      <c r="G406" s="98"/>
      <c r="U406" s="156"/>
      <c r="V406" s="156"/>
      <c r="W406" s="156"/>
      <c r="X406" s="158"/>
      <c r="Y406" s="106" t="e">
        <f t="shared" si="32"/>
        <v>#N/A</v>
      </c>
      <c r="Z406" s="106" t="e">
        <f t="shared" si="33"/>
        <v>#N/A</v>
      </c>
      <c r="AA406" s="98"/>
      <c r="AO406" s="156"/>
      <c r="AP406" s="156"/>
      <c r="AQ406" s="156"/>
      <c r="AR406" s="158"/>
      <c r="AS406" s="106" t="e">
        <f t="shared" si="34"/>
        <v>#N/A</v>
      </c>
      <c r="AT406" s="106" t="e">
        <f t="shared" si="35"/>
        <v>#N/A</v>
      </c>
      <c r="AU406" s="98"/>
    </row>
    <row r="407" x14ac:dyDescent="0.3">
      <c r="A407" s="156"/>
      <c r="B407" s="156"/>
      <c r="C407" s="156"/>
      <c r="D407" s="158"/>
      <c r="E407" s="106" t="e">
        <f t="shared" si="30"/>
        <v>#N/A</v>
      </c>
      <c r="F407" s="106" t="e">
        <f t="shared" si="31"/>
        <v>#N/A</v>
      </c>
      <c r="G407" s="98"/>
      <c r="U407" s="156"/>
      <c r="V407" s="156"/>
      <c r="W407" s="156"/>
      <c r="X407" s="158"/>
      <c r="Y407" s="106" t="e">
        <f t="shared" si="32"/>
        <v>#N/A</v>
      </c>
      <c r="Z407" s="106" t="e">
        <f t="shared" si="33"/>
        <v>#N/A</v>
      </c>
      <c r="AA407" s="98"/>
      <c r="AO407" s="156"/>
      <c r="AP407" s="156"/>
      <c r="AQ407" s="156"/>
      <c r="AR407" s="158"/>
      <c r="AS407" s="106" t="e">
        <f t="shared" si="34"/>
        <v>#N/A</v>
      </c>
      <c r="AT407" s="106" t="e">
        <f t="shared" si="35"/>
        <v>#N/A</v>
      </c>
      <c r="AU407" s="98"/>
    </row>
    <row r="408" x14ac:dyDescent="0.3">
      <c r="A408" s="156"/>
      <c r="B408" s="156"/>
      <c r="C408" s="156"/>
      <c r="D408" s="158"/>
      <c r="E408" s="106" t="e">
        <f t="shared" si="30"/>
        <v>#N/A</v>
      </c>
      <c r="F408" s="106" t="e">
        <f t="shared" si="31"/>
        <v>#N/A</v>
      </c>
      <c r="G408" s="98"/>
      <c r="U408" s="156"/>
      <c r="V408" s="156"/>
      <c r="W408" s="156"/>
      <c r="X408" s="158"/>
      <c r="Y408" s="106" t="e">
        <f t="shared" si="32"/>
        <v>#N/A</v>
      </c>
      <c r="Z408" s="106" t="e">
        <f t="shared" si="33"/>
        <v>#N/A</v>
      </c>
      <c r="AA408" s="98"/>
      <c r="AO408" s="156"/>
      <c r="AP408" s="156"/>
      <c r="AQ408" s="156"/>
      <c r="AR408" s="158"/>
      <c r="AS408" s="106" t="e">
        <f t="shared" si="34"/>
        <v>#N/A</v>
      </c>
      <c r="AT408" s="106" t="e">
        <f t="shared" si="35"/>
        <v>#N/A</v>
      </c>
      <c r="AU408" s="98"/>
    </row>
    <row r="409" x14ac:dyDescent="0.3">
      <c r="A409" s="156"/>
      <c r="B409" s="156"/>
      <c r="C409" s="156"/>
      <c r="D409" s="158"/>
      <c r="E409" s="106" t="e">
        <f t="shared" si="30"/>
        <v>#N/A</v>
      </c>
      <c r="F409" s="106" t="e">
        <f t="shared" si="31"/>
        <v>#N/A</v>
      </c>
      <c r="G409" s="98"/>
      <c r="U409" s="156"/>
      <c r="V409" s="156"/>
      <c r="W409" s="156"/>
      <c r="X409" s="158"/>
      <c r="Y409" s="106" t="e">
        <f t="shared" si="32"/>
        <v>#N/A</v>
      </c>
      <c r="Z409" s="106" t="e">
        <f t="shared" si="33"/>
        <v>#N/A</v>
      </c>
      <c r="AA409" s="98"/>
      <c r="AO409" s="156"/>
      <c r="AP409" s="156"/>
      <c r="AQ409" s="156"/>
      <c r="AR409" s="158"/>
      <c r="AS409" s="106" t="e">
        <f t="shared" si="34"/>
        <v>#N/A</v>
      </c>
      <c r="AT409" s="106" t="e">
        <f t="shared" si="35"/>
        <v>#N/A</v>
      </c>
      <c r="AU409" s="98"/>
    </row>
    <row r="410" x14ac:dyDescent="0.3">
      <c r="A410" s="156"/>
      <c r="B410" s="156"/>
      <c r="C410" s="156"/>
      <c r="D410" s="158"/>
      <c r="E410" s="106" t="e">
        <f t="shared" si="30"/>
        <v>#N/A</v>
      </c>
      <c r="F410" s="106" t="e">
        <f t="shared" si="31"/>
        <v>#N/A</v>
      </c>
      <c r="G410" s="98"/>
      <c r="U410" s="156"/>
      <c r="V410" s="156"/>
      <c r="W410" s="156"/>
      <c r="X410" s="158"/>
      <c r="Y410" s="106" t="e">
        <f t="shared" si="32"/>
        <v>#N/A</v>
      </c>
      <c r="Z410" s="106" t="e">
        <f t="shared" si="33"/>
        <v>#N/A</v>
      </c>
      <c r="AA410" s="98"/>
      <c r="AO410" s="156"/>
      <c r="AP410" s="156"/>
      <c r="AQ410" s="156"/>
      <c r="AR410" s="158"/>
      <c r="AS410" s="106" t="e">
        <f t="shared" si="34"/>
        <v>#N/A</v>
      </c>
      <c r="AT410" s="106" t="e">
        <f t="shared" si="35"/>
        <v>#N/A</v>
      </c>
      <c r="AU410" s="98"/>
    </row>
    <row r="411" x14ac:dyDescent="0.3">
      <c r="A411" s="156"/>
      <c r="B411" s="156"/>
      <c r="C411" s="156"/>
      <c r="D411" s="158"/>
      <c r="E411" s="106" t="e">
        <f t="shared" si="30"/>
        <v>#N/A</v>
      </c>
      <c r="F411" s="106" t="e">
        <f t="shared" si="31"/>
        <v>#N/A</v>
      </c>
      <c r="G411" s="98"/>
      <c r="U411" s="156"/>
      <c r="V411" s="156"/>
      <c r="W411" s="156"/>
      <c r="X411" s="158"/>
      <c r="Y411" s="106" t="e">
        <f t="shared" si="32"/>
        <v>#N/A</v>
      </c>
      <c r="Z411" s="106" t="e">
        <f t="shared" si="33"/>
        <v>#N/A</v>
      </c>
      <c r="AA411" s="98"/>
      <c r="AO411" s="156"/>
      <c r="AP411" s="156"/>
      <c r="AQ411" s="156"/>
      <c r="AR411" s="158"/>
      <c r="AS411" s="106" t="e">
        <f t="shared" si="34"/>
        <v>#N/A</v>
      </c>
      <c r="AT411" s="106" t="e">
        <f t="shared" si="35"/>
        <v>#N/A</v>
      </c>
      <c r="AU411" s="98"/>
    </row>
    <row r="412" x14ac:dyDescent="0.3">
      <c r="A412" s="156"/>
      <c r="B412" s="156"/>
      <c r="C412" s="156"/>
      <c r="D412" s="158"/>
      <c r="E412" s="106" t="e">
        <f t="shared" si="30"/>
        <v>#N/A</v>
      </c>
      <c r="F412" s="106" t="e">
        <f t="shared" si="31"/>
        <v>#N/A</v>
      </c>
      <c r="G412" s="98"/>
      <c r="U412" s="156"/>
      <c r="V412" s="156"/>
      <c r="W412" s="156"/>
      <c r="X412" s="158"/>
      <c r="Y412" s="106" t="e">
        <f t="shared" si="32"/>
        <v>#N/A</v>
      </c>
      <c r="Z412" s="106" t="e">
        <f t="shared" si="33"/>
        <v>#N/A</v>
      </c>
      <c r="AA412" s="98"/>
      <c r="AO412" s="156"/>
      <c r="AP412" s="156"/>
      <c r="AQ412" s="156"/>
      <c r="AR412" s="158"/>
      <c r="AS412" s="106" t="e">
        <f t="shared" si="34"/>
        <v>#N/A</v>
      </c>
      <c r="AT412" s="106" t="e">
        <f t="shared" si="35"/>
        <v>#N/A</v>
      </c>
      <c r="AU412" s="98"/>
    </row>
    <row r="413" x14ac:dyDescent="0.3">
      <c r="A413" s="156"/>
      <c r="B413" s="156"/>
      <c r="C413" s="156"/>
      <c r="D413" s="158"/>
      <c r="E413" s="106" t="e">
        <f t="shared" si="30"/>
        <v>#N/A</v>
      </c>
      <c r="F413" s="106" t="e">
        <f t="shared" si="31"/>
        <v>#N/A</v>
      </c>
      <c r="G413" s="98"/>
      <c r="U413" s="156"/>
      <c r="V413" s="156"/>
      <c r="W413" s="156"/>
      <c r="X413" s="158"/>
      <c r="Y413" s="106" t="e">
        <f t="shared" si="32"/>
        <v>#N/A</v>
      </c>
      <c r="Z413" s="106" t="e">
        <f t="shared" si="33"/>
        <v>#N/A</v>
      </c>
      <c r="AA413" s="98"/>
      <c r="AO413" s="156"/>
      <c r="AP413" s="156"/>
      <c r="AQ413" s="156"/>
      <c r="AR413" s="158"/>
      <c r="AS413" s="106" t="e">
        <f t="shared" si="34"/>
        <v>#N/A</v>
      </c>
      <c r="AT413" s="106" t="e">
        <f t="shared" si="35"/>
        <v>#N/A</v>
      </c>
      <c r="AU413" s="98"/>
    </row>
    <row r="414" x14ac:dyDescent="0.3">
      <c r="A414" s="156"/>
      <c r="B414" s="156"/>
      <c r="C414" s="156"/>
      <c r="D414" s="158"/>
      <c r="E414" s="106" t="e">
        <f t="shared" si="30"/>
        <v>#N/A</v>
      </c>
      <c r="F414" s="106" t="e">
        <f t="shared" si="31"/>
        <v>#N/A</v>
      </c>
      <c r="G414" s="98"/>
      <c r="U414" s="156"/>
      <c r="V414" s="156"/>
      <c r="W414" s="156"/>
      <c r="X414" s="158"/>
      <c r="Y414" s="106" t="e">
        <f t="shared" si="32"/>
        <v>#N/A</v>
      </c>
      <c r="Z414" s="106" t="e">
        <f t="shared" si="33"/>
        <v>#N/A</v>
      </c>
      <c r="AA414" s="98"/>
      <c r="AO414" s="156"/>
      <c r="AP414" s="156"/>
      <c r="AQ414" s="156"/>
      <c r="AR414" s="158"/>
      <c r="AS414" s="106" t="e">
        <f t="shared" si="34"/>
        <v>#N/A</v>
      </c>
      <c r="AT414" s="106" t="e">
        <f t="shared" si="35"/>
        <v>#N/A</v>
      </c>
      <c r="AU414" s="98"/>
    </row>
    <row r="415" x14ac:dyDescent="0.3">
      <c r="A415" s="156"/>
      <c r="B415" s="156"/>
      <c r="C415" s="156"/>
      <c r="D415" s="158"/>
      <c r="E415" s="106" t="e">
        <f t="shared" si="30"/>
        <v>#N/A</v>
      </c>
      <c r="F415" s="106" t="e">
        <f t="shared" si="31"/>
        <v>#N/A</v>
      </c>
      <c r="G415" s="98"/>
      <c r="U415" s="156"/>
      <c r="V415" s="156"/>
      <c r="W415" s="156"/>
      <c r="X415" s="158"/>
      <c r="Y415" s="106" t="e">
        <f t="shared" si="32"/>
        <v>#N/A</v>
      </c>
      <c r="Z415" s="106" t="e">
        <f t="shared" si="33"/>
        <v>#N/A</v>
      </c>
      <c r="AA415" s="98"/>
      <c r="AO415" s="156"/>
      <c r="AP415" s="156"/>
      <c r="AQ415" s="156"/>
      <c r="AR415" s="158"/>
      <c r="AS415" s="106" t="e">
        <f t="shared" si="34"/>
        <v>#N/A</v>
      </c>
      <c r="AT415" s="106" t="e">
        <f t="shared" si="35"/>
        <v>#N/A</v>
      </c>
      <c r="AU415" s="98"/>
    </row>
    <row r="416" x14ac:dyDescent="0.3">
      <c r="A416" s="156"/>
      <c r="B416" s="156"/>
      <c r="C416" s="156"/>
      <c r="D416" s="158"/>
      <c r="E416" s="106" t="e">
        <f t="shared" si="30"/>
        <v>#N/A</v>
      </c>
      <c r="F416" s="106" t="e">
        <f t="shared" si="31"/>
        <v>#N/A</v>
      </c>
      <c r="G416" s="98"/>
      <c r="U416" s="156"/>
      <c r="V416" s="156"/>
      <c r="W416" s="156"/>
      <c r="X416" s="158"/>
      <c r="Y416" s="106" t="e">
        <f t="shared" si="32"/>
        <v>#N/A</v>
      </c>
      <c r="Z416" s="106" t="e">
        <f t="shared" si="33"/>
        <v>#N/A</v>
      </c>
      <c r="AA416" s="98"/>
      <c r="AO416" s="156"/>
      <c r="AP416" s="156"/>
      <c r="AQ416" s="156"/>
      <c r="AR416" s="158"/>
      <c r="AS416" s="106" t="e">
        <f t="shared" si="34"/>
        <v>#N/A</v>
      </c>
      <c r="AT416" s="106" t="e">
        <f t="shared" si="35"/>
        <v>#N/A</v>
      </c>
      <c r="AU416" s="98"/>
    </row>
    <row r="417" x14ac:dyDescent="0.3">
      <c r="A417" s="156"/>
      <c r="B417" s="156"/>
      <c r="C417" s="156"/>
      <c r="D417" s="158"/>
      <c r="E417" s="106" t="e">
        <f t="shared" si="30"/>
        <v>#N/A</v>
      </c>
      <c r="F417" s="106" t="e">
        <f t="shared" si="31"/>
        <v>#N/A</v>
      </c>
      <c r="G417" s="98"/>
      <c r="U417" s="156"/>
      <c r="V417" s="156"/>
      <c r="W417" s="156"/>
      <c r="X417" s="158"/>
      <c r="Y417" s="106" t="e">
        <f t="shared" si="32"/>
        <v>#N/A</v>
      </c>
      <c r="Z417" s="106" t="e">
        <f t="shared" si="33"/>
        <v>#N/A</v>
      </c>
      <c r="AA417" s="98"/>
      <c r="AO417" s="156"/>
      <c r="AP417" s="156"/>
      <c r="AQ417" s="156"/>
      <c r="AR417" s="158"/>
      <c r="AS417" s="106" t="e">
        <f t="shared" si="34"/>
        <v>#N/A</v>
      </c>
      <c r="AT417" s="106" t="e">
        <f t="shared" si="35"/>
        <v>#N/A</v>
      </c>
      <c r="AU417" s="98"/>
    </row>
    <row r="418" x14ac:dyDescent="0.3">
      <c r="A418" s="156"/>
      <c r="B418" s="156"/>
      <c r="C418" s="156"/>
      <c r="D418" s="158"/>
      <c r="E418" s="106" t="e">
        <f t="shared" si="30"/>
        <v>#N/A</v>
      </c>
      <c r="F418" s="106" t="e">
        <f t="shared" si="31"/>
        <v>#N/A</v>
      </c>
      <c r="G418" s="98"/>
      <c r="U418" s="156"/>
      <c r="V418" s="156"/>
      <c r="W418" s="156"/>
      <c r="X418" s="158"/>
      <c r="Y418" s="106" t="e">
        <f t="shared" si="32"/>
        <v>#N/A</v>
      </c>
      <c r="Z418" s="106" t="e">
        <f t="shared" si="33"/>
        <v>#N/A</v>
      </c>
      <c r="AA418" s="98"/>
      <c r="AO418" s="156"/>
      <c r="AP418" s="156"/>
      <c r="AQ418" s="156"/>
      <c r="AR418" s="158"/>
      <c r="AS418" s="106" t="e">
        <f t="shared" si="34"/>
        <v>#N/A</v>
      </c>
      <c r="AT418" s="106" t="e">
        <f t="shared" si="35"/>
        <v>#N/A</v>
      </c>
      <c r="AU418" s="98"/>
    </row>
    <row r="419" x14ac:dyDescent="0.3">
      <c r="A419" s="156"/>
      <c r="B419" s="156"/>
      <c r="C419" s="156"/>
      <c r="D419" s="158"/>
      <c r="E419" s="106" t="e">
        <f t="shared" si="30"/>
        <v>#N/A</v>
      </c>
      <c r="F419" s="106" t="e">
        <f t="shared" si="31"/>
        <v>#N/A</v>
      </c>
      <c r="G419" s="98"/>
      <c r="U419" s="156"/>
      <c r="V419" s="156"/>
      <c r="W419" s="156"/>
      <c r="X419" s="158"/>
      <c r="Y419" s="106" t="e">
        <f t="shared" si="32"/>
        <v>#N/A</v>
      </c>
      <c r="Z419" s="106" t="e">
        <f t="shared" si="33"/>
        <v>#N/A</v>
      </c>
      <c r="AA419" s="98"/>
      <c r="AO419" s="156"/>
      <c r="AP419" s="156"/>
      <c r="AQ419" s="156"/>
      <c r="AR419" s="158"/>
      <c r="AS419" s="106" t="e">
        <f t="shared" si="34"/>
        <v>#N/A</v>
      </c>
      <c r="AT419" s="106" t="e">
        <f t="shared" si="35"/>
        <v>#N/A</v>
      </c>
      <c r="AU419" s="98"/>
    </row>
    <row r="420" x14ac:dyDescent="0.3">
      <c r="A420" s="156"/>
      <c r="B420" s="156"/>
      <c r="C420" s="156"/>
      <c r="D420" s="158"/>
      <c r="E420" s="106" t="e">
        <f t="shared" si="30"/>
        <v>#N/A</v>
      </c>
      <c r="F420" s="106" t="e">
        <f t="shared" si="31"/>
        <v>#N/A</v>
      </c>
      <c r="G420" s="98"/>
      <c r="U420" s="156"/>
      <c r="V420" s="156"/>
      <c r="W420" s="156"/>
      <c r="X420" s="158"/>
      <c r="Y420" s="106" t="e">
        <f t="shared" si="32"/>
        <v>#N/A</v>
      </c>
      <c r="Z420" s="106" t="e">
        <f t="shared" si="33"/>
        <v>#N/A</v>
      </c>
      <c r="AA420" s="98"/>
      <c r="AO420" s="156"/>
      <c r="AP420" s="156"/>
      <c r="AQ420" s="156"/>
      <c r="AR420" s="158"/>
      <c r="AS420" s="106" t="e">
        <f t="shared" si="34"/>
        <v>#N/A</v>
      </c>
      <c r="AT420" s="106" t="e">
        <f t="shared" si="35"/>
        <v>#N/A</v>
      </c>
      <c r="AU420" s="98"/>
    </row>
    <row r="421" x14ac:dyDescent="0.3">
      <c r="A421" s="156"/>
      <c r="B421" s="156"/>
      <c r="C421" s="156"/>
      <c r="D421" s="158"/>
      <c r="E421" s="106" t="e">
        <f t="shared" si="30"/>
        <v>#N/A</v>
      </c>
      <c r="F421" s="106" t="e">
        <f t="shared" si="31"/>
        <v>#N/A</v>
      </c>
      <c r="G421" s="98"/>
      <c r="U421" s="156"/>
      <c r="V421" s="156"/>
      <c r="W421" s="156"/>
      <c r="X421" s="158"/>
      <c r="Y421" s="106" t="e">
        <f t="shared" si="32"/>
        <v>#N/A</v>
      </c>
      <c r="Z421" s="106" t="e">
        <f t="shared" si="33"/>
        <v>#N/A</v>
      </c>
      <c r="AA421" s="98"/>
      <c r="AO421" s="156"/>
      <c r="AP421" s="156"/>
      <c r="AQ421" s="156"/>
      <c r="AR421" s="158"/>
      <c r="AS421" s="106" t="e">
        <f t="shared" si="34"/>
        <v>#N/A</v>
      </c>
      <c r="AT421" s="106" t="e">
        <f t="shared" si="35"/>
        <v>#N/A</v>
      </c>
      <c r="AU421" s="98"/>
    </row>
    <row r="422" x14ac:dyDescent="0.3">
      <c r="A422" s="156"/>
      <c r="B422" s="156"/>
      <c r="C422" s="156"/>
      <c r="D422" s="158"/>
      <c r="E422" s="106" t="e">
        <f t="shared" si="30"/>
        <v>#N/A</v>
      </c>
      <c r="F422" s="106" t="e">
        <f t="shared" si="31"/>
        <v>#N/A</v>
      </c>
      <c r="G422" s="98"/>
      <c r="U422" s="156"/>
      <c r="V422" s="156"/>
      <c r="W422" s="156"/>
      <c r="X422" s="158"/>
      <c r="Y422" s="106" t="e">
        <f t="shared" si="32"/>
        <v>#N/A</v>
      </c>
      <c r="Z422" s="106" t="e">
        <f t="shared" si="33"/>
        <v>#N/A</v>
      </c>
      <c r="AA422" s="98"/>
      <c r="AO422" s="156"/>
      <c r="AP422" s="156"/>
      <c r="AQ422" s="156"/>
      <c r="AR422" s="158"/>
      <c r="AS422" s="106" t="e">
        <f t="shared" si="34"/>
        <v>#N/A</v>
      </c>
      <c r="AT422" s="106" t="e">
        <f t="shared" si="35"/>
        <v>#N/A</v>
      </c>
      <c r="AU422" s="98"/>
    </row>
    <row r="423" x14ac:dyDescent="0.3">
      <c r="A423" s="156"/>
      <c r="B423" s="156"/>
      <c r="C423" s="156"/>
      <c r="D423" s="158"/>
      <c r="E423" s="106" t="e">
        <f t="shared" si="30"/>
        <v>#N/A</v>
      </c>
      <c r="F423" s="106" t="e">
        <f t="shared" si="31"/>
        <v>#N/A</v>
      </c>
      <c r="G423" s="98"/>
      <c r="U423" s="156"/>
      <c r="V423" s="156"/>
      <c r="W423" s="156"/>
      <c r="X423" s="158"/>
      <c r="Y423" s="106" t="e">
        <f t="shared" si="32"/>
        <v>#N/A</v>
      </c>
      <c r="Z423" s="106" t="e">
        <f t="shared" si="33"/>
        <v>#N/A</v>
      </c>
      <c r="AA423" s="98"/>
      <c r="AO423" s="156"/>
      <c r="AP423" s="156"/>
      <c r="AQ423" s="156"/>
      <c r="AR423" s="158"/>
      <c r="AS423" s="106" t="e">
        <f t="shared" si="34"/>
        <v>#N/A</v>
      </c>
      <c r="AT423" s="106" t="e">
        <f t="shared" si="35"/>
        <v>#N/A</v>
      </c>
      <c r="AU423" s="98"/>
    </row>
    <row r="424" x14ac:dyDescent="0.3">
      <c r="A424" s="156"/>
      <c r="B424" s="156"/>
      <c r="C424" s="156"/>
      <c r="D424" s="158"/>
      <c r="E424" s="106" t="e">
        <f t="shared" si="30"/>
        <v>#N/A</v>
      </c>
      <c r="F424" s="106" t="e">
        <f t="shared" si="31"/>
        <v>#N/A</v>
      </c>
      <c r="G424" s="98"/>
      <c r="U424" s="156"/>
      <c r="V424" s="156"/>
      <c r="W424" s="156"/>
      <c r="X424" s="158"/>
      <c r="Y424" s="106" t="e">
        <f t="shared" si="32"/>
        <v>#N/A</v>
      </c>
      <c r="Z424" s="106" t="e">
        <f t="shared" si="33"/>
        <v>#N/A</v>
      </c>
      <c r="AA424" s="98"/>
      <c r="AO424" s="156"/>
      <c r="AP424" s="156"/>
      <c r="AQ424" s="156"/>
      <c r="AR424" s="158"/>
      <c r="AS424" s="106" t="e">
        <f t="shared" si="34"/>
        <v>#N/A</v>
      </c>
      <c r="AT424" s="106" t="e">
        <f t="shared" si="35"/>
        <v>#N/A</v>
      </c>
      <c r="AU424" s="98"/>
    </row>
    <row r="425" x14ac:dyDescent="0.3">
      <c r="A425" s="156"/>
      <c r="B425" s="156"/>
      <c r="C425" s="156"/>
      <c r="D425" s="158"/>
      <c r="E425" s="106" t="e">
        <f t="shared" si="30"/>
        <v>#N/A</v>
      </c>
      <c r="F425" s="106" t="e">
        <f t="shared" si="31"/>
        <v>#N/A</v>
      </c>
      <c r="G425" s="98"/>
      <c r="U425" s="156"/>
      <c r="V425" s="156"/>
      <c r="W425" s="156"/>
      <c r="X425" s="158"/>
      <c r="Y425" s="106" t="e">
        <f t="shared" si="32"/>
        <v>#N/A</v>
      </c>
      <c r="Z425" s="106" t="e">
        <f t="shared" si="33"/>
        <v>#N/A</v>
      </c>
      <c r="AA425" s="98"/>
      <c r="AO425" s="156"/>
      <c r="AP425" s="156"/>
      <c r="AQ425" s="156"/>
      <c r="AR425" s="158"/>
      <c r="AS425" s="106" t="e">
        <f t="shared" si="34"/>
        <v>#N/A</v>
      </c>
      <c r="AT425" s="106" t="e">
        <f t="shared" si="35"/>
        <v>#N/A</v>
      </c>
      <c r="AU425" s="98"/>
    </row>
    <row r="426" x14ac:dyDescent="0.3">
      <c r="A426" s="156"/>
      <c r="B426" s="156"/>
      <c r="C426" s="156"/>
      <c r="D426" s="158"/>
      <c r="E426" s="106" t="e">
        <f t="shared" si="30"/>
        <v>#N/A</v>
      </c>
      <c r="F426" s="106" t="e">
        <f t="shared" si="31"/>
        <v>#N/A</v>
      </c>
      <c r="G426" s="98"/>
      <c r="U426" s="156"/>
      <c r="V426" s="156"/>
      <c r="W426" s="156"/>
      <c r="X426" s="158"/>
      <c r="Y426" s="106" t="e">
        <f t="shared" si="32"/>
        <v>#N/A</v>
      </c>
      <c r="Z426" s="106" t="e">
        <f t="shared" si="33"/>
        <v>#N/A</v>
      </c>
      <c r="AA426" s="98"/>
      <c r="AO426" s="156"/>
      <c r="AP426" s="156"/>
      <c r="AQ426" s="156"/>
      <c r="AR426" s="158"/>
      <c r="AS426" s="106" t="e">
        <f t="shared" si="34"/>
        <v>#N/A</v>
      </c>
      <c r="AT426" s="106" t="e">
        <f t="shared" si="35"/>
        <v>#N/A</v>
      </c>
      <c r="AU426" s="98"/>
    </row>
    <row r="427" x14ac:dyDescent="0.3">
      <c r="A427" s="156"/>
      <c r="B427" s="156"/>
      <c r="C427" s="156"/>
      <c r="D427" s="158"/>
      <c r="E427" s="106" t="e">
        <f t="shared" si="30"/>
        <v>#N/A</v>
      </c>
      <c r="F427" s="106" t="e">
        <f t="shared" si="31"/>
        <v>#N/A</v>
      </c>
      <c r="G427" s="98"/>
      <c r="U427" s="156"/>
      <c r="V427" s="156"/>
      <c r="W427" s="156"/>
      <c r="X427" s="158"/>
      <c r="Y427" s="106" t="e">
        <f t="shared" si="32"/>
        <v>#N/A</v>
      </c>
      <c r="Z427" s="106" t="e">
        <f t="shared" si="33"/>
        <v>#N/A</v>
      </c>
      <c r="AA427" s="98"/>
      <c r="AO427" s="156"/>
      <c r="AP427" s="156"/>
      <c r="AQ427" s="156"/>
      <c r="AR427" s="158"/>
      <c r="AS427" s="106" t="e">
        <f t="shared" si="34"/>
        <v>#N/A</v>
      </c>
      <c r="AT427" s="106" t="e">
        <f t="shared" si="35"/>
        <v>#N/A</v>
      </c>
      <c r="AU427" s="98"/>
    </row>
    <row r="428" x14ac:dyDescent="0.3">
      <c r="A428" s="156"/>
      <c r="B428" s="156"/>
      <c r="C428" s="156"/>
      <c r="D428" s="158"/>
      <c r="E428" s="106" t="e">
        <f t="shared" si="30"/>
        <v>#N/A</v>
      </c>
      <c r="F428" s="106" t="e">
        <f t="shared" si="31"/>
        <v>#N/A</v>
      </c>
      <c r="G428" s="98"/>
      <c r="U428" s="156"/>
      <c r="V428" s="156"/>
      <c r="W428" s="156"/>
      <c r="X428" s="158"/>
      <c r="Y428" s="106" t="e">
        <f t="shared" si="32"/>
        <v>#N/A</v>
      </c>
      <c r="Z428" s="106" t="e">
        <f t="shared" si="33"/>
        <v>#N/A</v>
      </c>
      <c r="AA428" s="98"/>
      <c r="AO428" s="156"/>
      <c r="AP428" s="156"/>
      <c r="AQ428" s="156"/>
      <c r="AR428" s="158"/>
      <c r="AS428" s="106" t="e">
        <f t="shared" si="34"/>
        <v>#N/A</v>
      </c>
      <c r="AT428" s="106" t="e">
        <f t="shared" si="35"/>
        <v>#N/A</v>
      </c>
      <c r="AU428" s="98"/>
    </row>
    <row r="429" x14ac:dyDescent="0.3">
      <c r="A429" s="156"/>
      <c r="B429" s="156"/>
      <c r="C429" s="156"/>
      <c r="D429" s="158"/>
      <c r="E429" s="106" t="e">
        <f t="shared" si="30"/>
        <v>#N/A</v>
      </c>
      <c r="F429" s="106" t="e">
        <f t="shared" si="31"/>
        <v>#N/A</v>
      </c>
      <c r="G429" s="98"/>
      <c r="U429" s="156"/>
      <c r="V429" s="156"/>
      <c r="W429" s="156"/>
      <c r="X429" s="158"/>
      <c r="Y429" s="106" t="e">
        <f t="shared" si="32"/>
        <v>#N/A</v>
      </c>
      <c r="Z429" s="106" t="e">
        <f t="shared" si="33"/>
        <v>#N/A</v>
      </c>
      <c r="AA429" s="98"/>
      <c r="AO429" s="156"/>
      <c r="AP429" s="156"/>
      <c r="AQ429" s="156"/>
      <c r="AR429" s="158"/>
      <c r="AS429" s="106" t="e">
        <f t="shared" si="34"/>
        <v>#N/A</v>
      </c>
      <c r="AT429" s="106" t="e">
        <f t="shared" si="35"/>
        <v>#N/A</v>
      </c>
      <c r="AU429" s="98"/>
    </row>
    <row r="430" x14ac:dyDescent="0.3">
      <c r="A430" s="156"/>
      <c r="B430" s="156"/>
      <c r="C430" s="156"/>
      <c r="D430" s="158"/>
      <c r="E430" s="106" t="e">
        <f t="shared" si="30"/>
        <v>#N/A</v>
      </c>
      <c r="F430" s="106" t="e">
        <f t="shared" si="31"/>
        <v>#N/A</v>
      </c>
      <c r="G430" s="98"/>
      <c r="U430" s="156"/>
      <c r="V430" s="156"/>
      <c r="W430" s="156"/>
      <c r="X430" s="158"/>
      <c r="Y430" s="106" t="e">
        <f t="shared" si="32"/>
        <v>#N/A</v>
      </c>
      <c r="Z430" s="106" t="e">
        <f t="shared" si="33"/>
        <v>#N/A</v>
      </c>
      <c r="AA430" s="98"/>
      <c r="AO430" s="156"/>
      <c r="AP430" s="156"/>
      <c r="AQ430" s="156"/>
      <c r="AR430" s="158"/>
      <c r="AS430" s="106" t="e">
        <f t="shared" si="34"/>
        <v>#N/A</v>
      </c>
      <c r="AT430" s="106" t="e">
        <f t="shared" si="35"/>
        <v>#N/A</v>
      </c>
      <c r="AU430" s="98"/>
    </row>
    <row r="431" x14ac:dyDescent="0.3">
      <c r="A431" s="156"/>
      <c r="B431" s="156"/>
      <c r="C431" s="156"/>
      <c r="D431" s="158"/>
      <c r="E431" s="106" t="e">
        <f t="shared" si="30"/>
        <v>#N/A</v>
      </c>
      <c r="F431" s="106" t="e">
        <f t="shared" si="31"/>
        <v>#N/A</v>
      </c>
      <c r="G431" s="98"/>
      <c r="U431" s="156"/>
      <c r="V431" s="156"/>
      <c r="W431" s="156"/>
      <c r="X431" s="158"/>
      <c r="Y431" s="106" t="e">
        <f t="shared" si="32"/>
        <v>#N/A</v>
      </c>
      <c r="Z431" s="106" t="e">
        <f t="shared" si="33"/>
        <v>#N/A</v>
      </c>
      <c r="AA431" s="98"/>
      <c r="AO431" s="156"/>
      <c r="AP431" s="156"/>
      <c r="AQ431" s="156"/>
      <c r="AR431" s="158"/>
      <c r="AS431" s="106" t="e">
        <f t="shared" si="34"/>
        <v>#N/A</v>
      </c>
      <c r="AT431" s="106" t="e">
        <f t="shared" si="35"/>
        <v>#N/A</v>
      </c>
      <c r="AU431" s="98"/>
    </row>
    <row r="432" x14ac:dyDescent="0.3">
      <c r="A432" s="156"/>
      <c r="B432" s="156"/>
      <c r="C432" s="156"/>
      <c r="D432" s="158"/>
      <c r="E432" s="106" t="e">
        <f t="shared" si="30"/>
        <v>#N/A</v>
      </c>
      <c r="F432" s="106" t="e">
        <f t="shared" si="31"/>
        <v>#N/A</v>
      </c>
      <c r="G432" s="98"/>
      <c r="U432" s="156"/>
      <c r="V432" s="156"/>
      <c r="W432" s="156"/>
      <c r="X432" s="158"/>
      <c r="Y432" s="106" t="e">
        <f t="shared" si="32"/>
        <v>#N/A</v>
      </c>
      <c r="Z432" s="106" t="e">
        <f t="shared" si="33"/>
        <v>#N/A</v>
      </c>
      <c r="AA432" s="98"/>
      <c r="AO432" s="156"/>
      <c r="AP432" s="156"/>
      <c r="AQ432" s="156"/>
      <c r="AR432" s="158"/>
      <c r="AS432" s="106" t="e">
        <f t="shared" si="34"/>
        <v>#N/A</v>
      </c>
      <c r="AT432" s="106" t="e">
        <f t="shared" si="35"/>
        <v>#N/A</v>
      </c>
      <c r="AU432" s="98"/>
    </row>
    <row r="433" x14ac:dyDescent="0.3">
      <c r="A433" s="156"/>
      <c r="B433" s="156"/>
      <c r="C433" s="156"/>
      <c r="D433" s="158"/>
      <c r="E433" s="106" t="e">
        <f t="shared" si="30"/>
        <v>#N/A</v>
      </c>
      <c r="F433" s="106" t="e">
        <f t="shared" si="31"/>
        <v>#N/A</v>
      </c>
      <c r="G433" s="98"/>
      <c r="U433" s="156"/>
      <c r="V433" s="156"/>
      <c r="W433" s="156"/>
      <c r="X433" s="158"/>
      <c r="Y433" s="106" t="e">
        <f t="shared" si="32"/>
        <v>#N/A</v>
      </c>
      <c r="Z433" s="106" t="e">
        <f t="shared" si="33"/>
        <v>#N/A</v>
      </c>
      <c r="AA433" s="98"/>
      <c r="AO433" s="156"/>
      <c r="AP433" s="156"/>
      <c r="AQ433" s="156"/>
      <c r="AR433" s="158"/>
      <c r="AS433" s="106" t="e">
        <f t="shared" si="34"/>
        <v>#N/A</v>
      </c>
      <c r="AT433" s="106" t="e">
        <f t="shared" si="35"/>
        <v>#N/A</v>
      </c>
      <c r="AU433" s="98"/>
    </row>
    <row r="434" x14ac:dyDescent="0.3">
      <c r="A434" s="156"/>
      <c r="B434" s="156"/>
      <c r="C434" s="156"/>
      <c r="D434" s="158"/>
      <c r="E434" s="106" t="e">
        <f t="shared" si="30"/>
        <v>#N/A</v>
      </c>
      <c r="F434" s="106" t="e">
        <f t="shared" si="31"/>
        <v>#N/A</v>
      </c>
      <c r="G434" s="98"/>
      <c r="U434" s="156"/>
      <c r="V434" s="156"/>
      <c r="W434" s="156"/>
      <c r="X434" s="158"/>
      <c r="Y434" s="106" t="e">
        <f t="shared" si="32"/>
        <v>#N/A</v>
      </c>
      <c r="Z434" s="106" t="e">
        <f t="shared" si="33"/>
        <v>#N/A</v>
      </c>
      <c r="AA434" s="98"/>
      <c r="AO434" s="156"/>
      <c r="AP434" s="156"/>
      <c r="AQ434" s="156"/>
      <c r="AR434" s="158"/>
      <c r="AS434" s="106" t="e">
        <f t="shared" si="34"/>
        <v>#N/A</v>
      </c>
      <c r="AT434" s="106" t="e">
        <f t="shared" si="35"/>
        <v>#N/A</v>
      </c>
      <c r="AU434" s="98"/>
    </row>
    <row r="435" x14ac:dyDescent="0.3">
      <c r="A435" s="156"/>
      <c r="B435" s="156"/>
      <c r="C435" s="156"/>
      <c r="D435" s="158"/>
      <c r="E435" s="106" t="e">
        <f t="shared" si="30"/>
        <v>#N/A</v>
      </c>
      <c r="F435" s="106" t="e">
        <f t="shared" si="31"/>
        <v>#N/A</v>
      </c>
      <c r="G435" s="98"/>
      <c r="U435" s="156"/>
      <c r="V435" s="156"/>
      <c r="W435" s="156"/>
      <c r="X435" s="158"/>
      <c r="Y435" s="106" t="e">
        <f t="shared" si="32"/>
        <v>#N/A</v>
      </c>
      <c r="Z435" s="106" t="e">
        <f t="shared" si="33"/>
        <v>#N/A</v>
      </c>
      <c r="AA435" s="98"/>
      <c r="AO435" s="156"/>
      <c r="AP435" s="156"/>
      <c r="AQ435" s="156"/>
      <c r="AR435" s="158"/>
      <c r="AS435" s="106" t="e">
        <f t="shared" si="34"/>
        <v>#N/A</v>
      </c>
      <c r="AT435" s="106" t="e">
        <f t="shared" si="35"/>
        <v>#N/A</v>
      </c>
      <c r="AU435" s="98"/>
    </row>
    <row r="436" x14ac:dyDescent="0.3">
      <c r="A436" s="156"/>
      <c r="B436" s="156"/>
      <c r="C436" s="156"/>
      <c r="D436" s="158"/>
      <c r="E436" s="106" t="e">
        <f t="shared" si="30"/>
        <v>#N/A</v>
      </c>
      <c r="F436" s="106" t="e">
        <f t="shared" si="31"/>
        <v>#N/A</v>
      </c>
      <c r="G436" s="98"/>
      <c r="U436" s="156"/>
      <c r="V436" s="156"/>
      <c r="W436" s="156"/>
      <c r="X436" s="158"/>
      <c r="Y436" s="106" t="e">
        <f t="shared" si="32"/>
        <v>#N/A</v>
      </c>
      <c r="Z436" s="106" t="e">
        <f t="shared" si="33"/>
        <v>#N/A</v>
      </c>
      <c r="AA436" s="98"/>
      <c r="AO436" s="156"/>
      <c r="AP436" s="156"/>
      <c r="AQ436" s="156"/>
      <c r="AR436" s="158"/>
      <c r="AS436" s="106" t="e">
        <f t="shared" si="34"/>
        <v>#N/A</v>
      </c>
      <c r="AT436" s="106" t="e">
        <f t="shared" si="35"/>
        <v>#N/A</v>
      </c>
      <c r="AU436" s="98"/>
    </row>
  </sheetData>
  <hyperlinks>
    <hyperlink ref="A1" location="ToC!A1" display="Back to ToC"/>
    <hyperlink ref="U1" location="ToC!A1" display="Back to ToC"/>
    <hyperlink ref="AO1" location="ToC!A1" display="Back to ToC"/>
  </hyperlinks>
  <pageMargins left="0.7" right="0.7" top="0.75" bottom="0.75" header="0.3" footer="0.3"/>
  <pageSetup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1950B-FF63-4EBA-8DFD-13800920DA85}">
  <sheetPr codeName="Sheet22">
    <tabColor rgb="FF358E43"/>
  </sheetPr>
  <dimension ref="A1:K47"/>
  <sheetViews>
    <sheetView workbookViewId="0"/>
  </sheetViews>
  <sheetFormatPr defaultRowHeight="14.4" x14ac:dyDescent="0.3"/>
  <cols>
    <col min="1" max="11" width="15.6640625" customWidth="true"/>
  </cols>
  <sheetData>
    <row r="1" s="14" customFormat="true" x14ac:dyDescent="0.3">
      <c r="A1" s="112" t="s">
        <v>226</v>
      </c>
    </row>
    <row r="2" s="14" customFormat="true" ht="23.4" x14ac:dyDescent="0.45">
      <c r="A2" s="169" t="s">
        <v>179</v>
      </c>
      <c r="B2" s="75"/>
      <c r="C2" s="75"/>
      <c r="D2" s="75"/>
    </row>
    <row r="3" s="14" customFormat="true" x14ac:dyDescent="0.3"/>
    <row r="4" s="14" customFormat="true" x14ac:dyDescent="0.3">
      <c r="A4" s="22"/>
      <c r="B4" s="22"/>
      <c r="C4" s="22"/>
      <c r="D4" s="22"/>
    </row>
    <row r="5" s="14" customFormat="true" x14ac:dyDescent="0.3">
      <c r="A5" s="22"/>
      <c r="B5" s="22"/>
      <c r="C5" s="22"/>
      <c r="D5" s="22"/>
    </row>
    <row r="6" s="14" customFormat="true" x14ac:dyDescent="0.3">
      <c r="A6" s="22"/>
      <c r="B6" s="22"/>
      <c r="C6" s="22"/>
      <c r="D6" s="22"/>
    </row>
    <row r="7" s="14" customFormat="true" x14ac:dyDescent="0.3">
      <c r="A7" s="22"/>
      <c r="B7" s="22"/>
      <c r="C7" s="22"/>
      <c r="D7" s="22"/>
    </row>
    <row r="8" s="14" customFormat="true" x14ac:dyDescent="0.3">
      <c r="A8" s="22"/>
      <c r="B8" s="22"/>
      <c r="C8" s="22"/>
      <c r="D8" s="22"/>
    </row>
    <row r="9" s="14" customFormat="true" x14ac:dyDescent="0.3">
      <c r="A9" s="22"/>
      <c r="B9" s="22"/>
      <c r="C9" s="22"/>
      <c r="D9" s="22"/>
    </row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x14ac:dyDescent="0.3"/>
    <row r="29" s="14" customFormat="true" x14ac:dyDescent="0.3"/>
    <row r="30" s="14" customFormat="true" x14ac:dyDescent="0.3"/>
    <row r="31" s="14" customFormat="true" x14ac:dyDescent="0.3"/>
    <row r="32" s="14" customFormat="true" x14ac:dyDescent="0.3"/>
    <row r="33" s="14" customFormat="true" x14ac:dyDescent="0.3"/>
    <row r="34" s="14" customFormat="true" x14ac:dyDescent="0.3"/>
    <row r="35" s="14" customFormat="true" x14ac:dyDescent="0.3"/>
    <row r="36" s="14" customFormat="true" x14ac:dyDescent="0.3"/>
    <row r="37" s="14" customFormat="true" x14ac:dyDescent="0.3"/>
    <row r="38" s="14" customFormat="true" ht="18" x14ac:dyDescent="0.35">
      <c r="A38" s="170" t="s">
        <v>344</v>
      </c>
    </row>
    <row r="39" s="14" customFormat="true" x14ac:dyDescent="0.3">
      <c r="A39" s="9" t="s">
        <v>181</v>
      </c>
    </row>
    <row r="40" s="14" customFormat="true" x14ac:dyDescent="0.3"/>
    <row r="41" s="14" customFormat="true" x14ac:dyDescent="0.3"/>
    <row r="42" s="14" customFormat="true" ht="57.6" x14ac:dyDescent="0.3">
      <c r="A42" s="176" t="s">
        <v>199</v>
      </c>
      <c r="B42" s="177" t="s">
        <v>335</v>
      </c>
      <c r="C42" s="177" t="s">
        <v>336</v>
      </c>
      <c r="D42" s="177" t="s">
        <v>343</v>
      </c>
      <c r="E42" s="177" t="s">
        <v>337</v>
      </c>
      <c r="F42" s="177" t="s">
        <v>338</v>
      </c>
      <c r="G42" s="177" t="s">
        <v>342</v>
      </c>
      <c r="H42" s="177" t="s">
        <v>288</v>
      </c>
      <c r="I42" s="177" t="s">
        <v>339</v>
      </c>
      <c r="J42" s="177" t="s">
        <v>340</v>
      </c>
      <c r="K42" s="177" t="s">
        <v>341</v>
      </c>
    </row>
    <row r="43" s="14" customFormat="true" x14ac:dyDescent="0.3">
      <c r="A43" s="14" t="str">
        <f>TOC!C1</f>
        <v>[Region name]</v>
      </c>
      <c r="B43" s="4">
        <v>642.76648325358656</v>
      </c>
      <c r="C43" s="4">
        <v>59.005673479695588</v>
      </c>
      <c r="D43" s="4">
        <v>113.60309174167374</v>
      </c>
      <c r="E43" s="4">
        <v>732.17799197503768</v>
      </c>
      <c r="F43" s="4">
        <v>46.176980596047827</v>
      </c>
      <c r="G43" s="4">
        <v>118.67005071942505</v>
      </c>
      <c r="H43" s="95" t="s">
        <v>48</v>
      </c>
      <c r="I43" s="99">
        <f t="shared" ref="I43:K45" si="0">IF(AND(ISNUMBER(B43), ISNUMBER(E43)), E43-B43, "")</f>
        <v>-8.2297714769678727</v>
      </c>
      <c r="J43" s="99">
        <f t="shared" si="0"/>
        <v>23.535177088385893</v>
      </c>
      <c r="K43" s="99">
        <f t="shared" si="0"/>
        <v>5</v>
      </c>
    </row>
    <row r="44" s="14" customFormat="true" x14ac:dyDescent="0.3">
      <c r="A44" s="14" t="s">
        <v>64</v>
      </c>
      <c r="B44" s="4">
        <v>533.59463270342565</v>
      </c>
      <c r="C44" s="4">
        <v>17.360014217680906</v>
      </c>
      <c r="D44" s="4">
        <v>32.055955144384804</v>
      </c>
      <c r="E44" s="4">
        <v>607.56337818641668</v>
      </c>
      <c r="F44" s="4">
        <v>11.626136959236041</v>
      </c>
      <c r="G44" s="4">
        <v>36.841795451527545</v>
      </c>
      <c r="H44" s="95" t="s">
        <v>48</v>
      </c>
      <c r="I44" s="99">
        <f t="shared" si="0"/>
        <v>-5.5825076556170501</v>
      </c>
      <c r="J44" s="99">
        <f t="shared" si="0"/>
        <v>26.425301062829021</v>
      </c>
      <c r="K44" s="99">
        <f t="shared" si="0"/>
        <v>-5</v>
      </c>
    </row>
    <row r="45" s="14" customFormat="true" x14ac:dyDescent="0.3">
      <c r="A45" s="14" t="s">
        <v>65</v>
      </c>
      <c r="B45" s="4">
        <v>109.17185055016124</v>
      </c>
      <c r="C45" s="4">
        <v>41.645659262014661</v>
      </c>
      <c r="D45" s="4">
        <v>81.54713659728894</v>
      </c>
      <c r="E45" s="4">
        <v>124.61461378862127</v>
      </c>
      <c r="F45" s="4">
        <v>34.550843636811784</v>
      </c>
      <c r="G45" s="4">
        <v>81.828255267897475</v>
      </c>
      <c r="H45" s="95" t="s">
        <v>48</v>
      </c>
      <c r="I45" s="99">
        <f t="shared" si="0"/>
        <v>1.9857792296408299</v>
      </c>
      <c r="J45" s="99">
        <f t="shared" si="0"/>
        <v>3.0402639668993672</v>
      </c>
      <c r="K45" s="99">
        <f t="shared" si="0"/>
        <v>2</v>
      </c>
    </row>
    <row r="47" x14ac:dyDescent="0.3">
      <c r="H47" s="85" t="str">
        <f>CONCATENATE("Population (", H45,")")</f>
        <v>Population (thousands)</v>
      </c>
    </row>
  </sheetData>
  <hyperlinks>
    <hyperlink ref="A1" location="ToC!A1" display="Back to ToC"/>
  </hyperlink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E3588-F0E4-4D5B-85F6-26CE442FC9F6}">
  <sheetPr codeName="Sheet23">
    <tabColor rgb="FF358E43"/>
  </sheetPr>
  <dimension ref="A1:AC254"/>
  <sheetViews>
    <sheetView workbookViewId="0">
      <selection activeCell="A100" sqref="A100:XFD253"/>
    </sheetView>
  </sheetViews>
  <sheetFormatPr defaultRowHeight="14.4" x14ac:dyDescent="0.3"/>
  <sheetData>
    <row r="1" s="14" customFormat="true" x14ac:dyDescent="0.3">
      <c r="A1" s="112" t="s">
        <v>226</v>
      </c>
    </row>
    <row r="2" s="14" customFormat="true" ht="23.4" x14ac:dyDescent="0.45">
      <c r="A2" s="169" t="s">
        <v>179</v>
      </c>
    </row>
    <row r="3" s="14" customFormat="true" x14ac:dyDescent="0.3">
      <c r="A3" s="112"/>
    </row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>
      <c r="AC14" s="22"/>
    </row>
    <row r="15" s="14" customFormat="true" x14ac:dyDescent="0.3">
      <c r="AC15" s="22"/>
    </row>
    <row r="16" s="14" customFormat="true" x14ac:dyDescent="0.3">
      <c r="AC16" s="22"/>
    </row>
    <row r="17" s="14" customFormat="true" x14ac:dyDescent="0.3">
      <c r="Z17" s="22"/>
    </row>
    <row r="18" s="14" customFormat="true" x14ac:dyDescent="0.3">
      <c r="Z18" s="22"/>
    </row>
    <row r="19" s="14" customFormat="true" x14ac:dyDescent="0.3">
      <c r="Z19" s="22"/>
    </row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ht="18" x14ac:dyDescent="0.35">
      <c r="A28" s="170" t="s">
        <v>345</v>
      </c>
    </row>
    <row r="29" s="14" customFormat="true" x14ac:dyDescent="0.3">
      <c r="A29" s="9" t="s">
        <v>181</v>
      </c>
    </row>
    <row r="30" s="14" customFormat="true" x14ac:dyDescent="0.3"/>
    <row r="31" s="14" customFormat="true" x14ac:dyDescent="0.3"/>
    <row r="32" s="14" customFormat="true" x14ac:dyDescent="0.3">
      <c r="A32" s="17" t="s">
        <v>346</v>
      </c>
      <c r="J32" s="17"/>
      <c r="S32" s="17"/>
    </row>
    <row r="33" s="14" customFormat="true" x14ac:dyDescent="0.3">
      <c r="A33" s="101" t="s">
        <v>80</v>
      </c>
      <c r="B33" s="101" t="s">
        <v>143</v>
      </c>
      <c r="C33" s="101" t="s">
        <v>172</v>
      </c>
      <c r="D33" s="101" t="s">
        <v>169</v>
      </c>
    </row>
    <row r="34" s="14" customFormat="true" x14ac:dyDescent="0.3">
      <c r="A34" s="98" t="s">
        <v>419</v>
      </c>
      <c r="B34" s="98" t="s">
        <v>420</v>
      </c>
      <c r="C34" s="4">
        <v>97.984695858562461</v>
      </c>
      <c r="D34" s="4">
        <v>39.229150352776713</v>
      </c>
      <c r="L34" s="90"/>
      <c r="M34" s="90"/>
      <c r="U34" s="90"/>
      <c r="V34" s="90"/>
    </row>
    <row r="35" s="14" customFormat="true" x14ac:dyDescent="0.3">
      <c r="A35" s="98" t="s">
        <v>638</v>
      </c>
      <c r="B35" s="98" t="s">
        <v>676</v>
      </c>
      <c r="C35" s="4">
        <v>99.999996282695918</v>
      </c>
      <c r="D35" s="4">
        <v>99.999996282695918</v>
      </c>
      <c r="L35" s="90"/>
      <c r="M35" s="90"/>
      <c r="U35" s="90"/>
      <c r="V35" s="90"/>
    </row>
    <row r="36" s="14" customFormat="true" x14ac:dyDescent="0.3">
      <c r="A36" s="98" t="s">
        <v>422</v>
      </c>
      <c r="B36" s="98" t="s">
        <v>423</v>
      </c>
      <c r="C36" s="4">
        <v>69.769990903081052</v>
      </c>
      <c r="D36" s="4">
        <v>31.550888701709852</v>
      </c>
      <c r="L36" s="90"/>
      <c r="M36" s="90"/>
      <c r="U36" s="90"/>
      <c r="V36" s="90"/>
    </row>
    <row r="37" s="14" customFormat="true" x14ac:dyDescent="0.3">
      <c r="A37" s="98" t="s">
        <v>653</v>
      </c>
      <c r="B37" s="98" t="s">
        <v>691</v>
      </c>
      <c r="C37" s="4">
        <v>92.482604835077439</v>
      </c>
      <c r="D37" s="4">
        <v>92.482604835077439</v>
      </c>
      <c r="L37" s="90"/>
      <c r="M37" s="90"/>
      <c r="U37" s="90"/>
      <c r="V37" s="90"/>
    </row>
    <row r="38" s="14" customFormat="true" x14ac:dyDescent="0.3">
      <c r="A38" s="98" t="s">
        <v>633</v>
      </c>
      <c r="B38" s="98" t="s">
        <v>671</v>
      </c>
      <c r="C38" s="4">
        <v>39.318476875123821</v>
      </c>
      <c r="D38" s="4">
        <v>36.119099081228157</v>
      </c>
      <c r="L38" s="90"/>
      <c r="M38" s="90"/>
      <c r="U38" s="90"/>
      <c r="V38" s="90"/>
    </row>
    <row r="39" s="14" customFormat="true" x14ac:dyDescent="0.3">
      <c r="A39" s="98" t="s">
        <v>426</v>
      </c>
      <c r="B39" s="98" t="s">
        <v>427</v>
      </c>
      <c r="C39" s="4">
        <v>92.06811349108267</v>
      </c>
      <c r="D39" s="4">
        <v>76.131208854179462</v>
      </c>
      <c r="L39" s="90"/>
      <c r="M39" s="90"/>
      <c r="U39" s="90"/>
      <c r="V39" s="90"/>
    </row>
    <row r="40" s="14" customFormat="true" x14ac:dyDescent="0.3">
      <c r="A40" s="98" t="s">
        <v>656</v>
      </c>
      <c r="B40" s="98" t="s">
        <v>694</v>
      </c>
      <c r="C40" s="4">
        <v>95.203368855150984</v>
      </c>
      <c r="D40" s="4">
        <v>94.714304272183412</v>
      </c>
      <c r="L40" s="90"/>
      <c r="M40" s="90"/>
      <c r="U40" s="90"/>
      <c r="V40" s="90"/>
    </row>
    <row r="41" s="14" customFormat="true" x14ac:dyDescent="0.3">
      <c r="A41" s="98" t="s">
        <v>432</v>
      </c>
      <c r="B41" s="98" t="s">
        <v>433</v>
      </c>
      <c r="C41" s="4">
        <v>55.30796262011328</v>
      </c>
      <c r="D41" s="4">
        <v>4.6441260985969777</v>
      </c>
      <c r="L41" s="90"/>
      <c r="M41" s="90"/>
      <c r="U41" s="90"/>
      <c r="V41" s="90"/>
    </row>
    <row r="42" s="14" customFormat="true" x14ac:dyDescent="0.3">
      <c r="A42" s="98" t="s">
        <v>646</v>
      </c>
      <c r="B42" s="98" t="s">
        <v>684</v>
      </c>
      <c r="C42" s="4">
        <v>77.228610501808888</v>
      </c>
      <c r="D42" s="4">
        <v>55.863619130015778</v>
      </c>
      <c r="L42" s="90"/>
      <c r="M42" s="90"/>
      <c r="U42" s="90"/>
      <c r="V42" s="90"/>
    </row>
    <row r="43" s="14" customFormat="true" x14ac:dyDescent="0.3">
      <c r="A43" s="98" t="s">
        <v>637</v>
      </c>
      <c r="B43" s="98" t="s">
        <v>675</v>
      </c>
      <c r="C43" s="4">
        <v>57.633167293041382</v>
      </c>
      <c r="D43" s="4">
        <v>39.351989613671563</v>
      </c>
      <c r="L43" s="90"/>
      <c r="M43" s="90"/>
      <c r="U43" s="90"/>
      <c r="V43" s="90"/>
    </row>
    <row r="44" s="14" customFormat="true" x14ac:dyDescent="0.3">
      <c r="A44" s="98" t="s">
        <v>657</v>
      </c>
      <c r="B44" s="98" t="s">
        <v>695</v>
      </c>
      <c r="C44" s="4">
        <v>51.775037690618582</v>
      </c>
      <c r="D44" s="4">
        <v>51.775037690618603</v>
      </c>
      <c r="L44" s="90"/>
      <c r="M44" s="90"/>
      <c r="U44" s="90"/>
      <c r="V44" s="90"/>
    </row>
    <row r="45" s="14" customFormat="true" x14ac:dyDescent="0.3">
      <c r="A45" s="98" t="s">
        <v>649</v>
      </c>
      <c r="B45" s="98" t="s">
        <v>687</v>
      </c>
      <c r="C45" s="4">
        <v>89.150023771877528</v>
      </c>
      <c r="D45" s="4">
        <v>88.376160932313113</v>
      </c>
      <c r="L45" s="90"/>
      <c r="M45" s="90"/>
      <c r="U45" s="90"/>
      <c r="V45" s="90"/>
    </row>
    <row r="46" s="14" customFormat="true" x14ac:dyDescent="0.3">
      <c r="A46" s="98" t="s">
        <v>645</v>
      </c>
      <c r="B46" s="98" t="s">
        <v>683</v>
      </c>
      <c r="C46" s="4">
        <v>91.561904761904827</v>
      </c>
      <c r="D46" s="4">
        <v>90.650788834702539</v>
      </c>
      <c r="L46" s="90"/>
      <c r="M46" s="90"/>
      <c r="U46" s="90"/>
      <c r="V46" s="90"/>
    </row>
    <row r="47" s="14" customFormat="true" x14ac:dyDescent="0.3">
      <c r="A47" s="98" t="s">
        <v>640</v>
      </c>
      <c r="B47" s="98" t="s">
        <v>678</v>
      </c>
      <c r="C47" s="4">
        <v>89.049617057263291</v>
      </c>
      <c r="D47" s="4">
        <v>88.123803995111231</v>
      </c>
      <c r="L47" s="90"/>
      <c r="M47" s="90"/>
      <c r="U47" s="90"/>
      <c r="V47" s="90"/>
    </row>
    <row r="48" s="14" customFormat="true" x14ac:dyDescent="0.3">
      <c r="A48" s="98" t="s">
        <v>658</v>
      </c>
      <c r="B48" s="98" t="s">
        <v>696</v>
      </c>
      <c r="C48" s="4">
        <v>85.070105188413805</v>
      </c>
      <c r="D48" s="4">
        <v>84.599870614954256</v>
      </c>
      <c r="L48" s="90"/>
      <c r="M48" s="90"/>
      <c r="U48" s="90"/>
      <c r="V48" s="90"/>
    </row>
    <row r="49" s="14" customFormat="true" x14ac:dyDescent="0.3">
      <c r="A49" s="98" t="s">
        <v>648</v>
      </c>
      <c r="B49" s="98" t="s">
        <v>686</v>
      </c>
      <c r="C49" s="4">
        <v>81.615637450199216</v>
      </c>
      <c r="D49" s="4">
        <v>78.033736321126725</v>
      </c>
      <c r="L49" s="90"/>
      <c r="M49" s="90"/>
      <c r="U49" s="90"/>
      <c r="V49" s="90"/>
    </row>
    <row r="50" s="14" customFormat="true" x14ac:dyDescent="0.3">
      <c r="A50" s="98" t="s">
        <v>453</v>
      </c>
      <c r="B50" s="98" t="s">
        <v>454</v>
      </c>
      <c r="C50" s="4">
        <v>51.790055691877932</v>
      </c>
      <c r="D50" s="4">
        <v>5.9043878136587811</v>
      </c>
      <c r="L50" s="90"/>
      <c r="M50" s="90"/>
      <c r="U50" s="90"/>
      <c r="V50" s="90"/>
    </row>
    <row r="51" s="14" customFormat="true" x14ac:dyDescent="0.3">
      <c r="A51" s="98" t="s">
        <v>661</v>
      </c>
      <c r="B51" s="98" t="s">
        <v>699</v>
      </c>
      <c r="C51" s="4">
        <v>96.56478628074521</v>
      </c>
      <c r="D51" s="4">
        <v>95.535117629328184</v>
      </c>
    </row>
    <row r="52" s="14" customFormat="true" x14ac:dyDescent="0.3">
      <c r="A52" s="98" t="s">
        <v>668</v>
      </c>
      <c r="B52" s="98" t="s">
        <v>706</v>
      </c>
      <c r="C52" s="4">
        <v>82.639386633528929</v>
      </c>
      <c r="D52" s="4">
        <v>81.901198445390534</v>
      </c>
    </row>
    <row r="53" s="14" customFormat="true" x14ac:dyDescent="0.3">
      <c r="A53" s="98" t="s">
        <v>636</v>
      </c>
      <c r="B53" s="98" t="s">
        <v>674</v>
      </c>
      <c r="C53" s="4">
        <v>81.907339276241302</v>
      </c>
      <c r="D53" s="4">
        <v>77.928312590309602</v>
      </c>
    </row>
    <row r="54" s="14" customFormat="true" x14ac:dyDescent="0.3">
      <c r="A54" s="98" t="s">
        <v>665</v>
      </c>
      <c r="B54" s="98" t="s">
        <v>703</v>
      </c>
      <c r="C54" s="4">
        <v>93.559517566858972</v>
      </c>
      <c r="D54" s="4">
        <v>78.811249824314942</v>
      </c>
    </row>
    <row r="55" s="14" customFormat="true" x14ac:dyDescent="0.3">
      <c r="A55" s="98" t="s">
        <v>647</v>
      </c>
      <c r="B55" s="98" t="s">
        <v>685</v>
      </c>
      <c r="C55" s="4">
        <v>66.185879438717635</v>
      </c>
      <c r="D55" s="4">
        <v>60.904693336180458</v>
      </c>
    </row>
    <row r="56" s="14" customFormat="true" x14ac:dyDescent="0.3">
      <c r="A56" s="98" t="s">
        <v>655</v>
      </c>
      <c r="B56" s="98" t="s">
        <v>693</v>
      </c>
      <c r="C56" s="4">
        <v>99.155121400074734</v>
      </c>
      <c r="D56" s="4">
        <v>93.262667637542378</v>
      </c>
    </row>
    <row r="57" s="14" customFormat="true" x14ac:dyDescent="0.3">
      <c r="A57" s="98" t="s">
        <v>641</v>
      </c>
      <c r="B57" s="98" t="s">
        <v>679</v>
      </c>
      <c r="C57" s="4">
        <v>93.65826726411899</v>
      </c>
      <c r="D57" s="4">
        <v>91.069029700974866</v>
      </c>
    </row>
    <row r="58" s="14" customFormat="true" x14ac:dyDescent="0.3">
      <c r="A58" s="98" t="s">
        <v>471</v>
      </c>
      <c r="B58" s="98" t="s">
        <v>472</v>
      </c>
      <c r="C58" s="4">
        <v>37.180544847575753</v>
      </c>
      <c r="D58" s="4">
        <v>35.246661534198353</v>
      </c>
    </row>
    <row r="59" s="14" customFormat="true" x14ac:dyDescent="0.3">
      <c r="A59" s="98" t="s">
        <v>474</v>
      </c>
      <c r="B59" s="98" t="s">
        <v>475</v>
      </c>
      <c r="C59" s="4">
        <v>13.535225549020289</v>
      </c>
      <c r="D59" s="4">
        <v>12.12637966722632</v>
      </c>
    </row>
    <row r="60" s="14" customFormat="true" x14ac:dyDescent="0.3">
      <c r="A60" s="98" t="s">
        <v>642</v>
      </c>
      <c r="B60" s="98" t="s">
        <v>680</v>
      </c>
      <c r="C60" s="4">
        <v>91.598547978051684</v>
      </c>
      <c r="D60" s="4">
        <v>84.190313591970153</v>
      </c>
    </row>
    <row r="61" s="14" customFormat="true" x14ac:dyDescent="0.3">
      <c r="A61" s="98" t="s">
        <v>639</v>
      </c>
      <c r="B61" s="98" t="s">
        <v>677</v>
      </c>
      <c r="C61" s="4">
        <v>93.216342250106038</v>
      </c>
      <c r="D61" s="4">
        <v>89.157247372973018</v>
      </c>
    </row>
    <row r="62" s="14" customFormat="true" x14ac:dyDescent="0.3">
      <c r="A62" s="98" t="s">
        <v>659</v>
      </c>
      <c r="B62" s="98" t="s">
        <v>697</v>
      </c>
      <c r="C62" s="4">
        <v>98.200320882208388</v>
      </c>
      <c r="D62" s="4">
        <v>95.761512661514615</v>
      </c>
    </row>
    <row r="63" s="14" customFormat="true" x14ac:dyDescent="0.3">
      <c r="A63" s="98" t="s">
        <v>669</v>
      </c>
      <c r="B63" s="98" t="s">
        <v>707</v>
      </c>
      <c r="C63" s="4">
        <v>98.5</v>
      </c>
      <c r="D63" s="4">
        <v>92.984063522248277</v>
      </c>
    </row>
    <row r="64" s="14" customFormat="true" x14ac:dyDescent="0.3">
      <c r="A64" s="98" t="s">
        <v>666</v>
      </c>
      <c r="B64" s="98" t="s">
        <v>704</v>
      </c>
      <c r="C64" s="4">
        <v>100</v>
      </c>
      <c r="D64" s="4">
        <v>100</v>
      </c>
    </row>
    <row r="65" s="14" customFormat="true" x14ac:dyDescent="0.3">
      <c r="A65" s="98" t="s">
        <v>484</v>
      </c>
      <c r="B65" s="98" t="s">
        <v>485</v>
      </c>
      <c r="C65" s="4">
        <v>45.839062417219751</v>
      </c>
      <c r="D65" s="4">
        <v>13.02592199037163</v>
      </c>
    </row>
    <row r="66" s="14" customFormat="true" x14ac:dyDescent="0.3">
      <c r="A66" s="98" t="s">
        <v>663</v>
      </c>
      <c r="B66" s="98" t="s">
        <v>701</v>
      </c>
      <c r="C66" s="4">
        <v>99.565686669215125</v>
      </c>
      <c r="D66" s="4">
        <v>97.256327015860975</v>
      </c>
    </row>
    <row r="67" s="14" customFormat="true" x14ac:dyDescent="0.3">
      <c r="A67" s="98" t="s">
        <v>492</v>
      </c>
      <c r="B67" s="98" t="s">
        <v>493</v>
      </c>
      <c r="C67" s="4">
        <v>73.73615474397505</v>
      </c>
      <c r="D67" s="4">
        <v>6.0409768993594808</v>
      </c>
    </row>
    <row r="68" s="14" customFormat="true" x14ac:dyDescent="0.3">
      <c r="A68" s="98" t="s">
        <v>651</v>
      </c>
      <c r="B68" s="98" t="s">
        <v>689</v>
      </c>
      <c r="C68" s="4">
        <v>83.832499383197785</v>
      </c>
      <c r="D68" s="4">
        <v>63.130362102469391</v>
      </c>
    </row>
    <row r="69" s="14" customFormat="true" x14ac:dyDescent="0.3">
      <c r="A69" s="98" t="s">
        <v>654</v>
      </c>
      <c r="B69" s="98" t="s">
        <v>692</v>
      </c>
      <c r="C69" s="4">
        <v>73.780888618381141</v>
      </c>
      <c r="D69" s="4">
        <v>73.011738037682022</v>
      </c>
    </row>
    <row r="70" s="14" customFormat="true" x14ac:dyDescent="0.3">
      <c r="A70" s="98" t="s">
        <v>643</v>
      </c>
      <c r="B70" s="98" t="s">
        <v>681</v>
      </c>
      <c r="C70" s="4">
        <v>64.199266802612797</v>
      </c>
      <c r="D70" s="4">
        <v>63.961968082321476</v>
      </c>
    </row>
    <row r="71" s="14" customFormat="true" x14ac:dyDescent="0.3">
      <c r="A71" s="98" t="s">
        <v>498</v>
      </c>
      <c r="B71" s="98" t="s">
        <v>499</v>
      </c>
      <c r="C71" s="4">
        <v>33.130922458145548</v>
      </c>
      <c r="D71" s="4">
        <v>27.06519429568511</v>
      </c>
    </row>
    <row r="72" s="14" customFormat="true" x14ac:dyDescent="0.3">
      <c r="A72" s="98" t="s">
        <v>635</v>
      </c>
      <c r="B72" s="98" t="s">
        <v>673</v>
      </c>
      <c r="C72" s="4">
        <v>51.248181818181372</v>
      </c>
      <c r="D72" s="4">
        <v>45.784913740429431</v>
      </c>
    </row>
    <row r="73" s="14" customFormat="true" x14ac:dyDescent="0.3">
      <c r="A73" s="98" t="s">
        <v>632</v>
      </c>
      <c r="B73" s="98" t="s">
        <v>672</v>
      </c>
      <c r="C73" s="4">
        <v>78.363666964403222</v>
      </c>
      <c r="D73" s="4">
        <v>52.432540996380077</v>
      </c>
    </row>
    <row r="74" s="14" customFormat="true" x14ac:dyDescent="0.3">
      <c r="A74" s="98" t="s">
        <v>667</v>
      </c>
      <c r="B74" s="98" t="s">
        <v>705</v>
      </c>
      <c r="C74" s="4">
        <v>85</v>
      </c>
      <c r="D74" s="4">
        <v>70.371500000000012</v>
      </c>
    </row>
    <row r="75" s="14" customFormat="true" x14ac:dyDescent="0.3">
      <c r="A75" s="98" t="s">
        <v>505</v>
      </c>
      <c r="B75" s="98" t="s">
        <v>506</v>
      </c>
      <c r="C75" s="4">
        <v>55.640033048266503</v>
      </c>
      <c r="D75" s="4">
        <v>11.395625263590979</v>
      </c>
    </row>
    <row r="76" s="14" customFormat="true" x14ac:dyDescent="0.3">
      <c r="A76" s="98" t="s">
        <v>660</v>
      </c>
      <c r="B76" s="98" t="s">
        <v>698</v>
      </c>
      <c r="C76" s="4">
        <v>69.323388457204445</v>
      </c>
      <c r="D76" s="4">
        <v>65.881241033525939</v>
      </c>
    </row>
    <row r="77" s="14" customFormat="true" x14ac:dyDescent="0.3">
      <c r="A77" s="98" t="s">
        <v>650</v>
      </c>
      <c r="B77" s="98" t="s">
        <v>688</v>
      </c>
      <c r="C77" s="4">
        <v>54.526764294858708</v>
      </c>
      <c r="D77" s="4">
        <v>54.041242083734211</v>
      </c>
    </row>
    <row r="78" s="14" customFormat="true" x14ac:dyDescent="0.3">
      <c r="A78" s="98" t="s">
        <v>652</v>
      </c>
      <c r="B78" s="98" t="s">
        <v>690</v>
      </c>
      <c r="C78" s="4">
        <v>99.984375412014671</v>
      </c>
      <c r="D78" s="4">
        <v>96.620176145389593</v>
      </c>
    </row>
    <row r="79" x14ac:dyDescent="0.3">
      <c r="A79" s="98" t="s">
        <v>662</v>
      </c>
      <c r="B79" s="98" t="s">
        <v>700</v>
      </c>
      <c r="C79" s="4">
        <v>86.21160758334382</v>
      </c>
      <c r="D79" s="4">
        <v>85.603806527006952</v>
      </c>
    </row>
    <row r="80" x14ac:dyDescent="0.3">
      <c r="A80" s="98" t="s">
        <v>644</v>
      </c>
      <c r="B80" s="98" t="s">
        <v>682</v>
      </c>
      <c r="C80" s="4">
        <v>98.109383435187326</v>
      </c>
      <c r="D80" s="4">
        <v>98.011151422566073</v>
      </c>
    </row>
    <row r="81" x14ac:dyDescent="0.3">
      <c r="A81" s="98" t="s">
        <v>511</v>
      </c>
      <c r="B81" s="98" t="s">
        <v>512</v>
      </c>
      <c r="C81" s="4">
        <v>14.651758536015841</v>
      </c>
      <c r="D81" s="4"/>
    </row>
    <row r="82" x14ac:dyDescent="0.3">
      <c r="A82" s="98" t="s">
        <v>520</v>
      </c>
      <c r="B82" s="98" t="s">
        <v>521</v>
      </c>
      <c r="C82" s="4">
        <v>83.27554416617977</v>
      </c>
      <c r="D82" s="4">
        <v>58.519751803591127</v>
      </c>
    </row>
    <row r="83" x14ac:dyDescent="0.3">
      <c r="A83" s="98" t="s">
        <v>522</v>
      </c>
      <c r="B83" s="98" t="s">
        <v>523</v>
      </c>
      <c r="C83" s="4">
        <v>28.682372045840921</v>
      </c>
      <c r="D83" s="4"/>
    </row>
    <row r="84" x14ac:dyDescent="0.3">
      <c r="A84" s="98" t="s">
        <v>525</v>
      </c>
      <c r="B84" s="98" t="s">
        <v>526</v>
      </c>
      <c r="C84" s="4">
        <v>51.081759144033349</v>
      </c>
      <c r="D84" s="4">
        <v>31.272361664048319</v>
      </c>
    </row>
    <row r="85" x14ac:dyDescent="0.3">
      <c r="A85" s="98" t="s">
        <v>664</v>
      </c>
      <c r="B85" s="98" t="s">
        <v>702</v>
      </c>
      <c r="C85" s="4">
        <v>97.025772225251288</v>
      </c>
      <c r="D85" s="4">
        <v>96.318208294503819</v>
      </c>
    </row>
    <row r="86" x14ac:dyDescent="0.3">
      <c r="A86" s="98" t="s">
        <v>634</v>
      </c>
      <c r="B86" s="98" t="s">
        <v>670</v>
      </c>
      <c r="C86" s="4">
        <v>22.69526179995168</v>
      </c>
      <c r="D86" s="4"/>
    </row>
    <row r="87" x14ac:dyDescent="0.3">
      <c r="A87" s="98" t="s">
        <v>708</v>
      </c>
      <c r="B87" s="98" t="s">
        <v>708</v>
      </c>
      <c r="C87" s="4"/>
      <c r="D87" s="4"/>
    </row>
    <row r="88" x14ac:dyDescent="0.3">
      <c r="A88" s="98" t="s">
        <v>708</v>
      </c>
      <c r="B88" s="98" t="s">
        <v>708</v>
      </c>
      <c r="C88" s="4"/>
      <c r="D88" s="4"/>
    </row>
    <row r="89" x14ac:dyDescent="0.3">
      <c r="A89" s="98" t="s">
        <v>708</v>
      </c>
      <c r="B89" s="98" t="s">
        <v>708</v>
      </c>
      <c r="C89" s="4"/>
      <c r="D89" s="4"/>
    </row>
    <row r="90" x14ac:dyDescent="0.3">
      <c r="A90" s="98" t="s">
        <v>708</v>
      </c>
      <c r="B90" s="98" t="s">
        <v>708</v>
      </c>
      <c r="C90" s="4"/>
      <c r="D90" s="4"/>
    </row>
    <row r="91" x14ac:dyDescent="0.3">
      <c r="A91" s="98" t="s">
        <v>708</v>
      </c>
      <c r="B91" s="98" t="s">
        <v>708</v>
      </c>
      <c r="C91" s="4"/>
      <c r="D91" s="4"/>
    </row>
    <row r="92" x14ac:dyDescent="0.3">
      <c r="A92" s="98" t="s">
        <v>708</v>
      </c>
      <c r="B92" s="98" t="s">
        <v>708</v>
      </c>
      <c r="C92" s="4"/>
      <c r="D92" s="4"/>
    </row>
    <row r="93" x14ac:dyDescent="0.3">
      <c r="A93" s="98" t="s">
        <v>708</v>
      </c>
      <c r="B93" s="98" t="s">
        <v>708</v>
      </c>
      <c r="C93" s="4"/>
      <c r="D93" s="4"/>
    </row>
    <row r="94" x14ac:dyDescent="0.3">
      <c r="A94" s="98" t="s">
        <v>708</v>
      </c>
      <c r="B94" s="98" t="s">
        <v>708</v>
      </c>
      <c r="C94" s="4"/>
      <c r="D94" s="4"/>
    </row>
    <row r="95" x14ac:dyDescent="0.3">
      <c r="A95" s="98" t="s">
        <v>708</v>
      </c>
      <c r="B95" s="98" t="s">
        <v>708</v>
      </c>
      <c r="C95" s="4"/>
      <c r="D95" s="4"/>
    </row>
    <row r="96" x14ac:dyDescent="0.3">
      <c r="A96" s="98" t="s">
        <v>708</v>
      </c>
      <c r="B96" s="98" t="s">
        <v>708</v>
      </c>
      <c r="C96" s="4"/>
      <c r="D96" s="4"/>
    </row>
    <row r="97" x14ac:dyDescent="0.3">
      <c r="A97" s="98" t="s">
        <v>708</v>
      </c>
      <c r="B97" s="98" t="s">
        <v>708</v>
      </c>
      <c r="C97" s="4"/>
      <c r="D97" s="4"/>
    </row>
    <row r="98" x14ac:dyDescent="0.3">
      <c r="A98" s="98" t="s">
        <v>708</v>
      </c>
      <c r="B98" s="98" t="s">
        <v>708</v>
      </c>
      <c r="C98" s="4"/>
      <c r="D98" s="4"/>
    </row>
    <row r="99" x14ac:dyDescent="0.3">
      <c r="A99" s="98" t="s">
        <v>708</v>
      </c>
      <c r="B99" s="98" t="s">
        <v>708</v>
      </c>
      <c r="C99" s="4"/>
      <c r="D99" s="4"/>
    </row>
    <row r="100" x14ac:dyDescent="0.3">
      <c r="A100" s="98" t="s">
        <v>708</v>
      </c>
      <c r="B100" s="98" t="s">
        <v>708</v>
      </c>
      <c r="C100" s="4"/>
      <c r="D100" s="4"/>
    </row>
    <row r="101" x14ac:dyDescent="0.3">
      <c r="A101" s="98" t="s">
        <v>708</v>
      </c>
      <c r="B101" s="98" t="s">
        <v>708</v>
      </c>
      <c r="C101" s="4"/>
      <c r="D101" s="4"/>
    </row>
    <row r="102" x14ac:dyDescent="0.3">
      <c r="A102" s="98" t="s">
        <v>708</v>
      </c>
      <c r="B102" s="98" t="s">
        <v>708</v>
      </c>
      <c r="C102" s="4"/>
      <c r="D102" s="4"/>
    </row>
    <row r="103" x14ac:dyDescent="0.3">
      <c r="A103" s="98" t="s">
        <v>708</v>
      </c>
      <c r="B103" s="98" t="s">
        <v>708</v>
      </c>
      <c r="C103" s="4"/>
      <c r="D103" s="4"/>
    </row>
    <row r="104" x14ac:dyDescent="0.3">
      <c r="A104" s="98" t="s">
        <v>708</v>
      </c>
      <c r="B104" s="98" t="s">
        <v>708</v>
      </c>
      <c r="C104" s="4"/>
      <c r="D104" s="4"/>
    </row>
    <row r="105" x14ac:dyDescent="0.3">
      <c r="A105" s="98" t="s">
        <v>708</v>
      </c>
      <c r="B105" s="98" t="s">
        <v>708</v>
      </c>
      <c r="C105" s="4"/>
      <c r="D105" s="4"/>
    </row>
    <row r="106" x14ac:dyDescent="0.3">
      <c r="A106" s="98" t="s">
        <v>708</v>
      </c>
      <c r="B106" s="98" t="s">
        <v>708</v>
      </c>
      <c r="C106" s="4"/>
      <c r="D106" s="4"/>
    </row>
    <row r="107" x14ac:dyDescent="0.3">
      <c r="A107" s="98" t="s">
        <v>708</v>
      </c>
      <c r="B107" s="98" t="s">
        <v>708</v>
      </c>
      <c r="C107" s="4"/>
      <c r="D107" s="4"/>
    </row>
    <row r="108" x14ac:dyDescent="0.3">
      <c r="A108" s="98" t="s">
        <v>708</v>
      </c>
      <c r="B108" s="98" t="s">
        <v>708</v>
      </c>
      <c r="C108" s="4"/>
      <c r="D108" s="4"/>
    </row>
    <row r="109" x14ac:dyDescent="0.3">
      <c r="A109" s="98" t="s">
        <v>708</v>
      </c>
      <c r="B109" s="98" t="s">
        <v>708</v>
      </c>
      <c r="C109" s="4"/>
      <c r="D109" s="4"/>
    </row>
    <row r="110" x14ac:dyDescent="0.3">
      <c r="A110" s="98" t="s">
        <v>708</v>
      </c>
      <c r="B110" s="98" t="s">
        <v>708</v>
      </c>
      <c r="C110" s="4"/>
      <c r="D110" s="4"/>
    </row>
    <row r="111" x14ac:dyDescent="0.3">
      <c r="A111" s="98" t="s">
        <v>708</v>
      </c>
      <c r="B111" s="98" t="s">
        <v>708</v>
      </c>
      <c r="C111" s="4"/>
      <c r="D111" s="4"/>
    </row>
    <row r="112" x14ac:dyDescent="0.3">
      <c r="A112" s="98" t="s">
        <v>708</v>
      </c>
      <c r="B112" s="98" t="s">
        <v>708</v>
      </c>
      <c r="C112" s="4"/>
      <c r="D112" s="4"/>
    </row>
    <row r="113" x14ac:dyDescent="0.3">
      <c r="A113" s="98" t="s">
        <v>708</v>
      </c>
      <c r="B113" s="98" t="s">
        <v>708</v>
      </c>
      <c r="C113" s="4"/>
      <c r="D113" s="4"/>
    </row>
    <row r="114" x14ac:dyDescent="0.3">
      <c r="A114" s="98" t="s">
        <v>708</v>
      </c>
      <c r="B114" s="98" t="s">
        <v>708</v>
      </c>
      <c r="C114" s="4"/>
      <c r="D114" s="4"/>
    </row>
    <row r="115" x14ac:dyDescent="0.3">
      <c r="A115" s="98" t="s">
        <v>708</v>
      </c>
      <c r="B115" s="98" t="s">
        <v>708</v>
      </c>
      <c r="C115" s="4"/>
      <c r="D115" s="4"/>
    </row>
    <row r="116" x14ac:dyDescent="0.3">
      <c r="A116" s="98" t="s">
        <v>708</v>
      </c>
      <c r="B116" s="98" t="s">
        <v>708</v>
      </c>
      <c r="C116" s="4"/>
      <c r="D116" s="4"/>
    </row>
    <row r="117" x14ac:dyDescent="0.3">
      <c r="A117" s="98" t="s">
        <v>708</v>
      </c>
      <c r="B117" s="98" t="s">
        <v>708</v>
      </c>
      <c r="C117" s="4"/>
      <c r="D117" s="4"/>
    </row>
    <row r="118" x14ac:dyDescent="0.3">
      <c r="A118" s="98" t="s">
        <v>708</v>
      </c>
      <c r="B118" s="98" t="s">
        <v>708</v>
      </c>
      <c r="C118" s="4"/>
      <c r="D118" s="4"/>
    </row>
    <row r="119" x14ac:dyDescent="0.3">
      <c r="A119" s="98" t="s">
        <v>708</v>
      </c>
      <c r="B119" s="98" t="s">
        <v>708</v>
      </c>
      <c r="C119" s="4"/>
      <c r="D119" s="4"/>
    </row>
    <row r="120" x14ac:dyDescent="0.3">
      <c r="A120" s="98" t="s">
        <v>708</v>
      </c>
      <c r="B120" s="98" t="s">
        <v>708</v>
      </c>
      <c r="C120" s="4"/>
      <c r="D120" s="4"/>
    </row>
    <row r="121" x14ac:dyDescent="0.3">
      <c r="A121" s="98" t="s">
        <v>708</v>
      </c>
      <c r="B121" s="98" t="s">
        <v>708</v>
      </c>
      <c r="C121" s="4"/>
      <c r="D121" s="4"/>
    </row>
    <row r="122" x14ac:dyDescent="0.3">
      <c r="A122" s="98" t="s">
        <v>708</v>
      </c>
      <c r="B122" s="98" t="s">
        <v>708</v>
      </c>
      <c r="C122" s="4"/>
      <c r="D122" s="4"/>
    </row>
    <row r="123" x14ac:dyDescent="0.3">
      <c r="A123" s="98" t="s">
        <v>708</v>
      </c>
      <c r="B123" s="98" t="s">
        <v>708</v>
      </c>
      <c r="C123" s="4"/>
      <c r="D123" s="4"/>
    </row>
    <row r="124" x14ac:dyDescent="0.3">
      <c r="A124" s="98" t="s">
        <v>708</v>
      </c>
      <c r="B124" s="98" t="s">
        <v>708</v>
      </c>
      <c r="C124" s="4"/>
      <c r="D124" s="4"/>
    </row>
    <row r="125" x14ac:dyDescent="0.3">
      <c r="A125" s="98" t="s">
        <v>708</v>
      </c>
      <c r="B125" s="98" t="s">
        <v>708</v>
      </c>
      <c r="C125" s="4"/>
      <c r="D125" s="4"/>
    </row>
    <row r="126" x14ac:dyDescent="0.3">
      <c r="A126" s="98" t="s">
        <v>708</v>
      </c>
      <c r="B126" s="98" t="s">
        <v>708</v>
      </c>
      <c r="C126" s="4"/>
      <c r="D126" s="4"/>
    </row>
    <row r="127" x14ac:dyDescent="0.3">
      <c r="A127" s="98" t="s">
        <v>708</v>
      </c>
      <c r="B127" s="98" t="s">
        <v>708</v>
      </c>
      <c r="C127" s="4"/>
      <c r="D127" s="4"/>
    </row>
    <row r="128" x14ac:dyDescent="0.3">
      <c r="A128" s="98" t="s">
        <v>708</v>
      </c>
      <c r="B128" s="98" t="s">
        <v>708</v>
      </c>
      <c r="C128" s="4"/>
      <c r="D128" s="4"/>
    </row>
    <row r="129" x14ac:dyDescent="0.3">
      <c r="A129" s="98" t="s">
        <v>708</v>
      </c>
      <c r="B129" s="98" t="s">
        <v>708</v>
      </c>
      <c r="C129" s="4"/>
      <c r="D129" s="4"/>
    </row>
    <row r="130" x14ac:dyDescent="0.3">
      <c r="A130" s="98" t="s">
        <v>708</v>
      </c>
      <c r="B130" s="98" t="s">
        <v>708</v>
      </c>
      <c r="C130" s="4"/>
      <c r="D130" s="4"/>
    </row>
    <row r="131" x14ac:dyDescent="0.3">
      <c r="A131" s="98" t="s">
        <v>708</v>
      </c>
      <c r="B131" s="98" t="s">
        <v>708</v>
      </c>
      <c r="C131" s="4"/>
      <c r="D131" s="4"/>
    </row>
    <row r="132" x14ac:dyDescent="0.3">
      <c r="A132" s="98" t="s">
        <v>708</v>
      </c>
      <c r="B132" s="98" t="s">
        <v>708</v>
      </c>
      <c r="C132" s="4"/>
      <c r="D132" s="4"/>
    </row>
    <row r="133" x14ac:dyDescent="0.3">
      <c r="A133" s="98" t="s">
        <v>708</v>
      </c>
      <c r="B133" s="98" t="s">
        <v>708</v>
      </c>
      <c r="C133" s="4"/>
      <c r="D133" s="4"/>
    </row>
    <row r="134" x14ac:dyDescent="0.3">
      <c r="A134" s="98"/>
      <c r="B134" s="98"/>
      <c r="C134" s="99"/>
      <c r="D134" s="99"/>
    </row>
    <row r="135" x14ac:dyDescent="0.3">
      <c r="A135" s="98"/>
      <c r="B135" s="98"/>
      <c r="C135" s="99"/>
      <c r="D135" s="99"/>
    </row>
    <row r="136" x14ac:dyDescent="0.3">
      <c r="A136" s="98"/>
      <c r="B136" s="98"/>
      <c r="C136" s="99"/>
      <c r="D136" s="99"/>
    </row>
    <row r="137" x14ac:dyDescent="0.3">
      <c r="A137" s="98"/>
      <c r="B137" s="98"/>
      <c r="C137" s="99"/>
      <c r="D137" s="99"/>
    </row>
    <row r="138" x14ac:dyDescent="0.3">
      <c r="A138" s="98"/>
      <c r="B138" s="98"/>
      <c r="C138" s="99"/>
      <c r="D138" s="99"/>
    </row>
    <row r="139" x14ac:dyDescent="0.3">
      <c r="A139" s="98"/>
      <c r="B139" s="98"/>
      <c r="C139" s="99"/>
      <c r="D139" s="99"/>
    </row>
    <row r="140" x14ac:dyDescent="0.3">
      <c r="A140" s="98"/>
      <c r="B140" s="98"/>
      <c r="C140" s="99"/>
      <c r="D140" s="99"/>
    </row>
    <row r="141" x14ac:dyDescent="0.3">
      <c r="A141" s="98"/>
      <c r="B141" s="98"/>
      <c r="C141" s="99"/>
      <c r="D141" s="99"/>
    </row>
    <row r="142" x14ac:dyDescent="0.3">
      <c r="A142" s="98"/>
      <c r="B142" s="98"/>
      <c r="C142" s="99"/>
      <c r="D142" s="99"/>
    </row>
    <row r="143" x14ac:dyDescent="0.3">
      <c r="A143" s="98"/>
      <c r="B143" s="98"/>
      <c r="C143" s="99"/>
      <c r="D143" s="99"/>
    </row>
    <row r="144" x14ac:dyDescent="0.3">
      <c r="A144" s="98"/>
      <c r="B144" s="98"/>
      <c r="C144" s="99"/>
      <c r="D144" s="99"/>
    </row>
    <row r="145" x14ac:dyDescent="0.3">
      <c r="A145" s="98"/>
      <c r="B145" s="98"/>
      <c r="C145" s="99"/>
      <c r="D145" s="99"/>
    </row>
    <row r="146" x14ac:dyDescent="0.3">
      <c r="A146" s="98"/>
      <c r="B146" s="98"/>
      <c r="C146" s="99"/>
      <c r="D146" s="99"/>
    </row>
    <row r="147" x14ac:dyDescent="0.3">
      <c r="A147" s="98"/>
      <c r="B147" s="98"/>
      <c r="C147" s="99"/>
      <c r="D147" s="99"/>
    </row>
    <row r="148" x14ac:dyDescent="0.3">
      <c r="A148" s="98"/>
      <c r="B148" s="98"/>
      <c r="C148" s="99"/>
      <c r="D148" s="99"/>
    </row>
    <row r="149" x14ac:dyDescent="0.3">
      <c r="A149" s="98"/>
      <c r="B149" s="98"/>
      <c r="C149" s="99"/>
      <c r="D149" s="99"/>
    </row>
    <row r="150" x14ac:dyDescent="0.3">
      <c r="A150" s="98"/>
      <c r="B150" s="98"/>
      <c r="C150" s="99"/>
      <c r="D150" s="99"/>
    </row>
    <row r="151" x14ac:dyDescent="0.3">
      <c r="A151" s="98"/>
      <c r="B151" s="98"/>
      <c r="C151" s="99"/>
      <c r="D151" s="99"/>
    </row>
    <row r="152" x14ac:dyDescent="0.3">
      <c r="A152" s="98"/>
      <c r="B152" s="98"/>
      <c r="C152" s="99"/>
      <c r="D152" s="99"/>
    </row>
    <row r="153" x14ac:dyDescent="0.3">
      <c r="A153" s="98"/>
      <c r="B153" s="98"/>
      <c r="C153" s="99"/>
      <c r="D153" s="99"/>
    </row>
    <row r="154" x14ac:dyDescent="0.3">
      <c r="A154" s="98"/>
      <c r="B154" s="98"/>
      <c r="C154" s="99"/>
      <c r="D154" s="99"/>
    </row>
    <row r="155" x14ac:dyDescent="0.3">
      <c r="A155" s="98"/>
      <c r="B155" s="98"/>
      <c r="C155" s="99"/>
      <c r="D155" s="99"/>
    </row>
    <row r="156" x14ac:dyDescent="0.3">
      <c r="A156" s="98"/>
      <c r="B156" s="98"/>
      <c r="C156" s="99"/>
      <c r="D156" s="99"/>
    </row>
    <row r="157" x14ac:dyDescent="0.3">
      <c r="A157" s="98"/>
      <c r="B157" s="98"/>
      <c r="C157" s="99"/>
      <c r="D157" s="99"/>
    </row>
    <row r="158" x14ac:dyDescent="0.3">
      <c r="A158" s="98"/>
      <c r="B158" s="98"/>
      <c r="C158" s="99"/>
      <c r="D158" s="99"/>
    </row>
    <row r="159" x14ac:dyDescent="0.3">
      <c r="A159" s="98"/>
      <c r="B159" s="98"/>
      <c r="C159" s="99"/>
      <c r="D159" s="99"/>
    </row>
    <row r="160" x14ac:dyDescent="0.3">
      <c r="A160" s="98"/>
      <c r="B160" s="98"/>
      <c r="C160" s="99"/>
      <c r="D160" s="99"/>
    </row>
    <row r="161" x14ac:dyDescent="0.3">
      <c r="A161" s="98"/>
      <c r="B161" s="98"/>
      <c r="C161" s="99"/>
      <c r="D161" s="99"/>
    </row>
    <row r="162" x14ac:dyDescent="0.3">
      <c r="A162" s="98"/>
      <c r="B162" s="98"/>
      <c r="C162" s="99"/>
      <c r="D162" s="99"/>
    </row>
    <row r="163" x14ac:dyDescent="0.3">
      <c r="A163" s="98"/>
      <c r="B163" s="98"/>
      <c r="C163" s="99"/>
      <c r="D163" s="99"/>
    </row>
    <row r="164" x14ac:dyDescent="0.3">
      <c r="A164" s="98"/>
      <c r="B164" s="98"/>
      <c r="C164" s="99"/>
      <c r="D164" s="99"/>
    </row>
    <row r="165" x14ac:dyDescent="0.3">
      <c r="A165" s="98"/>
      <c r="B165" s="98"/>
      <c r="C165" s="99"/>
      <c r="D165" s="99"/>
    </row>
    <row r="166" x14ac:dyDescent="0.3">
      <c r="A166" s="98"/>
      <c r="B166" s="98"/>
      <c r="C166" s="99"/>
      <c r="D166" s="99"/>
    </row>
    <row r="167" x14ac:dyDescent="0.3">
      <c r="A167" s="98"/>
      <c r="B167" s="98"/>
      <c r="C167" s="99"/>
      <c r="D167" s="99"/>
    </row>
    <row r="168" x14ac:dyDescent="0.3">
      <c r="A168" s="98"/>
      <c r="B168" s="98"/>
      <c r="C168" s="99"/>
      <c r="D168" s="99"/>
    </row>
    <row r="169" x14ac:dyDescent="0.3">
      <c r="A169" s="98"/>
      <c r="B169" s="98"/>
      <c r="C169" s="99"/>
      <c r="D169" s="99"/>
    </row>
    <row r="170" x14ac:dyDescent="0.3">
      <c r="A170" s="98"/>
      <c r="B170" s="98"/>
      <c r="C170" s="99"/>
      <c r="D170" s="99"/>
    </row>
    <row r="171" x14ac:dyDescent="0.3">
      <c r="A171" s="98"/>
      <c r="B171" s="98"/>
      <c r="C171" s="99"/>
      <c r="D171" s="99"/>
    </row>
    <row r="172" x14ac:dyDescent="0.3">
      <c r="A172" s="98"/>
      <c r="B172" s="98"/>
      <c r="C172" s="99"/>
      <c r="D172" s="99"/>
    </row>
    <row r="173" x14ac:dyDescent="0.3">
      <c r="A173" s="98"/>
      <c r="B173" s="98"/>
      <c r="C173" s="99"/>
      <c r="D173" s="99"/>
    </row>
    <row r="174" x14ac:dyDescent="0.3">
      <c r="A174" s="98"/>
      <c r="B174" s="98"/>
      <c r="C174" s="99"/>
      <c r="D174" s="99"/>
    </row>
    <row r="175" x14ac:dyDescent="0.3">
      <c r="A175" s="98"/>
      <c r="B175" s="98"/>
      <c r="C175" s="99"/>
      <c r="D175" s="99"/>
    </row>
    <row r="176" x14ac:dyDescent="0.3">
      <c r="A176" s="98"/>
      <c r="B176" s="98"/>
      <c r="C176" s="99"/>
      <c r="D176" s="99"/>
    </row>
    <row r="177" x14ac:dyDescent="0.3">
      <c r="A177" s="98"/>
      <c r="B177" s="98"/>
      <c r="C177" s="99"/>
      <c r="D177" s="99"/>
    </row>
    <row r="178" x14ac:dyDescent="0.3">
      <c r="A178" s="98"/>
      <c r="B178" s="98"/>
      <c r="C178" s="99"/>
      <c r="D178" s="99"/>
    </row>
    <row r="179" x14ac:dyDescent="0.3">
      <c r="A179" s="98"/>
      <c r="B179" s="98"/>
      <c r="C179" s="99"/>
      <c r="D179" s="99"/>
    </row>
    <row r="180" x14ac:dyDescent="0.3">
      <c r="A180" s="98"/>
      <c r="B180" s="98"/>
      <c r="C180" s="99"/>
      <c r="D180" s="99"/>
    </row>
    <row r="181" x14ac:dyDescent="0.3">
      <c r="A181" s="98"/>
      <c r="B181" s="98"/>
      <c r="C181" s="99"/>
      <c r="D181" s="99"/>
    </row>
    <row r="182" x14ac:dyDescent="0.3">
      <c r="A182" s="98"/>
      <c r="B182" s="98"/>
      <c r="C182" s="99"/>
      <c r="D182" s="99"/>
    </row>
    <row r="183" x14ac:dyDescent="0.3">
      <c r="A183" s="98"/>
      <c r="B183" s="98"/>
      <c r="C183" s="99"/>
      <c r="D183" s="99"/>
    </row>
    <row r="184" x14ac:dyDescent="0.3">
      <c r="A184" s="98"/>
      <c r="B184" s="98"/>
      <c r="C184" s="99"/>
      <c r="D184" s="99"/>
    </row>
    <row r="185" x14ac:dyDescent="0.3">
      <c r="A185" s="98"/>
      <c r="B185" s="98"/>
      <c r="C185" s="99"/>
      <c r="D185" s="99"/>
    </row>
    <row r="186" x14ac:dyDescent="0.3">
      <c r="A186" s="98"/>
      <c r="B186" s="98"/>
      <c r="C186" s="99"/>
      <c r="D186" s="99"/>
    </row>
    <row r="187" x14ac:dyDescent="0.3">
      <c r="A187" s="98"/>
      <c r="B187" s="98"/>
      <c r="C187" s="99"/>
      <c r="D187" s="99"/>
    </row>
    <row r="188" x14ac:dyDescent="0.3">
      <c r="A188" s="98"/>
      <c r="B188" s="98"/>
      <c r="C188" s="99"/>
      <c r="D188" s="99"/>
    </row>
    <row r="189" x14ac:dyDescent="0.3">
      <c r="A189" s="98"/>
      <c r="B189" s="98"/>
      <c r="C189" s="99"/>
      <c r="D189" s="99"/>
    </row>
    <row r="190" x14ac:dyDescent="0.3">
      <c r="A190" s="98"/>
      <c r="B190" s="98"/>
      <c r="C190" s="99"/>
      <c r="D190" s="99"/>
    </row>
    <row r="191" x14ac:dyDescent="0.3">
      <c r="A191" s="98"/>
      <c r="B191" s="98"/>
      <c r="C191" s="99"/>
      <c r="D191" s="99"/>
    </row>
    <row r="192" x14ac:dyDescent="0.3">
      <c r="A192" s="98"/>
      <c r="B192" s="98"/>
      <c r="C192" s="99"/>
      <c r="D192" s="99"/>
    </row>
    <row r="193" x14ac:dyDescent="0.3">
      <c r="A193" s="98"/>
      <c r="B193" s="98"/>
      <c r="C193" s="99"/>
      <c r="D193" s="99"/>
    </row>
    <row r="194" x14ac:dyDescent="0.3">
      <c r="A194" s="98"/>
      <c r="B194" s="98"/>
      <c r="C194" s="99"/>
      <c r="D194" s="99"/>
    </row>
    <row r="195" x14ac:dyDescent="0.3">
      <c r="A195" s="98"/>
      <c r="B195" s="98"/>
      <c r="C195" s="99"/>
      <c r="D195" s="99"/>
    </row>
    <row r="196" x14ac:dyDescent="0.3">
      <c r="A196" s="98"/>
      <c r="B196" s="98"/>
      <c r="C196" s="99"/>
      <c r="D196" s="99"/>
    </row>
    <row r="197" x14ac:dyDescent="0.3">
      <c r="A197" s="98"/>
      <c r="B197" s="98"/>
      <c r="C197" s="99"/>
      <c r="D197" s="99"/>
    </row>
    <row r="198" x14ac:dyDescent="0.3">
      <c r="A198" s="98"/>
      <c r="B198" s="98"/>
      <c r="C198" s="99"/>
      <c r="D198" s="99"/>
    </row>
    <row r="199" x14ac:dyDescent="0.3">
      <c r="A199" s="98"/>
      <c r="B199" s="98"/>
      <c r="C199" s="99"/>
      <c r="D199" s="99"/>
    </row>
    <row r="200" x14ac:dyDescent="0.3">
      <c r="A200" s="98"/>
      <c r="B200" s="98"/>
      <c r="C200" s="99"/>
      <c r="D200" s="99"/>
    </row>
    <row r="201" x14ac:dyDescent="0.3">
      <c r="A201" s="98"/>
      <c r="B201" s="98"/>
      <c r="C201" s="99"/>
      <c r="D201" s="99"/>
    </row>
    <row r="202" x14ac:dyDescent="0.3">
      <c r="A202" s="98"/>
      <c r="B202" s="98"/>
      <c r="C202" s="99"/>
      <c r="D202" s="99"/>
    </row>
    <row r="203" x14ac:dyDescent="0.3">
      <c r="A203" s="98"/>
      <c r="B203" s="98"/>
      <c r="C203" s="99"/>
      <c r="D203" s="99"/>
    </row>
    <row r="204" x14ac:dyDescent="0.3">
      <c r="A204" s="98"/>
      <c r="B204" s="98"/>
      <c r="C204" s="99"/>
      <c r="D204" s="99"/>
    </row>
    <row r="205" x14ac:dyDescent="0.3">
      <c r="A205" s="98"/>
      <c r="B205" s="98"/>
      <c r="C205" s="99"/>
      <c r="D205" s="99"/>
    </row>
    <row r="206" x14ac:dyDescent="0.3">
      <c r="A206" s="98"/>
      <c r="B206" s="98"/>
      <c r="C206" s="99"/>
      <c r="D206" s="99"/>
    </row>
    <row r="207" x14ac:dyDescent="0.3">
      <c r="A207" s="98"/>
      <c r="B207" s="98"/>
      <c r="C207" s="99"/>
      <c r="D207" s="99"/>
    </row>
    <row r="208" x14ac:dyDescent="0.3">
      <c r="A208" s="98"/>
      <c r="B208" s="98"/>
      <c r="C208" s="99"/>
      <c r="D208" s="99"/>
    </row>
    <row r="209" x14ac:dyDescent="0.3">
      <c r="A209" s="98"/>
      <c r="B209" s="98"/>
      <c r="C209" s="99"/>
      <c r="D209" s="99"/>
    </row>
    <row r="210" x14ac:dyDescent="0.3">
      <c r="A210" s="98"/>
      <c r="B210" s="98"/>
      <c r="C210" s="99"/>
      <c r="D210" s="99"/>
    </row>
    <row r="211" x14ac:dyDescent="0.3">
      <c r="A211" s="98"/>
      <c r="B211" s="98"/>
      <c r="C211" s="99"/>
      <c r="D211" s="99"/>
    </row>
    <row r="212" x14ac:dyDescent="0.3">
      <c r="A212" s="98"/>
      <c r="B212" s="98"/>
      <c r="C212" s="99"/>
      <c r="D212" s="99"/>
    </row>
    <row r="213" x14ac:dyDescent="0.3">
      <c r="A213" s="98"/>
      <c r="B213" s="98"/>
      <c r="C213" s="99"/>
      <c r="D213" s="99"/>
    </row>
    <row r="214" x14ac:dyDescent="0.3">
      <c r="A214" s="98"/>
      <c r="B214" s="98"/>
      <c r="C214" s="99"/>
      <c r="D214" s="99"/>
    </row>
    <row r="215" x14ac:dyDescent="0.3">
      <c r="A215" s="98"/>
      <c r="B215" s="98"/>
      <c r="C215" s="99"/>
      <c r="D215" s="99"/>
    </row>
    <row r="216" x14ac:dyDescent="0.3">
      <c r="A216" s="98"/>
      <c r="B216" s="98"/>
      <c r="C216" s="99"/>
      <c r="D216" s="99"/>
    </row>
    <row r="217" x14ac:dyDescent="0.3">
      <c r="A217" s="98"/>
      <c r="B217" s="98"/>
      <c r="C217" s="99"/>
      <c r="D217" s="99"/>
    </row>
    <row r="218" x14ac:dyDescent="0.3">
      <c r="A218" s="98"/>
      <c r="B218" s="98"/>
      <c r="C218" s="99"/>
      <c r="D218" s="99"/>
    </row>
    <row r="219" x14ac:dyDescent="0.3">
      <c r="A219" s="98"/>
      <c r="B219" s="98"/>
      <c r="C219" s="99"/>
      <c r="D219" s="99"/>
    </row>
    <row r="220" x14ac:dyDescent="0.3">
      <c r="A220" s="98"/>
      <c r="B220" s="98"/>
      <c r="C220" s="99"/>
      <c r="D220" s="99"/>
    </row>
    <row r="221" x14ac:dyDescent="0.3">
      <c r="A221" s="98"/>
      <c r="B221" s="98"/>
      <c r="C221" s="99"/>
      <c r="D221" s="99"/>
    </row>
    <row r="222" x14ac:dyDescent="0.3">
      <c r="A222" s="98"/>
      <c r="B222" s="98"/>
      <c r="C222" s="99"/>
      <c r="D222" s="99"/>
    </row>
    <row r="223" x14ac:dyDescent="0.3">
      <c r="A223" s="98"/>
      <c r="B223" s="98"/>
      <c r="C223" s="99"/>
      <c r="D223" s="99"/>
    </row>
    <row r="224" x14ac:dyDescent="0.3">
      <c r="A224" s="98"/>
      <c r="B224" s="98"/>
      <c r="C224" s="99"/>
      <c r="D224" s="99"/>
    </row>
    <row r="225" x14ac:dyDescent="0.3">
      <c r="A225" s="98"/>
      <c r="B225" s="98"/>
      <c r="C225" s="99"/>
      <c r="D225" s="99"/>
    </row>
    <row r="226" x14ac:dyDescent="0.3">
      <c r="A226" s="98"/>
      <c r="B226" s="98"/>
      <c r="C226" s="99"/>
      <c r="D226" s="99"/>
    </row>
    <row r="227" x14ac:dyDescent="0.3">
      <c r="A227" s="98"/>
      <c r="B227" s="98"/>
      <c r="C227" s="99"/>
      <c r="D227" s="99"/>
    </row>
    <row r="228" x14ac:dyDescent="0.3">
      <c r="A228" s="98"/>
      <c r="B228" s="98"/>
      <c r="C228" s="99"/>
      <c r="D228" s="99"/>
    </row>
    <row r="229" x14ac:dyDescent="0.3">
      <c r="A229" s="98"/>
      <c r="B229" s="98"/>
      <c r="C229" s="99"/>
      <c r="D229" s="99"/>
    </row>
    <row r="230" x14ac:dyDescent="0.3">
      <c r="A230" s="98"/>
      <c r="B230" s="98"/>
      <c r="C230" s="99"/>
      <c r="D230" s="99"/>
    </row>
    <row r="231" x14ac:dyDescent="0.3">
      <c r="A231" s="98"/>
      <c r="B231" s="98"/>
      <c r="C231" s="99"/>
      <c r="D231" s="99"/>
    </row>
    <row r="232" x14ac:dyDescent="0.3">
      <c r="A232" s="98"/>
      <c r="B232" s="98"/>
      <c r="C232" s="99"/>
      <c r="D232" s="99"/>
    </row>
    <row r="233" x14ac:dyDescent="0.3">
      <c r="A233" s="98"/>
      <c r="B233" s="98"/>
      <c r="C233" s="99"/>
      <c r="D233" s="99"/>
    </row>
    <row r="234" x14ac:dyDescent="0.3">
      <c r="A234" s="98"/>
      <c r="B234" s="98"/>
      <c r="C234" s="99"/>
      <c r="D234" s="99"/>
    </row>
    <row r="235" x14ac:dyDescent="0.3">
      <c r="A235" s="98"/>
      <c r="B235" s="98"/>
      <c r="C235" s="99"/>
      <c r="D235" s="99"/>
    </row>
    <row r="236" x14ac:dyDescent="0.3">
      <c r="A236" s="98"/>
      <c r="B236" s="98"/>
      <c r="C236" s="99"/>
      <c r="D236" s="99"/>
    </row>
    <row r="237" x14ac:dyDescent="0.3">
      <c r="A237" s="98"/>
      <c r="B237" s="98"/>
      <c r="C237" s="99"/>
      <c r="D237" s="99"/>
    </row>
    <row r="238" x14ac:dyDescent="0.3">
      <c r="A238" s="98"/>
      <c r="B238" s="98"/>
      <c r="C238" s="99"/>
      <c r="D238" s="99"/>
    </row>
    <row r="239" x14ac:dyDescent="0.3">
      <c r="A239" s="98"/>
      <c r="B239" s="98"/>
      <c r="C239" s="99"/>
      <c r="D239" s="99"/>
    </row>
    <row r="240" x14ac:dyDescent="0.3">
      <c r="A240" s="98"/>
      <c r="B240" s="98"/>
      <c r="C240" s="99"/>
      <c r="D240" s="99"/>
    </row>
    <row r="241" x14ac:dyDescent="0.3">
      <c r="A241" s="98"/>
      <c r="B241" s="98"/>
      <c r="C241" s="99"/>
      <c r="D241" s="99"/>
    </row>
    <row r="242" x14ac:dyDescent="0.3">
      <c r="A242" s="98"/>
      <c r="B242" s="98"/>
      <c r="C242" s="99"/>
      <c r="D242" s="99"/>
    </row>
    <row r="243" x14ac:dyDescent="0.3">
      <c r="A243" s="98"/>
      <c r="B243" s="98"/>
      <c r="C243" s="99"/>
      <c r="D243" s="99"/>
    </row>
    <row r="244" x14ac:dyDescent="0.3">
      <c r="A244" s="98"/>
      <c r="B244" s="98"/>
      <c r="C244" s="99"/>
      <c r="D244" s="99"/>
    </row>
    <row r="245" x14ac:dyDescent="0.3">
      <c r="A245" s="98"/>
      <c r="B245" s="98"/>
      <c r="C245" s="99"/>
      <c r="D245" s="99"/>
    </row>
    <row r="246" x14ac:dyDescent="0.3">
      <c r="A246" s="98"/>
      <c r="B246" s="98"/>
      <c r="C246" s="99"/>
      <c r="D246" s="99"/>
    </row>
    <row r="247" x14ac:dyDescent="0.3">
      <c r="A247" s="98"/>
      <c r="B247" s="98"/>
      <c r="C247" s="99"/>
      <c r="D247" s="99"/>
    </row>
    <row r="248" x14ac:dyDescent="0.3">
      <c r="A248" s="98"/>
      <c r="B248" s="98"/>
      <c r="C248" s="99"/>
      <c r="D248" s="99"/>
    </row>
    <row r="249" x14ac:dyDescent="0.3">
      <c r="A249" s="98"/>
      <c r="B249" s="98"/>
      <c r="C249" s="99"/>
      <c r="D249" s="99"/>
    </row>
    <row r="250" x14ac:dyDescent="0.3">
      <c r="A250" s="98"/>
      <c r="B250" s="98"/>
      <c r="C250" s="99"/>
      <c r="D250" s="99"/>
    </row>
    <row r="251" x14ac:dyDescent="0.3">
      <c r="A251" s="98"/>
      <c r="B251" s="98"/>
      <c r="C251" s="99"/>
      <c r="D251" s="99"/>
    </row>
    <row r="252" x14ac:dyDescent="0.3">
      <c r="A252" s="98"/>
      <c r="B252" s="98"/>
      <c r="C252" s="99"/>
      <c r="D252" s="99"/>
    </row>
    <row r="253" x14ac:dyDescent="0.3">
      <c r="A253" s="98"/>
      <c r="B253" s="98"/>
      <c r="C253" s="99"/>
      <c r="D253" s="99"/>
    </row>
    <row r="254" x14ac:dyDescent="0.3">
      <c r="A254" s="98" t="s">
        <v>302</v>
      </c>
      <c r="B254" s="98" t="s">
        <v>304</v>
      </c>
      <c r="C254" s="99">
        <v>18.254454414069819</v>
      </c>
      <c r="D254" s="99">
        <v>6.330969292579705</v>
      </c>
    </row>
  </sheetData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A6CE6-B221-46DE-8CE6-8FE9A349C6B5}">
  <sheetPr codeName="Sheet24">
    <tabColor rgb="FF358E43"/>
  </sheetPr>
  <dimension ref="A1:BC360"/>
  <sheetViews>
    <sheetView topLeftCell="A97" workbookViewId="0">
      <selection activeCell="C115" sqref="C115:C119"/>
    </sheetView>
  </sheetViews>
  <sheetFormatPr defaultRowHeight="14.4" x14ac:dyDescent="0.3"/>
  <cols>
    <col min="3" max="3" width="24.6640625" customWidth="true"/>
    <col min="12" max="12" width="21.6640625" customWidth="true"/>
    <col min="15" max="15" width="16.6640625" customWidth="true"/>
  </cols>
  <sheetData>
    <row r="1" s="14" customFormat="true" x14ac:dyDescent="0.3">
      <c r="A1" s="112" t="s">
        <v>226</v>
      </c>
    </row>
    <row r="2" s="14" customFormat="true" ht="23.4" x14ac:dyDescent="0.45">
      <c r="A2" s="214" t="s">
        <v>624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>
      <c r="L15" s="215" t="s">
        <v>387</v>
      </c>
    </row>
    <row r="16" s="14" customFormat="true" x14ac:dyDescent="0.3">
      <c r="L16" s="206" t="s">
        <v>564</v>
      </c>
    </row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ht="18" x14ac:dyDescent="0.35">
      <c r="A28" s="216" t="str">
        <f>CONCATENATE("Figure S9A: Inequalities in use of basic sanitation services in ", L16, " (%)")</f>
        <v>Figure S9A: Inequalities in use of basic sanitation services in [Select country] (%)</v>
      </c>
    </row>
    <row r="29" s="14" customFormat="true" x14ac:dyDescent="0.3">
      <c r="A29" s="19" t="s">
        <v>181</v>
      </c>
    </row>
    <row r="30" s="14" customFormat="true" x14ac:dyDescent="0.3"/>
    <row r="31" s="14" customFormat="true" x14ac:dyDescent="0.3">
      <c r="A31" s="88"/>
    </row>
    <row r="32" s="14" customFormat="true" x14ac:dyDescent="0.3">
      <c r="A32" s="88"/>
    </row>
    <row r="33" s="14" customFormat="true" x14ac:dyDescent="0.3">
      <c r="A33" s="88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</row>
    <row r="34" s="14" customFormat="true" x14ac:dyDescent="0.3"/>
    <row r="35" x14ac:dyDescent="0.3">
      <c r="A35" s="100" t="s">
        <v>213</v>
      </c>
      <c r="B35" s="100"/>
      <c r="C35" s="100"/>
      <c r="D35" s="100" t="s">
        <v>209</v>
      </c>
      <c r="E35" s="100"/>
      <c r="F35" s="100" t="s">
        <v>210</v>
      </c>
      <c r="G35" s="100"/>
      <c r="L35" t="s">
        <v>768</v>
      </c>
      <c r="M35" t="s">
        <v>803</v>
      </c>
    </row>
    <row r="36" x14ac:dyDescent="0.3">
      <c r="A36" s="207"/>
      <c r="B36" s="207"/>
      <c r="C36" s="207" t="s">
        <v>63</v>
      </c>
      <c r="D36" s="217" t="s">
        <v>57</v>
      </c>
      <c r="E36" s="217" t="s">
        <v>58</v>
      </c>
      <c r="F36" s="218"/>
      <c r="G36" s="218"/>
      <c r="L36" t="s">
        <v>769</v>
      </c>
      <c r="M36" s="4">
        <v>32.751370621938499</v>
      </c>
    </row>
    <row r="37" x14ac:dyDescent="0.3">
      <c r="A37" s="207"/>
      <c r="B37" s="207" t="s">
        <v>56</v>
      </c>
      <c r="C37" s="207" t="s">
        <v>56</v>
      </c>
      <c r="D37" s="217">
        <v>1</v>
      </c>
      <c r="E37" s="219" t="e">
        <f>VLOOKUP(C37, L35:M48, 2, FALSE)</f>
        <v>#N/A</v>
      </c>
      <c r="F37" s="218">
        <v>1</v>
      </c>
      <c r="G37" s="220" t="e">
        <f>E37</f>
        <v>#N/A</v>
      </c>
      <c r="L37" t="s">
        <v>770</v>
      </c>
      <c r="M37" s="4">
        <v>91.706931190668911</v>
      </c>
    </row>
    <row r="38" x14ac:dyDescent="0.3">
      <c r="A38" s="207"/>
      <c r="B38" s="207"/>
      <c r="C38" s="207"/>
      <c r="D38" s="217"/>
      <c r="E38" s="217"/>
      <c r="F38" s="218"/>
      <c r="G38" s="218"/>
      <c r="L38" t="s">
        <v>771</v>
      </c>
      <c r="M38" s="4">
        <v>74.810462064481527</v>
      </c>
    </row>
    <row r="39" x14ac:dyDescent="0.3">
      <c r="A39" s="207"/>
      <c r="B39" s="207" t="s">
        <v>59</v>
      </c>
      <c r="C39" s="207" t="str">
        <f>TOC!C1</f>
        <v>[Region name]</v>
      </c>
      <c r="D39" s="217">
        <v>2</v>
      </c>
      <c r="E39" s="217" t="e">
        <f>VLOOKUP(C39, L35:M48, 2, FALSE)</f>
        <v>#N/A</v>
      </c>
      <c r="F39" s="218">
        <f>D39</f>
        <v>2</v>
      </c>
      <c r="G39" s="220" t="e">
        <f>E39</f>
        <v>#N/A</v>
      </c>
      <c r="I39" t="s">
        <v>221</v>
      </c>
      <c r="L39" t="s">
        <v>631</v>
      </c>
      <c r="M39" s="4">
        <v>96.620629845121258</v>
      </c>
    </row>
    <row r="40" x14ac:dyDescent="0.3">
      <c r="A40" s="207"/>
      <c r="B40" s="207"/>
      <c r="C40" s="207"/>
      <c r="D40" s="217">
        <v>2</v>
      </c>
      <c r="E40" s="217" t="e">
        <f>IF(ISNUMBER(M36), M36, NA())</f>
        <v>#N/A</v>
      </c>
      <c r="F40" s="218"/>
      <c r="G40" s="218"/>
      <c r="L40" t="s">
        <v>772</v>
      </c>
      <c r="M40" s="4">
        <v>62.66045925478938</v>
      </c>
    </row>
    <row r="41" x14ac:dyDescent="0.3">
      <c r="A41" s="207"/>
      <c r="B41" s="207"/>
      <c r="C41" s="207"/>
      <c r="D41" s="217">
        <v>2</v>
      </c>
      <c r="E41" s="217" t="e">
        <f t="shared" ref="E41:E52" si="0">IF(ISNUMBER(M37), M37, NA())</f>
        <v>#N/A</v>
      </c>
      <c r="F41" s="218"/>
      <c r="G41" s="218"/>
      <c r="L41" t="s">
        <v>773</v>
      </c>
      <c r="M41" s="4">
        <v>85.569795033835589</v>
      </c>
    </row>
    <row r="42" x14ac:dyDescent="0.3">
      <c r="A42" s="207"/>
      <c r="B42" s="207"/>
      <c r="C42" s="207"/>
      <c r="D42" s="217">
        <v>2</v>
      </c>
      <c r="E42" s="217" t="e">
        <f t="shared" si="0"/>
        <v>#N/A</v>
      </c>
      <c r="F42" s="218"/>
      <c r="G42" s="218"/>
      <c r="L42" t="s">
        <v>56</v>
      </c>
      <c r="M42" s="4">
        <v>73.500045495922549</v>
      </c>
    </row>
    <row r="43" x14ac:dyDescent="0.3">
      <c r="A43" s="207"/>
      <c r="B43" s="207"/>
      <c r="C43" s="207"/>
      <c r="D43" s="217">
        <v>2</v>
      </c>
      <c r="E43" s="217" t="e">
        <f t="shared" si="0"/>
        <v>#N/A</v>
      </c>
      <c r="F43" s="218"/>
      <c r="G43" s="218"/>
    </row>
    <row r="44" x14ac:dyDescent="0.3">
      <c r="A44" s="207"/>
      <c r="B44" s="207"/>
      <c r="C44" s="207"/>
      <c r="D44" s="217">
        <v>2</v>
      </c>
      <c r="E44" s="217" t="e">
        <f t="shared" si="0"/>
        <v>#N/A</v>
      </c>
      <c r="F44" s="218"/>
      <c r="G44" s="218"/>
    </row>
    <row r="45" x14ac:dyDescent="0.3">
      <c r="A45" s="207"/>
      <c r="B45" s="207"/>
      <c r="C45" s="207"/>
      <c r="D45" s="217">
        <v>2</v>
      </c>
      <c r="E45" s="217" t="e">
        <f t="shared" si="0"/>
        <v>#N/A</v>
      </c>
      <c r="F45" s="218"/>
      <c r="G45" s="218"/>
    </row>
    <row r="46" x14ac:dyDescent="0.3">
      <c r="A46" s="207"/>
      <c r="B46" s="207"/>
      <c r="C46" s="207"/>
      <c r="D46" s="217">
        <v>2</v>
      </c>
      <c r="E46" s="217" t="e">
        <f t="shared" si="0"/>
        <v>#N/A</v>
      </c>
      <c r="F46" s="218"/>
      <c r="G46" s="218"/>
    </row>
    <row r="47" x14ac:dyDescent="0.3">
      <c r="A47" s="207"/>
      <c r="B47" s="207"/>
      <c r="C47" s="207"/>
      <c r="D47" s="217">
        <v>2</v>
      </c>
      <c r="E47" s="217" t="e">
        <f t="shared" si="0"/>
        <v>#N/A</v>
      </c>
      <c r="F47" s="218"/>
      <c r="G47" s="218"/>
    </row>
    <row r="48" x14ac:dyDescent="0.3">
      <c r="A48" s="207"/>
      <c r="B48" s="207"/>
      <c r="C48" s="207"/>
      <c r="D48" s="217">
        <v>2</v>
      </c>
      <c r="E48" s="217" t="e">
        <f t="shared" si="0"/>
        <v>#N/A</v>
      </c>
      <c r="F48" s="218"/>
      <c r="G48" s="218"/>
    </row>
    <row r="49" x14ac:dyDescent="0.3">
      <c r="A49" s="207"/>
      <c r="B49" s="207"/>
      <c r="C49" s="207"/>
      <c r="D49" s="217">
        <v>2</v>
      </c>
      <c r="E49" s="217" t="e">
        <f t="shared" si="0"/>
        <v>#N/A</v>
      </c>
      <c r="F49" s="218"/>
      <c r="G49" s="218"/>
    </row>
    <row r="50" x14ac:dyDescent="0.3">
      <c r="A50" s="207"/>
      <c r="B50" s="207"/>
      <c r="C50" s="207"/>
      <c r="D50" s="217">
        <v>2</v>
      </c>
      <c r="E50" s="217" t="e">
        <f t="shared" si="0"/>
        <v>#N/A</v>
      </c>
      <c r="F50" s="218"/>
      <c r="G50" s="218"/>
    </row>
    <row r="51" x14ac:dyDescent="0.3">
      <c r="A51" s="207"/>
      <c r="B51" s="207"/>
      <c r="C51" s="207"/>
      <c r="D51" s="217">
        <v>2</v>
      </c>
      <c r="E51" s="217" t="e">
        <f t="shared" si="0"/>
        <v>#N/A</v>
      </c>
      <c r="F51" s="218"/>
      <c r="G51" s="218"/>
    </row>
    <row r="52" x14ac:dyDescent="0.3">
      <c r="A52" s="207"/>
      <c r="B52" s="207"/>
      <c r="C52" s="207"/>
      <c r="D52" s="217">
        <v>2</v>
      </c>
      <c r="E52" s="217" t="e">
        <f t="shared" si="0"/>
        <v>#N/A</v>
      </c>
      <c r="F52" s="218"/>
      <c r="G52" s="218"/>
    </row>
    <row r="53" x14ac:dyDescent="0.3">
      <c r="A53" s="207"/>
      <c r="B53" s="207"/>
      <c r="C53" s="207"/>
      <c r="D53" s="97"/>
      <c r="E53" s="97"/>
      <c r="F53" s="218"/>
      <c r="G53" s="218"/>
    </row>
    <row r="54" x14ac:dyDescent="0.3">
      <c r="A54" s="207"/>
      <c r="B54" s="207"/>
      <c r="C54" s="207"/>
      <c r="D54" s="97"/>
      <c r="E54" s="97"/>
      <c r="F54" s="218"/>
      <c r="G54" s="218"/>
    </row>
    <row r="55" x14ac:dyDescent="0.3">
      <c r="A55" s="207"/>
      <c r="B55" s="207" t="s">
        <v>60</v>
      </c>
      <c r="C55" s="207" t="str">
        <f>L16</f>
        <v>[Select country]</v>
      </c>
      <c r="D55" s="97">
        <v>3</v>
      </c>
      <c r="E55" s="221">
        <f>VLOOKUP(I55,A160:F217, 6, FALSE)</f>
        <v>0</v>
      </c>
      <c r="F55" s="218">
        <f>D55</f>
        <v>3</v>
      </c>
      <c r="G55" s="220">
        <f>E55</f>
        <v>0</v>
      </c>
      <c r="I55" t="str">
        <f>C55</f>
        <v>[Select country]</v>
      </c>
    </row>
    <row r="56" x14ac:dyDescent="0.3">
      <c r="A56" s="207"/>
      <c r="B56" s="207"/>
      <c r="C56" s="207"/>
      <c r="D56" s="97">
        <v>3</v>
      </c>
      <c r="E56" s="221" t="e">
        <f>IF(ISNUMBER(F161), F161, NA())</f>
        <v>#N/A</v>
      </c>
      <c r="F56" s="218"/>
      <c r="G56" s="218"/>
    </row>
    <row r="57" x14ac:dyDescent="0.3">
      <c r="A57" s="207"/>
      <c r="B57" s="207"/>
      <c r="C57" s="207"/>
      <c r="D57" s="97">
        <v>3</v>
      </c>
      <c r="E57" s="221" t="e">
        <f t="shared" ref="E57:E111" si="1">IF(ISNUMBER(F162), F162, NA())</f>
        <v>#N/A</v>
      </c>
      <c r="F57" s="218"/>
      <c r="G57" s="218"/>
    </row>
    <row r="58" x14ac:dyDescent="0.3">
      <c r="A58" s="207"/>
      <c r="B58" s="207"/>
      <c r="C58" s="207"/>
      <c r="D58" s="97">
        <v>3</v>
      </c>
      <c r="E58" s="221" t="e">
        <f t="shared" si="1"/>
        <v>#N/A</v>
      </c>
      <c r="F58" s="218"/>
      <c r="G58" s="218"/>
    </row>
    <row r="59" x14ac:dyDescent="0.3">
      <c r="A59" s="207"/>
      <c r="B59" s="207"/>
      <c r="C59" s="207"/>
      <c r="D59" s="97">
        <v>3</v>
      </c>
      <c r="E59" s="221" t="e">
        <f t="shared" si="1"/>
        <v>#N/A</v>
      </c>
      <c r="F59" s="218"/>
      <c r="G59" s="218"/>
    </row>
    <row r="60" x14ac:dyDescent="0.3">
      <c r="A60" s="207"/>
      <c r="B60" s="207"/>
      <c r="C60" s="207"/>
      <c r="D60" s="97">
        <v>3</v>
      </c>
      <c r="E60" s="221" t="e">
        <f t="shared" si="1"/>
        <v>#N/A</v>
      </c>
      <c r="F60" s="218"/>
      <c r="G60" s="218"/>
    </row>
    <row r="61" x14ac:dyDescent="0.3">
      <c r="A61" s="207"/>
      <c r="B61" s="207"/>
      <c r="C61" s="207"/>
      <c r="D61" s="97">
        <v>3</v>
      </c>
      <c r="E61" s="221" t="e">
        <f t="shared" si="1"/>
        <v>#N/A</v>
      </c>
      <c r="F61" s="218"/>
      <c r="G61" s="218"/>
    </row>
    <row r="62" x14ac:dyDescent="0.3">
      <c r="A62" s="207"/>
      <c r="B62" s="207"/>
      <c r="C62" s="207"/>
      <c r="D62" s="97">
        <v>3</v>
      </c>
      <c r="E62" s="221" t="e">
        <f t="shared" si="1"/>
        <v>#N/A</v>
      </c>
      <c r="F62" s="218"/>
      <c r="G62" s="218"/>
    </row>
    <row r="63" x14ac:dyDescent="0.3">
      <c r="A63" s="207"/>
      <c r="B63" s="207"/>
      <c r="C63" s="207"/>
      <c r="D63" s="97">
        <v>3</v>
      </c>
      <c r="E63" s="221" t="e">
        <f t="shared" si="1"/>
        <v>#N/A</v>
      </c>
      <c r="F63" s="218"/>
      <c r="G63" s="218"/>
    </row>
    <row r="64" x14ac:dyDescent="0.3">
      <c r="A64" s="207"/>
      <c r="B64" s="207"/>
      <c r="C64" s="207"/>
      <c r="D64" s="97">
        <v>3</v>
      </c>
      <c r="E64" s="221" t="e">
        <f t="shared" si="1"/>
        <v>#N/A</v>
      </c>
      <c r="F64" s="218"/>
      <c r="G64" s="218"/>
    </row>
    <row r="65" x14ac:dyDescent="0.3">
      <c r="A65" s="207"/>
      <c r="B65" s="207"/>
      <c r="C65" s="207"/>
      <c r="D65" s="97">
        <v>3</v>
      </c>
      <c r="E65" s="221" t="e">
        <f t="shared" si="1"/>
        <v>#N/A</v>
      </c>
      <c r="F65" s="218"/>
      <c r="G65" s="218"/>
    </row>
    <row r="66" x14ac:dyDescent="0.3">
      <c r="A66" s="207"/>
      <c r="B66" s="207"/>
      <c r="C66" s="207"/>
      <c r="D66" s="97">
        <v>3</v>
      </c>
      <c r="E66" s="221" t="e">
        <f t="shared" si="1"/>
        <v>#N/A</v>
      </c>
      <c r="F66" s="218"/>
      <c r="G66" s="218"/>
    </row>
    <row r="67" x14ac:dyDescent="0.3">
      <c r="A67" s="207"/>
      <c r="B67" s="207"/>
      <c r="C67" s="207"/>
      <c r="D67" s="97">
        <v>3</v>
      </c>
      <c r="E67" s="221" t="e">
        <f t="shared" si="1"/>
        <v>#N/A</v>
      </c>
      <c r="F67" s="218"/>
      <c r="G67" s="218"/>
    </row>
    <row r="68" x14ac:dyDescent="0.3">
      <c r="A68" s="207"/>
      <c r="B68" s="207"/>
      <c r="C68" s="207"/>
      <c r="D68" s="97">
        <v>3</v>
      </c>
      <c r="E68" s="221" t="e">
        <f t="shared" si="1"/>
        <v>#N/A</v>
      </c>
      <c r="F68" s="218"/>
      <c r="G68" s="218"/>
    </row>
    <row r="69" x14ac:dyDescent="0.3">
      <c r="A69" s="207"/>
      <c r="B69" s="207"/>
      <c r="C69" s="207"/>
      <c r="D69" s="97">
        <v>3</v>
      </c>
      <c r="E69" s="221" t="e">
        <f t="shared" si="1"/>
        <v>#N/A</v>
      </c>
      <c r="F69" s="218"/>
      <c r="G69" s="218"/>
    </row>
    <row r="70" x14ac:dyDescent="0.3">
      <c r="A70" s="207"/>
      <c r="B70" s="207"/>
      <c r="C70" s="207"/>
      <c r="D70" s="97">
        <v>3</v>
      </c>
      <c r="E70" s="221" t="e">
        <f t="shared" si="1"/>
        <v>#N/A</v>
      </c>
      <c r="F70" s="218"/>
      <c r="G70" s="218"/>
    </row>
    <row r="71" x14ac:dyDescent="0.3">
      <c r="A71" s="207"/>
      <c r="B71" s="207"/>
      <c r="C71" s="207"/>
      <c r="D71" s="97">
        <v>3</v>
      </c>
      <c r="E71" s="221" t="e">
        <f t="shared" si="1"/>
        <v>#N/A</v>
      </c>
      <c r="F71" s="218"/>
      <c r="G71" s="218"/>
    </row>
    <row r="72" x14ac:dyDescent="0.3">
      <c r="A72" s="207"/>
      <c r="B72" s="207"/>
      <c r="C72" s="207"/>
      <c r="D72" s="97">
        <v>3</v>
      </c>
      <c r="E72" s="221" t="e">
        <f t="shared" si="1"/>
        <v>#N/A</v>
      </c>
      <c r="F72" s="218"/>
      <c r="G72" s="218"/>
    </row>
    <row r="73" x14ac:dyDescent="0.3">
      <c r="A73" s="207"/>
      <c r="B73" s="207"/>
      <c r="C73" s="207"/>
      <c r="D73" s="97">
        <v>3</v>
      </c>
      <c r="E73" s="221" t="e">
        <f t="shared" si="1"/>
        <v>#N/A</v>
      </c>
      <c r="F73" s="218"/>
      <c r="G73" s="218"/>
    </row>
    <row r="74" x14ac:dyDescent="0.3">
      <c r="A74" s="207"/>
      <c r="B74" s="207"/>
      <c r="C74" s="207"/>
      <c r="D74" s="97">
        <v>3</v>
      </c>
      <c r="E74" s="221" t="e">
        <f t="shared" si="1"/>
        <v>#N/A</v>
      </c>
      <c r="F74" s="218"/>
      <c r="G74" s="218"/>
    </row>
    <row r="75" x14ac:dyDescent="0.3">
      <c r="A75" s="207"/>
      <c r="B75" s="207"/>
      <c r="C75" s="207"/>
      <c r="D75" s="97">
        <v>3</v>
      </c>
      <c r="E75" s="221" t="e">
        <f t="shared" si="1"/>
        <v>#N/A</v>
      </c>
      <c r="F75" s="218"/>
      <c r="G75" s="218"/>
    </row>
    <row r="76" x14ac:dyDescent="0.3">
      <c r="A76" s="207"/>
      <c r="B76" s="207"/>
      <c r="C76" s="207"/>
      <c r="D76" s="97">
        <v>3</v>
      </c>
      <c r="E76" s="221" t="e">
        <f t="shared" si="1"/>
        <v>#N/A</v>
      </c>
      <c r="F76" s="218"/>
      <c r="G76" s="218"/>
    </row>
    <row r="77" x14ac:dyDescent="0.3">
      <c r="A77" s="207"/>
      <c r="B77" s="207"/>
      <c r="C77" s="207"/>
      <c r="D77" s="97">
        <v>3</v>
      </c>
      <c r="E77" s="221" t="e">
        <f t="shared" si="1"/>
        <v>#N/A</v>
      </c>
      <c r="F77" s="218"/>
      <c r="G77" s="218"/>
    </row>
    <row r="78" x14ac:dyDescent="0.3">
      <c r="A78" s="207"/>
      <c r="B78" s="207"/>
      <c r="C78" s="207"/>
      <c r="D78" s="97">
        <v>3</v>
      </c>
      <c r="E78" s="221" t="e">
        <f t="shared" si="1"/>
        <v>#N/A</v>
      </c>
      <c r="F78" s="218"/>
      <c r="G78" s="218"/>
    </row>
    <row r="79" x14ac:dyDescent="0.3">
      <c r="A79" s="207"/>
      <c r="B79" s="207"/>
      <c r="C79" s="207"/>
      <c r="D79" s="97">
        <v>3</v>
      </c>
      <c r="E79" s="221" t="e">
        <f t="shared" si="1"/>
        <v>#N/A</v>
      </c>
      <c r="F79" s="218"/>
      <c r="G79" s="218"/>
    </row>
    <row r="80" x14ac:dyDescent="0.3">
      <c r="A80" s="207"/>
      <c r="B80" s="207"/>
      <c r="C80" s="207"/>
      <c r="D80" s="97">
        <v>3</v>
      </c>
      <c r="E80" s="221" t="e">
        <f t="shared" si="1"/>
        <v>#N/A</v>
      </c>
      <c r="F80" s="218"/>
      <c r="G80" s="218"/>
    </row>
    <row r="81" x14ac:dyDescent="0.3">
      <c r="A81" s="207"/>
      <c r="B81" s="207"/>
      <c r="C81" s="207"/>
      <c r="D81" s="97">
        <v>3</v>
      </c>
      <c r="E81" s="221" t="e">
        <f t="shared" si="1"/>
        <v>#N/A</v>
      </c>
      <c r="F81" s="218"/>
      <c r="G81" s="218"/>
    </row>
    <row r="82" x14ac:dyDescent="0.3">
      <c r="A82" s="207"/>
      <c r="B82" s="207"/>
      <c r="C82" s="207"/>
      <c r="D82" s="97">
        <v>3</v>
      </c>
      <c r="E82" s="221" t="e">
        <f t="shared" si="1"/>
        <v>#N/A</v>
      </c>
      <c r="F82" s="218"/>
      <c r="G82" s="218"/>
    </row>
    <row r="83" x14ac:dyDescent="0.3">
      <c r="A83" s="207"/>
      <c r="B83" s="207"/>
      <c r="C83" s="207"/>
      <c r="D83" s="97">
        <v>3</v>
      </c>
      <c r="E83" s="221" t="e">
        <f t="shared" si="1"/>
        <v>#N/A</v>
      </c>
      <c r="F83" s="218"/>
      <c r="G83" s="218"/>
    </row>
    <row r="84" x14ac:dyDescent="0.3">
      <c r="A84" s="207"/>
      <c r="B84" s="207"/>
      <c r="C84" s="207"/>
      <c r="D84" s="97">
        <v>3</v>
      </c>
      <c r="E84" s="221" t="e">
        <f t="shared" si="1"/>
        <v>#N/A</v>
      </c>
      <c r="F84" s="218"/>
      <c r="G84" s="218"/>
    </row>
    <row r="85" x14ac:dyDescent="0.3">
      <c r="A85" s="207"/>
      <c r="B85" s="207"/>
      <c r="C85" s="207"/>
      <c r="D85" s="97">
        <v>3</v>
      </c>
      <c r="E85" s="221" t="e">
        <f t="shared" si="1"/>
        <v>#N/A</v>
      </c>
      <c r="F85" s="218"/>
      <c r="G85" s="218"/>
    </row>
    <row r="86" x14ac:dyDescent="0.3">
      <c r="A86" s="207"/>
      <c r="B86" s="207"/>
      <c r="C86" s="207"/>
      <c r="D86" s="97">
        <v>3</v>
      </c>
      <c r="E86" s="221" t="e">
        <f t="shared" si="1"/>
        <v>#N/A</v>
      </c>
      <c r="F86" s="218"/>
      <c r="G86" s="218"/>
    </row>
    <row r="87" x14ac:dyDescent="0.3">
      <c r="A87" s="207"/>
      <c r="B87" s="207"/>
      <c r="C87" s="207"/>
      <c r="D87" s="97">
        <v>3</v>
      </c>
      <c r="E87" s="221" t="e">
        <f t="shared" si="1"/>
        <v>#N/A</v>
      </c>
      <c r="F87" s="218"/>
      <c r="G87" s="218"/>
    </row>
    <row r="88" x14ac:dyDescent="0.3">
      <c r="A88" s="207"/>
      <c r="B88" s="207"/>
      <c r="C88" s="207"/>
      <c r="D88" s="97">
        <v>3</v>
      </c>
      <c r="E88" s="221" t="e">
        <f t="shared" si="1"/>
        <v>#N/A</v>
      </c>
      <c r="F88" s="218"/>
      <c r="G88" s="218"/>
    </row>
    <row r="89" x14ac:dyDescent="0.3">
      <c r="A89" s="207"/>
      <c r="B89" s="207"/>
      <c r="C89" s="207"/>
      <c r="D89" s="97">
        <v>3</v>
      </c>
      <c r="E89" s="221" t="e">
        <f t="shared" si="1"/>
        <v>#N/A</v>
      </c>
      <c r="F89" s="218"/>
      <c r="G89" s="218"/>
    </row>
    <row r="90" x14ac:dyDescent="0.3">
      <c r="A90" s="207"/>
      <c r="B90" s="207"/>
      <c r="C90" s="207"/>
      <c r="D90" s="97">
        <v>3</v>
      </c>
      <c r="E90" s="221" t="e">
        <f t="shared" si="1"/>
        <v>#N/A</v>
      </c>
      <c r="F90" s="218"/>
      <c r="G90" s="218"/>
    </row>
    <row r="91" x14ac:dyDescent="0.3">
      <c r="A91" s="207"/>
      <c r="B91" s="207"/>
      <c r="C91" s="207"/>
      <c r="D91" s="97">
        <v>3</v>
      </c>
      <c r="E91" s="221" t="e">
        <f t="shared" si="1"/>
        <v>#N/A</v>
      </c>
      <c r="F91" s="218"/>
      <c r="G91" s="218"/>
    </row>
    <row r="92" x14ac:dyDescent="0.3">
      <c r="A92" s="207"/>
      <c r="B92" s="207"/>
      <c r="C92" s="207"/>
      <c r="D92" s="97">
        <v>3</v>
      </c>
      <c r="E92" s="221" t="e">
        <f t="shared" si="1"/>
        <v>#N/A</v>
      </c>
      <c r="F92" s="218"/>
      <c r="G92" s="218"/>
    </row>
    <row r="93" x14ac:dyDescent="0.3">
      <c r="A93" s="207"/>
      <c r="B93" s="207"/>
      <c r="C93" s="207"/>
      <c r="D93" s="97">
        <v>3</v>
      </c>
      <c r="E93" s="221" t="e">
        <f t="shared" si="1"/>
        <v>#N/A</v>
      </c>
      <c r="F93" s="218"/>
      <c r="G93" s="218"/>
    </row>
    <row r="94" x14ac:dyDescent="0.3">
      <c r="A94" s="207"/>
      <c r="B94" s="207"/>
      <c r="C94" s="207"/>
      <c r="D94" s="97">
        <v>3</v>
      </c>
      <c r="E94" s="221" t="e">
        <f t="shared" si="1"/>
        <v>#N/A</v>
      </c>
      <c r="F94" s="218"/>
      <c r="G94" s="218"/>
    </row>
    <row r="95" x14ac:dyDescent="0.3">
      <c r="A95" s="207"/>
      <c r="B95" s="207"/>
      <c r="C95" s="207"/>
      <c r="D95" s="97">
        <v>3</v>
      </c>
      <c r="E95" s="221" t="e">
        <f t="shared" si="1"/>
        <v>#N/A</v>
      </c>
      <c r="F95" s="218"/>
      <c r="G95" s="218"/>
    </row>
    <row r="96" x14ac:dyDescent="0.3">
      <c r="A96" s="207"/>
      <c r="B96" s="207"/>
      <c r="C96" s="207"/>
      <c r="D96" s="97">
        <v>3</v>
      </c>
      <c r="E96" s="221" t="e">
        <f t="shared" si="1"/>
        <v>#N/A</v>
      </c>
      <c r="F96" s="218"/>
      <c r="G96" s="218"/>
    </row>
    <row r="97" x14ac:dyDescent="0.3">
      <c r="A97" s="207"/>
      <c r="B97" s="207"/>
      <c r="C97" s="207"/>
      <c r="D97" s="97">
        <v>3</v>
      </c>
      <c r="E97" s="221" t="e">
        <f t="shared" si="1"/>
        <v>#N/A</v>
      </c>
      <c r="F97" s="218"/>
      <c r="G97" s="218"/>
    </row>
    <row r="98" x14ac:dyDescent="0.3">
      <c r="A98" s="207"/>
      <c r="B98" s="207"/>
      <c r="C98" s="207"/>
      <c r="D98" s="97">
        <v>3</v>
      </c>
      <c r="E98" s="221" t="e">
        <f t="shared" si="1"/>
        <v>#N/A</v>
      </c>
      <c r="F98" s="218"/>
      <c r="G98" s="218"/>
    </row>
    <row r="99" x14ac:dyDescent="0.3">
      <c r="A99" s="207"/>
      <c r="B99" s="207"/>
      <c r="C99" s="207"/>
      <c r="D99" s="97">
        <v>3</v>
      </c>
      <c r="E99" s="221" t="e">
        <f t="shared" si="1"/>
        <v>#N/A</v>
      </c>
      <c r="F99" s="218"/>
      <c r="G99" s="218"/>
    </row>
    <row r="100" x14ac:dyDescent="0.3">
      <c r="A100" s="207"/>
      <c r="B100" s="207"/>
      <c r="C100" s="207"/>
      <c r="D100" s="97">
        <v>3</v>
      </c>
      <c r="E100" s="221" t="e">
        <f t="shared" si="1"/>
        <v>#N/A</v>
      </c>
      <c r="F100" s="218"/>
      <c r="G100" s="218"/>
    </row>
    <row r="101" x14ac:dyDescent="0.3">
      <c r="A101" s="207"/>
      <c r="B101" s="207"/>
      <c r="C101" s="207"/>
      <c r="D101" s="97">
        <v>3</v>
      </c>
      <c r="E101" s="221" t="e">
        <f t="shared" si="1"/>
        <v>#N/A</v>
      </c>
      <c r="F101" s="218"/>
      <c r="G101" s="218"/>
    </row>
    <row r="102" x14ac:dyDescent="0.3">
      <c r="A102" s="207"/>
      <c r="B102" s="207"/>
      <c r="C102" s="207"/>
      <c r="D102" s="97">
        <v>3</v>
      </c>
      <c r="E102" s="221" t="e">
        <f t="shared" si="1"/>
        <v>#N/A</v>
      </c>
      <c r="F102" s="218"/>
      <c r="G102" s="218"/>
    </row>
    <row r="103" x14ac:dyDescent="0.3">
      <c r="A103" s="207"/>
      <c r="B103" s="207"/>
      <c r="C103" s="207"/>
      <c r="D103" s="97">
        <v>3</v>
      </c>
      <c r="E103" s="221" t="e">
        <f t="shared" si="1"/>
        <v>#N/A</v>
      </c>
      <c r="F103" s="218"/>
      <c r="G103" s="218"/>
    </row>
    <row r="104" x14ac:dyDescent="0.3">
      <c r="A104" s="207"/>
      <c r="B104" s="207"/>
      <c r="C104" s="207"/>
      <c r="D104" s="97">
        <v>3</v>
      </c>
      <c r="E104" s="221" t="e">
        <f t="shared" si="1"/>
        <v>#N/A</v>
      </c>
      <c r="F104" s="218"/>
      <c r="G104" s="218"/>
    </row>
    <row r="105" x14ac:dyDescent="0.3">
      <c r="A105" s="207"/>
      <c r="B105" s="207"/>
      <c r="C105" s="207"/>
      <c r="D105" s="97">
        <v>3</v>
      </c>
      <c r="E105" s="221" t="e">
        <f t="shared" si="1"/>
        <v>#N/A</v>
      </c>
      <c r="F105" s="218"/>
      <c r="G105" s="218"/>
    </row>
    <row r="106" x14ac:dyDescent="0.3">
      <c r="A106" s="207"/>
      <c r="B106" s="207"/>
      <c r="C106" s="207"/>
      <c r="D106" s="97">
        <v>3</v>
      </c>
      <c r="E106" s="221" t="e">
        <f t="shared" si="1"/>
        <v>#N/A</v>
      </c>
      <c r="F106" s="218"/>
      <c r="G106" s="218"/>
    </row>
    <row r="107" x14ac:dyDescent="0.3">
      <c r="A107" s="207"/>
      <c r="B107" s="207"/>
      <c r="C107" s="207"/>
      <c r="D107" s="97">
        <v>3</v>
      </c>
      <c r="E107" s="221" t="e">
        <f t="shared" si="1"/>
        <v>#N/A</v>
      </c>
      <c r="F107" s="218"/>
      <c r="G107" s="218"/>
    </row>
    <row r="108" x14ac:dyDescent="0.3">
      <c r="A108" s="207"/>
      <c r="B108" s="207"/>
      <c r="C108" s="207"/>
      <c r="D108" s="97">
        <v>3</v>
      </c>
      <c r="E108" s="221" t="e">
        <f t="shared" si="1"/>
        <v>#N/A</v>
      </c>
      <c r="F108" s="218"/>
      <c r="G108" s="218"/>
    </row>
    <row r="109" x14ac:dyDescent="0.3">
      <c r="A109" s="207"/>
      <c r="B109" s="207"/>
      <c r="C109" s="207"/>
      <c r="D109" s="97">
        <v>3</v>
      </c>
      <c r="E109" s="221" t="e">
        <f t="shared" si="1"/>
        <v>#N/A</v>
      </c>
      <c r="F109" s="218"/>
      <c r="G109" s="218"/>
    </row>
    <row r="110" x14ac:dyDescent="0.3">
      <c r="A110" s="207"/>
      <c r="B110" s="207"/>
      <c r="C110" s="207"/>
      <c r="D110" s="97">
        <v>3</v>
      </c>
      <c r="E110" s="221" t="e">
        <f t="shared" si="1"/>
        <v>#N/A</v>
      </c>
      <c r="F110" s="218"/>
      <c r="G110" s="218"/>
    </row>
    <row r="111" x14ac:dyDescent="0.3">
      <c r="A111" s="207"/>
      <c r="B111" s="207"/>
      <c r="C111" s="207"/>
      <c r="D111" s="97">
        <v>3</v>
      </c>
      <c r="E111" s="221" t="e">
        <f t="shared" si="1"/>
        <v>#N/A</v>
      </c>
      <c r="F111" s="218"/>
      <c r="G111" s="218"/>
    </row>
    <row r="112" x14ac:dyDescent="0.3">
      <c r="A112" s="207"/>
      <c r="B112" s="207"/>
      <c r="C112" s="207"/>
      <c r="D112" s="97"/>
      <c r="E112" s="221"/>
      <c r="F112" s="218"/>
      <c r="G112" s="218"/>
    </row>
    <row r="113" x14ac:dyDescent="0.3">
      <c r="A113" s="207"/>
      <c r="B113" s="207" t="s">
        <v>61</v>
      </c>
      <c r="C113" s="207" t="s">
        <v>64</v>
      </c>
      <c r="D113" s="97">
        <v>5</v>
      </c>
      <c r="E113" s="221">
        <f>VLOOKUP(I55,A160:BG217, 8, FALSE)</f>
        <v>0</v>
      </c>
      <c r="F113" s="218">
        <f t="shared" ref="F113:G115" si="2">D113</f>
        <v>5</v>
      </c>
      <c r="G113" s="220">
        <f t="shared" si="2"/>
        <v>0</v>
      </c>
    </row>
    <row r="114" x14ac:dyDescent="0.3">
      <c r="A114" s="207"/>
      <c r="B114" s="207"/>
      <c r="C114" s="207" t="s">
        <v>65</v>
      </c>
      <c r="D114" s="97">
        <v>5</v>
      </c>
      <c r="E114" s="221">
        <f>VLOOKUP(I55,A160:BG217, 7, FALSE)</f>
        <v>0</v>
      </c>
      <c r="F114" s="218">
        <f t="shared" si="2"/>
        <v>5</v>
      </c>
      <c r="G114" s="220">
        <f t="shared" si="2"/>
        <v>0</v>
      </c>
    </row>
    <row r="115" x14ac:dyDescent="0.3">
      <c r="A115" s="207"/>
      <c r="B115" s="207" t="s">
        <v>66</v>
      </c>
      <c r="C115" s="207" t="s">
        <v>69</v>
      </c>
      <c r="D115" s="97">
        <v>6</v>
      </c>
      <c r="E115" s="221">
        <f>VLOOKUP(I55,A160:BG217, 9, FALSE)</f>
        <v>0</v>
      </c>
      <c r="F115" s="218">
        <f t="shared" si="2"/>
        <v>6</v>
      </c>
      <c r="G115" s="220">
        <f t="shared" si="2"/>
        <v>0</v>
      </c>
    </row>
    <row r="116" x14ac:dyDescent="0.3">
      <c r="A116" s="207"/>
      <c r="B116" s="207"/>
      <c r="C116" s="207"/>
      <c r="D116" s="97">
        <v>6</v>
      </c>
      <c r="E116" s="221">
        <f>VLOOKUP(I55,A160:BG217, 10, FALSE)</f>
        <v>0</v>
      </c>
      <c r="F116" s="218"/>
      <c r="G116" s="218"/>
    </row>
    <row r="117" x14ac:dyDescent="0.3">
      <c r="A117" s="207"/>
      <c r="B117" s="207"/>
      <c r="C117" s="207"/>
      <c r="D117" s="97">
        <v>6</v>
      </c>
      <c r="E117" s="221">
        <f>VLOOKUP(I55,A160:BG217, 11, FALSE)</f>
        <v>0</v>
      </c>
      <c r="F117" s="218"/>
      <c r="G117" s="218"/>
    </row>
    <row r="118" x14ac:dyDescent="0.3">
      <c r="A118" s="207"/>
      <c r="B118" s="207"/>
      <c r="C118" s="207"/>
      <c r="D118" s="97">
        <v>6</v>
      </c>
      <c r="E118" s="221">
        <f>VLOOKUP(I55,A160:BG217, 12, FALSE)</f>
        <v>0</v>
      </c>
      <c r="F118" s="218"/>
      <c r="G118" s="218"/>
    </row>
    <row r="119" x14ac:dyDescent="0.3">
      <c r="A119" s="207"/>
      <c r="B119" s="207"/>
      <c r="C119" s="207" t="s">
        <v>70</v>
      </c>
      <c r="D119" s="97">
        <v>6</v>
      </c>
      <c r="E119" s="221">
        <f>VLOOKUP(I55,A160:BG217, 13, FALSE)</f>
        <v>0</v>
      </c>
      <c r="F119" s="218">
        <f t="shared" ref="F119:G121" si="3">D119</f>
        <v>6</v>
      </c>
      <c r="G119" s="220">
        <f t="shared" si="3"/>
        <v>0</v>
      </c>
    </row>
    <row r="120" x14ac:dyDescent="0.3">
      <c r="A120" s="207"/>
      <c r="B120" s="207" t="s">
        <v>62</v>
      </c>
      <c r="C120" s="207" t="s">
        <v>67</v>
      </c>
      <c r="D120" s="97">
        <v>7</v>
      </c>
      <c r="E120" s="221">
        <f>VLOOKUP($I$55,$A$160:$BG$217,ROW()-70, FALSE)</f>
        <v>0</v>
      </c>
      <c r="F120" s="218">
        <f t="shared" si="3"/>
        <v>7</v>
      </c>
      <c r="G120" s="220">
        <f t="shared" si="3"/>
        <v>0</v>
      </c>
      <c r="I120" s="212" t="s">
        <v>211</v>
      </c>
    </row>
    <row r="121" x14ac:dyDescent="0.3">
      <c r="A121" s="207"/>
      <c r="B121" s="207"/>
      <c r="C121" s="207" t="s">
        <v>68</v>
      </c>
      <c r="D121" s="97">
        <v>7</v>
      </c>
      <c r="E121" s="221">
        <f>VLOOKUP($I$55,$A$160:$BG$217,ROW()-70, FALSE)</f>
        <v>0</v>
      </c>
      <c r="F121" s="218">
        <f t="shared" si="3"/>
        <v>7</v>
      </c>
      <c r="G121" s="220">
        <f t="shared" si="3"/>
        <v>0</v>
      </c>
      <c r="I121" s="212" t="s">
        <v>212</v>
      </c>
    </row>
    <row r="122" x14ac:dyDescent="0.3">
      <c r="A122" s="207"/>
      <c r="B122" s="207"/>
      <c r="C122" s="207" t="s">
        <v>388</v>
      </c>
      <c r="D122" s="97">
        <v>7</v>
      </c>
      <c r="E122" s="211" t="e">
        <f>IF(VLOOKUP($I$55,$A$160:$BG$217, ROW()-108, FALSE)&gt;0, VLOOKUP($I$55,$A$160:$BG$217, ROW()-108, FALSE), NA())</f>
        <v>#N/A</v>
      </c>
      <c r="F122" s="218"/>
      <c r="G122" s="218"/>
    </row>
    <row r="123" x14ac:dyDescent="0.3">
      <c r="A123" s="207"/>
      <c r="B123" s="207"/>
      <c r="C123" s="207" t="s">
        <v>388</v>
      </c>
      <c r="D123" s="97">
        <v>7</v>
      </c>
      <c r="E123" s="211" t="e">
        <f t="shared" ref="E123:E157" si="4">IF(VLOOKUP($I$55,$A$160:$BG$217, ROW()-108, FALSE)&gt;0, VLOOKUP($I$55,$A$160:$BG$217, ROW()-108, FALSE), NA())</f>
        <v>#N/A</v>
      </c>
      <c r="F123" s="218"/>
      <c r="G123" s="218"/>
    </row>
    <row r="124" x14ac:dyDescent="0.3">
      <c r="A124" s="207"/>
      <c r="B124" s="207"/>
      <c r="C124" s="207" t="s">
        <v>388</v>
      </c>
      <c r="D124" s="97">
        <v>7</v>
      </c>
      <c r="E124" s="211" t="e">
        <f t="shared" si="4"/>
        <v>#N/A</v>
      </c>
      <c r="F124" s="218"/>
      <c r="G124" s="218"/>
    </row>
    <row r="125" x14ac:dyDescent="0.3">
      <c r="A125" s="207"/>
      <c r="B125" s="207"/>
      <c r="C125" s="207" t="s">
        <v>388</v>
      </c>
      <c r="D125" s="97">
        <v>7</v>
      </c>
      <c r="E125" s="211" t="e">
        <f t="shared" si="4"/>
        <v>#N/A</v>
      </c>
      <c r="F125" s="218"/>
      <c r="G125" s="218"/>
    </row>
    <row r="126" x14ac:dyDescent="0.3">
      <c r="A126" s="207"/>
      <c r="B126" s="207"/>
      <c r="C126" s="207" t="s">
        <v>388</v>
      </c>
      <c r="D126" s="97">
        <v>7</v>
      </c>
      <c r="E126" s="211" t="e">
        <f t="shared" si="4"/>
        <v>#N/A</v>
      </c>
      <c r="F126" s="218"/>
      <c r="G126" s="218"/>
    </row>
    <row r="127" x14ac:dyDescent="0.3">
      <c r="A127" s="207"/>
      <c r="B127" s="207"/>
      <c r="C127" s="207" t="s">
        <v>388</v>
      </c>
      <c r="D127" s="97">
        <v>7</v>
      </c>
      <c r="E127" s="211" t="e">
        <f t="shared" si="4"/>
        <v>#N/A</v>
      </c>
      <c r="F127" s="218"/>
      <c r="G127" s="218"/>
    </row>
    <row r="128" x14ac:dyDescent="0.3">
      <c r="A128" s="207"/>
      <c r="B128" s="207"/>
      <c r="C128" s="207" t="s">
        <v>388</v>
      </c>
      <c r="D128" s="97">
        <v>7</v>
      </c>
      <c r="E128" s="211" t="e">
        <f t="shared" si="4"/>
        <v>#N/A</v>
      </c>
      <c r="F128" s="218"/>
      <c r="G128" s="218"/>
    </row>
    <row r="129" x14ac:dyDescent="0.3">
      <c r="A129" s="207"/>
      <c r="B129" s="207"/>
      <c r="C129" s="207" t="s">
        <v>388</v>
      </c>
      <c r="D129" s="97">
        <v>7</v>
      </c>
      <c r="E129" s="211" t="e">
        <f t="shared" si="4"/>
        <v>#N/A</v>
      </c>
      <c r="F129" s="218"/>
      <c r="G129" s="218"/>
    </row>
    <row r="130" x14ac:dyDescent="0.3">
      <c r="A130" s="207"/>
      <c r="B130" s="207"/>
      <c r="C130" s="207" t="s">
        <v>388</v>
      </c>
      <c r="D130" s="97">
        <v>7</v>
      </c>
      <c r="E130" s="211" t="e">
        <f t="shared" si="4"/>
        <v>#N/A</v>
      </c>
      <c r="F130" s="218"/>
      <c r="G130" s="218"/>
    </row>
    <row r="131" x14ac:dyDescent="0.3">
      <c r="A131" s="207"/>
      <c r="B131" s="207"/>
      <c r="C131" s="207" t="s">
        <v>388</v>
      </c>
      <c r="D131" s="97">
        <v>7</v>
      </c>
      <c r="E131" s="211" t="e">
        <f t="shared" si="4"/>
        <v>#N/A</v>
      </c>
      <c r="F131" s="218"/>
      <c r="G131" s="218"/>
    </row>
    <row r="132" x14ac:dyDescent="0.3">
      <c r="A132" s="207"/>
      <c r="B132" s="207"/>
      <c r="C132" s="207" t="s">
        <v>388</v>
      </c>
      <c r="D132" s="97">
        <v>7</v>
      </c>
      <c r="E132" s="211" t="e">
        <f t="shared" si="4"/>
        <v>#N/A</v>
      </c>
      <c r="F132" s="218"/>
      <c r="G132" s="218"/>
    </row>
    <row r="133" x14ac:dyDescent="0.3">
      <c r="A133" s="207"/>
      <c r="B133" s="207"/>
      <c r="C133" s="207" t="s">
        <v>388</v>
      </c>
      <c r="D133" s="97">
        <v>7</v>
      </c>
      <c r="E133" s="211" t="e">
        <f t="shared" si="4"/>
        <v>#N/A</v>
      </c>
      <c r="F133" s="218"/>
      <c r="G133" s="218"/>
    </row>
    <row r="134" x14ac:dyDescent="0.3">
      <c r="A134" s="207"/>
      <c r="B134" s="207"/>
      <c r="C134" s="207" t="s">
        <v>388</v>
      </c>
      <c r="D134" s="97">
        <v>7</v>
      </c>
      <c r="E134" s="211" t="e">
        <f t="shared" si="4"/>
        <v>#N/A</v>
      </c>
      <c r="F134" s="218"/>
      <c r="G134" s="218"/>
    </row>
    <row r="135" x14ac:dyDescent="0.3">
      <c r="A135" s="207"/>
      <c r="B135" s="207"/>
      <c r="C135" s="207" t="s">
        <v>388</v>
      </c>
      <c r="D135" s="97">
        <v>7</v>
      </c>
      <c r="E135" s="211" t="e">
        <f t="shared" si="4"/>
        <v>#N/A</v>
      </c>
      <c r="F135" s="218"/>
      <c r="G135" s="218"/>
    </row>
    <row r="136" x14ac:dyDescent="0.3">
      <c r="A136" s="207"/>
      <c r="B136" s="207"/>
      <c r="C136" s="207" t="s">
        <v>388</v>
      </c>
      <c r="D136" s="97">
        <v>7</v>
      </c>
      <c r="E136" s="211" t="e">
        <f t="shared" si="4"/>
        <v>#N/A</v>
      </c>
      <c r="F136" s="218"/>
      <c r="G136" s="218"/>
    </row>
    <row r="137" x14ac:dyDescent="0.3">
      <c r="A137" s="207"/>
      <c r="B137" s="207"/>
      <c r="C137" s="207" t="s">
        <v>388</v>
      </c>
      <c r="D137" s="97">
        <v>7</v>
      </c>
      <c r="E137" s="211" t="e">
        <f t="shared" si="4"/>
        <v>#N/A</v>
      </c>
      <c r="F137" s="218"/>
      <c r="G137" s="218"/>
    </row>
    <row r="138" x14ac:dyDescent="0.3">
      <c r="A138" s="207"/>
      <c r="B138" s="207"/>
      <c r="C138" s="207" t="s">
        <v>388</v>
      </c>
      <c r="D138" s="97">
        <v>7</v>
      </c>
      <c r="E138" s="211" t="e">
        <f t="shared" si="4"/>
        <v>#N/A</v>
      </c>
      <c r="F138" s="218"/>
      <c r="G138" s="218"/>
    </row>
    <row r="139" x14ac:dyDescent="0.3">
      <c r="A139" s="207"/>
      <c r="B139" s="207"/>
      <c r="C139" s="207" t="s">
        <v>388</v>
      </c>
      <c r="D139" s="97">
        <v>7</v>
      </c>
      <c r="E139" s="211" t="e">
        <f t="shared" si="4"/>
        <v>#N/A</v>
      </c>
      <c r="F139" s="218"/>
      <c r="G139" s="218"/>
    </row>
    <row r="140" x14ac:dyDescent="0.3">
      <c r="A140" s="207"/>
      <c r="B140" s="207"/>
      <c r="C140" s="207" t="s">
        <v>388</v>
      </c>
      <c r="D140" s="97">
        <v>7</v>
      </c>
      <c r="E140" s="211" t="e">
        <f t="shared" si="4"/>
        <v>#N/A</v>
      </c>
      <c r="F140" s="218"/>
      <c r="G140" s="218"/>
    </row>
    <row r="141" x14ac:dyDescent="0.3">
      <c r="A141" s="207"/>
      <c r="B141" s="207"/>
      <c r="C141" s="207" t="s">
        <v>388</v>
      </c>
      <c r="D141" s="97">
        <v>7</v>
      </c>
      <c r="E141" s="211" t="e">
        <f t="shared" si="4"/>
        <v>#N/A</v>
      </c>
      <c r="F141" s="218"/>
      <c r="G141" s="218"/>
    </row>
    <row r="142" x14ac:dyDescent="0.3">
      <c r="A142" s="207"/>
      <c r="B142" s="207"/>
      <c r="C142" s="207" t="s">
        <v>388</v>
      </c>
      <c r="D142" s="97">
        <v>7</v>
      </c>
      <c r="E142" s="211" t="e">
        <f t="shared" si="4"/>
        <v>#N/A</v>
      </c>
      <c r="F142" s="218"/>
      <c r="G142" s="218"/>
    </row>
    <row r="143" x14ac:dyDescent="0.3">
      <c r="A143" s="207"/>
      <c r="B143" s="207"/>
      <c r="C143" s="207" t="s">
        <v>388</v>
      </c>
      <c r="D143" s="97">
        <v>7</v>
      </c>
      <c r="E143" s="211" t="e">
        <f t="shared" si="4"/>
        <v>#N/A</v>
      </c>
      <c r="F143" s="218"/>
      <c r="G143" s="218"/>
    </row>
    <row r="144" x14ac:dyDescent="0.3">
      <c r="A144" s="207"/>
      <c r="B144" s="207"/>
      <c r="C144" s="207" t="s">
        <v>388</v>
      </c>
      <c r="D144" s="97">
        <v>7</v>
      </c>
      <c r="E144" s="211" t="e">
        <f t="shared" si="4"/>
        <v>#N/A</v>
      </c>
      <c r="F144" s="218"/>
      <c r="G144" s="218"/>
    </row>
    <row r="145" x14ac:dyDescent="0.3">
      <c r="A145" s="207"/>
      <c r="B145" s="207"/>
      <c r="C145" s="207" t="s">
        <v>388</v>
      </c>
      <c r="D145" s="97">
        <v>7</v>
      </c>
      <c r="E145" s="211" t="e">
        <f t="shared" si="4"/>
        <v>#N/A</v>
      </c>
      <c r="F145" s="218"/>
      <c r="G145" s="218"/>
    </row>
    <row r="146" x14ac:dyDescent="0.3">
      <c r="A146" s="207"/>
      <c r="B146" s="207"/>
      <c r="C146" s="207" t="s">
        <v>388</v>
      </c>
      <c r="D146" s="97">
        <v>7</v>
      </c>
      <c r="E146" s="211" t="e">
        <f t="shared" si="4"/>
        <v>#N/A</v>
      </c>
      <c r="F146" s="218"/>
      <c r="G146" s="218"/>
    </row>
    <row r="147" x14ac:dyDescent="0.3">
      <c r="A147" s="207"/>
      <c r="B147" s="207"/>
      <c r="C147" s="207" t="s">
        <v>388</v>
      </c>
      <c r="D147" s="97">
        <v>7</v>
      </c>
      <c r="E147" s="211" t="e">
        <f t="shared" si="4"/>
        <v>#N/A</v>
      </c>
      <c r="F147" s="218"/>
      <c r="G147" s="218"/>
    </row>
    <row r="148" x14ac:dyDescent="0.3">
      <c r="A148" s="207"/>
      <c r="B148" s="207"/>
      <c r="C148" s="207" t="s">
        <v>388</v>
      </c>
      <c r="D148" s="97">
        <v>7</v>
      </c>
      <c r="E148" s="211" t="e">
        <f t="shared" si="4"/>
        <v>#N/A</v>
      </c>
      <c r="F148" s="218"/>
      <c r="G148" s="218"/>
    </row>
    <row r="149" x14ac:dyDescent="0.3">
      <c r="A149" s="207"/>
      <c r="B149" s="207"/>
      <c r="C149" s="207" t="s">
        <v>388</v>
      </c>
      <c r="D149" s="97">
        <v>7</v>
      </c>
      <c r="E149" s="211" t="e">
        <f t="shared" si="4"/>
        <v>#N/A</v>
      </c>
      <c r="F149" s="218"/>
      <c r="G149" s="218"/>
    </row>
    <row r="150" x14ac:dyDescent="0.3">
      <c r="A150" s="207"/>
      <c r="B150" s="207"/>
      <c r="C150" s="207" t="s">
        <v>388</v>
      </c>
      <c r="D150" s="97">
        <v>7</v>
      </c>
      <c r="E150" s="211" t="e">
        <f t="shared" si="4"/>
        <v>#N/A</v>
      </c>
      <c r="F150" s="218"/>
      <c r="G150" s="218"/>
    </row>
    <row r="151" x14ac:dyDescent="0.3">
      <c r="A151" s="207"/>
      <c r="B151" s="207"/>
      <c r="C151" s="207" t="s">
        <v>388</v>
      </c>
      <c r="D151" s="97">
        <v>7</v>
      </c>
      <c r="E151" s="211" t="e">
        <f t="shared" si="4"/>
        <v>#N/A</v>
      </c>
      <c r="F151" s="218"/>
      <c r="G151" s="218"/>
    </row>
    <row r="152" x14ac:dyDescent="0.3">
      <c r="A152" s="207"/>
      <c r="B152" s="207"/>
      <c r="C152" s="207" t="s">
        <v>388</v>
      </c>
      <c r="D152" s="97">
        <v>7</v>
      </c>
      <c r="E152" s="211" t="e">
        <f t="shared" si="4"/>
        <v>#N/A</v>
      </c>
      <c r="F152" s="218"/>
      <c r="G152" s="218"/>
    </row>
    <row r="153" x14ac:dyDescent="0.3">
      <c r="A153" s="207"/>
      <c r="B153" s="207"/>
      <c r="C153" s="207" t="s">
        <v>388</v>
      </c>
      <c r="D153" s="97">
        <v>7</v>
      </c>
      <c r="E153" s="211" t="e">
        <f t="shared" si="4"/>
        <v>#N/A</v>
      </c>
      <c r="F153" s="218"/>
      <c r="G153" s="218"/>
    </row>
    <row r="154" x14ac:dyDescent="0.3">
      <c r="A154" s="207"/>
      <c r="B154" s="207"/>
      <c r="C154" s="207" t="s">
        <v>388</v>
      </c>
      <c r="D154" s="97">
        <v>7</v>
      </c>
      <c r="E154" s="211" t="e">
        <f t="shared" si="4"/>
        <v>#N/A</v>
      </c>
      <c r="F154" s="218"/>
      <c r="G154" s="218"/>
    </row>
    <row r="155" x14ac:dyDescent="0.3">
      <c r="A155" s="207"/>
      <c r="B155" s="207"/>
      <c r="C155" s="207" t="s">
        <v>388</v>
      </c>
      <c r="D155" s="97">
        <v>7</v>
      </c>
      <c r="E155" s="211" t="e">
        <f t="shared" si="4"/>
        <v>#N/A</v>
      </c>
      <c r="F155" s="218"/>
      <c r="G155" s="218"/>
    </row>
    <row r="156" x14ac:dyDescent="0.3">
      <c r="A156" s="207"/>
      <c r="B156" s="207"/>
      <c r="C156" s="207" t="s">
        <v>388</v>
      </c>
      <c r="D156" s="97">
        <v>7</v>
      </c>
      <c r="E156" s="211" t="e">
        <f t="shared" si="4"/>
        <v>#N/A</v>
      </c>
      <c r="F156" s="218"/>
      <c r="G156" s="218"/>
    </row>
    <row r="157" x14ac:dyDescent="0.3">
      <c r="A157" s="207"/>
      <c r="B157" s="207"/>
      <c r="C157" s="207" t="s">
        <v>388</v>
      </c>
      <c r="D157" s="97">
        <v>7</v>
      </c>
      <c r="E157" s="211" t="e">
        <f t="shared" si="4"/>
        <v>#N/A</v>
      </c>
      <c r="F157" s="218"/>
      <c r="G157" s="218"/>
    </row>
    <row r="158" x14ac:dyDescent="0.3">
      <c r="A158" s="207"/>
      <c r="B158" s="207"/>
      <c r="C158" s="207"/>
      <c r="D158" s="97"/>
      <c r="E158" s="221"/>
      <c r="F158" s="218"/>
      <c r="G158" s="218"/>
    </row>
    <row r="160" x14ac:dyDescent="0.3">
      <c r="A160" s="213" t="s">
        <v>142</v>
      </c>
      <c r="B160" t="s">
        <v>143</v>
      </c>
      <c r="C160" t="s">
        <v>709</v>
      </c>
      <c r="D160" t="s">
        <v>710</v>
      </c>
      <c r="E160" t="s">
        <v>711</v>
      </c>
      <c r="F160" t="s">
        <v>712</v>
      </c>
      <c r="G160" t="s">
        <v>713</v>
      </c>
      <c r="H160" t="s">
        <v>714</v>
      </c>
      <c r="I160" t="s">
        <v>715</v>
      </c>
      <c r="J160" t="s">
        <v>716</v>
      </c>
      <c r="K160" t="s">
        <v>717</v>
      </c>
      <c r="L160" t="s">
        <v>718</v>
      </c>
      <c r="M160" t="s">
        <v>719</v>
      </c>
      <c r="N160" t="s">
        <v>720</v>
      </c>
      <c r="O160" t="s">
        <v>721</v>
      </c>
      <c r="P160" t="s">
        <v>722</v>
      </c>
      <c r="Q160" t="s">
        <v>723</v>
      </c>
      <c r="R160" t="s">
        <v>724</v>
      </c>
      <c r="S160" t="s">
        <v>725</v>
      </c>
      <c r="T160" t="s">
        <v>726</v>
      </c>
      <c r="U160" t="s">
        <v>727</v>
      </c>
      <c r="V160" t="s">
        <v>728</v>
      </c>
      <c r="W160" t="s">
        <v>729</v>
      </c>
      <c r="X160" t="s">
        <v>730</v>
      </c>
      <c r="Y160" t="s">
        <v>731</v>
      </c>
      <c r="Z160" t="s">
        <v>732</v>
      </c>
      <c r="AA160" t="s">
        <v>733</v>
      </c>
      <c r="AB160" t="s">
        <v>734</v>
      </c>
      <c r="AC160" t="s">
        <v>735</v>
      </c>
      <c r="AD160" t="s">
        <v>736</v>
      </c>
      <c r="AE160" t="s">
        <v>737</v>
      </c>
      <c r="AF160" t="s">
        <v>738</v>
      </c>
      <c r="AG160" t="s">
        <v>739</v>
      </c>
      <c r="AH160" t="s">
        <v>740</v>
      </c>
      <c r="AI160" t="s">
        <v>741</v>
      </c>
      <c r="AJ160" t="s">
        <v>742</v>
      </c>
      <c r="AK160" t="s">
        <v>743</v>
      </c>
      <c r="AL160" t="s">
        <v>744</v>
      </c>
      <c r="AM160" t="s">
        <v>745</v>
      </c>
      <c r="AN160" t="s">
        <v>746</v>
      </c>
      <c r="AO160" t="s">
        <v>747</v>
      </c>
      <c r="AP160" t="s">
        <v>748</v>
      </c>
      <c r="AQ160" t="s">
        <v>749</v>
      </c>
      <c r="AR160" t="s">
        <v>750</v>
      </c>
      <c r="AS160" t="s">
        <v>751</v>
      </c>
      <c r="AT160" t="s">
        <v>752</v>
      </c>
      <c r="AU160" t="s">
        <v>753</v>
      </c>
      <c r="AV160" t="s">
        <v>754</v>
      </c>
      <c r="AW160" t="s">
        <v>755</v>
      </c>
      <c r="AX160" t="s">
        <v>756</v>
      </c>
      <c r="AY160" t="s">
        <v>757</v>
      </c>
      <c r="AZ160" t="s">
        <v>758</v>
      </c>
      <c r="BA160" t="s">
        <v>762</v>
      </c>
      <c r="BB160" t="s">
        <v>766</v>
      </c>
      <c r="BC160" t="s">
        <v>767</v>
      </c>
    </row>
    <row r="161" x14ac:dyDescent="0.3">
      <c r="A161" s="7" t="s">
        <v>419</v>
      </c>
      <c r="B161" t="s">
        <v>420</v>
      </c>
      <c r="C161" s="4">
        <v>1</v>
      </c>
      <c r="D161" t="s">
        <v>45</v>
      </c>
      <c r="E161" t="s">
        <v>52</v>
      </c>
      <c r="F161" s="4">
        <v>97.718368530273438</v>
      </c>
      <c r="G161" s="4">
        <v>96.885528564453125</v>
      </c>
      <c r="H161" s="4">
        <v>98.288017272949219</v>
      </c>
      <c r="I161" s="4">
        <v>90.532447814941406</v>
      </c>
      <c r="J161" s="4">
        <v>93.795181274414063</v>
      </c>
      <c r="K161" s="4">
        <v>97.087913513183594</v>
      </c>
      <c r="L161" s="4">
        <v>97.884780883789063</v>
      </c>
      <c r="M161" s="4">
        <v>98.334213256835938</v>
      </c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t="s">
        <v>759</v>
      </c>
      <c r="BA161" t="s">
        <v>763</v>
      </c>
      <c r="BB161" t="s">
        <v>631</v>
      </c>
      <c r="BC161" t="s">
        <v>56</v>
      </c>
    </row>
    <row r="162" x14ac:dyDescent="0.3">
      <c r="A162" t="s">
        <v>422</v>
      </c>
      <c r="B162" t="s">
        <v>423</v>
      </c>
      <c r="C162" s="4">
        <v>1</v>
      </c>
      <c r="D162" t="s">
        <v>45</v>
      </c>
      <c r="E162" t="s">
        <v>52</v>
      </c>
      <c r="F162" s="4">
        <v>93.642303466796875</v>
      </c>
      <c r="G162" s="4">
        <v>83.215583801269531</v>
      </c>
      <c r="H162" s="4">
        <v>99.738922119140625</v>
      </c>
      <c r="I162" s="4">
        <v>83.925468444824219</v>
      </c>
      <c r="J162" s="4">
        <v>89.335929870605469</v>
      </c>
      <c r="K162" s="4">
        <v>93.169052124023438</v>
      </c>
      <c r="L162" s="4">
        <v>95.186256408691406</v>
      </c>
      <c r="M162" s="4">
        <v>96.906486511230469</v>
      </c>
      <c r="N162" s="4">
        <v>85.925743103027344</v>
      </c>
      <c r="O162" s="4">
        <v>62.835769653320313</v>
      </c>
      <c r="P162" s="4">
        <v>85.731819152832031</v>
      </c>
      <c r="Q162" s="4">
        <v>92.558113098144531</v>
      </c>
      <c r="R162" s="4">
        <v>86.816108703613281</v>
      </c>
      <c r="S162" s="4">
        <v>97.219223022460938</v>
      </c>
      <c r="T162" s="4">
        <v>89.233383178710938</v>
      </c>
      <c r="U162" s="4">
        <v>91.137092590332031</v>
      </c>
      <c r="V162" s="4">
        <v>99.95452880859375</v>
      </c>
      <c r="W162" s="4">
        <v>99.709548950195313</v>
      </c>
      <c r="X162" s="4">
        <v>99.253303527832031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>
        <v>99.95452880859375</v>
      </c>
      <c r="AY162" s="4">
        <v>62.835769653320313</v>
      </c>
      <c r="AZ162" t="s">
        <v>760</v>
      </c>
      <c r="BA162" t="s">
        <v>763</v>
      </c>
      <c r="BB162" t="s">
        <v>631</v>
      </c>
      <c r="BC162" t="s">
        <v>56</v>
      </c>
    </row>
    <row r="163" x14ac:dyDescent="0.3">
      <c r="A163" t="s">
        <v>426</v>
      </c>
      <c r="B163" t="s">
        <v>427</v>
      </c>
      <c r="C163" s="4">
        <v>1</v>
      </c>
      <c r="D163" t="s">
        <v>45</v>
      </c>
      <c r="E163" t="s">
        <v>52</v>
      </c>
      <c r="F163" s="4">
        <v>97.790946960449219</v>
      </c>
      <c r="G163" s="4">
        <v>96.261001586914063</v>
      </c>
      <c r="H163" s="4">
        <v>98.2191162109375</v>
      </c>
      <c r="I163" s="4">
        <v>88.810340881347656</v>
      </c>
      <c r="J163" s="4">
        <v>93.932319641113281</v>
      </c>
      <c r="K163" s="4">
        <v>93.398292541503906</v>
      </c>
      <c r="L163" s="4">
        <v>96.014739990234375</v>
      </c>
      <c r="M163" s="4">
        <v>96.251518249511719</v>
      </c>
      <c r="N163" s="4">
        <v>97.750846862792969</v>
      </c>
      <c r="O163" s="4">
        <v>93.417236328125</v>
      </c>
      <c r="P163" s="4">
        <v>98.983039855957031</v>
      </c>
      <c r="Q163" s="4">
        <v>96.375053405761719</v>
      </c>
      <c r="R163" s="4">
        <v>94.763206481933594</v>
      </c>
      <c r="S163" s="4">
        <v>92.9188232421875</v>
      </c>
      <c r="T163" s="4">
        <v>95.831108093261719</v>
      </c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>
        <v>98.983039855957031</v>
      </c>
      <c r="AY163" s="4">
        <v>92.9188232421875</v>
      </c>
      <c r="AZ163" t="s">
        <v>759</v>
      </c>
      <c r="BA163" t="s">
        <v>763</v>
      </c>
      <c r="BB163" t="s">
        <v>631</v>
      </c>
      <c r="BC163" t="s">
        <v>56</v>
      </c>
    </row>
    <row r="164">
      <c r="A164" t="s">
        <v>432</v>
      </c>
      <c r="B164" t="s">
        <v>433</v>
      </c>
      <c r="C164" s="4">
        <v>1</v>
      </c>
      <c r="D164" t="s">
        <v>45</v>
      </c>
      <c r="E164" t="s">
        <v>52</v>
      </c>
      <c r="F164" s="4">
        <v>95.360237121582031</v>
      </c>
      <c r="G164" s="4">
        <v>92.13909912109375</v>
      </c>
      <c r="H164" s="4">
        <v>98.867179870605469</v>
      </c>
      <c r="I164" s="4">
        <v>84.384323120117188</v>
      </c>
      <c r="J164" s="4">
        <v>97.7496337890625</v>
      </c>
      <c r="K164" s="4">
        <v>95.666412353515625</v>
      </c>
      <c r="L164" s="4">
        <v>96.861740112304688</v>
      </c>
      <c r="M164" s="4">
        <v>98.772132873535156</v>
      </c>
      <c r="N164" s="4">
        <v>99.503608703613281</v>
      </c>
      <c r="O164" s="4">
        <v>96.520088195800781</v>
      </c>
      <c r="P164" s="4">
        <v>89.423820495605469</v>
      </c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>
        <v>99.503608703613281</v>
      </c>
      <c r="AY164" s="4">
        <v>89.423820495605469</v>
      </c>
      <c r="AZ164" t="s">
        <v>759</v>
      </c>
      <c r="BA164" t="s">
        <v>763</v>
      </c>
      <c r="BB164" t="s">
        <v>631</v>
      </c>
      <c r="BC164" t="s">
        <v>56</v>
      </c>
    </row>
    <row r="165">
      <c r="A165" t="s">
        <v>453</v>
      </c>
      <c r="B165" t="s">
        <v>454</v>
      </c>
      <c r="C165" s="4">
        <v>1</v>
      </c>
      <c r="D165" t="s">
        <v>45</v>
      </c>
      <c r="E165" t="s">
        <v>52</v>
      </c>
      <c r="F165" s="4">
        <v>90.024795532226563</v>
      </c>
      <c r="G165" s="4">
        <v>82.73870849609375</v>
      </c>
      <c r="H165" s="4">
        <v>95.251083374023438</v>
      </c>
      <c r="I165" s="4">
        <v>65.250938415527344</v>
      </c>
      <c r="J165" s="4">
        <v>71.963882446289063</v>
      </c>
      <c r="K165" s="4">
        <v>83.203231811523438</v>
      </c>
      <c r="L165" s="4">
        <v>95.493789672851563</v>
      </c>
      <c r="M165" s="4">
        <v>99.053428649902344</v>
      </c>
      <c r="N165" s="4">
        <v>77.425437927246094</v>
      </c>
      <c r="O165" s="4">
        <v>57.726329803466797</v>
      </c>
      <c r="P165" s="4">
        <v>80.789497375488281</v>
      </c>
      <c r="Q165" s="4">
        <v>81.129112243652344</v>
      </c>
      <c r="R165" s="4">
        <v>97.809226989746094</v>
      </c>
      <c r="S165" s="4">
        <v>96.262191772460938</v>
      </c>
      <c r="T165" s="4">
        <v>86.48284912109375</v>
      </c>
      <c r="U165" s="4">
        <v>34.187328338623047</v>
      </c>
      <c r="V165" s="4">
        <v>81.693397521972656</v>
      </c>
      <c r="W165" s="4">
        <v>99.70941162109375</v>
      </c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>
        <v>99.70941162109375</v>
      </c>
      <c r="AY165" s="4">
        <v>34.187328338623047</v>
      </c>
      <c r="AZ165" t="s">
        <v>760</v>
      </c>
      <c r="BA165" t="s">
        <v>763</v>
      </c>
      <c r="BB165" t="s">
        <v>631</v>
      </c>
      <c r="BC165" t="s">
        <v>56</v>
      </c>
    </row>
    <row r="166">
      <c r="A166" t="s">
        <v>471</v>
      </c>
      <c r="B166" t="s">
        <v>472</v>
      </c>
      <c r="C166" s="4">
        <v>1</v>
      </c>
      <c r="D166" t="s">
        <v>45</v>
      </c>
      <c r="E166" t="s">
        <v>52</v>
      </c>
      <c r="F166" s="4">
        <v>97.873703002929688</v>
      </c>
      <c r="G166" s="4">
        <v>99.001022338867188</v>
      </c>
      <c r="H166" s="4">
        <v>97.034866333007813</v>
      </c>
      <c r="I166" s="4">
        <v>97.012832641601563</v>
      </c>
      <c r="J166" s="4">
        <v>97.355110168457031</v>
      </c>
      <c r="K166" s="4">
        <v>97.57122802734375</v>
      </c>
      <c r="L166" s="4">
        <v>98.446617126464844</v>
      </c>
      <c r="M166" s="4">
        <v>99.128639221191406</v>
      </c>
      <c r="N166" s="4">
        <v>99.476661682128906</v>
      </c>
      <c r="O166" s="4">
        <v>97.308372497558594</v>
      </c>
      <c r="P166" s="4">
        <v>98.595558166503906</v>
      </c>
      <c r="Q166" s="4">
        <v>99.818702697753906</v>
      </c>
      <c r="R166" s="4">
        <v>87.720489501953125</v>
      </c>
      <c r="S166" s="4">
        <v>99.668861389160156</v>
      </c>
      <c r="T166" s="4">
        <v>99.018356323242188</v>
      </c>
      <c r="U166" s="4">
        <v>99.893806457519531</v>
      </c>
      <c r="V166" s="4">
        <v>98.804428100585938</v>
      </c>
      <c r="W166" s="4">
        <v>98.102241516113281</v>
      </c>
      <c r="X166" s="4">
        <v>98.521896362304688</v>
      </c>
      <c r="Y166" s="4">
        <v>97.279922485351563</v>
      </c>
      <c r="Z166" s="4">
        <v>99.626258850097656</v>
      </c>
      <c r="AA166" s="4">
        <v>98.489723205566406</v>
      </c>
      <c r="AB166" s="4">
        <v>95.43316650390625</v>
      </c>
      <c r="AC166" s="4">
        <v>99.155181884765625</v>
      </c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>
        <v>99.893806457519531</v>
      </c>
      <c r="AY166" s="4">
        <v>87.720489501953125</v>
      </c>
      <c r="AZ166" t="s">
        <v>761</v>
      </c>
      <c r="BA166" t="s">
        <v>763</v>
      </c>
      <c r="BB166" t="s">
        <v>631</v>
      </c>
      <c r="BC166" t="s">
        <v>56</v>
      </c>
    </row>
    <row r="167">
      <c r="A167" t="s">
        <v>474</v>
      </c>
      <c r="B167" t="s">
        <v>475</v>
      </c>
      <c r="C167" s="4">
        <v>1</v>
      </c>
      <c r="D167" t="s">
        <v>45</v>
      </c>
      <c r="E167" t="s">
        <v>52</v>
      </c>
      <c r="F167" s="4">
        <v>96.507064819335938</v>
      </c>
      <c r="G167" s="4">
        <v>99.173660278320313</v>
      </c>
      <c r="H167" s="4">
        <v>91.794136047363281</v>
      </c>
      <c r="I167" s="4">
        <v>98.559921264648438</v>
      </c>
      <c r="J167" s="4">
        <v>97.3660888671875</v>
      </c>
      <c r="K167" s="4">
        <v>97.546722412109375</v>
      </c>
      <c r="L167" s="4">
        <v>95.468238830566406</v>
      </c>
      <c r="M167" s="4">
        <v>96.176643371582031</v>
      </c>
      <c r="N167" s="4">
        <v>98.299942016601563</v>
      </c>
      <c r="O167" s="4">
        <v>87.229377746582031</v>
      </c>
      <c r="P167" s="4">
        <v>98.990097045898438</v>
      </c>
      <c r="Q167" s="4">
        <v>99.837303161621094</v>
      </c>
      <c r="R167" s="4">
        <v>99.228561401367188</v>
      </c>
      <c r="S167" s="4">
        <v>96.9844970703125</v>
      </c>
      <c r="T167" s="4">
        <v>95.988471984863281</v>
      </c>
      <c r="U167" s="4">
        <v>99.693260192871094</v>
      </c>
      <c r="V167" s="4">
        <v>98.343513488769531</v>
      </c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>
        <v>99.837303161621094</v>
      </c>
      <c r="AY167" s="4">
        <v>87.229377746582031</v>
      </c>
      <c r="AZ167" t="s">
        <v>761</v>
      </c>
      <c r="BA167" t="s">
        <v>763</v>
      </c>
      <c r="BB167" t="s">
        <v>631</v>
      </c>
      <c r="BC167" t="s">
        <v>56</v>
      </c>
    </row>
    <row r="168">
      <c r="A168" t="s">
        <v>484</v>
      </c>
      <c r="B168" t="s">
        <v>485</v>
      </c>
      <c r="C168" s="4">
        <v>1</v>
      </c>
      <c r="D168" t="s">
        <v>45</v>
      </c>
      <c r="E168" t="s">
        <v>52</v>
      </c>
      <c r="F168" s="4">
        <v>97.773880004882813</v>
      </c>
      <c r="G168" s="4">
        <v>93.880821228027344</v>
      </c>
      <c r="H168" s="4">
        <v>99.737060546875</v>
      </c>
      <c r="I168" s="4">
        <v>84.914260864257813</v>
      </c>
      <c r="J168" s="4">
        <v>94.625999450683594</v>
      </c>
      <c r="K168" s="4">
        <v>97.533523559570313</v>
      </c>
      <c r="L168" s="4">
        <v>98.815719604492188</v>
      </c>
      <c r="M168" s="4">
        <v>99.335762023925781</v>
      </c>
      <c r="N168" s="4">
        <v>98.563369750976563</v>
      </c>
      <c r="O168" s="4">
        <v>88.355300903320313</v>
      </c>
      <c r="P168" s="4">
        <v>99.25360107421875</v>
      </c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>
        <v>99.25360107421875</v>
      </c>
      <c r="AY168" s="4">
        <v>88.355300903320313</v>
      </c>
      <c r="AZ168" t="s">
        <v>759</v>
      </c>
      <c r="BA168" t="s">
        <v>763</v>
      </c>
      <c r="BB168" t="s">
        <v>631</v>
      </c>
      <c r="BC168" t="s">
        <v>56</v>
      </c>
    </row>
    <row r="169">
      <c r="A169" t="s">
        <v>492</v>
      </c>
      <c r="B169" t="s">
        <v>493</v>
      </c>
      <c r="C169" s="4">
        <v>1</v>
      </c>
      <c r="D169" t="s">
        <v>45</v>
      </c>
      <c r="E169" t="s">
        <v>52</v>
      </c>
      <c r="F169" s="4">
        <v>99.124740600585938</v>
      </c>
      <c r="G169" s="4">
        <v>97.928489685058594</v>
      </c>
      <c r="H169" s="4">
        <v>100</v>
      </c>
      <c r="I169" s="4">
        <v>72.777587890625</v>
      </c>
      <c r="J169" s="4">
        <v>89.754829406738281</v>
      </c>
      <c r="K169" s="4">
        <v>95.168182373046875</v>
      </c>
      <c r="L169" s="4">
        <v>97.847671508789063</v>
      </c>
      <c r="M169" s="4">
        <v>99.75433349609375</v>
      </c>
      <c r="N169" s="4">
        <v>88.511329650878906</v>
      </c>
      <c r="O169" s="4">
        <v>94.117897033691406</v>
      </c>
      <c r="P169" s="4">
        <v>94.125541687011719</v>
      </c>
      <c r="Q169" s="4">
        <v>81.38555908203125</v>
      </c>
      <c r="R169" s="4">
        <v>96.908172607421875</v>
      </c>
      <c r="S169" s="4">
        <v>92.730979919433594</v>
      </c>
      <c r="T169" s="4">
        <v>97.963432312011719</v>
      </c>
      <c r="U169" s="4">
        <v>93.146339416503906</v>
      </c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>
        <v>97.963432312011719</v>
      </c>
      <c r="AY169" s="4">
        <v>81.38555908203125</v>
      </c>
      <c r="AZ169" t="s">
        <v>759</v>
      </c>
      <c r="BA169" t="s">
        <v>763</v>
      </c>
      <c r="BB169" t="s">
        <v>631</v>
      </c>
      <c r="BC169" t="s">
        <v>56</v>
      </c>
    </row>
    <row r="170">
      <c r="A170" t="s">
        <v>498</v>
      </c>
      <c r="B170" t="s">
        <v>499</v>
      </c>
      <c r="C170" s="4">
        <v>1</v>
      </c>
      <c r="D170" t="s">
        <v>45</v>
      </c>
      <c r="E170" t="s">
        <v>52</v>
      </c>
      <c r="F170" s="4">
        <v>76.308197021484375</v>
      </c>
      <c r="G170" s="4">
        <v>68.944976806640625</v>
      </c>
      <c r="H170" s="4">
        <v>86.247001647949219</v>
      </c>
      <c r="I170" s="4">
        <v>59.13275146484375</v>
      </c>
      <c r="J170" s="4">
        <v>66.036903381347656</v>
      </c>
      <c r="K170" s="4">
        <v>72.471763610839844</v>
      </c>
      <c r="L170" s="4">
        <v>80.014450073242188</v>
      </c>
      <c r="M170" s="4">
        <v>94.677947998046875</v>
      </c>
      <c r="N170" s="4">
        <v>64.758018493652344</v>
      </c>
      <c r="O170" s="4">
        <v>86.44622802734375</v>
      </c>
      <c r="P170" s="4">
        <v>68.251121520996094</v>
      </c>
      <c r="Q170" s="4">
        <v>62.975788116455078</v>
      </c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>
        <v>86.44622802734375</v>
      </c>
      <c r="AY170" s="4">
        <v>62.975788116455078</v>
      </c>
      <c r="AZ170" t="s">
        <v>759</v>
      </c>
      <c r="BA170" t="s">
        <v>763</v>
      </c>
      <c r="BB170" t="s">
        <v>631</v>
      </c>
      <c r="BC170" t="s">
        <v>56</v>
      </c>
    </row>
    <row r="171">
      <c r="A171" t="s">
        <v>505</v>
      </c>
      <c r="B171" t="s">
        <v>506</v>
      </c>
      <c r="C171" s="4">
        <v>1</v>
      </c>
      <c r="D171" t="s">
        <v>45</v>
      </c>
      <c r="E171" t="s">
        <v>52</v>
      </c>
      <c r="F171" s="4">
        <v>97.56719970703125</v>
      </c>
      <c r="G171" s="4">
        <v>95.082305908203125</v>
      </c>
      <c r="H171" s="4">
        <v>99.524215698242188</v>
      </c>
      <c r="I171" s="4">
        <v>87.790969848632813</v>
      </c>
      <c r="J171" s="4">
        <v>96.381561279296875</v>
      </c>
      <c r="K171" s="4">
        <v>98.331527709960938</v>
      </c>
      <c r="L171" s="4">
        <v>99.245552062988281</v>
      </c>
      <c r="M171" s="4">
        <v>99.46234130859375</v>
      </c>
      <c r="N171" s="4">
        <v>98.839881896972656</v>
      </c>
      <c r="O171" s="4">
        <v>95.497886657714844</v>
      </c>
      <c r="P171" s="4">
        <v>94.330368041992188</v>
      </c>
      <c r="Q171" s="4">
        <v>98.937789916992188</v>
      </c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>
        <v>98.937789916992188</v>
      </c>
      <c r="AY171" s="4">
        <v>94.330368041992188</v>
      </c>
      <c r="AZ171" t="s">
        <v>759</v>
      </c>
      <c r="BA171" t="s">
        <v>763</v>
      </c>
      <c r="BB171" t="s">
        <v>631</v>
      </c>
      <c r="BC171" t="s">
        <v>56</v>
      </c>
    </row>
    <row r="172">
      <c r="A172" t="s">
        <v>511</v>
      </c>
      <c r="B172" t="s">
        <v>512</v>
      </c>
      <c r="C172" s="4">
        <v>1</v>
      </c>
      <c r="D172" t="s">
        <v>45</v>
      </c>
      <c r="E172" t="s">
        <v>52</v>
      </c>
      <c r="F172" s="4">
        <v>97.023063659667969</v>
      </c>
      <c r="G172" s="4">
        <v>97.791549682617188</v>
      </c>
      <c r="H172" s="4">
        <v>94.943397521972656</v>
      </c>
      <c r="I172" s="4">
        <v>97.265716552734375</v>
      </c>
      <c r="J172" s="4">
        <v>97.484489440917969</v>
      </c>
      <c r="K172" s="4">
        <v>97.351043701171875</v>
      </c>
      <c r="L172" s="4">
        <v>95.562767028808594</v>
      </c>
      <c r="M172" s="4">
        <v>96.349800109863281</v>
      </c>
      <c r="N172" s="4">
        <v>96.952529907226563</v>
      </c>
      <c r="O172" s="4">
        <v>96.790847778320313</v>
      </c>
      <c r="P172" s="4">
        <v>91.630302429199219</v>
      </c>
      <c r="Q172" s="4">
        <v>97.8521728515625</v>
      </c>
      <c r="R172" s="4">
        <v>96.403602600097656</v>
      </c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>
        <v>97.8521728515625</v>
      </c>
      <c r="AY172" s="4">
        <v>91.630302429199219</v>
      </c>
      <c r="AZ172" t="s">
        <v>761</v>
      </c>
      <c r="BA172" t="s">
        <v>763</v>
      </c>
      <c r="BB172" t="s">
        <v>631</v>
      </c>
      <c r="BC172" t="s">
        <v>56</v>
      </c>
    </row>
    <row r="173">
      <c r="A173" t="s">
        <v>520</v>
      </c>
      <c r="B173" t="s">
        <v>521</v>
      </c>
      <c r="C173" s="4">
        <v>1</v>
      </c>
      <c r="D173" t="s">
        <v>45</v>
      </c>
      <c r="E173" t="s">
        <v>52</v>
      </c>
      <c r="F173" s="4">
        <v>97.2972412109375</v>
      </c>
      <c r="G173" s="4">
        <v>89.863418579101563</v>
      </c>
      <c r="H173" s="4">
        <v>99.82244873046875</v>
      </c>
      <c r="I173" s="4">
        <v>92.320411682128906</v>
      </c>
      <c r="J173" s="4">
        <v>96.088127136230469</v>
      </c>
      <c r="K173" s="4">
        <v>98.375022888183594</v>
      </c>
      <c r="L173" s="4">
        <v>99.718132019042969</v>
      </c>
      <c r="M173" s="4">
        <v>99.70947265625</v>
      </c>
      <c r="N173" s="4">
        <v>96.726882934570313</v>
      </c>
      <c r="O173" s="4">
        <v>90.542671203613281</v>
      </c>
      <c r="P173" s="4">
        <v>94.647529602050781</v>
      </c>
      <c r="Q173" s="4">
        <v>97.064483642578125</v>
      </c>
      <c r="R173" s="4">
        <v>97.798141479492188</v>
      </c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>
        <v>97.798141479492188</v>
      </c>
      <c r="AY173" s="4">
        <v>90.542671203613281</v>
      </c>
      <c r="AZ173" t="s">
        <v>760</v>
      </c>
      <c r="BA173" t="s">
        <v>763</v>
      </c>
      <c r="BB173" t="s">
        <v>631</v>
      </c>
      <c r="BC173" t="s">
        <v>56</v>
      </c>
    </row>
    <row r="174">
      <c r="A174" t="s">
        <v>522</v>
      </c>
      <c r="B174" t="s">
        <v>523</v>
      </c>
      <c r="C174" s="4">
        <v>1</v>
      </c>
      <c r="D174" t="s">
        <v>45</v>
      </c>
      <c r="E174" t="s">
        <v>52</v>
      </c>
      <c r="F174" s="4">
        <v>98.699195861816406</v>
      </c>
      <c r="G174" s="4">
        <v>99.457832336425781</v>
      </c>
      <c r="H174" s="4">
        <v>97.974761962890625</v>
      </c>
      <c r="I174" s="4">
        <v>98.203590393066406</v>
      </c>
      <c r="J174" s="4">
        <v>99.268669128417969</v>
      </c>
      <c r="K174" s="4">
        <v>99.084197998046875</v>
      </c>
      <c r="L174" s="4">
        <v>94.417236328125</v>
      </c>
      <c r="M174" s="4">
        <v>96.386711120605469</v>
      </c>
      <c r="N174" s="4">
        <v>99.810409545898438</v>
      </c>
      <c r="O174" s="4">
        <v>99.012672424316406</v>
      </c>
      <c r="P174" s="4">
        <v>100</v>
      </c>
      <c r="Q174" s="4">
        <v>97.974700927734375</v>
      </c>
      <c r="R174" s="4">
        <v>98.040496826171875</v>
      </c>
      <c r="S174" s="4">
        <v>98.305099487304688</v>
      </c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>
        <v>100</v>
      </c>
      <c r="AY174" s="4">
        <v>97.974700927734375</v>
      </c>
      <c r="AZ174" t="s">
        <v>761</v>
      </c>
      <c r="BA174" t="s">
        <v>763</v>
      </c>
      <c r="BB174" t="s">
        <v>631</v>
      </c>
      <c r="BC174" t="s">
        <v>56</v>
      </c>
    </row>
    <row r="175">
      <c r="A175" t="s">
        <v>525</v>
      </c>
      <c r="B175" t="s">
        <v>526</v>
      </c>
      <c r="C175" s="4">
        <v>1</v>
      </c>
      <c r="D175" t="s">
        <v>45</v>
      </c>
      <c r="E175" t="s">
        <v>52</v>
      </c>
      <c r="F175" s="4">
        <v>96.224357604980469</v>
      </c>
      <c r="G175" s="4">
        <v>93.59393310546875</v>
      </c>
      <c r="H175" s="4">
        <v>97.392601013183594</v>
      </c>
      <c r="I175" s="4">
        <v>95.645957946777344</v>
      </c>
      <c r="J175" s="4">
        <v>98.002510070800781</v>
      </c>
      <c r="K175" s="4">
        <v>98.26043701171875</v>
      </c>
      <c r="L175" s="4">
        <v>98.339691162109375</v>
      </c>
      <c r="M175" s="4">
        <v>99.232322692871094</v>
      </c>
      <c r="N175" s="4">
        <v>94.071372985839844</v>
      </c>
      <c r="O175" s="4">
        <v>98.858772277832031</v>
      </c>
      <c r="P175" s="4">
        <v>98.342491149902344</v>
      </c>
      <c r="Q175" s="4">
        <v>96.706993103027344</v>
      </c>
      <c r="R175" s="4">
        <v>97.886711120605469</v>
      </c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>
        <v>98.858772277832031</v>
      </c>
      <c r="AY175" s="4">
        <v>94.071372985839844</v>
      </c>
      <c r="AZ175" t="s">
        <v>759</v>
      </c>
      <c r="BA175" t="s">
        <v>763</v>
      </c>
      <c r="BB175" t="s">
        <v>631</v>
      </c>
      <c r="BC175" t="s">
        <v>56</v>
      </c>
    </row>
    <row r="176">
      <c r="A176" t="s">
        <v>638</v>
      </c>
      <c r="B176" t="s">
        <v>676</v>
      </c>
      <c r="C176" s="4"/>
      <c r="D176" t="s">
        <v>45</v>
      </c>
      <c r="E176" t="s">
        <v>52</v>
      </c>
      <c r="F176" s="4">
        <v>100</v>
      </c>
      <c r="G176" s="4">
        <v>100</v>
      </c>
      <c r="H176" s="4">
        <v>100</v>
      </c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t="s">
        <v>759</v>
      </c>
      <c r="BA176" t="s">
        <v>764</v>
      </c>
      <c r="BB176" t="s">
        <v>631</v>
      </c>
      <c r="BC176" t="s">
        <v>56</v>
      </c>
    </row>
    <row r="177">
      <c r="A177" t="s">
        <v>653</v>
      </c>
      <c r="B177" t="s">
        <v>691</v>
      </c>
      <c r="C177" s="4"/>
      <c r="D177" t="s">
        <v>45</v>
      </c>
      <c r="E177" t="s">
        <v>52</v>
      </c>
      <c r="F177" s="4">
        <v>99.972908020019531</v>
      </c>
      <c r="G177" s="4">
        <v>100</v>
      </c>
      <c r="H177" s="4">
        <v>99.953369140625</v>
      </c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t="s">
        <v>759</v>
      </c>
      <c r="BA177" t="s">
        <v>764</v>
      </c>
      <c r="BB177" t="s">
        <v>631</v>
      </c>
      <c r="BC177" t="s">
        <v>56</v>
      </c>
    </row>
    <row r="178">
      <c r="A178" t="s">
        <v>633</v>
      </c>
      <c r="B178" t="s">
        <v>671</v>
      </c>
      <c r="C178" s="4"/>
      <c r="D178" t="s">
        <v>45</v>
      </c>
      <c r="E178" t="s">
        <v>52</v>
      </c>
      <c r="F178" s="4">
        <v>92.511444091796875</v>
      </c>
      <c r="G178" s="4">
        <v>87.638763427734375</v>
      </c>
      <c r="H178" s="4">
        <v>96.443275451660156</v>
      </c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t="s">
        <v>760</v>
      </c>
      <c r="BA178" t="s">
        <v>763</v>
      </c>
      <c r="BB178" t="s">
        <v>631</v>
      </c>
      <c r="BC178" t="s">
        <v>56</v>
      </c>
    </row>
    <row r="179">
      <c r="A179" t="s">
        <v>656</v>
      </c>
      <c r="B179" t="s">
        <v>694</v>
      </c>
      <c r="C179" s="4"/>
      <c r="D179" t="s">
        <v>45</v>
      </c>
      <c r="E179" t="s">
        <v>52</v>
      </c>
      <c r="F179" s="4">
        <v>99.486061096191406</v>
      </c>
      <c r="G179" s="4">
        <v>99.482765197753906</v>
      </c>
      <c r="H179" s="4">
        <v>99.486122131347656</v>
      </c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t="s">
        <v>759</v>
      </c>
      <c r="BA179" t="s">
        <v>764</v>
      </c>
      <c r="BB179" t="s">
        <v>631</v>
      </c>
      <c r="BC179" t="s">
        <v>56</v>
      </c>
    </row>
    <row r="180">
      <c r="A180" t="s">
        <v>646</v>
      </c>
      <c r="B180" t="s">
        <v>684</v>
      </c>
      <c r="C180" s="4"/>
      <c r="D180" t="s">
        <v>45</v>
      </c>
      <c r="E180" t="s">
        <v>52</v>
      </c>
      <c r="F180" s="4">
        <v>86.003692626953125</v>
      </c>
      <c r="G180" s="4">
        <v>83.7142333984375</v>
      </c>
      <c r="H180" s="4">
        <v>86.780387878417969</v>
      </c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t="s">
        <v>759</v>
      </c>
      <c r="BA180" t="s">
        <v>763</v>
      </c>
      <c r="BB180" t="s">
        <v>631</v>
      </c>
      <c r="BC180" t="s">
        <v>56</v>
      </c>
    </row>
    <row r="181">
      <c r="A181" t="s">
        <v>637</v>
      </c>
      <c r="B181" t="s">
        <v>675</v>
      </c>
      <c r="C181" s="4"/>
      <c r="D181" t="s">
        <v>45</v>
      </c>
      <c r="E181" t="s">
        <v>52</v>
      </c>
      <c r="F181" s="4">
        <v>96.538444519042969</v>
      </c>
      <c r="G181" s="4">
        <v>94.824844360351563</v>
      </c>
      <c r="H181" s="4">
        <v>97.848823547363281</v>
      </c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t="s">
        <v>759</v>
      </c>
      <c r="BA181" t="s">
        <v>763</v>
      </c>
      <c r="BB181" t="s">
        <v>631</v>
      </c>
      <c r="BC181" t="s">
        <v>56</v>
      </c>
    </row>
    <row r="182">
      <c r="A182" t="s">
        <v>657</v>
      </c>
      <c r="B182" t="s">
        <v>695</v>
      </c>
      <c r="C182" s="4"/>
      <c r="D182" t="s">
        <v>45</v>
      </c>
      <c r="E182" t="s">
        <v>52</v>
      </c>
      <c r="F182" s="4">
        <v>99.152313232421875</v>
      </c>
      <c r="G182" s="4">
        <v>98.385986328125</v>
      </c>
      <c r="H182" s="4">
        <v>99.532562255859375</v>
      </c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t="s">
        <v>760</v>
      </c>
      <c r="BA182" t="s">
        <v>764</v>
      </c>
      <c r="BB182" t="s">
        <v>631</v>
      </c>
      <c r="BC182" t="s">
        <v>56</v>
      </c>
    </row>
    <row r="183">
      <c r="A183" t="s">
        <v>649</v>
      </c>
      <c r="B183" t="s">
        <v>687</v>
      </c>
      <c r="C183" s="4"/>
      <c r="D183" t="s">
        <v>45</v>
      </c>
      <c r="E183" t="s">
        <v>52</v>
      </c>
      <c r="F183" s="4">
        <v>99.134101867675781</v>
      </c>
      <c r="G183" s="4">
        <v>99.249855041503906</v>
      </c>
      <c r="H183" s="4">
        <v>99.092742919921875</v>
      </c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t="s">
        <v>759</v>
      </c>
      <c r="BA183" t="s">
        <v>764</v>
      </c>
      <c r="BB183" t="s">
        <v>631</v>
      </c>
      <c r="BC183" t="s">
        <v>56</v>
      </c>
    </row>
    <row r="184">
      <c r="A184" t="s">
        <v>645</v>
      </c>
      <c r="B184" t="s">
        <v>683</v>
      </c>
      <c r="C184" s="4"/>
      <c r="D184" t="s">
        <v>45</v>
      </c>
      <c r="E184" t="s">
        <v>52</v>
      </c>
      <c r="F184" s="4">
        <v>99.59722900390625</v>
      </c>
      <c r="G184" s="4">
        <v>99.597587585449219</v>
      </c>
      <c r="H184" s="4">
        <v>99.597183227539063</v>
      </c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t="s">
        <v>759</v>
      </c>
      <c r="BA184" t="s">
        <v>764</v>
      </c>
      <c r="BB184" t="s">
        <v>631</v>
      </c>
      <c r="BC184" t="s">
        <v>56</v>
      </c>
    </row>
    <row r="185">
      <c r="A185" t="s">
        <v>640</v>
      </c>
      <c r="B185" t="s">
        <v>678</v>
      </c>
      <c r="C185" s="4"/>
      <c r="D185" t="s">
        <v>45</v>
      </c>
      <c r="E185" t="s">
        <v>52</v>
      </c>
      <c r="F185" s="4">
        <v>99.146553039550781</v>
      </c>
      <c r="G185" s="4">
        <v>99.376914978027344</v>
      </c>
      <c r="H185" s="4">
        <v>99.04168701171875</v>
      </c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t="s">
        <v>759</v>
      </c>
      <c r="BA185" t="s">
        <v>764</v>
      </c>
      <c r="BB185" t="s">
        <v>631</v>
      </c>
      <c r="BC185" t="s">
        <v>56</v>
      </c>
    </row>
    <row r="186">
      <c r="A186" t="s">
        <v>658</v>
      </c>
      <c r="B186" t="s">
        <v>696</v>
      </c>
      <c r="C186" s="4"/>
      <c r="D186" t="s">
        <v>45</v>
      </c>
      <c r="E186" t="s">
        <v>52</v>
      </c>
      <c r="F186" s="4">
        <v>99.447845458984375</v>
      </c>
      <c r="G186" s="4">
        <v>99.452713012695313</v>
      </c>
      <c r="H186" s="4">
        <v>99.447006225585938</v>
      </c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t="s">
        <v>759</v>
      </c>
      <c r="BA186" t="s">
        <v>764</v>
      </c>
      <c r="BB186" t="s">
        <v>631</v>
      </c>
      <c r="BC186" t="s">
        <v>56</v>
      </c>
    </row>
    <row r="187">
      <c r="A187" t="s">
        <v>648</v>
      </c>
      <c r="B187" t="s">
        <v>686</v>
      </c>
      <c r="C187" s="4"/>
      <c r="D187" t="s">
        <v>45</v>
      </c>
      <c r="E187" t="s">
        <v>52</v>
      </c>
      <c r="F187" s="4">
        <v>98.650016784667969</v>
      </c>
      <c r="G187" s="4">
        <v>98.892242431640625</v>
      </c>
      <c r="H187" s="4">
        <v>98.590133666992188</v>
      </c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t="s">
        <v>759</v>
      </c>
      <c r="BA187" t="s">
        <v>764</v>
      </c>
      <c r="BB187" t="s">
        <v>631</v>
      </c>
      <c r="BC187" t="s">
        <v>56</v>
      </c>
    </row>
    <row r="188">
      <c r="A188" t="s">
        <v>661</v>
      </c>
      <c r="B188" t="s">
        <v>699</v>
      </c>
      <c r="C188" s="4"/>
      <c r="D188" t="s">
        <v>45</v>
      </c>
      <c r="E188" t="s">
        <v>52</v>
      </c>
      <c r="F188" s="4">
        <v>99.22503662109375</v>
      </c>
      <c r="G188" s="4">
        <v>98.991935729980469</v>
      </c>
      <c r="H188" s="4">
        <v>99.293647766113281</v>
      </c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t="s">
        <v>759</v>
      </c>
      <c r="BA188" t="s">
        <v>764</v>
      </c>
      <c r="BB188" t="s">
        <v>631</v>
      </c>
      <c r="BC188" t="s">
        <v>56</v>
      </c>
    </row>
    <row r="189">
      <c r="A189" t="s">
        <v>668</v>
      </c>
      <c r="B189" t="s">
        <v>706</v>
      </c>
      <c r="C189" s="4"/>
      <c r="D189" t="s">
        <v>45</v>
      </c>
      <c r="E189" t="s">
        <v>52</v>
      </c>
      <c r="F189" s="4">
        <v>98.983184814453125</v>
      </c>
      <c r="G189" s="4">
        <v>98.14471435546875</v>
      </c>
      <c r="H189" s="4">
        <v>99.209800720214844</v>
      </c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t="s">
        <v>759</v>
      </c>
      <c r="BA189" t="s">
        <v>764</v>
      </c>
      <c r="BB189" t="s">
        <v>631</v>
      </c>
      <c r="BC189" t="s">
        <v>56</v>
      </c>
    </row>
    <row r="190">
      <c r="A190" t="s">
        <v>636</v>
      </c>
      <c r="B190" t="s">
        <v>674</v>
      </c>
      <c r="C190" s="4"/>
      <c r="D190" t="s">
        <v>45</v>
      </c>
      <c r="E190" t="s">
        <v>52</v>
      </c>
      <c r="F190" s="4">
        <v>97.990875244140625</v>
      </c>
      <c r="G190" s="4">
        <v>98.569862365722656</v>
      </c>
      <c r="H190" s="4">
        <v>97.755104064941406</v>
      </c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t="s">
        <v>759</v>
      </c>
      <c r="BA190" t="s">
        <v>764</v>
      </c>
      <c r="BB190" t="s">
        <v>631</v>
      </c>
      <c r="BC190" t="s">
        <v>56</v>
      </c>
    </row>
    <row r="191">
      <c r="A191" t="s">
        <v>665</v>
      </c>
      <c r="B191" t="s">
        <v>703</v>
      </c>
      <c r="C191" s="4"/>
      <c r="D191" t="s">
        <v>45</v>
      </c>
      <c r="E191" t="s">
        <v>52</v>
      </c>
      <c r="F191" s="4">
        <v>98.78216552734375</v>
      </c>
      <c r="G191" s="4">
        <v>100</v>
      </c>
      <c r="H191" s="4">
        <v>98.701301574707031</v>
      </c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t="s">
        <v>759</v>
      </c>
      <c r="BA191" t="s">
        <v>764</v>
      </c>
      <c r="BB191" t="s">
        <v>631</v>
      </c>
      <c r="BC191" t="s">
        <v>56</v>
      </c>
    </row>
    <row r="192">
      <c r="A192" t="s">
        <v>647</v>
      </c>
      <c r="B192" t="s">
        <v>685</v>
      </c>
      <c r="C192" s="4"/>
      <c r="D192" t="s">
        <v>45</v>
      </c>
      <c r="E192" t="s">
        <v>52</v>
      </c>
      <c r="F192" s="4">
        <v>91.24517822265625</v>
      </c>
      <c r="G192" s="4">
        <v>94.2962646484375</v>
      </c>
      <c r="H192" s="4">
        <v>89.449195861816406</v>
      </c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t="s">
        <v>759</v>
      </c>
      <c r="BA192" t="s">
        <v>764</v>
      </c>
      <c r="BB192" t="s">
        <v>631</v>
      </c>
      <c r="BC192" t="s">
        <v>56</v>
      </c>
    </row>
    <row r="193">
      <c r="A193" t="s">
        <v>655</v>
      </c>
      <c r="B193" t="s">
        <v>693</v>
      </c>
      <c r="C193" s="4"/>
      <c r="D193" t="s">
        <v>45</v>
      </c>
      <c r="E193" t="s">
        <v>52</v>
      </c>
      <c r="F193" s="4">
        <v>100</v>
      </c>
      <c r="G193" s="4">
        <v>100</v>
      </c>
      <c r="H193" s="4">
        <v>100</v>
      </c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t="s">
        <v>760</v>
      </c>
      <c r="BA193" t="s">
        <v>765</v>
      </c>
      <c r="BB193" t="s">
        <v>631</v>
      </c>
      <c r="BC193" t="s">
        <v>56</v>
      </c>
    </row>
    <row r="194">
      <c r="A194" t="s">
        <v>641</v>
      </c>
      <c r="B194" t="s">
        <v>679</v>
      </c>
      <c r="C194" s="4"/>
      <c r="D194" t="s">
        <v>45</v>
      </c>
      <c r="E194" t="s">
        <v>52</v>
      </c>
      <c r="F194" s="4">
        <v>98.772438049316406</v>
      </c>
      <c r="G194" s="4">
        <v>98.640762329101563</v>
      </c>
      <c r="H194" s="4">
        <v>98.828475952148438</v>
      </c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t="s">
        <v>759</v>
      </c>
      <c r="BA194" t="s">
        <v>764</v>
      </c>
      <c r="BB194" t="s">
        <v>631</v>
      </c>
      <c r="BC194" t="s">
        <v>56</v>
      </c>
    </row>
    <row r="195">
      <c r="A195" t="s">
        <v>642</v>
      </c>
      <c r="B195" t="s">
        <v>680</v>
      </c>
      <c r="C195" s="4"/>
      <c r="D195" t="s">
        <v>45</v>
      </c>
      <c r="E195" t="s">
        <v>52</v>
      </c>
      <c r="F195" s="4">
        <v>92.148262023925781</v>
      </c>
      <c r="G195" s="4">
        <v>83.4429931640625</v>
      </c>
      <c r="H195" s="4">
        <v>96.230758666992188</v>
      </c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t="s">
        <v>759</v>
      </c>
      <c r="BA195" t="s">
        <v>764</v>
      </c>
      <c r="BB195" t="s">
        <v>631</v>
      </c>
      <c r="BC195" t="s">
        <v>56</v>
      </c>
    </row>
    <row r="196">
      <c r="A196" t="s">
        <v>639</v>
      </c>
      <c r="B196" t="s">
        <v>677</v>
      </c>
      <c r="C196" s="4"/>
      <c r="D196" t="s">
        <v>45</v>
      </c>
      <c r="E196" t="s">
        <v>52</v>
      </c>
      <c r="F196" s="4">
        <v>93.3536376953125</v>
      </c>
      <c r="G196" s="4">
        <v>85.126487731933594</v>
      </c>
      <c r="H196" s="4">
        <v>97.311965942382813</v>
      </c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t="s">
        <v>759</v>
      </c>
      <c r="BA196" t="s">
        <v>764</v>
      </c>
      <c r="BB196" t="s">
        <v>631</v>
      </c>
      <c r="BC196" t="s">
        <v>56</v>
      </c>
    </row>
    <row r="197">
      <c r="A197" t="s">
        <v>659</v>
      </c>
      <c r="B197" t="s">
        <v>697</v>
      </c>
      <c r="C197" s="4"/>
      <c r="D197" t="s">
        <v>45</v>
      </c>
      <c r="E197" t="s">
        <v>52</v>
      </c>
      <c r="F197" s="4">
        <v>97.600540161132813</v>
      </c>
      <c r="G197" s="4">
        <v>98.74957275390625</v>
      </c>
      <c r="H197" s="4">
        <v>97.483108520507813</v>
      </c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t="s">
        <v>759</v>
      </c>
      <c r="BA197" t="s">
        <v>764</v>
      </c>
      <c r="BB197" t="s">
        <v>631</v>
      </c>
      <c r="BC197" t="s">
        <v>56</v>
      </c>
    </row>
    <row r="198">
      <c r="A198" t="s">
        <v>669</v>
      </c>
      <c r="B198" t="s">
        <v>707</v>
      </c>
      <c r="C198" s="4"/>
      <c r="D198" t="s">
        <v>45</v>
      </c>
      <c r="E198" t="s">
        <v>52</v>
      </c>
      <c r="F198" s="4">
        <v>99.95599365234375</v>
      </c>
      <c r="G198" s="4">
        <v>100</v>
      </c>
      <c r="H198" s="4">
        <v>99.953453063964844</v>
      </c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t="s">
        <v>759</v>
      </c>
      <c r="BA198" t="s">
        <v>764</v>
      </c>
      <c r="BB198" t="s">
        <v>631</v>
      </c>
      <c r="BC198" t="s">
        <v>56</v>
      </c>
    </row>
    <row r="199">
      <c r="A199" t="s">
        <v>666</v>
      </c>
      <c r="B199" t="s">
        <v>704</v>
      </c>
      <c r="C199" s="4"/>
      <c r="D199" t="s">
        <v>45</v>
      </c>
      <c r="E199" t="s">
        <v>52</v>
      </c>
      <c r="F199" s="4">
        <v>100</v>
      </c>
      <c r="G199" s="4"/>
      <c r="H199" s="4">
        <v>100</v>
      </c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t="s">
        <v>759</v>
      </c>
      <c r="BA199" t="s">
        <v>764</v>
      </c>
      <c r="BB199" t="s">
        <v>631</v>
      </c>
      <c r="BC199" t="s">
        <v>56</v>
      </c>
    </row>
    <row r="200">
      <c r="A200" t="s">
        <v>663</v>
      </c>
      <c r="B200" t="s">
        <v>701</v>
      </c>
      <c r="C200" s="4"/>
      <c r="D200" t="s">
        <v>45</v>
      </c>
      <c r="E200" t="s">
        <v>52</v>
      </c>
      <c r="F200" s="4">
        <v>97.713615417480469</v>
      </c>
      <c r="G200" s="4">
        <v>99.893936157226563</v>
      </c>
      <c r="H200" s="4">
        <v>97.5</v>
      </c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t="s">
        <v>759</v>
      </c>
      <c r="BA200" t="s">
        <v>764</v>
      </c>
      <c r="BB200" t="s">
        <v>631</v>
      </c>
      <c r="BC200" t="s">
        <v>56</v>
      </c>
    </row>
    <row r="201">
      <c r="A201" t="s">
        <v>651</v>
      </c>
      <c r="B201" t="s">
        <v>689</v>
      </c>
      <c r="C201" s="4"/>
      <c r="D201" t="s">
        <v>45</v>
      </c>
      <c r="E201" t="s">
        <v>52</v>
      </c>
      <c r="F201" s="4">
        <v>98.054389953613281</v>
      </c>
      <c r="G201" s="4">
        <v>98.300003051757813</v>
      </c>
      <c r="H201" s="4">
        <v>98</v>
      </c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t="s">
        <v>759</v>
      </c>
      <c r="BA201" t="s">
        <v>764</v>
      </c>
      <c r="BB201" t="s">
        <v>631</v>
      </c>
      <c r="BC201" t="s">
        <v>56</v>
      </c>
    </row>
    <row r="202">
      <c r="A202" t="s">
        <v>654</v>
      </c>
      <c r="B202" t="s">
        <v>692</v>
      </c>
      <c r="C202" s="4"/>
      <c r="D202" t="s">
        <v>45</v>
      </c>
      <c r="E202" t="s">
        <v>52</v>
      </c>
      <c r="F202" s="4">
        <v>98.796615600585938</v>
      </c>
      <c r="G202" s="4">
        <v>99.236640930175781</v>
      </c>
      <c r="H202" s="4">
        <v>98.504539489746094</v>
      </c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t="s">
        <v>759</v>
      </c>
      <c r="BA202" t="s">
        <v>764</v>
      </c>
      <c r="BB202" t="s">
        <v>631</v>
      </c>
      <c r="BC202" t="s">
        <v>56</v>
      </c>
    </row>
    <row r="203">
      <c r="A203" t="s">
        <v>643</v>
      </c>
      <c r="B203" t="s">
        <v>681</v>
      </c>
      <c r="C203" s="4"/>
      <c r="D203" t="s">
        <v>45</v>
      </c>
      <c r="E203" t="s">
        <v>52</v>
      </c>
      <c r="F203" s="4">
        <v>99.608917236328125</v>
      </c>
      <c r="G203" s="4">
        <v>99.7952880859375</v>
      </c>
      <c r="H203" s="4">
        <v>99.507034301757813</v>
      </c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t="s">
        <v>759</v>
      </c>
      <c r="BA203" t="s">
        <v>764</v>
      </c>
      <c r="BB203" t="s">
        <v>631</v>
      </c>
      <c r="BC203" t="s">
        <v>56</v>
      </c>
    </row>
    <row r="204">
      <c r="A204" t="s">
        <v>635</v>
      </c>
      <c r="B204" t="s">
        <v>673</v>
      </c>
      <c r="C204" s="4"/>
      <c r="D204" t="s">
        <v>45</v>
      </c>
      <c r="E204" t="s">
        <v>52</v>
      </c>
      <c r="F204" s="4">
        <v>84.309921264648438</v>
      </c>
      <c r="G204" s="4">
        <v>71.456687927246094</v>
      </c>
      <c r="H204" s="4">
        <v>95.287216186523438</v>
      </c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t="s">
        <v>759</v>
      </c>
      <c r="BA204" t="s">
        <v>763</v>
      </c>
      <c r="BB204" t="s">
        <v>631</v>
      </c>
      <c r="BC204" t="s">
        <v>56</v>
      </c>
    </row>
    <row r="205">
      <c r="A205" t="s">
        <v>632</v>
      </c>
      <c r="B205" t="s">
        <v>672</v>
      </c>
      <c r="C205" s="4"/>
      <c r="D205" t="s">
        <v>45</v>
      </c>
      <c r="E205" t="s">
        <v>52</v>
      </c>
      <c r="F205" s="4">
        <v>90.482223510742188</v>
      </c>
      <c r="G205" s="4">
        <v>78.124862670898438</v>
      </c>
      <c r="H205" s="4">
        <v>94.75836181640625</v>
      </c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t="s">
        <v>759</v>
      </c>
      <c r="BA205" t="s">
        <v>763</v>
      </c>
      <c r="BB205" t="s">
        <v>631</v>
      </c>
      <c r="BC205" t="s">
        <v>56</v>
      </c>
    </row>
    <row r="206">
      <c r="A206" t="s">
        <v>667</v>
      </c>
      <c r="B206" t="s">
        <v>705</v>
      </c>
      <c r="C206" s="4"/>
      <c r="D206" t="s">
        <v>45</v>
      </c>
      <c r="E206" t="s">
        <v>52</v>
      </c>
      <c r="F206" s="4">
        <v>100</v>
      </c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t="s">
        <v>759</v>
      </c>
      <c r="BA206" t="s">
        <v>764</v>
      </c>
      <c r="BB206" t="s">
        <v>631</v>
      </c>
      <c r="BC206" t="s">
        <v>56</v>
      </c>
    </row>
    <row r="207">
      <c r="A207" t="s">
        <v>660</v>
      </c>
      <c r="B207" t="s">
        <v>698</v>
      </c>
      <c r="C207" s="4"/>
      <c r="D207" t="s">
        <v>45</v>
      </c>
      <c r="E207" t="s">
        <v>52</v>
      </c>
      <c r="F207" s="4">
        <v>97.938133239746094</v>
      </c>
      <c r="G207" s="4">
        <v>96.822669982910156</v>
      </c>
      <c r="H207" s="4">
        <v>98.897903442382813</v>
      </c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t="s">
        <v>759</v>
      </c>
      <c r="BA207" t="s">
        <v>764</v>
      </c>
      <c r="BB207" t="s">
        <v>631</v>
      </c>
      <c r="BC207" t="s">
        <v>56</v>
      </c>
    </row>
    <row r="208">
      <c r="A208" t="s">
        <v>650</v>
      </c>
      <c r="B208" t="s">
        <v>688</v>
      </c>
      <c r="C208" s="4"/>
      <c r="D208" t="s">
        <v>45</v>
      </c>
      <c r="E208" t="s">
        <v>52</v>
      </c>
      <c r="F208" s="4">
        <v>99.109565734863281</v>
      </c>
      <c r="G208" s="4">
        <v>99.082565307617188</v>
      </c>
      <c r="H208" s="4">
        <v>99.13232421875</v>
      </c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t="s">
        <v>759</v>
      </c>
      <c r="BA208" t="s">
        <v>764</v>
      </c>
      <c r="BB208" t="s">
        <v>631</v>
      </c>
      <c r="BC208" t="s">
        <v>56</v>
      </c>
    </row>
    <row r="209">
      <c r="A209" t="s">
        <v>652</v>
      </c>
      <c r="B209" t="s">
        <v>690</v>
      </c>
      <c r="C209" s="4"/>
      <c r="D209" t="s">
        <v>45</v>
      </c>
      <c r="E209" t="s">
        <v>52</v>
      </c>
      <c r="F209" s="4">
        <v>99.90423583984375</v>
      </c>
      <c r="G209" s="4">
        <v>100</v>
      </c>
      <c r="H209" s="4">
        <v>99.880416870117188</v>
      </c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t="s">
        <v>759</v>
      </c>
      <c r="BA209" t="s">
        <v>764</v>
      </c>
      <c r="BB209" t="s">
        <v>631</v>
      </c>
      <c r="BC209" t="s">
        <v>56</v>
      </c>
    </row>
    <row r="210">
      <c r="A210" t="s">
        <v>662</v>
      </c>
      <c r="B210" t="s">
        <v>700</v>
      </c>
      <c r="C210" s="4"/>
      <c r="D210" t="s">
        <v>45</v>
      </c>
      <c r="E210" t="s">
        <v>52</v>
      </c>
      <c r="F210" s="4">
        <v>99.295516967773438</v>
      </c>
      <c r="G210" s="4">
        <v>99.644866943359375</v>
      </c>
      <c r="H210" s="4">
        <v>99.243988037109375</v>
      </c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t="s">
        <v>759</v>
      </c>
      <c r="BA210" t="s">
        <v>764</v>
      </c>
      <c r="BB210" t="s">
        <v>631</v>
      </c>
      <c r="BC210" t="s">
        <v>56</v>
      </c>
    </row>
    <row r="211">
      <c r="A211" t="s">
        <v>644</v>
      </c>
      <c r="B211" t="s">
        <v>682</v>
      </c>
      <c r="C211" s="4"/>
      <c r="D211" t="s">
        <v>45</v>
      </c>
      <c r="E211" t="s">
        <v>52</v>
      </c>
      <c r="F211" s="4">
        <v>99.890380859375</v>
      </c>
      <c r="G211" s="4">
        <v>99.86358642578125</v>
      </c>
      <c r="H211" s="4">
        <v>99.89990234375</v>
      </c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t="s">
        <v>759</v>
      </c>
      <c r="BA211" t="s">
        <v>764</v>
      </c>
      <c r="BB211" t="s">
        <v>631</v>
      </c>
      <c r="BC211" t="s">
        <v>56</v>
      </c>
    </row>
    <row r="212">
      <c r="A212" t="s">
        <v>664</v>
      </c>
      <c r="B212" t="s">
        <v>702</v>
      </c>
      <c r="C212" s="4"/>
      <c r="D212" t="s">
        <v>45</v>
      </c>
      <c r="E212" t="s">
        <v>52</v>
      </c>
      <c r="F212" s="4">
        <v>99.110298156738281</v>
      </c>
      <c r="G212" s="4">
        <v>99.474777221679688</v>
      </c>
      <c r="H212" s="4">
        <v>99.036399841308594</v>
      </c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t="s">
        <v>759</v>
      </c>
      <c r="BA212" t="s">
        <v>764</v>
      </c>
      <c r="BB212" t="s">
        <v>631</v>
      </c>
      <c r="BC212" t="s">
        <v>56</v>
      </c>
    </row>
    <row r="213">
      <c r="A213" t="s">
        <v>634</v>
      </c>
      <c r="B213" t="s">
        <v>670</v>
      </c>
      <c r="C213" s="4"/>
      <c r="D213" t="s">
        <v>45</v>
      </c>
      <c r="E213" t="s">
        <v>52</v>
      </c>
      <c r="F213" s="4">
        <v>100</v>
      </c>
      <c r="G213" s="4">
        <v>100</v>
      </c>
      <c r="H213" s="4">
        <v>100</v>
      </c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t="s">
        <v>761</v>
      </c>
      <c r="BA213" t="s">
        <v>763</v>
      </c>
      <c r="BB213" t="s">
        <v>631</v>
      </c>
      <c r="BC213" t="s">
        <v>56</v>
      </c>
    </row>
    <row r="214">
      <c r="A214" t="s">
        <v>708</v>
      </c>
      <c r="B214" t="s">
        <v>708</v>
      </c>
      <c r="C214" s="4"/>
      <c r="D214" t="s">
        <v>708</v>
      </c>
      <c r="E214" t="s">
        <v>708</v>
      </c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t="s">
        <v>708</v>
      </c>
      <c r="BA214" t="s">
        <v>708</v>
      </c>
      <c r="BB214" t="s">
        <v>708</v>
      </c>
      <c r="BC214" t="s">
        <v>708</v>
      </c>
    </row>
    <row r="215">
      <c r="A215" t="s">
        <v>708</v>
      </c>
      <c r="B215" t="s">
        <v>708</v>
      </c>
      <c r="C215" s="4"/>
      <c r="D215" t="s">
        <v>708</v>
      </c>
      <c r="E215" t="s">
        <v>708</v>
      </c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t="s">
        <v>708</v>
      </c>
      <c r="BA215" t="s">
        <v>708</v>
      </c>
      <c r="BB215" t="s">
        <v>708</v>
      </c>
      <c r="BC215" t="s">
        <v>708</v>
      </c>
    </row>
    <row r="216">
      <c r="A216" t="s">
        <v>708</v>
      </c>
      <c r="B216" t="s">
        <v>708</v>
      </c>
      <c r="C216" s="4"/>
      <c r="D216" t="s">
        <v>708</v>
      </c>
      <c r="E216" t="s">
        <v>708</v>
      </c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t="s">
        <v>708</v>
      </c>
      <c r="BA216" t="s">
        <v>708</v>
      </c>
      <c r="BB216" t="s">
        <v>708</v>
      </c>
      <c r="BC216" t="s">
        <v>708</v>
      </c>
    </row>
    <row r="217">
      <c r="A217" t="s">
        <v>708</v>
      </c>
      <c r="B217" t="s">
        <v>708</v>
      </c>
      <c r="C217" s="4"/>
      <c r="D217" t="s">
        <v>708</v>
      </c>
      <c r="E217" t="s">
        <v>708</v>
      </c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t="s">
        <v>708</v>
      </c>
      <c r="BA217" t="s">
        <v>708</v>
      </c>
      <c r="BB217" t="s">
        <v>708</v>
      </c>
      <c r="BC217" t="s">
        <v>708</v>
      </c>
    </row>
    <row r="218">
      <c r="A218" t="s">
        <v>708</v>
      </c>
      <c r="B218" t="s">
        <v>708</v>
      </c>
      <c r="C218" s="4"/>
      <c r="D218" t="s">
        <v>708</v>
      </c>
      <c r="E218" t="s">
        <v>708</v>
      </c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t="s">
        <v>708</v>
      </c>
      <c r="BA218" t="s">
        <v>708</v>
      </c>
      <c r="BB218" t="s">
        <v>708</v>
      </c>
      <c r="BC218" t="s">
        <v>708</v>
      </c>
    </row>
    <row r="219">
      <c r="A219" t="s">
        <v>708</v>
      </c>
      <c r="B219" t="s">
        <v>708</v>
      </c>
      <c r="C219" s="4"/>
      <c r="D219" t="s">
        <v>708</v>
      </c>
      <c r="E219" t="s">
        <v>708</v>
      </c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t="s">
        <v>708</v>
      </c>
      <c r="BA219" t="s">
        <v>708</v>
      </c>
      <c r="BB219" t="s">
        <v>708</v>
      </c>
      <c r="BC219" t="s">
        <v>708</v>
      </c>
    </row>
    <row r="220">
      <c r="A220" t="s">
        <v>708</v>
      </c>
      <c r="B220" t="s">
        <v>708</v>
      </c>
      <c r="C220" s="4"/>
      <c r="D220" t="s">
        <v>708</v>
      </c>
      <c r="E220" t="s">
        <v>708</v>
      </c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t="s">
        <v>708</v>
      </c>
      <c r="BA220" t="s">
        <v>708</v>
      </c>
      <c r="BB220" t="s">
        <v>708</v>
      </c>
      <c r="BC220" t="s">
        <v>708</v>
      </c>
    </row>
    <row r="221">
      <c r="A221" t="s">
        <v>708</v>
      </c>
      <c r="B221" t="s">
        <v>708</v>
      </c>
      <c r="C221" s="4"/>
      <c r="D221" t="s">
        <v>708</v>
      </c>
      <c r="E221" t="s">
        <v>708</v>
      </c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t="s">
        <v>708</v>
      </c>
      <c r="BA221" t="s">
        <v>708</v>
      </c>
      <c r="BB221" t="s">
        <v>708</v>
      </c>
      <c r="BC221" t="s">
        <v>708</v>
      </c>
    </row>
    <row r="222">
      <c r="A222" t="s">
        <v>708</v>
      </c>
      <c r="B222" t="s">
        <v>708</v>
      </c>
      <c r="C222" s="4"/>
      <c r="D222" t="s">
        <v>708</v>
      </c>
      <c r="E222" t="s">
        <v>708</v>
      </c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t="s">
        <v>708</v>
      </c>
      <c r="BA222" t="s">
        <v>708</v>
      </c>
      <c r="BB222" t="s">
        <v>708</v>
      </c>
      <c r="BC222" t="s">
        <v>708</v>
      </c>
    </row>
    <row r="223">
      <c r="A223" t="s">
        <v>708</v>
      </c>
      <c r="B223" t="s">
        <v>708</v>
      </c>
      <c r="C223" s="4"/>
      <c r="D223" t="s">
        <v>708</v>
      </c>
      <c r="E223" t="s">
        <v>708</v>
      </c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t="s">
        <v>708</v>
      </c>
      <c r="BA223" t="s">
        <v>708</v>
      </c>
      <c r="BB223" t="s">
        <v>708</v>
      </c>
      <c r="BC223" t="s">
        <v>708</v>
      </c>
    </row>
    <row r="224">
      <c r="A224" t="s">
        <v>708</v>
      </c>
      <c r="B224" t="s">
        <v>708</v>
      </c>
      <c r="C224" s="4"/>
      <c r="D224" t="s">
        <v>708</v>
      </c>
      <c r="E224" t="s">
        <v>708</v>
      </c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t="s">
        <v>708</v>
      </c>
      <c r="BA224" t="s">
        <v>708</v>
      </c>
      <c r="BB224" t="s">
        <v>708</v>
      </c>
      <c r="BC224" t="s">
        <v>708</v>
      </c>
    </row>
    <row r="225">
      <c r="A225" t="s">
        <v>708</v>
      </c>
      <c r="B225" t="s">
        <v>708</v>
      </c>
      <c r="C225" s="4"/>
      <c r="D225" t="s">
        <v>708</v>
      </c>
      <c r="E225" t="s">
        <v>708</v>
      </c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t="s">
        <v>708</v>
      </c>
      <c r="BA225" t="s">
        <v>708</v>
      </c>
      <c r="BB225" t="s">
        <v>708</v>
      </c>
      <c r="BC225" t="s">
        <v>708</v>
      </c>
    </row>
    <row r="226">
      <c r="A226" t="s">
        <v>708</v>
      </c>
      <c r="B226" t="s">
        <v>708</v>
      </c>
      <c r="C226" s="4"/>
      <c r="D226" t="s">
        <v>708</v>
      </c>
      <c r="E226" t="s">
        <v>708</v>
      </c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t="s">
        <v>708</v>
      </c>
      <c r="BA226" t="s">
        <v>708</v>
      </c>
      <c r="BB226" t="s">
        <v>708</v>
      </c>
      <c r="BC226" t="s">
        <v>708</v>
      </c>
    </row>
    <row r="227">
      <c r="A227" t="s">
        <v>708</v>
      </c>
      <c r="B227" t="s">
        <v>708</v>
      </c>
      <c r="C227" s="4"/>
      <c r="D227" t="s">
        <v>708</v>
      </c>
      <c r="E227" t="s">
        <v>708</v>
      </c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t="s">
        <v>708</v>
      </c>
      <c r="BA227" t="s">
        <v>708</v>
      </c>
      <c r="BB227" t="s">
        <v>708</v>
      </c>
      <c r="BC227" t="s">
        <v>708</v>
      </c>
    </row>
    <row r="228">
      <c r="A228" t="s">
        <v>708</v>
      </c>
      <c r="B228" t="s">
        <v>708</v>
      </c>
      <c r="C228" s="4"/>
      <c r="D228" t="s">
        <v>708</v>
      </c>
      <c r="E228" t="s">
        <v>708</v>
      </c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t="s">
        <v>708</v>
      </c>
      <c r="BA228" t="s">
        <v>708</v>
      </c>
      <c r="BB228" t="s">
        <v>708</v>
      </c>
      <c r="BC228" t="s">
        <v>708</v>
      </c>
    </row>
    <row r="229">
      <c r="A229" t="s">
        <v>708</v>
      </c>
      <c r="B229" t="s">
        <v>708</v>
      </c>
      <c r="C229" s="4"/>
      <c r="D229" t="s">
        <v>708</v>
      </c>
      <c r="E229" t="s">
        <v>708</v>
      </c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t="s">
        <v>708</v>
      </c>
      <c r="BA229" t="s">
        <v>708</v>
      </c>
      <c r="BB229" t="s">
        <v>708</v>
      </c>
      <c r="BC229" t="s">
        <v>708</v>
      </c>
    </row>
    <row r="230">
      <c r="A230" t="s">
        <v>708</v>
      </c>
      <c r="B230" t="s">
        <v>708</v>
      </c>
      <c r="C230" s="4"/>
      <c r="D230" t="s">
        <v>708</v>
      </c>
      <c r="E230" t="s">
        <v>708</v>
      </c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t="s">
        <v>708</v>
      </c>
      <c r="BA230" t="s">
        <v>708</v>
      </c>
      <c r="BB230" t="s">
        <v>708</v>
      </c>
      <c r="BC230" t="s">
        <v>708</v>
      </c>
    </row>
    <row r="231">
      <c r="A231" t="s">
        <v>708</v>
      </c>
      <c r="B231" t="s">
        <v>708</v>
      </c>
      <c r="C231" s="4"/>
      <c r="D231" t="s">
        <v>708</v>
      </c>
      <c r="E231" t="s">
        <v>708</v>
      </c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t="s">
        <v>708</v>
      </c>
      <c r="BA231" t="s">
        <v>708</v>
      </c>
      <c r="BB231" t="s">
        <v>708</v>
      </c>
      <c r="BC231" t="s">
        <v>708</v>
      </c>
    </row>
    <row r="232">
      <c r="A232" t="s">
        <v>708</v>
      </c>
      <c r="B232" t="s">
        <v>708</v>
      </c>
      <c r="C232" s="4"/>
      <c r="D232" t="s">
        <v>708</v>
      </c>
      <c r="E232" t="s">
        <v>708</v>
      </c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t="s">
        <v>708</v>
      </c>
      <c r="BA232" t="s">
        <v>708</v>
      </c>
      <c r="BB232" t="s">
        <v>708</v>
      </c>
      <c r="BC232" t="s">
        <v>708</v>
      </c>
    </row>
    <row r="233">
      <c r="A233" t="s">
        <v>708</v>
      </c>
      <c r="B233" t="s">
        <v>708</v>
      </c>
      <c r="C233" s="4"/>
      <c r="D233" t="s">
        <v>708</v>
      </c>
      <c r="E233" t="s">
        <v>708</v>
      </c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t="s">
        <v>708</v>
      </c>
      <c r="BA233" t="s">
        <v>708</v>
      </c>
      <c r="BB233" t="s">
        <v>708</v>
      </c>
      <c r="BC233" t="s">
        <v>708</v>
      </c>
    </row>
    <row r="234">
      <c r="A234" t="s">
        <v>708</v>
      </c>
      <c r="B234" t="s">
        <v>708</v>
      </c>
      <c r="C234" s="4"/>
      <c r="D234" t="s">
        <v>708</v>
      </c>
      <c r="E234" t="s">
        <v>708</v>
      </c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t="s">
        <v>708</v>
      </c>
      <c r="BA234" t="s">
        <v>708</v>
      </c>
      <c r="BB234" t="s">
        <v>708</v>
      </c>
      <c r="BC234" t="s">
        <v>708</v>
      </c>
    </row>
    <row r="235">
      <c r="A235" t="s">
        <v>708</v>
      </c>
      <c r="B235" t="s">
        <v>708</v>
      </c>
      <c r="C235" s="4"/>
      <c r="D235" t="s">
        <v>708</v>
      </c>
      <c r="E235" t="s">
        <v>708</v>
      </c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t="s">
        <v>708</v>
      </c>
      <c r="BA235" t="s">
        <v>708</v>
      </c>
      <c r="BB235" t="s">
        <v>708</v>
      </c>
      <c r="BC235" t="s">
        <v>708</v>
      </c>
    </row>
    <row r="236">
      <c r="A236" t="s">
        <v>708</v>
      </c>
      <c r="B236" t="s">
        <v>708</v>
      </c>
      <c r="C236" s="4"/>
      <c r="D236" t="s">
        <v>708</v>
      </c>
      <c r="E236" t="s">
        <v>708</v>
      </c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t="s">
        <v>708</v>
      </c>
      <c r="BA236" t="s">
        <v>708</v>
      </c>
      <c r="BB236" t="s">
        <v>708</v>
      </c>
      <c r="BC236" t="s">
        <v>708</v>
      </c>
    </row>
    <row r="237">
      <c r="A237" t="s">
        <v>708</v>
      </c>
      <c r="B237" t="s">
        <v>708</v>
      </c>
      <c r="C237" s="4"/>
      <c r="D237" t="s">
        <v>708</v>
      </c>
      <c r="E237" t="s">
        <v>708</v>
      </c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t="s">
        <v>708</v>
      </c>
      <c r="BA237" t="s">
        <v>708</v>
      </c>
      <c r="BB237" t="s">
        <v>708</v>
      </c>
      <c r="BC237" t="s">
        <v>708</v>
      </c>
    </row>
    <row r="238">
      <c r="A238" t="s">
        <v>708</v>
      </c>
      <c r="B238" t="s">
        <v>708</v>
      </c>
      <c r="C238" s="4"/>
      <c r="D238" t="s">
        <v>708</v>
      </c>
      <c r="E238" t="s">
        <v>708</v>
      </c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t="s">
        <v>708</v>
      </c>
      <c r="BA238" t="s">
        <v>708</v>
      </c>
      <c r="BB238" t="s">
        <v>708</v>
      </c>
      <c r="BC238" t="s">
        <v>708</v>
      </c>
    </row>
    <row r="239">
      <c r="A239" t="s">
        <v>708</v>
      </c>
      <c r="B239" t="s">
        <v>708</v>
      </c>
      <c r="C239" s="4"/>
      <c r="D239" t="s">
        <v>708</v>
      </c>
      <c r="E239" t="s">
        <v>708</v>
      </c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t="s">
        <v>708</v>
      </c>
      <c r="BA239" t="s">
        <v>708</v>
      </c>
      <c r="BB239" t="s">
        <v>708</v>
      </c>
      <c r="BC239" t="s">
        <v>708</v>
      </c>
    </row>
    <row r="240">
      <c r="A240" t="s">
        <v>708</v>
      </c>
      <c r="B240" t="s">
        <v>708</v>
      </c>
      <c r="C240" s="4"/>
      <c r="D240" t="s">
        <v>708</v>
      </c>
      <c r="E240" t="s">
        <v>708</v>
      </c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t="s">
        <v>708</v>
      </c>
      <c r="BA240" t="s">
        <v>708</v>
      </c>
      <c r="BB240" t="s">
        <v>708</v>
      </c>
      <c r="BC240" t="s">
        <v>708</v>
      </c>
    </row>
    <row r="241">
      <c r="A241" t="s">
        <v>708</v>
      </c>
      <c r="B241" t="s">
        <v>708</v>
      </c>
      <c r="C241" s="4"/>
      <c r="D241" t="s">
        <v>708</v>
      </c>
      <c r="E241" t="s">
        <v>708</v>
      </c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t="s">
        <v>708</v>
      </c>
      <c r="BA241" t="s">
        <v>708</v>
      </c>
      <c r="BB241" t="s">
        <v>708</v>
      </c>
      <c r="BC241" t="s">
        <v>708</v>
      </c>
    </row>
    <row r="242">
      <c r="A242" t="s">
        <v>708</v>
      </c>
      <c r="B242" t="s">
        <v>708</v>
      </c>
      <c r="C242" s="4"/>
      <c r="D242" t="s">
        <v>708</v>
      </c>
      <c r="E242" t="s">
        <v>708</v>
      </c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t="s">
        <v>708</v>
      </c>
      <c r="BA242" t="s">
        <v>708</v>
      </c>
      <c r="BB242" t="s">
        <v>708</v>
      </c>
      <c r="BC242" t="s">
        <v>708</v>
      </c>
    </row>
    <row r="243">
      <c r="A243" t="s">
        <v>708</v>
      </c>
      <c r="B243" t="s">
        <v>708</v>
      </c>
      <c r="C243" s="4"/>
      <c r="D243" t="s">
        <v>708</v>
      </c>
      <c r="E243" t="s">
        <v>708</v>
      </c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t="s">
        <v>708</v>
      </c>
      <c r="BA243" t="s">
        <v>708</v>
      </c>
      <c r="BB243" t="s">
        <v>708</v>
      </c>
      <c r="BC243" t="s">
        <v>708</v>
      </c>
    </row>
    <row r="244">
      <c r="A244" t="s">
        <v>708</v>
      </c>
      <c r="B244" t="s">
        <v>708</v>
      </c>
      <c r="C244" s="4"/>
      <c r="D244" t="s">
        <v>708</v>
      </c>
      <c r="E244" t="s">
        <v>708</v>
      </c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t="s">
        <v>708</v>
      </c>
      <c r="BA244" t="s">
        <v>708</v>
      </c>
      <c r="BB244" t="s">
        <v>708</v>
      </c>
      <c r="BC244" t="s">
        <v>708</v>
      </c>
    </row>
    <row r="245">
      <c r="A245" t="s">
        <v>708</v>
      </c>
      <c r="B245" t="s">
        <v>708</v>
      </c>
      <c r="C245" s="4"/>
      <c r="D245" t="s">
        <v>708</v>
      </c>
      <c r="E245" t="s">
        <v>708</v>
      </c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t="s">
        <v>708</v>
      </c>
      <c r="BA245" t="s">
        <v>708</v>
      </c>
      <c r="BB245" t="s">
        <v>708</v>
      </c>
      <c r="BC245" t="s">
        <v>708</v>
      </c>
    </row>
    <row r="246">
      <c r="A246" t="s">
        <v>708</v>
      </c>
      <c r="B246" t="s">
        <v>708</v>
      </c>
      <c r="C246" s="4"/>
      <c r="D246" t="s">
        <v>708</v>
      </c>
      <c r="E246" t="s">
        <v>708</v>
      </c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t="s">
        <v>708</v>
      </c>
      <c r="BA246" t="s">
        <v>708</v>
      </c>
      <c r="BB246" t="s">
        <v>708</v>
      </c>
      <c r="BC246" t="s">
        <v>708</v>
      </c>
    </row>
    <row r="247">
      <c r="A247" t="s">
        <v>708</v>
      </c>
      <c r="B247" t="s">
        <v>708</v>
      </c>
      <c r="C247" s="4"/>
      <c r="D247" t="s">
        <v>708</v>
      </c>
      <c r="E247" t="s">
        <v>708</v>
      </c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t="s">
        <v>708</v>
      </c>
      <c r="BA247" t="s">
        <v>708</v>
      </c>
      <c r="BB247" t="s">
        <v>708</v>
      </c>
      <c r="BC247" t="s">
        <v>708</v>
      </c>
    </row>
    <row r="248">
      <c r="A248" t="s">
        <v>708</v>
      </c>
      <c r="B248" t="s">
        <v>708</v>
      </c>
      <c r="C248" s="4"/>
      <c r="D248" t="s">
        <v>708</v>
      </c>
      <c r="E248" t="s">
        <v>708</v>
      </c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t="s">
        <v>708</v>
      </c>
      <c r="BA248" t="s">
        <v>708</v>
      </c>
      <c r="BB248" t="s">
        <v>708</v>
      </c>
      <c r="BC248" t="s">
        <v>708</v>
      </c>
    </row>
    <row r="249">
      <c r="A249" t="s">
        <v>708</v>
      </c>
      <c r="B249" t="s">
        <v>708</v>
      </c>
      <c r="C249" s="4"/>
      <c r="D249" t="s">
        <v>708</v>
      </c>
      <c r="E249" t="s">
        <v>708</v>
      </c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t="s">
        <v>708</v>
      </c>
      <c r="BA249" t="s">
        <v>708</v>
      </c>
      <c r="BB249" t="s">
        <v>708</v>
      </c>
      <c r="BC249" t="s">
        <v>708</v>
      </c>
    </row>
    <row r="250">
      <c r="A250" t="s">
        <v>708</v>
      </c>
      <c r="B250" t="s">
        <v>708</v>
      </c>
      <c r="C250" s="4"/>
      <c r="D250" t="s">
        <v>708</v>
      </c>
      <c r="E250" t="s">
        <v>708</v>
      </c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t="s">
        <v>708</v>
      </c>
      <c r="BA250" t="s">
        <v>708</v>
      </c>
      <c r="BB250" t="s">
        <v>708</v>
      </c>
      <c r="BC250" t="s">
        <v>708</v>
      </c>
    </row>
    <row r="251">
      <c r="A251" t="s">
        <v>708</v>
      </c>
      <c r="B251" t="s">
        <v>708</v>
      </c>
      <c r="C251" s="4"/>
      <c r="D251" t="s">
        <v>708</v>
      </c>
      <c r="E251" t="s">
        <v>708</v>
      </c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t="s">
        <v>708</v>
      </c>
      <c r="BA251" t="s">
        <v>708</v>
      </c>
      <c r="BB251" t="s">
        <v>708</v>
      </c>
      <c r="BC251" t="s">
        <v>708</v>
      </c>
    </row>
    <row r="252">
      <c r="A252" t="s">
        <v>708</v>
      </c>
      <c r="B252" t="s">
        <v>708</v>
      </c>
      <c r="C252" s="4"/>
      <c r="D252" t="s">
        <v>708</v>
      </c>
      <c r="E252" t="s">
        <v>708</v>
      </c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t="s">
        <v>708</v>
      </c>
      <c r="BA252" t="s">
        <v>708</v>
      </c>
      <c r="BB252" t="s">
        <v>708</v>
      </c>
      <c r="BC252" t="s">
        <v>708</v>
      </c>
    </row>
    <row r="253">
      <c r="A253" t="s">
        <v>708</v>
      </c>
      <c r="B253" t="s">
        <v>708</v>
      </c>
      <c r="C253" s="4"/>
      <c r="D253" t="s">
        <v>708</v>
      </c>
      <c r="E253" t="s">
        <v>708</v>
      </c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t="s">
        <v>708</v>
      </c>
      <c r="BA253" t="s">
        <v>708</v>
      </c>
      <c r="BB253" t="s">
        <v>708</v>
      </c>
      <c r="BC253" t="s">
        <v>708</v>
      </c>
    </row>
    <row r="254">
      <c r="A254" t="s">
        <v>708</v>
      </c>
      <c r="B254" t="s">
        <v>708</v>
      </c>
      <c r="C254" s="4"/>
      <c r="D254" t="s">
        <v>708</v>
      </c>
      <c r="E254" t="s">
        <v>708</v>
      </c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t="s">
        <v>708</v>
      </c>
      <c r="BA254" t="s">
        <v>708</v>
      </c>
      <c r="BB254" t="s">
        <v>708</v>
      </c>
      <c r="BC254" t="s">
        <v>708</v>
      </c>
    </row>
    <row r="255">
      <c r="A255" t="s">
        <v>708</v>
      </c>
      <c r="B255" t="s">
        <v>708</v>
      </c>
      <c r="C255" s="4"/>
      <c r="D255" t="s">
        <v>708</v>
      </c>
      <c r="E255" t="s">
        <v>708</v>
      </c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t="s">
        <v>708</v>
      </c>
      <c r="BA255" t="s">
        <v>708</v>
      </c>
      <c r="BB255" t="s">
        <v>708</v>
      </c>
      <c r="BC255" t="s">
        <v>708</v>
      </c>
    </row>
    <row r="256">
      <c r="A256" t="s">
        <v>708</v>
      </c>
      <c r="B256" t="s">
        <v>708</v>
      </c>
      <c r="C256" s="4"/>
      <c r="D256" t="s">
        <v>708</v>
      </c>
      <c r="E256" t="s">
        <v>708</v>
      </c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t="s">
        <v>708</v>
      </c>
      <c r="BA256" t="s">
        <v>708</v>
      </c>
      <c r="BB256" t="s">
        <v>708</v>
      </c>
      <c r="BC256" t="s">
        <v>708</v>
      </c>
    </row>
    <row r="257">
      <c r="A257" t="s">
        <v>708</v>
      </c>
      <c r="B257" t="s">
        <v>708</v>
      </c>
      <c r="C257" s="4"/>
      <c r="D257" t="s">
        <v>708</v>
      </c>
      <c r="E257" t="s">
        <v>708</v>
      </c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t="s">
        <v>708</v>
      </c>
      <c r="BA257" t="s">
        <v>708</v>
      </c>
      <c r="BB257" t="s">
        <v>708</v>
      </c>
      <c r="BC257" t="s">
        <v>708</v>
      </c>
    </row>
    <row r="258">
      <c r="A258" t="s">
        <v>708</v>
      </c>
      <c r="B258" t="s">
        <v>708</v>
      </c>
      <c r="C258" s="4"/>
      <c r="D258" t="s">
        <v>708</v>
      </c>
      <c r="E258" t="s">
        <v>708</v>
      </c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t="s">
        <v>708</v>
      </c>
      <c r="BA258" t="s">
        <v>708</v>
      </c>
      <c r="BB258" t="s">
        <v>708</v>
      </c>
      <c r="BC258" t="s">
        <v>708</v>
      </c>
    </row>
    <row r="259">
      <c r="A259" t="s">
        <v>708</v>
      </c>
      <c r="B259" t="s">
        <v>708</v>
      </c>
      <c r="C259" s="4"/>
      <c r="D259" t="s">
        <v>708</v>
      </c>
      <c r="E259" t="s">
        <v>708</v>
      </c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t="s">
        <v>708</v>
      </c>
      <c r="BA259" t="s">
        <v>708</v>
      </c>
      <c r="BB259" t="s">
        <v>708</v>
      </c>
      <c r="BC259" t="s">
        <v>708</v>
      </c>
    </row>
    <row r="260">
      <c r="A260" t="s">
        <v>708</v>
      </c>
      <c r="B260" t="s">
        <v>708</v>
      </c>
      <c r="C260" s="4"/>
      <c r="D260" t="s">
        <v>708</v>
      </c>
      <c r="E260" t="s">
        <v>708</v>
      </c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t="s">
        <v>708</v>
      </c>
      <c r="BA260" t="s">
        <v>708</v>
      </c>
      <c r="BB260" t="s">
        <v>708</v>
      </c>
      <c r="BC260" t="s">
        <v>708</v>
      </c>
    </row>
    <row r="261">
      <c r="A261" t="s">
        <v>708</v>
      </c>
      <c r="B261" t="s">
        <v>708</v>
      </c>
      <c r="C261" s="4"/>
      <c r="D261" t="s">
        <v>708</v>
      </c>
      <c r="E261" t="s">
        <v>708</v>
      </c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t="s">
        <v>708</v>
      </c>
      <c r="BA261" t="s">
        <v>708</v>
      </c>
      <c r="BB261" t="s">
        <v>708</v>
      </c>
      <c r="BC261" t="s">
        <v>708</v>
      </c>
    </row>
    <row r="262">
      <c r="A262" t="s">
        <v>708</v>
      </c>
      <c r="B262" t="s">
        <v>708</v>
      </c>
      <c r="C262" s="4"/>
      <c r="D262" t="s">
        <v>708</v>
      </c>
      <c r="E262" t="s">
        <v>708</v>
      </c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t="s">
        <v>708</v>
      </c>
      <c r="BA262" t="s">
        <v>708</v>
      </c>
      <c r="BB262" t="s">
        <v>708</v>
      </c>
      <c r="BC262" t="s">
        <v>708</v>
      </c>
    </row>
    <row r="263">
      <c r="A263" t="s">
        <v>708</v>
      </c>
      <c r="B263" t="s">
        <v>708</v>
      </c>
      <c r="C263" s="4"/>
      <c r="D263" t="s">
        <v>708</v>
      </c>
      <c r="E263" t="s">
        <v>708</v>
      </c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t="s">
        <v>708</v>
      </c>
      <c r="BA263" t="s">
        <v>708</v>
      </c>
      <c r="BB263" t="s">
        <v>708</v>
      </c>
      <c r="BC263" t="s">
        <v>708</v>
      </c>
    </row>
    <row r="264">
      <c r="A264" t="s">
        <v>708</v>
      </c>
      <c r="B264" t="s">
        <v>708</v>
      </c>
      <c r="C264" s="4"/>
      <c r="D264" t="s">
        <v>708</v>
      </c>
      <c r="E264" t="s">
        <v>708</v>
      </c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t="s">
        <v>708</v>
      </c>
      <c r="BA264" t="s">
        <v>708</v>
      </c>
      <c r="BB264" t="s">
        <v>708</v>
      </c>
      <c r="BC264" t="s">
        <v>708</v>
      </c>
    </row>
    <row r="265">
      <c r="A265" t="s">
        <v>708</v>
      </c>
      <c r="B265" t="s">
        <v>708</v>
      </c>
      <c r="C265" s="4"/>
      <c r="D265" t="s">
        <v>708</v>
      </c>
      <c r="E265" t="s">
        <v>708</v>
      </c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t="s">
        <v>708</v>
      </c>
      <c r="BA265" t="s">
        <v>708</v>
      </c>
      <c r="BB265" t="s">
        <v>708</v>
      </c>
      <c r="BC265" t="s">
        <v>708</v>
      </c>
    </row>
    <row r="266">
      <c r="A266" t="s">
        <v>708</v>
      </c>
      <c r="B266" t="s">
        <v>708</v>
      </c>
      <c r="C266" s="4"/>
      <c r="D266" t="s">
        <v>708</v>
      </c>
      <c r="E266" t="s">
        <v>708</v>
      </c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t="s">
        <v>708</v>
      </c>
      <c r="BA266" t="s">
        <v>708</v>
      </c>
      <c r="BB266" t="s">
        <v>708</v>
      </c>
      <c r="BC266" t="s">
        <v>708</v>
      </c>
    </row>
    <row r="267">
      <c r="A267" t="s">
        <v>708</v>
      </c>
      <c r="B267" t="s">
        <v>708</v>
      </c>
      <c r="C267" s="4"/>
      <c r="D267" t="s">
        <v>708</v>
      </c>
      <c r="E267" t="s">
        <v>708</v>
      </c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t="s">
        <v>708</v>
      </c>
      <c r="BA267" t="s">
        <v>708</v>
      </c>
      <c r="BB267" t="s">
        <v>708</v>
      </c>
      <c r="BC267" t="s">
        <v>708</v>
      </c>
    </row>
    <row r="268">
      <c r="A268" t="s">
        <v>708</v>
      </c>
      <c r="B268" t="s">
        <v>708</v>
      </c>
      <c r="C268" s="4"/>
      <c r="D268" t="s">
        <v>708</v>
      </c>
      <c r="E268" t="s">
        <v>708</v>
      </c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t="s">
        <v>708</v>
      </c>
      <c r="BA268" t="s">
        <v>708</v>
      </c>
      <c r="BB268" t="s">
        <v>708</v>
      </c>
      <c r="BC268" t="s">
        <v>708</v>
      </c>
    </row>
    <row r="269">
      <c r="A269" t="s">
        <v>708</v>
      </c>
      <c r="B269" t="s">
        <v>708</v>
      </c>
      <c r="C269" s="4"/>
      <c r="D269" t="s">
        <v>708</v>
      </c>
      <c r="E269" t="s">
        <v>708</v>
      </c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t="s">
        <v>708</v>
      </c>
      <c r="BA269" t="s">
        <v>708</v>
      </c>
      <c r="BB269" t="s">
        <v>708</v>
      </c>
      <c r="BC269" t="s">
        <v>708</v>
      </c>
    </row>
    <row r="270">
      <c r="A270" t="s">
        <v>708</v>
      </c>
      <c r="B270" t="s">
        <v>708</v>
      </c>
      <c r="C270" s="4"/>
      <c r="D270" t="s">
        <v>708</v>
      </c>
      <c r="E270" t="s">
        <v>708</v>
      </c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t="s">
        <v>708</v>
      </c>
      <c r="BA270" t="s">
        <v>708</v>
      </c>
      <c r="BB270" t="s">
        <v>708</v>
      </c>
      <c r="BC270" t="s">
        <v>708</v>
      </c>
    </row>
    <row r="271">
      <c r="A271" t="s">
        <v>708</v>
      </c>
      <c r="B271" t="s">
        <v>708</v>
      </c>
      <c r="C271" s="4"/>
      <c r="D271" t="s">
        <v>708</v>
      </c>
      <c r="E271" t="s">
        <v>708</v>
      </c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t="s">
        <v>708</v>
      </c>
      <c r="BA271" t="s">
        <v>708</v>
      </c>
      <c r="BB271" t="s">
        <v>708</v>
      </c>
      <c r="BC271" t="s">
        <v>708</v>
      </c>
    </row>
    <row r="272">
      <c r="A272" t="s">
        <v>708</v>
      </c>
      <c r="B272" t="s">
        <v>708</v>
      </c>
      <c r="C272" s="4"/>
      <c r="D272" t="s">
        <v>708</v>
      </c>
      <c r="E272" t="s">
        <v>708</v>
      </c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t="s">
        <v>708</v>
      </c>
      <c r="BA272" t="s">
        <v>708</v>
      </c>
      <c r="BB272" t="s">
        <v>708</v>
      </c>
      <c r="BC272" t="s">
        <v>708</v>
      </c>
    </row>
    <row r="273">
      <c r="A273" t="s">
        <v>708</v>
      </c>
      <c r="B273" t="s">
        <v>708</v>
      </c>
      <c r="C273" s="4"/>
      <c r="D273" t="s">
        <v>708</v>
      </c>
      <c r="E273" t="s">
        <v>708</v>
      </c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t="s">
        <v>708</v>
      </c>
      <c r="BA273" t="s">
        <v>708</v>
      </c>
      <c r="BB273" t="s">
        <v>708</v>
      </c>
      <c r="BC273" t="s">
        <v>708</v>
      </c>
    </row>
    <row r="274">
      <c r="A274" t="s">
        <v>708</v>
      </c>
      <c r="B274" t="s">
        <v>708</v>
      </c>
      <c r="C274" s="4"/>
      <c r="D274" t="s">
        <v>708</v>
      </c>
      <c r="E274" t="s">
        <v>708</v>
      </c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t="s">
        <v>708</v>
      </c>
      <c r="BA274" t="s">
        <v>708</v>
      </c>
      <c r="BB274" t="s">
        <v>708</v>
      </c>
      <c r="BC274" t="s">
        <v>708</v>
      </c>
    </row>
    <row r="275">
      <c r="A275" t="s">
        <v>708</v>
      </c>
      <c r="B275" t="s">
        <v>708</v>
      </c>
      <c r="C275" s="4"/>
      <c r="D275" t="s">
        <v>708</v>
      </c>
      <c r="E275" t="s">
        <v>708</v>
      </c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t="s">
        <v>708</v>
      </c>
      <c r="BA275" t="s">
        <v>708</v>
      </c>
      <c r="BB275" t="s">
        <v>708</v>
      </c>
      <c r="BC275" t="s">
        <v>708</v>
      </c>
    </row>
    <row r="276">
      <c r="A276" t="s">
        <v>708</v>
      </c>
      <c r="B276" t="s">
        <v>708</v>
      </c>
      <c r="C276" s="4"/>
      <c r="D276" t="s">
        <v>708</v>
      </c>
      <c r="E276" t="s">
        <v>708</v>
      </c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t="s">
        <v>708</v>
      </c>
      <c r="BA276" t="s">
        <v>708</v>
      </c>
      <c r="BB276" t="s">
        <v>708</v>
      </c>
      <c r="BC276" t="s">
        <v>708</v>
      </c>
    </row>
    <row r="277">
      <c r="A277" t="s">
        <v>708</v>
      </c>
      <c r="B277" t="s">
        <v>708</v>
      </c>
      <c r="C277" s="4"/>
      <c r="D277" t="s">
        <v>708</v>
      </c>
      <c r="E277" t="s">
        <v>708</v>
      </c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t="s">
        <v>708</v>
      </c>
      <c r="BA277" t="s">
        <v>708</v>
      </c>
      <c r="BB277" t="s">
        <v>708</v>
      </c>
      <c r="BC277" t="s">
        <v>708</v>
      </c>
    </row>
    <row r="278">
      <c r="A278" t="s">
        <v>708</v>
      </c>
      <c r="B278" t="s">
        <v>708</v>
      </c>
      <c r="C278" s="4"/>
      <c r="D278" t="s">
        <v>708</v>
      </c>
      <c r="E278" t="s">
        <v>708</v>
      </c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t="s">
        <v>708</v>
      </c>
      <c r="BA278" t="s">
        <v>708</v>
      </c>
      <c r="BB278" t="s">
        <v>708</v>
      </c>
      <c r="BC278" t="s">
        <v>708</v>
      </c>
    </row>
    <row r="279">
      <c r="A279" t="s">
        <v>708</v>
      </c>
      <c r="B279" t="s">
        <v>708</v>
      </c>
      <c r="C279" s="4"/>
      <c r="D279" t="s">
        <v>708</v>
      </c>
      <c r="E279" t="s">
        <v>708</v>
      </c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t="s">
        <v>708</v>
      </c>
      <c r="BA279" t="s">
        <v>708</v>
      </c>
      <c r="BB279" t="s">
        <v>708</v>
      </c>
      <c r="BC279" t="s">
        <v>708</v>
      </c>
    </row>
    <row r="280">
      <c r="A280" t="s">
        <v>708</v>
      </c>
      <c r="B280" t="s">
        <v>708</v>
      </c>
      <c r="C280" s="4"/>
      <c r="D280" t="s">
        <v>708</v>
      </c>
      <c r="E280" t="s">
        <v>708</v>
      </c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t="s">
        <v>708</v>
      </c>
      <c r="BA280" t="s">
        <v>708</v>
      </c>
      <c r="BB280" t="s">
        <v>708</v>
      </c>
      <c r="BC280" t="s">
        <v>708</v>
      </c>
    </row>
    <row r="281">
      <c r="A281" t="s">
        <v>708</v>
      </c>
      <c r="B281" t="s">
        <v>708</v>
      </c>
      <c r="C281" s="4"/>
      <c r="D281" t="s">
        <v>708</v>
      </c>
      <c r="E281" t="s">
        <v>708</v>
      </c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t="s">
        <v>708</v>
      </c>
      <c r="BA281" t="s">
        <v>708</v>
      </c>
      <c r="BB281" t="s">
        <v>708</v>
      </c>
      <c r="BC281" t="s">
        <v>708</v>
      </c>
    </row>
    <row r="282">
      <c r="A282" t="s">
        <v>708</v>
      </c>
      <c r="B282" t="s">
        <v>708</v>
      </c>
      <c r="C282" s="4"/>
      <c r="D282" t="s">
        <v>708</v>
      </c>
      <c r="E282" t="s">
        <v>708</v>
      </c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t="s">
        <v>708</v>
      </c>
      <c r="BA282" t="s">
        <v>708</v>
      </c>
      <c r="BB282" t="s">
        <v>708</v>
      </c>
      <c r="BC282" t="s">
        <v>708</v>
      </c>
    </row>
    <row r="283">
      <c r="A283" t="s">
        <v>708</v>
      </c>
      <c r="B283" t="s">
        <v>708</v>
      </c>
      <c r="C283" s="4"/>
      <c r="D283" t="s">
        <v>708</v>
      </c>
      <c r="E283" t="s">
        <v>708</v>
      </c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t="s">
        <v>708</v>
      </c>
      <c r="BA283" t="s">
        <v>708</v>
      </c>
      <c r="BB283" t="s">
        <v>708</v>
      </c>
      <c r="BC283" t="s">
        <v>708</v>
      </c>
    </row>
    <row r="284">
      <c r="A284" t="s">
        <v>708</v>
      </c>
      <c r="B284" t="s">
        <v>708</v>
      </c>
      <c r="C284" s="4"/>
      <c r="D284" t="s">
        <v>708</v>
      </c>
      <c r="E284" t="s">
        <v>708</v>
      </c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t="s">
        <v>708</v>
      </c>
      <c r="BA284" t="s">
        <v>708</v>
      </c>
      <c r="BB284" t="s">
        <v>708</v>
      </c>
      <c r="BC284" t="s">
        <v>708</v>
      </c>
    </row>
    <row r="285">
      <c r="A285" t="s">
        <v>708</v>
      </c>
      <c r="B285" t="s">
        <v>708</v>
      </c>
      <c r="C285" s="4"/>
      <c r="D285" t="s">
        <v>708</v>
      </c>
      <c r="E285" t="s">
        <v>708</v>
      </c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t="s">
        <v>708</v>
      </c>
      <c r="BA285" t="s">
        <v>708</v>
      </c>
      <c r="BB285" t="s">
        <v>708</v>
      </c>
      <c r="BC285" t="s">
        <v>708</v>
      </c>
    </row>
    <row r="286">
      <c r="A286" t="s">
        <v>708</v>
      </c>
      <c r="B286" t="s">
        <v>708</v>
      </c>
      <c r="C286" s="4"/>
      <c r="D286" t="s">
        <v>708</v>
      </c>
      <c r="E286" t="s">
        <v>708</v>
      </c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t="s">
        <v>708</v>
      </c>
      <c r="BA286" t="s">
        <v>708</v>
      </c>
      <c r="BB286" t="s">
        <v>708</v>
      </c>
      <c r="BC286" t="s">
        <v>708</v>
      </c>
    </row>
    <row r="287">
      <c r="A287" t="s">
        <v>708</v>
      </c>
      <c r="B287" t="s">
        <v>708</v>
      </c>
      <c r="C287" s="4"/>
      <c r="D287" t="s">
        <v>708</v>
      </c>
      <c r="E287" t="s">
        <v>708</v>
      </c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t="s">
        <v>708</v>
      </c>
      <c r="BA287" t="s">
        <v>708</v>
      </c>
      <c r="BB287" t="s">
        <v>708</v>
      </c>
      <c r="BC287" t="s">
        <v>708</v>
      </c>
    </row>
    <row r="288">
      <c r="A288" t="s">
        <v>708</v>
      </c>
      <c r="B288" t="s">
        <v>708</v>
      </c>
      <c r="C288" s="4"/>
      <c r="D288" t="s">
        <v>708</v>
      </c>
      <c r="E288" t="s">
        <v>708</v>
      </c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t="s">
        <v>708</v>
      </c>
      <c r="BA288" t="s">
        <v>708</v>
      </c>
      <c r="BB288" t="s">
        <v>708</v>
      </c>
      <c r="BC288" t="s">
        <v>708</v>
      </c>
    </row>
    <row r="289">
      <c r="A289" t="s">
        <v>708</v>
      </c>
      <c r="B289" t="s">
        <v>708</v>
      </c>
      <c r="C289" s="4"/>
      <c r="D289" t="s">
        <v>708</v>
      </c>
      <c r="E289" t="s">
        <v>708</v>
      </c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t="s">
        <v>708</v>
      </c>
      <c r="BA289" t="s">
        <v>708</v>
      </c>
      <c r="BB289" t="s">
        <v>708</v>
      </c>
      <c r="BC289" t="s">
        <v>708</v>
      </c>
    </row>
    <row r="290">
      <c r="A290" t="s">
        <v>708</v>
      </c>
      <c r="B290" t="s">
        <v>708</v>
      </c>
      <c r="C290" s="4"/>
      <c r="D290" t="s">
        <v>708</v>
      </c>
      <c r="E290" t="s">
        <v>708</v>
      </c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t="s">
        <v>708</v>
      </c>
      <c r="BA290" t="s">
        <v>708</v>
      </c>
      <c r="BB290" t="s">
        <v>708</v>
      </c>
      <c r="BC290" t="s">
        <v>708</v>
      </c>
    </row>
    <row r="291">
      <c r="A291" t="s">
        <v>708</v>
      </c>
      <c r="B291" t="s">
        <v>708</v>
      </c>
      <c r="C291" s="4"/>
      <c r="D291" t="s">
        <v>708</v>
      </c>
      <c r="E291" t="s">
        <v>708</v>
      </c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t="s">
        <v>708</v>
      </c>
      <c r="BA291" t="s">
        <v>708</v>
      </c>
      <c r="BB291" t="s">
        <v>708</v>
      </c>
      <c r="BC291" t="s">
        <v>708</v>
      </c>
    </row>
    <row r="292">
      <c r="A292" t="s">
        <v>708</v>
      </c>
      <c r="B292" t="s">
        <v>708</v>
      </c>
      <c r="C292" s="4"/>
      <c r="D292" t="s">
        <v>708</v>
      </c>
      <c r="E292" t="s">
        <v>708</v>
      </c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t="s">
        <v>708</v>
      </c>
      <c r="BA292" t="s">
        <v>708</v>
      </c>
      <c r="BB292" t="s">
        <v>708</v>
      </c>
      <c r="BC292" t="s">
        <v>708</v>
      </c>
    </row>
    <row r="293">
      <c r="A293" t="s">
        <v>708</v>
      </c>
      <c r="B293" t="s">
        <v>708</v>
      </c>
      <c r="C293" s="4"/>
      <c r="D293" t="s">
        <v>708</v>
      </c>
      <c r="E293" t="s">
        <v>708</v>
      </c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t="s">
        <v>708</v>
      </c>
      <c r="BA293" t="s">
        <v>708</v>
      </c>
      <c r="BB293" t="s">
        <v>708</v>
      </c>
      <c r="BC293" t="s">
        <v>708</v>
      </c>
    </row>
    <row r="294">
      <c r="A294" t="s">
        <v>708</v>
      </c>
      <c r="B294" t="s">
        <v>708</v>
      </c>
      <c r="C294" s="4"/>
      <c r="D294" t="s">
        <v>708</v>
      </c>
      <c r="E294" t="s">
        <v>708</v>
      </c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t="s">
        <v>708</v>
      </c>
      <c r="BA294" t="s">
        <v>708</v>
      </c>
      <c r="BB294" t="s">
        <v>708</v>
      </c>
      <c r="BC294" t="s">
        <v>708</v>
      </c>
    </row>
    <row r="295">
      <c r="A295" t="s">
        <v>708</v>
      </c>
      <c r="B295" t="s">
        <v>708</v>
      </c>
      <c r="C295" s="4"/>
      <c r="D295" t="s">
        <v>708</v>
      </c>
      <c r="E295" t="s">
        <v>708</v>
      </c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t="s">
        <v>708</v>
      </c>
      <c r="BA295" t="s">
        <v>708</v>
      </c>
      <c r="BB295" t="s">
        <v>708</v>
      </c>
      <c r="BC295" t="s">
        <v>708</v>
      </c>
    </row>
    <row r="296">
      <c r="A296" t="s">
        <v>708</v>
      </c>
      <c r="B296" t="s">
        <v>708</v>
      </c>
      <c r="C296" s="4"/>
      <c r="D296" t="s">
        <v>708</v>
      </c>
      <c r="E296" t="s">
        <v>708</v>
      </c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t="s">
        <v>708</v>
      </c>
      <c r="BA296" t="s">
        <v>708</v>
      </c>
      <c r="BB296" t="s">
        <v>708</v>
      </c>
      <c r="BC296" t="s">
        <v>708</v>
      </c>
    </row>
    <row r="297">
      <c r="A297" t="s">
        <v>708</v>
      </c>
      <c r="B297" t="s">
        <v>708</v>
      </c>
      <c r="C297" s="4"/>
      <c r="D297" t="s">
        <v>708</v>
      </c>
      <c r="E297" t="s">
        <v>708</v>
      </c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t="s">
        <v>708</v>
      </c>
      <c r="BA297" t="s">
        <v>708</v>
      </c>
      <c r="BB297" t="s">
        <v>708</v>
      </c>
      <c r="BC297" t="s">
        <v>708</v>
      </c>
    </row>
    <row r="298">
      <c r="A298" t="s">
        <v>708</v>
      </c>
      <c r="B298" t="s">
        <v>708</v>
      </c>
      <c r="C298" s="4"/>
      <c r="D298" t="s">
        <v>708</v>
      </c>
      <c r="E298" t="s">
        <v>708</v>
      </c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t="s">
        <v>708</v>
      </c>
      <c r="BA298" t="s">
        <v>708</v>
      </c>
      <c r="BB298" t="s">
        <v>708</v>
      </c>
      <c r="BC298" t="s">
        <v>708</v>
      </c>
    </row>
    <row r="299">
      <c r="A299" t="s">
        <v>708</v>
      </c>
      <c r="B299" t="s">
        <v>708</v>
      </c>
      <c r="C299" s="4"/>
      <c r="D299" t="s">
        <v>708</v>
      </c>
      <c r="E299" t="s">
        <v>708</v>
      </c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t="s">
        <v>708</v>
      </c>
      <c r="BA299" t="s">
        <v>708</v>
      </c>
      <c r="BB299" t="s">
        <v>708</v>
      </c>
      <c r="BC299" t="s">
        <v>708</v>
      </c>
    </row>
    <row r="300">
      <c r="A300" t="s">
        <v>708</v>
      </c>
      <c r="B300" t="s">
        <v>708</v>
      </c>
      <c r="C300" s="4"/>
      <c r="D300" t="s">
        <v>708</v>
      </c>
      <c r="E300" t="s">
        <v>708</v>
      </c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t="s">
        <v>708</v>
      </c>
      <c r="BA300" t="s">
        <v>708</v>
      </c>
      <c r="BB300" t="s">
        <v>708</v>
      </c>
      <c r="BC300" t="s">
        <v>708</v>
      </c>
    </row>
    <row r="301">
      <c r="A301" t="s">
        <v>708</v>
      </c>
      <c r="B301" t="s">
        <v>708</v>
      </c>
      <c r="C301" s="4"/>
      <c r="D301" t="s">
        <v>708</v>
      </c>
      <c r="E301" t="s">
        <v>708</v>
      </c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t="s">
        <v>708</v>
      </c>
      <c r="BA301" t="s">
        <v>708</v>
      </c>
      <c r="BB301" t="s">
        <v>708</v>
      </c>
      <c r="BC301" t="s">
        <v>708</v>
      </c>
    </row>
    <row r="302">
      <c r="A302" t="s">
        <v>708</v>
      </c>
      <c r="B302" t="s">
        <v>708</v>
      </c>
      <c r="C302" s="4"/>
      <c r="D302" t="s">
        <v>708</v>
      </c>
      <c r="E302" t="s">
        <v>708</v>
      </c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t="s">
        <v>708</v>
      </c>
      <c r="BA302" t="s">
        <v>708</v>
      </c>
      <c r="BB302" t="s">
        <v>708</v>
      </c>
      <c r="BC302" t="s">
        <v>708</v>
      </c>
    </row>
    <row r="303">
      <c r="A303" t="s">
        <v>708</v>
      </c>
      <c r="B303" t="s">
        <v>708</v>
      </c>
      <c r="C303" s="4"/>
      <c r="D303" t="s">
        <v>708</v>
      </c>
      <c r="E303" t="s">
        <v>708</v>
      </c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t="s">
        <v>708</v>
      </c>
      <c r="BA303" t="s">
        <v>708</v>
      </c>
      <c r="BB303" t="s">
        <v>708</v>
      </c>
      <c r="BC303" t="s">
        <v>708</v>
      </c>
    </row>
    <row r="304">
      <c r="A304" t="s">
        <v>708</v>
      </c>
      <c r="B304" t="s">
        <v>708</v>
      </c>
      <c r="C304" s="4"/>
      <c r="D304" t="s">
        <v>708</v>
      </c>
      <c r="E304" t="s">
        <v>708</v>
      </c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t="s">
        <v>708</v>
      </c>
      <c r="BA304" t="s">
        <v>708</v>
      </c>
      <c r="BB304" t="s">
        <v>708</v>
      </c>
      <c r="BC304" t="s">
        <v>708</v>
      </c>
    </row>
    <row r="305">
      <c r="A305" t="s">
        <v>708</v>
      </c>
      <c r="B305" t="s">
        <v>708</v>
      </c>
      <c r="C305" s="4"/>
      <c r="D305" t="s">
        <v>708</v>
      </c>
      <c r="E305" t="s">
        <v>708</v>
      </c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t="s">
        <v>708</v>
      </c>
      <c r="BA305" t="s">
        <v>708</v>
      </c>
      <c r="BB305" t="s">
        <v>708</v>
      </c>
      <c r="BC305" t="s">
        <v>708</v>
      </c>
    </row>
    <row r="306">
      <c r="A306" t="s">
        <v>708</v>
      </c>
      <c r="B306" t="s">
        <v>708</v>
      </c>
      <c r="C306" s="4"/>
      <c r="D306" t="s">
        <v>708</v>
      </c>
      <c r="E306" t="s">
        <v>708</v>
      </c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t="s">
        <v>708</v>
      </c>
      <c r="BA306" t="s">
        <v>708</v>
      </c>
      <c r="BB306" t="s">
        <v>708</v>
      </c>
      <c r="BC306" t="s">
        <v>708</v>
      </c>
    </row>
    <row r="307">
      <c r="A307" t="s">
        <v>708</v>
      </c>
      <c r="B307" t="s">
        <v>708</v>
      </c>
      <c r="C307" s="4"/>
      <c r="D307" t="s">
        <v>708</v>
      </c>
      <c r="E307" t="s">
        <v>708</v>
      </c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t="s">
        <v>708</v>
      </c>
      <c r="BA307" t="s">
        <v>708</v>
      </c>
      <c r="BB307" t="s">
        <v>708</v>
      </c>
      <c r="BC307" t="s">
        <v>708</v>
      </c>
    </row>
    <row r="308">
      <c r="A308" t="s">
        <v>708</v>
      </c>
      <c r="B308" t="s">
        <v>708</v>
      </c>
      <c r="C308" s="4"/>
      <c r="D308" t="s">
        <v>708</v>
      </c>
      <c r="E308" t="s">
        <v>708</v>
      </c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t="s">
        <v>708</v>
      </c>
      <c r="BA308" t="s">
        <v>708</v>
      </c>
      <c r="BB308" t="s">
        <v>708</v>
      </c>
      <c r="BC308" t="s">
        <v>708</v>
      </c>
    </row>
    <row r="309">
      <c r="A309" t="s">
        <v>708</v>
      </c>
      <c r="B309" t="s">
        <v>708</v>
      </c>
      <c r="C309" s="4"/>
      <c r="D309" t="s">
        <v>708</v>
      </c>
      <c r="E309" t="s">
        <v>708</v>
      </c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t="s">
        <v>708</v>
      </c>
      <c r="BA309" t="s">
        <v>708</v>
      </c>
      <c r="BB309" t="s">
        <v>708</v>
      </c>
      <c r="BC309" t="s">
        <v>708</v>
      </c>
    </row>
    <row r="310">
      <c r="A310" t="s">
        <v>708</v>
      </c>
      <c r="B310" t="s">
        <v>708</v>
      </c>
      <c r="C310" s="4"/>
      <c r="D310" t="s">
        <v>708</v>
      </c>
      <c r="E310" t="s">
        <v>708</v>
      </c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t="s">
        <v>708</v>
      </c>
      <c r="BA310" t="s">
        <v>708</v>
      </c>
      <c r="BB310" t="s">
        <v>708</v>
      </c>
      <c r="BC310" t="s">
        <v>708</v>
      </c>
    </row>
    <row r="311">
      <c r="A311" t="s">
        <v>708</v>
      </c>
      <c r="B311" t="s">
        <v>708</v>
      </c>
      <c r="C311" s="4"/>
      <c r="D311" t="s">
        <v>708</v>
      </c>
      <c r="E311" t="s">
        <v>708</v>
      </c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t="s">
        <v>708</v>
      </c>
      <c r="BA311" t="s">
        <v>708</v>
      </c>
      <c r="BB311" t="s">
        <v>708</v>
      </c>
      <c r="BC311" t="s">
        <v>708</v>
      </c>
    </row>
    <row r="312">
      <c r="A312" t="s">
        <v>708</v>
      </c>
      <c r="B312" t="s">
        <v>708</v>
      </c>
      <c r="C312" s="4"/>
      <c r="D312" t="s">
        <v>708</v>
      </c>
      <c r="E312" t="s">
        <v>708</v>
      </c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t="s">
        <v>708</v>
      </c>
      <c r="BA312" t="s">
        <v>708</v>
      </c>
      <c r="BB312" t="s">
        <v>708</v>
      </c>
      <c r="BC312" t="s">
        <v>708</v>
      </c>
    </row>
    <row r="313">
      <c r="A313" t="s">
        <v>708</v>
      </c>
      <c r="B313" t="s">
        <v>708</v>
      </c>
      <c r="C313" s="4"/>
      <c r="D313" t="s">
        <v>708</v>
      </c>
      <c r="E313" t="s">
        <v>708</v>
      </c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t="s">
        <v>708</v>
      </c>
      <c r="BA313" t="s">
        <v>708</v>
      </c>
      <c r="BB313" t="s">
        <v>708</v>
      </c>
      <c r="BC313" t="s">
        <v>708</v>
      </c>
    </row>
    <row r="314">
      <c r="A314" t="s">
        <v>708</v>
      </c>
      <c r="B314" t="s">
        <v>708</v>
      </c>
      <c r="C314" s="4"/>
      <c r="D314" t="s">
        <v>708</v>
      </c>
      <c r="E314" t="s">
        <v>708</v>
      </c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t="s">
        <v>708</v>
      </c>
      <c r="BA314" t="s">
        <v>708</v>
      </c>
      <c r="BB314" t="s">
        <v>708</v>
      </c>
      <c r="BC314" t="s">
        <v>708</v>
      </c>
    </row>
    <row r="315">
      <c r="A315" t="s">
        <v>708</v>
      </c>
      <c r="B315" t="s">
        <v>708</v>
      </c>
      <c r="C315" s="4"/>
      <c r="D315" t="s">
        <v>708</v>
      </c>
      <c r="E315" t="s">
        <v>708</v>
      </c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t="s">
        <v>708</v>
      </c>
      <c r="BA315" t="s">
        <v>708</v>
      </c>
      <c r="BB315" t="s">
        <v>708</v>
      </c>
      <c r="BC315" t="s">
        <v>708</v>
      </c>
    </row>
    <row r="316">
      <c r="A316" t="s">
        <v>708</v>
      </c>
      <c r="B316" t="s">
        <v>708</v>
      </c>
      <c r="C316" s="4"/>
      <c r="D316" t="s">
        <v>708</v>
      </c>
      <c r="E316" t="s">
        <v>708</v>
      </c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t="s">
        <v>708</v>
      </c>
      <c r="BA316" t="s">
        <v>708</v>
      </c>
      <c r="BB316" t="s">
        <v>708</v>
      </c>
      <c r="BC316" t="s">
        <v>708</v>
      </c>
    </row>
    <row r="317">
      <c r="A317" t="s">
        <v>708</v>
      </c>
      <c r="B317" t="s">
        <v>708</v>
      </c>
      <c r="C317" s="4"/>
      <c r="D317" t="s">
        <v>708</v>
      </c>
      <c r="E317" t="s">
        <v>708</v>
      </c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t="s">
        <v>708</v>
      </c>
      <c r="BA317" t="s">
        <v>708</v>
      </c>
      <c r="BB317" t="s">
        <v>708</v>
      </c>
      <c r="BC317" t="s">
        <v>708</v>
      </c>
    </row>
    <row r="318">
      <c r="A318" t="s">
        <v>708</v>
      </c>
      <c r="B318" t="s">
        <v>708</v>
      </c>
      <c r="C318" s="4"/>
      <c r="D318" t="s">
        <v>708</v>
      </c>
      <c r="E318" t="s">
        <v>708</v>
      </c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t="s">
        <v>708</v>
      </c>
      <c r="BA318" t="s">
        <v>708</v>
      </c>
      <c r="BB318" t="s">
        <v>708</v>
      </c>
      <c r="BC318" t="s">
        <v>708</v>
      </c>
    </row>
    <row r="319">
      <c r="A319" t="s">
        <v>708</v>
      </c>
      <c r="B319" t="s">
        <v>708</v>
      </c>
      <c r="C319" s="4"/>
      <c r="D319" t="s">
        <v>708</v>
      </c>
      <c r="E319" t="s">
        <v>708</v>
      </c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t="s">
        <v>708</v>
      </c>
      <c r="BA319" t="s">
        <v>708</v>
      </c>
      <c r="BB319" t="s">
        <v>708</v>
      </c>
      <c r="BC319" t="s">
        <v>708</v>
      </c>
    </row>
    <row r="320">
      <c r="A320" t="s">
        <v>708</v>
      </c>
      <c r="B320" t="s">
        <v>708</v>
      </c>
      <c r="C320" s="4"/>
      <c r="D320" t="s">
        <v>708</v>
      </c>
      <c r="E320" t="s">
        <v>708</v>
      </c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t="s">
        <v>708</v>
      </c>
      <c r="BA320" t="s">
        <v>708</v>
      </c>
      <c r="BB320" t="s">
        <v>708</v>
      </c>
      <c r="BC320" t="s">
        <v>708</v>
      </c>
    </row>
    <row r="321">
      <c r="A321" t="s">
        <v>708</v>
      </c>
      <c r="B321" t="s">
        <v>708</v>
      </c>
      <c r="C321" s="4"/>
      <c r="D321" t="s">
        <v>708</v>
      </c>
      <c r="E321" t="s">
        <v>708</v>
      </c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t="s">
        <v>708</v>
      </c>
      <c r="BA321" t="s">
        <v>708</v>
      </c>
      <c r="BB321" t="s">
        <v>708</v>
      </c>
      <c r="BC321" t="s">
        <v>708</v>
      </c>
    </row>
    <row r="322">
      <c r="A322" t="s">
        <v>708</v>
      </c>
      <c r="B322" t="s">
        <v>708</v>
      </c>
      <c r="C322" s="4"/>
      <c r="D322" t="s">
        <v>708</v>
      </c>
      <c r="E322" t="s">
        <v>708</v>
      </c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t="s">
        <v>708</v>
      </c>
      <c r="BA322" t="s">
        <v>708</v>
      </c>
      <c r="BB322" t="s">
        <v>708</v>
      </c>
      <c r="BC322" t="s">
        <v>708</v>
      </c>
    </row>
    <row r="323">
      <c r="A323" t="s">
        <v>708</v>
      </c>
      <c r="B323" t="s">
        <v>708</v>
      </c>
      <c r="C323" s="4"/>
      <c r="D323" t="s">
        <v>708</v>
      </c>
      <c r="E323" t="s">
        <v>708</v>
      </c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t="s">
        <v>708</v>
      </c>
      <c r="BA323" t="s">
        <v>708</v>
      </c>
      <c r="BB323" t="s">
        <v>708</v>
      </c>
      <c r="BC323" t="s">
        <v>708</v>
      </c>
    </row>
    <row r="324">
      <c r="A324" t="s">
        <v>708</v>
      </c>
      <c r="B324" t="s">
        <v>708</v>
      </c>
      <c r="C324" s="4"/>
      <c r="D324" t="s">
        <v>708</v>
      </c>
      <c r="E324" t="s">
        <v>708</v>
      </c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t="s">
        <v>708</v>
      </c>
      <c r="BA324" t="s">
        <v>708</v>
      </c>
      <c r="BB324" t="s">
        <v>708</v>
      </c>
      <c r="BC324" t="s">
        <v>708</v>
      </c>
    </row>
    <row r="325">
      <c r="A325" t="s">
        <v>708</v>
      </c>
      <c r="B325" t="s">
        <v>708</v>
      </c>
      <c r="C325" s="4"/>
      <c r="D325" t="s">
        <v>708</v>
      </c>
      <c r="E325" t="s">
        <v>708</v>
      </c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t="s">
        <v>708</v>
      </c>
      <c r="BA325" t="s">
        <v>708</v>
      </c>
      <c r="BB325" t="s">
        <v>708</v>
      </c>
      <c r="BC325" t="s">
        <v>708</v>
      </c>
    </row>
    <row r="326">
      <c r="A326" t="s">
        <v>708</v>
      </c>
      <c r="B326" t="s">
        <v>708</v>
      </c>
      <c r="C326" s="4"/>
      <c r="D326" t="s">
        <v>708</v>
      </c>
      <c r="E326" t="s">
        <v>708</v>
      </c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t="s">
        <v>708</v>
      </c>
      <c r="BA326" t="s">
        <v>708</v>
      </c>
      <c r="BB326" t="s">
        <v>708</v>
      </c>
      <c r="BC326" t="s">
        <v>708</v>
      </c>
    </row>
    <row r="327">
      <c r="A327" t="s">
        <v>708</v>
      </c>
      <c r="B327" t="s">
        <v>708</v>
      </c>
      <c r="C327" s="4"/>
      <c r="D327" t="s">
        <v>708</v>
      </c>
      <c r="E327" t="s">
        <v>708</v>
      </c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t="s">
        <v>708</v>
      </c>
      <c r="BA327" t="s">
        <v>708</v>
      </c>
      <c r="BB327" t="s">
        <v>708</v>
      </c>
      <c r="BC327" t="s">
        <v>708</v>
      </c>
    </row>
    <row r="328">
      <c r="A328" t="s">
        <v>708</v>
      </c>
      <c r="B328" t="s">
        <v>708</v>
      </c>
      <c r="C328" s="4"/>
      <c r="D328" t="s">
        <v>708</v>
      </c>
      <c r="E328" t="s">
        <v>708</v>
      </c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t="s">
        <v>708</v>
      </c>
      <c r="BA328" t="s">
        <v>708</v>
      </c>
      <c r="BB328" t="s">
        <v>708</v>
      </c>
      <c r="BC328" t="s">
        <v>708</v>
      </c>
    </row>
    <row r="329">
      <c r="A329" t="s">
        <v>708</v>
      </c>
      <c r="B329" t="s">
        <v>708</v>
      </c>
      <c r="C329" s="4"/>
      <c r="D329" t="s">
        <v>708</v>
      </c>
      <c r="E329" t="s">
        <v>708</v>
      </c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t="s">
        <v>708</v>
      </c>
      <c r="BA329" t="s">
        <v>708</v>
      </c>
      <c r="BB329" t="s">
        <v>708</v>
      </c>
      <c r="BC329" t="s">
        <v>708</v>
      </c>
    </row>
    <row r="330">
      <c r="A330" t="s">
        <v>708</v>
      </c>
      <c r="B330" t="s">
        <v>708</v>
      </c>
      <c r="C330" s="4"/>
      <c r="D330" t="s">
        <v>708</v>
      </c>
      <c r="E330" t="s">
        <v>708</v>
      </c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t="s">
        <v>708</v>
      </c>
      <c r="BA330" t="s">
        <v>708</v>
      </c>
      <c r="BB330" t="s">
        <v>708</v>
      </c>
      <c r="BC330" t="s">
        <v>708</v>
      </c>
    </row>
    <row r="331">
      <c r="A331" t="s">
        <v>708</v>
      </c>
      <c r="B331" t="s">
        <v>708</v>
      </c>
      <c r="C331" s="4"/>
      <c r="D331" t="s">
        <v>708</v>
      </c>
      <c r="E331" t="s">
        <v>708</v>
      </c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t="s">
        <v>708</v>
      </c>
      <c r="BA331" t="s">
        <v>708</v>
      </c>
      <c r="BB331" t="s">
        <v>708</v>
      </c>
      <c r="BC331" t="s">
        <v>708</v>
      </c>
    </row>
    <row r="332">
      <c r="A332" t="s">
        <v>708</v>
      </c>
      <c r="B332" t="s">
        <v>708</v>
      </c>
      <c r="C332" s="4"/>
      <c r="D332" t="s">
        <v>708</v>
      </c>
      <c r="E332" t="s">
        <v>708</v>
      </c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t="s">
        <v>708</v>
      </c>
      <c r="BA332" t="s">
        <v>708</v>
      </c>
      <c r="BB332" t="s">
        <v>708</v>
      </c>
      <c r="BC332" t="s">
        <v>708</v>
      </c>
    </row>
    <row r="333">
      <c r="A333" t="s">
        <v>708</v>
      </c>
      <c r="B333" t="s">
        <v>708</v>
      </c>
      <c r="C333" s="4"/>
      <c r="D333" t="s">
        <v>708</v>
      </c>
      <c r="E333" t="s">
        <v>708</v>
      </c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t="s">
        <v>708</v>
      </c>
      <c r="BA333" t="s">
        <v>708</v>
      </c>
      <c r="BB333" t="s">
        <v>708</v>
      </c>
      <c r="BC333" t="s">
        <v>708</v>
      </c>
    </row>
    <row r="334">
      <c r="A334" t="s">
        <v>708</v>
      </c>
      <c r="B334" t="s">
        <v>708</v>
      </c>
      <c r="C334" s="4"/>
      <c r="D334" t="s">
        <v>708</v>
      </c>
      <c r="E334" t="s">
        <v>708</v>
      </c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t="s">
        <v>708</v>
      </c>
      <c r="BA334" t="s">
        <v>708</v>
      </c>
      <c r="BB334" t="s">
        <v>708</v>
      </c>
      <c r="BC334" t="s">
        <v>708</v>
      </c>
    </row>
    <row r="335">
      <c r="A335" t="s">
        <v>708</v>
      </c>
      <c r="B335" t="s">
        <v>708</v>
      </c>
      <c r="C335" s="4"/>
      <c r="D335" t="s">
        <v>708</v>
      </c>
      <c r="E335" t="s">
        <v>708</v>
      </c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t="s">
        <v>708</v>
      </c>
      <c r="BA335" t="s">
        <v>708</v>
      </c>
      <c r="BB335" t="s">
        <v>708</v>
      </c>
      <c r="BC335" t="s">
        <v>708</v>
      </c>
    </row>
    <row r="336">
      <c r="A336" t="s">
        <v>708</v>
      </c>
      <c r="B336" t="s">
        <v>708</v>
      </c>
      <c r="C336" s="4"/>
      <c r="D336" t="s">
        <v>708</v>
      </c>
      <c r="E336" t="s">
        <v>708</v>
      </c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t="s">
        <v>708</v>
      </c>
      <c r="BA336" t="s">
        <v>708</v>
      </c>
      <c r="BB336" t="s">
        <v>708</v>
      </c>
      <c r="BC336" t="s">
        <v>708</v>
      </c>
    </row>
    <row r="337">
      <c r="A337" t="s">
        <v>708</v>
      </c>
      <c r="B337" t="s">
        <v>708</v>
      </c>
      <c r="C337" s="4"/>
      <c r="D337" t="s">
        <v>708</v>
      </c>
      <c r="E337" t="s">
        <v>708</v>
      </c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t="s">
        <v>708</v>
      </c>
      <c r="BA337" t="s">
        <v>708</v>
      </c>
      <c r="BB337" t="s">
        <v>708</v>
      </c>
      <c r="BC337" t="s">
        <v>708</v>
      </c>
    </row>
    <row r="338">
      <c r="A338" t="s">
        <v>708</v>
      </c>
      <c r="B338" t="s">
        <v>708</v>
      </c>
      <c r="C338" s="4"/>
      <c r="D338" t="s">
        <v>708</v>
      </c>
      <c r="E338" t="s">
        <v>708</v>
      </c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t="s">
        <v>708</v>
      </c>
      <c r="BA338" t="s">
        <v>708</v>
      </c>
      <c r="BB338" t="s">
        <v>708</v>
      </c>
      <c r="BC338" t="s">
        <v>708</v>
      </c>
    </row>
    <row r="339">
      <c r="A339" t="s">
        <v>708</v>
      </c>
      <c r="B339" t="s">
        <v>708</v>
      </c>
      <c r="C339" s="4"/>
      <c r="D339" t="s">
        <v>708</v>
      </c>
      <c r="E339" t="s">
        <v>708</v>
      </c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t="s">
        <v>708</v>
      </c>
      <c r="BA339" t="s">
        <v>708</v>
      </c>
      <c r="BB339" t="s">
        <v>708</v>
      </c>
      <c r="BC339" t="s">
        <v>708</v>
      </c>
    </row>
    <row r="340">
      <c r="A340" t="s">
        <v>708</v>
      </c>
      <c r="B340" t="s">
        <v>708</v>
      </c>
      <c r="C340" s="4"/>
      <c r="D340" t="s">
        <v>708</v>
      </c>
      <c r="E340" t="s">
        <v>708</v>
      </c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t="s">
        <v>708</v>
      </c>
      <c r="BA340" t="s">
        <v>708</v>
      </c>
      <c r="BB340" t="s">
        <v>708</v>
      </c>
      <c r="BC340" t="s">
        <v>708</v>
      </c>
    </row>
    <row r="341">
      <c r="A341" t="s">
        <v>708</v>
      </c>
      <c r="B341" t="s">
        <v>708</v>
      </c>
      <c r="C341" s="4"/>
      <c r="D341" t="s">
        <v>708</v>
      </c>
      <c r="E341" t="s">
        <v>708</v>
      </c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t="s">
        <v>708</v>
      </c>
      <c r="BA341" t="s">
        <v>708</v>
      </c>
      <c r="BB341" t="s">
        <v>708</v>
      </c>
      <c r="BC341" t="s">
        <v>708</v>
      </c>
    </row>
    <row r="342">
      <c r="A342" t="s">
        <v>708</v>
      </c>
      <c r="B342" t="s">
        <v>708</v>
      </c>
      <c r="C342" s="4"/>
      <c r="D342" t="s">
        <v>708</v>
      </c>
      <c r="E342" t="s">
        <v>708</v>
      </c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t="s">
        <v>708</v>
      </c>
      <c r="BA342" t="s">
        <v>708</v>
      </c>
      <c r="BB342" t="s">
        <v>708</v>
      </c>
      <c r="BC342" t="s">
        <v>708</v>
      </c>
    </row>
    <row r="343">
      <c r="A343" t="s">
        <v>708</v>
      </c>
      <c r="B343" t="s">
        <v>708</v>
      </c>
      <c r="C343" s="4"/>
      <c r="D343" t="s">
        <v>708</v>
      </c>
      <c r="E343" t="s">
        <v>708</v>
      </c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t="s">
        <v>708</v>
      </c>
      <c r="BA343" t="s">
        <v>708</v>
      </c>
      <c r="BB343" t="s">
        <v>708</v>
      </c>
      <c r="BC343" t="s">
        <v>708</v>
      </c>
    </row>
    <row r="344">
      <c r="A344" t="s">
        <v>708</v>
      </c>
      <c r="B344" t="s">
        <v>708</v>
      </c>
      <c r="C344" s="4"/>
      <c r="D344" t="s">
        <v>708</v>
      </c>
      <c r="E344" t="s">
        <v>708</v>
      </c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t="s">
        <v>708</v>
      </c>
      <c r="BA344" t="s">
        <v>708</v>
      </c>
      <c r="BB344" t="s">
        <v>708</v>
      </c>
      <c r="BC344" t="s">
        <v>708</v>
      </c>
    </row>
    <row r="345">
      <c r="A345" t="s">
        <v>708</v>
      </c>
      <c r="B345" t="s">
        <v>708</v>
      </c>
      <c r="C345" s="4"/>
      <c r="D345" t="s">
        <v>708</v>
      </c>
      <c r="E345" t="s">
        <v>708</v>
      </c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t="s">
        <v>708</v>
      </c>
      <c r="BA345" t="s">
        <v>708</v>
      </c>
      <c r="BB345" t="s">
        <v>708</v>
      </c>
      <c r="BC345" t="s">
        <v>708</v>
      </c>
    </row>
    <row r="346">
      <c r="A346" t="s">
        <v>708</v>
      </c>
      <c r="B346" t="s">
        <v>708</v>
      </c>
      <c r="C346" s="4"/>
      <c r="D346" t="s">
        <v>708</v>
      </c>
      <c r="E346" t="s">
        <v>708</v>
      </c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t="s">
        <v>708</v>
      </c>
      <c r="BA346" t="s">
        <v>708</v>
      </c>
      <c r="BB346" t="s">
        <v>708</v>
      </c>
      <c r="BC346" t="s">
        <v>708</v>
      </c>
    </row>
    <row r="347">
      <c r="A347" t="s">
        <v>708</v>
      </c>
      <c r="B347" t="s">
        <v>708</v>
      </c>
      <c r="C347" s="4"/>
      <c r="D347" t="s">
        <v>708</v>
      </c>
      <c r="E347" t="s">
        <v>708</v>
      </c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t="s">
        <v>708</v>
      </c>
      <c r="BA347" t="s">
        <v>708</v>
      </c>
      <c r="BB347" t="s">
        <v>708</v>
      </c>
      <c r="BC347" t="s">
        <v>708</v>
      </c>
    </row>
    <row r="348">
      <c r="A348" t="s">
        <v>708</v>
      </c>
      <c r="B348" t="s">
        <v>708</v>
      </c>
      <c r="C348" s="4"/>
      <c r="D348" t="s">
        <v>708</v>
      </c>
      <c r="E348" t="s">
        <v>708</v>
      </c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t="s">
        <v>708</v>
      </c>
      <c r="BA348" t="s">
        <v>708</v>
      </c>
      <c r="BB348" t="s">
        <v>708</v>
      </c>
      <c r="BC348" t="s">
        <v>708</v>
      </c>
    </row>
    <row r="349">
      <c r="A349" t="s">
        <v>708</v>
      </c>
      <c r="B349" t="s">
        <v>708</v>
      </c>
      <c r="C349" s="4"/>
      <c r="D349" t="s">
        <v>708</v>
      </c>
      <c r="E349" t="s">
        <v>708</v>
      </c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t="s">
        <v>708</v>
      </c>
      <c r="BA349" t="s">
        <v>708</v>
      </c>
      <c r="BB349" t="s">
        <v>708</v>
      </c>
      <c r="BC349" t="s">
        <v>708</v>
      </c>
    </row>
    <row r="350">
      <c r="A350" t="s">
        <v>708</v>
      </c>
      <c r="B350" t="s">
        <v>708</v>
      </c>
      <c r="C350" s="4"/>
      <c r="D350" t="s">
        <v>708</v>
      </c>
      <c r="E350" t="s">
        <v>708</v>
      </c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t="s">
        <v>708</v>
      </c>
      <c r="BA350" t="s">
        <v>708</v>
      </c>
      <c r="BB350" t="s">
        <v>708</v>
      </c>
      <c r="BC350" t="s">
        <v>708</v>
      </c>
    </row>
    <row r="351">
      <c r="A351" t="s">
        <v>708</v>
      </c>
      <c r="B351" t="s">
        <v>708</v>
      </c>
      <c r="C351" s="4"/>
      <c r="D351" t="s">
        <v>708</v>
      </c>
      <c r="E351" t="s">
        <v>708</v>
      </c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t="s">
        <v>708</v>
      </c>
      <c r="BA351" t="s">
        <v>708</v>
      </c>
      <c r="BB351" t="s">
        <v>708</v>
      </c>
      <c r="BC351" t="s">
        <v>708</v>
      </c>
    </row>
    <row r="352">
      <c r="A352" t="s">
        <v>708</v>
      </c>
      <c r="B352" t="s">
        <v>708</v>
      </c>
      <c r="C352" s="4"/>
      <c r="D352" t="s">
        <v>708</v>
      </c>
      <c r="E352" t="s">
        <v>708</v>
      </c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t="s">
        <v>708</v>
      </c>
      <c r="BA352" t="s">
        <v>708</v>
      </c>
      <c r="BB352" t="s">
        <v>708</v>
      </c>
      <c r="BC352" t="s">
        <v>708</v>
      </c>
    </row>
    <row r="353">
      <c r="A353" t="s">
        <v>708</v>
      </c>
      <c r="B353" t="s">
        <v>708</v>
      </c>
      <c r="C353" s="4"/>
      <c r="D353" t="s">
        <v>708</v>
      </c>
      <c r="E353" t="s">
        <v>708</v>
      </c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t="s">
        <v>708</v>
      </c>
      <c r="BA353" t="s">
        <v>708</v>
      </c>
      <c r="BB353" t="s">
        <v>708</v>
      </c>
      <c r="BC353" t="s">
        <v>708</v>
      </c>
    </row>
    <row r="354">
      <c r="A354" t="s">
        <v>708</v>
      </c>
      <c r="B354" t="s">
        <v>708</v>
      </c>
      <c r="C354" s="4"/>
      <c r="D354" t="s">
        <v>708</v>
      </c>
      <c r="E354" t="s">
        <v>708</v>
      </c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t="s">
        <v>708</v>
      </c>
      <c r="BA354" t="s">
        <v>708</v>
      </c>
      <c r="BB354" t="s">
        <v>708</v>
      </c>
      <c r="BC354" t="s">
        <v>708</v>
      </c>
    </row>
    <row r="355">
      <c r="A355" t="s">
        <v>708</v>
      </c>
      <c r="B355" t="s">
        <v>708</v>
      </c>
      <c r="C355" s="4"/>
      <c r="D355" t="s">
        <v>708</v>
      </c>
      <c r="E355" t="s">
        <v>708</v>
      </c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t="s">
        <v>708</v>
      </c>
      <c r="BA355" t="s">
        <v>708</v>
      </c>
      <c r="BB355" t="s">
        <v>708</v>
      </c>
      <c r="BC355" t="s">
        <v>708</v>
      </c>
    </row>
    <row r="356">
      <c r="A356" t="s">
        <v>708</v>
      </c>
      <c r="B356" t="s">
        <v>708</v>
      </c>
      <c r="C356" s="4"/>
      <c r="D356" t="s">
        <v>708</v>
      </c>
      <c r="E356" t="s">
        <v>708</v>
      </c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t="s">
        <v>708</v>
      </c>
      <c r="BA356" t="s">
        <v>708</v>
      </c>
      <c r="BB356" t="s">
        <v>708</v>
      </c>
      <c r="BC356" t="s">
        <v>708</v>
      </c>
    </row>
    <row r="357">
      <c r="A357" t="s">
        <v>708</v>
      </c>
      <c r="B357" t="s">
        <v>708</v>
      </c>
      <c r="C357" s="4"/>
      <c r="D357" t="s">
        <v>708</v>
      </c>
      <c r="E357" t="s">
        <v>708</v>
      </c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t="s">
        <v>708</v>
      </c>
      <c r="BA357" t="s">
        <v>708</v>
      </c>
      <c r="BB357" t="s">
        <v>708</v>
      </c>
      <c r="BC357" t="s">
        <v>708</v>
      </c>
    </row>
    <row r="358">
      <c r="A358" t="s">
        <v>708</v>
      </c>
      <c r="B358" t="s">
        <v>708</v>
      </c>
      <c r="C358" s="4"/>
      <c r="D358" t="s">
        <v>708</v>
      </c>
      <c r="E358" t="s">
        <v>708</v>
      </c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t="s">
        <v>708</v>
      </c>
      <c r="BA358" t="s">
        <v>708</v>
      </c>
      <c r="BB358" t="s">
        <v>708</v>
      </c>
      <c r="BC358" t="s">
        <v>708</v>
      </c>
    </row>
    <row r="359">
      <c r="A359" t="s">
        <v>708</v>
      </c>
      <c r="B359" t="s">
        <v>708</v>
      </c>
      <c r="C359" s="4"/>
      <c r="D359" t="s">
        <v>708</v>
      </c>
      <c r="E359" t="s">
        <v>708</v>
      </c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t="s">
        <v>708</v>
      </c>
      <c r="BA359" t="s">
        <v>708</v>
      </c>
      <c r="BB359" t="s">
        <v>708</v>
      </c>
      <c r="BC359" t="s">
        <v>708</v>
      </c>
    </row>
    <row r="360">
      <c r="A360" t="s">
        <v>708</v>
      </c>
      <c r="B360" t="s">
        <v>708</v>
      </c>
      <c r="C360" s="4"/>
      <c r="D360" t="s">
        <v>708</v>
      </c>
      <c r="E360" t="s">
        <v>708</v>
      </c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t="s">
        <v>708</v>
      </c>
      <c r="BA360" t="s">
        <v>708</v>
      </c>
      <c r="BB360" t="s">
        <v>708</v>
      </c>
      <c r="BC360" t="s">
        <v>708</v>
      </c>
    </row>
  </sheetData>
  <dataValidations count="1">
    <dataValidation type="list" allowBlank="true" showInputMessage="true" showErrorMessage="true" sqref="L16">
      <formula1>OFFSET(A161, 0, 0, COUNTA($C$161:$C$420), 1)</formula1>
    </dataValidation>
  </dataValidations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4883B-ADAC-49C4-BB13-C40879664C37}">
  <sheetPr codeName="Sheet25">
    <tabColor rgb="FF358E43"/>
  </sheetPr>
  <dimension ref="A1:BC360"/>
  <sheetViews>
    <sheetView workbookViewId="0">
      <selection activeCell="C115" sqref="C115:C119"/>
    </sheetView>
  </sheetViews>
  <sheetFormatPr defaultRowHeight="14.4" x14ac:dyDescent="0.3"/>
  <cols>
    <col min="3" max="3" width="24.6640625" customWidth="true"/>
    <col min="12" max="12" width="17.88671875" customWidth="true"/>
    <col min="15" max="15" width="16.44140625" customWidth="true"/>
  </cols>
  <sheetData>
    <row r="1" s="14" customFormat="true" x14ac:dyDescent="0.3">
      <c r="A1" s="112" t="s">
        <v>226</v>
      </c>
    </row>
    <row r="2" s="14" customFormat="true" ht="23.4" x14ac:dyDescent="0.45">
      <c r="A2" s="169" t="s">
        <v>624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>
      <c r="L15" s="222" t="s">
        <v>387</v>
      </c>
    </row>
    <row r="16" s="14" customFormat="true" x14ac:dyDescent="0.3">
      <c r="L16" s="206" t="s">
        <v>564</v>
      </c>
    </row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ht="18" x14ac:dyDescent="0.35">
      <c r="A28" s="216" t="str">
        <f>CONCATENATE("Figure S9B: Inequalities in open defecation in ", L16, " (%)")</f>
        <v>Figure S9B: Inequalities in open defecation in [Select country] (%)</v>
      </c>
    </row>
    <row r="29" s="14" customFormat="true" x14ac:dyDescent="0.3">
      <c r="A29" s="19" t="s">
        <v>181</v>
      </c>
    </row>
    <row r="30" s="14" customFormat="true" x14ac:dyDescent="0.3"/>
    <row r="31" s="14" customFormat="true" x14ac:dyDescent="0.3">
      <c r="A31" s="88"/>
    </row>
    <row r="32" s="14" customFormat="true" x14ac:dyDescent="0.3">
      <c r="A32" s="88"/>
    </row>
    <row r="33" s="14" customFormat="true" x14ac:dyDescent="0.3">
      <c r="A33" s="88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</row>
    <row r="34" s="14" customFormat="true" x14ac:dyDescent="0.3"/>
    <row r="35" x14ac:dyDescent="0.3">
      <c r="A35" s="100" t="s">
        <v>213</v>
      </c>
      <c r="B35" s="100"/>
      <c r="C35" s="100"/>
      <c r="D35" s="100" t="s">
        <v>209</v>
      </c>
      <c r="E35" s="100"/>
      <c r="F35" s="100" t="s">
        <v>210</v>
      </c>
      <c r="G35" s="100"/>
      <c r="L35" t="s">
        <v>768</v>
      </c>
      <c r="M35" t="s">
        <v>804</v>
      </c>
    </row>
    <row r="36" x14ac:dyDescent="0.3">
      <c r="A36" s="207"/>
      <c r="B36" s="207"/>
      <c r="C36" s="207" t="s">
        <v>63</v>
      </c>
      <c r="D36" s="223" t="s">
        <v>57</v>
      </c>
      <c r="E36" s="223" t="s">
        <v>58</v>
      </c>
      <c r="F36" s="224"/>
      <c r="G36" s="224"/>
      <c r="L36" t="s">
        <v>769</v>
      </c>
      <c r="M36" s="4">
        <v>19.127214253541759</v>
      </c>
    </row>
    <row r="37" x14ac:dyDescent="0.3">
      <c r="A37" s="207"/>
      <c r="B37" s="207" t="s">
        <v>56</v>
      </c>
      <c r="C37" s="207" t="s">
        <v>56</v>
      </c>
      <c r="D37" s="223">
        <v>1</v>
      </c>
      <c r="E37" s="223" t="e">
        <f>VLOOKUP(C37, L35:M48, 2, FALSE)</f>
        <v>#N/A</v>
      </c>
      <c r="F37" s="224">
        <v>1</v>
      </c>
      <c r="G37" s="225" t="e">
        <f>E37</f>
        <v>#N/A</v>
      </c>
      <c r="L37" t="s">
        <v>770</v>
      </c>
      <c r="M37" s="4">
        <v>1.5589640547332235</v>
      </c>
    </row>
    <row r="38" x14ac:dyDescent="0.3">
      <c r="A38" s="207"/>
      <c r="B38" s="207"/>
      <c r="C38" s="207"/>
      <c r="D38" s="223"/>
      <c r="E38" s="223"/>
      <c r="F38" s="224"/>
      <c r="G38" s="224"/>
      <c r="L38" t="s">
        <v>771</v>
      </c>
      <c r="M38" s="4">
        <v>8.0204685021211315</v>
      </c>
    </row>
    <row r="39" x14ac:dyDescent="0.3">
      <c r="A39" s="207"/>
      <c r="B39" s="207" t="s">
        <v>59</v>
      </c>
      <c r="C39" s="207" t="str">
        <f>TOC!C1</f>
        <v>[Region name]</v>
      </c>
      <c r="D39" s="223">
        <v>2</v>
      </c>
      <c r="E39" s="223" t="e">
        <f>VLOOKUP(C39, L35:M48, 2, FALSE)</f>
        <v>#N/A</v>
      </c>
      <c r="F39" s="224">
        <f>D39</f>
        <v>2</v>
      </c>
      <c r="G39" s="225" t="e">
        <f>E39</f>
        <v>#N/A</v>
      </c>
      <c r="I39" t="s">
        <v>221</v>
      </c>
      <c r="L39" t="s">
        <v>631</v>
      </c>
      <c r="M39" s="4">
        <v>0.034163465275703492</v>
      </c>
    </row>
    <row r="40" x14ac:dyDescent="0.3">
      <c r="A40" s="207"/>
      <c r="B40" s="207"/>
      <c r="C40" s="207"/>
      <c r="D40" s="223">
        <v>2</v>
      </c>
      <c r="E40" s="223" t="e">
        <f>IF(ISNUMBER(M36), M36, NA())</f>
        <v>#N/A</v>
      </c>
      <c r="F40" s="224"/>
      <c r="G40" s="224"/>
      <c r="L40" t="s">
        <v>772</v>
      </c>
      <c r="M40" s="4">
        <v>19.397087604804579</v>
      </c>
    </row>
    <row r="41" x14ac:dyDescent="0.3">
      <c r="A41" s="207"/>
      <c r="B41" s="207"/>
      <c r="C41" s="207"/>
      <c r="D41" s="223">
        <v>2</v>
      </c>
      <c r="E41" s="223" t="e">
        <f t="shared" ref="E41:E52" si="0">IF(ISNUMBER(M37), M37, NA())</f>
        <v>#N/A</v>
      </c>
      <c r="F41" s="224"/>
      <c r="G41" s="224"/>
      <c r="L41" t="s">
        <v>773</v>
      </c>
      <c r="M41" s="4">
        <v>1.094367815296631</v>
      </c>
    </row>
    <row r="42" x14ac:dyDescent="0.3">
      <c r="A42" s="207"/>
      <c r="B42" s="207"/>
      <c r="C42" s="207"/>
      <c r="D42" s="223">
        <v>2</v>
      </c>
      <c r="E42" s="223" t="e">
        <f t="shared" si="0"/>
        <v>#N/A</v>
      </c>
      <c r="F42" s="224"/>
      <c r="G42" s="224"/>
      <c r="L42" t="s">
        <v>56</v>
      </c>
      <c r="M42" s="4">
        <v>8.91593981749058</v>
      </c>
    </row>
    <row r="43" x14ac:dyDescent="0.3">
      <c r="A43" s="207"/>
      <c r="B43" s="207"/>
      <c r="C43" s="207"/>
      <c r="D43" s="223">
        <v>2</v>
      </c>
      <c r="E43" s="223" t="e">
        <f t="shared" si="0"/>
        <v>#N/A</v>
      </c>
      <c r="F43" s="224"/>
      <c r="G43" s="224"/>
    </row>
    <row r="44" x14ac:dyDescent="0.3">
      <c r="A44" s="207"/>
      <c r="B44" s="207"/>
      <c r="C44" s="207"/>
      <c r="D44" s="223">
        <v>2</v>
      </c>
      <c r="E44" s="223" t="e">
        <f t="shared" si="0"/>
        <v>#N/A</v>
      </c>
      <c r="F44" s="224"/>
      <c r="G44" s="224"/>
    </row>
    <row r="45" x14ac:dyDescent="0.3">
      <c r="A45" s="207"/>
      <c r="B45" s="207"/>
      <c r="C45" s="207"/>
      <c r="D45" s="223">
        <v>2</v>
      </c>
      <c r="E45" s="223" t="e">
        <f t="shared" si="0"/>
        <v>#N/A</v>
      </c>
      <c r="F45" s="224"/>
      <c r="G45" s="224"/>
    </row>
    <row r="46" x14ac:dyDescent="0.3">
      <c r="A46" s="207"/>
      <c r="B46" s="207"/>
      <c r="C46" s="207"/>
      <c r="D46" s="223">
        <v>2</v>
      </c>
      <c r="E46" s="223" t="e">
        <f t="shared" si="0"/>
        <v>#N/A</v>
      </c>
      <c r="F46" s="224"/>
      <c r="G46" s="224"/>
    </row>
    <row r="47" x14ac:dyDescent="0.3">
      <c r="A47" s="207"/>
      <c r="B47" s="207"/>
      <c r="C47" s="207"/>
      <c r="D47" s="223">
        <v>2</v>
      </c>
      <c r="E47" s="223" t="e">
        <f t="shared" si="0"/>
        <v>#N/A</v>
      </c>
      <c r="F47" s="224"/>
      <c r="G47" s="224"/>
    </row>
    <row r="48" x14ac:dyDescent="0.3">
      <c r="A48" s="207"/>
      <c r="B48" s="207"/>
      <c r="C48" s="207"/>
      <c r="D48" s="223">
        <v>2</v>
      </c>
      <c r="E48" s="223" t="e">
        <f t="shared" si="0"/>
        <v>#N/A</v>
      </c>
      <c r="F48" s="224"/>
      <c r="G48" s="224"/>
    </row>
    <row r="49" x14ac:dyDescent="0.3">
      <c r="A49" s="207"/>
      <c r="B49" s="207"/>
      <c r="C49" s="207"/>
      <c r="D49" s="223">
        <v>2</v>
      </c>
      <c r="E49" s="223" t="e">
        <f t="shared" si="0"/>
        <v>#N/A</v>
      </c>
      <c r="F49" s="224"/>
      <c r="G49" s="224"/>
    </row>
    <row r="50" x14ac:dyDescent="0.3">
      <c r="A50" s="207"/>
      <c r="B50" s="207"/>
      <c r="C50" s="207"/>
      <c r="D50" s="223">
        <v>2</v>
      </c>
      <c r="E50" s="223" t="e">
        <f t="shared" si="0"/>
        <v>#N/A</v>
      </c>
      <c r="F50" s="224"/>
      <c r="G50" s="224"/>
    </row>
    <row r="51" x14ac:dyDescent="0.3">
      <c r="A51" s="207"/>
      <c r="B51" s="207"/>
      <c r="C51" s="207"/>
      <c r="D51" s="223">
        <v>2</v>
      </c>
      <c r="E51" s="223" t="e">
        <f t="shared" si="0"/>
        <v>#N/A</v>
      </c>
      <c r="F51" s="224"/>
      <c r="G51" s="224"/>
    </row>
    <row r="52" x14ac:dyDescent="0.3">
      <c r="A52" s="207"/>
      <c r="B52" s="207"/>
      <c r="C52" s="207"/>
      <c r="D52" s="223">
        <v>2</v>
      </c>
      <c r="E52" s="223" t="e">
        <f t="shared" si="0"/>
        <v>#N/A</v>
      </c>
      <c r="F52" s="224"/>
      <c r="G52" s="224"/>
    </row>
    <row r="53" x14ac:dyDescent="0.3">
      <c r="A53" s="207"/>
      <c r="B53" s="207"/>
      <c r="C53" s="207"/>
      <c r="D53" s="223"/>
      <c r="E53" s="223"/>
      <c r="F53" s="224"/>
      <c r="G53" s="224"/>
    </row>
    <row r="54" x14ac:dyDescent="0.3">
      <c r="A54" s="207"/>
      <c r="B54" s="207"/>
      <c r="C54" s="207"/>
      <c r="D54" s="223"/>
      <c r="E54" s="223"/>
      <c r="F54" s="226"/>
      <c r="G54" s="226"/>
    </row>
    <row r="55" x14ac:dyDescent="0.3">
      <c r="A55" s="207"/>
      <c r="B55" s="207" t="s">
        <v>60</v>
      </c>
      <c r="C55" s="207" t="str">
        <f>L16</f>
        <v>[Select country]</v>
      </c>
      <c r="D55" s="223">
        <v>3</v>
      </c>
      <c r="E55" s="227">
        <f>VLOOKUP(I55,A160:F217, 6, FALSE)</f>
        <v>0</v>
      </c>
      <c r="F55" s="226">
        <f>D55</f>
        <v>3</v>
      </c>
      <c r="G55" s="228">
        <f>E55</f>
        <v>0</v>
      </c>
      <c r="I55" t="str">
        <f>C55</f>
        <v>[Select country]</v>
      </c>
    </row>
    <row r="56" x14ac:dyDescent="0.3">
      <c r="A56" s="207"/>
      <c r="B56" s="207"/>
      <c r="C56" s="207"/>
      <c r="D56" s="223">
        <v>3</v>
      </c>
      <c r="E56" s="227" t="e">
        <f>IF(ISNUMBER(F161), F161, NA())</f>
        <v>#N/A</v>
      </c>
      <c r="F56" s="226"/>
      <c r="G56" s="226"/>
    </row>
    <row r="57" x14ac:dyDescent="0.3">
      <c r="A57" s="207"/>
      <c r="B57" s="207"/>
      <c r="C57" s="207"/>
      <c r="D57" s="223">
        <v>3</v>
      </c>
      <c r="E57" s="227" t="e">
        <f t="shared" ref="E57:E111" si="1">IF(ISNUMBER(F162), F162, NA())</f>
        <v>#N/A</v>
      </c>
      <c r="F57" s="226"/>
      <c r="G57" s="226"/>
    </row>
    <row r="58" x14ac:dyDescent="0.3">
      <c r="A58" s="207"/>
      <c r="B58" s="207"/>
      <c r="C58" s="207"/>
      <c r="D58" s="223">
        <v>3</v>
      </c>
      <c r="E58" s="227" t="e">
        <f t="shared" si="1"/>
        <v>#N/A</v>
      </c>
      <c r="F58" s="226"/>
      <c r="G58" s="226"/>
    </row>
    <row r="59" x14ac:dyDescent="0.3">
      <c r="A59" s="207"/>
      <c r="B59" s="207"/>
      <c r="C59" s="207"/>
      <c r="D59" s="223">
        <v>3</v>
      </c>
      <c r="E59" s="227" t="e">
        <f t="shared" si="1"/>
        <v>#N/A</v>
      </c>
      <c r="F59" s="226"/>
      <c r="G59" s="226"/>
    </row>
    <row r="60" x14ac:dyDescent="0.3">
      <c r="A60" s="207"/>
      <c r="B60" s="207"/>
      <c r="C60" s="207"/>
      <c r="D60" s="223">
        <v>3</v>
      </c>
      <c r="E60" s="227" t="e">
        <f t="shared" si="1"/>
        <v>#N/A</v>
      </c>
      <c r="F60" s="226"/>
      <c r="G60" s="226"/>
    </row>
    <row r="61" x14ac:dyDescent="0.3">
      <c r="A61" s="207"/>
      <c r="B61" s="207"/>
      <c r="C61" s="207"/>
      <c r="D61" s="223">
        <v>3</v>
      </c>
      <c r="E61" s="227" t="e">
        <f t="shared" si="1"/>
        <v>#N/A</v>
      </c>
      <c r="F61" s="226"/>
      <c r="G61" s="226"/>
    </row>
    <row r="62" x14ac:dyDescent="0.3">
      <c r="A62" s="207"/>
      <c r="B62" s="207"/>
      <c r="C62" s="207"/>
      <c r="D62" s="223">
        <v>3</v>
      </c>
      <c r="E62" s="227" t="e">
        <f t="shared" si="1"/>
        <v>#N/A</v>
      </c>
      <c r="F62" s="226"/>
      <c r="G62" s="226"/>
    </row>
    <row r="63" x14ac:dyDescent="0.3">
      <c r="A63" s="207"/>
      <c r="B63" s="207"/>
      <c r="C63" s="207"/>
      <c r="D63" s="223">
        <v>3</v>
      </c>
      <c r="E63" s="227" t="e">
        <f t="shared" si="1"/>
        <v>#N/A</v>
      </c>
      <c r="F63" s="226"/>
      <c r="G63" s="226"/>
    </row>
    <row r="64" x14ac:dyDescent="0.3">
      <c r="A64" s="207"/>
      <c r="B64" s="207"/>
      <c r="C64" s="207"/>
      <c r="D64" s="223">
        <v>3</v>
      </c>
      <c r="E64" s="227" t="e">
        <f t="shared" si="1"/>
        <v>#N/A</v>
      </c>
      <c r="F64" s="226"/>
      <c r="G64" s="226"/>
    </row>
    <row r="65" x14ac:dyDescent="0.3">
      <c r="A65" s="207"/>
      <c r="B65" s="207"/>
      <c r="C65" s="207"/>
      <c r="D65" s="223">
        <v>3</v>
      </c>
      <c r="E65" s="227" t="e">
        <f t="shared" si="1"/>
        <v>#N/A</v>
      </c>
      <c r="F65" s="226"/>
      <c r="G65" s="226"/>
    </row>
    <row r="66" x14ac:dyDescent="0.3">
      <c r="A66" s="207"/>
      <c r="B66" s="207"/>
      <c r="C66" s="207"/>
      <c r="D66" s="223">
        <v>3</v>
      </c>
      <c r="E66" s="227" t="e">
        <f t="shared" si="1"/>
        <v>#N/A</v>
      </c>
      <c r="F66" s="226"/>
      <c r="G66" s="226"/>
    </row>
    <row r="67" x14ac:dyDescent="0.3">
      <c r="A67" s="207"/>
      <c r="B67" s="207"/>
      <c r="C67" s="207"/>
      <c r="D67" s="223">
        <v>3</v>
      </c>
      <c r="E67" s="227" t="e">
        <f t="shared" si="1"/>
        <v>#N/A</v>
      </c>
      <c r="F67" s="226"/>
      <c r="G67" s="226"/>
    </row>
    <row r="68" x14ac:dyDescent="0.3">
      <c r="A68" s="207"/>
      <c r="B68" s="207"/>
      <c r="C68" s="207"/>
      <c r="D68" s="223">
        <v>3</v>
      </c>
      <c r="E68" s="227" t="e">
        <f t="shared" si="1"/>
        <v>#N/A</v>
      </c>
      <c r="F68" s="226"/>
      <c r="G68" s="226"/>
    </row>
    <row r="69" x14ac:dyDescent="0.3">
      <c r="A69" s="207"/>
      <c r="B69" s="207"/>
      <c r="C69" s="207"/>
      <c r="D69" s="223">
        <v>3</v>
      </c>
      <c r="E69" s="227" t="e">
        <f t="shared" si="1"/>
        <v>#N/A</v>
      </c>
      <c r="F69" s="226"/>
      <c r="G69" s="226"/>
    </row>
    <row r="70" x14ac:dyDescent="0.3">
      <c r="A70" s="207"/>
      <c r="B70" s="207"/>
      <c r="C70" s="207"/>
      <c r="D70" s="223">
        <v>3</v>
      </c>
      <c r="E70" s="227" t="e">
        <f t="shared" si="1"/>
        <v>#N/A</v>
      </c>
      <c r="F70" s="226"/>
      <c r="G70" s="226"/>
    </row>
    <row r="71" x14ac:dyDescent="0.3">
      <c r="A71" s="207"/>
      <c r="B71" s="207"/>
      <c r="C71" s="207"/>
      <c r="D71" s="223">
        <v>3</v>
      </c>
      <c r="E71" s="227" t="e">
        <f t="shared" si="1"/>
        <v>#N/A</v>
      </c>
      <c r="F71" s="226"/>
      <c r="G71" s="226"/>
    </row>
    <row r="72" x14ac:dyDescent="0.3">
      <c r="A72" s="207"/>
      <c r="B72" s="207"/>
      <c r="C72" s="207"/>
      <c r="D72" s="223">
        <v>3</v>
      </c>
      <c r="E72" s="227" t="e">
        <f t="shared" si="1"/>
        <v>#N/A</v>
      </c>
      <c r="F72" s="226"/>
      <c r="G72" s="226"/>
    </row>
    <row r="73" x14ac:dyDescent="0.3">
      <c r="A73" s="207"/>
      <c r="B73" s="207"/>
      <c r="C73" s="207"/>
      <c r="D73" s="223">
        <v>3</v>
      </c>
      <c r="E73" s="227" t="e">
        <f t="shared" si="1"/>
        <v>#N/A</v>
      </c>
      <c r="F73" s="226"/>
      <c r="G73" s="226"/>
    </row>
    <row r="74" x14ac:dyDescent="0.3">
      <c r="A74" s="207"/>
      <c r="B74" s="207"/>
      <c r="C74" s="207"/>
      <c r="D74" s="223">
        <v>3</v>
      </c>
      <c r="E74" s="227" t="e">
        <f t="shared" si="1"/>
        <v>#N/A</v>
      </c>
      <c r="F74" s="226"/>
      <c r="G74" s="226"/>
    </row>
    <row r="75" x14ac:dyDescent="0.3">
      <c r="A75" s="207"/>
      <c r="B75" s="207"/>
      <c r="C75" s="207"/>
      <c r="D75" s="223">
        <v>3</v>
      </c>
      <c r="E75" s="227" t="e">
        <f t="shared" si="1"/>
        <v>#N/A</v>
      </c>
      <c r="F75" s="226"/>
      <c r="G75" s="226"/>
    </row>
    <row r="76" x14ac:dyDescent="0.3">
      <c r="A76" s="207"/>
      <c r="B76" s="207"/>
      <c r="C76" s="207"/>
      <c r="D76" s="223">
        <v>3</v>
      </c>
      <c r="E76" s="227" t="e">
        <f t="shared" si="1"/>
        <v>#N/A</v>
      </c>
      <c r="F76" s="226"/>
      <c r="G76" s="226"/>
    </row>
    <row r="77" x14ac:dyDescent="0.3">
      <c r="A77" s="207"/>
      <c r="B77" s="207"/>
      <c r="C77" s="207"/>
      <c r="D77" s="223">
        <v>3</v>
      </c>
      <c r="E77" s="227" t="e">
        <f t="shared" si="1"/>
        <v>#N/A</v>
      </c>
      <c r="F77" s="226"/>
      <c r="G77" s="226"/>
    </row>
    <row r="78" x14ac:dyDescent="0.3">
      <c r="A78" s="207"/>
      <c r="B78" s="207"/>
      <c r="C78" s="207"/>
      <c r="D78" s="223">
        <v>3</v>
      </c>
      <c r="E78" s="227" t="e">
        <f t="shared" si="1"/>
        <v>#N/A</v>
      </c>
      <c r="F78" s="226"/>
      <c r="G78" s="226"/>
    </row>
    <row r="79" x14ac:dyDescent="0.3">
      <c r="A79" s="207"/>
      <c r="B79" s="207"/>
      <c r="C79" s="207"/>
      <c r="D79" s="223">
        <v>3</v>
      </c>
      <c r="E79" s="227" t="e">
        <f t="shared" si="1"/>
        <v>#N/A</v>
      </c>
      <c r="F79" s="226"/>
      <c r="G79" s="226"/>
    </row>
    <row r="80" x14ac:dyDescent="0.3">
      <c r="A80" s="207"/>
      <c r="B80" s="207"/>
      <c r="C80" s="207"/>
      <c r="D80" s="223">
        <v>3</v>
      </c>
      <c r="E80" s="227" t="e">
        <f t="shared" si="1"/>
        <v>#N/A</v>
      </c>
      <c r="F80" s="226"/>
      <c r="G80" s="226"/>
    </row>
    <row r="81" x14ac:dyDescent="0.3">
      <c r="A81" s="207"/>
      <c r="B81" s="207"/>
      <c r="C81" s="207"/>
      <c r="D81" s="223">
        <v>3</v>
      </c>
      <c r="E81" s="227" t="e">
        <f t="shared" si="1"/>
        <v>#N/A</v>
      </c>
      <c r="F81" s="226"/>
      <c r="G81" s="226"/>
    </row>
    <row r="82" x14ac:dyDescent="0.3">
      <c r="A82" s="207"/>
      <c r="B82" s="207"/>
      <c r="C82" s="207"/>
      <c r="D82" s="223">
        <v>3</v>
      </c>
      <c r="E82" s="227" t="e">
        <f t="shared" si="1"/>
        <v>#N/A</v>
      </c>
      <c r="F82" s="226"/>
      <c r="G82" s="226"/>
    </row>
    <row r="83" x14ac:dyDescent="0.3">
      <c r="A83" s="207"/>
      <c r="B83" s="207"/>
      <c r="C83" s="207"/>
      <c r="D83" s="223">
        <v>3</v>
      </c>
      <c r="E83" s="227" t="e">
        <f t="shared" si="1"/>
        <v>#N/A</v>
      </c>
      <c r="F83" s="226"/>
      <c r="G83" s="226"/>
    </row>
    <row r="84" x14ac:dyDescent="0.3">
      <c r="A84" s="207"/>
      <c r="B84" s="207"/>
      <c r="C84" s="207"/>
      <c r="D84" s="223">
        <v>3</v>
      </c>
      <c r="E84" s="227" t="e">
        <f t="shared" si="1"/>
        <v>#N/A</v>
      </c>
      <c r="F84" s="226"/>
      <c r="G84" s="226"/>
    </row>
    <row r="85" x14ac:dyDescent="0.3">
      <c r="A85" s="207"/>
      <c r="B85" s="207"/>
      <c r="C85" s="207"/>
      <c r="D85" s="223">
        <v>3</v>
      </c>
      <c r="E85" s="227" t="e">
        <f t="shared" si="1"/>
        <v>#N/A</v>
      </c>
      <c r="F85" s="226"/>
      <c r="G85" s="226"/>
    </row>
    <row r="86" x14ac:dyDescent="0.3">
      <c r="A86" s="207"/>
      <c r="B86" s="207"/>
      <c r="C86" s="207"/>
      <c r="D86" s="223">
        <v>3</v>
      </c>
      <c r="E86" s="227" t="e">
        <f t="shared" si="1"/>
        <v>#N/A</v>
      </c>
      <c r="F86" s="226"/>
      <c r="G86" s="226"/>
    </row>
    <row r="87" x14ac:dyDescent="0.3">
      <c r="A87" s="207"/>
      <c r="B87" s="207"/>
      <c r="C87" s="207"/>
      <c r="D87" s="223">
        <v>3</v>
      </c>
      <c r="E87" s="227" t="e">
        <f t="shared" si="1"/>
        <v>#N/A</v>
      </c>
      <c r="F87" s="226"/>
      <c r="G87" s="226"/>
    </row>
    <row r="88" x14ac:dyDescent="0.3">
      <c r="A88" s="207"/>
      <c r="B88" s="207"/>
      <c r="C88" s="207"/>
      <c r="D88" s="223">
        <v>3</v>
      </c>
      <c r="E88" s="227" t="e">
        <f t="shared" si="1"/>
        <v>#N/A</v>
      </c>
      <c r="F88" s="226"/>
      <c r="G88" s="226"/>
    </row>
    <row r="89" x14ac:dyDescent="0.3">
      <c r="A89" s="207"/>
      <c r="B89" s="207"/>
      <c r="C89" s="207"/>
      <c r="D89" s="223">
        <v>3</v>
      </c>
      <c r="E89" s="227" t="e">
        <f t="shared" si="1"/>
        <v>#N/A</v>
      </c>
      <c r="F89" s="226"/>
      <c r="G89" s="226"/>
    </row>
    <row r="90" x14ac:dyDescent="0.3">
      <c r="A90" s="207"/>
      <c r="B90" s="207"/>
      <c r="C90" s="207"/>
      <c r="D90" s="223">
        <v>3</v>
      </c>
      <c r="E90" s="227" t="e">
        <f t="shared" si="1"/>
        <v>#N/A</v>
      </c>
      <c r="F90" s="226"/>
      <c r="G90" s="226"/>
    </row>
    <row r="91" x14ac:dyDescent="0.3">
      <c r="A91" s="207"/>
      <c r="B91" s="207"/>
      <c r="C91" s="207"/>
      <c r="D91" s="223">
        <v>3</v>
      </c>
      <c r="E91" s="227" t="e">
        <f t="shared" si="1"/>
        <v>#N/A</v>
      </c>
      <c r="F91" s="226"/>
      <c r="G91" s="226"/>
    </row>
    <row r="92" x14ac:dyDescent="0.3">
      <c r="A92" s="207"/>
      <c r="B92" s="207"/>
      <c r="C92" s="207"/>
      <c r="D92" s="223">
        <v>3</v>
      </c>
      <c r="E92" s="227" t="e">
        <f t="shared" si="1"/>
        <v>#N/A</v>
      </c>
      <c r="F92" s="226"/>
      <c r="G92" s="226"/>
    </row>
    <row r="93" x14ac:dyDescent="0.3">
      <c r="A93" s="207"/>
      <c r="B93" s="207"/>
      <c r="C93" s="207"/>
      <c r="D93" s="223">
        <v>3</v>
      </c>
      <c r="E93" s="227" t="e">
        <f t="shared" si="1"/>
        <v>#N/A</v>
      </c>
      <c r="F93" s="226"/>
      <c r="G93" s="226"/>
    </row>
    <row r="94" x14ac:dyDescent="0.3">
      <c r="A94" s="207"/>
      <c r="B94" s="207"/>
      <c r="C94" s="207"/>
      <c r="D94" s="223">
        <v>3</v>
      </c>
      <c r="E94" s="227" t="e">
        <f t="shared" si="1"/>
        <v>#N/A</v>
      </c>
      <c r="F94" s="226"/>
      <c r="G94" s="226"/>
    </row>
    <row r="95" x14ac:dyDescent="0.3">
      <c r="A95" s="207"/>
      <c r="B95" s="207"/>
      <c r="C95" s="207"/>
      <c r="D95" s="223">
        <v>3</v>
      </c>
      <c r="E95" s="227" t="e">
        <f t="shared" si="1"/>
        <v>#N/A</v>
      </c>
      <c r="F95" s="226"/>
      <c r="G95" s="226"/>
    </row>
    <row r="96" x14ac:dyDescent="0.3">
      <c r="A96" s="207"/>
      <c r="B96" s="207"/>
      <c r="C96" s="207"/>
      <c r="D96" s="223">
        <v>3</v>
      </c>
      <c r="E96" s="227" t="e">
        <f t="shared" si="1"/>
        <v>#N/A</v>
      </c>
      <c r="F96" s="226"/>
      <c r="G96" s="226"/>
    </row>
    <row r="97" x14ac:dyDescent="0.3">
      <c r="A97" s="207"/>
      <c r="B97" s="207"/>
      <c r="C97" s="207"/>
      <c r="D97" s="223">
        <v>3</v>
      </c>
      <c r="E97" s="227" t="e">
        <f t="shared" si="1"/>
        <v>#N/A</v>
      </c>
      <c r="F97" s="226"/>
      <c r="G97" s="226"/>
    </row>
    <row r="98" x14ac:dyDescent="0.3">
      <c r="A98" s="207"/>
      <c r="B98" s="207"/>
      <c r="C98" s="207"/>
      <c r="D98" s="223">
        <v>3</v>
      </c>
      <c r="E98" s="227" t="e">
        <f t="shared" si="1"/>
        <v>#N/A</v>
      </c>
      <c r="F98" s="226"/>
      <c r="G98" s="226"/>
    </row>
    <row r="99" x14ac:dyDescent="0.3">
      <c r="A99" s="207"/>
      <c r="B99" s="207"/>
      <c r="C99" s="207"/>
      <c r="D99" s="223">
        <v>3</v>
      </c>
      <c r="E99" s="227" t="e">
        <f t="shared" si="1"/>
        <v>#N/A</v>
      </c>
      <c r="F99" s="226"/>
      <c r="G99" s="226"/>
    </row>
    <row r="100" x14ac:dyDescent="0.3">
      <c r="A100" s="207"/>
      <c r="B100" s="207"/>
      <c r="C100" s="207"/>
      <c r="D100" s="223">
        <v>3</v>
      </c>
      <c r="E100" s="227" t="e">
        <f t="shared" si="1"/>
        <v>#N/A</v>
      </c>
      <c r="F100" s="226"/>
      <c r="G100" s="226"/>
    </row>
    <row r="101" x14ac:dyDescent="0.3">
      <c r="A101" s="207"/>
      <c r="B101" s="207"/>
      <c r="C101" s="207"/>
      <c r="D101" s="223">
        <v>3</v>
      </c>
      <c r="E101" s="227" t="e">
        <f t="shared" si="1"/>
        <v>#N/A</v>
      </c>
      <c r="F101" s="226"/>
      <c r="G101" s="226"/>
    </row>
    <row r="102" x14ac:dyDescent="0.3">
      <c r="A102" s="207"/>
      <c r="B102" s="207"/>
      <c r="C102" s="207"/>
      <c r="D102" s="223">
        <v>3</v>
      </c>
      <c r="E102" s="227" t="e">
        <f t="shared" si="1"/>
        <v>#N/A</v>
      </c>
      <c r="F102" s="226"/>
      <c r="G102" s="226"/>
    </row>
    <row r="103" x14ac:dyDescent="0.3">
      <c r="A103" s="207"/>
      <c r="B103" s="207"/>
      <c r="C103" s="207"/>
      <c r="D103" s="223">
        <v>3</v>
      </c>
      <c r="E103" s="227" t="e">
        <f t="shared" si="1"/>
        <v>#N/A</v>
      </c>
      <c r="F103" s="226"/>
      <c r="G103" s="226"/>
    </row>
    <row r="104" x14ac:dyDescent="0.3">
      <c r="A104" s="207"/>
      <c r="B104" s="207"/>
      <c r="C104" s="207"/>
      <c r="D104" s="223">
        <v>3</v>
      </c>
      <c r="E104" s="227" t="e">
        <f t="shared" si="1"/>
        <v>#N/A</v>
      </c>
      <c r="F104" s="226"/>
      <c r="G104" s="226"/>
    </row>
    <row r="105" x14ac:dyDescent="0.3">
      <c r="A105" s="207"/>
      <c r="B105" s="207"/>
      <c r="C105" s="207"/>
      <c r="D105" s="223">
        <v>3</v>
      </c>
      <c r="E105" s="227" t="e">
        <f t="shared" si="1"/>
        <v>#N/A</v>
      </c>
      <c r="F105" s="226"/>
      <c r="G105" s="226"/>
    </row>
    <row r="106" x14ac:dyDescent="0.3">
      <c r="A106" s="207"/>
      <c r="B106" s="207"/>
      <c r="C106" s="207"/>
      <c r="D106" s="223">
        <v>3</v>
      </c>
      <c r="E106" s="227" t="e">
        <f t="shared" si="1"/>
        <v>#N/A</v>
      </c>
      <c r="F106" s="226"/>
      <c r="G106" s="226"/>
    </row>
    <row r="107" x14ac:dyDescent="0.3">
      <c r="A107" s="207"/>
      <c r="B107" s="207"/>
      <c r="C107" s="207"/>
      <c r="D107" s="223">
        <v>3</v>
      </c>
      <c r="E107" s="227" t="e">
        <f t="shared" si="1"/>
        <v>#N/A</v>
      </c>
      <c r="F107" s="226"/>
      <c r="G107" s="226"/>
    </row>
    <row r="108" x14ac:dyDescent="0.3">
      <c r="A108" s="207"/>
      <c r="B108" s="207"/>
      <c r="C108" s="207"/>
      <c r="D108" s="223">
        <v>3</v>
      </c>
      <c r="E108" s="227" t="e">
        <f t="shared" si="1"/>
        <v>#N/A</v>
      </c>
      <c r="F108" s="226"/>
      <c r="G108" s="226"/>
    </row>
    <row r="109" x14ac:dyDescent="0.3">
      <c r="A109" s="207"/>
      <c r="B109" s="207"/>
      <c r="C109" s="207"/>
      <c r="D109" s="223">
        <v>3</v>
      </c>
      <c r="E109" s="227" t="e">
        <f t="shared" si="1"/>
        <v>#N/A</v>
      </c>
      <c r="F109" s="226"/>
      <c r="G109" s="226"/>
    </row>
    <row r="110" x14ac:dyDescent="0.3">
      <c r="A110" s="207"/>
      <c r="B110" s="207"/>
      <c r="C110" s="207"/>
      <c r="D110" s="223">
        <v>3</v>
      </c>
      <c r="E110" s="227" t="e">
        <f t="shared" si="1"/>
        <v>#N/A</v>
      </c>
      <c r="F110" s="226"/>
      <c r="G110" s="226"/>
    </row>
    <row r="111" x14ac:dyDescent="0.3">
      <c r="A111" s="207"/>
      <c r="B111" s="207"/>
      <c r="C111" s="207"/>
      <c r="D111" s="223">
        <v>3</v>
      </c>
      <c r="E111" s="227" t="e">
        <f t="shared" si="1"/>
        <v>#N/A</v>
      </c>
      <c r="F111" s="226"/>
      <c r="G111" s="226"/>
    </row>
    <row r="112" x14ac:dyDescent="0.3">
      <c r="A112" s="207"/>
      <c r="B112" s="207"/>
      <c r="C112" s="207"/>
      <c r="D112" s="223"/>
      <c r="E112" s="227"/>
      <c r="F112" s="226"/>
      <c r="G112" s="226"/>
    </row>
    <row r="113" x14ac:dyDescent="0.3">
      <c r="A113" s="207"/>
      <c r="B113" s="207" t="s">
        <v>61</v>
      </c>
      <c r="C113" s="207" t="s">
        <v>64</v>
      </c>
      <c r="D113" s="223">
        <v>5</v>
      </c>
      <c r="E113" s="227">
        <f>VLOOKUP(I55,A160:BG217, 8, FALSE)</f>
        <v>0</v>
      </c>
      <c r="F113" s="226">
        <f t="shared" ref="F113:G115" si="2">D113</f>
        <v>5</v>
      </c>
      <c r="G113" s="228">
        <f t="shared" si="2"/>
        <v>0</v>
      </c>
    </row>
    <row r="114" x14ac:dyDescent="0.3">
      <c r="A114" s="207"/>
      <c r="B114" s="207"/>
      <c r="C114" s="207" t="s">
        <v>65</v>
      </c>
      <c r="D114" s="223">
        <v>5</v>
      </c>
      <c r="E114" s="227">
        <f>VLOOKUP(I55,A160:BG217, 7, FALSE)</f>
        <v>0</v>
      </c>
      <c r="F114" s="226">
        <f t="shared" si="2"/>
        <v>5</v>
      </c>
      <c r="G114" s="228">
        <f t="shared" si="2"/>
        <v>0</v>
      </c>
    </row>
    <row r="115" x14ac:dyDescent="0.3">
      <c r="A115" s="207"/>
      <c r="B115" s="207" t="s">
        <v>66</v>
      </c>
      <c r="C115" s="207" t="s">
        <v>69</v>
      </c>
      <c r="D115" s="223">
        <v>6</v>
      </c>
      <c r="E115" s="227">
        <f>VLOOKUP(I55,A160:BG217, 9, FALSE)</f>
        <v>0</v>
      </c>
      <c r="F115" s="226">
        <f t="shared" si="2"/>
        <v>6</v>
      </c>
      <c r="G115" s="228">
        <f t="shared" si="2"/>
        <v>0</v>
      </c>
    </row>
    <row r="116" x14ac:dyDescent="0.3">
      <c r="A116" s="207"/>
      <c r="B116" s="207"/>
      <c r="C116" s="207"/>
      <c r="D116" s="223">
        <v>6</v>
      </c>
      <c r="E116" s="227">
        <f>VLOOKUP(I55,A160:BG217, 10, FALSE)</f>
        <v>0</v>
      </c>
      <c r="F116" s="226"/>
      <c r="G116" s="226"/>
    </row>
    <row r="117" x14ac:dyDescent="0.3">
      <c r="A117" s="207"/>
      <c r="B117" s="207"/>
      <c r="C117" s="207"/>
      <c r="D117" s="223">
        <v>6</v>
      </c>
      <c r="E117" s="227">
        <f>VLOOKUP(I55,A160:BG217, 11, FALSE)</f>
        <v>0</v>
      </c>
      <c r="F117" s="226"/>
      <c r="G117" s="226"/>
    </row>
    <row r="118" x14ac:dyDescent="0.3">
      <c r="A118" s="207"/>
      <c r="B118" s="207"/>
      <c r="C118" s="207"/>
      <c r="D118" s="223">
        <v>6</v>
      </c>
      <c r="E118" s="227">
        <f>VLOOKUP(I55,A160:BG217, 12, FALSE)</f>
        <v>0</v>
      </c>
      <c r="F118" s="226"/>
      <c r="G118" s="226"/>
    </row>
    <row r="119" x14ac:dyDescent="0.3">
      <c r="A119" s="207"/>
      <c r="B119" s="207"/>
      <c r="C119" s="207" t="s">
        <v>70</v>
      </c>
      <c r="D119" s="223">
        <v>6</v>
      </c>
      <c r="E119" s="227">
        <f>VLOOKUP(I55,A160:BG217, 13, FALSE)</f>
        <v>0</v>
      </c>
      <c r="F119" s="226">
        <f t="shared" ref="F119:G121" si="3">D119</f>
        <v>6</v>
      </c>
      <c r="G119" s="228">
        <f t="shared" si="3"/>
        <v>0</v>
      </c>
    </row>
    <row r="120" x14ac:dyDescent="0.3">
      <c r="A120" s="207"/>
      <c r="B120" s="207" t="s">
        <v>62</v>
      </c>
      <c r="C120" s="207" t="s">
        <v>67</v>
      </c>
      <c r="D120" s="223">
        <v>7</v>
      </c>
      <c r="E120" s="227">
        <f>VLOOKUP($I$55,$A$160:$BG$217,ROW()-70, FALSE)</f>
        <v>0</v>
      </c>
      <c r="F120" s="226">
        <f t="shared" si="3"/>
        <v>7</v>
      </c>
      <c r="G120" s="228">
        <f t="shared" si="3"/>
        <v>0</v>
      </c>
      <c r="I120" s="212" t="s">
        <v>211</v>
      </c>
    </row>
    <row r="121" x14ac:dyDescent="0.3">
      <c r="A121" s="207"/>
      <c r="B121" s="207"/>
      <c r="C121" s="207" t="s">
        <v>68</v>
      </c>
      <c r="D121" s="223">
        <v>7</v>
      </c>
      <c r="E121" s="223">
        <f>VLOOKUP($I$55,$A$160:$BG$217,ROW()-70, FALSE)</f>
        <v>0</v>
      </c>
      <c r="F121" s="226">
        <f t="shared" si="3"/>
        <v>7</v>
      </c>
      <c r="G121" s="228">
        <f t="shared" si="3"/>
        <v>0</v>
      </c>
      <c r="I121" s="212" t="s">
        <v>212</v>
      </c>
    </row>
    <row r="122" x14ac:dyDescent="0.3">
      <c r="A122" s="207"/>
      <c r="B122" s="207"/>
      <c r="C122" s="207" t="s">
        <v>388</v>
      </c>
      <c r="D122" s="223">
        <v>7</v>
      </c>
      <c r="E122" s="223" t="e">
        <f>IF(VLOOKUP($I$55,$A$160:$BG$217, ROW()-108, FALSE)&gt;0, VLOOKUP($I$55,$A$160:$BG$217, ROW()-108, FALSE), NA())</f>
        <v>#N/A</v>
      </c>
      <c r="F122" s="226"/>
      <c r="G122" s="226"/>
    </row>
    <row r="123" x14ac:dyDescent="0.3">
      <c r="A123" s="207"/>
      <c r="B123" s="207"/>
      <c r="C123" s="207" t="s">
        <v>388</v>
      </c>
      <c r="D123" s="223">
        <v>7</v>
      </c>
      <c r="E123" s="223" t="e">
        <f t="shared" ref="E123:E157" si="4">IF(VLOOKUP($I$55,$A$160:$BG$217, ROW()-108, FALSE)&gt;0, VLOOKUP($I$55,$A$160:$BG$217, ROW()-108, FALSE), NA())</f>
        <v>#N/A</v>
      </c>
      <c r="F123" s="226"/>
      <c r="G123" s="226"/>
    </row>
    <row r="124" x14ac:dyDescent="0.3">
      <c r="A124" s="207"/>
      <c r="B124" s="207"/>
      <c r="C124" s="207" t="s">
        <v>388</v>
      </c>
      <c r="D124" s="223">
        <v>7</v>
      </c>
      <c r="E124" s="223" t="e">
        <f t="shared" si="4"/>
        <v>#N/A</v>
      </c>
      <c r="F124" s="226"/>
      <c r="G124" s="226"/>
    </row>
    <row r="125" x14ac:dyDescent="0.3">
      <c r="A125" s="207"/>
      <c r="B125" s="207"/>
      <c r="C125" s="207" t="s">
        <v>388</v>
      </c>
      <c r="D125" s="223">
        <v>7</v>
      </c>
      <c r="E125" s="223" t="e">
        <f t="shared" si="4"/>
        <v>#N/A</v>
      </c>
      <c r="F125" s="226"/>
      <c r="G125" s="226"/>
    </row>
    <row r="126" x14ac:dyDescent="0.3">
      <c r="A126" s="207"/>
      <c r="B126" s="207"/>
      <c r="C126" s="207" t="s">
        <v>388</v>
      </c>
      <c r="D126" s="223">
        <v>7</v>
      </c>
      <c r="E126" s="223" t="e">
        <f t="shared" si="4"/>
        <v>#N/A</v>
      </c>
      <c r="F126" s="226"/>
      <c r="G126" s="226"/>
    </row>
    <row r="127" x14ac:dyDescent="0.3">
      <c r="A127" s="207"/>
      <c r="B127" s="207"/>
      <c r="C127" s="207" t="s">
        <v>388</v>
      </c>
      <c r="D127" s="223">
        <v>7</v>
      </c>
      <c r="E127" s="223" t="e">
        <f t="shared" si="4"/>
        <v>#N/A</v>
      </c>
      <c r="F127" s="226"/>
      <c r="G127" s="226"/>
    </row>
    <row r="128" x14ac:dyDescent="0.3">
      <c r="A128" s="207"/>
      <c r="B128" s="207"/>
      <c r="C128" s="207" t="s">
        <v>388</v>
      </c>
      <c r="D128" s="223">
        <v>7</v>
      </c>
      <c r="E128" s="223" t="e">
        <f t="shared" si="4"/>
        <v>#N/A</v>
      </c>
      <c r="F128" s="226"/>
      <c r="G128" s="226"/>
    </row>
    <row r="129" x14ac:dyDescent="0.3">
      <c r="A129" s="207"/>
      <c r="B129" s="207"/>
      <c r="C129" s="207" t="s">
        <v>388</v>
      </c>
      <c r="D129" s="223">
        <v>7</v>
      </c>
      <c r="E129" s="223" t="e">
        <f t="shared" si="4"/>
        <v>#N/A</v>
      </c>
      <c r="F129" s="226"/>
      <c r="G129" s="226"/>
    </row>
    <row r="130" x14ac:dyDescent="0.3">
      <c r="A130" s="207"/>
      <c r="B130" s="207"/>
      <c r="C130" s="207" t="s">
        <v>388</v>
      </c>
      <c r="D130" s="223">
        <v>7</v>
      </c>
      <c r="E130" s="223" t="e">
        <f t="shared" si="4"/>
        <v>#N/A</v>
      </c>
      <c r="F130" s="226"/>
      <c r="G130" s="226"/>
    </row>
    <row r="131" x14ac:dyDescent="0.3">
      <c r="A131" s="207"/>
      <c r="B131" s="207"/>
      <c r="C131" s="207" t="s">
        <v>388</v>
      </c>
      <c r="D131" s="223">
        <v>7</v>
      </c>
      <c r="E131" s="223" t="e">
        <f t="shared" si="4"/>
        <v>#N/A</v>
      </c>
      <c r="F131" s="226"/>
      <c r="G131" s="226"/>
    </row>
    <row r="132" x14ac:dyDescent="0.3">
      <c r="A132" s="207"/>
      <c r="B132" s="207"/>
      <c r="C132" s="207" t="s">
        <v>388</v>
      </c>
      <c r="D132" s="223">
        <v>7</v>
      </c>
      <c r="E132" s="223" t="e">
        <f t="shared" si="4"/>
        <v>#N/A</v>
      </c>
      <c r="F132" s="226"/>
      <c r="G132" s="226"/>
    </row>
    <row r="133" x14ac:dyDescent="0.3">
      <c r="A133" s="207"/>
      <c r="B133" s="207"/>
      <c r="C133" s="207" t="s">
        <v>388</v>
      </c>
      <c r="D133" s="223">
        <v>7</v>
      </c>
      <c r="E133" s="223" t="e">
        <f t="shared" si="4"/>
        <v>#N/A</v>
      </c>
      <c r="F133" s="226"/>
      <c r="G133" s="226"/>
    </row>
    <row r="134" x14ac:dyDescent="0.3">
      <c r="A134" s="207"/>
      <c r="B134" s="207"/>
      <c r="C134" s="207" t="s">
        <v>388</v>
      </c>
      <c r="D134" s="223">
        <v>7</v>
      </c>
      <c r="E134" s="223" t="e">
        <f t="shared" si="4"/>
        <v>#N/A</v>
      </c>
      <c r="F134" s="226"/>
      <c r="G134" s="226"/>
    </row>
    <row r="135" x14ac:dyDescent="0.3">
      <c r="A135" s="207"/>
      <c r="B135" s="207"/>
      <c r="C135" s="207" t="s">
        <v>388</v>
      </c>
      <c r="D135" s="223">
        <v>7</v>
      </c>
      <c r="E135" s="223" t="e">
        <f t="shared" si="4"/>
        <v>#N/A</v>
      </c>
      <c r="F135" s="226"/>
      <c r="G135" s="226"/>
    </row>
    <row r="136" x14ac:dyDescent="0.3">
      <c r="A136" s="207"/>
      <c r="B136" s="207"/>
      <c r="C136" s="207" t="s">
        <v>388</v>
      </c>
      <c r="D136" s="223">
        <v>7</v>
      </c>
      <c r="E136" s="223" t="e">
        <f t="shared" si="4"/>
        <v>#N/A</v>
      </c>
      <c r="F136" s="226"/>
      <c r="G136" s="226"/>
    </row>
    <row r="137" x14ac:dyDescent="0.3">
      <c r="A137" s="207"/>
      <c r="B137" s="207"/>
      <c r="C137" s="207" t="s">
        <v>388</v>
      </c>
      <c r="D137" s="223">
        <v>7</v>
      </c>
      <c r="E137" s="223" t="e">
        <f t="shared" si="4"/>
        <v>#N/A</v>
      </c>
      <c r="F137" s="226"/>
      <c r="G137" s="226"/>
    </row>
    <row r="138" x14ac:dyDescent="0.3">
      <c r="A138" s="207"/>
      <c r="B138" s="207"/>
      <c r="C138" s="207" t="s">
        <v>388</v>
      </c>
      <c r="D138" s="223">
        <v>7</v>
      </c>
      <c r="E138" s="223" t="e">
        <f t="shared" si="4"/>
        <v>#N/A</v>
      </c>
      <c r="F138" s="226"/>
      <c r="G138" s="226"/>
    </row>
    <row r="139" x14ac:dyDescent="0.3">
      <c r="A139" s="207"/>
      <c r="B139" s="207"/>
      <c r="C139" s="207" t="s">
        <v>388</v>
      </c>
      <c r="D139" s="223">
        <v>7</v>
      </c>
      <c r="E139" s="223" t="e">
        <f t="shared" si="4"/>
        <v>#N/A</v>
      </c>
      <c r="F139" s="226"/>
      <c r="G139" s="226"/>
    </row>
    <row r="140" x14ac:dyDescent="0.3">
      <c r="A140" s="207"/>
      <c r="B140" s="207"/>
      <c r="C140" s="207" t="s">
        <v>388</v>
      </c>
      <c r="D140" s="223">
        <v>7</v>
      </c>
      <c r="E140" s="223" t="e">
        <f t="shared" si="4"/>
        <v>#N/A</v>
      </c>
      <c r="F140" s="226"/>
      <c r="G140" s="226"/>
    </row>
    <row r="141" x14ac:dyDescent="0.3">
      <c r="A141" s="207"/>
      <c r="B141" s="207"/>
      <c r="C141" s="207" t="s">
        <v>388</v>
      </c>
      <c r="D141" s="223">
        <v>7</v>
      </c>
      <c r="E141" s="223" t="e">
        <f t="shared" si="4"/>
        <v>#N/A</v>
      </c>
      <c r="F141" s="226"/>
      <c r="G141" s="226"/>
    </row>
    <row r="142" x14ac:dyDescent="0.3">
      <c r="A142" s="207"/>
      <c r="B142" s="207"/>
      <c r="C142" s="207" t="s">
        <v>388</v>
      </c>
      <c r="D142" s="223">
        <v>7</v>
      </c>
      <c r="E142" s="223" t="e">
        <f t="shared" si="4"/>
        <v>#N/A</v>
      </c>
      <c r="F142" s="226"/>
      <c r="G142" s="226"/>
    </row>
    <row r="143" x14ac:dyDescent="0.3">
      <c r="A143" s="207"/>
      <c r="B143" s="207"/>
      <c r="C143" s="207" t="s">
        <v>388</v>
      </c>
      <c r="D143" s="223">
        <v>7</v>
      </c>
      <c r="E143" s="223" t="e">
        <f t="shared" si="4"/>
        <v>#N/A</v>
      </c>
      <c r="F143" s="226"/>
      <c r="G143" s="226"/>
    </row>
    <row r="144" x14ac:dyDescent="0.3">
      <c r="A144" s="207"/>
      <c r="B144" s="207"/>
      <c r="C144" s="207" t="s">
        <v>388</v>
      </c>
      <c r="D144" s="223">
        <v>7</v>
      </c>
      <c r="E144" s="223" t="e">
        <f t="shared" si="4"/>
        <v>#N/A</v>
      </c>
      <c r="F144" s="226"/>
      <c r="G144" s="226"/>
    </row>
    <row r="145" x14ac:dyDescent="0.3">
      <c r="A145" s="207"/>
      <c r="B145" s="207"/>
      <c r="C145" s="207" t="s">
        <v>388</v>
      </c>
      <c r="D145" s="223">
        <v>7</v>
      </c>
      <c r="E145" s="223" t="e">
        <f t="shared" si="4"/>
        <v>#N/A</v>
      </c>
      <c r="F145" s="226"/>
      <c r="G145" s="226"/>
    </row>
    <row r="146" x14ac:dyDescent="0.3">
      <c r="A146" s="207"/>
      <c r="B146" s="207"/>
      <c r="C146" s="207" t="s">
        <v>388</v>
      </c>
      <c r="D146" s="223">
        <v>7</v>
      </c>
      <c r="E146" s="223" t="e">
        <f t="shared" si="4"/>
        <v>#N/A</v>
      </c>
      <c r="F146" s="226"/>
      <c r="G146" s="226"/>
    </row>
    <row r="147" x14ac:dyDescent="0.3">
      <c r="A147" s="207"/>
      <c r="B147" s="207"/>
      <c r="C147" s="207" t="s">
        <v>388</v>
      </c>
      <c r="D147" s="223">
        <v>7</v>
      </c>
      <c r="E147" s="223" t="e">
        <f t="shared" si="4"/>
        <v>#N/A</v>
      </c>
      <c r="F147" s="226"/>
      <c r="G147" s="226"/>
    </row>
    <row r="148" x14ac:dyDescent="0.3">
      <c r="A148" s="207"/>
      <c r="B148" s="207"/>
      <c r="C148" s="207" t="s">
        <v>388</v>
      </c>
      <c r="D148" s="223">
        <v>7</v>
      </c>
      <c r="E148" s="223" t="e">
        <f t="shared" si="4"/>
        <v>#N/A</v>
      </c>
      <c r="F148" s="226"/>
      <c r="G148" s="226"/>
    </row>
    <row r="149" x14ac:dyDescent="0.3">
      <c r="A149" s="207"/>
      <c r="B149" s="207"/>
      <c r="C149" s="207" t="s">
        <v>388</v>
      </c>
      <c r="D149" s="223">
        <v>7</v>
      </c>
      <c r="E149" s="223" t="e">
        <f t="shared" si="4"/>
        <v>#N/A</v>
      </c>
      <c r="F149" s="226"/>
      <c r="G149" s="226"/>
    </row>
    <row r="150" x14ac:dyDescent="0.3">
      <c r="A150" s="207"/>
      <c r="B150" s="207"/>
      <c r="C150" s="207" t="s">
        <v>388</v>
      </c>
      <c r="D150" s="223">
        <v>7</v>
      </c>
      <c r="E150" s="223" t="e">
        <f t="shared" si="4"/>
        <v>#N/A</v>
      </c>
      <c r="F150" s="226"/>
      <c r="G150" s="226"/>
    </row>
    <row r="151" x14ac:dyDescent="0.3">
      <c r="A151" s="207"/>
      <c r="B151" s="207"/>
      <c r="C151" s="207" t="s">
        <v>388</v>
      </c>
      <c r="D151" s="223">
        <v>7</v>
      </c>
      <c r="E151" s="223" t="e">
        <f t="shared" si="4"/>
        <v>#N/A</v>
      </c>
      <c r="F151" s="226"/>
      <c r="G151" s="226"/>
    </row>
    <row r="152" x14ac:dyDescent="0.3">
      <c r="A152" s="207"/>
      <c r="B152" s="207"/>
      <c r="C152" s="207" t="s">
        <v>388</v>
      </c>
      <c r="D152" s="223">
        <v>7</v>
      </c>
      <c r="E152" s="223" t="e">
        <f t="shared" si="4"/>
        <v>#N/A</v>
      </c>
      <c r="F152" s="226"/>
      <c r="G152" s="226"/>
    </row>
    <row r="153" x14ac:dyDescent="0.3">
      <c r="A153" s="207"/>
      <c r="B153" s="207"/>
      <c r="C153" s="207" t="s">
        <v>388</v>
      </c>
      <c r="D153" s="223">
        <v>7</v>
      </c>
      <c r="E153" s="223" t="e">
        <f t="shared" si="4"/>
        <v>#N/A</v>
      </c>
      <c r="F153" s="226"/>
      <c r="G153" s="226"/>
    </row>
    <row r="154" x14ac:dyDescent="0.3">
      <c r="A154" s="207"/>
      <c r="B154" s="207"/>
      <c r="C154" s="207" t="s">
        <v>388</v>
      </c>
      <c r="D154" s="223">
        <v>7</v>
      </c>
      <c r="E154" s="223" t="e">
        <f t="shared" si="4"/>
        <v>#N/A</v>
      </c>
      <c r="F154" s="226"/>
      <c r="G154" s="226"/>
    </row>
    <row r="155" x14ac:dyDescent="0.3">
      <c r="A155" s="207"/>
      <c r="B155" s="207"/>
      <c r="C155" s="207" t="s">
        <v>388</v>
      </c>
      <c r="D155" s="223">
        <v>7</v>
      </c>
      <c r="E155" s="223" t="e">
        <f t="shared" si="4"/>
        <v>#N/A</v>
      </c>
      <c r="F155" s="226"/>
      <c r="G155" s="226"/>
    </row>
    <row r="156" x14ac:dyDescent="0.3">
      <c r="A156" s="207"/>
      <c r="B156" s="207"/>
      <c r="C156" s="207" t="s">
        <v>388</v>
      </c>
      <c r="D156" s="223">
        <v>7</v>
      </c>
      <c r="E156" s="223" t="e">
        <f t="shared" si="4"/>
        <v>#N/A</v>
      </c>
      <c r="F156" s="226"/>
      <c r="G156" s="226"/>
    </row>
    <row r="157" x14ac:dyDescent="0.3">
      <c r="A157" s="207"/>
      <c r="B157" s="207"/>
      <c r="C157" s="207" t="s">
        <v>388</v>
      </c>
      <c r="D157" s="223">
        <v>7</v>
      </c>
      <c r="E157" s="223" t="e">
        <f t="shared" si="4"/>
        <v>#N/A</v>
      </c>
      <c r="F157" s="226"/>
      <c r="G157" s="226"/>
    </row>
    <row r="158" x14ac:dyDescent="0.3">
      <c r="A158" s="207"/>
      <c r="B158" s="207"/>
      <c r="C158" s="207"/>
      <c r="D158" s="223"/>
      <c r="E158" s="227"/>
      <c r="F158" s="226"/>
      <c r="G158" s="226"/>
    </row>
    <row r="160" x14ac:dyDescent="0.3">
      <c r="A160" s="213" t="s">
        <v>142</v>
      </c>
      <c r="B160" t="s">
        <v>143</v>
      </c>
      <c r="C160" t="s">
        <v>709</v>
      </c>
      <c r="D160" t="s">
        <v>710</v>
      </c>
      <c r="E160" t="s">
        <v>711</v>
      </c>
      <c r="F160" t="s">
        <v>712</v>
      </c>
      <c r="G160" t="s">
        <v>713</v>
      </c>
      <c r="H160" t="s">
        <v>714</v>
      </c>
      <c r="I160" t="s">
        <v>715</v>
      </c>
      <c r="J160" t="s">
        <v>716</v>
      </c>
      <c r="K160" t="s">
        <v>717</v>
      </c>
      <c r="L160" t="s">
        <v>718</v>
      </c>
      <c r="M160" t="s">
        <v>719</v>
      </c>
      <c r="N160" t="s">
        <v>720</v>
      </c>
      <c r="O160" t="s">
        <v>721</v>
      </c>
      <c r="P160" t="s">
        <v>722</v>
      </c>
      <c r="Q160" t="s">
        <v>723</v>
      </c>
      <c r="R160" t="s">
        <v>724</v>
      </c>
      <c r="S160" t="s">
        <v>725</v>
      </c>
      <c r="T160" t="s">
        <v>726</v>
      </c>
      <c r="U160" t="s">
        <v>727</v>
      </c>
      <c r="V160" t="s">
        <v>728</v>
      </c>
      <c r="W160" t="s">
        <v>729</v>
      </c>
      <c r="X160" t="s">
        <v>730</v>
      </c>
      <c r="Y160" t="s">
        <v>731</v>
      </c>
      <c r="Z160" t="s">
        <v>732</v>
      </c>
      <c r="AA160" t="s">
        <v>733</v>
      </c>
      <c r="AB160" t="s">
        <v>734</v>
      </c>
      <c r="AC160" t="s">
        <v>735</v>
      </c>
      <c r="AD160" t="s">
        <v>736</v>
      </c>
      <c r="AE160" t="s">
        <v>737</v>
      </c>
      <c r="AF160" t="s">
        <v>738</v>
      </c>
      <c r="AG160" t="s">
        <v>739</v>
      </c>
      <c r="AH160" t="s">
        <v>740</v>
      </c>
      <c r="AI160" t="s">
        <v>741</v>
      </c>
      <c r="AJ160" t="s">
        <v>742</v>
      </c>
      <c r="AK160" t="s">
        <v>743</v>
      </c>
      <c r="AL160" t="s">
        <v>744</v>
      </c>
      <c r="AM160" t="s">
        <v>745</v>
      </c>
      <c r="AN160" t="s">
        <v>746</v>
      </c>
      <c r="AO160" t="s">
        <v>747</v>
      </c>
      <c r="AP160" t="s">
        <v>748</v>
      </c>
      <c r="AQ160" t="s">
        <v>749</v>
      </c>
      <c r="AR160" t="s">
        <v>750</v>
      </c>
      <c r="AS160" t="s">
        <v>751</v>
      </c>
      <c r="AT160" t="s">
        <v>752</v>
      </c>
      <c r="AU160" t="s">
        <v>753</v>
      </c>
      <c r="AV160" t="s">
        <v>754</v>
      </c>
      <c r="AW160" t="s">
        <v>755</v>
      </c>
      <c r="AX160" t="s">
        <v>756</v>
      </c>
      <c r="AY160" t="s">
        <v>757</v>
      </c>
      <c r="AZ160" t="s">
        <v>758</v>
      </c>
      <c r="BA160" t="s">
        <v>762</v>
      </c>
      <c r="BB160" t="s">
        <v>766</v>
      </c>
      <c r="BC160" t="s">
        <v>767</v>
      </c>
    </row>
    <row r="161" x14ac:dyDescent="0.3">
      <c r="A161" s="7" t="s">
        <v>419</v>
      </c>
      <c r="B161" t="s">
        <v>420</v>
      </c>
      <c r="C161" s="4">
        <v>1</v>
      </c>
      <c r="D161" t="s">
        <v>123</v>
      </c>
      <c r="E161" t="s">
        <v>52</v>
      </c>
      <c r="F161" s="4">
        <v>0</v>
      </c>
      <c r="G161" s="4">
        <v>0</v>
      </c>
      <c r="H161" s="4">
        <v>0</v>
      </c>
      <c r="I161" s="4">
        <v>0.026969999074935913</v>
      </c>
      <c r="J161" s="4">
        <v>0.049400001764297485</v>
      </c>
      <c r="K161" s="4">
        <v>0</v>
      </c>
      <c r="L161" s="4">
        <v>0</v>
      </c>
      <c r="M161" s="4">
        <v>0</v>
      </c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t="s">
        <v>759</v>
      </c>
      <c r="BA161" t="s">
        <v>763</v>
      </c>
      <c r="BB161" t="s">
        <v>631</v>
      </c>
      <c r="BC161" t="s">
        <v>56</v>
      </c>
    </row>
    <row r="162" x14ac:dyDescent="0.3">
      <c r="A162" t="s">
        <v>422</v>
      </c>
      <c r="B162" t="s">
        <v>423</v>
      </c>
      <c r="C162" s="4">
        <v>1</v>
      </c>
      <c r="D162" t="s">
        <v>123</v>
      </c>
      <c r="E162" t="s">
        <v>52</v>
      </c>
      <c r="F162" s="4">
        <v>0</v>
      </c>
      <c r="G162" s="4">
        <v>0</v>
      </c>
      <c r="H162" s="4">
        <v>0</v>
      </c>
      <c r="I162" s="4">
        <v>0.020379999652504921</v>
      </c>
      <c r="J162" s="4">
        <v>0</v>
      </c>
      <c r="K162" s="4">
        <v>0</v>
      </c>
      <c r="L162" s="4">
        <v>0</v>
      </c>
      <c r="M162" s="4">
        <v>0</v>
      </c>
      <c r="N162" s="4">
        <v>0</v>
      </c>
      <c r="O162" s="4">
        <v>0.0203699991106987</v>
      </c>
      <c r="P162" s="4">
        <v>0</v>
      </c>
      <c r="Q162" s="4">
        <v>0</v>
      </c>
      <c r="R162" s="4">
        <v>0</v>
      </c>
      <c r="S162" s="4">
        <v>0</v>
      </c>
      <c r="T162" s="4">
        <v>0</v>
      </c>
      <c r="U162" s="4">
        <v>0</v>
      </c>
      <c r="V162" s="4">
        <v>0</v>
      </c>
      <c r="W162" s="4">
        <v>0</v>
      </c>
      <c r="X162" s="4">
        <v>0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>
        <v>0.0203699991106987</v>
      </c>
      <c r="AY162" s="4">
        <v>0</v>
      </c>
      <c r="AZ162" t="s">
        <v>760</v>
      </c>
      <c r="BA162" t="s">
        <v>763</v>
      </c>
      <c r="BB162" t="s">
        <v>631</v>
      </c>
      <c r="BC162" t="s">
        <v>56</v>
      </c>
    </row>
    <row r="163" x14ac:dyDescent="0.3">
      <c r="A163" t="s">
        <v>426</v>
      </c>
      <c r="B163" t="s">
        <v>427</v>
      </c>
      <c r="C163" s="4">
        <v>1</v>
      </c>
      <c r="D163" t="s">
        <v>123</v>
      </c>
      <c r="E163" t="s">
        <v>52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4">
        <v>0</v>
      </c>
      <c r="Q163" s="4">
        <v>0</v>
      </c>
      <c r="R163" s="4">
        <v>0</v>
      </c>
      <c r="S163" s="4">
        <v>0</v>
      </c>
      <c r="T163" s="4">
        <v>0</v>
      </c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>
        <v>0</v>
      </c>
      <c r="AY163" s="4">
        <v>0</v>
      </c>
      <c r="AZ163" t="s">
        <v>759</v>
      </c>
      <c r="BA163" t="s">
        <v>763</v>
      </c>
      <c r="BB163" t="s">
        <v>631</v>
      </c>
      <c r="BC163" t="s">
        <v>56</v>
      </c>
    </row>
    <row r="164">
      <c r="A164" t="s">
        <v>432</v>
      </c>
      <c r="B164" t="s">
        <v>433</v>
      </c>
      <c r="C164" s="4">
        <v>1</v>
      </c>
      <c r="D164" t="s">
        <v>123</v>
      </c>
      <c r="E164" t="s">
        <v>52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  <c r="N164" s="4">
        <v>0</v>
      </c>
      <c r="O164" s="4">
        <v>0.0093200001865625381</v>
      </c>
      <c r="P164" s="4">
        <v>0.028909999877214432</v>
      </c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>
        <v>0.028909999877214432</v>
      </c>
      <c r="AY164" s="4">
        <v>0</v>
      </c>
      <c r="AZ164" t="s">
        <v>759</v>
      </c>
      <c r="BA164" t="s">
        <v>763</v>
      </c>
      <c r="BB164" t="s">
        <v>631</v>
      </c>
      <c r="BC164" t="s">
        <v>56</v>
      </c>
    </row>
    <row r="165">
      <c r="A165" t="s">
        <v>453</v>
      </c>
      <c r="B165" t="s">
        <v>454</v>
      </c>
      <c r="C165" s="4">
        <v>1</v>
      </c>
      <c r="D165" t="s">
        <v>123</v>
      </c>
      <c r="E165" t="s">
        <v>52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4">
        <v>0</v>
      </c>
      <c r="Q165" s="4">
        <v>0</v>
      </c>
      <c r="R165" s="4">
        <v>0</v>
      </c>
      <c r="S165" s="4">
        <v>0</v>
      </c>
      <c r="T165" s="4">
        <v>0</v>
      </c>
      <c r="U165" s="4">
        <v>0</v>
      </c>
      <c r="V165" s="4">
        <v>0</v>
      </c>
      <c r="W165" s="4">
        <v>0</v>
      </c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>
        <v>0</v>
      </c>
      <c r="AY165" s="4">
        <v>0</v>
      </c>
      <c r="AZ165" t="s">
        <v>760</v>
      </c>
      <c r="BA165" t="s">
        <v>763</v>
      </c>
      <c r="BB165" t="s">
        <v>631</v>
      </c>
      <c r="BC165" t="s">
        <v>56</v>
      </c>
    </row>
    <row r="166">
      <c r="A166" t="s">
        <v>471</v>
      </c>
      <c r="B166" t="s">
        <v>472</v>
      </c>
      <c r="C166" s="4">
        <v>1</v>
      </c>
      <c r="D166" t="s">
        <v>123</v>
      </c>
      <c r="E166" t="s">
        <v>52</v>
      </c>
      <c r="F166" s="4">
        <v>0</v>
      </c>
      <c r="G166" s="4">
        <v>0</v>
      </c>
      <c r="H166" s="4">
        <v>0</v>
      </c>
      <c r="I166" s="4">
        <v>0.07005000114440918</v>
      </c>
      <c r="J166" s="4">
        <v>0.029699999839067459</v>
      </c>
      <c r="K166" s="4">
        <v>0.00279000005684793</v>
      </c>
      <c r="L166" s="4">
        <v>0.0037000000011175871</v>
      </c>
      <c r="M166" s="4">
        <v>0</v>
      </c>
      <c r="N166" s="4">
        <v>0.17262999713420868</v>
      </c>
      <c r="O166" s="4">
        <v>0</v>
      </c>
      <c r="P166" s="4">
        <v>0</v>
      </c>
      <c r="Q166" s="4">
        <v>0</v>
      </c>
      <c r="R166" s="4">
        <v>0</v>
      </c>
      <c r="S166" s="4">
        <v>0</v>
      </c>
      <c r="T166" s="4">
        <v>0</v>
      </c>
      <c r="U166" s="4">
        <v>0</v>
      </c>
      <c r="V166" s="4">
        <v>0</v>
      </c>
      <c r="W166" s="4">
        <v>0</v>
      </c>
      <c r="X166" s="4">
        <v>0</v>
      </c>
      <c r="Y166" s="4">
        <v>0.40360000729560852</v>
      </c>
      <c r="Z166" s="4">
        <v>0</v>
      </c>
      <c r="AA166" s="4">
        <v>0</v>
      </c>
      <c r="AB166" s="4">
        <v>0</v>
      </c>
      <c r="AC166" s="4">
        <v>0</v>
      </c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>
        <v>0.40360000729560852</v>
      </c>
      <c r="AY166" s="4">
        <v>0</v>
      </c>
      <c r="AZ166" t="s">
        <v>761</v>
      </c>
      <c r="BA166" t="s">
        <v>763</v>
      </c>
      <c r="BB166" t="s">
        <v>631</v>
      </c>
      <c r="BC166" t="s">
        <v>56</v>
      </c>
    </row>
    <row r="167">
      <c r="A167" t="s">
        <v>474</v>
      </c>
      <c r="B167" t="s">
        <v>475</v>
      </c>
      <c r="C167" s="4">
        <v>1</v>
      </c>
      <c r="D167" t="s">
        <v>123</v>
      </c>
      <c r="E167" t="s">
        <v>52</v>
      </c>
      <c r="F167" s="4">
        <v>0</v>
      </c>
      <c r="G167" s="4">
        <v>0</v>
      </c>
      <c r="H167" s="4">
        <v>0</v>
      </c>
      <c r="I167" s="4">
        <v>0.05364999920129776</v>
      </c>
      <c r="J167" s="4">
        <v>0</v>
      </c>
      <c r="K167" s="4">
        <v>0</v>
      </c>
      <c r="L167" s="4">
        <v>0</v>
      </c>
      <c r="M167" s="4">
        <v>0</v>
      </c>
      <c r="N167" s="4">
        <v>0.086829997599124908</v>
      </c>
      <c r="O167" s="4">
        <v>0</v>
      </c>
      <c r="P167" s="4">
        <v>0</v>
      </c>
      <c r="Q167" s="4">
        <v>0</v>
      </c>
      <c r="R167" s="4">
        <v>0</v>
      </c>
      <c r="S167" s="4">
        <v>0</v>
      </c>
      <c r="T167" s="4">
        <v>0</v>
      </c>
      <c r="U167" s="4">
        <v>0</v>
      </c>
      <c r="V167" s="4">
        <v>0</v>
      </c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>
        <v>0.086829997599124908</v>
      </c>
      <c r="AY167" s="4">
        <v>0</v>
      </c>
      <c r="AZ167" t="s">
        <v>761</v>
      </c>
      <c r="BA167" t="s">
        <v>763</v>
      </c>
      <c r="BB167" t="s">
        <v>631</v>
      </c>
      <c r="BC167" t="s">
        <v>56</v>
      </c>
    </row>
    <row r="168">
      <c r="A168" t="s">
        <v>484</v>
      </c>
      <c r="B168" t="s">
        <v>485</v>
      </c>
      <c r="C168" s="4">
        <v>1</v>
      </c>
      <c r="D168" t="s">
        <v>123</v>
      </c>
      <c r="E168" t="s">
        <v>52</v>
      </c>
      <c r="F168" s="4">
        <v>0.052536047995090485</v>
      </c>
      <c r="G168" s="4">
        <v>0.15671642124652863</v>
      </c>
      <c r="H168" s="4">
        <v>0</v>
      </c>
      <c r="I168" s="4">
        <v>0.089110001921653748</v>
      </c>
      <c r="J168" s="4">
        <v>0</v>
      </c>
      <c r="K168" s="4">
        <v>0</v>
      </c>
      <c r="L168" s="4">
        <v>0</v>
      </c>
      <c r="M168" s="4">
        <v>0</v>
      </c>
      <c r="N168" s="4">
        <v>0.11750999838113785</v>
      </c>
      <c r="O168" s="4">
        <v>0.024450000375509262</v>
      </c>
      <c r="P168" s="4">
        <v>0</v>
      </c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>
        <v>0.11750999838113785</v>
      </c>
      <c r="AY168" s="4">
        <v>0</v>
      </c>
      <c r="AZ168" t="s">
        <v>759</v>
      </c>
      <c r="BA168" t="s">
        <v>763</v>
      </c>
      <c r="BB168" t="s">
        <v>631</v>
      </c>
      <c r="BC168" t="s">
        <v>56</v>
      </c>
    </row>
    <row r="169">
      <c r="A169" t="s">
        <v>492</v>
      </c>
      <c r="B169" t="s">
        <v>493</v>
      </c>
      <c r="C169" s="4">
        <v>1</v>
      </c>
      <c r="D169" t="s">
        <v>123</v>
      </c>
      <c r="E169" t="s">
        <v>52</v>
      </c>
      <c r="F169" s="4">
        <v>0.6844823956489563</v>
      </c>
      <c r="G169" s="4">
        <v>1.6200000047683716</v>
      </c>
      <c r="H169" s="4">
        <v>0</v>
      </c>
      <c r="I169" s="4">
        <v>3.2700700759887695</v>
      </c>
      <c r="J169" s="4">
        <v>0.28657999634742737</v>
      </c>
      <c r="K169" s="4">
        <v>0</v>
      </c>
      <c r="L169" s="4">
        <v>0</v>
      </c>
      <c r="M169" s="4">
        <v>0</v>
      </c>
      <c r="N169" s="4">
        <v>3.0450301170349121</v>
      </c>
      <c r="O169" s="4">
        <v>0</v>
      </c>
      <c r="P169" s="4">
        <v>0.27546998858451843</v>
      </c>
      <c r="Q169" s="4">
        <v>0</v>
      </c>
      <c r="R169" s="4">
        <v>0.83065998554229736</v>
      </c>
      <c r="S169" s="4">
        <v>0.43898001313209534</v>
      </c>
      <c r="T169" s="4">
        <v>0</v>
      </c>
      <c r="U169" s="4">
        <v>0</v>
      </c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>
        <v>3.0450301170349121</v>
      </c>
      <c r="AY169" s="4">
        <v>0</v>
      </c>
      <c r="AZ169" t="s">
        <v>759</v>
      </c>
      <c r="BA169" t="s">
        <v>763</v>
      </c>
      <c r="BB169" t="s">
        <v>631</v>
      </c>
      <c r="BC169" t="s">
        <v>56</v>
      </c>
    </row>
    <row r="170">
      <c r="A170" t="s">
        <v>498</v>
      </c>
      <c r="B170" t="s">
        <v>499</v>
      </c>
      <c r="C170" s="4">
        <v>1</v>
      </c>
      <c r="D170" t="s">
        <v>123</v>
      </c>
      <c r="E170" t="s">
        <v>52</v>
      </c>
      <c r="F170" s="4">
        <v>0.13403366506099701</v>
      </c>
      <c r="G170" s="4">
        <v>0.23333333432674408</v>
      </c>
      <c r="H170" s="4">
        <v>0</v>
      </c>
      <c r="I170" s="4">
        <v>0.54676997661590576</v>
      </c>
      <c r="J170" s="4">
        <v>0</v>
      </c>
      <c r="K170" s="4">
        <v>0</v>
      </c>
      <c r="L170" s="4">
        <v>0</v>
      </c>
      <c r="M170" s="4">
        <v>0</v>
      </c>
      <c r="N170" s="4">
        <v>0.0638900026679039</v>
      </c>
      <c r="O170" s="4">
        <v>0</v>
      </c>
      <c r="P170" s="4">
        <v>0.25295999646186829</v>
      </c>
      <c r="Q170" s="4">
        <v>0.021849999204277992</v>
      </c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>
        <v>0.25295999646186829</v>
      </c>
      <c r="AY170" s="4">
        <v>0</v>
      </c>
      <c r="AZ170" t="s">
        <v>759</v>
      </c>
      <c r="BA170" t="s">
        <v>763</v>
      </c>
      <c r="BB170" t="s">
        <v>631</v>
      </c>
      <c r="BC170" t="s">
        <v>56</v>
      </c>
    </row>
    <row r="171">
      <c r="A171" t="s">
        <v>505</v>
      </c>
      <c r="B171" t="s">
        <v>506</v>
      </c>
      <c r="C171" s="4">
        <v>1</v>
      </c>
      <c r="D171" t="s">
        <v>123</v>
      </c>
      <c r="E171" t="s">
        <v>52</v>
      </c>
      <c r="F171" s="4">
        <v>0.07710149884223938</v>
      </c>
      <c r="G171" s="4">
        <v>0.17499999701976776</v>
      </c>
      <c r="H171" s="4">
        <v>0</v>
      </c>
      <c r="I171" s="4">
        <v>0.51699000597000122</v>
      </c>
      <c r="J171" s="4">
        <v>0</v>
      </c>
      <c r="K171" s="4">
        <v>0</v>
      </c>
      <c r="L171" s="4">
        <v>0</v>
      </c>
      <c r="M171" s="4">
        <v>0</v>
      </c>
      <c r="N171" s="4">
        <v>0.024410000070929527</v>
      </c>
      <c r="O171" s="4">
        <v>0.27529001235961914</v>
      </c>
      <c r="P171" s="4">
        <v>0.018640000373125076</v>
      </c>
      <c r="Q171" s="4">
        <v>0.13247999548912048</v>
      </c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>
        <v>0.27529001235961914</v>
      </c>
      <c r="AY171" s="4">
        <v>0.018640000373125076</v>
      </c>
      <c r="AZ171" t="s">
        <v>759</v>
      </c>
      <c r="BA171" t="s">
        <v>763</v>
      </c>
      <c r="BB171" t="s">
        <v>631</v>
      </c>
      <c r="BC171" t="s">
        <v>56</v>
      </c>
    </row>
    <row r="172">
      <c r="A172" t="s">
        <v>511</v>
      </c>
      <c r="B172" t="s">
        <v>512</v>
      </c>
      <c r="C172" s="4">
        <v>1</v>
      </c>
      <c r="D172" t="s">
        <v>123</v>
      </c>
      <c r="E172" t="s">
        <v>52</v>
      </c>
      <c r="F172" s="4">
        <v>0.065922923386096954</v>
      </c>
      <c r="G172" s="4">
        <v>0.090283118188381195</v>
      </c>
      <c r="H172" s="4">
        <v>0</v>
      </c>
      <c r="I172" s="4">
        <v>0</v>
      </c>
      <c r="J172" s="4">
        <v>0.067570000886917114</v>
      </c>
      <c r="K172" s="4">
        <v>0</v>
      </c>
      <c r="L172" s="4">
        <v>0</v>
      </c>
      <c r="M172" s="4">
        <v>0</v>
      </c>
      <c r="N172" s="4">
        <v>0</v>
      </c>
      <c r="O172" s="4">
        <v>0</v>
      </c>
      <c r="P172" s="4">
        <v>0</v>
      </c>
      <c r="Q172" s="4">
        <v>0</v>
      </c>
      <c r="R172" s="4">
        <v>0</v>
      </c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>
        <v>0</v>
      </c>
      <c r="AY172" s="4">
        <v>0</v>
      </c>
      <c r="AZ172" t="s">
        <v>761</v>
      </c>
      <c r="BA172" t="s">
        <v>763</v>
      </c>
      <c r="BB172" t="s">
        <v>631</v>
      </c>
      <c r="BC172" t="s">
        <v>56</v>
      </c>
    </row>
    <row r="173">
      <c r="A173" t="s">
        <v>520</v>
      </c>
      <c r="B173" t="s">
        <v>521</v>
      </c>
      <c r="C173" s="4">
        <v>1</v>
      </c>
      <c r="D173" t="s">
        <v>123</v>
      </c>
      <c r="E173" t="s">
        <v>52</v>
      </c>
      <c r="F173" s="4">
        <v>0.31678250432014465</v>
      </c>
      <c r="G173" s="4">
        <v>1.24933922290802</v>
      </c>
      <c r="H173" s="4">
        <v>0</v>
      </c>
      <c r="I173" s="4">
        <v>0</v>
      </c>
      <c r="J173" s="4">
        <v>0.029680000618100166</v>
      </c>
      <c r="K173" s="4">
        <v>0</v>
      </c>
      <c r="L173" s="4">
        <v>0</v>
      </c>
      <c r="M173" s="4">
        <v>0.0066800001077353954</v>
      </c>
      <c r="N173" s="4">
        <v>0</v>
      </c>
      <c r="O173" s="4">
        <v>0</v>
      </c>
      <c r="P173" s="4">
        <v>0</v>
      </c>
      <c r="Q173" s="4">
        <v>0</v>
      </c>
      <c r="R173" s="4">
        <v>0</v>
      </c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>
        <v>0</v>
      </c>
      <c r="AY173" s="4">
        <v>0</v>
      </c>
      <c r="AZ173" t="s">
        <v>760</v>
      </c>
      <c r="BA173" t="s">
        <v>763</v>
      </c>
      <c r="BB173" t="s">
        <v>631</v>
      </c>
      <c r="BC173" t="s">
        <v>56</v>
      </c>
    </row>
    <row r="174">
      <c r="A174" t="s">
        <v>522</v>
      </c>
      <c r="B174" t="s">
        <v>523</v>
      </c>
      <c r="C174" s="4">
        <v>1</v>
      </c>
      <c r="D174" t="s">
        <v>123</v>
      </c>
      <c r="E174" t="s">
        <v>52</v>
      </c>
      <c r="F174" s="4">
        <v>0</v>
      </c>
      <c r="G174" s="4">
        <v>0</v>
      </c>
      <c r="H174" s="4">
        <v>0</v>
      </c>
      <c r="I174" s="4">
        <v>0.19205999374389648</v>
      </c>
      <c r="J174" s="4">
        <v>0</v>
      </c>
      <c r="K174" s="4">
        <v>0</v>
      </c>
      <c r="L174" s="4">
        <v>0</v>
      </c>
      <c r="M174" s="4">
        <v>0</v>
      </c>
      <c r="N174" s="4">
        <v>0</v>
      </c>
      <c r="O174" s="4">
        <v>0</v>
      </c>
      <c r="P174" s="4">
        <v>0</v>
      </c>
      <c r="Q174" s="4">
        <v>0</v>
      </c>
      <c r="R174" s="4">
        <v>0</v>
      </c>
      <c r="S174" s="4">
        <v>0.16936999559402466</v>
      </c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>
        <v>0.16936999559402466</v>
      </c>
      <c r="AY174" s="4">
        <v>0</v>
      </c>
      <c r="AZ174" t="s">
        <v>761</v>
      </c>
      <c r="BA174" t="s">
        <v>763</v>
      </c>
      <c r="BB174" t="s">
        <v>631</v>
      </c>
      <c r="BC174" t="s">
        <v>56</v>
      </c>
    </row>
    <row r="175">
      <c r="A175" t="s">
        <v>525</v>
      </c>
      <c r="B175" t="s">
        <v>526</v>
      </c>
      <c r="C175" s="4">
        <v>1</v>
      </c>
      <c r="D175" t="s">
        <v>123</v>
      </c>
      <c r="E175" t="s">
        <v>52</v>
      </c>
      <c r="F175" s="4">
        <v>0.0011828460264950991</v>
      </c>
      <c r="G175" s="4">
        <v>0.0038461538497358561</v>
      </c>
      <c r="H175" s="4">
        <v>0</v>
      </c>
      <c r="I175" s="4">
        <v>0</v>
      </c>
      <c r="J175" s="4">
        <v>0.0066999997943639755</v>
      </c>
      <c r="K175" s="4">
        <v>0</v>
      </c>
      <c r="L175" s="4">
        <v>0</v>
      </c>
      <c r="M175" s="4">
        <v>0</v>
      </c>
      <c r="N175" s="4">
        <v>0</v>
      </c>
      <c r="O175" s="4">
        <v>0.03596000000834465</v>
      </c>
      <c r="P175" s="4">
        <v>0.021719999611377716</v>
      </c>
      <c r="Q175" s="4">
        <v>0.011730000376701355</v>
      </c>
      <c r="R175" s="4">
        <v>0.043930001556873322</v>
      </c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>
        <v>0.043930001556873322</v>
      </c>
      <c r="AY175" s="4">
        <v>0</v>
      </c>
      <c r="AZ175" t="s">
        <v>759</v>
      </c>
      <c r="BA175" t="s">
        <v>763</v>
      </c>
      <c r="BB175" t="s">
        <v>631</v>
      </c>
      <c r="BC175" t="s">
        <v>56</v>
      </c>
    </row>
    <row r="176">
      <c r="A176" t="s">
        <v>638</v>
      </c>
      <c r="B176" t="s">
        <v>676</v>
      </c>
      <c r="C176" s="4"/>
      <c r="D176" t="s">
        <v>123</v>
      </c>
      <c r="E176" t="s">
        <v>52</v>
      </c>
      <c r="F176" s="4">
        <v>0</v>
      </c>
      <c r="G176" s="4">
        <v>0</v>
      </c>
      <c r="H176" s="4">
        <v>0</v>
      </c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t="s">
        <v>759</v>
      </c>
      <c r="BA176" t="s">
        <v>764</v>
      </c>
      <c r="BB176" t="s">
        <v>631</v>
      </c>
      <c r="BC176" t="s">
        <v>56</v>
      </c>
    </row>
    <row r="177">
      <c r="A177" t="s">
        <v>653</v>
      </c>
      <c r="B177" t="s">
        <v>691</v>
      </c>
      <c r="C177" s="4"/>
      <c r="D177" t="s">
        <v>123</v>
      </c>
      <c r="E177" t="s">
        <v>52</v>
      </c>
      <c r="F177" s="4">
        <v>0</v>
      </c>
      <c r="G177" s="4">
        <v>0</v>
      </c>
      <c r="H177" s="4">
        <v>0</v>
      </c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t="s">
        <v>759</v>
      </c>
      <c r="BA177" t="s">
        <v>764</v>
      </c>
      <c r="BB177" t="s">
        <v>631</v>
      </c>
      <c r="BC177" t="s">
        <v>56</v>
      </c>
    </row>
    <row r="178">
      <c r="A178" t="s">
        <v>633</v>
      </c>
      <c r="B178" t="s">
        <v>671</v>
      </c>
      <c r="C178" s="4"/>
      <c r="D178" t="s">
        <v>123</v>
      </c>
      <c r="E178" t="s">
        <v>52</v>
      </c>
      <c r="F178" s="4">
        <v>0.15537402033805847</v>
      </c>
      <c r="G178" s="4">
        <v>0.34792757034301758</v>
      </c>
      <c r="H178" s="4">
        <v>0</v>
      </c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t="s">
        <v>760</v>
      </c>
      <c r="BA178" t="s">
        <v>763</v>
      </c>
      <c r="BB178" t="s">
        <v>631</v>
      </c>
      <c r="BC178" t="s">
        <v>56</v>
      </c>
    </row>
    <row r="179">
      <c r="A179" t="s">
        <v>656</v>
      </c>
      <c r="B179" t="s">
        <v>694</v>
      </c>
      <c r="C179" s="4"/>
      <c r="D179" t="s">
        <v>123</v>
      </c>
      <c r="E179" t="s">
        <v>52</v>
      </c>
      <c r="F179" s="4">
        <v>0</v>
      </c>
      <c r="G179" s="4">
        <v>0</v>
      </c>
      <c r="H179" s="4">
        <v>0</v>
      </c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t="s">
        <v>759</v>
      </c>
      <c r="BA179" t="s">
        <v>764</v>
      </c>
      <c r="BB179" t="s">
        <v>631</v>
      </c>
      <c r="BC179" t="s">
        <v>56</v>
      </c>
    </row>
    <row r="180">
      <c r="A180" t="s">
        <v>646</v>
      </c>
      <c r="B180" t="s">
        <v>684</v>
      </c>
      <c r="C180" s="4"/>
      <c r="D180" t="s">
        <v>123</v>
      </c>
      <c r="E180" t="s">
        <v>52</v>
      </c>
      <c r="F180" s="4">
        <v>0</v>
      </c>
      <c r="G180" s="4">
        <v>0</v>
      </c>
      <c r="H180" s="4">
        <v>0</v>
      </c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t="s">
        <v>759</v>
      </c>
      <c r="BA180" t="s">
        <v>763</v>
      </c>
      <c r="BB180" t="s">
        <v>631</v>
      </c>
      <c r="BC180" t="s">
        <v>56</v>
      </c>
    </row>
    <row r="181">
      <c r="A181" t="s">
        <v>637</v>
      </c>
      <c r="B181" t="s">
        <v>675</v>
      </c>
      <c r="C181" s="4"/>
      <c r="D181" t="s">
        <v>123</v>
      </c>
      <c r="E181" t="s">
        <v>52</v>
      </c>
      <c r="F181" s="4"/>
      <c r="G181" s="4"/>
      <c r="H181" s="4">
        <v>0.31999999284744263</v>
      </c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t="s">
        <v>759</v>
      </c>
      <c r="BA181" t="s">
        <v>763</v>
      </c>
      <c r="BB181" t="s">
        <v>631</v>
      </c>
      <c r="BC181" t="s">
        <v>56</v>
      </c>
    </row>
    <row r="182">
      <c r="A182" t="s">
        <v>657</v>
      </c>
      <c r="B182" t="s">
        <v>695</v>
      </c>
      <c r="C182" s="4"/>
      <c r="D182" t="s">
        <v>123</v>
      </c>
      <c r="E182" t="s">
        <v>52</v>
      </c>
      <c r="F182" s="4">
        <v>0</v>
      </c>
      <c r="G182" s="4">
        <v>0</v>
      </c>
      <c r="H182" s="4">
        <v>0</v>
      </c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t="s">
        <v>760</v>
      </c>
      <c r="BA182" t="s">
        <v>764</v>
      </c>
      <c r="BB182" t="s">
        <v>631</v>
      </c>
      <c r="BC182" t="s">
        <v>56</v>
      </c>
    </row>
    <row r="183">
      <c r="A183" t="s">
        <v>649</v>
      </c>
      <c r="B183" t="s">
        <v>687</v>
      </c>
      <c r="C183" s="4"/>
      <c r="D183" t="s">
        <v>123</v>
      </c>
      <c r="E183" t="s">
        <v>52</v>
      </c>
      <c r="F183" s="4">
        <v>0</v>
      </c>
      <c r="G183" s="4">
        <v>0</v>
      </c>
      <c r="H183" s="4">
        <v>0</v>
      </c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t="s">
        <v>759</v>
      </c>
      <c r="BA183" t="s">
        <v>764</v>
      </c>
      <c r="BB183" t="s">
        <v>631</v>
      </c>
      <c r="BC183" t="s">
        <v>56</v>
      </c>
    </row>
    <row r="184">
      <c r="A184" t="s">
        <v>645</v>
      </c>
      <c r="B184" t="s">
        <v>683</v>
      </c>
      <c r="C184" s="4"/>
      <c r="D184" t="s">
        <v>123</v>
      </c>
      <c r="E184" t="s">
        <v>52</v>
      </c>
      <c r="F184" s="4">
        <v>0</v>
      </c>
      <c r="G184" s="4">
        <v>0</v>
      </c>
      <c r="H184" s="4">
        <v>0</v>
      </c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t="s">
        <v>759</v>
      </c>
      <c r="BA184" t="s">
        <v>764</v>
      </c>
      <c r="BB184" t="s">
        <v>631</v>
      </c>
      <c r="BC184" t="s">
        <v>56</v>
      </c>
    </row>
    <row r="185">
      <c r="A185" t="s">
        <v>640</v>
      </c>
      <c r="B185" t="s">
        <v>678</v>
      </c>
      <c r="C185" s="4"/>
      <c r="D185" t="s">
        <v>123</v>
      </c>
      <c r="E185" t="s">
        <v>52</v>
      </c>
      <c r="F185" s="4">
        <v>0</v>
      </c>
      <c r="G185" s="4">
        <v>0</v>
      </c>
      <c r="H185" s="4">
        <v>0</v>
      </c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t="s">
        <v>759</v>
      </c>
      <c r="BA185" t="s">
        <v>764</v>
      </c>
      <c r="BB185" t="s">
        <v>631</v>
      </c>
      <c r="BC185" t="s">
        <v>56</v>
      </c>
    </row>
    <row r="186">
      <c r="A186" t="s">
        <v>658</v>
      </c>
      <c r="B186" t="s">
        <v>696</v>
      </c>
      <c r="C186" s="4"/>
      <c r="D186" t="s">
        <v>123</v>
      </c>
      <c r="E186" t="s">
        <v>52</v>
      </c>
      <c r="F186" s="4">
        <v>0</v>
      </c>
      <c r="G186" s="4">
        <v>0</v>
      </c>
      <c r="H186" s="4">
        <v>0</v>
      </c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t="s">
        <v>759</v>
      </c>
      <c r="BA186" t="s">
        <v>764</v>
      </c>
      <c r="BB186" t="s">
        <v>631</v>
      </c>
      <c r="BC186" t="s">
        <v>56</v>
      </c>
    </row>
    <row r="187">
      <c r="A187" t="s">
        <v>648</v>
      </c>
      <c r="B187" t="s">
        <v>686</v>
      </c>
      <c r="C187" s="4"/>
      <c r="D187" t="s">
        <v>123</v>
      </c>
      <c r="E187" t="s">
        <v>52</v>
      </c>
      <c r="F187" s="4">
        <v>0</v>
      </c>
      <c r="G187" s="4">
        <v>0</v>
      </c>
      <c r="H187" s="4">
        <v>0</v>
      </c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t="s">
        <v>759</v>
      </c>
      <c r="BA187" t="s">
        <v>764</v>
      </c>
      <c r="BB187" t="s">
        <v>631</v>
      </c>
      <c r="BC187" t="s">
        <v>56</v>
      </c>
    </row>
    <row r="188">
      <c r="A188" t="s">
        <v>661</v>
      </c>
      <c r="B188" t="s">
        <v>699</v>
      </c>
      <c r="C188" s="4"/>
      <c r="D188" t="s">
        <v>123</v>
      </c>
      <c r="E188" t="s">
        <v>52</v>
      </c>
      <c r="F188" s="4">
        <v>0</v>
      </c>
      <c r="G188" s="4">
        <v>0</v>
      </c>
      <c r="H188" s="4">
        <v>0</v>
      </c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t="s">
        <v>759</v>
      </c>
      <c r="BA188" t="s">
        <v>764</v>
      </c>
      <c r="BB188" t="s">
        <v>631</v>
      </c>
      <c r="BC188" t="s">
        <v>56</v>
      </c>
    </row>
    <row r="189">
      <c r="A189" t="s">
        <v>668</v>
      </c>
      <c r="B189" t="s">
        <v>706</v>
      </c>
      <c r="C189" s="4"/>
      <c r="D189" t="s">
        <v>123</v>
      </c>
      <c r="E189" t="s">
        <v>52</v>
      </c>
      <c r="F189" s="4">
        <v>0</v>
      </c>
      <c r="G189" s="4"/>
      <c r="H189" s="4">
        <v>0</v>
      </c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t="s">
        <v>759</v>
      </c>
      <c r="BA189" t="s">
        <v>764</v>
      </c>
      <c r="BB189" t="s">
        <v>631</v>
      </c>
      <c r="BC189" t="s">
        <v>56</v>
      </c>
    </row>
    <row r="190">
      <c r="A190" t="s">
        <v>636</v>
      </c>
      <c r="B190" t="s">
        <v>674</v>
      </c>
      <c r="C190" s="4"/>
      <c r="D190" t="s">
        <v>123</v>
      </c>
      <c r="E190" t="s">
        <v>52</v>
      </c>
      <c r="F190" s="4">
        <v>0</v>
      </c>
      <c r="G190" s="4">
        <v>0</v>
      </c>
      <c r="H190" s="4">
        <v>0</v>
      </c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t="s">
        <v>759</v>
      </c>
      <c r="BA190" t="s">
        <v>764</v>
      </c>
      <c r="BB190" t="s">
        <v>631</v>
      </c>
      <c r="BC190" t="s">
        <v>56</v>
      </c>
    </row>
    <row r="191">
      <c r="A191" t="s">
        <v>665</v>
      </c>
      <c r="B191" t="s">
        <v>703</v>
      </c>
      <c r="C191" s="4"/>
      <c r="D191" t="s">
        <v>123</v>
      </c>
      <c r="E191" t="s">
        <v>52</v>
      </c>
      <c r="F191" s="4">
        <v>0</v>
      </c>
      <c r="G191" s="4">
        <v>0</v>
      </c>
      <c r="H191" s="4">
        <v>0</v>
      </c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t="s">
        <v>759</v>
      </c>
      <c r="BA191" t="s">
        <v>764</v>
      </c>
      <c r="BB191" t="s">
        <v>631</v>
      </c>
      <c r="BC191" t="s">
        <v>56</v>
      </c>
    </row>
    <row r="192">
      <c r="A192" t="s">
        <v>647</v>
      </c>
      <c r="B192" t="s">
        <v>685</v>
      </c>
      <c r="C192" s="4"/>
      <c r="D192" t="s">
        <v>123</v>
      </c>
      <c r="E192" t="s">
        <v>52</v>
      </c>
      <c r="F192" s="4">
        <v>0</v>
      </c>
      <c r="G192" s="4">
        <v>0</v>
      </c>
      <c r="H192" s="4">
        <v>0</v>
      </c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t="s">
        <v>759</v>
      </c>
      <c r="BA192" t="s">
        <v>764</v>
      </c>
      <c r="BB192" t="s">
        <v>631</v>
      </c>
      <c r="BC192" t="s">
        <v>56</v>
      </c>
    </row>
    <row r="193">
      <c r="A193" t="s">
        <v>655</v>
      </c>
      <c r="B193" t="s">
        <v>693</v>
      </c>
      <c r="C193" s="4"/>
      <c r="D193" t="s">
        <v>123</v>
      </c>
      <c r="E193" t="s">
        <v>52</v>
      </c>
      <c r="F193" s="4">
        <v>0</v>
      </c>
      <c r="G193" s="4">
        <v>0</v>
      </c>
      <c r="H193" s="4">
        <v>0</v>
      </c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t="s">
        <v>760</v>
      </c>
      <c r="BA193" t="s">
        <v>765</v>
      </c>
      <c r="BB193" t="s">
        <v>631</v>
      </c>
      <c r="BC193" t="s">
        <v>56</v>
      </c>
    </row>
    <row r="194">
      <c r="A194" t="s">
        <v>641</v>
      </c>
      <c r="B194" t="s">
        <v>679</v>
      </c>
      <c r="C194" s="4"/>
      <c r="D194" t="s">
        <v>123</v>
      </c>
      <c r="E194" t="s">
        <v>52</v>
      </c>
      <c r="F194" s="4">
        <v>0</v>
      </c>
      <c r="G194" s="4">
        <v>0</v>
      </c>
      <c r="H194" s="4">
        <v>0</v>
      </c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t="s">
        <v>759</v>
      </c>
      <c r="BA194" t="s">
        <v>764</v>
      </c>
      <c r="BB194" t="s">
        <v>631</v>
      </c>
      <c r="BC194" t="s">
        <v>56</v>
      </c>
    </row>
    <row r="195">
      <c r="A195" t="s">
        <v>642</v>
      </c>
      <c r="B195" t="s">
        <v>680</v>
      </c>
      <c r="C195" s="4"/>
      <c r="D195" t="s">
        <v>123</v>
      </c>
      <c r="E195" t="s">
        <v>52</v>
      </c>
      <c r="F195" s="4">
        <v>0</v>
      </c>
      <c r="G195" s="4">
        <v>0</v>
      </c>
      <c r="H195" s="4">
        <v>0</v>
      </c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t="s">
        <v>759</v>
      </c>
      <c r="BA195" t="s">
        <v>764</v>
      </c>
      <c r="BB195" t="s">
        <v>631</v>
      </c>
      <c r="BC195" t="s">
        <v>56</v>
      </c>
    </row>
    <row r="196">
      <c r="A196" t="s">
        <v>639</v>
      </c>
      <c r="B196" t="s">
        <v>677</v>
      </c>
      <c r="C196" s="4"/>
      <c r="D196" t="s">
        <v>123</v>
      </c>
      <c r="E196" t="s">
        <v>52</v>
      </c>
      <c r="F196" s="4">
        <v>0</v>
      </c>
      <c r="G196" s="4">
        <v>0</v>
      </c>
      <c r="H196" s="4">
        <v>0</v>
      </c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t="s">
        <v>759</v>
      </c>
      <c r="BA196" t="s">
        <v>764</v>
      </c>
      <c r="BB196" t="s">
        <v>631</v>
      </c>
      <c r="BC196" t="s">
        <v>56</v>
      </c>
    </row>
    <row r="197">
      <c r="A197" t="s">
        <v>659</v>
      </c>
      <c r="B197" t="s">
        <v>697</v>
      </c>
      <c r="C197" s="4"/>
      <c r="D197" t="s">
        <v>123</v>
      </c>
      <c r="E197" t="s">
        <v>52</v>
      </c>
      <c r="F197" s="4">
        <v>0</v>
      </c>
      <c r="G197" s="4">
        <v>0</v>
      </c>
      <c r="H197" s="4">
        <v>0</v>
      </c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t="s">
        <v>759</v>
      </c>
      <c r="BA197" t="s">
        <v>764</v>
      </c>
      <c r="BB197" t="s">
        <v>631</v>
      </c>
      <c r="BC197" t="s">
        <v>56</v>
      </c>
    </row>
    <row r="198">
      <c r="A198" t="s">
        <v>669</v>
      </c>
      <c r="B198" t="s">
        <v>707</v>
      </c>
      <c r="C198" s="4"/>
      <c r="D198" t="s">
        <v>123</v>
      </c>
      <c r="E198" t="s">
        <v>52</v>
      </c>
      <c r="F198" s="4">
        <v>0</v>
      </c>
      <c r="G198" s="4">
        <v>0</v>
      </c>
      <c r="H198" s="4">
        <v>0</v>
      </c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t="s">
        <v>759</v>
      </c>
      <c r="BA198" t="s">
        <v>764</v>
      </c>
      <c r="BB198" t="s">
        <v>631</v>
      </c>
      <c r="BC198" t="s">
        <v>56</v>
      </c>
    </row>
    <row r="199">
      <c r="A199" t="s">
        <v>666</v>
      </c>
      <c r="B199" t="s">
        <v>704</v>
      </c>
      <c r="C199" s="4"/>
      <c r="D199" t="s">
        <v>123</v>
      </c>
      <c r="E199" t="s">
        <v>52</v>
      </c>
      <c r="F199" s="4">
        <v>0</v>
      </c>
      <c r="G199" s="4"/>
      <c r="H199" s="4">
        <v>0</v>
      </c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t="s">
        <v>759</v>
      </c>
      <c r="BA199" t="s">
        <v>764</v>
      </c>
      <c r="BB199" t="s">
        <v>631</v>
      </c>
      <c r="BC199" t="s">
        <v>56</v>
      </c>
    </row>
    <row r="200">
      <c r="A200" t="s">
        <v>663</v>
      </c>
      <c r="B200" t="s">
        <v>701</v>
      </c>
      <c r="C200" s="4"/>
      <c r="D200" t="s">
        <v>123</v>
      </c>
      <c r="E200" t="s">
        <v>52</v>
      </c>
      <c r="F200" s="4">
        <v>0</v>
      </c>
      <c r="G200" s="4">
        <v>0</v>
      </c>
      <c r="H200" s="4">
        <v>0</v>
      </c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t="s">
        <v>759</v>
      </c>
      <c r="BA200" t="s">
        <v>764</v>
      </c>
      <c r="BB200" t="s">
        <v>631</v>
      </c>
      <c r="BC200" t="s">
        <v>56</v>
      </c>
    </row>
    <row r="201">
      <c r="A201" t="s">
        <v>651</v>
      </c>
      <c r="B201" t="s">
        <v>689</v>
      </c>
      <c r="C201" s="4"/>
      <c r="D201" t="s">
        <v>123</v>
      </c>
      <c r="E201" t="s">
        <v>52</v>
      </c>
      <c r="F201" s="4">
        <v>0</v>
      </c>
      <c r="G201" s="4">
        <v>0</v>
      </c>
      <c r="H201" s="4">
        <v>0</v>
      </c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t="s">
        <v>759</v>
      </c>
      <c r="BA201" t="s">
        <v>764</v>
      </c>
      <c r="BB201" t="s">
        <v>631</v>
      </c>
      <c r="BC201" t="s">
        <v>56</v>
      </c>
    </row>
    <row r="202">
      <c r="A202" t="s">
        <v>654</v>
      </c>
      <c r="B202" t="s">
        <v>692</v>
      </c>
      <c r="C202" s="4"/>
      <c r="D202" t="s">
        <v>123</v>
      </c>
      <c r="E202" t="s">
        <v>52</v>
      </c>
      <c r="F202" s="4">
        <v>0</v>
      </c>
      <c r="G202" s="4">
        <v>0</v>
      </c>
      <c r="H202" s="4">
        <v>0</v>
      </c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t="s">
        <v>759</v>
      </c>
      <c r="BA202" t="s">
        <v>764</v>
      </c>
      <c r="BB202" t="s">
        <v>631</v>
      </c>
      <c r="BC202" t="s">
        <v>56</v>
      </c>
    </row>
    <row r="203">
      <c r="A203" t="s">
        <v>643</v>
      </c>
      <c r="B203" t="s">
        <v>681</v>
      </c>
      <c r="C203" s="4"/>
      <c r="D203" t="s">
        <v>123</v>
      </c>
      <c r="E203" t="s">
        <v>52</v>
      </c>
      <c r="F203" s="4">
        <v>0</v>
      </c>
      <c r="G203" s="4">
        <v>0</v>
      </c>
      <c r="H203" s="4">
        <v>0</v>
      </c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t="s">
        <v>759</v>
      </c>
      <c r="BA203" t="s">
        <v>764</v>
      </c>
      <c r="BB203" t="s">
        <v>631</v>
      </c>
      <c r="BC203" t="s">
        <v>56</v>
      </c>
    </row>
    <row r="204">
      <c r="A204" t="s">
        <v>635</v>
      </c>
      <c r="B204" t="s">
        <v>673</v>
      </c>
      <c r="C204" s="4"/>
      <c r="D204" t="s">
        <v>123</v>
      </c>
      <c r="E204" t="s">
        <v>52</v>
      </c>
      <c r="F204" s="4">
        <v>0</v>
      </c>
      <c r="G204" s="4">
        <v>0</v>
      </c>
      <c r="H204" s="4">
        <v>0</v>
      </c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t="s">
        <v>759</v>
      </c>
      <c r="BA204" t="s">
        <v>763</v>
      </c>
      <c r="BB204" t="s">
        <v>631</v>
      </c>
      <c r="BC204" t="s">
        <v>56</v>
      </c>
    </row>
    <row r="205">
      <c r="A205" t="s">
        <v>632</v>
      </c>
      <c r="B205" t="s">
        <v>672</v>
      </c>
      <c r="C205" s="4"/>
      <c r="D205" t="s">
        <v>123</v>
      </c>
      <c r="E205" t="s">
        <v>52</v>
      </c>
      <c r="F205" s="4">
        <v>0</v>
      </c>
      <c r="G205" s="4">
        <v>0</v>
      </c>
      <c r="H205" s="4">
        <v>0</v>
      </c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t="s">
        <v>759</v>
      </c>
      <c r="BA205" t="s">
        <v>763</v>
      </c>
      <c r="BB205" t="s">
        <v>631</v>
      </c>
      <c r="BC205" t="s">
        <v>56</v>
      </c>
    </row>
    <row r="206">
      <c r="A206" t="s">
        <v>667</v>
      </c>
      <c r="B206" t="s">
        <v>705</v>
      </c>
      <c r="C206" s="4"/>
      <c r="D206" t="s">
        <v>123</v>
      </c>
      <c r="E206" t="s">
        <v>52</v>
      </c>
      <c r="F206" s="4">
        <v>0</v>
      </c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t="s">
        <v>759</v>
      </c>
      <c r="BA206" t="s">
        <v>764</v>
      </c>
      <c r="BB206" t="s">
        <v>631</v>
      </c>
      <c r="BC206" t="s">
        <v>56</v>
      </c>
    </row>
    <row r="207">
      <c r="A207" t="s">
        <v>660</v>
      </c>
      <c r="B207" t="s">
        <v>698</v>
      </c>
      <c r="C207" s="4"/>
      <c r="D207" t="s">
        <v>123</v>
      </c>
      <c r="E207" t="s">
        <v>52</v>
      </c>
      <c r="F207" s="4">
        <v>0</v>
      </c>
      <c r="G207" s="4">
        <v>0</v>
      </c>
      <c r="H207" s="4">
        <v>0</v>
      </c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t="s">
        <v>759</v>
      </c>
      <c r="BA207" t="s">
        <v>764</v>
      </c>
      <c r="BB207" t="s">
        <v>631</v>
      </c>
      <c r="BC207" t="s">
        <v>56</v>
      </c>
    </row>
    <row r="208">
      <c r="A208" t="s">
        <v>650</v>
      </c>
      <c r="B208" t="s">
        <v>688</v>
      </c>
      <c r="C208" s="4"/>
      <c r="D208" t="s">
        <v>123</v>
      </c>
      <c r="E208" t="s">
        <v>52</v>
      </c>
      <c r="F208" s="4">
        <v>0</v>
      </c>
      <c r="G208" s="4">
        <v>0</v>
      </c>
      <c r="H208" s="4">
        <v>0</v>
      </c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t="s">
        <v>759</v>
      </c>
      <c r="BA208" t="s">
        <v>764</v>
      </c>
      <c r="BB208" t="s">
        <v>631</v>
      </c>
      <c r="BC208" t="s">
        <v>56</v>
      </c>
    </row>
    <row r="209">
      <c r="A209" t="s">
        <v>652</v>
      </c>
      <c r="B209" t="s">
        <v>690</v>
      </c>
      <c r="C209" s="4"/>
      <c r="D209" t="s">
        <v>123</v>
      </c>
      <c r="E209" t="s">
        <v>52</v>
      </c>
      <c r="F209" s="4">
        <v>0</v>
      </c>
      <c r="G209" s="4">
        <v>0</v>
      </c>
      <c r="H209" s="4">
        <v>0</v>
      </c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t="s">
        <v>759</v>
      </c>
      <c r="BA209" t="s">
        <v>764</v>
      </c>
      <c r="BB209" t="s">
        <v>631</v>
      </c>
      <c r="BC209" t="s">
        <v>56</v>
      </c>
    </row>
    <row r="210">
      <c r="A210" t="s">
        <v>662</v>
      </c>
      <c r="B210" t="s">
        <v>700</v>
      </c>
      <c r="C210" s="4"/>
      <c r="D210" t="s">
        <v>123</v>
      </c>
      <c r="E210" t="s">
        <v>52</v>
      </c>
      <c r="F210" s="4">
        <v>0</v>
      </c>
      <c r="G210" s="4">
        <v>0</v>
      </c>
      <c r="H210" s="4">
        <v>0</v>
      </c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t="s">
        <v>759</v>
      </c>
      <c r="BA210" t="s">
        <v>764</v>
      </c>
      <c r="BB210" t="s">
        <v>631</v>
      </c>
      <c r="BC210" t="s">
        <v>56</v>
      </c>
    </row>
    <row r="211">
      <c r="A211" t="s">
        <v>644</v>
      </c>
      <c r="B211" t="s">
        <v>682</v>
      </c>
      <c r="C211" s="4"/>
      <c r="D211" t="s">
        <v>123</v>
      </c>
      <c r="E211" t="s">
        <v>52</v>
      </c>
      <c r="F211" s="4">
        <v>0</v>
      </c>
      <c r="G211" s="4">
        <v>0</v>
      </c>
      <c r="H211" s="4">
        <v>0</v>
      </c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t="s">
        <v>759</v>
      </c>
      <c r="BA211" t="s">
        <v>764</v>
      </c>
      <c r="BB211" t="s">
        <v>631</v>
      </c>
      <c r="BC211" t="s">
        <v>56</v>
      </c>
    </row>
    <row r="212">
      <c r="A212" t="s">
        <v>664</v>
      </c>
      <c r="B212" t="s">
        <v>702</v>
      </c>
      <c r="C212" s="4"/>
      <c r="D212" t="s">
        <v>123</v>
      </c>
      <c r="E212" t="s">
        <v>52</v>
      </c>
      <c r="F212" s="4">
        <v>0</v>
      </c>
      <c r="G212" s="4">
        <v>0</v>
      </c>
      <c r="H212" s="4">
        <v>0</v>
      </c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t="s">
        <v>759</v>
      </c>
      <c r="BA212" t="s">
        <v>764</v>
      </c>
      <c r="BB212" t="s">
        <v>631</v>
      </c>
      <c r="BC212" t="s">
        <v>56</v>
      </c>
    </row>
    <row r="213">
      <c r="A213" t="s">
        <v>634</v>
      </c>
      <c r="B213" t="s">
        <v>670</v>
      </c>
      <c r="C213" s="4"/>
      <c r="D213" t="s">
        <v>123</v>
      </c>
      <c r="E213" t="s">
        <v>52</v>
      </c>
      <c r="F213" s="4">
        <v>0</v>
      </c>
      <c r="G213" s="4">
        <v>0</v>
      </c>
      <c r="H213" s="4">
        <v>0</v>
      </c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t="s">
        <v>761</v>
      </c>
      <c r="BA213" t="s">
        <v>763</v>
      </c>
      <c r="BB213" t="s">
        <v>631</v>
      </c>
      <c r="BC213" t="s">
        <v>56</v>
      </c>
    </row>
    <row r="214">
      <c r="A214" t="s">
        <v>708</v>
      </c>
      <c r="B214" t="s">
        <v>708</v>
      </c>
      <c r="C214" s="4"/>
      <c r="D214" t="s">
        <v>708</v>
      </c>
      <c r="E214" t="s">
        <v>708</v>
      </c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t="s">
        <v>708</v>
      </c>
      <c r="BA214" t="s">
        <v>708</v>
      </c>
      <c r="BB214" t="s">
        <v>708</v>
      </c>
      <c r="BC214" t="s">
        <v>708</v>
      </c>
    </row>
    <row r="215">
      <c r="A215" t="s">
        <v>708</v>
      </c>
      <c r="B215" t="s">
        <v>708</v>
      </c>
      <c r="C215" s="4"/>
      <c r="D215" t="s">
        <v>708</v>
      </c>
      <c r="E215" t="s">
        <v>708</v>
      </c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t="s">
        <v>708</v>
      </c>
      <c r="BA215" t="s">
        <v>708</v>
      </c>
      <c r="BB215" t="s">
        <v>708</v>
      </c>
      <c r="BC215" t="s">
        <v>708</v>
      </c>
    </row>
    <row r="216">
      <c r="A216" t="s">
        <v>708</v>
      </c>
      <c r="B216" t="s">
        <v>708</v>
      </c>
      <c r="C216" s="4"/>
      <c r="D216" t="s">
        <v>708</v>
      </c>
      <c r="E216" t="s">
        <v>708</v>
      </c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t="s">
        <v>708</v>
      </c>
      <c r="BA216" t="s">
        <v>708</v>
      </c>
      <c r="BB216" t="s">
        <v>708</v>
      </c>
      <c r="BC216" t="s">
        <v>708</v>
      </c>
    </row>
    <row r="217">
      <c r="A217" t="s">
        <v>708</v>
      </c>
      <c r="B217" t="s">
        <v>708</v>
      </c>
      <c r="C217" s="4"/>
      <c r="D217" t="s">
        <v>708</v>
      </c>
      <c r="E217" t="s">
        <v>708</v>
      </c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t="s">
        <v>708</v>
      </c>
      <c r="BA217" t="s">
        <v>708</v>
      </c>
      <c r="BB217" t="s">
        <v>708</v>
      </c>
      <c r="BC217" t="s">
        <v>708</v>
      </c>
    </row>
    <row r="218">
      <c r="A218" t="s">
        <v>708</v>
      </c>
      <c r="B218" t="s">
        <v>708</v>
      </c>
      <c r="C218" s="4"/>
      <c r="D218" t="s">
        <v>708</v>
      </c>
      <c r="E218" t="s">
        <v>708</v>
      </c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t="s">
        <v>708</v>
      </c>
      <c r="BA218" t="s">
        <v>708</v>
      </c>
      <c r="BB218" t="s">
        <v>708</v>
      </c>
      <c r="BC218" t="s">
        <v>708</v>
      </c>
    </row>
    <row r="219">
      <c r="A219" t="s">
        <v>708</v>
      </c>
      <c r="B219" t="s">
        <v>708</v>
      </c>
      <c r="C219" s="4"/>
      <c r="D219" t="s">
        <v>708</v>
      </c>
      <c r="E219" t="s">
        <v>708</v>
      </c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t="s">
        <v>708</v>
      </c>
      <c r="BA219" t="s">
        <v>708</v>
      </c>
      <c r="BB219" t="s">
        <v>708</v>
      </c>
      <c r="BC219" t="s">
        <v>708</v>
      </c>
    </row>
    <row r="220">
      <c r="A220" t="s">
        <v>708</v>
      </c>
      <c r="B220" t="s">
        <v>708</v>
      </c>
      <c r="C220" s="4"/>
      <c r="D220" t="s">
        <v>708</v>
      </c>
      <c r="E220" t="s">
        <v>708</v>
      </c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t="s">
        <v>708</v>
      </c>
      <c r="BA220" t="s">
        <v>708</v>
      </c>
      <c r="BB220" t="s">
        <v>708</v>
      </c>
      <c r="BC220" t="s">
        <v>708</v>
      </c>
    </row>
    <row r="221">
      <c r="A221" t="s">
        <v>708</v>
      </c>
      <c r="B221" t="s">
        <v>708</v>
      </c>
      <c r="C221" s="4"/>
      <c r="D221" t="s">
        <v>708</v>
      </c>
      <c r="E221" t="s">
        <v>708</v>
      </c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t="s">
        <v>708</v>
      </c>
      <c r="BA221" t="s">
        <v>708</v>
      </c>
      <c r="BB221" t="s">
        <v>708</v>
      </c>
      <c r="BC221" t="s">
        <v>708</v>
      </c>
    </row>
    <row r="222">
      <c r="A222" t="s">
        <v>708</v>
      </c>
      <c r="B222" t="s">
        <v>708</v>
      </c>
      <c r="C222" s="4"/>
      <c r="D222" t="s">
        <v>708</v>
      </c>
      <c r="E222" t="s">
        <v>708</v>
      </c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t="s">
        <v>708</v>
      </c>
      <c r="BA222" t="s">
        <v>708</v>
      </c>
      <c r="BB222" t="s">
        <v>708</v>
      </c>
      <c r="BC222" t="s">
        <v>708</v>
      </c>
    </row>
    <row r="223">
      <c r="A223" t="s">
        <v>708</v>
      </c>
      <c r="B223" t="s">
        <v>708</v>
      </c>
      <c r="C223" s="4"/>
      <c r="D223" t="s">
        <v>708</v>
      </c>
      <c r="E223" t="s">
        <v>708</v>
      </c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t="s">
        <v>708</v>
      </c>
      <c r="BA223" t="s">
        <v>708</v>
      </c>
      <c r="BB223" t="s">
        <v>708</v>
      </c>
      <c r="BC223" t="s">
        <v>708</v>
      </c>
    </row>
    <row r="224">
      <c r="A224" t="s">
        <v>708</v>
      </c>
      <c r="B224" t="s">
        <v>708</v>
      </c>
      <c r="C224" s="4"/>
      <c r="D224" t="s">
        <v>708</v>
      </c>
      <c r="E224" t="s">
        <v>708</v>
      </c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t="s">
        <v>708</v>
      </c>
      <c r="BA224" t="s">
        <v>708</v>
      </c>
      <c r="BB224" t="s">
        <v>708</v>
      </c>
      <c r="BC224" t="s">
        <v>708</v>
      </c>
    </row>
    <row r="225">
      <c r="A225" t="s">
        <v>708</v>
      </c>
      <c r="B225" t="s">
        <v>708</v>
      </c>
      <c r="C225" s="4"/>
      <c r="D225" t="s">
        <v>708</v>
      </c>
      <c r="E225" t="s">
        <v>708</v>
      </c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t="s">
        <v>708</v>
      </c>
      <c r="BA225" t="s">
        <v>708</v>
      </c>
      <c r="BB225" t="s">
        <v>708</v>
      </c>
      <c r="BC225" t="s">
        <v>708</v>
      </c>
    </row>
    <row r="226">
      <c r="A226" t="s">
        <v>708</v>
      </c>
      <c r="B226" t="s">
        <v>708</v>
      </c>
      <c r="C226" s="4"/>
      <c r="D226" t="s">
        <v>708</v>
      </c>
      <c r="E226" t="s">
        <v>708</v>
      </c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t="s">
        <v>708</v>
      </c>
      <c r="BA226" t="s">
        <v>708</v>
      </c>
      <c r="BB226" t="s">
        <v>708</v>
      </c>
      <c r="BC226" t="s">
        <v>708</v>
      </c>
    </row>
    <row r="227">
      <c r="A227" t="s">
        <v>708</v>
      </c>
      <c r="B227" t="s">
        <v>708</v>
      </c>
      <c r="C227" s="4"/>
      <c r="D227" t="s">
        <v>708</v>
      </c>
      <c r="E227" t="s">
        <v>708</v>
      </c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t="s">
        <v>708</v>
      </c>
      <c r="BA227" t="s">
        <v>708</v>
      </c>
      <c r="BB227" t="s">
        <v>708</v>
      </c>
      <c r="BC227" t="s">
        <v>708</v>
      </c>
    </row>
    <row r="228">
      <c r="A228" t="s">
        <v>708</v>
      </c>
      <c r="B228" t="s">
        <v>708</v>
      </c>
      <c r="C228" s="4"/>
      <c r="D228" t="s">
        <v>708</v>
      </c>
      <c r="E228" t="s">
        <v>708</v>
      </c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t="s">
        <v>708</v>
      </c>
      <c r="BA228" t="s">
        <v>708</v>
      </c>
      <c r="BB228" t="s">
        <v>708</v>
      </c>
      <c r="BC228" t="s">
        <v>708</v>
      </c>
    </row>
    <row r="229">
      <c r="A229" t="s">
        <v>708</v>
      </c>
      <c r="B229" t="s">
        <v>708</v>
      </c>
      <c r="C229" s="4"/>
      <c r="D229" t="s">
        <v>708</v>
      </c>
      <c r="E229" t="s">
        <v>708</v>
      </c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t="s">
        <v>708</v>
      </c>
      <c r="BA229" t="s">
        <v>708</v>
      </c>
      <c r="BB229" t="s">
        <v>708</v>
      </c>
      <c r="BC229" t="s">
        <v>708</v>
      </c>
    </row>
    <row r="230">
      <c r="A230" t="s">
        <v>708</v>
      </c>
      <c r="B230" t="s">
        <v>708</v>
      </c>
      <c r="C230" s="4"/>
      <c r="D230" t="s">
        <v>708</v>
      </c>
      <c r="E230" t="s">
        <v>708</v>
      </c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t="s">
        <v>708</v>
      </c>
      <c r="BA230" t="s">
        <v>708</v>
      </c>
      <c r="BB230" t="s">
        <v>708</v>
      </c>
      <c r="BC230" t="s">
        <v>708</v>
      </c>
    </row>
    <row r="231">
      <c r="A231" t="s">
        <v>708</v>
      </c>
      <c r="B231" t="s">
        <v>708</v>
      </c>
      <c r="C231" s="4"/>
      <c r="D231" t="s">
        <v>708</v>
      </c>
      <c r="E231" t="s">
        <v>708</v>
      </c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t="s">
        <v>708</v>
      </c>
      <c r="BA231" t="s">
        <v>708</v>
      </c>
      <c r="BB231" t="s">
        <v>708</v>
      </c>
      <c r="BC231" t="s">
        <v>708</v>
      </c>
    </row>
    <row r="232">
      <c r="A232" t="s">
        <v>708</v>
      </c>
      <c r="B232" t="s">
        <v>708</v>
      </c>
      <c r="C232" s="4"/>
      <c r="D232" t="s">
        <v>708</v>
      </c>
      <c r="E232" t="s">
        <v>708</v>
      </c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t="s">
        <v>708</v>
      </c>
      <c r="BA232" t="s">
        <v>708</v>
      </c>
      <c r="BB232" t="s">
        <v>708</v>
      </c>
      <c r="BC232" t="s">
        <v>708</v>
      </c>
    </row>
    <row r="233">
      <c r="A233" t="s">
        <v>708</v>
      </c>
      <c r="B233" t="s">
        <v>708</v>
      </c>
      <c r="C233" s="4"/>
      <c r="D233" t="s">
        <v>708</v>
      </c>
      <c r="E233" t="s">
        <v>708</v>
      </c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t="s">
        <v>708</v>
      </c>
      <c r="BA233" t="s">
        <v>708</v>
      </c>
      <c r="BB233" t="s">
        <v>708</v>
      </c>
      <c r="BC233" t="s">
        <v>708</v>
      </c>
    </row>
    <row r="234">
      <c r="A234" t="s">
        <v>708</v>
      </c>
      <c r="B234" t="s">
        <v>708</v>
      </c>
      <c r="C234" s="4"/>
      <c r="D234" t="s">
        <v>708</v>
      </c>
      <c r="E234" t="s">
        <v>708</v>
      </c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t="s">
        <v>708</v>
      </c>
      <c r="BA234" t="s">
        <v>708</v>
      </c>
      <c r="BB234" t="s">
        <v>708</v>
      </c>
      <c r="BC234" t="s">
        <v>708</v>
      </c>
    </row>
    <row r="235">
      <c r="A235" t="s">
        <v>708</v>
      </c>
      <c r="B235" t="s">
        <v>708</v>
      </c>
      <c r="C235" s="4"/>
      <c r="D235" t="s">
        <v>708</v>
      </c>
      <c r="E235" t="s">
        <v>708</v>
      </c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t="s">
        <v>708</v>
      </c>
      <c r="BA235" t="s">
        <v>708</v>
      </c>
      <c r="BB235" t="s">
        <v>708</v>
      </c>
      <c r="BC235" t="s">
        <v>708</v>
      </c>
    </row>
    <row r="236">
      <c r="A236" t="s">
        <v>708</v>
      </c>
      <c r="B236" t="s">
        <v>708</v>
      </c>
      <c r="C236" s="4"/>
      <c r="D236" t="s">
        <v>708</v>
      </c>
      <c r="E236" t="s">
        <v>708</v>
      </c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t="s">
        <v>708</v>
      </c>
      <c r="BA236" t="s">
        <v>708</v>
      </c>
      <c r="BB236" t="s">
        <v>708</v>
      </c>
      <c r="BC236" t="s">
        <v>708</v>
      </c>
    </row>
    <row r="237">
      <c r="A237" t="s">
        <v>708</v>
      </c>
      <c r="B237" t="s">
        <v>708</v>
      </c>
      <c r="C237" s="4"/>
      <c r="D237" t="s">
        <v>708</v>
      </c>
      <c r="E237" t="s">
        <v>708</v>
      </c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t="s">
        <v>708</v>
      </c>
      <c r="BA237" t="s">
        <v>708</v>
      </c>
      <c r="BB237" t="s">
        <v>708</v>
      </c>
      <c r="BC237" t="s">
        <v>708</v>
      </c>
    </row>
    <row r="238">
      <c r="A238" t="s">
        <v>708</v>
      </c>
      <c r="B238" t="s">
        <v>708</v>
      </c>
      <c r="C238" s="4"/>
      <c r="D238" t="s">
        <v>708</v>
      </c>
      <c r="E238" t="s">
        <v>708</v>
      </c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t="s">
        <v>708</v>
      </c>
      <c r="BA238" t="s">
        <v>708</v>
      </c>
      <c r="BB238" t="s">
        <v>708</v>
      </c>
      <c r="BC238" t="s">
        <v>708</v>
      </c>
    </row>
    <row r="239">
      <c r="A239" t="s">
        <v>708</v>
      </c>
      <c r="B239" t="s">
        <v>708</v>
      </c>
      <c r="C239" s="4"/>
      <c r="D239" t="s">
        <v>708</v>
      </c>
      <c r="E239" t="s">
        <v>708</v>
      </c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t="s">
        <v>708</v>
      </c>
      <c r="BA239" t="s">
        <v>708</v>
      </c>
      <c r="BB239" t="s">
        <v>708</v>
      </c>
      <c r="BC239" t="s">
        <v>708</v>
      </c>
    </row>
    <row r="240">
      <c r="A240" t="s">
        <v>708</v>
      </c>
      <c r="B240" t="s">
        <v>708</v>
      </c>
      <c r="C240" s="4"/>
      <c r="D240" t="s">
        <v>708</v>
      </c>
      <c r="E240" t="s">
        <v>708</v>
      </c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t="s">
        <v>708</v>
      </c>
      <c r="BA240" t="s">
        <v>708</v>
      </c>
      <c r="BB240" t="s">
        <v>708</v>
      </c>
      <c r="BC240" t="s">
        <v>708</v>
      </c>
    </row>
    <row r="241">
      <c r="A241" t="s">
        <v>708</v>
      </c>
      <c r="B241" t="s">
        <v>708</v>
      </c>
      <c r="C241" s="4"/>
      <c r="D241" t="s">
        <v>708</v>
      </c>
      <c r="E241" t="s">
        <v>708</v>
      </c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t="s">
        <v>708</v>
      </c>
      <c r="BA241" t="s">
        <v>708</v>
      </c>
      <c r="BB241" t="s">
        <v>708</v>
      </c>
      <c r="BC241" t="s">
        <v>708</v>
      </c>
    </row>
    <row r="242">
      <c r="A242" t="s">
        <v>708</v>
      </c>
      <c r="B242" t="s">
        <v>708</v>
      </c>
      <c r="C242" s="4"/>
      <c r="D242" t="s">
        <v>708</v>
      </c>
      <c r="E242" t="s">
        <v>708</v>
      </c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t="s">
        <v>708</v>
      </c>
      <c r="BA242" t="s">
        <v>708</v>
      </c>
      <c r="BB242" t="s">
        <v>708</v>
      </c>
      <c r="BC242" t="s">
        <v>708</v>
      </c>
    </row>
    <row r="243">
      <c r="A243" t="s">
        <v>708</v>
      </c>
      <c r="B243" t="s">
        <v>708</v>
      </c>
      <c r="C243" s="4"/>
      <c r="D243" t="s">
        <v>708</v>
      </c>
      <c r="E243" t="s">
        <v>708</v>
      </c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t="s">
        <v>708</v>
      </c>
      <c r="BA243" t="s">
        <v>708</v>
      </c>
      <c r="BB243" t="s">
        <v>708</v>
      </c>
      <c r="BC243" t="s">
        <v>708</v>
      </c>
    </row>
    <row r="244">
      <c r="A244" t="s">
        <v>708</v>
      </c>
      <c r="B244" t="s">
        <v>708</v>
      </c>
      <c r="C244" s="4"/>
      <c r="D244" t="s">
        <v>708</v>
      </c>
      <c r="E244" t="s">
        <v>708</v>
      </c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t="s">
        <v>708</v>
      </c>
      <c r="BA244" t="s">
        <v>708</v>
      </c>
      <c r="BB244" t="s">
        <v>708</v>
      </c>
      <c r="BC244" t="s">
        <v>708</v>
      </c>
    </row>
    <row r="245">
      <c r="A245" t="s">
        <v>708</v>
      </c>
      <c r="B245" t="s">
        <v>708</v>
      </c>
      <c r="C245" s="4"/>
      <c r="D245" t="s">
        <v>708</v>
      </c>
      <c r="E245" t="s">
        <v>708</v>
      </c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t="s">
        <v>708</v>
      </c>
      <c r="BA245" t="s">
        <v>708</v>
      </c>
      <c r="BB245" t="s">
        <v>708</v>
      </c>
      <c r="BC245" t="s">
        <v>708</v>
      </c>
    </row>
    <row r="246">
      <c r="A246" t="s">
        <v>708</v>
      </c>
      <c r="B246" t="s">
        <v>708</v>
      </c>
      <c r="C246" s="4"/>
      <c r="D246" t="s">
        <v>708</v>
      </c>
      <c r="E246" t="s">
        <v>708</v>
      </c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t="s">
        <v>708</v>
      </c>
      <c r="BA246" t="s">
        <v>708</v>
      </c>
      <c r="BB246" t="s">
        <v>708</v>
      </c>
      <c r="BC246" t="s">
        <v>708</v>
      </c>
    </row>
    <row r="247">
      <c r="A247" t="s">
        <v>708</v>
      </c>
      <c r="B247" t="s">
        <v>708</v>
      </c>
      <c r="C247" s="4"/>
      <c r="D247" t="s">
        <v>708</v>
      </c>
      <c r="E247" t="s">
        <v>708</v>
      </c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t="s">
        <v>708</v>
      </c>
      <c r="BA247" t="s">
        <v>708</v>
      </c>
      <c r="BB247" t="s">
        <v>708</v>
      </c>
      <c r="BC247" t="s">
        <v>708</v>
      </c>
    </row>
    <row r="248">
      <c r="A248" t="s">
        <v>708</v>
      </c>
      <c r="B248" t="s">
        <v>708</v>
      </c>
      <c r="C248" s="4"/>
      <c r="D248" t="s">
        <v>708</v>
      </c>
      <c r="E248" t="s">
        <v>708</v>
      </c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t="s">
        <v>708</v>
      </c>
      <c r="BA248" t="s">
        <v>708</v>
      </c>
      <c r="BB248" t="s">
        <v>708</v>
      </c>
      <c r="BC248" t="s">
        <v>708</v>
      </c>
    </row>
    <row r="249">
      <c r="A249" t="s">
        <v>708</v>
      </c>
      <c r="B249" t="s">
        <v>708</v>
      </c>
      <c r="C249" s="4"/>
      <c r="D249" t="s">
        <v>708</v>
      </c>
      <c r="E249" t="s">
        <v>708</v>
      </c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t="s">
        <v>708</v>
      </c>
      <c r="BA249" t="s">
        <v>708</v>
      </c>
      <c r="BB249" t="s">
        <v>708</v>
      </c>
      <c r="BC249" t="s">
        <v>708</v>
      </c>
    </row>
    <row r="250">
      <c r="A250" t="s">
        <v>708</v>
      </c>
      <c r="B250" t="s">
        <v>708</v>
      </c>
      <c r="C250" s="4"/>
      <c r="D250" t="s">
        <v>708</v>
      </c>
      <c r="E250" t="s">
        <v>708</v>
      </c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t="s">
        <v>708</v>
      </c>
      <c r="BA250" t="s">
        <v>708</v>
      </c>
      <c r="BB250" t="s">
        <v>708</v>
      </c>
      <c r="BC250" t="s">
        <v>708</v>
      </c>
    </row>
    <row r="251">
      <c r="A251" t="s">
        <v>708</v>
      </c>
      <c r="B251" t="s">
        <v>708</v>
      </c>
      <c r="C251" s="4"/>
      <c r="D251" t="s">
        <v>708</v>
      </c>
      <c r="E251" t="s">
        <v>708</v>
      </c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t="s">
        <v>708</v>
      </c>
      <c r="BA251" t="s">
        <v>708</v>
      </c>
      <c r="BB251" t="s">
        <v>708</v>
      </c>
      <c r="BC251" t="s">
        <v>708</v>
      </c>
    </row>
    <row r="252">
      <c r="A252" t="s">
        <v>708</v>
      </c>
      <c r="B252" t="s">
        <v>708</v>
      </c>
      <c r="C252" s="4"/>
      <c r="D252" t="s">
        <v>708</v>
      </c>
      <c r="E252" t="s">
        <v>708</v>
      </c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t="s">
        <v>708</v>
      </c>
      <c r="BA252" t="s">
        <v>708</v>
      </c>
      <c r="BB252" t="s">
        <v>708</v>
      </c>
      <c r="BC252" t="s">
        <v>708</v>
      </c>
    </row>
    <row r="253">
      <c r="A253" t="s">
        <v>708</v>
      </c>
      <c r="B253" t="s">
        <v>708</v>
      </c>
      <c r="C253" s="4"/>
      <c r="D253" t="s">
        <v>708</v>
      </c>
      <c r="E253" t="s">
        <v>708</v>
      </c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t="s">
        <v>708</v>
      </c>
      <c r="BA253" t="s">
        <v>708</v>
      </c>
      <c r="BB253" t="s">
        <v>708</v>
      </c>
      <c r="BC253" t="s">
        <v>708</v>
      </c>
    </row>
    <row r="254">
      <c r="A254" t="s">
        <v>708</v>
      </c>
      <c r="B254" t="s">
        <v>708</v>
      </c>
      <c r="C254" s="4"/>
      <c r="D254" t="s">
        <v>708</v>
      </c>
      <c r="E254" t="s">
        <v>708</v>
      </c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t="s">
        <v>708</v>
      </c>
      <c r="BA254" t="s">
        <v>708</v>
      </c>
      <c r="BB254" t="s">
        <v>708</v>
      </c>
      <c r="BC254" t="s">
        <v>708</v>
      </c>
    </row>
    <row r="255">
      <c r="A255" t="s">
        <v>708</v>
      </c>
      <c r="B255" t="s">
        <v>708</v>
      </c>
      <c r="C255" s="4"/>
      <c r="D255" t="s">
        <v>708</v>
      </c>
      <c r="E255" t="s">
        <v>708</v>
      </c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t="s">
        <v>708</v>
      </c>
      <c r="BA255" t="s">
        <v>708</v>
      </c>
      <c r="BB255" t="s">
        <v>708</v>
      </c>
      <c r="BC255" t="s">
        <v>708</v>
      </c>
    </row>
    <row r="256">
      <c r="A256" t="s">
        <v>708</v>
      </c>
      <c r="B256" t="s">
        <v>708</v>
      </c>
      <c r="C256" s="4"/>
      <c r="D256" t="s">
        <v>708</v>
      </c>
      <c r="E256" t="s">
        <v>708</v>
      </c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t="s">
        <v>708</v>
      </c>
      <c r="BA256" t="s">
        <v>708</v>
      </c>
      <c r="BB256" t="s">
        <v>708</v>
      </c>
      <c r="BC256" t="s">
        <v>708</v>
      </c>
    </row>
    <row r="257">
      <c r="A257" t="s">
        <v>708</v>
      </c>
      <c r="B257" t="s">
        <v>708</v>
      </c>
      <c r="C257" s="4"/>
      <c r="D257" t="s">
        <v>708</v>
      </c>
      <c r="E257" t="s">
        <v>708</v>
      </c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t="s">
        <v>708</v>
      </c>
      <c r="BA257" t="s">
        <v>708</v>
      </c>
      <c r="BB257" t="s">
        <v>708</v>
      </c>
      <c r="BC257" t="s">
        <v>708</v>
      </c>
    </row>
    <row r="258">
      <c r="A258" t="s">
        <v>708</v>
      </c>
      <c r="B258" t="s">
        <v>708</v>
      </c>
      <c r="C258" s="4"/>
      <c r="D258" t="s">
        <v>708</v>
      </c>
      <c r="E258" t="s">
        <v>708</v>
      </c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t="s">
        <v>708</v>
      </c>
      <c r="BA258" t="s">
        <v>708</v>
      </c>
      <c r="BB258" t="s">
        <v>708</v>
      </c>
      <c r="BC258" t="s">
        <v>708</v>
      </c>
    </row>
    <row r="259">
      <c r="A259" t="s">
        <v>708</v>
      </c>
      <c r="B259" t="s">
        <v>708</v>
      </c>
      <c r="C259" s="4"/>
      <c r="D259" t="s">
        <v>708</v>
      </c>
      <c r="E259" t="s">
        <v>708</v>
      </c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t="s">
        <v>708</v>
      </c>
      <c r="BA259" t="s">
        <v>708</v>
      </c>
      <c r="BB259" t="s">
        <v>708</v>
      </c>
      <c r="BC259" t="s">
        <v>708</v>
      </c>
    </row>
    <row r="260">
      <c r="A260" t="s">
        <v>708</v>
      </c>
      <c r="B260" t="s">
        <v>708</v>
      </c>
      <c r="C260" s="4"/>
      <c r="D260" t="s">
        <v>708</v>
      </c>
      <c r="E260" t="s">
        <v>708</v>
      </c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t="s">
        <v>708</v>
      </c>
      <c r="BA260" t="s">
        <v>708</v>
      </c>
      <c r="BB260" t="s">
        <v>708</v>
      </c>
      <c r="BC260" t="s">
        <v>708</v>
      </c>
    </row>
    <row r="261">
      <c r="A261" t="s">
        <v>708</v>
      </c>
      <c r="B261" t="s">
        <v>708</v>
      </c>
      <c r="C261" s="4"/>
      <c r="D261" t="s">
        <v>708</v>
      </c>
      <c r="E261" t="s">
        <v>708</v>
      </c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t="s">
        <v>708</v>
      </c>
      <c r="BA261" t="s">
        <v>708</v>
      </c>
      <c r="BB261" t="s">
        <v>708</v>
      </c>
      <c r="BC261" t="s">
        <v>708</v>
      </c>
    </row>
    <row r="262">
      <c r="A262" t="s">
        <v>708</v>
      </c>
      <c r="B262" t="s">
        <v>708</v>
      </c>
      <c r="C262" s="4"/>
      <c r="D262" t="s">
        <v>708</v>
      </c>
      <c r="E262" t="s">
        <v>708</v>
      </c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t="s">
        <v>708</v>
      </c>
      <c r="BA262" t="s">
        <v>708</v>
      </c>
      <c r="BB262" t="s">
        <v>708</v>
      </c>
      <c r="BC262" t="s">
        <v>708</v>
      </c>
    </row>
    <row r="263">
      <c r="A263" t="s">
        <v>708</v>
      </c>
      <c r="B263" t="s">
        <v>708</v>
      </c>
      <c r="C263" s="4"/>
      <c r="D263" t="s">
        <v>708</v>
      </c>
      <c r="E263" t="s">
        <v>708</v>
      </c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t="s">
        <v>708</v>
      </c>
      <c r="BA263" t="s">
        <v>708</v>
      </c>
      <c r="BB263" t="s">
        <v>708</v>
      </c>
      <c r="BC263" t="s">
        <v>708</v>
      </c>
    </row>
    <row r="264">
      <c r="A264" t="s">
        <v>708</v>
      </c>
      <c r="B264" t="s">
        <v>708</v>
      </c>
      <c r="C264" s="4"/>
      <c r="D264" t="s">
        <v>708</v>
      </c>
      <c r="E264" t="s">
        <v>708</v>
      </c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t="s">
        <v>708</v>
      </c>
      <c r="BA264" t="s">
        <v>708</v>
      </c>
      <c r="BB264" t="s">
        <v>708</v>
      </c>
      <c r="BC264" t="s">
        <v>708</v>
      </c>
    </row>
    <row r="265">
      <c r="A265" t="s">
        <v>708</v>
      </c>
      <c r="B265" t="s">
        <v>708</v>
      </c>
      <c r="C265" s="4"/>
      <c r="D265" t="s">
        <v>708</v>
      </c>
      <c r="E265" t="s">
        <v>708</v>
      </c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t="s">
        <v>708</v>
      </c>
      <c r="BA265" t="s">
        <v>708</v>
      </c>
      <c r="BB265" t="s">
        <v>708</v>
      </c>
      <c r="BC265" t="s">
        <v>708</v>
      </c>
    </row>
    <row r="266">
      <c r="A266" t="s">
        <v>708</v>
      </c>
      <c r="B266" t="s">
        <v>708</v>
      </c>
      <c r="C266" s="4"/>
      <c r="D266" t="s">
        <v>708</v>
      </c>
      <c r="E266" t="s">
        <v>708</v>
      </c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t="s">
        <v>708</v>
      </c>
      <c r="BA266" t="s">
        <v>708</v>
      </c>
      <c r="BB266" t="s">
        <v>708</v>
      </c>
      <c r="BC266" t="s">
        <v>708</v>
      </c>
    </row>
    <row r="267">
      <c r="A267" t="s">
        <v>708</v>
      </c>
      <c r="B267" t="s">
        <v>708</v>
      </c>
      <c r="C267" s="4"/>
      <c r="D267" t="s">
        <v>708</v>
      </c>
      <c r="E267" t="s">
        <v>708</v>
      </c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t="s">
        <v>708</v>
      </c>
      <c r="BA267" t="s">
        <v>708</v>
      </c>
      <c r="BB267" t="s">
        <v>708</v>
      </c>
      <c r="BC267" t="s">
        <v>708</v>
      </c>
    </row>
    <row r="268">
      <c r="A268" t="s">
        <v>708</v>
      </c>
      <c r="B268" t="s">
        <v>708</v>
      </c>
      <c r="C268" s="4"/>
      <c r="D268" t="s">
        <v>708</v>
      </c>
      <c r="E268" t="s">
        <v>708</v>
      </c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t="s">
        <v>708</v>
      </c>
      <c r="BA268" t="s">
        <v>708</v>
      </c>
      <c r="BB268" t="s">
        <v>708</v>
      </c>
      <c r="BC268" t="s">
        <v>708</v>
      </c>
    </row>
    <row r="269">
      <c r="A269" t="s">
        <v>708</v>
      </c>
      <c r="B269" t="s">
        <v>708</v>
      </c>
      <c r="C269" s="4"/>
      <c r="D269" t="s">
        <v>708</v>
      </c>
      <c r="E269" t="s">
        <v>708</v>
      </c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t="s">
        <v>708</v>
      </c>
      <c r="BA269" t="s">
        <v>708</v>
      </c>
      <c r="BB269" t="s">
        <v>708</v>
      </c>
      <c r="BC269" t="s">
        <v>708</v>
      </c>
    </row>
    <row r="270">
      <c r="A270" t="s">
        <v>708</v>
      </c>
      <c r="B270" t="s">
        <v>708</v>
      </c>
      <c r="C270" s="4"/>
      <c r="D270" t="s">
        <v>708</v>
      </c>
      <c r="E270" t="s">
        <v>708</v>
      </c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t="s">
        <v>708</v>
      </c>
      <c r="BA270" t="s">
        <v>708</v>
      </c>
      <c r="BB270" t="s">
        <v>708</v>
      </c>
      <c r="BC270" t="s">
        <v>708</v>
      </c>
    </row>
    <row r="271">
      <c r="A271" t="s">
        <v>708</v>
      </c>
      <c r="B271" t="s">
        <v>708</v>
      </c>
      <c r="C271" s="4"/>
      <c r="D271" t="s">
        <v>708</v>
      </c>
      <c r="E271" t="s">
        <v>708</v>
      </c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t="s">
        <v>708</v>
      </c>
      <c r="BA271" t="s">
        <v>708</v>
      </c>
      <c r="BB271" t="s">
        <v>708</v>
      </c>
      <c r="BC271" t="s">
        <v>708</v>
      </c>
    </row>
    <row r="272">
      <c r="A272" t="s">
        <v>708</v>
      </c>
      <c r="B272" t="s">
        <v>708</v>
      </c>
      <c r="C272" s="4"/>
      <c r="D272" t="s">
        <v>708</v>
      </c>
      <c r="E272" t="s">
        <v>708</v>
      </c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t="s">
        <v>708</v>
      </c>
      <c r="BA272" t="s">
        <v>708</v>
      </c>
      <c r="BB272" t="s">
        <v>708</v>
      </c>
      <c r="BC272" t="s">
        <v>708</v>
      </c>
    </row>
    <row r="273">
      <c r="A273" t="s">
        <v>708</v>
      </c>
      <c r="B273" t="s">
        <v>708</v>
      </c>
      <c r="C273" s="4"/>
      <c r="D273" t="s">
        <v>708</v>
      </c>
      <c r="E273" t="s">
        <v>708</v>
      </c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t="s">
        <v>708</v>
      </c>
      <c r="BA273" t="s">
        <v>708</v>
      </c>
      <c r="BB273" t="s">
        <v>708</v>
      </c>
      <c r="BC273" t="s">
        <v>708</v>
      </c>
    </row>
    <row r="274">
      <c r="A274" t="s">
        <v>708</v>
      </c>
      <c r="B274" t="s">
        <v>708</v>
      </c>
      <c r="C274" s="4"/>
      <c r="D274" t="s">
        <v>708</v>
      </c>
      <c r="E274" t="s">
        <v>708</v>
      </c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t="s">
        <v>708</v>
      </c>
      <c r="BA274" t="s">
        <v>708</v>
      </c>
      <c r="BB274" t="s">
        <v>708</v>
      </c>
      <c r="BC274" t="s">
        <v>708</v>
      </c>
    </row>
    <row r="275">
      <c r="A275" t="s">
        <v>708</v>
      </c>
      <c r="B275" t="s">
        <v>708</v>
      </c>
      <c r="C275" s="4"/>
      <c r="D275" t="s">
        <v>708</v>
      </c>
      <c r="E275" t="s">
        <v>708</v>
      </c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t="s">
        <v>708</v>
      </c>
      <c r="BA275" t="s">
        <v>708</v>
      </c>
      <c r="BB275" t="s">
        <v>708</v>
      </c>
      <c r="BC275" t="s">
        <v>708</v>
      </c>
    </row>
    <row r="276">
      <c r="A276" t="s">
        <v>708</v>
      </c>
      <c r="B276" t="s">
        <v>708</v>
      </c>
      <c r="C276" s="4"/>
      <c r="D276" t="s">
        <v>708</v>
      </c>
      <c r="E276" t="s">
        <v>708</v>
      </c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t="s">
        <v>708</v>
      </c>
      <c r="BA276" t="s">
        <v>708</v>
      </c>
      <c r="BB276" t="s">
        <v>708</v>
      </c>
      <c r="BC276" t="s">
        <v>708</v>
      </c>
    </row>
    <row r="277">
      <c r="A277" t="s">
        <v>708</v>
      </c>
      <c r="B277" t="s">
        <v>708</v>
      </c>
      <c r="C277" s="4"/>
      <c r="D277" t="s">
        <v>708</v>
      </c>
      <c r="E277" t="s">
        <v>708</v>
      </c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t="s">
        <v>708</v>
      </c>
      <c r="BA277" t="s">
        <v>708</v>
      </c>
      <c r="BB277" t="s">
        <v>708</v>
      </c>
      <c r="BC277" t="s">
        <v>708</v>
      </c>
    </row>
    <row r="278">
      <c r="A278" t="s">
        <v>708</v>
      </c>
      <c r="B278" t="s">
        <v>708</v>
      </c>
      <c r="C278" s="4"/>
      <c r="D278" t="s">
        <v>708</v>
      </c>
      <c r="E278" t="s">
        <v>708</v>
      </c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t="s">
        <v>708</v>
      </c>
      <c r="BA278" t="s">
        <v>708</v>
      </c>
      <c r="BB278" t="s">
        <v>708</v>
      </c>
      <c r="BC278" t="s">
        <v>708</v>
      </c>
    </row>
    <row r="279">
      <c r="A279" t="s">
        <v>708</v>
      </c>
      <c r="B279" t="s">
        <v>708</v>
      </c>
      <c r="C279" s="4"/>
      <c r="D279" t="s">
        <v>708</v>
      </c>
      <c r="E279" t="s">
        <v>708</v>
      </c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t="s">
        <v>708</v>
      </c>
      <c r="BA279" t="s">
        <v>708</v>
      </c>
      <c r="BB279" t="s">
        <v>708</v>
      </c>
      <c r="BC279" t="s">
        <v>708</v>
      </c>
    </row>
    <row r="280">
      <c r="A280" t="s">
        <v>708</v>
      </c>
      <c r="B280" t="s">
        <v>708</v>
      </c>
      <c r="C280" s="4"/>
      <c r="D280" t="s">
        <v>708</v>
      </c>
      <c r="E280" t="s">
        <v>708</v>
      </c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t="s">
        <v>708</v>
      </c>
      <c r="BA280" t="s">
        <v>708</v>
      </c>
      <c r="BB280" t="s">
        <v>708</v>
      </c>
      <c r="BC280" t="s">
        <v>708</v>
      </c>
    </row>
    <row r="281">
      <c r="A281" t="s">
        <v>708</v>
      </c>
      <c r="B281" t="s">
        <v>708</v>
      </c>
      <c r="C281" s="4"/>
      <c r="D281" t="s">
        <v>708</v>
      </c>
      <c r="E281" t="s">
        <v>708</v>
      </c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t="s">
        <v>708</v>
      </c>
      <c r="BA281" t="s">
        <v>708</v>
      </c>
      <c r="BB281" t="s">
        <v>708</v>
      </c>
      <c r="BC281" t="s">
        <v>708</v>
      </c>
    </row>
    <row r="282">
      <c r="A282" t="s">
        <v>708</v>
      </c>
      <c r="B282" t="s">
        <v>708</v>
      </c>
      <c r="C282" s="4"/>
      <c r="D282" t="s">
        <v>708</v>
      </c>
      <c r="E282" t="s">
        <v>708</v>
      </c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t="s">
        <v>708</v>
      </c>
      <c r="BA282" t="s">
        <v>708</v>
      </c>
      <c r="BB282" t="s">
        <v>708</v>
      </c>
      <c r="BC282" t="s">
        <v>708</v>
      </c>
    </row>
    <row r="283">
      <c r="A283" t="s">
        <v>708</v>
      </c>
      <c r="B283" t="s">
        <v>708</v>
      </c>
      <c r="C283" s="4"/>
      <c r="D283" t="s">
        <v>708</v>
      </c>
      <c r="E283" t="s">
        <v>708</v>
      </c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t="s">
        <v>708</v>
      </c>
      <c r="BA283" t="s">
        <v>708</v>
      </c>
      <c r="BB283" t="s">
        <v>708</v>
      </c>
      <c r="BC283" t="s">
        <v>708</v>
      </c>
    </row>
    <row r="284">
      <c r="A284" t="s">
        <v>708</v>
      </c>
      <c r="B284" t="s">
        <v>708</v>
      </c>
      <c r="C284" s="4"/>
      <c r="D284" t="s">
        <v>708</v>
      </c>
      <c r="E284" t="s">
        <v>708</v>
      </c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t="s">
        <v>708</v>
      </c>
      <c r="BA284" t="s">
        <v>708</v>
      </c>
      <c r="BB284" t="s">
        <v>708</v>
      </c>
      <c r="BC284" t="s">
        <v>708</v>
      </c>
    </row>
    <row r="285">
      <c r="A285" t="s">
        <v>708</v>
      </c>
      <c r="B285" t="s">
        <v>708</v>
      </c>
      <c r="C285" s="4"/>
      <c r="D285" t="s">
        <v>708</v>
      </c>
      <c r="E285" t="s">
        <v>708</v>
      </c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t="s">
        <v>708</v>
      </c>
      <c r="BA285" t="s">
        <v>708</v>
      </c>
      <c r="BB285" t="s">
        <v>708</v>
      </c>
      <c r="BC285" t="s">
        <v>708</v>
      </c>
    </row>
    <row r="286">
      <c r="A286" t="s">
        <v>708</v>
      </c>
      <c r="B286" t="s">
        <v>708</v>
      </c>
      <c r="C286" s="4"/>
      <c r="D286" t="s">
        <v>708</v>
      </c>
      <c r="E286" t="s">
        <v>708</v>
      </c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t="s">
        <v>708</v>
      </c>
      <c r="BA286" t="s">
        <v>708</v>
      </c>
      <c r="BB286" t="s">
        <v>708</v>
      </c>
      <c r="BC286" t="s">
        <v>708</v>
      </c>
    </row>
    <row r="287">
      <c r="A287" t="s">
        <v>708</v>
      </c>
      <c r="B287" t="s">
        <v>708</v>
      </c>
      <c r="C287" s="4"/>
      <c r="D287" t="s">
        <v>708</v>
      </c>
      <c r="E287" t="s">
        <v>708</v>
      </c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t="s">
        <v>708</v>
      </c>
      <c r="BA287" t="s">
        <v>708</v>
      </c>
      <c r="BB287" t="s">
        <v>708</v>
      </c>
      <c r="BC287" t="s">
        <v>708</v>
      </c>
    </row>
    <row r="288">
      <c r="A288" t="s">
        <v>708</v>
      </c>
      <c r="B288" t="s">
        <v>708</v>
      </c>
      <c r="C288" s="4"/>
      <c r="D288" t="s">
        <v>708</v>
      </c>
      <c r="E288" t="s">
        <v>708</v>
      </c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t="s">
        <v>708</v>
      </c>
      <c r="BA288" t="s">
        <v>708</v>
      </c>
      <c r="BB288" t="s">
        <v>708</v>
      </c>
      <c r="BC288" t="s">
        <v>708</v>
      </c>
    </row>
    <row r="289">
      <c r="A289" t="s">
        <v>708</v>
      </c>
      <c r="B289" t="s">
        <v>708</v>
      </c>
      <c r="C289" s="4"/>
      <c r="D289" t="s">
        <v>708</v>
      </c>
      <c r="E289" t="s">
        <v>708</v>
      </c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t="s">
        <v>708</v>
      </c>
      <c r="BA289" t="s">
        <v>708</v>
      </c>
      <c r="BB289" t="s">
        <v>708</v>
      </c>
      <c r="BC289" t="s">
        <v>708</v>
      </c>
    </row>
    <row r="290">
      <c r="A290" t="s">
        <v>708</v>
      </c>
      <c r="B290" t="s">
        <v>708</v>
      </c>
      <c r="C290" s="4"/>
      <c r="D290" t="s">
        <v>708</v>
      </c>
      <c r="E290" t="s">
        <v>708</v>
      </c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t="s">
        <v>708</v>
      </c>
      <c r="BA290" t="s">
        <v>708</v>
      </c>
      <c r="BB290" t="s">
        <v>708</v>
      </c>
      <c r="BC290" t="s">
        <v>708</v>
      </c>
    </row>
    <row r="291">
      <c r="A291" t="s">
        <v>708</v>
      </c>
      <c r="B291" t="s">
        <v>708</v>
      </c>
      <c r="C291" s="4"/>
      <c r="D291" t="s">
        <v>708</v>
      </c>
      <c r="E291" t="s">
        <v>708</v>
      </c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t="s">
        <v>708</v>
      </c>
      <c r="BA291" t="s">
        <v>708</v>
      </c>
      <c r="BB291" t="s">
        <v>708</v>
      </c>
      <c r="BC291" t="s">
        <v>708</v>
      </c>
    </row>
    <row r="292">
      <c r="A292" t="s">
        <v>708</v>
      </c>
      <c r="B292" t="s">
        <v>708</v>
      </c>
      <c r="C292" s="4"/>
      <c r="D292" t="s">
        <v>708</v>
      </c>
      <c r="E292" t="s">
        <v>708</v>
      </c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t="s">
        <v>708</v>
      </c>
      <c r="BA292" t="s">
        <v>708</v>
      </c>
      <c r="BB292" t="s">
        <v>708</v>
      </c>
      <c r="BC292" t="s">
        <v>708</v>
      </c>
    </row>
    <row r="293">
      <c r="A293" t="s">
        <v>708</v>
      </c>
      <c r="B293" t="s">
        <v>708</v>
      </c>
      <c r="C293" s="4"/>
      <c r="D293" t="s">
        <v>708</v>
      </c>
      <c r="E293" t="s">
        <v>708</v>
      </c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t="s">
        <v>708</v>
      </c>
      <c r="BA293" t="s">
        <v>708</v>
      </c>
      <c r="BB293" t="s">
        <v>708</v>
      </c>
      <c r="BC293" t="s">
        <v>708</v>
      </c>
    </row>
    <row r="294">
      <c r="A294" t="s">
        <v>708</v>
      </c>
      <c r="B294" t="s">
        <v>708</v>
      </c>
      <c r="C294" s="4"/>
      <c r="D294" t="s">
        <v>708</v>
      </c>
      <c r="E294" t="s">
        <v>708</v>
      </c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t="s">
        <v>708</v>
      </c>
      <c r="BA294" t="s">
        <v>708</v>
      </c>
      <c r="BB294" t="s">
        <v>708</v>
      </c>
      <c r="BC294" t="s">
        <v>708</v>
      </c>
    </row>
    <row r="295">
      <c r="A295" t="s">
        <v>708</v>
      </c>
      <c r="B295" t="s">
        <v>708</v>
      </c>
      <c r="C295" s="4"/>
      <c r="D295" t="s">
        <v>708</v>
      </c>
      <c r="E295" t="s">
        <v>708</v>
      </c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t="s">
        <v>708</v>
      </c>
      <c r="BA295" t="s">
        <v>708</v>
      </c>
      <c r="BB295" t="s">
        <v>708</v>
      </c>
      <c r="BC295" t="s">
        <v>708</v>
      </c>
    </row>
    <row r="296">
      <c r="A296" t="s">
        <v>708</v>
      </c>
      <c r="B296" t="s">
        <v>708</v>
      </c>
      <c r="C296" s="4"/>
      <c r="D296" t="s">
        <v>708</v>
      </c>
      <c r="E296" t="s">
        <v>708</v>
      </c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t="s">
        <v>708</v>
      </c>
      <c r="BA296" t="s">
        <v>708</v>
      </c>
      <c r="BB296" t="s">
        <v>708</v>
      </c>
      <c r="BC296" t="s">
        <v>708</v>
      </c>
    </row>
    <row r="297">
      <c r="A297" t="s">
        <v>708</v>
      </c>
      <c r="B297" t="s">
        <v>708</v>
      </c>
      <c r="C297" s="4"/>
      <c r="D297" t="s">
        <v>708</v>
      </c>
      <c r="E297" t="s">
        <v>708</v>
      </c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t="s">
        <v>708</v>
      </c>
      <c r="BA297" t="s">
        <v>708</v>
      </c>
      <c r="BB297" t="s">
        <v>708</v>
      </c>
      <c r="BC297" t="s">
        <v>708</v>
      </c>
    </row>
    <row r="298">
      <c r="A298" t="s">
        <v>708</v>
      </c>
      <c r="B298" t="s">
        <v>708</v>
      </c>
      <c r="C298" s="4"/>
      <c r="D298" t="s">
        <v>708</v>
      </c>
      <c r="E298" t="s">
        <v>708</v>
      </c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t="s">
        <v>708</v>
      </c>
      <c r="BA298" t="s">
        <v>708</v>
      </c>
      <c r="BB298" t="s">
        <v>708</v>
      </c>
      <c r="BC298" t="s">
        <v>708</v>
      </c>
    </row>
    <row r="299">
      <c r="A299" t="s">
        <v>708</v>
      </c>
      <c r="B299" t="s">
        <v>708</v>
      </c>
      <c r="C299" s="4"/>
      <c r="D299" t="s">
        <v>708</v>
      </c>
      <c r="E299" t="s">
        <v>708</v>
      </c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t="s">
        <v>708</v>
      </c>
      <c r="BA299" t="s">
        <v>708</v>
      </c>
      <c r="BB299" t="s">
        <v>708</v>
      </c>
      <c r="BC299" t="s">
        <v>708</v>
      </c>
    </row>
    <row r="300">
      <c r="A300" t="s">
        <v>708</v>
      </c>
      <c r="B300" t="s">
        <v>708</v>
      </c>
      <c r="C300" s="4"/>
      <c r="D300" t="s">
        <v>708</v>
      </c>
      <c r="E300" t="s">
        <v>708</v>
      </c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t="s">
        <v>708</v>
      </c>
      <c r="BA300" t="s">
        <v>708</v>
      </c>
      <c r="BB300" t="s">
        <v>708</v>
      </c>
      <c r="BC300" t="s">
        <v>708</v>
      </c>
    </row>
    <row r="301">
      <c r="A301" t="s">
        <v>708</v>
      </c>
      <c r="B301" t="s">
        <v>708</v>
      </c>
      <c r="C301" s="4"/>
      <c r="D301" t="s">
        <v>708</v>
      </c>
      <c r="E301" t="s">
        <v>708</v>
      </c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t="s">
        <v>708</v>
      </c>
      <c r="BA301" t="s">
        <v>708</v>
      </c>
      <c r="BB301" t="s">
        <v>708</v>
      </c>
      <c r="BC301" t="s">
        <v>708</v>
      </c>
    </row>
    <row r="302">
      <c r="A302" t="s">
        <v>708</v>
      </c>
      <c r="B302" t="s">
        <v>708</v>
      </c>
      <c r="C302" s="4"/>
      <c r="D302" t="s">
        <v>708</v>
      </c>
      <c r="E302" t="s">
        <v>708</v>
      </c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t="s">
        <v>708</v>
      </c>
      <c r="BA302" t="s">
        <v>708</v>
      </c>
      <c r="BB302" t="s">
        <v>708</v>
      </c>
      <c r="BC302" t="s">
        <v>708</v>
      </c>
    </row>
    <row r="303">
      <c r="A303" t="s">
        <v>708</v>
      </c>
      <c r="B303" t="s">
        <v>708</v>
      </c>
      <c r="C303" s="4"/>
      <c r="D303" t="s">
        <v>708</v>
      </c>
      <c r="E303" t="s">
        <v>708</v>
      </c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t="s">
        <v>708</v>
      </c>
      <c r="BA303" t="s">
        <v>708</v>
      </c>
      <c r="BB303" t="s">
        <v>708</v>
      </c>
      <c r="BC303" t="s">
        <v>708</v>
      </c>
    </row>
    <row r="304">
      <c r="A304" t="s">
        <v>708</v>
      </c>
      <c r="B304" t="s">
        <v>708</v>
      </c>
      <c r="C304" s="4"/>
      <c r="D304" t="s">
        <v>708</v>
      </c>
      <c r="E304" t="s">
        <v>708</v>
      </c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t="s">
        <v>708</v>
      </c>
      <c r="BA304" t="s">
        <v>708</v>
      </c>
      <c r="BB304" t="s">
        <v>708</v>
      </c>
      <c r="BC304" t="s">
        <v>708</v>
      </c>
    </row>
    <row r="305">
      <c r="A305" t="s">
        <v>708</v>
      </c>
      <c r="B305" t="s">
        <v>708</v>
      </c>
      <c r="C305" s="4"/>
      <c r="D305" t="s">
        <v>708</v>
      </c>
      <c r="E305" t="s">
        <v>708</v>
      </c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t="s">
        <v>708</v>
      </c>
      <c r="BA305" t="s">
        <v>708</v>
      </c>
      <c r="BB305" t="s">
        <v>708</v>
      </c>
      <c r="BC305" t="s">
        <v>708</v>
      </c>
    </row>
    <row r="306">
      <c r="A306" t="s">
        <v>708</v>
      </c>
      <c r="B306" t="s">
        <v>708</v>
      </c>
      <c r="C306" s="4"/>
      <c r="D306" t="s">
        <v>708</v>
      </c>
      <c r="E306" t="s">
        <v>708</v>
      </c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t="s">
        <v>708</v>
      </c>
      <c r="BA306" t="s">
        <v>708</v>
      </c>
      <c r="BB306" t="s">
        <v>708</v>
      </c>
      <c r="BC306" t="s">
        <v>708</v>
      </c>
    </row>
    <row r="307">
      <c r="A307" t="s">
        <v>708</v>
      </c>
      <c r="B307" t="s">
        <v>708</v>
      </c>
      <c r="C307" s="4"/>
      <c r="D307" t="s">
        <v>708</v>
      </c>
      <c r="E307" t="s">
        <v>708</v>
      </c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t="s">
        <v>708</v>
      </c>
      <c r="BA307" t="s">
        <v>708</v>
      </c>
      <c r="BB307" t="s">
        <v>708</v>
      </c>
      <c r="BC307" t="s">
        <v>708</v>
      </c>
    </row>
    <row r="308">
      <c r="A308" t="s">
        <v>708</v>
      </c>
      <c r="B308" t="s">
        <v>708</v>
      </c>
      <c r="C308" s="4"/>
      <c r="D308" t="s">
        <v>708</v>
      </c>
      <c r="E308" t="s">
        <v>708</v>
      </c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t="s">
        <v>708</v>
      </c>
      <c r="BA308" t="s">
        <v>708</v>
      </c>
      <c r="BB308" t="s">
        <v>708</v>
      </c>
      <c r="BC308" t="s">
        <v>708</v>
      </c>
    </row>
    <row r="309">
      <c r="A309" t="s">
        <v>708</v>
      </c>
      <c r="B309" t="s">
        <v>708</v>
      </c>
      <c r="C309" s="4"/>
      <c r="D309" t="s">
        <v>708</v>
      </c>
      <c r="E309" t="s">
        <v>708</v>
      </c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t="s">
        <v>708</v>
      </c>
      <c r="BA309" t="s">
        <v>708</v>
      </c>
      <c r="BB309" t="s">
        <v>708</v>
      </c>
      <c r="BC309" t="s">
        <v>708</v>
      </c>
    </row>
    <row r="310">
      <c r="A310" t="s">
        <v>708</v>
      </c>
      <c r="B310" t="s">
        <v>708</v>
      </c>
      <c r="C310" s="4"/>
      <c r="D310" t="s">
        <v>708</v>
      </c>
      <c r="E310" t="s">
        <v>708</v>
      </c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t="s">
        <v>708</v>
      </c>
      <c r="BA310" t="s">
        <v>708</v>
      </c>
      <c r="BB310" t="s">
        <v>708</v>
      </c>
      <c r="BC310" t="s">
        <v>708</v>
      </c>
    </row>
    <row r="311">
      <c r="A311" t="s">
        <v>708</v>
      </c>
      <c r="B311" t="s">
        <v>708</v>
      </c>
      <c r="C311" s="4"/>
      <c r="D311" t="s">
        <v>708</v>
      </c>
      <c r="E311" t="s">
        <v>708</v>
      </c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t="s">
        <v>708</v>
      </c>
      <c r="BA311" t="s">
        <v>708</v>
      </c>
      <c r="BB311" t="s">
        <v>708</v>
      </c>
      <c r="BC311" t="s">
        <v>708</v>
      </c>
    </row>
    <row r="312">
      <c r="A312" t="s">
        <v>708</v>
      </c>
      <c r="B312" t="s">
        <v>708</v>
      </c>
      <c r="C312" s="4"/>
      <c r="D312" t="s">
        <v>708</v>
      </c>
      <c r="E312" t="s">
        <v>708</v>
      </c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t="s">
        <v>708</v>
      </c>
      <c r="BA312" t="s">
        <v>708</v>
      </c>
      <c r="BB312" t="s">
        <v>708</v>
      </c>
      <c r="BC312" t="s">
        <v>708</v>
      </c>
    </row>
    <row r="313">
      <c r="A313" t="s">
        <v>708</v>
      </c>
      <c r="B313" t="s">
        <v>708</v>
      </c>
      <c r="C313" s="4"/>
      <c r="D313" t="s">
        <v>708</v>
      </c>
      <c r="E313" t="s">
        <v>708</v>
      </c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t="s">
        <v>708</v>
      </c>
      <c r="BA313" t="s">
        <v>708</v>
      </c>
      <c r="BB313" t="s">
        <v>708</v>
      </c>
      <c r="BC313" t="s">
        <v>708</v>
      </c>
    </row>
    <row r="314">
      <c r="A314" t="s">
        <v>708</v>
      </c>
      <c r="B314" t="s">
        <v>708</v>
      </c>
      <c r="C314" s="4"/>
      <c r="D314" t="s">
        <v>708</v>
      </c>
      <c r="E314" t="s">
        <v>708</v>
      </c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t="s">
        <v>708</v>
      </c>
      <c r="BA314" t="s">
        <v>708</v>
      </c>
      <c r="BB314" t="s">
        <v>708</v>
      </c>
      <c r="BC314" t="s">
        <v>708</v>
      </c>
    </row>
    <row r="315">
      <c r="A315" t="s">
        <v>708</v>
      </c>
      <c r="B315" t="s">
        <v>708</v>
      </c>
      <c r="C315" s="4"/>
      <c r="D315" t="s">
        <v>708</v>
      </c>
      <c r="E315" t="s">
        <v>708</v>
      </c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t="s">
        <v>708</v>
      </c>
      <c r="BA315" t="s">
        <v>708</v>
      </c>
      <c r="BB315" t="s">
        <v>708</v>
      </c>
      <c r="BC315" t="s">
        <v>708</v>
      </c>
    </row>
    <row r="316">
      <c r="A316" t="s">
        <v>708</v>
      </c>
      <c r="B316" t="s">
        <v>708</v>
      </c>
      <c r="C316" s="4"/>
      <c r="D316" t="s">
        <v>708</v>
      </c>
      <c r="E316" t="s">
        <v>708</v>
      </c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t="s">
        <v>708</v>
      </c>
      <c r="BA316" t="s">
        <v>708</v>
      </c>
      <c r="BB316" t="s">
        <v>708</v>
      </c>
      <c r="BC316" t="s">
        <v>708</v>
      </c>
    </row>
    <row r="317">
      <c r="A317" t="s">
        <v>708</v>
      </c>
      <c r="B317" t="s">
        <v>708</v>
      </c>
      <c r="C317" s="4"/>
      <c r="D317" t="s">
        <v>708</v>
      </c>
      <c r="E317" t="s">
        <v>708</v>
      </c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t="s">
        <v>708</v>
      </c>
      <c r="BA317" t="s">
        <v>708</v>
      </c>
      <c r="BB317" t="s">
        <v>708</v>
      </c>
      <c r="BC317" t="s">
        <v>708</v>
      </c>
    </row>
    <row r="318">
      <c r="A318" t="s">
        <v>708</v>
      </c>
      <c r="B318" t="s">
        <v>708</v>
      </c>
      <c r="C318" s="4"/>
      <c r="D318" t="s">
        <v>708</v>
      </c>
      <c r="E318" t="s">
        <v>708</v>
      </c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t="s">
        <v>708</v>
      </c>
      <c r="BA318" t="s">
        <v>708</v>
      </c>
      <c r="BB318" t="s">
        <v>708</v>
      </c>
      <c r="BC318" t="s">
        <v>708</v>
      </c>
    </row>
    <row r="319">
      <c r="A319" t="s">
        <v>708</v>
      </c>
      <c r="B319" t="s">
        <v>708</v>
      </c>
      <c r="C319" s="4"/>
      <c r="D319" t="s">
        <v>708</v>
      </c>
      <c r="E319" t="s">
        <v>708</v>
      </c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t="s">
        <v>708</v>
      </c>
      <c r="BA319" t="s">
        <v>708</v>
      </c>
      <c r="BB319" t="s">
        <v>708</v>
      </c>
      <c r="BC319" t="s">
        <v>708</v>
      </c>
    </row>
    <row r="320">
      <c r="A320" t="s">
        <v>708</v>
      </c>
      <c r="B320" t="s">
        <v>708</v>
      </c>
      <c r="C320" s="4"/>
      <c r="D320" t="s">
        <v>708</v>
      </c>
      <c r="E320" t="s">
        <v>708</v>
      </c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t="s">
        <v>708</v>
      </c>
      <c r="BA320" t="s">
        <v>708</v>
      </c>
      <c r="BB320" t="s">
        <v>708</v>
      </c>
      <c r="BC320" t="s">
        <v>708</v>
      </c>
    </row>
    <row r="321">
      <c r="A321" t="s">
        <v>708</v>
      </c>
      <c r="B321" t="s">
        <v>708</v>
      </c>
      <c r="C321" s="4"/>
      <c r="D321" t="s">
        <v>708</v>
      </c>
      <c r="E321" t="s">
        <v>708</v>
      </c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t="s">
        <v>708</v>
      </c>
      <c r="BA321" t="s">
        <v>708</v>
      </c>
      <c r="BB321" t="s">
        <v>708</v>
      </c>
      <c r="BC321" t="s">
        <v>708</v>
      </c>
    </row>
    <row r="322">
      <c r="A322" t="s">
        <v>708</v>
      </c>
      <c r="B322" t="s">
        <v>708</v>
      </c>
      <c r="C322" s="4"/>
      <c r="D322" t="s">
        <v>708</v>
      </c>
      <c r="E322" t="s">
        <v>708</v>
      </c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t="s">
        <v>708</v>
      </c>
      <c r="BA322" t="s">
        <v>708</v>
      </c>
      <c r="BB322" t="s">
        <v>708</v>
      </c>
      <c r="BC322" t="s">
        <v>708</v>
      </c>
    </row>
    <row r="323">
      <c r="A323" t="s">
        <v>708</v>
      </c>
      <c r="B323" t="s">
        <v>708</v>
      </c>
      <c r="C323" s="4"/>
      <c r="D323" t="s">
        <v>708</v>
      </c>
      <c r="E323" t="s">
        <v>708</v>
      </c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t="s">
        <v>708</v>
      </c>
      <c r="BA323" t="s">
        <v>708</v>
      </c>
      <c r="BB323" t="s">
        <v>708</v>
      </c>
      <c r="BC323" t="s">
        <v>708</v>
      </c>
    </row>
    <row r="324">
      <c r="A324" t="s">
        <v>708</v>
      </c>
      <c r="B324" t="s">
        <v>708</v>
      </c>
      <c r="C324" s="4"/>
      <c r="D324" t="s">
        <v>708</v>
      </c>
      <c r="E324" t="s">
        <v>708</v>
      </c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t="s">
        <v>708</v>
      </c>
      <c r="BA324" t="s">
        <v>708</v>
      </c>
      <c r="BB324" t="s">
        <v>708</v>
      </c>
      <c r="BC324" t="s">
        <v>708</v>
      </c>
    </row>
    <row r="325">
      <c r="A325" t="s">
        <v>708</v>
      </c>
      <c r="B325" t="s">
        <v>708</v>
      </c>
      <c r="C325" s="4"/>
      <c r="D325" t="s">
        <v>708</v>
      </c>
      <c r="E325" t="s">
        <v>708</v>
      </c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t="s">
        <v>708</v>
      </c>
      <c r="BA325" t="s">
        <v>708</v>
      </c>
      <c r="BB325" t="s">
        <v>708</v>
      </c>
      <c r="BC325" t="s">
        <v>708</v>
      </c>
    </row>
    <row r="326">
      <c r="A326" t="s">
        <v>708</v>
      </c>
      <c r="B326" t="s">
        <v>708</v>
      </c>
      <c r="C326" s="4"/>
      <c r="D326" t="s">
        <v>708</v>
      </c>
      <c r="E326" t="s">
        <v>708</v>
      </c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t="s">
        <v>708</v>
      </c>
      <c r="BA326" t="s">
        <v>708</v>
      </c>
      <c r="BB326" t="s">
        <v>708</v>
      </c>
      <c r="BC326" t="s">
        <v>708</v>
      </c>
    </row>
    <row r="327">
      <c r="A327" t="s">
        <v>708</v>
      </c>
      <c r="B327" t="s">
        <v>708</v>
      </c>
      <c r="C327" s="4"/>
      <c r="D327" t="s">
        <v>708</v>
      </c>
      <c r="E327" t="s">
        <v>708</v>
      </c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t="s">
        <v>708</v>
      </c>
      <c r="BA327" t="s">
        <v>708</v>
      </c>
      <c r="BB327" t="s">
        <v>708</v>
      </c>
      <c r="BC327" t="s">
        <v>708</v>
      </c>
    </row>
    <row r="328">
      <c r="A328" t="s">
        <v>708</v>
      </c>
      <c r="B328" t="s">
        <v>708</v>
      </c>
      <c r="C328" s="4"/>
      <c r="D328" t="s">
        <v>708</v>
      </c>
      <c r="E328" t="s">
        <v>708</v>
      </c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t="s">
        <v>708</v>
      </c>
      <c r="BA328" t="s">
        <v>708</v>
      </c>
      <c r="BB328" t="s">
        <v>708</v>
      </c>
      <c r="BC328" t="s">
        <v>708</v>
      </c>
    </row>
    <row r="329">
      <c r="A329" t="s">
        <v>708</v>
      </c>
      <c r="B329" t="s">
        <v>708</v>
      </c>
      <c r="C329" s="4"/>
      <c r="D329" t="s">
        <v>708</v>
      </c>
      <c r="E329" t="s">
        <v>708</v>
      </c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t="s">
        <v>708</v>
      </c>
      <c r="BA329" t="s">
        <v>708</v>
      </c>
      <c r="BB329" t="s">
        <v>708</v>
      </c>
      <c r="BC329" t="s">
        <v>708</v>
      </c>
    </row>
    <row r="330">
      <c r="A330" t="s">
        <v>708</v>
      </c>
      <c r="B330" t="s">
        <v>708</v>
      </c>
      <c r="C330" s="4"/>
      <c r="D330" t="s">
        <v>708</v>
      </c>
      <c r="E330" t="s">
        <v>708</v>
      </c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t="s">
        <v>708</v>
      </c>
      <c r="BA330" t="s">
        <v>708</v>
      </c>
      <c r="BB330" t="s">
        <v>708</v>
      </c>
      <c r="BC330" t="s">
        <v>708</v>
      </c>
    </row>
    <row r="331">
      <c r="A331" t="s">
        <v>708</v>
      </c>
      <c r="B331" t="s">
        <v>708</v>
      </c>
      <c r="C331" s="4"/>
      <c r="D331" t="s">
        <v>708</v>
      </c>
      <c r="E331" t="s">
        <v>708</v>
      </c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t="s">
        <v>708</v>
      </c>
      <c r="BA331" t="s">
        <v>708</v>
      </c>
      <c r="BB331" t="s">
        <v>708</v>
      </c>
      <c r="BC331" t="s">
        <v>708</v>
      </c>
    </row>
    <row r="332">
      <c r="A332" t="s">
        <v>708</v>
      </c>
      <c r="B332" t="s">
        <v>708</v>
      </c>
      <c r="C332" s="4"/>
      <c r="D332" t="s">
        <v>708</v>
      </c>
      <c r="E332" t="s">
        <v>708</v>
      </c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t="s">
        <v>708</v>
      </c>
      <c r="BA332" t="s">
        <v>708</v>
      </c>
      <c r="BB332" t="s">
        <v>708</v>
      </c>
      <c r="BC332" t="s">
        <v>708</v>
      </c>
    </row>
    <row r="333">
      <c r="A333" t="s">
        <v>708</v>
      </c>
      <c r="B333" t="s">
        <v>708</v>
      </c>
      <c r="C333" s="4"/>
      <c r="D333" t="s">
        <v>708</v>
      </c>
      <c r="E333" t="s">
        <v>708</v>
      </c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t="s">
        <v>708</v>
      </c>
      <c r="BA333" t="s">
        <v>708</v>
      </c>
      <c r="BB333" t="s">
        <v>708</v>
      </c>
      <c r="BC333" t="s">
        <v>708</v>
      </c>
    </row>
    <row r="334">
      <c r="A334" t="s">
        <v>708</v>
      </c>
      <c r="B334" t="s">
        <v>708</v>
      </c>
      <c r="C334" s="4"/>
      <c r="D334" t="s">
        <v>708</v>
      </c>
      <c r="E334" t="s">
        <v>708</v>
      </c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t="s">
        <v>708</v>
      </c>
      <c r="BA334" t="s">
        <v>708</v>
      </c>
      <c r="BB334" t="s">
        <v>708</v>
      </c>
      <c r="BC334" t="s">
        <v>708</v>
      </c>
    </row>
    <row r="335">
      <c r="A335" t="s">
        <v>708</v>
      </c>
      <c r="B335" t="s">
        <v>708</v>
      </c>
      <c r="C335" s="4"/>
      <c r="D335" t="s">
        <v>708</v>
      </c>
      <c r="E335" t="s">
        <v>708</v>
      </c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t="s">
        <v>708</v>
      </c>
      <c r="BA335" t="s">
        <v>708</v>
      </c>
      <c r="BB335" t="s">
        <v>708</v>
      </c>
      <c r="BC335" t="s">
        <v>708</v>
      </c>
    </row>
    <row r="336">
      <c r="A336" t="s">
        <v>708</v>
      </c>
      <c r="B336" t="s">
        <v>708</v>
      </c>
      <c r="C336" s="4"/>
      <c r="D336" t="s">
        <v>708</v>
      </c>
      <c r="E336" t="s">
        <v>708</v>
      </c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t="s">
        <v>708</v>
      </c>
      <c r="BA336" t="s">
        <v>708</v>
      </c>
      <c r="BB336" t="s">
        <v>708</v>
      </c>
      <c r="BC336" t="s">
        <v>708</v>
      </c>
    </row>
    <row r="337">
      <c r="A337" t="s">
        <v>708</v>
      </c>
      <c r="B337" t="s">
        <v>708</v>
      </c>
      <c r="C337" s="4"/>
      <c r="D337" t="s">
        <v>708</v>
      </c>
      <c r="E337" t="s">
        <v>708</v>
      </c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t="s">
        <v>708</v>
      </c>
      <c r="BA337" t="s">
        <v>708</v>
      </c>
      <c r="BB337" t="s">
        <v>708</v>
      </c>
      <c r="BC337" t="s">
        <v>708</v>
      </c>
    </row>
    <row r="338">
      <c r="A338" t="s">
        <v>708</v>
      </c>
      <c r="B338" t="s">
        <v>708</v>
      </c>
      <c r="C338" s="4"/>
      <c r="D338" t="s">
        <v>708</v>
      </c>
      <c r="E338" t="s">
        <v>708</v>
      </c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t="s">
        <v>708</v>
      </c>
      <c r="BA338" t="s">
        <v>708</v>
      </c>
      <c r="BB338" t="s">
        <v>708</v>
      </c>
      <c r="BC338" t="s">
        <v>708</v>
      </c>
    </row>
    <row r="339">
      <c r="A339" t="s">
        <v>708</v>
      </c>
      <c r="B339" t="s">
        <v>708</v>
      </c>
      <c r="C339" s="4"/>
      <c r="D339" t="s">
        <v>708</v>
      </c>
      <c r="E339" t="s">
        <v>708</v>
      </c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t="s">
        <v>708</v>
      </c>
      <c r="BA339" t="s">
        <v>708</v>
      </c>
      <c r="BB339" t="s">
        <v>708</v>
      </c>
      <c r="BC339" t="s">
        <v>708</v>
      </c>
    </row>
    <row r="340">
      <c r="A340" t="s">
        <v>708</v>
      </c>
      <c r="B340" t="s">
        <v>708</v>
      </c>
      <c r="C340" s="4"/>
      <c r="D340" t="s">
        <v>708</v>
      </c>
      <c r="E340" t="s">
        <v>708</v>
      </c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t="s">
        <v>708</v>
      </c>
      <c r="BA340" t="s">
        <v>708</v>
      </c>
      <c r="BB340" t="s">
        <v>708</v>
      </c>
      <c r="BC340" t="s">
        <v>708</v>
      </c>
    </row>
    <row r="341">
      <c r="A341" t="s">
        <v>708</v>
      </c>
      <c r="B341" t="s">
        <v>708</v>
      </c>
      <c r="C341" s="4"/>
      <c r="D341" t="s">
        <v>708</v>
      </c>
      <c r="E341" t="s">
        <v>708</v>
      </c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t="s">
        <v>708</v>
      </c>
      <c r="BA341" t="s">
        <v>708</v>
      </c>
      <c r="BB341" t="s">
        <v>708</v>
      </c>
      <c r="BC341" t="s">
        <v>708</v>
      </c>
    </row>
    <row r="342">
      <c r="A342" t="s">
        <v>708</v>
      </c>
      <c r="B342" t="s">
        <v>708</v>
      </c>
      <c r="C342" s="4"/>
      <c r="D342" t="s">
        <v>708</v>
      </c>
      <c r="E342" t="s">
        <v>708</v>
      </c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t="s">
        <v>708</v>
      </c>
      <c r="BA342" t="s">
        <v>708</v>
      </c>
      <c r="BB342" t="s">
        <v>708</v>
      </c>
      <c r="BC342" t="s">
        <v>708</v>
      </c>
    </row>
    <row r="343">
      <c r="A343" t="s">
        <v>708</v>
      </c>
      <c r="B343" t="s">
        <v>708</v>
      </c>
      <c r="C343" s="4"/>
      <c r="D343" t="s">
        <v>708</v>
      </c>
      <c r="E343" t="s">
        <v>708</v>
      </c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t="s">
        <v>708</v>
      </c>
      <c r="BA343" t="s">
        <v>708</v>
      </c>
      <c r="BB343" t="s">
        <v>708</v>
      </c>
      <c r="BC343" t="s">
        <v>708</v>
      </c>
    </row>
    <row r="344">
      <c r="A344" t="s">
        <v>708</v>
      </c>
      <c r="B344" t="s">
        <v>708</v>
      </c>
      <c r="C344" s="4"/>
      <c r="D344" t="s">
        <v>708</v>
      </c>
      <c r="E344" t="s">
        <v>708</v>
      </c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t="s">
        <v>708</v>
      </c>
      <c r="BA344" t="s">
        <v>708</v>
      </c>
      <c r="BB344" t="s">
        <v>708</v>
      </c>
      <c r="BC344" t="s">
        <v>708</v>
      </c>
    </row>
    <row r="345">
      <c r="A345" t="s">
        <v>708</v>
      </c>
      <c r="B345" t="s">
        <v>708</v>
      </c>
      <c r="C345" s="4"/>
      <c r="D345" t="s">
        <v>708</v>
      </c>
      <c r="E345" t="s">
        <v>708</v>
      </c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t="s">
        <v>708</v>
      </c>
      <c r="BA345" t="s">
        <v>708</v>
      </c>
      <c r="BB345" t="s">
        <v>708</v>
      </c>
      <c r="BC345" t="s">
        <v>708</v>
      </c>
    </row>
    <row r="346">
      <c r="A346" t="s">
        <v>708</v>
      </c>
      <c r="B346" t="s">
        <v>708</v>
      </c>
      <c r="C346" s="4"/>
      <c r="D346" t="s">
        <v>708</v>
      </c>
      <c r="E346" t="s">
        <v>708</v>
      </c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t="s">
        <v>708</v>
      </c>
      <c r="BA346" t="s">
        <v>708</v>
      </c>
      <c r="BB346" t="s">
        <v>708</v>
      </c>
      <c r="BC346" t="s">
        <v>708</v>
      </c>
    </row>
    <row r="347">
      <c r="A347" t="s">
        <v>708</v>
      </c>
      <c r="B347" t="s">
        <v>708</v>
      </c>
      <c r="C347" s="4"/>
      <c r="D347" t="s">
        <v>708</v>
      </c>
      <c r="E347" t="s">
        <v>708</v>
      </c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t="s">
        <v>708</v>
      </c>
      <c r="BA347" t="s">
        <v>708</v>
      </c>
      <c r="BB347" t="s">
        <v>708</v>
      </c>
      <c r="BC347" t="s">
        <v>708</v>
      </c>
    </row>
    <row r="348">
      <c r="A348" t="s">
        <v>708</v>
      </c>
      <c r="B348" t="s">
        <v>708</v>
      </c>
      <c r="C348" s="4"/>
      <c r="D348" t="s">
        <v>708</v>
      </c>
      <c r="E348" t="s">
        <v>708</v>
      </c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t="s">
        <v>708</v>
      </c>
      <c r="BA348" t="s">
        <v>708</v>
      </c>
      <c r="BB348" t="s">
        <v>708</v>
      </c>
      <c r="BC348" t="s">
        <v>708</v>
      </c>
    </row>
    <row r="349">
      <c r="A349" t="s">
        <v>708</v>
      </c>
      <c r="B349" t="s">
        <v>708</v>
      </c>
      <c r="C349" s="4"/>
      <c r="D349" t="s">
        <v>708</v>
      </c>
      <c r="E349" t="s">
        <v>708</v>
      </c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t="s">
        <v>708</v>
      </c>
      <c r="BA349" t="s">
        <v>708</v>
      </c>
      <c r="BB349" t="s">
        <v>708</v>
      </c>
      <c r="BC349" t="s">
        <v>708</v>
      </c>
    </row>
    <row r="350">
      <c r="A350" t="s">
        <v>708</v>
      </c>
      <c r="B350" t="s">
        <v>708</v>
      </c>
      <c r="C350" s="4"/>
      <c r="D350" t="s">
        <v>708</v>
      </c>
      <c r="E350" t="s">
        <v>708</v>
      </c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t="s">
        <v>708</v>
      </c>
      <c r="BA350" t="s">
        <v>708</v>
      </c>
      <c r="BB350" t="s">
        <v>708</v>
      </c>
      <c r="BC350" t="s">
        <v>708</v>
      </c>
    </row>
    <row r="351">
      <c r="A351" t="s">
        <v>708</v>
      </c>
      <c r="B351" t="s">
        <v>708</v>
      </c>
      <c r="C351" s="4"/>
      <c r="D351" t="s">
        <v>708</v>
      </c>
      <c r="E351" t="s">
        <v>708</v>
      </c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t="s">
        <v>708</v>
      </c>
      <c r="BA351" t="s">
        <v>708</v>
      </c>
      <c r="BB351" t="s">
        <v>708</v>
      </c>
      <c r="BC351" t="s">
        <v>708</v>
      </c>
    </row>
    <row r="352">
      <c r="A352" t="s">
        <v>708</v>
      </c>
      <c r="B352" t="s">
        <v>708</v>
      </c>
      <c r="C352" s="4"/>
      <c r="D352" t="s">
        <v>708</v>
      </c>
      <c r="E352" t="s">
        <v>708</v>
      </c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t="s">
        <v>708</v>
      </c>
      <c r="BA352" t="s">
        <v>708</v>
      </c>
      <c r="BB352" t="s">
        <v>708</v>
      </c>
      <c r="BC352" t="s">
        <v>708</v>
      </c>
    </row>
    <row r="353">
      <c r="A353" t="s">
        <v>708</v>
      </c>
      <c r="B353" t="s">
        <v>708</v>
      </c>
      <c r="C353" s="4"/>
      <c r="D353" t="s">
        <v>708</v>
      </c>
      <c r="E353" t="s">
        <v>708</v>
      </c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t="s">
        <v>708</v>
      </c>
      <c r="BA353" t="s">
        <v>708</v>
      </c>
      <c r="BB353" t="s">
        <v>708</v>
      </c>
      <c r="BC353" t="s">
        <v>708</v>
      </c>
    </row>
    <row r="354">
      <c r="A354" t="s">
        <v>708</v>
      </c>
      <c r="B354" t="s">
        <v>708</v>
      </c>
      <c r="C354" s="4"/>
      <c r="D354" t="s">
        <v>708</v>
      </c>
      <c r="E354" t="s">
        <v>708</v>
      </c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t="s">
        <v>708</v>
      </c>
      <c r="BA354" t="s">
        <v>708</v>
      </c>
      <c r="BB354" t="s">
        <v>708</v>
      </c>
      <c r="BC354" t="s">
        <v>708</v>
      </c>
    </row>
    <row r="355">
      <c r="A355" t="s">
        <v>708</v>
      </c>
      <c r="B355" t="s">
        <v>708</v>
      </c>
      <c r="C355" s="4"/>
      <c r="D355" t="s">
        <v>708</v>
      </c>
      <c r="E355" t="s">
        <v>708</v>
      </c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t="s">
        <v>708</v>
      </c>
      <c r="BA355" t="s">
        <v>708</v>
      </c>
      <c r="BB355" t="s">
        <v>708</v>
      </c>
      <c r="BC355" t="s">
        <v>708</v>
      </c>
    </row>
    <row r="356">
      <c r="A356" t="s">
        <v>708</v>
      </c>
      <c r="B356" t="s">
        <v>708</v>
      </c>
      <c r="C356" s="4"/>
      <c r="D356" t="s">
        <v>708</v>
      </c>
      <c r="E356" t="s">
        <v>708</v>
      </c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t="s">
        <v>708</v>
      </c>
      <c r="BA356" t="s">
        <v>708</v>
      </c>
      <c r="BB356" t="s">
        <v>708</v>
      </c>
      <c r="BC356" t="s">
        <v>708</v>
      </c>
    </row>
    <row r="357">
      <c r="A357" t="s">
        <v>708</v>
      </c>
      <c r="B357" t="s">
        <v>708</v>
      </c>
      <c r="C357" s="4"/>
      <c r="D357" t="s">
        <v>708</v>
      </c>
      <c r="E357" t="s">
        <v>708</v>
      </c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t="s">
        <v>708</v>
      </c>
      <c r="BA357" t="s">
        <v>708</v>
      </c>
      <c r="BB357" t="s">
        <v>708</v>
      </c>
      <c r="BC357" t="s">
        <v>708</v>
      </c>
    </row>
    <row r="358">
      <c r="A358" t="s">
        <v>708</v>
      </c>
      <c r="B358" t="s">
        <v>708</v>
      </c>
      <c r="C358" s="4"/>
      <c r="D358" t="s">
        <v>708</v>
      </c>
      <c r="E358" t="s">
        <v>708</v>
      </c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t="s">
        <v>708</v>
      </c>
      <c r="BA358" t="s">
        <v>708</v>
      </c>
      <c r="BB358" t="s">
        <v>708</v>
      </c>
      <c r="BC358" t="s">
        <v>708</v>
      </c>
    </row>
    <row r="359">
      <c r="A359" t="s">
        <v>708</v>
      </c>
      <c r="B359" t="s">
        <v>708</v>
      </c>
      <c r="C359" s="4"/>
      <c r="D359" t="s">
        <v>708</v>
      </c>
      <c r="E359" t="s">
        <v>708</v>
      </c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t="s">
        <v>708</v>
      </c>
      <c r="BA359" t="s">
        <v>708</v>
      </c>
      <c r="BB359" t="s">
        <v>708</v>
      </c>
      <c r="BC359" t="s">
        <v>708</v>
      </c>
    </row>
    <row r="360">
      <c r="A360" t="s">
        <v>708</v>
      </c>
      <c r="B360" t="s">
        <v>708</v>
      </c>
      <c r="C360" s="4"/>
      <c r="D360" t="s">
        <v>708</v>
      </c>
      <c r="E360" t="s">
        <v>708</v>
      </c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t="s">
        <v>708</v>
      </c>
      <c r="BA360" t="s">
        <v>708</v>
      </c>
      <c r="BB360" t="s">
        <v>708</v>
      </c>
      <c r="BC360" t="s">
        <v>708</v>
      </c>
    </row>
  </sheetData>
  <dataValidations count="1">
    <dataValidation type="list" allowBlank="true" showInputMessage="true" showErrorMessage="true" sqref="L16">
      <formula1>OFFSET(A161, 0, 0, COUNTA($C$161:$C$420), 1)</formula1>
    </dataValidation>
  </dataValidations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BF471-C567-412A-B7E7-751A4237C54F}">
  <sheetPr codeName="Sheet51">
    <tabColor rgb="FF388E3C"/>
  </sheetPr>
  <dimension ref="A1:BE360"/>
  <sheetViews>
    <sheetView workbookViewId="0">
      <selection activeCell="C115" sqref="C115:C119"/>
    </sheetView>
  </sheetViews>
  <sheetFormatPr defaultRowHeight="14.4" x14ac:dyDescent="0.3"/>
  <cols>
    <col min="3" max="3" width="24.6640625" customWidth="true"/>
    <col min="12" max="12" width="17.88671875" customWidth="true"/>
    <col min="15" max="15" width="16.44140625" customWidth="true"/>
  </cols>
  <sheetData>
    <row r="1" s="14" customFormat="true" x14ac:dyDescent="0.3">
      <c r="A1" s="112" t="s">
        <v>226</v>
      </c>
    </row>
    <row r="2" s="14" customFormat="true" ht="23.4" x14ac:dyDescent="0.45">
      <c r="A2" s="169" t="s">
        <v>624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>
      <c r="L15" s="316" t="s">
        <v>387</v>
      </c>
    </row>
    <row r="16" s="14" customFormat="true" x14ac:dyDescent="0.3">
      <c r="L16" s="206" t="s">
        <v>564</v>
      </c>
    </row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ht="18" x14ac:dyDescent="0.35">
      <c r="A28" s="216" t="str">
        <f>CONCATENATE("Figure S10A: Sewer connections in ", L16, " (%)")</f>
        <v>Figure S10A: Sewer connections in [Select country] (%)</v>
      </c>
    </row>
    <row r="29" s="14" customFormat="true" x14ac:dyDescent="0.3">
      <c r="A29" s="19" t="s">
        <v>181</v>
      </c>
    </row>
    <row r="30" s="14" customFormat="true" x14ac:dyDescent="0.3"/>
    <row r="31" s="14" customFormat="true" x14ac:dyDescent="0.3">
      <c r="A31" s="88"/>
    </row>
    <row r="32" s="14" customFormat="true" x14ac:dyDescent="0.3">
      <c r="A32" s="88"/>
    </row>
    <row r="33" s="14" customFormat="true" x14ac:dyDescent="0.3">
      <c r="A33" s="88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</row>
    <row r="34" s="14" customFormat="true" x14ac:dyDescent="0.3"/>
    <row r="35" x14ac:dyDescent="0.3">
      <c r="A35" s="100" t="s">
        <v>213</v>
      </c>
      <c r="B35" s="100"/>
      <c r="C35" s="100"/>
      <c r="D35" s="100" t="s">
        <v>209</v>
      </c>
      <c r="E35" s="100"/>
      <c r="F35" s="100" t="s">
        <v>210</v>
      </c>
      <c r="G35" s="100"/>
      <c r="L35" t="s">
        <v>768</v>
      </c>
      <c r="M35" t="s">
        <v>821</v>
      </c>
    </row>
    <row r="36" x14ac:dyDescent="0.3">
      <c r="A36" s="207"/>
      <c r="B36" s="207"/>
      <c r="C36" s="207" t="s">
        <v>63</v>
      </c>
      <c r="D36" s="97" t="s">
        <v>57</v>
      </c>
      <c r="E36" s="97" t="s">
        <v>58</v>
      </c>
      <c r="F36" s="321"/>
      <c r="G36" s="321"/>
      <c r="L36" t="s">
        <v>769</v>
      </c>
      <c r="M36" s="4">
        <v>10.524288213227649</v>
      </c>
    </row>
    <row r="37" x14ac:dyDescent="0.3">
      <c r="A37" s="207"/>
      <c r="B37" s="207" t="s">
        <v>56</v>
      </c>
      <c r="C37" s="207" t="s">
        <v>56</v>
      </c>
      <c r="D37" s="97">
        <v>1</v>
      </c>
      <c r="E37" s="97" t="e">
        <f>VLOOKUP(C37, L35:M48, 2, FALSE)</f>
        <v>#N/A</v>
      </c>
      <c r="F37" s="321">
        <v>1</v>
      </c>
      <c r="G37" s="322" t="e">
        <f>E37</f>
        <v>#N/A</v>
      </c>
      <c r="L37" t="s">
        <v>770</v>
      </c>
      <c r="M37" s="4">
        <v>71.444907593518678</v>
      </c>
    </row>
    <row r="38" x14ac:dyDescent="0.3">
      <c r="A38" s="207"/>
      <c r="B38" s="207"/>
      <c r="C38" s="207"/>
      <c r="D38" s="97"/>
      <c r="E38" s="97"/>
      <c r="F38" s="321"/>
      <c r="G38" s="321"/>
      <c r="L38" t="s">
        <v>771</v>
      </c>
      <c r="M38" s="4">
        <v>36.520479067789587</v>
      </c>
    </row>
    <row r="39" x14ac:dyDescent="0.3">
      <c r="A39" s="207"/>
      <c r="B39" s="207" t="s">
        <v>59</v>
      </c>
      <c r="C39" s="207" t="str">
        <f>TOC!C1</f>
        <v>[Region name]</v>
      </c>
      <c r="D39" s="97">
        <v>2</v>
      </c>
      <c r="E39" s="97" t="e">
        <f>VLOOKUP(C39, L35:M48, 2, FALSE)</f>
        <v>#N/A</v>
      </c>
      <c r="F39" s="321">
        <f>D39</f>
        <v>2</v>
      </c>
      <c r="G39" s="322" t="e">
        <f>E39</f>
        <v>#N/A</v>
      </c>
      <c r="I39" t="s">
        <v>221</v>
      </c>
      <c r="L39" t="s">
        <v>631</v>
      </c>
      <c r="M39" s="4">
        <v>79.631513295020284</v>
      </c>
    </row>
    <row r="40" x14ac:dyDescent="0.3">
      <c r="A40" s="207"/>
      <c r="B40" s="207"/>
      <c r="C40" s="207"/>
      <c r="D40" s="97">
        <v>2</v>
      </c>
      <c r="E40" s="97" t="e">
        <f>IF(ISNUMBER(M36), M36, NA())</f>
        <v>#N/A</v>
      </c>
      <c r="F40" s="321"/>
      <c r="G40" s="321"/>
      <c r="L40" t="s">
        <v>772</v>
      </c>
      <c r="M40" s="4">
        <v>10.175484930330018</v>
      </c>
    </row>
    <row r="41" x14ac:dyDescent="0.3">
      <c r="A41" s="207"/>
      <c r="B41" s="207"/>
      <c r="C41" s="207"/>
      <c r="D41" s="97">
        <v>2</v>
      </c>
      <c r="E41" s="97" t="e">
        <f t="shared" ref="E41:E52" si="0">IF(ISNUMBER(M37), M37, NA())</f>
        <v>#N/A</v>
      </c>
      <c r="F41" s="321"/>
      <c r="G41" s="321"/>
      <c r="L41" t="s">
        <v>773</v>
      </c>
      <c r="M41" s="4">
        <v>56.457638176344737</v>
      </c>
    </row>
    <row r="42" x14ac:dyDescent="0.3">
      <c r="A42" s="207"/>
      <c r="B42" s="207"/>
      <c r="C42" s="207"/>
      <c r="D42" s="97">
        <v>2</v>
      </c>
      <c r="E42" s="97" t="e">
        <f t="shared" si="0"/>
        <v>#N/A</v>
      </c>
      <c r="F42" s="321"/>
      <c r="G42" s="321"/>
      <c r="L42" t="s">
        <v>56</v>
      </c>
      <c r="M42" s="4">
        <v>41.132225831866343</v>
      </c>
    </row>
    <row r="43" x14ac:dyDescent="0.3">
      <c r="A43" s="207"/>
      <c r="B43" s="207"/>
      <c r="C43" s="207"/>
      <c r="D43" s="97">
        <v>2</v>
      </c>
      <c r="E43" s="97" t="e">
        <f t="shared" si="0"/>
        <v>#N/A</v>
      </c>
      <c r="F43" s="321"/>
      <c r="G43" s="321"/>
    </row>
    <row r="44" x14ac:dyDescent="0.3">
      <c r="A44" s="207"/>
      <c r="B44" s="207"/>
      <c r="C44" s="207"/>
      <c r="D44" s="97">
        <v>2</v>
      </c>
      <c r="E44" s="97" t="e">
        <f t="shared" si="0"/>
        <v>#N/A</v>
      </c>
      <c r="F44" s="321"/>
      <c r="G44" s="321"/>
    </row>
    <row r="45" x14ac:dyDescent="0.3">
      <c r="A45" s="207"/>
      <c r="B45" s="207"/>
      <c r="C45" s="207"/>
      <c r="D45" s="97">
        <v>2</v>
      </c>
      <c r="E45" s="97" t="e">
        <f t="shared" si="0"/>
        <v>#N/A</v>
      </c>
      <c r="F45" s="321"/>
      <c r="G45" s="321"/>
    </row>
    <row r="46" x14ac:dyDescent="0.3">
      <c r="A46" s="207"/>
      <c r="B46" s="207"/>
      <c r="C46" s="207"/>
      <c r="D46" s="97">
        <v>2</v>
      </c>
      <c r="E46" s="97" t="e">
        <f t="shared" si="0"/>
        <v>#N/A</v>
      </c>
      <c r="F46" s="321"/>
      <c r="G46" s="321"/>
    </row>
    <row r="47" x14ac:dyDescent="0.3">
      <c r="A47" s="207"/>
      <c r="B47" s="207"/>
      <c r="C47" s="207"/>
      <c r="D47" s="97">
        <v>2</v>
      </c>
      <c r="E47" s="97" t="e">
        <f t="shared" si="0"/>
        <v>#N/A</v>
      </c>
      <c r="F47" s="321"/>
      <c r="G47" s="321"/>
    </row>
    <row r="48" x14ac:dyDescent="0.3">
      <c r="A48" s="207"/>
      <c r="B48" s="207"/>
      <c r="C48" s="207"/>
      <c r="D48" s="97">
        <v>2</v>
      </c>
      <c r="E48" s="97" t="e">
        <f t="shared" si="0"/>
        <v>#N/A</v>
      </c>
      <c r="F48" s="321"/>
      <c r="G48" s="321"/>
    </row>
    <row r="49" x14ac:dyDescent="0.3">
      <c r="A49" s="207"/>
      <c r="B49" s="207"/>
      <c r="C49" s="207"/>
      <c r="D49" s="97">
        <v>2</v>
      </c>
      <c r="E49" s="97" t="e">
        <f t="shared" si="0"/>
        <v>#N/A</v>
      </c>
      <c r="F49" s="321"/>
      <c r="G49" s="321"/>
    </row>
    <row r="50" x14ac:dyDescent="0.3">
      <c r="A50" s="207"/>
      <c r="B50" s="207"/>
      <c r="C50" s="207"/>
      <c r="D50" s="97">
        <v>2</v>
      </c>
      <c r="E50" s="97" t="e">
        <f t="shared" si="0"/>
        <v>#N/A</v>
      </c>
      <c r="F50" s="321"/>
      <c r="G50" s="321"/>
    </row>
    <row r="51" x14ac:dyDescent="0.3">
      <c r="A51" s="207"/>
      <c r="B51" s="207"/>
      <c r="C51" s="207"/>
      <c r="D51" s="97">
        <v>2</v>
      </c>
      <c r="E51" s="97" t="e">
        <f t="shared" si="0"/>
        <v>#N/A</v>
      </c>
      <c r="F51" s="321"/>
      <c r="G51" s="321"/>
    </row>
    <row r="52" x14ac:dyDescent="0.3">
      <c r="A52" s="207"/>
      <c r="B52" s="207"/>
      <c r="C52" s="207"/>
      <c r="D52" s="97">
        <v>2</v>
      </c>
      <c r="E52" s="97" t="e">
        <f t="shared" si="0"/>
        <v>#N/A</v>
      </c>
      <c r="F52" s="321"/>
      <c r="G52" s="321"/>
    </row>
    <row r="53" x14ac:dyDescent="0.3">
      <c r="A53" s="207"/>
      <c r="B53" s="207"/>
      <c r="C53" s="207"/>
      <c r="D53" s="97"/>
      <c r="E53" s="97"/>
      <c r="F53" s="321"/>
      <c r="G53" s="321"/>
    </row>
    <row r="54" x14ac:dyDescent="0.3">
      <c r="A54" s="207"/>
      <c r="B54" s="207"/>
      <c r="C54" s="207"/>
      <c r="D54" s="97"/>
      <c r="E54" s="97"/>
      <c r="F54" s="321"/>
      <c r="G54" s="321"/>
    </row>
    <row r="55" x14ac:dyDescent="0.3">
      <c r="A55" s="207"/>
      <c r="B55" s="207" t="s">
        <v>60</v>
      </c>
      <c r="C55" s="207" t="str">
        <f>L16</f>
        <v>[Select country]</v>
      </c>
      <c r="D55" s="97">
        <v>3</v>
      </c>
      <c r="E55" s="221">
        <f>VLOOKUP(I55,A160:F217, 6, FALSE)</f>
        <v>0</v>
      </c>
      <c r="F55" s="321">
        <f>D55</f>
        <v>3</v>
      </c>
      <c r="G55" s="322">
        <f>E55</f>
        <v>0</v>
      </c>
      <c r="I55" t="str">
        <f>C55</f>
        <v>[Select country]</v>
      </c>
    </row>
    <row r="56" x14ac:dyDescent="0.3">
      <c r="A56" s="207"/>
      <c r="B56" s="207"/>
      <c r="C56" s="207"/>
      <c r="D56" s="97">
        <v>3</v>
      </c>
      <c r="E56" s="221" t="e">
        <f>IF(ISNUMBER(F161), F161, NA())</f>
        <v>#N/A</v>
      </c>
      <c r="F56" s="321"/>
      <c r="G56" s="321"/>
    </row>
    <row r="57" x14ac:dyDescent="0.3">
      <c r="A57" s="207"/>
      <c r="B57" s="207"/>
      <c r="C57" s="207"/>
      <c r="D57" s="97">
        <v>3</v>
      </c>
      <c r="E57" s="221" t="e">
        <f t="shared" ref="E57:E111" si="1">IF(ISNUMBER(F162), F162, NA())</f>
        <v>#N/A</v>
      </c>
      <c r="F57" s="321"/>
      <c r="G57" s="321"/>
    </row>
    <row r="58" x14ac:dyDescent="0.3">
      <c r="A58" s="207"/>
      <c r="B58" s="207"/>
      <c r="C58" s="207"/>
      <c r="D58" s="97">
        <v>3</v>
      </c>
      <c r="E58" s="221" t="e">
        <f t="shared" si="1"/>
        <v>#N/A</v>
      </c>
      <c r="F58" s="321"/>
      <c r="G58" s="321"/>
    </row>
    <row r="59" x14ac:dyDescent="0.3">
      <c r="A59" s="207"/>
      <c r="B59" s="207"/>
      <c r="C59" s="207"/>
      <c r="D59" s="97">
        <v>3</v>
      </c>
      <c r="E59" s="221" t="e">
        <f t="shared" si="1"/>
        <v>#N/A</v>
      </c>
      <c r="F59" s="321"/>
      <c r="G59" s="321"/>
    </row>
    <row r="60" x14ac:dyDescent="0.3">
      <c r="A60" s="207"/>
      <c r="B60" s="207"/>
      <c r="C60" s="207"/>
      <c r="D60" s="97">
        <v>3</v>
      </c>
      <c r="E60" s="221" t="e">
        <f t="shared" si="1"/>
        <v>#N/A</v>
      </c>
      <c r="F60" s="321"/>
      <c r="G60" s="321"/>
    </row>
    <row r="61" x14ac:dyDescent="0.3">
      <c r="A61" s="207"/>
      <c r="B61" s="207"/>
      <c r="C61" s="207"/>
      <c r="D61" s="97">
        <v>3</v>
      </c>
      <c r="E61" s="221" t="e">
        <f t="shared" si="1"/>
        <v>#N/A</v>
      </c>
      <c r="F61" s="321"/>
      <c r="G61" s="321"/>
    </row>
    <row r="62" x14ac:dyDescent="0.3">
      <c r="A62" s="207"/>
      <c r="B62" s="207"/>
      <c r="C62" s="207"/>
      <c r="D62" s="97">
        <v>3</v>
      </c>
      <c r="E62" s="221" t="e">
        <f t="shared" si="1"/>
        <v>#N/A</v>
      </c>
      <c r="F62" s="321"/>
      <c r="G62" s="321"/>
    </row>
    <row r="63" x14ac:dyDescent="0.3">
      <c r="A63" s="207"/>
      <c r="B63" s="207"/>
      <c r="C63" s="207"/>
      <c r="D63" s="97">
        <v>3</v>
      </c>
      <c r="E63" s="221" t="e">
        <f t="shared" si="1"/>
        <v>#N/A</v>
      </c>
      <c r="F63" s="321"/>
      <c r="G63" s="321"/>
    </row>
    <row r="64" x14ac:dyDescent="0.3">
      <c r="A64" s="207"/>
      <c r="B64" s="207"/>
      <c r="C64" s="207"/>
      <c r="D64" s="97">
        <v>3</v>
      </c>
      <c r="E64" s="221" t="e">
        <f t="shared" si="1"/>
        <v>#N/A</v>
      </c>
      <c r="F64" s="321"/>
      <c r="G64" s="321"/>
    </row>
    <row r="65" x14ac:dyDescent="0.3">
      <c r="A65" s="207"/>
      <c r="B65" s="207"/>
      <c r="C65" s="207"/>
      <c r="D65" s="97">
        <v>3</v>
      </c>
      <c r="E65" s="221" t="e">
        <f t="shared" si="1"/>
        <v>#N/A</v>
      </c>
      <c r="F65" s="321"/>
      <c r="G65" s="321"/>
    </row>
    <row r="66" x14ac:dyDescent="0.3">
      <c r="A66" s="207"/>
      <c r="B66" s="207"/>
      <c r="C66" s="207"/>
      <c r="D66" s="97">
        <v>3</v>
      </c>
      <c r="E66" s="221" t="e">
        <f t="shared" si="1"/>
        <v>#N/A</v>
      </c>
      <c r="F66" s="321"/>
      <c r="G66" s="321"/>
    </row>
    <row r="67" x14ac:dyDescent="0.3">
      <c r="A67" s="207"/>
      <c r="B67" s="207"/>
      <c r="C67" s="207"/>
      <c r="D67" s="97">
        <v>3</v>
      </c>
      <c r="E67" s="221" t="e">
        <f t="shared" si="1"/>
        <v>#N/A</v>
      </c>
      <c r="F67" s="321"/>
      <c r="G67" s="321"/>
    </row>
    <row r="68" x14ac:dyDescent="0.3">
      <c r="A68" s="207"/>
      <c r="B68" s="207"/>
      <c r="C68" s="207"/>
      <c r="D68" s="97">
        <v>3</v>
      </c>
      <c r="E68" s="221" t="e">
        <f t="shared" si="1"/>
        <v>#N/A</v>
      </c>
      <c r="F68" s="321"/>
      <c r="G68" s="321"/>
    </row>
    <row r="69" x14ac:dyDescent="0.3">
      <c r="A69" s="207"/>
      <c r="B69" s="207"/>
      <c r="C69" s="207"/>
      <c r="D69" s="97">
        <v>3</v>
      </c>
      <c r="E69" s="221" t="e">
        <f t="shared" si="1"/>
        <v>#N/A</v>
      </c>
      <c r="F69" s="321"/>
      <c r="G69" s="321"/>
    </row>
    <row r="70" x14ac:dyDescent="0.3">
      <c r="A70" s="207"/>
      <c r="B70" s="207"/>
      <c r="C70" s="207"/>
      <c r="D70" s="97">
        <v>3</v>
      </c>
      <c r="E70" s="221" t="e">
        <f t="shared" si="1"/>
        <v>#N/A</v>
      </c>
      <c r="F70" s="321"/>
      <c r="G70" s="321"/>
    </row>
    <row r="71" x14ac:dyDescent="0.3">
      <c r="A71" s="207"/>
      <c r="B71" s="207"/>
      <c r="C71" s="207"/>
      <c r="D71" s="97">
        <v>3</v>
      </c>
      <c r="E71" s="221" t="e">
        <f t="shared" si="1"/>
        <v>#N/A</v>
      </c>
      <c r="F71" s="321"/>
      <c r="G71" s="321"/>
    </row>
    <row r="72" x14ac:dyDescent="0.3">
      <c r="A72" s="207"/>
      <c r="B72" s="207"/>
      <c r="C72" s="207"/>
      <c r="D72" s="97">
        <v>3</v>
      </c>
      <c r="E72" s="221" t="e">
        <f t="shared" si="1"/>
        <v>#N/A</v>
      </c>
      <c r="F72" s="321"/>
      <c r="G72" s="321"/>
    </row>
    <row r="73" x14ac:dyDescent="0.3">
      <c r="A73" s="207"/>
      <c r="B73" s="207"/>
      <c r="C73" s="207"/>
      <c r="D73" s="97">
        <v>3</v>
      </c>
      <c r="E73" s="221" t="e">
        <f t="shared" si="1"/>
        <v>#N/A</v>
      </c>
      <c r="F73" s="321"/>
      <c r="G73" s="321"/>
    </row>
    <row r="74" x14ac:dyDescent="0.3">
      <c r="A74" s="207"/>
      <c r="B74" s="207"/>
      <c r="C74" s="207"/>
      <c r="D74" s="97">
        <v>3</v>
      </c>
      <c r="E74" s="221" t="e">
        <f t="shared" si="1"/>
        <v>#N/A</v>
      </c>
      <c r="F74" s="321"/>
      <c r="G74" s="321"/>
    </row>
    <row r="75" x14ac:dyDescent="0.3">
      <c r="A75" s="207"/>
      <c r="B75" s="207"/>
      <c r="C75" s="207"/>
      <c r="D75" s="97">
        <v>3</v>
      </c>
      <c r="E75" s="221" t="e">
        <f t="shared" si="1"/>
        <v>#N/A</v>
      </c>
      <c r="F75" s="321"/>
      <c r="G75" s="321"/>
    </row>
    <row r="76" x14ac:dyDescent="0.3">
      <c r="A76" s="207"/>
      <c r="B76" s="207"/>
      <c r="C76" s="207"/>
      <c r="D76" s="97">
        <v>3</v>
      </c>
      <c r="E76" s="221" t="e">
        <f t="shared" si="1"/>
        <v>#N/A</v>
      </c>
      <c r="F76" s="321"/>
      <c r="G76" s="321"/>
    </row>
    <row r="77" x14ac:dyDescent="0.3">
      <c r="A77" s="207"/>
      <c r="B77" s="207"/>
      <c r="C77" s="207"/>
      <c r="D77" s="97">
        <v>3</v>
      </c>
      <c r="E77" s="221" t="e">
        <f t="shared" si="1"/>
        <v>#N/A</v>
      </c>
      <c r="F77" s="321"/>
      <c r="G77" s="321"/>
    </row>
    <row r="78" x14ac:dyDescent="0.3">
      <c r="A78" s="207"/>
      <c r="B78" s="207"/>
      <c r="C78" s="207"/>
      <c r="D78" s="97">
        <v>3</v>
      </c>
      <c r="E78" s="221" t="e">
        <f t="shared" si="1"/>
        <v>#N/A</v>
      </c>
      <c r="F78" s="321"/>
      <c r="G78" s="321"/>
    </row>
    <row r="79" x14ac:dyDescent="0.3">
      <c r="A79" s="207"/>
      <c r="B79" s="207"/>
      <c r="C79" s="207"/>
      <c r="D79" s="97">
        <v>3</v>
      </c>
      <c r="E79" s="221" t="e">
        <f t="shared" si="1"/>
        <v>#N/A</v>
      </c>
      <c r="F79" s="321"/>
      <c r="G79" s="321"/>
    </row>
    <row r="80" x14ac:dyDescent="0.3">
      <c r="A80" s="207"/>
      <c r="B80" s="207"/>
      <c r="C80" s="207"/>
      <c r="D80" s="97">
        <v>3</v>
      </c>
      <c r="E80" s="221" t="e">
        <f t="shared" si="1"/>
        <v>#N/A</v>
      </c>
      <c r="F80" s="321"/>
      <c r="G80" s="321"/>
    </row>
    <row r="81" x14ac:dyDescent="0.3">
      <c r="A81" s="207"/>
      <c r="B81" s="207"/>
      <c r="C81" s="207"/>
      <c r="D81" s="97">
        <v>3</v>
      </c>
      <c r="E81" s="221" t="e">
        <f t="shared" si="1"/>
        <v>#N/A</v>
      </c>
      <c r="F81" s="321"/>
      <c r="G81" s="321"/>
    </row>
    <row r="82" x14ac:dyDescent="0.3">
      <c r="A82" s="207"/>
      <c r="B82" s="207"/>
      <c r="C82" s="207"/>
      <c r="D82" s="97">
        <v>3</v>
      </c>
      <c r="E82" s="221" t="e">
        <f t="shared" si="1"/>
        <v>#N/A</v>
      </c>
      <c r="F82" s="321"/>
      <c r="G82" s="321"/>
    </row>
    <row r="83" x14ac:dyDescent="0.3">
      <c r="A83" s="207"/>
      <c r="B83" s="207"/>
      <c r="C83" s="207"/>
      <c r="D83" s="97">
        <v>3</v>
      </c>
      <c r="E83" s="221" t="e">
        <f t="shared" si="1"/>
        <v>#N/A</v>
      </c>
      <c r="F83" s="321"/>
      <c r="G83" s="321"/>
    </row>
    <row r="84" x14ac:dyDescent="0.3">
      <c r="A84" s="207"/>
      <c r="B84" s="207"/>
      <c r="C84" s="207"/>
      <c r="D84" s="97">
        <v>3</v>
      </c>
      <c r="E84" s="221" t="e">
        <f t="shared" si="1"/>
        <v>#N/A</v>
      </c>
      <c r="F84" s="321"/>
      <c r="G84" s="321"/>
    </row>
    <row r="85" x14ac:dyDescent="0.3">
      <c r="A85" s="207"/>
      <c r="B85" s="207"/>
      <c r="C85" s="207"/>
      <c r="D85" s="97">
        <v>3</v>
      </c>
      <c r="E85" s="221" t="e">
        <f t="shared" si="1"/>
        <v>#N/A</v>
      </c>
      <c r="F85" s="321"/>
      <c r="G85" s="321"/>
    </row>
    <row r="86" x14ac:dyDescent="0.3">
      <c r="A86" s="207"/>
      <c r="B86" s="207"/>
      <c r="C86" s="207"/>
      <c r="D86" s="97">
        <v>3</v>
      </c>
      <c r="E86" s="221" t="e">
        <f t="shared" si="1"/>
        <v>#N/A</v>
      </c>
      <c r="F86" s="321"/>
      <c r="G86" s="321"/>
    </row>
    <row r="87" x14ac:dyDescent="0.3">
      <c r="A87" s="207"/>
      <c r="B87" s="207"/>
      <c r="C87" s="207"/>
      <c r="D87" s="97">
        <v>3</v>
      </c>
      <c r="E87" s="221" t="e">
        <f t="shared" si="1"/>
        <v>#N/A</v>
      </c>
      <c r="F87" s="321"/>
      <c r="G87" s="321"/>
    </row>
    <row r="88" x14ac:dyDescent="0.3">
      <c r="A88" s="207"/>
      <c r="B88" s="207"/>
      <c r="C88" s="207"/>
      <c r="D88" s="97">
        <v>3</v>
      </c>
      <c r="E88" s="221" t="e">
        <f t="shared" si="1"/>
        <v>#N/A</v>
      </c>
      <c r="F88" s="321"/>
      <c r="G88" s="321"/>
    </row>
    <row r="89" x14ac:dyDescent="0.3">
      <c r="A89" s="207"/>
      <c r="B89" s="207"/>
      <c r="C89" s="207"/>
      <c r="D89" s="97">
        <v>3</v>
      </c>
      <c r="E89" s="221" t="e">
        <f t="shared" si="1"/>
        <v>#N/A</v>
      </c>
      <c r="F89" s="321"/>
      <c r="G89" s="321"/>
    </row>
    <row r="90" x14ac:dyDescent="0.3">
      <c r="A90" s="207"/>
      <c r="B90" s="207"/>
      <c r="C90" s="207"/>
      <c r="D90" s="97">
        <v>3</v>
      </c>
      <c r="E90" s="221" t="e">
        <f t="shared" si="1"/>
        <v>#N/A</v>
      </c>
      <c r="F90" s="321"/>
      <c r="G90" s="321"/>
    </row>
    <row r="91" x14ac:dyDescent="0.3">
      <c r="A91" s="207"/>
      <c r="B91" s="207"/>
      <c r="C91" s="207"/>
      <c r="D91" s="97">
        <v>3</v>
      </c>
      <c r="E91" s="221" t="e">
        <f t="shared" si="1"/>
        <v>#N/A</v>
      </c>
      <c r="F91" s="321"/>
      <c r="G91" s="321"/>
    </row>
    <row r="92" x14ac:dyDescent="0.3">
      <c r="A92" s="207"/>
      <c r="B92" s="207"/>
      <c r="C92" s="207"/>
      <c r="D92" s="97">
        <v>3</v>
      </c>
      <c r="E92" s="221" t="e">
        <f t="shared" si="1"/>
        <v>#N/A</v>
      </c>
      <c r="F92" s="321"/>
      <c r="G92" s="321"/>
    </row>
    <row r="93" x14ac:dyDescent="0.3">
      <c r="A93" s="207"/>
      <c r="B93" s="207"/>
      <c r="C93" s="207"/>
      <c r="D93" s="97">
        <v>3</v>
      </c>
      <c r="E93" s="221" t="e">
        <f t="shared" si="1"/>
        <v>#N/A</v>
      </c>
      <c r="F93" s="321"/>
      <c r="G93" s="321"/>
    </row>
    <row r="94" x14ac:dyDescent="0.3">
      <c r="A94" s="207"/>
      <c r="B94" s="207"/>
      <c r="C94" s="207"/>
      <c r="D94" s="97">
        <v>3</v>
      </c>
      <c r="E94" s="221" t="e">
        <f t="shared" si="1"/>
        <v>#N/A</v>
      </c>
      <c r="F94" s="321"/>
      <c r="G94" s="321"/>
    </row>
    <row r="95" x14ac:dyDescent="0.3">
      <c r="A95" s="207"/>
      <c r="B95" s="207"/>
      <c r="C95" s="207"/>
      <c r="D95" s="97">
        <v>3</v>
      </c>
      <c r="E95" s="221" t="e">
        <f t="shared" si="1"/>
        <v>#N/A</v>
      </c>
      <c r="F95" s="321"/>
      <c r="G95" s="321"/>
    </row>
    <row r="96" x14ac:dyDescent="0.3">
      <c r="A96" s="207"/>
      <c r="B96" s="207"/>
      <c r="C96" s="207"/>
      <c r="D96" s="97">
        <v>3</v>
      </c>
      <c r="E96" s="221" t="e">
        <f t="shared" si="1"/>
        <v>#N/A</v>
      </c>
      <c r="F96" s="321"/>
      <c r="G96" s="321"/>
    </row>
    <row r="97" x14ac:dyDescent="0.3">
      <c r="A97" s="207"/>
      <c r="B97" s="207"/>
      <c r="C97" s="207"/>
      <c r="D97" s="97">
        <v>3</v>
      </c>
      <c r="E97" s="221" t="e">
        <f t="shared" si="1"/>
        <v>#N/A</v>
      </c>
      <c r="F97" s="321"/>
      <c r="G97" s="321"/>
    </row>
    <row r="98" x14ac:dyDescent="0.3">
      <c r="A98" s="207"/>
      <c r="B98" s="207"/>
      <c r="C98" s="207"/>
      <c r="D98" s="97">
        <v>3</v>
      </c>
      <c r="E98" s="221" t="e">
        <f t="shared" si="1"/>
        <v>#N/A</v>
      </c>
      <c r="F98" s="321"/>
      <c r="G98" s="321"/>
    </row>
    <row r="99" x14ac:dyDescent="0.3">
      <c r="A99" s="207"/>
      <c r="B99" s="207"/>
      <c r="C99" s="207"/>
      <c r="D99" s="97">
        <v>3</v>
      </c>
      <c r="E99" s="221" t="e">
        <f t="shared" si="1"/>
        <v>#N/A</v>
      </c>
      <c r="F99" s="321"/>
      <c r="G99" s="321"/>
    </row>
    <row r="100" x14ac:dyDescent="0.3">
      <c r="A100" s="207"/>
      <c r="B100" s="207"/>
      <c r="C100" s="207"/>
      <c r="D100" s="97">
        <v>3</v>
      </c>
      <c r="E100" s="221" t="e">
        <f t="shared" si="1"/>
        <v>#N/A</v>
      </c>
      <c r="F100" s="321"/>
      <c r="G100" s="321"/>
    </row>
    <row r="101" x14ac:dyDescent="0.3">
      <c r="A101" s="207"/>
      <c r="B101" s="207"/>
      <c r="C101" s="207"/>
      <c r="D101" s="97">
        <v>3</v>
      </c>
      <c r="E101" s="221" t="e">
        <f t="shared" si="1"/>
        <v>#N/A</v>
      </c>
      <c r="F101" s="321"/>
      <c r="G101" s="321"/>
    </row>
    <row r="102" x14ac:dyDescent="0.3">
      <c r="A102" s="207"/>
      <c r="B102" s="207"/>
      <c r="C102" s="207"/>
      <c r="D102" s="97">
        <v>3</v>
      </c>
      <c r="E102" s="221" t="e">
        <f t="shared" si="1"/>
        <v>#N/A</v>
      </c>
      <c r="F102" s="321"/>
      <c r="G102" s="321"/>
    </row>
    <row r="103" x14ac:dyDescent="0.3">
      <c r="A103" s="207"/>
      <c r="B103" s="207"/>
      <c r="C103" s="207"/>
      <c r="D103" s="97">
        <v>3</v>
      </c>
      <c r="E103" s="221" t="e">
        <f t="shared" si="1"/>
        <v>#N/A</v>
      </c>
      <c r="F103" s="321"/>
      <c r="G103" s="321"/>
    </row>
    <row r="104" x14ac:dyDescent="0.3">
      <c r="A104" s="207"/>
      <c r="B104" s="207"/>
      <c r="C104" s="207"/>
      <c r="D104" s="97">
        <v>3</v>
      </c>
      <c r="E104" s="221" t="e">
        <f t="shared" si="1"/>
        <v>#N/A</v>
      </c>
      <c r="F104" s="321"/>
      <c r="G104" s="321"/>
    </row>
    <row r="105" x14ac:dyDescent="0.3">
      <c r="A105" s="207"/>
      <c r="B105" s="207"/>
      <c r="C105" s="207"/>
      <c r="D105" s="97">
        <v>3</v>
      </c>
      <c r="E105" s="221" t="e">
        <f t="shared" si="1"/>
        <v>#N/A</v>
      </c>
      <c r="F105" s="321"/>
      <c r="G105" s="321"/>
    </row>
    <row r="106" x14ac:dyDescent="0.3">
      <c r="A106" s="207"/>
      <c r="B106" s="207"/>
      <c r="C106" s="207"/>
      <c r="D106" s="97">
        <v>3</v>
      </c>
      <c r="E106" s="221" t="e">
        <f t="shared" si="1"/>
        <v>#N/A</v>
      </c>
      <c r="F106" s="321"/>
      <c r="G106" s="321"/>
    </row>
    <row r="107" x14ac:dyDescent="0.3">
      <c r="A107" s="207"/>
      <c r="B107" s="207"/>
      <c r="C107" s="207"/>
      <c r="D107" s="97">
        <v>3</v>
      </c>
      <c r="E107" s="221" t="e">
        <f t="shared" si="1"/>
        <v>#N/A</v>
      </c>
      <c r="F107" s="321"/>
      <c r="G107" s="321"/>
    </row>
    <row r="108" x14ac:dyDescent="0.3">
      <c r="A108" s="207"/>
      <c r="B108" s="207"/>
      <c r="C108" s="207"/>
      <c r="D108" s="97">
        <v>3</v>
      </c>
      <c r="E108" s="221" t="e">
        <f t="shared" si="1"/>
        <v>#N/A</v>
      </c>
      <c r="F108" s="321"/>
      <c r="G108" s="321"/>
    </row>
    <row r="109" x14ac:dyDescent="0.3">
      <c r="A109" s="207"/>
      <c r="B109" s="207"/>
      <c r="C109" s="207"/>
      <c r="D109" s="97">
        <v>3</v>
      </c>
      <c r="E109" s="221" t="e">
        <f t="shared" si="1"/>
        <v>#N/A</v>
      </c>
      <c r="F109" s="321"/>
      <c r="G109" s="321"/>
    </row>
    <row r="110" x14ac:dyDescent="0.3">
      <c r="A110" s="207"/>
      <c r="B110" s="207"/>
      <c r="C110" s="207"/>
      <c r="D110" s="97">
        <v>3</v>
      </c>
      <c r="E110" s="221" t="e">
        <f t="shared" si="1"/>
        <v>#N/A</v>
      </c>
      <c r="F110" s="321"/>
      <c r="G110" s="321"/>
    </row>
    <row r="111" x14ac:dyDescent="0.3">
      <c r="A111" s="207"/>
      <c r="B111" s="207"/>
      <c r="C111" s="207"/>
      <c r="D111" s="97">
        <v>3</v>
      </c>
      <c r="E111" s="221" t="e">
        <f t="shared" si="1"/>
        <v>#N/A</v>
      </c>
      <c r="F111" s="321"/>
      <c r="G111" s="321"/>
    </row>
    <row r="112" x14ac:dyDescent="0.3">
      <c r="A112" s="207"/>
      <c r="B112" s="207"/>
      <c r="C112" s="207"/>
      <c r="D112" s="97"/>
      <c r="E112" s="221"/>
      <c r="F112" s="321"/>
      <c r="G112" s="321"/>
    </row>
    <row r="113" x14ac:dyDescent="0.3">
      <c r="A113" s="207"/>
      <c r="B113" s="207" t="s">
        <v>61</v>
      </c>
      <c r="C113" s="207" t="s">
        <v>64</v>
      </c>
      <c r="D113" s="97">
        <v>5</v>
      </c>
      <c r="E113" s="221">
        <f>VLOOKUP(I55,A160:BG217, 8, FALSE)</f>
        <v>0</v>
      </c>
      <c r="F113" s="321">
        <f t="shared" ref="F113:G115" si="2">D113</f>
        <v>5</v>
      </c>
      <c r="G113" s="322">
        <f t="shared" si="2"/>
        <v>0</v>
      </c>
    </row>
    <row r="114" x14ac:dyDescent="0.3">
      <c r="A114" s="207"/>
      <c r="B114" s="207"/>
      <c r="C114" s="207" t="s">
        <v>65</v>
      </c>
      <c r="D114" s="97">
        <v>5</v>
      </c>
      <c r="E114" s="221">
        <f>VLOOKUP(I55,A160:BG217, 7, FALSE)</f>
        <v>0</v>
      </c>
      <c r="F114" s="321">
        <f t="shared" si="2"/>
        <v>5</v>
      </c>
      <c r="G114" s="322">
        <f t="shared" si="2"/>
        <v>0</v>
      </c>
    </row>
    <row r="115" x14ac:dyDescent="0.3">
      <c r="A115" s="207"/>
      <c r="B115" s="207" t="s">
        <v>66</v>
      </c>
      <c r="C115" s="207" t="s">
        <v>69</v>
      </c>
      <c r="D115" s="97">
        <v>6</v>
      </c>
      <c r="E115" s="221">
        <f>VLOOKUP(I55,A160:BG217, 9, FALSE)</f>
        <v>0</v>
      </c>
      <c r="F115" s="321">
        <f t="shared" si="2"/>
        <v>6</v>
      </c>
      <c r="G115" s="322">
        <f t="shared" si="2"/>
        <v>0</v>
      </c>
    </row>
    <row r="116" x14ac:dyDescent="0.3">
      <c r="A116" s="207"/>
      <c r="B116" s="207"/>
      <c r="C116" s="207"/>
      <c r="D116" s="97">
        <v>6</v>
      </c>
      <c r="E116" s="221">
        <f>VLOOKUP(I55,A160:BG217, 10, FALSE)</f>
        <v>0</v>
      </c>
      <c r="F116" s="321"/>
      <c r="G116" s="321"/>
    </row>
    <row r="117" x14ac:dyDescent="0.3">
      <c r="A117" s="207"/>
      <c r="B117" s="207"/>
      <c r="C117" s="207"/>
      <c r="D117" s="97">
        <v>6</v>
      </c>
      <c r="E117" s="221">
        <f>VLOOKUP(I55,A160:BG217, 11, FALSE)</f>
        <v>0</v>
      </c>
      <c r="F117" s="321"/>
      <c r="G117" s="321"/>
    </row>
    <row r="118" x14ac:dyDescent="0.3">
      <c r="A118" s="207"/>
      <c r="B118" s="207"/>
      <c r="C118" s="207"/>
      <c r="D118" s="97">
        <v>6</v>
      </c>
      <c r="E118" s="221">
        <f>VLOOKUP(I55,A160:BG217, 12, FALSE)</f>
        <v>0</v>
      </c>
      <c r="F118" s="321"/>
      <c r="G118" s="321"/>
    </row>
    <row r="119" x14ac:dyDescent="0.3">
      <c r="A119" s="207"/>
      <c r="B119" s="207"/>
      <c r="C119" s="207" t="s">
        <v>70</v>
      </c>
      <c r="D119" s="97">
        <v>6</v>
      </c>
      <c r="E119" s="221">
        <f>VLOOKUP(I55,A160:BG217, 13, FALSE)</f>
        <v>0</v>
      </c>
      <c r="F119" s="321">
        <f t="shared" ref="F119:G121" si="3">D119</f>
        <v>6</v>
      </c>
      <c r="G119" s="322">
        <f t="shared" si="3"/>
        <v>0</v>
      </c>
    </row>
    <row r="120" x14ac:dyDescent="0.3">
      <c r="A120" s="207"/>
      <c r="B120" s="207" t="s">
        <v>62</v>
      </c>
      <c r="C120" s="207" t="s">
        <v>67</v>
      </c>
      <c r="D120" s="97">
        <v>7</v>
      </c>
      <c r="E120" s="221">
        <f>VLOOKUP($I$55,$A$160:$BG$217,ROW()-70, FALSE)</f>
        <v>0</v>
      </c>
      <c r="F120" s="321">
        <f t="shared" si="3"/>
        <v>7</v>
      </c>
      <c r="G120" s="322">
        <f t="shared" si="3"/>
        <v>0</v>
      </c>
      <c r="I120" s="212" t="s">
        <v>211</v>
      </c>
    </row>
    <row r="121" x14ac:dyDescent="0.3">
      <c r="A121" s="207"/>
      <c r="B121" s="207"/>
      <c r="C121" s="207" t="s">
        <v>68</v>
      </c>
      <c r="D121" s="97">
        <v>7</v>
      </c>
      <c r="E121" s="97">
        <f>VLOOKUP($I$55,$A$160:$BG$217,ROW()-70, FALSE)</f>
        <v>0</v>
      </c>
      <c r="F121" s="321">
        <f t="shared" si="3"/>
        <v>7</v>
      </c>
      <c r="G121" s="322">
        <f t="shared" si="3"/>
        <v>0</v>
      </c>
      <c r="I121" s="212" t="s">
        <v>212</v>
      </c>
    </row>
    <row r="122" x14ac:dyDescent="0.3">
      <c r="A122" s="207"/>
      <c r="B122" s="207"/>
      <c r="C122" s="207" t="s">
        <v>388</v>
      </c>
      <c r="D122" s="97">
        <v>7</v>
      </c>
      <c r="E122" s="97" t="e">
        <f>IF(VLOOKUP($I$55,$A$160:$BG$217, ROW()-108, FALSE)&gt;0, VLOOKUP($I$55,$A$160:$BG$217, ROW()-108, FALSE), NA())</f>
        <v>#N/A</v>
      </c>
      <c r="F122" s="321"/>
      <c r="G122" s="321"/>
    </row>
    <row r="123" x14ac:dyDescent="0.3">
      <c r="A123" s="207"/>
      <c r="B123" s="207"/>
      <c r="C123" s="207" t="s">
        <v>388</v>
      </c>
      <c r="D123" s="97">
        <v>7</v>
      </c>
      <c r="E123" s="97" t="e">
        <f t="shared" ref="E123:E157" si="4">IF(VLOOKUP($I$55,$A$160:$BG$217, ROW()-108, FALSE)&gt;0, VLOOKUP($I$55,$A$160:$BG$217, ROW()-108, FALSE), NA())</f>
        <v>#N/A</v>
      </c>
      <c r="F123" s="321"/>
      <c r="G123" s="321"/>
    </row>
    <row r="124" x14ac:dyDescent="0.3">
      <c r="A124" s="207"/>
      <c r="B124" s="207"/>
      <c r="C124" s="207" t="s">
        <v>388</v>
      </c>
      <c r="D124" s="97">
        <v>7</v>
      </c>
      <c r="E124" s="97" t="e">
        <f t="shared" si="4"/>
        <v>#N/A</v>
      </c>
      <c r="F124" s="321"/>
      <c r="G124" s="321"/>
    </row>
    <row r="125" x14ac:dyDescent="0.3">
      <c r="A125" s="207"/>
      <c r="B125" s="207"/>
      <c r="C125" s="207" t="s">
        <v>388</v>
      </c>
      <c r="D125" s="97">
        <v>7</v>
      </c>
      <c r="E125" s="97" t="e">
        <f t="shared" si="4"/>
        <v>#N/A</v>
      </c>
      <c r="F125" s="321"/>
      <c r="G125" s="321"/>
    </row>
    <row r="126" x14ac:dyDescent="0.3">
      <c r="A126" s="207"/>
      <c r="B126" s="207"/>
      <c r="C126" s="207" t="s">
        <v>388</v>
      </c>
      <c r="D126" s="97">
        <v>7</v>
      </c>
      <c r="E126" s="97" t="e">
        <f t="shared" si="4"/>
        <v>#N/A</v>
      </c>
      <c r="F126" s="321"/>
      <c r="G126" s="321"/>
    </row>
    <row r="127" x14ac:dyDescent="0.3">
      <c r="A127" s="207"/>
      <c r="B127" s="207"/>
      <c r="C127" s="207" t="s">
        <v>388</v>
      </c>
      <c r="D127" s="97">
        <v>7</v>
      </c>
      <c r="E127" s="97" t="e">
        <f t="shared" si="4"/>
        <v>#N/A</v>
      </c>
      <c r="F127" s="321"/>
      <c r="G127" s="321"/>
    </row>
    <row r="128" x14ac:dyDescent="0.3">
      <c r="A128" s="207"/>
      <c r="B128" s="207"/>
      <c r="C128" s="207" t="s">
        <v>388</v>
      </c>
      <c r="D128" s="97">
        <v>7</v>
      </c>
      <c r="E128" s="97" t="e">
        <f t="shared" si="4"/>
        <v>#N/A</v>
      </c>
      <c r="F128" s="321"/>
      <c r="G128" s="321"/>
    </row>
    <row r="129" x14ac:dyDescent="0.3">
      <c r="A129" s="207"/>
      <c r="B129" s="207"/>
      <c r="C129" s="207" t="s">
        <v>388</v>
      </c>
      <c r="D129" s="97">
        <v>7</v>
      </c>
      <c r="E129" s="97" t="e">
        <f t="shared" si="4"/>
        <v>#N/A</v>
      </c>
      <c r="F129" s="321"/>
      <c r="G129" s="321"/>
    </row>
    <row r="130" x14ac:dyDescent="0.3">
      <c r="A130" s="207"/>
      <c r="B130" s="207"/>
      <c r="C130" s="207" t="s">
        <v>388</v>
      </c>
      <c r="D130" s="97">
        <v>7</v>
      </c>
      <c r="E130" s="97" t="e">
        <f t="shared" si="4"/>
        <v>#N/A</v>
      </c>
      <c r="F130" s="321"/>
      <c r="G130" s="321"/>
    </row>
    <row r="131" x14ac:dyDescent="0.3">
      <c r="A131" s="207"/>
      <c r="B131" s="207"/>
      <c r="C131" s="207" t="s">
        <v>388</v>
      </c>
      <c r="D131" s="97">
        <v>7</v>
      </c>
      <c r="E131" s="97" t="e">
        <f t="shared" si="4"/>
        <v>#N/A</v>
      </c>
      <c r="F131" s="321"/>
      <c r="G131" s="321"/>
    </row>
    <row r="132" x14ac:dyDescent="0.3">
      <c r="A132" s="207"/>
      <c r="B132" s="207"/>
      <c r="C132" s="207" t="s">
        <v>388</v>
      </c>
      <c r="D132" s="97">
        <v>7</v>
      </c>
      <c r="E132" s="97" t="e">
        <f t="shared" si="4"/>
        <v>#N/A</v>
      </c>
      <c r="F132" s="321"/>
      <c r="G132" s="321"/>
    </row>
    <row r="133" x14ac:dyDescent="0.3">
      <c r="A133" s="207"/>
      <c r="B133" s="207"/>
      <c r="C133" s="207" t="s">
        <v>388</v>
      </c>
      <c r="D133" s="97">
        <v>7</v>
      </c>
      <c r="E133" s="97" t="e">
        <f t="shared" si="4"/>
        <v>#N/A</v>
      </c>
      <c r="F133" s="321"/>
      <c r="G133" s="321"/>
    </row>
    <row r="134" x14ac:dyDescent="0.3">
      <c r="A134" s="207"/>
      <c r="B134" s="207"/>
      <c r="C134" s="207" t="s">
        <v>388</v>
      </c>
      <c r="D134" s="97">
        <v>7</v>
      </c>
      <c r="E134" s="97" t="e">
        <f t="shared" si="4"/>
        <v>#N/A</v>
      </c>
      <c r="F134" s="321"/>
      <c r="G134" s="321"/>
    </row>
    <row r="135" x14ac:dyDescent="0.3">
      <c r="A135" s="207"/>
      <c r="B135" s="207"/>
      <c r="C135" s="207" t="s">
        <v>388</v>
      </c>
      <c r="D135" s="97">
        <v>7</v>
      </c>
      <c r="E135" s="97" t="e">
        <f t="shared" si="4"/>
        <v>#N/A</v>
      </c>
      <c r="F135" s="321"/>
      <c r="G135" s="321"/>
    </row>
    <row r="136" x14ac:dyDescent="0.3">
      <c r="A136" s="207"/>
      <c r="B136" s="207"/>
      <c r="C136" s="207" t="s">
        <v>388</v>
      </c>
      <c r="D136" s="97">
        <v>7</v>
      </c>
      <c r="E136" s="97" t="e">
        <f t="shared" si="4"/>
        <v>#N/A</v>
      </c>
      <c r="F136" s="321"/>
      <c r="G136" s="321"/>
    </row>
    <row r="137" x14ac:dyDescent="0.3">
      <c r="A137" s="207"/>
      <c r="B137" s="207"/>
      <c r="C137" s="207" t="s">
        <v>388</v>
      </c>
      <c r="D137" s="97">
        <v>7</v>
      </c>
      <c r="E137" s="97" t="e">
        <f t="shared" si="4"/>
        <v>#N/A</v>
      </c>
      <c r="F137" s="321"/>
      <c r="G137" s="321"/>
    </row>
    <row r="138" x14ac:dyDescent="0.3">
      <c r="A138" s="207"/>
      <c r="B138" s="207"/>
      <c r="C138" s="207" t="s">
        <v>388</v>
      </c>
      <c r="D138" s="97">
        <v>7</v>
      </c>
      <c r="E138" s="97" t="e">
        <f t="shared" si="4"/>
        <v>#N/A</v>
      </c>
      <c r="F138" s="321"/>
      <c r="G138" s="321"/>
    </row>
    <row r="139" x14ac:dyDescent="0.3">
      <c r="A139" s="207"/>
      <c r="B139" s="207"/>
      <c r="C139" s="207" t="s">
        <v>388</v>
      </c>
      <c r="D139" s="97">
        <v>7</v>
      </c>
      <c r="E139" s="97" t="e">
        <f t="shared" si="4"/>
        <v>#N/A</v>
      </c>
      <c r="F139" s="321"/>
      <c r="G139" s="321"/>
    </row>
    <row r="140" x14ac:dyDescent="0.3">
      <c r="A140" s="207"/>
      <c r="B140" s="207"/>
      <c r="C140" s="207" t="s">
        <v>388</v>
      </c>
      <c r="D140" s="97">
        <v>7</v>
      </c>
      <c r="E140" s="97" t="e">
        <f t="shared" si="4"/>
        <v>#N/A</v>
      </c>
      <c r="F140" s="321"/>
      <c r="G140" s="321"/>
    </row>
    <row r="141" x14ac:dyDescent="0.3">
      <c r="A141" s="207"/>
      <c r="B141" s="207"/>
      <c r="C141" s="207" t="s">
        <v>388</v>
      </c>
      <c r="D141" s="97">
        <v>7</v>
      </c>
      <c r="E141" s="97" t="e">
        <f t="shared" si="4"/>
        <v>#N/A</v>
      </c>
      <c r="F141" s="321"/>
      <c r="G141" s="321"/>
    </row>
    <row r="142" x14ac:dyDescent="0.3">
      <c r="A142" s="207"/>
      <c r="B142" s="207"/>
      <c r="C142" s="207" t="s">
        <v>388</v>
      </c>
      <c r="D142" s="97">
        <v>7</v>
      </c>
      <c r="E142" s="97" t="e">
        <f t="shared" si="4"/>
        <v>#N/A</v>
      </c>
      <c r="F142" s="321"/>
      <c r="G142" s="321"/>
    </row>
    <row r="143" x14ac:dyDescent="0.3">
      <c r="A143" s="207"/>
      <c r="B143" s="207"/>
      <c r="C143" s="207" t="s">
        <v>388</v>
      </c>
      <c r="D143" s="97">
        <v>7</v>
      </c>
      <c r="E143" s="97" t="e">
        <f t="shared" si="4"/>
        <v>#N/A</v>
      </c>
      <c r="F143" s="321"/>
      <c r="G143" s="321"/>
    </row>
    <row r="144" x14ac:dyDescent="0.3">
      <c r="A144" s="207"/>
      <c r="B144" s="207"/>
      <c r="C144" s="207" t="s">
        <v>388</v>
      </c>
      <c r="D144" s="97">
        <v>7</v>
      </c>
      <c r="E144" s="97" t="e">
        <f t="shared" si="4"/>
        <v>#N/A</v>
      </c>
      <c r="F144" s="321"/>
      <c r="G144" s="321"/>
    </row>
    <row r="145" x14ac:dyDescent="0.3">
      <c r="A145" s="207"/>
      <c r="B145" s="207"/>
      <c r="C145" s="207" t="s">
        <v>388</v>
      </c>
      <c r="D145" s="97">
        <v>7</v>
      </c>
      <c r="E145" s="97" t="e">
        <f t="shared" si="4"/>
        <v>#N/A</v>
      </c>
      <c r="F145" s="321"/>
      <c r="G145" s="321"/>
    </row>
    <row r="146" x14ac:dyDescent="0.3">
      <c r="A146" s="207"/>
      <c r="B146" s="207"/>
      <c r="C146" s="207" t="s">
        <v>388</v>
      </c>
      <c r="D146" s="97">
        <v>7</v>
      </c>
      <c r="E146" s="97" t="e">
        <f t="shared" si="4"/>
        <v>#N/A</v>
      </c>
      <c r="F146" s="321"/>
      <c r="G146" s="321"/>
    </row>
    <row r="147" x14ac:dyDescent="0.3">
      <c r="A147" s="207"/>
      <c r="B147" s="207"/>
      <c r="C147" s="207" t="s">
        <v>388</v>
      </c>
      <c r="D147" s="97">
        <v>7</v>
      </c>
      <c r="E147" s="97" t="e">
        <f t="shared" si="4"/>
        <v>#N/A</v>
      </c>
      <c r="F147" s="321"/>
      <c r="G147" s="321"/>
    </row>
    <row r="148" x14ac:dyDescent="0.3">
      <c r="A148" s="207"/>
      <c r="B148" s="207"/>
      <c r="C148" s="207" t="s">
        <v>388</v>
      </c>
      <c r="D148" s="97">
        <v>7</v>
      </c>
      <c r="E148" s="97" t="e">
        <f t="shared" si="4"/>
        <v>#N/A</v>
      </c>
      <c r="F148" s="321"/>
      <c r="G148" s="321"/>
    </row>
    <row r="149" x14ac:dyDescent="0.3">
      <c r="A149" s="207"/>
      <c r="B149" s="207"/>
      <c r="C149" s="207" t="s">
        <v>388</v>
      </c>
      <c r="D149" s="97">
        <v>7</v>
      </c>
      <c r="E149" s="97" t="e">
        <f t="shared" si="4"/>
        <v>#N/A</v>
      </c>
      <c r="F149" s="321"/>
      <c r="G149" s="321"/>
    </row>
    <row r="150" x14ac:dyDescent="0.3">
      <c r="A150" s="207"/>
      <c r="B150" s="207"/>
      <c r="C150" s="207" t="s">
        <v>388</v>
      </c>
      <c r="D150" s="97">
        <v>7</v>
      </c>
      <c r="E150" s="97" t="e">
        <f t="shared" si="4"/>
        <v>#N/A</v>
      </c>
      <c r="F150" s="321"/>
      <c r="G150" s="321"/>
    </row>
    <row r="151" x14ac:dyDescent="0.3">
      <c r="A151" s="207"/>
      <c r="B151" s="207"/>
      <c r="C151" s="207" t="s">
        <v>388</v>
      </c>
      <c r="D151" s="97">
        <v>7</v>
      </c>
      <c r="E151" s="97" t="e">
        <f t="shared" si="4"/>
        <v>#N/A</v>
      </c>
      <c r="F151" s="321"/>
      <c r="G151" s="321"/>
    </row>
    <row r="152" x14ac:dyDescent="0.3">
      <c r="A152" s="207"/>
      <c r="B152" s="207"/>
      <c r="C152" s="207" t="s">
        <v>388</v>
      </c>
      <c r="D152" s="97">
        <v>7</v>
      </c>
      <c r="E152" s="97" t="e">
        <f t="shared" si="4"/>
        <v>#N/A</v>
      </c>
      <c r="F152" s="321"/>
      <c r="G152" s="321"/>
    </row>
    <row r="153" x14ac:dyDescent="0.3">
      <c r="A153" s="207"/>
      <c r="B153" s="207"/>
      <c r="C153" s="207" t="s">
        <v>388</v>
      </c>
      <c r="D153" s="97">
        <v>7</v>
      </c>
      <c r="E153" s="97" t="e">
        <f t="shared" si="4"/>
        <v>#N/A</v>
      </c>
      <c r="F153" s="321"/>
      <c r="G153" s="321"/>
    </row>
    <row r="154" x14ac:dyDescent="0.3">
      <c r="A154" s="207"/>
      <c r="B154" s="207"/>
      <c r="C154" s="207" t="s">
        <v>388</v>
      </c>
      <c r="D154" s="97">
        <v>7</v>
      </c>
      <c r="E154" s="97" t="e">
        <f t="shared" si="4"/>
        <v>#N/A</v>
      </c>
      <c r="F154" s="321"/>
      <c r="G154" s="321"/>
    </row>
    <row r="155" x14ac:dyDescent="0.3">
      <c r="A155" s="207"/>
      <c r="B155" s="207"/>
      <c r="C155" s="207" t="s">
        <v>388</v>
      </c>
      <c r="D155" s="97">
        <v>7</v>
      </c>
      <c r="E155" s="97" t="e">
        <f t="shared" si="4"/>
        <v>#N/A</v>
      </c>
      <c r="F155" s="321"/>
      <c r="G155" s="321"/>
    </row>
    <row r="156" x14ac:dyDescent="0.3">
      <c r="A156" s="207"/>
      <c r="B156" s="207"/>
      <c r="C156" s="207" t="s">
        <v>388</v>
      </c>
      <c r="D156" s="97">
        <v>7</v>
      </c>
      <c r="E156" s="97" t="e">
        <f t="shared" si="4"/>
        <v>#N/A</v>
      </c>
      <c r="F156" s="321"/>
      <c r="G156" s="321"/>
    </row>
    <row r="157" x14ac:dyDescent="0.3">
      <c r="A157" s="207"/>
      <c r="B157" s="207"/>
      <c r="C157" s="207" t="s">
        <v>388</v>
      </c>
      <c r="D157" s="97">
        <v>7</v>
      </c>
      <c r="E157" s="97" t="e">
        <f t="shared" si="4"/>
        <v>#N/A</v>
      </c>
      <c r="F157" s="321"/>
      <c r="G157" s="321"/>
    </row>
    <row r="158" x14ac:dyDescent="0.3">
      <c r="A158" s="207"/>
      <c r="B158" s="207"/>
      <c r="C158" s="207"/>
      <c r="D158" s="97"/>
      <c r="E158" s="221"/>
      <c r="F158" s="321"/>
      <c r="G158" s="321"/>
    </row>
    <row r="160" x14ac:dyDescent="0.3">
      <c r="A160" s="213" t="s">
        <v>142</v>
      </c>
      <c r="B160" t="s">
        <v>143</v>
      </c>
      <c r="C160" t="s">
        <v>709</v>
      </c>
      <c r="D160" t="s">
        <v>710</v>
      </c>
      <c r="E160" t="s">
        <v>711</v>
      </c>
      <c r="F160" t="s">
        <v>712</v>
      </c>
      <c r="G160" t="s">
        <v>713</v>
      </c>
      <c r="H160" t="s">
        <v>714</v>
      </c>
      <c r="I160" t="s">
        <v>715</v>
      </c>
      <c r="J160" t="s">
        <v>716</v>
      </c>
      <c r="K160" t="s">
        <v>717</v>
      </c>
      <c r="L160" t="s">
        <v>718</v>
      </c>
      <c r="M160" t="s">
        <v>719</v>
      </c>
      <c r="N160" t="s">
        <v>720</v>
      </c>
      <c r="O160" t="s">
        <v>721</v>
      </c>
      <c r="P160" t="s">
        <v>722</v>
      </c>
      <c r="Q160" t="s">
        <v>723</v>
      </c>
      <c r="R160" t="s">
        <v>724</v>
      </c>
      <c r="S160" t="s">
        <v>725</v>
      </c>
      <c r="T160" t="s">
        <v>726</v>
      </c>
      <c r="U160" t="s">
        <v>727</v>
      </c>
      <c r="V160" t="s">
        <v>728</v>
      </c>
      <c r="W160" t="s">
        <v>729</v>
      </c>
      <c r="X160" t="s">
        <v>730</v>
      </c>
      <c r="Y160" t="s">
        <v>731</v>
      </c>
      <c r="Z160" t="s">
        <v>732</v>
      </c>
      <c r="AA160" t="s">
        <v>733</v>
      </c>
      <c r="AB160" t="s">
        <v>734</v>
      </c>
      <c r="AC160" t="s">
        <v>735</v>
      </c>
      <c r="AD160" t="s">
        <v>736</v>
      </c>
      <c r="AE160" t="s">
        <v>737</v>
      </c>
      <c r="AF160" t="s">
        <v>738</v>
      </c>
      <c r="AG160" t="s">
        <v>739</v>
      </c>
      <c r="AH160" t="s">
        <v>740</v>
      </c>
      <c r="AI160" t="s">
        <v>741</v>
      </c>
      <c r="AJ160" t="s">
        <v>742</v>
      </c>
      <c r="AK160" t="s">
        <v>743</v>
      </c>
      <c r="AL160" t="s">
        <v>744</v>
      </c>
      <c r="AM160" t="s">
        <v>745</v>
      </c>
      <c r="AN160" t="s">
        <v>746</v>
      </c>
      <c r="AO160" t="s">
        <v>747</v>
      </c>
      <c r="AP160" t="s">
        <v>748</v>
      </c>
      <c r="AQ160" t="s">
        <v>749</v>
      </c>
      <c r="AR160" t="s">
        <v>750</v>
      </c>
      <c r="AS160" t="s">
        <v>751</v>
      </c>
      <c r="AT160" t="s">
        <v>752</v>
      </c>
      <c r="AU160" t="s">
        <v>753</v>
      </c>
      <c r="AV160" t="s">
        <v>754</v>
      </c>
      <c r="AW160" t="s">
        <v>755</v>
      </c>
      <c r="AX160" t="s">
        <v>756</v>
      </c>
      <c r="AY160" t="s">
        <v>757</v>
      </c>
      <c r="AZ160" t="s">
        <v>758</v>
      </c>
      <c r="BA160" t="s">
        <v>762</v>
      </c>
      <c r="BB160" t="s">
        <v>766</v>
      </c>
      <c r="BC160" t="s">
        <v>767</v>
      </c>
      <c r="BD160" t="s">
        <v>805</v>
      </c>
      <c r="BE160" t="s">
        <v>808</v>
      </c>
    </row>
    <row r="161" x14ac:dyDescent="0.3">
      <c r="A161" s="7" t="s">
        <v>419</v>
      </c>
      <c r="B161" t="s">
        <v>420</v>
      </c>
      <c r="C161" s="4">
        <v>1</v>
      </c>
      <c r="D161" t="s">
        <v>50</v>
      </c>
      <c r="E161" t="s">
        <v>52</v>
      </c>
      <c r="F161" s="4">
        <v>97.984695434570313</v>
      </c>
      <c r="G161" s="4">
        <v>95.526504516601563</v>
      </c>
      <c r="H161" s="4">
        <v>99.666061401367188</v>
      </c>
      <c r="I161" s="4">
        <v>35.694514975291227</v>
      </c>
      <c r="J161" s="4">
        <v>61.033918583252827</v>
      </c>
      <c r="K161" s="4">
        <v>87.63642125716315</v>
      </c>
      <c r="L161" s="4">
        <v>93.488607656541603</v>
      </c>
      <c r="M161" s="4">
        <v>89.966504436950146</v>
      </c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t="s">
        <v>759</v>
      </c>
      <c r="BA161" t="s">
        <v>763</v>
      </c>
      <c r="BB161" t="s">
        <v>631</v>
      </c>
      <c r="BC161" t="s">
        <v>56</v>
      </c>
      <c r="BD161" t="s">
        <v>806</v>
      </c>
      <c r="BE161" t="s">
        <v>809</v>
      </c>
    </row>
    <row r="162" x14ac:dyDescent="0.3">
      <c r="A162" t="s">
        <v>422</v>
      </c>
      <c r="B162" t="s">
        <v>423</v>
      </c>
      <c r="C162" s="4">
        <v>1</v>
      </c>
      <c r="D162" t="s">
        <v>50</v>
      </c>
      <c r="E162" t="s">
        <v>52</v>
      </c>
      <c r="F162" s="4">
        <v>69.769989013671875</v>
      </c>
      <c r="G162" s="4">
        <v>19.642326354980469</v>
      </c>
      <c r="H162" s="4">
        <v>99.080169677734375</v>
      </c>
      <c r="I162" s="4">
        <v>41.343838552222223</v>
      </c>
      <c r="J162" s="4">
        <v>60.403666020687851</v>
      </c>
      <c r="K162" s="4">
        <v>67.656703212738137</v>
      </c>
      <c r="L162" s="4">
        <v>82.012002169436059</v>
      </c>
      <c r="M162" s="4">
        <v>87.65440533184811</v>
      </c>
      <c r="N162" s="4">
        <v>28.070920944213867</v>
      </c>
      <c r="O162" s="4">
        <v>38.441921234130859</v>
      </c>
      <c r="P162" s="4">
        <v>38.384929656982422</v>
      </c>
      <c r="Q162" s="4">
        <v>37.883861541748047</v>
      </c>
      <c r="R162" s="4">
        <v>76.014968872070313</v>
      </c>
      <c r="S162" s="4">
        <v>62.537948608398438</v>
      </c>
      <c r="T162" s="4">
        <v>69.541641235351563</v>
      </c>
      <c r="U162" s="4">
        <v>75.88446044921875</v>
      </c>
      <c r="V162" s="4">
        <v>61.514148712158203</v>
      </c>
      <c r="W162" s="4">
        <v>60.262100219726563</v>
      </c>
      <c r="X162" s="4">
        <v>98.113471984863281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>
        <v>98.113471984863281</v>
      </c>
      <c r="AY162" s="4">
        <v>28.070920944213867</v>
      </c>
      <c r="AZ162" t="s">
        <v>760</v>
      </c>
      <c r="BA162" t="s">
        <v>763</v>
      </c>
      <c r="BB162" t="s">
        <v>631</v>
      </c>
      <c r="BC162" t="s">
        <v>56</v>
      </c>
      <c r="BD162" t="s">
        <v>806</v>
      </c>
      <c r="BE162" t="s">
        <v>810</v>
      </c>
    </row>
    <row r="163" x14ac:dyDescent="0.3">
      <c r="A163" t="s">
        <v>426</v>
      </c>
      <c r="B163" t="s">
        <v>427</v>
      </c>
      <c r="C163" s="4">
        <v>1</v>
      </c>
      <c r="D163" t="s">
        <v>50</v>
      </c>
      <c r="E163" t="s">
        <v>52</v>
      </c>
      <c r="F163" s="4">
        <v>92.068115234375</v>
      </c>
      <c r="G163" s="4">
        <v>72.878128051757813</v>
      </c>
      <c r="H163" s="4">
        <v>97.438484191894531</v>
      </c>
      <c r="I163" s="4">
        <v>17.555289846245881</v>
      </c>
      <c r="J163" s="4">
        <v>51.780716522636141</v>
      </c>
      <c r="K163" s="4">
        <v>89.360951238967843</v>
      </c>
      <c r="L163" s="4">
        <v>98.501046711657963</v>
      </c>
      <c r="M163" s="4">
        <v>99.766581340915153</v>
      </c>
      <c r="N163" s="4">
        <v>63.751838684082031</v>
      </c>
      <c r="O163" s="4">
        <v>60.799900054931641</v>
      </c>
      <c r="P163" s="4">
        <v>78.958442687988281</v>
      </c>
      <c r="Q163" s="4">
        <v>99.699546813964844</v>
      </c>
      <c r="R163" s="4">
        <v>60.474361419677734</v>
      </c>
      <c r="S163" s="4">
        <v>57.951881408691406</v>
      </c>
      <c r="T163" s="4">
        <v>71.361320495605469</v>
      </c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>
        <v>99.699546813964844</v>
      </c>
      <c r="AY163" s="4">
        <v>57.951881408691406</v>
      </c>
      <c r="AZ163" t="s">
        <v>759</v>
      </c>
      <c r="BA163" t="s">
        <v>763</v>
      </c>
      <c r="BB163" t="s">
        <v>631</v>
      </c>
      <c r="BC163" t="s">
        <v>56</v>
      </c>
      <c r="BD163" t="s">
        <v>806</v>
      </c>
      <c r="BE163" t="s">
        <v>811</v>
      </c>
    </row>
    <row r="164">
      <c r="A164" t="s">
        <v>432</v>
      </c>
      <c r="B164" t="s">
        <v>433</v>
      </c>
      <c r="C164" s="4">
        <v>1</v>
      </c>
      <c r="D164" t="s">
        <v>50</v>
      </c>
      <c r="E164" t="s">
        <v>52</v>
      </c>
      <c r="F164" s="4">
        <v>55.307964324951172</v>
      </c>
      <c r="G164" s="4">
        <v>29.171789169311523</v>
      </c>
      <c r="H164" s="4">
        <v>83.763175964355469</v>
      </c>
      <c r="I164" s="4">
        <v>29.236102341921089</v>
      </c>
      <c r="J164" s="4">
        <v>40.736467007661453</v>
      </c>
      <c r="K164" s="4">
        <v>47.745217490095378</v>
      </c>
      <c r="L164" s="4">
        <v>55.441773940299967</v>
      </c>
      <c r="M164" s="4">
        <v>67.826388849346642</v>
      </c>
      <c r="N164" s="4">
        <v>45.353069305419922</v>
      </c>
      <c r="O164" s="4">
        <v>57.459491729736328</v>
      </c>
      <c r="P164" s="4">
        <v>29.356620788574219</v>
      </c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>
        <v>57.459491729736328</v>
      </c>
      <c r="AY164" s="4">
        <v>29.356620788574219</v>
      </c>
      <c r="AZ164" t="s">
        <v>759</v>
      </c>
      <c r="BA164" t="s">
        <v>763</v>
      </c>
      <c r="BB164" t="s">
        <v>631</v>
      </c>
      <c r="BC164" t="s">
        <v>56</v>
      </c>
      <c r="BD164" t="s">
        <v>806</v>
      </c>
      <c r="BE164" t="s">
        <v>811</v>
      </c>
    </row>
    <row r="165">
      <c r="A165" t="s">
        <v>453</v>
      </c>
      <c r="B165" t="s">
        <v>454</v>
      </c>
      <c r="C165" s="4">
        <v>1</v>
      </c>
      <c r="D165" t="s">
        <v>50</v>
      </c>
      <c r="E165" t="s">
        <v>52</v>
      </c>
      <c r="F165" s="4">
        <v>51.790054321289063</v>
      </c>
      <c r="G165" s="4">
        <v>4.8890485763549805</v>
      </c>
      <c r="H165" s="4">
        <v>85.432075500488281</v>
      </c>
      <c r="I165" s="4">
        <v>2.2105267780673952</v>
      </c>
      <c r="J165" s="4">
        <v>5.351277969761858</v>
      </c>
      <c r="K165" s="4">
        <v>34.391149036271983</v>
      </c>
      <c r="L165" s="4">
        <v>86.24168478140777</v>
      </c>
      <c r="M165" s="4">
        <v>99.285238544553934</v>
      </c>
      <c r="N165" s="4">
        <v>43.907791137695313</v>
      </c>
      <c r="O165" s="4">
        <v>11.245759963989258</v>
      </c>
      <c r="P165" s="4">
        <v>29.382570266723633</v>
      </c>
      <c r="Q165" s="4">
        <v>10.917779922485352</v>
      </c>
      <c r="R165" s="4">
        <v>25.9410400390625</v>
      </c>
      <c r="S165" s="4">
        <v>32.63323974609375</v>
      </c>
      <c r="T165" s="4">
        <v>14.016559600830078</v>
      </c>
      <c r="U165" s="4">
        <v>26.913890838623047</v>
      </c>
      <c r="V165" s="4">
        <v>33.999080657958984</v>
      </c>
      <c r="W165" s="4">
        <v>94.9923095703125</v>
      </c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>
        <v>94.9923095703125</v>
      </c>
      <c r="AY165" s="4">
        <v>10.917779922485352</v>
      </c>
      <c r="AZ165" t="s">
        <v>760</v>
      </c>
      <c r="BA165" t="s">
        <v>763</v>
      </c>
      <c r="BB165" t="s">
        <v>631</v>
      </c>
      <c r="BC165" t="s">
        <v>56</v>
      </c>
      <c r="BD165" t="s">
        <v>806</v>
      </c>
      <c r="BE165" t="s">
        <v>812</v>
      </c>
    </row>
    <row r="166">
      <c r="A166" t="s">
        <v>471</v>
      </c>
      <c r="B166" t="s">
        <v>472</v>
      </c>
      <c r="C166" s="4">
        <v>1</v>
      </c>
      <c r="D166" t="s">
        <v>50</v>
      </c>
      <c r="E166" t="s">
        <v>52</v>
      </c>
      <c r="F166" s="4">
        <v>37.180545806884766</v>
      </c>
      <c r="G166" s="4">
        <v>2.0858407020568848</v>
      </c>
      <c r="H166" s="4">
        <v>63.294689178466797</v>
      </c>
      <c r="I166" s="4">
        <v>8.2975366179724261</v>
      </c>
      <c r="J166" s="4">
        <v>11.717654933620739</v>
      </c>
      <c r="K166" s="4">
        <v>27.656540612221772</v>
      </c>
      <c r="L166" s="4">
        <v>60.140735765222132</v>
      </c>
      <c r="M166" s="4">
        <v>83.697792206323513</v>
      </c>
      <c r="N166" s="4">
        <v>24.92987060546875</v>
      </c>
      <c r="O166" s="4">
        <v>31.16200065612793</v>
      </c>
      <c r="P166" s="4">
        <v>68.027976989746094</v>
      </c>
      <c r="Q166" s="4">
        <v>19.128660202026367</v>
      </c>
      <c r="R166" s="4">
        <v>92.06109619140625</v>
      </c>
      <c r="S166" s="4">
        <v>37.097110748291016</v>
      </c>
      <c r="T166" s="4">
        <v>44.951541900634766</v>
      </c>
      <c r="U166" s="4">
        <v>68.810707092285156</v>
      </c>
      <c r="V166" s="4">
        <v>47.651851654052734</v>
      </c>
      <c r="W166" s="4">
        <v>12.25475025177002</v>
      </c>
      <c r="X166" s="4">
        <v>41.284919738769531</v>
      </c>
      <c r="Y166" s="4">
        <v>29.72913932800293</v>
      </c>
      <c r="Z166" s="4">
        <v>65.937881469726563</v>
      </c>
      <c r="AA166" s="4">
        <v>10.4056396484375</v>
      </c>
      <c r="AB166" s="4">
        <v>24.12578010559082</v>
      </c>
      <c r="AC166" s="4">
        <v>17.721990585327148</v>
      </c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>
        <v>92.06109619140625</v>
      </c>
      <c r="AY166" s="4">
        <v>10.4056396484375</v>
      </c>
      <c r="AZ166" t="s">
        <v>761</v>
      </c>
      <c r="BA166" t="s">
        <v>763</v>
      </c>
      <c r="BB166" t="s">
        <v>631</v>
      </c>
      <c r="BC166" t="s">
        <v>56</v>
      </c>
      <c r="BD166" t="s">
        <v>806</v>
      </c>
      <c r="BE166" t="s">
        <v>813</v>
      </c>
    </row>
    <row r="167">
      <c r="A167" t="s">
        <v>474</v>
      </c>
      <c r="B167" t="s">
        <v>475</v>
      </c>
      <c r="C167" s="4">
        <v>1</v>
      </c>
      <c r="D167" t="s">
        <v>50</v>
      </c>
      <c r="E167" t="s">
        <v>52</v>
      </c>
      <c r="F167" s="4">
        <v>13.535225868225098</v>
      </c>
      <c r="G167" s="4">
        <v>0.1990138441324234</v>
      </c>
      <c r="H167" s="4">
        <v>37.105648040771484</v>
      </c>
      <c r="I167" s="4">
        <v>0.021002025994056601</v>
      </c>
      <c r="J167" s="4">
        <v>0.15494982986050909</v>
      </c>
      <c r="K167" s="4">
        <v>0.27170564500629368</v>
      </c>
      <c r="L167" s="4">
        <v>6.0190535539113483</v>
      </c>
      <c r="M167" s="4">
        <v>66.590036370160732</v>
      </c>
      <c r="N167" s="4">
        <v>7.1581501960754395</v>
      </c>
      <c r="O167" s="4">
        <v>50.511871337890625</v>
      </c>
      <c r="P167" s="4">
        <v>13.822620391845703</v>
      </c>
      <c r="Q167" s="4">
        <v>12.401450157165527</v>
      </c>
      <c r="R167" s="4">
        <v>9.0214500427246094</v>
      </c>
      <c r="S167" s="4">
        <v>5.6785497665405273</v>
      </c>
      <c r="T167" s="4">
        <v>37.466899871826172</v>
      </c>
      <c r="U167" s="4">
        <v>0.13122999668121338</v>
      </c>
      <c r="V167" s="4">
        <v>1.4070600271224976</v>
      </c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>
        <v>50.511871337890625</v>
      </c>
      <c r="AY167" s="4">
        <v>0.13122999668121338</v>
      </c>
      <c r="AZ167" t="s">
        <v>761</v>
      </c>
      <c r="BA167" t="s">
        <v>763</v>
      </c>
      <c r="BB167" t="s">
        <v>631</v>
      </c>
      <c r="BC167" t="s">
        <v>56</v>
      </c>
      <c r="BD167" t="s">
        <v>806</v>
      </c>
      <c r="BE167" t="s">
        <v>814</v>
      </c>
    </row>
    <row r="168">
      <c r="A168" t="s">
        <v>484</v>
      </c>
      <c r="B168" t="s">
        <v>485</v>
      </c>
      <c r="C168" s="4">
        <v>1</v>
      </c>
      <c r="D168" t="s">
        <v>50</v>
      </c>
      <c r="E168" t="s">
        <v>52</v>
      </c>
      <c r="F168" s="4">
        <v>45.839061737060547</v>
      </c>
      <c r="G168" s="4">
        <v>14.97223949432373</v>
      </c>
      <c r="H168" s="4">
        <v>61.404575347900391</v>
      </c>
      <c r="I168" s="4">
        <v>30.86552444725324</v>
      </c>
      <c r="J168" s="4">
        <v>40.138516127030513</v>
      </c>
      <c r="K168" s="4">
        <v>55.454370390419207</v>
      </c>
      <c r="L168" s="4">
        <v>49.989660419821107</v>
      </c>
      <c r="M168" s="4">
        <v>55.492178206103361</v>
      </c>
      <c r="N168" s="4">
        <v>40.541500091552734</v>
      </c>
      <c r="O168" s="4">
        <v>48.993610382080078</v>
      </c>
      <c r="P168" s="4">
        <v>54.778839111328125</v>
      </c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>
        <v>54.778839111328125</v>
      </c>
      <c r="AY168" s="4">
        <v>40.541500091552734</v>
      </c>
      <c r="AZ168" t="s">
        <v>759</v>
      </c>
      <c r="BA168" t="s">
        <v>763</v>
      </c>
      <c r="BB168" t="s">
        <v>631</v>
      </c>
      <c r="BC168" t="s">
        <v>56</v>
      </c>
      <c r="BD168" t="s">
        <v>806</v>
      </c>
      <c r="BE168" t="s">
        <v>815</v>
      </c>
    </row>
    <row r="169">
      <c r="A169" t="s">
        <v>492</v>
      </c>
      <c r="B169" t="s">
        <v>493</v>
      </c>
      <c r="C169" s="4">
        <v>1</v>
      </c>
      <c r="D169" t="s">
        <v>50</v>
      </c>
      <c r="E169" t="s">
        <v>52</v>
      </c>
      <c r="F169" s="4">
        <v>73.736152648925781</v>
      </c>
      <c r="G169" s="4">
        <v>37.840000152587891</v>
      </c>
      <c r="H169" s="4">
        <v>100</v>
      </c>
      <c r="I169" s="4">
        <v>32.071613195025741</v>
      </c>
      <c r="J169" s="4">
        <v>60.908387356794627</v>
      </c>
      <c r="K169" s="4">
        <v>76.37992023074969</v>
      </c>
      <c r="L169" s="4">
        <v>89.0001677956827</v>
      </c>
      <c r="M169" s="4">
        <v>93.815065323243189</v>
      </c>
      <c r="N169" s="4">
        <v>82.977279663085938</v>
      </c>
      <c r="O169" s="4">
        <v>74.336311340332031</v>
      </c>
      <c r="P169" s="4">
        <v>81.740341186523438</v>
      </c>
      <c r="Q169" s="4">
        <v>36.859390258789063</v>
      </c>
      <c r="R169" s="4">
        <v>79.761878967285156</v>
      </c>
      <c r="S169" s="4">
        <v>52.370620727539063</v>
      </c>
      <c r="T169" s="4">
        <v>66.500617980957031</v>
      </c>
      <c r="U169" s="4">
        <v>83.4244384765625</v>
      </c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>
        <v>83.4244384765625</v>
      </c>
      <c r="AY169" s="4">
        <v>36.859390258789063</v>
      </c>
      <c r="AZ169" t="s">
        <v>759</v>
      </c>
      <c r="BA169" t="s">
        <v>763</v>
      </c>
      <c r="BB169" t="s">
        <v>631</v>
      </c>
      <c r="BC169" t="s">
        <v>56</v>
      </c>
      <c r="BD169" t="s">
        <v>806</v>
      </c>
      <c r="BE169" t="s">
        <v>816</v>
      </c>
    </row>
    <row r="170">
      <c r="A170" t="s">
        <v>498</v>
      </c>
      <c r="B170" t="s">
        <v>499</v>
      </c>
      <c r="C170" s="4">
        <v>1</v>
      </c>
      <c r="D170" t="s">
        <v>50</v>
      </c>
      <c r="E170" t="s">
        <v>52</v>
      </c>
      <c r="F170" s="4">
        <v>33.130924224853516</v>
      </c>
      <c r="G170" s="4">
        <v>3.4906787872314453</v>
      </c>
      <c r="H170" s="4">
        <v>73.139022827148438</v>
      </c>
      <c r="I170" s="4">
        <v>2.4382083631962939</v>
      </c>
      <c r="J170" s="4">
        <v>7.5368967806120306</v>
      </c>
      <c r="K170" s="4">
        <v>17.732087728570878</v>
      </c>
      <c r="L170" s="4">
        <v>36.112004728496473</v>
      </c>
      <c r="M170" s="4">
        <v>71.898953784249159</v>
      </c>
      <c r="N170" s="4">
        <v>10.201149940490723</v>
      </c>
      <c r="O170" s="4">
        <v>87.724769592285156</v>
      </c>
      <c r="P170" s="4">
        <v>16.267679214477539</v>
      </c>
      <c r="Q170" s="4">
        <v>11.291620254516602</v>
      </c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>
        <v>87.724769592285156</v>
      </c>
      <c r="AY170" s="4">
        <v>10.201149940490723</v>
      </c>
      <c r="AZ170" t="s">
        <v>759</v>
      </c>
      <c r="BA170" t="s">
        <v>763</v>
      </c>
      <c r="BB170" t="s">
        <v>631</v>
      </c>
      <c r="BC170" t="s">
        <v>56</v>
      </c>
      <c r="BD170" t="s">
        <v>806</v>
      </c>
      <c r="BE170" t="s">
        <v>811</v>
      </c>
    </row>
    <row r="171">
      <c r="A171" t="s">
        <v>505</v>
      </c>
      <c r="B171" t="s">
        <v>506</v>
      </c>
      <c r="C171" s="4">
        <v>1</v>
      </c>
      <c r="D171" t="s">
        <v>50</v>
      </c>
      <c r="E171" t="s">
        <v>52</v>
      </c>
      <c r="F171" s="4">
        <v>55.640033721923828</v>
      </c>
      <c r="G171" s="4">
        <v>20.383720397949219</v>
      </c>
      <c r="H171" s="4">
        <v>83.406692504882813</v>
      </c>
      <c r="I171" s="4">
        <v>21.772168556278061</v>
      </c>
      <c r="J171" s="4">
        <v>22.803956653192529</v>
      </c>
      <c r="K171" s="4">
        <v>66.549750006687873</v>
      </c>
      <c r="L171" s="4">
        <v>86.983599473512669</v>
      </c>
      <c r="M171" s="4">
        <v>87.734870022294459</v>
      </c>
      <c r="N171" s="4">
        <v>73.023628234863281</v>
      </c>
      <c r="O171" s="4">
        <v>56.006881713867188</v>
      </c>
      <c r="P171" s="4">
        <v>55.955188751220703</v>
      </c>
      <c r="Q171" s="4">
        <v>45.951580047607422</v>
      </c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>
        <v>73.023628234863281</v>
      </c>
      <c r="AY171" s="4">
        <v>45.951580047607422</v>
      </c>
      <c r="AZ171" t="s">
        <v>759</v>
      </c>
      <c r="BA171" t="s">
        <v>763</v>
      </c>
      <c r="BB171" t="s">
        <v>631</v>
      </c>
      <c r="BC171" t="s">
        <v>56</v>
      </c>
      <c r="BD171" t="s">
        <v>806</v>
      </c>
      <c r="BE171" t="s">
        <v>814</v>
      </c>
    </row>
    <row r="172">
      <c r="A172" t="s">
        <v>511</v>
      </c>
      <c r="B172" t="s">
        <v>512</v>
      </c>
      <c r="C172" s="4">
        <v>1</v>
      </c>
      <c r="D172" t="s">
        <v>50</v>
      </c>
      <c r="E172" t="s">
        <v>52</v>
      </c>
      <c r="F172" s="4">
        <v>14.651758193969727</v>
      </c>
      <c r="G172" s="4">
        <v>0.20867049694061279</v>
      </c>
      <c r="H172" s="4">
        <v>53.737274169921875</v>
      </c>
      <c r="I172" s="4">
        <v>0.018616989480564401</v>
      </c>
      <c r="J172" s="4">
        <v>0.29610156859390052</v>
      </c>
      <c r="K172" s="4">
        <v>0.32711502532501219</v>
      </c>
      <c r="L172" s="4">
        <v>5.0890162431006054</v>
      </c>
      <c r="M172" s="4">
        <v>57.893971680939551</v>
      </c>
      <c r="N172" s="4">
        <v>6.2241101264953613</v>
      </c>
      <c r="O172" s="4">
        <v>75.376998901367188</v>
      </c>
      <c r="P172" s="4">
        <v>4.7973599433898926</v>
      </c>
      <c r="Q172" s="4">
        <v>5.3950600624084473</v>
      </c>
      <c r="R172" s="4">
        <v>9.7988595962524414</v>
      </c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>
        <v>75.376998901367188</v>
      </c>
      <c r="AY172" s="4">
        <v>4.7973599433898926</v>
      </c>
      <c r="AZ172" t="s">
        <v>761</v>
      </c>
      <c r="BA172" t="s">
        <v>763</v>
      </c>
      <c r="BB172" t="s">
        <v>631</v>
      </c>
      <c r="BC172" t="s">
        <v>56</v>
      </c>
      <c r="BD172" t="s">
        <v>806</v>
      </c>
      <c r="BE172" t="s">
        <v>817</v>
      </c>
    </row>
    <row r="173">
      <c r="A173" t="s">
        <v>522</v>
      </c>
      <c r="B173" t="s">
        <v>523</v>
      </c>
      <c r="C173" s="4">
        <v>1</v>
      </c>
      <c r="D173" t="s">
        <v>50</v>
      </c>
      <c r="E173" t="s">
        <v>52</v>
      </c>
      <c r="F173" s="4">
        <v>28.682371139526367</v>
      </c>
      <c r="G173" s="4">
        <v>1.6549819707870483</v>
      </c>
      <c r="H173" s="4">
        <v>54.491355895996094</v>
      </c>
      <c r="I173" s="4">
        <v>1.5827183613630269</v>
      </c>
      <c r="J173" s="4">
        <v>1.2361056677287099</v>
      </c>
      <c r="K173" s="4">
        <v>5.8121608471132298</v>
      </c>
      <c r="L173" s="4">
        <v>32.857781042263213</v>
      </c>
      <c r="M173" s="4">
        <v>68.521437975187084</v>
      </c>
      <c r="N173" s="4">
        <v>0.49494001269340515</v>
      </c>
      <c r="O173" s="4">
        <v>82.134536743164063</v>
      </c>
      <c r="P173" s="4">
        <v>53.838661193847656</v>
      </c>
      <c r="Q173" s="4">
        <v>11.221369743347168</v>
      </c>
      <c r="R173" s="4">
        <v>18.476520538330078</v>
      </c>
      <c r="S173" s="4">
        <v>8.6024198532104492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>
        <v>82.134536743164063</v>
      </c>
      <c r="AY173" s="4">
        <v>0.49494001269340515</v>
      </c>
      <c r="AZ173" t="s">
        <v>761</v>
      </c>
      <c r="BA173" t="s">
        <v>763</v>
      </c>
      <c r="BB173" t="s">
        <v>631</v>
      </c>
      <c r="BC173" t="s">
        <v>56</v>
      </c>
      <c r="BD173" t="s">
        <v>806</v>
      </c>
      <c r="BE173" t="s">
        <v>818</v>
      </c>
    </row>
    <row r="174">
      <c r="A174" t="s">
        <v>525</v>
      </c>
      <c r="B174" t="s">
        <v>526</v>
      </c>
      <c r="C174" s="4">
        <v>1</v>
      </c>
      <c r="D174" t="s">
        <v>50</v>
      </c>
      <c r="E174" t="s">
        <v>52</v>
      </c>
      <c r="F174" s="4">
        <v>51.081760406494141</v>
      </c>
      <c r="G174" s="4">
        <v>2.5649161338806152</v>
      </c>
      <c r="H174" s="4">
        <v>72.629386901855469</v>
      </c>
      <c r="I174" s="4">
        <v>12.195597871702571</v>
      </c>
      <c r="J174" s="4">
        <v>39.285511067917653</v>
      </c>
      <c r="K174" s="4">
        <v>63.487409296252018</v>
      </c>
      <c r="L174" s="4">
        <v>73.342700317941251</v>
      </c>
      <c r="M174" s="4">
        <v>92.89228974647186</v>
      </c>
      <c r="N174" s="4">
        <v>42.674648284912109</v>
      </c>
      <c r="O174" s="4">
        <v>67.338966369628906</v>
      </c>
      <c r="P174" s="4">
        <v>58.10845947265625</v>
      </c>
      <c r="Q174" s="4">
        <v>60.740161895751953</v>
      </c>
      <c r="R174" s="4">
        <v>44.310611724853516</v>
      </c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>
        <v>67.338966369628906</v>
      </c>
      <c r="AY174" s="4">
        <v>42.674648284912109</v>
      </c>
      <c r="AZ174" t="s">
        <v>759</v>
      </c>
      <c r="BA174" t="s">
        <v>763</v>
      </c>
      <c r="BB174" t="s">
        <v>631</v>
      </c>
      <c r="BC174" t="s">
        <v>56</v>
      </c>
      <c r="BD174" t="s">
        <v>806</v>
      </c>
      <c r="BE174" t="s">
        <v>811</v>
      </c>
    </row>
    <row r="175">
      <c r="A175" t="s">
        <v>638</v>
      </c>
      <c r="B175" t="s">
        <v>676</v>
      </c>
      <c r="C175" s="4"/>
      <c r="D175" t="s">
        <v>50</v>
      </c>
      <c r="E175" t="s">
        <v>52</v>
      </c>
      <c r="F175" s="4">
        <v>100</v>
      </c>
      <c r="G175" s="4">
        <v>100</v>
      </c>
      <c r="H175" s="4">
        <v>100</v>
      </c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t="s">
        <v>759</v>
      </c>
      <c r="BA175" t="s">
        <v>764</v>
      </c>
      <c r="BB175" t="s">
        <v>631</v>
      </c>
      <c r="BC175" t="s">
        <v>56</v>
      </c>
      <c r="BD175" t="s">
        <v>807</v>
      </c>
      <c r="BE175" t="s">
        <v>708</v>
      </c>
    </row>
    <row r="176">
      <c r="A176" t="s">
        <v>653</v>
      </c>
      <c r="B176" t="s">
        <v>691</v>
      </c>
      <c r="C176" s="4"/>
      <c r="D176" t="s">
        <v>50</v>
      </c>
      <c r="E176" t="s">
        <v>52</v>
      </c>
      <c r="F176" s="4">
        <v>92.48260498046875</v>
      </c>
      <c r="G176" s="4">
        <v>84.328086853027344</v>
      </c>
      <c r="H176" s="4">
        <v>98.364845275878906</v>
      </c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t="s">
        <v>759</v>
      </c>
      <c r="BA176" t="s">
        <v>764</v>
      </c>
      <c r="BB176" t="s">
        <v>631</v>
      </c>
      <c r="BC176" t="s">
        <v>56</v>
      </c>
      <c r="BD176" t="s">
        <v>807</v>
      </c>
      <c r="BE176" t="s">
        <v>708</v>
      </c>
    </row>
    <row r="177">
      <c r="A177" t="s">
        <v>633</v>
      </c>
      <c r="B177" t="s">
        <v>671</v>
      </c>
      <c r="C177" s="4"/>
      <c r="D177" t="s">
        <v>50</v>
      </c>
      <c r="E177" t="s">
        <v>52</v>
      </c>
      <c r="F177" s="4">
        <v>39.318477630615234</v>
      </c>
      <c r="G177" s="4">
        <v>6.0753974914550781</v>
      </c>
      <c r="H177" s="4">
        <v>66.14276123046875</v>
      </c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t="s">
        <v>760</v>
      </c>
      <c r="BA177" t="s">
        <v>763</v>
      </c>
      <c r="BB177" t="s">
        <v>631</v>
      </c>
      <c r="BC177" t="s">
        <v>56</v>
      </c>
      <c r="BD177" t="s">
        <v>807</v>
      </c>
      <c r="BE177" t="s">
        <v>708</v>
      </c>
    </row>
    <row r="178">
      <c r="A178" t="s">
        <v>656</v>
      </c>
      <c r="B178" t="s">
        <v>694</v>
      </c>
      <c r="C178" s="4"/>
      <c r="D178" t="s">
        <v>50</v>
      </c>
      <c r="E178" t="s">
        <v>52</v>
      </c>
      <c r="F178" s="4">
        <v>95.203369140625</v>
      </c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t="s">
        <v>759</v>
      </c>
      <c r="BA178" t="s">
        <v>764</v>
      </c>
      <c r="BB178" t="s">
        <v>631</v>
      </c>
      <c r="BC178" t="s">
        <v>56</v>
      </c>
      <c r="BD178" t="s">
        <v>807</v>
      </c>
      <c r="BE178" t="s">
        <v>708</v>
      </c>
    </row>
    <row r="179">
      <c r="A179" t="s">
        <v>646</v>
      </c>
      <c r="B179" t="s">
        <v>684</v>
      </c>
      <c r="C179" s="4"/>
      <c r="D179" t="s">
        <v>50</v>
      </c>
      <c r="E179" t="s">
        <v>52</v>
      </c>
      <c r="F179" s="4">
        <v>77.228607177734375</v>
      </c>
      <c r="G179" s="4">
        <v>30.102483749389648</v>
      </c>
      <c r="H179" s="4">
        <v>93.449974060058594</v>
      </c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t="s">
        <v>759</v>
      </c>
      <c r="BA179" t="s">
        <v>763</v>
      </c>
      <c r="BB179" t="s">
        <v>631</v>
      </c>
      <c r="BC179" t="s">
        <v>56</v>
      </c>
      <c r="BD179" t="s">
        <v>807</v>
      </c>
      <c r="BE179" t="s">
        <v>708</v>
      </c>
    </row>
    <row r="180">
      <c r="A180" t="s">
        <v>637</v>
      </c>
      <c r="B180" t="s">
        <v>675</v>
      </c>
      <c r="C180" s="4"/>
      <c r="D180" t="s">
        <v>50</v>
      </c>
      <c r="E180" t="s">
        <v>52</v>
      </c>
      <c r="F180" s="4">
        <v>57.633167266845703</v>
      </c>
      <c r="G180" s="4">
        <v>29.260000228881836</v>
      </c>
      <c r="H180" s="4">
        <v>79.330001831054688</v>
      </c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t="s">
        <v>759</v>
      </c>
      <c r="BA180" t="s">
        <v>763</v>
      </c>
      <c r="BB180" t="s">
        <v>631</v>
      </c>
      <c r="BC180" t="s">
        <v>56</v>
      </c>
      <c r="BD180" t="s">
        <v>807</v>
      </c>
      <c r="BE180" t="s">
        <v>708</v>
      </c>
    </row>
    <row r="181">
      <c r="A181" t="s">
        <v>657</v>
      </c>
      <c r="B181" t="s">
        <v>695</v>
      </c>
      <c r="C181" s="4"/>
      <c r="D181" t="s">
        <v>50</v>
      </c>
      <c r="E181" t="s">
        <v>52</v>
      </c>
      <c r="F181" s="4">
        <v>51.775035858154297</v>
      </c>
      <c r="G181" s="4">
        <v>9</v>
      </c>
      <c r="H181" s="4">
        <v>73</v>
      </c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t="s">
        <v>760</v>
      </c>
      <c r="BA181" t="s">
        <v>764</v>
      </c>
      <c r="BB181" t="s">
        <v>631</v>
      </c>
      <c r="BC181" t="s">
        <v>56</v>
      </c>
      <c r="BD181" t="s">
        <v>807</v>
      </c>
      <c r="BE181" t="s">
        <v>708</v>
      </c>
    </row>
    <row r="182">
      <c r="A182" t="s">
        <v>649</v>
      </c>
      <c r="B182" t="s">
        <v>687</v>
      </c>
      <c r="C182" s="4"/>
      <c r="D182" t="s">
        <v>50</v>
      </c>
      <c r="E182" t="s">
        <v>52</v>
      </c>
      <c r="F182" s="4">
        <v>89.1500244140625</v>
      </c>
      <c r="G182" s="4">
        <v>68.300003051757813</v>
      </c>
      <c r="H182" s="4">
        <v>96.599998474121094</v>
      </c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t="s">
        <v>759</v>
      </c>
      <c r="BA182" t="s">
        <v>764</v>
      </c>
      <c r="BB182" t="s">
        <v>631</v>
      </c>
      <c r="BC182" t="s">
        <v>56</v>
      </c>
      <c r="BD182" t="s">
        <v>807</v>
      </c>
      <c r="BE182" t="s">
        <v>708</v>
      </c>
    </row>
    <row r="183">
      <c r="A183" t="s">
        <v>645</v>
      </c>
      <c r="B183" t="s">
        <v>683</v>
      </c>
      <c r="C183" s="4"/>
      <c r="D183" t="s">
        <v>50</v>
      </c>
      <c r="E183" t="s">
        <v>52</v>
      </c>
      <c r="F183" s="4">
        <v>91.561904907226563</v>
      </c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t="s">
        <v>759</v>
      </c>
      <c r="BA183" t="s">
        <v>764</v>
      </c>
      <c r="BB183" t="s">
        <v>631</v>
      </c>
      <c r="BC183" t="s">
        <v>56</v>
      </c>
      <c r="BD183" t="s">
        <v>807</v>
      </c>
      <c r="BE183" t="s">
        <v>708</v>
      </c>
    </row>
    <row r="184">
      <c r="A184" t="s">
        <v>640</v>
      </c>
      <c r="B184" t="s">
        <v>678</v>
      </c>
      <c r="C184" s="4"/>
      <c r="D184" t="s">
        <v>50</v>
      </c>
      <c r="E184" t="s">
        <v>52</v>
      </c>
      <c r="F184" s="4">
        <v>89.049613952636719</v>
      </c>
      <c r="G184" s="4">
        <v>65.486488342285156</v>
      </c>
      <c r="H184" s="4">
        <v>99.776588439941406</v>
      </c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t="s">
        <v>759</v>
      </c>
      <c r="BA184" t="s">
        <v>764</v>
      </c>
      <c r="BB184" t="s">
        <v>631</v>
      </c>
      <c r="BC184" t="s">
        <v>56</v>
      </c>
      <c r="BD184" t="s">
        <v>807</v>
      </c>
      <c r="BE184" t="s">
        <v>708</v>
      </c>
    </row>
    <row r="185">
      <c r="A185" t="s">
        <v>658</v>
      </c>
      <c r="B185" t="s">
        <v>696</v>
      </c>
      <c r="C185" s="4"/>
      <c r="D185" t="s">
        <v>50</v>
      </c>
      <c r="E185" t="s">
        <v>52</v>
      </c>
      <c r="F185" s="4">
        <v>85.070106506347656</v>
      </c>
      <c r="G185" s="4">
        <v>19.684209823608398</v>
      </c>
      <c r="H185" s="4">
        <v>96.315788269042969</v>
      </c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t="s">
        <v>759</v>
      </c>
      <c r="BA185" t="s">
        <v>764</v>
      </c>
      <c r="BB185" t="s">
        <v>631</v>
      </c>
      <c r="BC185" t="s">
        <v>56</v>
      </c>
      <c r="BD185" t="s">
        <v>807</v>
      </c>
      <c r="BE185" t="s">
        <v>708</v>
      </c>
    </row>
    <row r="186">
      <c r="A186" t="s">
        <v>648</v>
      </c>
      <c r="B186" t="s">
        <v>686</v>
      </c>
      <c r="C186" s="4"/>
      <c r="D186" t="s">
        <v>50</v>
      </c>
      <c r="E186" t="s">
        <v>52</v>
      </c>
      <c r="F186" s="4">
        <v>81.615638732910156</v>
      </c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t="s">
        <v>759</v>
      </c>
      <c r="BA186" t="s">
        <v>764</v>
      </c>
      <c r="BB186" t="s">
        <v>631</v>
      </c>
      <c r="BC186" t="s">
        <v>56</v>
      </c>
      <c r="BD186" t="s">
        <v>807</v>
      </c>
      <c r="BE186" t="s">
        <v>708</v>
      </c>
    </row>
    <row r="187">
      <c r="A187" t="s">
        <v>661</v>
      </c>
      <c r="B187" t="s">
        <v>699</v>
      </c>
      <c r="C187" s="4"/>
      <c r="D187" t="s">
        <v>50</v>
      </c>
      <c r="E187" t="s">
        <v>52</v>
      </c>
      <c r="F187" s="4">
        <v>96.564788818359375</v>
      </c>
      <c r="G187" s="4">
        <v>85.91217041015625</v>
      </c>
      <c r="H187" s="4">
        <v>99.699996948242188</v>
      </c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t="s">
        <v>759</v>
      </c>
      <c r="BA187" t="s">
        <v>764</v>
      </c>
      <c r="BB187" t="s">
        <v>631</v>
      </c>
      <c r="BC187" t="s">
        <v>56</v>
      </c>
      <c r="BD187" t="s">
        <v>807</v>
      </c>
      <c r="BE187" t="s">
        <v>708</v>
      </c>
    </row>
    <row r="188">
      <c r="A188" t="s">
        <v>668</v>
      </c>
      <c r="B188" t="s">
        <v>706</v>
      </c>
      <c r="C188" s="4"/>
      <c r="D188" t="s">
        <v>50</v>
      </c>
      <c r="E188" t="s">
        <v>52</v>
      </c>
      <c r="F188" s="4">
        <v>82.639389038085938</v>
      </c>
      <c r="G188" s="4">
        <v>37.584999084472656</v>
      </c>
      <c r="H188" s="4">
        <v>94.815818786621094</v>
      </c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t="s">
        <v>759</v>
      </c>
      <c r="BA188" t="s">
        <v>764</v>
      </c>
      <c r="BB188" t="s">
        <v>631</v>
      </c>
      <c r="BC188" t="s">
        <v>56</v>
      </c>
      <c r="BD188" t="s">
        <v>807</v>
      </c>
      <c r="BE188" t="s">
        <v>708</v>
      </c>
    </row>
    <row r="189">
      <c r="A189" t="s">
        <v>636</v>
      </c>
      <c r="B189" t="s">
        <v>674</v>
      </c>
      <c r="C189" s="4"/>
      <c r="D189" t="s">
        <v>50</v>
      </c>
      <c r="E189" t="s">
        <v>52</v>
      </c>
      <c r="F189" s="4">
        <v>81.907341003417969</v>
      </c>
      <c r="G189" s="4">
        <v>61.122821807861328</v>
      </c>
      <c r="H189" s="4">
        <v>90.371253967285156</v>
      </c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t="s">
        <v>759</v>
      </c>
      <c r="BA189" t="s">
        <v>764</v>
      </c>
      <c r="BB189" t="s">
        <v>631</v>
      </c>
      <c r="BC189" t="s">
        <v>56</v>
      </c>
      <c r="BD189" t="s">
        <v>807</v>
      </c>
      <c r="BE189" t="s">
        <v>708</v>
      </c>
    </row>
    <row r="190">
      <c r="A190" t="s">
        <v>665</v>
      </c>
      <c r="B190" t="s">
        <v>703</v>
      </c>
      <c r="C190" s="4"/>
      <c r="D190" t="s">
        <v>50</v>
      </c>
      <c r="E190" t="s">
        <v>52</v>
      </c>
      <c r="F190" s="4">
        <v>93.559516906738281</v>
      </c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t="s">
        <v>759</v>
      </c>
      <c r="BA190" t="s">
        <v>764</v>
      </c>
      <c r="BB190" t="s">
        <v>631</v>
      </c>
      <c r="BC190" t="s">
        <v>56</v>
      </c>
      <c r="BD190" t="s">
        <v>807</v>
      </c>
      <c r="BE190" t="s">
        <v>708</v>
      </c>
    </row>
    <row r="191">
      <c r="A191" t="s">
        <v>647</v>
      </c>
      <c r="B191" t="s">
        <v>685</v>
      </c>
      <c r="C191" s="4"/>
      <c r="D191" t="s">
        <v>50</v>
      </c>
      <c r="E191" t="s">
        <v>52</v>
      </c>
      <c r="F191" s="4">
        <v>66.185882568359375</v>
      </c>
      <c r="G191" s="4">
        <v>22.227823257446289</v>
      </c>
      <c r="H191" s="4">
        <v>92.061264038085938</v>
      </c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t="s">
        <v>759</v>
      </c>
      <c r="BA191" t="s">
        <v>764</v>
      </c>
      <c r="BB191" t="s">
        <v>631</v>
      </c>
      <c r="BC191" t="s">
        <v>56</v>
      </c>
      <c r="BD191" t="s">
        <v>807</v>
      </c>
      <c r="BE191" t="s">
        <v>708</v>
      </c>
    </row>
    <row r="192">
      <c r="A192" t="s">
        <v>655</v>
      </c>
      <c r="B192" t="s">
        <v>693</v>
      </c>
      <c r="C192" s="4"/>
      <c r="D192" t="s">
        <v>50</v>
      </c>
      <c r="E192" t="s">
        <v>52</v>
      </c>
      <c r="F192" s="4">
        <v>99.155120849609375</v>
      </c>
      <c r="G192" s="4">
        <v>95</v>
      </c>
      <c r="H192" s="4">
        <v>99.5</v>
      </c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t="s">
        <v>760</v>
      </c>
      <c r="BA192" t="s">
        <v>765</v>
      </c>
      <c r="BB192" t="s">
        <v>631</v>
      </c>
      <c r="BC192" t="s">
        <v>56</v>
      </c>
      <c r="BD192" t="s">
        <v>807</v>
      </c>
      <c r="BE192" t="s">
        <v>708</v>
      </c>
    </row>
    <row r="193">
      <c r="A193" t="s">
        <v>641</v>
      </c>
      <c r="B193" t="s">
        <v>679</v>
      </c>
      <c r="C193" s="4"/>
      <c r="D193" t="s">
        <v>50</v>
      </c>
      <c r="E193" t="s">
        <v>52</v>
      </c>
      <c r="F193" s="4">
        <v>93.65826416015625</v>
      </c>
      <c r="G193" s="4">
        <v>92.900001525878906</v>
      </c>
      <c r="H193" s="4">
        <v>93.98101806640625</v>
      </c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t="s">
        <v>759</v>
      </c>
      <c r="BA193" t="s">
        <v>764</v>
      </c>
      <c r="BB193" t="s">
        <v>631</v>
      </c>
      <c r="BC193" t="s">
        <v>56</v>
      </c>
      <c r="BD193" t="s">
        <v>807</v>
      </c>
      <c r="BE193" t="s">
        <v>708</v>
      </c>
    </row>
    <row r="194">
      <c r="A194" t="s">
        <v>642</v>
      </c>
      <c r="B194" t="s">
        <v>680</v>
      </c>
      <c r="C194" s="4"/>
      <c r="D194" t="s">
        <v>50</v>
      </c>
      <c r="E194" t="s">
        <v>52</v>
      </c>
      <c r="F194" s="4">
        <v>91.598548889160156</v>
      </c>
      <c r="G194" s="4">
        <v>77.837211608886719</v>
      </c>
      <c r="H194" s="4">
        <v>98.052177429199219</v>
      </c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t="s">
        <v>759</v>
      </c>
      <c r="BA194" t="s">
        <v>764</v>
      </c>
      <c r="BB194" t="s">
        <v>631</v>
      </c>
      <c r="BC194" t="s">
        <v>56</v>
      </c>
      <c r="BD194" t="s">
        <v>807</v>
      </c>
      <c r="BE194" t="s">
        <v>708</v>
      </c>
    </row>
    <row r="195">
      <c r="A195" t="s">
        <v>639</v>
      </c>
      <c r="B195" t="s">
        <v>677</v>
      </c>
      <c r="C195" s="4"/>
      <c r="D195" t="s">
        <v>50</v>
      </c>
      <c r="E195" t="s">
        <v>52</v>
      </c>
      <c r="F195" s="4">
        <v>93.216339111328125</v>
      </c>
      <c r="G195" s="4">
        <v>80.639999389648438</v>
      </c>
      <c r="H195" s="4">
        <v>99.267204284667969</v>
      </c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t="s">
        <v>759</v>
      </c>
      <c r="BA195" t="s">
        <v>764</v>
      </c>
      <c r="BB195" t="s">
        <v>631</v>
      </c>
      <c r="BC195" t="s">
        <v>56</v>
      </c>
      <c r="BD195" t="s">
        <v>807</v>
      </c>
      <c r="BE195" t="s">
        <v>708</v>
      </c>
    </row>
    <row r="196">
      <c r="A196" t="s">
        <v>659</v>
      </c>
      <c r="B196" t="s">
        <v>697</v>
      </c>
      <c r="C196" s="4"/>
      <c r="D196" t="s">
        <v>50</v>
      </c>
      <c r="E196" t="s">
        <v>52</v>
      </c>
      <c r="F196" s="4">
        <v>98.2003173828125</v>
      </c>
      <c r="G196" s="4">
        <v>80.8369140625</v>
      </c>
      <c r="H196" s="4">
        <v>99.974998474121094</v>
      </c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t="s">
        <v>759</v>
      </c>
      <c r="BA196" t="s">
        <v>764</v>
      </c>
      <c r="BB196" t="s">
        <v>631</v>
      </c>
      <c r="BC196" t="s">
        <v>56</v>
      </c>
      <c r="BD196" t="s">
        <v>807</v>
      </c>
      <c r="BE196" t="s">
        <v>708</v>
      </c>
    </row>
    <row r="197">
      <c r="A197" t="s">
        <v>669</v>
      </c>
      <c r="B197" t="s">
        <v>707</v>
      </c>
      <c r="C197" s="4"/>
      <c r="D197" t="s">
        <v>50</v>
      </c>
      <c r="E197" t="s">
        <v>52</v>
      </c>
      <c r="F197" s="4">
        <v>98.5</v>
      </c>
      <c r="G197" s="4">
        <v>100</v>
      </c>
      <c r="H197" s="4">
        <v>99.953453063964844</v>
      </c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t="s">
        <v>759</v>
      </c>
      <c r="BA197" t="s">
        <v>764</v>
      </c>
      <c r="BB197" t="s">
        <v>631</v>
      </c>
      <c r="BC197" t="s">
        <v>56</v>
      </c>
      <c r="BD197" t="s">
        <v>807</v>
      </c>
      <c r="BE197" t="s">
        <v>708</v>
      </c>
    </row>
    <row r="198">
      <c r="A198" t="s">
        <v>666</v>
      </c>
      <c r="B198" t="s">
        <v>704</v>
      </c>
      <c r="C198" s="4"/>
      <c r="D198" t="s">
        <v>50</v>
      </c>
      <c r="E198" t="s">
        <v>52</v>
      </c>
      <c r="F198" s="4">
        <v>100</v>
      </c>
      <c r="G198" s="4"/>
      <c r="H198" s="4">
        <v>100</v>
      </c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t="s">
        <v>759</v>
      </c>
      <c r="BA198" t="s">
        <v>764</v>
      </c>
      <c r="BB198" t="s">
        <v>631</v>
      </c>
      <c r="BC198" t="s">
        <v>56</v>
      </c>
      <c r="BD198" t="s">
        <v>807</v>
      </c>
      <c r="BE198" t="s">
        <v>708</v>
      </c>
    </row>
    <row r="199">
      <c r="A199" t="s">
        <v>663</v>
      </c>
      <c r="B199" t="s">
        <v>701</v>
      </c>
      <c r="C199" s="4"/>
      <c r="D199" t="s">
        <v>50</v>
      </c>
      <c r="E199" t="s">
        <v>52</v>
      </c>
      <c r="F199" s="4">
        <v>99.565689086914063</v>
      </c>
      <c r="G199" s="4">
        <v>95.132659912109375</v>
      </c>
      <c r="H199" s="4">
        <v>100</v>
      </c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t="s">
        <v>759</v>
      </c>
      <c r="BA199" t="s">
        <v>764</v>
      </c>
      <c r="BB199" t="s">
        <v>631</v>
      </c>
      <c r="BC199" t="s">
        <v>56</v>
      </c>
      <c r="BD199" t="s">
        <v>807</v>
      </c>
      <c r="BE199" t="s">
        <v>708</v>
      </c>
    </row>
    <row r="200">
      <c r="A200" t="s">
        <v>651</v>
      </c>
      <c r="B200" t="s">
        <v>689</v>
      </c>
      <c r="C200" s="4"/>
      <c r="D200" t="s">
        <v>50</v>
      </c>
      <c r="E200" t="s">
        <v>52</v>
      </c>
      <c r="F200" s="4">
        <v>83.832496643066406</v>
      </c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t="s">
        <v>759</v>
      </c>
      <c r="BA200" t="s">
        <v>764</v>
      </c>
      <c r="BB200" t="s">
        <v>631</v>
      </c>
      <c r="BC200" t="s">
        <v>56</v>
      </c>
      <c r="BD200" t="s">
        <v>807</v>
      </c>
      <c r="BE200" t="s">
        <v>708</v>
      </c>
    </row>
    <row r="201">
      <c r="A201" t="s">
        <v>654</v>
      </c>
      <c r="B201" t="s">
        <v>692</v>
      </c>
      <c r="C201" s="4"/>
      <c r="D201" t="s">
        <v>50</v>
      </c>
      <c r="E201" t="s">
        <v>52</v>
      </c>
      <c r="F201" s="4">
        <v>73.780891418457031</v>
      </c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t="s">
        <v>759</v>
      </c>
      <c r="BA201" t="s">
        <v>764</v>
      </c>
      <c r="BB201" t="s">
        <v>631</v>
      </c>
      <c r="BC201" t="s">
        <v>56</v>
      </c>
      <c r="BD201" t="s">
        <v>807</v>
      </c>
      <c r="BE201" t="s">
        <v>708</v>
      </c>
    </row>
    <row r="202">
      <c r="A202" t="s">
        <v>643</v>
      </c>
      <c r="B202" t="s">
        <v>681</v>
      </c>
      <c r="C202" s="4"/>
      <c r="D202" t="s">
        <v>50</v>
      </c>
      <c r="E202" t="s">
        <v>52</v>
      </c>
      <c r="F202" s="4">
        <v>64.199264526367188</v>
      </c>
      <c r="G202" s="4">
        <v>31.046380996704102</v>
      </c>
      <c r="H202" s="4">
        <v>82.325363159179688</v>
      </c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t="s">
        <v>759</v>
      </c>
      <c r="BA202" t="s">
        <v>764</v>
      </c>
      <c r="BB202" t="s">
        <v>631</v>
      </c>
      <c r="BC202" t="s">
        <v>56</v>
      </c>
      <c r="BD202" t="s">
        <v>807</v>
      </c>
      <c r="BE202" t="s">
        <v>708</v>
      </c>
    </row>
    <row r="203">
      <c r="A203" t="s">
        <v>635</v>
      </c>
      <c r="B203" t="s">
        <v>673</v>
      </c>
      <c r="C203" s="4"/>
      <c r="D203" t="s">
        <v>50</v>
      </c>
      <c r="E203" t="s">
        <v>52</v>
      </c>
      <c r="F203" s="4">
        <v>51.248180389404297</v>
      </c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t="s">
        <v>759</v>
      </c>
      <c r="BA203" t="s">
        <v>763</v>
      </c>
      <c r="BB203" t="s">
        <v>631</v>
      </c>
      <c r="BC203" t="s">
        <v>56</v>
      </c>
      <c r="BD203" t="s">
        <v>807</v>
      </c>
      <c r="BE203" t="s">
        <v>708</v>
      </c>
    </row>
    <row r="204">
      <c r="A204" t="s">
        <v>632</v>
      </c>
      <c r="B204" t="s">
        <v>672</v>
      </c>
      <c r="C204" s="4"/>
      <c r="D204" t="s">
        <v>50</v>
      </c>
      <c r="E204" t="s">
        <v>52</v>
      </c>
      <c r="F204" s="4">
        <v>78.363670349121094</v>
      </c>
      <c r="G204" s="4">
        <v>47.118263244628906</v>
      </c>
      <c r="H204" s="4">
        <v>89.175819396972656</v>
      </c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t="s">
        <v>759</v>
      </c>
      <c r="BA204" t="s">
        <v>763</v>
      </c>
      <c r="BB204" t="s">
        <v>631</v>
      </c>
      <c r="BC204" t="s">
        <v>56</v>
      </c>
      <c r="BD204" t="s">
        <v>807</v>
      </c>
      <c r="BE204" t="s">
        <v>708</v>
      </c>
    </row>
    <row r="205">
      <c r="A205" t="s">
        <v>667</v>
      </c>
      <c r="B205" t="s">
        <v>705</v>
      </c>
      <c r="C205" s="4"/>
      <c r="D205" t="s">
        <v>50</v>
      </c>
      <c r="E205" t="s">
        <v>52</v>
      </c>
      <c r="F205" s="4">
        <v>85</v>
      </c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t="s">
        <v>759</v>
      </c>
      <c r="BA205" t="s">
        <v>764</v>
      </c>
      <c r="BB205" t="s">
        <v>631</v>
      </c>
      <c r="BC205" t="s">
        <v>56</v>
      </c>
      <c r="BD205" t="s">
        <v>807</v>
      </c>
      <c r="BE205" t="s">
        <v>708</v>
      </c>
    </row>
    <row r="206">
      <c r="A206" t="s">
        <v>660</v>
      </c>
      <c r="B206" t="s">
        <v>698</v>
      </c>
      <c r="C206" s="4"/>
      <c r="D206" t="s">
        <v>50</v>
      </c>
      <c r="E206" t="s">
        <v>52</v>
      </c>
      <c r="F206" s="4">
        <v>69.323387145996094</v>
      </c>
      <c r="G206" s="4">
        <v>55.159999847412109</v>
      </c>
      <c r="H206" s="4">
        <v>81.510002136230469</v>
      </c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t="s">
        <v>759</v>
      </c>
      <c r="BA206" t="s">
        <v>764</v>
      </c>
      <c r="BB206" t="s">
        <v>631</v>
      </c>
      <c r="BC206" t="s">
        <v>56</v>
      </c>
      <c r="BD206" t="s">
        <v>807</v>
      </c>
      <c r="BE206" t="s">
        <v>708</v>
      </c>
    </row>
    <row r="207">
      <c r="A207" t="s">
        <v>650</v>
      </c>
      <c r="B207" t="s">
        <v>688</v>
      </c>
      <c r="C207" s="4"/>
      <c r="D207" t="s">
        <v>50</v>
      </c>
      <c r="E207" t="s">
        <v>52</v>
      </c>
      <c r="F207" s="4">
        <v>54.526763916015625</v>
      </c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t="s">
        <v>759</v>
      </c>
      <c r="BA207" t="s">
        <v>764</v>
      </c>
      <c r="BB207" t="s">
        <v>631</v>
      </c>
      <c r="BC207" t="s">
        <v>56</v>
      </c>
      <c r="BD207" t="s">
        <v>807</v>
      </c>
      <c r="BE207" t="s">
        <v>708</v>
      </c>
    </row>
    <row r="208">
      <c r="A208" t="s">
        <v>652</v>
      </c>
      <c r="B208" t="s">
        <v>690</v>
      </c>
      <c r="C208" s="4"/>
      <c r="D208" t="s">
        <v>50</v>
      </c>
      <c r="E208" t="s">
        <v>52</v>
      </c>
      <c r="F208" s="4">
        <v>99.984375</v>
      </c>
      <c r="G208" s="4">
        <v>100</v>
      </c>
      <c r="H208" s="4">
        <v>99.980491638183594</v>
      </c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t="s">
        <v>759</v>
      </c>
      <c r="BA208" t="s">
        <v>764</v>
      </c>
      <c r="BB208" t="s">
        <v>631</v>
      </c>
      <c r="BC208" t="s">
        <v>56</v>
      </c>
      <c r="BD208" t="s">
        <v>807</v>
      </c>
      <c r="BE208" t="s">
        <v>708</v>
      </c>
    </row>
    <row r="209">
      <c r="A209" t="s">
        <v>662</v>
      </c>
      <c r="B209" t="s">
        <v>700</v>
      </c>
      <c r="C209" s="4"/>
      <c r="D209" t="s">
        <v>50</v>
      </c>
      <c r="E209" t="s">
        <v>52</v>
      </c>
      <c r="F209" s="4">
        <v>86.21160888671875</v>
      </c>
      <c r="G209" s="4">
        <v>75.435684204101563</v>
      </c>
      <c r="H209" s="4">
        <v>87.801048278808594</v>
      </c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t="s">
        <v>759</v>
      </c>
      <c r="BA209" t="s">
        <v>764</v>
      </c>
      <c r="BB209" t="s">
        <v>631</v>
      </c>
      <c r="BC209" t="s">
        <v>56</v>
      </c>
      <c r="BD209" t="s">
        <v>807</v>
      </c>
      <c r="BE209" t="s">
        <v>708</v>
      </c>
    </row>
    <row r="210">
      <c r="A210" t="s">
        <v>644</v>
      </c>
      <c r="B210" t="s">
        <v>682</v>
      </c>
      <c r="C210" s="4"/>
      <c r="D210" t="s">
        <v>50</v>
      </c>
      <c r="E210" t="s">
        <v>52</v>
      </c>
      <c r="F210" s="4">
        <v>98.109382629394531</v>
      </c>
      <c r="G210" s="4">
        <v>92.79461669921875</v>
      </c>
      <c r="H210" s="4">
        <v>100</v>
      </c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t="s">
        <v>759</v>
      </c>
      <c r="BA210" t="s">
        <v>764</v>
      </c>
      <c r="BB210" t="s">
        <v>631</v>
      </c>
      <c r="BC210" t="s">
        <v>56</v>
      </c>
      <c r="BD210" t="s">
        <v>807</v>
      </c>
      <c r="BE210" t="s">
        <v>708</v>
      </c>
    </row>
    <row r="211">
      <c r="A211" t="s">
        <v>520</v>
      </c>
      <c r="B211" t="s">
        <v>521</v>
      </c>
      <c r="C211" s="4"/>
      <c r="D211" t="s">
        <v>50</v>
      </c>
      <c r="E211" t="s">
        <v>52</v>
      </c>
      <c r="F211" s="4">
        <v>83.275543212890625</v>
      </c>
      <c r="G211" s="4">
        <v>43.726665496826172</v>
      </c>
      <c r="H211" s="4">
        <v>96.709999084472656</v>
      </c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t="s">
        <v>760</v>
      </c>
      <c r="BA211" t="s">
        <v>763</v>
      </c>
      <c r="BB211" t="s">
        <v>631</v>
      </c>
      <c r="BC211" t="s">
        <v>56</v>
      </c>
      <c r="BD211" t="s">
        <v>807</v>
      </c>
      <c r="BE211" t="s">
        <v>708</v>
      </c>
    </row>
    <row r="212">
      <c r="A212" t="s">
        <v>664</v>
      </c>
      <c r="B212" t="s">
        <v>702</v>
      </c>
      <c r="C212" s="4"/>
      <c r="D212" t="s">
        <v>50</v>
      </c>
      <c r="E212" t="s">
        <v>52</v>
      </c>
      <c r="F212" s="4">
        <v>97.025772094726563</v>
      </c>
      <c r="G212" s="4">
        <v>83.959098815917969</v>
      </c>
      <c r="H212" s="4">
        <v>99.675003051757813</v>
      </c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t="s">
        <v>759</v>
      </c>
      <c r="BA212" t="s">
        <v>764</v>
      </c>
      <c r="BB212" t="s">
        <v>631</v>
      </c>
      <c r="BC212" t="s">
        <v>56</v>
      </c>
      <c r="BD212" t="s">
        <v>807</v>
      </c>
      <c r="BE212" t="s">
        <v>708</v>
      </c>
    </row>
    <row r="213">
      <c r="A213" t="s">
        <v>634</v>
      </c>
      <c r="B213" t="s">
        <v>670</v>
      </c>
      <c r="C213" s="4"/>
      <c r="D213" t="s">
        <v>50</v>
      </c>
      <c r="E213" t="s">
        <v>52</v>
      </c>
      <c r="F213" s="4">
        <v>22.695261001586914</v>
      </c>
      <c r="G213" s="4">
        <v>0.375</v>
      </c>
      <c r="H213" s="4">
        <v>44.529823303222656</v>
      </c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t="s">
        <v>761</v>
      </c>
      <c r="BA213" t="s">
        <v>763</v>
      </c>
      <c r="BB213" t="s">
        <v>631</v>
      </c>
      <c r="BC213" t="s">
        <v>56</v>
      </c>
      <c r="BD213" t="s">
        <v>807</v>
      </c>
      <c r="BE213" t="s">
        <v>708</v>
      </c>
    </row>
    <row r="214">
      <c r="A214" t="s">
        <v>708</v>
      </c>
      <c r="B214" t="s">
        <v>708</v>
      </c>
      <c r="C214" s="4"/>
      <c r="D214" t="s">
        <v>708</v>
      </c>
      <c r="E214" t="s">
        <v>708</v>
      </c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t="s">
        <v>708</v>
      </c>
      <c r="BA214" t="s">
        <v>708</v>
      </c>
      <c r="BB214" t="s">
        <v>708</v>
      </c>
      <c r="BC214" t="s">
        <v>708</v>
      </c>
      <c r="BD214" t="s">
        <v>708</v>
      </c>
      <c r="BE214" t="s">
        <v>708</v>
      </c>
    </row>
    <row r="215">
      <c r="A215" t="s">
        <v>708</v>
      </c>
      <c r="B215" t="s">
        <v>708</v>
      </c>
      <c r="C215" s="4"/>
      <c r="D215" t="s">
        <v>708</v>
      </c>
      <c r="E215" t="s">
        <v>708</v>
      </c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t="s">
        <v>708</v>
      </c>
      <c r="BA215" t="s">
        <v>708</v>
      </c>
      <c r="BB215" t="s">
        <v>708</v>
      </c>
      <c r="BC215" t="s">
        <v>708</v>
      </c>
      <c r="BD215" t="s">
        <v>708</v>
      </c>
      <c r="BE215" t="s">
        <v>708</v>
      </c>
    </row>
    <row r="216">
      <c r="A216" t="s">
        <v>708</v>
      </c>
      <c r="B216" t="s">
        <v>708</v>
      </c>
      <c r="C216" s="4"/>
      <c r="D216" t="s">
        <v>708</v>
      </c>
      <c r="E216" t="s">
        <v>708</v>
      </c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t="s">
        <v>708</v>
      </c>
      <c r="BA216" t="s">
        <v>708</v>
      </c>
      <c r="BB216" t="s">
        <v>708</v>
      </c>
      <c r="BC216" t="s">
        <v>708</v>
      </c>
      <c r="BD216" t="s">
        <v>708</v>
      </c>
      <c r="BE216" t="s">
        <v>708</v>
      </c>
    </row>
    <row r="217">
      <c r="A217" t="s">
        <v>708</v>
      </c>
      <c r="B217" t="s">
        <v>708</v>
      </c>
      <c r="C217" s="4"/>
      <c r="D217" t="s">
        <v>708</v>
      </c>
      <c r="E217" t="s">
        <v>708</v>
      </c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t="s">
        <v>708</v>
      </c>
      <c r="BA217" t="s">
        <v>708</v>
      </c>
      <c r="BB217" t="s">
        <v>708</v>
      </c>
      <c r="BC217" t="s">
        <v>708</v>
      </c>
      <c r="BD217" t="s">
        <v>708</v>
      </c>
      <c r="BE217" t="s">
        <v>708</v>
      </c>
    </row>
    <row r="218">
      <c r="A218" t="s">
        <v>708</v>
      </c>
      <c r="B218" t="s">
        <v>708</v>
      </c>
      <c r="C218" s="4"/>
      <c r="D218" t="s">
        <v>708</v>
      </c>
      <c r="E218" t="s">
        <v>708</v>
      </c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t="s">
        <v>708</v>
      </c>
      <c r="BA218" t="s">
        <v>708</v>
      </c>
      <c r="BB218" t="s">
        <v>708</v>
      </c>
      <c r="BC218" t="s">
        <v>708</v>
      </c>
      <c r="BD218" t="s">
        <v>708</v>
      </c>
      <c r="BE218" t="s">
        <v>708</v>
      </c>
    </row>
    <row r="219">
      <c r="A219" t="s">
        <v>708</v>
      </c>
      <c r="B219" t="s">
        <v>708</v>
      </c>
      <c r="C219" s="4"/>
      <c r="D219" t="s">
        <v>708</v>
      </c>
      <c r="E219" t="s">
        <v>708</v>
      </c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t="s">
        <v>708</v>
      </c>
      <c r="BA219" t="s">
        <v>708</v>
      </c>
      <c r="BB219" t="s">
        <v>708</v>
      </c>
      <c r="BC219" t="s">
        <v>708</v>
      </c>
      <c r="BD219" t="s">
        <v>708</v>
      </c>
      <c r="BE219" t="s">
        <v>708</v>
      </c>
    </row>
    <row r="220">
      <c r="A220" t="s">
        <v>708</v>
      </c>
      <c r="B220" t="s">
        <v>708</v>
      </c>
      <c r="C220" s="4"/>
      <c r="D220" t="s">
        <v>708</v>
      </c>
      <c r="E220" t="s">
        <v>708</v>
      </c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t="s">
        <v>708</v>
      </c>
      <c r="BA220" t="s">
        <v>708</v>
      </c>
      <c r="BB220" t="s">
        <v>708</v>
      </c>
      <c r="BC220" t="s">
        <v>708</v>
      </c>
      <c r="BD220" t="s">
        <v>708</v>
      </c>
      <c r="BE220" t="s">
        <v>708</v>
      </c>
    </row>
    <row r="221">
      <c r="A221" t="s">
        <v>708</v>
      </c>
      <c r="B221" t="s">
        <v>708</v>
      </c>
      <c r="C221" s="4"/>
      <c r="D221" t="s">
        <v>708</v>
      </c>
      <c r="E221" t="s">
        <v>708</v>
      </c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t="s">
        <v>708</v>
      </c>
      <c r="BA221" t="s">
        <v>708</v>
      </c>
      <c r="BB221" t="s">
        <v>708</v>
      </c>
      <c r="BC221" t="s">
        <v>708</v>
      </c>
      <c r="BD221" t="s">
        <v>708</v>
      </c>
      <c r="BE221" t="s">
        <v>708</v>
      </c>
    </row>
    <row r="222">
      <c r="A222" t="s">
        <v>708</v>
      </c>
      <c r="B222" t="s">
        <v>708</v>
      </c>
      <c r="C222" s="4"/>
      <c r="D222" t="s">
        <v>708</v>
      </c>
      <c r="E222" t="s">
        <v>708</v>
      </c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t="s">
        <v>708</v>
      </c>
      <c r="BA222" t="s">
        <v>708</v>
      </c>
      <c r="BB222" t="s">
        <v>708</v>
      </c>
      <c r="BC222" t="s">
        <v>708</v>
      </c>
      <c r="BD222" t="s">
        <v>708</v>
      </c>
      <c r="BE222" t="s">
        <v>708</v>
      </c>
    </row>
    <row r="223">
      <c r="A223" t="s">
        <v>708</v>
      </c>
      <c r="B223" t="s">
        <v>708</v>
      </c>
      <c r="C223" s="4"/>
      <c r="D223" t="s">
        <v>708</v>
      </c>
      <c r="E223" t="s">
        <v>708</v>
      </c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t="s">
        <v>708</v>
      </c>
      <c r="BA223" t="s">
        <v>708</v>
      </c>
      <c r="BB223" t="s">
        <v>708</v>
      </c>
      <c r="BC223" t="s">
        <v>708</v>
      </c>
      <c r="BD223" t="s">
        <v>708</v>
      </c>
      <c r="BE223" t="s">
        <v>708</v>
      </c>
    </row>
    <row r="224">
      <c r="A224" t="s">
        <v>708</v>
      </c>
      <c r="B224" t="s">
        <v>708</v>
      </c>
      <c r="C224" s="4"/>
      <c r="D224" t="s">
        <v>708</v>
      </c>
      <c r="E224" t="s">
        <v>708</v>
      </c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t="s">
        <v>708</v>
      </c>
      <c r="BA224" t="s">
        <v>708</v>
      </c>
      <c r="BB224" t="s">
        <v>708</v>
      </c>
      <c r="BC224" t="s">
        <v>708</v>
      </c>
      <c r="BD224" t="s">
        <v>708</v>
      </c>
      <c r="BE224" t="s">
        <v>708</v>
      </c>
    </row>
    <row r="225">
      <c r="A225" t="s">
        <v>708</v>
      </c>
      <c r="B225" t="s">
        <v>708</v>
      </c>
      <c r="C225" s="4"/>
      <c r="D225" t="s">
        <v>708</v>
      </c>
      <c r="E225" t="s">
        <v>708</v>
      </c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t="s">
        <v>708</v>
      </c>
      <c r="BA225" t="s">
        <v>708</v>
      </c>
      <c r="BB225" t="s">
        <v>708</v>
      </c>
      <c r="BC225" t="s">
        <v>708</v>
      </c>
      <c r="BD225" t="s">
        <v>708</v>
      </c>
      <c r="BE225" t="s">
        <v>708</v>
      </c>
    </row>
    <row r="226">
      <c r="A226" t="s">
        <v>708</v>
      </c>
      <c r="B226" t="s">
        <v>708</v>
      </c>
      <c r="C226" s="4"/>
      <c r="D226" t="s">
        <v>708</v>
      </c>
      <c r="E226" t="s">
        <v>708</v>
      </c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t="s">
        <v>708</v>
      </c>
      <c r="BA226" t="s">
        <v>708</v>
      </c>
      <c r="BB226" t="s">
        <v>708</v>
      </c>
      <c r="BC226" t="s">
        <v>708</v>
      </c>
      <c r="BD226" t="s">
        <v>708</v>
      </c>
      <c r="BE226" t="s">
        <v>708</v>
      </c>
    </row>
    <row r="227">
      <c r="A227" t="s">
        <v>708</v>
      </c>
      <c r="B227" t="s">
        <v>708</v>
      </c>
      <c r="C227" s="4"/>
      <c r="D227" t="s">
        <v>708</v>
      </c>
      <c r="E227" t="s">
        <v>708</v>
      </c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t="s">
        <v>708</v>
      </c>
      <c r="BA227" t="s">
        <v>708</v>
      </c>
      <c r="BB227" t="s">
        <v>708</v>
      </c>
      <c r="BC227" t="s">
        <v>708</v>
      </c>
      <c r="BD227" t="s">
        <v>708</v>
      </c>
      <c r="BE227" t="s">
        <v>708</v>
      </c>
    </row>
    <row r="228">
      <c r="A228" t="s">
        <v>708</v>
      </c>
      <c r="B228" t="s">
        <v>708</v>
      </c>
      <c r="C228" s="4"/>
      <c r="D228" t="s">
        <v>708</v>
      </c>
      <c r="E228" t="s">
        <v>708</v>
      </c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t="s">
        <v>708</v>
      </c>
      <c r="BA228" t="s">
        <v>708</v>
      </c>
      <c r="BB228" t="s">
        <v>708</v>
      </c>
      <c r="BC228" t="s">
        <v>708</v>
      </c>
      <c r="BD228" t="s">
        <v>708</v>
      </c>
      <c r="BE228" t="s">
        <v>708</v>
      </c>
    </row>
    <row r="229">
      <c r="A229" t="s">
        <v>708</v>
      </c>
      <c r="B229" t="s">
        <v>708</v>
      </c>
      <c r="C229" s="4"/>
      <c r="D229" t="s">
        <v>708</v>
      </c>
      <c r="E229" t="s">
        <v>708</v>
      </c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t="s">
        <v>708</v>
      </c>
      <c r="BA229" t="s">
        <v>708</v>
      </c>
      <c r="BB229" t="s">
        <v>708</v>
      </c>
      <c r="BC229" t="s">
        <v>708</v>
      </c>
      <c r="BD229" t="s">
        <v>708</v>
      </c>
      <c r="BE229" t="s">
        <v>708</v>
      </c>
    </row>
    <row r="230">
      <c r="A230" t="s">
        <v>708</v>
      </c>
      <c r="B230" t="s">
        <v>708</v>
      </c>
      <c r="C230" s="4"/>
      <c r="D230" t="s">
        <v>708</v>
      </c>
      <c r="E230" t="s">
        <v>708</v>
      </c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t="s">
        <v>708</v>
      </c>
      <c r="BA230" t="s">
        <v>708</v>
      </c>
      <c r="BB230" t="s">
        <v>708</v>
      </c>
      <c r="BC230" t="s">
        <v>708</v>
      </c>
      <c r="BD230" t="s">
        <v>708</v>
      </c>
      <c r="BE230" t="s">
        <v>708</v>
      </c>
    </row>
    <row r="231">
      <c r="A231" t="s">
        <v>708</v>
      </c>
      <c r="B231" t="s">
        <v>708</v>
      </c>
      <c r="C231" s="4"/>
      <c r="D231" t="s">
        <v>708</v>
      </c>
      <c r="E231" t="s">
        <v>708</v>
      </c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t="s">
        <v>708</v>
      </c>
      <c r="BA231" t="s">
        <v>708</v>
      </c>
      <c r="BB231" t="s">
        <v>708</v>
      </c>
      <c r="BC231" t="s">
        <v>708</v>
      </c>
      <c r="BD231" t="s">
        <v>708</v>
      </c>
      <c r="BE231" t="s">
        <v>708</v>
      </c>
    </row>
    <row r="232">
      <c r="A232" t="s">
        <v>708</v>
      </c>
      <c r="B232" t="s">
        <v>708</v>
      </c>
      <c r="C232" s="4"/>
      <c r="D232" t="s">
        <v>708</v>
      </c>
      <c r="E232" t="s">
        <v>708</v>
      </c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t="s">
        <v>708</v>
      </c>
      <c r="BA232" t="s">
        <v>708</v>
      </c>
      <c r="BB232" t="s">
        <v>708</v>
      </c>
      <c r="BC232" t="s">
        <v>708</v>
      </c>
      <c r="BD232" t="s">
        <v>708</v>
      </c>
      <c r="BE232" t="s">
        <v>708</v>
      </c>
    </row>
    <row r="233">
      <c r="A233" t="s">
        <v>708</v>
      </c>
      <c r="B233" t="s">
        <v>708</v>
      </c>
      <c r="C233" s="4"/>
      <c r="D233" t="s">
        <v>708</v>
      </c>
      <c r="E233" t="s">
        <v>708</v>
      </c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t="s">
        <v>708</v>
      </c>
      <c r="BA233" t="s">
        <v>708</v>
      </c>
      <c r="BB233" t="s">
        <v>708</v>
      </c>
      <c r="BC233" t="s">
        <v>708</v>
      </c>
      <c r="BD233" t="s">
        <v>708</v>
      </c>
      <c r="BE233" t="s">
        <v>708</v>
      </c>
    </row>
    <row r="234">
      <c r="A234" t="s">
        <v>708</v>
      </c>
      <c r="B234" t="s">
        <v>708</v>
      </c>
      <c r="C234" s="4"/>
      <c r="D234" t="s">
        <v>708</v>
      </c>
      <c r="E234" t="s">
        <v>708</v>
      </c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t="s">
        <v>708</v>
      </c>
      <c r="BA234" t="s">
        <v>708</v>
      </c>
      <c r="BB234" t="s">
        <v>708</v>
      </c>
      <c r="BC234" t="s">
        <v>708</v>
      </c>
      <c r="BD234" t="s">
        <v>708</v>
      </c>
      <c r="BE234" t="s">
        <v>708</v>
      </c>
    </row>
    <row r="235">
      <c r="A235" t="s">
        <v>708</v>
      </c>
      <c r="B235" t="s">
        <v>708</v>
      </c>
      <c r="C235" s="4"/>
      <c r="D235" t="s">
        <v>708</v>
      </c>
      <c r="E235" t="s">
        <v>708</v>
      </c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t="s">
        <v>708</v>
      </c>
      <c r="BA235" t="s">
        <v>708</v>
      </c>
      <c r="BB235" t="s">
        <v>708</v>
      </c>
      <c r="BC235" t="s">
        <v>708</v>
      </c>
      <c r="BD235" t="s">
        <v>708</v>
      </c>
      <c r="BE235" t="s">
        <v>708</v>
      </c>
    </row>
    <row r="236">
      <c r="A236" t="s">
        <v>708</v>
      </c>
      <c r="B236" t="s">
        <v>708</v>
      </c>
      <c r="C236" s="4"/>
      <c r="D236" t="s">
        <v>708</v>
      </c>
      <c r="E236" t="s">
        <v>708</v>
      </c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t="s">
        <v>708</v>
      </c>
      <c r="BA236" t="s">
        <v>708</v>
      </c>
      <c r="BB236" t="s">
        <v>708</v>
      </c>
      <c r="BC236" t="s">
        <v>708</v>
      </c>
      <c r="BD236" t="s">
        <v>708</v>
      </c>
      <c r="BE236" t="s">
        <v>708</v>
      </c>
    </row>
    <row r="237">
      <c r="A237" t="s">
        <v>708</v>
      </c>
      <c r="B237" t="s">
        <v>708</v>
      </c>
      <c r="C237" s="4"/>
      <c r="D237" t="s">
        <v>708</v>
      </c>
      <c r="E237" t="s">
        <v>708</v>
      </c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t="s">
        <v>708</v>
      </c>
      <c r="BA237" t="s">
        <v>708</v>
      </c>
      <c r="BB237" t="s">
        <v>708</v>
      </c>
      <c r="BC237" t="s">
        <v>708</v>
      </c>
      <c r="BD237" t="s">
        <v>708</v>
      </c>
      <c r="BE237" t="s">
        <v>708</v>
      </c>
    </row>
    <row r="238">
      <c r="A238" t="s">
        <v>708</v>
      </c>
      <c r="B238" t="s">
        <v>708</v>
      </c>
      <c r="C238" s="4"/>
      <c r="D238" t="s">
        <v>708</v>
      </c>
      <c r="E238" t="s">
        <v>708</v>
      </c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t="s">
        <v>708</v>
      </c>
      <c r="BA238" t="s">
        <v>708</v>
      </c>
      <c r="BB238" t="s">
        <v>708</v>
      </c>
      <c r="BC238" t="s">
        <v>708</v>
      </c>
      <c r="BD238" t="s">
        <v>708</v>
      </c>
      <c r="BE238" t="s">
        <v>708</v>
      </c>
    </row>
    <row r="239">
      <c r="A239" t="s">
        <v>708</v>
      </c>
      <c r="B239" t="s">
        <v>708</v>
      </c>
      <c r="C239" s="4"/>
      <c r="D239" t="s">
        <v>708</v>
      </c>
      <c r="E239" t="s">
        <v>708</v>
      </c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t="s">
        <v>708</v>
      </c>
      <c r="BA239" t="s">
        <v>708</v>
      </c>
      <c r="BB239" t="s">
        <v>708</v>
      </c>
      <c r="BC239" t="s">
        <v>708</v>
      </c>
      <c r="BD239" t="s">
        <v>708</v>
      </c>
      <c r="BE239" t="s">
        <v>708</v>
      </c>
    </row>
    <row r="240">
      <c r="A240" t="s">
        <v>708</v>
      </c>
      <c r="B240" t="s">
        <v>708</v>
      </c>
      <c r="C240" s="4"/>
      <c r="D240" t="s">
        <v>708</v>
      </c>
      <c r="E240" t="s">
        <v>708</v>
      </c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t="s">
        <v>708</v>
      </c>
      <c r="BA240" t="s">
        <v>708</v>
      </c>
      <c r="BB240" t="s">
        <v>708</v>
      </c>
      <c r="BC240" t="s">
        <v>708</v>
      </c>
      <c r="BD240" t="s">
        <v>708</v>
      </c>
      <c r="BE240" t="s">
        <v>708</v>
      </c>
    </row>
    <row r="241">
      <c r="A241" t="s">
        <v>708</v>
      </c>
      <c r="B241" t="s">
        <v>708</v>
      </c>
      <c r="C241" s="4"/>
      <c r="D241" t="s">
        <v>708</v>
      </c>
      <c r="E241" t="s">
        <v>708</v>
      </c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t="s">
        <v>708</v>
      </c>
      <c r="BA241" t="s">
        <v>708</v>
      </c>
      <c r="BB241" t="s">
        <v>708</v>
      </c>
      <c r="BC241" t="s">
        <v>708</v>
      </c>
      <c r="BD241" t="s">
        <v>708</v>
      </c>
      <c r="BE241" t="s">
        <v>708</v>
      </c>
    </row>
    <row r="242">
      <c r="A242" t="s">
        <v>708</v>
      </c>
      <c r="B242" t="s">
        <v>708</v>
      </c>
      <c r="C242" s="4"/>
      <c r="D242" t="s">
        <v>708</v>
      </c>
      <c r="E242" t="s">
        <v>708</v>
      </c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t="s">
        <v>708</v>
      </c>
      <c r="BA242" t="s">
        <v>708</v>
      </c>
      <c r="BB242" t="s">
        <v>708</v>
      </c>
      <c r="BC242" t="s">
        <v>708</v>
      </c>
      <c r="BD242" t="s">
        <v>708</v>
      </c>
      <c r="BE242" t="s">
        <v>708</v>
      </c>
    </row>
    <row r="243">
      <c r="A243" t="s">
        <v>708</v>
      </c>
      <c r="B243" t="s">
        <v>708</v>
      </c>
      <c r="C243" s="4"/>
      <c r="D243" t="s">
        <v>708</v>
      </c>
      <c r="E243" t="s">
        <v>708</v>
      </c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t="s">
        <v>708</v>
      </c>
      <c r="BA243" t="s">
        <v>708</v>
      </c>
      <c r="BB243" t="s">
        <v>708</v>
      </c>
      <c r="BC243" t="s">
        <v>708</v>
      </c>
      <c r="BD243" t="s">
        <v>708</v>
      </c>
      <c r="BE243" t="s">
        <v>708</v>
      </c>
    </row>
    <row r="244">
      <c r="A244" t="s">
        <v>708</v>
      </c>
      <c r="B244" t="s">
        <v>708</v>
      </c>
      <c r="C244" s="4"/>
      <c r="D244" t="s">
        <v>708</v>
      </c>
      <c r="E244" t="s">
        <v>708</v>
      </c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t="s">
        <v>708</v>
      </c>
      <c r="BA244" t="s">
        <v>708</v>
      </c>
      <c r="BB244" t="s">
        <v>708</v>
      </c>
      <c r="BC244" t="s">
        <v>708</v>
      </c>
      <c r="BD244" t="s">
        <v>708</v>
      </c>
      <c r="BE244" t="s">
        <v>708</v>
      </c>
    </row>
    <row r="245">
      <c r="A245" t="s">
        <v>708</v>
      </c>
      <c r="B245" t="s">
        <v>708</v>
      </c>
      <c r="C245" s="4"/>
      <c r="D245" t="s">
        <v>708</v>
      </c>
      <c r="E245" t="s">
        <v>708</v>
      </c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t="s">
        <v>708</v>
      </c>
      <c r="BA245" t="s">
        <v>708</v>
      </c>
      <c r="BB245" t="s">
        <v>708</v>
      </c>
      <c r="BC245" t="s">
        <v>708</v>
      </c>
      <c r="BD245" t="s">
        <v>708</v>
      </c>
      <c r="BE245" t="s">
        <v>708</v>
      </c>
    </row>
    <row r="246">
      <c r="A246" t="s">
        <v>708</v>
      </c>
      <c r="B246" t="s">
        <v>708</v>
      </c>
      <c r="C246" s="4"/>
      <c r="D246" t="s">
        <v>708</v>
      </c>
      <c r="E246" t="s">
        <v>708</v>
      </c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t="s">
        <v>708</v>
      </c>
      <c r="BA246" t="s">
        <v>708</v>
      </c>
      <c r="BB246" t="s">
        <v>708</v>
      </c>
      <c r="BC246" t="s">
        <v>708</v>
      </c>
      <c r="BD246" t="s">
        <v>708</v>
      </c>
      <c r="BE246" t="s">
        <v>708</v>
      </c>
    </row>
    <row r="247">
      <c r="A247" t="s">
        <v>708</v>
      </c>
      <c r="B247" t="s">
        <v>708</v>
      </c>
      <c r="C247" s="4"/>
      <c r="D247" t="s">
        <v>708</v>
      </c>
      <c r="E247" t="s">
        <v>708</v>
      </c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t="s">
        <v>708</v>
      </c>
      <c r="BA247" t="s">
        <v>708</v>
      </c>
      <c r="BB247" t="s">
        <v>708</v>
      </c>
      <c r="BC247" t="s">
        <v>708</v>
      </c>
      <c r="BD247" t="s">
        <v>708</v>
      </c>
      <c r="BE247" t="s">
        <v>708</v>
      </c>
    </row>
    <row r="248">
      <c r="A248" t="s">
        <v>708</v>
      </c>
      <c r="B248" t="s">
        <v>708</v>
      </c>
      <c r="C248" s="4"/>
      <c r="D248" t="s">
        <v>708</v>
      </c>
      <c r="E248" t="s">
        <v>708</v>
      </c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t="s">
        <v>708</v>
      </c>
      <c r="BA248" t="s">
        <v>708</v>
      </c>
      <c r="BB248" t="s">
        <v>708</v>
      </c>
      <c r="BC248" t="s">
        <v>708</v>
      </c>
      <c r="BD248" t="s">
        <v>708</v>
      </c>
      <c r="BE248" t="s">
        <v>708</v>
      </c>
    </row>
    <row r="249">
      <c r="A249" t="s">
        <v>708</v>
      </c>
      <c r="B249" t="s">
        <v>708</v>
      </c>
      <c r="C249" s="4"/>
      <c r="D249" t="s">
        <v>708</v>
      </c>
      <c r="E249" t="s">
        <v>708</v>
      </c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t="s">
        <v>708</v>
      </c>
      <c r="BA249" t="s">
        <v>708</v>
      </c>
      <c r="BB249" t="s">
        <v>708</v>
      </c>
      <c r="BC249" t="s">
        <v>708</v>
      </c>
      <c r="BD249" t="s">
        <v>708</v>
      </c>
      <c r="BE249" t="s">
        <v>708</v>
      </c>
    </row>
    <row r="250">
      <c r="A250" t="s">
        <v>708</v>
      </c>
      <c r="B250" t="s">
        <v>708</v>
      </c>
      <c r="C250" s="4"/>
      <c r="D250" t="s">
        <v>708</v>
      </c>
      <c r="E250" t="s">
        <v>708</v>
      </c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t="s">
        <v>708</v>
      </c>
      <c r="BA250" t="s">
        <v>708</v>
      </c>
      <c r="BB250" t="s">
        <v>708</v>
      </c>
      <c r="BC250" t="s">
        <v>708</v>
      </c>
      <c r="BD250" t="s">
        <v>708</v>
      </c>
      <c r="BE250" t="s">
        <v>708</v>
      </c>
    </row>
    <row r="251">
      <c r="A251" t="s">
        <v>708</v>
      </c>
      <c r="B251" t="s">
        <v>708</v>
      </c>
      <c r="C251" s="4"/>
      <c r="D251" t="s">
        <v>708</v>
      </c>
      <c r="E251" t="s">
        <v>708</v>
      </c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t="s">
        <v>708</v>
      </c>
      <c r="BA251" t="s">
        <v>708</v>
      </c>
      <c r="BB251" t="s">
        <v>708</v>
      </c>
      <c r="BC251" t="s">
        <v>708</v>
      </c>
      <c r="BD251" t="s">
        <v>708</v>
      </c>
      <c r="BE251" t="s">
        <v>708</v>
      </c>
    </row>
    <row r="252">
      <c r="A252" t="s">
        <v>708</v>
      </c>
      <c r="B252" t="s">
        <v>708</v>
      </c>
      <c r="C252" s="4"/>
      <c r="D252" t="s">
        <v>708</v>
      </c>
      <c r="E252" t="s">
        <v>708</v>
      </c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t="s">
        <v>708</v>
      </c>
      <c r="BA252" t="s">
        <v>708</v>
      </c>
      <c r="BB252" t="s">
        <v>708</v>
      </c>
      <c r="BC252" t="s">
        <v>708</v>
      </c>
      <c r="BD252" t="s">
        <v>708</v>
      </c>
      <c r="BE252" t="s">
        <v>708</v>
      </c>
    </row>
    <row r="253">
      <c r="A253" t="s">
        <v>708</v>
      </c>
      <c r="B253" t="s">
        <v>708</v>
      </c>
      <c r="C253" s="4"/>
      <c r="D253" t="s">
        <v>708</v>
      </c>
      <c r="E253" t="s">
        <v>708</v>
      </c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t="s">
        <v>708</v>
      </c>
      <c r="BA253" t="s">
        <v>708</v>
      </c>
      <c r="BB253" t="s">
        <v>708</v>
      </c>
      <c r="BC253" t="s">
        <v>708</v>
      </c>
      <c r="BD253" t="s">
        <v>708</v>
      </c>
      <c r="BE253" t="s">
        <v>708</v>
      </c>
    </row>
    <row r="254">
      <c r="A254" t="s">
        <v>708</v>
      </c>
      <c r="B254" t="s">
        <v>708</v>
      </c>
      <c r="C254" s="4"/>
      <c r="D254" t="s">
        <v>708</v>
      </c>
      <c r="E254" t="s">
        <v>708</v>
      </c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t="s">
        <v>708</v>
      </c>
      <c r="BA254" t="s">
        <v>708</v>
      </c>
      <c r="BB254" t="s">
        <v>708</v>
      </c>
      <c r="BC254" t="s">
        <v>708</v>
      </c>
      <c r="BD254" t="s">
        <v>708</v>
      </c>
      <c r="BE254" t="s">
        <v>708</v>
      </c>
    </row>
    <row r="255">
      <c r="A255" t="s">
        <v>708</v>
      </c>
      <c r="B255" t="s">
        <v>708</v>
      </c>
      <c r="C255" s="4"/>
      <c r="D255" t="s">
        <v>708</v>
      </c>
      <c r="E255" t="s">
        <v>708</v>
      </c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t="s">
        <v>708</v>
      </c>
      <c r="BA255" t="s">
        <v>708</v>
      </c>
      <c r="BB255" t="s">
        <v>708</v>
      </c>
      <c r="BC255" t="s">
        <v>708</v>
      </c>
      <c r="BD255" t="s">
        <v>708</v>
      </c>
      <c r="BE255" t="s">
        <v>708</v>
      </c>
    </row>
    <row r="256">
      <c r="A256" t="s">
        <v>708</v>
      </c>
      <c r="B256" t="s">
        <v>708</v>
      </c>
      <c r="C256" s="4"/>
      <c r="D256" t="s">
        <v>708</v>
      </c>
      <c r="E256" t="s">
        <v>708</v>
      </c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t="s">
        <v>708</v>
      </c>
      <c r="BA256" t="s">
        <v>708</v>
      </c>
      <c r="BB256" t="s">
        <v>708</v>
      </c>
      <c r="BC256" t="s">
        <v>708</v>
      </c>
      <c r="BD256" t="s">
        <v>708</v>
      </c>
      <c r="BE256" t="s">
        <v>708</v>
      </c>
    </row>
    <row r="257">
      <c r="A257" t="s">
        <v>708</v>
      </c>
      <c r="B257" t="s">
        <v>708</v>
      </c>
      <c r="C257" s="4"/>
      <c r="D257" t="s">
        <v>708</v>
      </c>
      <c r="E257" t="s">
        <v>708</v>
      </c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t="s">
        <v>708</v>
      </c>
      <c r="BA257" t="s">
        <v>708</v>
      </c>
      <c r="BB257" t="s">
        <v>708</v>
      </c>
      <c r="BC257" t="s">
        <v>708</v>
      </c>
      <c r="BD257" t="s">
        <v>708</v>
      </c>
      <c r="BE257" t="s">
        <v>708</v>
      </c>
    </row>
    <row r="258">
      <c r="A258" t="s">
        <v>708</v>
      </c>
      <c r="B258" t="s">
        <v>708</v>
      </c>
      <c r="C258" s="4"/>
      <c r="D258" t="s">
        <v>708</v>
      </c>
      <c r="E258" t="s">
        <v>708</v>
      </c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t="s">
        <v>708</v>
      </c>
      <c r="BA258" t="s">
        <v>708</v>
      </c>
      <c r="BB258" t="s">
        <v>708</v>
      </c>
      <c r="BC258" t="s">
        <v>708</v>
      </c>
      <c r="BD258" t="s">
        <v>708</v>
      </c>
      <c r="BE258" t="s">
        <v>708</v>
      </c>
    </row>
    <row r="259">
      <c r="A259" t="s">
        <v>708</v>
      </c>
      <c r="B259" t="s">
        <v>708</v>
      </c>
      <c r="C259" s="4"/>
      <c r="D259" t="s">
        <v>708</v>
      </c>
      <c r="E259" t="s">
        <v>708</v>
      </c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t="s">
        <v>708</v>
      </c>
      <c r="BA259" t="s">
        <v>708</v>
      </c>
      <c r="BB259" t="s">
        <v>708</v>
      </c>
      <c r="BC259" t="s">
        <v>708</v>
      </c>
      <c r="BD259" t="s">
        <v>708</v>
      </c>
      <c r="BE259" t="s">
        <v>708</v>
      </c>
    </row>
    <row r="260">
      <c r="A260" t="s">
        <v>708</v>
      </c>
      <c r="B260" t="s">
        <v>708</v>
      </c>
      <c r="C260" s="4"/>
      <c r="D260" t="s">
        <v>708</v>
      </c>
      <c r="E260" t="s">
        <v>708</v>
      </c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t="s">
        <v>708</v>
      </c>
      <c r="BA260" t="s">
        <v>708</v>
      </c>
      <c r="BB260" t="s">
        <v>708</v>
      </c>
      <c r="BC260" t="s">
        <v>708</v>
      </c>
      <c r="BD260" t="s">
        <v>708</v>
      </c>
      <c r="BE260" t="s">
        <v>708</v>
      </c>
    </row>
    <row r="261">
      <c r="A261" t="s">
        <v>708</v>
      </c>
      <c r="B261" t="s">
        <v>708</v>
      </c>
      <c r="C261" s="4"/>
      <c r="D261" t="s">
        <v>708</v>
      </c>
      <c r="E261" t="s">
        <v>708</v>
      </c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t="s">
        <v>708</v>
      </c>
      <c r="BA261" t="s">
        <v>708</v>
      </c>
      <c r="BB261" t="s">
        <v>708</v>
      </c>
      <c r="BC261" t="s">
        <v>708</v>
      </c>
      <c r="BD261" t="s">
        <v>708</v>
      </c>
      <c r="BE261" t="s">
        <v>708</v>
      </c>
    </row>
    <row r="262">
      <c r="A262" t="s">
        <v>708</v>
      </c>
      <c r="B262" t="s">
        <v>708</v>
      </c>
      <c r="C262" s="4"/>
      <c r="D262" t="s">
        <v>708</v>
      </c>
      <c r="E262" t="s">
        <v>708</v>
      </c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t="s">
        <v>708</v>
      </c>
      <c r="BA262" t="s">
        <v>708</v>
      </c>
      <c r="BB262" t="s">
        <v>708</v>
      </c>
      <c r="BC262" t="s">
        <v>708</v>
      </c>
      <c r="BD262" t="s">
        <v>708</v>
      </c>
      <c r="BE262" t="s">
        <v>708</v>
      </c>
    </row>
    <row r="263">
      <c r="A263" t="s">
        <v>708</v>
      </c>
      <c r="B263" t="s">
        <v>708</v>
      </c>
      <c r="C263" s="4"/>
      <c r="D263" t="s">
        <v>708</v>
      </c>
      <c r="E263" t="s">
        <v>708</v>
      </c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t="s">
        <v>708</v>
      </c>
      <c r="BA263" t="s">
        <v>708</v>
      </c>
      <c r="BB263" t="s">
        <v>708</v>
      </c>
      <c r="BC263" t="s">
        <v>708</v>
      </c>
      <c r="BD263" t="s">
        <v>708</v>
      </c>
      <c r="BE263" t="s">
        <v>708</v>
      </c>
    </row>
    <row r="264">
      <c r="A264" t="s">
        <v>708</v>
      </c>
      <c r="B264" t="s">
        <v>708</v>
      </c>
      <c r="C264" s="4"/>
      <c r="D264" t="s">
        <v>708</v>
      </c>
      <c r="E264" t="s">
        <v>708</v>
      </c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t="s">
        <v>708</v>
      </c>
      <c r="BA264" t="s">
        <v>708</v>
      </c>
      <c r="BB264" t="s">
        <v>708</v>
      </c>
      <c r="BC264" t="s">
        <v>708</v>
      </c>
      <c r="BD264" t="s">
        <v>708</v>
      </c>
      <c r="BE264" t="s">
        <v>708</v>
      </c>
    </row>
    <row r="265">
      <c r="A265" t="s">
        <v>708</v>
      </c>
      <c r="B265" t="s">
        <v>708</v>
      </c>
      <c r="C265" s="4"/>
      <c r="D265" t="s">
        <v>708</v>
      </c>
      <c r="E265" t="s">
        <v>708</v>
      </c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t="s">
        <v>708</v>
      </c>
      <c r="BA265" t="s">
        <v>708</v>
      </c>
      <c r="BB265" t="s">
        <v>708</v>
      </c>
      <c r="BC265" t="s">
        <v>708</v>
      </c>
      <c r="BD265" t="s">
        <v>708</v>
      </c>
      <c r="BE265" t="s">
        <v>708</v>
      </c>
    </row>
    <row r="266">
      <c r="A266" t="s">
        <v>708</v>
      </c>
      <c r="B266" t="s">
        <v>708</v>
      </c>
      <c r="C266" s="4"/>
      <c r="D266" t="s">
        <v>708</v>
      </c>
      <c r="E266" t="s">
        <v>708</v>
      </c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t="s">
        <v>708</v>
      </c>
      <c r="BA266" t="s">
        <v>708</v>
      </c>
      <c r="BB266" t="s">
        <v>708</v>
      </c>
      <c r="BC266" t="s">
        <v>708</v>
      </c>
      <c r="BD266" t="s">
        <v>708</v>
      </c>
      <c r="BE266" t="s">
        <v>708</v>
      </c>
    </row>
    <row r="267">
      <c r="A267" t="s">
        <v>708</v>
      </c>
      <c r="B267" t="s">
        <v>708</v>
      </c>
      <c r="C267" s="4"/>
      <c r="D267" t="s">
        <v>708</v>
      </c>
      <c r="E267" t="s">
        <v>708</v>
      </c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t="s">
        <v>708</v>
      </c>
      <c r="BA267" t="s">
        <v>708</v>
      </c>
      <c r="BB267" t="s">
        <v>708</v>
      </c>
      <c r="BC267" t="s">
        <v>708</v>
      </c>
      <c r="BD267" t="s">
        <v>708</v>
      </c>
      <c r="BE267" t="s">
        <v>708</v>
      </c>
    </row>
    <row r="268">
      <c r="A268" t="s">
        <v>708</v>
      </c>
      <c r="B268" t="s">
        <v>708</v>
      </c>
      <c r="C268" s="4"/>
      <c r="D268" t="s">
        <v>708</v>
      </c>
      <c r="E268" t="s">
        <v>708</v>
      </c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t="s">
        <v>708</v>
      </c>
      <c r="BA268" t="s">
        <v>708</v>
      </c>
      <c r="BB268" t="s">
        <v>708</v>
      </c>
      <c r="BC268" t="s">
        <v>708</v>
      </c>
      <c r="BD268" t="s">
        <v>708</v>
      </c>
      <c r="BE268" t="s">
        <v>708</v>
      </c>
    </row>
    <row r="269">
      <c r="A269" t="s">
        <v>708</v>
      </c>
      <c r="B269" t="s">
        <v>708</v>
      </c>
      <c r="C269" s="4"/>
      <c r="D269" t="s">
        <v>708</v>
      </c>
      <c r="E269" t="s">
        <v>708</v>
      </c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t="s">
        <v>708</v>
      </c>
      <c r="BA269" t="s">
        <v>708</v>
      </c>
      <c r="BB269" t="s">
        <v>708</v>
      </c>
      <c r="BC269" t="s">
        <v>708</v>
      </c>
      <c r="BD269" t="s">
        <v>708</v>
      </c>
      <c r="BE269" t="s">
        <v>708</v>
      </c>
    </row>
    <row r="270">
      <c r="A270" t="s">
        <v>708</v>
      </c>
      <c r="B270" t="s">
        <v>708</v>
      </c>
      <c r="C270" s="4"/>
      <c r="D270" t="s">
        <v>708</v>
      </c>
      <c r="E270" t="s">
        <v>708</v>
      </c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t="s">
        <v>708</v>
      </c>
      <c r="BA270" t="s">
        <v>708</v>
      </c>
      <c r="BB270" t="s">
        <v>708</v>
      </c>
      <c r="BC270" t="s">
        <v>708</v>
      </c>
      <c r="BD270" t="s">
        <v>708</v>
      </c>
      <c r="BE270" t="s">
        <v>708</v>
      </c>
    </row>
    <row r="271">
      <c r="A271" t="s">
        <v>708</v>
      </c>
      <c r="B271" t="s">
        <v>708</v>
      </c>
      <c r="C271" s="4"/>
      <c r="D271" t="s">
        <v>708</v>
      </c>
      <c r="E271" t="s">
        <v>708</v>
      </c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t="s">
        <v>708</v>
      </c>
      <c r="BA271" t="s">
        <v>708</v>
      </c>
      <c r="BB271" t="s">
        <v>708</v>
      </c>
      <c r="BC271" t="s">
        <v>708</v>
      </c>
      <c r="BD271" t="s">
        <v>708</v>
      </c>
      <c r="BE271" t="s">
        <v>708</v>
      </c>
    </row>
    <row r="272">
      <c r="A272" t="s">
        <v>708</v>
      </c>
      <c r="B272" t="s">
        <v>708</v>
      </c>
      <c r="C272" s="4"/>
      <c r="D272" t="s">
        <v>708</v>
      </c>
      <c r="E272" t="s">
        <v>708</v>
      </c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t="s">
        <v>708</v>
      </c>
      <c r="BA272" t="s">
        <v>708</v>
      </c>
      <c r="BB272" t="s">
        <v>708</v>
      </c>
      <c r="BC272" t="s">
        <v>708</v>
      </c>
      <c r="BD272" t="s">
        <v>708</v>
      </c>
      <c r="BE272" t="s">
        <v>708</v>
      </c>
    </row>
    <row r="273">
      <c r="A273" t="s">
        <v>708</v>
      </c>
      <c r="B273" t="s">
        <v>708</v>
      </c>
      <c r="C273" s="4"/>
      <c r="D273" t="s">
        <v>708</v>
      </c>
      <c r="E273" t="s">
        <v>708</v>
      </c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t="s">
        <v>708</v>
      </c>
      <c r="BA273" t="s">
        <v>708</v>
      </c>
      <c r="BB273" t="s">
        <v>708</v>
      </c>
      <c r="BC273" t="s">
        <v>708</v>
      </c>
      <c r="BD273" t="s">
        <v>708</v>
      </c>
      <c r="BE273" t="s">
        <v>708</v>
      </c>
    </row>
    <row r="274">
      <c r="A274" t="s">
        <v>708</v>
      </c>
      <c r="B274" t="s">
        <v>708</v>
      </c>
      <c r="C274" s="4"/>
      <c r="D274" t="s">
        <v>708</v>
      </c>
      <c r="E274" t="s">
        <v>708</v>
      </c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t="s">
        <v>708</v>
      </c>
      <c r="BA274" t="s">
        <v>708</v>
      </c>
      <c r="BB274" t="s">
        <v>708</v>
      </c>
      <c r="BC274" t="s">
        <v>708</v>
      </c>
      <c r="BD274" t="s">
        <v>708</v>
      </c>
      <c r="BE274" t="s">
        <v>708</v>
      </c>
    </row>
    <row r="275">
      <c r="A275" t="s">
        <v>708</v>
      </c>
      <c r="B275" t="s">
        <v>708</v>
      </c>
      <c r="C275" s="4"/>
      <c r="D275" t="s">
        <v>708</v>
      </c>
      <c r="E275" t="s">
        <v>708</v>
      </c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t="s">
        <v>708</v>
      </c>
      <c r="BA275" t="s">
        <v>708</v>
      </c>
      <c r="BB275" t="s">
        <v>708</v>
      </c>
      <c r="BC275" t="s">
        <v>708</v>
      </c>
      <c r="BD275" t="s">
        <v>708</v>
      </c>
      <c r="BE275" t="s">
        <v>708</v>
      </c>
    </row>
    <row r="276">
      <c r="A276" t="s">
        <v>708</v>
      </c>
      <c r="B276" t="s">
        <v>708</v>
      </c>
      <c r="C276" s="4"/>
      <c r="D276" t="s">
        <v>708</v>
      </c>
      <c r="E276" t="s">
        <v>708</v>
      </c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t="s">
        <v>708</v>
      </c>
      <c r="BA276" t="s">
        <v>708</v>
      </c>
      <c r="BB276" t="s">
        <v>708</v>
      </c>
      <c r="BC276" t="s">
        <v>708</v>
      </c>
      <c r="BD276" t="s">
        <v>708</v>
      </c>
      <c r="BE276" t="s">
        <v>708</v>
      </c>
    </row>
    <row r="277">
      <c r="A277" t="s">
        <v>708</v>
      </c>
      <c r="B277" t="s">
        <v>708</v>
      </c>
      <c r="C277" s="4"/>
      <c r="D277" t="s">
        <v>708</v>
      </c>
      <c r="E277" t="s">
        <v>708</v>
      </c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t="s">
        <v>708</v>
      </c>
      <c r="BA277" t="s">
        <v>708</v>
      </c>
      <c r="BB277" t="s">
        <v>708</v>
      </c>
      <c r="BC277" t="s">
        <v>708</v>
      </c>
      <c r="BD277" t="s">
        <v>708</v>
      </c>
      <c r="BE277" t="s">
        <v>708</v>
      </c>
    </row>
    <row r="278">
      <c r="A278" t="s">
        <v>708</v>
      </c>
      <c r="B278" t="s">
        <v>708</v>
      </c>
      <c r="C278" s="4"/>
      <c r="D278" t="s">
        <v>708</v>
      </c>
      <c r="E278" t="s">
        <v>708</v>
      </c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t="s">
        <v>708</v>
      </c>
      <c r="BA278" t="s">
        <v>708</v>
      </c>
      <c r="BB278" t="s">
        <v>708</v>
      </c>
      <c r="BC278" t="s">
        <v>708</v>
      </c>
      <c r="BD278" t="s">
        <v>708</v>
      </c>
      <c r="BE278" t="s">
        <v>708</v>
      </c>
    </row>
    <row r="279">
      <c r="A279" t="s">
        <v>708</v>
      </c>
      <c r="B279" t="s">
        <v>708</v>
      </c>
      <c r="C279" s="4"/>
      <c r="D279" t="s">
        <v>708</v>
      </c>
      <c r="E279" t="s">
        <v>708</v>
      </c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t="s">
        <v>708</v>
      </c>
      <c r="BA279" t="s">
        <v>708</v>
      </c>
      <c r="BB279" t="s">
        <v>708</v>
      </c>
      <c r="BC279" t="s">
        <v>708</v>
      </c>
      <c r="BD279" t="s">
        <v>708</v>
      </c>
      <c r="BE279" t="s">
        <v>708</v>
      </c>
    </row>
    <row r="280">
      <c r="A280" t="s">
        <v>708</v>
      </c>
      <c r="B280" t="s">
        <v>708</v>
      </c>
      <c r="C280" s="4"/>
      <c r="D280" t="s">
        <v>708</v>
      </c>
      <c r="E280" t="s">
        <v>708</v>
      </c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t="s">
        <v>708</v>
      </c>
      <c r="BA280" t="s">
        <v>708</v>
      </c>
      <c r="BB280" t="s">
        <v>708</v>
      </c>
      <c r="BC280" t="s">
        <v>708</v>
      </c>
      <c r="BD280" t="s">
        <v>708</v>
      </c>
      <c r="BE280" t="s">
        <v>708</v>
      </c>
    </row>
    <row r="281">
      <c r="A281" t="s">
        <v>708</v>
      </c>
      <c r="B281" t="s">
        <v>708</v>
      </c>
      <c r="C281" s="4"/>
      <c r="D281" t="s">
        <v>708</v>
      </c>
      <c r="E281" t="s">
        <v>708</v>
      </c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t="s">
        <v>708</v>
      </c>
      <c r="BA281" t="s">
        <v>708</v>
      </c>
      <c r="BB281" t="s">
        <v>708</v>
      </c>
      <c r="BC281" t="s">
        <v>708</v>
      </c>
      <c r="BD281" t="s">
        <v>708</v>
      </c>
      <c r="BE281" t="s">
        <v>708</v>
      </c>
    </row>
    <row r="282">
      <c r="A282" t="s">
        <v>708</v>
      </c>
      <c r="B282" t="s">
        <v>708</v>
      </c>
      <c r="C282" s="4"/>
      <c r="D282" t="s">
        <v>708</v>
      </c>
      <c r="E282" t="s">
        <v>708</v>
      </c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t="s">
        <v>708</v>
      </c>
      <c r="BA282" t="s">
        <v>708</v>
      </c>
      <c r="BB282" t="s">
        <v>708</v>
      </c>
      <c r="BC282" t="s">
        <v>708</v>
      </c>
      <c r="BD282" t="s">
        <v>708</v>
      </c>
      <c r="BE282" t="s">
        <v>708</v>
      </c>
    </row>
    <row r="283">
      <c r="A283" t="s">
        <v>708</v>
      </c>
      <c r="B283" t="s">
        <v>708</v>
      </c>
      <c r="C283" s="4"/>
      <c r="D283" t="s">
        <v>708</v>
      </c>
      <c r="E283" t="s">
        <v>708</v>
      </c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t="s">
        <v>708</v>
      </c>
      <c r="BA283" t="s">
        <v>708</v>
      </c>
      <c r="BB283" t="s">
        <v>708</v>
      </c>
      <c r="BC283" t="s">
        <v>708</v>
      </c>
      <c r="BD283" t="s">
        <v>708</v>
      </c>
      <c r="BE283" t="s">
        <v>708</v>
      </c>
    </row>
    <row r="284">
      <c r="A284" t="s">
        <v>708</v>
      </c>
      <c r="B284" t="s">
        <v>708</v>
      </c>
      <c r="C284" s="4"/>
      <c r="D284" t="s">
        <v>708</v>
      </c>
      <c r="E284" t="s">
        <v>708</v>
      </c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t="s">
        <v>708</v>
      </c>
      <c r="BA284" t="s">
        <v>708</v>
      </c>
      <c r="BB284" t="s">
        <v>708</v>
      </c>
      <c r="BC284" t="s">
        <v>708</v>
      </c>
      <c r="BD284" t="s">
        <v>708</v>
      </c>
      <c r="BE284" t="s">
        <v>708</v>
      </c>
    </row>
    <row r="285">
      <c r="A285" t="s">
        <v>708</v>
      </c>
      <c r="B285" t="s">
        <v>708</v>
      </c>
      <c r="C285" s="4"/>
      <c r="D285" t="s">
        <v>708</v>
      </c>
      <c r="E285" t="s">
        <v>708</v>
      </c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t="s">
        <v>708</v>
      </c>
      <c r="BA285" t="s">
        <v>708</v>
      </c>
      <c r="BB285" t="s">
        <v>708</v>
      </c>
      <c r="BC285" t="s">
        <v>708</v>
      </c>
      <c r="BD285" t="s">
        <v>708</v>
      </c>
      <c r="BE285" t="s">
        <v>708</v>
      </c>
    </row>
    <row r="286">
      <c r="A286" t="s">
        <v>708</v>
      </c>
      <c r="B286" t="s">
        <v>708</v>
      </c>
      <c r="C286" s="4"/>
      <c r="D286" t="s">
        <v>708</v>
      </c>
      <c r="E286" t="s">
        <v>708</v>
      </c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t="s">
        <v>708</v>
      </c>
      <c r="BA286" t="s">
        <v>708</v>
      </c>
      <c r="BB286" t="s">
        <v>708</v>
      </c>
      <c r="BC286" t="s">
        <v>708</v>
      </c>
      <c r="BD286" t="s">
        <v>708</v>
      </c>
      <c r="BE286" t="s">
        <v>708</v>
      </c>
    </row>
    <row r="287">
      <c r="A287" t="s">
        <v>708</v>
      </c>
      <c r="B287" t="s">
        <v>708</v>
      </c>
      <c r="C287" s="4"/>
      <c r="D287" t="s">
        <v>708</v>
      </c>
      <c r="E287" t="s">
        <v>708</v>
      </c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t="s">
        <v>708</v>
      </c>
      <c r="BA287" t="s">
        <v>708</v>
      </c>
      <c r="BB287" t="s">
        <v>708</v>
      </c>
      <c r="BC287" t="s">
        <v>708</v>
      </c>
      <c r="BD287" t="s">
        <v>708</v>
      </c>
      <c r="BE287" t="s">
        <v>708</v>
      </c>
    </row>
    <row r="288">
      <c r="A288" t="s">
        <v>708</v>
      </c>
      <c r="B288" t="s">
        <v>708</v>
      </c>
      <c r="C288" s="4"/>
      <c r="D288" t="s">
        <v>708</v>
      </c>
      <c r="E288" t="s">
        <v>708</v>
      </c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t="s">
        <v>708</v>
      </c>
      <c r="BA288" t="s">
        <v>708</v>
      </c>
      <c r="BB288" t="s">
        <v>708</v>
      </c>
      <c r="BC288" t="s">
        <v>708</v>
      </c>
      <c r="BD288" t="s">
        <v>708</v>
      </c>
      <c r="BE288" t="s">
        <v>708</v>
      </c>
    </row>
    <row r="289">
      <c r="A289" t="s">
        <v>708</v>
      </c>
      <c r="B289" t="s">
        <v>708</v>
      </c>
      <c r="C289" s="4"/>
      <c r="D289" t="s">
        <v>708</v>
      </c>
      <c r="E289" t="s">
        <v>708</v>
      </c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t="s">
        <v>708</v>
      </c>
      <c r="BA289" t="s">
        <v>708</v>
      </c>
      <c r="BB289" t="s">
        <v>708</v>
      </c>
      <c r="BC289" t="s">
        <v>708</v>
      </c>
      <c r="BD289" t="s">
        <v>708</v>
      </c>
      <c r="BE289" t="s">
        <v>708</v>
      </c>
    </row>
    <row r="290">
      <c r="A290" t="s">
        <v>708</v>
      </c>
      <c r="B290" t="s">
        <v>708</v>
      </c>
      <c r="C290" s="4"/>
      <c r="D290" t="s">
        <v>708</v>
      </c>
      <c r="E290" t="s">
        <v>708</v>
      </c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t="s">
        <v>708</v>
      </c>
      <c r="BA290" t="s">
        <v>708</v>
      </c>
      <c r="BB290" t="s">
        <v>708</v>
      </c>
      <c r="BC290" t="s">
        <v>708</v>
      </c>
      <c r="BD290" t="s">
        <v>708</v>
      </c>
      <c r="BE290" t="s">
        <v>708</v>
      </c>
    </row>
    <row r="291">
      <c r="A291" t="s">
        <v>708</v>
      </c>
      <c r="B291" t="s">
        <v>708</v>
      </c>
      <c r="C291" s="4"/>
      <c r="D291" t="s">
        <v>708</v>
      </c>
      <c r="E291" t="s">
        <v>708</v>
      </c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t="s">
        <v>708</v>
      </c>
      <c r="BA291" t="s">
        <v>708</v>
      </c>
      <c r="BB291" t="s">
        <v>708</v>
      </c>
      <c r="BC291" t="s">
        <v>708</v>
      </c>
      <c r="BD291" t="s">
        <v>708</v>
      </c>
      <c r="BE291" t="s">
        <v>708</v>
      </c>
    </row>
    <row r="292">
      <c r="A292" t="s">
        <v>708</v>
      </c>
      <c r="B292" t="s">
        <v>708</v>
      </c>
      <c r="C292" s="4"/>
      <c r="D292" t="s">
        <v>708</v>
      </c>
      <c r="E292" t="s">
        <v>708</v>
      </c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t="s">
        <v>708</v>
      </c>
      <c r="BA292" t="s">
        <v>708</v>
      </c>
      <c r="BB292" t="s">
        <v>708</v>
      </c>
      <c r="BC292" t="s">
        <v>708</v>
      </c>
      <c r="BD292" t="s">
        <v>708</v>
      </c>
      <c r="BE292" t="s">
        <v>708</v>
      </c>
    </row>
    <row r="293">
      <c r="A293" t="s">
        <v>708</v>
      </c>
      <c r="B293" t="s">
        <v>708</v>
      </c>
      <c r="C293" s="4"/>
      <c r="D293" t="s">
        <v>708</v>
      </c>
      <c r="E293" t="s">
        <v>708</v>
      </c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t="s">
        <v>708</v>
      </c>
      <c r="BA293" t="s">
        <v>708</v>
      </c>
      <c r="BB293" t="s">
        <v>708</v>
      </c>
      <c r="BC293" t="s">
        <v>708</v>
      </c>
      <c r="BD293" t="s">
        <v>708</v>
      </c>
      <c r="BE293" t="s">
        <v>708</v>
      </c>
    </row>
    <row r="294">
      <c r="A294" t="s">
        <v>708</v>
      </c>
      <c r="B294" t="s">
        <v>708</v>
      </c>
      <c r="C294" s="4"/>
      <c r="D294" t="s">
        <v>708</v>
      </c>
      <c r="E294" t="s">
        <v>708</v>
      </c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t="s">
        <v>708</v>
      </c>
      <c r="BA294" t="s">
        <v>708</v>
      </c>
      <c r="BB294" t="s">
        <v>708</v>
      </c>
      <c r="BC294" t="s">
        <v>708</v>
      </c>
      <c r="BD294" t="s">
        <v>708</v>
      </c>
      <c r="BE294" t="s">
        <v>708</v>
      </c>
    </row>
    <row r="295">
      <c r="A295" t="s">
        <v>708</v>
      </c>
      <c r="B295" t="s">
        <v>708</v>
      </c>
      <c r="C295" s="4"/>
      <c r="D295" t="s">
        <v>708</v>
      </c>
      <c r="E295" t="s">
        <v>708</v>
      </c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t="s">
        <v>708</v>
      </c>
      <c r="BA295" t="s">
        <v>708</v>
      </c>
      <c r="BB295" t="s">
        <v>708</v>
      </c>
      <c r="BC295" t="s">
        <v>708</v>
      </c>
      <c r="BD295" t="s">
        <v>708</v>
      </c>
      <c r="BE295" t="s">
        <v>708</v>
      </c>
    </row>
    <row r="296">
      <c r="A296" t="s">
        <v>708</v>
      </c>
      <c r="B296" t="s">
        <v>708</v>
      </c>
      <c r="C296" s="4"/>
      <c r="D296" t="s">
        <v>708</v>
      </c>
      <c r="E296" t="s">
        <v>708</v>
      </c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t="s">
        <v>708</v>
      </c>
      <c r="BA296" t="s">
        <v>708</v>
      </c>
      <c r="BB296" t="s">
        <v>708</v>
      </c>
      <c r="BC296" t="s">
        <v>708</v>
      </c>
      <c r="BD296" t="s">
        <v>708</v>
      </c>
      <c r="BE296" t="s">
        <v>708</v>
      </c>
    </row>
    <row r="297">
      <c r="A297" t="s">
        <v>708</v>
      </c>
      <c r="B297" t="s">
        <v>708</v>
      </c>
      <c r="C297" s="4"/>
      <c r="D297" t="s">
        <v>708</v>
      </c>
      <c r="E297" t="s">
        <v>708</v>
      </c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t="s">
        <v>708</v>
      </c>
      <c r="BA297" t="s">
        <v>708</v>
      </c>
      <c r="BB297" t="s">
        <v>708</v>
      </c>
      <c r="BC297" t="s">
        <v>708</v>
      </c>
      <c r="BD297" t="s">
        <v>708</v>
      </c>
      <c r="BE297" t="s">
        <v>708</v>
      </c>
    </row>
    <row r="298">
      <c r="A298" t="s">
        <v>708</v>
      </c>
      <c r="B298" t="s">
        <v>708</v>
      </c>
      <c r="C298" s="4"/>
      <c r="D298" t="s">
        <v>708</v>
      </c>
      <c r="E298" t="s">
        <v>708</v>
      </c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t="s">
        <v>708</v>
      </c>
      <c r="BA298" t="s">
        <v>708</v>
      </c>
      <c r="BB298" t="s">
        <v>708</v>
      </c>
      <c r="BC298" t="s">
        <v>708</v>
      </c>
      <c r="BD298" t="s">
        <v>708</v>
      </c>
      <c r="BE298" t="s">
        <v>708</v>
      </c>
    </row>
    <row r="299">
      <c r="A299" t="s">
        <v>708</v>
      </c>
      <c r="B299" t="s">
        <v>708</v>
      </c>
      <c r="C299" s="4"/>
      <c r="D299" t="s">
        <v>708</v>
      </c>
      <c r="E299" t="s">
        <v>708</v>
      </c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t="s">
        <v>708</v>
      </c>
      <c r="BA299" t="s">
        <v>708</v>
      </c>
      <c r="BB299" t="s">
        <v>708</v>
      </c>
      <c r="BC299" t="s">
        <v>708</v>
      </c>
      <c r="BD299" t="s">
        <v>708</v>
      </c>
      <c r="BE299" t="s">
        <v>708</v>
      </c>
    </row>
    <row r="300">
      <c r="A300" t="s">
        <v>708</v>
      </c>
      <c r="B300" t="s">
        <v>708</v>
      </c>
      <c r="C300" s="4"/>
      <c r="D300" t="s">
        <v>708</v>
      </c>
      <c r="E300" t="s">
        <v>708</v>
      </c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t="s">
        <v>708</v>
      </c>
      <c r="BA300" t="s">
        <v>708</v>
      </c>
      <c r="BB300" t="s">
        <v>708</v>
      </c>
      <c r="BC300" t="s">
        <v>708</v>
      </c>
      <c r="BD300" t="s">
        <v>708</v>
      </c>
      <c r="BE300" t="s">
        <v>708</v>
      </c>
    </row>
    <row r="301">
      <c r="A301" t="s">
        <v>708</v>
      </c>
      <c r="B301" t="s">
        <v>708</v>
      </c>
      <c r="C301" s="4"/>
      <c r="D301" t="s">
        <v>708</v>
      </c>
      <c r="E301" t="s">
        <v>708</v>
      </c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t="s">
        <v>708</v>
      </c>
      <c r="BA301" t="s">
        <v>708</v>
      </c>
      <c r="BB301" t="s">
        <v>708</v>
      </c>
      <c r="BC301" t="s">
        <v>708</v>
      </c>
      <c r="BD301" t="s">
        <v>708</v>
      </c>
      <c r="BE301" t="s">
        <v>708</v>
      </c>
    </row>
    <row r="302">
      <c r="A302" t="s">
        <v>708</v>
      </c>
      <c r="B302" t="s">
        <v>708</v>
      </c>
      <c r="C302" s="4"/>
      <c r="D302" t="s">
        <v>708</v>
      </c>
      <c r="E302" t="s">
        <v>708</v>
      </c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t="s">
        <v>708</v>
      </c>
      <c r="BA302" t="s">
        <v>708</v>
      </c>
      <c r="BB302" t="s">
        <v>708</v>
      </c>
      <c r="BC302" t="s">
        <v>708</v>
      </c>
      <c r="BD302" t="s">
        <v>708</v>
      </c>
      <c r="BE302" t="s">
        <v>708</v>
      </c>
    </row>
    <row r="303">
      <c r="A303" t="s">
        <v>708</v>
      </c>
      <c r="B303" t="s">
        <v>708</v>
      </c>
      <c r="C303" s="4"/>
      <c r="D303" t="s">
        <v>708</v>
      </c>
      <c r="E303" t="s">
        <v>708</v>
      </c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t="s">
        <v>708</v>
      </c>
      <c r="BA303" t="s">
        <v>708</v>
      </c>
      <c r="BB303" t="s">
        <v>708</v>
      </c>
      <c r="BC303" t="s">
        <v>708</v>
      </c>
      <c r="BD303" t="s">
        <v>708</v>
      </c>
      <c r="BE303" t="s">
        <v>708</v>
      </c>
    </row>
    <row r="304">
      <c r="A304" t="s">
        <v>708</v>
      </c>
      <c r="B304" t="s">
        <v>708</v>
      </c>
      <c r="C304" s="4"/>
      <c r="D304" t="s">
        <v>708</v>
      </c>
      <c r="E304" t="s">
        <v>708</v>
      </c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t="s">
        <v>708</v>
      </c>
      <c r="BA304" t="s">
        <v>708</v>
      </c>
      <c r="BB304" t="s">
        <v>708</v>
      </c>
      <c r="BC304" t="s">
        <v>708</v>
      </c>
      <c r="BD304" t="s">
        <v>708</v>
      </c>
      <c r="BE304" t="s">
        <v>708</v>
      </c>
    </row>
    <row r="305">
      <c r="A305" t="s">
        <v>708</v>
      </c>
      <c r="B305" t="s">
        <v>708</v>
      </c>
      <c r="C305" s="4"/>
      <c r="D305" t="s">
        <v>708</v>
      </c>
      <c r="E305" t="s">
        <v>708</v>
      </c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t="s">
        <v>708</v>
      </c>
      <c r="BA305" t="s">
        <v>708</v>
      </c>
      <c r="BB305" t="s">
        <v>708</v>
      </c>
      <c r="BC305" t="s">
        <v>708</v>
      </c>
      <c r="BD305" t="s">
        <v>708</v>
      </c>
      <c r="BE305" t="s">
        <v>708</v>
      </c>
    </row>
    <row r="306">
      <c r="A306" t="s">
        <v>708</v>
      </c>
      <c r="B306" t="s">
        <v>708</v>
      </c>
      <c r="C306" s="4"/>
      <c r="D306" t="s">
        <v>708</v>
      </c>
      <c r="E306" t="s">
        <v>708</v>
      </c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t="s">
        <v>708</v>
      </c>
      <c r="BA306" t="s">
        <v>708</v>
      </c>
      <c r="BB306" t="s">
        <v>708</v>
      </c>
      <c r="BC306" t="s">
        <v>708</v>
      </c>
      <c r="BD306" t="s">
        <v>708</v>
      </c>
      <c r="BE306" t="s">
        <v>708</v>
      </c>
    </row>
    <row r="307">
      <c r="A307" t="s">
        <v>708</v>
      </c>
      <c r="B307" t="s">
        <v>708</v>
      </c>
      <c r="C307" s="4"/>
      <c r="D307" t="s">
        <v>708</v>
      </c>
      <c r="E307" t="s">
        <v>708</v>
      </c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t="s">
        <v>708</v>
      </c>
      <c r="BA307" t="s">
        <v>708</v>
      </c>
      <c r="BB307" t="s">
        <v>708</v>
      </c>
      <c r="BC307" t="s">
        <v>708</v>
      </c>
      <c r="BD307" t="s">
        <v>708</v>
      </c>
      <c r="BE307" t="s">
        <v>708</v>
      </c>
    </row>
    <row r="308">
      <c r="A308" t="s">
        <v>708</v>
      </c>
      <c r="B308" t="s">
        <v>708</v>
      </c>
      <c r="C308" s="4"/>
      <c r="D308" t="s">
        <v>708</v>
      </c>
      <c r="E308" t="s">
        <v>708</v>
      </c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t="s">
        <v>708</v>
      </c>
      <c r="BA308" t="s">
        <v>708</v>
      </c>
      <c r="BB308" t="s">
        <v>708</v>
      </c>
      <c r="BC308" t="s">
        <v>708</v>
      </c>
      <c r="BD308" t="s">
        <v>708</v>
      </c>
      <c r="BE308" t="s">
        <v>708</v>
      </c>
    </row>
    <row r="309">
      <c r="A309" t="s">
        <v>708</v>
      </c>
      <c r="B309" t="s">
        <v>708</v>
      </c>
      <c r="C309" s="4"/>
      <c r="D309" t="s">
        <v>708</v>
      </c>
      <c r="E309" t="s">
        <v>708</v>
      </c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t="s">
        <v>708</v>
      </c>
      <c r="BA309" t="s">
        <v>708</v>
      </c>
      <c r="BB309" t="s">
        <v>708</v>
      </c>
      <c r="BC309" t="s">
        <v>708</v>
      </c>
      <c r="BD309" t="s">
        <v>708</v>
      </c>
      <c r="BE309" t="s">
        <v>708</v>
      </c>
    </row>
    <row r="310">
      <c r="A310" t="s">
        <v>708</v>
      </c>
      <c r="B310" t="s">
        <v>708</v>
      </c>
      <c r="C310" s="4"/>
      <c r="D310" t="s">
        <v>708</v>
      </c>
      <c r="E310" t="s">
        <v>708</v>
      </c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t="s">
        <v>708</v>
      </c>
      <c r="BA310" t="s">
        <v>708</v>
      </c>
      <c r="BB310" t="s">
        <v>708</v>
      </c>
      <c r="BC310" t="s">
        <v>708</v>
      </c>
      <c r="BD310" t="s">
        <v>708</v>
      </c>
      <c r="BE310" t="s">
        <v>708</v>
      </c>
    </row>
    <row r="311">
      <c r="A311" t="s">
        <v>708</v>
      </c>
      <c r="B311" t="s">
        <v>708</v>
      </c>
      <c r="C311" s="4"/>
      <c r="D311" t="s">
        <v>708</v>
      </c>
      <c r="E311" t="s">
        <v>708</v>
      </c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t="s">
        <v>708</v>
      </c>
      <c r="BA311" t="s">
        <v>708</v>
      </c>
      <c r="BB311" t="s">
        <v>708</v>
      </c>
      <c r="BC311" t="s">
        <v>708</v>
      </c>
      <c r="BD311" t="s">
        <v>708</v>
      </c>
      <c r="BE311" t="s">
        <v>708</v>
      </c>
    </row>
    <row r="312">
      <c r="A312" t="s">
        <v>708</v>
      </c>
      <c r="B312" t="s">
        <v>708</v>
      </c>
      <c r="C312" s="4"/>
      <c r="D312" t="s">
        <v>708</v>
      </c>
      <c r="E312" t="s">
        <v>708</v>
      </c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t="s">
        <v>708</v>
      </c>
      <c r="BA312" t="s">
        <v>708</v>
      </c>
      <c r="BB312" t="s">
        <v>708</v>
      </c>
      <c r="BC312" t="s">
        <v>708</v>
      </c>
      <c r="BD312" t="s">
        <v>708</v>
      </c>
      <c r="BE312" t="s">
        <v>708</v>
      </c>
    </row>
    <row r="313">
      <c r="A313" t="s">
        <v>708</v>
      </c>
      <c r="B313" t="s">
        <v>708</v>
      </c>
      <c r="C313" s="4"/>
      <c r="D313" t="s">
        <v>708</v>
      </c>
      <c r="E313" t="s">
        <v>708</v>
      </c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t="s">
        <v>708</v>
      </c>
      <c r="BA313" t="s">
        <v>708</v>
      </c>
      <c r="BB313" t="s">
        <v>708</v>
      </c>
      <c r="BC313" t="s">
        <v>708</v>
      </c>
      <c r="BD313" t="s">
        <v>708</v>
      </c>
      <c r="BE313" t="s">
        <v>708</v>
      </c>
    </row>
    <row r="314">
      <c r="A314" t="s">
        <v>708</v>
      </c>
      <c r="B314" t="s">
        <v>708</v>
      </c>
      <c r="C314" s="4"/>
      <c r="D314" t="s">
        <v>708</v>
      </c>
      <c r="E314" t="s">
        <v>708</v>
      </c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t="s">
        <v>708</v>
      </c>
      <c r="BA314" t="s">
        <v>708</v>
      </c>
      <c r="BB314" t="s">
        <v>708</v>
      </c>
      <c r="BC314" t="s">
        <v>708</v>
      </c>
      <c r="BD314" t="s">
        <v>708</v>
      </c>
      <c r="BE314" t="s">
        <v>708</v>
      </c>
    </row>
    <row r="315">
      <c r="A315" t="s">
        <v>708</v>
      </c>
      <c r="B315" t="s">
        <v>708</v>
      </c>
      <c r="C315" s="4"/>
      <c r="D315" t="s">
        <v>708</v>
      </c>
      <c r="E315" t="s">
        <v>708</v>
      </c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t="s">
        <v>708</v>
      </c>
      <c r="BA315" t="s">
        <v>708</v>
      </c>
      <c r="BB315" t="s">
        <v>708</v>
      </c>
      <c r="BC315" t="s">
        <v>708</v>
      </c>
      <c r="BD315" t="s">
        <v>708</v>
      </c>
      <c r="BE315" t="s">
        <v>708</v>
      </c>
    </row>
    <row r="316">
      <c r="A316" t="s">
        <v>708</v>
      </c>
      <c r="B316" t="s">
        <v>708</v>
      </c>
      <c r="C316" s="4"/>
      <c r="D316" t="s">
        <v>708</v>
      </c>
      <c r="E316" t="s">
        <v>708</v>
      </c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t="s">
        <v>708</v>
      </c>
      <c r="BA316" t="s">
        <v>708</v>
      </c>
      <c r="BB316" t="s">
        <v>708</v>
      </c>
      <c r="BC316" t="s">
        <v>708</v>
      </c>
      <c r="BD316" t="s">
        <v>708</v>
      </c>
      <c r="BE316" t="s">
        <v>708</v>
      </c>
    </row>
    <row r="317">
      <c r="A317" t="s">
        <v>708</v>
      </c>
      <c r="B317" t="s">
        <v>708</v>
      </c>
      <c r="C317" s="4"/>
      <c r="D317" t="s">
        <v>708</v>
      </c>
      <c r="E317" t="s">
        <v>708</v>
      </c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t="s">
        <v>708</v>
      </c>
      <c r="BA317" t="s">
        <v>708</v>
      </c>
      <c r="BB317" t="s">
        <v>708</v>
      </c>
      <c r="BC317" t="s">
        <v>708</v>
      </c>
      <c r="BD317" t="s">
        <v>708</v>
      </c>
      <c r="BE317" t="s">
        <v>708</v>
      </c>
    </row>
    <row r="318">
      <c r="A318" t="s">
        <v>708</v>
      </c>
      <c r="B318" t="s">
        <v>708</v>
      </c>
      <c r="C318" s="4"/>
      <c r="D318" t="s">
        <v>708</v>
      </c>
      <c r="E318" t="s">
        <v>708</v>
      </c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t="s">
        <v>708</v>
      </c>
      <c r="BA318" t="s">
        <v>708</v>
      </c>
      <c r="BB318" t="s">
        <v>708</v>
      </c>
      <c r="BC318" t="s">
        <v>708</v>
      </c>
      <c r="BD318" t="s">
        <v>708</v>
      </c>
      <c r="BE318" t="s">
        <v>708</v>
      </c>
    </row>
    <row r="319">
      <c r="A319" t="s">
        <v>708</v>
      </c>
      <c r="B319" t="s">
        <v>708</v>
      </c>
      <c r="C319" s="4"/>
      <c r="D319" t="s">
        <v>708</v>
      </c>
      <c r="E319" t="s">
        <v>708</v>
      </c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t="s">
        <v>708</v>
      </c>
      <c r="BA319" t="s">
        <v>708</v>
      </c>
      <c r="BB319" t="s">
        <v>708</v>
      </c>
      <c r="BC319" t="s">
        <v>708</v>
      </c>
      <c r="BD319" t="s">
        <v>708</v>
      </c>
      <c r="BE319" t="s">
        <v>708</v>
      </c>
    </row>
    <row r="320">
      <c r="A320" t="s">
        <v>708</v>
      </c>
      <c r="B320" t="s">
        <v>708</v>
      </c>
      <c r="C320" s="4"/>
      <c r="D320" t="s">
        <v>708</v>
      </c>
      <c r="E320" t="s">
        <v>708</v>
      </c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t="s">
        <v>708</v>
      </c>
      <c r="BA320" t="s">
        <v>708</v>
      </c>
      <c r="BB320" t="s">
        <v>708</v>
      </c>
      <c r="BC320" t="s">
        <v>708</v>
      </c>
      <c r="BD320" t="s">
        <v>708</v>
      </c>
      <c r="BE320" t="s">
        <v>708</v>
      </c>
    </row>
    <row r="321">
      <c r="A321" t="s">
        <v>708</v>
      </c>
      <c r="B321" t="s">
        <v>708</v>
      </c>
      <c r="C321" s="4"/>
      <c r="D321" t="s">
        <v>708</v>
      </c>
      <c r="E321" t="s">
        <v>708</v>
      </c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t="s">
        <v>708</v>
      </c>
      <c r="BA321" t="s">
        <v>708</v>
      </c>
      <c r="BB321" t="s">
        <v>708</v>
      </c>
      <c r="BC321" t="s">
        <v>708</v>
      </c>
      <c r="BD321" t="s">
        <v>708</v>
      </c>
      <c r="BE321" t="s">
        <v>708</v>
      </c>
    </row>
    <row r="322">
      <c r="A322" t="s">
        <v>708</v>
      </c>
      <c r="B322" t="s">
        <v>708</v>
      </c>
      <c r="C322" s="4"/>
      <c r="D322" t="s">
        <v>708</v>
      </c>
      <c r="E322" t="s">
        <v>708</v>
      </c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t="s">
        <v>708</v>
      </c>
      <c r="BA322" t="s">
        <v>708</v>
      </c>
      <c r="BB322" t="s">
        <v>708</v>
      </c>
      <c r="BC322" t="s">
        <v>708</v>
      </c>
      <c r="BD322" t="s">
        <v>708</v>
      </c>
      <c r="BE322" t="s">
        <v>708</v>
      </c>
    </row>
    <row r="323">
      <c r="A323" t="s">
        <v>708</v>
      </c>
      <c r="B323" t="s">
        <v>708</v>
      </c>
      <c r="C323" s="4"/>
      <c r="D323" t="s">
        <v>708</v>
      </c>
      <c r="E323" t="s">
        <v>708</v>
      </c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t="s">
        <v>708</v>
      </c>
      <c r="BA323" t="s">
        <v>708</v>
      </c>
      <c r="BB323" t="s">
        <v>708</v>
      </c>
      <c r="BC323" t="s">
        <v>708</v>
      </c>
      <c r="BD323" t="s">
        <v>708</v>
      </c>
      <c r="BE323" t="s">
        <v>708</v>
      </c>
    </row>
    <row r="324">
      <c r="A324" t="s">
        <v>708</v>
      </c>
      <c r="B324" t="s">
        <v>708</v>
      </c>
      <c r="C324" s="4"/>
      <c r="D324" t="s">
        <v>708</v>
      </c>
      <c r="E324" t="s">
        <v>708</v>
      </c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t="s">
        <v>708</v>
      </c>
      <c r="BA324" t="s">
        <v>708</v>
      </c>
      <c r="BB324" t="s">
        <v>708</v>
      </c>
      <c r="BC324" t="s">
        <v>708</v>
      </c>
      <c r="BD324" t="s">
        <v>708</v>
      </c>
      <c r="BE324" t="s">
        <v>708</v>
      </c>
    </row>
    <row r="325">
      <c r="A325" t="s">
        <v>708</v>
      </c>
      <c r="B325" t="s">
        <v>708</v>
      </c>
      <c r="C325" s="4"/>
      <c r="D325" t="s">
        <v>708</v>
      </c>
      <c r="E325" t="s">
        <v>708</v>
      </c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t="s">
        <v>708</v>
      </c>
      <c r="BA325" t="s">
        <v>708</v>
      </c>
      <c r="BB325" t="s">
        <v>708</v>
      </c>
      <c r="BC325" t="s">
        <v>708</v>
      </c>
      <c r="BD325" t="s">
        <v>708</v>
      </c>
      <c r="BE325" t="s">
        <v>708</v>
      </c>
    </row>
    <row r="326">
      <c r="A326" t="s">
        <v>708</v>
      </c>
      <c r="B326" t="s">
        <v>708</v>
      </c>
      <c r="C326" s="4"/>
      <c r="D326" t="s">
        <v>708</v>
      </c>
      <c r="E326" t="s">
        <v>708</v>
      </c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t="s">
        <v>708</v>
      </c>
      <c r="BA326" t="s">
        <v>708</v>
      </c>
      <c r="BB326" t="s">
        <v>708</v>
      </c>
      <c r="BC326" t="s">
        <v>708</v>
      </c>
      <c r="BD326" t="s">
        <v>708</v>
      </c>
      <c r="BE326" t="s">
        <v>708</v>
      </c>
    </row>
    <row r="327">
      <c r="A327" t="s">
        <v>708</v>
      </c>
      <c r="B327" t="s">
        <v>708</v>
      </c>
      <c r="C327" s="4"/>
      <c r="D327" t="s">
        <v>708</v>
      </c>
      <c r="E327" t="s">
        <v>708</v>
      </c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t="s">
        <v>708</v>
      </c>
      <c r="BA327" t="s">
        <v>708</v>
      </c>
      <c r="BB327" t="s">
        <v>708</v>
      </c>
      <c r="BC327" t="s">
        <v>708</v>
      </c>
      <c r="BD327" t="s">
        <v>708</v>
      </c>
      <c r="BE327" t="s">
        <v>708</v>
      </c>
    </row>
    <row r="328">
      <c r="A328" t="s">
        <v>708</v>
      </c>
      <c r="B328" t="s">
        <v>708</v>
      </c>
      <c r="C328" s="4"/>
      <c r="D328" t="s">
        <v>708</v>
      </c>
      <c r="E328" t="s">
        <v>708</v>
      </c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t="s">
        <v>708</v>
      </c>
      <c r="BA328" t="s">
        <v>708</v>
      </c>
      <c r="BB328" t="s">
        <v>708</v>
      </c>
      <c r="BC328" t="s">
        <v>708</v>
      </c>
      <c r="BD328" t="s">
        <v>708</v>
      </c>
      <c r="BE328" t="s">
        <v>708</v>
      </c>
    </row>
    <row r="329">
      <c r="A329" t="s">
        <v>708</v>
      </c>
      <c r="B329" t="s">
        <v>708</v>
      </c>
      <c r="C329" s="4"/>
      <c r="D329" t="s">
        <v>708</v>
      </c>
      <c r="E329" t="s">
        <v>708</v>
      </c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t="s">
        <v>708</v>
      </c>
      <c r="BA329" t="s">
        <v>708</v>
      </c>
      <c r="BB329" t="s">
        <v>708</v>
      </c>
      <c r="BC329" t="s">
        <v>708</v>
      </c>
      <c r="BD329" t="s">
        <v>708</v>
      </c>
      <c r="BE329" t="s">
        <v>708</v>
      </c>
    </row>
    <row r="330">
      <c r="A330" t="s">
        <v>708</v>
      </c>
      <c r="B330" t="s">
        <v>708</v>
      </c>
      <c r="C330" s="4"/>
      <c r="D330" t="s">
        <v>708</v>
      </c>
      <c r="E330" t="s">
        <v>708</v>
      </c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t="s">
        <v>708</v>
      </c>
      <c r="BA330" t="s">
        <v>708</v>
      </c>
      <c r="BB330" t="s">
        <v>708</v>
      </c>
      <c r="BC330" t="s">
        <v>708</v>
      </c>
      <c r="BD330" t="s">
        <v>708</v>
      </c>
      <c r="BE330" t="s">
        <v>708</v>
      </c>
    </row>
    <row r="331">
      <c r="A331" t="s">
        <v>708</v>
      </c>
      <c r="B331" t="s">
        <v>708</v>
      </c>
      <c r="C331" s="4"/>
      <c r="D331" t="s">
        <v>708</v>
      </c>
      <c r="E331" t="s">
        <v>708</v>
      </c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t="s">
        <v>708</v>
      </c>
      <c r="BA331" t="s">
        <v>708</v>
      </c>
      <c r="BB331" t="s">
        <v>708</v>
      </c>
      <c r="BC331" t="s">
        <v>708</v>
      </c>
      <c r="BD331" t="s">
        <v>708</v>
      </c>
      <c r="BE331" t="s">
        <v>708</v>
      </c>
    </row>
    <row r="332">
      <c r="A332" t="s">
        <v>708</v>
      </c>
      <c r="B332" t="s">
        <v>708</v>
      </c>
      <c r="C332" s="4"/>
      <c r="D332" t="s">
        <v>708</v>
      </c>
      <c r="E332" t="s">
        <v>708</v>
      </c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t="s">
        <v>708</v>
      </c>
      <c r="BA332" t="s">
        <v>708</v>
      </c>
      <c r="BB332" t="s">
        <v>708</v>
      </c>
      <c r="BC332" t="s">
        <v>708</v>
      </c>
      <c r="BD332" t="s">
        <v>708</v>
      </c>
      <c r="BE332" t="s">
        <v>708</v>
      </c>
    </row>
    <row r="333">
      <c r="A333" t="s">
        <v>708</v>
      </c>
      <c r="B333" t="s">
        <v>708</v>
      </c>
      <c r="C333" s="4"/>
      <c r="D333" t="s">
        <v>708</v>
      </c>
      <c r="E333" t="s">
        <v>708</v>
      </c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t="s">
        <v>708</v>
      </c>
      <c r="BA333" t="s">
        <v>708</v>
      </c>
      <c r="BB333" t="s">
        <v>708</v>
      </c>
      <c r="BC333" t="s">
        <v>708</v>
      </c>
      <c r="BD333" t="s">
        <v>708</v>
      </c>
      <c r="BE333" t="s">
        <v>708</v>
      </c>
    </row>
    <row r="334">
      <c r="A334" t="s">
        <v>708</v>
      </c>
      <c r="B334" t="s">
        <v>708</v>
      </c>
      <c r="C334" s="4"/>
      <c r="D334" t="s">
        <v>708</v>
      </c>
      <c r="E334" t="s">
        <v>708</v>
      </c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t="s">
        <v>708</v>
      </c>
      <c r="BA334" t="s">
        <v>708</v>
      </c>
      <c r="BB334" t="s">
        <v>708</v>
      </c>
      <c r="BC334" t="s">
        <v>708</v>
      </c>
      <c r="BD334" t="s">
        <v>708</v>
      </c>
      <c r="BE334" t="s">
        <v>708</v>
      </c>
    </row>
    <row r="335">
      <c r="A335" t="s">
        <v>708</v>
      </c>
      <c r="B335" t="s">
        <v>708</v>
      </c>
      <c r="C335" s="4"/>
      <c r="D335" t="s">
        <v>708</v>
      </c>
      <c r="E335" t="s">
        <v>708</v>
      </c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t="s">
        <v>708</v>
      </c>
      <c r="BA335" t="s">
        <v>708</v>
      </c>
      <c r="BB335" t="s">
        <v>708</v>
      </c>
      <c r="BC335" t="s">
        <v>708</v>
      </c>
      <c r="BD335" t="s">
        <v>708</v>
      </c>
      <c r="BE335" t="s">
        <v>708</v>
      </c>
    </row>
    <row r="336">
      <c r="A336" t="s">
        <v>708</v>
      </c>
      <c r="B336" t="s">
        <v>708</v>
      </c>
      <c r="C336" s="4"/>
      <c r="D336" t="s">
        <v>708</v>
      </c>
      <c r="E336" t="s">
        <v>708</v>
      </c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t="s">
        <v>708</v>
      </c>
      <c r="BA336" t="s">
        <v>708</v>
      </c>
      <c r="BB336" t="s">
        <v>708</v>
      </c>
      <c r="BC336" t="s">
        <v>708</v>
      </c>
      <c r="BD336" t="s">
        <v>708</v>
      </c>
      <c r="BE336" t="s">
        <v>708</v>
      </c>
    </row>
    <row r="337">
      <c r="A337" t="s">
        <v>708</v>
      </c>
      <c r="B337" t="s">
        <v>708</v>
      </c>
      <c r="C337" s="4"/>
      <c r="D337" t="s">
        <v>708</v>
      </c>
      <c r="E337" t="s">
        <v>708</v>
      </c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t="s">
        <v>708</v>
      </c>
      <c r="BA337" t="s">
        <v>708</v>
      </c>
      <c r="BB337" t="s">
        <v>708</v>
      </c>
      <c r="BC337" t="s">
        <v>708</v>
      </c>
      <c r="BD337" t="s">
        <v>708</v>
      </c>
      <c r="BE337" t="s">
        <v>708</v>
      </c>
    </row>
    <row r="338">
      <c r="A338" t="s">
        <v>708</v>
      </c>
      <c r="B338" t="s">
        <v>708</v>
      </c>
      <c r="C338" s="4"/>
      <c r="D338" t="s">
        <v>708</v>
      </c>
      <c r="E338" t="s">
        <v>708</v>
      </c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t="s">
        <v>708</v>
      </c>
      <c r="BA338" t="s">
        <v>708</v>
      </c>
      <c r="BB338" t="s">
        <v>708</v>
      </c>
      <c r="BC338" t="s">
        <v>708</v>
      </c>
      <c r="BD338" t="s">
        <v>708</v>
      </c>
      <c r="BE338" t="s">
        <v>708</v>
      </c>
    </row>
    <row r="339">
      <c r="A339" t="s">
        <v>708</v>
      </c>
      <c r="B339" t="s">
        <v>708</v>
      </c>
      <c r="C339" s="4"/>
      <c r="D339" t="s">
        <v>708</v>
      </c>
      <c r="E339" t="s">
        <v>708</v>
      </c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t="s">
        <v>708</v>
      </c>
      <c r="BA339" t="s">
        <v>708</v>
      </c>
      <c r="BB339" t="s">
        <v>708</v>
      </c>
      <c r="BC339" t="s">
        <v>708</v>
      </c>
      <c r="BD339" t="s">
        <v>708</v>
      </c>
      <c r="BE339" t="s">
        <v>708</v>
      </c>
    </row>
    <row r="340">
      <c r="A340" t="s">
        <v>708</v>
      </c>
      <c r="B340" t="s">
        <v>708</v>
      </c>
      <c r="C340" s="4"/>
      <c r="D340" t="s">
        <v>708</v>
      </c>
      <c r="E340" t="s">
        <v>708</v>
      </c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t="s">
        <v>708</v>
      </c>
      <c r="BA340" t="s">
        <v>708</v>
      </c>
      <c r="BB340" t="s">
        <v>708</v>
      </c>
      <c r="BC340" t="s">
        <v>708</v>
      </c>
      <c r="BD340" t="s">
        <v>708</v>
      </c>
      <c r="BE340" t="s">
        <v>708</v>
      </c>
    </row>
    <row r="341">
      <c r="A341" t="s">
        <v>708</v>
      </c>
      <c r="B341" t="s">
        <v>708</v>
      </c>
      <c r="C341" s="4"/>
      <c r="D341" t="s">
        <v>708</v>
      </c>
      <c r="E341" t="s">
        <v>708</v>
      </c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t="s">
        <v>708</v>
      </c>
      <c r="BA341" t="s">
        <v>708</v>
      </c>
      <c r="BB341" t="s">
        <v>708</v>
      </c>
      <c r="BC341" t="s">
        <v>708</v>
      </c>
      <c r="BD341" t="s">
        <v>708</v>
      </c>
      <c r="BE341" t="s">
        <v>708</v>
      </c>
    </row>
    <row r="342">
      <c r="A342" t="s">
        <v>708</v>
      </c>
      <c r="B342" t="s">
        <v>708</v>
      </c>
      <c r="C342" s="4"/>
      <c r="D342" t="s">
        <v>708</v>
      </c>
      <c r="E342" t="s">
        <v>708</v>
      </c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t="s">
        <v>708</v>
      </c>
      <c r="BA342" t="s">
        <v>708</v>
      </c>
      <c r="BB342" t="s">
        <v>708</v>
      </c>
      <c r="BC342" t="s">
        <v>708</v>
      </c>
      <c r="BD342" t="s">
        <v>708</v>
      </c>
      <c r="BE342" t="s">
        <v>708</v>
      </c>
    </row>
    <row r="343">
      <c r="A343" t="s">
        <v>708</v>
      </c>
      <c r="B343" t="s">
        <v>708</v>
      </c>
      <c r="C343" s="4"/>
      <c r="D343" t="s">
        <v>708</v>
      </c>
      <c r="E343" t="s">
        <v>708</v>
      </c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t="s">
        <v>708</v>
      </c>
      <c r="BA343" t="s">
        <v>708</v>
      </c>
      <c r="BB343" t="s">
        <v>708</v>
      </c>
      <c r="BC343" t="s">
        <v>708</v>
      </c>
      <c r="BD343" t="s">
        <v>708</v>
      </c>
      <c r="BE343" t="s">
        <v>708</v>
      </c>
    </row>
    <row r="344">
      <c r="A344" t="s">
        <v>708</v>
      </c>
      <c r="B344" t="s">
        <v>708</v>
      </c>
      <c r="C344" s="4"/>
      <c r="D344" t="s">
        <v>708</v>
      </c>
      <c r="E344" t="s">
        <v>708</v>
      </c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t="s">
        <v>708</v>
      </c>
      <c r="BA344" t="s">
        <v>708</v>
      </c>
      <c r="BB344" t="s">
        <v>708</v>
      </c>
      <c r="BC344" t="s">
        <v>708</v>
      </c>
      <c r="BD344" t="s">
        <v>708</v>
      </c>
      <c r="BE344" t="s">
        <v>708</v>
      </c>
    </row>
    <row r="345">
      <c r="A345" t="s">
        <v>708</v>
      </c>
      <c r="B345" t="s">
        <v>708</v>
      </c>
      <c r="C345" s="4"/>
      <c r="D345" t="s">
        <v>708</v>
      </c>
      <c r="E345" t="s">
        <v>708</v>
      </c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t="s">
        <v>708</v>
      </c>
      <c r="BA345" t="s">
        <v>708</v>
      </c>
      <c r="BB345" t="s">
        <v>708</v>
      </c>
      <c r="BC345" t="s">
        <v>708</v>
      </c>
      <c r="BD345" t="s">
        <v>708</v>
      </c>
      <c r="BE345" t="s">
        <v>708</v>
      </c>
    </row>
    <row r="346">
      <c r="A346" t="s">
        <v>708</v>
      </c>
      <c r="B346" t="s">
        <v>708</v>
      </c>
      <c r="C346" s="4"/>
      <c r="D346" t="s">
        <v>708</v>
      </c>
      <c r="E346" t="s">
        <v>708</v>
      </c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t="s">
        <v>708</v>
      </c>
      <c r="BA346" t="s">
        <v>708</v>
      </c>
      <c r="BB346" t="s">
        <v>708</v>
      </c>
      <c r="BC346" t="s">
        <v>708</v>
      </c>
      <c r="BD346" t="s">
        <v>708</v>
      </c>
      <c r="BE346" t="s">
        <v>708</v>
      </c>
    </row>
    <row r="347">
      <c r="A347" t="s">
        <v>708</v>
      </c>
      <c r="B347" t="s">
        <v>708</v>
      </c>
      <c r="C347" s="4"/>
      <c r="D347" t="s">
        <v>708</v>
      </c>
      <c r="E347" t="s">
        <v>708</v>
      </c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t="s">
        <v>708</v>
      </c>
      <c r="BA347" t="s">
        <v>708</v>
      </c>
      <c r="BB347" t="s">
        <v>708</v>
      </c>
      <c r="BC347" t="s">
        <v>708</v>
      </c>
      <c r="BD347" t="s">
        <v>708</v>
      </c>
      <c r="BE347" t="s">
        <v>708</v>
      </c>
    </row>
    <row r="348">
      <c r="A348" t="s">
        <v>708</v>
      </c>
      <c r="B348" t="s">
        <v>708</v>
      </c>
      <c r="C348" s="4"/>
      <c r="D348" t="s">
        <v>708</v>
      </c>
      <c r="E348" t="s">
        <v>708</v>
      </c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t="s">
        <v>708</v>
      </c>
      <c r="BA348" t="s">
        <v>708</v>
      </c>
      <c r="BB348" t="s">
        <v>708</v>
      </c>
      <c r="BC348" t="s">
        <v>708</v>
      </c>
      <c r="BD348" t="s">
        <v>708</v>
      </c>
      <c r="BE348" t="s">
        <v>708</v>
      </c>
    </row>
    <row r="349">
      <c r="A349" t="s">
        <v>708</v>
      </c>
      <c r="B349" t="s">
        <v>708</v>
      </c>
      <c r="C349" s="4"/>
      <c r="D349" t="s">
        <v>708</v>
      </c>
      <c r="E349" t="s">
        <v>708</v>
      </c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t="s">
        <v>708</v>
      </c>
      <c r="BA349" t="s">
        <v>708</v>
      </c>
      <c r="BB349" t="s">
        <v>708</v>
      </c>
      <c r="BC349" t="s">
        <v>708</v>
      </c>
      <c r="BD349" t="s">
        <v>708</v>
      </c>
      <c r="BE349" t="s">
        <v>708</v>
      </c>
    </row>
    <row r="350">
      <c r="A350" t="s">
        <v>708</v>
      </c>
      <c r="B350" t="s">
        <v>708</v>
      </c>
      <c r="C350" s="4"/>
      <c r="D350" t="s">
        <v>708</v>
      </c>
      <c r="E350" t="s">
        <v>708</v>
      </c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t="s">
        <v>708</v>
      </c>
      <c r="BA350" t="s">
        <v>708</v>
      </c>
      <c r="BB350" t="s">
        <v>708</v>
      </c>
      <c r="BC350" t="s">
        <v>708</v>
      </c>
      <c r="BD350" t="s">
        <v>708</v>
      </c>
      <c r="BE350" t="s">
        <v>708</v>
      </c>
    </row>
    <row r="351">
      <c r="A351" t="s">
        <v>708</v>
      </c>
      <c r="B351" t="s">
        <v>708</v>
      </c>
      <c r="C351" s="4"/>
      <c r="D351" t="s">
        <v>708</v>
      </c>
      <c r="E351" t="s">
        <v>708</v>
      </c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t="s">
        <v>708</v>
      </c>
      <c r="BA351" t="s">
        <v>708</v>
      </c>
      <c r="BB351" t="s">
        <v>708</v>
      </c>
      <c r="BC351" t="s">
        <v>708</v>
      </c>
      <c r="BD351" t="s">
        <v>708</v>
      </c>
      <c r="BE351" t="s">
        <v>708</v>
      </c>
    </row>
    <row r="352">
      <c r="A352" t="s">
        <v>708</v>
      </c>
      <c r="B352" t="s">
        <v>708</v>
      </c>
      <c r="C352" s="4"/>
      <c r="D352" t="s">
        <v>708</v>
      </c>
      <c r="E352" t="s">
        <v>708</v>
      </c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t="s">
        <v>708</v>
      </c>
      <c r="BA352" t="s">
        <v>708</v>
      </c>
      <c r="BB352" t="s">
        <v>708</v>
      </c>
      <c r="BC352" t="s">
        <v>708</v>
      </c>
      <c r="BD352" t="s">
        <v>708</v>
      </c>
      <c r="BE352" t="s">
        <v>708</v>
      </c>
    </row>
    <row r="353">
      <c r="A353" t="s">
        <v>708</v>
      </c>
      <c r="B353" t="s">
        <v>708</v>
      </c>
      <c r="C353" s="4"/>
      <c r="D353" t="s">
        <v>708</v>
      </c>
      <c r="E353" t="s">
        <v>708</v>
      </c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t="s">
        <v>708</v>
      </c>
      <c r="BA353" t="s">
        <v>708</v>
      </c>
      <c r="BB353" t="s">
        <v>708</v>
      </c>
      <c r="BC353" t="s">
        <v>708</v>
      </c>
      <c r="BD353" t="s">
        <v>708</v>
      </c>
      <c r="BE353" t="s">
        <v>708</v>
      </c>
    </row>
    <row r="354">
      <c r="A354" t="s">
        <v>708</v>
      </c>
      <c r="B354" t="s">
        <v>708</v>
      </c>
      <c r="C354" s="4"/>
      <c r="D354" t="s">
        <v>708</v>
      </c>
      <c r="E354" t="s">
        <v>708</v>
      </c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t="s">
        <v>708</v>
      </c>
      <c r="BA354" t="s">
        <v>708</v>
      </c>
      <c r="BB354" t="s">
        <v>708</v>
      </c>
      <c r="BC354" t="s">
        <v>708</v>
      </c>
      <c r="BD354" t="s">
        <v>708</v>
      </c>
      <c r="BE354" t="s">
        <v>708</v>
      </c>
    </row>
    <row r="355">
      <c r="A355" t="s">
        <v>708</v>
      </c>
      <c r="B355" t="s">
        <v>708</v>
      </c>
      <c r="C355" s="4"/>
      <c r="D355" t="s">
        <v>708</v>
      </c>
      <c r="E355" t="s">
        <v>708</v>
      </c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t="s">
        <v>708</v>
      </c>
      <c r="BA355" t="s">
        <v>708</v>
      </c>
      <c r="BB355" t="s">
        <v>708</v>
      </c>
      <c r="BC355" t="s">
        <v>708</v>
      </c>
      <c r="BD355" t="s">
        <v>708</v>
      </c>
      <c r="BE355" t="s">
        <v>708</v>
      </c>
    </row>
    <row r="356">
      <c r="A356" t="s">
        <v>708</v>
      </c>
      <c r="B356" t="s">
        <v>708</v>
      </c>
      <c r="C356" s="4"/>
      <c r="D356" t="s">
        <v>708</v>
      </c>
      <c r="E356" t="s">
        <v>708</v>
      </c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t="s">
        <v>708</v>
      </c>
      <c r="BA356" t="s">
        <v>708</v>
      </c>
      <c r="BB356" t="s">
        <v>708</v>
      </c>
      <c r="BC356" t="s">
        <v>708</v>
      </c>
      <c r="BD356" t="s">
        <v>708</v>
      </c>
      <c r="BE356" t="s">
        <v>708</v>
      </c>
    </row>
    <row r="357">
      <c r="A357" t="s">
        <v>708</v>
      </c>
      <c r="B357" t="s">
        <v>708</v>
      </c>
      <c r="C357" s="4"/>
      <c r="D357" t="s">
        <v>708</v>
      </c>
      <c r="E357" t="s">
        <v>708</v>
      </c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t="s">
        <v>708</v>
      </c>
      <c r="BA357" t="s">
        <v>708</v>
      </c>
      <c r="BB357" t="s">
        <v>708</v>
      </c>
      <c r="BC357" t="s">
        <v>708</v>
      </c>
      <c r="BD357" t="s">
        <v>708</v>
      </c>
      <c r="BE357" t="s">
        <v>708</v>
      </c>
    </row>
    <row r="358">
      <c r="A358" t="s">
        <v>708</v>
      </c>
      <c r="B358" t="s">
        <v>708</v>
      </c>
      <c r="C358" s="4"/>
      <c r="D358" t="s">
        <v>708</v>
      </c>
      <c r="E358" t="s">
        <v>708</v>
      </c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t="s">
        <v>708</v>
      </c>
      <c r="BA358" t="s">
        <v>708</v>
      </c>
      <c r="BB358" t="s">
        <v>708</v>
      </c>
      <c r="BC358" t="s">
        <v>708</v>
      </c>
      <c r="BD358" t="s">
        <v>708</v>
      </c>
      <c r="BE358" t="s">
        <v>708</v>
      </c>
    </row>
    <row r="359">
      <c r="A359" t="s">
        <v>708</v>
      </c>
      <c r="B359" t="s">
        <v>708</v>
      </c>
      <c r="C359" s="4"/>
      <c r="D359" t="s">
        <v>708</v>
      </c>
      <c r="E359" t="s">
        <v>708</v>
      </c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t="s">
        <v>708</v>
      </c>
      <c r="BA359" t="s">
        <v>708</v>
      </c>
      <c r="BB359" t="s">
        <v>708</v>
      </c>
      <c r="BC359" t="s">
        <v>708</v>
      </c>
      <c r="BD359" t="s">
        <v>708</v>
      </c>
      <c r="BE359" t="s">
        <v>708</v>
      </c>
    </row>
    <row r="360">
      <c r="A360" t="s">
        <v>708</v>
      </c>
      <c r="B360" t="s">
        <v>708</v>
      </c>
      <c r="C360" s="4"/>
      <c r="D360" t="s">
        <v>708</v>
      </c>
      <c r="E360" t="s">
        <v>708</v>
      </c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t="s">
        <v>708</v>
      </c>
      <c r="BA360" t="s">
        <v>708</v>
      </c>
      <c r="BB360" t="s">
        <v>708</v>
      </c>
      <c r="BC360" t="s">
        <v>708</v>
      </c>
      <c r="BD360" t="s">
        <v>708</v>
      </c>
      <c r="BE360" t="s">
        <v>708</v>
      </c>
    </row>
  </sheetData>
  <dataValidations count="1">
    <dataValidation type="list" allowBlank="true" showInputMessage="true" showErrorMessage="true" sqref="L16">
      <formula1>OFFSET(A161, 0, 0, COUNTA($C$161:$C$420), 1)</formula1>
    </dataValidation>
  </dataValidations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4FCE0-D205-4053-8B2B-280C17A92699}">
  <sheetPr codeName="Sheet50">
    <tabColor rgb="FF388E3C"/>
  </sheetPr>
  <dimension ref="A1:BE360"/>
  <sheetViews>
    <sheetView workbookViewId="0">
      <selection activeCell="C115" sqref="C115:C119"/>
    </sheetView>
  </sheetViews>
  <sheetFormatPr defaultRowHeight="14.4" x14ac:dyDescent="0.3"/>
  <cols>
    <col min="3" max="3" width="24.6640625" customWidth="true"/>
    <col min="12" max="12" width="17.88671875" customWidth="true"/>
    <col min="15" max="15" width="16.44140625" customWidth="true"/>
  </cols>
  <sheetData>
    <row r="1" s="14" customFormat="true" x14ac:dyDescent="0.3">
      <c r="A1" s="112" t="s">
        <v>226</v>
      </c>
    </row>
    <row r="2" s="14" customFormat="true" ht="23.4" x14ac:dyDescent="0.45">
      <c r="A2" s="169" t="s">
        <v>624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>
      <c r="L15" s="316" t="s">
        <v>387</v>
      </c>
    </row>
    <row r="16" s="14" customFormat="true" x14ac:dyDescent="0.3">
      <c r="L16" s="206" t="s">
        <v>564</v>
      </c>
    </row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ht="18" x14ac:dyDescent="0.35">
      <c r="A28" s="216" t="str">
        <f>CONCATENATE("Figure S10B: Septic tanks in ", L16, " (%)")</f>
        <v>Figure S10B: Septic tanks in [Select country] (%)</v>
      </c>
    </row>
    <row r="29" s="14" customFormat="true" x14ac:dyDescent="0.3">
      <c r="A29" s="19" t="s">
        <v>181</v>
      </c>
    </row>
    <row r="30" s="14" customFormat="true" x14ac:dyDescent="0.3"/>
    <row r="31" s="14" customFormat="true" x14ac:dyDescent="0.3">
      <c r="A31" s="88"/>
    </row>
    <row r="32" s="14" customFormat="true" x14ac:dyDescent="0.3">
      <c r="A32" s="88"/>
    </row>
    <row r="33" s="14" customFormat="true" x14ac:dyDescent="0.3">
      <c r="A33" s="88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</row>
    <row r="34" s="14" customFormat="true" x14ac:dyDescent="0.3"/>
    <row r="35" x14ac:dyDescent="0.3">
      <c r="A35" s="100" t="s">
        <v>213</v>
      </c>
      <c r="B35" s="100"/>
      <c r="C35" s="100"/>
      <c r="D35" s="100" t="s">
        <v>209</v>
      </c>
      <c r="E35" s="100"/>
      <c r="F35" s="100" t="s">
        <v>210</v>
      </c>
      <c r="G35" s="100"/>
      <c r="L35" t="s">
        <v>768</v>
      </c>
      <c r="M35" t="s">
        <v>822</v>
      </c>
    </row>
    <row r="36" x14ac:dyDescent="0.3">
      <c r="A36" s="207"/>
      <c r="B36" s="207"/>
      <c r="C36" s="207" t="s">
        <v>63</v>
      </c>
      <c r="D36" s="97" t="s">
        <v>57</v>
      </c>
      <c r="E36" s="97" t="s">
        <v>58</v>
      </c>
      <c r="F36" s="319"/>
      <c r="G36" s="319"/>
      <c r="L36" t="s">
        <v>769</v>
      </c>
      <c r="M36" s="4">
        <v>10.134839024405293</v>
      </c>
    </row>
    <row r="37" x14ac:dyDescent="0.3">
      <c r="A37" s="207"/>
      <c r="B37" s="207" t="s">
        <v>56</v>
      </c>
      <c r="C37" s="207" t="s">
        <v>56</v>
      </c>
      <c r="D37" s="97">
        <v>1</v>
      </c>
      <c r="E37" s="97" t="e">
        <f>VLOOKUP(C37, L35:M48, 2, FALSE)</f>
        <v>#N/A</v>
      </c>
      <c r="F37" s="319">
        <v>1</v>
      </c>
      <c r="G37" s="320" t="e">
        <f>E37</f>
        <v>#N/A</v>
      </c>
      <c r="L37" t="s">
        <v>770</v>
      </c>
      <c r="M37" s="4">
        <v>16.928144479161674</v>
      </c>
    </row>
    <row r="38" x14ac:dyDescent="0.3">
      <c r="A38" s="207"/>
      <c r="B38" s="207"/>
      <c r="C38" s="207"/>
      <c r="D38" s="97"/>
      <c r="E38" s="97"/>
      <c r="F38" s="319"/>
      <c r="G38" s="319"/>
      <c r="L38" t="s">
        <v>771</v>
      </c>
      <c r="M38" s="4">
        <v>24.778839849795066</v>
      </c>
    </row>
    <row r="39" x14ac:dyDescent="0.3">
      <c r="A39" s="207"/>
      <c r="B39" s="207" t="s">
        <v>59</v>
      </c>
      <c r="C39" s="207" t="str">
        <f>TOC!C1</f>
        <v>[Region name]</v>
      </c>
      <c r="D39" s="97">
        <v>2</v>
      </c>
      <c r="E39" s="97" t="e">
        <f>VLOOKUP(C39, L35:M48, 2, FALSE)</f>
        <v>#N/A</v>
      </c>
      <c r="F39" s="319">
        <f>D39</f>
        <v>2</v>
      </c>
      <c r="G39" s="320" t="e">
        <f>E39</f>
        <v>#N/A</v>
      </c>
      <c r="I39" t="s">
        <v>221</v>
      </c>
      <c r="L39" t="s">
        <v>631</v>
      </c>
      <c r="M39" s="4">
        <v>5.0221979963356258</v>
      </c>
    </row>
    <row r="40" x14ac:dyDescent="0.3">
      <c r="A40" s="207"/>
      <c r="B40" s="207"/>
      <c r="C40" s="207"/>
      <c r="D40" s="97">
        <v>2</v>
      </c>
      <c r="E40" s="97" t="e">
        <f>IF(ISNUMBER(M36), M36, NA())</f>
        <v>#N/A</v>
      </c>
      <c r="F40" s="319"/>
      <c r="G40" s="319"/>
      <c r="L40" t="s">
        <v>772</v>
      </c>
      <c r="M40" s="4">
        <v>37.364633454643624</v>
      </c>
    </row>
    <row r="41" x14ac:dyDescent="0.3">
      <c r="A41" s="207"/>
      <c r="B41" s="207"/>
      <c r="C41" s="207"/>
      <c r="D41" s="97">
        <v>2</v>
      </c>
      <c r="E41" s="97" t="e">
        <f t="shared" ref="E41:E52" si="0">IF(ISNUMBER(M37), M37, NA())</f>
        <v>#N/A</v>
      </c>
      <c r="F41" s="319"/>
      <c r="G41" s="319"/>
      <c r="L41" t="s">
        <v>773</v>
      </c>
      <c r="M41" s="4">
        <v>14.245169646829325</v>
      </c>
    </row>
    <row r="42" x14ac:dyDescent="0.3">
      <c r="A42" s="207"/>
      <c r="B42" s="207"/>
      <c r="C42" s="207"/>
      <c r="D42" s="97">
        <v>2</v>
      </c>
      <c r="E42" s="97" t="e">
        <f t="shared" si="0"/>
        <v>#N/A</v>
      </c>
      <c r="F42" s="319"/>
      <c r="G42" s="319"/>
      <c r="L42" t="s">
        <v>56</v>
      </c>
      <c r="M42" s="4">
        <v>19.856267639686532</v>
      </c>
    </row>
    <row r="43" x14ac:dyDescent="0.3">
      <c r="A43" s="207"/>
      <c r="B43" s="207"/>
      <c r="C43" s="207"/>
      <c r="D43" s="97">
        <v>2</v>
      </c>
      <c r="E43" s="97" t="e">
        <f t="shared" si="0"/>
        <v>#N/A</v>
      </c>
      <c r="F43" s="319"/>
      <c r="G43" s="319"/>
    </row>
    <row r="44" x14ac:dyDescent="0.3">
      <c r="A44" s="207"/>
      <c r="B44" s="207"/>
      <c r="C44" s="207"/>
      <c r="D44" s="97">
        <v>2</v>
      </c>
      <c r="E44" s="97" t="e">
        <f t="shared" si="0"/>
        <v>#N/A</v>
      </c>
      <c r="F44" s="319"/>
      <c r="G44" s="319"/>
    </row>
    <row r="45" x14ac:dyDescent="0.3">
      <c r="A45" s="207"/>
      <c r="B45" s="207"/>
      <c r="C45" s="207"/>
      <c r="D45" s="97">
        <v>2</v>
      </c>
      <c r="E45" s="97" t="e">
        <f t="shared" si="0"/>
        <v>#N/A</v>
      </c>
      <c r="F45" s="319"/>
      <c r="G45" s="319"/>
    </row>
    <row r="46" x14ac:dyDescent="0.3">
      <c r="A46" s="207"/>
      <c r="B46" s="207"/>
      <c r="C46" s="207"/>
      <c r="D46" s="97">
        <v>2</v>
      </c>
      <c r="E46" s="97" t="e">
        <f t="shared" si="0"/>
        <v>#N/A</v>
      </c>
      <c r="F46" s="319"/>
      <c r="G46" s="319"/>
    </row>
    <row r="47" x14ac:dyDescent="0.3">
      <c r="A47" s="207"/>
      <c r="B47" s="207"/>
      <c r="C47" s="207"/>
      <c r="D47" s="97">
        <v>2</v>
      </c>
      <c r="E47" s="97" t="e">
        <f t="shared" si="0"/>
        <v>#N/A</v>
      </c>
      <c r="F47" s="319"/>
      <c r="G47" s="319"/>
    </row>
    <row r="48" x14ac:dyDescent="0.3">
      <c r="A48" s="207"/>
      <c r="B48" s="207"/>
      <c r="C48" s="207"/>
      <c r="D48" s="97">
        <v>2</v>
      </c>
      <c r="E48" s="97" t="e">
        <f t="shared" si="0"/>
        <v>#N/A</v>
      </c>
      <c r="F48" s="319"/>
      <c r="G48" s="319"/>
    </row>
    <row r="49" x14ac:dyDescent="0.3">
      <c r="A49" s="207"/>
      <c r="B49" s="207"/>
      <c r="C49" s="207"/>
      <c r="D49" s="97">
        <v>2</v>
      </c>
      <c r="E49" s="97" t="e">
        <f t="shared" si="0"/>
        <v>#N/A</v>
      </c>
      <c r="F49" s="319"/>
      <c r="G49" s="319"/>
    </row>
    <row r="50" x14ac:dyDescent="0.3">
      <c r="A50" s="207"/>
      <c r="B50" s="207"/>
      <c r="C50" s="207"/>
      <c r="D50" s="97">
        <v>2</v>
      </c>
      <c r="E50" s="97" t="e">
        <f t="shared" si="0"/>
        <v>#N/A</v>
      </c>
      <c r="F50" s="319"/>
      <c r="G50" s="319"/>
    </row>
    <row r="51" x14ac:dyDescent="0.3">
      <c r="A51" s="207"/>
      <c r="B51" s="207"/>
      <c r="C51" s="207"/>
      <c r="D51" s="97">
        <v>2</v>
      </c>
      <c r="E51" s="97" t="e">
        <f t="shared" si="0"/>
        <v>#N/A</v>
      </c>
      <c r="F51" s="319"/>
      <c r="G51" s="319"/>
    </row>
    <row r="52" x14ac:dyDescent="0.3">
      <c r="A52" s="207"/>
      <c r="B52" s="207"/>
      <c r="C52" s="207"/>
      <c r="D52" s="97">
        <v>2</v>
      </c>
      <c r="E52" s="97" t="e">
        <f t="shared" si="0"/>
        <v>#N/A</v>
      </c>
      <c r="F52" s="319"/>
      <c r="G52" s="319"/>
    </row>
    <row r="53" x14ac:dyDescent="0.3">
      <c r="A53" s="207"/>
      <c r="B53" s="207"/>
      <c r="C53" s="207"/>
      <c r="D53" s="97"/>
      <c r="E53" s="97"/>
      <c r="F53" s="319"/>
      <c r="G53" s="319"/>
    </row>
    <row r="54" x14ac:dyDescent="0.3">
      <c r="A54" s="207"/>
      <c r="B54" s="207"/>
      <c r="C54" s="207"/>
      <c r="D54" s="97"/>
      <c r="E54" s="97"/>
      <c r="F54" s="319"/>
      <c r="G54" s="319"/>
    </row>
    <row r="55" x14ac:dyDescent="0.3">
      <c r="A55" s="207"/>
      <c r="B55" s="207" t="s">
        <v>60</v>
      </c>
      <c r="C55" s="207" t="str">
        <f>L16</f>
        <v>[Select country]</v>
      </c>
      <c r="D55" s="97">
        <v>3</v>
      </c>
      <c r="E55" s="221">
        <f>VLOOKUP(I55,A160:F217, 6, FALSE)</f>
        <v>0</v>
      </c>
      <c r="F55" s="319">
        <f>D55</f>
        <v>3</v>
      </c>
      <c r="G55" s="320">
        <f>E55</f>
        <v>0</v>
      </c>
      <c r="I55" t="str">
        <f>C55</f>
        <v>[Select country]</v>
      </c>
    </row>
    <row r="56" x14ac:dyDescent="0.3">
      <c r="A56" s="207"/>
      <c r="B56" s="207"/>
      <c r="C56" s="207"/>
      <c r="D56" s="97">
        <v>3</v>
      </c>
      <c r="E56" s="221" t="e">
        <f>IF(ISNUMBER(F161), F161, NA())</f>
        <v>#N/A</v>
      </c>
      <c r="F56" s="319"/>
      <c r="G56" s="319"/>
    </row>
    <row r="57" x14ac:dyDescent="0.3">
      <c r="A57" s="207"/>
      <c r="B57" s="207"/>
      <c r="C57" s="207"/>
      <c r="D57" s="97">
        <v>3</v>
      </c>
      <c r="E57" s="221" t="e">
        <f t="shared" ref="E57:E111" si="1">IF(ISNUMBER(F162), F162, NA())</f>
        <v>#N/A</v>
      </c>
      <c r="F57" s="319"/>
      <c r="G57" s="319"/>
    </row>
    <row r="58" x14ac:dyDescent="0.3">
      <c r="A58" s="207"/>
      <c r="B58" s="207"/>
      <c r="C58" s="207"/>
      <c r="D58" s="97">
        <v>3</v>
      </c>
      <c r="E58" s="221" t="e">
        <f t="shared" si="1"/>
        <v>#N/A</v>
      </c>
      <c r="F58" s="319"/>
      <c r="G58" s="319"/>
    </row>
    <row r="59" x14ac:dyDescent="0.3">
      <c r="A59" s="207"/>
      <c r="B59" s="207"/>
      <c r="C59" s="207"/>
      <c r="D59" s="97">
        <v>3</v>
      </c>
      <c r="E59" s="221" t="e">
        <f t="shared" si="1"/>
        <v>#N/A</v>
      </c>
      <c r="F59" s="319"/>
      <c r="G59" s="319"/>
    </row>
    <row r="60" x14ac:dyDescent="0.3">
      <c r="A60" s="207"/>
      <c r="B60" s="207"/>
      <c r="C60" s="207"/>
      <c r="D60" s="97">
        <v>3</v>
      </c>
      <c r="E60" s="221" t="e">
        <f t="shared" si="1"/>
        <v>#N/A</v>
      </c>
      <c r="F60" s="319"/>
      <c r="G60" s="319"/>
    </row>
    <row r="61" x14ac:dyDescent="0.3">
      <c r="A61" s="207"/>
      <c r="B61" s="207"/>
      <c r="C61" s="207"/>
      <c r="D61" s="97">
        <v>3</v>
      </c>
      <c r="E61" s="221" t="e">
        <f t="shared" si="1"/>
        <v>#N/A</v>
      </c>
      <c r="F61" s="319"/>
      <c r="G61" s="319"/>
    </row>
    <row r="62" x14ac:dyDescent="0.3">
      <c r="A62" s="207"/>
      <c r="B62" s="207"/>
      <c r="C62" s="207"/>
      <c r="D62" s="97">
        <v>3</v>
      </c>
      <c r="E62" s="221" t="e">
        <f t="shared" si="1"/>
        <v>#N/A</v>
      </c>
      <c r="F62" s="319"/>
      <c r="G62" s="319"/>
    </row>
    <row r="63" x14ac:dyDescent="0.3">
      <c r="A63" s="207"/>
      <c r="B63" s="207"/>
      <c r="C63" s="207"/>
      <c r="D63" s="97">
        <v>3</v>
      </c>
      <c r="E63" s="221" t="e">
        <f t="shared" si="1"/>
        <v>#N/A</v>
      </c>
      <c r="F63" s="319"/>
      <c r="G63" s="319"/>
    </row>
    <row r="64" x14ac:dyDescent="0.3">
      <c r="A64" s="207"/>
      <c r="B64" s="207"/>
      <c r="C64" s="207"/>
      <c r="D64" s="97">
        <v>3</v>
      </c>
      <c r="E64" s="221" t="e">
        <f t="shared" si="1"/>
        <v>#N/A</v>
      </c>
      <c r="F64" s="319"/>
      <c r="G64" s="319"/>
    </row>
    <row r="65" x14ac:dyDescent="0.3">
      <c r="A65" s="207"/>
      <c r="B65" s="207"/>
      <c r="C65" s="207"/>
      <c r="D65" s="97">
        <v>3</v>
      </c>
      <c r="E65" s="221" t="e">
        <f t="shared" si="1"/>
        <v>#N/A</v>
      </c>
      <c r="F65" s="319"/>
      <c r="G65" s="319"/>
    </row>
    <row r="66" x14ac:dyDescent="0.3">
      <c r="A66" s="207"/>
      <c r="B66" s="207"/>
      <c r="C66" s="207"/>
      <c r="D66" s="97">
        <v>3</v>
      </c>
      <c r="E66" s="221" t="e">
        <f t="shared" si="1"/>
        <v>#N/A</v>
      </c>
      <c r="F66" s="319"/>
      <c r="G66" s="319"/>
    </row>
    <row r="67" x14ac:dyDescent="0.3">
      <c r="A67" s="207"/>
      <c r="B67" s="207"/>
      <c r="C67" s="207"/>
      <c r="D67" s="97">
        <v>3</v>
      </c>
      <c r="E67" s="221" t="e">
        <f t="shared" si="1"/>
        <v>#N/A</v>
      </c>
      <c r="F67" s="319"/>
      <c r="G67" s="319"/>
    </row>
    <row r="68" x14ac:dyDescent="0.3">
      <c r="A68" s="207"/>
      <c r="B68" s="207"/>
      <c r="C68" s="207"/>
      <c r="D68" s="97">
        <v>3</v>
      </c>
      <c r="E68" s="221" t="e">
        <f t="shared" si="1"/>
        <v>#N/A</v>
      </c>
      <c r="F68" s="319"/>
      <c r="G68" s="319"/>
    </row>
    <row r="69" x14ac:dyDescent="0.3">
      <c r="A69" s="207"/>
      <c r="B69" s="207"/>
      <c r="C69" s="207"/>
      <c r="D69" s="97">
        <v>3</v>
      </c>
      <c r="E69" s="221" t="e">
        <f t="shared" si="1"/>
        <v>#N/A</v>
      </c>
      <c r="F69" s="319"/>
      <c r="G69" s="319"/>
    </row>
    <row r="70" x14ac:dyDescent="0.3">
      <c r="A70" s="207"/>
      <c r="B70" s="207"/>
      <c r="C70" s="207"/>
      <c r="D70" s="97">
        <v>3</v>
      </c>
      <c r="E70" s="221" t="e">
        <f t="shared" si="1"/>
        <v>#N/A</v>
      </c>
      <c r="F70" s="319"/>
      <c r="G70" s="319"/>
    </row>
    <row r="71" x14ac:dyDescent="0.3">
      <c r="A71" s="207"/>
      <c r="B71" s="207"/>
      <c r="C71" s="207"/>
      <c r="D71" s="97">
        <v>3</v>
      </c>
      <c r="E71" s="221" t="e">
        <f t="shared" si="1"/>
        <v>#N/A</v>
      </c>
      <c r="F71" s="319"/>
      <c r="G71" s="319"/>
    </row>
    <row r="72" x14ac:dyDescent="0.3">
      <c r="A72" s="207"/>
      <c r="B72" s="207"/>
      <c r="C72" s="207"/>
      <c r="D72" s="97">
        <v>3</v>
      </c>
      <c r="E72" s="221" t="e">
        <f t="shared" si="1"/>
        <v>#N/A</v>
      </c>
      <c r="F72" s="319"/>
      <c r="G72" s="319"/>
    </row>
    <row r="73" x14ac:dyDescent="0.3">
      <c r="A73" s="207"/>
      <c r="B73" s="207"/>
      <c r="C73" s="207"/>
      <c r="D73" s="97">
        <v>3</v>
      </c>
      <c r="E73" s="221" t="e">
        <f t="shared" si="1"/>
        <v>#N/A</v>
      </c>
      <c r="F73" s="319"/>
      <c r="G73" s="319"/>
    </row>
    <row r="74" x14ac:dyDescent="0.3">
      <c r="A74" s="207"/>
      <c r="B74" s="207"/>
      <c r="C74" s="207"/>
      <c r="D74" s="97">
        <v>3</v>
      </c>
      <c r="E74" s="221" t="e">
        <f t="shared" si="1"/>
        <v>#N/A</v>
      </c>
      <c r="F74" s="319"/>
      <c r="G74" s="319"/>
    </row>
    <row r="75" x14ac:dyDescent="0.3">
      <c r="A75" s="207"/>
      <c r="B75" s="207"/>
      <c r="C75" s="207"/>
      <c r="D75" s="97">
        <v>3</v>
      </c>
      <c r="E75" s="221" t="e">
        <f t="shared" si="1"/>
        <v>#N/A</v>
      </c>
      <c r="F75" s="319"/>
      <c r="G75" s="319"/>
    </row>
    <row r="76" x14ac:dyDescent="0.3">
      <c r="A76" s="207"/>
      <c r="B76" s="207"/>
      <c r="C76" s="207"/>
      <c r="D76" s="97">
        <v>3</v>
      </c>
      <c r="E76" s="221" t="e">
        <f t="shared" si="1"/>
        <v>#N/A</v>
      </c>
      <c r="F76" s="319"/>
      <c r="G76" s="319"/>
    </row>
    <row r="77" x14ac:dyDescent="0.3">
      <c r="A77" s="207"/>
      <c r="B77" s="207"/>
      <c r="C77" s="207"/>
      <c r="D77" s="97">
        <v>3</v>
      </c>
      <c r="E77" s="221" t="e">
        <f t="shared" si="1"/>
        <v>#N/A</v>
      </c>
      <c r="F77" s="319"/>
      <c r="G77" s="319"/>
    </row>
    <row r="78" x14ac:dyDescent="0.3">
      <c r="A78" s="207"/>
      <c r="B78" s="207"/>
      <c r="C78" s="207"/>
      <c r="D78" s="97">
        <v>3</v>
      </c>
      <c r="E78" s="221" t="e">
        <f t="shared" si="1"/>
        <v>#N/A</v>
      </c>
      <c r="F78" s="319"/>
      <c r="G78" s="319"/>
    </row>
    <row r="79" x14ac:dyDescent="0.3">
      <c r="A79" s="207"/>
      <c r="B79" s="207"/>
      <c r="C79" s="207"/>
      <c r="D79" s="97">
        <v>3</v>
      </c>
      <c r="E79" s="221" t="e">
        <f t="shared" si="1"/>
        <v>#N/A</v>
      </c>
      <c r="F79" s="319"/>
      <c r="G79" s="319"/>
    </row>
    <row r="80" x14ac:dyDescent="0.3">
      <c r="A80" s="207"/>
      <c r="B80" s="207"/>
      <c r="C80" s="207"/>
      <c r="D80" s="97">
        <v>3</v>
      </c>
      <c r="E80" s="221" t="e">
        <f t="shared" si="1"/>
        <v>#N/A</v>
      </c>
      <c r="F80" s="319"/>
      <c r="G80" s="319"/>
    </row>
    <row r="81" x14ac:dyDescent="0.3">
      <c r="A81" s="207"/>
      <c r="B81" s="207"/>
      <c r="C81" s="207"/>
      <c r="D81" s="97">
        <v>3</v>
      </c>
      <c r="E81" s="221" t="e">
        <f t="shared" si="1"/>
        <v>#N/A</v>
      </c>
      <c r="F81" s="319"/>
      <c r="G81" s="319"/>
    </row>
    <row r="82" x14ac:dyDescent="0.3">
      <c r="A82" s="207"/>
      <c r="B82" s="207"/>
      <c r="C82" s="207"/>
      <c r="D82" s="97">
        <v>3</v>
      </c>
      <c r="E82" s="221" t="e">
        <f t="shared" si="1"/>
        <v>#N/A</v>
      </c>
      <c r="F82" s="319"/>
      <c r="G82" s="319"/>
    </row>
    <row r="83" x14ac:dyDescent="0.3">
      <c r="A83" s="207"/>
      <c r="B83" s="207"/>
      <c r="C83" s="207"/>
      <c r="D83" s="97">
        <v>3</v>
      </c>
      <c r="E83" s="221" t="e">
        <f t="shared" si="1"/>
        <v>#N/A</v>
      </c>
      <c r="F83" s="319"/>
      <c r="G83" s="319"/>
    </row>
    <row r="84" x14ac:dyDescent="0.3">
      <c r="A84" s="207"/>
      <c r="B84" s="207"/>
      <c r="C84" s="207"/>
      <c r="D84" s="97">
        <v>3</v>
      </c>
      <c r="E84" s="221" t="e">
        <f t="shared" si="1"/>
        <v>#N/A</v>
      </c>
      <c r="F84" s="319"/>
      <c r="G84" s="319"/>
    </row>
    <row r="85" x14ac:dyDescent="0.3">
      <c r="A85" s="207"/>
      <c r="B85" s="207"/>
      <c r="C85" s="207"/>
      <c r="D85" s="97">
        <v>3</v>
      </c>
      <c r="E85" s="221" t="e">
        <f t="shared" si="1"/>
        <v>#N/A</v>
      </c>
      <c r="F85" s="319"/>
      <c r="G85" s="319"/>
    </row>
    <row r="86" x14ac:dyDescent="0.3">
      <c r="A86" s="207"/>
      <c r="B86" s="207"/>
      <c r="C86" s="207"/>
      <c r="D86" s="97">
        <v>3</v>
      </c>
      <c r="E86" s="221" t="e">
        <f t="shared" si="1"/>
        <v>#N/A</v>
      </c>
      <c r="F86" s="319"/>
      <c r="G86" s="319"/>
    </row>
    <row r="87" x14ac:dyDescent="0.3">
      <c r="A87" s="207"/>
      <c r="B87" s="207"/>
      <c r="C87" s="207"/>
      <c r="D87" s="97">
        <v>3</v>
      </c>
      <c r="E87" s="221" t="e">
        <f t="shared" si="1"/>
        <v>#N/A</v>
      </c>
      <c r="F87" s="319"/>
      <c r="G87" s="319"/>
    </row>
    <row r="88" x14ac:dyDescent="0.3">
      <c r="A88" s="207"/>
      <c r="B88" s="207"/>
      <c r="C88" s="207"/>
      <c r="D88" s="97">
        <v>3</v>
      </c>
      <c r="E88" s="221" t="e">
        <f t="shared" si="1"/>
        <v>#N/A</v>
      </c>
      <c r="F88" s="319"/>
      <c r="G88" s="319"/>
    </row>
    <row r="89" x14ac:dyDescent="0.3">
      <c r="A89" s="207"/>
      <c r="B89" s="207"/>
      <c r="C89" s="207"/>
      <c r="D89" s="97">
        <v>3</v>
      </c>
      <c r="E89" s="221" t="e">
        <f t="shared" si="1"/>
        <v>#N/A</v>
      </c>
      <c r="F89" s="319"/>
      <c r="G89" s="319"/>
    </row>
    <row r="90" x14ac:dyDescent="0.3">
      <c r="A90" s="207"/>
      <c r="B90" s="207"/>
      <c r="C90" s="207"/>
      <c r="D90" s="97">
        <v>3</v>
      </c>
      <c r="E90" s="221" t="e">
        <f t="shared" si="1"/>
        <v>#N/A</v>
      </c>
      <c r="F90" s="319"/>
      <c r="G90" s="319"/>
    </row>
    <row r="91" x14ac:dyDescent="0.3">
      <c r="A91" s="207"/>
      <c r="B91" s="207"/>
      <c r="C91" s="207"/>
      <c r="D91" s="97">
        <v>3</v>
      </c>
      <c r="E91" s="221" t="e">
        <f t="shared" si="1"/>
        <v>#N/A</v>
      </c>
      <c r="F91" s="319"/>
      <c r="G91" s="319"/>
    </row>
    <row r="92" x14ac:dyDescent="0.3">
      <c r="A92" s="207"/>
      <c r="B92" s="207"/>
      <c r="C92" s="207"/>
      <c r="D92" s="97">
        <v>3</v>
      </c>
      <c r="E92" s="221" t="e">
        <f t="shared" si="1"/>
        <v>#N/A</v>
      </c>
      <c r="F92" s="319"/>
      <c r="G92" s="319"/>
    </row>
    <row r="93" x14ac:dyDescent="0.3">
      <c r="A93" s="207"/>
      <c r="B93" s="207"/>
      <c r="C93" s="207"/>
      <c r="D93" s="97">
        <v>3</v>
      </c>
      <c r="E93" s="221" t="e">
        <f t="shared" si="1"/>
        <v>#N/A</v>
      </c>
      <c r="F93" s="319"/>
      <c r="G93" s="319"/>
    </row>
    <row r="94" x14ac:dyDescent="0.3">
      <c r="A94" s="207"/>
      <c r="B94" s="207"/>
      <c r="C94" s="207"/>
      <c r="D94" s="97">
        <v>3</v>
      </c>
      <c r="E94" s="221" t="e">
        <f t="shared" si="1"/>
        <v>#N/A</v>
      </c>
      <c r="F94" s="319"/>
      <c r="G94" s="319"/>
    </row>
    <row r="95" x14ac:dyDescent="0.3">
      <c r="A95" s="207"/>
      <c r="B95" s="207"/>
      <c r="C95" s="207"/>
      <c r="D95" s="97">
        <v>3</v>
      </c>
      <c r="E95" s="221" t="e">
        <f t="shared" si="1"/>
        <v>#N/A</v>
      </c>
      <c r="F95" s="319"/>
      <c r="G95" s="319"/>
    </row>
    <row r="96" x14ac:dyDescent="0.3">
      <c r="A96" s="207"/>
      <c r="B96" s="207"/>
      <c r="C96" s="207"/>
      <c r="D96" s="97">
        <v>3</v>
      </c>
      <c r="E96" s="221" t="e">
        <f t="shared" si="1"/>
        <v>#N/A</v>
      </c>
      <c r="F96" s="319"/>
      <c r="G96" s="319"/>
    </row>
    <row r="97" x14ac:dyDescent="0.3">
      <c r="A97" s="207"/>
      <c r="B97" s="207"/>
      <c r="C97" s="207"/>
      <c r="D97" s="97">
        <v>3</v>
      </c>
      <c r="E97" s="221" t="e">
        <f t="shared" si="1"/>
        <v>#N/A</v>
      </c>
      <c r="F97" s="319"/>
      <c r="G97" s="319"/>
    </row>
    <row r="98" x14ac:dyDescent="0.3">
      <c r="A98" s="207"/>
      <c r="B98" s="207"/>
      <c r="C98" s="207"/>
      <c r="D98" s="97">
        <v>3</v>
      </c>
      <c r="E98" s="221" t="e">
        <f t="shared" si="1"/>
        <v>#N/A</v>
      </c>
      <c r="F98" s="319"/>
      <c r="G98" s="319"/>
    </row>
    <row r="99" x14ac:dyDescent="0.3">
      <c r="A99" s="207"/>
      <c r="B99" s="207"/>
      <c r="C99" s="207"/>
      <c r="D99" s="97">
        <v>3</v>
      </c>
      <c r="E99" s="221" t="e">
        <f t="shared" si="1"/>
        <v>#N/A</v>
      </c>
      <c r="F99" s="319"/>
      <c r="G99" s="319"/>
    </row>
    <row r="100" x14ac:dyDescent="0.3">
      <c r="A100" s="207"/>
      <c r="B100" s="207"/>
      <c r="C100" s="207"/>
      <c r="D100" s="97">
        <v>3</v>
      </c>
      <c r="E100" s="221" t="e">
        <f t="shared" si="1"/>
        <v>#N/A</v>
      </c>
      <c r="F100" s="319"/>
      <c r="G100" s="319"/>
    </row>
    <row r="101" x14ac:dyDescent="0.3">
      <c r="A101" s="207"/>
      <c r="B101" s="207"/>
      <c r="C101" s="207"/>
      <c r="D101" s="97">
        <v>3</v>
      </c>
      <c r="E101" s="221" t="e">
        <f t="shared" si="1"/>
        <v>#N/A</v>
      </c>
      <c r="F101" s="319"/>
      <c r="G101" s="319"/>
    </row>
    <row r="102" x14ac:dyDescent="0.3">
      <c r="A102" s="207"/>
      <c r="B102" s="207"/>
      <c r="C102" s="207"/>
      <c r="D102" s="97">
        <v>3</v>
      </c>
      <c r="E102" s="221" t="e">
        <f t="shared" si="1"/>
        <v>#N/A</v>
      </c>
      <c r="F102" s="319"/>
      <c r="G102" s="319"/>
    </row>
    <row r="103" x14ac:dyDescent="0.3">
      <c r="A103" s="207"/>
      <c r="B103" s="207"/>
      <c r="C103" s="207"/>
      <c r="D103" s="97">
        <v>3</v>
      </c>
      <c r="E103" s="221" t="e">
        <f t="shared" si="1"/>
        <v>#N/A</v>
      </c>
      <c r="F103" s="319"/>
      <c r="G103" s="319"/>
    </row>
    <row r="104" x14ac:dyDescent="0.3">
      <c r="A104" s="207"/>
      <c r="B104" s="207"/>
      <c r="C104" s="207"/>
      <c r="D104" s="97">
        <v>3</v>
      </c>
      <c r="E104" s="221" t="e">
        <f t="shared" si="1"/>
        <v>#N/A</v>
      </c>
      <c r="F104" s="319"/>
      <c r="G104" s="319"/>
    </row>
    <row r="105" x14ac:dyDescent="0.3">
      <c r="A105" s="207"/>
      <c r="B105" s="207"/>
      <c r="C105" s="207"/>
      <c r="D105" s="97">
        <v>3</v>
      </c>
      <c r="E105" s="221" t="e">
        <f t="shared" si="1"/>
        <v>#N/A</v>
      </c>
      <c r="F105" s="319"/>
      <c r="G105" s="319"/>
    </row>
    <row r="106" x14ac:dyDescent="0.3">
      <c r="A106" s="207"/>
      <c r="B106" s="207"/>
      <c r="C106" s="207"/>
      <c r="D106" s="97">
        <v>3</v>
      </c>
      <c r="E106" s="221" t="e">
        <f t="shared" si="1"/>
        <v>#N/A</v>
      </c>
      <c r="F106" s="319"/>
      <c r="G106" s="319"/>
    </row>
    <row r="107" x14ac:dyDescent="0.3">
      <c r="A107" s="207"/>
      <c r="B107" s="207"/>
      <c r="C107" s="207"/>
      <c r="D107" s="97">
        <v>3</v>
      </c>
      <c r="E107" s="221" t="e">
        <f t="shared" si="1"/>
        <v>#N/A</v>
      </c>
      <c r="F107" s="319"/>
      <c r="G107" s="319"/>
    </row>
    <row r="108" x14ac:dyDescent="0.3">
      <c r="A108" s="207"/>
      <c r="B108" s="207"/>
      <c r="C108" s="207"/>
      <c r="D108" s="97">
        <v>3</v>
      </c>
      <c r="E108" s="221" t="e">
        <f t="shared" si="1"/>
        <v>#N/A</v>
      </c>
      <c r="F108" s="319"/>
      <c r="G108" s="319"/>
    </row>
    <row r="109" x14ac:dyDescent="0.3">
      <c r="A109" s="207"/>
      <c r="B109" s="207"/>
      <c r="C109" s="207"/>
      <c r="D109" s="97">
        <v>3</v>
      </c>
      <c r="E109" s="221" t="e">
        <f t="shared" si="1"/>
        <v>#N/A</v>
      </c>
      <c r="F109" s="319"/>
      <c r="G109" s="319"/>
    </row>
    <row r="110" x14ac:dyDescent="0.3">
      <c r="A110" s="207"/>
      <c r="B110" s="207"/>
      <c r="C110" s="207"/>
      <c r="D110" s="97">
        <v>3</v>
      </c>
      <c r="E110" s="221" t="e">
        <f t="shared" si="1"/>
        <v>#N/A</v>
      </c>
      <c r="F110" s="319"/>
      <c r="G110" s="319"/>
    </row>
    <row r="111" x14ac:dyDescent="0.3">
      <c r="A111" s="207"/>
      <c r="B111" s="207"/>
      <c r="C111" s="207"/>
      <c r="D111" s="97">
        <v>3</v>
      </c>
      <c r="E111" s="221" t="e">
        <f t="shared" si="1"/>
        <v>#N/A</v>
      </c>
      <c r="F111" s="319"/>
      <c r="G111" s="319"/>
    </row>
    <row r="112" x14ac:dyDescent="0.3">
      <c r="A112" s="207"/>
      <c r="B112" s="207"/>
      <c r="C112" s="207"/>
      <c r="D112" s="97"/>
      <c r="E112" s="221"/>
      <c r="F112" s="319"/>
      <c r="G112" s="319"/>
    </row>
    <row r="113" x14ac:dyDescent="0.3">
      <c r="A113" s="207"/>
      <c r="B113" s="207" t="s">
        <v>61</v>
      </c>
      <c r="C113" s="207" t="s">
        <v>64</v>
      </c>
      <c r="D113" s="97">
        <v>5</v>
      </c>
      <c r="E113" s="221">
        <f>VLOOKUP(I55,A160:BG217, 8, FALSE)</f>
        <v>0</v>
      </c>
      <c r="F113" s="319">
        <f t="shared" ref="F113:G115" si="2">D113</f>
        <v>5</v>
      </c>
      <c r="G113" s="320">
        <f t="shared" si="2"/>
        <v>0</v>
      </c>
    </row>
    <row r="114" x14ac:dyDescent="0.3">
      <c r="A114" s="207"/>
      <c r="B114" s="207"/>
      <c r="C114" s="207" t="s">
        <v>65</v>
      </c>
      <c r="D114" s="97">
        <v>5</v>
      </c>
      <c r="E114" s="221">
        <f>VLOOKUP(I55,A160:BG217, 7, FALSE)</f>
        <v>0</v>
      </c>
      <c r="F114" s="319">
        <f t="shared" si="2"/>
        <v>5</v>
      </c>
      <c r="G114" s="320">
        <f t="shared" si="2"/>
        <v>0</v>
      </c>
    </row>
    <row r="115" x14ac:dyDescent="0.3">
      <c r="A115" s="207"/>
      <c r="B115" s="207" t="s">
        <v>66</v>
      </c>
      <c r="C115" s="207" t="s">
        <v>69</v>
      </c>
      <c r="D115" s="97">
        <v>6</v>
      </c>
      <c r="E115" s="221">
        <f>VLOOKUP(I55,A160:BG217, 9, FALSE)</f>
        <v>0</v>
      </c>
      <c r="F115" s="319">
        <f t="shared" si="2"/>
        <v>6</v>
      </c>
      <c r="G115" s="320">
        <f t="shared" si="2"/>
        <v>0</v>
      </c>
    </row>
    <row r="116" x14ac:dyDescent="0.3">
      <c r="A116" s="207"/>
      <c r="B116" s="207"/>
      <c r="C116" s="207"/>
      <c r="D116" s="97">
        <v>6</v>
      </c>
      <c r="E116" s="221">
        <f>VLOOKUP(I55,A160:BG217, 10, FALSE)</f>
        <v>0</v>
      </c>
      <c r="F116" s="319"/>
      <c r="G116" s="319"/>
    </row>
    <row r="117" x14ac:dyDescent="0.3">
      <c r="A117" s="207"/>
      <c r="B117" s="207"/>
      <c r="C117" s="207"/>
      <c r="D117" s="97">
        <v>6</v>
      </c>
      <c r="E117" s="221">
        <f>VLOOKUP(I55,A160:BG217, 11, FALSE)</f>
        <v>0</v>
      </c>
      <c r="F117" s="319"/>
      <c r="G117" s="319"/>
    </row>
    <row r="118" x14ac:dyDescent="0.3">
      <c r="A118" s="207"/>
      <c r="B118" s="207"/>
      <c r="C118" s="207"/>
      <c r="D118" s="97">
        <v>6</v>
      </c>
      <c r="E118" s="221">
        <f>VLOOKUP(I55,A160:BG217, 12, FALSE)</f>
        <v>0</v>
      </c>
      <c r="F118" s="319"/>
      <c r="G118" s="319"/>
    </row>
    <row r="119" x14ac:dyDescent="0.3">
      <c r="A119" s="207"/>
      <c r="B119" s="207"/>
      <c r="C119" s="207" t="s">
        <v>70</v>
      </c>
      <c r="D119" s="97">
        <v>6</v>
      </c>
      <c r="E119" s="221">
        <f>VLOOKUP(I55,A160:BG217, 13, FALSE)</f>
        <v>0</v>
      </c>
      <c r="F119" s="319">
        <f t="shared" ref="F119:G121" si="3">D119</f>
        <v>6</v>
      </c>
      <c r="G119" s="320">
        <f t="shared" si="3"/>
        <v>0</v>
      </c>
    </row>
    <row r="120" x14ac:dyDescent="0.3">
      <c r="A120" s="207"/>
      <c r="B120" s="207" t="s">
        <v>62</v>
      </c>
      <c r="C120" s="207" t="s">
        <v>67</v>
      </c>
      <c r="D120" s="97">
        <v>7</v>
      </c>
      <c r="E120" s="221">
        <f>VLOOKUP($I$55,$A$160:$BG$217,ROW()-70, FALSE)</f>
        <v>0</v>
      </c>
      <c r="F120" s="319">
        <f t="shared" si="3"/>
        <v>7</v>
      </c>
      <c r="G120" s="320">
        <f t="shared" si="3"/>
        <v>0</v>
      </c>
      <c r="I120" s="212" t="s">
        <v>211</v>
      </c>
    </row>
    <row r="121" x14ac:dyDescent="0.3">
      <c r="A121" s="207"/>
      <c r="B121" s="207"/>
      <c r="C121" s="207" t="s">
        <v>68</v>
      </c>
      <c r="D121" s="97">
        <v>7</v>
      </c>
      <c r="E121" s="97">
        <f>VLOOKUP($I$55,$A$160:$BG$217,ROW()-70, FALSE)</f>
        <v>0</v>
      </c>
      <c r="F121" s="319">
        <f t="shared" si="3"/>
        <v>7</v>
      </c>
      <c r="G121" s="320">
        <f t="shared" si="3"/>
        <v>0</v>
      </c>
      <c r="I121" s="212" t="s">
        <v>212</v>
      </c>
    </row>
    <row r="122" x14ac:dyDescent="0.3">
      <c r="A122" s="207"/>
      <c r="B122" s="207"/>
      <c r="C122" s="207" t="s">
        <v>388</v>
      </c>
      <c r="D122" s="97">
        <v>7</v>
      </c>
      <c r="E122" s="97" t="e">
        <f>IF(VLOOKUP($I$55,$A$160:$BG$217, ROW()-108, FALSE)&gt;0, VLOOKUP($I$55,$A$160:$BG$217, ROW()-108, FALSE), NA())</f>
        <v>#N/A</v>
      </c>
      <c r="F122" s="319"/>
      <c r="G122" s="319"/>
    </row>
    <row r="123" x14ac:dyDescent="0.3">
      <c r="A123" s="207"/>
      <c r="B123" s="207"/>
      <c r="C123" s="207" t="s">
        <v>388</v>
      </c>
      <c r="D123" s="97">
        <v>7</v>
      </c>
      <c r="E123" s="97" t="e">
        <f t="shared" ref="E123:E157" si="4">IF(VLOOKUP($I$55,$A$160:$BG$217, ROW()-108, FALSE)&gt;0, VLOOKUP($I$55,$A$160:$BG$217, ROW()-108, FALSE), NA())</f>
        <v>#N/A</v>
      </c>
      <c r="F123" s="319"/>
      <c r="G123" s="319"/>
    </row>
    <row r="124" x14ac:dyDescent="0.3">
      <c r="A124" s="207"/>
      <c r="B124" s="207"/>
      <c r="C124" s="207" t="s">
        <v>388</v>
      </c>
      <c r="D124" s="97">
        <v>7</v>
      </c>
      <c r="E124" s="97" t="e">
        <f t="shared" si="4"/>
        <v>#N/A</v>
      </c>
      <c r="F124" s="319"/>
      <c r="G124" s="319"/>
    </row>
    <row r="125" x14ac:dyDescent="0.3">
      <c r="A125" s="207"/>
      <c r="B125" s="207"/>
      <c r="C125" s="207" t="s">
        <v>388</v>
      </c>
      <c r="D125" s="97">
        <v>7</v>
      </c>
      <c r="E125" s="97" t="e">
        <f t="shared" si="4"/>
        <v>#N/A</v>
      </c>
      <c r="F125" s="319"/>
      <c r="G125" s="319"/>
    </row>
    <row r="126" x14ac:dyDescent="0.3">
      <c r="A126" s="207"/>
      <c r="B126" s="207"/>
      <c r="C126" s="207" t="s">
        <v>388</v>
      </c>
      <c r="D126" s="97">
        <v>7</v>
      </c>
      <c r="E126" s="97" t="e">
        <f t="shared" si="4"/>
        <v>#N/A</v>
      </c>
      <c r="F126" s="319"/>
      <c r="G126" s="319"/>
    </row>
    <row r="127" x14ac:dyDescent="0.3">
      <c r="A127" s="207"/>
      <c r="B127" s="207"/>
      <c r="C127" s="207" t="s">
        <v>388</v>
      </c>
      <c r="D127" s="97">
        <v>7</v>
      </c>
      <c r="E127" s="97" t="e">
        <f t="shared" si="4"/>
        <v>#N/A</v>
      </c>
      <c r="F127" s="319"/>
      <c r="G127" s="319"/>
    </row>
    <row r="128" x14ac:dyDescent="0.3">
      <c r="A128" s="207"/>
      <c r="B128" s="207"/>
      <c r="C128" s="207" t="s">
        <v>388</v>
      </c>
      <c r="D128" s="97">
        <v>7</v>
      </c>
      <c r="E128" s="97" t="e">
        <f t="shared" si="4"/>
        <v>#N/A</v>
      </c>
      <c r="F128" s="319"/>
      <c r="G128" s="319"/>
    </row>
    <row r="129" x14ac:dyDescent="0.3">
      <c r="A129" s="207"/>
      <c r="B129" s="207"/>
      <c r="C129" s="207" t="s">
        <v>388</v>
      </c>
      <c r="D129" s="97">
        <v>7</v>
      </c>
      <c r="E129" s="97" t="e">
        <f t="shared" si="4"/>
        <v>#N/A</v>
      </c>
      <c r="F129" s="319"/>
      <c r="G129" s="319"/>
    </row>
    <row r="130" x14ac:dyDescent="0.3">
      <c r="A130" s="207"/>
      <c r="B130" s="207"/>
      <c r="C130" s="207" t="s">
        <v>388</v>
      </c>
      <c r="D130" s="97">
        <v>7</v>
      </c>
      <c r="E130" s="97" t="e">
        <f t="shared" si="4"/>
        <v>#N/A</v>
      </c>
      <c r="F130" s="319"/>
      <c r="G130" s="319"/>
    </row>
    <row r="131" x14ac:dyDescent="0.3">
      <c r="A131" s="207"/>
      <c r="B131" s="207"/>
      <c r="C131" s="207" t="s">
        <v>388</v>
      </c>
      <c r="D131" s="97">
        <v>7</v>
      </c>
      <c r="E131" s="97" t="e">
        <f t="shared" si="4"/>
        <v>#N/A</v>
      </c>
      <c r="F131" s="319"/>
      <c r="G131" s="319"/>
    </row>
    <row r="132" x14ac:dyDescent="0.3">
      <c r="A132" s="207"/>
      <c r="B132" s="207"/>
      <c r="C132" s="207" t="s">
        <v>388</v>
      </c>
      <c r="D132" s="97">
        <v>7</v>
      </c>
      <c r="E132" s="97" t="e">
        <f t="shared" si="4"/>
        <v>#N/A</v>
      </c>
      <c r="F132" s="319"/>
      <c r="G132" s="319"/>
    </row>
    <row r="133" x14ac:dyDescent="0.3">
      <c r="A133" s="207"/>
      <c r="B133" s="207"/>
      <c r="C133" s="207" t="s">
        <v>388</v>
      </c>
      <c r="D133" s="97">
        <v>7</v>
      </c>
      <c r="E133" s="97" t="e">
        <f t="shared" si="4"/>
        <v>#N/A</v>
      </c>
      <c r="F133" s="319"/>
      <c r="G133" s="319"/>
    </row>
    <row r="134" x14ac:dyDescent="0.3">
      <c r="A134" s="207"/>
      <c r="B134" s="207"/>
      <c r="C134" s="207" t="s">
        <v>388</v>
      </c>
      <c r="D134" s="97">
        <v>7</v>
      </c>
      <c r="E134" s="97" t="e">
        <f t="shared" si="4"/>
        <v>#N/A</v>
      </c>
      <c r="F134" s="319"/>
      <c r="G134" s="319"/>
    </row>
    <row r="135" x14ac:dyDescent="0.3">
      <c r="A135" s="207"/>
      <c r="B135" s="207"/>
      <c r="C135" s="207" t="s">
        <v>388</v>
      </c>
      <c r="D135" s="97">
        <v>7</v>
      </c>
      <c r="E135" s="97" t="e">
        <f t="shared" si="4"/>
        <v>#N/A</v>
      </c>
      <c r="F135" s="319"/>
      <c r="G135" s="319"/>
    </row>
    <row r="136" x14ac:dyDescent="0.3">
      <c r="A136" s="207"/>
      <c r="B136" s="207"/>
      <c r="C136" s="207" t="s">
        <v>388</v>
      </c>
      <c r="D136" s="97">
        <v>7</v>
      </c>
      <c r="E136" s="97" t="e">
        <f t="shared" si="4"/>
        <v>#N/A</v>
      </c>
      <c r="F136" s="319"/>
      <c r="G136" s="319"/>
    </row>
    <row r="137" x14ac:dyDescent="0.3">
      <c r="A137" s="207"/>
      <c r="B137" s="207"/>
      <c r="C137" s="207" t="s">
        <v>388</v>
      </c>
      <c r="D137" s="97">
        <v>7</v>
      </c>
      <c r="E137" s="97" t="e">
        <f t="shared" si="4"/>
        <v>#N/A</v>
      </c>
      <c r="F137" s="319"/>
      <c r="G137" s="319"/>
    </row>
    <row r="138" x14ac:dyDescent="0.3">
      <c r="A138" s="207"/>
      <c r="B138" s="207"/>
      <c r="C138" s="207" t="s">
        <v>388</v>
      </c>
      <c r="D138" s="97">
        <v>7</v>
      </c>
      <c r="E138" s="97" t="e">
        <f t="shared" si="4"/>
        <v>#N/A</v>
      </c>
      <c r="F138" s="319"/>
      <c r="G138" s="319"/>
    </row>
    <row r="139" x14ac:dyDescent="0.3">
      <c r="A139" s="207"/>
      <c r="B139" s="207"/>
      <c r="C139" s="207" t="s">
        <v>388</v>
      </c>
      <c r="D139" s="97">
        <v>7</v>
      </c>
      <c r="E139" s="97" t="e">
        <f t="shared" si="4"/>
        <v>#N/A</v>
      </c>
      <c r="F139" s="319"/>
      <c r="G139" s="319"/>
    </row>
    <row r="140" x14ac:dyDescent="0.3">
      <c r="A140" s="207"/>
      <c r="B140" s="207"/>
      <c r="C140" s="207" t="s">
        <v>388</v>
      </c>
      <c r="D140" s="97">
        <v>7</v>
      </c>
      <c r="E140" s="97" t="e">
        <f t="shared" si="4"/>
        <v>#N/A</v>
      </c>
      <c r="F140" s="319"/>
      <c r="G140" s="319"/>
    </row>
    <row r="141" x14ac:dyDescent="0.3">
      <c r="A141" s="207"/>
      <c r="B141" s="207"/>
      <c r="C141" s="207" t="s">
        <v>388</v>
      </c>
      <c r="D141" s="97">
        <v>7</v>
      </c>
      <c r="E141" s="97" t="e">
        <f t="shared" si="4"/>
        <v>#N/A</v>
      </c>
      <c r="F141" s="319"/>
      <c r="G141" s="319"/>
    </row>
    <row r="142" x14ac:dyDescent="0.3">
      <c r="A142" s="207"/>
      <c r="B142" s="207"/>
      <c r="C142" s="207" t="s">
        <v>388</v>
      </c>
      <c r="D142" s="97">
        <v>7</v>
      </c>
      <c r="E142" s="97" t="e">
        <f t="shared" si="4"/>
        <v>#N/A</v>
      </c>
      <c r="F142" s="319"/>
      <c r="G142" s="319"/>
    </row>
    <row r="143" x14ac:dyDescent="0.3">
      <c r="A143" s="207"/>
      <c r="B143" s="207"/>
      <c r="C143" s="207" t="s">
        <v>388</v>
      </c>
      <c r="D143" s="97">
        <v>7</v>
      </c>
      <c r="E143" s="97" t="e">
        <f t="shared" si="4"/>
        <v>#N/A</v>
      </c>
      <c r="F143" s="319"/>
      <c r="G143" s="319"/>
    </row>
    <row r="144" x14ac:dyDescent="0.3">
      <c r="A144" s="207"/>
      <c r="B144" s="207"/>
      <c r="C144" s="207" t="s">
        <v>388</v>
      </c>
      <c r="D144" s="97">
        <v>7</v>
      </c>
      <c r="E144" s="97" t="e">
        <f t="shared" si="4"/>
        <v>#N/A</v>
      </c>
      <c r="F144" s="319"/>
      <c r="G144" s="319"/>
    </row>
    <row r="145" x14ac:dyDescent="0.3">
      <c r="A145" s="207"/>
      <c r="B145" s="207"/>
      <c r="C145" s="207" t="s">
        <v>388</v>
      </c>
      <c r="D145" s="97">
        <v>7</v>
      </c>
      <c r="E145" s="97" t="e">
        <f t="shared" si="4"/>
        <v>#N/A</v>
      </c>
      <c r="F145" s="319"/>
      <c r="G145" s="319"/>
    </row>
    <row r="146" x14ac:dyDescent="0.3">
      <c r="A146" s="207"/>
      <c r="B146" s="207"/>
      <c r="C146" s="207" t="s">
        <v>388</v>
      </c>
      <c r="D146" s="97">
        <v>7</v>
      </c>
      <c r="E146" s="97" t="e">
        <f t="shared" si="4"/>
        <v>#N/A</v>
      </c>
      <c r="F146" s="319"/>
      <c r="G146" s="319"/>
    </row>
    <row r="147" x14ac:dyDescent="0.3">
      <c r="A147" s="207"/>
      <c r="B147" s="207"/>
      <c r="C147" s="207" t="s">
        <v>388</v>
      </c>
      <c r="D147" s="97">
        <v>7</v>
      </c>
      <c r="E147" s="97" t="e">
        <f t="shared" si="4"/>
        <v>#N/A</v>
      </c>
      <c r="F147" s="319"/>
      <c r="G147" s="319"/>
    </row>
    <row r="148" x14ac:dyDescent="0.3">
      <c r="A148" s="207"/>
      <c r="B148" s="207"/>
      <c r="C148" s="207" t="s">
        <v>388</v>
      </c>
      <c r="D148" s="97">
        <v>7</v>
      </c>
      <c r="E148" s="97" t="e">
        <f t="shared" si="4"/>
        <v>#N/A</v>
      </c>
      <c r="F148" s="319"/>
      <c r="G148" s="319"/>
    </row>
    <row r="149" x14ac:dyDescent="0.3">
      <c r="A149" s="207"/>
      <c r="B149" s="207"/>
      <c r="C149" s="207" t="s">
        <v>388</v>
      </c>
      <c r="D149" s="97">
        <v>7</v>
      </c>
      <c r="E149" s="97" t="e">
        <f t="shared" si="4"/>
        <v>#N/A</v>
      </c>
      <c r="F149" s="319"/>
      <c r="G149" s="319"/>
    </row>
    <row r="150" x14ac:dyDescent="0.3">
      <c r="A150" s="207"/>
      <c r="B150" s="207"/>
      <c r="C150" s="207" t="s">
        <v>388</v>
      </c>
      <c r="D150" s="97">
        <v>7</v>
      </c>
      <c r="E150" s="97" t="e">
        <f t="shared" si="4"/>
        <v>#N/A</v>
      </c>
      <c r="F150" s="319"/>
      <c r="G150" s="319"/>
    </row>
    <row r="151" x14ac:dyDescent="0.3">
      <c r="A151" s="207"/>
      <c r="B151" s="207"/>
      <c r="C151" s="207" t="s">
        <v>388</v>
      </c>
      <c r="D151" s="97">
        <v>7</v>
      </c>
      <c r="E151" s="97" t="e">
        <f t="shared" si="4"/>
        <v>#N/A</v>
      </c>
      <c r="F151" s="319"/>
      <c r="G151" s="319"/>
    </row>
    <row r="152" x14ac:dyDescent="0.3">
      <c r="A152" s="207"/>
      <c r="B152" s="207"/>
      <c r="C152" s="207" t="s">
        <v>388</v>
      </c>
      <c r="D152" s="97">
        <v>7</v>
      </c>
      <c r="E152" s="97" t="e">
        <f t="shared" si="4"/>
        <v>#N/A</v>
      </c>
      <c r="F152" s="319"/>
      <c r="G152" s="319"/>
    </row>
    <row r="153" x14ac:dyDescent="0.3">
      <c r="A153" s="207"/>
      <c r="B153" s="207"/>
      <c r="C153" s="207" t="s">
        <v>388</v>
      </c>
      <c r="D153" s="97">
        <v>7</v>
      </c>
      <c r="E153" s="97" t="e">
        <f t="shared" si="4"/>
        <v>#N/A</v>
      </c>
      <c r="F153" s="319"/>
      <c r="G153" s="319"/>
    </row>
    <row r="154" x14ac:dyDescent="0.3">
      <c r="A154" s="207"/>
      <c r="B154" s="207"/>
      <c r="C154" s="207" t="s">
        <v>388</v>
      </c>
      <c r="D154" s="97">
        <v>7</v>
      </c>
      <c r="E154" s="97" t="e">
        <f t="shared" si="4"/>
        <v>#N/A</v>
      </c>
      <c r="F154" s="319"/>
      <c r="G154" s="319"/>
    </row>
    <row r="155" x14ac:dyDescent="0.3">
      <c r="A155" s="207"/>
      <c r="B155" s="207"/>
      <c r="C155" s="207" t="s">
        <v>388</v>
      </c>
      <c r="D155" s="97">
        <v>7</v>
      </c>
      <c r="E155" s="97" t="e">
        <f t="shared" si="4"/>
        <v>#N/A</v>
      </c>
      <c r="F155" s="319"/>
      <c r="G155" s="319"/>
    </row>
    <row r="156" x14ac:dyDescent="0.3">
      <c r="A156" s="207"/>
      <c r="B156" s="207"/>
      <c r="C156" s="207" t="s">
        <v>388</v>
      </c>
      <c r="D156" s="97">
        <v>7</v>
      </c>
      <c r="E156" s="97" t="e">
        <f t="shared" si="4"/>
        <v>#N/A</v>
      </c>
      <c r="F156" s="319"/>
      <c r="G156" s="319"/>
    </row>
    <row r="157" x14ac:dyDescent="0.3">
      <c r="A157" s="207"/>
      <c r="B157" s="207"/>
      <c r="C157" s="207" t="s">
        <v>388</v>
      </c>
      <c r="D157" s="97">
        <v>7</v>
      </c>
      <c r="E157" s="97" t="e">
        <f t="shared" si="4"/>
        <v>#N/A</v>
      </c>
      <c r="F157" s="319"/>
      <c r="G157" s="319"/>
    </row>
    <row r="158" x14ac:dyDescent="0.3">
      <c r="A158" s="207"/>
      <c r="B158" s="207"/>
      <c r="C158" s="207"/>
      <c r="D158" s="97"/>
      <c r="E158" s="221"/>
      <c r="F158" s="319"/>
      <c r="G158" s="319"/>
    </row>
    <row r="160" x14ac:dyDescent="0.3">
      <c r="A160" s="213" t="s">
        <v>142</v>
      </c>
      <c r="B160" t="s">
        <v>143</v>
      </c>
      <c r="C160" t="s">
        <v>709</v>
      </c>
      <c r="D160" t="s">
        <v>710</v>
      </c>
      <c r="E160" t="s">
        <v>711</v>
      </c>
      <c r="F160" t="s">
        <v>712</v>
      </c>
      <c r="G160" t="s">
        <v>713</v>
      </c>
      <c r="H160" t="s">
        <v>714</v>
      </c>
      <c r="I160" t="s">
        <v>715</v>
      </c>
      <c r="J160" t="s">
        <v>716</v>
      </c>
      <c r="K160" t="s">
        <v>717</v>
      </c>
      <c r="L160" t="s">
        <v>718</v>
      </c>
      <c r="M160" t="s">
        <v>719</v>
      </c>
      <c r="N160" t="s">
        <v>720</v>
      </c>
      <c r="O160" t="s">
        <v>721</v>
      </c>
      <c r="P160" t="s">
        <v>722</v>
      </c>
      <c r="Q160" t="s">
        <v>723</v>
      </c>
      <c r="R160" t="s">
        <v>724</v>
      </c>
      <c r="S160" t="s">
        <v>725</v>
      </c>
      <c r="T160" t="s">
        <v>726</v>
      </c>
      <c r="U160" t="s">
        <v>727</v>
      </c>
      <c r="V160" t="s">
        <v>728</v>
      </c>
      <c r="W160" t="s">
        <v>729</v>
      </c>
      <c r="X160" t="s">
        <v>730</v>
      </c>
      <c r="Y160" t="s">
        <v>731</v>
      </c>
      <c r="Z160" t="s">
        <v>732</v>
      </c>
      <c r="AA160" t="s">
        <v>733</v>
      </c>
      <c r="AB160" t="s">
        <v>734</v>
      </c>
      <c r="AC160" t="s">
        <v>735</v>
      </c>
      <c r="AD160" t="s">
        <v>736</v>
      </c>
      <c r="AE160" t="s">
        <v>737</v>
      </c>
      <c r="AF160" t="s">
        <v>738</v>
      </c>
      <c r="AG160" t="s">
        <v>739</v>
      </c>
      <c r="AH160" t="s">
        <v>740</v>
      </c>
      <c r="AI160" t="s">
        <v>741</v>
      </c>
      <c r="AJ160" t="s">
        <v>742</v>
      </c>
      <c r="AK160" t="s">
        <v>743</v>
      </c>
      <c r="AL160" t="s">
        <v>744</v>
      </c>
      <c r="AM160" t="s">
        <v>745</v>
      </c>
      <c r="AN160" t="s">
        <v>746</v>
      </c>
      <c r="AO160" t="s">
        <v>747</v>
      </c>
      <c r="AP160" t="s">
        <v>748</v>
      </c>
      <c r="AQ160" t="s">
        <v>749</v>
      </c>
      <c r="AR160" t="s">
        <v>750</v>
      </c>
      <c r="AS160" t="s">
        <v>751</v>
      </c>
      <c r="AT160" t="s">
        <v>752</v>
      </c>
      <c r="AU160" t="s">
        <v>753</v>
      </c>
      <c r="AV160" t="s">
        <v>754</v>
      </c>
      <c r="AW160" t="s">
        <v>755</v>
      </c>
      <c r="AX160" t="s">
        <v>756</v>
      </c>
      <c r="AY160" t="s">
        <v>757</v>
      </c>
      <c r="AZ160" t="s">
        <v>758</v>
      </c>
      <c r="BA160" t="s">
        <v>762</v>
      </c>
      <c r="BB160" t="s">
        <v>766</v>
      </c>
      <c r="BC160" t="s">
        <v>808</v>
      </c>
      <c r="BD160" t="s">
        <v>767</v>
      </c>
      <c r="BE160" t="s">
        <v>805</v>
      </c>
    </row>
    <row r="161" x14ac:dyDescent="0.3">
      <c r="A161" s="7" t="s">
        <v>419</v>
      </c>
      <c r="B161" t="s">
        <v>420</v>
      </c>
      <c r="C161" s="4">
        <v>1</v>
      </c>
      <c r="D161" t="s">
        <v>819</v>
      </c>
      <c r="E161" t="s">
        <v>52</v>
      </c>
      <c r="F161" s="4">
        <v>1.8247581720352173</v>
      </c>
      <c r="G161" s="4">
        <v>4.0043678283691406</v>
      </c>
      <c r="H161" s="4">
        <v>0.3339410126209259</v>
      </c>
      <c r="I161" s="4">
        <v>13.53786827058846</v>
      </c>
      <c r="J161" s="4">
        <v>5.9389541233952903</v>
      </c>
      <c r="K161" s="4">
        <v>2.2235805840201919</v>
      </c>
      <c r="L161" s="4">
        <v>1.5459399489981021</v>
      </c>
      <c r="M161" s="4">
        <v>0.95288807649980201</v>
      </c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t="s">
        <v>759</v>
      </c>
      <c r="BA161" t="s">
        <v>763</v>
      </c>
      <c r="BB161" t="s">
        <v>631</v>
      </c>
      <c r="BC161" t="s">
        <v>809</v>
      </c>
      <c r="BD161" t="s">
        <v>56</v>
      </c>
      <c r="BE161" t="s">
        <v>806</v>
      </c>
    </row>
    <row r="162" x14ac:dyDescent="0.3">
      <c r="A162" t="s">
        <v>422</v>
      </c>
      <c r="B162" t="s">
        <v>423</v>
      </c>
      <c r="C162" s="4">
        <v>1</v>
      </c>
      <c r="D162" t="s">
        <v>819</v>
      </c>
      <c r="E162" t="s">
        <v>52</v>
      </c>
      <c r="F162" s="4">
        <v>2.2749555110931396</v>
      </c>
      <c r="G162" s="4">
        <v>5.7171697616577148</v>
      </c>
      <c r="H162" s="4">
        <v>0.26225638389587402</v>
      </c>
      <c r="I162" s="4">
        <v>2.4722118371762609</v>
      </c>
      <c r="J162" s="4">
        <v>2.8998331443885359</v>
      </c>
      <c r="K162" s="4">
        <v>3.3645539087640031</v>
      </c>
      <c r="L162" s="4">
        <v>1.874733608267432</v>
      </c>
      <c r="M162" s="4">
        <v>1.9453114251831869</v>
      </c>
      <c r="N162" s="4">
        <v>6.767399787902832</v>
      </c>
      <c r="O162" s="4">
        <v>4.537290096282959</v>
      </c>
      <c r="P162" s="4">
        <v>14.345840454101563</v>
      </c>
      <c r="Q162" s="4">
        <v>3.1379098892211914</v>
      </c>
      <c r="R162" s="4">
        <v>0.075759999454021454</v>
      </c>
      <c r="S162" s="4">
        <v>0.1360200047492981</v>
      </c>
      <c r="T162" s="4">
        <v>0.087540000677108765</v>
      </c>
      <c r="U162" s="4">
        <v>1.0615999698638916</v>
      </c>
      <c r="V162" s="4">
        <v>0</v>
      </c>
      <c r="W162" s="4">
        <v>0</v>
      </c>
      <c r="X162" s="4">
        <v>0.34964001178741455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>
        <v>14.345840454101563</v>
      </c>
      <c r="AY162" s="4">
        <v>0</v>
      </c>
      <c r="AZ162" t="s">
        <v>760</v>
      </c>
      <c r="BA162" t="s">
        <v>763</v>
      </c>
      <c r="BB162" t="s">
        <v>631</v>
      </c>
      <c r="BC162" t="s">
        <v>810</v>
      </c>
      <c r="BD162" t="s">
        <v>56</v>
      </c>
      <c r="BE162" t="s">
        <v>806</v>
      </c>
    </row>
    <row r="163" x14ac:dyDescent="0.3">
      <c r="A163" t="s">
        <v>426</v>
      </c>
      <c r="B163" t="s">
        <v>427</v>
      </c>
      <c r="C163" s="4">
        <v>1</v>
      </c>
      <c r="D163" t="s">
        <v>819</v>
      </c>
      <c r="E163" t="s">
        <v>52</v>
      </c>
      <c r="F163" s="4">
        <v>5.0308704376220703</v>
      </c>
      <c r="G163" s="4">
        <v>14.407042503356934</v>
      </c>
      <c r="H163" s="4">
        <v>2.4069254398345947</v>
      </c>
      <c r="I163" s="4">
        <v>7.3683794112313237</v>
      </c>
      <c r="J163" s="4">
        <v>14.21983693173555</v>
      </c>
      <c r="K163" s="4">
        <v>3.9815086635002781</v>
      </c>
      <c r="L163" s="4">
        <v>0.91115157738944175</v>
      </c>
      <c r="M163" s="4">
        <v>0.23341865908486351</v>
      </c>
      <c r="N163" s="4">
        <v>9.920720100402832</v>
      </c>
      <c r="O163" s="4">
        <v>3.6143798828125</v>
      </c>
      <c r="P163" s="4">
        <v>0.29385998845100403</v>
      </c>
      <c r="Q163" s="4">
        <v>0.12280000001192093</v>
      </c>
      <c r="R163" s="4">
        <v>11.356800079345703</v>
      </c>
      <c r="S163" s="4">
        <v>8.2730703353881836</v>
      </c>
      <c r="T163" s="4">
        <v>3.9030001163482666</v>
      </c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>
        <v>11.356800079345703</v>
      </c>
      <c r="AY163" s="4">
        <v>0.12280000001192093</v>
      </c>
      <c r="AZ163" t="s">
        <v>759</v>
      </c>
      <c r="BA163" t="s">
        <v>763</v>
      </c>
      <c r="BB163" t="s">
        <v>631</v>
      </c>
      <c r="BC163" t="s">
        <v>811</v>
      </c>
      <c r="BD163" t="s">
        <v>56</v>
      </c>
      <c r="BE163" t="s">
        <v>806</v>
      </c>
    </row>
    <row r="164">
      <c r="A164" t="s">
        <v>432</v>
      </c>
      <c r="B164" t="s">
        <v>433</v>
      </c>
      <c r="C164" s="4">
        <v>1</v>
      </c>
      <c r="D164" t="s">
        <v>819</v>
      </c>
      <c r="E164" t="s">
        <v>52</v>
      </c>
      <c r="F164" s="4">
        <v>40.648830413818359</v>
      </c>
      <c r="G164" s="4">
        <v>63.528911590576172</v>
      </c>
      <c r="H164" s="4">
        <v>15.738620758056641</v>
      </c>
      <c r="I164" s="4">
        <v>44.645978125468112</v>
      </c>
      <c r="J164" s="4">
        <v>52.714228154251821</v>
      </c>
      <c r="K164" s="4">
        <v>47.012370765838533</v>
      </c>
      <c r="L164" s="4">
        <v>41.353874909185308</v>
      </c>
      <c r="M164" s="4">
        <v>30.980478074850101</v>
      </c>
      <c r="N164" s="4">
        <v>47.821941375732422</v>
      </c>
      <c r="O164" s="4">
        <v>37.474510192871094</v>
      </c>
      <c r="P164" s="4">
        <v>55.141700744628906</v>
      </c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>
        <v>55.141700744628906</v>
      </c>
      <c r="AY164" s="4">
        <v>37.474510192871094</v>
      </c>
      <c r="AZ164" t="s">
        <v>759</v>
      </c>
      <c r="BA164" t="s">
        <v>763</v>
      </c>
      <c r="BB164" t="s">
        <v>631</v>
      </c>
      <c r="BC164" t="s">
        <v>811</v>
      </c>
      <c r="BD164" t="s">
        <v>56</v>
      </c>
      <c r="BE164" t="s">
        <v>806</v>
      </c>
    </row>
    <row r="165">
      <c r="A165" t="s">
        <v>453</v>
      </c>
      <c r="B165" t="s">
        <v>454</v>
      </c>
      <c r="C165" s="4">
        <v>1</v>
      </c>
      <c r="D165" t="s">
        <v>819</v>
      </c>
      <c r="E165" t="s">
        <v>52</v>
      </c>
      <c r="F165" s="4">
        <v>1.6284689903259277</v>
      </c>
      <c r="G165" s="4">
        <v>2.878260612487793</v>
      </c>
      <c r="H165" s="4">
        <v>0.73199564218521118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4">
        <v>0</v>
      </c>
      <c r="Q165" s="4">
        <v>0</v>
      </c>
      <c r="R165" s="4">
        <v>0</v>
      </c>
      <c r="S165" s="4">
        <v>0</v>
      </c>
      <c r="T165" s="4">
        <v>0</v>
      </c>
      <c r="U165" s="4">
        <v>0</v>
      </c>
      <c r="V165" s="4">
        <v>0</v>
      </c>
      <c r="W165" s="4">
        <v>0</v>
      </c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>
        <v>0</v>
      </c>
      <c r="AY165" s="4">
        <v>0</v>
      </c>
      <c r="AZ165" t="s">
        <v>760</v>
      </c>
      <c r="BA165" t="s">
        <v>763</v>
      </c>
      <c r="BB165" t="s">
        <v>631</v>
      </c>
      <c r="BC165" t="s">
        <v>812</v>
      </c>
      <c r="BD165" t="s">
        <v>56</v>
      </c>
      <c r="BE165" t="s">
        <v>806</v>
      </c>
    </row>
    <row r="166">
      <c r="A166" t="s">
        <v>471</v>
      </c>
      <c r="B166" t="s">
        <v>472</v>
      </c>
      <c r="C166" s="4">
        <v>1</v>
      </c>
      <c r="D166" t="s">
        <v>819</v>
      </c>
      <c r="E166" t="s">
        <v>52</v>
      </c>
      <c r="F166" s="4">
        <v>8.6024770736694336</v>
      </c>
      <c r="G166" s="4">
        <v>7.3415927886962891</v>
      </c>
      <c r="H166" s="4">
        <v>9.5407075881958008</v>
      </c>
      <c r="I166" s="4">
        <v>2.3554041676453279</v>
      </c>
      <c r="J166" s="4">
        <v>5.1429358553762281</v>
      </c>
      <c r="K166" s="4">
        <v>14.285171358644879</v>
      </c>
      <c r="L166" s="4">
        <v>14.69211003925569</v>
      </c>
      <c r="M166" s="4">
        <v>9.0299793183872801</v>
      </c>
      <c r="N166" s="4">
        <v>20.989349365234375</v>
      </c>
      <c r="O166" s="4">
        <v>4.7186498641967773</v>
      </c>
      <c r="P166" s="4">
        <v>13.464139938354492</v>
      </c>
      <c r="Q166" s="4">
        <v>17.7493896484375</v>
      </c>
      <c r="R166" s="4">
        <v>2.0831298828125</v>
      </c>
      <c r="S166" s="4">
        <v>10.081040382385254</v>
      </c>
      <c r="T166" s="4">
        <v>4.5677599906921387</v>
      </c>
      <c r="U166" s="4">
        <v>7.8555197715759277</v>
      </c>
      <c r="V166" s="4">
        <v>16.324789047241211</v>
      </c>
      <c r="W166" s="4">
        <v>3.9944798946380615</v>
      </c>
      <c r="X166" s="4">
        <v>0.92009001970291138</v>
      </c>
      <c r="Y166" s="4">
        <v>7.9014701843261719</v>
      </c>
      <c r="Z166" s="4">
        <v>3.3608999252319336</v>
      </c>
      <c r="AA166" s="4">
        <v>7.1604299545288086</v>
      </c>
      <c r="AB166" s="4">
        <v>11.012619972229004</v>
      </c>
      <c r="AC166" s="4">
        <v>11.189290046691895</v>
      </c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>
        <v>20.989349365234375</v>
      </c>
      <c r="AY166" s="4">
        <v>0.92009001970291138</v>
      </c>
      <c r="AZ166" t="s">
        <v>761</v>
      </c>
      <c r="BA166" t="s">
        <v>763</v>
      </c>
      <c r="BB166" t="s">
        <v>631</v>
      </c>
      <c r="BC166" t="s">
        <v>813</v>
      </c>
      <c r="BD166" t="s">
        <v>56</v>
      </c>
      <c r="BE166" t="s">
        <v>806</v>
      </c>
    </row>
    <row r="167">
      <c r="A167" t="s">
        <v>474</v>
      </c>
      <c r="B167" t="s">
        <v>475</v>
      </c>
      <c r="C167" s="4">
        <v>1</v>
      </c>
      <c r="D167" t="s">
        <v>819</v>
      </c>
      <c r="E167" t="s">
        <v>52</v>
      </c>
      <c r="F167" s="4">
        <v>0.43989711999893188</v>
      </c>
      <c r="G167" s="4">
        <v>0.23845212161540985</v>
      </c>
      <c r="H167" s="4">
        <v>0.79593104124069214</v>
      </c>
      <c r="I167" s="4">
        <v>0</v>
      </c>
      <c r="J167" s="4">
        <v>0</v>
      </c>
      <c r="K167" s="4">
        <v>0</v>
      </c>
      <c r="L167" s="4">
        <v>0.41489363723646211</v>
      </c>
      <c r="M167" s="4">
        <v>4.0819790159422666</v>
      </c>
      <c r="N167" s="4">
        <v>0.11604999750852585</v>
      </c>
      <c r="O167" s="4">
        <v>4.5560898780822754</v>
      </c>
      <c r="P167" s="4">
        <v>1.5025299787521362</v>
      </c>
      <c r="Q167" s="4">
        <v>0</v>
      </c>
      <c r="R167" s="4">
        <v>0.11371000111103058</v>
      </c>
      <c r="S167" s="4">
        <v>0</v>
      </c>
      <c r="T167" s="4">
        <v>0.70911002159118652</v>
      </c>
      <c r="U167" s="4">
        <v>0</v>
      </c>
      <c r="V167" s="4">
        <v>0</v>
      </c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>
        <v>4.5560898780822754</v>
      </c>
      <c r="AY167" s="4">
        <v>0</v>
      </c>
      <c r="AZ167" t="s">
        <v>761</v>
      </c>
      <c r="BA167" t="s">
        <v>763</v>
      </c>
      <c r="BB167" t="s">
        <v>631</v>
      </c>
      <c r="BC167" t="s">
        <v>814</v>
      </c>
      <c r="BD167" t="s">
        <v>56</v>
      </c>
      <c r="BE167" t="s">
        <v>806</v>
      </c>
    </row>
    <row r="168">
      <c r="A168" t="s">
        <v>484</v>
      </c>
      <c r="B168" t="s">
        <v>485</v>
      </c>
      <c r="C168" s="4">
        <v>1</v>
      </c>
      <c r="D168" t="s">
        <v>819</v>
      </c>
      <c r="E168" t="s">
        <v>52</v>
      </c>
      <c r="F168" s="4">
        <v>50.643356323242188</v>
      </c>
      <c r="G168" s="4">
        <v>74.53472900390625</v>
      </c>
      <c r="H168" s="4">
        <v>38.595424652099609</v>
      </c>
      <c r="I168" s="4">
        <v>46.551155800883677</v>
      </c>
      <c r="J168" s="4">
        <v>55.013602503157642</v>
      </c>
      <c r="K168" s="4">
        <v>43.024588170164719</v>
      </c>
      <c r="L168" s="4">
        <v>49.409663480174189</v>
      </c>
      <c r="M168" s="4">
        <v>44.195447525683271</v>
      </c>
      <c r="N168" s="4">
        <v>57.164501190185547</v>
      </c>
      <c r="O168" s="4">
        <v>34.870059967041016</v>
      </c>
      <c r="P168" s="4">
        <v>44.979461669921875</v>
      </c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>
        <v>57.164501190185547</v>
      </c>
      <c r="AY168" s="4">
        <v>34.870059967041016</v>
      </c>
      <c r="AZ168" t="s">
        <v>759</v>
      </c>
      <c r="BA168" t="s">
        <v>763</v>
      </c>
      <c r="BB168" t="s">
        <v>631</v>
      </c>
      <c r="BC168" t="s">
        <v>815</v>
      </c>
      <c r="BD168" t="s">
        <v>56</v>
      </c>
      <c r="BE168" t="s">
        <v>806</v>
      </c>
    </row>
    <row r="169">
      <c r="A169" t="s">
        <v>492</v>
      </c>
      <c r="B169" t="s">
        <v>493</v>
      </c>
      <c r="C169" s="4">
        <v>1</v>
      </c>
      <c r="D169" t="s">
        <v>819</v>
      </c>
      <c r="E169" t="s">
        <v>52</v>
      </c>
      <c r="F169" s="4">
        <v>12.160124778747559</v>
      </c>
      <c r="G169" s="4">
        <v>28.780000686645508</v>
      </c>
      <c r="H169" s="4">
        <v>0</v>
      </c>
      <c r="I169" s="4">
        <v>25.314569622301299</v>
      </c>
      <c r="J169" s="4">
        <v>24.095730912764299</v>
      </c>
      <c r="K169" s="4">
        <v>18.224859213599149</v>
      </c>
      <c r="L169" s="4">
        <v>9.026206844250888</v>
      </c>
      <c r="M169" s="4">
        <v>5.7951240505068569</v>
      </c>
      <c r="N169" s="4">
        <v>0.39732998609542847</v>
      </c>
      <c r="O169" s="4">
        <v>6.6803398132324219</v>
      </c>
      <c r="P169" s="4">
        <v>4.4292597770690918</v>
      </c>
      <c r="Q169" s="4">
        <v>44.815700531005859</v>
      </c>
      <c r="R169" s="4">
        <v>14.274970054626465</v>
      </c>
      <c r="S169" s="4">
        <v>21.74098014831543</v>
      </c>
      <c r="T169" s="4">
        <v>30.447309494018555</v>
      </c>
      <c r="U169" s="4">
        <v>1.2299000024795532</v>
      </c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>
        <v>44.815700531005859</v>
      </c>
      <c r="AY169" s="4">
        <v>0.39732998609542847</v>
      </c>
      <c r="AZ169" t="s">
        <v>759</v>
      </c>
      <c r="BA169" t="s">
        <v>763</v>
      </c>
      <c r="BB169" t="s">
        <v>631</v>
      </c>
      <c r="BC169" t="s">
        <v>816</v>
      </c>
      <c r="BD169" t="s">
        <v>56</v>
      </c>
      <c r="BE169" t="s">
        <v>806</v>
      </c>
    </row>
    <row r="170">
      <c r="A170" t="s">
        <v>498</v>
      </c>
      <c r="B170" t="s">
        <v>499</v>
      </c>
      <c r="C170" s="4">
        <v>1</v>
      </c>
      <c r="D170" t="s">
        <v>819</v>
      </c>
      <c r="E170" t="s">
        <v>52</v>
      </c>
      <c r="F170" s="4">
        <v>9.1010284423828125</v>
      </c>
      <c r="G170" s="4">
        <v>10.215384483337402</v>
      </c>
      <c r="H170" s="4">
        <v>7.5968804359436035</v>
      </c>
      <c r="I170" s="4">
        <v>0.36252138671254308</v>
      </c>
      <c r="J170" s="4">
        <v>1.3436487249778819</v>
      </c>
      <c r="K170" s="4">
        <v>5.0579903444304168</v>
      </c>
      <c r="L170" s="4">
        <v>10.049159964692169</v>
      </c>
      <c r="M170" s="4">
        <v>8.5489266634062666</v>
      </c>
      <c r="N170" s="4">
        <v>6.4270801544189453</v>
      </c>
      <c r="O170" s="4">
        <v>3.4456501007080078</v>
      </c>
      <c r="P170" s="4">
        <v>4.5120902061462402</v>
      </c>
      <c r="Q170" s="4">
        <v>5.4833698272705078</v>
      </c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>
        <v>6.4270801544189453</v>
      </c>
      <c r="AY170" s="4">
        <v>3.4456501007080078</v>
      </c>
      <c r="AZ170" t="s">
        <v>759</v>
      </c>
      <c r="BA170" t="s">
        <v>763</v>
      </c>
      <c r="BB170" t="s">
        <v>631</v>
      </c>
      <c r="BC170" t="s">
        <v>811</v>
      </c>
      <c r="BD170" t="s">
        <v>56</v>
      </c>
      <c r="BE170" t="s">
        <v>806</v>
      </c>
    </row>
    <row r="171">
      <c r="A171" t="s">
        <v>505</v>
      </c>
      <c r="B171" t="s">
        <v>506</v>
      </c>
      <c r="C171" s="4">
        <v>1</v>
      </c>
      <c r="D171" t="s">
        <v>819</v>
      </c>
      <c r="E171" t="s">
        <v>52</v>
      </c>
      <c r="F171" s="4">
        <v>39.596992492675781</v>
      </c>
      <c r="G171" s="4">
        <v>74.698585510253906</v>
      </c>
      <c r="H171" s="4">
        <v>11.952178955078125</v>
      </c>
      <c r="I171" s="4">
        <v>53.013420903226617</v>
      </c>
      <c r="J171" s="4">
        <v>68.844727057151687</v>
      </c>
      <c r="K171" s="4">
        <v>29.689335438690978</v>
      </c>
      <c r="L171" s="4">
        <v>12.813226824154761</v>
      </c>
      <c r="M171" s="4">
        <v>12.021780545377529</v>
      </c>
      <c r="N171" s="4">
        <v>25.43501091003418</v>
      </c>
      <c r="O171" s="4">
        <v>28.352909088134766</v>
      </c>
      <c r="P171" s="4">
        <v>36.307380676269531</v>
      </c>
      <c r="Q171" s="4">
        <v>48.636161804199219</v>
      </c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>
        <v>48.636161804199219</v>
      </c>
      <c r="AY171" s="4">
        <v>25.43501091003418</v>
      </c>
      <c r="AZ171" t="s">
        <v>759</v>
      </c>
      <c r="BA171" t="s">
        <v>763</v>
      </c>
      <c r="BB171" t="s">
        <v>631</v>
      </c>
      <c r="BC171" t="s">
        <v>814</v>
      </c>
      <c r="BD171" t="s">
        <v>56</v>
      </c>
      <c r="BE171" t="s">
        <v>806</v>
      </c>
    </row>
    <row r="172">
      <c r="A172" t="s">
        <v>511</v>
      </c>
      <c r="B172" t="s">
        <v>512</v>
      </c>
      <c r="C172" s="4">
        <v>1</v>
      </c>
      <c r="D172" t="s">
        <v>819</v>
      </c>
      <c r="E172" t="s">
        <v>52</v>
      </c>
      <c r="F172" s="4">
        <v>0.1115102618932724</v>
      </c>
      <c r="G172" s="4">
        <v>0.072508901357650757</v>
      </c>
      <c r="H172" s="4">
        <v>0.21705472469329834</v>
      </c>
      <c r="I172" s="4">
        <v>0</v>
      </c>
      <c r="J172" s="4">
        <v>0.18768697389902811</v>
      </c>
      <c r="K172" s="4">
        <v>0.020204032779356101</v>
      </c>
      <c r="L172" s="4">
        <v>0.52334765567353214</v>
      </c>
      <c r="M172" s="4">
        <v>0.39263695367438739</v>
      </c>
      <c r="N172" s="4">
        <v>0.10121999680995941</v>
      </c>
      <c r="O172" s="4">
        <v>0.57485997676849365</v>
      </c>
      <c r="P172" s="4">
        <v>0.41280001401901245</v>
      </c>
      <c r="Q172" s="4">
        <v>0.3152100145816803</v>
      </c>
      <c r="R172" s="4">
        <v>0.094590000808238983</v>
      </c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>
        <v>0.57485997676849365</v>
      </c>
      <c r="AY172" s="4">
        <v>0.094590000808238983</v>
      </c>
      <c r="AZ172" t="s">
        <v>761</v>
      </c>
      <c r="BA172" t="s">
        <v>763</v>
      </c>
      <c r="BB172" t="s">
        <v>631</v>
      </c>
      <c r="BC172" t="s">
        <v>817</v>
      </c>
      <c r="BD172" t="s">
        <v>56</v>
      </c>
      <c r="BE172" t="s">
        <v>806</v>
      </c>
    </row>
    <row r="173">
      <c r="A173" t="s">
        <v>522</v>
      </c>
      <c r="B173" t="s">
        <v>523</v>
      </c>
      <c r="C173" s="4">
        <v>1</v>
      </c>
      <c r="D173" t="s">
        <v>819</v>
      </c>
      <c r="E173" t="s">
        <v>52</v>
      </c>
      <c r="F173" s="4">
        <v>1.116931676864624</v>
      </c>
      <c r="G173" s="4">
        <v>1.5286287069320679</v>
      </c>
      <c r="H173" s="4">
        <v>0.72379404306411743</v>
      </c>
      <c r="I173" s="4">
        <v>0.053685828679390403</v>
      </c>
      <c r="J173" s="4">
        <v>0.77495402770728461</v>
      </c>
      <c r="K173" s="4">
        <v>1.2479854112548641</v>
      </c>
      <c r="L173" s="4">
        <v>1.674789176375111</v>
      </c>
      <c r="M173" s="4">
        <v>2.2014131482329722</v>
      </c>
      <c r="N173" s="4">
        <v>1.2978299856185913</v>
      </c>
      <c r="O173" s="4">
        <v>0.77512997388839722</v>
      </c>
      <c r="P173" s="4">
        <v>0.37196999788284302</v>
      </c>
      <c r="Q173" s="4">
        <v>0.11619000136852264</v>
      </c>
      <c r="R173" s="4">
        <v>0.45888999104499817</v>
      </c>
      <c r="S173" s="4">
        <v>3.1516098976135254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>
        <v>3.1516098976135254</v>
      </c>
      <c r="AY173" s="4">
        <v>0.11619000136852264</v>
      </c>
      <c r="AZ173" t="s">
        <v>761</v>
      </c>
      <c r="BA173" t="s">
        <v>763</v>
      </c>
      <c r="BB173" t="s">
        <v>631</v>
      </c>
      <c r="BC173" t="s">
        <v>818</v>
      </c>
      <c r="BD173" t="s">
        <v>56</v>
      </c>
      <c r="BE173" t="s">
        <v>806</v>
      </c>
    </row>
    <row r="174">
      <c r="A174" t="s">
        <v>525</v>
      </c>
      <c r="B174" t="s">
        <v>526</v>
      </c>
      <c r="C174" s="4">
        <v>1</v>
      </c>
      <c r="D174" t="s">
        <v>819</v>
      </c>
      <c r="E174" t="s">
        <v>52</v>
      </c>
      <c r="F174" s="4">
        <v>0.87327605485916138</v>
      </c>
      <c r="G174" s="4">
        <v>2.8395531177520752</v>
      </c>
      <c r="H174" s="4">
        <v>0</v>
      </c>
      <c r="I174" s="4">
        <v>0.72779110877531505</v>
      </c>
      <c r="J174" s="4">
        <v>1.3732075804653849</v>
      </c>
      <c r="K174" s="4">
        <v>2.1040943664659428</v>
      </c>
      <c r="L174" s="4">
        <v>2.1011338721210309</v>
      </c>
      <c r="M174" s="4">
        <v>0.89345012229045018</v>
      </c>
      <c r="N174" s="4">
        <v>0.36877000331878662</v>
      </c>
      <c r="O174" s="4">
        <v>0.46344000101089478</v>
      </c>
      <c r="P174" s="4">
        <v>0.31819999217987061</v>
      </c>
      <c r="Q174" s="4">
        <v>1.0003999471664429</v>
      </c>
      <c r="R174" s="4">
        <v>4.252079963684082</v>
      </c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>
        <v>4.252079963684082</v>
      </c>
      <c r="AY174" s="4">
        <v>0.31819999217987061</v>
      </c>
      <c r="AZ174" t="s">
        <v>759</v>
      </c>
      <c r="BA174" t="s">
        <v>763</v>
      </c>
      <c r="BB174" t="s">
        <v>631</v>
      </c>
      <c r="BC174" t="s">
        <v>811</v>
      </c>
      <c r="BD174" t="s">
        <v>56</v>
      </c>
      <c r="BE174" t="s">
        <v>806</v>
      </c>
    </row>
    <row r="175">
      <c r="A175" t="s">
        <v>653</v>
      </c>
      <c r="B175" t="s">
        <v>691</v>
      </c>
      <c r="C175" s="4"/>
      <c r="D175" t="s">
        <v>819</v>
      </c>
      <c r="E175" t="s">
        <v>52</v>
      </c>
      <c r="F175" s="4">
        <v>6.4523425102233887</v>
      </c>
      <c r="G175" s="4">
        <v>15.397182464599609</v>
      </c>
      <c r="H175" s="4">
        <v>0</v>
      </c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t="s">
        <v>759</v>
      </c>
      <c r="BA175" t="s">
        <v>764</v>
      </c>
      <c r="BB175" t="s">
        <v>631</v>
      </c>
      <c r="BC175" t="s">
        <v>708</v>
      </c>
      <c r="BD175" t="s">
        <v>56</v>
      </c>
      <c r="BE175" t="s">
        <v>807</v>
      </c>
    </row>
    <row r="176">
      <c r="A176" t="s">
        <v>633</v>
      </c>
      <c r="B176" t="s">
        <v>671</v>
      </c>
      <c r="C176" s="4"/>
      <c r="D176" t="s">
        <v>819</v>
      </c>
      <c r="E176" t="s">
        <v>52</v>
      </c>
      <c r="F176" s="4">
        <v>0.91693443059921265</v>
      </c>
      <c r="G176" s="4">
        <v>1.1918580532073975</v>
      </c>
      <c r="H176" s="4">
        <v>0.69509488344192505</v>
      </c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t="s">
        <v>760</v>
      </c>
      <c r="BA176" t="s">
        <v>763</v>
      </c>
      <c r="BB176" t="s">
        <v>631</v>
      </c>
      <c r="BC176" t="s">
        <v>708</v>
      </c>
      <c r="BD176" t="s">
        <v>56</v>
      </c>
      <c r="BE176" t="s">
        <v>807</v>
      </c>
    </row>
    <row r="177">
      <c r="A177" t="s">
        <v>656</v>
      </c>
      <c r="B177" t="s">
        <v>694</v>
      </c>
      <c r="C177" s="4"/>
      <c r="D177" t="s">
        <v>819</v>
      </c>
      <c r="E177" t="s">
        <v>52</v>
      </c>
      <c r="F177" s="4">
        <v>4.7963953018188477</v>
      </c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t="s">
        <v>759</v>
      </c>
      <c r="BA177" t="s">
        <v>764</v>
      </c>
      <c r="BB177" t="s">
        <v>631</v>
      </c>
      <c r="BC177" t="s">
        <v>708</v>
      </c>
      <c r="BD177" t="s">
        <v>56</v>
      </c>
      <c r="BE177" t="s">
        <v>807</v>
      </c>
    </row>
    <row r="178">
      <c r="A178" t="s">
        <v>646</v>
      </c>
      <c r="B178" t="s">
        <v>684</v>
      </c>
      <c r="C178" s="4"/>
      <c r="D178" t="s">
        <v>819</v>
      </c>
      <c r="E178" t="s">
        <v>52</v>
      </c>
      <c r="F178" s="4">
        <v>22.770833969116211</v>
      </c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t="s">
        <v>759</v>
      </c>
      <c r="BA178" t="s">
        <v>763</v>
      </c>
      <c r="BB178" t="s">
        <v>631</v>
      </c>
      <c r="BC178" t="s">
        <v>708</v>
      </c>
      <c r="BD178" t="s">
        <v>56</v>
      </c>
      <c r="BE178" t="s">
        <v>807</v>
      </c>
    </row>
    <row r="179">
      <c r="A179" t="s">
        <v>637</v>
      </c>
      <c r="B179" t="s">
        <v>675</v>
      </c>
      <c r="C179" s="4"/>
      <c r="D179" t="s">
        <v>819</v>
      </c>
      <c r="E179" t="s">
        <v>52</v>
      </c>
      <c r="F179" s="4">
        <v>36.074516296386719</v>
      </c>
      <c r="G179" s="4">
        <v>61.450000762939453</v>
      </c>
      <c r="H179" s="4">
        <v>16.670000076293945</v>
      </c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t="s">
        <v>759</v>
      </c>
      <c r="BA179" t="s">
        <v>763</v>
      </c>
      <c r="BB179" t="s">
        <v>631</v>
      </c>
      <c r="BC179" t="s">
        <v>708</v>
      </c>
      <c r="BD179" t="s">
        <v>56</v>
      </c>
      <c r="BE179" t="s">
        <v>807</v>
      </c>
    </row>
    <row r="180">
      <c r="A180" t="s">
        <v>657</v>
      </c>
      <c r="B180" t="s">
        <v>695</v>
      </c>
      <c r="C180" s="4"/>
      <c r="D180" t="s">
        <v>819</v>
      </c>
      <c r="E180" t="s">
        <v>52</v>
      </c>
      <c r="F180" s="4">
        <v>47.377273559570313</v>
      </c>
      <c r="G180" s="4">
        <v>89.385986328125</v>
      </c>
      <c r="H180" s="4">
        <v>26.532567977905273</v>
      </c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t="s">
        <v>760</v>
      </c>
      <c r="BA180" t="s">
        <v>764</v>
      </c>
      <c r="BB180" t="s">
        <v>631</v>
      </c>
      <c r="BC180" t="s">
        <v>708</v>
      </c>
      <c r="BD180" t="s">
        <v>56</v>
      </c>
      <c r="BE180" t="s">
        <v>807</v>
      </c>
    </row>
    <row r="181">
      <c r="A181" t="s">
        <v>649</v>
      </c>
      <c r="B181" t="s">
        <v>687</v>
      </c>
      <c r="C181" s="4"/>
      <c r="D181" t="s">
        <v>819</v>
      </c>
      <c r="E181" t="s">
        <v>52</v>
      </c>
      <c r="F181" s="4">
        <v>9.420806884765625</v>
      </c>
      <c r="G181" s="4">
        <v>28.510000228881836</v>
      </c>
      <c r="H181" s="4">
        <v>2.5999999046325684</v>
      </c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t="s">
        <v>759</v>
      </c>
      <c r="BA181" t="s">
        <v>764</v>
      </c>
      <c r="BB181" t="s">
        <v>631</v>
      </c>
      <c r="BC181" t="s">
        <v>708</v>
      </c>
      <c r="BD181" t="s">
        <v>56</v>
      </c>
      <c r="BE181" t="s">
        <v>807</v>
      </c>
    </row>
    <row r="182">
      <c r="A182" t="s">
        <v>645</v>
      </c>
      <c r="B182" t="s">
        <v>683</v>
      </c>
      <c r="C182" s="4"/>
      <c r="D182" t="s">
        <v>819</v>
      </c>
      <c r="E182" t="s">
        <v>52</v>
      </c>
      <c r="F182" s="4">
        <v>8.4380941390991211</v>
      </c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t="s">
        <v>759</v>
      </c>
      <c r="BA182" t="s">
        <v>764</v>
      </c>
      <c r="BB182" t="s">
        <v>631</v>
      </c>
      <c r="BC182" t="s">
        <v>708</v>
      </c>
      <c r="BD182" t="s">
        <v>56</v>
      </c>
      <c r="BE182" t="s">
        <v>807</v>
      </c>
    </row>
    <row r="183">
      <c r="A183" t="s">
        <v>640</v>
      </c>
      <c r="B183" t="s">
        <v>678</v>
      </c>
      <c r="C183" s="4"/>
      <c r="D183" t="s">
        <v>819</v>
      </c>
      <c r="E183" t="s">
        <v>52</v>
      </c>
      <c r="F183" s="4">
        <v>2.9718847274780273</v>
      </c>
      <c r="G183" s="4">
        <v>9.5</v>
      </c>
      <c r="H183" s="4">
        <v>0</v>
      </c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t="s">
        <v>759</v>
      </c>
      <c r="BA183" t="s">
        <v>764</v>
      </c>
      <c r="BB183" t="s">
        <v>631</v>
      </c>
      <c r="BC183" t="s">
        <v>708</v>
      </c>
      <c r="BD183" t="s">
        <v>56</v>
      </c>
      <c r="BE183" t="s">
        <v>807</v>
      </c>
    </row>
    <row r="184">
      <c r="A184" t="s">
        <v>658</v>
      </c>
      <c r="B184" t="s">
        <v>696</v>
      </c>
      <c r="C184" s="4"/>
      <c r="D184" t="s">
        <v>819</v>
      </c>
      <c r="E184" t="s">
        <v>52</v>
      </c>
      <c r="F184" s="4">
        <v>0.48687383532524109</v>
      </c>
      <c r="G184" s="4">
        <v>1.2107099294662476</v>
      </c>
      <c r="H184" s="4">
        <v>0.36238160729408264</v>
      </c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t="s">
        <v>759</v>
      </c>
      <c r="BA184" t="s">
        <v>764</v>
      </c>
      <c r="BB184" t="s">
        <v>631</v>
      </c>
      <c r="BC184" t="s">
        <v>708</v>
      </c>
      <c r="BD184" t="s">
        <v>56</v>
      </c>
      <c r="BE184" t="s">
        <v>807</v>
      </c>
    </row>
    <row r="185">
      <c r="A185" t="s">
        <v>648</v>
      </c>
      <c r="B185" t="s">
        <v>686</v>
      </c>
      <c r="C185" s="4"/>
      <c r="D185" t="s">
        <v>819</v>
      </c>
      <c r="E185" t="s">
        <v>52</v>
      </c>
      <c r="F185" s="4">
        <v>17.995517730712891</v>
      </c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t="s">
        <v>759</v>
      </c>
      <c r="BA185" t="s">
        <v>764</v>
      </c>
      <c r="BB185" t="s">
        <v>631</v>
      </c>
      <c r="BC185" t="s">
        <v>708</v>
      </c>
      <c r="BD185" t="s">
        <v>56</v>
      </c>
      <c r="BE185" t="s">
        <v>807</v>
      </c>
    </row>
    <row r="186">
      <c r="A186" t="s">
        <v>661</v>
      </c>
      <c r="B186" t="s">
        <v>699</v>
      </c>
      <c r="C186" s="4"/>
      <c r="D186" t="s">
        <v>819</v>
      </c>
      <c r="E186" t="s">
        <v>52</v>
      </c>
      <c r="F186" s="4">
        <v>3.4352138042449951</v>
      </c>
      <c r="G186" s="4">
        <v>14.087826728820801</v>
      </c>
      <c r="H186" s="4">
        <v>0.30000001192092896</v>
      </c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t="s">
        <v>759</v>
      </c>
      <c r="BA186" t="s">
        <v>764</v>
      </c>
      <c r="BB186" t="s">
        <v>631</v>
      </c>
      <c r="BC186" t="s">
        <v>708</v>
      </c>
      <c r="BD186" t="s">
        <v>56</v>
      </c>
      <c r="BE186" t="s">
        <v>807</v>
      </c>
    </row>
    <row r="187">
      <c r="A187" t="s">
        <v>668</v>
      </c>
      <c r="B187" t="s">
        <v>706</v>
      </c>
      <c r="C187" s="4"/>
      <c r="D187" t="s">
        <v>819</v>
      </c>
      <c r="E187" t="s">
        <v>52</v>
      </c>
      <c r="F187" s="4">
        <v>17.360612869262695</v>
      </c>
      <c r="G187" s="4">
        <v>62.415000915527344</v>
      </c>
      <c r="H187" s="4">
        <v>5.1841845512390137</v>
      </c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t="s">
        <v>759</v>
      </c>
      <c r="BA187" t="s">
        <v>764</v>
      </c>
      <c r="BB187" t="s">
        <v>631</v>
      </c>
      <c r="BC187" t="s">
        <v>708</v>
      </c>
      <c r="BD187" t="s">
        <v>56</v>
      </c>
      <c r="BE187" t="s">
        <v>807</v>
      </c>
    </row>
    <row r="188">
      <c r="A188" t="s">
        <v>636</v>
      </c>
      <c r="B188" t="s">
        <v>674</v>
      </c>
      <c r="C188" s="4"/>
      <c r="D188" t="s">
        <v>819</v>
      </c>
      <c r="E188" t="s">
        <v>52</v>
      </c>
      <c r="F188" s="4">
        <v>17.600000381469727</v>
      </c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t="s">
        <v>759</v>
      </c>
      <c r="BA188" t="s">
        <v>764</v>
      </c>
      <c r="BB188" t="s">
        <v>631</v>
      </c>
      <c r="BC188" t="s">
        <v>708</v>
      </c>
      <c r="BD188" t="s">
        <v>56</v>
      </c>
      <c r="BE188" t="s">
        <v>807</v>
      </c>
    </row>
    <row r="189">
      <c r="A189" t="s">
        <v>665</v>
      </c>
      <c r="B189" t="s">
        <v>703</v>
      </c>
      <c r="C189" s="4"/>
      <c r="D189" t="s">
        <v>819</v>
      </c>
      <c r="E189" t="s">
        <v>52</v>
      </c>
      <c r="F189" s="4">
        <v>6.4404816627502441</v>
      </c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t="s">
        <v>759</v>
      </c>
      <c r="BA189" t="s">
        <v>764</v>
      </c>
      <c r="BB189" t="s">
        <v>631</v>
      </c>
      <c r="BC189" t="s">
        <v>708</v>
      </c>
      <c r="BD189" t="s">
        <v>56</v>
      </c>
      <c r="BE189" t="s">
        <v>807</v>
      </c>
    </row>
    <row r="190">
      <c r="A190" t="s">
        <v>647</v>
      </c>
      <c r="B190" t="s">
        <v>685</v>
      </c>
      <c r="C190" s="4"/>
      <c r="D190" t="s">
        <v>819</v>
      </c>
      <c r="E190" t="s">
        <v>52</v>
      </c>
      <c r="F190" s="4">
        <v>25.593290328979492</v>
      </c>
      <c r="G190" s="4">
        <v>65.38348388671875</v>
      </c>
      <c r="H190" s="4">
        <v>2.171267032623291</v>
      </c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t="s">
        <v>759</v>
      </c>
      <c r="BA190" t="s">
        <v>764</v>
      </c>
      <c r="BB190" t="s">
        <v>631</v>
      </c>
      <c r="BC190" t="s">
        <v>708</v>
      </c>
      <c r="BD190" t="s">
        <v>56</v>
      </c>
      <c r="BE190" t="s">
        <v>807</v>
      </c>
    </row>
    <row r="191">
      <c r="A191" t="s">
        <v>655</v>
      </c>
      <c r="B191" t="s">
        <v>693</v>
      </c>
      <c r="C191" s="4"/>
      <c r="D191" t="s">
        <v>819</v>
      </c>
      <c r="E191" t="s">
        <v>52</v>
      </c>
      <c r="F191" s="4">
        <v>0.84488004446029663</v>
      </c>
      <c r="G191" s="4">
        <v>5</v>
      </c>
      <c r="H191" s="4">
        <v>0.5</v>
      </c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t="s">
        <v>760</v>
      </c>
      <c r="BA191" t="s">
        <v>765</v>
      </c>
      <c r="BB191" t="s">
        <v>631</v>
      </c>
      <c r="BC191" t="s">
        <v>708</v>
      </c>
      <c r="BD191" t="s">
        <v>56</v>
      </c>
      <c r="BE191" t="s">
        <v>807</v>
      </c>
    </row>
    <row r="192">
      <c r="A192" t="s">
        <v>642</v>
      </c>
      <c r="B192" t="s">
        <v>680</v>
      </c>
      <c r="C192" s="4"/>
      <c r="D192" t="s">
        <v>819</v>
      </c>
      <c r="E192" t="s">
        <v>52</v>
      </c>
      <c r="F192" s="4">
        <v>2.0433681011199951</v>
      </c>
      <c r="G192" s="4">
        <v>4.619999885559082</v>
      </c>
      <c r="H192" s="4">
        <v>0.83500975370407104</v>
      </c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t="s">
        <v>759</v>
      </c>
      <c r="BA192" t="s">
        <v>764</v>
      </c>
      <c r="BB192" t="s">
        <v>631</v>
      </c>
      <c r="BC192" t="s">
        <v>708</v>
      </c>
      <c r="BD192" t="s">
        <v>56</v>
      </c>
      <c r="BE192" t="s">
        <v>807</v>
      </c>
    </row>
    <row r="193">
      <c r="A193" t="s">
        <v>659</v>
      </c>
      <c r="B193" t="s">
        <v>697</v>
      </c>
      <c r="C193" s="4"/>
      <c r="D193" t="s">
        <v>819</v>
      </c>
      <c r="E193" t="s">
        <v>52</v>
      </c>
      <c r="F193" s="4">
        <v>1.7708892822265625</v>
      </c>
      <c r="G193" s="4">
        <v>19.022201538085938</v>
      </c>
      <c r="H193" s="4">
        <v>0.0076714800670742989</v>
      </c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t="s">
        <v>759</v>
      </c>
      <c r="BA193" t="s">
        <v>764</v>
      </c>
      <c r="BB193" t="s">
        <v>631</v>
      </c>
      <c r="BC193" t="s">
        <v>708</v>
      </c>
      <c r="BD193" t="s">
        <v>56</v>
      </c>
      <c r="BE193" t="s">
        <v>807</v>
      </c>
    </row>
    <row r="194">
      <c r="A194" t="s">
        <v>669</v>
      </c>
      <c r="B194" t="s">
        <v>707</v>
      </c>
      <c r="C194" s="4"/>
      <c r="D194" t="s">
        <v>819</v>
      </c>
      <c r="E194" t="s">
        <v>52</v>
      </c>
      <c r="F194" s="4">
        <v>1.4559941291809082</v>
      </c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t="s">
        <v>759</v>
      </c>
      <c r="BA194" t="s">
        <v>764</v>
      </c>
      <c r="BB194" t="s">
        <v>631</v>
      </c>
      <c r="BC194" t="s">
        <v>708</v>
      </c>
      <c r="BD194" t="s">
        <v>56</v>
      </c>
      <c r="BE194" t="s">
        <v>807</v>
      </c>
    </row>
    <row r="195">
      <c r="A195" t="s">
        <v>663</v>
      </c>
      <c r="B195" t="s">
        <v>701</v>
      </c>
      <c r="C195" s="4"/>
      <c r="D195" t="s">
        <v>819</v>
      </c>
      <c r="E195" t="s">
        <v>52</v>
      </c>
      <c r="F195" s="4">
        <v>0.43319723010063171</v>
      </c>
      <c r="G195" s="4">
        <v>4.8548402786254883</v>
      </c>
      <c r="H195" s="4">
        <v>0</v>
      </c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t="s">
        <v>759</v>
      </c>
      <c r="BA195" t="s">
        <v>764</v>
      </c>
      <c r="BB195" t="s">
        <v>631</v>
      </c>
      <c r="BC195" t="s">
        <v>708</v>
      </c>
      <c r="BD195" t="s">
        <v>56</v>
      </c>
      <c r="BE195" t="s">
        <v>807</v>
      </c>
    </row>
    <row r="196">
      <c r="A196" t="s">
        <v>651</v>
      </c>
      <c r="B196" t="s">
        <v>689</v>
      </c>
      <c r="C196" s="4"/>
      <c r="D196" t="s">
        <v>819</v>
      </c>
      <c r="E196" t="s">
        <v>52</v>
      </c>
      <c r="F196" s="4">
        <v>13.967927932739258</v>
      </c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t="s">
        <v>759</v>
      </c>
      <c r="BA196" t="s">
        <v>764</v>
      </c>
      <c r="BB196" t="s">
        <v>631</v>
      </c>
      <c r="BC196" t="s">
        <v>708</v>
      </c>
      <c r="BD196" t="s">
        <v>56</v>
      </c>
      <c r="BE196" t="s">
        <v>807</v>
      </c>
    </row>
    <row r="197">
      <c r="A197" t="s">
        <v>654</v>
      </c>
      <c r="B197" t="s">
        <v>692</v>
      </c>
      <c r="C197" s="4"/>
      <c r="D197" t="s">
        <v>819</v>
      </c>
      <c r="E197" t="s">
        <v>52</v>
      </c>
      <c r="F197" s="4">
        <v>22.410247802734375</v>
      </c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t="s">
        <v>759</v>
      </c>
      <c r="BA197" t="s">
        <v>764</v>
      </c>
      <c r="BB197" t="s">
        <v>631</v>
      </c>
      <c r="BC197" t="s">
        <v>708</v>
      </c>
      <c r="BD197" t="s">
        <v>56</v>
      </c>
      <c r="BE197" t="s">
        <v>807</v>
      </c>
    </row>
    <row r="198">
      <c r="A198" t="s">
        <v>643</v>
      </c>
      <c r="B198" t="s">
        <v>681</v>
      </c>
      <c r="C198" s="4"/>
      <c r="D198" t="s">
        <v>819</v>
      </c>
      <c r="E198" t="s">
        <v>52</v>
      </c>
      <c r="F198" s="4">
        <v>29.902612686157227</v>
      </c>
      <c r="G198" s="4">
        <v>59.497062683105469</v>
      </c>
      <c r="H198" s="4">
        <v>13.722068786621094</v>
      </c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t="s">
        <v>759</v>
      </c>
      <c r="BA198" t="s">
        <v>764</v>
      </c>
      <c r="BB198" t="s">
        <v>631</v>
      </c>
      <c r="BC198" t="s">
        <v>708</v>
      </c>
      <c r="BD198" t="s">
        <v>56</v>
      </c>
      <c r="BE198" t="s">
        <v>807</v>
      </c>
    </row>
    <row r="199">
      <c r="A199" t="s">
        <v>635</v>
      </c>
      <c r="B199" t="s">
        <v>673</v>
      </c>
      <c r="C199" s="4"/>
      <c r="D199" t="s">
        <v>819</v>
      </c>
      <c r="E199" t="s">
        <v>52</v>
      </c>
      <c r="F199" s="4">
        <v>1.5763636827468872</v>
      </c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t="s">
        <v>759</v>
      </c>
      <c r="BA199" t="s">
        <v>763</v>
      </c>
      <c r="BB199" t="s">
        <v>631</v>
      </c>
      <c r="BC199" t="s">
        <v>708</v>
      </c>
      <c r="BD199" t="s">
        <v>56</v>
      </c>
      <c r="BE199" t="s">
        <v>807</v>
      </c>
    </row>
    <row r="200">
      <c r="A200" t="s">
        <v>632</v>
      </c>
      <c r="B200" t="s">
        <v>672</v>
      </c>
      <c r="C200" s="4"/>
      <c r="D200" t="s">
        <v>819</v>
      </c>
      <c r="E200" t="s">
        <v>52</v>
      </c>
      <c r="F200" s="4">
        <v>2.9712400436401367</v>
      </c>
      <c r="G200" s="4">
        <v>5.1999998092651367</v>
      </c>
      <c r="H200" s="4">
        <v>2.2000000476837158</v>
      </c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t="s">
        <v>759</v>
      </c>
      <c r="BA200" t="s">
        <v>763</v>
      </c>
      <c r="BB200" t="s">
        <v>631</v>
      </c>
      <c r="BC200" t="s">
        <v>708</v>
      </c>
      <c r="BD200" t="s">
        <v>56</v>
      </c>
      <c r="BE200" t="s">
        <v>807</v>
      </c>
    </row>
    <row r="201">
      <c r="A201" t="s">
        <v>667</v>
      </c>
      <c r="B201" t="s">
        <v>705</v>
      </c>
      <c r="C201" s="4"/>
      <c r="D201" t="s">
        <v>819</v>
      </c>
      <c r="E201" t="s">
        <v>52</v>
      </c>
      <c r="F201" s="4">
        <v>15</v>
      </c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t="s">
        <v>759</v>
      </c>
      <c r="BA201" t="s">
        <v>764</v>
      </c>
      <c r="BB201" t="s">
        <v>631</v>
      </c>
      <c r="BC201" t="s">
        <v>708</v>
      </c>
      <c r="BD201" t="s">
        <v>56</v>
      </c>
      <c r="BE201" t="s">
        <v>807</v>
      </c>
    </row>
    <row r="202">
      <c r="A202" t="s">
        <v>660</v>
      </c>
      <c r="B202" t="s">
        <v>698</v>
      </c>
      <c r="C202" s="4"/>
      <c r="D202" t="s">
        <v>819</v>
      </c>
      <c r="E202" t="s">
        <v>52</v>
      </c>
      <c r="F202" s="4">
        <v>26.58851432800293</v>
      </c>
      <c r="G202" s="4">
        <v>39.220001220703125</v>
      </c>
      <c r="H202" s="4">
        <v>15.720000267028809</v>
      </c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t="s">
        <v>759</v>
      </c>
      <c r="BA202" t="s">
        <v>764</v>
      </c>
      <c r="BB202" t="s">
        <v>631</v>
      </c>
      <c r="BC202" t="s">
        <v>708</v>
      </c>
      <c r="BD202" t="s">
        <v>56</v>
      </c>
      <c r="BE202" t="s">
        <v>807</v>
      </c>
    </row>
    <row r="203">
      <c r="A203" t="s">
        <v>650</v>
      </c>
      <c r="B203" t="s">
        <v>688</v>
      </c>
      <c r="C203" s="4"/>
      <c r="D203" t="s">
        <v>819</v>
      </c>
      <c r="E203" t="s">
        <v>52</v>
      </c>
      <c r="F203" s="4">
        <v>32.425212860107422</v>
      </c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t="s">
        <v>759</v>
      </c>
      <c r="BA203" t="s">
        <v>764</v>
      </c>
      <c r="BB203" t="s">
        <v>631</v>
      </c>
      <c r="BC203" t="s">
        <v>708</v>
      </c>
      <c r="BD203" t="s">
        <v>56</v>
      </c>
      <c r="BE203" t="s">
        <v>807</v>
      </c>
    </row>
    <row r="204">
      <c r="A204" t="s">
        <v>652</v>
      </c>
      <c r="B204" t="s">
        <v>690</v>
      </c>
      <c r="C204" s="4"/>
      <c r="D204" t="s">
        <v>819</v>
      </c>
      <c r="E204" t="s">
        <v>52</v>
      </c>
      <c r="F204" s="4">
        <v>0</v>
      </c>
      <c r="G204" s="4">
        <v>0</v>
      </c>
      <c r="H204" s="4">
        <v>0</v>
      </c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t="s">
        <v>759</v>
      </c>
      <c r="BA204" t="s">
        <v>764</v>
      </c>
      <c r="BB204" t="s">
        <v>631</v>
      </c>
      <c r="BC204" t="s">
        <v>708</v>
      </c>
      <c r="BD204" t="s">
        <v>56</v>
      </c>
      <c r="BE204" t="s">
        <v>807</v>
      </c>
    </row>
    <row r="205">
      <c r="A205" t="s">
        <v>662</v>
      </c>
      <c r="B205" t="s">
        <v>700</v>
      </c>
      <c r="C205" s="4"/>
      <c r="D205" t="s">
        <v>819</v>
      </c>
      <c r="E205" t="s">
        <v>52</v>
      </c>
      <c r="F205" s="4">
        <v>11.909379959106445</v>
      </c>
      <c r="G205" s="4">
        <v>23.767829895019531</v>
      </c>
      <c r="H205" s="4">
        <v>10.160263061523438</v>
      </c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t="s">
        <v>759</v>
      </c>
      <c r="BA205" t="s">
        <v>764</v>
      </c>
      <c r="BB205" t="s">
        <v>631</v>
      </c>
      <c r="BC205" t="s">
        <v>708</v>
      </c>
      <c r="BD205" t="s">
        <v>56</v>
      </c>
      <c r="BE205" t="s">
        <v>807</v>
      </c>
    </row>
    <row r="206">
      <c r="A206" t="s">
        <v>644</v>
      </c>
      <c r="B206" t="s">
        <v>682</v>
      </c>
      <c r="C206" s="4"/>
      <c r="D206" t="s">
        <v>819</v>
      </c>
      <c r="E206" t="s">
        <v>52</v>
      </c>
      <c r="F206" s="4">
        <v>0.70283031463623047</v>
      </c>
      <c r="G206" s="4">
        <v>2.6785714626312256</v>
      </c>
      <c r="H206" s="4">
        <v>0</v>
      </c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t="s">
        <v>759</v>
      </c>
      <c r="BA206" t="s">
        <v>764</v>
      </c>
      <c r="BB206" t="s">
        <v>631</v>
      </c>
      <c r="BC206" t="s">
        <v>708</v>
      </c>
      <c r="BD206" t="s">
        <v>56</v>
      </c>
      <c r="BE206" t="s">
        <v>807</v>
      </c>
    </row>
    <row r="207">
      <c r="A207" t="s">
        <v>520</v>
      </c>
      <c r="B207" t="s">
        <v>521</v>
      </c>
      <c r="C207" s="4"/>
      <c r="D207" t="s">
        <v>819</v>
      </c>
      <c r="E207" t="s">
        <v>52</v>
      </c>
      <c r="F207" s="4">
        <v>13.193113327026367</v>
      </c>
      <c r="G207" s="4">
        <v>43.200000762939453</v>
      </c>
      <c r="H207" s="4">
        <v>3</v>
      </c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t="s">
        <v>760</v>
      </c>
      <c r="BA207" t="s">
        <v>763</v>
      </c>
      <c r="BB207" t="s">
        <v>631</v>
      </c>
      <c r="BC207" t="s">
        <v>708</v>
      </c>
      <c r="BD207" t="s">
        <v>56</v>
      </c>
      <c r="BE207" t="s">
        <v>807</v>
      </c>
    </row>
    <row r="208">
      <c r="A208" t="s">
        <v>664</v>
      </c>
      <c r="B208" t="s">
        <v>702</v>
      </c>
      <c r="C208" s="4"/>
      <c r="D208" t="s">
        <v>819</v>
      </c>
      <c r="E208" t="s">
        <v>52</v>
      </c>
      <c r="F208" s="4">
        <v>2.7203729152679443</v>
      </c>
      <c r="G208" s="4">
        <v>15.398102760314941</v>
      </c>
      <c r="H208" s="4">
        <v>0.15000000596046448</v>
      </c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t="s">
        <v>759</v>
      </c>
      <c r="BA208" t="s">
        <v>764</v>
      </c>
      <c r="BB208" t="s">
        <v>631</v>
      </c>
      <c r="BC208" t="s">
        <v>708</v>
      </c>
      <c r="BD208" t="s">
        <v>56</v>
      </c>
      <c r="BE208" t="s">
        <v>807</v>
      </c>
    </row>
    <row r="209">
      <c r="A209" t="s">
        <v>634</v>
      </c>
      <c r="B209" t="s">
        <v>670</v>
      </c>
      <c r="C209" s="4"/>
      <c r="D209" t="s">
        <v>819</v>
      </c>
      <c r="E209" t="s">
        <v>52</v>
      </c>
      <c r="F209" s="4">
        <v>0.50439995527267456</v>
      </c>
      <c r="G209" s="4">
        <v>0.10000000149011612</v>
      </c>
      <c r="H209" s="4">
        <v>0.89999997615814209</v>
      </c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t="s">
        <v>761</v>
      </c>
      <c r="BA209" t="s">
        <v>763</v>
      </c>
      <c r="BB209" t="s">
        <v>631</v>
      </c>
      <c r="BC209" t="s">
        <v>708</v>
      </c>
      <c r="BD209" t="s">
        <v>56</v>
      </c>
      <c r="BE209" t="s">
        <v>807</v>
      </c>
    </row>
    <row r="210">
      <c r="A210" t="s">
        <v>708</v>
      </c>
      <c r="B210" t="s">
        <v>708</v>
      </c>
      <c r="C210" s="4"/>
      <c r="D210" t="s">
        <v>708</v>
      </c>
      <c r="E210" t="s">
        <v>708</v>
      </c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t="s">
        <v>708</v>
      </c>
      <c r="BA210" t="s">
        <v>708</v>
      </c>
      <c r="BB210" t="s">
        <v>708</v>
      </c>
      <c r="BC210" t="s">
        <v>708</v>
      </c>
      <c r="BD210" t="s">
        <v>708</v>
      </c>
      <c r="BE210" t="s">
        <v>708</v>
      </c>
    </row>
    <row r="211">
      <c r="A211" t="s">
        <v>708</v>
      </c>
      <c r="B211" t="s">
        <v>708</v>
      </c>
      <c r="C211" s="4"/>
      <c r="D211" t="s">
        <v>708</v>
      </c>
      <c r="E211" t="s">
        <v>708</v>
      </c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t="s">
        <v>708</v>
      </c>
      <c r="BA211" t="s">
        <v>708</v>
      </c>
      <c r="BB211" t="s">
        <v>708</v>
      </c>
      <c r="BC211" t="s">
        <v>708</v>
      </c>
      <c r="BD211" t="s">
        <v>708</v>
      </c>
      <c r="BE211" t="s">
        <v>708</v>
      </c>
    </row>
    <row r="212">
      <c r="A212" t="s">
        <v>708</v>
      </c>
      <c r="B212" t="s">
        <v>708</v>
      </c>
      <c r="C212" s="4"/>
      <c r="D212" t="s">
        <v>708</v>
      </c>
      <c r="E212" t="s">
        <v>708</v>
      </c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t="s">
        <v>708</v>
      </c>
      <c r="BA212" t="s">
        <v>708</v>
      </c>
      <c r="BB212" t="s">
        <v>708</v>
      </c>
      <c r="BC212" t="s">
        <v>708</v>
      </c>
      <c r="BD212" t="s">
        <v>708</v>
      </c>
      <c r="BE212" t="s">
        <v>708</v>
      </c>
    </row>
    <row r="213">
      <c r="A213" t="s">
        <v>708</v>
      </c>
      <c r="B213" t="s">
        <v>708</v>
      </c>
      <c r="C213" s="4"/>
      <c r="D213" t="s">
        <v>708</v>
      </c>
      <c r="E213" t="s">
        <v>708</v>
      </c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t="s">
        <v>708</v>
      </c>
      <c r="BA213" t="s">
        <v>708</v>
      </c>
      <c r="BB213" t="s">
        <v>708</v>
      </c>
      <c r="BC213" t="s">
        <v>708</v>
      </c>
      <c r="BD213" t="s">
        <v>708</v>
      </c>
      <c r="BE213" t="s">
        <v>708</v>
      </c>
    </row>
    <row r="214">
      <c r="A214" t="s">
        <v>708</v>
      </c>
      <c r="B214" t="s">
        <v>708</v>
      </c>
      <c r="C214" s="4"/>
      <c r="D214" t="s">
        <v>708</v>
      </c>
      <c r="E214" t="s">
        <v>708</v>
      </c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t="s">
        <v>708</v>
      </c>
      <c r="BA214" t="s">
        <v>708</v>
      </c>
      <c r="BB214" t="s">
        <v>708</v>
      </c>
      <c r="BC214" t="s">
        <v>708</v>
      </c>
      <c r="BD214" t="s">
        <v>708</v>
      </c>
      <c r="BE214" t="s">
        <v>708</v>
      </c>
    </row>
    <row r="215">
      <c r="A215" t="s">
        <v>708</v>
      </c>
      <c r="B215" t="s">
        <v>708</v>
      </c>
      <c r="C215" s="4"/>
      <c r="D215" t="s">
        <v>708</v>
      </c>
      <c r="E215" t="s">
        <v>708</v>
      </c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t="s">
        <v>708</v>
      </c>
      <c r="BA215" t="s">
        <v>708</v>
      </c>
      <c r="BB215" t="s">
        <v>708</v>
      </c>
      <c r="BC215" t="s">
        <v>708</v>
      </c>
      <c r="BD215" t="s">
        <v>708</v>
      </c>
      <c r="BE215" t="s">
        <v>708</v>
      </c>
    </row>
    <row r="216">
      <c r="A216" t="s">
        <v>708</v>
      </c>
      <c r="B216" t="s">
        <v>708</v>
      </c>
      <c r="C216" s="4"/>
      <c r="D216" t="s">
        <v>708</v>
      </c>
      <c r="E216" t="s">
        <v>708</v>
      </c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t="s">
        <v>708</v>
      </c>
      <c r="BA216" t="s">
        <v>708</v>
      </c>
      <c r="BB216" t="s">
        <v>708</v>
      </c>
      <c r="BC216" t="s">
        <v>708</v>
      </c>
      <c r="BD216" t="s">
        <v>708</v>
      </c>
      <c r="BE216" t="s">
        <v>708</v>
      </c>
    </row>
    <row r="217">
      <c r="A217" t="s">
        <v>708</v>
      </c>
      <c r="B217" t="s">
        <v>708</v>
      </c>
      <c r="C217" s="4"/>
      <c r="D217" t="s">
        <v>708</v>
      </c>
      <c r="E217" t="s">
        <v>708</v>
      </c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t="s">
        <v>708</v>
      </c>
      <c r="BA217" t="s">
        <v>708</v>
      </c>
      <c r="BB217" t="s">
        <v>708</v>
      </c>
      <c r="BC217" t="s">
        <v>708</v>
      </c>
      <c r="BD217" t="s">
        <v>708</v>
      </c>
      <c r="BE217" t="s">
        <v>708</v>
      </c>
    </row>
    <row r="218">
      <c r="A218" t="s">
        <v>708</v>
      </c>
      <c r="B218" t="s">
        <v>708</v>
      </c>
      <c r="C218" s="4"/>
      <c r="D218" t="s">
        <v>708</v>
      </c>
      <c r="E218" t="s">
        <v>708</v>
      </c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t="s">
        <v>708</v>
      </c>
      <c r="BA218" t="s">
        <v>708</v>
      </c>
      <c r="BB218" t="s">
        <v>708</v>
      </c>
      <c r="BC218" t="s">
        <v>708</v>
      </c>
      <c r="BD218" t="s">
        <v>708</v>
      </c>
      <c r="BE218" t="s">
        <v>708</v>
      </c>
    </row>
    <row r="219">
      <c r="A219" t="s">
        <v>708</v>
      </c>
      <c r="B219" t="s">
        <v>708</v>
      </c>
      <c r="C219" s="4"/>
      <c r="D219" t="s">
        <v>708</v>
      </c>
      <c r="E219" t="s">
        <v>708</v>
      </c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t="s">
        <v>708</v>
      </c>
      <c r="BA219" t="s">
        <v>708</v>
      </c>
      <c r="BB219" t="s">
        <v>708</v>
      </c>
      <c r="BC219" t="s">
        <v>708</v>
      </c>
      <c r="BD219" t="s">
        <v>708</v>
      </c>
      <c r="BE219" t="s">
        <v>708</v>
      </c>
    </row>
    <row r="220">
      <c r="A220" t="s">
        <v>708</v>
      </c>
      <c r="B220" t="s">
        <v>708</v>
      </c>
      <c r="C220" s="4"/>
      <c r="D220" t="s">
        <v>708</v>
      </c>
      <c r="E220" t="s">
        <v>708</v>
      </c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t="s">
        <v>708</v>
      </c>
      <c r="BA220" t="s">
        <v>708</v>
      </c>
      <c r="BB220" t="s">
        <v>708</v>
      </c>
      <c r="BC220" t="s">
        <v>708</v>
      </c>
      <c r="BD220" t="s">
        <v>708</v>
      </c>
      <c r="BE220" t="s">
        <v>708</v>
      </c>
    </row>
    <row r="221">
      <c r="A221" t="s">
        <v>708</v>
      </c>
      <c r="B221" t="s">
        <v>708</v>
      </c>
      <c r="C221" s="4"/>
      <c r="D221" t="s">
        <v>708</v>
      </c>
      <c r="E221" t="s">
        <v>708</v>
      </c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t="s">
        <v>708</v>
      </c>
      <c r="BA221" t="s">
        <v>708</v>
      </c>
      <c r="BB221" t="s">
        <v>708</v>
      </c>
      <c r="BC221" t="s">
        <v>708</v>
      </c>
      <c r="BD221" t="s">
        <v>708</v>
      </c>
      <c r="BE221" t="s">
        <v>708</v>
      </c>
    </row>
    <row r="222">
      <c r="A222" t="s">
        <v>708</v>
      </c>
      <c r="B222" t="s">
        <v>708</v>
      </c>
      <c r="C222" s="4"/>
      <c r="D222" t="s">
        <v>708</v>
      </c>
      <c r="E222" t="s">
        <v>708</v>
      </c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t="s">
        <v>708</v>
      </c>
      <c r="BA222" t="s">
        <v>708</v>
      </c>
      <c r="BB222" t="s">
        <v>708</v>
      </c>
      <c r="BC222" t="s">
        <v>708</v>
      </c>
      <c r="BD222" t="s">
        <v>708</v>
      </c>
      <c r="BE222" t="s">
        <v>708</v>
      </c>
    </row>
    <row r="223">
      <c r="A223" t="s">
        <v>708</v>
      </c>
      <c r="B223" t="s">
        <v>708</v>
      </c>
      <c r="C223" s="4"/>
      <c r="D223" t="s">
        <v>708</v>
      </c>
      <c r="E223" t="s">
        <v>708</v>
      </c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t="s">
        <v>708</v>
      </c>
      <c r="BA223" t="s">
        <v>708</v>
      </c>
      <c r="BB223" t="s">
        <v>708</v>
      </c>
      <c r="BC223" t="s">
        <v>708</v>
      </c>
      <c r="BD223" t="s">
        <v>708</v>
      </c>
      <c r="BE223" t="s">
        <v>708</v>
      </c>
    </row>
    <row r="224">
      <c r="A224" t="s">
        <v>708</v>
      </c>
      <c r="B224" t="s">
        <v>708</v>
      </c>
      <c r="C224" s="4"/>
      <c r="D224" t="s">
        <v>708</v>
      </c>
      <c r="E224" t="s">
        <v>708</v>
      </c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t="s">
        <v>708</v>
      </c>
      <c r="BA224" t="s">
        <v>708</v>
      </c>
      <c r="BB224" t="s">
        <v>708</v>
      </c>
      <c r="BC224" t="s">
        <v>708</v>
      </c>
      <c r="BD224" t="s">
        <v>708</v>
      </c>
      <c r="BE224" t="s">
        <v>708</v>
      </c>
    </row>
    <row r="225">
      <c r="A225" t="s">
        <v>708</v>
      </c>
      <c r="B225" t="s">
        <v>708</v>
      </c>
      <c r="C225" s="4"/>
      <c r="D225" t="s">
        <v>708</v>
      </c>
      <c r="E225" t="s">
        <v>708</v>
      </c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t="s">
        <v>708</v>
      </c>
      <c r="BA225" t="s">
        <v>708</v>
      </c>
      <c r="BB225" t="s">
        <v>708</v>
      </c>
      <c r="BC225" t="s">
        <v>708</v>
      </c>
      <c r="BD225" t="s">
        <v>708</v>
      </c>
      <c r="BE225" t="s">
        <v>708</v>
      </c>
    </row>
    <row r="226">
      <c r="A226" t="s">
        <v>708</v>
      </c>
      <c r="B226" t="s">
        <v>708</v>
      </c>
      <c r="C226" s="4"/>
      <c r="D226" t="s">
        <v>708</v>
      </c>
      <c r="E226" t="s">
        <v>708</v>
      </c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t="s">
        <v>708</v>
      </c>
      <c r="BA226" t="s">
        <v>708</v>
      </c>
      <c r="BB226" t="s">
        <v>708</v>
      </c>
      <c r="BC226" t="s">
        <v>708</v>
      </c>
      <c r="BD226" t="s">
        <v>708</v>
      </c>
      <c r="BE226" t="s">
        <v>708</v>
      </c>
    </row>
    <row r="227">
      <c r="A227" t="s">
        <v>708</v>
      </c>
      <c r="B227" t="s">
        <v>708</v>
      </c>
      <c r="C227" s="4"/>
      <c r="D227" t="s">
        <v>708</v>
      </c>
      <c r="E227" t="s">
        <v>708</v>
      </c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t="s">
        <v>708</v>
      </c>
      <c r="BA227" t="s">
        <v>708</v>
      </c>
      <c r="BB227" t="s">
        <v>708</v>
      </c>
      <c r="BC227" t="s">
        <v>708</v>
      </c>
      <c r="BD227" t="s">
        <v>708</v>
      </c>
      <c r="BE227" t="s">
        <v>708</v>
      </c>
    </row>
    <row r="228">
      <c r="A228" t="s">
        <v>708</v>
      </c>
      <c r="B228" t="s">
        <v>708</v>
      </c>
      <c r="C228" s="4"/>
      <c r="D228" t="s">
        <v>708</v>
      </c>
      <c r="E228" t="s">
        <v>708</v>
      </c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t="s">
        <v>708</v>
      </c>
      <c r="BA228" t="s">
        <v>708</v>
      </c>
      <c r="BB228" t="s">
        <v>708</v>
      </c>
      <c r="BC228" t="s">
        <v>708</v>
      </c>
      <c r="BD228" t="s">
        <v>708</v>
      </c>
      <c r="BE228" t="s">
        <v>708</v>
      </c>
    </row>
    <row r="229">
      <c r="A229" t="s">
        <v>708</v>
      </c>
      <c r="B229" t="s">
        <v>708</v>
      </c>
      <c r="C229" s="4"/>
      <c r="D229" t="s">
        <v>708</v>
      </c>
      <c r="E229" t="s">
        <v>708</v>
      </c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t="s">
        <v>708</v>
      </c>
      <c r="BA229" t="s">
        <v>708</v>
      </c>
      <c r="BB229" t="s">
        <v>708</v>
      </c>
      <c r="BC229" t="s">
        <v>708</v>
      </c>
      <c r="BD229" t="s">
        <v>708</v>
      </c>
      <c r="BE229" t="s">
        <v>708</v>
      </c>
    </row>
    <row r="230">
      <c r="A230" t="s">
        <v>708</v>
      </c>
      <c r="B230" t="s">
        <v>708</v>
      </c>
      <c r="C230" s="4"/>
      <c r="D230" t="s">
        <v>708</v>
      </c>
      <c r="E230" t="s">
        <v>708</v>
      </c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t="s">
        <v>708</v>
      </c>
      <c r="BA230" t="s">
        <v>708</v>
      </c>
      <c r="BB230" t="s">
        <v>708</v>
      </c>
      <c r="BC230" t="s">
        <v>708</v>
      </c>
      <c r="BD230" t="s">
        <v>708</v>
      </c>
      <c r="BE230" t="s">
        <v>708</v>
      </c>
    </row>
    <row r="231">
      <c r="A231" t="s">
        <v>708</v>
      </c>
      <c r="B231" t="s">
        <v>708</v>
      </c>
      <c r="C231" s="4"/>
      <c r="D231" t="s">
        <v>708</v>
      </c>
      <c r="E231" t="s">
        <v>708</v>
      </c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t="s">
        <v>708</v>
      </c>
      <c r="BA231" t="s">
        <v>708</v>
      </c>
      <c r="BB231" t="s">
        <v>708</v>
      </c>
      <c r="BC231" t="s">
        <v>708</v>
      </c>
      <c r="BD231" t="s">
        <v>708</v>
      </c>
      <c r="BE231" t="s">
        <v>708</v>
      </c>
    </row>
    <row r="232">
      <c r="A232" t="s">
        <v>708</v>
      </c>
      <c r="B232" t="s">
        <v>708</v>
      </c>
      <c r="C232" s="4"/>
      <c r="D232" t="s">
        <v>708</v>
      </c>
      <c r="E232" t="s">
        <v>708</v>
      </c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t="s">
        <v>708</v>
      </c>
      <c r="BA232" t="s">
        <v>708</v>
      </c>
      <c r="BB232" t="s">
        <v>708</v>
      </c>
      <c r="BC232" t="s">
        <v>708</v>
      </c>
      <c r="BD232" t="s">
        <v>708</v>
      </c>
      <c r="BE232" t="s">
        <v>708</v>
      </c>
    </row>
    <row r="233">
      <c r="A233" t="s">
        <v>708</v>
      </c>
      <c r="B233" t="s">
        <v>708</v>
      </c>
      <c r="C233" s="4"/>
      <c r="D233" t="s">
        <v>708</v>
      </c>
      <c r="E233" t="s">
        <v>708</v>
      </c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t="s">
        <v>708</v>
      </c>
      <c r="BA233" t="s">
        <v>708</v>
      </c>
      <c r="BB233" t="s">
        <v>708</v>
      </c>
      <c r="BC233" t="s">
        <v>708</v>
      </c>
      <c r="BD233" t="s">
        <v>708</v>
      </c>
      <c r="BE233" t="s">
        <v>708</v>
      </c>
    </row>
    <row r="234">
      <c r="A234" t="s">
        <v>708</v>
      </c>
      <c r="B234" t="s">
        <v>708</v>
      </c>
      <c r="C234" s="4"/>
      <c r="D234" t="s">
        <v>708</v>
      </c>
      <c r="E234" t="s">
        <v>708</v>
      </c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t="s">
        <v>708</v>
      </c>
      <c r="BA234" t="s">
        <v>708</v>
      </c>
      <c r="BB234" t="s">
        <v>708</v>
      </c>
      <c r="BC234" t="s">
        <v>708</v>
      </c>
      <c r="BD234" t="s">
        <v>708</v>
      </c>
      <c r="BE234" t="s">
        <v>708</v>
      </c>
    </row>
    <row r="235">
      <c r="A235" t="s">
        <v>708</v>
      </c>
      <c r="B235" t="s">
        <v>708</v>
      </c>
      <c r="C235" s="4"/>
      <c r="D235" t="s">
        <v>708</v>
      </c>
      <c r="E235" t="s">
        <v>708</v>
      </c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t="s">
        <v>708</v>
      </c>
      <c r="BA235" t="s">
        <v>708</v>
      </c>
      <c r="BB235" t="s">
        <v>708</v>
      </c>
      <c r="BC235" t="s">
        <v>708</v>
      </c>
      <c r="BD235" t="s">
        <v>708</v>
      </c>
      <c r="BE235" t="s">
        <v>708</v>
      </c>
    </row>
    <row r="236">
      <c r="A236" t="s">
        <v>708</v>
      </c>
      <c r="B236" t="s">
        <v>708</v>
      </c>
      <c r="C236" s="4"/>
      <c r="D236" t="s">
        <v>708</v>
      </c>
      <c r="E236" t="s">
        <v>708</v>
      </c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t="s">
        <v>708</v>
      </c>
      <c r="BA236" t="s">
        <v>708</v>
      </c>
      <c r="BB236" t="s">
        <v>708</v>
      </c>
      <c r="BC236" t="s">
        <v>708</v>
      </c>
      <c r="BD236" t="s">
        <v>708</v>
      </c>
      <c r="BE236" t="s">
        <v>708</v>
      </c>
    </row>
    <row r="237">
      <c r="A237" t="s">
        <v>708</v>
      </c>
      <c r="B237" t="s">
        <v>708</v>
      </c>
      <c r="C237" s="4"/>
      <c r="D237" t="s">
        <v>708</v>
      </c>
      <c r="E237" t="s">
        <v>708</v>
      </c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t="s">
        <v>708</v>
      </c>
      <c r="BA237" t="s">
        <v>708</v>
      </c>
      <c r="BB237" t="s">
        <v>708</v>
      </c>
      <c r="BC237" t="s">
        <v>708</v>
      </c>
      <c r="BD237" t="s">
        <v>708</v>
      </c>
      <c r="BE237" t="s">
        <v>708</v>
      </c>
    </row>
    <row r="238">
      <c r="A238" t="s">
        <v>708</v>
      </c>
      <c r="B238" t="s">
        <v>708</v>
      </c>
      <c r="C238" s="4"/>
      <c r="D238" t="s">
        <v>708</v>
      </c>
      <c r="E238" t="s">
        <v>708</v>
      </c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t="s">
        <v>708</v>
      </c>
      <c r="BA238" t="s">
        <v>708</v>
      </c>
      <c r="BB238" t="s">
        <v>708</v>
      </c>
      <c r="BC238" t="s">
        <v>708</v>
      </c>
      <c r="BD238" t="s">
        <v>708</v>
      </c>
      <c r="BE238" t="s">
        <v>708</v>
      </c>
    </row>
    <row r="239">
      <c r="A239" t="s">
        <v>708</v>
      </c>
      <c r="B239" t="s">
        <v>708</v>
      </c>
      <c r="C239" s="4"/>
      <c r="D239" t="s">
        <v>708</v>
      </c>
      <c r="E239" t="s">
        <v>708</v>
      </c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t="s">
        <v>708</v>
      </c>
      <c r="BA239" t="s">
        <v>708</v>
      </c>
      <c r="BB239" t="s">
        <v>708</v>
      </c>
      <c r="BC239" t="s">
        <v>708</v>
      </c>
      <c r="BD239" t="s">
        <v>708</v>
      </c>
      <c r="BE239" t="s">
        <v>708</v>
      </c>
    </row>
    <row r="240">
      <c r="A240" t="s">
        <v>708</v>
      </c>
      <c r="B240" t="s">
        <v>708</v>
      </c>
      <c r="C240" s="4"/>
      <c r="D240" t="s">
        <v>708</v>
      </c>
      <c r="E240" t="s">
        <v>708</v>
      </c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t="s">
        <v>708</v>
      </c>
      <c r="BA240" t="s">
        <v>708</v>
      </c>
      <c r="BB240" t="s">
        <v>708</v>
      </c>
      <c r="BC240" t="s">
        <v>708</v>
      </c>
      <c r="BD240" t="s">
        <v>708</v>
      </c>
      <c r="BE240" t="s">
        <v>708</v>
      </c>
    </row>
    <row r="241">
      <c r="A241" t="s">
        <v>708</v>
      </c>
      <c r="B241" t="s">
        <v>708</v>
      </c>
      <c r="C241" s="4"/>
      <c r="D241" t="s">
        <v>708</v>
      </c>
      <c r="E241" t="s">
        <v>708</v>
      </c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t="s">
        <v>708</v>
      </c>
      <c r="BA241" t="s">
        <v>708</v>
      </c>
      <c r="BB241" t="s">
        <v>708</v>
      </c>
      <c r="BC241" t="s">
        <v>708</v>
      </c>
      <c r="BD241" t="s">
        <v>708</v>
      </c>
      <c r="BE241" t="s">
        <v>708</v>
      </c>
    </row>
    <row r="242">
      <c r="A242" t="s">
        <v>708</v>
      </c>
      <c r="B242" t="s">
        <v>708</v>
      </c>
      <c r="C242" s="4"/>
      <c r="D242" t="s">
        <v>708</v>
      </c>
      <c r="E242" t="s">
        <v>708</v>
      </c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t="s">
        <v>708</v>
      </c>
      <c r="BA242" t="s">
        <v>708</v>
      </c>
      <c r="BB242" t="s">
        <v>708</v>
      </c>
      <c r="BC242" t="s">
        <v>708</v>
      </c>
      <c r="BD242" t="s">
        <v>708</v>
      </c>
      <c r="BE242" t="s">
        <v>708</v>
      </c>
    </row>
    <row r="243">
      <c r="A243" t="s">
        <v>708</v>
      </c>
      <c r="B243" t="s">
        <v>708</v>
      </c>
      <c r="C243" s="4"/>
      <c r="D243" t="s">
        <v>708</v>
      </c>
      <c r="E243" t="s">
        <v>708</v>
      </c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t="s">
        <v>708</v>
      </c>
      <c r="BA243" t="s">
        <v>708</v>
      </c>
      <c r="BB243" t="s">
        <v>708</v>
      </c>
      <c r="BC243" t="s">
        <v>708</v>
      </c>
      <c r="BD243" t="s">
        <v>708</v>
      </c>
      <c r="BE243" t="s">
        <v>708</v>
      </c>
    </row>
    <row r="244">
      <c r="A244" t="s">
        <v>708</v>
      </c>
      <c r="B244" t="s">
        <v>708</v>
      </c>
      <c r="C244" s="4"/>
      <c r="D244" t="s">
        <v>708</v>
      </c>
      <c r="E244" t="s">
        <v>708</v>
      </c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t="s">
        <v>708</v>
      </c>
      <c r="BA244" t="s">
        <v>708</v>
      </c>
      <c r="BB244" t="s">
        <v>708</v>
      </c>
      <c r="BC244" t="s">
        <v>708</v>
      </c>
      <c r="BD244" t="s">
        <v>708</v>
      </c>
      <c r="BE244" t="s">
        <v>708</v>
      </c>
    </row>
    <row r="245">
      <c r="A245" t="s">
        <v>708</v>
      </c>
      <c r="B245" t="s">
        <v>708</v>
      </c>
      <c r="C245" s="4"/>
      <c r="D245" t="s">
        <v>708</v>
      </c>
      <c r="E245" t="s">
        <v>708</v>
      </c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t="s">
        <v>708</v>
      </c>
      <c r="BA245" t="s">
        <v>708</v>
      </c>
      <c r="BB245" t="s">
        <v>708</v>
      </c>
      <c r="BC245" t="s">
        <v>708</v>
      </c>
      <c r="BD245" t="s">
        <v>708</v>
      </c>
      <c r="BE245" t="s">
        <v>708</v>
      </c>
    </row>
    <row r="246">
      <c r="A246" t="s">
        <v>708</v>
      </c>
      <c r="B246" t="s">
        <v>708</v>
      </c>
      <c r="C246" s="4"/>
      <c r="D246" t="s">
        <v>708</v>
      </c>
      <c r="E246" t="s">
        <v>708</v>
      </c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t="s">
        <v>708</v>
      </c>
      <c r="BA246" t="s">
        <v>708</v>
      </c>
      <c r="BB246" t="s">
        <v>708</v>
      </c>
      <c r="BC246" t="s">
        <v>708</v>
      </c>
      <c r="BD246" t="s">
        <v>708</v>
      </c>
      <c r="BE246" t="s">
        <v>708</v>
      </c>
    </row>
    <row r="247">
      <c r="A247" t="s">
        <v>708</v>
      </c>
      <c r="B247" t="s">
        <v>708</v>
      </c>
      <c r="C247" s="4"/>
      <c r="D247" t="s">
        <v>708</v>
      </c>
      <c r="E247" t="s">
        <v>708</v>
      </c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t="s">
        <v>708</v>
      </c>
      <c r="BA247" t="s">
        <v>708</v>
      </c>
      <c r="BB247" t="s">
        <v>708</v>
      </c>
      <c r="BC247" t="s">
        <v>708</v>
      </c>
      <c r="BD247" t="s">
        <v>708</v>
      </c>
      <c r="BE247" t="s">
        <v>708</v>
      </c>
    </row>
    <row r="248">
      <c r="A248" t="s">
        <v>708</v>
      </c>
      <c r="B248" t="s">
        <v>708</v>
      </c>
      <c r="C248" s="4"/>
      <c r="D248" t="s">
        <v>708</v>
      </c>
      <c r="E248" t="s">
        <v>708</v>
      </c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t="s">
        <v>708</v>
      </c>
      <c r="BA248" t="s">
        <v>708</v>
      </c>
      <c r="BB248" t="s">
        <v>708</v>
      </c>
      <c r="BC248" t="s">
        <v>708</v>
      </c>
      <c r="BD248" t="s">
        <v>708</v>
      </c>
      <c r="BE248" t="s">
        <v>708</v>
      </c>
    </row>
    <row r="249">
      <c r="A249" t="s">
        <v>708</v>
      </c>
      <c r="B249" t="s">
        <v>708</v>
      </c>
      <c r="C249" s="4"/>
      <c r="D249" t="s">
        <v>708</v>
      </c>
      <c r="E249" t="s">
        <v>708</v>
      </c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t="s">
        <v>708</v>
      </c>
      <c r="BA249" t="s">
        <v>708</v>
      </c>
      <c r="BB249" t="s">
        <v>708</v>
      </c>
      <c r="BC249" t="s">
        <v>708</v>
      </c>
      <c r="BD249" t="s">
        <v>708</v>
      </c>
      <c r="BE249" t="s">
        <v>708</v>
      </c>
    </row>
    <row r="250">
      <c r="A250" t="s">
        <v>708</v>
      </c>
      <c r="B250" t="s">
        <v>708</v>
      </c>
      <c r="C250" s="4"/>
      <c r="D250" t="s">
        <v>708</v>
      </c>
      <c r="E250" t="s">
        <v>708</v>
      </c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t="s">
        <v>708</v>
      </c>
      <c r="BA250" t="s">
        <v>708</v>
      </c>
      <c r="BB250" t="s">
        <v>708</v>
      </c>
      <c r="BC250" t="s">
        <v>708</v>
      </c>
      <c r="BD250" t="s">
        <v>708</v>
      </c>
      <c r="BE250" t="s">
        <v>708</v>
      </c>
    </row>
    <row r="251">
      <c r="A251" t="s">
        <v>708</v>
      </c>
      <c r="B251" t="s">
        <v>708</v>
      </c>
      <c r="C251" s="4"/>
      <c r="D251" t="s">
        <v>708</v>
      </c>
      <c r="E251" t="s">
        <v>708</v>
      </c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t="s">
        <v>708</v>
      </c>
      <c r="BA251" t="s">
        <v>708</v>
      </c>
      <c r="BB251" t="s">
        <v>708</v>
      </c>
      <c r="BC251" t="s">
        <v>708</v>
      </c>
      <c r="BD251" t="s">
        <v>708</v>
      </c>
      <c r="BE251" t="s">
        <v>708</v>
      </c>
    </row>
    <row r="252">
      <c r="A252" t="s">
        <v>708</v>
      </c>
      <c r="B252" t="s">
        <v>708</v>
      </c>
      <c r="C252" s="4"/>
      <c r="D252" t="s">
        <v>708</v>
      </c>
      <c r="E252" t="s">
        <v>708</v>
      </c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t="s">
        <v>708</v>
      </c>
      <c r="BA252" t="s">
        <v>708</v>
      </c>
      <c r="BB252" t="s">
        <v>708</v>
      </c>
      <c r="BC252" t="s">
        <v>708</v>
      </c>
      <c r="BD252" t="s">
        <v>708</v>
      </c>
      <c r="BE252" t="s">
        <v>708</v>
      </c>
    </row>
    <row r="253">
      <c r="A253" t="s">
        <v>708</v>
      </c>
      <c r="B253" t="s">
        <v>708</v>
      </c>
      <c r="C253" s="4"/>
      <c r="D253" t="s">
        <v>708</v>
      </c>
      <c r="E253" t="s">
        <v>708</v>
      </c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t="s">
        <v>708</v>
      </c>
      <c r="BA253" t="s">
        <v>708</v>
      </c>
      <c r="BB253" t="s">
        <v>708</v>
      </c>
      <c r="BC253" t="s">
        <v>708</v>
      </c>
      <c r="BD253" t="s">
        <v>708</v>
      </c>
      <c r="BE253" t="s">
        <v>708</v>
      </c>
    </row>
    <row r="254">
      <c r="A254" t="s">
        <v>708</v>
      </c>
      <c r="B254" t="s">
        <v>708</v>
      </c>
      <c r="C254" s="4"/>
      <c r="D254" t="s">
        <v>708</v>
      </c>
      <c r="E254" t="s">
        <v>708</v>
      </c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t="s">
        <v>708</v>
      </c>
      <c r="BA254" t="s">
        <v>708</v>
      </c>
      <c r="BB254" t="s">
        <v>708</v>
      </c>
      <c r="BC254" t="s">
        <v>708</v>
      </c>
      <c r="BD254" t="s">
        <v>708</v>
      </c>
      <c r="BE254" t="s">
        <v>708</v>
      </c>
    </row>
    <row r="255">
      <c r="A255" t="s">
        <v>708</v>
      </c>
      <c r="B255" t="s">
        <v>708</v>
      </c>
      <c r="C255" s="4"/>
      <c r="D255" t="s">
        <v>708</v>
      </c>
      <c r="E255" t="s">
        <v>708</v>
      </c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t="s">
        <v>708</v>
      </c>
      <c r="BA255" t="s">
        <v>708</v>
      </c>
      <c r="BB255" t="s">
        <v>708</v>
      </c>
      <c r="BC255" t="s">
        <v>708</v>
      </c>
      <c r="BD255" t="s">
        <v>708</v>
      </c>
      <c r="BE255" t="s">
        <v>708</v>
      </c>
    </row>
    <row r="256">
      <c r="A256" t="s">
        <v>708</v>
      </c>
      <c r="B256" t="s">
        <v>708</v>
      </c>
      <c r="C256" s="4"/>
      <c r="D256" t="s">
        <v>708</v>
      </c>
      <c r="E256" t="s">
        <v>708</v>
      </c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t="s">
        <v>708</v>
      </c>
      <c r="BA256" t="s">
        <v>708</v>
      </c>
      <c r="BB256" t="s">
        <v>708</v>
      </c>
      <c r="BC256" t="s">
        <v>708</v>
      </c>
      <c r="BD256" t="s">
        <v>708</v>
      </c>
      <c r="BE256" t="s">
        <v>708</v>
      </c>
    </row>
    <row r="257">
      <c r="A257" t="s">
        <v>708</v>
      </c>
      <c r="B257" t="s">
        <v>708</v>
      </c>
      <c r="C257" s="4"/>
      <c r="D257" t="s">
        <v>708</v>
      </c>
      <c r="E257" t="s">
        <v>708</v>
      </c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t="s">
        <v>708</v>
      </c>
      <c r="BA257" t="s">
        <v>708</v>
      </c>
      <c r="BB257" t="s">
        <v>708</v>
      </c>
      <c r="BC257" t="s">
        <v>708</v>
      </c>
      <c r="BD257" t="s">
        <v>708</v>
      </c>
      <c r="BE257" t="s">
        <v>708</v>
      </c>
    </row>
    <row r="258">
      <c r="A258" t="s">
        <v>708</v>
      </c>
      <c r="B258" t="s">
        <v>708</v>
      </c>
      <c r="C258" s="4"/>
      <c r="D258" t="s">
        <v>708</v>
      </c>
      <c r="E258" t="s">
        <v>708</v>
      </c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t="s">
        <v>708</v>
      </c>
      <c r="BA258" t="s">
        <v>708</v>
      </c>
      <c r="BB258" t="s">
        <v>708</v>
      </c>
      <c r="BC258" t="s">
        <v>708</v>
      </c>
      <c r="BD258" t="s">
        <v>708</v>
      </c>
      <c r="BE258" t="s">
        <v>708</v>
      </c>
    </row>
    <row r="259">
      <c r="A259" t="s">
        <v>708</v>
      </c>
      <c r="B259" t="s">
        <v>708</v>
      </c>
      <c r="C259" s="4"/>
      <c r="D259" t="s">
        <v>708</v>
      </c>
      <c r="E259" t="s">
        <v>708</v>
      </c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t="s">
        <v>708</v>
      </c>
      <c r="BA259" t="s">
        <v>708</v>
      </c>
      <c r="BB259" t="s">
        <v>708</v>
      </c>
      <c r="BC259" t="s">
        <v>708</v>
      </c>
      <c r="BD259" t="s">
        <v>708</v>
      </c>
      <c r="BE259" t="s">
        <v>708</v>
      </c>
    </row>
    <row r="260">
      <c r="A260" t="s">
        <v>708</v>
      </c>
      <c r="B260" t="s">
        <v>708</v>
      </c>
      <c r="C260" s="4"/>
      <c r="D260" t="s">
        <v>708</v>
      </c>
      <c r="E260" t="s">
        <v>708</v>
      </c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t="s">
        <v>708</v>
      </c>
      <c r="BA260" t="s">
        <v>708</v>
      </c>
      <c r="BB260" t="s">
        <v>708</v>
      </c>
      <c r="BC260" t="s">
        <v>708</v>
      </c>
      <c r="BD260" t="s">
        <v>708</v>
      </c>
      <c r="BE260" t="s">
        <v>708</v>
      </c>
    </row>
    <row r="261">
      <c r="A261" t="s">
        <v>708</v>
      </c>
      <c r="B261" t="s">
        <v>708</v>
      </c>
      <c r="C261" s="4"/>
      <c r="D261" t="s">
        <v>708</v>
      </c>
      <c r="E261" t="s">
        <v>708</v>
      </c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t="s">
        <v>708</v>
      </c>
      <c r="BA261" t="s">
        <v>708</v>
      </c>
      <c r="BB261" t="s">
        <v>708</v>
      </c>
      <c r="BC261" t="s">
        <v>708</v>
      </c>
      <c r="BD261" t="s">
        <v>708</v>
      </c>
      <c r="BE261" t="s">
        <v>708</v>
      </c>
    </row>
    <row r="262">
      <c r="A262" t="s">
        <v>708</v>
      </c>
      <c r="B262" t="s">
        <v>708</v>
      </c>
      <c r="C262" s="4"/>
      <c r="D262" t="s">
        <v>708</v>
      </c>
      <c r="E262" t="s">
        <v>708</v>
      </c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t="s">
        <v>708</v>
      </c>
      <c r="BA262" t="s">
        <v>708</v>
      </c>
      <c r="BB262" t="s">
        <v>708</v>
      </c>
      <c r="BC262" t="s">
        <v>708</v>
      </c>
      <c r="BD262" t="s">
        <v>708</v>
      </c>
      <c r="BE262" t="s">
        <v>708</v>
      </c>
    </row>
    <row r="263">
      <c r="A263" t="s">
        <v>708</v>
      </c>
      <c r="B263" t="s">
        <v>708</v>
      </c>
      <c r="C263" s="4"/>
      <c r="D263" t="s">
        <v>708</v>
      </c>
      <c r="E263" t="s">
        <v>708</v>
      </c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t="s">
        <v>708</v>
      </c>
      <c r="BA263" t="s">
        <v>708</v>
      </c>
      <c r="BB263" t="s">
        <v>708</v>
      </c>
      <c r="BC263" t="s">
        <v>708</v>
      </c>
      <c r="BD263" t="s">
        <v>708</v>
      </c>
      <c r="BE263" t="s">
        <v>708</v>
      </c>
    </row>
    <row r="264">
      <c r="A264" t="s">
        <v>708</v>
      </c>
      <c r="B264" t="s">
        <v>708</v>
      </c>
      <c r="C264" s="4"/>
      <c r="D264" t="s">
        <v>708</v>
      </c>
      <c r="E264" t="s">
        <v>708</v>
      </c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t="s">
        <v>708</v>
      </c>
      <c r="BA264" t="s">
        <v>708</v>
      </c>
      <c r="BB264" t="s">
        <v>708</v>
      </c>
      <c r="BC264" t="s">
        <v>708</v>
      </c>
      <c r="BD264" t="s">
        <v>708</v>
      </c>
      <c r="BE264" t="s">
        <v>708</v>
      </c>
    </row>
    <row r="265">
      <c r="A265" t="s">
        <v>708</v>
      </c>
      <c r="B265" t="s">
        <v>708</v>
      </c>
      <c r="C265" s="4"/>
      <c r="D265" t="s">
        <v>708</v>
      </c>
      <c r="E265" t="s">
        <v>708</v>
      </c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t="s">
        <v>708</v>
      </c>
      <c r="BA265" t="s">
        <v>708</v>
      </c>
      <c r="BB265" t="s">
        <v>708</v>
      </c>
      <c r="BC265" t="s">
        <v>708</v>
      </c>
      <c r="BD265" t="s">
        <v>708</v>
      </c>
      <c r="BE265" t="s">
        <v>708</v>
      </c>
    </row>
    <row r="266">
      <c r="A266" t="s">
        <v>708</v>
      </c>
      <c r="B266" t="s">
        <v>708</v>
      </c>
      <c r="C266" s="4"/>
      <c r="D266" t="s">
        <v>708</v>
      </c>
      <c r="E266" t="s">
        <v>708</v>
      </c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t="s">
        <v>708</v>
      </c>
      <c r="BA266" t="s">
        <v>708</v>
      </c>
      <c r="BB266" t="s">
        <v>708</v>
      </c>
      <c r="BC266" t="s">
        <v>708</v>
      </c>
      <c r="BD266" t="s">
        <v>708</v>
      </c>
      <c r="BE266" t="s">
        <v>708</v>
      </c>
    </row>
    <row r="267">
      <c r="A267" t="s">
        <v>708</v>
      </c>
      <c r="B267" t="s">
        <v>708</v>
      </c>
      <c r="C267" s="4"/>
      <c r="D267" t="s">
        <v>708</v>
      </c>
      <c r="E267" t="s">
        <v>708</v>
      </c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t="s">
        <v>708</v>
      </c>
      <c r="BA267" t="s">
        <v>708</v>
      </c>
      <c r="BB267" t="s">
        <v>708</v>
      </c>
      <c r="BC267" t="s">
        <v>708</v>
      </c>
      <c r="BD267" t="s">
        <v>708</v>
      </c>
      <c r="BE267" t="s">
        <v>708</v>
      </c>
    </row>
    <row r="268">
      <c r="A268" t="s">
        <v>708</v>
      </c>
      <c r="B268" t="s">
        <v>708</v>
      </c>
      <c r="C268" s="4"/>
      <c r="D268" t="s">
        <v>708</v>
      </c>
      <c r="E268" t="s">
        <v>708</v>
      </c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t="s">
        <v>708</v>
      </c>
      <c r="BA268" t="s">
        <v>708</v>
      </c>
      <c r="BB268" t="s">
        <v>708</v>
      </c>
      <c r="BC268" t="s">
        <v>708</v>
      </c>
      <c r="BD268" t="s">
        <v>708</v>
      </c>
      <c r="BE268" t="s">
        <v>708</v>
      </c>
    </row>
    <row r="269">
      <c r="A269" t="s">
        <v>708</v>
      </c>
      <c r="B269" t="s">
        <v>708</v>
      </c>
      <c r="C269" s="4"/>
      <c r="D269" t="s">
        <v>708</v>
      </c>
      <c r="E269" t="s">
        <v>708</v>
      </c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t="s">
        <v>708</v>
      </c>
      <c r="BA269" t="s">
        <v>708</v>
      </c>
      <c r="BB269" t="s">
        <v>708</v>
      </c>
      <c r="BC269" t="s">
        <v>708</v>
      </c>
      <c r="BD269" t="s">
        <v>708</v>
      </c>
      <c r="BE269" t="s">
        <v>708</v>
      </c>
    </row>
    <row r="270">
      <c r="A270" t="s">
        <v>708</v>
      </c>
      <c r="B270" t="s">
        <v>708</v>
      </c>
      <c r="C270" s="4"/>
      <c r="D270" t="s">
        <v>708</v>
      </c>
      <c r="E270" t="s">
        <v>708</v>
      </c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t="s">
        <v>708</v>
      </c>
      <c r="BA270" t="s">
        <v>708</v>
      </c>
      <c r="BB270" t="s">
        <v>708</v>
      </c>
      <c r="BC270" t="s">
        <v>708</v>
      </c>
      <c r="BD270" t="s">
        <v>708</v>
      </c>
      <c r="BE270" t="s">
        <v>708</v>
      </c>
    </row>
    <row r="271">
      <c r="A271" t="s">
        <v>708</v>
      </c>
      <c r="B271" t="s">
        <v>708</v>
      </c>
      <c r="C271" s="4"/>
      <c r="D271" t="s">
        <v>708</v>
      </c>
      <c r="E271" t="s">
        <v>708</v>
      </c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t="s">
        <v>708</v>
      </c>
      <c r="BA271" t="s">
        <v>708</v>
      </c>
      <c r="BB271" t="s">
        <v>708</v>
      </c>
      <c r="BC271" t="s">
        <v>708</v>
      </c>
      <c r="BD271" t="s">
        <v>708</v>
      </c>
      <c r="BE271" t="s">
        <v>708</v>
      </c>
    </row>
    <row r="272">
      <c r="A272" t="s">
        <v>708</v>
      </c>
      <c r="B272" t="s">
        <v>708</v>
      </c>
      <c r="C272" s="4"/>
      <c r="D272" t="s">
        <v>708</v>
      </c>
      <c r="E272" t="s">
        <v>708</v>
      </c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t="s">
        <v>708</v>
      </c>
      <c r="BA272" t="s">
        <v>708</v>
      </c>
      <c r="BB272" t="s">
        <v>708</v>
      </c>
      <c r="BC272" t="s">
        <v>708</v>
      </c>
      <c r="BD272" t="s">
        <v>708</v>
      </c>
      <c r="BE272" t="s">
        <v>708</v>
      </c>
    </row>
    <row r="273">
      <c r="A273" t="s">
        <v>708</v>
      </c>
      <c r="B273" t="s">
        <v>708</v>
      </c>
      <c r="C273" s="4"/>
      <c r="D273" t="s">
        <v>708</v>
      </c>
      <c r="E273" t="s">
        <v>708</v>
      </c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t="s">
        <v>708</v>
      </c>
      <c r="BA273" t="s">
        <v>708</v>
      </c>
      <c r="BB273" t="s">
        <v>708</v>
      </c>
      <c r="BC273" t="s">
        <v>708</v>
      </c>
      <c r="BD273" t="s">
        <v>708</v>
      </c>
      <c r="BE273" t="s">
        <v>708</v>
      </c>
    </row>
    <row r="274">
      <c r="A274" t="s">
        <v>708</v>
      </c>
      <c r="B274" t="s">
        <v>708</v>
      </c>
      <c r="C274" s="4"/>
      <c r="D274" t="s">
        <v>708</v>
      </c>
      <c r="E274" t="s">
        <v>708</v>
      </c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t="s">
        <v>708</v>
      </c>
      <c r="BA274" t="s">
        <v>708</v>
      </c>
      <c r="BB274" t="s">
        <v>708</v>
      </c>
      <c r="BC274" t="s">
        <v>708</v>
      </c>
      <c r="BD274" t="s">
        <v>708</v>
      </c>
      <c r="BE274" t="s">
        <v>708</v>
      </c>
    </row>
    <row r="275">
      <c r="A275" t="s">
        <v>708</v>
      </c>
      <c r="B275" t="s">
        <v>708</v>
      </c>
      <c r="C275" s="4"/>
      <c r="D275" t="s">
        <v>708</v>
      </c>
      <c r="E275" t="s">
        <v>708</v>
      </c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t="s">
        <v>708</v>
      </c>
      <c r="BA275" t="s">
        <v>708</v>
      </c>
      <c r="BB275" t="s">
        <v>708</v>
      </c>
      <c r="BC275" t="s">
        <v>708</v>
      </c>
      <c r="BD275" t="s">
        <v>708</v>
      </c>
      <c r="BE275" t="s">
        <v>708</v>
      </c>
    </row>
    <row r="276">
      <c r="A276" t="s">
        <v>708</v>
      </c>
      <c r="B276" t="s">
        <v>708</v>
      </c>
      <c r="C276" s="4"/>
      <c r="D276" t="s">
        <v>708</v>
      </c>
      <c r="E276" t="s">
        <v>708</v>
      </c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t="s">
        <v>708</v>
      </c>
      <c r="BA276" t="s">
        <v>708</v>
      </c>
      <c r="BB276" t="s">
        <v>708</v>
      </c>
      <c r="BC276" t="s">
        <v>708</v>
      </c>
      <c r="BD276" t="s">
        <v>708</v>
      </c>
      <c r="BE276" t="s">
        <v>708</v>
      </c>
    </row>
    <row r="277">
      <c r="A277" t="s">
        <v>708</v>
      </c>
      <c r="B277" t="s">
        <v>708</v>
      </c>
      <c r="C277" s="4"/>
      <c r="D277" t="s">
        <v>708</v>
      </c>
      <c r="E277" t="s">
        <v>708</v>
      </c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t="s">
        <v>708</v>
      </c>
      <c r="BA277" t="s">
        <v>708</v>
      </c>
      <c r="BB277" t="s">
        <v>708</v>
      </c>
      <c r="BC277" t="s">
        <v>708</v>
      </c>
      <c r="BD277" t="s">
        <v>708</v>
      </c>
      <c r="BE277" t="s">
        <v>708</v>
      </c>
    </row>
    <row r="278">
      <c r="A278" t="s">
        <v>708</v>
      </c>
      <c r="B278" t="s">
        <v>708</v>
      </c>
      <c r="C278" s="4"/>
      <c r="D278" t="s">
        <v>708</v>
      </c>
      <c r="E278" t="s">
        <v>708</v>
      </c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t="s">
        <v>708</v>
      </c>
      <c r="BA278" t="s">
        <v>708</v>
      </c>
      <c r="BB278" t="s">
        <v>708</v>
      </c>
      <c r="BC278" t="s">
        <v>708</v>
      </c>
      <c r="BD278" t="s">
        <v>708</v>
      </c>
      <c r="BE278" t="s">
        <v>708</v>
      </c>
    </row>
    <row r="279">
      <c r="A279" t="s">
        <v>708</v>
      </c>
      <c r="B279" t="s">
        <v>708</v>
      </c>
      <c r="C279" s="4"/>
      <c r="D279" t="s">
        <v>708</v>
      </c>
      <c r="E279" t="s">
        <v>708</v>
      </c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t="s">
        <v>708</v>
      </c>
      <c r="BA279" t="s">
        <v>708</v>
      </c>
      <c r="BB279" t="s">
        <v>708</v>
      </c>
      <c r="BC279" t="s">
        <v>708</v>
      </c>
      <c r="BD279" t="s">
        <v>708</v>
      </c>
      <c r="BE279" t="s">
        <v>708</v>
      </c>
    </row>
    <row r="280">
      <c r="A280" t="s">
        <v>708</v>
      </c>
      <c r="B280" t="s">
        <v>708</v>
      </c>
      <c r="C280" s="4"/>
      <c r="D280" t="s">
        <v>708</v>
      </c>
      <c r="E280" t="s">
        <v>708</v>
      </c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t="s">
        <v>708</v>
      </c>
      <c r="BA280" t="s">
        <v>708</v>
      </c>
      <c r="BB280" t="s">
        <v>708</v>
      </c>
      <c r="BC280" t="s">
        <v>708</v>
      </c>
      <c r="BD280" t="s">
        <v>708</v>
      </c>
      <c r="BE280" t="s">
        <v>708</v>
      </c>
    </row>
    <row r="281">
      <c r="A281" t="s">
        <v>708</v>
      </c>
      <c r="B281" t="s">
        <v>708</v>
      </c>
      <c r="C281" s="4"/>
      <c r="D281" t="s">
        <v>708</v>
      </c>
      <c r="E281" t="s">
        <v>708</v>
      </c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t="s">
        <v>708</v>
      </c>
      <c r="BA281" t="s">
        <v>708</v>
      </c>
      <c r="BB281" t="s">
        <v>708</v>
      </c>
      <c r="BC281" t="s">
        <v>708</v>
      </c>
      <c r="BD281" t="s">
        <v>708</v>
      </c>
      <c r="BE281" t="s">
        <v>708</v>
      </c>
    </row>
    <row r="282">
      <c r="A282" t="s">
        <v>708</v>
      </c>
      <c r="B282" t="s">
        <v>708</v>
      </c>
      <c r="C282" s="4"/>
      <c r="D282" t="s">
        <v>708</v>
      </c>
      <c r="E282" t="s">
        <v>708</v>
      </c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t="s">
        <v>708</v>
      </c>
      <c r="BA282" t="s">
        <v>708</v>
      </c>
      <c r="BB282" t="s">
        <v>708</v>
      </c>
      <c r="BC282" t="s">
        <v>708</v>
      </c>
      <c r="BD282" t="s">
        <v>708</v>
      </c>
      <c r="BE282" t="s">
        <v>708</v>
      </c>
    </row>
    <row r="283">
      <c r="A283" t="s">
        <v>708</v>
      </c>
      <c r="B283" t="s">
        <v>708</v>
      </c>
      <c r="C283" s="4"/>
      <c r="D283" t="s">
        <v>708</v>
      </c>
      <c r="E283" t="s">
        <v>708</v>
      </c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t="s">
        <v>708</v>
      </c>
      <c r="BA283" t="s">
        <v>708</v>
      </c>
      <c r="BB283" t="s">
        <v>708</v>
      </c>
      <c r="BC283" t="s">
        <v>708</v>
      </c>
      <c r="BD283" t="s">
        <v>708</v>
      </c>
      <c r="BE283" t="s">
        <v>708</v>
      </c>
    </row>
    <row r="284">
      <c r="A284" t="s">
        <v>708</v>
      </c>
      <c r="B284" t="s">
        <v>708</v>
      </c>
      <c r="C284" s="4"/>
      <c r="D284" t="s">
        <v>708</v>
      </c>
      <c r="E284" t="s">
        <v>708</v>
      </c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t="s">
        <v>708</v>
      </c>
      <c r="BA284" t="s">
        <v>708</v>
      </c>
      <c r="BB284" t="s">
        <v>708</v>
      </c>
      <c r="BC284" t="s">
        <v>708</v>
      </c>
      <c r="BD284" t="s">
        <v>708</v>
      </c>
      <c r="BE284" t="s">
        <v>708</v>
      </c>
    </row>
    <row r="285">
      <c r="A285" t="s">
        <v>708</v>
      </c>
      <c r="B285" t="s">
        <v>708</v>
      </c>
      <c r="C285" s="4"/>
      <c r="D285" t="s">
        <v>708</v>
      </c>
      <c r="E285" t="s">
        <v>708</v>
      </c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t="s">
        <v>708</v>
      </c>
      <c r="BA285" t="s">
        <v>708</v>
      </c>
      <c r="BB285" t="s">
        <v>708</v>
      </c>
      <c r="BC285" t="s">
        <v>708</v>
      </c>
      <c r="BD285" t="s">
        <v>708</v>
      </c>
      <c r="BE285" t="s">
        <v>708</v>
      </c>
    </row>
    <row r="286">
      <c r="A286" t="s">
        <v>708</v>
      </c>
      <c r="B286" t="s">
        <v>708</v>
      </c>
      <c r="C286" s="4"/>
      <c r="D286" t="s">
        <v>708</v>
      </c>
      <c r="E286" t="s">
        <v>708</v>
      </c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t="s">
        <v>708</v>
      </c>
      <c r="BA286" t="s">
        <v>708</v>
      </c>
      <c r="BB286" t="s">
        <v>708</v>
      </c>
      <c r="BC286" t="s">
        <v>708</v>
      </c>
      <c r="BD286" t="s">
        <v>708</v>
      </c>
      <c r="BE286" t="s">
        <v>708</v>
      </c>
    </row>
    <row r="287">
      <c r="A287" t="s">
        <v>708</v>
      </c>
      <c r="B287" t="s">
        <v>708</v>
      </c>
      <c r="C287" s="4"/>
      <c r="D287" t="s">
        <v>708</v>
      </c>
      <c r="E287" t="s">
        <v>708</v>
      </c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t="s">
        <v>708</v>
      </c>
      <c r="BA287" t="s">
        <v>708</v>
      </c>
      <c r="BB287" t="s">
        <v>708</v>
      </c>
      <c r="BC287" t="s">
        <v>708</v>
      </c>
      <c r="BD287" t="s">
        <v>708</v>
      </c>
      <c r="BE287" t="s">
        <v>708</v>
      </c>
    </row>
    <row r="288">
      <c r="A288" t="s">
        <v>708</v>
      </c>
      <c r="B288" t="s">
        <v>708</v>
      </c>
      <c r="C288" s="4"/>
      <c r="D288" t="s">
        <v>708</v>
      </c>
      <c r="E288" t="s">
        <v>708</v>
      </c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t="s">
        <v>708</v>
      </c>
      <c r="BA288" t="s">
        <v>708</v>
      </c>
      <c r="BB288" t="s">
        <v>708</v>
      </c>
      <c r="BC288" t="s">
        <v>708</v>
      </c>
      <c r="BD288" t="s">
        <v>708</v>
      </c>
      <c r="BE288" t="s">
        <v>708</v>
      </c>
    </row>
    <row r="289">
      <c r="A289" t="s">
        <v>708</v>
      </c>
      <c r="B289" t="s">
        <v>708</v>
      </c>
      <c r="C289" s="4"/>
      <c r="D289" t="s">
        <v>708</v>
      </c>
      <c r="E289" t="s">
        <v>708</v>
      </c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t="s">
        <v>708</v>
      </c>
      <c r="BA289" t="s">
        <v>708</v>
      </c>
      <c r="BB289" t="s">
        <v>708</v>
      </c>
      <c r="BC289" t="s">
        <v>708</v>
      </c>
      <c r="BD289" t="s">
        <v>708</v>
      </c>
      <c r="BE289" t="s">
        <v>708</v>
      </c>
    </row>
    <row r="290">
      <c r="A290" t="s">
        <v>708</v>
      </c>
      <c r="B290" t="s">
        <v>708</v>
      </c>
      <c r="C290" s="4"/>
      <c r="D290" t="s">
        <v>708</v>
      </c>
      <c r="E290" t="s">
        <v>708</v>
      </c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t="s">
        <v>708</v>
      </c>
      <c r="BA290" t="s">
        <v>708</v>
      </c>
      <c r="BB290" t="s">
        <v>708</v>
      </c>
      <c r="BC290" t="s">
        <v>708</v>
      </c>
      <c r="BD290" t="s">
        <v>708</v>
      </c>
      <c r="BE290" t="s">
        <v>708</v>
      </c>
    </row>
    <row r="291">
      <c r="A291" t="s">
        <v>708</v>
      </c>
      <c r="B291" t="s">
        <v>708</v>
      </c>
      <c r="C291" s="4"/>
      <c r="D291" t="s">
        <v>708</v>
      </c>
      <c r="E291" t="s">
        <v>708</v>
      </c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t="s">
        <v>708</v>
      </c>
      <c r="BA291" t="s">
        <v>708</v>
      </c>
      <c r="BB291" t="s">
        <v>708</v>
      </c>
      <c r="BC291" t="s">
        <v>708</v>
      </c>
      <c r="BD291" t="s">
        <v>708</v>
      </c>
      <c r="BE291" t="s">
        <v>708</v>
      </c>
    </row>
    <row r="292">
      <c r="A292" t="s">
        <v>708</v>
      </c>
      <c r="B292" t="s">
        <v>708</v>
      </c>
      <c r="C292" s="4"/>
      <c r="D292" t="s">
        <v>708</v>
      </c>
      <c r="E292" t="s">
        <v>708</v>
      </c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t="s">
        <v>708</v>
      </c>
      <c r="BA292" t="s">
        <v>708</v>
      </c>
      <c r="BB292" t="s">
        <v>708</v>
      </c>
      <c r="BC292" t="s">
        <v>708</v>
      </c>
      <c r="BD292" t="s">
        <v>708</v>
      </c>
      <c r="BE292" t="s">
        <v>708</v>
      </c>
    </row>
    <row r="293">
      <c r="A293" t="s">
        <v>708</v>
      </c>
      <c r="B293" t="s">
        <v>708</v>
      </c>
      <c r="C293" s="4"/>
      <c r="D293" t="s">
        <v>708</v>
      </c>
      <c r="E293" t="s">
        <v>708</v>
      </c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t="s">
        <v>708</v>
      </c>
      <c r="BA293" t="s">
        <v>708</v>
      </c>
      <c r="BB293" t="s">
        <v>708</v>
      </c>
      <c r="BC293" t="s">
        <v>708</v>
      </c>
      <c r="BD293" t="s">
        <v>708</v>
      </c>
      <c r="BE293" t="s">
        <v>708</v>
      </c>
    </row>
    <row r="294">
      <c r="A294" t="s">
        <v>708</v>
      </c>
      <c r="B294" t="s">
        <v>708</v>
      </c>
      <c r="C294" s="4"/>
      <c r="D294" t="s">
        <v>708</v>
      </c>
      <c r="E294" t="s">
        <v>708</v>
      </c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t="s">
        <v>708</v>
      </c>
      <c r="BA294" t="s">
        <v>708</v>
      </c>
      <c r="BB294" t="s">
        <v>708</v>
      </c>
      <c r="BC294" t="s">
        <v>708</v>
      </c>
      <c r="BD294" t="s">
        <v>708</v>
      </c>
      <c r="BE294" t="s">
        <v>708</v>
      </c>
    </row>
    <row r="295">
      <c r="A295" t="s">
        <v>708</v>
      </c>
      <c r="B295" t="s">
        <v>708</v>
      </c>
      <c r="C295" s="4"/>
      <c r="D295" t="s">
        <v>708</v>
      </c>
      <c r="E295" t="s">
        <v>708</v>
      </c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t="s">
        <v>708</v>
      </c>
      <c r="BA295" t="s">
        <v>708</v>
      </c>
      <c r="BB295" t="s">
        <v>708</v>
      </c>
      <c r="BC295" t="s">
        <v>708</v>
      </c>
      <c r="BD295" t="s">
        <v>708</v>
      </c>
      <c r="BE295" t="s">
        <v>708</v>
      </c>
    </row>
    <row r="296">
      <c r="A296" t="s">
        <v>708</v>
      </c>
      <c r="B296" t="s">
        <v>708</v>
      </c>
      <c r="C296" s="4"/>
      <c r="D296" t="s">
        <v>708</v>
      </c>
      <c r="E296" t="s">
        <v>708</v>
      </c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t="s">
        <v>708</v>
      </c>
      <c r="BA296" t="s">
        <v>708</v>
      </c>
      <c r="BB296" t="s">
        <v>708</v>
      </c>
      <c r="BC296" t="s">
        <v>708</v>
      </c>
      <c r="BD296" t="s">
        <v>708</v>
      </c>
      <c r="BE296" t="s">
        <v>708</v>
      </c>
    </row>
    <row r="297">
      <c r="A297" t="s">
        <v>708</v>
      </c>
      <c r="B297" t="s">
        <v>708</v>
      </c>
      <c r="C297" s="4"/>
      <c r="D297" t="s">
        <v>708</v>
      </c>
      <c r="E297" t="s">
        <v>708</v>
      </c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t="s">
        <v>708</v>
      </c>
      <c r="BA297" t="s">
        <v>708</v>
      </c>
      <c r="BB297" t="s">
        <v>708</v>
      </c>
      <c r="BC297" t="s">
        <v>708</v>
      </c>
      <c r="BD297" t="s">
        <v>708</v>
      </c>
      <c r="BE297" t="s">
        <v>708</v>
      </c>
    </row>
    <row r="298">
      <c r="A298" t="s">
        <v>708</v>
      </c>
      <c r="B298" t="s">
        <v>708</v>
      </c>
      <c r="C298" s="4"/>
      <c r="D298" t="s">
        <v>708</v>
      </c>
      <c r="E298" t="s">
        <v>708</v>
      </c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t="s">
        <v>708</v>
      </c>
      <c r="BA298" t="s">
        <v>708</v>
      </c>
      <c r="BB298" t="s">
        <v>708</v>
      </c>
      <c r="BC298" t="s">
        <v>708</v>
      </c>
      <c r="BD298" t="s">
        <v>708</v>
      </c>
      <c r="BE298" t="s">
        <v>708</v>
      </c>
    </row>
    <row r="299">
      <c r="A299" t="s">
        <v>708</v>
      </c>
      <c r="B299" t="s">
        <v>708</v>
      </c>
      <c r="C299" s="4"/>
      <c r="D299" t="s">
        <v>708</v>
      </c>
      <c r="E299" t="s">
        <v>708</v>
      </c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t="s">
        <v>708</v>
      </c>
      <c r="BA299" t="s">
        <v>708</v>
      </c>
      <c r="BB299" t="s">
        <v>708</v>
      </c>
      <c r="BC299" t="s">
        <v>708</v>
      </c>
      <c r="BD299" t="s">
        <v>708</v>
      </c>
      <c r="BE299" t="s">
        <v>708</v>
      </c>
    </row>
    <row r="300">
      <c r="A300" t="s">
        <v>708</v>
      </c>
      <c r="B300" t="s">
        <v>708</v>
      </c>
      <c r="C300" s="4"/>
      <c r="D300" t="s">
        <v>708</v>
      </c>
      <c r="E300" t="s">
        <v>708</v>
      </c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t="s">
        <v>708</v>
      </c>
      <c r="BA300" t="s">
        <v>708</v>
      </c>
      <c r="BB300" t="s">
        <v>708</v>
      </c>
      <c r="BC300" t="s">
        <v>708</v>
      </c>
      <c r="BD300" t="s">
        <v>708</v>
      </c>
      <c r="BE300" t="s">
        <v>708</v>
      </c>
    </row>
    <row r="301">
      <c r="A301" t="s">
        <v>708</v>
      </c>
      <c r="B301" t="s">
        <v>708</v>
      </c>
      <c r="C301" s="4"/>
      <c r="D301" t="s">
        <v>708</v>
      </c>
      <c r="E301" t="s">
        <v>708</v>
      </c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t="s">
        <v>708</v>
      </c>
      <c r="BA301" t="s">
        <v>708</v>
      </c>
      <c r="BB301" t="s">
        <v>708</v>
      </c>
      <c r="BC301" t="s">
        <v>708</v>
      </c>
      <c r="BD301" t="s">
        <v>708</v>
      </c>
      <c r="BE301" t="s">
        <v>708</v>
      </c>
    </row>
    <row r="302">
      <c r="A302" t="s">
        <v>708</v>
      </c>
      <c r="B302" t="s">
        <v>708</v>
      </c>
      <c r="C302" s="4"/>
      <c r="D302" t="s">
        <v>708</v>
      </c>
      <c r="E302" t="s">
        <v>708</v>
      </c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t="s">
        <v>708</v>
      </c>
      <c r="BA302" t="s">
        <v>708</v>
      </c>
      <c r="BB302" t="s">
        <v>708</v>
      </c>
      <c r="BC302" t="s">
        <v>708</v>
      </c>
      <c r="BD302" t="s">
        <v>708</v>
      </c>
      <c r="BE302" t="s">
        <v>708</v>
      </c>
    </row>
    <row r="303">
      <c r="A303" t="s">
        <v>708</v>
      </c>
      <c r="B303" t="s">
        <v>708</v>
      </c>
      <c r="C303" s="4"/>
      <c r="D303" t="s">
        <v>708</v>
      </c>
      <c r="E303" t="s">
        <v>708</v>
      </c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t="s">
        <v>708</v>
      </c>
      <c r="BA303" t="s">
        <v>708</v>
      </c>
      <c r="BB303" t="s">
        <v>708</v>
      </c>
      <c r="BC303" t="s">
        <v>708</v>
      </c>
      <c r="BD303" t="s">
        <v>708</v>
      </c>
      <c r="BE303" t="s">
        <v>708</v>
      </c>
    </row>
    <row r="304">
      <c r="A304" t="s">
        <v>708</v>
      </c>
      <c r="B304" t="s">
        <v>708</v>
      </c>
      <c r="C304" s="4"/>
      <c r="D304" t="s">
        <v>708</v>
      </c>
      <c r="E304" t="s">
        <v>708</v>
      </c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t="s">
        <v>708</v>
      </c>
      <c r="BA304" t="s">
        <v>708</v>
      </c>
      <c r="BB304" t="s">
        <v>708</v>
      </c>
      <c r="BC304" t="s">
        <v>708</v>
      </c>
      <c r="BD304" t="s">
        <v>708</v>
      </c>
      <c r="BE304" t="s">
        <v>708</v>
      </c>
    </row>
    <row r="305">
      <c r="A305" t="s">
        <v>708</v>
      </c>
      <c r="B305" t="s">
        <v>708</v>
      </c>
      <c r="C305" s="4"/>
      <c r="D305" t="s">
        <v>708</v>
      </c>
      <c r="E305" t="s">
        <v>708</v>
      </c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t="s">
        <v>708</v>
      </c>
      <c r="BA305" t="s">
        <v>708</v>
      </c>
      <c r="BB305" t="s">
        <v>708</v>
      </c>
      <c r="BC305" t="s">
        <v>708</v>
      </c>
      <c r="BD305" t="s">
        <v>708</v>
      </c>
      <c r="BE305" t="s">
        <v>708</v>
      </c>
    </row>
    <row r="306">
      <c r="A306" t="s">
        <v>708</v>
      </c>
      <c r="B306" t="s">
        <v>708</v>
      </c>
      <c r="C306" s="4"/>
      <c r="D306" t="s">
        <v>708</v>
      </c>
      <c r="E306" t="s">
        <v>708</v>
      </c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t="s">
        <v>708</v>
      </c>
      <c r="BA306" t="s">
        <v>708</v>
      </c>
      <c r="BB306" t="s">
        <v>708</v>
      </c>
      <c r="BC306" t="s">
        <v>708</v>
      </c>
      <c r="BD306" t="s">
        <v>708</v>
      </c>
      <c r="BE306" t="s">
        <v>708</v>
      </c>
    </row>
    <row r="307">
      <c r="A307" t="s">
        <v>708</v>
      </c>
      <c r="B307" t="s">
        <v>708</v>
      </c>
      <c r="C307" s="4"/>
      <c r="D307" t="s">
        <v>708</v>
      </c>
      <c r="E307" t="s">
        <v>708</v>
      </c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t="s">
        <v>708</v>
      </c>
      <c r="BA307" t="s">
        <v>708</v>
      </c>
      <c r="BB307" t="s">
        <v>708</v>
      </c>
      <c r="BC307" t="s">
        <v>708</v>
      </c>
      <c r="BD307" t="s">
        <v>708</v>
      </c>
      <c r="BE307" t="s">
        <v>708</v>
      </c>
    </row>
    <row r="308">
      <c r="A308" t="s">
        <v>708</v>
      </c>
      <c r="B308" t="s">
        <v>708</v>
      </c>
      <c r="C308" s="4"/>
      <c r="D308" t="s">
        <v>708</v>
      </c>
      <c r="E308" t="s">
        <v>708</v>
      </c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t="s">
        <v>708</v>
      </c>
      <c r="BA308" t="s">
        <v>708</v>
      </c>
      <c r="BB308" t="s">
        <v>708</v>
      </c>
      <c r="BC308" t="s">
        <v>708</v>
      </c>
      <c r="BD308" t="s">
        <v>708</v>
      </c>
      <c r="BE308" t="s">
        <v>708</v>
      </c>
    </row>
    <row r="309">
      <c r="A309" t="s">
        <v>708</v>
      </c>
      <c r="B309" t="s">
        <v>708</v>
      </c>
      <c r="C309" s="4"/>
      <c r="D309" t="s">
        <v>708</v>
      </c>
      <c r="E309" t="s">
        <v>708</v>
      </c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t="s">
        <v>708</v>
      </c>
      <c r="BA309" t="s">
        <v>708</v>
      </c>
      <c r="BB309" t="s">
        <v>708</v>
      </c>
      <c r="BC309" t="s">
        <v>708</v>
      </c>
      <c r="BD309" t="s">
        <v>708</v>
      </c>
      <c r="BE309" t="s">
        <v>708</v>
      </c>
    </row>
    <row r="310">
      <c r="A310" t="s">
        <v>708</v>
      </c>
      <c r="B310" t="s">
        <v>708</v>
      </c>
      <c r="C310" s="4"/>
      <c r="D310" t="s">
        <v>708</v>
      </c>
      <c r="E310" t="s">
        <v>708</v>
      </c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t="s">
        <v>708</v>
      </c>
      <c r="BA310" t="s">
        <v>708</v>
      </c>
      <c r="BB310" t="s">
        <v>708</v>
      </c>
      <c r="BC310" t="s">
        <v>708</v>
      </c>
      <c r="BD310" t="s">
        <v>708</v>
      </c>
      <c r="BE310" t="s">
        <v>708</v>
      </c>
    </row>
    <row r="311">
      <c r="A311" t="s">
        <v>708</v>
      </c>
      <c r="B311" t="s">
        <v>708</v>
      </c>
      <c r="C311" s="4"/>
      <c r="D311" t="s">
        <v>708</v>
      </c>
      <c r="E311" t="s">
        <v>708</v>
      </c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t="s">
        <v>708</v>
      </c>
      <c r="BA311" t="s">
        <v>708</v>
      </c>
      <c r="BB311" t="s">
        <v>708</v>
      </c>
      <c r="BC311" t="s">
        <v>708</v>
      </c>
      <c r="BD311" t="s">
        <v>708</v>
      </c>
      <c r="BE311" t="s">
        <v>708</v>
      </c>
    </row>
    <row r="312">
      <c r="A312" t="s">
        <v>708</v>
      </c>
      <c r="B312" t="s">
        <v>708</v>
      </c>
      <c r="C312" s="4"/>
      <c r="D312" t="s">
        <v>708</v>
      </c>
      <c r="E312" t="s">
        <v>708</v>
      </c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t="s">
        <v>708</v>
      </c>
      <c r="BA312" t="s">
        <v>708</v>
      </c>
      <c r="BB312" t="s">
        <v>708</v>
      </c>
      <c r="BC312" t="s">
        <v>708</v>
      </c>
      <c r="BD312" t="s">
        <v>708</v>
      </c>
      <c r="BE312" t="s">
        <v>708</v>
      </c>
    </row>
    <row r="313">
      <c r="A313" t="s">
        <v>708</v>
      </c>
      <c r="B313" t="s">
        <v>708</v>
      </c>
      <c r="C313" s="4"/>
      <c r="D313" t="s">
        <v>708</v>
      </c>
      <c r="E313" t="s">
        <v>708</v>
      </c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t="s">
        <v>708</v>
      </c>
      <c r="BA313" t="s">
        <v>708</v>
      </c>
      <c r="BB313" t="s">
        <v>708</v>
      </c>
      <c r="BC313" t="s">
        <v>708</v>
      </c>
      <c r="BD313" t="s">
        <v>708</v>
      </c>
      <c r="BE313" t="s">
        <v>708</v>
      </c>
    </row>
    <row r="314">
      <c r="A314" t="s">
        <v>708</v>
      </c>
      <c r="B314" t="s">
        <v>708</v>
      </c>
      <c r="C314" s="4"/>
      <c r="D314" t="s">
        <v>708</v>
      </c>
      <c r="E314" t="s">
        <v>708</v>
      </c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t="s">
        <v>708</v>
      </c>
      <c r="BA314" t="s">
        <v>708</v>
      </c>
      <c r="BB314" t="s">
        <v>708</v>
      </c>
      <c r="BC314" t="s">
        <v>708</v>
      </c>
      <c r="BD314" t="s">
        <v>708</v>
      </c>
      <c r="BE314" t="s">
        <v>708</v>
      </c>
    </row>
    <row r="315">
      <c r="A315" t="s">
        <v>708</v>
      </c>
      <c r="B315" t="s">
        <v>708</v>
      </c>
      <c r="C315" s="4"/>
      <c r="D315" t="s">
        <v>708</v>
      </c>
      <c r="E315" t="s">
        <v>708</v>
      </c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t="s">
        <v>708</v>
      </c>
      <c r="BA315" t="s">
        <v>708</v>
      </c>
      <c r="BB315" t="s">
        <v>708</v>
      </c>
      <c r="BC315" t="s">
        <v>708</v>
      </c>
      <c r="BD315" t="s">
        <v>708</v>
      </c>
      <c r="BE315" t="s">
        <v>708</v>
      </c>
    </row>
    <row r="316">
      <c r="A316" t="s">
        <v>708</v>
      </c>
      <c r="B316" t="s">
        <v>708</v>
      </c>
      <c r="C316" s="4"/>
      <c r="D316" t="s">
        <v>708</v>
      </c>
      <c r="E316" t="s">
        <v>708</v>
      </c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t="s">
        <v>708</v>
      </c>
      <c r="BA316" t="s">
        <v>708</v>
      </c>
      <c r="BB316" t="s">
        <v>708</v>
      </c>
      <c r="BC316" t="s">
        <v>708</v>
      </c>
      <c r="BD316" t="s">
        <v>708</v>
      </c>
      <c r="BE316" t="s">
        <v>708</v>
      </c>
    </row>
    <row r="317">
      <c r="A317" t="s">
        <v>708</v>
      </c>
      <c r="B317" t="s">
        <v>708</v>
      </c>
      <c r="C317" s="4"/>
      <c r="D317" t="s">
        <v>708</v>
      </c>
      <c r="E317" t="s">
        <v>708</v>
      </c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t="s">
        <v>708</v>
      </c>
      <c r="BA317" t="s">
        <v>708</v>
      </c>
      <c r="BB317" t="s">
        <v>708</v>
      </c>
      <c r="BC317" t="s">
        <v>708</v>
      </c>
      <c r="BD317" t="s">
        <v>708</v>
      </c>
      <c r="BE317" t="s">
        <v>708</v>
      </c>
    </row>
    <row r="318">
      <c r="A318" t="s">
        <v>708</v>
      </c>
      <c r="B318" t="s">
        <v>708</v>
      </c>
      <c r="C318" s="4"/>
      <c r="D318" t="s">
        <v>708</v>
      </c>
      <c r="E318" t="s">
        <v>708</v>
      </c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t="s">
        <v>708</v>
      </c>
      <c r="BA318" t="s">
        <v>708</v>
      </c>
      <c r="BB318" t="s">
        <v>708</v>
      </c>
      <c r="BC318" t="s">
        <v>708</v>
      </c>
      <c r="BD318" t="s">
        <v>708</v>
      </c>
      <c r="BE318" t="s">
        <v>708</v>
      </c>
    </row>
    <row r="319">
      <c r="A319" t="s">
        <v>708</v>
      </c>
      <c r="B319" t="s">
        <v>708</v>
      </c>
      <c r="C319" s="4"/>
      <c r="D319" t="s">
        <v>708</v>
      </c>
      <c r="E319" t="s">
        <v>708</v>
      </c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t="s">
        <v>708</v>
      </c>
      <c r="BA319" t="s">
        <v>708</v>
      </c>
      <c r="BB319" t="s">
        <v>708</v>
      </c>
      <c r="BC319" t="s">
        <v>708</v>
      </c>
      <c r="BD319" t="s">
        <v>708</v>
      </c>
      <c r="BE319" t="s">
        <v>708</v>
      </c>
    </row>
    <row r="320">
      <c r="A320" t="s">
        <v>708</v>
      </c>
      <c r="B320" t="s">
        <v>708</v>
      </c>
      <c r="C320" s="4"/>
      <c r="D320" t="s">
        <v>708</v>
      </c>
      <c r="E320" t="s">
        <v>708</v>
      </c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t="s">
        <v>708</v>
      </c>
      <c r="BA320" t="s">
        <v>708</v>
      </c>
      <c r="BB320" t="s">
        <v>708</v>
      </c>
      <c r="BC320" t="s">
        <v>708</v>
      </c>
      <c r="BD320" t="s">
        <v>708</v>
      </c>
      <c r="BE320" t="s">
        <v>708</v>
      </c>
    </row>
    <row r="321">
      <c r="A321" t="s">
        <v>708</v>
      </c>
      <c r="B321" t="s">
        <v>708</v>
      </c>
      <c r="C321" s="4"/>
      <c r="D321" t="s">
        <v>708</v>
      </c>
      <c r="E321" t="s">
        <v>708</v>
      </c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t="s">
        <v>708</v>
      </c>
      <c r="BA321" t="s">
        <v>708</v>
      </c>
      <c r="BB321" t="s">
        <v>708</v>
      </c>
      <c r="BC321" t="s">
        <v>708</v>
      </c>
      <c r="BD321" t="s">
        <v>708</v>
      </c>
      <c r="BE321" t="s">
        <v>708</v>
      </c>
    </row>
    <row r="322">
      <c r="A322" t="s">
        <v>708</v>
      </c>
      <c r="B322" t="s">
        <v>708</v>
      </c>
      <c r="C322" s="4"/>
      <c r="D322" t="s">
        <v>708</v>
      </c>
      <c r="E322" t="s">
        <v>708</v>
      </c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t="s">
        <v>708</v>
      </c>
      <c r="BA322" t="s">
        <v>708</v>
      </c>
      <c r="BB322" t="s">
        <v>708</v>
      </c>
      <c r="BC322" t="s">
        <v>708</v>
      </c>
      <c r="BD322" t="s">
        <v>708</v>
      </c>
      <c r="BE322" t="s">
        <v>708</v>
      </c>
    </row>
    <row r="323">
      <c r="A323" t="s">
        <v>708</v>
      </c>
      <c r="B323" t="s">
        <v>708</v>
      </c>
      <c r="C323" s="4"/>
      <c r="D323" t="s">
        <v>708</v>
      </c>
      <c r="E323" t="s">
        <v>708</v>
      </c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t="s">
        <v>708</v>
      </c>
      <c r="BA323" t="s">
        <v>708</v>
      </c>
      <c r="BB323" t="s">
        <v>708</v>
      </c>
      <c r="BC323" t="s">
        <v>708</v>
      </c>
      <c r="BD323" t="s">
        <v>708</v>
      </c>
      <c r="BE323" t="s">
        <v>708</v>
      </c>
    </row>
    <row r="324">
      <c r="A324" t="s">
        <v>708</v>
      </c>
      <c r="B324" t="s">
        <v>708</v>
      </c>
      <c r="C324" s="4"/>
      <c r="D324" t="s">
        <v>708</v>
      </c>
      <c r="E324" t="s">
        <v>708</v>
      </c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t="s">
        <v>708</v>
      </c>
      <c r="BA324" t="s">
        <v>708</v>
      </c>
      <c r="BB324" t="s">
        <v>708</v>
      </c>
      <c r="BC324" t="s">
        <v>708</v>
      </c>
      <c r="BD324" t="s">
        <v>708</v>
      </c>
      <c r="BE324" t="s">
        <v>708</v>
      </c>
    </row>
    <row r="325">
      <c r="A325" t="s">
        <v>708</v>
      </c>
      <c r="B325" t="s">
        <v>708</v>
      </c>
      <c r="C325" s="4"/>
      <c r="D325" t="s">
        <v>708</v>
      </c>
      <c r="E325" t="s">
        <v>708</v>
      </c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t="s">
        <v>708</v>
      </c>
      <c r="BA325" t="s">
        <v>708</v>
      </c>
      <c r="BB325" t="s">
        <v>708</v>
      </c>
      <c r="BC325" t="s">
        <v>708</v>
      </c>
      <c r="BD325" t="s">
        <v>708</v>
      </c>
      <c r="BE325" t="s">
        <v>708</v>
      </c>
    </row>
    <row r="326">
      <c r="A326" t="s">
        <v>708</v>
      </c>
      <c r="B326" t="s">
        <v>708</v>
      </c>
      <c r="C326" s="4"/>
      <c r="D326" t="s">
        <v>708</v>
      </c>
      <c r="E326" t="s">
        <v>708</v>
      </c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t="s">
        <v>708</v>
      </c>
      <c r="BA326" t="s">
        <v>708</v>
      </c>
      <c r="BB326" t="s">
        <v>708</v>
      </c>
      <c r="BC326" t="s">
        <v>708</v>
      </c>
      <c r="BD326" t="s">
        <v>708</v>
      </c>
      <c r="BE326" t="s">
        <v>708</v>
      </c>
    </row>
    <row r="327">
      <c r="A327" t="s">
        <v>708</v>
      </c>
      <c r="B327" t="s">
        <v>708</v>
      </c>
      <c r="C327" s="4"/>
      <c r="D327" t="s">
        <v>708</v>
      </c>
      <c r="E327" t="s">
        <v>708</v>
      </c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t="s">
        <v>708</v>
      </c>
      <c r="BA327" t="s">
        <v>708</v>
      </c>
      <c r="BB327" t="s">
        <v>708</v>
      </c>
      <c r="BC327" t="s">
        <v>708</v>
      </c>
      <c r="BD327" t="s">
        <v>708</v>
      </c>
      <c r="BE327" t="s">
        <v>708</v>
      </c>
    </row>
    <row r="328">
      <c r="A328" t="s">
        <v>708</v>
      </c>
      <c r="B328" t="s">
        <v>708</v>
      </c>
      <c r="C328" s="4"/>
      <c r="D328" t="s">
        <v>708</v>
      </c>
      <c r="E328" t="s">
        <v>708</v>
      </c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t="s">
        <v>708</v>
      </c>
      <c r="BA328" t="s">
        <v>708</v>
      </c>
      <c r="BB328" t="s">
        <v>708</v>
      </c>
      <c r="BC328" t="s">
        <v>708</v>
      </c>
      <c r="BD328" t="s">
        <v>708</v>
      </c>
      <c r="BE328" t="s">
        <v>708</v>
      </c>
    </row>
    <row r="329">
      <c r="A329" t="s">
        <v>708</v>
      </c>
      <c r="B329" t="s">
        <v>708</v>
      </c>
      <c r="C329" s="4"/>
      <c r="D329" t="s">
        <v>708</v>
      </c>
      <c r="E329" t="s">
        <v>708</v>
      </c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t="s">
        <v>708</v>
      </c>
      <c r="BA329" t="s">
        <v>708</v>
      </c>
      <c r="BB329" t="s">
        <v>708</v>
      </c>
      <c r="BC329" t="s">
        <v>708</v>
      </c>
      <c r="BD329" t="s">
        <v>708</v>
      </c>
      <c r="BE329" t="s">
        <v>708</v>
      </c>
    </row>
    <row r="330">
      <c r="A330" t="s">
        <v>708</v>
      </c>
      <c r="B330" t="s">
        <v>708</v>
      </c>
      <c r="C330" s="4"/>
      <c r="D330" t="s">
        <v>708</v>
      </c>
      <c r="E330" t="s">
        <v>708</v>
      </c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t="s">
        <v>708</v>
      </c>
      <c r="BA330" t="s">
        <v>708</v>
      </c>
      <c r="BB330" t="s">
        <v>708</v>
      </c>
      <c r="BC330" t="s">
        <v>708</v>
      </c>
      <c r="BD330" t="s">
        <v>708</v>
      </c>
      <c r="BE330" t="s">
        <v>708</v>
      </c>
    </row>
    <row r="331">
      <c r="A331" t="s">
        <v>708</v>
      </c>
      <c r="B331" t="s">
        <v>708</v>
      </c>
      <c r="C331" s="4"/>
      <c r="D331" t="s">
        <v>708</v>
      </c>
      <c r="E331" t="s">
        <v>708</v>
      </c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t="s">
        <v>708</v>
      </c>
      <c r="BA331" t="s">
        <v>708</v>
      </c>
      <c r="BB331" t="s">
        <v>708</v>
      </c>
      <c r="BC331" t="s">
        <v>708</v>
      </c>
      <c r="BD331" t="s">
        <v>708</v>
      </c>
      <c r="BE331" t="s">
        <v>708</v>
      </c>
    </row>
    <row r="332">
      <c r="A332" t="s">
        <v>708</v>
      </c>
      <c r="B332" t="s">
        <v>708</v>
      </c>
      <c r="C332" s="4"/>
      <c r="D332" t="s">
        <v>708</v>
      </c>
      <c r="E332" t="s">
        <v>708</v>
      </c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t="s">
        <v>708</v>
      </c>
      <c r="BA332" t="s">
        <v>708</v>
      </c>
      <c r="BB332" t="s">
        <v>708</v>
      </c>
      <c r="BC332" t="s">
        <v>708</v>
      </c>
      <c r="BD332" t="s">
        <v>708</v>
      </c>
      <c r="BE332" t="s">
        <v>708</v>
      </c>
    </row>
    <row r="333">
      <c r="A333" t="s">
        <v>708</v>
      </c>
      <c r="B333" t="s">
        <v>708</v>
      </c>
      <c r="C333" s="4"/>
      <c r="D333" t="s">
        <v>708</v>
      </c>
      <c r="E333" t="s">
        <v>708</v>
      </c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t="s">
        <v>708</v>
      </c>
      <c r="BA333" t="s">
        <v>708</v>
      </c>
      <c r="BB333" t="s">
        <v>708</v>
      </c>
      <c r="BC333" t="s">
        <v>708</v>
      </c>
      <c r="BD333" t="s">
        <v>708</v>
      </c>
      <c r="BE333" t="s">
        <v>708</v>
      </c>
    </row>
    <row r="334">
      <c r="A334" t="s">
        <v>708</v>
      </c>
      <c r="B334" t="s">
        <v>708</v>
      </c>
      <c r="C334" s="4"/>
      <c r="D334" t="s">
        <v>708</v>
      </c>
      <c r="E334" t="s">
        <v>708</v>
      </c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t="s">
        <v>708</v>
      </c>
      <c r="BA334" t="s">
        <v>708</v>
      </c>
      <c r="BB334" t="s">
        <v>708</v>
      </c>
      <c r="BC334" t="s">
        <v>708</v>
      </c>
      <c r="BD334" t="s">
        <v>708</v>
      </c>
      <c r="BE334" t="s">
        <v>708</v>
      </c>
    </row>
    <row r="335">
      <c r="A335" t="s">
        <v>708</v>
      </c>
      <c r="B335" t="s">
        <v>708</v>
      </c>
      <c r="C335" s="4"/>
      <c r="D335" t="s">
        <v>708</v>
      </c>
      <c r="E335" t="s">
        <v>708</v>
      </c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t="s">
        <v>708</v>
      </c>
      <c r="BA335" t="s">
        <v>708</v>
      </c>
      <c r="BB335" t="s">
        <v>708</v>
      </c>
      <c r="BC335" t="s">
        <v>708</v>
      </c>
      <c r="BD335" t="s">
        <v>708</v>
      </c>
      <c r="BE335" t="s">
        <v>708</v>
      </c>
    </row>
    <row r="336">
      <c r="A336" t="s">
        <v>708</v>
      </c>
      <c r="B336" t="s">
        <v>708</v>
      </c>
      <c r="C336" s="4"/>
      <c r="D336" t="s">
        <v>708</v>
      </c>
      <c r="E336" t="s">
        <v>708</v>
      </c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t="s">
        <v>708</v>
      </c>
      <c r="BA336" t="s">
        <v>708</v>
      </c>
      <c r="BB336" t="s">
        <v>708</v>
      </c>
      <c r="BC336" t="s">
        <v>708</v>
      </c>
      <c r="BD336" t="s">
        <v>708</v>
      </c>
      <c r="BE336" t="s">
        <v>708</v>
      </c>
    </row>
    <row r="337">
      <c r="A337" t="s">
        <v>708</v>
      </c>
      <c r="B337" t="s">
        <v>708</v>
      </c>
      <c r="C337" s="4"/>
      <c r="D337" t="s">
        <v>708</v>
      </c>
      <c r="E337" t="s">
        <v>708</v>
      </c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t="s">
        <v>708</v>
      </c>
      <c r="BA337" t="s">
        <v>708</v>
      </c>
      <c r="BB337" t="s">
        <v>708</v>
      </c>
      <c r="BC337" t="s">
        <v>708</v>
      </c>
      <c r="BD337" t="s">
        <v>708</v>
      </c>
      <c r="BE337" t="s">
        <v>708</v>
      </c>
    </row>
    <row r="338">
      <c r="A338" t="s">
        <v>708</v>
      </c>
      <c r="B338" t="s">
        <v>708</v>
      </c>
      <c r="C338" s="4"/>
      <c r="D338" t="s">
        <v>708</v>
      </c>
      <c r="E338" t="s">
        <v>708</v>
      </c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t="s">
        <v>708</v>
      </c>
      <c r="BA338" t="s">
        <v>708</v>
      </c>
      <c r="BB338" t="s">
        <v>708</v>
      </c>
      <c r="BC338" t="s">
        <v>708</v>
      </c>
      <c r="BD338" t="s">
        <v>708</v>
      </c>
      <c r="BE338" t="s">
        <v>708</v>
      </c>
    </row>
    <row r="339">
      <c r="A339" t="s">
        <v>708</v>
      </c>
      <c r="B339" t="s">
        <v>708</v>
      </c>
      <c r="C339" s="4"/>
      <c r="D339" t="s">
        <v>708</v>
      </c>
      <c r="E339" t="s">
        <v>708</v>
      </c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t="s">
        <v>708</v>
      </c>
      <c r="BA339" t="s">
        <v>708</v>
      </c>
      <c r="BB339" t="s">
        <v>708</v>
      </c>
      <c r="BC339" t="s">
        <v>708</v>
      </c>
      <c r="BD339" t="s">
        <v>708</v>
      </c>
      <c r="BE339" t="s">
        <v>708</v>
      </c>
    </row>
    <row r="340">
      <c r="A340" t="s">
        <v>708</v>
      </c>
      <c r="B340" t="s">
        <v>708</v>
      </c>
      <c r="C340" s="4"/>
      <c r="D340" t="s">
        <v>708</v>
      </c>
      <c r="E340" t="s">
        <v>708</v>
      </c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t="s">
        <v>708</v>
      </c>
      <c r="BA340" t="s">
        <v>708</v>
      </c>
      <c r="BB340" t="s">
        <v>708</v>
      </c>
      <c r="BC340" t="s">
        <v>708</v>
      </c>
      <c r="BD340" t="s">
        <v>708</v>
      </c>
      <c r="BE340" t="s">
        <v>708</v>
      </c>
    </row>
    <row r="341">
      <c r="A341" t="s">
        <v>708</v>
      </c>
      <c r="B341" t="s">
        <v>708</v>
      </c>
      <c r="C341" s="4"/>
      <c r="D341" t="s">
        <v>708</v>
      </c>
      <c r="E341" t="s">
        <v>708</v>
      </c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t="s">
        <v>708</v>
      </c>
      <c r="BA341" t="s">
        <v>708</v>
      </c>
      <c r="BB341" t="s">
        <v>708</v>
      </c>
      <c r="BC341" t="s">
        <v>708</v>
      </c>
      <c r="BD341" t="s">
        <v>708</v>
      </c>
      <c r="BE341" t="s">
        <v>708</v>
      </c>
    </row>
    <row r="342">
      <c r="A342" t="s">
        <v>708</v>
      </c>
      <c r="B342" t="s">
        <v>708</v>
      </c>
      <c r="C342" s="4"/>
      <c r="D342" t="s">
        <v>708</v>
      </c>
      <c r="E342" t="s">
        <v>708</v>
      </c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t="s">
        <v>708</v>
      </c>
      <c r="BA342" t="s">
        <v>708</v>
      </c>
      <c r="BB342" t="s">
        <v>708</v>
      </c>
      <c r="BC342" t="s">
        <v>708</v>
      </c>
      <c r="BD342" t="s">
        <v>708</v>
      </c>
      <c r="BE342" t="s">
        <v>708</v>
      </c>
    </row>
    <row r="343">
      <c r="A343" t="s">
        <v>708</v>
      </c>
      <c r="B343" t="s">
        <v>708</v>
      </c>
      <c r="C343" s="4"/>
      <c r="D343" t="s">
        <v>708</v>
      </c>
      <c r="E343" t="s">
        <v>708</v>
      </c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t="s">
        <v>708</v>
      </c>
      <c r="BA343" t="s">
        <v>708</v>
      </c>
      <c r="BB343" t="s">
        <v>708</v>
      </c>
      <c r="BC343" t="s">
        <v>708</v>
      </c>
      <c r="BD343" t="s">
        <v>708</v>
      </c>
      <c r="BE343" t="s">
        <v>708</v>
      </c>
    </row>
    <row r="344">
      <c r="A344" t="s">
        <v>708</v>
      </c>
      <c r="B344" t="s">
        <v>708</v>
      </c>
      <c r="C344" s="4"/>
      <c r="D344" t="s">
        <v>708</v>
      </c>
      <c r="E344" t="s">
        <v>708</v>
      </c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t="s">
        <v>708</v>
      </c>
      <c r="BA344" t="s">
        <v>708</v>
      </c>
      <c r="BB344" t="s">
        <v>708</v>
      </c>
      <c r="BC344" t="s">
        <v>708</v>
      </c>
      <c r="BD344" t="s">
        <v>708</v>
      </c>
      <c r="BE344" t="s">
        <v>708</v>
      </c>
    </row>
    <row r="345">
      <c r="A345" t="s">
        <v>708</v>
      </c>
      <c r="B345" t="s">
        <v>708</v>
      </c>
      <c r="C345" s="4"/>
      <c r="D345" t="s">
        <v>708</v>
      </c>
      <c r="E345" t="s">
        <v>708</v>
      </c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t="s">
        <v>708</v>
      </c>
      <c r="BA345" t="s">
        <v>708</v>
      </c>
      <c r="BB345" t="s">
        <v>708</v>
      </c>
      <c r="BC345" t="s">
        <v>708</v>
      </c>
      <c r="BD345" t="s">
        <v>708</v>
      </c>
      <c r="BE345" t="s">
        <v>708</v>
      </c>
    </row>
    <row r="346">
      <c r="A346" t="s">
        <v>708</v>
      </c>
      <c r="B346" t="s">
        <v>708</v>
      </c>
      <c r="C346" s="4"/>
      <c r="D346" t="s">
        <v>708</v>
      </c>
      <c r="E346" t="s">
        <v>708</v>
      </c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t="s">
        <v>708</v>
      </c>
      <c r="BA346" t="s">
        <v>708</v>
      </c>
      <c r="BB346" t="s">
        <v>708</v>
      </c>
      <c r="BC346" t="s">
        <v>708</v>
      </c>
      <c r="BD346" t="s">
        <v>708</v>
      </c>
      <c r="BE346" t="s">
        <v>708</v>
      </c>
    </row>
    <row r="347">
      <c r="A347" t="s">
        <v>708</v>
      </c>
      <c r="B347" t="s">
        <v>708</v>
      </c>
      <c r="C347" s="4"/>
      <c r="D347" t="s">
        <v>708</v>
      </c>
      <c r="E347" t="s">
        <v>708</v>
      </c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t="s">
        <v>708</v>
      </c>
      <c r="BA347" t="s">
        <v>708</v>
      </c>
      <c r="BB347" t="s">
        <v>708</v>
      </c>
      <c r="BC347" t="s">
        <v>708</v>
      </c>
      <c r="BD347" t="s">
        <v>708</v>
      </c>
      <c r="BE347" t="s">
        <v>708</v>
      </c>
    </row>
    <row r="348">
      <c r="A348" t="s">
        <v>708</v>
      </c>
      <c r="B348" t="s">
        <v>708</v>
      </c>
      <c r="C348" s="4"/>
      <c r="D348" t="s">
        <v>708</v>
      </c>
      <c r="E348" t="s">
        <v>708</v>
      </c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t="s">
        <v>708</v>
      </c>
      <c r="BA348" t="s">
        <v>708</v>
      </c>
      <c r="BB348" t="s">
        <v>708</v>
      </c>
      <c r="BC348" t="s">
        <v>708</v>
      </c>
      <c r="BD348" t="s">
        <v>708</v>
      </c>
      <c r="BE348" t="s">
        <v>708</v>
      </c>
    </row>
    <row r="349">
      <c r="A349" t="s">
        <v>708</v>
      </c>
      <c r="B349" t="s">
        <v>708</v>
      </c>
      <c r="C349" s="4"/>
      <c r="D349" t="s">
        <v>708</v>
      </c>
      <c r="E349" t="s">
        <v>708</v>
      </c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t="s">
        <v>708</v>
      </c>
      <c r="BA349" t="s">
        <v>708</v>
      </c>
      <c r="BB349" t="s">
        <v>708</v>
      </c>
      <c r="BC349" t="s">
        <v>708</v>
      </c>
      <c r="BD349" t="s">
        <v>708</v>
      </c>
      <c r="BE349" t="s">
        <v>708</v>
      </c>
    </row>
    <row r="350">
      <c r="A350" t="s">
        <v>708</v>
      </c>
      <c r="B350" t="s">
        <v>708</v>
      </c>
      <c r="C350" s="4"/>
      <c r="D350" t="s">
        <v>708</v>
      </c>
      <c r="E350" t="s">
        <v>708</v>
      </c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t="s">
        <v>708</v>
      </c>
      <c r="BA350" t="s">
        <v>708</v>
      </c>
      <c r="BB350" t="s">
        <v>708</v>
      </c>
      <c r="BC350" t="s">
        <v>708</v>
      </c>
      <c r="BD350" t="s">
        <v>708</v>
      </c>
      <c r="BE350" t="s">
        <v>708</v>
      </c>
    </row>
    <row r="351">
      <c r="A351" t="s">
        <v>708</v>
      </c>
      <c r="B351" t="s">
        <v>708</v>
      </c>
      <c r="C351" s="4"/>
      <c r="D351" t="s">
        <v>708</v>
      </c>
      <c r="E351" t="s">
        <v>708</v>
      </c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t="s">
        <v>708</v>
      </c>
      <c r="BA351" t="s">
        <v>708</v>
      </c>
      <c r="BB351" t="s">
        <v>708</v>
      </c>
      <c r="BC351" t="s">
        <v>708</v>
      </c>
      <c r="BD351" t="s">
        <v>708</v>
      </c>
      <c r="BE351" t="s">
        <v>708</v>
      </c>
    </row>
    <row r="352">
      <c r="A352" t="s">
        <v>708</v>
      </c>
      <c r="B352" t="s">
        <v>708</v>
      </c>
      <c r="C352" s="4"/>
      <c r="D352" t="s">
        <v>708</v>
      </c>
      <c r="E352" t="s">
        <v>708</v>
      </c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t="s">
        <v>708</v>
      </c>
      <c r="BA352" t="s">
        <v>708</v>
      </c>
      <c r="BB352" t="s">
        <v>708</v>
      </c>
      <c r="BC352" t="s">
        <v>708</v>
      </c>
      <c r="BD352" t="s">
        <v>708</v>
      </c>
      <c r="BE352" t="s">
        <v>708</v>
      </c>
    </row>
    <row r="353">
      <c r="A353" t="s">
        <v>708</v>
      </c>
      <c r="B353" t="s">
        <v>708</v>
      </c>
      <c r="C353" s="4"/>
      <c r="D353" t="s">
        <v>708</v>
      </c>
      <c r="E353" t="s">
        <v>708</v>
      </c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t="s">
        <v>708</v>
      </c>
      <c r="BA353" t="s">
        <v>708</v>
      </c>
      <c r="BB353" t="s">
        <v>708</v>
      </c>
      <c r="BC353" t="s">
        <v>708</v>
      </c>
      <c r="BD353" t="s">
        <v>708</v>
      </c>
      <c r="BE353" t="s">
        <v>708</v>
      </c>
    </row>
    <row r="354">
      <c r="A354" t="s">
        <v>708</v>
      </c>
      <c r="B354" t="s">
        <v>708</v>
      </c>
      <c r="C354" s="4"/>
      <c r="D354" t="s">
        <v>708</v>
      </c>
      <c r="E354" t="s">
        <v>708</v>
      </c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t="s">
        <v>708</v>
      </c>
      <c r="BA354" t="s">
        <v>708</v>
      </c>
      <c r="BB354" t="s">
        <v>708</v>
      </c>
      <c r="BC354" t="s">
        <v>708</v>
      </c>
      <c r="BD354" t="s">
        <v>708</v>
      </c>
      <c r="BE354" t="s">
        <v>708</v>
      </c>
    </row>
    <row r="355">
      <c r="A355" t="s">
        <v>708</v>
      </c>
      <c r="B355" t="s">
        <v>708</v>
      </c>
      <c r="C355" s="4"/>
      <c r="D355" t="s">
        <v>708</v>
      </c>
      <c r="E355" t="s">
        <v>708</v>
      </c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t="s">
        <v>708</v>
      </c>
      <c r="BA355" t="s">
        <v>708</v>
      </c>
      <c r="BB355" t="s">
        <v>708</v>
      </c>
      <c r="BC355" t="s">
        <v>708</v>
      </c>
      <c r="BD355" t="s">
        <v>708</v>
      </c>
      <c r="BE355" t="s">
        <v>708</v>
      </c>
    </row>
    <row r="356">
      <c r="A356" t="s">
        <v>708</v>
      </c>
      <c r="B356" t="s">
        <v>708</v>
      </c>
      <c r="C356" s="4"/>
      <c r="D356" t="s">
        <v>708</v>
      </c>
      <c r="E356" t="s">
        <v>708</v>
      </c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t="s">
        <v>708</v>
      </c>
      <c r="BA356" t="s">
        <v>708</v>
      </c>
      <c r="BB356" t="s">
        <v>708</v>
      </c>
      <c r="BC356" t="s">
        <v>708</v>
      </c>
      <c r="BD356" t="s">
        <v>708</v>
      </c>
      <c r="BE356" t="s">
        <v>708</v>
      </c>
    </row>
    <row r="357">
      <c r="A357" t="s">
        <v>708</v>
      </c>
      <c r="B357" t="s">
        <v>708</v>
      </c>
      <c r="C357" s="4"/>
      <c r="D357" t="s">
        <v>708</v>
      </c>
      <c r="E357" t="s">
        <v>708</v>
      </c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t="s">
        <v>708</v>
      </c>
      <c r="BA357" t="s">
        <v>708</v>
      </c>
      <c r="BB357" t="s">
        <v>708</v>
      </c>
      <c r="BC357" t="s">
        <v>708</v>
      </c>
      <c r="BD357" t="s">
        <v>708</v>
      </c>
      <c r="BE357" t="s">
        <v>708</v>
      </c>
    </row>
    <row r="358">
      <c r="A358" t="s">
        <v>708</v>
      </c>
      <c r="B358" t="s">
        <v>708</v>
      </c>
      <c r="C358" s="4"/>
      <c r="D358" t="s">
        <v>708</v>
      </c>
      <c r="E358" t="s">
        <v>708</v>
      </c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t="s">
        <v>708</v>
      </c>
      <c r="BA358" t="s">
        <v>708</v>
      </c>
      <c r="BB358" t="s">
        <v>708</v>
      </c>
      <c r="BC358" t="s">
        <v>708</v>
      </c>
      <c r="BD358" t="s">
        <v>708</v>
      </c>
      <c r="BE358" t="s">
        <v>708</v>
      </c>
    </row>
    <row r="359">
      <c r="A359" t="s">
        <v>708</v>
      </c>
      <c r="B359" t="s">
        <v>708</v>
      </c>
      <c r="C359" s="4"/>
      <c r="D359" t="s">
        <v>708</v>
      </c>
      <c r="E359" t="s">
        <v>708</v>
      </c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t="s">
        <v>708</v>
      </c>
      <c r="BA359" t="s">
        <v>708</v>
      </c>
      <c r="BB359" t="s">
        <v>708</v>
      </c>
      <c r="BC359" t="s">
        <v>708</v>
      </c>
      <c r="BD359" t="s">
        <v>708</v>
      </c>
      <c r="BE359" t="s">
        <v>708</v>
      </c>
    </row>
    <row r="360">
      <c r="A360" t="s">
        <v>708</v>
      </c>
      <c r="B360" t="s">
        <v>708</v>
      </c>
      <c r="C360" s="4"/>
      <c r="D360" t="s">
        <v>708</v>
      </c>
      <c r="E360" t="s">
        <v>708</v>
      </c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t="s">
        <v>708</v>
      </c>
      <c r="BA360" t="s">
        <v>708</v>
      </c>
      <c r="BB360" t="s">
        <v>708</v>
      </c>
      <c r="BC360" t="s">
        <v>708</v>
      </c>
      <c r="BD360" t="s">
        <v>708</v>
      </c>
      <c r="BE360" t="s">
        <v>708</v>
      </c>
    </row>
  </sheetData>
  <dataValidations count="1">
    <dataValidation type="list" allowBlank="true" showInputMessage="true" showErrorMessage="true" sqref="L16">
      <formula1>OFFSET(A161, 0, 0, COUNTA($C$161:$C$420), 1)</formula1>
    </dataValidation>
  </dataValidations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D4F0B-3F32-4D85-8076-4E61F782F212}">
  <sheetPr codeName="Sheet36">
    <tabColor rgb="FF388E3C"/>
  </sheetPr>
  <dimension ref="A1:BE360"/>
  <sheetViews>
    <sheetView workbookViewId="0">
      <selection activeCell="C115" sqref="C115:C119"/>
    </sheetView>
  </sheetViews>
  <sheetFormatPr defaultRowHeight="14.4" x14ac:dyDescent="0.3"/>
  <cols>
    <col min="3" max="3" width="24.6640625" customWidth="true"/>
    <col min="12" max="12" width="17.88671875" customWidth="true"/>
    <col min="15" max="15" width="16.44140625" customWidth="true"/>
  </cols>
  <sheetData>
    <row r="1" s="14" customFormat="true" x14ac:dyDescent="0.3">
      <c r="A1" s="112" t="s">
        <v>226</v>
      </c>
    </row>
    <row r="2" s="14" customFormat="true" ht="23.4" x14ac:dyDescent="0.45">
      <c r="A2" s="169" t="s">
        <v>624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>
      <c r="L15" s="323" t="s">
        <v>387</v>
      </c>
    </row>
    <row r="16" s="14" customFormat="true" x14ac:dyDescent="0.3">
      <c r="L16" s="206" t="s">
        <v>564</v>
      </c>
    </row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ht="18" x14ac:dyDescent="0.35">
      <c r="A28" s="216" t="str">
        <f>CONCATENATE("Figure S10C: Improved latrines and other in ", L16, " (%)")</f>
        <v>Figure S10C: Improved latrines and other in [Select country] (%)</v>
      </c>
    </row>
    <row r="29" s="14" customFormat="true" x14ac:dyDescent="0.3">
      <c r="A29" s="19" t="s">
        <v>181</v>
      </c>
    </row>
    <row r="30" s="14" customFormat="true" x14ac:dyDescent="0.3"/>
    <row r="31" s="14" customFormat="true" x14ac:dyDescent="0.3">
      <c r="A31" s="88"/>
    </row>
    <row r="32" s="14" customFormat="true" x14ac:dyDescent="0.3">
      <c r="A32" s="88"/>
    </row>
    <row r="33" s="14" customFormat="true" x14ac:dyDescent="0.3">
      <c r="A33" s="88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</row>
    <row r="34" s="14" customFormat="true" x14ac:dyDescent="0.3">
      <c r="L34"/>
      <c r="M34"/>
    </row>
    <row r="35" x14ac:dyDescent="0.3">
      <c r="A35" s="100" t="s">
        <v>213</v>
      </c>
      <c r="B35" s="100"/>
      <c r="C35" s="100"/>
      <c r="D35" s="100" t="s">
        <v>209</v>
      </c>
      <c r="E35" s="100"/>
      <c r="F35" s="100" t="s">
        <v>210</v>
      </c>
      <c r="G35" s="100"/>
      <c r="L35" t="s">
        <v>768</v>
      </c>
      <c r="M35" t="s">
        <v>823</v>
      </c>
    </row>
    <row r="36" x14ac:dyDescent="0.3">
      <c r="A36" s="207"/>
      <c r="B36" s="207"/>
      <c r="C36" s="207" t="s">
        <v>63</v>
      </c>
      <c r="D36" s="97" t="s">
        <v>57</v>
      </c>
      <c r="E36" s="97" t="s">
        <v>58</v>
      </c>
      <c r="F36" s="317"/>
      <c r="G36" s="317"/>
      <c r="L36" t="s">
        <v>769</v>
      </c>
      <c r="M36" s="4">
        <v>29.856478080854686</v>
      </c>
    </row>
    <row r="37" x14ac:dyDescent="0.3">
      <c r="A37" s="207"/>
      <c r="B37" s="207" t="s">
        <v>56</v>
      </c>
      <c r="C37" s="207" t="s">
        <v>56</v>
      </c>
      <c r="D37" s="97">
        <v>1</v>
      </c>
      <c r="E37" s="97" t="e">
        <f>VLOOKUP(C37, L35:M48, 2, FALSE)</f>
        <v>#N/A</v>
      </c>
      <c r="F37" s="317">
        <v>1</v>
      </c>
      <c r="G37" s="318" t="e">
        <f>E37</f>
        <v>#N/A</v>
      </c>
      <c r="L37" t="s">
        <v>770</v>
      </c>
      <c r="M37" s="4">
        <v>6.2479018359598433</v>
      </c>
    </row>
    <row r="38" x14ac:dyDescent="0.3">
      <c r="A38" s="207"/>
      <c r="B38" s="207"/>
      <c r="C38" s="207"/>
      <c r="D38" s="97"/>
      <c r="E38" s="97"/>
      <c r="F38" s="317"/>
      <c r="G38" s="317"/>
      <c r="L38" t="s">
        <v>771</v>
      </c>
      <c r="M38" s="4">
        <v>20.442807337352303</v>
      </c>
    </row>
    <row r="39" x14ac:dyDescent="0.3">
      <c r="A39" s="207"/>
      <c r="B39" s="207" t="s">
        <v>59</v>
      </c>
      <c r="C39" s="207" t="str">
        <f>TOC!C1</f>
        <v>[Region name]</v>
      </c>
      <c r="D39" s="97">
        <v>2</v>
      </c>
      <c r="E39" s="97" t="e">
        <f>VLOOKUP(C39, L35:M48, 2, FALSE)</f>
        <v>#N/A</v>
      </c>
      <c r="F39" s="317">
        <f>D39</f>
        <v>2</v>
      </c>
      <c r="G39" s="318" t="e">
        <f>E39</f>
        <v>#N/A</v>
      </c>
      <c r="I39" t="s">
        <v>221</v>
      </c>
      <c r="L39" t="s">
        <v>631</v>
      </c>
      <c r="M39" s="4">
        <v>12.906527955168043</v>
      </c>
    </row>
    <row r="40" x14ac:dyDescent="0.3">
      <c r="A40" s="207"/>
      <c r="B40" s="207"/>
      <c r="C40" s="207"/>
      <c r="D40" s="97">
        <v>2</v>
      </c>
      <c r="E40" s="97" t="e">
        <f>IF(ISNUMBER(M36), M36, NA())</f>
        <v>#N/A</v>
      </c>
      <c r="F40" s="317"/>
      <c r="G40" s="317"/>
      <c r="L40" t="s">
        <v>772</v>
      </c>
      <c r="M40" s="4">
        <v>27.721372233875481</v>
      </c>
    </row>
    <row r="41" x14ac:dyDescent="0.3">
      <c r="A41" s="207"/>
      <c r="B41" s="207"/>
      <c r="C41" s="207"/>
      <c r="D41" s="97">
        <v>2</v>
      </c>
      <c r="E41" s="97" t="e">
        <f t="shared" ref="E41:E52" si="0">IF(ISNUMBER(M37), M37, NA())</f>
        <v>#N/A</v>
      </c>
      <c r="F41" s="317"/>
      <c r="G41" s="317"/>
      <c r="L41" t="s">
        <v>773</v>
      </c>
      <c r="M41" s="4">
        <v>20.47140292710672</v>
      </c>
    </row>
    <row r="42" x14ac:dyDescent="0.3">
      <c r="A42" s="207"/>
      <c r="B42" s="207"/>
      <c r="C42" s="207"/>
      <c r="D42" s="97">
        <v>2</v>
      </c>
      <c r="E42" s="97" t="e">
        <f t="shared" si="0"/>
        <v>#N/A</v>
      </c>
      <c r="F42" s="317"/>
      <c r="G42" s="317"/>
      <c r="L42" t="s">
        <v>56</v>
      </c>
      <c r="M42" s="4">
        <v>20.811118378070809</v>
      </c>
    </row>
    <row r="43" x14ac:dyDescent="0.3">
      <c r="A43" s="207"/>
      <c r="B43" s="207"/>
      <c r="C43" s="207"/>
      <c r="D43" s="97">
        <v>2</v>
      </c>
      <c r="E43" s="97" t="e">
        <f t="shared" si="0"/>
        <v>#N/A</v>
      </c>
      <c r="F43" s="317"/>
      <c r="G43" s="317"/>
    </row>
    <row r="44" x14ac:dyDescent="0.3">
      <c r="A44" s="207"/>
      <c r="B44" s="207"/>
      <c r="C44" s="207"/>
      <c r="D44" s="97">
        <v>2</v>
      </c>
      <c r="E44" s="97" t="e">
        <f t="shared" si="0"/>
        <v>#N/A</v>
      </c>
      <c r="F44" s="317"/>
      <c r="G44" s="317"/>
    </row>
    <row r="45" x14ac:dyDescent="0.3">
      <c r="A45" s="207"/>
      <c r="B45" s="207"/>
      <c r="C45" s="207"/>
      <c r="D45" s="97">
        <v>2</v>
      </c>
      <c r="E45" s="97" t="e">
        <f t="shared" si="0"/>
        <v>#N/A</v>
      </c>
      <c r="F45" s="317"/>
      <c r="G45" s="317"/>
    </row>
    <row r="46" x14ac:dyDescent="0.3">
      <c r="A46" s="207"/>
      <c r="B46" s="207"/>
      <c r="C46" s="207"/>
      <c r="D46" s="97">
        <v>2</v>
      </c>
      <c r="E46" s="97" t="e">
        <f t="shared" si="0"/>
        <v>#N/A</v>
      </c>
      <c r="F46" s="317"/>
      <c r="G46" s="317"/>
    </row>
    <row r="47" x14ac:dyDescent="0.3">
      <c r="A47" s="207"/>
      <c r="B47" s="207"/>
      <c r="C47" s="207"/>
      <c r="D47" s="97">
        <v>2</v>
      </c>
      <c r="E47" s="97" t="e">
        <f t="shared" si="0"/>
        <v>#N/A</v>
      </c>
      <c r="F47" s="317"/>
      <c r="G47" s="317"/>
    </row>
    <row r="48" x14ac:dyDescent="0.3">
      <c r="A48" s="207"/>
      <c r="B48" s="207"/>
      <c r="C48" s="207"/>
      <c r="D48" s="97">
        <v>2</v>
      </c>
      <c r="E48" s="97" t="e">
        <f t="shared" si="0"/>
        <v>#N/A</v>
      </c>
      <c r="F48" s="317"/>
      <c r="G48" s="317"/>
    </row>
    <row r="49" x14ac:dyDescent="0.3">
      <c r="A49" s="207"/>
      <c r="B49" s="207"/>
      <c r="C49" s="207"/>
      <c r="D49" s="97">
        <v>2</v>
      </c>
      <c r="E49" s="97" t="e">
        <f t="shared" si="0"/>
        <v>#N/A</v>
      </c>
      <c r="F49" s="317"/>
      <c r="G49" s="317"/>
    </row>
    <row r="50" x14ac:dyDescent="0.3">
      <c r="A50" s="207"/>
      <c r="B50" s="207"/>
      <c r="C50" s="207"/>
      <c r="D50" s="97">
        <v>2</v>
      </c>
      <c r="E50" s="97" t="e">
        <f t="shared" si="0"/>
        <v>#N/A</v>
      </c>
      <c r="F50" s="317"/>
      <c r="G50" s="317"/>
    </row>
    <row r="51" x14ac:dyDescent="0.3">
      <c r="A51" s="207"/>
      <c r="B51" s="207"/>
      <c r="C51" s="207"/>
      <c r="D51" s="97">
        <v>2</v>
      </c>
      <c r="E51" s="97" t="e">
        <f t="shared" si="0"/>
        <v>#N/A</v>
      </c>
      <c r="F51" s="317"/>
      <c r="G51" s="317"/>
    </row>
    <row r="52" x14ac:dyDescent="0.3">
      <c r="A52" s="207"/>
      <c r="B52" s="207"/>
      <c r="C52" s="207"/>
      <c r="D52" s="97">
        <v>2</v>
      </c>
      <c r="E52" s="97" t="e">
        <f t="shared" si="0"/>
        <v>#N/A</v>
      </c>
      <c r="F52" s="317"/>
      <c r="G52" s="317"/>
    </row>
    <row r="53" x14ac:dyDescent="0.3">
      <c r="A53" s="207"/>
      <c r="B53" s="207"/>
      <c r="C53" s="207"/>
      <c r="D53" s="97"/>
      <c r="E53" s="97"/>
      <c r="F53" s="317"/>
      <c r="G53" s="317"/>
    </row>
    <row r="54" x14ac:dyDescent="0.3">
      <c r="A54" s="207"/>
      <c r="B54" s="207"/>
      <c r="C54" s="207"/>
      <c r="D54" s="97"/>
      <c r="E54" s="97"/>
      <c r="F54" s="317"/>
      <c r="G54" s="317"/>
    </row>
    <row r="55" x14ac:dyDescent="0.3">
      <c r="A55" s="207"/>
      <c r="B55" s="207" t="s">
        <v>60</v>
      </c>
      <c r="C55" s="207" t="str">
        <f>L16</f>
        <v>[Select country]</v>
      </c>
      <c r="D55" s="97">
        <v>3</v>
      </c>
      <c r="E55" s="221">
        <f>VLOOKUP(I55,A160:F217, 6, FALSE)</f>
        <v>0</v>
      </c>
      <c r="F55" s="317">
        <f>D55</f>
        <v>3</v>
      </c>
      <c r="G55" s="318">
        <f>E55</f>
        <v>0</v>
      </c>
      <c r="I55" t="str">
        <f>C55</f>
        <v>[Select country]</v>
      </c>
    </row>
    <row r="56" x14ac:dyDescent="0.3">
      <c r="A56" s="207"/>
      <c r="B56" s="207"/>
      <c r="C56" s="207"/>
      <c r="D56" s="97">
        <v>3</v>
      </c>
      <c r="E56" s="221" t="e">
        <f>IF(ISNUMBER(F161), F161, NA())</f>
        <v>#N/A</v>
      </c>
      <c r="F56" s="317"/>
      <c r="G56" s="317"/>
    </row>
    <row r="57" x14ac:dyDescent="0.3">
      <c r="A57" s="207"/>
      <c r="B57" s="207"/>
      <c r="C57" s="207"/>
      <c r="D57" s="97">
        <v>3</v>
      </c>
      <c r="E57" s="221" t="e">
        <f t="shared" ref="E57:E111" si="1">IF(ISNUMBER(F162), F162, NA())</f>
        <v>#N/A</v>
      </c>
      <c r="F57" s="317"/>
      <c r="G57" s="317"/>
    </row>
    <row r="58" x14ac:dyDescent="0.3">
      <c r="A58" s="207"/>
      <c r="B58" s="207"/>
      <c r="C58" s="207"/>
      <c r="D58" s="97">
        <v>3</v>
      </c>
      <c r="E58" s="221" t="e">
        <f t="shared" si="1"/>
        <v>#N/A</v>
      </c>
      <c r="F58" s="317"/>
      <c r="G58" s="317"/>
    </row>
    <row r="59" x14ac:dyDescent="0.3">
      <c r="A59" s="207"/>
      <c r="B59" s="207"/>
      <c r="C59" s="207"/>
      <c r="D59" s="97">
        <v>3</v>
      </c>
      <c r="E59" s="221" t="e">
        <f t="shared" si="1"/>
        <v>#N/A</v>
      </c>
      <c r="F59" s="317"/>
      <c r="G59" s="317"/>
    </row>
    <row r="60" x14ac:dyDescent="0.3">
      <c r="A60" s="207"/>
      <c r="B60" s="207"/>
      <c r="C60" s="207"/>
      <c r="D60" s="97">
        <v>3</v>
      </c>
      <c r="E60" s="221" t="e">
        <f t="shared" si="1"/>
        <v>#N/A</v>
      </c>
      <c r="F60" s="317"/>
      <c r="G60" s="317"/>
    </row>
    <row r="61" x14ac:dyDescent="0.3">
      <c r="A61" s="207"/>
      <c r="B61" s="207"/>
      <c r="C61" s="207"/>
      <c r="D61" s="97">
        <v>3</v>
      </c>
      <c r="E61" s="221" t="e">
        <f t="shared" si="1"/>
        <v>#N/A</v>
      </c>
      <c r="F61" s="317"/>
      <c r="G61" s="317"/>
    </row>
    <row r="62" x14ac:dyDescent="0.3">
      <c r="A62" s="207"/>
      <c r="B62" s="207"/>
      <c r="C62" s="207"/>
      <c r="D62" s="97">
        <v>3</v>
      </c>
      <c r="E62" s="221" t="e">
        <f t="shared" si="1"/>
        <v>#N/A</v>
      </c>
      <c r="F62" s="317"/>
      <c r="G62" s="317"/>
    </row>
    <row r="63" x14ac:dyDescent="0.3">
      <c r="A63" s="207"/>
      <c r="B63" s="207"/>
      <c r="C63" s="207"/>
      <c r="D63" s="97">
        <v>3</v>
      </c>
      <c r="E63" s="221" t="e">
        <f t="shared" si="1"/>
        <v>#N/A</v>
      </c>
      <c r="F63" s="317"/>
      <c r="G63" s="317"/>
    </row>
    <row r="64" x14ac:dyDescent="0.3">
      <c r="A64" s="207"/>
      <c r="B64" s="207"/>
      <c r="C64" s="207"/>
      <c r="D64" s="97">
        <v>3</v>
      </c>
      <c r="E64" s="221" t="e">
        <f t="shared" si="1"/>
        <v>#N/A</v>
      </c>
      <c r="F64" s="317"/>
      <c r="G64" s="317"/>
    </row>
    <row r="65" x14ac:dyDescent="0.3">
      <c r="A65" s="207"/>
      <c r="B65" s="207"/>
      <c r="C65" s="207"/>
      <c r="D65" s="97">
        <v>3</v>
      </c>
      <c r="E65" s="221" t="e">
        <f t="shared" si="1"/>
        <v>#N/A</v>
      </c>
      <c r="F65" s="317"/>
      <c r="G65" s="317"/>
    </row>
    <row r="66" x14ac:dyDescent="0.3">
      <c r="A66" s="207"/>
      <c r="B66" s="207"/>
      <c r="C66" s="207"/>
      <c r="D66" s="97">
        <v>3</v>
      </c>
      <c r="E66" s="221" t="e">
        <f t="shared" si="1"/>
        <v>#N/A</v>
      </c>
      <c r="F66" s="317"/>
      <c r="G66" s="317"/>
    </row>
    <row r="67" x14ac:dyDescent="0.3">
      <c r="A67" s="207"/>
      <c r="B67" s="207"/>
      <c r="C67" s="207"/>
      <c r="D67" s="97">
        <v>3</v>
      </c>
      <c r="E67" s="221" t="e">
        <f t="shared" si="1"/>
        <v>#N/A</v>
      </c>
      <c r="F67" s="317"/>
      <c r="G67" s="317"/>
    </row>
    <row r="68" x14ac:dyDescent="0.3">
      <c r="A68" s="207"/>
      <c r="B68" s="207"/>
      <c r="C68" s="207"/>
      <c r="D68" s="97">
        <v>3</v>
      </c>
      <c r="E68" s="221" t="e">
        <f t="shared" si="1"/>
        <v>#N/A</v>
      </c>
      <c r="F68" s="317"/>
      <c r="G68" s="317"/>
    </row>
    <row r="69" x14ac:dyDescent="0.3">
      <c r="A69" s="207"/>
      <c r="B69" s="207"/>
      <c r="C69" s="207"/>
      <c r="D69" s="97">
        <v>3</v>
      </c>
      <c r="E69" s="221" t="e">
        <f t="shared" si="1"/>
        <v>#N/A</v>
      </c>
      <c r="F69" s="317"/>
      <c r="G69" s="317"/>
    </row>
    <row r="70" x14ac:dyDescent="0.3">
      <c r="A70" s="207"/>
      <c r="B70" s="207"/>
      <c r="C70" s="207"/>
      <c r="D70" s="97">
        <v>3</v>
      </c>
      <c r="E70" s="221" t="e">
        <f t="shared" si="1"/>
        <v>#N/A</v>
      </c>
      <c r="F70" s="317"/>
      <c r="G70" s="317"/>
    </row>
    <row r="71" x14ac:dyDescent="0.3">
      <c r="A71" s="207"/>
      <c r="B71" s="207"/>
      <c r="C71" s="207"/>
      <c r="D71" s="97">
        <v>3</v>
      </c>
      <c r="E71" s="221" t="e">
        <f t="shared" si="1"/>
        <v>#N/A</v>
      </c>
      <c r="F71" s="317"/>
      <c r="G71" s="317"/>
    </row>
    <row r="72" x14ac:dyDescent="0.3">
      <c r="A72" s="207"/>
      <c r="B72" s="207"/>
      <c r="C72" s="207"/>
      <c r="D72" s="97">
        <v>3</v>
      </c>
      <c r="E72" s="221" t="e">
        <f t="shared" si="1"/>
        <v>#N/A</v>
      </c>
      <c r="F72" s="317"/>
      <c r="G72" s="317"/>
    </row>
    <row r="73" x14ac:dyDescent="0.3">
      <c r="A73" s="207"/>
      <c r="B73" s="207"/>
      <c r="C73" s="207"/>
      <c r="D73" s="97">
        <v>3</v>
      </c>
      <c r="E73" s="221" t="e">
        <f t="shared" si="1"/>
        <v>#N/A</v>
      </c>
      <c r="F73" s="317"/>
      <c r="G73" s="317"/>
    </row>
    <row r="74" x14ac:dyDescent="0.3">
      <c r="A74" s="207"/>
      <c r="B74" s="207"/>
      <c r="C74" s="207"/>
      <c r="D74" s="97">
        <v>3</v>
      </c>
      <c r="E74" s="221" t="e">
        <f t="shared" si="1"/>
        <v>#N/A</v>
      </c>
      <c r="F74" s="317"/>
      <c r="G74" s="317"/>
    </row>
    <row r="75" x14ac:dyDescent="0.3">
      <c r="A75" s="207"/>
      <c r="B75" s="207"/>
      <c r="C75" s="207"/>
      <c r="D75" s="97">
        <v>3</v>
      </c>
      <c r="E75" s="221" t="e">
        <f t="shared" si="1"/>
        <v>#N/A</v>
      </c>
      <c r="F75" s="317"/>
      <c r="G75" s="317"/>
    </row>
    <row r="76" x14ac:dyDescent="0.3">
      <c r="A76" s="207"/>
      <c r="B76" s="207"/>
      <c r="C76" s="207"/>
      <c r="D76" s="97">
        <v>3</v>
      </c>
      <c r="E76" s="221" t="e">
        <f t="shared" si="1"/>
        <v>#N/A</v>
      </c>
      <c r="F76" s="317"/>
      <c r="G76" s="317"/>
    </row>
    <row r="77" x14ac:dyDescent="0.3">
      <c r="A77" s="207"/>
      <c r="B77" s="207"/>
      <c r="C77" s="207"/>
      <c r="D77" s="97">
        <v>3</v>
      </c>
      <c r="E77" s="221" t="e">
        <f t="shared" si="1"/>
        <v>#N/A</v>
      </c>
      <c r="F77" s="317"/>
      <c r="G77" s="317"/>
    </row>
    <row r="78" x14ac:dyDescent="0.3">
      <c r="A78" s="207"/>
      <c r="B78" s="207"/>
      <c r="C78" s="207"/>
      <c r="D78" s="97">
        <v>3</v>
      </c>
      <c r="E78" s="221" t="e">
        <f t="shared" si="1"/>
        <v>#N/A</v>
      </c>
      <c r="F78" s="317"/>
      <c r="G78" s="317"/>
    </row>
    <row r="79" x14ac:dyDescent="0.3">
      <c r="A79" s="207"/>
      <c r="B79" s="207"/>
      <c r="C79" s="207"/>
      <c r="D79" s="97">
        <v>3</v>
      </c>
      <c r="E79" s="221" t="e">
        <f t="shared" si="1"/>
        <v>#N/A</v>
      </c>
      <c r="F79" s="317"/>
      <c r="G79" s="317"/>
    </row>
    <row r="80" x14ac:dyDescent="0.3">
      <c r="A80" s="207"/>
      <c r="B80" s="207"/>
      <c r="C80" s="207"/>
      <c r="D80" s="97">
        <v>3</v>
      </c>
      <c r="E80" s="221" t="e">
        <f t="shared" si="1"/>
        <v>#N/A</v>
      </c>
      <c r="F80" s="317"/>
      <c r="G80" s="317"/>
    </row>
    <row r="81" x14ac:dyDescent="0.3">
      <c r="A81" s="207"/>
      <c r="B81" s="207"/>
      <c r="C81" s="207"/>
      <c r="D81" s="97">
        <v>3</v>
      </c>
      <c r="E81" s="221" t="e">
        <f t="shared" si="1"/>
        <v>#N/A</v>
      </c>
      <c r="F81" s="317"/>
      <c r="G81" s="317"/>
    </row>
    <row r="82" x14ac:dyDescent="0.3">
      <c r="A82" s="207"/>
      <c r="B82" s="207"/>
      <c r="C82" s="207"/>
      <c r="D82" s="97">
        <v>3</v>
      </c>
      <c r="E82" s="221" t="e">
        <f t="shared" si="1"/>
        <v>#N/A</v>
      </c>
      <c r="F82" s="317"/>
      <c r="G82" s="317"/>
    </row>
    <row r="83" x14ac:dyDescent="0.3">
      <c r="A83" s="207"/>
      <c r="B83" s="207"/>
      <c r="C83" s="207"/>
      <c r="D83" s="97">
        <v>3</v>
      </c>
      <c r="E83" s="221" t="e">
        <f t="shared" si="1"/>
        <v>#N/A</v>
      </c>
      <c r="F83" s="317"/>
      <c r="G83" s="317"/>
    </row>
    <row r="84" x14ac:dyDescent="0.3">
      <c r="A84" s="207"/>
      <c r="B84" s="207"/>
      <c r="C84" s="207"/>
      <c r="D84" s="97">
        <v>3</v>
      </c>
      <c r="E84" s="221" t="e">
        <f t="shared" si="1"/>
        <v>#N/A</v>
      </c>
      <c r="F84" s="317"/>
      <c r="G84" s="317"/>
    </row>
    <row r="85" x14ac:dyDescent="0.3">
      <c r="A85" s="207"/>
      <c r="B85" s="207"/>
      <c r="C85" s="207"/>
      <c r="D85" s="97">
        <v>3</v>
      </c>
      <c r="E85" s="221" t="e">
        <f t="shared" si="1"/>
        <v>#N/A</v>
      </c>
      <c r="F85" s="317"/>
      <c r="G85" s="317"/>
    </row>
    <row r="86" x14ac:dyDescent="0.3">
      <c r="A86" s="207"/>
      <c r="B86" s="207"/>
      <c r="C86" s="207"/>
      <c r="D86" s="97">
        <v>3</v>
      </c>
      <c r="E86" s="221" t="e">
        <f t="shared" si="1"/>
        <v>#N/A</v>
      </c>
      <c r="F86" s="317"/>
      <c r="G86" s="317"/>
    </row>
    <row r="87" x14ac:dyDescent="0.3">
      <c r="A87" s="207"/>
      <c r="B87" s="207"/>
      <c r="C87" s="207"/>
      <c r="D87" s="97">
        <v>3</v>
      </c>
      <c r="E87" s="221" t="e">
        <f t="shared" si="1"/>
        <v>#N/A</v>
      </c>
      <c r="F87" s="317"/>
      <c r="G87" s="317"/>
    </row>
    <row r="88" x14ac:dyDescent="0.3">
      <c r="A88" s="207"/>
      <c r="B88" s="207"/>
      <c r="C88" s="207"/>
      <c r="D88" s="97">
        <v>3</v>
      </c>
      <c r="E88" s="221" t="e">
        <f t="shared" si="1"/>
        <v>#N/A</v>
      </c>
      <c r="F88" s="317"/>
      <c r="G88" s="317"/>
    </row>
    <row r="89" x14ac:dyDescent="0.3">
      <c r="A89" s="207"/>
      <c r="B89" s="207"/>
      <c r="C89" s="207"/>
      <c r="D89" s="97">
        <v>3</v>
      </c>
      <c r="E89" s="221" t="e">
        <f t="shared" si="1"/>
        <v>#N/A</v>
      </c>
      <c r="F89" s="317"/>
      <c r="G89" s="317"/>
    </row>
    <row r="90" x14ac:dyDescent="0.3">
      <c r="A90" s="207"/>
      <c r="B90" s="207"/>
      <c r="C90" s="207"/>
      <c r="D90" s="97">
        <v>3</v>
      </c>
      <c r="E90" s="221" t="e">
        <f t="shared" si="1"/>
        <v>#N/A</v>
      </c>
      <c r="F90" s="317"/>
      <c r="G90" s="317"/>
    </row>
    <row r="91" x14ac:dyDescent="0.3">
      <c r="A91" s="207"/>
      <c r="B91" s="207"/>
      <c r="C91" s="207"/>
      <c r="D91" s="97">
        <v>3</v>
      </c>
      <c r="E91" s="221" t="e">
        <f t="shared" si="1"/>
        <v>#N/A</v>
      </c>
      <c r="F91" s="317"/>
      <c r="G91" s="317"/>
    </row>
    <row r="92" x14ac:dyDescent="0.3">
      <c r="A92" s="207"/>
      <c r="B92" s="207"/>
      <c r="C92" s="207"/>
      <c r="D92" s="97">
        <v>3</v>
      </c>
      <c r="E92" s="221" t="e">
        <f t="shared" si="1"/>
        <v>#N/A</v>
      </c>
      <c r="F92" s="317"/>
      <c r="G92" s="317"/>
    </row>
    <row r="93" x14ac:dyDescent="0.3">
      <c r="A93" s="207"/>
      <c r="B93" s="207"/>
      <c r="C93" s="207"/>
      <c r="D93" s="97">
        <v>3</v>
      </c>
      <c r="E93" s="221" t="e">
        <f t="shared" si="1"/>
        <v>#N/A</v>
      </c>
      <c r="F93" s="317"/>
      <c r="G93" s="317"/>
    </row>
    <row r="94" x14ac:dyDescent="0.3">
      <c r="A94" s="207"/>
      <c r="B94" s="207"/>
      <c r="C94" s="207"/>
      <c r="D94" s="97">
        <v>3</v>
      </c>
      <c r="E94" s="221" t="e">
        <f t="shared" si="1"/>
        <v>#N/A</v>
      </c>
      <c r="F94" s="317"/>
      <c r="G94" s="317"/>
    </row>
    <row r="95" x14ac:dyDescent="0.3">
      <c r="A95" s="207"/>
      <c r="B95" s="207"/>
      <c r="C95" s="207"/>
      <c r="D95" s="97">
        <v>3</v>
      </c>
      <c r="E95" s="221" t="e">
        <f t="shared" si="1"/>
        <v>#N/A</v>
      </c>
      <c r="F95" s="317"/>
      <c r="G95" s="317"/>
    </row>
    <row r="96" x14ac:dyDescent="0.3">
      <c r="A96" s="207"/>
      <c r="B96" s="207"/>
      <c r="C96" s="207"/>
      <c r="D96" s="97">
        <v>3</v>
      </c>
      <c r="E96" s="221" t="e">
        <f t="shared" si="1"/>
        <v>#N/A</v>
      </c>
      <c r="F96" s="317"/>
      <c r="G96" s="317"/>
    </row>
    <row r="97" x14ac:dyDescent="0.3">
      <c r="A97" s="207"/>
      <c r="B97" s="207"/>
      <c r="C97" s="207"/>
      <c r="D97" s="97">
        <v>3</v>
      </c>
      <c r="E97" s="221" t="e">
        <f t="shared" si="1"/>
        <v>#N/A</v>
      </c>
      <c r="F97" s="317"/>
      <c r="G97" s="317"/>
    </row>
    <row r="98" x14ac:dyDescent="0.3">
      <c r="A98" s="207"/>
      <c r="B98" s="207"/>
      <c r="C98" s="207"/>
      <c r="D98" s="97">
        <v>3</v>
      </c>
      <c r="E98" s="221" t="e">
        <f t="shared" si="1"/>
        <v>#N/A</v>
      </c>
      <c r="F98" s="317"/>
      <c r="G98" s="317"/>
    </row>
    <row r="99" x14ac:dyDescent="0.3">
      <c r="A99" s="207"/>
      <c r="B99" s="207"/>
      <c r="C99" s="207"/>
      <c r="D99" s="97">
        <v>3</v>
      </c>
      <c r="E99" s="221" t="e">
        <f t="shared" si="1"/>
        <v>#N/A</v>
      </c>
      <c r="F99" s="317"/>
      <c r="G99" s="317"/>
    </row>
    <row r="100" x14ac:dyDescent="0.3">
      <c r="A100" s="207"/>
      <c r="B100" s="207"/>
      <c r="C100" s="207"/>
      <c r="D100" s="97">
        <v>3</v>
      </c>
      <c r="E100" s="221" t="e">
        <f t="shared" si="1"/>
        <v>#N/A</v>
      </c>
      <c r="F100" s="317"/>
      <c r="G100" s="317"/>
    </row>
    <row r="101" x14ac:dyDescent="0.3">
      <c r="A101" s="207"/>
      <c r="B101" s="207"/>
      <c r="C101" s="207"/>
      <c r="D101" s="97">
        <v>3</v>
      </c>
      <c r="E101" s="221" t="e">
        <f t="shared" si="1"/>
        <v>#N/A</v>
      </c>
      <c r="F101" s="317"/>
      <c r="G101" s="317"/>
    </row>
    <row r="102" x14ac:dyDescent="0.3">
      <c r="A102" s="207"/>
      <c r="B102" s="207"/>
      <c r="C102" s="207"/>
      <c r="D102" s="97">
        <v>3</v>
      </c>
      <c r="E102" s="221" t="e">
        <f t="shared" si="1"/>
        <v>#N/A</v>
      </c>
      <c r="F102" s="317"/>
      <c r="G102" s="317"/>
    </row>
    <row r="103" x14ac:dyDescent="0.3">
      <c r="A103" s="207"/>
      <c r="B103" s="207"/>
      <c r="C103" s="207"/>
      <c r="D103" s="97">
        <v>3</v>
      </c>
      <c r="E103" s="221" t="e">
        <f t="shared" si="1"/>
        <v>#N/A</v>
      </c>
      <c r="F103" s="317"/>
      <c r="G103" s="317"/>
    </row>
    <row r="104" x14ac:dyDescent="0.3">
      <c r="A104" s="207"/>
      <c r="B104" s="207"/>
      <c r="C104" s="207"/>
      <c r="D104" s="97">
        <v>3</v>
      </c>
      <c r="E104" s="221" t="e">
        <f t="shared" si="1"/>
        <v>#N/A</v>
      </c>
      <c r="F104" s="317"/>
      <c r="G104" s="317"/>
    </row>
    <row r="105" x14ac:dyDescent="0.3">
      <c r="A105" s="207"/>
      <c r="B105" s="207"/>
      <c r="C105" s="207"/>
      <c r="D105" s="97">
        <v>3</v>
      </c>
      <c r="E105" s="221" t="e">
        <f t="shared" si="1"/>
        <v>#N/A</v>
      </c>
      <c r="F105" s="317"/>
      <c r="G105" s="317"/>
    </row>
    <row r="106" x14ac:dyDescent="0.3">
      <c r="A106" s="207"/>
      <c r="B106" s="207"/>
      <c r="C106" s="207"/>
      <c r="D106" s="97">
        <v>3</v>
      </c>
      <c r="E106" s="221" t="e">
        <f t="shared" si="1"/>
        <v>#N/A</v>
      </c>
      <c r="F106" s="317"/>
      <c r="G106" s="317"/>
    </row>
    <row r="107" x14ac:dyDescent="0.3">
      <c r="A107" s="207"/>
      <c r="B107" s="207"/>
      <c r="C107" s="207"/>
      <c r="D107" s="97">
        <v>3</v>
      </c>
      <c r="E107" s="221" t="e">
        <f t="shared" si="1"/>
        <v>#N/A</v>
      </c>
      <c r="F107" s="317"/>
      <c r="G107" s="317"/>
    </row>
    <row r="108" x14ac:dyDescent="0.3">
      <c r="A108" s="207"/>
      <c r="B108" s="207"/>
      <c r="C108" s="207"/>
      <c r="D108" s="97">
        <v>3</v>
      </c>
      <c r="E108" s="221" t="e">
        <f t="shared" si="1"/>
        <v>#N/A</v>
      </c>
      <c r="F108" s="317"/>
      <c r="G108" s="317"/>
    </row>
    <row r="109" x14ac:dyDescent="0.3">
      <c r="A109" s="207"/>
      <c r="B109" s="207"/>
      <c r="C109" s="207"/>
      <c r="D109" s="97">
        <v>3</v>
      </c>
      <c r="E109" s="221" t="e">
        <f t="shared" si="1"/>
        <v>#N/A</v>
      </c>
      <c r="F109" s="317"/>
      <c r="G109" s="317"/>
    </row>
    <row r="110" x14ac:dyDescent="0.3">
      <c r="A110" s="207"/>
      <c r="B110" s="207"/>
      <c r="C110" s="207"/>
      <c r="D110" s="97">
        <v>3</v>
      </c>
      <c r="E110" s="221" t="e">
        <f t="shared" si="1"/>
        <v>#N/A</v>
      </c>
      <c r="F110" s="317"/>
      <c r="G110" s="317"/>
    </row>
    <row r="111" x14ac:dyDescent="0.3">
      <c r="A111" s="207"/>
      <c r="B111" s="207"/>
      <c r="C111" s="207"/>
      <c r="D111" s="97">
        <v>3</v>
      </c>
      <c r="E111" s="221" t="e">
        <f t="shared" si="1"/>
        <v>#N/A</v>
      </c>
      <c r="F111" s="317"/>
      <c r="G111" s="317"/>
    </row>
    <row r="112" x14ac:dyDescent="0.3">
      <c r="A112" s="207"/>
      <c r="B112" s="207"/>
      <c r="C112" s="207"/>
      <c r="D112" s="97"/>
      <c r="E112" s="221"/>
      <c r="F112" s="317"/>
      <c r="G112" s="317"/>
    </row>
    <row r="113" x14ac:dyDescent="0.3">
      <c r="A113" s="207"/>
      <c r="B113" s="207" t="s">
        <v>61</v>
      </c>
      <c r="C113" s="207" t="s">
        <v>64</v>
      </c>
      <c r="D113" s="97">
        <v>5</v>
      </c>
      <c r="E113" s="221">
        <f>VLOOKUP(I55,A160:BG217, 8, FALSE)</f>
        <v>0</v>
      </c>
      <c r="F113" s="317">
        <f t="shared" ref="F113:G115" si="2">D113</f>
        <v>5</v>
      </c>
      <c r="G113" s="318">
        <f t="shared" si="2"/>
        <v>0</v>
      </c>
    </row>
    <row r="114" x14ac:dyDescent="0.3">
      <c r="A114" s="207"/>
      <c r="B114" s="207"/>
      <c r="C114" s="207" t="s">
        <v>65</v>
      </c>
      <c r="D114" s="97">
        <v>5</v>
      </c>
      <c r="E114" s="221">
        <f>VLOOKUP(I55,A160:BG217, 7, FALSE)</f>
        <v>0</v>
      </c>
      <c r="F114" s="317">
        <f t="shared" si="2"/>
        <v>5</v>
      </c>
      <c r="G114" s="318">
        <f t="shared" si="2"/>
        <v>0</v>
      </c>
    </row>
    <row r="115" x14ac:dyDescent="0.3">
      <c r="A115" s="207"/>
      <c r="B115" s="207" t="s">
        <v>66</v>
      </c>
      <c r="C115" s="207" t="s">
        <v>69</v>
      </c>
      <c r="D115" s="97">
        <v>6</v>
      </c>
      <c r="E115" s="221">
        <f>VLOOKUP(I55,A160:BG217, 9, FALSE)</f>
        <v>0</v>
      </c>
      <c r="F115" s="317">
        <f t="shared" si="2"/>
        <v>6</v>
      </c>
      <c r="G115" s="318">
        <f t="shared" si="2"/>
        <v>0</v>
      </c>
    </row>
    <row r="116" x14ac:dyDescent="0.3">
      <c r="A116" s="207"/>
      <c r="B116" s="207"/>
      <c r="C116" s="207"/>
      <c r="D116" s="97">
        <v>6</v>
      </c>
      <c r="E116" s="221">
        <f>VLOOKUP(I55,A160:BG217, 10, FALSE)</f>
        <v>0</v>
      </c>
      <c r="F116" s="317"/>
      <c r="G116" s="317"/>
    </row>
    <row r="117" x14ac:dyDescent="0.3">
      <c r="A117" s="207"/>
      <c r="B117" s="207"/>
      <c r="C117" s="207"/>
      <c r="D117" s="97">
        <v>6</v>
      </c>
      <c r="E117" s="221">
        <f>VLOOKUP(I55,A160:BG217, 11, FALSE)</f>
        <v>0</v>
      </c>
      <c r="F117" s="317"/>
      <c r="G117" s="317"/>
    </row>
    <row r="118" x14ac:dyDescent="0.3">
      <c r="A118" s="207"/>
      <c r="B118" s="207"/>
      <c r="C118" s="207"/>
      <c r="D118" s="97">
        <v>6</v>
      </c>
      <c r="E118" s="221">
        <f>VLOOKUP(I55,A160:BG217, 12, FALSE)</f>
        <v>0</v>
      </c>
      <c r="F118" s="317"/>
      <c r="G118" s="317"/>
    </row>
    <row r="119" x14ac:dyDescent="0.3">
      <c r="A119" s="207"/>
      <c r="B119" s="207"/>
      <c r="C119" s="207" t="s">
        <v>70</v>
      </c>
      <c r="D119" s="97">
        <v>6</v>
      </c>
      <c r="E119" s="221">
        <f>VLOOKUP(I55,A160:BG217, 13, FALSE)</f>
        <v>0</v>
      </c>
      <c r="F119" s="317">
        <f t="shared" ref="F119:G121" si="3">D119</f>
        <v>6</v>
      </c>
      <c r="G119" s="318">
        <f t="shared" si="3"/>
        <v>0</v>
      </c>
    </row>
    <row r="120" x14ac:dyDescent="0.3">
      <c r="A120" s="207"/>
      <c r="B120" s="207" t="s">
        <v>62</v>
      </c>
      <c r="C120" s="207" t="s">
        <v>67</v>
      </c>
      <c r="D120" s="97">
        <v>7</v>
      </c>
      <c r="E120" s="221">
        <f>VLOOKUP($I$55,$A$160:$BG$217,ROW()-70, FALSE)</f>
        <v>0</v>
      </c>
      <c r="F120" s="317">
        <f t="shared" si="3"/>
        <v>7</v>
      </c>
      <c r="G120" s="318">
        <f t="shared" si="3"/>
        <v>0</v>
      </c>
      <c r="I120" s="212" t="s">
        <v>211</v>
      </c>
    </row>
    <row r="121" x14ac:dyDescent="0.3">
      <c r="A121" s="207"/>
      <c r="B121" s="207"/>
      <c r="C121" s="207" t="s">
        <v>68</v>
      </c>
      <c r="D121" s="97">
        <v>7</v>
      </c>
      <c r="E121" s="97">
        <f>VLOOKUP($I$55,$A$160:$BG$217,ROW()-70, FALSE)</f>
        <v>0</v>
      </c>
      <c r="F121" s="317">
        <f t="shared" si="3"/>
        <v>7</v>
      </c>
      <c r="G121" s="318">
        <f t="shared" si="3"/>
        <v>0</v>
      </c>
      <c r="I121" s="212" t="s">
        <v>212</v>
      </c>
    </row>
    <row r="122" x14ac:dyDescent="0.3">
      <c r="A122" s="207"/>
      <c r="B122" s="207"/>
      <c r="C122" s="207" t="s">
        <v>388</v>
      </c>
      <c r="D122" s="97">
        <v>7</v>
      </c>
      <c r="E122" s="97" t="e">
        <f>IF(VLOOKUP($I$55,$A$160:$BG$217, ROW()-108, FALSE)&gt;0, VLOOKUP($I$55,$A$160:$BG$217, ROW()-108, FALSE), NA())</f>
        <v>#N/A</v>
      </c>
      <c r="F122" s="317"/>
      <c r="G122" s="317"/>
    </row>
    <row r="123" x14ac:dyDescent="0.3">
      <c r="A123" s="207"/>
      <c r="B123" s="207"/>
      <c r="C123" s="207" t="s">
        <v>388</v>
      </c>
      <c r="D123" s="97">
        <v>7</v>
      </c>
      <c r="E123" s="97" t="e">
        <f t="shared" ref="E123:E157" si="4">IF(VLOOKUP($I$55,$A$160:$BG$217, ROW()-108, FALSE)&gt;0, VLOOKUP($I$55,$A$160:$BG$217, ROW()-108, FALSE), NA())</f>
        <v>#N/A</v>
      </c>
      <c r="F123" s="317"/>
      <c r="G123" s="317"/>
    </row>
    <row r="124" x14ac:dyDescent="0.3">
      <c r="A124" s="207"/>
      <c r="B124" s="207"/>
      <c r="C124" s="207" t="s">
        <v>388</v>
      </c>
      <c r="D124" s="97">
        <v>7</v>
      </c>
      <c r="E124" s="97" t="e">
        <f t="shared" si="4"/>
        <v>#N/A</v>
      </c>
      <c r="F124" s="317"/>
      <c r="G124" s="317"/>
    </row>
    <row r="125" x14ac:dyDescent="0.3">
      <c r="A125" s="207"/>
      <c r="B125" s="207"/>
      <c r="C125" s="207" t="s">
        <v>388</v>
      </c>
      <c r="D125" s="97">
        <v>7</v>
      </c>
      <c r="E125" s="97" t="e">
        <f t="shared" si="4"/>
        <v>#N/A</v>
      </c>
      <c r="F125" s="317"/>
      <c r="G125" s="317"/>
    </row>
    <row r="126" x14ac:dyDescent="0.3">
      <c r="A126" s="207"/>
      <c r="B126" s="207"/>
      <c r="C126" s="207" t="s">
        <v>388</v>
      </c>
      <c r="D126" s="97">
        <v>7</v>
      </c>
      <c r="E126" s="97" t="e">
        <f t="shared" si="4"/>
        <v>#N/A</v>
      </c>
      <c r="F126" s="317"/>
      <c r="G126" s="317"/>
    </row>
    <row r="127" x14ac:dyDescent="0.3">
      <c r="A127" s="207"/>
      <c r="B127" s="207"/>
      <c r="C127" s="207" t="s">
        <v>388</v>
      </c>
      <c r="D127" s="97">
        <v>7</v>
      </c>
      <c r="E127" s="97" t="e">
        <f t="shared" si="4"/>
        <v>#N/A</v>
      </c>
      <c r="F127" s="317"/>
      <c r="G127" s="317"/>
    </row>
    <row r="128" x14ac:dyDescent="0.3">
      <c r="A128" s="207"/>
      <c r="B128" s="207"/>
      <c r="C128" s="207" t="s">
        <v>388</v>
      </c>
      <c r="D128" s="97">
        <v>7</v>
      </c>
      <c r="E128" s="97" t="e">
        <f t="shared" si="4"/>
        <v>#N/A</v>
      </c>
      <c r="F128" s="317"/>
      <c r="G128" s="317"/>
    </row>
    <row r="129" x14ac:dyDescent="0.3">
      <c r="A129" s="207"/>
      <c r="B129" s="207"/>
      <c r="C129" s="207" t="s">
        <v>388</v>
      </c>
      <c r="D129" s="97">
        <v>7</v>
      </c>
      <c r="E129" s="97" t="e">
        <f t="shared" si="4"/>
        <v>#N/A</v>
      </c>
      <c r="F129" s="317"/>
      <c r="G129" s="317"/>
    </row>
    <row r="130" x14ac:dyDescent="0.3">
      <c r="A130" s="207"/>
      <c r="B130" s="207"/>
      <c r="C130" s="207" t="s">
        <v>388</v>
      </c>
      <c r="D130" s="97">
        <v>7</v>
      </c>
      <c r="E130" s="97" t="e">
        <f t="shared" si="4"/>
        <v>#N/A</v>
      </c>
      <c r="F130" s="317"/>
      <c r="G130" s="317"/>
    </row>
    <row r="131" x14ac:dyDescent="0.3">
      <c r="A131" s="207"/>
      <c r="B131" s="207"/>
      <c r="C131" s="207" t="s">
        <v>388</v>
      </c>
      <c r="D131" s="97">
        <v>7</v>
      </c>
      <c r="E131" s="97" t="e">
        <f t="shared" si="4"/>
        <v>#N/A</v>
      </c>
      <c r="F131" s="317"/>
      <c r="G131" s="317"/>
    </row>
    <row r="132" x14ac:dyDescent="0.3">
      <c r="A132" s="207"/>
      <c r="B132" s="207"/>
      <c r="C132" s="207" t="s">
        <v>388</v>
      </c>
      <c r="D132" s="97">
        <v>7</v>
      </c>
      <c r="E132" s="97" t="e">
        <f t="shared" si="4"/>
        <v>#N/A</v>
      </c>
      <c r="F132" s="317"/>
      <c r="G132" s="317"/>
    </row>
    <row r="133" x14ac:dyDescent="0.3">
      <c r="A133" s="207"/>
      <c r="B133" s="207"/>
      <c r="C133" s="207" t="s">
        <v>388</v>
      </c>
      <c r="D133" s="97">
        <v>7</v>
      </c>
      <c r="E133" s="97" t="e">
        <f t="shared" si="4"/>
        <v>#N/A</v>
      </c>
      <c r="F133" s="317"/>
      <c r="G133" s="317"/>
    </row>
    <row r="134" x14ac:dyDescent="0.3">
      <c r="A134" s="207"/>
      <c r="B134" s="207"/>
      <c r="C134" s="207" t="s">
        <v>388</v>
      </c>
      <c r="D134" s="97">
        <v>7</v>
      </c>
      <c r="E134" s="97" t="e">
        <f t="shared" si="4"/>
        <v>#N/A</v>
      </c>
      <c r="F134" s="317"/>
      <c r="G134" s="317"/>
    </row>
    <row r="135" x14ac:dyDescent="0.3">
      <c r="A135" s="207"/>
      <c r="B135" s="207"/>
      <c r="C135" s="207" t="s">
        <v>388</v>
      </c>
      <c r="D135" s="97">
        <v>7</v>
      </c>
      <c r="E135" s="97" t="e">
        <f t="shared" si="4"/>
        <v>#N/A</v>
      </c>
      <c r="F135" s="317"/>
      <c r="G135" s="317"/>
    </row>
    <row r="136" x14ac:dyDescent="0.3">
      <c r="A136" s="207"/>
      <c r="B136" s="207"/>
      <c r="C136" s="207" t="s">
        <v>388</v>
      </c>
      <c r="D136" s="97">
        <v>7</v>
      </c>
      <c r="E136" s="97" t="e">
        <f t="shared" si="4"/>
        <v>#N/A</v>
      </c>
      <c r="F136" s="317"/>
      <c r="G136" s="317"/>
    </row>
    <row r="137" x14ac:dyDescent="0.3">
      <c r="A137" s="207"/>
      <c r="B137" s="207"/>
      <c r="C137" s="207" t="s">
        <v>388</v>
      </c>
      <c r="D137" s="97">
        <v>7</v>
      </c>
      <c r="E137" s="97" t="e">
        <f t="shared" si="4"/>
        <v>#N/A</v>
      </c>
      <c r="F137" s="317"/>
      <c r="G137" s="317"/>
    </row>
    <row r="138" x14ac:dyDescent="0.3">
      <c r="A138" s="207"/>
      <c r="B138" s="207"/>
      <c r="C138" s="207" t="s">
        <v>388</v>
      </c>
      <c r="D138" s="97">
        <v>7</v>
      </c>
      <c r="E138" s="97" t="e">
        <f t="shared" si="4"/>
        <v>#N/A</v>
      </c>
      <c r="F138" s="317"/>
      <c r="G138" s="317"/>
    </row>
    <row r="139" x14ac:dyDescent="0.3">
      <c r="A139" s="207"/>
      <c r="B139" s="207"/>
      <c r="C139" s="207" t="s">
        <v>388</v>
      </c>
      <c r="D139" s="97">
        <v>7</v>
      </c>
      <c r="E139" s="97" t="e">
        <f t="shared" si="4"/>
        <v>#N/A</v>
      </c>
      <c r="F139" s="317"/>
      <c r="G139" s="317"/>
    </row>
    <row r="140" x14ac:dyDescent="0.3">
      <c r="A140" s="207"/>
      <c r="B140" s="207"/>
      <c r="C140" s="207" t="s">
        <v>388</v>
      </c>
      <c r="D140" s="97">
        <v>7</v>
      </c>
      <c r="E140" s="97" t="e">
        <f t="shared" si="4"/>
        <v>#N/A</v>
      </c>
      <c r="F140" s="317"/>
      <c r="G140" s="317"/>
    </row>
    <row r="141" x14ac:dyDescent="0.3">
      <c r="A141" s="207"/>
      <c r="B141" s="207"/>
      <c r="C141" s="207" t="s">
        <v>388</v>
      </c>
      <c r="D141" s="97">
        <v>7</v>
      </c>
      <c r="E141" s="97" t="e">
        <f t="shared" si="4"/>
        <v>#N/A</v>
      </c>
      <c r="F141" s="317"/>
      <c r="G141" s="317"/>
    </row>
    <row r="142" x14ac:dyDescent="0.3">
      <c r="A142" s="207"/>
      <c r="B142" s="207"/>
      <c r="C142" s="207" t="s">
        <v>388</v>
      </c>
      <c r="D142" s="97">
        <v>7</v>
      </c>
      <c r="E142" s="97" t="e">
        <f t="shared" si="4"/>
        <v>#N/A</v>
      </c>
      <c r="F142" s="317"/>
      <c r="G142" s="317"/>
    </row>
    <row r="143" x14ac:dyDescent="0.3">
      <c r="A143" s="207"/>
      <c r="B143" s="207"/>
      <c r="C143" s="207" t="s">
        <v>388</v>
      </c>
      <c r="D143" s="97">
        <v>7</v>
      </c>
      <c r="E143" s="97" t="e">
        <f t="shared" si="4"/>
        <v>#N/A</v>
      </c>
      <c r="F143" s="317"/>
      <c r="G143" s="317"/>
    </row>
    <row r="144" x14ac:dyDescent="0.3">
      <c r="A144" s="207"/>
      <c r="B144" s="207"/>
      <c r="C144" s="207" t="s">
        <v>388</v>
      </c>
      <c r="D144" s="97">
        <v>7</v>
      </c>
      <c r="E144" s="97" t="e">
        <f t="shared" si="4"/>
        <v>#N/A</v>
      </c>
      <c r="F144" s="317"/>
      <c r="G144" s="317"/>
    </row>
    <row r="145" x14ac:dyDescent="0.3">
      <c r="A145" s="207"/>
      <c r="B145" s="207"/>
      <c r="C145" s="207" t="s">
        <v>388</v>
      </c>
      <c r="D145" s="97">
        <v>7</v>
      </c>
      <c r="E145" s="97" t="e">
        <f t="shared" si="4"/>
        <v>#N/A</v>
      </c>
      <c r="F145" s="317"/>
      <c r="G145" s="317"/>
    </row>
    <row r="146" x14ac:dyDescent="0.3">
      <c r="A146" s="207"/>
      <c r="B146" s="207"/>
      <c r="C146" s="207" t="s">
        <v>388</v>
      </c>
      <c r="D146" s="97">
        <v>7</v>
      </c>
      <c r="E146" s="97" t="e">
        <f t="shared" si="4"/>
        <v>#N/A</v>
      </c>
      <c r="F146" s="317"/>
      <c r="G146" s="317"/>
    </row>
    <row r="147" x14ac:dyDescent="0.3">
      <c r="A147" s="207"/>
      <c r="B147" s="207"/>
      <c r="C147" s="207" t="s">
        <v>388</v>
      </c>
      <c r="D147" s="97">
        <v>7</v>
      </c>
      <c r="E147" s="97" t="e">
        <f t="shared" si="4"/>
        <v>#N/A</v>
      </c>
      <c r="F147" s="317"/>
      <c r="G147" s="317"/>
    </row>
    <row r="148" x14ac:dyDescent="0.3">
      <c r="A148" s="207"/>
      <c r="B148" s="207"/>
      <c r="C148" s="207" t="s">
        <v>388</v>
      </c>
      <c r="D148" s="97">
        <v>7</v>
      </c>
      <c r="E148" s="97" t="e">
        <f t="shared" si="4"/>
        <v>#N/A</v>
      </c>
      <c r="F148" s="317"/>
      <c r="G148" s="317"/>
    </row>
    <row r="149" x14ac:dyDescent="0.3">
      <c r="A149" s="207"/>
      <c r="B149" s="207"/>
      <c r="C149" s="207" t="s">
        <v>388</v>
      </c>
      <c r="D149" s="97">
        <v>7</v>
      </c>
      <c r="E149" s="97" t="e">
        <f t="shared" si="4"/>
        <v>#N/A</v>
      </c>
      <c r="F149" s="317"/>
      <c r="G149" s="317"/>
    </row>
    <row r="150" x14ac:dyDescent="0.3">
      <c r="A150" s="207"/>
      <c r="B150" s="207"/>
      <c r="C150" s="207" t="s">
        <v>388</v>
      </c>
      <c r="D150" s="97">
        <v>7</v>
      </c>
      <c r="E150" s="97" t="e">
        <f t="shared" si="4"/>
        <v>#N/A</v>
      </c>
      <c r="F150" s="317"/>
      <c r="G150" s="317"/>
    </row>
    <row r="151" x14ac:dyDescent="0.3">
      <c r="A151" s="207"/>
      <c r="B151" s="207"/>
      <c r="C151" s="207" t="s">
        <v>388</v>
      </c>
      <c r="D151" s="97">
        <v>7</v>
      </c>
      <c r="E151" s="97" t="e">
        <f t="shared" si="4"/>
        <v>#N/A</v>
      </c>
      <c r="F151" s="317"/>
      <c r="G151" s="317"/>
    </row>
    <row r="152" x14ac:dyDescent="0.3">
      <c r="A152" s="207"/>
      <c r="B152" s="207"/>
      <c r="C152" s="207" t="s">
        <v>388</v>
      </c>
      <c r="D152" s="97">
        <v>7</v>
      </c>
      <c r="E152" s="97" t="e">
        <f t="shared" si="4"/>
        <v>#N/A</v>
      </c>
      <c r="F152" s="317"/>
      <c r="G152" s="317"/>
    </row>
    <row r="153" x14ac:dyDescent="0.3">
      <c r="A153" s="207"/>
      <c r="B153" s="207"/>
      <c r="C153" s="207" t="s">
        <v>388</v>
      </c>
      <c r="D153" s="97">
        <v>7</v>
      </c>
      <c r="E153" s="97" t="e">
        <f t="shared" si="4"/>
        <v>#N/A</v>
      </c>
      <c r="F153" s="317"/>
      <c r="G153" s="317"/>
    </row>
    <row r="154" x14ac:dyDescent="0.3">
      <c r="A154" s="207"/>
      <c r="B154" s="207"/>
      <c r="C154" s="207" t="s">
        <v>388</v>
      </c>
      <c r="D154" s="97">
        <v>7</v>
      </c>
      <c r="E154" s="97" t="e">
        <f t="shared" si="4"/>
        <v>#N/A</v>
      </c>
      <c r="F154" s="317"/>
      <c r="G154" s="317"/>
    </row>
    <row r="155" x14ac:dyDescent="0.3">
      <c r="A155" s="207"/>
      <c r="B155" s="207"/>
      <c r="C155" s="207" t="s">
        <v>388</v>
      </c>
      <c r="D155" s="97">
        <v>7</v>
      </c>
      <c r="E155" s="97" t="e">
        <f t="shared" si="4"/>
        <v>#N/A</v>
      </c>
      <c r="F155" s="317"/>
      <c r="G155" s="317"/>
    </row>
    <row r="156" x14ac:dyDescent="0.3">
      <c r="A156" s="207"/>
      <c r="B156" s="207"/>
      <c r="C156" s="207" t="s">
        <v>388</v>
      </c>
      <c r="D156" s="97">
        <v>7</v>
      </c>
      <c r="E156" s="97" t="e">
        <f t="shared" si="4"/>
        <v>#N/A</v>
      </c>
      <c r="F156" s="317"/>
      <c r="G156" s="317"/>
    </row>
    <row r="157" x14ac:dyDescent="0.3">
      <c r="A157" s="207"/>
      <c r="B157" s="207"/>
      <c r="C157" s="207" t="s">
        <v>388</v>
      </c>
      <c r="D157" s="97">
        <v>7</v>
      </c>
      <c r="E157" s="97" t="e">
        <f t="shared" si="4"/>
        <v>#N/A</v>
      </c>
      <c r="F157" s="317"/>
      <c r="G157" s="317"/>
    </row>
    <row r="158" x14ac:dyDescent="0.3">
      <c r="A158" s="207"/>
      <c r="B158" s="207"/>
      <c r="C158" s="207"/>
      <c r="D158" s="97"/>
      <c r="E158" s="221"/>
      <c r="F158" s="317"/>
      <c r="G158" s="317"/>
    </row>
    <row r="160" x14ac:dyDescent="0.3">
      <c r="A160" s="213" t="s">
        <v>142</v>
      </c>
      <c r="B160" t="s">
        <v>143</v>
      </c>
      <c r="C160" t="s">
        <v>709</v>
      </c>
      <c r="D160" t="s">
        <v>710</v>
      </c>
      <c r="E160" t="s">
        <v>711</v>
      </c>
      <c r="F160" t="s">
        <v>712</v>
      </c>
      <c r="G160" t="s">
        <v>713</v>
      </c>
      <c r="H160" t="s">
        <v>714</v>
      </c>
      <c r="I160" t="s">
        <v>715</v>
      </c>
      <c r="J160" t="s">
        <v>716</v>
      </c>
      <c r="K160" t="s">
        <v>717</v>
      </c>
      <c r="L160" t="s">
        <v>718</v>
      </c>
      <c r="M160" t="s">
        <v>719</v>
      </c>
      <c r="N160" t="s">
        <v>720</v>
      </c>
      <c r="O160" t="s">
        <v>721</v>
      </c>
      <c r="P160" t="s">
        <v>722</v>
      </c>
      <c r="Q160" t="s">
        <v>723</v>
      </c>
      <c r="R160" t="s">
        <v>724</v>
      </c>
      <c r="S160" t="s">
        <v>725</v>
      </c>
      <c r="T160" t="s">
        <v>726</v>
      </c>
      <c r="U160" t="s">
        <v>727</v>
      </c>
      <c r="V160" t="s">
        <v>728</v>
      </c>
      <c r="W160" t="s">
        <v>729</v>
      </c>
      <c r="X160" t="s">
        <v>730</v>
      </c>
      <c r="Y160" t="s">
        <v>731</v>
      </c>
      <c r="Z160" t="s">
        <v>732</v>
      </c>
      <c r="AA160" t="s">
        <v>733</v>
      </c>
      <c r="AB160" t="s">
        <v>734</v>
      </c>
      <c r="AC160" t="s">
        <v>735</v>
      </c>
      <c r="AD160" t="s">
        <v>736</v>
      </c>
      <c r="AE160" t="s">
        <v>737</v>
      </c>
      <c r="AF160" t="s">
        <v>738</v>
      </c>
      <c r="AG160" t="s">
        <v>739</v>
      </c>
      <c r="AH160" t="s">
        <v>740</v>
      </c>
      <c r="AI160" t="s">
        <v>741</v>
      </c>
      <c r="AJ160" t="s">
        <v>742</v>
      </c>
      <c r="AK160" t="s">
        <v>743</v>
      </c>
      <c r="AL160" t="s">
        <v>744</v>
      </c>
      <c r="AM160" t="s">
        <v>745</v>
      </c>
      <c r="AN160" t="s">
        <v>746</v>
      </c>
      <c r="AO160" t="s">
        <v>747</v>
      </c>
      <c r="AP160" t="s">
        <v>748</v>
      </c>
      <c r="AQ160" t="s">
        <v>749</v>
      </c>
      <c r="AR160" t="s">
        <v>750</v>
      </c>
      <c r="AS160" t="s">
        <v>751</v>
      </c>
      <c r="AT160" t="s">
        <v>752</v>
      </c>
      <c r="AU160" t="s">
        <v>753</v>
      </c>
      <c r="AV160" t="s">
        <v>754</v>
      </c>
      <c r="AW160" t="s">
        <v>755</v>
      </c>
      <c r="AX160" t="s">
        <v>756</v>
      </c>
      <c r="AY160" t="s">
        <v>757</v>
      </c>
      <c r="AZ160" t="s">
        <v>758</v>
      </c>
      <c r="BA160" t="s">
        <v>762</v>
      </c>
      <c r="BB160" t="s">
        <v>766</v>
      </c>
      <c r="BC160" t="s">
        <v>808</v>
      </c>
      <c r="BD160" t="s">
        <v>767</v>
      </c>
      <c r="BE160" t="s">
        <v>805</v>
      </c>
    </row>
    <row r="161" x14ac:dyDescent="0.3">
      <c r="A161" s="7" t="s">
        <v>419</v>
      </c>
      <c r="B161" t="s">
        <v>420</v>
      </c>
      <c r="C161" s="4">
        <v>1</v>
      </c>
      <c r="D161" t="s">
        <v>820</v>
      </c>
      <c r="E161" t="s">
        <v>52</v>
      </c>
      <c r="F161" s="4">
        <v>0</v>
      </c>
      <c r="G161" s="4">
        <v>0</v>
      </c>
      <c r="H161" s="4">
        <v>0</v>
      </c>
      <c r="I161" s="4">
        <v>45.557221660458637</v>
      </c>
      <c r="J161" s="4">
        <v>29.27984210517932</v>
      </c>
      <c r="K161" s="4">
        <v>8.51207241433627</v>
      </c>
      <c r="L161" s="4">
        <v>4.1023265916161646</v>
      </c>
      <c r="M161" s="4">
        <v>7.9742656533963396</v>
      </c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t="s">
        <v>759</v>
      </c>
      <c r="BA161" t="s">
        <v>763</v>
      </c>
      <c r="BB161" t="s">
        <v>631</v>
      </c>
      <c r="BC161" t="s">
        <v>809</v>
      </c>
      <c r="BD161" t="s">
        <v>56</v>
      </c>
      <c r="BE161" t="s">
        <v>806</v>
      </c>
    </row>
    <row r="162" x14ac:dyDescent="0.3">
      <c r="A162" t="s">
        <v>422</v>
      </c>
      <c r="B162" t="s">
        <v>423</v>
      </c>
      <c r="C162" s="4">
        <v>1</v>
      </c>
      <c r="D162" t="s">
        <v>820</v>
      </c>
      <c r="E162" t="s">
        <v>52</v>
      </c>
      <c r="F162" s="4">
        <v>22.089651107788086</v>
      </c>
      <c r="G162" s="4">
        <v>59.190315246582031</v>
      </c>
      <c r="H162" s="4">
        <v>0.39649701118469238</v>
      </c>
      <c r="I162" s="4">
        <v>10.349809270951731</v>
      </c>
      <c r="J162" s="4">
        <v>9.2832331845622509</v>
      </c>
      <c r="K162" s="4">
        <v>8.4388630358803294</v>
      </c>
      <c r="L162" s="4">
        <v>3.9404758855629431</v>
      </c>
      <c r="M162" s="4">
        <v>2.0126665784780742</v>
      </c>
      <c r="N162" s="4">
        <v>21.631689071655273</v>
      </c>
      <c r="O162" s="4">
        <v>17.348239898681641</v>
      </c>
      <c r="P162" s="4">
        <v>0.24487000703811646</v>
      </c>
      <c r="Q162" s="4">
        <v>1.3105700016021729</v>
      </c>
      <c r="R162" s="4">
        <v>4.1927800178527832</v>
      </c>
      <c r="S162" s="4">
        <v>1.6926599740982056</v>
      </c>
      <c r="T162" s="4">
        <v>22.747049331665039</v>
      </c>
      <c r="U162" s="4">
        <v>6.9141898155212402</v>
      </c>
      <c r="V162" s="4">
        <v>15.156259536743164</v>
      </c>
      <c r="W162" s="4">
        <v>9.8397102355957031</v>
      </c>
      <c r="X162" s="4">
        <v>0.58114999532699585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>
        <v>22.747049331665039</v>
      </c>
      <c r="AY162" s="4">
        <v>0.24487000703811646</v>
      </c>
      <c r="AZ162" t="s">
        <v>760</v>
      </c>
      <c r="BA162" t="s">
        <v>763</v>
      </c>
      <c r="BB162" t="s">
        <v>631</v>
      </c>
      <c r="BC162" t="s">
        <v>810</v>
      </c>
      <c r="BD162" t="s">
        <v>56</v>
      </c>
      <c r="BE162" t="s">
        <v>806</v>
      </c>
    </row>
    <row r="163" x14ac:dyDescent="0.3">
      <c r="A163" t="s">
        <v>426</v>
      </c>
      <c r="B163" t="s">
        <v>427</v>
      </c>
      <c r="C163" s="4">
        <v>1</v>
      </c>
      <c r="D163" t="s">
        <v>820</v>
      </c>
      <c r="E163" t="s">
        <v>52</v>
      </c>
      <c r="F163" s="4">
        <v>2.3310015201568604</v>
      </c>
      <c r="G163" s="4">
        <v>10.660394668579102</v>
      </c>
      <c r="H163" s="4">
        <v>0</v>
      </c>
      <c r="I163" s="4">
        <v>69.486105236328228</v>
      </c>
      <c r="J163" s="4">
        <v>32.096934023373947</v>
      </c>
      <c r="K163" s="4">
        <v>6.2569903292045126</v>
      </c>
      <c r="L163" s="4">
        <v>0.58780171095260147</v>
      </c>
      <c r="M163" s="4">
        <v>0</v>
      </c>
      <c r="N163" s="4">
        <v>26.10215950012207</v>
      </c>
      <c r="O163" s="4">
        <v>30.289960861206055</v>
      </c>
      <c r="P163" s="4">
        <v>20.552879333496094</v>
      </c>
      <c r="Q163" s="4">
        <v>0.17765000462532043</v>
      </c>
      <c r="R163" s="4">
        <v>24.966409683227539</v>
      </c>
      <c r="S163" s="4">
        <v>33.749568939208984</v>
      </c>
      <c r="T163" s="4">
        <v>23.023099899291992</v>
      </c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>
        <v>33.749568939208984</v>
      </c>
      <c r="AY163" s="4">
        <v>0.17765000462532043</v>
      </c>
      <c r="AZ163" t="s">
        <v>759</v>
      </c>
      <c r="BA163" t="s">
        <v>763</v>
      </c>
      <c r="BB163" t="s">
        <v>631</v>
      </c>
      <c r="BC163" t="s">
        <v>811</v>
      </c>
      <c r="BD163" t="s">
        <v>56</v>
      </c>
      <c r="BE163" t="s">
        <v>806</v>
      </c>
    </row>
    <row r="164">
      <c r="A164" t="s">
        <v>432</v>
      </c>
      <c r="B164" t="s">
        <v>433</v>
      </c>
      <c r="C164" s="4">
        <v>1</v>
      </c>
      <c r="D164" t="s">
        <v>820</v>
      </c>
      <c r="E164" t="s">
        <v>52</v>
      </c>
      <c r="F164" s="4">
        <v>0</v>
      </c>
      <c r="G164" s="4">
        <v>0</v>
      </c>
      <c r="H164" s="4">
        <v>0</v>
      </c>
      <c r="I164" s="4">
        <v>11.915605802963849</v>
      </c>
      <c r="J164" s="4">
        <v>2.6099499308851342</v>
      </c>
      <c r="K164" s="4">
        <v>1.4488337245186149</v>
      </c>
      <c r="L164" s="4">
        <v>0.71090425519404632</v>
      </c>
      <c r="M164" s="4">
        <v>0</v>
      </c>
      <c r="N164" s="4">
        <v>6.5403900146484375</v>
      </c>
      <c r="O164" s="4">
        <v>2.4018399715423584</v>
      </c>
      <c r="P164" s="4">
        <v>5.0949101448059082</v>
      </c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>
        <v>6.5403900146484375</v>
      </c>
      <c r="AY164" s="4">
        <v>2.4018399715423584</v>
      </c>
      <c r="AZ164" t="s">
        <v>759</v>
      </c>
      <c r="BA164" t="s">
        <v>763</v>
      </c>
      <c r="BB164" t="s">
        <v>631</v>
      </c>
      <c r="BC164" t="s">
        <v>811</v>
      </c>
      <c r="BD164" t="s">
        <v>56</v>
      </c>
      <c r="BE164" t="s">
        <v>806</v>
      </c>
    </row>
    <row r="165">
      <c r="A165" t="s">
        <v>453</v>
      </c>
      <c r="B165" t="s">
        <v>454</v>
      </c>
      <c r="C165" s="4">
        <v>1</v>
      </c>
      <c r="D165" t="s">
        <v>820</v>
      </c>
      <c r="E165" t="s">
        <v>52</v>
      </c>
      <c r="F165" s="4">
        <v>37.683982849121094</v>
      </c>
      <c r="G165" s="4">
        <v>75.131866455078125</v>
      </c>
      <c r="H165" s="4">
        <v>10.822676658630371</v>
      </c>
      <c r="I165" s="4">
        <v>68.614246606199004</v>
      </c>
      <c r="J165" s="4">
        <v>70.875809373840582</v>
      </c>
      <c r="K165" s="4">
        <v>53.357081914134739</v>
      </c>
      <c r="L165" s="4">
        <v>11.243798791529651</v>
      </c>
      <c r="M165" s="4">
        <v>0.52341012900684469</v>
      </c>
      <c r="N165" s="4">
        <v>35.649009704589844</v>
      </c>
      <c r="O165" s="4">
        <v>46.749279022216797</v>
      </c>
      <c r="P165" s="4">
        <v>52.798229217529297</v>
      </c>
      <c r="Q165" s="4">
        <v>70.3040771484375</v>
      </c>
      <c r="R165" s="4">
        <v>73.305671691894531</v>
      </c>
      <c r="S165" s="4">
        <v>65.912147521972656</v>
      </c>
      <c r="T165" s="4">
        <v>72.69769287109375</v>
      </c>
      <c r="U165" s="4">
        <v>7.6702799797058105</v>
      </c>
      <c r="V165" s="4">
        <v>49.621570587158203</v>
      </c>
      <c r="W165" s="4">
        <v>5.0076899528503418</v>
      </c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>
        <v>73.305671691894531</v>
      </c>
      <c r="AY165" s="4">
        <v>5.0076899528503418</v>
      </c>
      <c r="AZ165" t="s">
        <v>760</v>
      </c>
      <c r="BA165" t="s">
        <v>763</v>
      </c>
      <c r="BB165" t="s">
        <v>631</v>
      </c>
      <c r="BC165" t="s">
        <v>812</v>
      </c>
      <c r="BD165" t="s">
        <v>56</v>
      </c>
      <c r="BE165" t="s">
        <v>806</v>
      </c>
    </row>
    <row r="166">
      <c r="A166" t="s">
        <v>471</v>
      </c>
      <c r="B166" t="s">
        <v>472</v>
      </c>
      <c r="C166" s="4">
        <v>1</v>
      </c>
      <c r="D166" t="s">
        <v>820</v>
      </c>
      <c r="E166" t="s">
        <v>52</v>
      </c>
      <c r="F166" s="4">
        <v>54.12322998046875</v>
      </c>
      <c r="G166" s="4">
        <v>90.466415405273438</v>
      </c>
      <c r="H166" s="4">
        <v>27.080085754394531</v>
      </c>
      <c r="I166" s="4">
        <v>89.205868809770351</v>
      </c>
      <c r="J166" s="4">
        <v>82.976135563480341</v>
      </c>
      <c r="K166" s="4">
        <v>58.006347808371949</v>
      </c>
      <c r="L166" s="4">
        <v>25.123755536250009</v>
      </c>
      <c r="M166" s="4">
        <v>7.1759780537717646</v>
      </c>
      <c r="N166" s="4">
        <v>53.892658233642578</v>
      </c>
      <c r="O166" s="4">
        <v>63.956470489501953</v>
      </c>
      <c r="P166" s="4">
        <v>18.318540573120117</v>
      </c>
      <c r="Q166" s="4">
        <v>63.1219482421875</v>
      </c>
      <c r="R166" s="4">
        <v>5.8557701110839844</v>
      </c>
      <c r="S166" s="4">
        <v>52.821849822998047</v>
      </c>
      <c r="T166" s="4">
        <v>50.340988159179688</v>
      </c>
      <c r="U166" s="4">
        <v>23.333770751953125</v>
      </c>
      <c r="V166" s="4">
        <v>36.023361206054688</v>
      </c>
      <c r="W166" s="4">
        <v>83.552818298339844</v>
      </c>
      <c r="X166" s="4">
        <v>57.794990539550781</v>
      </c>
      <c r="Y166" s="4">
        <v>61.221458435058594</v>
      </c>
      <c r="Z166" s="4">
        <v>30.701229095458984</v>
      </c>
      <c r="AA166" s="4">
        <v>82.354423522949219</v>
      </c>
      <c r="AB166" s="4">
        <v>64.861602783203125</v>
      </c>
      <c r="AC166" s="4">
        <v>71.088722229003906</v>
      </c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>
        <v>83.552818298339844</v>
      </c>
      <c r="AY166" s="4">
        <v>5.8557701110839844</v>
      </c>
      <c r="AZ166" t="s">
        <v>761</v>
      </c>
      <c r="BA166" t="s">
        <v>763</v>
      </c>
      <c r="BB166" t="s">
        <v>631</v>
      </c>
      <c r="BC166" t="s">
        <v>813</v>
      </c>
      <c r="BD166" t="s">
        <v>56</v>
      </c>
      <c r="BE166" t="s">
        <v>806</v>
      </c>
    </row>
    <row r="167">
      <c r="A167" t="s">
        <v>474</v>
      </c>
      <c r="B167" t="s">
        <v>475</v>
      </c>
      <c r="C167" s="4">
        <v>1</v>
      </c>
      <c r="D167" t="s">
        <v>820</v>
      </c>
      <c r="E167" t="s">
        <v>52</v>
      </c>
      <c r="F167" s="4">
        <v>85.89080810546875</v>
      </c>
      <c r="G167" s="4">
        <v>99.562530517578125</v>
      </c>
      <c r="H167" s="4">
        <v>61.727394104003906</v>
      </c>
      <c r="I167" s="4">
        <v>99.720263871511278</v>
      </c>
      <c r="J167" s="4">
        <v>99.625019195671385</v>
      </c>
      <c r="K167" s="4">
        <v>99.728294354993707</v>
      </c>
      <c r="L167" s="4">
        <v>93.470002294045784</v>
      </c>
      <c r="M167" s="4">
        <v>28.971580178073388</v>
      </c>
      <c r="N167" s="4">
        <v>92.638969421386719</v>
      </c>
      <c r="O167" s="4">
        <v>44.932041168212891</v>
      </c>
      <c r="P167" s="4">
        <v>84.560699462890625</v>
      </c>
      <c r="Q167" s="4">
        <v>87.43585205078125</v>
      </c>
      <c r="R167" s="4">
        <v>90.646942138671875</v>
      </c>
      <c r="S167" s="4">
        <v>94.321449279785156</v>
      </c>
      <c r="T167" s="4">
        <v>60.548789978027344</v>
      </c>
      <c r="U167" s="4">
        <v>99.806640625</v>
      </c>
      <c r="V167" s="4">
        <v>97.741241455078125</v>
      </c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>
        <v>99.806640625</v>
      </c>
      <c r="AY167" s="4">
        <v>44.932041168212891</v>
      </c>
      <c r="AZ167" t="s">
        <v>761</v>
      </c>
      <c r="BA167" t="s">
        <v>763</v>
      </c>
      <c r="BB167" t="s">
        <v>631</v>
      </c>
      <c r="BC167" t="s">
        <v>814</v>
      </c>
      <c r="BD167" t="s">
        <v>56</v>
      </c>
      <c r="BE167" t="s">
        <v>806</v>
      </c>
    </row>
    <row r="168">
      <c r="A168" t="s">
        <v>484</v>
      </c>
      <c r="B168" t="s">
        <v>485</v>
      </c>
      <c r="C168" s="4">
        <v>1</v>
      </c>
      <c r="D168" t="s">
        <v>820</v>
      </c>
      <c r="E168" t="s">
        <v>52</v>
      </c>
      <c r="F168" s="4">
        <v>1.4662487506866455</v>
      </c>
      <c r="G168" s="4">
        <v>4.3738584518432617</v>
      </c>
      <c r="H168" s="4">
        <v>0</v>
      </c>
      <c r="I168" s="4">
        <v>11.133648021832419</v>
      </c>
      <c r="J168" s="4">
        <v>0.82327862407817198</v>
      </c>
      <c r="K168" s="4">
        <v>0</v>
      </c>
      <c r="L168" s="4">
        <v>0</v>
      </c>
      <c r="M168" s="4">
        <v>0</v>
      </c>
      <c r="N168" s="4">
        <v>1.9022400379180908</v>
      </c>
      <c r="O168" s="4">
        <v>4.9688901901245117</v>
      </c>
      <c r="P168" s="4">
        <v>0.046700000762939453</v>
      </c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>
        <v>4.9688901901245117</v>
      </c>
      <c r="AY168" s="4">
        <v>0.046700000762939453</v>
      </c>
      <c r="AZ168" t="s">
        <v>759</v>
      </c>
      <c r="BA168" t="s">
        <v>763</v>
      </c>
      <c r="BB168" t="s">
        <v>631</v>
      </c>
      <c r="BC168" t="s">
        <v>815</v>
      </c>
      <c r="BD168" t="s">
        <v>56</v>
      </c>
      <c r="BE168" t="s">
        <v>806</v>
      </c>
    </row>
    <row r="169">
      <c r="A169" t="s">
        <v>492</v>
      </c>
      <c r="B169" t="s">
        <v>493</v>
      </c>
      <c r="C169" s="4">
        <v>1</v>
      </c>
      <c r="D169" t="s">
        <v>820</v>
      </c>
      <c r="E169" t="s">
        <v>52</v>
      </c>
      <c r="F169" s="4">
        <v>13.399205207824707</v>
      </c>
      <c r="G169" s="4">
        <v>31.712594985961914</v>
      </c>
      <c r="H169" s="4">
        <v>0</v>
      </c>
      <c r="I169" s="4">
        <v>23.1492782290786</v>
      </c>
      <c r="J169" s="4">
        <v>8.4369320178464626</v>
      </c>
      <c r="K169" s="4">
        <v>3.9336802962094599</v>
      </c>
      <c r="L169" s="4">
        <v>1.5471832178559339</v>
      </c>
      <c r="M169" s="4">
        <v>0.21008080231933299</v>
      </c>
      <c r="N169" s="4">
        <v>9.5264701843261719</v>
      </c>
      <c r="O169" s="4">
        <v>15.435110092163086</v>
      </c>
      <c r="P169" s="4">
        <v>9.1981801986694336</v>
      </c>
      <c r="Q169" s="4">
        <v>1.0092500448226929</v>
      </c>
      <c r="R169" s="4">
        <v>3.5246999263763428</v>
      </c>
      <c r="S169" s="4">
        <v>19.713169097900391</v>
      </c>
      <c r="T169" s="4">
        <v>2.7053101062774658</v>
      </c>
      <c r="U169" s="4">
        <v>10.477029800415039</v>
      </c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>
        <v>19.713169097900391</v>
      </c>
      <c r="AY169" s="4">
        <v>1.0092500448226929</v>
      </c>
      <c r="AZ169" t="s">
        <v>759</v>
      </c>
      <c r="BA169" t="s">
        <v>763</v>
      </c>
      <c r="BB169" t="s">
        <v>631</v>
      </c>
      <c r="BC169" t="s">
        <v>816</v>
      </c>
      <c r="BD169" t="s">
        <v>56</v>
      </c>
      <c r="BE169" t="s">
        <v>806</v>
      </c>
    </row>
    <row r="170">
      <c r="A170" t="s">
        <v>498</v>
      </c>
      <c r="B170" t="s">
        <v>499</v>
      </c>
      <c r="C170" s="4">
        <v>1</v>
      </c>
      <c r="D170" t="s">
        <v>820</v>
      </c>
      <c r="E170" t="s">
        <v>52</v>
      </c>
      <c r="F170" s="4">
        <v>44.945610046386719</v>
      </c>
      <c r="G170" s="4">
        <v>65.194709777832031</v>
      </c>
      <c r="H170" s="4">
        <v>17.613588333129883</v>
      </c>
      <c r="I170" s="4">
        <v>58.006969891387861</v>
      </c>
      <c r="J170" s="4">
        <v>59.807657387405357</v>
      </c>
      <c r="K170" s="4">
        <v>53.973547073436947</v>
      </c>
      <c r="L170" s="4">
        <v>42.467711754501202</v>
      </c>
      <c r="M170" s="4">
        <v>16.69192008244076</v>
      </c>
      <c r="N170" s="4">
        <v>54.1986083984375</v>
      </c>
      <c r="O170" s="4">
        <v>7.8215298652648926</v>
      </c>
      <c r="P170" s="4">
        <v>57.71343994140625</v>
      </c>
      <c r="Q170" s="4">
        <v>52.887958526611328</v>
      </c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>
        <v>57.71343994140625</v>
      </c>
      <c r="AY170" s="4">
        <v>7.8215298652648926</v>
      </c>
      <c r="AZ170" t="s">
        <v>759</v>
      </c>
      <c r="BA170" t="s">
        <v>763</v>
      </c>
      <c r="BB170" t="s">
        <v>631</v>
      </c>
      <c r="BC170" t="s">
        <v>811</v>
      </c>
      <c r="BD170" t="s">
        <v>56</v>
      </c>
      <c r="BE170" t="s">
        <v>806</v>
      </c>
    </row>
    <row r="171">
      <c r="A171" t="s">
        <v>505</v>
      </c>
      <c r="B171" t="s">
        <v>506</v>
      </c>
      <c r="C171" s="4">
        <v>1</v>
      </c>
      <c r="D171" t="s">
        <v>820</v>
      </c>
      <c r="E171" t="s">
        <v>52</v>
      </c>
      <c r="F171" s="4">
        <v>2.3301751613616943</v>
      </c>
      <c r="G171" s="4">
        <v>0</v>
      </c>
      <c r="H171" s="4">
        <v>4.1653413772583008</v>
      </c>
      <c r="I171" s="4">
        <v>16.60447732347987</v>
      </c>
      <c r="J171" s="4">
        <v>5.6589158024613218</v>
      </c>
      <c r="K171" s="4">
        <v>2.7550836182307719</v>
      </c>
      <c r="L171" s="4">
        <v>0</v>
      </c>
      <c r="M171" s="4">
        <v>0</v>
      </c>
      <c r="N171" s="4">
        <v>0.67664998769760132</v>
      </c>
      <c r="O171" s="4">
        <v>11.94657039642334</v>
      </c>
      <c r="P171" s="4">
        <v>2.9786500930786133</v>
      </c>
      <c r="Q171" s="4">
        <v>4.7073397636413574</v>
      </c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>
        <v>11.94657039642334</v>
      </c>
      <c r="AY171" s="4">
        <v>0.67664998769760132</v>
      </c>
      <c r="AZ171" t="s">
        <v>759</v>
      </c>
      <c r="BA171" t="s">
        <v>763</v>
      </c>
      <c r="BB171" t="s">
        <v>631</v>
      </c>
      <c r="BC171" t="s">
        <v>814</v>
      </c>
      <c r="BD171" t="s">
        <v>56</v>
      </c>
      <c r="BE171" t="s">
        <v>806</v>
      </c>
    </row>
    <row r="172">
      <c r="A172" t="s">
        <v>511</v>
      </c>
      <c r="B172" t="s">
        <v>512</v>
      </c>
      <c r="C172" s="4">
        <v>1</v>
      </c>
      <c r="D172" t="s">
        <v>820</v>
      </c>
      <c r="E172" t="s">
        <v>52</v>
      </c>
      <c r="F172" s="4">
        <v>84.669319152832031</v>
      </c>
      <c r="G172" s="4">
        <v>99.059555053710938</v>
      </c>
      <c r="H172" s="4">
        <v>45.726825714111328</v>
      </c>
      <c r="I172" s="4">
        <v>99.235180876641778</v>
      </c>
      <c r="J172" s="4">
        <v>98.480663890234695</v>
      </c>
      <c r="K172" s="4">
        <v>99.169528038321531</v>
      </c>
      <c r="L172" s="4">
        <v>93.082771506474586</v>
      </c>
      <c r="M172" s="4">
        <v>41.125951354544377</v>
      </c>
      <c r="N172" s="4">
        <v>93.36065673828125</v>
      </c>
      <c r="O172" s="4">
        <v>23.759979248046875</v>
      </c>
      <c r="P172" s="4">
        <v>91.921310424804688</v>
      </c>
      <c r="Q172" s="4">
        <v>93.784088134765625</v>
      </c>
      <c r="R172" s="4">
        <v>88.472129821777344</v>
      </c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>
        <v>93.784088134765625</v>
      </c>
      <c r="AY172" s="4">
        <v>23.759979248046875</v>
      </c>
      <c r="AZ172" t="s">
        <v>761</v>
      </c>
      <c r="BA172" t="s">
        <v>763</v>
      </c>
      <c r="BB172" t="s">
        <v>631</v>
      </c>
      <c r="BC172" t="s">
        <v>817</v>
      </c>
      <c r="BD172" t="s">
        <v>56</v>
      </c>
      <c r="BE172" t="s">
        <v>806</v>
      </c>
    </row>
    <row r="173">
      <c r="A173" t="s">
        <v>522</v>
      </c>
      <c r="B173" t="s">
        <v>523</v>
      </c>
      <c r="C173" s="4">
        <v>1</v>
      </c>
      <c r="D173" t="s">
        <v>820</v>
      </c>
      <c r="E173" t="s">
        <v>52</v>
      </c>
      <c r="F173" s="4">
        <v>70.173355102539063</v>
      </c>
      <c r="G173" s="4">
        <v>96.760414123535156</v>
      </c>
      <c r="H173" s="4">
        <v>44.78485107421875</v>
      </c>
      <c r="I173" s="4">
        <v>98.153010728530234</v>
      </c>
      <c r="J173" s="4">
        <v>97.988940304564011</v>
      </c>
      <c r="K173" s="4">
        <v>92.939853741631978</v>
      </c>
      <c r="L173" s="4">
        <v>65.467429781361759</v>
      </c>
      <c r="M173" s="4">
        <v>29.277148876579801</v>
      </c>
      <c r="N173" s="4">
        <v>98.207229614257813</v>
      </c>
      <c r="O173" s="4">
        <v>17.090330123901367</v>
      </c>
      <c r="P173" s="4">
        <v>45.789371490478516</v>
      </c>
      <c r="Q173" s="4">
        <v>88.662437438964844</v>
      </c>
      <c r="R173" s="4">
        <v>81.064590454101563</v>
      </c>
      <c r="S173" s="4">
        <v>88.07659912109375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>
        <v>98.207229614257813</v>
      </c>
      <c r="AY173" s="4">
        <v>17.090330123901367</v>
      </c>
      <c r="AZ173" t="s">
        <v>761</v>
      </c>
      <c r="BA173" t="s">
        <v>763</v>
      </c>
      <c r="BB173" t="s">
        <v>631</v>
      </c>
      <c r="BC173" t="s">
        <v>818</v>
      </c>
      <c r="BD173" t="s">
        <v>56</v>
      </c>
      <c r="BE173" t="s">
        <v>806</v>
      </c>
    </row>
    <row r="174">
      <c r="A174" t="s">
        <v>525</v>
      </c>
      <c r="B174" t="s">
        <v>526</v>
      </c>
      <c r="C174" s="4">
        <v>1</v>
      </c>
      <c r="D174" t="s">
        <v>820</v>
      </c>
      <c r="E174" t="s">
        <v>52</v>
      </c>
      <c r="F174" s="4">
        <v>46.489028930664063</v>
      </c>
      <c r="G174" s="4">
        <v>90.920028686523438</v>
      </c>
      <c r="H174" s="4">
        <v>26.756040573120117</v>
      </c>
      <c r="I174" s="4">
        <v>84.265439421900297</v>
      </c>
      <c r="J174" s="4">
        <v>58.342605331447103</v>
      </c>
      <c r="K174" s="4">
        <v>34.247103660631097</v>
      </c>
      <c r="L174" s="4">
        <v>23.97070310531296</v>
      </c>
      <c r="M174" s="4">
        <v>6.0263510335803474</v>
      </c>
      <c r="N174" s="4">
        <v>53.137748718261719</v>
      </c>
      <c r="O174" s="4">
        <v>32.0023193359375</v>
      </c>
      <c r="P174" s="4">
        <v>40.890590667724609</v>
      </c>
      <c r="Q174" s="4">
        <v>37.979358673095703</v>
      </c>
      <c r="R174" s="4">
        <v>50.256790161132813</v>
      </c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>
        <v>53.137748718261719</v>
      </c>
      <c r="AY174" s="4">
        <v>32.0023193359375</v>
      </c>
      <c r="AZ174" t="s">
        <v>759</v>
      </c>
      <c r="BA174" t="s">
        <v>763</v>
      </c>
      <c r="BB174" t="s">
        <v>631</v>
      </c>
      <c r="BC174" t="s">
        <v>811</v>
      </c>
      <c r="BD174" t="s">
        <v>56</v>
      </c>
      <c r="BE174" t="s">
        <v>806</v>
      </c>
    </row>
    <row r="175">
      <c r="A175" t="s">
        <v>638</v>
      </c>
      <c r="B175" t="s">
        <v>676</v>
      </c>
      <c r="C175" s="4"/>
      <c r="D175" t="s">
        <v>820</v>
      </c>
      <c r="E175" t="s">
        <v>52</v>
      </c>
      <c r="F175" s="4">
        <v>0</v>
      </c>
      <c r="G175" s="4">
        <v>0</v>
      </c>
      <c r="H175" s="4">
        <v>0</v>
      </c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t="s">
        <v>759</v>
      </c>
      <c r="BA175" t="s">
        <v>764</v>
      </c>
      <c r="BB175" t="s">
        <v>631</v>
      </c>
      <c r="BC175" t="s">
        <v>708</v>
      </c>
      <c r="BD175" t="s">
        <v>56</v>
      </c>
      <c r="BE175" t="s">
        <v>807</v>
      </c>
    </row>
    <row r="176">
      <c r="A176" t="s">
        <v>653</v>
      </c>
      <c r="B176" t="s">
        <v>691</v>
      </c>
      <c r="C176" s="4"/>
      <c r="D176" t="s">
        <v>820</v>
      </c>
      <c r="E176" t="s">
        <v>52</v>
      </c>
      <c r="F176" s="4">
        <v>1.0379620790481567</v>
      </c>
      <c r="G176" s="4">
        <v>0.27472874522209167</v>
      </c>
      <c r="H176" s="4">
        <v>1.5885189771652222</v>
      </c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t="s">
        <v>759</v>
      </c>
      <c r="BA176" t="s">
        <v>764</v>
      </c>
      <c r="BB176" t="s">
        <v>631</v>
      </c>
      <c r="BC176" t="s">
        <v>708</v>
      </c>
      <c r="BD176" t="s">
        <v>56</v>
      </c>
      <c r="BE176" t="s">
        <v>807</v>
      </c>
    </row>
    <row r="177">
      <c r="A177" t="s">
        <v>633</v>
      </c>
      <c r="B177" t="s">
        <v>671</v>
      </c>
      <c r="C177" s="4"/>
      <c r="D177" t="s">
        <v>820</v>
      </c>
      <c r="E177" t="s">
        <v>52</v>
      </c>
      <c r="F177" s="4">
        <v>54.890720367431641</v>
      </c>
      <c r="G177" s="4">
        <v>81.818733215332031</v>
      </c>
      <c r="H177" s="4">
        <v>33.162143707275391</v>
      </c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t="s">
        <v>760</v>
      </c>
      <c r="BA177" t="s">
        <v>763</v>
      </c>
      <c r="BB177" t="s">
        <v>631</v>
      </c>
      <c r="BC177" t="s">
        <v>708</v>
      </c>
      <c r="BD177" t="s">
        <v>56</v>
      </c>
      <c r="BE177" t="s">
        <v>807</v>
      </c>
    </row>
    <row r="178">
      <c r="A178" t="s">
        <v>656</v>
      </c>
      <c r="B178" t="s">
        <v>694</v>
      </c>
      <c r="C178" s="4"/>
      <c r="D178" t="s">
        <v>820</v>
      </c>
      <c r="E178" t="s">
        <v>52</v>
      </c>
      <c r="F178" s="4">
        <v>0</v>
      </c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t="s">
        <v>759</v>
      </c>
      <c r="BA178" t="s">
        <v>764</v>
      </c>
      <c r="BB178" t="s">
        <v>631</v>
      </c>
      <c r="BC178" t="s">
        <v>708</v>
      </c>
      <c r="BD178" t="s">
        <v>56</v>
      </c>
      <c r="BE178" t="s">
        <v>807</v>
      </c>
    </row>
    <row r="179">
      <c r="A179" t="s">
        <v>646</v>
      </c>
      <c r="B179" t="s">
        <v>684</v>
      </c>
      <c r="C179" s="4"/>
      <c r="D179" t="s">
        <v>820</v>
      </c>
      <c r="E179" t="s">
        <v>52</v>
      </c>
      <c r="F179" s="4">
        <v>0</v>
      </c>
      <c r="G179" s="4">
        <v>69.895317077636719</v>
      </c>
      <c r="H179" s="4">
        <v>6.5500268936157227</v>
      </c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t="s">
        <v>759</v>
      </c>
      <c r="BA179" t="s">
        <v>763</v>
      </c>
      <c r="BB179" t="s">
        <v>631</v>
      </c>
      <c r="BC179" t="s">
        <v>708</v>
      </c>
      <c r="BD179" t="s">
        <v>56</v>
      </c>
      <c r="BE179" t="s">
        <v>807</v>
      </c>
    </row>
    <row r="180">
      <c r="A180" t="s">
        <v>637</v>
      </c>
      <c r="B180" t="s">
        <v>675</v>
      </c>
      <c r="C180" s="4"/>
      <c r="D180" t="s">
        <v>820</v>
      </c>
      <c r="E180" t="s">
        <v>52</v>
      </c>
      <c r="F180" s="4">
        <v>5.3075165748596191</v>
      </c>
      <c r="G180" s="4">
        <v>7.7066950798034668</v>
      </c>
      <c r="H180" s="4">
        <v>3.4728755950927734</v>
      </c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t="s">
        <v>759</v>
      </c>
      <c r="BA180" t="s">
        <v>763</v>
      </c>
      <c r="BB180" t="s">
        <v>631</v>
      </c>
      <c r="BC180" t="s">
        <v>708</v>
      </c>
      <c r="BD180" t="s">
        <v>56</v>
      </c>
      <c r="BE180" t="s">
        <v>807</v>
      </c>
    </row>
    <row r="181">
      <c r="A181" t="s">
        <v>657</v>
      </c>
      <c r="B181" t="s">
        <v>695</v>
      </c>
      <c r="C181" s="4"/>
      <c r="D181" t="s">
        <v>820</v>
      </c>
      <c r="E181" t="s">
        <v>52</v>
      </c>
      <c r="F181" s="4">
        <v>0</v>
      </c>
      <c r="G181" s="4">
        <v>0</v>
      </c>
      <c r="H181" s="4">
        <v>0</v>
      </c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t="s">
        <v>760</v>
      </c>
      <c r="BA181" t="s">
        <v>764</v>
      </c>
      <c r="BB181" t="s">
        <v>631</v>
      </c>
      <c r="BC181" t="s">
        <v>708</v>
      </c>
      <c r="BD181" t="s">
        <v>56</v>
      </c>
      <c r="BE181" t="s">
        <v>807</v>
      </c>
    </row>
    <row r="182">
      <c r="A182" t="s">
        <v>649</v>
      </c>
      <c r="B182" t="s">
        <v>687</v>
      </c>
      <c r="C182" s="4"/>
      <c r="D182" t="s">
        <v>820</v>
      </c>
      <c r="E182" t="s">
        <v>52</v>
      </c>
      <c r="F182" s="4">
        <v>1.4192734956741333</v>
      </c>
      <c r="G182" s="4">
        <v>3.152416467666626</v>
      </c>
      <c r="H182" s="4">
        <v>0.80000001192092896</v>
      </c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t="s">
        <v>759</v>
      </c>
      <c r="BA182" t="s">
        <v>764</v>
      </c>
      <c r="BB182" t="s">
        <v>631</v>
      </c>
      <c r="BC182" t="s">
        <v>708</v>
      </c>
      <c r="BD182" t="s">
        <v>56</v>
      </c>
      <c r="BE182" t="s">
        <v>807</v>
      </c>
    </row>
    <row r="183">
      <c r="A183" t="s">
        <v>645</v>
      </c>
      <c r="B183" t="s">
        <v>683</v>
      </c>
      <c r="C183" s="4"/>
      <c r="D183" t="s">
        <v>820</v>
      </c>
      <c r="E183" t="s">
        <v>52</v>
      </c>
      <c r="F183" s="4">
        <v>0</v>
      </c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t="s">
        <v>759</v>
      </c>
      <c r="BA183" t="s">
        <v>764</v>
      </c>
      <c r="BB183" t="s">
        <v>631</v>
      </c>
      <c r="BC183" t="s">
        <v>708</v>
      </c>
      <c r="BD183" t="s">
        <v>56</v>
      </c>
      <c r="BE183" t="s">
        <v>807</v>
      </c>
    </row>
    <row r="184">
      <c r="A184" t="s">
        <v>640</v>
      </c>
      <c r="B184" t="s">
        <v>678</v>
      </c>
      <c r="C184" s="4"/>
      <c r="D184" t="s">
        <v>820</v>
      </c>
      <c r="E184" t="s">
        <v>52</v>
      </c>
      <c r="F184" s="4">
        <v>7.8239750862121582</v>
      </c>
      <c r="G184" s="4">
        <v>25.010311126708984</v>
      </c>
      <c r="H184" s="4">
        <v>0</v>
      </c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t="s">
        <v>759</v>
      </c>
      <c r="BA184" t="s">
        <v>764</v>
      </c>
      <c r="BB184" t="s">
        <v>631</v>
      </c>
      <c r="BC184" t="s">
        <v>708</v>
      </c>
      <c r="BD184" t="s">
        <v>56</v>
      </c>
      <c r="BE184" t="s">
        <v>807</v>
      </c>
    </row>
    <row r="185">
      <c r="A185" t="s">
        <v>658</v>
      </c>
      <c r="B185" t="s">
        <v>696</v>
      </c>
      <c r="C185" s="4"/>
      <c r="D185" t="s">
        <v>820</v>
      </c>
      <c r="E185" t="s">
        <v>52</v>
      </c>
      <c r="F185" s="4">
        <v>14.44284725189209</v>
      </c>
      <c r="G185" s="4">
        <v>79.1038818359375</v>
      </c>
      <c r="H185" s="4">
        <v>3.3218288421630859</v>
      </c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t="s">
        <v>759</v>
      </c>
      <c r="BA185" t="s">
        <v>764</v>
      </c>
      <c r="BB185" t="s">
        <v>631</v>
      </c>
      <c r="BC185" t="s">
        <v>708</v>
      </c>
      <c r="BD185" t="s">
        <v>56</v>
      </c>
      <c r="BE185" t="s">
        <v>807</v>
      </c>
    </row>
    <row r="186">
      <c r="A186" t="s">
        <v>648</v>
      </c>
      <c r="B186" t="s">
        <v>686</v>
      </c>
      <c r="C186" s="4"/>
      <c r="D186" t="s">
        <v>820</v>
      </c>
      <c r="E186" t="s">
        <v>52</v>
      </c>
      <c r="F186" s="4">
        <v>0.38884612917900085</v>
      </c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t="s">
        <v>759</v>
      </c>
      <c r="BA186" t="s">
        <v>764</v>
      </c>
      <c r="BB186" t="s">
        <v>631</v>
      </c>
      <c r="BC186" t="s">
        <v>708</v>
      </c>
      <c r="BD186" t="s">
        <v>56</v>
      </c>
      <c r="BE186" t="s">
        <v>807</v>
      </c>
    </row>
    <row r="187">
      <c r="A187" t="s">
        <v>661</v>
      </c>
      <c r="B187" t="s">
        <v>699</v>
      </c>
      <c r="C187" s="4"/>
      <c r="D187" t="s">
        <v>820</v>
      </c>
      <c r="E187" t="s">
        <v>52</v>
      </c>
      <c r="F187" s="4">
        <v>0</v>
      </c>
      <c r="G187" s="4">
        <v>0</v>
      </c>
      <c r="H187" s="4">
        <v>0</v>
      </c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t="s">
        <v>759</v>
      </c>
      <c r="BA187" t="s">
        <v>764</v>
      </c>
      <c r="BB187" t="s">
        <v>631</v>
      </c>
      <c r="BC187" t="s">
        <v>708</v>
      </c>
      <c r="BD187" t="s">
        <v>56</v>
      </c>
      <c r="BE187" t="s">
        <v>807</v>
      </c>
    </row>
    <row r="188">
      <c r="A188" t="s">
        <v>668</v>
      </c>
      <c r="B188" t="s">
        <v>706</v>
      </c>
      <c r="C188" s="4"/>
      <c r="D188" t="s">
        <v>820</v>
      </c>
      <c r="E188" t="s">
        <v>52</v>
      </c>
      <c r="F188" s="4">
        <v>0</v>
      </c>
      <c r="G188" s="4">
        <v>0</v>
      </c>
      <c r="H188" s="4">
        <v>0</v>
      </c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t="s">
        <v>759</v>
      </c>
      <c r="BA188" t="s">
        <v>764</v>
      </c>
      <c r="BB188" t="s">
        <v>631</v>
      </c>
      <c r="BC188" t="s">
        <v>708</v>
      </c>
      <c r="BD188" t="s">
        <v>56</v>
      </c>
      <c r="BE188" t="s">
        <v>807</v>
      </c>
    </row>
    <row r="189">
      <c r="A189" t="s">
        <v>636</v>
      </c>
      <c r="B189" t="s">
        <v>674</v>
      </c>
      <c r="C189" s="4"/>
      <c r="D189" t="s">
        <v>820</v>
      </c>
      <c r="E189" t="s">
        <v>52</v>
      </c>
      <c r="F189" s="4">
        <v>0.49265819787979126</v>
      </c>
      <c r="G189" s="4">
        <v>38.877178192138672</v>
      </c>
      <c r="H189" s="4">
        <v>9.6287469863891602</v>
      </c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t="s">
        <v>759</v>
      </c>
      <c r="BA189" t="s">
        <v>764</v>
      </c>
      <c r="BB189" t="s">
        <v>631</v>
      </c>
      <c r="BC189" t="s">
        <v>708</v>
      </c>
      <c r="BD189" t="s">
        <v>56</v>
      </c>
      <c r="BE189" t="s">
        <v>807</v>
      </c>
    </row>
    <row r="190">
      <c r="A190" t="s">
        <v>665</v>
      </c>
      <c r="B190" t="s">
        <v>703</v>
      </c>
      <c r="C190" s="4"/>
      <c r="D190" t="s">
        <v>820</v>
      </c>
      <c r="E190" t="s">
        <v>52</v>
      </c>
      <c r="F190" s="4">
        <v>0</v>
      </c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t="s">
        <v>759</v>
      </c>
      <c r="BA190" t="s">
        <v>764</v>
      </c>
      <c r="BB190" t="s">
        <v>631</v>
      </c>
      <c r="BC190" t="s">
        <v>708</v>
      </c>
      <c r="BD190" t="s">
        <v>56</v>
      </c>
      <c r="BE190" t="s">
        <v>807</v>
      </c>
    </row>
    <row r="191">
      <c r="A191" t="s">
        <v>647</v>
      </c>
      <c r="B191" t="s">
        <v>685</v>
      </c>
      <c r="C191" s="4"/>
      <c r="D191" t="s">
        <v>820</v>
      </c>
      <c r="E191" t="s">
        <v>52</v>
      </c>
      <c r="F191" s="4">
        <v>6.3840394020080566</v>
      </c>
      <c r="G191" s="4">
        <v>11.339059829711914</v>
      </c>
      <c r="H191" s="4">
        <v>3.4673252105712891</v>
      </c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t="s">
        <v>759</v>
      </c>
      <c r="BA191" t="s">
        <v>764</v>
      </c>
      <c r="BB191" t="s">
        <v>631</v>
      </c>
      <c r="BC191" t="s">
        <v>708</v>
      </c>
      <c r="BD191" t="s">
        <v>56</v>
      </c>
      <c r="BE191" t="s">
        <v>807</v>
      </c>
    </row>
    <row r="192">
      <c r="A192" t="s">
        <v>655</v>
      </c>
      <c r="B192" t="s">
        <v>693</v>
      </c>
      <c r="C192" s="4"/>
      <c r="D192" t="s">
        <v>820</v>
      </c>
      <c r="E192" t="s">
        <v>52</v>
      </c>
      <c r="F192" s="4">
        <v>0</v>
      </c>
      <c r="G192" s="4">
        <v>0</v>
      </c>
      <c r="H192" s="4">
        <v>0</v>
      </c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t="s">
        <v>760</v>
      </c>
      <c r="BA192" t="s">
        <v>765</v>
      </c>
      <c r="BB192" t="s">
        <v>631</v>
      </c>
      <c r="BC192" t="s">
        <v>708</v>
      </c>
      <c r="BD192" t="s">
        <v>56</v>
      </c>
      <c r="BE192" t="s">
        <v>807</v>
      </c>
    </row>
    <row r="193">
      <c r="A193" t="s">
        <v>641</v>
      </c>
      <c r="B193" t="s">
        <v>679</v>
      </c>
      <c r="C193" s="4"/>
      <c r="D193" t="s">
        <v>820</v>
      </c>
      <c r="E193" t="s">
        <v>52</v>
      </c>
      <c r="F193" s="4">
        <v>5.2136745452880859</v>
      </c>
      <c r="G193" s="4">
        <v>5.8400001525878906</v>
      </c>
      <c r="H193" s="4">
        <v>4.9470863342285156</v>
      </c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t="s">
        <v>759</v>
      </c>
      <c r="BA193" t="s">
        <v>764</v>
      </c>
      <c r="BB193" t="s">
        <v>631</v>
      </c>
      <c r="BC193" t="s">
        <v>708</v>
      </c>
      <c r="BD193" t="s">
        <v>56</v>
      </c>
      <c r="BE193" t="s">
        <v>807</v>
      </c>
    </row>
    <row r="194">
      <c r="A194" t="s">
        <v>642</v>
      </c>
      <c r="B194" t="s">
        <v>680</v>
      </c>
      <c r="C194" s="4"/>
      <c r="D194" t="s">
        <v>820</v>
      </c>
      <c r="E194" t="s">
        <v>52</v>
      </c>
      <c r="F194" s="4">
        <v>0.68872761726379395</v>
      </c>
      <c r="G194" s="4">
        <v>2.1573295593261719</v>
      </c>
      <c r="H194" s="4">
        <v>0</v>
      </c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t="s">
        <v>759</v>
      </c>
      <c r="BA194" t="s">
        <v>764</v>
      </c>
      <c r="BB194" t="s">
        <v>631</v>
      </c>
      <c r="BC194" t="s">
        <v>708</v>
      </c>
      <c r="BD194" t="s">
        <v>56</v>
      </c>
      <c r="BE194" t="s">
        <v>807</v>
      </c>
    </row>
    <row r="195">
      <c r="A195" t="s">
        <v>639</v>
      </c>
      <c r="B195" t="s">
        <v>677</v>
      </c>
      <c r="C195" s="4"/>
      <c r="D195" t="s">
        <v>820</v>
      </c>
      <c r="E195" t="s">
        <v>52</v>
      </c>
      <c r="F195" s="4">
        <v>2.2389492988586426</v>
      </c>
      <c r="G195" s="4">
        <v>6.8924679756164551</v>
      </c>
      <c r="H195" s="4">
        <v>0</v>
      </c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t="s">
        <v>759</v>
      </c>
      <c r="BA195" t="s">
        <v>764</v>
      </c>
      <c r="BB195" t="s">
        <v>631</v>
      </c>
      <c r="BC195" t="s">
        <v>708</v>
      </c>
      <c r="BD195" t="s">
        <v>56</v>
      </c>
      <c r="BE195" t="s">
        <v>807</v>
      </c>
    </row>
    <row r="196">
      <c r="A196" t="s">
        <v>659</v>
      </c>
      <c r="B196" t="s">
        <v>697</v>
      </c>
      <c r="C196" s="4"/>
      <c r="D196" t="s">
        <v>820</v>
      </c>
      <c r="E196" t="s">
        <v>52</v>
      </c>
      <c r="F196" s="4">
        <v>0</v>
      </c>
      <c r="G196" s="4">
        <v>0</v>
      </c>
      <c r="H196" s="4">
        <v>0</v>
      </c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t="s">
        <v>759</v>
      </c>
      <c r="BA196" t="s">
        <v>764</v>
      </c>
      <c r="BB196" t="s">
        <v>631</v>
      </c>
      <c r="BC196" t="s">
        <v>708</v>
      </c>
      <c r="BD196" t="s">
        <v>56</v>
      </c>
      <c r="BE196" t="s">
        <v>807</v>
      </c>
    </row>
    <row r="197">
      <c r="A197" t="s">
        <v>669</v>
      </c>
      <c r="B197" t="s">
        <v>707</v>
      </c>
      <c r="C197" s="4"/>
      <c r="D197" t="s">
        <v>820</v>
      </c>
      <c r="E197" t="s">
        <v>52</v>
      </c>
      <c r="F197" s="4">
        <v>0</v>
      </c>
      <c r="G197" s="4">
        <v>0</v>
      </c>
      <c r="H197" s="4">
        <v>0</v>
      </c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t="s">
        <v>759</v>
      </c>
      <c r="BA197" t="s">
        <v>764</v>
      </c>
      <c r="BB197" t="s">
        <v>631</v>
      </c>
      <c r="BC197" t="s">
        <v>708</v>
      </c>
      <c r="BD197" t="s">
        <v>56</v>
      </c>
      <c r="BE197" t="s">
        <v>807</v>
      </c>
    </row>
    <row r="198">
      <c r="A198" t="s">
        <v>666</v>
      </c>
      <c r="B198" t="s">
        <v>704</v>
      </c>
      <c r="C198" s="4"/>
      <c r="D198" t="s">
        <v>820</v>
      </c>
      <c r="E198" t="s">
        <v>52</v>
      </c>
      <c r="F198" s="4">
        <v>0</v>
      </c>
      <c r="G198" s="4"/>
      <c r="H198" s="4">
        <v>0</v>
      </c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t="s">
        <v>759</v>
      </c>
      <c r="BA198" t="s">
        <v>764</v>
      </c>
      <c r="BB198" t="s">
        <v>631</v>
      </c>
      <c r="BC198" t="s">
        <v>708</v>
      </c>
      <c r="BD198" t="s">
        <v>56</v>
      </c>
      <c r="BE198" t="s">
        <v>807</v>
      </c>
    </row>
    <row r="199">
      <c r="A199" t="s">
        <v>663</v>
      </c>
      <c r="B199" t="s">
        <v>701</v>
      </c>
      <c r="C199" s="4"/>
      <c r="D199" t="s">
        <v>820</v>
      </c>
      <c r="E199" t="s">
        <v>52</v>
      </c>
      <c r="F199" s="4">
        <v>0.00058261991944164038</v>
      </c>
      <c r="G199" s="4">
        <v>0.0065294201485812664</v>
      </c>
      <c r="H199" s="4">
        <v>0</v>
      </c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t="s">
        <v>759</v>
      </c>
      <c r="BA199" t="s">
        <v>764</v>
      </c>
      <c r="BB199" t="s">
        <v>631</v>
      </c>
      <c r="BC199" t="s">
        <v>708</v>
      </c>
      <c r="BD199" t="s">
        <v>56</v>
      </c>
      <c r="BE199" t="s">
        <v>807</v>
      </c>
    </row>
    <row r="200">
      <c r="A200" t="s">
        <v>651</v>
      </c>
      <c r="B200" t="s">
        <v>689</v>
      </c>
      <c r="C200" s="4"/>
      <c r="D200" t="s">
        <v>820</v>
      </c>
      <c r="E200" t="s">
        <v>52</v>
      </c>
      <c r="F200" s="4">
        <v>2.1995775699615479</v>
      </c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t="s">
        <v>759</v>
      </c>
      <c r="BA200" t="s">
        <v>764</v>
      </c>
      <c r="BB200" t="s">
        <v>631</v>
      </c>
      <c r="BC200" t="s">
        <v>708</v>
      </c>
      <c r="BD200" t="s">
        <v>56</v>
      </c>
      <c r="BE200" t="s">
        <v>807</v>
      </c>
    </row>
    <row r="201">
      <c r="A201" t="s">
        <v>654</v>
      </c>
      <c r="B201" t="s">
        <v>692</v>
      </c>
      <c r="C201" s="4"/>
      <c r="D201" t="s">
        <v>820</v>
      </c>
      <c r="E201" t="s">
        <v>52</v>
      </c>
      <c r="F201" s="4">
        <v>3.6462585926055908</v>
      </c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t="s">
        <v>759</v>
      </c>
      <c r="BA201" t="s">
        <v>764</v>
      </c>
      <c r="BB201" t="s">
        <v>631</v>
      </c>
      <c r="BC201" t="s">
        <v>708</v>
      </c>
      <c r="BD201" t="s">
        <v>56</v>
      </c>
      <c r="BE201" t="s">
        <v>807</v>
      </c>
    </row>
    <row r="202">
      <c r="A202" t="s">
        <v>643</v>
      </c>
      <c r="B202" t="s">
        <v>681</v>
      </c>
      <c r="C202" s="4"/>
      <c r="D202" t="s">
        <v>820</v>
      </c>
      <c r="E202" t="s">
        <v>52</v>
      </c>
      <c r="F202" s="4">
        <v>5.8401265144348145</v>
      </c>
      <c r="G202" s="4">
        <v>9.4565572738647461</v>
      </c>
      <c r="H202" s="4">
        <v>3.8628695011138916</v>
      </c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t="s">
        <v>759</v>
      </c>
      <c r="BA202" t="s">
        <v>764</v>
      </c>
      <c r="BB202" t="s">
        <v>631</v>
      </c>
      <c r="BC202" t="s">
        <v>708</v>
      </c>
      <c r="BD202" t="s">
        <v>56</v>
      </c>
      <c r="BE202" t="s">
        <v>807</v>
      </c>
    </row>
    <row r="203">
      <c r="A203" t="s">
        <v>635</v>
      </c>
      <c r="B203" t="s">
        <v>673</v>
      </c>
      <c r="C203" s="4"/>
      <c r="D203" t="s">
        <v>820</v>
      </c>
      <c r="E203" t="s">
        <v>52</v>
      </c>
      <c r="F203" s="4">
        <v>31.732820510864258</v>
      </c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t="s">
        <v>759</v>
      </c>
      <c r="BA203" t="s">
        <v>763</v>
      </c>
      <c r="BB203" t="s">
        <v>631</v>
      </c>
      <c r="BC203" t="s">
        <v>708</v>
      </c>
      <c r="BD203" t="s">
        <v>56</v>
      </c>
      <c r="BE203" t="s">
        <v>807</v>
      </c>
    </row>
    <row r="204">
      <c r="A204" t="s">
        <v>632</v>
      </c>
      <c r="B204" t="s">
        <v>672</v>
      </c>
      <c r="C204" s="4"/>
      <c r="D204" t="s">
        <v>820</v>
      </c>
      <c r="E204" t="s">
        <v>52</v>
      </c>
      <c r="F204" s="4">
        <v>9.1473178863525391</v>
      </c>
      <c r="G204" s="4">
        <v>25.806600570678711</v>
      </c>
      <c r="H204" s="4">
        <v>3.3825392723083496</v>
      </c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t="s">
        <v>759</v>
      </c>
      <c r="BA204" t="s">
        <v>763</v>
      </c>
      <c r="BB204" t="s">
        <v>631</v>
      </c>
      <c r="BC204" t="s">
        <v>708</v>
      </c>
      <c r="BD204" t="s">
        <v>56</v>
      </c>
      <c r="BE204" t="s">
        <v>807</v>
      </c>
    </row>
    <row r="205">
      <c r="A205" t="s">
        <v>667</v>
      </c>
      <c r="B205" t="s">
        <v>705</v>
      </c>
      <c r="C205" s="4"/>
      <c r="D205" t="s">
        <v>820</v>
      </c>
      <c r="E205" t="s">
        <v>52</v>
      </c>
      <c r="F205" s="4">
        <v>0</v>
      </c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t="s">
        <v>759</v>
      </c>
      <c r="BA205" t="s">
        <v>764</v>
      </c>
      <c r="BB205" t="s">
        <v>631</v>
      </c>
      <c r="BC205" t="s">
        <v>708</v>
      </c>
      <c r="BD205" t="s">
        <v>56</v>
      </c>
      <c r="BE205" t="s">
        <v>807</v>
      </c>
    </row>
    <row r="206">
      <c r="A206" t="s">
        <v>660</v>
      </c>
      <c r="B206" t="s">
        <v>698</v>
      </c>
      <c r="C206" s="4"/>
      <c r="D206" t="s">
        <v>820</v>
      </c>
      <c r="E206" t="s">
        <v>52</v>
      </c>
      <c r="F206" s="4">
        <v>4.0421085357666016</v>
      </c>
      <c r="G206" s="4">
        <v>5.5972909927368164</v>
      </c>
      <c r="H206" s="4">
        <v>2.703981876373291</v>
      </c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t="s">
        <v>759</v>
      </c>
      <c r="BA206" t="s">
        <v>764</v>
      </c>
      <c r="BB206" t="s">
        <v>631</v>
      </c>
      <c r="BC206" t="s">
        <v>708</v>
      </c>
      <c r="BD206" t="s">
        <v>56</v>
      </c>
      <c r="BE206" t="s">
        <v>807</v>
      </c>
    </row>
    <row r="207">
      <c r="A207" t="s">
        <v>650</v>
      </c>
      <c r="B207" t="s">
        <v>688</v>
      </c>
      <c r="C207" s="4"/>
      <c r="D207" t="s">
        <v>820</v>
      </c>
      <c r="E207" t="s">
        <v>52</v>
      </c>
      <c r="F207" s="4">
        <v>13.048019409179688</v>
      </c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t="s">
        <v>759</v>
      </c>
      <c r="BA207" t="s">
        <v>764</v>
      </c>
      <c r="BB207" t="s">
        <v>631</v>
      </c>
      <c r="BC207" t="s">
        <v>708</v>
      </c>
      <c r="BD207" t="s">
        <v>56</v>
      </c>
      <c r="BE207" t="s">
        <v>807</v>
      </c>
    </row>
    <row r="208">
      <c r="A208" t="s">
        <v>652</v>
      </c>
      <c r="B208" t="s">
        <v>690</v>
      </c>
      <c r="C208" s="4"/>
      <c r="D208" t="s">
        <v>820</v>
      </c>
      <c r="E208" t="s">
        <v>52</v>
      </c>
      <c r="F208" s="4">
        <v>0</v>
      </c>
      <c r="G208" s="4">
        <v>0</v>
      </c>
      <c r="H208" s="4">
        <v>0</v>
      </c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t="s">
        <v>759</v>
      </c>
      <c r="BA208" t="s">
        <v>764</v>
      </c>
      <c r="BB208" t="s">
        <v>631</v>
      </c>
      <c r="BC208" t="s">
        <v>708</v>
      </c>
      <c r="BD208" t="s">
        <v>56</v>
      </c>
      <c r="BE208" t="s">
        <v>807</v>
      </c>
    </row>
    <row r="209">
      <c r="A209" t="s">
        <v>662</v>
      </c>
      <c r="B209" t="s">
        <v>700</v>
      </c>
      <c r="C209" s="4"/>
      <c r="D209" t="s">
        <v>820</v>
      </c>
      <c r="E209" t="s">
        <v>52</v>
      </c>
      <c r="F209" s="4">
        <v>1.8730751276016235</v>
      </c>
      <c r="G209" s="4">
        <v>0.79133200645446777</v>
      </c>
      <c r="H209" s="4">
        <v>2.0326316356658936</v>
      </c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t="s">
        <v>759</v>
      </c>
      <c r="BA209" t="s">
        <v>764</v>
      </c>
      <c r="BB209" t="s">
        <v>631</v>
      </c>
      <c r="BC209" t="s">
        <v>708</v>
      </c>
      <c r="BD209" t="s">
        <v>56</v>
      </c>
      <c r="BE209" t="s">
        <v>807</v>
      </c>
    </row>
    <row r="210">
      <c r="A210" t="s">
        <v>644</v>
      </c>
      <c r="B210" t="s">
        <v>682</v>
      </c>
      <c r="C210" s="4"/>
      <c r="D210" t="s">
        <v>820</v>
      </c>
      <c r="E210" t="s">
        <v>52</v>
      </c>
      <c r="F210" s="4">
        <v>1.1782766580581665</v>
      </c>
      <c r="G210" s="4">
        <v>4.4905548095703125</v>
      </c>
      <c r="H210" s="4">
        <v>0</v>
      </c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t="s">
        <v>759</v>
      </c>
      <c r="BA210" t="s">
        <v>764</v>
      </c>
      <c r="BB210" t="s">
        <v>631</v>
      </c>
      <c r="BC210" t="s">
        <v>708</v>
      </c>
      <c r="BD210" t="s">
        <v>56</v>
      </c>
      <c r="BE210" t="s">
        <v>807</v>
      </c>
    </row>
    <row r="211">
      <c r="A211" t="s">
        <v>520</v>
      </c>
      <c r="B211" t="s">
        <v>521</v>
      </c>
      <c r="C211" s="4"/>
      <c r="D211" t="s">
        <v>820</v>
      </c>
      <c r="E211" t="s">
        <v>52</v>
      </c>
      <c r="F211" s="4">
        <v>1.4107956886291504</v>
      </c>
      <c r="G211" s="4">
        <v>4.710237979888916</v>
      </c>
      <c r="H211" s="4">
        <v>0.28999999165534973</v>
      </c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t="s">
        <v>760</v>
      </c>
      <c r="BA211" t="s">
        <v>763</v>
      </c>
      <c r="BB211" t="s">
        <v>631</v>
      </c>
      <c r="BC211" t="s">
        <v>708</v>
      </c>
      <c r="BD211" t="s">
        <v>56</v>
      </c>
      <c r="BE211" t="s">
        <v>807</v>
      </c>
    </row>
    <row r="212">
      <c r="A212" t="s">
        <v>664</v>
      </c>
      <c r="B212" t="s">
        <v>702</v>
      </c>
      <c r="C212" s="4"/>
      <c r="D212" t="s">
        <v>820</v>
      </c>
      <c r="E212" t="s">
        <v>52</v>
      </c>
      <c r="F212" s="4">
        <v>0.080820649862289429</v>
      </c>
      <c r="G212" s="4">
        <v>0.41779536008834839</v>
      </c>
      <c r="H212" s="4">
        <v>0.012500000186264515</v>
      </c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t="s">
        <v>759</v>
      </c>
      <c r="BA212" t="s">
        <v>764</v>
      </c>
      <c r="BB212" t="s">
        <v>631</v>
      </c>
      <c r="BC212" t="s">
        <v>708</v>
      </c>
      <c r="BD212" t="s">
        <v>56</v>
      </c>
      <c r="BE212" t="s">
        <v>807</v>
      </c>
    </row>
    <row r="213">
      <c r="A213" t="s">
        <v>634</v>
      </c>
      <c r="B213" t="s">
        <v>670</v>
      </c>
      <c r="C213" s="4"/>
      <c r="D213" t="s">
        <v>820</v>
      </c>
      <c r="E213" t="s">
        <v>52</v>
      </c>
      <c r="F213" s="4">
        <v>76.800338745117188</v>
      </c>
      <c r="G213" s="4">
        <v>99.525001525878906</v>
      </c>
      <c r="H213" s="4">
        <v>54.570178985595703</v>
      </c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t="s">
        <v>761</v>
      </c>
      <c r="BA213" t="s">
        <v>763</v>
      </c>
      <c r="BB213" t="s">
        <v>631</v>
      </c>
      <c r="BC213" t="s">
        <v>708</v>
      </c>
      <c r="BD213" t="s">
        <v>56</v>
      </c>
      <c r="BE213" t="s">
        <v>807</v>
      </c>
    </row>
    <row r="214">
      <c r="A214" t="s">
        <v>708</v>
      </c>
      <c r="B214" t="s">
        <v>708</v>
      </c>
      <c r="C214" s="4"/>
      <c r="D214" t="s">
        <v>708</v>
      </c>
      <c r="E214" t="s">
        <v>708</v>
      </c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t="s">
        <v>708</v>
      </c>
      <c r="BA214" t="s">
        <v>708</v>
      </c>
      <c r="BB214" t="s">
        <v>708</v>
      </c>
      <c r="BC214" t="s">
        <v>708</v>
      </c>
      <c r="BD214" t="s">
        <v>708</v>
      </c>
      <c r="BE214" t="s">
        <v>708</v>
      </c>
    </row>
    <row r="215">
      <c r="A215" t="s">
        <v>708</v>
      </c>
      <c r="B215" t="s">
        <v>708</v>
      </c>
      <c r="C215" s="4"/>
      <c r="D215" t="s">
        <v>708</v>
      </c>
      <c r="E215" t="s">
        <v>708</v>
      </c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t="s">
        <v>708</v>
      </c>
      <c r="BA215" t="s">
        <v>708</v>
      </c>
      <c r="BB215" t="s">
        <v>708</v>
      </c>
      <c r="BC215" t="s">
        <v>708</v>
      </c>
      <c r="BD215" t="s">
        <v>708</v>
      </c>
      <c r="BE215" t="s">
        <v>708</v>
      </c>
    </row>
    <row r="216">
      <c r="A216" t="s">
        <v>708</v>
      </c>
      <c r="B216" t="s">
        <v>708</v>
      </c>
      <c r="C216" s="4"/>
      <c r="D216" t="s">
        <v>708</v>
      </c>
      <c r="E216" t="s">
        <v>708</v>
      </c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t="s">
        <v>708</v>
      </c>
      <c r="BA216" t="s">
        <v>708</v>
      </c>
      <c r="BB216" t="s">
        <v>708</v>
      </c>
      <c r="BC216" t="s">
        <v>708</v>
      </c>
      <c r="BD216" t="s">
        <v>708</v>
      </c>
      <c r="BE216" t="s">
        <v>708</v>
      </c>
    </row>
    <row r="217">
      <c r="A217" t="s">
        <v>708</v>
      </c>
      <c r="B217" t="s">
        <v>708</v>
      </c>
      <c r="C217" s="4"/>
      <c r="D217" t="s">
        <v>708</v>
      </c>
      <c r="E217" t="s">
        <v>708</v>
      </c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t="s">
        <v>708</v>
      </c>
      <c r="BA217" t="s">
        <v>708</v>
      </c>
      <c r="BB217" t="s">
        <v>708</v>
      </c>
      <c r="BC217" t="s">
        <v>708</v>
      </c>
      <c r="BD217" t="s">
        <v>708</v>
      </c>
      <c r="BE217" t="s">
        <v>708</v>
      </c>
    </row>
    <row r="218">
      <c r="A218" t="s">
        <v>708</v>
      </c>
      <c r="B218" t="s">
        <v>708</v>
      </c>
      <c r="C218" s="4"/>
      <c r="D218" t="s">
        <v>708</v>
      </c>
      <c r="E218" t="s">
        <v>708</v>
      </c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t="s">
        <v>708</v>
      </c>
      <c r="BA218" t="s">
        <v>708</v>
      </c>
      <c r="BB218" t="s">
        <v>708</v>
      </c>
      <c r="BC218" t="s">
        <v>708</v>
      </c>
      <c r="BD218" t="s">
        <v>708</v>
      </c>
      <c r="BE218" t="s">
        <v>708</v>
      </c>
    </row>
    <row r="219">
      <c r="A219" t="s">
        <v>708</v>
      </c>
      <c r="B219" t="s">
        <v>708</v>
      </c>
      <c r="C219" s="4"/>
      <c r="D219" t="s">
        <v>708</v>
      </c>
      <c r="E219" t="s">
        <v>708</v>
      </c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t="s">
        <v>708</v>
      </c>
      <c r="BA219" t="s">
        <v>708</v>
      </c>
      <c r="BB219" t="s">
        <v>708</v>
      </c>
      <c r="BC219" t="s">
        <v>708</v>
      </c>
      <c r="BD219" t="s">
        <v>708</v>
      </c>
      <c r="BE219" t="s">
        <v>708</v>
      </c>
    </row>
    <row r="220">
      <c r="A220" t="s">
        <v>708</v>
      </c>
      <c r="B220" t="s">
        <v>708</v>
      </c>
      <c r="C220" s="4"/>
      <c r="D220" t="s">
        <v>708</v>
      </c>
      <c r="E220" t="s">
        <v>708</v>
      </c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t="s">
        <v>708</v>
      </c>
      <c r="BA220" t="s">
        <v>708</v>
      </c>
      <c r="BB220" t="s">
        <v>708</v>
      </c>
      <c r="BC220" t="s">
        <v>708</v>
      </c>
      <c r="BD220" t="s">
        <v>708</v>
      </c>
      <c r="BE220" t="s">
        <v>708</v>
      </c>
    </row>
    <row r="221">
      <c r="A221" t="s">
        <v>708</v>
      </c>
      <c r="B221" t="s">
        <v>708</v>
      </c>
      <c r="C221" s="4"/>
      <c r="D221" t="s">
        <v>708</v>
      </c>
      <c r="E221" t="s">
        <v>708</v>
      </c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t="s">
        <v>708</v>
      </c>
      <c r="BA221" t="s">
        <v>708</v>
      </c>
      <c r="BB221" t="s">
        <v>708</v>
      </c>
      <c r="BC221" t="s">
        <v>708</v>
      </c>
      <c r="BD221" t="s">
        <v>708</v>
      </c>
      <c r="BE221" t="s">
        <v>708</v>
      </c>
    </row>
    <row r="222">
      <c r="A222" t="s">
        <v>708</v>
      </c>
      <c r="B222" t="s">
        <v>708</v>
      </c>
      <c r="C222" s="4"/>
      <c r="D222" t="s">
        <v>708</v>
      </c>
      <c r="E222" t="s">
        <v>708</v>
      </c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t="s">
        <v>708</v>
      </c>
      <c r="BA222" t="s">
        <v>708</v>
      </c>
      <c r="BB222" t="s">
        <v>708</v>
      </c>
      <c r="BC222" t="s">
        <v>708</v>
      </c>
      <c r="BD222" t="s">
        <v>708</v>
      </c>
      <c r="BE222" t="s">
        <v>708</v>
      </c>
    </row>
    <row r="223">
      <c r="A223" t="s">
        <v>708</v>
      </c>
      <c r="B223" t="s">
        <v>708</v>
      </c>
      <c r="C223" s="4"/>
      <c r="D223" t="s">
        <v>708</v>
      </c>
      <c r="E223" t="s">
        <v>708</v>
      </c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t="s">
        <v>708</v>
      </c>
      <c r="BA223" t="s">
        <v>708</v>
      </c>
      <c r="BB223" t="s">
        <v>708</v>
      </c>
      <c r="BC223" t="s">
        <v>708</v>
      </c>
      <c r="BD223" t="s">
        <v>708</v>
      </c>
      <c r="BE223" t="s">
        <v>708</v>
      </c>
    </row>
    <row r="224">
      <c r="A224" t="s">
        <v>708</v>
      </c>
      <c r="B224" t="s">
        <v>708</v>
      </c>
      <c r="C224" s="4"/>
      <c r="D224" t="s">
        <v>708</v>
      </c>
      <c r="E224" t="s">
        <v>708</v>
      </c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t="s">
        <v>708</v>
      </c>
      <c r="BA224" t="s">
        <v>708</v>
      </c>
      <c r="BB224" t="s">
        <v>708</v>
      </c>
      <c r="BC224" t="s">
        <v>708</v>
      </c>
      <c r="BD224" t="s">
        <v>708</v>
      </c>
      <c r="BE224" t="s">
        <v>708</v>
      </c>
    </row>
    <row r="225">
      <c r="A225" t="s">
        <v>708</v>
      </c>
      <c r="B225" t="s">
        <v>708</v>
      </c>
      <c r="C225" s="4"/>
      <c r="D225" t="s">
        <v>708</v>
      </c>
      <c r="E225" t="s">
        <v>708</v>
      </c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t="s">
        <v>708</v>
      </c>
      <c r="BA225" t="s">
        <v>708</v>
      </c>
      <c r="BB225" t="s">
        <v>708</v>
      </c>
      <c r="BC225" t="s">
        <v>708</v>
      </c>
      <c r="BD225" t="s">
        <v>708</v>
      </c>
      <c r="BE225" t="s">
        <v>708</v>
      </c>
    </row>
    <row r="226">
      <c r="A226" t="s">
        <v>708</v>
      </c>
      <c r="B226" t="s">
        <v>708</v>
      </c>
      <c r="C226" s="4"/>
      <c r="D226" t="s">
        <v>708</v>
      </c>
      <c r="E226" t="s">
        <v>708</v>
      </c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t="s">
        <v>708</v>
      </c>
      <c r="BA226" t="s">
        <v>708</v>
      </c>
      <c r="BB226" t="s">
        <v>708</v>
      </c>
      <c r="BC226" t="s">
        <v>708</v>
      </c>
      <c r="BD226" t="s">
        <v>708</v>
      </c>
      <c r="BE226" t="s">
        <v>708</v>
      </c>
    </row>
    <row r="227">
      <c r="A227" t="s">
        <v>708</v>
      </c>
      <c r="B227" t="s">
        <v>708</v>
      </c>
      <c r="C227" s="4"/>
      <c r="D227" t="s">
        <v>708</v>
      </c>
      <c r="E227" t="s">
        <v>708</v>
      </c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t="s">
        <v>708</v>
      </c>
      <c r="BA227" t="s">
        <v>708</v>
      </c>
      <c r="BB227" t="s">
        <v>708</v>
      </c>
      <c r="BC227" t="s">
        <v>708</v>
      </c>
      <c r="BD227" t="s">
        <v>708</v>
      </c>
      <c r="BE227" t="s">
        <v>708</v>
      </c>
    </row>
    <row r="228">
      <c r="A228" t="s">
        <v>708</v>
      </c>
      <c r="B228" t="s">
        <v>708</v>
      </c>
      <c r="C228" s="4"/>
      <c r="D228" t="s">
        <v>708</v>
      </c>
      <c r="E228" t="s">
        <v>708</v>
      </c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t="s">
        <v>708</v>
      </c>
      <c r="BA228" t="s">
        <v>708</v>
      </c>
      <c r="BB228" t="s">
        <v>708</v>
      </c>
      <c r="BC228" t="s">
        <v>708</v>
      </c>
      <c r="BD228" t="s">
        <v>708</v>
      </c>
      <c r="BE228" t="s">
        <v>708</v>
      </c>
    </row>
    <row r="229">
      <c r="A229" t="s">
        <v>708</v>
      </c>
      <c r="B229" t="s">
        <v>708</v>
      </c>
      <c r="C229" s="4"/>
      <c r="D229" t="s">
        <v>708</v>
      </c>
      <c r="E229" t="s">
        <v>708</v>
      </c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t="s">
        <v>708</v>
      </c>
      <c r="BA229" t="s">
        <v>708</v>
      </c>
      <c r="BB229" t="s">
        <v>708</v>
      </c>
      <c r="BC229" t="s">
        <v>708</v>
      </c>
      <c r="BD229" t="s">
        <v>708</v>
      </c>
      <c r="BE229" t="s">
        <v>708</v>
      </c>
    </row>
    <row r="230">
      <c r="A230" t="s">
        <v>708</v>
      </c>
      <c r="B230" t="s">
        <v>708</v>
      </c>
      <c r="C230" s="4"/>
      <c r="D230" t="s">
        <v>708</v>
      </c>
      <c r="E230" t="s">
        <v>708</v>
      </c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t="s">
        <v>708</v>
      </c>
      <c r="BA230" t="s">
        <v>708</v>
      </c>
      <c r="BB230" t="s">
        <v>708</v>
      </c>
      <c r="BC230" t="s">
        <v>708</v>
      </c>
      <c r="BD230" t="s">
        <v>708</v>
      </c>
      <c r="BE230" t="s">
        <v>708</v>
      </c>
    </row>
    <row r="231">
      <c r="A231" t="s">
        <v>708</v>
      </c>
      <c r="B231" t="s">
        <v>708</v>
      </c>
      <c r="C231" s="4"/>
      <c r="D231" t="s">
        <v>708</v>
      </c>
      <c r="E231" t="s">
        <v>708</v>
      </c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t="s">
        <v>708</v>
      </c>
      <c r="BA231" t="s">
        <v>708</v>
      </c>
      <c r="BB231" t="s">
        <v>708</v>
      </c>
      <c r="BC231" t="s">
        <v>708</v>
      </c>
      <c r="BD231" t="s">
        <v>708</v>
      </c>
      <c r="BE231" t="s">
        <v>708</v>
      </c>
    </row>
    <row r="232">
      <c r="A232" t="s">
        <v>708</v>
      </c>
      <c r="B232" t="s">
        <v>708</v>
      </c>
      <c r="C232" s="4"/>
      <c r="D232" t="s">
        <v>708</v>
      </c>
      <c r="E232" t="s">
        <v>708</v>
      </c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t="s">
        <v>708</v>
      </c>
      <c r="BA232" t="s">
        <v>708</v>
      </c>
      <c r="BB232" t="s">
        <v>708</v>
      </c>
      <c r="BC232" t="s">
        <v>708</v>
      </c>
      <c r="BD232" t="s">
        <v>708</v>
      </c>
      <c r="BE232" t="s">
        <v>708</v>
      </c>
    </row>
    <row r="233">
      <c r="A233" t="s">
        <v>708</v>
      </c>
      <c r="B233" t="s">
        <v>708</v>
      </c>
      <c r="C233" s="4"/>
      <c r="D233" t="s">
        <v>708</v>
      </c>
      <c r="E233" t="s">
        <v>708</v>
      </c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t="s">
        <v>708</v>
      </c>
      <c r="BA233" t="s">
        <v>708</v>
      </c>
      <c r="BB233" t="s">
        <v>708</v>
      </c>
      <c r="BC233" t="s">
        <v>708</v>
      </c>
      <c r="BD233" t="s">
        <v>708</v>
      </c>
      <c r="BE233" t="s">
        <v>708</v>
      </c>
    </row>
    <row r="234">
      <c r="A234" t="s">
        <v>708</v>
      </c>
      <c r="B234" t="s">
        <v>708</v>
      </c>
      <c r="C234" s="4"/>
      <c r="D234" t="s">
        <v>708</v>
      </c>
      <c r="E234" t="s">
        <v>708</v>
      </c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t="s">
        <v>708</v>
      </c>
      <c r="BA234" t="s">
        <v>708</v>
      </c>
      <c r="BB234" t="s">
        <v>708</v>
      </c>
      <c r="BC234" t="s">
        <v>708</v>
      </c>
      <c r="BD234" t="s">
        <v>708</v>
      </c>
      <c r="BE234" t="s">
        <v>708</v>
      </c>
    </row>
    <row r="235">
      <c r="A235" t="s">
        <v>708</v>
      </c>
      <c r="B235" t="s">
        <v>708</v>
      </c>
      <c r="C235" s="4"/>
      <c r="D235" t="s">
        <v>708</v>
      </c>
      <c r="E235" t="s">
        <v>708</v>
      </c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t="s">
        <v>708</v>
      </c>
      <c r="BA235" t="s">
        <v>708</v>
      </c>
      <c r="BB235" t="s">
        <v>708</v>
      </c>
      <c r="BC235" t="s">
        <v>708</v>
      </c>
      <c r="BD235" t="s">
        <v>708</v>
      </c>
      <c r="BE235" t="s">
        <v>708</v>
      </c>
    </row>
    <row r="236">
      <c r="A236" t="s">
        <v>708</v>
      </c>
      <c r="B236" t="s">
        <v>708</v>
      </c>
      <c r="C236" s="4"/>
      <c r="D236" t="s">
        <v>708</v>
      </c>
      <c r="E236" t="s">
        <v>708</v>
      </c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t="s">
        <v>708</v>
      </c>
      <c r="BA236" t="s">
        <v>708</v>
      </c>
      <c r="BB236" t="s">
        <v>708</v>
      </c>
      <c r="BC236" t="s">
        <v>708</v>
      </c>
      <c r="BD236" t="s">
        <v>708</v>
      </c>
      <c r="BE236" t="s">
        <v>708</v>
      </c>
    </row>
    <row r="237">
      <c r="A237" t="s">
        <v>708</v>
      </c>
      <c r="B237" t="s">
        <v>708</v>
      </c>
      <c r="C237" s="4"/>
      <c r="D237" t="s">
        <v>708</v>
      </c>
      <c r="E237" t="s">
        <v>708</v>
      </c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t="s">
        <v>708</v>
      </c>
      <c r="BA237" t="s">
        <v>708</v>
      </c>
      <c r="BB237" t="s">
        <v>708</v>
      </c>
      <c r="BC237" t="s">
        <v>708</v>
      </c>
      <c r="BD237" t="s">
        <v>708</v>
      </c>
      <c r="BE237" t="s">
        <v>708</v>
      </c>
    </row>
    <row r="238">
      <c r="A238" t="s">
        <v>708</v>
      </c>
      <c r="B238" t="s">
        <v>708</v>
      </c>
      <c r="C238" s="4"/>
      <c r="D238" t="s">
        <v>708</v>
      </c>
      <c r="E238" t="s">
        <v>708</v>
      </c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t="s">
        <v>708</v>
      </c>
      <c r="BA238" t="s">
        <v>708</v>
      </c>
      <c r="BB238" t="s">
        <v>708</v>
      </c>
      <c r="BC238" t="s">
        <v>708</v>
      </c>
      <c r="BD238" t="s">
        <v>708</v>
      </c>
      <c r="BE238" t="s">
        <v>708</v>
      </c>
    </row>
    <row r="239">
      <c r="A239" t="s">
        <v>708</v>
      </c>
      <c r="B239" t="s">
        <v>708</v>
      </c>
      <c r="C239" s="4"/>
      <c r="D239" t="s">
        <v>708</v>
      </c>
      <c r="E239" t="s">
        <v>708</v>
      </c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t="s">
        <v>708</v>
      </c>
      <c r="BA239" t="s">
        <v>708</v>
      </c>
      <c r="BB239" t="s">
        <v>708</v>
      </c>
      <c r="BC239" t="s">
        <v>708</v>
      </c>
      <c r="BD239" t="s">
        <v>708</v>
      </c>
      <c r="BE239" t="s">
        <v>708</v>
      </c>
    </row>
    <row r="240">
      <c r="A240" t="s">
        <v>708</v>
      </c>
      <c r="B240" t="s">
        <v>708</v>
      </c>
      <c r="C240" s="4"/>
      <c r="D240" t="s">
        <v>708</v>
      </c>
      <c r="E240" t="s">
        <v>708</v>
      </c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t="s">
        <v>708</v>
      </c>
      <c r="BA240" t="s">
        <v>708</v>
      </c>
      <c r="BB240" t="s">
        <v>708</v>
      </c>
      <c r="BC240" t="s">
        <v>708</v>
      </c>
      <c r="BD240" t="s">
        <v>708</v>
      </c>
      <c r="BE240" t="s">
        <v>708</v>
      </c>
    </row>
    <row r="241">
      <c r="A241" t="s">
        <v>708</v>
      </c>
      <c r="B241" t="s">
        <v>708</v>
      </c>
      <c r="C241" s="4"/>
      <c r="D241" t="s">
        <v>708</v>
      </c>
      <c r="E241" t="s">
        <v>708</v>
      </c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t="s">
        <v>708</v>
      </c>
      <c r="BA241" t="s">
        <v>708</v>
      </c>
      <c r="BB241" t="s">
        <v>708</v>
      </c>
      <c r="BC241" t="s">
        <v>708</v>
      </c>
      <c r="BD241" t="s">
        <v>708</v>
      </c>
      <c r="BE241" t="s">
        <v>708</v>
      </c>
    </row>
    <row r="242">
      <c r="A242" t="s">
        <v>708</v>
      </c>
      <c r="B242" t="s">
        <v>708</v>
      </c>
      <c r="C242" s="4"/>
      <c r="D242" t="s">
        <v>708</v>
      </c>
      <c r="E242" t="s">
        <v>708</v>
      </c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t="s">
        <v>708</v>
      </c>
      <c r="BA242" t="s">
        <v>708</v>
      </c>
      <c r="BB242" t="s">
        <v>708</v>
      </c>
      <c r="BC242" t="s">
        <v>708</v>
      </c>
      <c r="BD242" t="s">
        <v>708</v>
      </c>
      <c r="BE242" t="s">
        <v>708</v>
      </c>
    </row>
    <row r="243">
      <c r="A243" t="s">
        <v>708</v>
      </c>
      <c r="B243" t="s">
        <v>708</v>
      </c>
      <c r="C243" s="4"/>
      <c r="D243" t="s">
        <v>708</v>
      </c>
      <c r="E243" t="s">
        <v>708</v>
      </c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t="s">
        <v>708</v>
      </c>
      <c r="BA243" t="s">
        <v>708</v>
      </c>
      <c r="BB243" t="s">
        <v>708</v>
      </c>
      <c r="BC243" t="s">
        <v>708</v>
      </c>
      <c r="BD243" t="s">
        <v>708</v>
      </c>
      <c r="BE243" t="s">
        <v>708</v>
      </c>
    </row>
    <row r="244">
      <c r="A244" t="s">
        <v>708</v>
      </c>
      <c r="B244" t="s">
        <v>708</v>
      </c>
      <c r="C244" s="4"/>
      <c r="D244" t="s">
        <v>708</v>
      </c>
      <c r="E244" t="s">
        <v>708</v>
      </c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t="s">
        <v>708</v>
      </c>
      <c r="BA244" t="s">
        <v>708</v>
      </c>
      <c r="BB244" t="s">
        <v>708</v>
      </c>
      <c r="BC244" t="s">
        <v>708</v>
      </c>
      <c r="BD244" t="s">
        <v>708</v>
      </c>
      <c r="BE244" t="s">
        <v>708</v>
      </c>
    </row>
    <row r="245">
      <c r="A245" t="s">
        <v>708</v>
      </c>
      <c r="B245" t="s">
        <v>708</v>
      </c>
      <c r="C245" s="4"/>
      <c r="D245" t="s">
        <v>708</v>
      </c>
      <c r="E245" t="s">
        <v>708</v>
      </c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t="s">
        <v>708</v>
      </c>
      <c r="BA245" t="s">
        <v>708</v>
      </c>
      <c r="BB245" t="s">
        <v>708</v>
      </c>
      <c r="BC245" t="s">
        <v>708</v>
      </c>
      <c r="BD245" t="s">
        <v>708</v>
      </c>
      <c r="BE245" t="s">
        <v>708</v>
      </c>
    </row>
    <row r="246">
      <c r="A246" t="s">
        <v>708</v>
      </c>
      <c r="B246" t="s">
        <v>708</v>
      </c>
      <c r="C246" s="4"/>
      <c r="D246" t="s">
        <v>708</v>
      </c>
      <c r="E246" t="s">
        <v>708</v>
      </c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t="s">
        <v>708</v>
      </c>
      <c r="BA246" t="s">
        <v>708</v>
      </c>
      <c r="BB246" t="s">
        <v>708</v>
      </c>
      <c r="BC246" t="s">
        <v>708</v>
      </c>
      <c r="BD246" t="s">
        <v>708</v>
      </c>
      <c r="BE246" t="s">
        <v>708</v>
      </c>
    </row>
    <row r="247">
      <c r="A247" t="s">
        <v>708</v>
      </c>
      <c r="B247" t="s">
        <v>708</v>
      </c>
      <c r="C247" s="4"/>
      <c r="D247" t="s">
        <v>708</v>
      </c>
      <c r="E247" t="s">
        <v>708</v>
      </c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t="s">
        <v>708</v>
      </c>
      <c r="BA247" t="s">
        <v>708</v>
      </c>
      <c r="BB247" t="s">
        <v>708</v>
      </c>
      <c r="BC247" t="s">
        <v>708</v>
      </c>
      <c r="BD247" t="s">
        <v>708</v>
      </c>
      <c r="BE247" t="s">
        <v>708</v>
      </c>
    </row>
    <row r="248">
      <c r="A248" t="s">
        <v>708</v>
      </c>
      <c r="B248" t="s">
        <v>708</v>
      </c>
      <c r="C248" s="4"/>
      <c r="D248" t="s">
        <v>708</v>
      </c>
      <c r="E248" t="s">
        <v>708</v>
      </c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t="s">
        <v>708</v>
      </c>
      <c r="BA248" t="s">
        <v>708</v>
      </c>
      <c r="BB248" t="s">
        <v>708</v>
      </c>
      <c r="BC248" t="s">
        <v>708</v>
      </c>
      <c r="BD248" t="s">
        <v>708</v>
      </c>
      <c r="BE248" t="s">
        <v>708</v>
      </c>
    </row>
    <row r="249">
      <c r="A249" t="s">
        <v>708</v>
      </c>
      <c r="B249" t="s">
        <v>708</v>
      </c>
      <c r="C249" s="4"/>
      <c r="D249" t="s">
        <v>708</v>
      </c>
      <c r="E249" t="s">
        <v>708</v>
      </c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t="s">
        <v>708</v>
      </c>
      <c r="BA249" t="s">
        <v>708</v>
      </c>
      <c r="BB249" t="s">
        <v>708</v>
      </c>
      <c r="BC249" t="s">
        <v>708</v>
      </c>
      <c r="BD249" t="s">
        <v>708</v>
      </c>
      <c r="BE249" t="s">
        <v>708</v>
      </c>
    </row>
    <row r="250">
      <c r="A250" t="s">
        <v>708</v>
      </c>
      <c r="B250" t="s">
        <v>708</v>
      </c>
      <c r="C250" s="4"/>
      <c r="D250" t="s">
        <v>708</v>
      </c>
      <c r="E250" t="s">
        <v>708</v>
      </c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t="s">
        <v>708</v>
      </c>
      <c r="BA250" t="s">
        <v>708</v>
      </c>
      <c r="BB250" t="s">
        <v>708</v>
      </c>
      <c r="BC250" t="s">
        <v>708</v>
      </c>
      <c r="BD250" t="s">
        <v>708</v>
      </c>
      <c r="BE250" t="s">
        <v>708</v>
      </c>
    </row>
    <row r="251">
      <c r="A251" t="s">
        <v>708</v>
      </c>
      <c r="B251" t="s">
        <v>708</v>
      </c>
      <c r="C251" s="4"/>
      <c r="D251" t="s">
        <v>708</v>
      </c>
      <c r="E251" t="s">
        <v>708</v>
      </c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t="s">
        <v>708</v>
      </c>
      <c r="BA251" t="s">
        <v>708</v>
      </c>
      <c r="BB251" t="s">
        <v>708</v>
      </c>
      <c r="BC251" t="s">
        <v>708</v>
      </c>
      <c r="BD251" t="s">
        <v>708</v>
      </c>
      <c r="BE251" t="s">
        <v>708</v>
      </c>
    </row>
    <row r="252">
      <c r="A252" t="s">
        <v>708</v>
      </c>
      <c r="B252" t="s">
        <v>708</v>
      </c>
      <c r="C252" s="4"/>
      <c r="D252" t="s">
        <v>708</v>
      </c>
      <c r="E252" t="s">
        <v>708</v>
      </c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t="s">
        <v>708</v>
      </c>
      <c r="BA252" t="s">
        <v>708</v>
      </c>
      <c r="BB252" t="s">
        <v>708</v>
      </c>
      <c r="BC252" t="s">
        <v>708</v>
      </c>
      <c r="BD252" t="s">
        <v>708</v>
      </c>
      <c r="BE252" t="s">
        <v>708</v>
      </c>
    </row>
    <row r="253">
      <c r="A253" t="s">
        <v>708</v>
      </c>
      <c r="B253" t="s">
        <v>708</v>
      </c>
      <c r="C253" s="4"/>
      <c r="D253" t="s">
        <v>708</v>
      </c>
      <c r="E253" t="s">
        <v>708</v>
      </c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t="s">
        <v>708</v>
      </c>
      <c r="BA253" t="s">
        <v>708</v>
      </c>
      <c r="BB253" t="s">
        <v>708</v>
      </c>
      <c r="BC253" t="s">
        <v>708</v>
      </c>
      <c r="BD253" t="s">
        <v>708</v>
      </c>
      <c r="BE253" t="s">
        <v>708</v>
      </c>
    </row>
    <row r="254">
      <c r="A254" t="s">
        <v>708</v>
      </c>
      <c r="B254" t="s">
        <v>708</v>
      </c>
      <c r="C254" s="4"/>
      <c r="D254" t="s">
        <v>708</v>
      </c>
      <c r="E254" t="s">
        <v>708</v>
      </c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t="s">
        <v>708</v>
      </c>
      <c r="BA254" t="s">
        <v>708</v>
      </c>
      <c r="BB254" t="s">
        <v>708</v>
      </c>
      <c r="BC254" t="s">
        <v>708</v>
      </c>
      <c r="BD254" t="s">
        <v>708</v>
      </c>
      <c r="BE254" t="s">
        <v>708</v>
      </c>
    </row>
    <row r="255">
      <c r="A255" t="s">
        <v>708</v>
      </c>
      <c r="B255" t="s">
        <v>708</v>
      </c>
      <c r="C255" s="4"/>
      <c r="D255" t="s">
        <v>708</v>
      </c>
      <c r="E255" t="s">
        <v>708</v>
      </c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t="s">
        <v>708</v>
      </c>
      <c r="BA255" t="s">
        <v>708</v>
      </c>
      <c r="BB255" t="s">
        <v>708</v>
      </c>
      <c r="BC255" t="s">
        <v>708</v>
      </c>
      <c r="BD255" t="s">
        <v>708</v>
      </c>
      <c r="BE255" t="s">
        <v>708</v>
      </c>
    </row>
    <row r="256">
      <c r="A256" t="s">
        <v>708</v>
      </c>
      <c r="B256" t="s">
        <v>708</v>
      </c>
      <c r="C256" s="4"/>
      <c r="D256" t="s">
        <v>708</v>
      </c>
      <c r="E256" t="s">
        <v>708</v>
      </c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t="s">
        <v>708</v>
      </c>
      <c r="BA256" t="s">
        <v>708</v>
      </c>
      <c r="BB256" t="s">
        <v>708</v>
      </c>
      <c r="BC256" t="s">
        <v>708</v>
      </c>
      <c r="BD256" t="s">
        <v>708</v>
      </c>
      <c r="BE256" t="s">
        <v>708</v>
      </c>
    </row>
    <row r="257">
      <c r="A257" t="s">
        <v>708</v>
      </c>
      <c r="B257" t="s">
        <v>708</v>
      </c>
      <c r="C257" s="4"/>
      <c r="D257" t="s">
        <v>708</v>
      </c>
      <c r="E257" t="s">
        <v>708</v>
      </c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t="s">
        <v>708</v>
      </c>
      <c r="BA257" t="s">
        <v>708</v>
      </c>
      <c r="BB257" t="s">
        <v>708</v>
      </c>
      <c r="BC257" t="s">
        <v>708</v>
      </c>
      <c r="BD257" t="s">
        <v>708</v>
      </c>
      <c r="BE257" t="s">
        <v>708</v>
      </c>
    </row>
    <row r="258">
      <c r="A258" t="s">
        <v>708</v>
      </c>
      <c r="B258" t="s">
        <v>708</v>
      </c>
      <c r="C258" s="4"/>
      <c r="D258" t="s">
        <v>708</v>
      </c>
      <c r="E258" t="s">
        <v>708</v>
      </c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t="s">
        <v>708</v>
      </c>
      <c r="BA258" t="s">
        <v>708</v>
      </c>
      <c r="BB258" t="s">
        <v>708</v>
      </c>
      <c r="BC258" t="s">
        <v>708</v>
      </c>
      <c r="BD258" t="s">
        <v>708</v>
      </c>
      <c r="BE258" t="s">
        <v>708</v>
      </c>
    </row>
    <row r="259">
      <c r="A259" t="s">
        <v>708</v>
      </c>
      <c r="B259" t="s">
        <v>708</v>
      </c>
      <c r="C259" s="4"/>
      <c r="D259" t="s">
        <v>708</v>
      </c>
      <c r="E259" t="s">
        <v>708</v>
      </c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t="s">
        <v>708</v>
      </c>
      <c r="BA259" t="s">
        <v>708</v>
      </c>
      <c r="BB259" t="s">
        <v>708</v>
      </c>
      <c r="BC259" t="s">
        <v>708</v>
      </c>
      <c r="BD259" t="s">
        <v>708</v>
      </c>
      <c r="BE259" t="s">
        <v>708</v>
      </c>
    </row>
    <row r="260">
      <c r="A260" t="s">
        <v>708</v>
      </c>
      <c r="B260" t="s">
        <v>708</v>
      </c>
      <c r="C260" s="4"/>
      <c r="D260" t="s">
        <v>708</v>
      </c>
      <c r="E260" t="s">
        <v>708</v>
      </c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t="s">
        <v>708</v>
      </c>
      <c r="BA260" t="s">
        <v>708</v>
      </c>
      <c r="BB260" t="s">
        <v>708</v>
      </c>
      <c r="BC260" t="s">
        <v>708</v>
      </c>
      <c r="BD260" t="s">
        <v>708</v>
      </c>
      <c r="BE260" t="s">
        <v>708</v>
      </c>
    </row>
    <row r="261">
      <c r="A261" t="s">
        <v>708</v>
      </c>
      <c r="B261" t="s">
        <v>708</v>
      </c>
      <c r="C261" s="4"/>
      <c r="D261" t="s">
        <v>708</v>
      </c>
      <c r="E261" t="s">
        <v>708</v>
      </c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t="s">
        <v>708</v>
      </c>
      <c r="BA261" t="s">
        <v>708</v>
      </c>
      <c r="BB261" t="s">
        <v>708</v>
      </c>
      <c r="BC261" t="s">
        <v>708</v>
      </c>
      <c r="BD261" t="s">
        <v>708</v>
      </c>
      <c r="BE261" t="s">
        <v>708</v>
      </c>
    </row>
    <row r="262">
      <c r="A262" t="s">
        <v>708</v>
      </c>
      <c r="B262" t="s">
        <v>708</v>
      </c>
      <c r="C262" s="4"/>
      <c r="D262" t="s">
        <v>708</v>
      </c>
      <c r="E262" t="s">
        <v>708</v>
      </c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t="s">
        <v>708</v>
      </c>
      <c r="BA262" t="s">
        <v>708</v>
      </c>
      <c r="BB262" t="s">
        <v>708</v>
      </c>
      <c r="BC262" t="s">
        <v>708</v>
      </c>
      <c r="BD262" t="s">
        <v>708</v>
      </c>
      <c r="BE262" t="s">
        <v>708</v>
      </c>
    </row>
    <row r="263">
      <c r="A263" t="s">
        <v>708</v>
      </c>
      <c r="B263" t="s">
        <v>708</v>
      </c>
      <c r="C263" s="4"/>
      <c r="D263" t="s">
        <v>708</v>
      </c>
      <c r="E263" t="s">
        <v>708</v>
      </c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t="s">
        <v>708</v>
      </c>
      <c r="BA263" t="s">
        <v>708</v>
      </c>
      <c r="BB263" t="s">
        <v>708</v>
      </c>
      <c r="BC263" t="s">
        <v>708</v>
      </c>
      <c r="BD263" t="s">
        <v>708</v>
      </c>
      <c r="BE263" t="s">
        <v>708</v>
      </c>
    </row>
    <row r="264">
      <c r="A264" t="s">
        <v>708</v>
      </c>
      <c r="B264" t="s">
        <v>708</v>
      </c>
      <c r="C264" s="4"/>
      <c r="D264" t="s">
        <v>708</v>
      </c>
      <c r="E264" t="s">
        <v>708</v>
      </c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t="s">
        <v>708</v>
      </c>
      <c r="BA264" t="s">
        <v>708</v>
      </c>
      <c r="BB264" t="s">
        <v>708</v>
      </c>
      <c r="BC264" t="s">
        <v>708</v>
      </c>
      <c r="BD264" t="s">
        <v>708</v>
      </c>
      <c r="BE264" t="s">
        <v>708</v>
      </c>
    </row>
    <row r="265">
      <c r="A265" t="s">
        <v>708</v>
      </c>
      <c r="B265" t="s">
        <v>708</v>
      </c>
      <c r="C265" s="4"/>
      <c r="D265" t="s">
        <v>708</v>
      </c>
      <c r="E265" t="s">
        <v>708</v>
      </c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t="s">
        <v>708</v>
      </c>
      <c r="BA265" t="s">
        <v>708</v>
      </c>
      <c r="BB265" t="s">
        <v>708</v>
      </c>
      <c r="BC265" t="s">
        <v>708</v>
      </c>
      <c r="BD265" t="s">
        <v>708</v>
      </c>
      <c r="BE265" t="s">
        <v>708</v>
      </c>
    </row>
    <row r="266">
      <c r="A266" t="s">
        <v>708</v>
      </c>
      <c r="B266" t="s">
        <v>708</v>
      </c>
      <c r="C266" s="4"/>
      <c r="D266" t="s">
        <v>708</v>
      </c>
      <c r="E266" t="s">
        <v>708</v>
      </c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t="s">
        <v>708</v>
      </c>
      <c r="BA266" t="s">
        <v>708</v>
      </c>
      <c r="BB266" t="s">
        <v>708</v>
      </c>
      <c r="BC266" t="s">
        <v>708</v>
      </c>
      <c r="BD266" t="s">
        <v>708</v>
      </c>
      <c r="BE266" t="s">
        <v>708</v>
      </c>
    </row>
    <row r="267">
      <c r="A267" t="s">
        <v>708</v>
      </c>
      <c r="B267" t="s">
        <v>708</v>
      </c>
      <c r="C267" s="4"/>
      <c r="D267" t="s">
        <v>708</v>
      </c>
      <c r="E267" t="s">
        <v>708</v>
      </c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t="s">
        <v>708</v>
      </c>
      <c r="BA267" t="s">
        <v>708</v>
      </c>
      <c r="BB267" t="s">
        <v>708</v>
      </c>
      <c r="BC267" t="s">
        <v>708</v>
      </c>
      <c r="BD267" t="s">
        <v>708</v>
      </c>
      <c r="BE267" t="s">
        <v>708</v>
      </c>
    </row>
    <row r="268">
      <c r="A268" t="s">
        <v>708</v>
      </c>
      <c r="B268" t="s">
        <v>708</v>
      </c>
      <c r="C268" s="4"/>
      <c r="D268" t="s">
        <v>708</v>
      </c>
      <c r="E268" t="s">
        <v>708</v>
      </c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t="s">
        <v>708</v>
      </c>
      <c r="BA268" t="s">
        <v>708</v>
      </c>
      <c r="BB268" t="s">
        <v>708</v>
      </c>
      <c r="BC268" t="s">
        <v>708</v>
      </c>
      <c r="BD268" t="s">
        <v>708</v>
      </c>
      <c r="BE268" t="s">
        <v>708</v>
      </c>
    </row>
    <row r="269">
      <c r="A269" t="s">
        <v>708</v>
      </c>
      <c r="B269" t="s">
        <v>708</v>
      </c>
      <c r="C269" s="4"/>
      <c r="D269" t="s">
        <v>708</v>
      </c>
      <c r="E269" t="s">
        <v>708</v>
      </c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t="s">
        <v>708</v>
      </c>
      <c r="BA269" t="s">
        <v>708</v>
      </c>
      <c r="BB269" t="s">
        <v>708</v>
      </c>
      <c r="BC269" t="s">
        <v>708</v>
      </c>
      <c r="BD269" t="s">
        <v>708</v>
      </c>
      <c r="BE269" t="s">
        <v>708</v>
      </c>
    </row>
    <row r="270">
      <c r="A270" t="s">
        <v>708</v>
      </c>
      <c r="B270" t="s">
        <v>708</v>
      </c>
      <c r="C270" s="4"/>
      <c r="D270" t="s">
        <v>708</v>
      </c>
      <c r="E270" t="s">
        <v>708</v>
      </c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t="s">
        <v>708</v>
      </c>
      <c r="BA270" t="s">
        <v>708</v>
      </c>
      <c r="BB270" t="s">
        <v>708</v>
      </c>
      <c r="BC270" t="s">
        <v>708</v>
      </c>
      <c r="BD270" t="s">
        <v>708</v>
      </c>
      <c r="BE270" t="s">
        <v>708</v>
      </c>
    </row>
    <row r="271">
      <c r="A271" t="s">
        <v>708</v>
      </c>
      <c r="B271" t="s">
        <v>708</v>
      </c>
      <c r="C271" s="4"/>
      <c r="D271" t="s">
        <v>708</v>
      </c>
      <c r="E271" t="s">
        <v>708</v>
      </c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t="s">
        <v>708</v>
      </c>
      <c r="BA271" t="s">
        <v>708</v>
      </c>
      <c r="BB271" t="s">
        <v>708</v>
      </c>
      <c r="BC271" t="s">
        <v>708</v>
      </c>
      <c r="BD271" t="s">
        <v>708</v>
      </c>
      <c r="BE271" t="s">
        <v>708</v>
      </c>
    </row>
    <row r="272">
      <c r="A272" t="s">
        <v>708</v>
      </c>
      <c r="B272" t="s">
        <v>708</v>
      </c>
      <c r="C272" s="4"/>
      <c r="D272" t="s">
        <v>708</v>
      </c>
      <c r="E272" t="s">
        <v>708</v>
      </c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t="s">
        <v>708</v>
      </c>
      <c r="BA272" t="s">
        <v>708</v>
      </c>
      <c r="BB272" t="s">
        <v>708</v>
      </c>
      <c r="BC272" t="s">
        <v>708</v>
      </c>
      <c r="BD272" t="s">
        <v>708</v>
      </c>
      <c r="BE272" t="s">
        <v>708</v>
      </c>
    </row>
    <row r="273">
      <c r="A273" t="s">
        <v>708</v>
      </c>
      <c r="B273" t="s">
        <v>708</v>
      </c>
      <c r="C273" s="4"/>
      <c r="D273" t="s">
        <v>708</v>
      </c>
      <c r="E273" t="s">
        <v>708</v>
      </c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t="s">
        <v>708</v>
      </c>
      <c r="BA273" t="s">
        <v>708</v>
      </c>
      <c r="BB273" t="s">
        <v>708</v>
      </c>
      <c r="BC273" t="s">
        <v>708</v>
      </c>
      <c r="BD273" t="s">
        <v>708</v>
      </c>
      <c r="BE273" t="s">
        <v>708</v>
      </c>
    </row>
    <row r="274">
      <c r="A274" t="s">
        <v>708</v>
      </c>
      <c r="B274" t="s">
        <v>708</v>
      </c>
      <c r="C274" s="4"/>
      <c r="D274" t="s">
        <v>708</v>
      </c>
      <c r="E274" t="s">
        <v>708</v>
      </c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t="s">
        <v>708</v>
      </c>
      <c r="BA274" t="s">
        <v>708</v>
      </c>
      <c r="BB274" t="s">
        <v>708</v>
      </c>
      <c r="BC274" t="s">
        <v>708</v>
      </c>
      <c r="BD274" t="s">
        <v>708</v>
      </c>
      <c r="BE274" t="s">
        <v>708</v>
      </c>
    </row>
    <row r="275">
      <c r="A275" t="s">
        <v>708</v>
      </c>
      <c r="B275" t="s">
        <v>708</v>
      </c>
      <c r="C275" s="4"/>
      <c r="D275" t="s">
        <v>708</v>
      </c>
      <c r="E275" t="s">
        <v>708</v>
      </c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t="s">
        <v>708</v>
      </c>
      <c r="BA275" t="s">
        <v>708</v>
      </c>
      <c r="BB275" t="s">
        <v>708</v>
      </c>
      <c r="BC275" t="s">
        <v>708</v>
      </c>
      <c r="BD275" t="s">
        <v>708</v>
      </c>
      <c r="BE275" t="s">
        <v>708</v>
      </c>
    </row>
    <row r="276">
      <c r="A276" t="s">
        <v>708</v>
      </c>
      <c r="B276" t="s">
        <v>708</v>
      </c>
      <c r="C276" s="4"/>
      <c r="D276" t="s">
        <v>708</v>
      </c>
      <c r="E276" t="s">
        <v>708</v>
      </c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t="s">
        <v>708</v>
      </c>
      <c r="BA276" t="s">
        <v>708</v>
      </c>
      <c r="BB276" t="s">
        <v>708</v>
      </c>
      <c r="BC276" t="s">
        <v>708</v>
      </c>
      <c r="BD276" t="s">
        <v>708</v>
      </c>
      <c r="BE276" t="s">
        <v>708</v>
      </c>
    </row>
    <row r="277">
      <c r="A277" t="s">
        <v>708</v>
      </c>
      <c r="B277" t="s">
        <v>708</v>
      </c>
      <c r="C277" s="4"/>
      <c r="D277" t="s">
        <v>708</v>
      </c>
      <c r="E277" t="s">
        <v>708</v>
      </c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t="s">
        <v>708</v>
      </c>
      <c r="BA277" t="s">
        <v>708</v>
      </c>
      <c r="BB277" t="s">
        <v>708</v>
      </c>
      <c r="BC277" t="s">
        <v>708</v>
      </c>
      <c r="BD277" t="s">
        <v>708</v>
      </c>
      <c r="BE277" t="s">
        <v>708</v>
      </c>
    </row>
    <row r="278">
      <c r="A278" t="s">
        <v>708</v>
      </c>
      <c r="B278" t="s">
        <v>708</v>
      </c>
      <c r="C278" s="4"/>
      <c r="D278" t="s">
        <v>708</v>
      </c>
      <c r="E278" t="s">
        <v>708</v>
      </c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t="s">
        <v>708</v>
      </c>
      <c r="BA278" t="s">
        <v>708</v>
      </c>
      <c r="BB278" t="s">
        <v>708</v>
      </c>
      <c r="BC278" t="s">
        <v>708</v>
      </c>
      <c r="BD278" t="s">
        <v>708</v>
      </c>
      <c r="BE278" t="s">
        <v>708</v>
      </c>
    </row>
    <row r="279">
      <c r="A279" t="s">
        <v>708</v>
      </c>
      <c r="B279" t="s">
        <v>708</v>
      </c>
      <c r="C279" s="4"/>
      <c r="D279" t="s">
        <v>708</v>
      </c>
      <c r="E279" t="s">
        <v>708</v>
      </c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t="s">
        <v>708</v>
      </c>
      <c r="BA279" t="s">
        <v>708</v>
      </c>
      <c r="BB279" t="s">
        <v>708</v>
      </c>
      <c r="BC279" t="s">
        <v>708</v>
      </c>
      <c r="BD279" t="s">
        <v>708</v>
      </c>
      <c r="BE279" t="s">
        <v>708</v>
      </c>
    </row>
    <row r="280">
      <c r="A280" t="s">
        <v>708</v>
      </c>
      <c r="B280" t="s">
        <v>708</v>
      </c>
      <c r="C280" s="4"/>
      <c r="D280" t="s">
        <v>708</v>
      </c>
      <c r="E280" t="s">
        <v>708</v>
      </c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t="s">
        <v>708</v>
      </c>
      <c r="BA280" t="s">
        <v>708</v>
      </c>
      <c r="BB280" t="s">
        <v>708</v>
      </c>
      <c r="BC280" t="s">
        <v>708</v>
      </c>
      <c r="BD280" t="s">
        <v>708</v>
      </c>
      <c r="BE280" t="s">
        <v>708</v>
      </c>
    </row>
    <row r="281">
      <c r="A281" t="s">
        <v>708</v>
      </c>
      <c r="B281" t="s">
        <v>708</v>
      </c>
      <c r="C281" s="4"/>
      <c r="D281" t="s">
        <v>708</v>
      </c>
      <c r="E281" t="s">
        <v>708</v>
      </c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t="s">
        <v>708</v>
      </c>
      <c r="BA281" t="s">
        <v>708</v>
      </c>
      <c r="BB281" t="s">
        <v>708</v>
      </c>
      <c r="BC281" t="s">
        <v>708</v>
      </c>
      <c r="BD281" t="s">
        <v>708</v>
      </c>
      <c r="BE281" t="s">
        <v>708</v>
      </c>
    </row>
    <row r="282">
      <c r="A282" t="s">
        <v>708</v>
      </c>
      <c r="B282" t="s">
        <v>708</v>
      </c>
      <c r="C282" s="4"/>
      <c r="D282" t="s">
        <v>708</v>
      </c>
      <c r="E282" t="s">
        <v>708</v>
      </c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t="s">
        <v>708</v>
      </c>
      <c r="BA282" t="s">
        <v>708</v>
      </c>
      <c r="BB282" t="s">
        <v>708</v>
      </c>
      <c r="BC282" t="s">
        <v>708</v>
      </c>
      <c r="BD282" t="s">
        <v>708</v>
      </c>
      <c r="BE282" t="s">
        <v>708</v>
      </c>
    </row>
    <row r="283">
      <c r="A283" t="s">
        <v>708</v>
      </c>
      <c r="B283" t="s">
        <v>708</v>
      </c>
      <c r="C283" s="4"/>
      <c r="D283" t="s">
        <v>708</v>
      </c>
      <c r="E283" t="s">
        <v>708</v>
      </c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t="s">
        <v>708</v>
      </c>
      <c r="BA283" t="s">
        <v>708</v>
      </c>
      <c r="BB283" t="s">
        <v>708</v>
      </c>
      <c r="BC283" t="s">
        <v>708</v>
      </c>
      <c r="BD283" t="s">
        <v>708</v>
      </c>
      <c r="BE283" t="s">
        <v>708</v>
      </c>
    </row>
    <row r="284">
      <c r="A284" t="s">
        <v>708</v>
      </c>
      <c r="B284" t="s">
        <v>708</v>
      </c>
      <c r="C284" s="4"/>
      <c r="D284" t="s">
        <v>708</v>
      </c>
      <c r="E284" t="s">
        <v>708</v>
      </c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t="s">
        <v>708</v>
      </c>
      <c r="BA284" t="s">
        <v>708</v>
      </c>
      <c r="BB284" t="s">
        <v>708</v>
      </c>
      <c r="BC284" t="s">
        <v>708</v>
      </c>
      <c r="BD284" t="s">
        <v>708</v>
      </c>
      <c r="BE284" t="s">
        <v>708</v>
      </c>
    </row>
    <row r="285">
      <c r="A285" t="s">
        <v>708</v>
      </c>
      <c r="B285" t="s">
        <v>708</v>
      </c>
      <c r="C285" s="4"/>
      <c r="D285" t="s">
        <v>708</v>
      </c>
      <c r="E285" t="s">
        <v>708</v>
      </c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t="s">
        <v>708</v>
      </c>
      <c r="BA285" t="s">
        <v>708</v>
      </c>
      <c r="BB285" t="s">
        <v>708</v>
      </c>
      <c r="BC285" t="s">
        <v>708</v>
      </c>
      <c r="BD285" t="s">
        <v>708</v>
      </c>
      <c r="BE285" t="s">
        <v>708</v>
      </c>
    </row>
    <row r="286">
      <c r="A286" t="s">
        <v>708</v>
      </c>
      <c r="B286" t="s">
        <v>708</v>
      </c>
      <c r="C286" s="4"/>
      <c r="D286" t="s">
        <v>708</v>
      </c>
      <c r="E286" t="s">
        <v>708</v>
      </c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t="s">
        <v>708</v>
      </c>
      <c r="BA286" t="s">
        <v>708</v>
      </c>
      <c r="BB286" t="s">
        <v>708</v>
      </c>
      <c r="BC286" t="s">
        <v>708</v>
      </c>
      <c r="BD286" t="s">
        <v>708</v>
      </c>
      <c r="BE286" t="s">
        <v>708</v>
      </c>
    </row>
    <row r="287">
      <c r="A287" t="s">
        <v>708</v>
      </c>
      <c r="B287" t="s">
        <v>708</v>
      </c>
      <c r="C287" s="4"/>
      <c r="D287" t="s">
        <v>708</v>
      </c>
      <c r="E287" t="s">
        <v>708</v>
      </c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t="s">
        <v>708</v>
      </c>
      <c r="BA287" t="s">
        <v>708</v>
      </c>
      <c r="BB287" t="s">
        <v>708</v>
      </c>
      <c r="BC287" t="s">
        <v>708</v>
      </c>
      <c r="BD287" t="s">
        <v>708</v>
      </c>
      <c r="BE287" t="s">
        <v>708</v>
      </c>
    </row>
    <row r="288">
      <c r="A288" t="s">
        <v>708</v>
      </c>
      <c r="B288" t="s">
        <v>708</v>
      </c>
      <c r="C288" s="4"/>
      <c r="D288" t="s">
        <v>708</v>
      </c>
      <c r="E288" t="s">
        <v>708</v>
      </c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t="s">
        <v>708</v>
      </c>
      <c r="BA288" t="s">
        <v>708</v>
      </c>
      <c r="BB288" t="s">
        <v>708</v>
      </c>
      <c r="BC288" t="s">
        <v>708</v>
      </c>
      <c r="BD288" t="s">
        <v>708</v>
      </c>
      <c r="BE288" t="s">
        <v>708</v>
      </c>
    </row>
    <row r="289">
      <c r="A289" t="s">
        <v>708</v>
      </c>
      <c r="B289" t="s">
        <v>708</v>
      </c>
      <c r="C289" s="4"/>
      <c r="D289" t="s">
        <v>708</v>
      </c>
      <c r="E289" t="s">
        <v>708</v>
      </c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t="s">
        <v>708</v>
      </c>
      <c r="BA289" t="s">
        <v>708</v>
      </c>
      <c r="BB289" t="s">
        <v>708</v>
      </c>
      <c r="BC289" t="s">
        <v>708</v>
      </c>
      <c r="BD289" t="s">
        <v>708</v>
      </c>
      <c r="BE289" t="s">
        <v>708</v>
      </c>
    </row>
    <row r="290">
      <c r="A290" t="s">
        <v>708</v>
      </c>
      <c r="B290" t="s">
        <v>708</v>
      </c>
      <c r="C290" s="4"/>
      <c r="D290" t="s">
        <v>708</v>
      </c>
      <c r="E290" t="s">
        <v>708</v>
      </c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t="s">
        <v>708</v>
      </c>
      <c r="BA290" t="s">
        <v>708</v>
      </c>
      <c r="BB290" t="s">
        <v>708</v>
      </c>
      <c r="BC290" t="s">
        <v>708</v>
      </c>
      <c r="BD290" t="s">
        <v>708</v>
      </c>
      <c r="BE290" t="s">
        <v>708</v>
      </c>
    </row>
    <row r="291">
      <c r="A291" t="s">
        <v>708</v>
      </c>
      <c r="B291" t="s">
        <v>708</v>
      </c>
      <c r="C291" s="4"/>
      <c r="D291" t="s">
        <v>708</v>
      </c>
      <c r="E291" t="s">
        <v>708</v>
      </c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t="s">
        <v>708</v>
      </c>
      <c r="BA291" t="s">
        <v>708</v>
      </c>
      <c r="BB291" t="s">
        <v>708</v>
      </c>
      <c r="BC291" t="s">
        <v>708</v>
      </c>
      <c r="BD291" t="s">
        <v>708</v>
      </c>
      <c r="BE291" t="s">
        <v>708</v>
      </c>
    </row>
    <row r="292">
      <c r="A292" t="s">
        <v>708</v>
      </c>
      <c r="B292" t="s">
        <v>708</v>
      </c>
      <c r="C292" s="4"/>
      <c r="D292" t="s">
        <v>708</v>
      </c>
      <c r="E292" t="s">
        <v>708</v>
      </c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t="s">
        <v>708</v>
      </c>
      <c r="BA292" t="s">
        <v>708</v>
      </c>
      <c r="BB292" t="s">
        <v>708</v>
      </c>
      <c r="BC292" t="s">
        <v>708</v>
      </c>
      <c r="BD292" t="s">
        <v>708</v>
      </c>
      <c r="BE292" t="s">
        <v>708</v>
      </c>
    </row>
    <row r="293">
      <c r="A293" t="s">
        <v>708</v>
      </c>
      <c r="B293" t="s">
        <v>708</v>
      </c>
      <c r="C293" s="4"/>
      <c r="D293" t="s">
        <v>708</v>
      </c>
      <c r="E293" t="s">
        <v>708</v>
      </c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t="s">
        <v>708</v>
      </c>
      <c r="BA293" t="s">
        <v>708</v>
      </c>
      <c r="BB293" t="s">
        <v>708</v>
      </c>
      <c r="BC293" t="s">
        <v>708</v>
      </c>
      <c r="BD293" t="s">
        <v>708</v>
      </c>
      <c r="BE293" t="s">
        <v>708</v>
      </c>
    </row>
    <row r="294">
      <c r="A294" t="s">
        <v>708</v>
      </c>
      <c r="B294" t="s">
        <v>708</v>
      </c>
      <c r="C294" s="4"/>
      <c r="D294" t="s">
        <v>708</v>
      </c>
      <c r="E294" t="s">
        <v>708</v>
      </c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t="s">
        <v>708</v>
      </c>
      <c r="BA294" t="s">
        <v>708</v>
      </c>
      <c r="BB294" t="s">
        <v>708</v>
      </c>
      <c r="BC294" t="s">
        <v>708</v>
      </c>
      <c r="BD294" t="s">
        <v>708</v>
      </c>
      <c r="BE294" t="s">
        <v>708</v>
      </c>
    </row>
    <row r="295">
      <c r="A295" t="s">
        <v>708</v>
      </c>
      <c r="B295" t="s">
        <v>708</v>
      </c>
      <c r="C295" s="4"/>
      <c r="D295" t="s">
        <v>708</v>
      </c>
      <c r="E295" t="s">
        <v>708</v>
      </c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t="s">
        <v>708</v>
      </c>
      <c r="BA295" t="s">
        <v>708</v>
      </c>
      <c r="BB295" t="s">
        <v>708</v>
      </c>
      <c r="BC295" t="s">
        <v>708</v>
      </c>
      <c r="BD295" t="s">
        <v>708</v>
      </c>
      <c r="BE295" t="s">
        <v>708</v>
      </c>
    </row>
    <row r="296">
      <c r="A296" t="s">
        <v>708</v>
      </c>
      <c r="B296" t="s">
        <v>708</v>
      </c>
      <c r="C296" s="4"/>
      <c r="D296" t="s">
        <v>708</v>
      </c>
      <c r="E296" t="s">
        <v>708</v>
      </c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t="s">
        <v>708</v>
      </c>
      <c r="BA296" t="s">
        <v>708</v>
      </c>
      <c r="BB296" t="s">
        <v>708</v>
      </c>
      <c r="BC296" t="s">
        <v>708</v>
      </c>
      <c r="BD296" t="s">
        <v>708</v>
      </c>
      <c r="BE296" t="s">
        <v>708</v>
      </c>
    </row>
    <row r="297">
      <c r="A297" t="s">
        <v>708</v>
      </c>
      <c r="B297" t="s">
        <v>708</v>
      </c>
      <c r="C297" s="4"/>
      <c r="D297" t="s">
        <v>708</v>
      </c>
      <c r="E297" t="s">
        <v>708</v>
      </c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t="s">
        <v>708</v>
      </c>
      <c r="BA297" t="s">
        <v>708</v>
      </c>
      <c r="BB297" t="s">
        <v>708</v>
      </c>
      <c r="BC297" t="s">
        <v>708</v>
      </c>
      <c r="BD297" t="s">
        <v>708</v>
      </c>
      <c r="BE297" t="s">
        <v>708</v>
      </c>
    </row>
    <row r="298">
      <c r="A298" t="s">
        <v>708</v>
      </c>
      <c r="B298" t="s">
        <v>708</v>
      </c>
      <c r="C298" s="4"/>
      <c r="D298" t="s">
        <v>708</v>
      </c>
      <c r="E298" t="s">
        <v>708</v>
      </c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t="s">
        <v>708</v>
      </c>
      <c r="BA298" t="s">
        <v>708</v>
      </c>
      <c r="BB298" t="s">
        <v>708</v>
      </c>
      <c r="BC298" t="s">
        <v>708</v>
      </c>
      <c r="BD298" t="s">
        <v>708</v>
      </c>
      <c r="BE298" t="s">
        <v>708</v>
      </c>
    </row>
    <row r="299">
      <c r="A299" t="s">
        <v>708</v>
      </c>
      <c r="B299" t="s">
        <v>708</v>
      </c>
      <c r="C299" s="4"/>
      <c r="D299" t="s">
        <v>708</v>
      </c>
      <c r="E299" t="s">
        <v>708</v>
      </c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t="s">
        <v>708</v>
      </c>
      <c r="BA299" t="s">
        <v>708</v>
      </c>
      <c r="BB299" t="s">
        <v>708</v>
      </c>
      <c r="BC299" t="s">
        <v>708</v>
      </c>
      <c r="BD299" t="s">
        <v>708</v>
      </c>
      <c r="BE299" t="s">
        <v>708</v>
      </c>
    </row>
    <row r="300">
      <c r="A300" t="s">
        <v>708</v>
      </c>
      <c r="B300" t="s">
        <v>708</v>
      </c>
      <c r="C300" s="4"/>
      <c r="D300" t="s">
        <v>708</v>
      </c>
      <c r="E300" t="s">
        <v>708</v>
      </c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t="s">
        <v>708</v>
      </c>
      <c r="BA300" t="s">
        <v>708</v>
      </c>
      <c r="BB300" t="s">
        <v>708</v>
      </c>
      <c r="BC300" t="s">
        <v>708</v>
      </c>
      <c r="BD300" t="s">
        <v>708</v>
      </c>
      <c r="BE300" t="s">
        <v>708</v>
      </c>
    </row>
    <row r="301">
      <c r="A301" t="s">
        <v>708</v>
      </c>
      <c r="B301" t="s">
        <v>708</v>
      </c>
      <c r="C301" s="4"/>
      <c r="D301" t="s">
        <v>708</v>
      </c>
      <c r="E301" t="s">
        <v>708</v>
      </c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t="s">
        <v>708</v>
      </c>
      <c r="BA301" t="s">
        <v>708</v>
      </c>
      <c r="BB301" t="s">
        <v>708</v>
      </c>
      <c r="BC301" t="s">
        <v>708</v>
      </c>
      <c r="BD301" t="s">
        <v>708</v>
      </c>
      <c r="BE301" t="s">
        <v>708</v>
      </c>
    </row>
    <row r="302">
      <c r="A302" t="s">
        <v>708</v>
      </c>
      <c r="B302" t="s">
        <v>708</v>
      </c>
      <c r="C302" s="4"/>
      <c r="D302" t="s">
        <v>708</v>
      </c>
      <c r="E302" t="s">
        <v>708</v>
      </c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t="s">
        <v>708</v>
      </c>
      <c r="BA302" t="s">
        <v>708</v>
      </c>
      <c r="BB302" t="s">
        <v>708</v>
      </c>
      <c r="BC302" t="s">
        <v>708</v>
      </c>
      <c r="BD302" t="s">
        <v>708</v>
      </c>
      <c r="BE302" t="s">
        <v>708</v>
      </c>
    </row>
    <row r="303">
      <c r="A303" t="s">
        <v>708</v>
      </c>
      <c r="B303" t="s">
        <v>708</v>
      </c>
      <c r="C303" s="4"/>
      <c r="D303" t="s">
        <v>708</v>
      </c>
      <c r="E303" t="s">
        <v>708</v>
      </c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t="s">
        <v>708</v>
      </c>
      <c r="BA303" t="s">
        <v>708</v>
      </c>
      <c r="BB303" t="s">
        <v>708</v>
      </c>
      <c r="BC303" t="s">
        <v>708</v>
      </c>
      <c r="BD303" t="s">
        <v>708</v>
      </c>
      <c r="BE303" t="s">
        <v>708</v>
      </c>
    </row>
    <row r="304">
      <c r="A304" t="s">
        <v>708</v>
      </c>
      <c r="B304" t="s">
        <v>708</v>
      </c>
      <c r="C304" s="4"/>
      <c r="D304" t="s">
        <v>708</v>
      </c>
      <c r="E304" t="s">
        <v>708</v>
      </c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t="s">
        <v>708</v>
      </c>
      <c r="BA304" t="s">
        <v>708</v>
      </c>
      <c r="BB304" t="s">
        <v>708</v>
      </c>
      <c r="BC304" t="s">
        <v>708</v>
      </c>
      <c r="BD304" t="s">
        <v>708</v>
      </c>
      <c r="BE304" t="s">
        <v>708</v>
      </c>
    </row>
    <row r="305">
      <c r="A305" t="s">
        <v>708</v>
      </c>
      <c r="B305" t="s">
        <v>708</v>
      </c>
      <c r="C305" s="4"/>
      <c r="D305" t="s">
        <v>708</v>
      </c>
      <c r="E305" t="s">
        <v>708</v>
      </c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t="s">
        <v>708</v>
      </c>
      <c r="BA305" t="s">
        <v>708</v>
      </c>
      <c r="BB305" t="s">
        <v>708</v>
      </c>
      <c r="BC305" t="s">
        <v>708</v>
      </c>
      <c r="BD305" t="s">
        <v>708</v>
      </c>
      <c r="BE305" t="s">
        <v>708</v>
      </c>
    </row>
    <row r="306">
      <c r="A306" t="s">
        <v>708</v>
      </c>
      <c r="B306" t="s">
        <v>708</v>
      </c>
      <c r="C306" s="4"/>
      <c r="D306" t="s">
        <v>708</v>
      </c>
      <c r="E306" t="s">
        <v>708</v>
      </c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t="s">
        <v>708</v>
      </c>
      <c r="BA306" t="s">
        <v>708</v>
      </c>
      <c r="BB306" t="s">
        <v>708</v>
      </c>
      <c r="BC306" t="s">
        <v>708</v>
      </c>
      <c r="BD306" t="s">
        <v>708</v>
      </c>
      <c r="BE306" t="s">
        <v>708</v>
      </c>
    </row>
    <row r="307">
      <c r="A307" t="s">
        <v>708</v>
      </c>
      <c r="B307" t="s">
        <v>708</v>
      </c>
      <c r="C307" s="4"/>
      <c r="D307" t="s">
        <v>708</v>
      </c>
      <c r="E307" t="s">
        <v>708</v>
      </c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t="s">
        <v>708</v>
      </c>
      <c r="BA307" t="s">
        <v>708</v>
      </c>
      <c r="BB307" t="s">
        <v>708</v>
      </c>
      <c r="BC307" t="s">
        <v>708</v>
      </c>
      <c r="BD307" t="s">
        <v>708</v>
      </c>
      <c r="BE307" t="s">
        <v>708</v>
      </c>
    </row>
    <row r="308">
      <c r="A308" t="s">
        <v>708</v>
      </c>
      <c r="B308" t="s">
        <v>708</v>
      </c>
      <c r="C308" s="4"/>
      <c r="D308" t="s">
        <v>708</v>
      </c>
      <c r="E308" t="s">
        <v>708</v>
      </c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t="s">
        <v>708</v>
      </c>
      <c r="BA308" t="s">
        <v>708</v>
      </c>
      <c r="BB308" t="s">
        <v>708</v>
      </c>
      <c r="BC308" t="s">
        <v>708</v>
      </c>
      <c r="BD308" t="s">
        <v>708</v>
      </c>
      <c r="BE308" t="s">
        <v>708</v>
      </c>
    </row>
    <row r="309">
      <c r="A309" t="s">
        <v>708</v>
      </c>
      <c r="B309" t="s">
        <v>708</v>
      </c>
      <c r="C309" s="4"/>
      <c r="D309" t="s">
        <v>708</v>
      </c>
      <c r="E309" t="s">
        <v>708</v>
      </c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t="s">
        <v>708</v>
      </c>
      <c r="BA309" t="s">
        <v>708</v>
      </c>
      <c r="BB309" t="s">
        <v>708</v>
      </c>
      <c r="BC309" t="s">
        <v>708</v>
      </c>
      <c r="BD309" t="s">
        <v>708</v>
      </c>
      <c r="BE309" t="s">
        <v>708</v>
      </c>
    </row>
    <row r="310">
      <c r="A310" t="s">
        <v>708</v>
      </c>
      <c r="B310" t="s">
        <v>708</v>
      </c>
      <c r="C310" s="4"/>
      <c r="D310" t="s">
        <v>708</v>
      </c>
      <c r="E310" t="s">
        <v>708</v>
      </c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t="s">
        <v>708</v>
      </c>
      <c r="BA310" t="s">
        <v>708</v>
      </c>
      <c r="BB310" t="s">
        <v>708</v>
      </c>
      <c r="BC310" t="s">
        <v>708</v>
      </c>
      <c r="BD310" t="s">
        <v>708</v>
      </c>
      <c r="BE310" t="s">
        <v>708</v>
      </c>
    </row>
    <row r="311">
      <c r="A311" t="s">
        <v>708</v>
      </c>
      <c r="B311" t="s">
        <v>708</v>
      </c>
      <c r="C311" s="4"/>
      <c r="D311" t="s">
        <v>708</v>
      </c>
      <c r="E311" t="s">
        <v>708</v>
      </c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t="s">
        <v>708</v>
      </c>
      <c r="BA311" t="s">
        <v>708</v>
      </c>
      <c r="BB311" t="s">
        <v>708</v>
      </c>
      <c r="BC311" t="s">
        <v>708</v>
      </c>
      <c r="BD311" t="s">
        <v>708</v>
      </c>
      <c r="BE311" t="s">
        <v>708</v>
      </c>
    </row>
    <row r="312">
      <c r="A312" t="s">
        <v>708</v>
      </c>
      <c r="B312" t="s">
        <v>708</v>
      </c>
      <c r="C312" s="4"/>
      <c r="D312" t="s">
        <v>708</v>
      </c>
      <c r="E312" t="s">
        <v>708</v>
      </c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t="s">
        <v>708</v>
      </c>
      <c r="BA312" t="s">
        <v>708</v>
      </c>
      <c r="BB312" t="s">
        <v>708</v>
      </c>
      <c r="BC312" t="s">
        <v>708</v>
      </c>
      <c r="BD312" t="s">
        <v>708</v>
      </c>
      <c r="BE312" t="s">
        <v>708</v>
      </c>
    </row>
    <row r="313">
      <c r="A313" t="s">
        <v>708</v>
      </c>
      <c r="B313" t="s">
        <v>708</v>
      </c>
      <c r="C313" s="4"/>
      <c r="D313" t="s">
        <v>708</v>
      </c>
      <c r="E313" t="s">
        <v>708</v>
      </c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t="s">
        <v>708</v>
      </c>
      <c r="BA313" t="s">
        <v>708</v>
      </c>
      <c r="BB313" t="s">
        <v>708</v>
      </c>
      <c r="BC313" t="s">
        <v>708</v>
      </c>
      <c r="BD313" t="s">
        <v>708</v>
      </c>
      <c r="BE313" t="s">
        <v>708</v>
      </c>
    </row>
    <row r="314">
      <c r="A314" t="s">
        <v>708</v>
      </c>
      <c r="B314" t="s">
        <v>708</v>
      </c>
      <c r="C314" s="4"/>
      <c r="D314" t="s">
        <v>708</v>
      </c>
      <c r="E314" t="s">
        <v>708</v>
      </c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t="s">
        <v>708</v>
      </c>
      <c r="BA314" t="s">
        <v>708</v>
      </c>
      <c r="BB314" t="s">
        <v>708</v>
      </c>
      <c r="BC314" t="s">
        <v>708</v>
      </c>
      <c r="BD314" t="s">
        <v>708</v>
      </c>
      <c r="BE314" t="s">
        <v>708</v>
      </c>
    </row>
    <row r="315">
      <c r="A315" t="s">
        <v>708</v>
      </c>
      <c r="B315" t="s">
        <v>708</v>
      </c>
      <c r="C315" s="4"/>
      <c r="D315" t="s">
        <v>708</v>
      </c>
      <c r="E315" t="s">
        <v>708</v>
      </c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t="s">
        <v>708</v>
      </c>
      <c r="BA315" t="s">
        <v>708</v>
      </c>
      <c r="BB315" t="s">
        <v>708</v>
      </c>
      <c r="BC315" t="s">
        <v>708</v>
      </c>
      <c r="BD315" t="s">
        <v>708</v>
      </c>
      <c r="BE315" t="s">
        <v>708</v>
      </c>
    </row>
    <row r="316">
      <c r="A316" t="s">
        <v>708</v>
      </c>
      <c r="B316" t="s">
        <v>708</v>
      </c>
      <c r="C316" s="4"/>
      <c r="D316" t="s">
        <v>708</v>
      </c>
      <c r="E316" t="s">
        <v>708</v>
      </c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t="s">
        <v>708</v>
      </c>
      <c r="BA316" t="s">
        <v>708</v>
      </c>
      <c r="BB316" t="s">
        <v>708</v>
      </c>
      <c r="BC316" t="s">
        <v>708</v>
      </c>
      <c r="BD316" t="s">
        <v>708</v>
      </c>
      <c r="BE316" t="s">
        <v>708</v>
      </c>
    </row>
    <row r="317">
      <c r="A317" t="s">
        <v>708</v>
      </c>
      <c r="B317" t="s">
        <v>708</v>
      </c>
      <c r="C317" s="4"/>
      <c r="D317" t="s">
        <v>708</v>
      </c>
      <c r="E317" t="s">
        <v>708</v>
      </c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t="s">
        <v>708</v>
      </c>
      <c r="BA317" t="s">
        <v>708</v>
      </c>
      <c r="BB317" t="s">
        <v>708</v>
      </c>
      <c r="BC317" t="s">
        <v>708</v>
      </c>
      <c r="BD317" t="s">
        <v>708</v>
      </c>
      <c r="BE317" t="s">
        <v>708</v>
      </c>
    </row>
    <row r="318">
      <c r="A318" t="s">
        <v>708</v>
      </c>
      <c r="B318" t="s">
        <v>708</v>
      </c>
      <c r="C318" s="4"/>
      <c r="D318" t="s">
        <v>708</v>
      </c>
      <c r="E318" t="s">
        <v>708</v>
      </c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t="s">
        <v>708</v>
      </c>
      <c r="BA318" t="s">
        <v>708</v>
      </c>
      <c r="BB318" t="s">
        <v>708</v>
      </c>
      <c r="BC318" t="s">
        <v>708</v>
      </c>
      <c r="BD318" t="s">
        <v>708</v>
      </c>
      <c r="BE318" t="s">
        <v>708</v>
      </c>
    </row>
    <row r="319">
      <c r="A319" t="s">
        <v>708</v>
      </c>
      <c r="B319" t="s">
        <v>708</v>
      </c>
      <c r="C319" s="4"/>
      <c r="D319" t="s">
        <v>708</v>
      </c>
      <c r="E319" t="s">
        <v>708</v>
      </c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t="s">
        <v>708</v>
      </c>
      <c r="BA319" t="s">
        <v>708</v>
      </c>
      <c r="BB319" t="s">
        <v>708</v>
      </c>
      <c r="BC319" t="s">
        <v>708</v>
      </c>
      <c r="BD319" t="s">
        <v>708</v>
      </c>
      <c r="BE319" t="s">
        <v>708</v>
      </c>
    </row>
    <row r="320">
      <c r="A320" t="s">
        <v>708</v>
      </c>
      <c r="B320" t="s">
        <v>708</v>
      </c>
      <c r="C320" s="4"/>
      <c r="D320" t="s">
        <v>708</v>
      </c>
      <c r="E320" t="s">
        <v>708</v>
      </c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t="s">
        <v>708</v>
      </c>
      <c r="BA320" t="s">
        <v>708</v>
      </c>
      <c r="BB320" t="s">
        <v>708</v>
      </c>
      <c r="BC320" t="s">
        <v>708</v>
      </c>
      <c r="BD320" t="s">
        <v>708</v>
      </c>
      <c r="BE320" t="s">
        <v>708</v>
      </c>
    </row>
    <row r="321">
      <c r="A321" t="s">
        <v>708</v>
      </c>
      <c r="B321" t="s">
        <v>708</v>
      </c>
      <c r="C321" s="4"/>
      <c r="D321" t="s">
        <v>708</v>
      </c>
      <c r="E321" t="s">
        <v>708</v>
      </c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t="s">
        <v>708</v>
      </c>
      <c r="BA321" t="s">
        <v>708</v>
      </c>
      <c r="BB321" t="s">
        <v>708</v>
      </c>
      <c r="BC321" t="s">
        <v>708</v>
      </c>
      <c r="BD321" t="s">
        <v>708</v>
      </c>
      <c r="BE321" t="s">
        <v>708</v>
      </c>
    </row>
    <row r="322">
      <c r="A322" t="s">
        <v>708</v>
      </c>
      <c r="B322" t="s">
        <v>708</v>
      </c>
      <c r="C322" s="4"/>
      <c r="D322" t="s">
        <v>708</v>
      </c>
      <c r="E322" t="s">
        <v>708</v>
      </c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t="s">
        <v>708</v>
      </c>
      <c r="BA322" t="s">
        <v>708</v>
      </c>
      <c r="BB322" t="s">
        <v>708</v>
      </c>
      <c r="BC322" t="s">
        <v>708</v>
      </c>
      <c r="BD322" t="s">
        <v>708</v>
      </c>
      <c r="BE322" t="s">
        <v>708</v>
      </c>
    </row>
    <row r="323">
      <c r="A323" t="s">
        <v>708</v>
      </c>
      <c r="B323" t="s">
        <v>708</v>
      </c>
      <c r="C323" s="4"/>
      <c r="D323" t="s">
        <v>708</v>
      </c>
      <c r="E323" t="s">
        <v>708</v>
      </c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t="s">
        <v>708</v>
      </c>
      <c r="BA323" t="s">
        <v>708</v>
      </c>
      <c r="BB323" t="s">
        <v>708</v>
      </c>
      <c r="BC323" t="s">
        <v>708</v>
      </c>
      <c r="BD323" t="s">
        <v>708</v>
      </c>
      <c r="BE323" t="s">
        <v>708</v>
      </c>
    </row>
    <row r="324">
      <c r="A324" t="s">
        <v>708</v>
      </c>
      <c r="B324" t="s">
        <v>708</v>
      </c>
      <c r="C324" s="4"/>
      <c r="D324" t="s">
        <v>708</v>
      </c>
      <c r="E324" t="s">
        <v>708</v>
      </c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t="s">
        <v>708</v>
      </c>
      <c r="BA324" t="s">
        <v>708</v>
      </c>
      <c r="BB324" t="s">
        <v>708</v>
      </c>
      <c r="BC324" t="s">
        <v>708</v>
      </c>
      <c r="BD324" t="s">
        <v>708</v>
      </c>
      <c r="BE324" t="s">
        <v>708</v>
      </c>
    </row>
    <row r="325">
      <c r="A325" t="s">
        <v>708</v>
      </c>
      <c r="B325" t="s">
        <v>708</v>
      </c>
      <c r="C325" s="4"/>
      <c r="D325" t="s">
        <v>708</v>
      </c>
      <c r="E325" t="s">
        <v>708</v>
      </c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t="s">
        <v>708</v>
      </c>
      <c r="BA325" t="s">
        <v>708</v>
      </c>
      <c r="BB325" t="s">
        <v>708</v>
      </c>
      <c r="BC325" t="s">
        <v>708</v>
      </c>
      <c r="BD325" t="s">
        <v>708</v>
      </c>
      <c r="BE325" t="s">
        <v>708</v>
      </c>
    </row>
    <row r="326">
      <c r="A326" t="s">
        <v>708</v>
      </c>
      <c r="B326" t="s">
        <v>708</v>
      </c>
      <c r="C326" s="4"/>
      <c r="D326" t="s">
        <v>708</v>
      </c>
      <c r="E326" t="s">
        <v>708</v>
      </c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t="s">
        <v>708</v>
      </c>
      <c r="BA326" t="s">
        <v>708</v>
      </c>
      <c r="BB326" t="s">
        <v>708</v>
      </c>
      <c r="BC326" t="s">
        <v>708</v>
      </c>
      <c r="BD326" t="s">
        <v>708</v>
      </c>
      <c r="BE326" t="s">
        <v>708</v>
      </c>
    </row>
    <row r="327">
      <c r="A327" t="s">
        <v>708</v>
      </c>
      <c r="B327" t="s">
        <v>708</v>
      </c>
      <c r="C327" s="4"/>
      <c r="D327" t="s">
        <v>708</v>
      </c>
      <c r="E327" t="s">
        <v>708</v>
      </c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t="s">
        <v>708</v>
      </c>
      <c r="BA327" t="s">
        <v>708</v>
      </c>
      <c r="BB327" t="s">
        <v>708</v>
      </c>
      <c r="BC327" t="s">
        <v>708</v>
      </c>
      <c r="BD327" t="s">
        <v>708</v>
      </c>
      <c r="BE327" t="s">
        <v>708</v>
      </c>
    </row>
    <row r="328">
      <c r="A328" t="s">
        <v>708</v>
      </c>
      <c r="B328" t="s">
        <v>708</v>
      </c>
      <c r="C328" s="4"/>
      <c r="D328" t="s">
        <v>708</v>
      </c>
      <c r="E328" t="s">
        <v>708</v>
      </c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t="s">
        <v>708</v>
      </c>
      <c r="BA328" t="s">
        <v>708</v>
      </c>
      <c r="BB328" t="s">
        <v>708</v>
      </c>
      <c r="BC328" t="s">
        <v>708</v>
      </c>
      <c r="BD328" t="s">
        <v>708</v>
      </c>
      <c r="BE328" t="s">
        <v>708</v>
      </c>
    </row>
    <row r="329">
      <c r="A329" t="s">
        <v>708</v>
      </c>
      <c r="B329" t="s">
        <v>708</v>
      </c>
      <c r="C329" s="4"/>
      <c r="D329" t="s">
        <v>708</v>
      </c>
      <c r="E329" t="s">
        <v>708</v>
      </c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t="s">
        <v>708</v>
      </c>
      <c r="BA329" t="s">
        <v>708</v>
      </c>
      <c r="BB329" t="s">
        <v>708</v>
      </c>
      <c r="BC329" t="s">
        <v>708</v>
      </c>
      <c r="BD329" t="s">
        <v>708</v>
      </c>
      <c r="BE329" t="s">
        <v>708</v>
      </c>
    </row>
    <row r="330">
      <c r="A330" t="s">
        <v>708</v>
      </c>
      <c r="B330" t="s">
        <v>708</v>
      </c>
      <c r="C330" s="4"/>
      <c r="D330" t="s">
        <v>708</v>
      </c>
      <c r="E330" t="s">
        <v>708</v>
      </c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t="s">
        <v>708</v>
      </c>
      <c r="BA330" t="s">
        <v>708</v>
      </c>
      <c r="BB330" t="s">
        <v>708</v>
      </c>
      <c r="BC330" t="s">
        <v>708</v>
      </c>
      <c r="BD330" t="s">
        <v>708</v>
      </c>
      <c r="BE330" t="s">
        <v>708</v>
      </c>
    </row>
    <row r="331">
      <c r="A331" t="s">
        <v>708</v>
      </c>
      <c r="B331" t="s">
        <v>708</v>
      </c>
      <c r="C331" s="4"/>
      <c r="D331" t="s">
        <v>708</v>
      </c>
      <c r="E331" t="s">
        <v>708</v>
      </c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t="s">
        <v>708</v>
      </c>
      <c r="BA331" t="s">
        <v>708</v>
      </c>
      <c r="BB331" t="s">
        <v>708</v>
      </c>
      <c r="BC331" t="s">
        <v>708</v>
      </c>
      <c r="BD331" t="s">
        <v>708</v>
      </c>
      <c r="BE331" t="s">
        <v>708</v>
      </c>
    </row>
    <row r="332">
      <c r="A332" t="s">
        <v>708</v>
      </c>
      <c r="B332" t="s">
        <v>708</v>
      </c>
      <c r="C332" s="4"/>
      <c r="D332" t="s">
        <v>708</v>
      </c>
      <c r="E332" t="s">
        <v>708</v>
      </c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t="s">
        <v>708</v>
      </c>
      <c r="BA332" t="s">
        <v>708</v>
      </c>
      <c r="BB332" t="s">
        <v>708</v>
      </c>
      <c r="BC332" t="s">
        <v>708</v>
      </c>
      <c r="BD332" t="s">
        <v>708</v>
      </c>
      <c r="BE332" t="s">
        <v>708</v>
      </c>
    </row>
    <row r="333">
      <c r="A333" t="s">
        <v>708</v>
      </c>
      <c r="B333" t="s">
        <v>708</v>
      </c>
      <c r="C333" s="4"/>
      <c r="D333" t="s">
        <v>708</v>
      </c>
      <c r="E333" t="s">
        <v>708</v>
      </c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t="s">
        <v>708</v>
      </c>
      <c r="BA333" t="s">
        <v>708</v>
      </c>
      <c r="BB333" t="s">
        <v>708</v>
      </c>
      <c r="BC333" t="s">
        <v>708</v>
      </c>
      <c r="BD333" t="s">
        <v>708</v>
      </c>
      <c r="BE333" t="s">
        <v>708</v>
      </c>
    </row>
    <row r="334">
      <c r="A334" t="s">
        <v>708</v>
      </c>
      <c r="B334" t="s">
        <v>708</v>
      </c>
      <c r="C334" s="4"/>
      <c r="D334" t="s">
        <v>708</v>
      </c>
      <c r="E334" t="s">
        <v>708</v>
      </c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t="s">
        <v>708</v>
      </c>
      <c r="BA334" t="s">
        <v>708</v>
      </c>
      <c r="BB334" t="s">
        <v>708</v>
      </c>
      <c r="BC334" t="s">
        <v>708</v>
      </c>
      <c r="BD334" t="s">
        <v>708</v>
      </c>
      <c r="BE334" t="s">
        <v>708</v>
      </c>
    </row>
    <row r="335">
      <c r="A335" t="s">
        <v>708</v>
      </c>
      <c r="B335" t="s">
        <v>708</v>
      </c>
      <c r="C335" s="4"/>
      <c r="D335" t="s">
        <v>708</v>
      </c>
      <c r="E335" t="s">
        <v>708</v>
      </c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t="s">
        <v>708</v>
      </c>
      <c r="BA335" t="s">
        <v>708</v>
      </c>
      <c r="BB335" t="s">
        <v>708</v>
      </c>
      <c r="BC335" t="s">
        <v>708</v>
      </c>
      <c r="BD335" t="s">
        <v>708</v>
      </c>
      <c r="BE335" t="s">
        <v>708</v>
      </c>
    </row>
    <row r="336">
      <c r="A336" t="s">
        <v>708</v>
      </c>
      <c r="B336" t="s">
        <v>708</v>
      </c>
      <c r="C336" s="4"/>
      <c r="D336" t="s">
        <v>708</v>
      </c>
      <c r="E336" t="s">
        <v>708</v>
      </c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t="s">
        <v>708</v>
      </c>
      <c r="BA336" t="s">
        <v>708</v>
      </c>
      <c r="BB336" t="s">
        <v>708</v>
      </c>
      <c r="BC336" t="s">
        <v>708</v>
      </c>
      <c r="BD336" t="s">
        <v>708</v>
      </c>
      <c r="BE336" t="s">
        <v>708</v>
      </c>
    </row>
    <row r="337">
      <c r="A337" t="s">
        <v>708</v>
      </c>
      <c r="B337" t="s">
        <v>708</v>
      </c>
      <c r="C337" s="4"/>
      <c r="D337" t="s">
        <v>708</v>
      </c>
      <c r="E337" t="s">
        <v>708</v>
      </c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t="s">
        <v>708</v>
      </c>
      <c r="BA337" t="s">
        <v>708</v>
      </c>
      <c r="BB337" t="s">
        <v>708</v>
      </c>
      <c r="BC337" t="s">
        <v>708</v>
      </c>
      <c r="BD337" t="s">
        <v>708</v>
      </c>
      <c r="BE337" t="s">
        <v>708</v>
      </c>
    </row>
    <row r="338">
      <c r="A338" t="s">
        <v>708</v>
      </c>
      <c r="B338" t="s">
        <v>708</v>
      </c>
      <c r="C338" s="4"/>
      <c r="D338" t="s">
        <v>708</v>
      </c>
      <c r="E338" t="s">
        <v>708</v>
      </c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t="s">
        <v>708</v>
      </c>
      <c r="BA338" t="s">
        <v>708</v>
      </c>
      <c r="BB338" t="s">
        <v>708</v>
      </c>
      <c r="BC338" t="s">
        <v>708</v>
      </c>
      <c r="BD338" t="s">
        <v>708</v>
      </c>
      <c r="BE338" t="s">
        <v>708</v>
      </c>
    </row>
    <row r="339">
      <c r="A339" t="s">
        <v>708</v>
      </c>
      <c r="B339" t="s">
        <v>708</v>
      </c>
      <c r="C339" s="4"/>
      <c r="D339" t="s">
        <v>708</v>
      </c>
      <c r="E339" t="s">
        <v>708</v>
      </c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t="s">
        <v>708</v>
      </c>
      <c r="BA339" t="s">
        <v>708</v>
      </c>
      <c r="BB339" t="s">
        <v>708</v>
      </c>
      <c r="BC339" t="s">
        <v>708</v>
      </c>
      <c r="BD339" t="s">
        <v>708</v>
      </c>
      <c r="BE339" t="s">
        <v>708</v>
      </c>
    </row>
    <row r="340">
      <c r="A340" t="s">
        <v>708</v>
      </c>
      <c r="B340" t="s">
        <v>708</v>
      </c>
      <c r="C340" s="4"/>
      <c r="D340" t="s">
        <v>708</v>
      </c>
      <c r="E340" t="s">
        <v>708</v>
      </c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t="s">
        <v>708</v>
      </c>
      <c r="BA340" t="s">
        <v>708</v>
      </c>
      <c r="BB340" t="s">
        <v>708</v>
      </c>
      <c r="BC340" t="s">
        <v>708</v>
      </c>
      <c r="BD340" t="s">
        <v>708</v>
      </c>
      <c r="BE340" t="s">
        <v>708</v>
      </c>
    </row>
    <row r="341">
      <c r="A341" t="s">
        <v>708</v>
      </c>
      <c r="B341" t="s">
        <v>708</v>
      </c>
      <c r="C341" s="4"/>
      <c r="D341" t="s">
        <v>708</v>
      </c>
      <c r="E341" t="s">
        <v>708</v>
      </c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t="s">
        <v>708</v>
      </c>
      <c r="BA341" t="s">
        <v>708</v>
      </c>
      <c r="BB341" t="s">
        <v>708</v>
      </c>
      <c r="BC341" t="s">
        <v>708</v>
      </c>
      <c r="BD341" t="s">
        <v>708</v>
      </c>
      <c r="BE341" t="s">
        <v>708</v>
      </c>
    </row>
    <row r="342">
      <c r="A342" t="s">
        <v>708</v>
      </c>
      <c r="B342" t="s">
        <v>708</v>
      </c>
      <c r="C342" s="4"/>
      <c r="D342" t="s">
        <v>708</v>
      </c>
      <c r="E342" t="s">
        <v>708</v>
      </c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t="s">
        <v>708</v>
      </c>
      <c r="BA342" t="s">
        <v>708</v>
      </c>
      <c r="BB342" t="s">
        <v>708</v>
      </c>
      <c r="BC342" t="s">
        <v>708</v>
      </c>
      <c r="BD342" t="s">
        <v>708</v>
      </c>
      <c r="BE342" t="s">
        <v>708</v>
      </c>
    </row>
    <row r="343">
      <c r="A343" t="s">
        <v>708</v>
      </c>
      <c r="B343" t="s">
        <v>708</v>
      </c>
      <c r="C343" s="4"/>
      <c r="D343" t="s">
        <v>708</v>
      </c>
      <c r="E343" t="s">
        <v>708</v>
      </c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t="s">
        <v>708</v>
      </c>
      <c r="BA343" t="s">
        <v>708</v>
      </c>
      <c r="BB343" t="s">
        <v>708</v>
      </c>
      <c r="BC343" t="s">
        <v>708</v>
      </c>
      <c r="BD343" t="s">
        <v>708</v>
      </c>
      <c r="BE343" t="s">
        <v>708</v>
      </c>
    </row>
    <row r="344">
      <c r="A344" t="s">
        <v>708</v>
      </c>
      <c r="B344" t="s">
        <v>708</v>
      </c>
      <c r="C344" s="4"/>
      <c r="D344" t="s">
        <v>708</v>
      </c>
      <c r="E344" t="s">
        <v>708</v>
      </c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t="s">
        <v>708</v>
      </c>
      <c r="BA344" t="s">
        <v>708</v>
      </c>
      <c r="BB344" t="s">
        <v>708</v>
      </c>
      <c r="BC344" t="s">
        <v>708</v>
      </c>
      <c r="BD344" t="s">
        <v>708</v>
      </c>
      <c r="BE344" t="s">
        <v>708</v>
      </c>
    </row>
    <row r="345">
      <c r="A345" t="s">
        <v>708</v>
      </c>
      <c r="B345" t="s">
        <v>708</v>
      </c>
      <c r="C345" s="4"/>
      <c r="D345" t="s">
        <v>708</v>
      </c>
      <c r="E345" t="s">
        <v>708</v>
      </c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t="s">
        <v>708</v>
      </c>
      <c r="BA345" t="s">
        <v>708</v>
      </c>
      <c r="BB345" t="s">
        <v>708</v>
      </c>
      <c r="BC345" t="s">
        <v>708</v>
      </c>
      <c r="BD345" t="s">
        <v>708</v>
      </c>
      <c r="BE345" t="s">
        <v>708</v>
      </c>
    </row>
    <row r="346">
      <c r="A346" t="s">
        <v>708</v>
      </c>
      <c r="B346" t="s">
        <v>708</v>
      </c>
      <c r="C346" s="4"/>
      <c r="D346" t="s">
        <v>708</v>
      </c>
      <c r="E346" t="s">
        <v>708</v>
      </c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t="s">
        <v>708</v>
      </c>
      <c r="BA346" t="s">
        <v>708</v>
      </c>
      <c r="BB346" t="s">
        <v>708</v>
      </c>
      <c r="BC346" t="s">
        <v>708</v>
      </c>
      <c r="BD346" t="s">
        <v>708</v>
      </c>
      <c r="BE346" t="s">
        <v>708</v>
      </c>
    </row>
    <row r="347">
      <c r="A347" t="s">
        <v>708</v>
      </c>
      <c r="B347" t="s">
        <v>708</v>
      </c>
      <c r="C347" s="4"/>
      <c r="D347" t="s">
        <v>708</v>
      </c>
      <c r="E347" t="s">
        <v>708</v>
      </c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t="s">
        <v>708</v>
      </c>
      <c r="BA347" t="s">
        <v>708</v>
      </c>
      <c r="BB347" t="s">
        <v>708</v>
      </c>
      <c r="BC347" t="s">
        <v>708</v>
      </c>
      <c r="BD347" t="s">
        <v>708</v>
      </c>
      <c r="BE347" t="s">
        <v>708</v>
      </c>
    </row>
    <row r="348">
      <c r="A348" t="s">
        <v>708</v>
      </c>
      <c r="B348" t="s">
        <v>708</v>
      </c>
      <c r="C348" s="4"/>
      <c r="D348" t="s">
        <v>708</v>
      </c>
      <c r="E348" t="s">
        <v>708</v>
      </c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t="s">
        <v>708</v>
      </c>
      <c r="BA348" t="s">
        <v>708</v>
      </c>
      <c r="BB348" t="s">
        <v>708</v>
      </c>
      <c r="BC348" t="s">
        <v>708</v>
      </c>
      <c r="BD348" t="s">
        <v>708</v>
      </c>
      <c r="BE348" t="s">
        <v>708</v>
      </c>
    </row>
    <row r="349">
      <c r="A349" t="s">
        <v>708</v>
      </c>
      <c r="B349" t="s">
        <v>708</v>
      </c>
      <c r="C349" s="4"/>
      <c r="D349" t="s">
        <v>708</v>
      </c>
      <c r="E349" t="s">
        <v>708</v>
      </c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t="s">
        <v>708</v>
      </c>
      <c r="BA349" t="s">
        <v>708</v>
      </c>
      <c r="BB349" t="s">
        <v>708</v>
      </c>
      <c r="BC349" t="s">
        <v>708</v>
      </c>
      <c r="BD349" t="s">
        <v>708</v>
      </c>
      <c r="BE349" t="s">
        <v>708</v>
      </c>
    </row>
    <row r="350">
      <c r="A350" t="s">
        <v>708</v>
      </c>
      <c r="B350" t="s">
        <v>708</v>
      </c>
      <c r="C350" s="4"/>
      <c r="D350" t="s">
        <v>708</v>
      </c>
      <c r="E350" t="s">
        <v>708</v>
      </c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t="s">
        <v>708</v>
      </c>
      <c r="BA350" t="s">
        <v>708</v>
      </c>
      <c r="BB350" t="s">
        <v>708</v>
      </c>
      <c r="BC350" t="s">
        <v>708</v>
      </c>
      <c r="BD350" t="s">
        <v>708</v>
      </c>
      <c r="BE350" t="s">
        <v>708</v>
      </c>
    </row>
    <row r="351">
      <c r="A351" t="s">
        <v>708</v>
      </c>
      <c r="B351" t="s">
        <v>708</v>
      </c>
      <c r="C351" s="4"/>
      <c r="D351" t="s">
        <v>708</v>
      </c>
      <c r="E351" t="s">
        <v>708</v>
      </c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t="s">
        <v>708</v>
      </c>
      <c r="BA351" t="s">
        <v>708</v>
      </c>
      <c r="BB351" t="s">
        <v>708</v>
      </c>
      <c r="BC351" t="s">
        <v>708</v>
      </c>
      <c r="BD351" t="s">
        <v>708</v>
      </c>
      <c r="BE351" t="s">
        <v>708</v>
      </c>
    </row>
    <row r="352">
      <c r="A352" t="s">
        <v>708</v>
      </c>
      <c r="B352" t="s">
        <v>708</v>
      </c>
      <c r="C352" s="4"/>
      <c r="D352" t="s">
        <v>708</v>
      </c>
      <c r="E352" t="s">
        <v>708</v>
      </c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t="s">
        <v>708</v>
      </c>
      <c r="BA352" t="s">
        <v>708</v>
      </c>
      <c r="BB352" t="s">
        <v>708</v>
      </c>
      <c r="BC352" t="s">
        <v>708</v>
      </c>
      <c r="BD352" t="s">
        <v>708</v>
      </c>
      <c r="BE352" t="s">
        <v>708</v>
      </c>
    </row>
    <row r="353">
      <c r="A353" t="s">
        <v>708</v>
      </c>
      <c r="B353" t="s">
        <v>708</v>
      </c>
      <c r="C353" s="4"/>
      <c r="D353" t="s">
        <v>708</v>
      </c>
      <c r="E353" t="s">
        <v>708</v>
      </c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t="s">
        <v>708</v>
      </c>
      <c r="BA353" t="s">
        <v>708</v>
      </c>
      <c r="BB353" t="s">
        <v>708</v>
      </c>
      <c r="BC353" t="s">
        <v>708</v>
      </c>
      <c r="BD353" t="s">
        <v>708</v>
      </c>
      <c r="BE353" t="s">
        <v>708</v>
      </c>
    </row>
    <row r="354">
      <c r="A354" t="s">
        <v>708</v>
      </c>
      <c r="B354" t="s">
        <v>708</v>
      </c>
      <c r="C354" s="4"/>
      <c r="D354" t="s">
        <v>708</v>
      </c>
      <c r="E354" t="s">
        <v>708</v>
      </c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t="s">
        <v>708</v>
      </c>
      <c r="BA354" t="s">
        <v>708</v>
      </c>
      <c r="BB354" t="s">
        <v>708</v>
      </c>
      <c r="BC354" t="s">
        <v>708</v>
      </c>
      <c r="BD354" t="s">
        <v>708</v>
      </c>
      <c r="BE354" t="s">
        <v>708</v>
      </c>
    </row>
    <row r="355">
      <c r="A355" t="s">
        <v>708</v>
      </c>
      <c r="B355" t="s">
        <v>708</v>
      </c>
      <c r="C355" s="4"/>
      <c r="D355" t="s">
        <v>708</v>
      </c>
      <c r="E355" t="s">
        <v>708</v>
      </c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t="s">
        <v>708</v>
      </c>
      <c r="BA355" t="s">
        <v>708</v>
      </c>
      <c r="BB355" t="s">
        <v>708</v>
      </c>
      <c r="BC355" t="s">
        <v>708</v>
      </c>
      <c r="BD355" t="s">
        <v>708</v>
      </c>
      <c r="BE355" t="s">
        <v>708</v>
      </c>
    </row>
    <row r="356">
      <c r="A356" t="s">
        <v>708</v>
      </c>
      <c r="B356" t="s">
        <v>708</v>
      </c>
      <c r="C356" s="4"/>
      <c r="D356" t="s">
        <v>708</v>
      </c>
      <c r="E356" t="s">
        <v>708</v>
      </c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t="s">
        <v>708</v>
      </c>
      <c r="BA356" t="s">
        <v>708</v>
      </c>
      <c r="BB356" t="s">
        <v>708</v>
      </c>
      <c r="BC356" t="s">
        <v>708</v>
      </c>
      <c r="BD356" t="s">
        <v>708</v>
      </c>
      <c r="BE356" t="s">
        <v>708</v>
      </c>
    </row>
    <row r="357">
      <c r="A357" t="s">
        <v>708</v>
      </c>
      <c r="B357" t="s">
        <v>708</v>
      </c>
      <c r="C357" s="4"/>
      <c r="D357" t="s">
        <v>708</v>
      </c>
      <c r="E357" t="s">
        <v>708</v>
      </c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t="s">
        <v>708</v>
      </c>
      <c r="BA357" t="s">
        <v>708</v>
      </c>
      <c r="BB357" t="s">
        <v>708</v>
      </c>
      <c r="BC357" t="s">
        <v>708</v>
      </c>
      <c r="BD357" t="s">
        <v>708</v>
      </c>
      <c r="BE357" t="s">
        <v>708</v>
      </c>
    </row>
    <row r="358">
      <c r="A358" t="s">
        <v>708</v>
      </c>
      <c r="B358" t="s">
        <v>708</v>
      </c>
      <c r="C358" s="4"/>
      <c r="D358" t="s">
        <v>708</v>
      </c>
      <c r="E358" t="s">
        <v>708</v>
      </c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t="s">
        <v>708</v>
      </c>
      <c r="BA358" t="s">
        <v>708</v>
      </c>
      <c r="BB358" t="s">
        <v>708</v>
      </c>
      <c r="BC358" t="s">
        <v>708</v>
      </c>
      <c r="BD358" t="s">
        <v>708</v>
      </c>
      <c r="BE358" t="s">
        <v>708</v>
      </c>
    </row>
    <row r="359">
      <c r="A359" t="s">
        <v>708</v>
      </c>
      <c r="B359" t="s">
        <v>708</v>
      </c>
      <c r="C359" s="4"/>
      <c r="D359" t="s">
        <v>708</v>
      </c>
      <c r="E359" t="s">
        <v>708</v>
      </c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t="s">
        <v>708</v>
      </c>
      <c r="BA359" t="s">
        <v>708</v>
      </c>
      <c r="BB359" t="s">
        <v>708</v>
      </c>
      <c r="BC359" t="s">
        <v>708</v>
      </c>
      <c r="BD359" t="s">
        <v>708</v>
      </c>
      <c r="BE359" t="s">
        <v>708</v>
      </c>
    </row>
    <row r="360">
      <c r="A360" t="s">
        <v>708</v>
      </c>
      <c r="B360" t="s">
        <v>708</v>
      </c>
      <c r="C360" s="4"/>
      <c r="D360" t="s">
        <v>708</v>
      </c>
      <c r="E360" t="s">
        <v>708</v>
      </c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t="s">
        <v>708</v>
      </c>
      <c r="BA360" t="s">
        <v>708</v>
      </c>
      <c r="BB360" t="s">
        <v>708</v>
      </c>
      <c r="BC360" t="s">
        <v>708</v>
      </c>
      <c r="BD360" t="s">
        <v>708</v>
      </c>
      <c r="BE360" t="s">
        <v>708</v>
      </c>
    </row>
  </sheetData>
  <dataValidations count="1">
    <dataValidation type="list" allowBlank="true" showInputMessage="true" showErrorMessage="true" sqref="L16">
      <formula1>OFFSET(A161, 0, 0, COUNTA($C$161:$C$420), 1)</formula1>
    </dataValidation>
  </dataValidations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41BC6-C1CC-4BFF-9F04-2832DFB445E0}">
  <sheetPr codeName="Sheet26">
    <tabColor rgb="FF388E3C"/>
  </sheetPr>
  <dimension ref="A1:AN412"/>
  <sheetViews>
    <sheetView zoomScale="80" zoomScaleNormal="80" workbookViewId="0">
      <selection activeCell="A385" sqref="A385:XFD397"/>
    </sheetView>
  </sheetViews>
  <sheetFormatPr defaultRowHeight="14.4" x14ac:dyDescent="0.3"/>
  <cols>
    <col min="13" max="28" width="9.109375" customWidth="true"/>
  </cols>
  <sheetData>
    <row r="1" s="14" customFormat="true" x14ac:dyDescent="0.3">
      <c r="A1" s="112" t="s">
        <v>226</v>
      </c>
    </row>
    <row r="2" s="325" customFormat="true" ht="23.4" x14ac:dyDescent="0.45">
      <c r="A2" s="326" t="s">
        <v>570</v>
      </c>
      <c r="O2" s="326" t="s">
        <v>282</v>
      </c>
      <c r="AB2" s="326" t="s">
        <v>283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x14ac:dyDescent="0.3"/>
    <row r="29" s="14" customFormat="true" x14ac:dyDescent="0.3"/>
    <row r="30" s="14" customFormat="true" x14ac:dyDescent="0.3"/>
    <row r="31" s="14" customFormat="true" x14ac:dyDescent="0.3"/>
    <row r="32" s="14" customFormat="true" x14ac:dyDescent="0.3"/>
    <row r="33" s="14" customFormat="true" x14ac:dyDescent="0.3"/>
    <row r="34" s="14" customFormat="true" x14ac:dyDescent="0.3"/>
    <row r="35" s="14" customFormat="true" x14ac:dyDescent="0.3"/>
    <row r="36" s="14" customFormat="true" x14ac:dyDescent="0.3"/>
    <row r="37" s="14" customFormat="true" x14ac:dyDescent="0.3"/>
    <row r="38" s="325" customFormat="true" ht="18" x14ac:dyDescent="0.35">
      <c r="A38" s="324" t="s">
        <v>576</v>
      </c>
      <c r="O38" s="324" t="s">
        <v>575</v>
      </c>
      <c r="AC38" s="324" t="s">
        <v>574</v>
      </c>
    </row>
    <row r="39" s="14" customFormat="true" x14ac:dyDescent="0.3">
      <c r="A39" s="9" t="s">
        <v>181</v>
      </c>
      <c r="O39" s="9" t="s">
        <v>181</v>
      </c>
      <c r="AC39" s="9" t="s">
        <v>181</v>
      </c>
    </row>
    <row r="40" s="14" customFormat="true" x14ac:dyDescent="0.3"/>
    <row r="41" s="14" customFormat="true" x14ac:dyDescent="0.3">
      <c r="A41" s="152" t="s">
        <v>377</v>
      </c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O41" s="152" t="s">
        <v>378</v>
      </c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C41" s="152" t="s">
        <v>379</v>
      </c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</row>
    <row r="42" s="14" customFormat="true" x14ac:dyDescent="0.3">
      <c r="A42" s="193" t="s">
        <v>80</v>
      </c>
      <c r="B42" s="193" t="s">
        <v>143</v>
      </c>
      <c r="C42" s="194" t="s">
        <v>57</v>
      </c>
      <c r="D42" s="196" t="s">
        <v>374</v>
      </c>
      <c r="E42" s="194" t="s">
        <v>69</v>
      </c>
      <c r="F42" s="194" t="s">
        <v>369</v>
      </c>
      <c r="G42" s="194" t="s">
        <v>370</v>
      </c>
      <c r="H42" s="194" t="s">
        <v>371</v>
      </c>
      <c r="I42" s="194" t="s">
        <v>70</v>
      </c>
      <c r="J42" s="194" t="s">
        <v>373</v>
      </c>
      <c r="K42" s="194" t="s">
        <v>367</v>
      </c>
      <c r="L42" s="194" t="s">
        <v>368</v>
      </c>
      <c r="O42" s="193" t="s">
        <v>80</v>
      </c>
      <c r="P42" s="193" t="s">
        <v>143</v>
      </c>
      <c r="Q42" s="194" t="s">
        <v>57</v>
      </c>
      <c r="R42" s="196" t="s">
        <v>374</v>
      </c>
      <c r="S42" s="194" t="s">
        <v>69</v>
      </c>
      <c r="T42" s="194" t="s">
        <v>369</v>
      </c>
      <c r="U42" s="194" t="s">
        <v>370</v>
      </c>
      <c r="V42" s="194" t="s">
        <v>371</v>
      </c>
      <c r="W42" s="194" t="s">
        <v>70</v>
      </c>
      <c r="X42" s="194" t="s">
        <v>373</v>
      </c>
      <c r="Y42" s="194" t="s">
        <v>367</v>
      </c>
      <c r="Z42" s="194" t="s">
        <v>368</v>
      </c>
      <c r="AC42" s="193" t="s">
        <v>80</v>
      </c>
      <c r="AD42" s="193" t="s">
        <v>143</v>
      </c>
      <c r="AE42" s="194" t="s">
        <v>57</v>
      </c>
      <c r="AF42" s="196" t="s">
        <v>374</v>
      </c>
      <c r="AG42" s="194" t="s">
        <v>69</v>
      </c>
      <c r="AH42" s="194" t="s">
        <v>369</v>
      </c>
      <c r="AI42" s="194" t="s">
        <v>370</v>
      </c>
      <c r="AJ42" s="194" t="s">
        <v>371</v>
      </c>
      <c r="AK42" s="194" t="s">
        <v>70</v>
      </c>
      <c r="AL42" s="194" t="s">
        <v>373</v>
      </c>
      <c r="AM42" s="194" t="s">
        <v>367</v>
      </c>
      <c r="AN42" s="194" t="s">
        <v>368</v>
      </c>
    </row>
    <row r="43" s="14" customFormat="true" x14ac:dyDescent="0.3">
      <c r="A43" s="193" t="s">
        <v>142</v>
      </c>
      <c r="B43" s="193" t="s">
        <v>143</v>
      </c>
      <c r="C43" s="194" t="s">
        <v>775</v>
      </c>
      <c r="D43" s="196" t="s">
        <v>776</v>
      </c>
      <c r="E43" s="194" t="s">
        <v>824</v>
      </c>
      <c r="F43" s="194" t="s">
        <v>825</v>
      </c>
      <c r="G43" s="194" t="s">
        <v>826</v>
      </c>
      <c r="H43" s="194" t="s">
        <v>827</v>
      </c>
      <c r="I43" s="194" t="s">
        <v>828</v>
      </c>
      <c r="J43" s="194"/>
      <c r="K43" s="194"/>
      <c r="L43" s="194"/>
      <c r="O43" s="193" t="s">
        <v>142</v>
      </c>
      <c r="P43" s="193" t="s">
        <v>143</v>
      </c>
      <c r="Q43" s="194" t="s">
        <v>775</v>
      </c>
      <c r="R43" s="196" t="s">
        <v>776</v>
      </c>
      <c r="S43" s="194" t="s">
        <v>829</v>
      </c>
      <c r="T43" s="194" t="s">
        <v>830</v>
      </c>
      <c r="U43" s="194" t="s">
        <v>831</v>
      </c>
      <c r="V43" s="194" t="s">
        <v>832</v>
      </c>
      <c r="W43" s="194" t="s">
        <v>833</v>
      </c>
      <c r="X43" s="194"/>
      <c r="Y43" s="194"/>
      <c r="Z43" s="194"/>
      <c r="AC43" s="193" t="s">
        <v>142</v>
      </c>
      <c r="AD43" s="193" t="s">
        <v>143</v>
      </c>
      <c r="AE43" s="194" t="s">
        <v>775</v>
      </c>
      <c r="AF43" s="196" t="s">
        <v>776</v>
      </c>
      <c r="AG43" s="194" t="s">
        <v>834</v>
      </c>
      <c r="AH43" s="194" t="s">
        <v>835</v>
      </c>
      <c r="AI43" s="194" t="s">
        <v>836</v>
      </c>
      <c r="AJ43" s="194" t="s">
        <v>837</v>
      </c>
      <c r="AK43" s="194" t="s">
        <v>838</v>
      </c>
      <c r="AL43" s="194"/>
      <c r="AM43" s="194"/>
      <c r="AN43" s="194"/>
    </row>
    <row r="44" x14ac:dyDescent="0.3">
      <c r="A44" s="115" t="s">
        <v>498</v>
      </c>
      <c r="B44" s="192" t="s">
        <v>499</v>
      </c>
      <c r="C44" s="4">
        <v>1</v>
      </c>
      <c r="D44" s="4">
        <v>0</v>
      </c>
      <c r="E44" s="4">
        <v>59.132750000000001</v>
      </c>
      <c r="F44" s="4">
        <v>66.036900000000003</v>
      </c>
      <c r="G44" s="4">
        <v>72.471760000000003</v>
      </c>
      <c r="H44" s="4">
        <v>80.014450000000011</v>
      </c>
      <c r="I44" s="4">
        <v>94.67795000000001</v>
      </c>
      <c r="J44" s="195">
        <f>AVERAGE(MIN(E44:I44),MAX(E44:I44))</f>
        <v>32.5</v>
      </c>
      <c r="K44" s="195">
        <f>J44-MIN(E44:I44)</f>
        <v>27.5</v>
      </c>
      <c r="L44" s="195">
        <f>MAX(E44:J44)-J44</f>
        <v>27.5</v>
      </c>
      <c r="O44" s="115" t="s">
        <v>498</v>
      </c>
      <c r="P44" s="192" t="s">
        <v>499</v>
      </c>
      <c r="Q44" s="4">
        <v>1</v>
      </c>
      <c r="R44" s="4">
        <v>0</v>
      </c>
      <c r="S44" s="4">
        <v>73.09093</v>
      </c>
      <c r="T44" s="4">
        <v>81.38882000000001</v>
      </c>
      <c r="U44" s="4">
        <v>90.320690000000013</v>
      </c>
      <c r="V44" s="4">
        <v>93.764080000000007</v>
      </c>
      <c r="W44" s="4">
        <v>96.341540000000009</v>
      </c>
      <c r="X44" s="195">
        <f>AVERAGE(MIN(S44:W44),MAX(S44:W44))</f>
        <v>32.5</v>
      </c>
      <c r="Y44" s="195">
        <f>X44-MIN(S44:W44)</f>
        <v>27.5</v>
      </c>
      <c r="Z44" s="195">
        <f>MAX(S44:X44)-X44</f>
        <v>27.5</v>
      </c>
      <c r="AC44" s="115" t="s">
        <v>498</v>
      </c>
      <c r="AD44" s="192" t="s">
        <v>499</v>
      </c>
      <c r="AE44" s="4">
        <v>1</v>
      </c>
      <c r="AF44" s="4">
        <v>0</v>
      </c>
      <c r="AG44" s="4">
        <v>56.585720000000002</v>
      </c>
      <c r="AH44" s="4">
        <v>62.362190000000005</v>
      </c>
      <c r="AI44" s="4">
        <v>64.441800000000001</v>
      </c>
      <c r="AJ44" s="4">
        <v>69.981030000000004</v>
      </c>
      <c r="AK44" s="4">
        <v>81.001290000000012</v>
      </c>
      <c r="AL44" s="195">
        <f>AVERAGE(MIN(AG44:AK44),MAX(AG44:AK44))</f>
        <v>32.5</v>
      </c>
      <c r="AM44" s="195">
        <f>AL44-MIN(AG44:AK44)</f>
        <v>27.5</v>
      </c>
      <c r="AN44" s="195">
        <f>MAX(AG44:AL44)-AL44</f>
        <v>27.5</v>
      </c>
    </row>
    <row r="45" x14ac:dyDescent="0.3">
      <c r="A45" s="115" t="s">
        <v>453</v>
      </c>
      <c r="B45" s="192" t="s">
        <v>454</v>
      </c>
      <c r="C45" s="4">
        <v>2</v>
      </c>
      <c r="D45" s="4">
        <v>0</v>
      </c>
      <c r="E45" s="4">
        <v>65.25094</v>
      </c>
      <c r="F45" s="4">
        <v>71.963880000000003</v>
      </c>
      <c r="G45" s="4">
        <v>83.203230000000005</v>
      </c>
      <c r="H45" s="4">
        <v>95.493790000000004</v>
      </c>
      <c r="I45" s="4">
        <v>99.053430000000006</v>
      </c>
      <c r="J45" s="195">
        <f t="shared" ref="J45:J89" si="0">AVERAGE(MIN(E45:I45),MAX(E45:I45))</f>
        <v>50</v>
      </c>
      <c r="K45" s="195">
        <f t="shared" ref="K45:K89" si="1">J45-MIN(E45:I45)</f>
        <v>30</v>
      </c>
      <c r="L45" s="195">
        <f t="shared" ref="L45:L89" si="2">MAX(E45:J45)-J45</f>
        <v>30</v>
      </c>
      <c r="O45" s="115" t="s">
        <v>522</v>
      </c>
      <c r="P45" s="192" t="s">
        <v>523</v>
      </c>
      <c r="Q45" s="4">
        <v>2</v>
      </c>
      <c r="R45" s="4">
        <v>0</v>
      </c>
      <c r="S45" s="4">
        <v>95.673000000000002</v>
      </c>
      <c r="T45" s="4">
        <v>93.94944000000001</v>
      </c>
      <c r="U45" s="4">
        <v>92.098980000000012</v>
      </c>
      <c r="V45" s="4">
        <v>94.383520000000004</v>
      </c>
      <c r="W45" s="4">
        <v>98.630170000000007</v>
      </c>
      <c r="X45" s="195">
        <f t="shared" ref="X45:X89" si="3">AVERAGE(MIN(S45:W45),MAX(S45:W45))</f>
        <v>50</v>
      </c>
      <c r="Y45" s="195">
        <f t="shared" ref="Y45:Y89" si="4">X45-MIN(S45:W45)</f>
        <v>30</v>
      </c>
      <c r="Z45" s="195">
        <f t="shared" ref="Z45:Z89" si="5">MAX(S45:X45)-X45</f>
        <v>30</v>
      </c>
      <c r="AC45" s="115" t="s">
        <v>453</v>
      </c>
      <c r="AD45" s="192" t="s">
        <v>454</v>
      </c>
      <c r="AE45" s="4">
        <v>2</v>
      </c>
      <c r="AF45" s="4">
        <v>0</v>
      </c>
      <c r="AG45" s="4">
        <v>64.822010000000006</v>
      </c>
      <c r="AH45" s="4">
        <v>63.710950000000004</v>
      </c>
      <c r="AI45" s="4">
        <v>67.980490000000003</v>
      </c>
      <c r="AJ45" s="4">
        <v>78.349920000000012</v>
      </c>
      <c r="AK45" s="4">
        <v>77.440460000000002</v>
      </c>
      <c r="AL45" s="195">
        <f t="shared" ref="AL45:AL89" si="6">AVERAGE(MIN(AG45:AK45),MAX(AG45:AK45))</f>
        <v>50</v>
      </c>
      <c r="AM45" s="195">
        <f t="shared" ref="AM45:AM89" si="7">AL45-MIN(AG45:AK45)</f>
        <v>30</v>
      </c>
      <c r="AN45" s="195">
        <f t="shared" ref="AN45:AN89" si="8">MAX(AG45:AL45)-AL45</f>
        <v>30</v>
      </c>
    </row>
    <row r="46" x14ac:dyDescent="0.3">
      <c r="A46" s="115" t="s">
        <v>422</v>
      </c>
      <c r="B46" s="192" t="s">
        <v>423</v>
      </c>
      <c r="C46" s="4">
        <v>3</v>
      </c>
      <c r="D46" s="4">
        <v>0</v>
      </c>
      <c r="E46" s="4">
        <v>83.925470000000004</v>
      </c>
      <c r="F46" s="4">
        <v>89.335930000000005</v>
      </c>
      <c r="G46" s="4">
        <v>93.169050000000013</v>
      </c>
      <c r="H46" s="4">
        <v>95.186260000000004</v>
      </c>
      <c r="I46" s="4">
        <v>96.906490000000005</v>
      </c>
      <c r="J46" s="195">
        <f t="shared" si="0"/>
        <v>50</v>
      </c>
      <c r="K46" s="195">
        <f t="shared" si="1"/>
        <v>30</v>
      </c>
      <c r="L46" s="195">
        <f t="shared" si="2"/>
        <v>30</v>
      </c>
      <c r="O46" s="115" t="s">
        <v>474</v>
      </c>
      <c r="P46" s="192" t="s">
        <v>475</v>
      </c>
      <c r="Q46" s="4">
        <v>3</v>
      </c>
      <c r="R46" s="4">
        <v>0</v>
      </c>
      <c r="S46" s="4">
        <v>93.097040000000007</v>
      </c>
      <c r="T46" s="4">
        <v>90.286120000000011</v>
      </c>
      <c r="U46" s="4">
        <v>92.873290000000011</v>
      </c>
      <c r="V46" s="4">
        <v>92.008980000000008</v>
      </c>
      <c r="W46" s="4">
        <v>98.050520000000006</v>
      </c>
      <c r="X46" s="195">
        <f t="shared" si="3"/>
        <v>50</v>
      </c>
      <c r="Y46" s="195">
        <f t="shared" si="4"/>
        <v>30</v>
      </c>
      <c r="Z46" s="195">
        <f t="shared" si="5"/>
        <v>30</v>
      </c>
      <c r="AC46" s="115" t="s">
        <v>422</v>
      </c>
      <c r="AD46" s="192" t="s">
        <v>423</v>
      </c>
      <c r="AE46" s="4">
        <v>3</v>
      </c>
      <c r="AF46" s="4">
        <v>0</v>
      </c>
      <c r="AG46" s="4">
        <v>74.954400000000007</v>
      </c>
      <c r="AH46" s="4">
        <v>83.551350000000014</v>
      </c>
      <c r="AI46" s="4">
        <v>82.897190000000009</v>
      </c>
      <c r="AJ46" s="4">
        <v>80.471030000000013</v>
      </c>
      <c r="AK46" s="4">
        <v>84.31271000000001</v>
      </c>
      <c r="AL46" s="195">
        <f t="shared" si="6"/>
        <v>50</v>
      </c>
      <c r="AM46" s="195">
        <f t="shared" si="7"/>
        <v>30</v>
      </c>
      <c r="AN46" s="195">
        <f t="shared" si="8"/>
        <v>30</v>
      </c>
    </row>
    <row r="47" x14ac:dyDescent="0.3">
      <c r="A47" s="115" t="s">
        <v>426</v>
      </c>
      <c r="B47" s="192" t="s">
        <v>427</v>
      </c>
      <c r="C47" s="4">
        <v>4</v>
      </c>
      <c r="D47" s="4">
        <v>0</v>
      </c>
      <c r="E47" s="4">
        <v>88.810340000000011</v>
      </c>
      <c r="F47" s="4">
        <v>93.932320000000004</v>
      </c>
      <c r="G47" s="4">
        <v>93.398290000000003</v>
      </c>
      <c r="H47" s="4">
        <v>96.014740000000003</v>
      </c>
      <c r="I47" s="4">
        <v>96.251520000000014</v>
      </c>
      <c r="J47" s="195">
        <f t="shared" si="0"/>
        <v>50</v>
      </c>
      <c r="K47" s="195">
        <f t="shared" si="1"/>
        <v>30</v>
      </c>
      <c r="L47" s="195">
        <f t="shared" si="2"/>
        <v>30</v>
      </c>
      <c r="O47" s="115" t="s">
        <v>511</v>
      </c>
      <c r="P47" s="192" t="s">
        <v>512</v>
      </c>
      <c r="Q47" s="4">
        <v>4</v>
      </c>
      <c r="R47" s="4">
        <v>0</v>
      </c>
      <c r="S47" s="4">
        <v>95.279910000000001</v>
      </c>
      <c r="T47" s="4">
        <v>94.812940000000012</v>
      </c>
      <c r="U47" s="4">
        <v>94.443360000000013</v>
      </c>
      <c r="V47" s="4">
        <v>96.399620000000013</v>
      </c>
      <c r="W47" s="4">
        <v>98.757750000000001</v>
      </c>
      <c r="X47" s="195">
        <f t="shared" si="3"/>
        <v>50</v>
      </c>
      <c r="Y47" s="195">
        <f t="shared" si="4"/>
        <v>30</v>
      </c>
      <c r="Z47" s="195">
        <f t="shared" si="5"/>
        <v>30</v>
      </c>
      <c r="AC47" s="115" t="s">
        <v>492</v>
      </c>
      <c r="AD47" s="192" t="s">
        <v>493</v>
      </c>
      <c r="AE47" s="4">
        <v>4</v>
      </c>
      <c r="AF47" s="4">
        <v>0</v>
      </c>
      <c r="AG47" s="4">
        <v>61.583470000000005</v>
      </c>
      <c r="AH47" s="4">
        <v>79.332130000000006</v>
      </c>
      <c r="AI47" s="4">
        <v>84.870440000000002</v>
      </c>
      <c r="AJ47" s="4">
        <v>90.459490000000002</v>
      </c>
      <c r="AK47" s="4">
        <v>97.072750000000013</v>
      </c>
      <c r="AL47" s="195">
        <f t="shared" si="6"/>
        <v>50</v>
      </c>
      <c r="AM47" s="195">
        <f t="shared" si="7"/>
        <v>30</v>
      </c>
      <c r="AN47" s="195">
        <f t="shared" si="8"/>
        <v>30</v>
      </c>
    </row>
    <row r="48" x14ac:dyDescent="0.3">
      <c r="A48" s="115" t="s">
        <v>492</v>
      </c>
      <c r="B48" s="192" t="s">
        <v>493</v>
      </c>
      <c r="C48" s="4">
        <v>5</v>
      </c>
      <c r="D48" s="4">
        <v>0</v>
      </c>
      <c r="E48" s="4">
        <v>72.777590000000004</v>
      </c>
      <c r="F48" s="4">
        <v>89.754830000000013</v>
      </c>
      <c r="G48" s="4">
        <v>95.168180000000007</v>
      </c>
      <c r="H48" s="4">
        <v>97.847670000000008</v>
      </c>
      <c r="I48" s="4">
        <v>99.75433000000001</v>
      </c>
      <c r="J48" s="195">
        <f t="shared" si="0"/>
        <v>50</v>
      </c>
      <c r="K48" s="195">
        <f t="shared" si="1"/>
        <v>30</v>
      </c>
      <c r="L48" s="195">
        <f t="shared" si="2"/>
        <v>30</v>
      </c>
      <c r="O48" s="115" t="s">
        <v>426</v>
      </c>
      <c r="P48" s="192" t="s">
        <v>427</v>
      </c>
      <c r="Q48" s="4">
        <v>5</v>
      </c>
      <c r="R48" s="4">
        <v>0</v>
      </c>
      <c r="S48" s="4">
        <v>89.770640000000014</v>
      </c>
      <c r="T48" s="4">
        <v>90.922340000000005</v>
      </c>
      <c r="U48" s="4">
        <v>95.68677000000001</v>
      </c>
      <c r="V48" s="4">
        <v>95.486320000000006</v>
      </c>
      <c r="W48" s="4">
        <v>96.408820000000006</v>
      </c>
      <c r="X48" s="195">
        <f t="shared" si="3"/>
        <v>50</v>
      </c>
      <c r="Y48" s="195">
        <f t="shared" si="4"/>
        <v>30</v>
      </c>
      <c r="Z48" s="195">
        <f t="shared" si="5"/>
        <v>30</v>
      </c>
      <c r="AC48" s="115" t="s">
        <v>520</v>
      </c>
      <c r="AD48" s="192" t="s">
        <v>521</v>
      </c>
      <c r="AE48" s="4">
        <v>5</v>
      </c>
      <c r="AF48" s="4">
        <v>0</v>
      </c>
      <c r="AG48" s="4">
        <v>77.843740000000011</v>
      </c>
      <c r="AH48" s="4">
        <v>86.383800000000008</v>
      </c>
      <c r="AI48" s="4">
        <v>88.243850000000009</v>
      </c>
      <c r="AJ48" s="4">
        <v>90.842440000000011</v>
      </c>
      <c r="AK48" s="4">
        <v>97.504560000000012</v>
      </c>
      <c r="AL48" s="195">
        <f t="shared" si="6"/>
        <v>50</v>
      </c>
      <c r="AM48" s="195">
        <f t="shared" si="7"/>
        <v>30</v>
      </c>
      <c r="AN48" s="195">
        <f t="shared" si="8"/>
        <v>30</v>
      </c>
    </row>
    <row r="49" x14ac:dyDescent="0.3">
      <c r="A49" s="115" t="s">
        <v>432</v>
      </c>
      <c r="B49" s="192" t="s">
        <v>433</v>
      </c>
      <c r="C49" s="4">
        <v>6</v>
      </c>
      <c r="D49" s="4">
        <v>0</v>
      </c>
      <c r="E49" s="4">
        <v>84.384320000000002</v>
      </c>
      <c r="F49" s="4">
        <v>97.74963000000001</v>
      </c>
      <c r="G49" s="4">
        <v>95.666410000000013</v>
      </c>
      <c r="H49" s="4">
        <v>96.861740000000012</v>
      </c>
      <c r="I49" s="4">
        <v>98.772130000000004</v>
      </c>
      <c r="J49" s="195">
        <f t="shared" si="0"/>
        <v>50</v>
      </c>
      <c r="K49" s="195">
        <f t="shared" si="1"/>
        <v>30</v>
      </c>
      <c r="L49" s="195">
        <f t="shared" si="2"/>
        <v>30</v>
      </c>
      <c r="O49" s="115" t="s">
        <v>492</v>
      </c>
      <c r="P49" s="192" t="s">
        <v>493</v>
      </c>
      <c r="Q49" s="4">
        <v>6</v>
      </c>
      <c r="R49" s="4">
        <v>0</v>
      </c>
      <c r="S49" s="4">
        <v>95.018260000000012</v>
      </c>
      <c r="T49" s="4">
        <v>96.096860000000007</v>
      </c>
      <c r="U49" s="4">
        <v>95.948710000000005</v>
      </c>
      <c r="V49" s="4">
        <v>98.714980000000011</v>
      </c>
      <c r="W49" s="4">
        <v>99.860380000000006</v>
      </c>
      <c r="X49" s="195">
        <f t="shared" si="3"/>
        <v>50</v>
      </c>
      <c r="Y49" s="195">
        <f t="shared" si="4"/>
        <v>30</v>
      </c>
      <c r="Z49" s="195">
        <f t="shared" si="5"/>
        <v>30</v>
      </c>
      <c r="AC49" s="115" t="s">
        <v>419</v>
      </c>
      <c r="AD49" s="192" t="s">
        <v>420</v>
      </c>
      <c r="AE49" s="4">
        <v>6</v>
      </c>
      <c r="AF49" s="4">
        <v>0</v>
      </c>
      <c r="AG49" s="4">
        <v>89.838630000000009</v>
      </c>
      <c r="AH49" s="4">
        <v>92.559410000000014</v>
      </c>
      <c r="AI49" s="4">
        <v>91.588810000000009</v>
      </c>
      <c r="AJ49" s="4">
        <v>94.593320000000006</v>
      </c>
      <c r="AK49" s="4">
        <v>96.056210000000007</v>
      </c>
      <c r="AL49" s="195">
        <f t="shared" si="6"/>
        <v>50</v>
      </c>
      <c r="AM49" s="195">
        <f t="shared" si="7"/>
        <v>30</v>
      </c>
      <c r="AN49" s="195">
        <f t="shared" si="8"/>
        <v>30</v>
      </c>
    </row>
    <row r="50" x14ac:dyDescent="0.3">
      <c r="A50" s="115" t="s">
        <v>419</v>
      </c>
      <c r="B50" s="192" t="s">
        <v>420</v>
      </c>
      <c r="C50" s="4">
        <v>7</v>
      </c>
      <c r="D50" s="4">
        <v>0</v>
      </c>
      <c r="E50" s="4">
        <v>90.532450000000011</v>
      </c>
      <c r="F50" s="4">
        <v>93.795180000000002</v>
      </c>
      <c r="G50" s="4">
        <v>97.087910000000008</v>
      </c>
      <c r="H50" s="4">
        <v>97.884780000000006</v>
      </c>
      <c r="I50" s="4">
        <v>98.334210000000013</v>
      </c>
      <c r="J50" s="195">
        <f t="shared" si="0"/>
        <v>50</v>
      </c>
      <c r="K50" s="195">
        <f t="shared" si="1"/>
        <v>30</v>
      </c>
      <c r="L50" s="195">
        <f t="shared" si="2"/>
        <v>30</v>
      </c>
      <c r="O50" s="115" t="s">
        <v>453</v>
      </c>
      <c r="P50" s="192" t="s">
        <v>454</v>
      </c>
      <c r="Q50" s="4">
        <v>7</v>
      </c>
      <c r="R50" s="4">
        <v>0</v>
      </c>
      <c r="S50" s="4">
        <v>86.806960000000004</v>
      </c>
      <c r="T50" s="4">
        <v>92.035200000000003</v>
      </c>
      <c r="U50" s="4">
        <v>97.040120000000002</v>
      </c>
      <c r="V50" s="4">
        <v>98.729380000000006</v>
      </c>
      <c r="W50" s="4">
        <v>99.388600000000011</v>
      </c>
      <c r="X50" s="195">
        <f t="shared" si="3"/>
        <v>50</v>
      </c>
      <c r="Y50" s="195">
        <f t="shared" si="4"/>
        <v>30</v>
      </c>
      <c r="Z50" s="195">
        <f t="shared" si="5"/>
        <v>30</v>
      </c>
      <c r="AC50" s="115" t="s">
        <v>426</v>
      </c>
      <c r="AD50" s="192" t="s">
        <v>427</v>
      </c>
      <c r="AE50" s="4">
        <v>7</v>
      </c>
      <c r="AF50" s="4">
        <v>0</v>
      </c>
      <c r="AG50" s="4">
        <v>87.698200000000014</v>
      </c>
      <c r="AH50" s="4">
        <v>90.525770000000009</v>
      </c>
      <c r="AI50" s="4">
        <v>92.370100000000008</v>
      </c>
      <c r="AJ50" s="4">
        <v>95.310630000000003</v>
      </c>
      <c r="AK50" s="4">
        <v>99.05519000000001</v>
      </c>
      <c r="AL50" s="195">
        <f t="shared" si="6"/>
        <v>50</v>
      </c>
      <c r="AM50" s="195">
        <f t="shared" si="7"/>
        <v>30</v>
      </c>
      <c r="AN50" s="195">
        <f t="shared" si="8"/>
        <v>30</v>
      </c>
    </row>
    <row r="51" x14ac:dyDescent="0.3">
      <c r="A51" s="115" t="s">
        <v>511</v>
      </c>
      <c r="B51" s="192" t="s">
        <v>512</v>
      </c>
      <c r="C51" s="4">
        <v>8</v>
      </c>
      <c r="D51" s="4">
        <v>0</v>
      </c>
      <c r="E51" s="4">
        <v>97.265720000000002</v>
      </c>
      <c r="F51" s="4">
        <v>97.484490000000008</v>
      </c>
      <c r="G51" s="4">
        <v>97.351040000000012</v>
      </c>
      <c r="H51" s="4">
        <v>95.562770000000015</v>
      </c>
      <c r="I51" s="4">
        <v>96.349800000000002</v>
      </c>
      <c r="J51" s="195">
        <f t="shared" si="0"/>
        <v>50</v>
      </c>
      <c r="K51" s="195">
        <f t="shared" si="1"/>
        <v>30</v>
      </c>
      <c r="L51" s="195">
        <f t="shared" si="2"/>
        <v>30</v>
      </c>
      <c r="O51" s="115" t="s">
        <v>419</v>
      </c>
      <c r="P51" s="192" t="s">
        <v>420</v>
      </c>
      <c r="Q51" s="4">
        <v>8</v>
      </c>
      <c r="R51" s="4">
        <v>0</v>
      </c>
      <c r="S51" s="4">
        <v>94.895800000000008</v>
      </c>
      <c r="T51" s="4">
        <v>97.742070000000012</v>
      </c>
      <c r="U51" s="4">
        <v>97.446840000000009</v>
      </c>
      <c r="V51" s="4">
        <v>98.650340000000014</v>
      </c>
      <c r="W51" s="4">
        <v>99.491090000000014</v>
      </c>
      <c r="X51" s="195">
        <f t="shared" si="3"/>
        <v>50</v>
      </c>
      <c r="Y51" s="195">
        <f t="shared" si="4"/>
        <v>30</v>
      </c>
      <c r="Z51" s="195">
        <f t="shared" si="5"/>
        <v>30</v>
      </c>
      <c r="AC51" s="115" t="s">
        <v>484</v>
      </c>
      <c r="AD51" s="192" t="s">
        <v>485</v>
      </c>
      <c r="AE51" s="4">
        <v>8</v>
      </c>
      <c r="AF51" s="4">
        <v>0</v>
      </c>
      <c r="AG51" s="4">
        <v>82.009620000000012</v>
      </c>
      <c r="AH51" s="4">
        <v>86.979560000000006</v>
      </c>
      <c r="AI51" s="4">
        <v>93.523750000000007</v>
      </c>
      <c r="AJ51" s="4">
        <v>98.01100000000001</v>
      </c>
      <c r="AK51" s="4">
        <v>99.523790000000005</v>
      </c>
      <c r="AL51" s="195">
        <f t="shared" si="6"/>
        <v>50</v>
      </c>
      <c r="AM51" s="195">
        <f t="shared" si="7"/>
        <v>30</v>
      </c>
      <c r="AN51" s="195">
        <f t="shared" si="8"/>
        <v>30</v>
      </c>
    </row>
    <row r="52" x14ac:dyDescent="0.3">
      <c r="A52" s="115" t="s">
        <v>484</v>
      </c>
      <c r="B52" s="192" t="s">
        <v>485</v>
      </c>
      <c r="C52" s="4">
        <v>9</v>
      </c>
      <c r="D52" s="4">
        <v>0</v>
      </c>
      <c r="E52" s="4">
        <v>84.914260000000013</v>
      </c>
      <c r="F52" s="4">
        <v>94.626000000000005</v>
      </c>
      <c r="G52" s="4">
        <v>97.53352000000001</v>
      </c>
      <c r="H52" s="4">
        <v>98.815720000000013</v>
      </c>
      <c r="I52" s="4">
        <v>99.335760000000008</v>
      </c>
      <c r="J52" s="195">
        <f t="shared" si="0"/>
        <v>50</v>
      </c>
      <c r="K52" s="195">
        <f t="shared" si="1"/>
        <v>30</v>
      </c>
      <c r="L52" s="195">
        <f t="shared" si="2"/>
        <v>30</v>
      </c>
      <c r="O52" s="115" t="s">
        <v>484</v>
      </c>
      <c r="P52" s="192" t="s">
        <v>485</v>
      </c>
      <c r="Q52" s="4">
        <v>9</v>
      </c>
      <c r="R52" s="4">
        <v>0</v>
      </c>
      <c r="S52" s="4">
        <v>90.615950000000012</v>
      </c>
      <c r="T52" s="4">
        <v>97.360520000000008</v>
      </c>
      <c r="U52" s="4">
        <v>97.945630000000008</v>
      </c>
      <c r="V52" s="4">
        <v>99.02788000000001</v>
      </c>
      <c r="W52" s="4">
        <v>99.192210000000003</v>
      </c>
      <c r="X52" s="195">
        <f t="shared" si="3"/>
        <v>50</v>
      </c>
      <c r="Y52" s="195">
        <f t="shared" si="4"/>
        <v>30</v>
      </c>
      <c r="Z52" s="195">
        <f t="shared" si="5"/>
        <v>30</v>
      </c>
      <c r="AC52" s="115" t="s">
        <v>505</v>
      </c>
      <c r="AD52" s="192" t="s">
        <v>506</v>
      </c>
      <c r="AE52" s="4">
        <v>9</v>
      </c>
      <c r="AF52" s="4">
        <v>0</v>
      </c>
      <c r="AG52" s="4">
        <v>82.757850000000005</v>
      </c>
      <c r="AH52" s="4">
        <v>92.325030000000012</v>
      </c>
      <c r="AI52" s="4">
        <v>95.246590000000012</v>
      </c>
      <c r="AJ52" s="4">
        <v>97.388470000000012</v>
      </c>
      <c r="AK52" s="4">
        <v>96.968570000000014</v>
      </c>
      <c r="AL52" s="195">
        <f t="shared" si="6"/>
        <v>50</v>
      </c>
      <c r="AM52" s="195">
        <f t="shared" si="7"/>
        <v>30</v>
      </c>
      <c r="AN52" s="195">
        <f t="shared" si="8"/>
        <v>30</v>
      </c>
    </row>
    <row r="53" x14ac:dyDescent="0.3">
      <c r="A53" s="115" t="s">
        <v>474</v>
      </c>
      <c r="B53" s="192" t="s">
        <v>475</v>
      </c>
      <c r="C53" s="4">
        <v>10</v>
      </c>
      <c r="D53" s="4">
        <v>0</v>
      </c>
      <c r="E53" s="4">
        <v>98.559920000000005</v>
      </c>
      <c r="F53" s="4">
        <v>97.366090000000014</v>
      </c>
      <c r="G53" s="4">
        <v>97.546720000000008</v>
      </c>
      <c r="H53" s="4">
        <v>95.468240000000009</v>
      </c>
      <c r="I53" s="4">
        <v>96.176640000000006</v>
      </c>
      <c r="J53" s="195">
        <f t="shared" si="0"/>
        <v>50</v>
      </c>
      <c r="K53" s="195">
        <f t="shared" si="1"/>
        <v>30</v>
      </c>
      <c r="L53" s="195">
        <f t="shared" si="2"/>
        <v>30</v>
      </c>
      <c r="O53" s="115" t="s">
        <v>525</v>
      </c>
      <c r="P53" s="192" t="s">
        <v>526</v>
      </c>
      <c r="Q53" s="4">
        <v>10</v>
      </c>
      <c r="R53" s="4">
        <v>0</v>
      </c>
      <c r="S53" s="4">
        <v>95.678830000000005</v>
      </c>
      <c r="T53" s="4">
        <v>97.659500000000008</v>
      </c>
      <c r="U53" s="4">
        <v>98.182700000000011</v>
      </c>
      <c r="V53" s="4">
        <v>98.766970000000015</v>
      </c>
      <c r="W53" s="4">
        <v>99.332430000000002</v>
      </c>
      <c r="X53" s="195">
        <f t="shared" si="3"/>
        <v>50</v>
      </c>
      <c r="Y53" s="195">
        <f t="shared" si="4"/>
        <v>30</v>
      </c>
      <c r="Z53" s="195">
        <f t="shared" si="5"/>
        <v>30</v>
      </c>
      <c r="AC53" s="115" t="s">
        <v>525</v>
      </c>
      <c r="AD53" s="192" t="s">
        <v>526</v>
      </c>
      <c r="AE53" s="4">
        <v>10</v>
      </c>
      <c r="AF53" s="4">
        <v>0</v>
      </c>
      <c r="AG53" s="4">
        <v>96.117390000000015</v>
      </c>
      <c r="AH53" s="4">
        <v>97.011910000000015</v>
      </c>
      <c r="AI53" s="4">
        <v>96.101760000000013</v>
      </c>
      <c r="AJ53" s="4">
        <v>98.353950000000012</v>
      </c>
      <c r="AK53" s="4">
        <v>98.710480000000004</v>
      </c>
      <c r="AL53" s="195">
        <f t="shared" si="6"/>
        <v>50</v>
      </c>
      <c r="AM53" s="195">
        <f t="shared" si="7"/>
        <v>30</v>
      </c>
      <c r="AN53" s="195">
        <f t="shared" si="8"/>
        <v>30</v>
      </c>
    </row>
    <row r="54" x14ac:dyDescent="0.3">
      <c r="A54" s="115" t="s">
        <v>471</v>
      </c>
      <c r="B54" s="192" t="s">
        <v>472</v>
      </c>
      <c r="C54" s="4">
        <v>11</v>
      </c>
      <c r="D54" s="4">
        <v>0</v>
      </c>
      <c r="E54" s="4">
        <v>97.012830000000008</v>
      </c>
      <c r="F54" s="4">
        <v>97.35511000000001</v>
      </c>
      <c r="G54" s="4">
        <v>97.571230000000014</v>
      </c>
      <c r="H54" s="4">
        <v>98.44662000000001</v>
      </c>
      <c r="I54" s="4">
        <v>99.128640000000004</v>
      </c>
      <c r="J54" s="195">
        <f t="shared" si="0"/>
        <v>50</v>
      </c>
      <c r="K54" s="195">
        <f t="shared" si="1"/>
        <v>30</v>
      </c>
      <c r="L54" s="195">
        <f t="shared" si="2"/>
        <v>30</v>
      </c>
      <c r="O54" s="115" t="s">
        <v>471</v>
      </c>
      <c r="P54" s="192" t="s">
        <v>472</v>
      </c>
      <c r="Q54" s="4">
        <v>11</v>
      </c>
      <c r="R54" s="4">
        <v>0</v>
      </c>
      <c r="S54" s="4">
        <v>92.557040000000001</v>
      </c>
      <c r="T54" s="4">
        <v>96.436050000000009</v>
      </c>
      <c r="U54" s="4">
        <v>98.226240000000004</v>
      </c>
      <c r="V54" s="4">
        <v>98.83993000000001</v>
      </c>
      <c r="W54" s="4">
        <v>99.330990000000014</v>
      </c>
      <c r="X54" s="195">
        <f t="shared" si="3"/>
        <v>50</v>
      </c>
      <c r="Y54" s="195">
        <f t="shared" si="4"/>
        <v>30</v>
      </c>
      <c r="Z54" s="195">
        <f t="shared" si="5"/>
        <v>30</v>
      </c>
      <c r="AC54" s="115" t="s">
        <v>511</v>
      </c>
      <c r="AD54" s="192" t="s">
        <v>512</v>
      </c>
      <c r="AE54" s="4">
        <v>11</v>
      </c>
      <c r="AF54" s="4">
        <v>0</v>
      </c>
      <c r="AG54" s="4">
        <v>97.163110000000003</v>
      </c>
      <c r="AH54" s="4">
        <v>97.953810000000004</v>
      </c>
      <c r="AI54" s="4">
        <v>97.314400000000006</v>
      </c>
      <c r="AJ54" s="4">
        <v>97.663620000000009</v>
      </c>
      <c r="AK54" s="4">
        <v>95.569500000000005</v>
      </c>
      <c r="AL54" s="195">
        <f t="shared" si="6"/>
        <v>50</v>
      </c>
      <c r="AM54" s="195">
        <f t="shared" si="7"/>
        <v>30</v>
      </c>
      <c r="AN54" s="195">
        <f t="shared" si="8"/>
        <v>30</v>
      </c>
    </row>
    <row r="55" x14ac:dyDescent="0.3">
      <c r="A55" s="115" t="s">
        <v>525</v>
      </c>
      <c r="B55" s="192" t="s">
        <v>526</v>
      </c>
      <c r="C55" s="4">
        <v>12</v>
      </c>
      <c r="D55" s="4">
        <v>0</v>
      </c>
      <c r="E55" s="4">
        <v>95.645960000000002</v>
      </c>
      <c r="F55" s="4">
        <v>98.002510000000015</v>
      </c>
      <c r="G55" s="4">
        <v>98.260440000000003</v>
      </c>
      <c r="H55" s="4">
        <v>98.339690000000004</v>
      </c>
      <c r="I55" s="4">
        <v>99.232320000000001</v>
      </c>
      <c r="J55" s="195">
        <f t="shared" si="0"/>
        <v>50</v>
      </c>
      <c r="K55" s="195">
        <f t="shared" si="1"/>
        <v>30</v>
      </c>
      <c r="L55" s="195">
        <f t="shared" si="2"/>
        <v>30</v>
      </c>
      <c r="O55" s="115" t="s">
        <v>422</v>
      </c>
      <c r="P55" s="192" t="s">
        <v>423</v>
      </c>
      <c r="Q55" s="4">
        <v>12</v>
      </c>
      <c r="R55" s="4">
        <v>0</v>
      </c>
      <c r="S55" s="4">
        <v>96.003640000000004</v>
      </c>
      <c r="T55" s="4">
        <v>98.367460000000008</v>
      </c>
      <c r="U55" s="4">
        <v>99.091200000000015</v>
      </c>
      <c r="V55" s="4">
        <v>98.757520000000014</v>
      </c>
      <c r="W55" s="4">
        <v>98.892460000000014</v>
      </c>
      <c r="X55" s="195">
        <f t="shared" si="3"/>
        <v>50</v>
      </c>
      <c r="Y55" s="195">
        <f t="shared" si="4"/>
        <v>30</v>
      </c>
      <c r="Z55" s="195">
        <f t="shared" si="5"/>
        <v>30</v>
      </c>
      <c r="AC55" s="115" t="s">
        <v>474</v>
      </c>
      <c r="AD55" s="192" t="s">
        <v>475</v>
      </c>
      <c r="AE55" s="4">
        <v>12</v>
      </c>
      <c r="AF55" s="4">
        <v>0</v>
      </c>
      <c r="AG55" s="4">
        <v>99.046720000000008</v>
      </c>
      <c r="AH55" s="4">
        <v>98.652080000000012</v>
      </c>
      <c r="AI55" s="4">
        <v>97.683440000000004</v>
      </c>
      <c r="AJ55" s="4">
        <v>98.54995000000001</v>
      </c>
      <c r="AK55" s="4">
        <v>99.320120000000003</v>
      </c>
      <c r="AL55" s="195">
        <f t="shared" si="6"/>
        <v>50</v>
      </c>
      <c r="AM55" s="195">
        <f t="shared" si="7"/>
        <v>30</v>
      </c>
      <c r="AN55" s="195">
        <f t="shared" si="8"/>
        <v>30</v>
      </c>
    </row>
    <row r="56" x14ac:dyDescent="0.3">
      <c r="A56" s="115" t="s">
        <v>505</v>
      </c>
      <c r="B56" s="192" t="s">
        <v>506</v>
      </c>
      <c r="C56" s="4">
        <v>13</v>
      </c>
      <c r="D56" s="4">
        <v>0</v>
      </c>
      <c r="E56" s="4">
        <v>87.790970000000002</v>
      </c>
      <c r="F56" s="4">
        <v>96.381560000000007</v>
      </c>
      <c r="G56" s="4">
        <v>98.331530000000015</v>
      </c>
      <c r="H56" s="4">
        <v>99.245550000000009</v>
      </c>
      <c r="I56" s="4">
        <v>99.462340000000012</v>
      </c>
      <c r="J56" s="195">
        <f t="shared" si="0"/>
        <v>50</v>
      </c>
      <c r="K56" s="195">
        <f t="shared" si="1"/>
        <v>30</v>
      </c>
      <c r="L56" s="195">
        <f t="shared" si="2"/>
        <v>30</v>
      </c>
      <c r="O56" s="115" t="s">
        <v>432</v>
      </c>
      <c r="P56" s="192" t="s">
        <v>433</v>
      </c>
      <c r="Q56" s="4">
        <v>13</v>
      </c>
      <c r="R56" s="4">
        <v>0</v>
      </c>
      <c r="S56" s="4">
        <v>98.371900000000011</v>
      </c>
      <c r="T56" s="4">
        <v>97.19783000000001</v>
      </c>
      <c r="U56" s="4">
        <v>99.323790000000002</v>
      </c>
      <c r="V56" s="4">
        <v>99.496760000000009</v>
      </c>
      <c r="W56" s="4">
        <v>98.722100000000012</v>
      </c>
      <c r="X56" s="195">
        <f t="shared" si="3"/>
        <v>50</v>
      </c>
      <c r="Y56" s="195">
        <f t="shared" si="4"/>
        <v>30</v>
      </c>
      <c r="Z56" s="195">
        <f t="shared" si="5"/>
        <v>30</v>
      </c>
      <c r="AC56" s="115" t="s">
        <v>471</v>
      </c>
      <c r="AD56" s="192" t="s">
        <v>472</v>
      </c>
      <c r="AE56" s="4">
        <v>13</v>
      </c>
      <c r="AF56" s="4">
        <v>0</v>
      </c>
      <c r="AG56" s="4">
        <v>98.186730000000011</v>
      </c>
      <c r="AH56" s="4">
        <v>98.756540000000001</v>
      </c>
      <c r="AI56" s="4">
        <v>98.63609000000001</v>
      </c>
      <c r="AJ56" s="4">
        <v>99.191450000000003</v>
      </c>
      <c r="AK56" s="4">
        <v>98.988580000000013</v>
      </c>
      <c r="AL56" s="195">
        <f t="shared" si="6"/>
        <v>50</v>
      </c>
      <c r="AM56" s="195">
        <f t="shared" si="7"/>
        <v>30</v>
      </c>
      <c r="AN56" s="195">
        <f t="shared" si="8"/>
        <v>30</v>
      </c>
    </row>
    <row r="57" x14ac:dyDescent="0.3">
      <c r="A57" s="115" t="s">
        <v>520</v>
      </c>
      <c r="B57" s="192" t="s">
        <v>521</v>
      </c>
      <c r="C57" s="4">
        <v>14</v>
      </c>
      <c r="D57" s="4">
        <v>0</v>
      </c>
      <c r="E57" s="4">
        <v>92.32041000000001</v>
      </c>
      <c r="F57" s="4">
        <v>96.088130000000007</v>
      </c>
      <c r="G57" s="4">
        <v>98.375020000000006</v>
      </c>
      <c r="H57" s="4">
        <v>99.718130000000002</v>
      </c>
      <c r="I57" s="4">
        <v>99.70947000000001</v>
      </c>
      <c r="J57" s="195">
        <f t="shared" si="0"/>
        <v>50</v>
      </c>
      <c r="K57" s="195">
        <f t="shared" si="1"/>
        <v>30</v>
      </c>
      <c r="L57" s="195">
        <f t="shared" si="2"/>
        <v>30</v>
      </c>
      <c r="O57" s="115" t="s">
        <v>505</v>
      </c>
      <c r="P57" s="192" t="s">
        <v>506</v>
      </c>
      <c r="Q57" s="4">
        <v>14</v>
      </c>
      <c r="R57" s="4">
        <v>0</v>
      </c>
      <c r="S57" s="4">
        <v>95.448730000000012</v>
      </c>
      <c r="T57" s="4">
        <v>99.141390000000001</v>
      </c>
      <c r="U57" s="4">
        <v>99.643340000000009</v>
      </c>
      <c r="V57" s="4">
        <v>98.895690000000002</v>
      </c>
      <c r="W57" s="4">
        <v>99.678180000000012</v>
      </c>
      <c r="X57" s="195">
        <f t="shared" si="3"/>
        <v>50</v>
      </c>
      <c r="Y57" s="195">
        <f t="shared" si="4"/>
        <v>30</v>
      </c>
      <c r="Z57" s="195">
        <f t="shared" si="5"/>
        <v>30</v>
      </c>
      <c r="AC57" s="115" t="s">
        <v>432</v>
      </c>
      <c r="AD57" s="192" t="s">
        <v>433</v>
      </c>
      <c r="AE57" s="4">
        <v>14</v>
      </c>
      <c r="AF57" s="4">
        <v>0</v>
      </c>
      <c r="AG57" s="4">
        <v>80.037970000000001</v>
      </c>
      <c r="AH57" s="4">
        <v>92.579770000000011</v>
      </c>
      <c r="AI57" s="4">
        <v>98.909720000000007</v>
      </c>
      <c r="AJ57" s="4">
        <v>94.482850000000013</v>
      </c>
      <c r="AK57" s="4">
        <v>97.343920000000011</v>
      </c>
      <c r="AL57" s="195">
        <f t="shared" si="6"/>
        <v>50</v>
      </c>
      <c r="AM57" s="195">
        <f t="shared" si="7"/>
        <v>30</v>
      </c>
      <c r="AN57" s="195">
        <f t="shared" si="8"/>
        <v>30</v>
      </c>
    </row>
    <row r="58" x14ac:dyDescent="0.3">
      <c r="A58" s="115" t="s">
        <v>522</v>
      </c>
      <c r="B58" s="192" t="s">
        <v>523</v>
      </c>
      <c r="C58" s="4">
        <v>15</v>
      </c>
      <c r="D58" s="4">
        <v>0</v>
      </c>
      <c r="E58" s="4">
        <v>98.203590000000005</v>
      </c>
      <c r="F58" s="4">
        <v>99.268670000000014</v>
      </c>
      <c r="G58" s="4">
        <v>99.08420000000001</v>
      </c>
      <c r="H58" s="4">
        <v>94.417240000000007</v>
      </c>
      <c r="I58" s="4">
        <v>96.386710000000008</v>
      </c>
      <c r="J58" s="195">
        <f t="shared" si="0"/>
        <v>50</v>
      </c>
      <c r="K58" s="195">
        <f t="shared" si="1"/>
        <v>30</v>
      </c>
      <c r="L58" s="195">
        <f t="shared" si="2"/>
        <v>30</v>
      </c>
      <c r="O58" s="115" t="s">
        <v>520</v>
      </c>
      <c r="P58" s="192" t="s">
        <v>521</v>
      </c>
      <c r="Q58" s="4">
        <v>15</v>
      </c>
      <c r="R58" s="4">
        <v>0</v>
      </c>
      <c r="S58" s="4">
        <v>97.241340000000008</v>
      </c>
      <c r="T58" s="4">
        <v>98.291150000000002</v>
      </c>
      <c r="U58" s="4">
        <v>99.815920000000006</v>
      </c>
      <c r="V58" s="4">
        <v>99.867470000000012</v>
      </c>
      <c r="W58" s="4">
        <v>99.915250000000015</v>
      </c>
      <c r="X58" s="195">
        <f t="shared" si="3"/>
        <v>50</v>
      </c>
      <c r="Y58" s="195">
        <f t="shared" si="4"/>
        <v>30</v>
      </c>
      <c r="Z58" s="195">
        <f t="shared" si="5"/>
        <v>30</v>
      </c>
      <c r="AC58" s="115" t="s">
        <v>522</v>
      </c>
      <c r="AD58" s="192" t="s">
        <v>523</v>
      </c>
      <c r="AE58" s="4">
        <v>15</v>
      </c>
      <c r="AF58" s="4">
        <v>0</v>
      </c>
      <c r="AG58" s="4">
        <v>99.094360000000009</v>
      </c>
      <c r="AH58" s="4">
        <v>99.389870000000002</v>
      </c>
      <c r="AI58" s="4">
        <v>99.583590000000015</v>
      </c>
      <c r="AJ58" s="4">
        <v>98.594540000000009</v>
      </c>
      <c r="AK58" s="4">
        <v>98.564410000000009</v>
      </c>
      <c r="AL58" s="195">
        <f t="shared" si="6"/>
        <v>50</v>
      </c>
      <c r="AM58" s="195">
        <f t="shared" si="7"/>
        <v>30</v>
      </c>
      <c r="AN58" s="195">
        <f t="shared" si="8"/>
        <v>30</v>
      </c>
    </row>
    <row r="59" x14ac:dyDescent="0.3">
      <c r="A59" s="115" t="s">
        <v>708</v>
      </c>
      <c r="B59" s="192" t="s">
        <v>708</v>
      </c>
      <c r="C59" s="4"/>
      <c r="D59" s="4"/>
      <c r="E59" s="4"/>
      <c r="F59" s="4"/>
      <c r="G59" s="4"/>
      <c r="H59" s="4"/>
      <c r="I59" s="4"/>
      <c r="J59" s="195">
        <f t="shared" si="0"/>
        <v>50</v>
      </c>
      <c r="K59" s="195">
        <f t="shared" si="1"/>
        <v>30</v>
      </c>
      <c r="L59" s="195">
        <f t="shared" si="2"/>
        <v>30</v>
      </c>
      <c r="O59" s="115" t="s">
        <v>708</v>
      </c>
      <c r="P59" s="192" t="s">
        <v>708</v>
      </c>
      <c r="Q59" s="4"/>
      <c r="R59" s="4"/>
      <c r="S59" s="4"/>
      <c r="T59" s="4"/>
      <c r="U59" s="4"/>
      <c r="V59" s="4"/>
      <c r="W59" s="4"/>
      <c r="X59" s="195">
        <f t="shared" si="3"/>
        <v>50</v>
      </c>
      <c r="Y59" s="195">
        <f t="shared" si="4"/>
        <v>30</v>
      </c>
      <c r="Z59" s="195">
        <f t="shared" si="5"/>
        <v>30</v>
      </c>
      <c r="AC59" s="115" t="s">
        <v>708</v>
      </c>
      <c r="AD59" s="192" t="s">
        <v>708</v>
      </c>
      <c r="AE59" s="4"/>
      <c r="AF59" s="4"/>
      <c r="AG59" s="4"/>
      <c r="AH59" s="4"/>
      <c r="AI59" s="4"/>
      <c r="AJ59" s="4"/>
      <c r="AK59" s="4"/>
      <c r="AL59" s="195">
        <f t="shared" si="6"/>
        <v>50</v>
      </c>
      <c r="AM59" s="195">
        <f t="shared" si="7"/>
        <v>30</v>
      </c>
      <c r="AN59" s="195">
        <f t="shared" si="8"/>
        <v>30</v>
      </c>
    </row>
    <row r="60" x14ac:dyDescent="0.3">
      <c r="A60" s="115" t="s">
        <v>708</v>
      </c>
      <c r="B60" s="192" t="s">
        <v>708</v>
      </c>
      <c r="C60" s="4"/>
      <c r="D60" s="4"/>
      <c r="E60" s="4"/>
      <c r="F60" s="4"/>
      <c r="G60" s="4"/>
      <c r="H60" s="4"/>
      <c r="I60" s="4"/>
      <c r="J60" s="195">
        <f t="shared" si="0"/>
        <v>50</v>
      </c>
      <c r="K60" s="195">
        <f t="shared" si="1"/>
        <v>30</v>
      </c>
      <c r="L60" s="195">
        <f t="shared" si="2"/>
        <v>30</v>
      </c>
      <c r="O60" s="115" t="s">
        <v>708</v>
      </c>
      <c r="P60" s="192" t="s">
        <v>708</v>
      </c>
      <c r="Q60" s="4"/>
      <c r="R60" s="4"/>
      <c r="S60" s="4"/>
      <c r="T60" s="4"/>
      <c r="U60" s="4"/>
      <c r="V60" s="4"/>
      <c r="W60" s="4"/>
      <c r="X60" s="195">
        <f t="shared" si="3"/>
        <v>50</v>
      </c>
      <c r="Y60" s="195">
        <f t="shared" si="4"/>
        <v>30</v>
      </c>
      <c r="Z60" s="195">
        <f t="shared" si="5"/>
        <v>30</v>
      </c>
      <c r="AC60" s="115" t="s">
        <v>708</v>
      </c>
      <c r="AD60" s="192" t="s">
        <v>708</v>
      </c>
      <c r="AE60" s="4"/>
      <c r="AF60" s="4"/>
      <c r="AG60" s="4"/>
      <c r="AH60" s="4"/>
      <c r="AI60" s="4"/>
      <c r="AJ60" s="4"/>
      <c r="AK60" s="4"/>
      <c r="AL60" s="195">
        <f t="shared" si="6"/>
        <v>50</v>
      </c>
      <c r="AM60" s="195">
        <f t="shared" si="7"/>
        <v>30</v>
      </c>
      <c r="AN60" s="195">
        <f t="shared" si="8"/>
        <v>30</v>
      </c>
    </row>
    <row r="61" x14ac:dyDescent="0.3">
      <c r="A61" s="115" t="s">
        <v>708</v>
      </c>
      <c r="B61" s="192" t="s">
        <v>708</v>
      </c>
      <c r="C61" s="4"/>
      <c r="D61" s="4"/>
      <c r="E61" s="4"/>
      <c r="F61" s="4"/>
      <c r="G61" s="4"/>
      <c r="H61" s="4"/>
      <c r="I61" s="4"/>
      <c r="J61" s="195">
        <f t="shared" si="0"/>
        <v>50</v>
      </c>
      <c r="K61" s="195">
        <f t="shared" si="1"/>
        <v>30</v>
      </c>
      <c r="L61" s="195">
        <f t="shared" si="2"/>
        <v>30</v>
      </c>
      <c r="O61" s="115" t="s">
        <v>708</v>
      </c>
      <c r="P61" s="192" t="s">
        <v>708</v>
      </c>
      <c r="Q61" s="4"/>
      <c r="R61" s="4"/>
      <c r="S61" s="4"/>
      <c r="T61" s="4"/>
      <c r="U61" s="4"/>
      <c r="V61" s="4"/>
      <c r="W61" s="4"/>
      <c r="X61" s="195">
        <f t="shared" si="3"/>
        <v>50</v>
      </c>
      <c r="Y61" s="195">
        <f t="shared" si="4"/>
        <v>30</v>
      </c>
      <c r="Z61" s="195">
        <f t="shared" si="5"/>
        <v>30</v>
      </c>
      <c r="AC61" s="115" t="s">
        <v>708</v>
      </c>
      <c r="AD61" s="192" t="s">
        <v>708</v>
      </c>
      <c r="AE61" s="4"/>
      <c r="AF61" s="4"/>
      <c r="AG61" s="4"/>
      <c r="AH61" s="4"/>
      <c r="AI61" s="4"/>
      <c r="AJ61" s="4"/>
      <c r="AK61" s="4"/>
      <c r="AL61" s="195">
        <f t="shared" si="6"/>
        <v>50</v>
      </c>
      <c r="AM61" s="195">
        <f t="shared" si="7"/>
        <v>30</v>
      </c>
      <c r="AN61" s="195">
        <f t="shared" si="8"/>
        <v>30</v>
      </c>
    </row>
    <row r="62" x14ac:dyDescent="0.3">
      <c r="A62" s="115" t="s">
        <v>708</v>
      </c>
      <c r="B62" s="192" t="s">
        <v>708</v>
      </c>
      <c r="C62" s="4"/>
      <c r="D62" s="4"/>
      <c r="E62" s="4"/>
      <c r="F62" s="4"/>
      <c r="G62" s="4"/>
      <c r="H62" s="4"/>
      <c r="I62" s="4"/>
      <c r="J62" s="195">
        <f t="shared" si="0"/>
        <v>50</v>
      </c>
      <c r="K62" s="195">
        <f t="shared" si="1"/>
        <v>30</v>
      </c>
      <c r="L62" s="195">
        <f t="shared" si="2"/>
        <v>30</v>
      </c>
      <c r="O62" s="115" t="s">
        <v>708</v>
      </c>
      <c r="P62" s="192" t="s">
        <v>708</v>
      </c>
      <c r="Q62" s="4"/>
      <c r="R62" s="4"/>
      <c r="S62" s="4"/>
      <c r="T62" s="4"/>
      <c r="U62" s="4"/>
      <c r="V62" s="4"/>
      <c r="W62" s="4"/>
      <c r="X62" s="195">
        <f t="shared" si="3"/>
        <v>50</v>
      </c>
      <c r="Y62" s="195">
        <f t="shared" si="4"/>
        <v>30</v>
      </c>
      <c r="Z62" s="195">
        <f t="shared" si="5"/>
        <v>30</v>
      </c>
      <c r="AC62" s="115" t="s">
        <v>708</v>
      </c>
      <c r="AD62" s="192" t="s">
        <v>708</v>
      </c>
      <c r="AE62" s="4"/>
      <c r="AF62" s="4"/>
      <c r="AG62" s="4"/>
      <c r="AH62" s="4"/>
      <c r="AI62" s="4"/>
      <c r="AJ62" s="4"/>
      <c r="AK62" s="4"/>
      <c r="AL62" s="195">
        <f t="shared" si="6"/>
        <v>50</v>
      </c>
      <c r="AM62" s="195">
        <f t="shared" si="7"/>
        <v>30</v>
      </c>
      <c r="AN62" s="195">
        <f t="shared" si="8"/>
        <v>30</v>
      </c>
    </row>
    <row r="63" x14ac:dyDescent="0.3">
      <c r="A63" s="115" t="s">
        <v>708</v>
      </c>
      <c r="B63" s="192" t="s">
        <v>708</v>
      </c>
      <c r="C63" s="4"/>
      <c r="D63" s="4"/>
      <c r="E63" s="4"/>
      <c r="F63" s="4"/>
      <c r="G63" s="4"/>
      <c r="H63" s="4"/>
      <c r="I63" s="4"/>
      <c r="J63" s="195">
        <f t="shared" si="0"/>
        <v>50</v>
      </c>
      <c r="K63" s="195">
        <f t="shared" si="1"/>
        <v>30</v>
      </c>
      <c r="L63" s="195">
        <f t="shared" si="2"/>
        <v>30</v>
      </c>
      <c r="O63" s="115" t="s">
        <v>708</v>
      </c>
      <c r="P63" s="192" t="s">
        <v>708</v>
      </c>
      <c r="Q63" s="4"/>
      <c r="R63" s="4"/>
      <c r="S63" s="4"/>
      <c r="T63" s="4"/>
      <c r="U63" s="4"/>
      <c r="V63" s="4"/>
      <c r="W63" s="4"/>
      <c r="X63" s="195">
        <f t="shared" si="3"/>
        <v>50</v>
      </c>
      <c r="Y63" s="195">
        <f t="shared" si="4"/>
        <v>30</v>
      </c>
      <c r="Z63" s="195">
        <f t="shared" si="5"/>
        <v>30</v>
      </c>
      <c r="AC63" s="115" t="s">
        <v>708</v>
      </c>
      <c r="AD63" s="192" t="s">
        <v>708</v>
      </c>
      <c r="AE63" s="4"/>
      <c r="AF63" s="4"/>
      <c r="AG63" s="4"/>
      <c r="AH63" s="4"/>
      <c r="AI63" s="4"/>
      <c r="AJ63" s="4"/>
      <c r="AK63" s="4"/>
      <c r="AL63" s="195">
        <f t="shared" si="6"/>
        <v>50</v>
      </c>
      <c r="AM63" s="195">
        <f t="shared" si="7"/>
        <v>30</v>
      </c>
      <c r="AN63" s="195">
        <f t="shared" si="8"/>
        <v>30</v>
      </c>
    </row>
    <row r="64" x14ac:dyDescent="0.3">
      <c r="A64" s="115" t="s">
        <v>708</v>
      </c>
      <c r="B64" s="192" t="s">
        <v>708</v>
      </c>
      <c r="C64" s="4"/>
      <c r="D64" s="4"/>
      <c r="E64" s="4"/>
      <c r="F64" s="4"/>
      <c r="G64" s="4"/>
      <c r="H64" s="4"/>
      <c r="I64" s="4"/>
      <c r="J64" s="195">
        <f t="shared" si="0"/>
        <v>50</v>
      </c>
      <c r="K64" s="195">
        <f t="shared" si="1"/>
        <v>30</v>
      </c>
      <c r="L64" s="195">
        <f t="shared" si="2"/>
        <v>30</v>
      </c>
      <c r="O64" s="115" t="s">
        <v>708</v>
      </c>
      <c r="P64" s="192" t="s">
        <v>708</v>
      </c>
      <c r="Q64" s="4"/>
      <c r="R64" s="4"/>
      <c r="S64" s="4"/>
      <c r="T64" s="4"/>
      <c r="U64" s="4"/>
      <c r="V64" s="4"/>
      <c r="W64" s="4"/>
      <c r="X64" s="195">
        <f t="shared" si="3"/>
        <v>50</v>
      </c>
      <c r="Y64" s="195">
        <f t="shared" si="4"/>
        <v>30</v>
      </c>
      <c r="Z64" s="195">
        <f t="shared" si="5"/>
        <v>30</v>
      </c>
      <c r="AC64" s="115" t="s">
        <v>708</v>
      </c>
      <c r="AD64" s="192" t="s">
        <v>708</v>
      </c>
      <c r="AE64" s="4"/>
      <c r="AF64" s="4"/>
      <c r="AG64" s="4"/>
      <c r="AH64" s="4"/>
      <c r="AI64" s="4"/>
      <c r="AJ64" s="4"/>
      <c r="AK64" s="4"/>
      <c r="AL64" s="195">
        <f t="shared" si="6"/>
        <v>50</v>
      </c>
      <c r="AM64" s="195">
        <f t="shared" si="7"/>
        <v>30</v>
      </c>
      <c r="AN64" s="195">
        <f t="shared" si="8"/>
        <v>30</v>
      </c>
    </row>
    <row r="65" x14ac:dyDescent="0.3">
      <c r="A65" s="115" t="s">
        <v>708</v>
      </c>
      <c r="B65" s="192" t="s">
        <v>708</v>
      </c>
      <c r="C65" s="4"/>
      <c r="D65" s="4"/>
      <c r="E65" s="4"/>
      <c r="F65" s="4"/>
      <c r="G65" s="4"/>
      <c r="H65" s="4"/>
      <c r="I65" s="4"/>
      <c r="J65" s="195">
        <f t="shared" si="0"/>
        <v>50</v>
      </c>
      <c r="K65" s="195">
        <f t="shared" si="1"/>
        <v>30</v>
      </c>
      <c r="L65" s="195">
        <f t="shared" si="2"/>
        <v>30</v>
      </c>
      <c r="O65" s="115" t="s">
        <v>708</v>
      </c>
      <c r="P65" s="192" t="s">
        <v>708</v>
      </c>
      <c r="Q65" s="4"/>
      <c r="R65" s="4"/>
      <c r="S65" s="4"/>
      <c r="T65" s="4"/>
      <c r="U65" s="4"/>
      <c r="V65" s="4"/>
      <c r="W65" s="4"/>
      <c r="X65" s="195">
        <f t="shared" si="3"/>
        <v>50</v>
      </c>
      <c r="Y65" s="195">
        <f t="shared" si="4"/>
        <v>30</v>
      </c>
      <c r="Z65" s="195">
        <f t="shared" si="5"/>
        <v>30</v>
      </c>
      <c r="AC65" s="115" t="s">
        <v>708</v>
      </c>
      <c r="AD65" s="192" t="s">
        <v>708</v>
      </c>
      <c r="AE65" s="4"/>
      <c r="AF65" s="4"/>
      <c r="AG65" s="4"/>
      <c r="AH65" s="4"/>
      <c r="AI65" s="4"/>
      <c r="AJ65" s="4"/>
      <c r="AK65" s="4"/>
      <c r="AL65" s="195">
        <f t="shared" si="6"/>
        <v>50</v>
      </c>
      <c r="AM65" s="195">
        <f t="shared" si="7"/>
        <v>30</v>
      </c>
      <c r="AN65" s="195">
        <f t="shared" si="8"/>
        <v>30</v>
      </c>
    </row>
    <row r="66" x14ac:dyDescent="0.3">
      <c r="A66" s="115" t="s">
        <v>708</v>
      </c>
      <c r="B66" s="192" t="s">
        <v>708</v>
      </c>
      <c r="C66" s="4"/>
      <c r="D66" s="4"/>
      <c r="E66" s="4"/>
      <c r="F66" s="4"/>
      <c r="G66" s="4"/>
      <c r="H66" s="4"/>
      <c r="I66" s="4"/>
      <c r="J66" s="195">
        <f t="shared" si="0"/>
        <v>50</v>
      </c>
      <c r="K66" s="195">
        <f t="shared" si="1"/>
        <v>30</v>
      </c>
      <c r="L66" s="195">
        <f t="shared" si="2"/>
        <v>30</v>
      </c>
      <c r="O66" s="115" t="s">
        <v>708</v>
      </c>
      <c r="P66" s="192" t="s">
        <v>708</v>
      </c>
      <c r="Q66" s="4"/>
      <c r="R66" s="4"/>
      <c r="S66" s="4"/>
      <c r="T66" s="4"/>
      <c r="U66" s="4"/>
      <c r="V66" s="4"/>
      <c r="W66" s="4"/>
      <c r="X66" s="195">
        <f t="shared" si="3"/>
        <v>50</v>
      </c>
      <c r="Y66" s="195">
        <f t="shared" si="4"/>
        <v>30</v>
      </c>
      <c r="Z66" s="195">
        <f t="shared" si="5"/>
        <v>30</v>
      </c>
      <c r="AC66" s="115" t="s">
        <v>708</v>
      </c>
      <c r="AD66" s="192" t="s">
        <v>708</v>
      </c>
      <c r="AE66" s="4"/>
      <c r="AF66" s="4"/>
      <c r="AG66" s="4"/>
      <c r="AH66" s="4"/>
      <c r="AI66" s="4"/>
      <c r="AJ66" s="4"/>
      <c r="AK66" s="4"/>
      <c r="AL66" s="195">
        <f t="shared" si="6"/>
        <v>50</v>
      </c>
      <c r="AM66" s="195">
        <f t="shared" si="7"/>
        <v>30</v>
      </c>
      <c r="AN66" s="195">
        <f t="shared" si="8"/>
        <v>30</v>
      </c>
    </row>
    <row r="67" x14ac:dyDescent="0.3">
      <c r="A67" s="115" t="s">
        <v>708</v>
      </c>
      <c r="B67" s="192" t="s">
        <v>708</v>
      </c>
      <c r="C67" s="4"/>
      <c r="D67" s="4"/>
      <c r="E67" s="4"/>
      <c r="F67" s="4"/>
      <c r="G67" s="4"/>
      <c r="H67" s="4"/>
      <c r="I67" s="4"/>
      <c r="J67" s="195">
        <f t="shared" si="0"/>
        <v>50</v>
      </c>
      <c r="K67" s="195">
        <f t="shared" si="1"/>
        <v>30</v>
      </c>
      <c r="L67" s="195">
        <f t="shared" si="2"/>
        <v>30</v>
      </c>
      <c r="O67" s="115" t="s">
        <v>708</v>
      </c>
      <c r="P67" s="192" t="s">
        <v>708</v>
      </c>
      <c r="Q67" s="4"/>
      <c r="R67" s="4"/>
      <c r="S67" s="4"/>
      <c r="T67" s="4"/>
      <c r="U67" s="4"/>
      <c r="V67" s="4"/>
      <c r="W67" s="4"/>
      <c r="X67" s="195">
        <f t="shared" si="3"/>
        <v>50</v>
      </c>
      <c r="Y67" s="195">
        <f t="shared" si="4"/>
        <v>30</v>
      </c>
      <c r="Z67" s="195">
        <f t="shared" si="5"/>
        <v>30</v>
      </c>
      <c r="AC67" s="115" t="s">
        <v>708</v>
      </c>
      <c r="AD67" s="192" t="s">
        <v>708</v>
      </c>
      <c r="AE67" s="4"/>
      <c r="AF67" s="4"/>
      <c r="AG67" s="4"/>
      <c r="AH67" s="4"/>
      <c r="AI67" s="4"/>
      <c r="AJ67" s="4"/>
      <c r="AK67" s="4"/>
      <c r="AL67" s="195">
        <f t="shared" si="6"/>
        <v>50</v>
      </c>
      <c r="AM67" s="195">
        <f t="shared" si="7"/>
        <v>30</v>
      </c>
      <c r="AN67" s="195">
        <f t="shared" si="8"/>
        <v>30</v>
      </c>
    </row>
    <row r="68" x14ac:dyDescent="0.3">
      <c r="A68" s="115" t="s">
        <v>708</v>
      </c>
      <c r="B68" s="192" t="s">
        <v>708</v>
      </c>
      <c r="C68" s="4"/>
      <c r="D68" s="4"/>
      <c r="E68" s="4"/>
      <c r="F68" s="4"/>
      <c r="G68" s="4"/>
      <c r="H68" s="4"/>
      <c r="I68" s="4"/>
      <c r="J68" s="195">
        <f t="shared" si="0"/>
        <v>50</v>
      </c>
      <c r="K68" s="195">
        <f t="shared" si="1"/>
        <v>30</v>
      </c>
      <c r="L68" s="195">
        <f t="shared" si="2"/>
        <v>30</v>
      </c>
      <c r="O68" s="115" t="s">
        <v>708</v>
      </c>
      <c r="P68" s="192" t="s">
        <v>708</v>
      </c>
      <c r="Q68" s="4"/>
      <c r="R68" s="4"/>
      <c r="S68" s="4"/>
      <c r="T68" s="4"/>
      <c r="U68" s="4"/>
      <c r="V68" s="4"/>
      <c r="W68" s="4"/>
      <c r="X68" s="195">
        <f t="shared" si="3"/>
        <v>50</v>
      </c>
      <c r="Y68" s="195">
        <f t="shared" si="4"/>
        <v>30</v>
      </c>
      <c r="Z68" s="195">
        <f t="shared" si="5"/>
        <v>30</v>
      </c>
      <c r="AC68" s="115" t="s">
        <v>708</v>
      </c>
      <c r="AD68" s="192" t="s">
        <v>708</v>
      </c>
      <c r="AE68" s="4"/>
      <c r="AF68" s="4"/>
      <c r="AG68" s="4"/>
      <c r="AH68" s="4"/>
      <c r="AI68" s="4"/>
      <c r="AJ68" s="4"/>
      <c r="AK68" s="4"/>
      <c r="AL68" s="195">
        <f t="shared" si="6"/>
        <v>50</v>
      </c>
      <c r="AM68" s="195">
        <f t="shared" si="7"/>
        <v>30</v>
      </c>
      <c r="AN68" s="195">
        <f t="shared" si="8"/>
        <v>30</v>
      </c>
    </row>
    <row r="69" x14ac:dyDescent="0.3">
      <c r="A69" s="115" t="s">
        <v>708</v>
      </c>
      <c r="B69" s="192" t="s">
        <v>708</v>
      </c>
      <c r="C69" s="4"/>
      <c r="D69" s="4"/>
      <c r="E69" s="4"/>
      <c r="F69" s="4"/>
      <c r="G69" s="4"/>
      <c r="H69" s="4"/>
      <c r="I69" s="4"/>
      <c r="J69" s="195">
        <f t="shared" si="0"/>
        <v>50</v>
      </c>
      <c r="K69" s="195">
        <f t="shared" si="1"/>
        <v>30</v>
      </c>
      <c r="L69" s="195">
        <f t="shared" si="2"/>
        <v>30</v>
      </c>
      <c r="O69" s="115" t="s">
        <v>708</v>
      </c>
      <c r="P69" s="192" t="s">
        <v>708</v>
      </c>
      <c r="Q69" s="4"/>
      <c r="R69" s="4"/>
      <c r="S69" s="4"/>
      <c r="T69" s="4"/>
      <c r="U69" s="4"/>
      <c r="V69" s="4"/>
      <c r="W69" s="4"/>
      <c r="X69" s="195">
        <f t="shared" si="3"/>
        <v>50</v>
      </c>
      <c r="Y69" s="195">
        <f t="shared" si="4"/>
        <v>30</v>
      </c>
      <c r="Z69" s="195">
        <f t="shared" si="5"/>
        <v>30</v>
      </c>
      <c r="AC69" s="115" t="s">
        <v>708</v>
      </c>
      <c r="AD69" s="192" t="s">
        <v>708</v>
      </c>
      <c r="AE69" s="4"/>
      <c r="AF69" s="4"/>
      <c r="AG69" s="4"/>
      <c r="AH69" s="4"/>
      <c r="AI69" s="4"/>
      <c r="AJ69" s="4"/>
      <c r="AK69" s="4"/>
      <c r="AL69" s="195">
        <f t="shared" si="6"/>
        <v>50</v>
      </c>
      <c r="AM69" s="195">
        <f t="shared" si="7"/>
        <v>30</v>
      </c>
      <c r="AN69" s="195">
        <f t="shared" si="8"/>
        <v>30</v>
      </c>
    </row>
    <row r="70" x14ac:dyDescent="0.3">
      <c r="A70" s="115" t="s">
        <v>708</v>
      </c>
      <c r="B70" s="192" t="s">
        <v>708</v>
      </c>
      <c r="C70" s="4"/>
      <c r="D70" s="4"/>
      <c r="E70" s="4"/>
      <c r="F70" s="4"/>
      <c r="G70" s="4"/>
      <c r="H70" s="4"/>
      <c r="I70" s="4"/>
      <c r="J70" s="195">
        <f t="shared" si="0"/>
        <v>50</v>
      </c>
      <c r="K70" s="195">
        <f t="shared" si="1"/>
        <v>30</v>
      </c>
      <c r="L70" s="195">
        <f t="shared" si="2"/>
        <v>30</v>
      </c>
      <c r="O70" s="115" t="s">
        <v>708</v>
      </c>
      <c r="P70" s="192" t="s">
        <v>708</v>
      </c>
      <c r="Q70" s="4"/>
      <c r="R70" s="4"/>
      <c r="S70" s="4"/>
      <c r="T70" s="4"/>
      <c r="U70" s="4"/>
      <c r="V70" s="4"/>
      <c r="W70" s="4"/>
      <c r="X70" s="195">
        <f t="shared" si="3"/>
        <v>50</v>
      </c>
      <c r="Y70" s="195">
        <f t="shared" si="4"/>
        <v>30</v>
      </c>
      <c r="Z70" s="195">
        <f t="shared" si="5"/>
        <v>30</v>
      </c>
      <c r="AC70" s="115" t="s">
        <v>708</v>
      </c>
      <c r="AD70" s="192" t="s">
        <v>708</v>
      </c>
      <c r="AE70" s="4"/>
      <c r="AF70" s="4"/>
      <c r="AG70" s="4"/>
      <c r="AH70" s="4"/>
      <c r="AI70" s="4"/>
      <c r="AJ70" s="4"/>
      <c r="AK70" s="4"/>
      <c r="AL70" s="195">
        <f t="shared" si="6"/>
        <v>50</v>
      </c>
      <c r="AM70" s="195">
        <f t="shared" si="7"/>
        <v>30</v>
      </c>
      <c r="AN70" s="195">
        <f t="shared" si="8"/>
        <v>30</v>
      </c>
    </row>
    <row r="71" x14ac:dyDescent="0.3">
      <c r="A71" s="115" t="s">
        <v>708</v>
      </c>
      <c r="B71" s="192" t="s">
        <v>708</v>
      </c>
      <c r="C71" s="4"/>
      <c r="D71" s="4"/>
      <c r="E71" s="4"/>
      <c r="F71" s="4"/>
      <c r="G71" s="4"/>
      <c r="H71" s="4"/>
      <c r="I71" s="4"/>
      <c r="J71" s="195">
        <f t="shared" si="0"/>
        <v>50</v>
      </c>
      <c r="K71" s="195">
        <f t="shared" si="1"/>
        <v>30</v>
      </c>
      <c r="L71" s="195">
        <f t="shared" si="2"/>
        <v>30</v>
      </c>
      <c r="O71" s="115" t="s">
        <v>708</v>
      </c>
      <c r="P71" s="192" t="s">
        <v>708</v>
      </c>
      <c r="Q71" s="4"/>
      <c r="R71" s="4"/>
      <c r="S71" s="4"/>
      <c r="T71" s="4"/>
      <c r="U71" s="4"/>
      <c r="V71" s="4"/>
      <c r="W71" s="4"/>
      <c r="X71" s="195">
        <f t="shared" si="3"/>
        <v>50</v>
      </c>
      <c r="Y71" s="195">
        <f t="shared" si="4"/>
        <v>30</v>
      </c>
      <c r="Z71" s="195">
        <f t="shared" si="5"/>
        <v>30</v>
      </c>
      <c r="AC71" s="115" t="s">
        <v>708</v>
      </c>
      <c r="AD71" s="192" t="s">
        <v>708</v>
      </c>
      <c r="AE71" s="4"/>
      <c r="AF71" s="4"/>
      <c r="AG71" s="4"/>
      <c r="AH71" s="4"/>
      <c r="AI71" s="4"/>
      <c r="AJ71" s="4"/>
      <c r="AK71" s="4"/>
      <c r="AL71" s="195">
        <f t="shared" si="6"/>
        <v>50</v>
      </c>
      <c r="AM71" s="195">
        <f t="shared" si="7"/>
        <v>30</v>
      </c>
      <c r="AN71" s="195">
        <f t="shared" si="8"/>
        <v>30</v>
      </c>
    </row>
    <row r="72" x14ac:dyDescent="0.3">
      <c r="A72" s="115" t="s">
        <v>708</v>
      </c>
      <c r="B72" s="192" t="s">
        <v>708</v>
      </c>
      <c r="C72" s="4"/>
      <c r="D72" s="4"/>
      <c r="E72" s="4"/>
      <c r="F72" s="4"/>
      <c r="G72" s="4"/>
      <c r="H72" s="4"/>
      <c r="I72" s="4"/>
      <c r="J72" s="195">
        <f t="shared" si="0"/>
        <v>50</v>
      </c>
      <c r="K72" s="195">
        <f t="shared" si="1"/>
        <v>30</v>
      </c>
      <c r="L72" s="195">
        <f t="shared" si="2"/>
        <v>30</v>
      </c>
      <c r="O72" s="115" t="s">
        <v>708</v>
      </c>
      <c r="P72" s="192" t="s">
        <v>708</v>
      </c>
      <c r="Q72" s="4"/>
      <c r="R72" s="4"/>
      <c r="S72" s="4"/>
      <c r="T72" s="4"/>
      <c r="U72" s="4"/>
      <c r="V72" s="4"/>
      <c r="W72" s="4"/>
      <c r="X72" s="195">
        <f t="shared" si="3"/>
        <v>50</v>
      </c>
      <c r="Y72" s="195">
        <f t="shared" si="4"/>
        <v>30</v>
      </c>
      <c r="Z72" s="195">
        <f t="shared" si="5"/>
        <v>30</v>
      </c>
      <c r="AC72" s="115" t="s">
        <v>708</v>
      </c>
      <c r="AD72" s="192" t="s">
        <v>708</v>
      </c>
      <c r="AE72" s="4"/>
      <c r="AF72" s="4"/>
      <c r="AG72" s="4"/>
      <c r="AH72" s="4"/>
      <c r="AI72" s="4"/>
      <c r="AJ72" s="4"/>
      <c r="AK72" s="4"/>
      <c r="AL72" s="195">
        <f t="shared" si="6"/>
        <v>50</v>
      </c>
      <c r="AM72" s="195">
        <f t="shared" si="7"/>
        <v>30</v>
      </c>
      <c r="AN72" s="195">
        <f t="shared" si="8"/>
        <v>30</v>
      </c>
    </row>
    <row r="73" x14ac:dyDescent="0.3">
      <c r="A73" s="115" t="s">
        <v>708</v>
      </c>
      <c r="B73" s="192" t="s">
        <v>708</v>
      </c>
      <c r="C73" s="4"/>
      <c r="D73" s="4"/>
      <c r="E73" s="4"/>
      <c r="F73" s="4"/>
      <c r="G73" s="4"/>
      <c r="H73" s="4"/>
      <c r="I73" s="4"/>
      <c r="J73" s="195">
        <f t="shared" si="0"/>
        <v>50</v>
      </c>
      <c r="K73" s="195">
        <f t="shared" si="1"/>
        <v>30</v>
      </c>
      <c r="L73" s="195">
        <f t="shared" si="2"/>
        <v>30</v>
      </c>
      <c r="O73" s="115" t="s">
        <v>708</v>
      </c>
      <c r="P73" s="192" t="s">
        <v>708</v>
      </c>
      <c r="Q73" s="4"/>
      <c r="R73" s="4"/>
      <c r="S73" s="4"/>
      <c r="T73" s="4"/>
      <c r="U73" s="4"/>
      <c r="V73" s="4"/>
      <c r="W73" s="4"/>
      <c r="X73" s="195">
        <f t="shared" si="3"/>
        <v>50</v>
      </c>
      <c r="Y73" s="195">
        <f t="shared" si="4"/>
        <v>30</v>
      </c>
      <c r="Z73" s="195">
        <f t="shared" si="5"/>
        <v>30</v>
      </c>
      <c r="AC73" s="115" t="s">
        <v>708</v>
      </c>
      <c r="AD73" s="192" t="s">
        <v>708</v>
      </c>
      <c r="AE73" s="4"/>
      <c r="AF73" s="4"/>
      <c r="AG73" s="4"/>
      <c r="AH73" s="4"/>
      <c r="AI73" s="4"/>
      <c r="AJ73" s="4"/>
      <c r="AK73" s="4"/>
      <c r="AL73" s="195">
        <f t="shared" si="6"/>
        <v>50</v>
      </c>
      <c r="AM73" s="195">
        <f t="shared" si="7"/>
        <v>30</v>
      </c>
      <c r="AN73" s="195">
        <f t="shared" si="8"/>
        <v>30</v>
      </c>
    </row>
    <row r="74" x14ac:dyDescent="0.3">
      <c r="A74" s="115" t="s">
        <v>708</v>
      </c>
      <c r="B74" s="192" t="s">
        <v>708</v>
      </c>
      <c r="C74" s="4"/>
      <c r="D74" s="4"/>
      <c r="E74" s="4"/>
      <c r="F74" s="4"/>
      <c r="G74" s="4"/>
      <c r="H74" s="4"/>
      <c r="I74" s="4"/>
      <c r="J74" s="195">
        <f t="shared" si="0"/>
        <v>50</v>
      </c>
      <c r="K74" s="195">
        <f t="shared" si="1"/>
        <v>30</v>
      </c>
      <c r="L74" s="195">
        <f t="shared" si="2"/>
        <v>30</v>
      </c>
      <c r="O74" s="115" t="s">
        <v>708</v>
      </c>
      <c r="P74" s="192" t="s">
        <v>708</v>
      </c>
      <c r="Q74" s="4"/>
      <c r="R74" s="4"/>
      <c r="S74" s="4"/>
      <c r="T74" s="4"/>
      <c r="U74" s="4"/>
      <c r="V74" s="4"/>
      <c r="W74" s="4"/>
      <c r="X74" s="195">
        <f t="shared" si="3"/>
        <v>50</v>
      </c>
      <c r="Y74" s="195">
        <f t="shared" si="4"/>
        <v>30</v>
      </c>
      <c r="Z74" s="195">
        <f t="shared" si="5"/>
        <v>30</v>
      </c>
      <c r="AC74" s="115" t="s">
        <v>708</v>
      </c>
      <c r="AD74" s="192" t="s">
        <v>708</v>
      </c>
      <c r="AE74" s="4"/>
      <c r="AF74" s="4"/>
      <c r="AG74" s="4"/>
      <c r="AH74" s="4"/>
      <c r="AI74" s="4"/>
      <c r="AJ74" s="4"/>
      <c r="AK74" s="4"/>
      <c r="AL74" s="195">
        <f t="shared" si="6"/>
        <v>50</v>
      </c>
      <c r="AM74" s="195">
        <f t="shared" si="7"/>
        <v>30</v>
      </c>
      <c r="AN74" s="195">
        <f t="shared" si="8"/>
        <v>30</v>
      </c>
    </row>
    <row r="75" x14ac:dyDescent="0.3">
      <c r="A75" s="115" t="s">
        <v>708</v>
      </c>
      <c r="B75" s="192" t="s">
        <v>708</v>
      </c>
      <c r="C75" s="4"/>
      <c r="D75" s="4"/>
      <c r="E75" s="4"/>
      <c r="F75" s="4"/>
      <c r="G75" s="4"/>
      <c r="H75" s="4"/>
      <c r="I75" s="4"/>
      <c r="J75" s="195">
        <f t="shared" si="0"/>
        <v>50</v>
      </c>
      <c r="K75" s="195">
        <f t="shared" si="1"/>
        <v>30</v>
      </c>
      <c r="L75" s="195">
        <f t="shared" si="2"/>
        <v>30</v>
      </c>
      <c r="O75" s="115" t="s">
        <v>708</v>
      </c>
      <c r="P75" s="192" t="s">
        <v>708</v>
      </c>
      <c r="Q75" s="4"/>
      <c r="R75" s="4"/>
      <c r="S75" s="4"/>
      <c r="T75" s="4"/>
      <c r="U75" s="4"/>
      <c r="V75" s="4"/>
      <c r="W75" s="4"/>
      <c r="X75" s="195">
        <f t="shared" si="3"/>
        <v>50</v>
      </c>
      <c r="Y75" s="195">
        <f t="shared" si="4"/>
        <v>30</v>
      </c>
      <c r="Z75" s="195">
        <f t="shared" si="5"/>
        <v>30</v>
      </c>
      <c r="AC75" s="115" t="s">
        <v>708</v>
      </c>
      <c r="AD75" s="192" t="s">
        <v>708</v>
      </c>
      <c r="AE75" s="4"/>
      <c r="AF75" s="4"/>
      <c r="AG75" s="4"/>
      <c r="AH75" s="4"/>
      <c r="AI75" s="4"/>
      <c r="AJ75" s="4"/>
      <c r="AK75" s="4"/>
      <c r="AL75" s="195">
        <f t="shared" si="6"/>
        <v>50</v>
      </c>
      <c r="AM75" s="195">
        <f t="shared" si="7"/>
        <v>30</v>
      </c>
      <c r="AN75" s="195">
        <f t="shared" si="8"/>
        <v>30</v>
      </c>
    </row>
    <row r="76" x14ac:dyDescent="0.3">
      <c r="A76" s="115" t="s">
        <v>708</v>
      </c>
      <c r="B76" s="192" t="s">
        <v>708</v>
      </c>
      <c r="C76" s="4"/>
      <c r="D76" s="4"/>
      <c r="E76" s="4"/>
      <c r="F76" s="4"/>
      <c r="G76" s="4"/>
      <c r="H76" s="4"/>
      <c r="I76" s="4"/>
      <c r="J76" s="195">
        <f t="shared" si="0"/>
        <v>50</v>
      </c>
      <c r="K76" s="195">
        <f t="shared" si="1"/>
        <v>30</v>
      </c>
      <c r="L76" s="195">
        <f t="shared" si="2"/>
        <v>30</v>
      </c>
      <c r="O76" s="115" t="s">
        <v>708</v>
      </c>
      <c r="P76" s="192" t="s">
        <v>708</v>
      </c>
      <c r="Q76" s="4"/>
      <c r="R76" s="4"/>
      <c r="S76" s="4"/>
      <c r="T76" s="4"/>
      <c r="U76" s="4"/>
      <c r="V76" s="4"/>
      <c r="W76" s="4"/>
      <c r="X76" s="195">
        <f t="shared" si="3"/>
        <v>50</v>
      </c>
      <c r="Y76" s="195">
        <f t="shared" si="4"/>
        <v>30</v>
      </c>
      <c r="Z76" s="195">
        <f t="shared" si="5"/>
        <v>30</v>
      </c>
      <c r="AC76" s="115" t="s">
        <v>708</v>
      </c>
      <c r="AD76" s="192" t="s">
        <v>708</v>
      </c>
      <c r="AE76" s="4"/>
      <c r="AF76" s="4"/>
      <c r="AG76" s="4"/>
      <c r="AH76" s="4"/>
      <c r="AI76" s="4"/>
      <c r="AJ76" s="4"/>
      <c r="AK76" s="4"/>
      <c r="AL76" s="195">
        <f t="shared" si="6"/>
        <v>50</v>
      </c>
      <c r="AM76" s="195">
        <f t="shared" si="7"/>
        <v>30</v>
      </c>
      <c r="AN76" s="195">
        <f t="shared" si="8"/>
        <v>30</v>
      </c>
    </row>
    <row r="77" x14ac:dyDescent="0.3">
      <c r="A77" s="115" t="s">
        <v>708</v>
      </c>
      <c r="B77" s="192" t="s">
        <v>708</v>
      </c>
      <c r="C77" s="4"/>
      <c r="D77" s="4"/>
      <c r="E77" s="4"/>
      <c r="F77" s="4"/>
      <c r="G77" s="4"/>
      <c r="H77" s="4"/>
      <c r="I77" s="4"/>
      <c r="J77" s="195">
        <f t="shared" si="0"/>
        <v>50</v>
      </c>
      <c r="K77" s="195">
        <f t="shared" si="1"/>
        <v>30</v>
      </c>
      <c r="L77" s="195">
        <f t="shared" si="2"/>
        <v>30</v>
      </c>
      <c r="O77" s="115" t="s">
        <v>708</v>
      </c>
      <c r="P77" s="192" t="s">
        <v>708</v>
      </c>
      <c r="Q77" s="4"/>
      <c r="R77" s="4"/>
      <c r="S77" s="4"/>
      <c r="T77" s="4"/>
      <c r="U77" s="4"/>
      <c r="V77" s="4"/>
      <c r="W77" s="4"/>
      <c r="X77" s="195">
        <f t="shared" si="3"/>
        <v>50</v>
      </c>
      <c r="Y77" s="195">
        <f t="shared" si="4"/>
        <v>30</v>
      </c>
      <c r="Z77" s="195">
        <f t="shared" si="5"/>
        <v>30</v>
      </c>
      <c r="AC77" s="115" t="s">
        <v>708</v>
      </c>
      <c r="AD77" s="192" t="s">
        <v>708</v>
      </c>
      <c r="AE77" s="4"/>
      <c r="AF77" s="4"/>
      <c r="AG77" s="4"/>
      <c r="AH77" s="4"/>
      <c r="AI77" s="4"/>
      <c r="AJ77" s="4"/>
      <c r="AK77" s="4"/>
      <c r="AL77" s="195">
        <f t="shared" si="6"/>
        <v>50</v>
      </c>
      <c r="AM77" s="195">
        <f t="shared" si="7"/>
        <v>30</v>
      </c>
      <c r="AN77" s="195">
        <f t="shared" si="8"/>
        <v>30</v>
      </c>
    </row>
    <row r="78" x14ac:dyDescent="0.3">
      <c r="A78" s="115" t="s">
        <v>708</v>
      </c>
      <c r="B78" s="192" t="s">
        <v>708</v>
      </c>
      <c r="C78" s="4"/>
      <c r="D78" s="4"/>
      <c r="E78" s="4"/>
      <c r="F78" s="4"/>
      <c r="G78" s="4"/>
      <c r="H78" s="4"/>
      <c r="I78" s="4"/>
      <c r="J78" s="195">
        <f t="shared" si="0"/>
        <v>50</v>
      </c>
      <c r="K78" s="195">
        <f t="shared" si="1"/>
        <v>30</v>
      </c>
      <c r="L78" s="195">
        <f t="shared" si="2"/>
        <v>30</v>
      </c>
      <c r="O78" s="115" t="s">
        <v>708</v>
      </c>
      <c r="P78" s="192" t="s">
        <v>708</v>
      </c>
      <c r="Q78" s="4"/>
      <c r="R78" s="4"/>
      <c r="S78" s="4"/>
      <c r="T78" s="4"/>
      <c r="U78" s="4"/>
      <c r="V78" s="4"/>
      <c r="W78" s="4"/>
      <c r="X78" s="195">
        <f t="shared" si="3"/>
        <v>50</v>
      </c>
      <c r="Y78" s="195">
        <f t="shared" si="4"/>
        <v>30</v>
      </c>
      <c r="Z78" s="195">
        <f t="shared" si="5"/>
        <v>30</v>
      </c>
      <c r="AC78" s="115" t="s">
        <v>708</v>
      </c>
      <c r="AD78" s="192" t="s">
        <v>708</v>
      </c>
      <c r="AE78" s="4"/>
      <c r="AF78" s="4"/>
      <c r="AG78" s="4"/>
      <c r="AH78" s="4"/>
      <c r="AI78" s="4"/>
      <c r="AJ78" s="4"/>
      <c r="AK78" s="4"/>
      <c r="AL78" s="195">
        <f t="shared" si="6"/>
        <v>50</v>
      </c>
      <c r="AM78" s="195">
        <f t="shared" si="7"/>
        <v>30</v>
      </c>
      <c r="AN78" s="195">
        <f t="shared" si="8"/>
        <v>30</v>
      </c>
    </row>
    <row r="79" x14ac:dyDescent="0.3">
      <c r="A79" s="115" t="s">
        <v>708</v>
      </c>
      <c r="B79" s="192" t="s">
        <v>708</v>
      </c>
      <c r="C79" s="4"/>
      <c r="D79" s="4"/>
      <c r="E79" s="4"/>
      <c r="F79" s="4"/>
      <c r="G79" s="4"/>
      <c r="H79" s="4"/>
      <c r="I79" s="4"/>
      <c r="J79" s="195">
        <f t="shared" si="0"/>
        <v>50</v>
      </c>
      <c r="K79" s="195">
        <f t="shared" si="1"/>
        <v>30</v>
      </c>
      <c r="L79" s="195">
        <f t="shared" si="2"/>
        <v>30</v>
      </c>
      <c r="O79" s="115" t="s">
        <v>708</v>
      </c>
      <c r="P79" s="192" t="s">
        <v>708</v>
      </c>
      <c r="Q79" s="4"/>
      <c r="R79" s="4"/>
      <c r="S79" s="4"/>
      <c r="T79" s="4"/>
      <c r="U79" s="4"/>
      <c r="V79" s="4"/>
      <c r="W79" s="4"/>
      <c r="X79" s="195">
        <f t="shared" si="3"/>
        <v>50</v>
      </c>
      <c r="Y79" s="195">
        <f t="shared" si="4"/>
        <v>30</v>
      </c>
      <c r="Z79" s="195">
        <f t="shared" si="5"/>
        <v>30</v>
      </c>
      <c r="AC79" s="115" t="s">
        <v>708</v>
      </c>
      <c r="AD79" s="192" t="s">
        <v>708</v>
      </c>
      <c r="AE79" s="4"/>
      <c r="AF79" s="4"/>
      <c r="AG79" s="4"/>
      <c r="AH79" s="4"/>
      <c r="AI79" s="4"/>
      <c r="AJ79" s="4"/>
      <c r="AK79" s="4"/>
      <c r="AL79" s="195">
        <f t="shared" si="6"/>
        <v>50</v>
      </c>
      <c r="AM79" s="195">
        <f t="shared" si="7"/>
        <v>30</v>
      </c>
      <c r="AN79" s="195">
        <f t="shared" si="8"/>
        <v>30</v>
      </c>
    </row>
    <row r="80" x14ac:dyDescent="0.3">
      <c r="A80" s="115" t="s">
        <v>708</v>
      </c>
      <c r="B80" s="192" t="s">
        <v>708</v>
      </c>
      <c r="C80" s="4"/>
      <c r="D80" s="4"/>
      <c r="E80" s="4"/>
      <c r="F80" s="4"/>
      <c r="G80" s="4"/>
      <c r="H80" s="4"/>
      <c r="I80" s="4"/>
      <c r="J80" s="195">
        <f t="shared" si="0"/>
        <v>50</v>
      </c>
      <c r="K80" s="195">
        <f t="shared" si="1"/>
        <v>30</v>
      </c>
      <c r="L80" s="195">
        <f t="shared" si="2"/>
        <v>30</v>
      </c>
      <c r="O80" s="115" t="s">
        <v>708</v>
      </c>
      <c r="P80" s="192" t="s">
        <v>708</v>
      </c>
      <c r="Q80" s="4"/>
      <c r="R80" s="4"/>
      <c r="S80" s="4"/>
      <c r="T80" s="4"/>
      <c r="U80" s="4"/>
      <c r="V80" s="4"/>
      <c r="W80" s="4"/>
      <c r="X80" s="195">
        <f t="shared" si="3"/>
        <v>50</v>
      </c>
      <c r="Y80" s="195">
        <f t="shared" si="4"/>
        <v>30</v>
      </c>
      <c r="Z80" s="195">
        <f t="shared" si="5"/>
        <v>30</v>
      </c>
      <c r="AC80" s="115" t="s">
        <v>708</v>
      </c>
      <c r="AD80" s="192" t="s">
        <v>708</v>
      </c>
      <c r="AE80" s="4"/>
      <c r="AF80" s="4"/>
      <c r="AG80" s="4"/>
      <c r="AH80" s="4"/>
      <c r="AI80" s="4"/>
      <c r="AJ80" s="4"/>
      <c r="AK80" s="4"/>
      <c r="AL80" s="195">
        <f t="shared" si="6"/>
        <v>50</v>
      </c>
      <c r="AM80" s="195">
        <f t="shared" si="7"/>
        <v>30</v>
      </c>
      <c r="AN80" s="195">
        <f t="shared" si="8"/>
        <v>30</v>
      </c>
    </row>
    <row r="81" x14ac:dyDescent="0.3">
      <c r="A81" s="115" t="s">
        <v>708</v>
      </c>
      <c r="B81" s="192" t="s">
        <v>708</v>
      </c>
      <c r="C81" s="4"/>
      <c r="D81" s="4"/>
      <c r="E81" s="4"/>
      <c r="F81" s="4"/>
      <c r="G81" s="4"/>
      <c r="H81" s="4"/>
      <c r="I81" s="4"/>
      <c r="J81" s="195">
        <f t="shared" si="0"/>
        <v>50</v>
      </c>
      <c r="K81" s="195">
        <f t="shared" si="1"/>
        <v>30</v>
      </c>
      <c r="L81" s="195">
        <f t="shared" si="2"/>
        <v>30</v>
      </c>
      <c r="O81" s="115" t="s">
        <v>708</v>
      </c>
      <c r="P81" s="192" t="s">
        <v>708</v>
      </c>
      <c r="Q81" s="4"/>
      <c r="R81" s="4"/>
      <c r="S81" s="4"/>
      <c r="T81" s="4"/>
      <c r="U81" s="4"/>
      <c r="V81" s="4"/>
      <c r="W81" s="4"/>
      <c r="X81" s="195">
        <f t="shared" si="3"/>
        <v>50</v>
      </c>
      <c r="Y81" s="195">
        <f t="shared" si="4"/>
        <v>30</v>
      </c>
      <c r="Z81" s="195">
        <f t="shared" si="5"/>
        <v>30</v>
      </c>
      <c r="AC81" s="115" t="s">
        <v>708</v>
      </c>
      <c r="AD81" s="192" t="s">
        <v>708</v>
      </c>
      <c r="AE81" s="4"/>
      <c r="AF81" s="4"/>
      <c r="AG81" s="4"/>
      <c r="AH81" s="4"/>
      <c r="AI81" s="4"/>
      <c r="AJ81" s="4"/>
      <c r="AK81" s="4"/>
      <c r="AL81" s="195">
        <f t="shared" si="6"/>
        <v>50</v>
      </c>
      <c r="AM81" s="195">
        <f t="shared" si="7"/>
        <v>30</v>
      </c>
      <c r="AN81" s="195">
        <f t="shared" si="8"/>
        <v>30</v>
      </c>
    </row>
    <row r="82" x14ac:dyDescent="0.3">
      <c r="A82" s="115" t="s">
        <v>708</v>
      </c>
      <c r="B82" s="192" t="s">
        <v>708</v>
      </c>
      <c r="C82" s="4"/>
      <c r="D82" s="4"/>
      <c r="E82" s="4"/>
      <c r="F82" s="4"/>
      <c r="G82" s="4"/>
      <c r="H82" s="4"/>
      <c r="I82" s="4"/>
      <c r="J82" s="195">
        <f t="shared" si="0"/>
        <v>50</v>
      </c>
      <c r="K82" s="195">
        <f t="shared" si="1"/>
        <v>30</v>
      </c>
      <c r="L82" s="195">
        <f t="shared" si="2"/>
        <v>30</v>
      </c>
      <c r="O82" s="115" t="s">
        <v>708</v>
      </c>
      <c r="P82" s="192" t="s">
        <v>708</v>
      </c>
      <c r="Q82" s="4"/>
      <c r="R82" s="4"/>
      <c r="S82" s="4"/>
      <c r="T82" s="4"/>
      <c r="U82" s="4"/>
      <c r="V82" s="4"/>
      <c r="W82" s="4"/>
      <c r="X82" s="195">
        <f t="shared" si="3"/>
        <v>50</v>
      </c>
      <c r="Y82" s="195">
        <f t="shared" si="4"/>
        <v>30</v>
      </c>
      <c r="Z82" s="195">
        <f t="shared" si="5"/>
        <v>30</v>
      </c>
      <c r="AC82" s="115" t="s">
        <v>708</v>
      </c>
      <c r="AD82" s="192" t="s">
        <v>708</v>
      </c>
      <c r="AE82" s="4"/>
      <c r="AF82" s="4"/>
      <c r="AG82" s="4"/>
      <c r="AH82" s="4"/>
      <c r="AI82" s="4"/>
      <c r="AJ82" s="4"/>
      <c r="AK82" s="4"/>
      <c r="AL82" s="195">
        <f t="shared" si="6"/>
        <v>50</v>
      </c>
      <c r="AM82" s="195">
        <f t="shared" si="7"/>
        <v>30</v>
      </c>
      <c r="AN82" s="195">
        <f t="shared" si="8"/>
        <v>30</v>
      </c>
    </row>
    <row r="83" x14ac:dyDescent="0.3">
      <c r="A83" s="115" t="s">
        <v>708</v>
      </c>
      <c r="B83" s="192" t="s">
        <v>708</v>
      </c>
      <c r="C83" s="4"/>
      <c r="D83" s="4"/>
      <c r="E83" s="4"/>
      <c r="F83" s="4"/>
      <c r="G83" s="4"/>
      <c r="H83" s="4"/>
      <c r="I83" s="4"/>
      <c r="J83" s="195">
        <f t="shared" si="0"/>
        <v>50</v>
      </c>
      <c r="K83" s="195">
        <f t="shared" si="1"/>
        <v>30</v>
      </c>
      <c r="L83" s="195">
        <f t="shared" si="2"/>
        <v>30</v>
      </c>
      <c r="O83" s="115" t="s">
        <v>708</v>
      </c>
      <c r="P83" s="192" t="s">
        <v>708</v>
      </c>
      <c r="Q83" s="4"/>
      <c r="R83" s="4"/>
      <c r="S83" s="4"/>
      <c r="T83" s="4"/>
      <c r="U83" s="4"/>
      <c r="V83" s="4"/>
      <c r="W83" s="4"/>
      <c r="X83" s="195">
        <f t="shared" si="3"/>
        <v>50</v>
      </c>
      <c r="Y83" s="195">
        <f t="shared" si="4"/>
        <v>30</v>
      </c>
      <c r="Z83" s="195">
        <f t="shared" si="5"/>
        <v>30</v>
      </c>
      <c r="AC83" s="115" t="s">
        <v>708</v>
      </c>
      <c r="AD83" s="192" t="s">
        <v>708</v>
      </c>
      <c r="AE83" s="4"/>
      <c r="AF83" s="4"/>
      <c r="AG83" s="4"/>
      <c r="AH83" s="4"/>
      <c r="AI83" s="4"/>
      <c r="AJ83" s="4"/>
      <c r="AK83" s="4"/>
      <c r="AL83" s="195">
        <f t="shared" si="6"/>
        <v>50</v>
      </c>
      <c r="AM83" s="195">
        <f t="shared" si="7"/>
        <v>30</v>
      </c>
      <c r="AN83" s="195">
        <f t="shared" si="8"/>
        <v>30</v>
      </c>
    </row>
    <row r="84" x14ac:dyDescent="0.3">
      <c r="A84" s="115" t="s">
        <v>708</v>
      </c>
      <c r="B84" s="192" t="s">
        <v>708</v>
      </c>
      <c r="C84" s="4"/>
      <c r="D84" s="4"/>
      <c r="E84" s="4"/>
      <c r="F84" s="4"/>
      <c r="G84" s="4"/>
      <c r="H84" s="4"/>
      <c r="I84" s="4"/>
      <c r="J84" s="195">
        <f t="shared" si="0"/>
        <v>50</v>
      </c>
      <c r="K84" s="195">
        <f t="shared" si="1"/>
        <v>30</v>
      </c>
      <c r="L84" s="195">
        <f t="shared" si="2"/>
        <v>30</v>
      </c>
      <c r="O84" s="115" t="s">
        <v>708</v>
      </c>
      <c r="P84" s="192" t="s">
        <v>708</v>
      </c>
      <c r="Q84" s="4"/>
      <c r="R84" s="4"/>
      <c r="S84" s="4"/>
      <c r="T84" s="4"/>
      <c r="U84" s="4"/>
      <c r="V84" s="4"/>
      <c r="W84" s="4"/>
      <c r="X84" s="195">
        <f t="shared" si="3"/>
        <v>50</v>
      </c>
      <c r="Y84" s="195">
        <f t="shared" si="4"/>
        <v>30</v>
      </c>
      <c r="Z84" s="195">
        <f t="shared" si="5"/>
        <v>30</v>
      </c>
      <c r="AC84" s="115" t="s">
        <v>708</v>
      </c>
      <c r="AD84" s="192" t="s">
        <v>708</v>
      </c>
      <c r="AE84" s="4"/>
      <c r="AF84" s="4"/>
      <c r="AG84" s="4"/>
      <c r="AH84" s="4"/>
      <c r="AI84" s="4"/>
      <c r="AJ84" s="4"/>
      <c r="AK84" s="4"/>
      <c r="AL84" s="195">
        <f t="shared" si="6"/>
        <v>50</v>
      </c>
      <c r="AM84" s="195">
        <f t="shared" si="7"/>
        <v>30</v>
      </c>
      <c r="AN84" s="195">
        <f t="shared" si="8"/>
        <v>30</v>
      </c>
    </row>
    <row r="85" x14ac:dyDescent="0.3">
      <c r="A85" s="115" t="s">
        <v>708</v>
      </c>
      <c r="B85" s="192" t="s">
        <v>708</v>
      </c>
      <c r="C85" s="4"/>
      <c r="D85" s="4"/>
      <c r="E85" s="4"/>
      <c r="F85" s="4"/>
      <c r="G85" s="4"/>
      <c r="H85" s="4"/>
      <c r="I85" s="4"/>
      <c r="J85" s="195">
        <f t="shared" si="0"/>
        <v>50</v>
      </c>
      <c r="K85" s="195">
        <f t="shared" si="1"/>
        <v>30</v>
      </c>
      <c r="L85" s="195">
        <f t="shared" si="2"/>
        <v>30</v>
      </c>
      <c r="O85" s="115" t="s">
        <v>708</v>
      </c>
      <c r="P85" s="192" t="s">
        <v>708</v>
      </c>
      <c r="Q85" s="4"/>
      <c r="R85" s="4"/>
      <c r="S85" s="4"/>
      <c r="T85" s="4"/>
      <c r="U85" s="4"/>
      <c r="V85" s="4"/>
      <c r="W85" s="4"/>
      <c r="X85" s="195">
        <f t="shared" si="3"/>
        <v>50</v>
      </c>
      <c r="Y85" s="195">
        <f t="shared" si="4"/>
        <v>30</v>
      </c>
      <c r="Z85" s="195">
        <f t="shared" si="5"/>
        <v>30</v>
      </c>
      <c r="AC85" s="115" t="s">
        <v>708</v>
      </c>
      <c r="AD85" s="192" t="s">
        <v>708</v>
      </c>
      <c r="AE85" s="4"/>
      <c r="AF85" s="4"/>
      <c r="AG85" s="4"/>
      <c r="AH85" s="4"/>
      <c r="AI85" s="4"/>
      <c r="AJ85" s="4"/>
      <c r="AK85" s="4"/>
      <c r="AL85" s="195">
        <f t="shared" si="6"/>
        <v>50</v>
      </c>
      <c r="AM85" s="195">
        <f t="shared" si="7"/>
        <v>30</v>
      </c>
      <c r="AN85" s="195">
        <f t="shared" si="8"/>
        <v>30</v>
      </c>
    </row>
    <row r="86" x14ac:dyDescent="0.3">
      <c r="A86" s="115" t="s">
        <v>708</v>
      </c>
      <c r="B86" s="192" t="s">
        <v>708</v>
      </c>
      <c r="C86" s="4"/>
      <c r="D86" s="4"/>
      <c r="E86" s="4"/>
      <c r="F86" s="4"/>
      <c r="G86" s="4"/>
      <c r="H86" s="4"/>
      <c r="I86" s="4"/>
      <c r="J86" s="195">
        <f t="shared" si="0"/>
        <v>50</v>
      </c>
      <c r="K86" s="195">
        <f t="shared" si="1"/>
        <v>30</v>
      </c>
      <c r="L86" s="195">
        <f t="shared" si="2"/>
        <v>30</v>
      </c>
      <c r="O86" s="115" t="s">
        <v>708</v>
      </c>
      <c r="P86" s="192" t="s">
        <v>708</v>
      </c>
      <c r="Q86" s="4"/>
      <c r="R86" s="4"/>
      <c r="S86" s="4"/>
      <c r="T86" s="4"/>
      <c r="U86" s="4"/>
      <c r="V86" s="4"/>
      <c r="W86" s="4"/>
      <c r="X86" s="195">
        <f t="shared" si="3"/>
        <v>50</v>
      </c>
      <c r="Y86" s="195">
        <f t="shared" si="4"/>
        <v>30</v>
      </c>
      <c r="Z86" s="195">
        <f t="shared" si="5"/>
        <v>30</v>
      </c>
      <c r="AC86" s="115" t="s">
        <v>708</v>
      </c>
      <c r="AD86" s="192" t="s">
        <v>708</v>
      </c>
      <c r="AE86" s="4"/>
      <c r="AF86" s="4"/>
      <c r="AG86" s="4"/>
      <c r="AH86" s="4"/>
      <c r="AI86" s="4"/>
      <c r="AJ86" s="4"/>
      <c r="AK86" s="4"/>
      <c r="AL86" s="195">
        <f t="shared" si="6"/>
        <v>50</v>
      </c>
      <c r="AM86" s="195">
        <f t="shared" si="7"/>
        <v>30</v>
      </c>
      <c r="AN86" s="195">
        <f t="shared" si="8"/>
        <v>30</v>
      </c>
    </row>
    <row r="87" x14ac:dyDescent="0.3">
      <c r="A87" s="115" t="s">
        <v>708</v>
      </c>
      <c r="B87" s="192" t="s">
        <v>708</v>
      </c>
      <c r="C87" s="4"/>
      <c r="D87" s="4"/>
      <c r="E87" s="4"/>
      <c r="F87" s="4"/>
      <c r="G87" s="4"/>
      <c r="H87" s="4"/>
      <c r="I87" s="4"/>
      <c r="J87" s="195">
        <f t="shared" si="0"/>
        <v>50</v>
      </c>
      <c r="K87" s="195">
        <f t="shared" si="1"/>
        <v>30</v>
      </c>
      <c r="L87" s="195">
        <f t="shared" si="2"/>
        <v>30</v>
      </c>
      <c r="O87" s="115" t="s">
        <v>708</v>
      </c>
      <c r="P87" s="192" t="s">
        <v>708</v>
      </c>
      <c r="Q87" s="4"/>
      <c r="R87" s="4"/>
      <c r="S87" s="4"/>
      <c r="T87" s="4"/>
      <c r="U87" s="4"/>
      <c r="V87" s="4"/>
      <c r="W87" s="4"/>
      <c r="X87" s="195">
        <f t="shared" si="3"/>
        <v>50</v>
      </c>
      <c r="Y87" s="195">
        <f t="shared" si="4"/>
        <v>30</v>
      </c>
      <c r="Z87" s="195">
        <f t="shared" si="5"/>
        <v>30</v>
      </c>
      <c r="AC87" s="115" t="s">
        <v>708</v>
      </c>
      <c r="AD87" s="192" t="s">
        <v>708</v>
      </c>
      <c r="AE87" s="4"/>
      <c r="AF87" s="4"/>
      <c r="AG87" s="4"/>
      <c r="AH87" s="4"/>
      <c r="AI87" s="4"/>
      <c r="AJ87" s="4"/>
      <c r="AK87" s="4"/>
      <c r="AL87" s="195">
        <f t="shared" si="6"/>
        <v>50</v>
      </c>
      <c r="AM87" s="195">
        <f t="shared" si="7"/>
        <v>30</v>
      </c>
      <c r="AN87" s="195">
        <f t="shared" si="8"/>
        <v>30</v>
      </c>
    </row>
    <row r="88" x14ac:dyDescent="0.3">
      <c r="A88" s="115" t="s">
        <v>708</v>
      </c>
      <c r="B88" s="192" t="s">
        <v>708</v>
      </c>
      <c r="C88" s="4"/>
      <c r="D88" s="4"/>
      <c r="E88" s="4"/>
      <c r="F88" s="4"/>
      <c r="G88" s="4"/>
      <c r="H88" s="4"/>
      <c r="I88" s="4"/>
      <c r="J88" s="195">
        <f t="shared" si="0"/>
        <v>50</v>
      </c>
      <c r="K88" s="195">
        <f t="shared" si="1"/>
        <v>30</v>
      </c>
      <c r="L88" s="195">
        <f t="shared" si="2"/>
        <v>30</v>
      </c>
      <c r="O88" s="115" t="s">
        <v>708</v>
      </c>
      <c r="P88" s="192" t="s">
        <v>708</v>
      </c>
      <c r="Q88" s="4"/>
      <c r="R88" s="4"/>
      <c r="S88" s="4"/>
      <c r="T88" s="4"/>
      <c r="U88" s="4"/>
      <c r="V88" s="4"/>
      <c r="W88" s="4"/>
      <c r="X88" s="195">
        <f t="shared" si="3"/>
        <v>50</v>
      </c>
      <c r="Y88" s="195">
        <f t="shared" si="4"/>
        <v>30</v>
      </c>
      <c r="Z88" s="195">
        <f t="shared" si="5"/>
        <v>30</v>
      </c>
      <c r="AC88" s="115" t="s">
        <v>708</v>
      </c>
      <c r="AD88" s="192" t="s">
        <v>708</v>
      </c>
      <c r="AE88" s="4"/>
      <c r="AF88" s="4"/>
      <c r="AG88" s="4"/>
      <c r="AH88" s="4"/>
      <c r="AI88" s="4"/>
      <c r="AJ88" s="4"/>
      <c r="AK88" s="4"/>
      <c r="AL88" s="195">
        <f t="shared" si="6"/>
        <v>50</v>
      </c>
      <c r="AM88" s="195">
        <f t="shared" si="7"/>
        <v>30</v>
      </c>
      <c r="AN88" s="195">
        <f t="shared" si="8"/>
        <v>30</v>
      </c>
    </row>
    <row r="89" x14ac:dyDescent="0.3">
      <c r="A89" s="115" t="s">
        <v>708</v>
      </c>
      <c r="B89" s="192" t="s">
        <v>708</v>
      </c>
      <c r="C89" s="4"/>
      <c r="D89" s="4"/>
      <c r="E89" s="4"/>
      <c r="F89" s="4"/>
      <c r="G89" s="4"/>
      <c r="H89" s="4"/>
      <c r="I89" s="4"/>
      <c r="J89" s="195">
        <f t="shared" si="0"/>
        <v>50</v>
      </c>
      <c r="K89" s="195">
        <f t="shared" si="1"/>
        <v>30</v>
      </c>
      <c r="L89" s="195">
        <f t="shared" si="2"/>
        <v>30</v>
      </c>
      <c r="O89" s="115" t="s">
        <v>708</v>
      </c>
      <c r="P89" s="192" t="s">
        <v>708</v>
      </c>
      <c r="Q89" s="4"/>
      <c r="R89" s="4"/>
      <c r="S89" s="4"/>
      <c r="T89" s="4"/>
      <c r="U89" s="4"/>
      <c r="V89" s="4"/>
      <c r="W89" s="4"/>
      <c r="X89" s="195">
        <f t="shared" si="3"/>
        <v>50</v>
      </c>
      <c r="Y89" s="195">
        <f t="shared" si="4"/>
        <v>30</v>
      </c>
      <c r="Z89" s="195">
        <f t="shared" si="5"/>
        <v>30</v>
      </c>
      <c r="AC89" s="115" t="s">
        <v>708</v>
      </c>
      <c r="AD89" s="192" t="s">
        <v>708</v>
      </c>
      <c r="AE89" s="4"/>
      <c r="AF89" s="4"/>
      <c r="AG89" s="4"/>
      <c r="AH89" s="4"/>
      <c r="AI89" s="4"/>
      <c r="AJ89" s="4"/>
      <c r="AK89" s="4"/>
      <c r="AL89" s="195">
        <f t="shared" si="6"/>
        <v>50</v>
      </c>
      <c r="AM89" s="195">
        <f t="shared" si="7"/>
        <v>30</v>
      </c>
      <c r="AN89" s="195">
        <f t="shared" si="8"/>
        <v>30</v>
      </c>
    </row>
    <row r="90" x14ac:dyDescent="0.3">
      <c r="A90" s="115" t="s">
        <v>708</v>
      </c>
      <c r="B90" s="192" t="s">
        <v>708</v>
      </c>
      <c r="C90" s="4"/>
      <c r="D90" s="4"/>
      <c r="E90" s="4"/>
      <c r="F90" s="4"/>
      <c r="G90" s="4"/>
      <c r="H90" s="4"/>
      <c r="I90" s="4"/>
      <c r="J90" s="195"/>
      <c r="K90" s="195"/>
      <c r="L90" s="195"/>
      <c r="O90" s="115" t="s">
        <v>708</v>
      </c>
      <c r="P90" s="192" t="s">
        <v>708</v>
      </c>
      <c r="Q90" s="4"/>
      <c r="R90" s="4"/>
      <c r="S90" s="4"/>
      <c r="T90" s="4"/>
      <c r="U90" s="4"/>
      <c r="V90" s="4"/>
      <c r="W90" s="4"/>
      <c r="X90" s="195"/>
      <c r="Y90" s="195"/>
      <c r="Z90" s="195"/>
      <c r="AC90" s="115" t="s">
        <v>708</v>
      </c>
      <c r="AD90" s="192" t="s">
        <v>708</v>
      </c>
      <c r="AE90" s="4"/>
      <c r="AF90" s="4"/>
      <c r="AG90" s="4"/>
      <c r="AH90" s="4"/>
      <c r="AI90" s="4"/>
      <c r="AJ90" s="4"/>
      <c r="AK90" s="4"/>
      <c r="AL90" s="195"/>
      <c r="AM90" s="195"/>
      <c r="AN90" s="195"/>
    </row>
    <row r="91" x14ac:dyDescent="0.3">
      <c r="A91" s="115" t="s">
        <v>708</v>
      </c>
      <c r="B91" s="192" t="s">
        <v>708</v>
      </c>
      <c r="C91" s="4"/>
      <c r="D91" s="4"/>
      <c r="E91" s="4"/>
      <c r="F91" s="4"/>
      <c r="G91" s="4"/>
      <c r="H91" s="4"/>
      <c r="I91" s="4"/>
      <c r="J91" s="195"/>
      <c r="K91" s="195"/>
      <c r="L91" s="195"/>
      <c r="O91" s="115" t="s">
        <v>708</v>
      </c>
      <c r="P91" s="192" t="s">
        <v>708</v>
      </c>
      <c r="Q91" s="4"/>
      <c r="R91" s="4"/>
      <c r="S91" s="4"/>
      <c r="T91" s="4"/>
      <c r="U91" s="4"/>
      <c r="V91" s="4"/>
      <c r="W91" s="4"/>
      <c r="X91" s="195"/>
      <c r="Y91" s="195"/>
      <c r="Z91" s="195"/>
      <c r="AC91" s="115" t="s">
        <v>708</v>
      </c>
      <c r="AD91" s="192" t="s">
        <v>708</v>
      </c>
      <c r="AE91" s="4"/>
      <c r="AF91" s="4"/>
      <c r="AG91" s="4"/>
      <c r="AH91" s="4"/>
      <c r="AI91" s="4"/>
      <c r="AJ91" s="4"/>
      <c r="AK91" s="4"/>
      <c r="AL91" s="195"/>
      <c r="AM91" s="195"/>
      <c r="AN91" s="195"/>
    </row>
    <row r="92" x14ac:dyDescent="0.3">
      <c r="A92" s="115" t="s">
        <v>708</v>
      </c>
      <c r="B92" s="192" t="s">
        <v>708</v>
      </c>
      <c r="C92" s="4"/>
      <c r="D92" s="4"/>
      <c r="E92" s="4"/>
      <c r="F92" s="4"/>
      <c r="G92" s="4"/>
      <c r="H92" s="4"/>
      <c r="I92" s="4"/>
      <c r="J92" s="195"/>
      <c r="K92" s="195"/>
      <c r="L92" s="195"/>
      <c r="O92" s="115" t="s">
        <v>708</v>
      </c>
      <c r="P92" s="192" t="s">
        <v>708</v>
      </c>
      <c r="Q92" s="4"/>
      <c r="R92" s="4"/>
      <c r="S92" s="4"/>
      <c r="T92" s="4"/>
      <c r="U92" s="4"/>
      <c r="V92" s="4"/>
      <c r="W92" s="4"/>
      <c r="X92" s="195"/>
      <c r="Y92" s="195"/>
      <c r="Z92" s="195"/>
      <c r="AC92" s="115" t="s">
        <v>708</v>
      </c>
      <c r="AD92" s="192" t="s">
        <v>708</v>
      </c>
      <c r="AE92" s="4"/>
      <c r="AF92" s="4"/>
      <c r="AG92" s="4"/>
      <c r="AH92" s="4"/>
      <c r="AI92" s="4"/>
      <c r="AJ92" s="4"/>
      <c r="AK92" s="4"/>
      <c r="AL92" s="195"/>
      <c r="AM92" s="195"/>
      <c r="AN92" s="195"/>
    </row>
    <row r="93" x14ac:dyDescent="0.3">
      <c r="A93" s="115" t="s">
        <v>708</v>
      </c>
      <c r="B93" s="192" t="s">
        <v>708</v>
      </c>
      <c r="C93" s="4"/>
      <c r="D93" s="4"/>
      <c r="E93" s="4"/>
      <c r="F93" s="4"/>
      <c r="G93" s="4"/>
      <c r="H93" s="4"/>
      <c r="I93" s="4"/>
      <c r="J93" s="195"/>
      <c r="K93" s="195"/>
      <c r="L93" s="195"/>
      <c r="O93" s="115" t="s">
        <v>708</v>
      </c>
      <c r="P93" s="192" t="s">
        <v>708</v>
      </c>
      <c r="Q93" s="4"/>
      <c r="R93" s="4"/>
      <c r="S93" s="4"/>
      <c r="T93" s="4"/>
      <c r="U93" s="4"/>
      <c r="V93" s="4"/>
      <c r="W93" s="4"/>
      <c r="X93" s="195"/>
      <c r="Y93" s="195"/>
      <c r="Z93" s="195"/>
      <c r="AC93" s="115" t="s">
        <v>708</v>
      </c>
      <c r="AD93" s="192" t="s">
        <v>708</v>
      </c>
      <c r="AE93" s="4"/>
      <c r="AF93" s="4"/>
      <c r="AG93" s="4"/>
      <c r="AH93" s="4"/>
      <c r="AI93" s="4"/>
      <c r="AJ93" s="4"/>
      <c r="AK93" s="4"/>
      <c r="AL93" s="195"/>
      <c r="AM93" s="195"/>
      <c r="AN93" s="195"/>
    </row>
    <row r="94" x14ac:dyDescent="0.3">
      <c r="A94" s="115" t="s">
        <v>708</v>
      </c>
      <c r="B94" s="192" t="s">
        <v>708</v>
      </c>
      <c r="C94" s="4"/>
      <c r="D94" s="4"/>
      <c r="E94" s="4"/>
      <c r="F94" s="4"/>
      <c r="G94" s="4"/>
      <c r="H94" s="4"/>
      <c r="I94" s="4"/>
      <c r="J94" s="195"/>
      <c r="K94" s="195"/>
      <c r="L94" s="195"/>
      <c r="O94" s="115" t="s">
        <v>708</v>
      </c>
      <c r="P94" s="192" t="s">
        <v>708</v>
      </c>
      <c r="Q94" s="4"/>
      <c r="R94" s="4"/>
      <c r="S94" s="4"/>
      <c r="T94" s="4"/>
      <c r="U94" s="4"/>
      <c r="V94" s="4"/>
      <c r="W94" s="4"/>
      <c r="X94" s="195"/>
      <c r="Y94" s="195"/>
      <c r="Z94" s="195"/>
      <c r="AC94" s="115" t="s">
        <v>708</v>
      </c>
      <c r="AD94" s="192" t="s">
        <v>708</v>
      </c>
      <c r="AE94" s="4"/>
      <c r="AF94" s="4"/>
      <c r="AG94" s="4"/>
      <c r="AH94" s="4"/>
      <c r="AI94" s="4"/>
      <c r="AJ94" s="4"/>
      <c r="AK94" s="4"/>
      <c r="AL94" s="195"/>
      <c r="AM94" s="195"/>
      <c r="AN94" s="195"/>
    </row>
    <row r="95" x14ac:dyDescent="0.3">
      <c r="A95" s="115" t="s">
        <v>708</v>
      </c>
      <c r="B95" s="192" t="s">
        <v>708</v>
      </c>
      <c r="C95" s="4"/>
      <c r="D95" s="4"/>
      <c r="E95" s="4"/>
      <c r="F95" s="4"/>
      <c r="G95" s="4"/>
      <c r="H95" s="4"/>
      <c r="I95" s="4"/>
      <c r="J95" s="195"/>
      <c r="K95" s="195"/>
      <c r="L95" s="195"/>
      <c r="O95" s="115" t="s">
        <v>708</v>
      </c>
      <c r="P95" s="192" t="s">
        <v>708</v>
      </c>
      <c r="Q95" s="4"/>
      <c r="R95" s="4"/>
      <c r="S95" s="4"/>
      <c r="T95" s="4"/>
      <c r="U95" s="4"/>
      <c r="V95" s="4"/>
      <c r="W95" s="4"/>
      <c r="X95" s="195"/>
      <c r="Y95" s="195"/>
      <c r="Z95" s="195"/>
      <c r="AC95" s="115" t="s">
        <v>708</v>
      </c>
      <c r="AD95" s="192" t="s">
        <v>708</v>
      </c>
      <c r="AE95" s="4"/>
      <c r="AF95" s="4"/>
      <c r="AG95" s="4"/>
      <c r="AH95" s="4"/>
      <c r="AI95" s="4"/>
      <c r="AJ95" s="4"/>
      <c r="AK95" s="4"/>
      <c r="AL95" s="195"/>
      <c r="AM95" s="195"/>
      <c r="AN95" s="195"/>
    </row>
    <row r="96" x14ac:dyDescent="0.3">
      <c r="A96" s="115" t="s">
        <v>708</v>
      </c>
      <c r="B96" s="192" t="s">
        <v>708</v>
      </c>
      <c r="C96" s="4"/>
      <c r="D96" s="4"/>
      <c r="E96" s="4"/>
      <c r="F96" s="4"/>
      <c r="G96" s="4"/>
      <c r="H96" s="4"/>
      <c r="I96" s="4"/>
      <c r="J96" s="195"/>
      <c r="K96" s="195"/>
      <c r="L96" s="195"/>
      <c r="O96" s="115" t="s">
        <v>708</v>
      </c>
      <c r="P96" s="192" t="s">
        <v>708</v>
      </c>
      <c r="Q96" s="4"/>
      <c r="R96" s="4"/>
      <c r="S96" s="4"/>
      <c r="T96" s="4"/>
      <c r="U96" s="4"/>
      <c r="V96" s="4"/>
      <c r="W96" s="4"/>
      <c r="X96" s="195"/>
      <c r="Y96" s="195"/>
      <c r="Z96" s="195"/>
      <c r="AC96" s="115" t="s">
        <v>708</v>
      </c>
      <c r="AD96" s="192" t="s">
        <v>708</v>
      </c>
      <c r="AE96" s="4"/>
      <c r="AF96" s="4"/>
      <c r="AG96" s="4"/>
      <c r="AH96" s="4"/>
      <c r="AI96" s="4"/>
      <c r="AJ96" s="4"/>
      <c r="AK96" s="4"/>
      <c r="AL96" s="195"/>
      <c r="AM96" s="195"/>
      <c r="AN96" s="195"/>
    </row>
    <row r="97" x14ac:dyDescent="0.3">
      <c r="A97" s="115" t="s">
        <v>708</v>
      </c>
      <c r="B97" s="192" t="s">
        <v>708</v>
      </c>
      <c r="C97" s="4"/>
      <c r="D97" s="4"/>
      <c r="E97" s="4"/>
      <c r="F97" s="4"/>
      <c r="G97" s="4"/>
      <c r="H97" s="4"/>
      <c r="I97" s="4"/>
      <c r="J97" s="195"/>
      <c r="K97" s="195"/>
      <c r="L97" s="195"/>
      <c r="O97" s="115" t="s">
        <v>708</v>
      </c>
      <c r="P97" s="192" t="s">
        <v>708</v>
      </c>
      <c r="Q97" s="4"/>
      <c r="R97" s="4"/>
      <c r="S97" s="4"/>
      <c r="T97" s="4"/>
      <c r="U97" s="4"/>
      <c r="V97" s="4"/>
      <c r="W97" s="4"/>
      <c r="X97" s="195"/>
      <c r="Y97" s="195"/>
      <c r="Z97" s="195"/>
      <c r="AC97" s="115" t="s">
        <v>708</v>
      </c>
      <c r="AD97" s="192" t="s">
        <v>708</v>
      </c>
      <c r="AE97" s="4"/>
      <c r="AF97" s="4"/>
      <c r="AG97" s="4"/>
      <c r="AH97" s="4"/>
      <c r="AI97" s="4"/>
      <c r="AJ97" s="4"/>
      <c r="AK97" s="4"/>
      <c r="AL97" s="195"/>
      <c r="AM97" s="195"/>
      <c r="AN97" s="195"/>
    </row>
    <row r="98" x14ac:dyDescent="0.3">
      <c r="A98" s="115" t="s">
        <v>708</v>
      </c>
      <c r="B98" s="192" t="s">
        <v>708</v>
      </c>
      <c r="C98" s="4"/>
      <c r="D98" s="4"/>
      <c r="E98" s="4"/>
      <c r="F98" s="4"/>
      <c r="G98" s="4"/>
      <c r="H98" s="4"/>
      <c r="I98" s="4"/>
      <c r="J98" s="195"/>
      <c r="K98" s="195"/>
      <c r="L98" s="195"/>
      <c r="O98" s="115" t="s">
        <v>708</v>
      </c>
      <c r="P98" s="192" t="s">
        <v>708</v>
      </c>
      <c r="Q98" s="4"/>
      <c r="R98" s="4"/>
      <c r="S98" s="4"/>
      <c r="T98" s="4"/>
      <c r="U98" s="4"/>
      <c r="V98" s="4"/>
      <c r="W98" s="4"/>
      <c r="X98" s="195"/>
      <c r="Y98" s="195"/>
      <c r="Z98" s="195"/>
      <c r="AC98" s="115" t="s">
        <v>708</v>
      </c>
      <c r="AD98" s="192" t="s">
        <v>708</v>
      </c>
      <c r="AE98" s="4"/>
      <c r="AF98" s="4"/>
      <c r="AG98" s="4"/>
      <c r="AH98" s="4"/>
      <c r="AI98" s="4"/>
      <c r="AJ98" s="4"/>
      <c r="AK98" s="4"/>
      <c r="AL98" s="195"/>
      <c r="AM98" s="195"/>
      <c r="AN98" s="195"/>
    </row>
    <row r="99" x14ac:dyDescent="0.3">
      <c r="A99" s="115" t="s">
        <v>708</v>
      </c>
      <c r="B99" s="192" t="s">
        <v>708</v>
      </c>
      <c r="C99" s="4"/>
      <c r="D99" s="4"/>
      <c r="E99" s="4"/>
      <c r="F99" s="4"/>
      <c r="G99" s="4"/>
      <c r="H99" s="4"/>
      <c r="I99" s="4"/>
      <c r="J99" s="195"/>
      <c r="K99" s="195"/>
      <c r="L99" s="195"/>
      <c r="O99" s="115" t="s">
        <v>708</v>
      </c>
      <c r="P99" s="192" t="s">
        <v>708</v>
      </c>
      <c r="Q99" s="4"/>
      <c r="R99" s="4"/>
      <c r="S99" s="4"/>
      <c r="T99" s="4"/>
      <c r="U99" s="4"/>
      <c r="V99" s="4"/>
      <c r="W99" s="4"/>
      <c r="X99" s="195"/>
      <c r="Y99" s="195"/>
      <c r="Z99" s="195"/>
      <c r="AC99" s="115" t="s">
        <v>708</v>
      </c>
      <c r="AD99" s="192" t="s">
        <v>708</v>
      </c>
      <c r="AE99" s="4"/>
      <c r="AF99" s="4"/>
      <c r="AG99" s="4"/>
      <c r="AH99" s="4"/>
      <c r="AI99" s="4"/>
      <c r="AJ99" s="4"/>
      <c r="AK99" s="4"/>
      <c r="AL99" s="195"/>
      <c r="AM99" s="195"/>
      <c r="AN99" s="195"/>
    </row>
    <row r="100" x14ac:dyDescent="0.3">
      <c r="A100" s="115" t="s">
        <v>708</v>
      </c>
      <c r="B100" s="192" t="s">
        <v>708</v>
      </c>
      <c r="C100" s="4"/>
      <c r="D100" s="4"/>
      <c r="E100" s="4"/>
      <c r="F100" s="4"/>
      <c r="G100" s="4"/>
      <c r="H100" s="4"/>
      <c r="I100" s="4"/>
      <c r="J100" s="195"/>
      <c r="K100" s="195"/>
      <c r="L100" s="195"/>
      <c r="O100" s="115" t="s">
        <v>708</v>
      </c>
      <c r="P100" s="192" t="s">
        <v>708</v>
      </c>
      <c r="Q100" s="4"/>
      <c r="R100" s="4"/>
      <c r="S100" s="4"/>
      <c r="T100" s="4"/>
      <c r="U100" s="4"/>
      <c r="V100" s="4"/>
      <c r="W100" s="4"/>
      <c r="X100" s="195"/>
      <c r="Y100" s="195"/>
      <c r="Z100" s="195"/>
      <c r="AC100" s="115" t="s">
        <v>708</v>
      </c>
      <c r="AD100" s="192" t="s">
        <v>708</v>
      </c>
      <c r="AE100" s="4"/>
      <c r="AF100" s="4"/>
      <c r="AG100" s="4"/>
      <c r="AH100" s="4"/>
      <c r="AI100" s="4"/>
      <c r="AJ100" s="4"/>
      <c r="AK100" s="4"/>
      <c r="AL100" s="195"/>
      <c r="AM100" s="195"/>
      <c r="AN100" s="195"/>
    </row>
    <row r="101" x14ac:dyDescent="0.3">
      <c r="A101" s="115" t="s">
        <v>708</v>
      </c>
      <c r="B101" s="192" t="s">
        <v>708</v>
      </c>
      <c r="C101" s="4"/>
      <c r="D101" s="4"/>
      <c r="E101" s="4"/>
      <c r="F101" s="4"/>
      <c r="G101" s="4"/>
      <c r="H101" s="4"/>
      <c r="I101" s="4"/>
      <c r="J101" s="195"/>
      <c r="K101" s="195"/>
      <c r="L101" s="195"/>
      <c r="O101" s="115" t="s">
        <v>708</v>
      </c>
      <c r="P101" s="192" t="s">
        <v>708</v>
      </c>
      <c r="Q101" s="4"/>
      <c r="R101" s="4"/>
      <c r="S101" s="4"/>
      <c r="T101" s="4"/>
      <c r="U101" s="4"/>
      <c r="V101" s="4"/>
      <c r="W101" s="4"/>
      <c r="X101" s="195"/>
      <c r="Y101" s="195"/>
      <c r="Z101" s="195"/>
      <c r="AC101" s="115" t="s">
        <v>708</v>
      </c>
      <c r="AD101" s="192" t="s">
        <v>708</v>
      </c>
      <c r="AE101" s="4"/>
      <c r="AF101" s="4"/>
      <c r="AG101" s="4"/>
      <c r="AH101" s="4"/>
      <c r="AI101" s="4"/>
      <c r="AJ101" s="4"/>
      <c r="AK101" s="4"/>
      <c r="AL101" s="195"/>
      <c r="AM101" s="195"/>
      <c r="AN101" s="195"/>
    </row>
    <row r="102" x14ac:dyDescent="0.3">
      <c r="A102" s="115" t="s">
        <v>708</v>
      </c>
      <c r="B102" s="192" t="s">
        <v>708</v>
      </c>
      <c r="C102" s="4"/>
      <c r="D102" s="4"/>
      <c r="E102" s="4"/>
      <c r="F102" s="4"/>
      <c r="G102" s="4"/>
      <c r="H102" s="4"/>
      <c r="I102" s="4"/>
      <c r="J102" s="195"/>
      <c r="K102" s="195"/>
      <c r="L102" s="195"/>
      <c r="O102" s="115" t="s">
        <v>708</v>
      </c>
      <c r="P102" s="192" t="s">
        <v>708</v>
      </c>
      <c r="Q102" s="4"/>
      <c r="R102" s="4"/>
      <c r="S102" s="4"/>
      <c r="T102" s="4"/>
      <c r="U102" s="4"/>
      <c r="V102" s="4"/>
      <c r="W102" s="4"/>
      <c r="X102" s="195"/>
      <c r="Y102" s="195"/>
      <c r="Z102" s="195"/>
      <c r="AC102" s="115" t="s">
        <v>708</v>
      </c>
      <c r="AD102" s="192" t="s">
        <v>708</v>
      </c>
      <c r="AE102" s="4"/>
      <c r="AF102" s="4"/>
      <c r="AG102" s="4"/>
      <c r="AH102" s="4"/>
      <c r="AI102" s="4"/>
      <c r="AJ102" s="4"/>
      <c r="AK102" s="4"/>
      <c r="AL102" s="195"/>
      <c r="AM102" s="195"/>
      <c r="AN102" s="195"/>
    </row>
    <row r="103" x14ac:dyDescent="0.3">
      <c r="A103" s="115" t="s">
        <v>708</v>
      </c>
      <c r="B103" s="192" t="s">
        <v>708</v>
      </c>
      <c r="C103" s="4"/>
      <c r="D103" s="4"/>
      <c r="E103" s="4"/>
      <c r="F103" s="4"/>
      <c r="G103" s="4"/>
      <c r="H103" s="4"/>
      <c r="I103" s="4"/>
      <c r="J103" s="195"/>
      <c r="K103" s="195"/>
      <c r="L103" s="195"/>
      <c r="O103" s="115" t="s">
        <v>708</v>
      </c>
      <c r="P103" s="192" t="s">
        <v>708</v>
      </c>
      <c r="Q103" s="4"/>
      <c r="R103" s="4"/>
      <c r="S103" s="4"/>
      <c r="T103" s="4"/>
      <c r="U103" s="4"/>
      <c r="V103" s="4"/>
      <c r="W103" s="4"/>
      <c r="X103" s="195"/>
      <c r="Y103" s="195"/>
      <c r="Z103" s="195"/>
      <c r="AC103" s="115" t="s">
        <v>708</v>
      </c>
      <c r="AD103" s="192" t="s">
        <v>708</v>
      </c>
      <c r="AE103" s="4"/>
      <c r="AF103" s="4"/>
      <c r="AG103" s="4"/>
      <c r="AH103" s="4"/>
      <c r="AI103" s="4"/>
      <c r="AJ103" s="4"/>
      <c r="AK103" s="4"/>
      <c r="AL103" s="195"/>
      <c r="AM103" s="195"/>
      <c r="AN103" s="195"/>
    </row>
    <row r="104" x14ac:dyDescent="0.3">
      <c r="A104" s="115" t="s">
        <v>708</v>
      </c>
      <c r="B104" s="192" t="s">
        <v>708</v>
      </c>
      <c r="C104" s="4"/>
      <c r="D104" s="4"/>
      <c r="E104" s="4"/>
      <c r="F104" s="4"/>
      <c r="G104" s="4"/>
      <c r="H104" s="4"/>
      <c r="I104" s="4"/>
      <c r="J104" s="195"/>
      <c r="K104" s="195"/>
      <c r="L104" s="195"/>
      <c r="O104" s="115" t="s">
        <v>708</v>
      </c>
      <c r="P104" s="192" t="s">
        <v>708</v>
      </c>
      <c r="Q104" s="4"/>
      <c r="R104" s="4"/>
      <c r="S104" s="4"/>
      <c r="T104" s="4"/>
      <c r="U104" s="4"/>
      <c r="V104" s="4"/>
      <c r="W104" s="4"/>
      <c r="X104" s="195"/>
      <c r="Y104" s="195"/>
      <c r="Z104" s="195"/>
      <c r="AC104" s="115" t="s">
        <v>708</v>
      </c>
      <c r="AD104" s="192" t="s">
        <v>708</v>
      </c>
      <c r="AE104" s="4"/>
      <c r="AF104" s="4"/>
      <c r="AG104" s="4"/>
      <c r="AH104" s="4"/>
      <c r="AI104" s="4"/>
      <c r="AJ104" s="4"/>
      <c r="AK104" s="4"/>
      <c r="AL104" s="195"/>
      <c r="AM104" s="195"/>
      <c r="AN104" s="195"/>
    </row>
    <row r="105" x14ac:dyDescent="0.3">
      <c r="A105" s="115" t="s">
        <v>708</v>
      </c>
      <c r="B105" s="192" t="s">
        <v>708</v>
      </c>
      <c r="C105" s="4"/>
      <c r="D105" s="4"/>
      <c r="E105" s="4"/>
      <c r="F105" s="4"/>
      <c r="G105" s="4"/>
      <c r="H105" s="4"/>
      <c r="I105" s="4"/>
      <c r="J105" s="195"/>
      <c r="K105" s="195"/>
      <c r="L105" s="195"/>
      <c r="O105" s="115" t="s">
        <v>708</v>
      </c>
      <c r="P105" s="192" t="s">
        <v>708</v>
      </c>
      <c r="Q105" s="4"/>
      <c r="R105" s="4"/>
      <c r="S105" s="4"/>
      <c r="T105" s="4"/>
      <c r="U105" s="4"/>
      <c r="V105" s="4"/>
      <c r="W105" s="4"/>
      <c r="X105" s="195"/>
      <c r="Y105" s="195"/>
      <c r="Z105" s="195"/>
      <c r="AC105" s="115" t="s">
        <v>708</v>
      </c>
      <c r="AD105" s="192" t="s">
        <v>708</v>
      </c>
      <c r="AE105" s="4"/>
      <c r="AF105" s="4"/>
      <c r="AG105" s="4"/>
      <c r="AH105" s="4"/>
      <c r="AI105" s="4"/>
      <c r="AJ105" s="4"/>
      <c r="AK105" s="4"/>
      <c r="AL105" s="195"/>
      <c r="AM105" s="195"/>
      <c r="AN105" s="195"/>
    </row>
    <row r="106" x14ac:dyDescent="0.3">
      <c r="A106" s="115" t="s">
        <v>708</v>
      </c>
      <c r="B106" s="192" t="s">
        <v>708</v>
      </c>
      <c r="C106" s="4"/>
      <c r="D106" s="4"/>
      <c r="E106" s="4"/>
      <c r="F106" s="4"/>
      <c r="G106" s="4"/>
      <c r="H106" s="4"/>
      <c r="I106" s="4"/>
      <c r="J106" s="195"/>
      <c r="K106" s="195"/>
      <c r="L106" s="195"/>
      <c r="O106" s="115" t="s">
        <v>708</v>
      </c>
      <c r="P106" s="192" t="s">
        <v>708</v>
      </c>
      <c r="Q106" s="4"/>
      <c r="R106" s="4"/>
      <c r="S106" s="4"/>
      <c r="T106" s="4"/>
      <c r="U106" s="4"/>
      <c r="V106" s="4"/>
      <c r="W106" s="4"/>
      <c r="X106" s="195"/>
      <c r="Y106" s="195"/>
      <c r="Z106" s="195"/>
      <c r="AC106" s="115" t="s">
        <v>708</v>
      </c>
      <c r="AD106" s="192" t="s">
        <v>708</v>
      </c>
      <c r="AE106" s="4"/>
      <c r="AF106" s="4"/>
      <c r="AG106" s="4"/>
      <c r="AH106" s="4"/>
      <c r="AI106" s="4"/>
      <c r="AJ106" s="4"/>
      <c r="AK106" s="4"/>
      <c r="AL106" s="195"/>
      <c r="AM106" s="195"/>
      <c r="AN106" s="195"/>
    </row>
    <row r="107" x14ac:dyDescent="0.3">
      <c r="A107" s="115" t="s">
        <v>708</v>
      </c>
      <c r="B107" s="192" t="s">
        <v>708</v>
      </c>
      <c r="C107" s="4"/>
      <c r="D107" s="4"/>
      <c r="E107" s="4"/>
      <c r="F107" s="4"/>
      <c r="G107" s="4"/>
      <c r="H107" s="4"/>
      <c r="I107" s="4"/>
      <c r="J107" s="195"/>
      <c r="K107" s="195"/>
      <c r="L107" s="195"/>
      <c r="O107" s="115" t="s">
        <v>708</v>
      </c>
      <c r="P107" s="192" t="s">
        <v>708</v>
      </c>
      <c r="Q107" s="4"/>
      <c r="R107" s="4"/>
      <c r="S107" s="4"/>
      <c r="T107" s="4"/>
      <c r="U107" s="4"/>
      <c r="V107" s="4"/>
      <c r="W107" s="4"/>
      <c r="X107" s="195"/>
      <c r="Y107" s="195"/>
      <c r="Z107" s="195"/>
      <c r="AC107" s="115" t="s">
        <v>708</v>
      </c>
      <c r="AD107" s="192" t="s">
        <v>708</v>
      </c>
      <c r="AE107" s="4"/>
      <c r="AF107" s="4"/>
      <c r="AG107" s="4"/>
      <c r="AH107" s="4"/>
      <c r="AI107" s="4"/>
      <c r="AJ107" s="4"/>
      <c r="AK107" s="4"/>
      <c r="AL107" s="195"/>
      <c r="AM107" s="195"/>
      <c r="AN107" s="195"/>
    </row>
    <row r="108" x14ac:dyDescent="0.3">
      <c r="A108" s="115" t="s">
        <v>708</v>
      </c>
      <c r="B108" s="192" t="s">
        <v>708</v>
      </c>
      <c r="C108" s="4"/>
      <c r="D108" s="4"/>
      <c r="E108" s="4"/>
      <c r="F108" s="4"/>
      <c r="G108" s="4"/>
      <c r="H108" s="4"/>
      <c r="I108" s="4"/>
      <c r="J108" s="195"/>
      <c r="K108" s="195"/>
      <c r="L108" s="195"/>
      <c r="O108" s="115" t="s">
        <v>708</v>
      </c>
      <c r="P108" s="192" t="s">
        <v>708</v>
      </c>
      <c r="Q108" s="4"/>
      <c r="R108" s="4"/>
      <c r="S108" s="4"/>
      <c r="T108" s="4"/>
      <c r="U108" s="4"/>
      <c r="V108" s="4"/>
      <c r="W108" s="4"/>
      <c r="X108" s="195"/>
      <c r="Y108" s="195"/>
      <c r="Z108" s="195"/>
      <c r="AC108" s="115" t="s">
        <v>708</v>
      </c>
      <c r="AD108" s="192" t="s">
        <v>708</v>
      </c>
      <c r="AE108" s="4"/>
      <c r="AF108" s="4"/>
      <c r="AG108" s="4"/>
      <c r="AH108" s="4"/>
      <c r="AI108" s="4"/>
      <c r="AJ108" s="4"/>
      <c r="AK108" s="4"/>
      <c r="AL108" s="195"/>
      <c r="AM108" s="195"/>
      <c r="AN108" s="195"/>
    </row>
    <row r="109" x14ac:dyDescent="0.3">
      <c r="A109" s="115" t="s">
        <v>708</v>
      </c>
      <c r="B109" s="192" t="s">
        <v>708</v>
      </c>
      <c r="C109" s="4"/>
      <c r="D109" s="4"/>
      <c r="E109" s="4"/>
      <c r="F109" s="4"/>
      <c r="G109" s="4"/>
      <c r="H109" s="4"/>
      <c r="I109" s="4"/>
      <c r="J109" s="195"/>
      <c r="K109" s="195"/>
      <c r="L109" s="195"/>
      <c r="O109" s="115" t="s">
        <v>708</v>
      </c>
      <c r="P109" s="192" t="s">
        <v>708</v>
      </c>
      <c r="Q109" s="4"/>
      <c r="R109" s="4"/>
      <c r="S109" s="4"/>
      <c r="T109" s="4"/>
      <c r="U109" s="4"/>
      <c r="V109" s="4"/>
      <c r="W109" s="4"/>
      <c r="X109" s="195"/>
      <c r="Y109" s="195"/>
      <c r="Z109" s="195"/>
      <c r="AC109" s="115" t="s">
        <v>708</v>
      </c>
      <c r="AD109" s="192" t="s">
        <v>708</v>
      </c>
      <c r="AE109" s="4"/>
      <c r="AF109" s="4"/>
      <c r="AG109" s="4"/>
      <c r="AH109" s="4"/>
      <c r="AI109" s="4"/>
      <c r="AJ109" s="4"/>
      <c r="AK109" s="4"/>
      <c r="AL109" s="195"/>
      <c r="AM109" s="195"/>
      <c r="AN109" s="195"/>
    </row>
    <row r="110" x14ac:dyDescent="0.3">
      <c r="A110" s="115" t="s">
        <v>708</v>
      </c>
      <c r="B110" s="192" t="s">
        <v>708</v>
      </c>
      <c r="C110" s="4"/>
      <c r="D110" s="4"/>
      <c r="E110" s="4"/>
      <c r="F110" s="4"/>
      <c r="G110" s="4"/>
      <c r="H110" s="4"/>
      <c r="I110" s="4"/>
      <c r="J110" s="195"/>
      <c r="K110" s="195"/>
      <c r="L110" s="195"/>
      <c r="O110" s="115" t="s">
        <v>708</v>
      </c>
      <c r="P110" s="192" t="s">
        <v>708</v>
      </c>
      <c r="Q110" s="4"/>
      <c r="R110" s="4"/>
      <c r="S110" s="4"/>
      <c r="T110" s="4"/>
      <c r="U110" s="4"/>
      <c r="V110" s="4"/>
      <c r="W110" s="4"/>
      <c r="X110" s="195"/>
      <c r="Y110" s="195"/>
      <c r="Z110" s="195"/>
      <c r="AC110" s="115" t="s">
        <v>708</v>
      </c>
      <c r="AD110" s="192" t="s">
        <v>708</v>
      </c>
      <c r="AE110" s="4"/>
      <c r="AF110" s="4"/>
      <c r="AG110" s="4"/>
      <c r="AH110" s="4"/>
      <c r="AI110" s="4"/>
      <c r="AJ110" s="4"/>
      <c r="AK110" s="4"/>
      <c r="AL110" s="195"/>
      <c r="AM110" s="195"/>
      <c r="AN110" s="195"/>
    </row>
    <row r="111" x14ac:dyDescent="0.3">
      <c r="A111" s="115" t="s">
        <v>708</v>
      </c>
      <c r="B111" s="192" t="s">
        <v>708</v>
      </c>
      <c r="C111" s="4"/>
      <c r="D111" s="4"/>
      <c r="E111" s="4"/>
      <c r="F111" s="4"/>
      <c r="G111" s="4"/>
      <c r="H111" s="4"/>
      <c r="I111" s="4"/>
      <c r="J111" s="195"/>
      <c r="K111" s="195"/>
      <c r="L111" s="195"/>
      <c r="O111" s="115" t="s">
        <v>708</v>
      </c>
      <c r="P111" s="192" t="s">
        <v>708</v>
      </c>
      <c r="Q111" s="4"/>
      <c r="R111" s="4"/>
      <c r="S111" s="4"/>
      <c r="T111" s="4"/>
      <c r="U111" s="4"/>
      <c r="V111" s="4"/>
      <c r="W111" s="4"/>
      <c r="X111" s="195"/>
      <c r="Y111" s="195"/>
      <c r="Z111" s="195"/>
      <c r="AC111" s="115" t="s">
        <v>708</v>
      </c>
      <c r="AD111" s="192" t="s">
        <v>708</v>
      </c>
      <c r="AE111" s="4"/>
      <c r="AF111" s="4"/>
      <c r="AG111" s="4"/>
      <c r="AH111" s="4"/>
      <c r="AI111" s="4"/>
      <c r="AJ111" s="4"/>
      <c r="AK111" s="4"/>
      <c r="AL111" s="195"/>
      <c r="AM111" s="195"/>
      <c r="AN111" s="195"/>
    </row>
    <row r="112" x14ac:dyDescent="0.3">
      <c r="A112" s="115" t="s">
        <v>708</v>
      </c>
      <c r="B112" s="192" t="s">
        <v>708</v>
      </c>
      <c r="C112" s="4"/>
      <c r="D112" s="4"/>
      <c r="E112" s="4"/>
      <c r="F112" s="4"/>
      <c r="G112" s="4"/>
      <c r="H112" s="4"/>
      <c r="I112" s="4"/>
      <c r="J112" s="195"/>
      <c r="K112" s="195"/>
      <c r="L112" s="195"/>
      <c r="O112" s="115" t="s">
        <v>708</v>
      </c>
      <c r="P112" s="192" t="s">
        <v>708</v>
      </c>
      <c r="Q112" s="4"/>
      <c r="R112" s="4"/>
      <c r="S112" s="4"/>
      <c r="T112" s="4"/>
      <c r="U112" s="4"/>
      <c r="V112" s="4"/>
      <c r="W112" s="4"/>
      <c r="X112" s="195"/>
      <c r="Y112" s="195"/>
      <c r="Z112" s="195"/>
      <c r="AC112" s="115" t="s">
        <v>708</v>
      </c>
      <c r="AD112" s="192" t="s">
        <v>708</v>
      </c>
      <c r="AE112" s="4"/>
      <c r="AF112" s="4"/>
      <c r="AG112" s="4"/>
      <c r="AH112" s="4"/>
      <c r="AI112" s="4"/>
      <c r="AJ112" s="4"/>
      <c r="AK112" s="4"/>
      <c r="AL112" s="195"/>
      <c r="AM112" s="195"/>
      <c r="AN112" s="195"/>
    </row>
    <row r="113" x14ac:dyDescent="0.3">
      <c r="A113" s="115" t="s">
        <v>708</v>
      </c>
      <c r="B113" s="192" t="s">
        <v>708</v>
      </c>
      <c r="C113" s="4"/>
      <c r="D113" s="4"/>
      <c r="E113" s="4"/>
      <c r="F113" s="4"/>
      <c r="G113" s="4"/>
      <c r="H113" s="4"/>
      <c r="I113" s="4"/>
      <c r="J113" s="195"/>
      <c r="K113" s="195"/>
      <c r="L113" s="195"/>
      <c r="O113" s="115" t="s">
        <v>708</v>
      </c>
      <c r="P113" s="192" t="s">
        <v>708</v>
      </c>
      <c r="Q113" s="4"/>
      <c r="R113" s="4"/>
      <c r="S113" s="4"/>
      <c r="T113" s="4"/>
      <c r="U113" s="4"/>
      <c r="V113" s="4"/>
      <c r="W113" s="4"/>
      <c r="X113" s="195"/>
      <c r="Y113" s="195"/>
      <c r="Z113" s="195"/>
      <c r="AC113" s="115" t="s">
        <v>708</v>
      </c>
      <c r="AD113" s="192" t="s">
        <v>708</v>
      </c>
      <c r="AE113" s="4"/>
      <c r="AF113" s="4"/>
      <c r="AG113" s="4"/>
      <c r="AH113" s="4"/>
      <c r="AI113" s="4"/>
      <c r="AJ113" s="4"/>
      <c r="AK113" s="4"/>
      <c r="AL113" s="195"/>
      <c r="AM113" s="195"/>
      <c r="AN113" s="195"/>
    </row>
    <row r="114" x14ac:dyDescent="0.3">
      <c r="A114" s="115" t="s">
        <v>708</v>
      </c>
      <c r="B114" s="192" t="s">
        <v>708</v>
      </c>
      <c r="C114" s="4"/>
      <c r="D114" s="4"/>
      <c r="E114" s="4"/>
      <c r="F114" s="4"/>
      <c r="G114" s="4"/>
      <c r="H114" s="4"/>
      <c r="I114" s="4"/>
      <c r="J114" s="195"/>
      <c r="K114" s="195"/>
      <c r="L114" s="195"/>
      <c r="O114" s="115" t="s">
        <v>708</v>
      </c>
      <c r="P114" s="192" t="s">
        <v>708</v>
      </c>
      <c r="Q114" s="4"/>
      <c r="R114" s="4"/>
      <c r="S114" s="4"/>
      <c r="T114" s="4"/>
      <c r="U114" s="4"/>
      <c r="V114" s="4"/>
      <c r="W114" s="4"/>
      <c r="X114" s="195"/>
      <c r="Y114" s="195"/>
      <c r="Z114" s="195"/>
      <c r="AC114" s="115" t="s">
        <v>708</v>
      </c>
      <c r="AD114" s="192" t="s">
        <v>708</v>
      </c>
      <c r="AE114" s="4"/>
      <c r="AF114" s="4"/>
      <c r="AG114" s="4"/>
      <c r="AH114" s="4"/>
      <c r="AI114" s="4"/>
      <c r="AJ114" s="4"/>
      <c r="AK114" s="4"/>
      <c r="AL114" s="195"/>
      <c r="AM114" s="195"/>
      <c r="AN114" s="195"/>
    </row>
    <row r="115" x14ac:dyDescent="0.3">
      <c r="A115" s="115" t="s">
        <v>708</v>
      </c>
      <c r="B115" s="192" t="s">
        <v>708</v>
      </c>
      <c r="C115" s="4"/>
      <c r="D115" s="4"/>
      <c r="E115" s="4"/>
      <c r="F115" s="4"/>
      <c r="G115" s="4"/>
      <c r="H115" s="4"/>
      <c r="I115" s="4"/>
      <c r="J115" s="195"/>
      <c r="K115" s="195"/>
      <c r="L115" s="195"/>
      <c r="O115" s="115" t="s">
        <v>708</v>
      </c>
      <c r="P115" s="192" t="s">
        <v>708</v>
      </c>
      <c r="Q115" s="4"/>
      <c r="R115" s="4"/>
      <c r="S115" s="4"/>
      <c r="T115" s="4"/>
      <c r="U115" s="4"/>
      <c r="V115" s="4"/>
      <c r="W115" s="4"/>
      <c r="X115" s="195"/>
      <c r="Y115" s="195"/>
      <c r="Z115" s="195"/>
      <c r="AC115" s="115" t="s">
        <v>708</v>
      </c>
      <c r="AD115" s="192" t="s">
        <v>708</v>
      </c>
      <c r="AE115" s="4"/>
      <c r="AF115" s="4"/>
      <c r="AG115" s="4"/>
      <c r="AH115" s="4"/>
      <c r="AI115" s="4"/>
      <c r="AJ115" s="4"/>
      <c r="AK115" s="4"/>
      <c r="AL115" s="195"/>
      <c r="AM115" s="195"/>
      <c r="AN115" s="195"/>
    </row>
    <row r="116" x14ac:dyDescent="0.3">
      <c r="A116" s="115" t="s">
        <v>708</v>
      </c>
      <c r="B116" s="192" t="s">
        <v>708</v>
      </c>
      <c r="C116" s="4"/>
      <c r="D116" s="4"/>
      <c r="E116" s="4"/>
      <c r="F116" s="4"/>
      <c r="G116" s="4"/>
      <c r="H116" s="4"/>
      <c r="I116" s="4"/>
      <c r="J116" s="195"/>
      <c r="K116" s="195"/>
      <c r="L116" s="195"/>
      <c r="O116" s="115" t="s">
        <v>708</v>
      </c>
      <c r="P116" s="192" t="s">
        <v>708</v>
      </c>
      <c r="Q116" s="4"/>
      <c r="R116" s="4"/>
      <c r="S116" s="4"/>
      <c r="T116" s="4"/>
      <c r="U116" s="4"/>
      <c r="V116" s="4"/>
      <c r="W116" s="4"/>
      <c r="X116" s="195"/>
      <c r="Y116" s="195"/>
      <c r="Z116" s="195"/>
      <c r="AC116" s="115" t="s">
        <v>708</v>
      </c>
      <c r="AD116" s="192" t="s">
        <v>708</v>
      </c>
      <c r="AE116" s="4"/>
      <c r="AF116" s="4"/>
      <c r="AG116" s="4"/>
      <c r="AH116" s="4"/>
      <c r="AI116" s="4"/>
      <c r="AJ116" s="4"/>
      <c r="AK116" s="4"/>
      <c r="AL116" s="195"/>
      <c r="AM116" s="195"/>
      <c r="AN116" s="195"/>
    </row>
    <row r="117" x14ac:dyDescent="0.3">
      <c r="A117" s="115" t="s">
        <v>708</v>
      </c>
      <c r="B117" s="192" t="s">
        <v>708</v>
      </c>
      <c r="C117" s="4"/>
      <c r="D117" s="4"/>
      <c r="E117" s="4"/>
      <c r="F117" s="4"/>
      <c r="G117" s="4"/>
      <c r="H117" s="4"/>
      <c r="I117" s="4"/>
      <c r="J117" s="195"/>
      <c r="K117" s="195"/>
      <c r="L117" s="195"/>
      <c r="O117" s="115" t="s">
        <v>708</v>
      </c>
      <c r="P117" s="192" t="s">
        <v>708</v>
      </c>
      <c r="Q117" s="4"/>
      <c r="R117" s="4"/>
      <c r="S117" s="4"/>
      <c r="T117" s="4"/>
      <c r="U117" s="4"/>
      <c r="V117" s="4"/>
      <c r="W117" s="4"/>
      <c r="X117" s="195"/>
      <c r="Y117" s="195"/>
      <c r="Z117" s="195"/>
      <c r="AC117" s="115" t="s">
        <v>708</v>
      </c>
      <c r="AD117" s="192" t="s">
        <v>708</v>
      </c>
      <c r="AE117" s="4"/>
      <c r="AF117" s="4"/>
      <c r="AG117" s="4"/>
      <c r="AH117" s="4"/>
      <c r="AI117" s="4"/>
      <c r="AJ117" s="4"/>
      <c r="AK117" s="4"/>
      <c r="AL117" s="195"/>
      <c r="AM117" s="195"/>
      <c r="AN117" s="195"/>
    </row>
    <row r="118" x14ac:dyDescent="0.3">
      <c r="A118" s="115" t="s">
        <v>708</v>
      </c>
      <c r="B118" s="192" t="s">
        <v>708</v>
      </c>
      <c r="C118" s="4"/>
      <c r="D118" s="4"/>
      <c r="E118" s="4"/>
      <c r="F118" s="4"/>
      <c r="G118" s="4"/>
      <c r="H118" s="4"/>
      <c r="I118" s="4"/>
      <c r="J118" s="195"/>
      <c r="K118" s="195"/>
      <c r="L118" s="195"/>
      <c r="O118" s="115" t="s">
        <v>708</v>
      </c>
      <c r="P118" s="192" t="s">
        <v>708</v>
      </c>
      <c r="Q118" s="4"/>
      <c r="R118" s="4"/>
      <c r="S118" s="4"/>
      <c r="T118" s="4"/>
      <c r="U118" s="4"/>
      <c r="V118" s="4"/>
      <c r="W118" s="4"/>
      <c r="X118" s="195"/>
      <c r="Y118" s="195"/>
      <c r="Z118" s="195"/>
      <c r="AC118" s="115" t="s">
        <v>708</v>
      </c>
      <c r="AD118" s="192" t="s">
        <v>708</v>
      </c>
      <c r="AE118" s="4"/>
      <c r="AF118" s="4"/>
      <c r="AG118" s="4"/>
      <c r="AH118" s="4"/>
      <c r="AI118" s="4"/>
      <c r="AJ118" s="4"/>
      <c r="AK118" s="4"/>
      <c r="AL118" s="195"/>
      <c r="AM118" s="195"/>
      <c r="AN118" s="195"/>
    </row>
    <row r="119" x14ac:dyDescent="0.3">
      <c r="A119" s="115" t="s">
        <v>708</v>
      </c>
      <c r="B119" s="192" t="s">
        <v>708</v>
      </c>
      <c r="C119" s="4"/>
      <c r="D119" s="4"/>
      <c r="E119" s="4"/>
      <c r="F119" s="4"/>
      <c r="G119" s="4"/>
      <c r="H119" s="4"/>
      <c r="I119" s="4"/>
      <c r="J119" s="195"/>
      <c r="K119" s="195"/>
      <c r="L119" s="195"/>
      <c r="O119" s="115" t="s">
        <v>708</v>
      </c>
      <c r="P119" s="192" t="s">
        <v>708</v>
      </c>
      <c r="Q119" s="4"/>
      <c r="R119" s="4"/>
      <c r="S119" s="4"/>
      <c r="T119" s="4"/>
      <c r="U119" s="4"/>
      <c r="V119" s="4"/>
      <c r="W119" s="4"/>
      <c r="X119" s="195"/>
      <c r="Y119" s="195"/>
      <c r="Z119" s="195"/>
      <c r="AC119" s="115" t="s">
        <v>708</v>
      </c>
      <c r="AD119" s="192" t="s">
        <v>708</v>
      </c>
      <c r="AE119" s="4"/>
      <c r="AF119" s="4"/>
      <c r="AG119" s="4"/>
      <c r="AH119" s="4"/>
      <c r="AI119" s="4"/>
      <c r="AJ119" s="4"/>
      <c r="AK119" s="4"/>
      <c r="AL119" s="195"/>
      <c r="AM119" s="195"/>
      <c r="AN119" s="195"/>
    </row>
    <row r="120" x14ac:dyDescent="0.3">
      <c r="A120" s="115" t="s">
        <v>708</v>
      </c>
      <c r="B120" s="192" t="s">
        <v>708</v>
      </c>
      <c r="C120" s="4"/>
      <c r="D120" s="4"/>
      <c r="E120" s="4"/>
      <c r="F120" s="4"/>
      <c r="G120" s="4"/>
      <c r="H120" s="4"/>
      <c r="I120" s="4"/>
      <c r="J120" s="195"/>
      <c r="K120" s="195"/>
      <c r="L120" s="195"/>
      <c r="O120" s="115" t="s">
        <v>708</v>
      </c>
      <c r="P120" s="192" t="s">
        <v>708</v>
      </c>
      <c r="Q120" s="4"/>
      <c r="R120" s="4"/>
      <c r="S120" s="4"/>
      <c r="T120" s="4"/>
      <c r="U120" s="4"/>
      <c r="V120" s="4"/>
      <c r="W120" s="4"/>
      <c r="X120" s="195"/>
      <c r="Y120" s="195"/>
      <c r="Z120" s="195"/>
      <c r="AC120" s="115" t="s">
        <v>708</v>
      </c>
      <c r="AD120" s="192" t="s">
        <v>708</v>
      </c>
      <c r="AE120" s="4"/>
      <c r="AF120" s="4"/>
      <c r="AG120" s="4"/>
      <c r="AH120" s="4"/>
      <c r="AI120" s="4"/>
      <c r="AJ120" s="4"/>
      <c r="AK120" s="4"/>
      <c r="AL120" s="195"/>
      <c r="AM120" s="195"/>
      <c r="AN120" s="195"/>
    </row>
    <row r="121" x14ac:dyDescent="0.3">
      <c r="A121" s="115" t="s">
        <v>708</v>
      </c>
      <c r="B121" s="192" t="s">
        <v>708</v>
      </c>
      <c r="C121" s="4"/>
      <c r="D121" s="4"/>
      <c r="E121" s="4"/>
      <c r="F121" s="4"/>
      <c r="G121" s="4"/>
      <c r="H121" s="4"/>
      <c r="I121" s="4"/>
      <c r="J121" s="195"/>
      <c r="K121" s="195"/>
      <c r="L121" s="195"/>
      <c r="O121" s="115" t="s">
        <v>708</v>
      </c>
      <c r="P121" s="192" t="s">
        <v>708</v>
      </c>
      <c r="Q121" s="4"/>
      <c r="R121" s="4"/>
      <c r="S121" s="4"/>
      <c r="T121" s="4"/>
      <c r="U121" s="4"/>
      <c r="V121" s="4"/>
      <c r="W121" s="4"/>
      <c r="X121" s="195"/>
      <c r="Y121" s="195"/>
      <c r="Z121" s="195"/>
      <c r="AC121" s="115" t="s">
        <v>708</v>
      </c>
      <c r="AD121" s="192" t="s">
        <v>708</v>
      </c>
      <c r="AE121" s="4"/>
      <c r="AF121" s="4"/>
      <c r="AG121" s="4"/>
      <c r="AH121" s="4"/>
      <c r="AI121" s="4"/>
      <c r="AJ121" s="4"/>
      <c r="AK121" s="4"/>
      <c r="AL121" s="195"/>
      <c r="AM121" s="195"/>
      <c r="AN121" s="195"/>
    </row>
    <row r="122" x14ac:dyDescent="0.3">
      <c r="A122" s="115" t="s">
        <v>708</v>
      </c>
      <c r="B122" s="192" t="s">
        <v>708</v>
      </c>
      <c r="C122" s="4"/>
      <c r="D122" s="4"/>
      <c r="E122" s="4"/>
      <c r="F122" s="4"/>
      <c r="G122" s="4"/>
      <c r="H122" s="4"/>
      <c r="I122" s="4"/>
      <c r="J122" s="195"/>
      <c r="K122" s="195"/>
      <c r="L122" s="195"/>
      <c r="O122" s="115" t="s">
        <v>708</v>
      </c>
      <c r="P122" s="192" t="s">
        <v>708</v>
      </c>
      <c r="Q122" s="4"/>
      <c r="R122" s="4"/>
      <c r="S122" s="4"/>
      <c r="T122" s="4"/>
      <c r="U122" s="4"/>
      <c r="V122" s="4"/>
      <c r="W122" s="4"/>
      <c r="X122" s="195"/>
      <c r="Y122" s="195"/>
      <c r="Z122" s="195"/>
      <c r="AC122" s="115" t="s">
        <v>708</v>
      </c>
      <c r="AD122" s="192" t="s">
        <v>708</v>
      </c>
      <c r="AE122" s="4"/>
      <c r="AF122" s="4"/>
      <c r="AG122" s="4"/>
      <c r="AH122" s="4"/>
      <c r="AI122" s="4"/>
      <c r="AJ122" s="4"/>
      <c r="AK122" s="4"/>
      <c r="AL122" s="195"/>
      <c r="AM122" s="195"/>
      <c r="AN122" s="195"/>
    </row>
    <row r="123" x14ac:dyDescent="0.3">
      <c r="A123" s="115" t="s">
        <v>708</v>
      </c>
      <c r="B123" s="192" t="s">
        <v>708</v>
      </c>
      <c r="C123" s="4"/>
      <c r="D123" s="4"/>
      <c r="E123" s="4"/>
      <c r="F123" s="4"/>
      <c r="G123" s="4"/>
      <c r="H123" s="4"/>
      <c r="I123" s="4"/>
      <c r="J123" s="195"/>
      <c r="K123" s="195"/>
      <c r="L123" s="195"/>
      <c r="O123" s="115" t="s">
        <v>708</v>
      </c>
      <c r="P123" s="192" t="s">
        <v>708</v>
      </c>
      <c r="Q123" s="4"/>
      <c r="R123" s="4"/>
      <c r="S123" s="4"/>
      <c r="T123" s="4"/>
      <c r="U123" s="4"/>
      <c r="V123" s="4"/>
      <c r="W123" s="4"/>
      <c r="X123" s="195"/>
      <c r="Y123" s="195"/>
      <c r="Z123" s="195"/>
      <c r="AC123" s="115" t="s">
        <v>708</v>
      </c>
      <c r="AD123" s="192" t="s">
        <v>708</v>
      </c>
      <c r="AE123" s="4"/>
      <c r="AF123" s="4"/>
      <c r="AG123" s="4"/>
      <c r="AH123" s="4"/>
      <c r="AI123" s="4"/>
      <c r="AJ123" s="4"/>
      <c r="AK123" s="4"/>
      <c r="AL123" s="195"/>
      <c r="AM123" s="195"/>
      <c r="AN123" s="195"/>
    </row>
    <row r="124" x14ac:dyDescent="0.3">
      <c r="A124" s="115" t="s">
        <v>708</v>
      </c>
      <c r="B124" s="192" t="s">
        <v>708</v>
      </c>
      <c r="C124" s="4"/>
      <c r="D124" s="4"/>
      <c r="E124" s="4"/>
      <c r="F124" s="4"/>
      <c r="G124" s="4"/>
      <c r="H124" s="4"/>
      <c r="I124" s="4"/>
      <c r="J124" s="195"/>
      <c r="K124" s="195"/>
      <c r="L124" s="195"/>
      <c r="O124" s="115" t="s">
        <v>708</v>
      </c>
      <c r="P124" s="192" t="s">
        <v>708</v>
      </c>
      <c r="Q124" s="4"/>
      <c r="R124" s="4"/>
      <c r="S124" s="4"/>
      <c r="T124" s="4"/>
      <c r="U124" s="4"/>
      <c r="V124" s="4"/>
      <c r="W124" s="4"/>
      <c r="X124" s="195"/>
      <c r="Y124" s="195"/>
      <c r="Z124" s="195"/>
      <c r="AC124" s="115" t="s">
        <v>708</v>
      </c>
      <c r="AD124" s="192" t="s">
        <v>708</v>
      </c>
      <c r="AE124" s="4"/>
      <c r="AF124" s="4"/>
      <c r="AG124" s="4"/>
      <c r="AH124" s="4"/>
      <c r="AI124" s="4"/>
      <c r="AJ124" s="4"/>
      <c r="AK124" s="4"/>
      <c r="AL124" s="195"/>
      <c r="AM124" s="195"/>
      <c r="AN124" s="195"/>
    </row>
    <row r="125" x14ac:dyDescent="0.3">
      <c r="A125" s="115" t="s">
        <v>708</v>
      </c>
      <c r="B125" s="192" t="s">
        <v>708</v>
      </c>
      <c r="C125" s="4"/>
      <c r="D125" s="4"/>
      <c r="E125" s="4"/>
      <c r="F125" s="4"/>
      <c r="G125" s="4"/>
      <c r="H125" s="4"/>
      <c r="I125" s="4"/>
      <c r="J125" s="195"/>
      <c r="K125" s="195"/>
      <c r="L125" s="195"/>
      <c r="O125" s="115" t="s">
        <v>708</v>
      </c>
      <c r="P125" s="192" t="s">
        <v>708</v>
      </c>
      <c r="Q125" s="4"/>
      <c r="R125" s="4"/>
      <c r="S125" s="4"/>
      <c r="T125" s="4"/>
      <c r="U125" s="4"/>
      <c r="V125" s="4"/>
      <c r="W125" s="4"/>
      <c r="X125" s="195"/>
      <c r="Y125" s="195"/>
      <c r="Z125" s="195"/>
      <c r="AC125" s="115" t="s">
        <v>708</v>
      </c>
      <c r="AD125" s="192" t="s">
        <v>708</v>
      </c>
      <c r="AE125" s="4"/>
      <c r="AF125" s="4"/>
      <c r="AG125" s="4"/>
      <c r="AH125" s="4"/>
      <c r="AI125" s="4"/>
      <c r="AJ125" s="4"/>
      <c r="AK125" s="4"/>
      <c r="AL125" s="195"/>
      <c r="AM125" s="195"/>
      <c r="AN125" s="195"/>
    </row>
    <row r="126" x14ac:dyDescent="0.3">
      <c r="A126" s="115" t="s">
        <v>708</v>
      </c>
      <c r="B126" s="192" t="s">
        <v>708</v>
      </c>
      <c r="C126" s="4"/>
      <c r="D126" s="4"/>
      <c r="E126" s="4"/>
      <c r="F126" s="4"/>
      <c r="G126" s="4"/>
      <c r="H126" s="4"/>
      <c r="I126" s="4"/>
      <c r="J126" s="195"/>
      <c r="K126" s="195"/>
      <c r="L126" s="195"/>
      <c r="O126" s="115" t="s">
        <v>708</v>
      </c>
      <c r="P126" s="192" t="s">
        <v>708</v>
      </c>
      <c r="Q126" s="4"/>
      <c r="R126" s="4"/>
      <c r="S126" s="4"/>
      <c r="T126" s="4"/>
      <c r="U126" s="4"/>
      <c r="V126" s="4"/>
      <c r="W126" s="4"/>
      <c r="X126" s="195"/>
      <c r="Y126" s="195"/>
      <c r="Z126" s="195"/>
      <c r="AC126" s="115" t="s">
        <v>708</v>
      </c>
      <c r="AD126" s="192" t="s">
        <v>708</v>
      </c>
      <c r="AE126" s="4"/>
      <c r="AF126" s="4"/>
      <c r="AG126" s="4"/>
      <c r="AH126" s="4"/>
      <c r="AI126" s="4"/>
      <c r="AJ126" s="4"/>
      <c r="AK126" s="4"/>
      <c r="AL126" s="195"/>
      <c r="AM126" s="195"/>
      <c r="AN126" s="195"/>
    </row>
    <row r="127" x14ac:dyDescent="0.3">
      <c r="A127" s="115" t="s">
        <v>708</v>
      </c>
      <c r="B127" s="192" t="s">
        <v>708</v>
      </c>
      <c r="C127" s="4"/>
      <c r="D127" s="4"/>
      <c r="E127" s="4"/>
      <c r="F127" s="4"/>
      <c r="G127" s="4"/>
      <c r="H127" s="4"/>
      <c r="I127" s="4"/>
      <c r="J127" s="195"/>
      <c r="K127" s="195"/>
      <c r="L127" s="195"/>
      <c r="O127" s="115" t="s">
        <v>708</v>
      </c>
      <c r="P127" s="192" t="s">
        <v>708</v>
      </c>
      <c r="Q127" s="4"/>
      <c r="R127" s="4"/>
      <c r="S127" s="4"/>
      <c r="T127" s="4"/>
      <c r="U127" s="4"/>
      <c r="V127" s="4"/>
      <c r="W127" s="4"/>
      <c r="X127" s="195"/>
      <c r="Y127" s="195"/>
      <c r="Z127" s="195"/>
      <c r="AC127" s="115" t="s">
        <v>708</v>
      </c>
      <c r="AD127" s="192" t="s">
        <v>708</v>
      </c>
      <c r="AE127" s="4"/>
      <c r="AF127" s="4"/>
      <c r="AG127" s="4"/>
      <c r="AH127" s="4"/>
      <c r="AI127" s="4"/>
      <c r="AJ127" s="4"/>
      <c r="AK127" s="4"/>
      <c r="AL127" s="195"/>
      <c r="AM127" s="195"/>
      <c r="AN127" s="195"/>
    </row>
    <row r="128" x14ac:dyDescent="0.3">
      <c r="A128" s="115" t="s">
        <v>708</v>
      </c>
      <c r="B128" s="192" t="s">
        <v>708</v>
      </c>
      <c r="C128" s="4"/>
      <c r="D128" s="4"/>
      <c r="E128" s="4"/>
      <c r="F128" s="4"/>
      <c r="G128" s="4"/>
      <c r="H128" s="4"/>
      <c r="I128" s="4"/>
      <c r="J128" s="195"/>
      <c r="K128" s="195"/>
      <c r="L128" s="195"/>
      <c r="O128" s="115" t="s">
        <v>708</v>
      </c>
      <c r="P128" s="192" t="s">
        <v>708</v>
      </c>
      <c r="Q128" s="4"/>
      <c r="R128" s="4"/>
      <c r="S128" s="4"/>
      <c r="T128" s="4"/>
      <c r="U128" s="4"/>
      <c r="V128" s="4"/>
      <c r="W128" s="4"/>
      <c r="X128" s="195"/>
      <c r="Y128" s="195"/>
      <c r="Z128" s="195"/>
      <c r="AC128" s="115" t="s">
        <v>708</v>
      </c>
      <c r="AD128" s="192" t="s">
        <v>708</v>
      </c>
      <c r="AE128" s="4"/>
      <c r="AF128" s="4"/>
      <c r="AG128" s="4"/>
      <c r="AH128" s="4"/>
      <c r="AI128" s="4"/>
      <c r="AJ128" s="4"/>
      <c r="AK128" s="4"/>
      <c r="AL128" s="195"/>
      <c r="AM128" s="195"/>
      <c r="AN128" s="195"/>
    </row>
    <row r="129" x14ac:dyDescent="0.3">
      <c r="A129" s="115" t="s">
        <v>708</v>
      </c>
      <c r="B129" s="192" t="s">
        <v>708</v>
      </c>
      <c r="C129" s="4"/>
      <c r="D129" s="4"/>
      <c r="E129" s="4"/>
      <c r="F129" s="4"/>
      <c r="G129" s="4"/>
      <c r="H129" s="4"/>
      <c r="I129" s="4"/>
      <c r="J129" s="195"/>
      <c r="K129" s="195"/>
      <c r="L129" s="195"/>
      <c r="O129" s="115" t="s">
        <v>708</v>
      </c>
      <c r="P129" s="192" t="s">
        <v>708</v>
      </c>
      <c r="Q129" s="4"/>
      <c r="R129" s="4"/>
      <c r="S129" s="4"/>
      <c r="T129" s="4"/>
      <c r="U129" s="4"/>
      <c r="V129" s="4"/>
      <c r="W129" s="4"/>
      <c r="X129" s="195"/>
      <c r="Y129" s="195"/>
      <c r="Z129" s="195"/>
      <c r="AC129" s="115" t="s">
        <v>708</v>
      </c>
      <c r="AD129" s="192" t="s">
        <v>708</v>
      </c>
      <c r="AE129" s="4"/>
      <c r="AF129" s="4"/>
      <c r="AG129" s="4"/>
      <c r="AH129" s="4"/>
      <c r="AI129" s="4"/>
      <c r="AJ129" s="4"/>
      <c r="AK129" s="4"/>
      <c r="AL129" s="195"/>
      <c r="AM129" s="195"/>
      <c r="AN129" s="195"/>
    </row>
    <row r="130" x14ac:dyDescent="0.3">
      <c r="A130" s="115" t="s">
        <v>708</v>
      </c>
      <c r="B130" s="192" t="s">
        <v>708</v>
      </c>
      <c r="C130" s="4"/>
      <c r="D130" s="4"/>
      <c r="E130" s="4"/>
      <c r="F130" s="4"/>
      <c r="G130" s="4"/>
      <c r="H130" s="4"/>
      <c r="I130" s="4"/>
      <c r="J130" s="195"/>
      <c r="K130" s="195"/>
      <c r="L130" s="195"/>
      <c r="O130" s="115" t="s">
        <v>708</v>
      </c>
      <c r="P130" s="192" t="s">
        <v>708</v>
      </c>
      <c r="Q130" s="4"/>
      <c r="R130" s="4"/>
      <c r="S130" s="4"/>
      <c r="T130" s="4"/>
      <c r="U130" s="4"/>
      <c r="V130" s="4"/>
      <c r="W130" s="4"/>
      <c r="X130" s="195"/>
      <c r="Y130" s="195"/>
      <c r="Z130" s="195"/>
      <c r="AC130" s="115" t="s">
        <v>708</v>
      </c>
      <c r="AD130" s="192" t="s">
        <v>708</v>
      </c>
      <c r="AE130" s="4"/>
      <c r="AF130" s="4"/>
      <c r="AG130" s="4"/>
      <c r="AH130" s="4"/>
      <c r="AI130" s="4"/>
      <c r="AJ130" s="4"/>
      <c r="AK130" s="4"/>
      <c r="AL130" s="195"/>
      <c r="AM130" s="195"/>
      <c r="AN130" s="195"/>
    </row>
    <row r="131" x14ac:dyDescent="0.3">
      <c r="A131" s="115" t="s">
        <v>708</v>
      </c>
      <c r="B131" s="192" t="s">
        <v>708</v>
      </c>
      <c r="C131" s="4"/>
      <c r="D131" s="4"/>
      <c r="E131" s="4"/>
      <c r="F131" s="4"/>
      <c r="G131" s="4"/>
      <c r="H131" s="4"/>
      <c r="I131" s="4"/>
      <c r="J131" s="195"/>
      <c r="K131" s="195"/>
      <c r="L131" s="195"/>
      <c r="O131" s="115" t="s">
        <v>708</v>
      </c>
      <c r="P131" s="192" t="s">
        <v>708</v>
      </c>
      <c r="Q131" s="4"/>
      <c r="R131" s="4"/>
      <c r="S131" s="4"/>
      <c r="T131" s="4"/>
      <c r="U131" s="4"/>
      <c r="V131" s="4"/>
      <c r="W131" s="4"/>
      <c r="X131" s="195"/>
      <c r="Y131" s="195"/>
      <c r="Z131" s="195"/>
      <c r="AC131" s="115" t="s">
        <v>708</v>
      </c>
      <c r="AD131" s="192" t="s">
        <v>708</v>
      </c>
      <c r="AE131" s="4"/>
      <c r="AF131" s="4"/>
      <c r="AG131" s="4"/>
      <c r="AH131" s="4"/>
      <c r="AI131" s="4"/>
      <c r="AJ131" s="4"/>
      <c r="AK131" s="4"/>
      <c r="AL131" s="195"/>
      <c r="AM131" s="195"/>
      <c r="AN131" s="195"/>
    </row>
    <row r="132" x14ac:dyDescent="0.3">
      <c r="A132" s="115" t="s">
        <v>708</v>
      </c>
      <c r="B132" s="192" t="s">
        <v>708</v>
      </c>
      <c r="C132" s="4"/>
      <c r="D132" s="4"/>
      <c r="E132" s="4"/>
      <c r="F132" s="4"/>
      <c r="G132" s="4"/>
      <c r="H132" s="4"/>
      <c r="I132" s="4"/>
      <c r="J132" s="195"/>
      <c r="K132" s="195"/>
      <c r="L132" s="195"/>
      <c r="O132" s="115" t="s">
        <v>708</v>
      </c>
      <c r="P132" s="192" t="s">
        <v>708</v>
      </c>
      <c r="Q132" s="4"/>
      <c r="R132" s="4"/>
      <c r="S132" s="4"/>
      <c r="T132" s="4"/>
      <c r="U132" s="4"/>
      <c r="V132" s="4"/>
      <c r="W132" s="4"/>
      <c r="X132" s="195"/>
      <c r="Y132" s="195"/>
      <c r="Z132" s="195"/>
      <c r="AC132" s="115" t="s">
        <v>708</v>
      </c>
      <c r="AD132" s="192" t="s">
        <v>708</v>
      </c>
      <c r="AE132" s="4"/>
      <c r="AF132" s="4"/>
      <c r="AG132" s="4"/>
      <c r="AH132" s="4"/>
      <c r="AI132" s="4"/>
      <c r="AJ132" s="4"/>
      <c r="AK132" s="4"/>
      <c r="AL132" s="195"/>
      <c r="AM132" s="195"/>
      <c r="AN132" s="195"/>
    </row>
    <row r="133" x14ac:dyDescent="0.3">
      <c r="A133" s="115" t="s">
        <v>708</v>
      </c>
      <c r="B133" s="192" t="s">
        <v>708</v>
      </c>
      <c r="C133" s="4"/>
      <c r="D133" s="4"/>
      <c r="E133" s="4"/>
      <c r="F133" s="4"/>
      <c r="G133" s="4"/>
      <c r="H133" s="4"/>
      <c r="I133" s="4"/>
      <c r="J133" s="195"/>
      <c r="K133" s="195"/>
      <c r="L133" s="195"/>
      <c r="O133" s="115" t="s">
        <v>708</v>
      </c>
      <c r="P133" s="192" t="s">
        <v>708</v>
      </c>
      <c r="Q133" s="4"/>
      <c r="R133" s="4"/>
      <c r="S133" s="4"/>
      <c r="T133" s="4"/>
      <c r="U133" s="4"/>
      <c r="V133" s="4"/>
      <c r="W133" s="4"/>
      <c r="X133" s="195"/>
      <c r="Y133" s="195"/>
      <c r="Z133" s="195"/>
      <c r="AC133" s="115" t="s">
        <v>708</v>
      </c>
      <c r="AD133" s="192" t="s">
        <v>708</v>
      </c>
      <c r="AE133" s="4"/>
      <c r="AF133" s="4"/>
      <c r="AG133" s="4"/>
      <c r="AH133" s="4"/>
      <c r="AI133" s="4"/>
      <c r="AJ133" s="4"/>
      <c r="AK133" s="4"/>
      <c r="AL133" s="195"/>
      <c r="AM133" s="195"/>
      <c r="AN133" s="195"/>
    </row>
    <row r="134" x14ac:dyDescent="0.3">
      <c r="A134" s="115" t="s">
        <v>708</v>
      </c>
      <c r="B134" s="192" t="s">
        <v>708</v>
      </c>
      <c r="C134" s="4"/>
      <c r="D134" s="4"/>
      <c r="E134" s="4"/>
      <c r="F134" s="4"/>
      <c r="G134" s="4"/>
      <c r="H134" s="4"/>
      <c r="I134" s="4"/>
      <c r="J134" s="195"/>
      <c r="K134" s="195"/>
      <c r="L134" s="195"/>
      <c r="O134" s="115" t="s">
        <v>708</v>
      </c>
      <c r="P134" s="192" t="s">
        <v>708</v>
      </c>
      <c r="Q134" s="4"/>
      <c r="R134" s="4"/>
      <c r="S134" s="4"/>
      <c r="T134" s="4"/>
      <c r="U134" s="4"/>
      <c r="V134" s="4"/>
      <c r="W134" s="4"/>
      <c r="X134" s="195"/>
      <c r="Y134" s="195"/>
      <c r="Z134" s="195"/>
      <c r="AC134" s="115" t="s">
        <v>708</v>
      </c>
      <c r="AD134" s="192" t="s">
        <v>708</v>
      </c>
      <c r="AE134" s="4"/>
      <c r="AF134" s="4"/>
      <c r="AG134" s="4"/>
      <c r="AH134" s="4"/>
      <c r="AI134" s="4"/>
      <c r="AJ134" s="4"/>
      <c r="AK134" s="4"/>
      <c r="AL134" s="195"/>
      <c r="AM134" s="195"/>
      <c r="AN134" s="195"/>
    </row>
    <row r="135" x14ac:dyDescent="0.3">
      <c r="A135" s="115" t="s">
        <v>708</v>
      </c>
      <c r="B135" s="192" t="s">
        <v>708</v>
      </c>
      <c r="C135" s="4"/>
      <c r="D135" s="4"/>
      <c r="E135" s="4"/>
      <c r="F135" s="4"/>
      <c r="G135" s="4"/>
      <c r="H135" s="4"/>
      <c r="I135" s="4"/>
      <c r="J135" s="195"/>
      <c r="K135" s="195"/>
      <c r="L135" s="195"/>
      <c r="O135" s="115" t="s">
        <v>708</v>
      </c>
      <c r="P135" s="192" t="s">
        <v>708</v>
      </c>
      <c r="Q135" s="4"/>
      <c r="R135" s="4"/>
      <c r="S135" s="4"/>
      <c r="T135" s="4"/>
      <c r="U135" s="4"/>
      <c r="V135" s="4"/>
      <c r="W135" s="4"/>
      <c r="X135" s="195"/>
      <c r="Y135" s="195"/>
      <c r="Z135" s="195"/>
      <c r="AC135" s="115" t="s">
        <v>708</v>
      </c>
      <c r="AD135" s="192" t="s">
        <v>708</v>
      </c>
      <c r="AE135" s="4"/>
      <c r="AF135" s="4"/>
      <c r="AG135" s="4"/>
      <c r="AH135" s="4"/>
      <c r="AI135" s="4"/>
      <c r="AJ135" s="4"/>
      <c r="AK135" s="4"/>
      <c r="AL135" s="195"/>
      <c r="AM135" s="195"/>
      <c r="AN135" s="195"/>
    </row>
    <row r="136" x14ac:dyDescent="0.3">
      <c r="A136" s="115" t="s">
        <v>708</v>
      </c>
      <c r="B136" s="192" t="s">
        <v>708</v>
      </c>
      <c r="C136" s="4"/>
      <c r="D136" s="4"/>
      <c r="E136" s="4"/>
      <c r="F136" s="4"/>
      <c r="G136" s="4"/>
      <c r="H136" s="4"/>
      <c r="I136" s="4"/>
      <c r="J136" s="195"/>
      <c r="K136" s="195"/>
      <c r="L136" s="195"/>
      <c r="O136" s="115" t="s">
        <v>708</v>
      </c>
      <c r="P136" s="192" t="s">
        <v>708</v>
      </c>
      <c r="Q136" s="4"/>
      <c r="R136" s="4"/>
      <c r="S136" s="4"/>
      <c r="T136" s="4"/>
      <c r="U136" s="4"/>
      <c r="V136" s="4"/>
      <c r="W136" s="4"/>
      <c r="X136" s="195"/>
      <c r="Y136" s="195"/>
      <c r="Z136" s="195"/>
      <c r="AC136" s="115" t="s">
        <v>708</v>
      </c>
      <c r="AD136" s="192" t="s">
        <v>708</v>
      </c>
      <c r="AE136" s="4"/>
      <c r="AF136" s="4"/>
      <c r="AG136" s="4"/>
      <c r="AH136" s="4"/>
      <c r="AI136" s="4"/>
      <c r="AJ136" s="4"/>
      <c r="AK136" s="4"/>
      <c r="AL136" s="195"/>
      <c r="AM136" s="195"/>
      <c r="AN136" s="195"/>
    </row>
    <row r="137" x14ac:dyDescent="0.3">
      <c r="A137" s="115" t="s">
        <v>708</v>
      </c>
      <c r="B137" s="192" t="s">
        <v>708</v>
      </c>
      <c r="C137" s="4"/>
      <c r="D137" s="4"/>
      <c r="E137" s="4"/>
      <c r="F137" s="4"/>
      <c r="G137" s="4"/>
      <c r="H137" s="4"/>
      <c r="I137" s="4"/>
      <c r="J137" s="195"/>
      <c r="K137" s="195"/>
      <c r="L137" s="195"/>
      <c r="O137" s="115" t="s">
        <v>708</v>
      </c>
      <c r="P137" s="192" t="s">
        <v>708</v>
      </c>
      <c r="Q137" s="4"/>
      <c r="R137" s="4"/>
      <c r="S137" s="4"/>
      <c r="T137" s="4"/>
      <c r="U137" s="4"/>
      <c r="V137" s="4"/>
      <c r="W137" s="4"/>
      <c r="X137" s="195"/>
      <c r="Y137" s="195"/>
      <c r="Z137" s="195"/>
      <c r="AC137" s="115" t="s">
        <v>708</v>
      </c>
      <c r="AD137" s="192" t="s">
        <v>708</v>
      </c>
      <c r="AE137" s="4"/>
      <c r="AF137" s="4"/>
      <c r="AG137" s="4"/>
      <c r="AH137" s="4"/>
      <c r="AI137" s="4"/>
      <c r="AJ137" s="4"/>
      <c r="AK137" s="4"/>
      <c r="AL137" s="195"/>
      <c r="AM137" s="195"/>
      <c r="AN137" s="195"/>
    </row>
    <row r="138" x14ac:dyDescent="0.3">
      <c r="A138" s="115" t="s">
        <v>708</v>
      </c>
      <c r="B138" s="192" t="s">
        <v>708</v>
      </c>
      <c r="C138" s="4"/>
      <c r="D138" s="4"/>
      <c r="E138" s="4"/>
      <c r="F138" s="4"/>
      <c r="G138" s="4"/>
      <c r="H138" s="4"/>
      <c r="I138" s="4"/>
      <c r="J138" s="195"/>
      <c r="K138" s="195"/>
      <c r="L138" s="195"/>
      <c r="O138" s="115" t="s">
        <v>708</v>
      </c>
      <c r="P138" s="192" t="s">
        <v>708</v>
      </c>
      <c r="Q138" s="4"/>
      <c r="R138" s="4"/>
      <c r="S138" s="4"/>
      <c r="T138" s="4"/>
      <c r="U138" s="4"/>
      <c r="V138" s="4"/>
      <c r="W138" s="4"/>
      <c r="X138" s="195"/>
      <c r="Y138" s="195"/>
      <c r="Z138" s="195"/>
      <c r="AC138" s="115" t="s">
        <v>708</v>
      </c>
      <c r="AD138" s="192" t="s">
        <v>708</v>
      </c>
      <c r="AE138" s="4"/>
      <c r="AF138" s="4"/>
      <c r="AG138" s="4"/>
      <c r="AH138" s="4"/>
      <c r="AI138" s="4"/>
      <c r="AJ138" s="4"/>
      <c r="AK138" s="4"/>
      <c r="AL138" s="195"/>
      <c r="AM138" s="195"/>
      <c r="AN138" s="195"/>
    </row>
    <row r="139" x14ac:dyDescent="0.3">
      <c r="A139" s="115" t="s">
        <v>708</v>
      </c>
      <c r="B139" s="192" t="s">
        <v>708</v>
      </c>
      <c r="C139" s="4"/>
      <c r="D139" s="4"/>
      <c r="E139" s="4"/>
      <c r="F139" s="4"/>
      <c r="G139" s="4"/>
      <c r="H139" s="4"/>
      <c r="I139" s="4"/>
      <c r="J139" s="195"/>
      <c r="K139" s="195"/>
      <c r="L139" s="195"/>
      <c r="O139" s="115" t="s">
        <v>708</v>
      </c>
      <c r="P139" s="192" t="s">
        <v>708</v>
      </c>
      <c r="Q139" s="4"/>
      <c r="R139" s="4"/>
      <c r="S139" s="4"/>
      <c r="T139" s="4"/>
      <c r="U139" s="4"/>
      <c r="V139" s="4"/>
      <c r="W139" s="4"/>
      <c r="X139" s="195"/>
      <c r="Y139" s="195"/>
      <c r="Z139" s="195"/>
      <c r="AC139" s="115" t="s">
        <v>708</v>
      </c>
      <c r="AD139" s="192" t="s">
        <v>708</v>
      </c>
      <c r="AE139" s="4"/>
      <c r="AF139" s="4"/>
      <c r="AG139" s="4"/>
      <c r="AH139" s="4"/>
      <c r="AI139" s="4"/>
      <c r="AJ139" s="4"/>
      <c r="AK139" s="4"/>
      <c r="AL139" s="195"/>
      <c r="AM139" s="195"/>
      <c r="AN139" s="195"/>
    </row>
    <row r="140" x14ac:dyDescent="0.3">
      <c r="A140" s="115" t="s">
        <v>708</v>
      </c>
      <c r="B140" s="192" t="s">
        <v>708</v>
      </c>
      <c r="C140" s="4"/>
      <c r="D140" s="4"/>
      <c r="E140" s="4"/>
      <c r="F140" s="4"/>
      <c r="G140" s="4"/>
      <c r="H140" s="4"/>
      <c r="I140" s="4"/>
      <c r="J140" s="195"/>
      <c r="K140" s="195"/>
      <c r="L140" s="195"/>
      <c r="O140" s="115" t="s">
        <v>708</v>
      </c>
      <c r="P140" s="192" t="s">
        <v>708</v>
      </c>
      <c r="Q140" s="4"/>
      <c r="R140" s="4"/>
      <c r="S140" s="4"/>
      <c r="T140" s="4"/>
      <c r="U140" s="4"/>
      <c r="V140" s="4"/>
      <c r="W140" s="4"/>
      <c r="X140" s="195"/>
      <c r="Y140" s="195"/>
      <c r="Z140" s="195"/>
      <c r="AC140" s="115" t="s">
        <v>708</v>
      </c>
      <c r="AD140" s="192" t="s">
        <v>708</v>
      </c>
      <c r="AE140" s="4"/>
      <c r="AF140" s="4"/>
      <c r="AG140" s="4"/>
      <c r="AH140" s="4"/>
      <c r="AI140" s="4"/>
      <c r="AJ140" s="4"/>
      <c r="AK140" s="4"/>
      <c r="AL140" s="195"/>
      <c r="AM140" s="195"/>
      <c r="AN140" s="195"/>
    </row>
    <row r="141" x14ac:dyDescent="0.3">
      <c r="A141" s="115" t="s">
        <v>708</v>
      </c>
      <c r="B141" s="192" t="s">
        <v>708</v>
      </c>
      <c r="C141" s="4"/>
      <c r="D141" s="4"/>
      <c r="E141" s="4"/>
      <c r="F141" s="4"/>
      <c r="G141" s="4"/>
      <c r="H141" s="4"/>
      <c r="I141" s="4"/>
      <c r="J141" s="195"/>
      <c r="K141" s="195"/>
      <c r="L141" s="195"/>
      <c r="O141" s="115" t="s">
        <v>708</v>
      </c>
      <c r="P141" s="192" t="s">
        <v>708</v>
      </c>
      <c r="Q141" s="4"/>
      <c r="R141" s="4"/>
      <c r="S141" s="4"/>
      <c r="T141" s="4"/>
      <c r="U141" s="4"/>
      <c r="V141" s="4"/>
      <c r="W141" s="4"/>
      <c r="X141" s="195"/>
      <c r="Y141" s="195"/>
      <c r="Z141" s="195"/>
      <c r="AC141" s="115" t="s">
        <v>708</v>
      </c>
      <c r="AD141" s="192" t="s">
        <v>708</v>
      </c>
      <c r="AE141" s="4"/>
      <c r="AF141" s="4"/>
      <c r="AG141" s="4"/>
      <c r="AH141" s="4"/>
      <c r="AI141" s="4"/>
      <c r="AJ141" s="4"/>
      <c r="AK141" s="4"/>
      <c r="AL141" s="195"/>
      <c r="AM141" s="195"/>
      <c r="AN141" s="195"/>
    </row>
    <row r="142" x14ac:dyDescent="0.3">
      <c r="A142" s="115" t="s">
        <v>708</v>
      </c>
      <c r="B142" s="192" t="s">
        <v>708</v>
      </c>
      <c r="C142" s="4"/>
      <c r="D142" s="4"/>
      <c r="E142" s="4"/>
      <c r="F142" s="4"/>
      <c r="G142" s="4"/>
      <c r="H142" s="4"/>
      <c r="I142" s="4"/>
      <c r="J142" s="195"/>
      <c r="K142" s="195"/>
      <c r="L142" s="195"/>
      <c r="O142" s="115" t="s">
        <v>708</v>
      </c>
      <c r="P142" s="192" t="s">
        <v>708</v>
      </c>
      <c r="Q142" s="4"/>
      <c r="R142" s="4"/>
      <c r="S142" s="4"/>
      <c r="T142" s="4"/>
      <c r="U142" s="4"/>
      <c r="V142" s="4"/>
      <c r="W142" s="4"/>
      <c r="X142" s="195"/>
      <c r="Y142" s="195"/>
      <c r="Z142" s="195"/>
      <c r="AC142" s="115" t="s">
        <v>708</v>
      </c>
      <c r="AD142" s="192" t="s">
        <v>708</v>
      </c>
      <c r="AE142" s="4"/>
      <c r="AF142" s="4"/>
      <c r="AG142" s="4"/>
      <c r="AH142" s="4"/>
      <c r="AI142" s="4"/>
      <c r="AJ142" s="4"/>
      <c r="AK142" s="4"/>
      <c r="AL142" s="195"/>
      <c r="AM142" s="195"/>
      <c r="AN142" s="195"/>
    </row>
    <row r="143" x14ac:dyDescent="0.3">
      <c r="A143" s="115" t="s">
        <v>708</v>
      </c>
      <c r="B143" s="192" t="s">
        <v>708</v>
      </c>
      <c r="C143" s="4"/>
      <c r="D143" s="4"/>
      <c r="E143" s="4"/>
      <c r="F143" s="4"/>
      <c r="G143" s="4"/>
      <c r="H143" s="4"/>
      <c r="I143" s="4"/>
      <c r="J143" s="195"/>
      <c r="K143" s="195"/>
      <c r="L143" s="195"/>
      <c r="O143" s="115" t="s">
        <v>708</v>
      </c>
      <c r="P143" s="192" t="s">
        <v>708</v>
      </c>
      <c r="Q143" s="4"/>
      <c r="R143" s="4"/>
      <c r="S143" s="4"/>
      <c r="T143" s="4"/>
      <c r="U143" s="4"/>
      <c r="V143" s="4"/>
      <c r="W143" s="4"/>
      <c r="X143" s="195"/>
      <c r="Y143" s="195"/>
      <c r="Z143" s="195"/>
      <c r="AC143" s="115" t="s">
        <v>708</v>
      </c>
      <c r="AD143" s="192" t="s">
        <v>708</v>
      </c>
      <c r="AE143" s="4"/>
      <c r="AF143" s="4"/>
      <c r="AG143" s="4"/>
      <c r="AH143" s="4"/>
      <c r="AI143" s="4"/>
      <c r="AJ143" s="4"/>
      <c r="AK143" s="4"/>
      <c r="AL143" s="195"/>
      <c r="AM143" s="195"/>
      <c r="AN143" s="195"/>
    </row>
    <row r="144" x14ac:dyDescent="0.3">
      <c r="A144" s="115"/>
      <c r="B144" s="192"/>
      <c r="C144" s="193"/>
      <c r="D144" s="193"/>
      <c r="E144" s="195"/>
      <c r="F144" s="195"/>
      <c r="G144" s="195"/>
      <c r="H144" s="195"/>
      <c r="I144" s="195"/>
      <c r="J144" s="195"/>
      <c r="K144" s="195"/>
      <c r="L144" s="195"/>
      <c r="O144" s="115"/>
      <c r="P144" s="192"/>
      <c r="Q144" s="193"/>
      <c r="R144" s="193"/>
      <c r="S144" s="195"/>
      <c r="T144" s="195"/>
      <c r="U144" s="195"/>
      <c r="V144" s="195"/>
      <c r="W144" s="195"/>
      <c r="X144" s="195"/>
      <c r="Y144" s="195"/>
      <c r="Z144" s="195"/>
      <c r="AC144" s="115"/>
      <c r="AD144" s="192"/>
      <c r="AE144" s="193"/>
      <c r="AF144" s="193"/>
      <c r="AG144" s="195"/>
      <c r="AH144" s="195"/>
      <c r="AI144" s="195"/>
      <c r="AJ144" s="195"/>
      <c r="AK144" s="195"/>
      <c r="AL144" s="195"/>
      <c r="AM144" s="195"/>
      <c r="AN144" s="195"/>
    </row>
    <row r="145" x14ac:dyDescent="0.3">
      <c r="A145" s="115"/>
      <c r="B145" s="192"/>
      <c r="C145" s="193"/>
      <c r="D145" s="193"/>
      <c r="E145" s="195"/>
      <c r="F145" s="195"/>
      <c r="G145" s="195"/>
      <c r="H145" s="195"/>
      <c r="I145" s="195"/>
      <c r="J145" s="195"/>
      <c r="K145" s="195"/>
      <c r="L145" s="195"/>
      <c r="O145" s="115"/>
      <c r="P145" s="192"/>
      <c r="Q145" s="193"/>
      <c r="R145" s="193"/>
      <c r="S145" s="195"/>
      <c r="T145" s="195"/>
      <c r="U145" s="195"/>
      <c r="V145" s="195"/>
      <c r="W145" s="195"/>
      <c r="X145" s="195"/>
      <c r="Y145" s="195"/>
      <c r="Z145" s="195"/>
      <c r="AC145" s="115"/>
      <c r="AD145" s="192"/>
      <c r="AE145" s="193"/>
      <c r="AF145" s="193"/>
      <c r="AG145" s="195"/>
      <c r="AH145" s="195"/>
      <c r="AI145" s="195"/>
      <c r="AJ145" s="195"/>
      <c r="AK145" s="195"/>
      <c r="AL145" s="195"/>
      <c r="AM145" s="195"/>
      <c r="AN145" s="195"/>
    </row>
    <row r="146" x14ac:dyDescent="0.3">
      <c r="A146" s="115"/>
      <c r="B146" s="192"/>
      <c r="C146" s="193"/>
      <c r="D146" s="193"/>
      <c r="E146" s="195"/>
      <c r="F146" s="195"/>
      <c r="G146" s="195"/>
      <c r="H146" s="195"/>
      <c r="I146" s="195"/>
      <c r="J146" s="195"/>
      <c r="K146" s="195"/>
      <c r="L146" s="195"/>
      <c r="O146" s="115"/>
      <c r="P146" s="192"/>
      <c r="Q146" s="193"/>
      <c r="R146" s="193"/>
      <c r="S146" s="195"/>
      <c r="T146" s="195"/>
      <c r="U146" s="195"/>
      <c r="V146" s="195"/>
      <c r="W146" s="195"/>
      <c r="X146" s="195"/>
      <c r="Y146" s="195"/>
      <c r="Z146" s="195"/>
      <c r="AC146" s="115"/>
      <c r="AD146" s="192"/>
      <c r="AE146" s="193"/>
      <c r="AF146" s="193"/>
      <c r="AG146" s="195"/>
      <c r="AH146" s="195"/>
      <c r="AI146" s="195"/>
      <c r="AJ146" s="195"/>
      <c r="AK146" s="195"/>
      <c r="AL146" s="195"/>
      <c r="AM146" s="195"/>
      <c r="AN146" s="195"/>
    </row>
    <row r="147" x14ac:dyDescent="0.3">
      <c r="A147" s="115"/>
      <c r="B147" s="192"/>
      <c r="C147" s="193"/>
      <c r="D147" s="193"/>
      <c r="E147" s="195"/>
      <c r="F147" s="195"/>
      <c r="G147" s="195"/>
      <c r="H147" s="195"/>
      <c r="I147" s="195"/>
      <c r="J147" s="195"/>
      <c r="K147" s="195"/>
      <c r="L147" s="195"/>
      <c r="O147" s="115"/>
      <c r="P147" s="192"/>
      <c r="Q147" s="193"/>
      <c r="R147" s="193"/>
      <c r="S147" s="195"/>
      <c r="T147" s="195"/>
      <c r="U147" s="195"/>
      <c r="V147" s="195"/>
      <c r="W147" s="195"/>
      <c r="X147" s="195"/>
      <c r="Y147" s="195"/>
      <c r="Z147" s="195"/>
      <c r="AC147" s="115"/>
      <c r="AD147" s="192"/>
      <c r="AE147" s="193"/>
      <c r="AF147" s="193"/>
      <c r="AG147" s="195"/>
      <c r="AH147" s="195"/>
      <c r="AI147" s="195"/>
      <c r="AJ147" s="195"/>
      <c r="AK147" s="195"/>
      <c r="AL147" s="195"/>
      <c r="AM147" s="195"/>
      <c r="AN147" s="195"/>
    </row>
    <row r="148" x14ac:dyDescent="0.3">
      <c r="A148" s="115"/>
      <c r="B148" s="192"/>
      <c r="C148" s="193"/>
      <c r="D148" s="193"/>
      <c r="E148" s="195"/>
      <c r="F148" s="195"/>
      <c r="G148" s="195"/>
      <c r="H148" s="195"/>
      <c r="I148" s="195"/>
      <c r="J148" s="195"/>
      <c r="K148" s="195"/>
      <c r="L148" s="195"/>
      <c r="O148" s="115"/>
      <c r="P148" s="192"/>
      <c r="Q148" s="193"/>
      <c r="R148" s="193"/>
      <c r="S148" s="195"/>
      <c r="T148" s="195"/>
      <c r="U148" s="195"/>
      <c r="V148" s="195"/>
      <c r="W148" s="195"/>
      <c r="X148" s="195"/>
      <c r="Y148" s="195"/>
      <c r="Z148" s="195"/>
      <c r="AC148" s="115"/>
      <c r="AD148" s="192"/>
      <c r="AE148" s="193"/>
      <c r="AF148" s="193"/>
      <c r="AG148" s="195"/>
      <c r="AH148" s="195"/>
      <c r="AI148" s="195"/>
      <c r="AJ148" s="195"/>
      <c r="AK148" s="195"/>
      <c r="AL148" s="195"/>
      <c r="AM148" s="195"/>
      <c r="AN148" s="195"/>
    </row>
    <row r="149" x14ac:dyDescent="0.3">
      <c r="A149" s="115"/>
      <c r="B149" s="192"/>
      <c r="C149" s="193"/>
      <c r="D149" s="193"/>
      <c r="E149" s="195"/>
      <c r="F149" s="195"/>
      <c r="G149" s="195"/>
      <c r="H149" s="195"/>
      <c r="I149" s="195"/>
      <c r="J149" s="195"/>
      <c r="K149" s="195"/>
      <c r="L149" s="195"/>
      <c r="O149" s="115"/>
      <c r="P149" s="192"/>
      <c r="Q149" s="193"/>
      <c r="R149" s="193"/>
      <c r="S149" s="195"/>
      <c r="T149" s="195"/>
      <c r="U149" s="195"/>
      <c r="V149" s="195"/>
      <c r="W149" s="195"/>
      <c r="X149" s="195"/>
      <c r="Y149" s="195"/>
      <c r="Z149" s="195"/>
      <c r="AC149" s="115"/>
      <c r="AD149" s="192"/>
      <c r="AE149" s="193"/>
      <c r="AF149" s="193"/>
      <c r="AG149" s="195"/>
      <c r="AH149" s="195"/>
      <c r="AI149" s="195"/>
      <c r="AJ149" s="195"/>
      <c r="AK149" s="195"/>
      <c r="AL149" s="195"/>
      <c r="AM149" s="195"/>
      <c r="AN149" s="195"/>
    </row>
    <row r="150" x14ac:dyDescent="0.3">
      <c r="A150" s="115"/>
      <c r="B150" s="192"/>
      <c r="C150" s="193"/>
      <c r="D150" s="193"/>
      <c r="E150" s="195"/>
      <c r="F150" s="195"/>
      <c r="G150" s="195"/>
      <c r="H150" s="195"/>
      <c r="I150" s="195"/>
      <c r="J150" s="195"/>
      <c r="K150" s="195"/>
      <c r="L150" s="195"/>
      <c r="O150" s="115"/>
      <c r="P150" s="192"/>
      <c r="Q150" s="193"/>
      <c r="R150" s="193"/>
      <c r="S150" s="195"/>
      <c r="T150" s="195"/>
      <c r="U150" s="195"/>
      <c r="V150" s="195"/>
      <c r="W150" s="195"/>
      <c r="X150" s="195"/>
      <c r="Y150" s="195"/>
      <c r="Z150" s="195"/>
      <c r="AC150" s="115"/>
      <c r="AD150" s="192"/>
      <c r="AE150" s="193"/>
      <c r="AF150" s="193"/>
      <c r="AG150" s="195"/>
      <c r="AH150" s="195"/>
      <c r="AI150" s="195"/>
      <c r="AJ150" s="195"/>
      <c r="AK150" s="195"/>
      <c r="AL150" s="195"/>
      <c r="AM150" s="195"/>
      <c r="AN150" s="195"/>
    </row>
    <row r="151" x14ac:dyDescent="0.3">
      <c r="A151" s="115"/>
      <c r="B151" s="192"/>
      <c r="C151" s="193"/>
      <c r="D151" s="193"/>
      <c r="E151" s="195"/>
      <c r="F151" s="195"/>
      <c r="G151" s="195"/>
      <c r="H151" s="195"/>
      <c r="I151" s="195"/>
      <c r="J151" s="195"/>
      <c r="K151" s="195"/>
      <c r="L151" s="195"/>
      <c r="O151" s="115"/>
      <c r="P151" s="192"/>
      <c r="Q151" s="193"/>
      <c r="R151" s="193"/>
      <c r="S151" s="195"/>
      <c r="T151" s="195"/>
      <c r="U151" s="195"/>
      <c r="V151" s="195"/>
      <c r="W151" s="195"/>
      <c r="X151" s="195"/>
      <c r="Y151" s="195"/>
      <c r="Z151" s="195"/>
      <c r="AC151" s="115"/>
      <c r="AD151" s="192"/>
      <c r="AE151" s="193"/>
      <c r="AF151" s="193"/>
      <c r="AG151" s="195"/>
      <c r="AH151" s="195"/>
      <c r="AI151" s="195"/>
      <c r="AJ151" s="195"/>
      <c r="AK151" s="195"/>
      <c r="AL151" s="195"/>
      <c r="AM151" s="195"/>
      <c r="AN151" s="195"/>
    </row>
    <row r="152" x14ac:dyDescent="0.3">
      <c r="A152" s="115"/>
      <c r="B152" s="192"/>
      <c r="C152" s="193"/>
      <c r="D152" s="193"/>
      <c r="E152" s="195"/>
      <c r="F152" s="195"/>
      <c r="G152" s="195"/>
      <c r="H152" s="195"/>
      <c r="I152" s="195"/>
      <c r="J152" s="195"/>
      <c r="K152" s="195"/>
      <c r="L152" s="195"/>
      <c r="O152" s="115"/>
      <c r="P152" s="192"/>
      <c r="Q152" s="193"/>
      <c r="R152" s="193"/>
      <c r="S152" s="195"/>
      <c r="T152" s="195"/>
      <c r="U152" s="195"/>
      <c r="V152" s="195"/>
      <c r="W152" s="195"/>
      <c r="X152" s="195"/>
      <c r="Y152" s="195"/>
      <c r="Z152" s="195"/>
      <c r="AC152" s="115"/>
      <c r="AD152" s="192"/>
      <c r="AE152" s="193"/>
      <c r="AF152" s="193"/>
      <c r="AG152" s="195"/>
      <c r="AH152" s="195"/>
      <c r="AI152" s="195"/>
      <c r="AJ152" s="195"/>
      <c r="AK152" s="195"/>
      <c r="AL152" s="195"/>
      <c r="AM152" s="195"/>
      <c r="AN152" s="195"/>
    </row>
    <row r="153" x14ac:dyDescent="0.3">
      <c r="A153" s="115"/>
      <c r="B153" s="192"/>
      <c r="C153" s="193"/>
      <c r="D153" s="193"/>
      <c r="E153" s="195"/>
      <c r="F153" s="195"/>
      <c r="G153" s="195"/>
      <c r="H153" s="195"/>
      <c r="I153" s="195"/>
      <c r="J153" s="195"/>
      <c r="K153" s="195"/>
      <c r="L153" s="195"/>
      <c r="O153" s="115"/>
      <c r="P153" s="192"/>
      <c r="Q153" s="193"/>
      <c r="R153" s="193"/>
      <c r="S153" s="195"/>
      <c r="T153" s="195"/>
      <c r="U153" s="195"/>
      <c r="V153" s="195"/>
      <c r="W153" s="195"/>
      <c r="X153" s="195"/>
      <c r="Y153" s="195"/>
      <c r="Z153" s="195"/>
      <c r="AC153" s="115"/>
      <c r="AD153" s="192"/>
      <c r="AE153" s="193"/>
      <c r="AF153" s="193"/>
      <c r="AG153" s="195"/>
      <c r="AH153" s="195"/>
      <c r="AI153" s="195"/>
      <c r="AJ153" s="195"/>
      <c r="AK153" s="195"/>
      <c r="AL153" s="195"/>
      <c r="AM153" s="195"/>
      <c r="AN153" s="195"/>
    </row>
    <row r="154" x14ac:dyDescent="0.3">
      <c r="A154" s="115"/>
      <c r="B154" s="192"/>
      <c r="C154" s="193"/>
      <c r="D154" s="193"/>
      <c r="E154" s="195"/>
      <c r="F154" s="195"/>
      <c r="G154" s="195"/>
      <c r="H154" s="195"/>
      <c r="I154" s="195"/>
      <c r="J154" s="195"/>
      <c r="K154" s="195"/>
      <c r="L154" s="195"/>
      <c r="O154" s="115"/>
      <c r="P154" s="192"/>
      <c r="Q154" s="193"/>
      <c r="R154" s="193"/>
      <c r="S154" s="195"/>
      <c r="T154" s="195"/>
      <c r="U154" s="195"/>
      <c r="V154" s="195"/>
      <c r="W154" s="195"/>
      <c r="X154" s="195"/>
      <c r="Y154" s="195"/>
      <c r="Z154" s="195"/>
      <c r="AC154" s="115"/>
      <c r="AD154" s="192"/>
      <c r="AE154" s="193"/>
      <c r="AF154" s="193"/>
      <c r="AG154" s="195"/>
      <c r="AH154" s="195"/>
      <c r="AI154" s="195"/>
      <c r="AJ154" s="195"/>
      <c r="AK154" s="195"/>
      <c r="AL154" s="195"/>
      <c r="AM154" s="195"/>
      <c r="AN154" s="195"/>
    </row>
    <row r="155" x14ac:dyDescent="0.3">
      <c r="A155" s="115"/>
      <c r="B155" s="192"/>
      <c r="C155" s="193"/>
      <c r="D155" s="193"/>
      <c r="E155" s="195"/>
      <c r="F155" s="195"/>
      <c r="G155" s="195"/>
      <c r="H155" s="195"/>
      <c r="I155" s="195"/>
      <c r="J155" s="195"/>
      <c r="K155" s="195"/>
      <c r="L155" s="195"/>
      <c r="O155" s="115"/>
      <c r="P155" s="192"/>
      <c r="Q155" s="193"/>
      <c r="R155" s="193"/>
      <c r="S155" s="195"/>
      <c r="T155" s="195"/>
      <c r="U155" s="195"/>
      <c r="V155" s="195"/>
      <c r="W155" s="195"/>
      <c r="X155" s="195"/>
      <c r="Y155" s="195"/>
      <c r="Z155" s="195"/>
      <c r="AC155" s="115"/>
      <c r="AD155" s="192"/>
      <c r="AE155" s="193"/>
      <c r="AF155" s="193"/>
      <c r="AG155" s="195"/>
      <c r="AH155" s="195"/>
      <c r="AI155" s="195"/>
      <c r="AJ155" s="195"/>
      <c r="AK155" s="195"/>
      <c r="AL155" s="195"/>
      <c r="AM155" s="195"/>
      <c r="AN155" s="195"/>
    </row>
    <row r="156" x14ac:dyDescent="0.3">
      <c r="A156" s="115"/>
      <c r="B156" s="192"/>
      <c r="C156" s="193"/>
      <c r="D156" s="193"/>
      <c r="E156" s="195"/>
      <c r="F156" s="195"/>
      <c r="G156" s="195"/>
      <c r="H156" s="195"/>
      <c r="I156" s="195"/>
      <c r="J156" s="195"/>
      <c r="K156" s="195"/>
      <c r="L156" s="195"/>
      <c r="O156" s="115"/>
      <c r="P156" s="192"/>
      <c r="Q156" s="193"/>
      <c r="R156" s="193"/>
      <c r="S156" s="195"/>
      <c r="T156" s="195"/>
      <c r="U156" s="195"/>
      <c r="V156" s="195"/>
      <c r="W156" s="195"/>
      <c r="X156" s="195"/>
      <c r="Y156" s="195"/>
      <c r="Z156" s="195"/>
      <c r="AC156" s="115"/>
      <c r="AD156" s="192"/>
      <c r="AE156" s="193"/>
      <c r="AF156" s="193"/>
      <c r="AG156" s="195"/>
      <c r="AH156" s="195"/>
      <c r="AI156" s="195"/>
      <c r="AJ156" s="195"/>
      <c r="AK156" s="195"/>
      <c r="AL156" s="195"/>
      <c r="AM156" s="195"/>
      <c r="AN156" s="195"/>
    </row>
    <row r="157" x14ac:dyDescent="0.3">
      <c r="A157" s="115"/>
      <c r="B157" s="192"/>
      <c r="C157" s="193"/>
      <c r="D157" s="193"/>
      <c r="E157" s="195"/>
      <c r="F157" s="195"/>
      <c r="G157" s="195"/>
      <c r="H157" s="195"/>
      <c r="I157" s="195"/>
      <c r="J157" s="195"/>
      <c r="K157" s="195"/>
      <c r="L157" s="195"/>
      <c r="O157" s="115"/>
      <c r="P157" s="192"/>
      <c r="Q157" s="193"/>
      <c r="R157" s="193"/>
      <c r="S157" s="195"/>
      <c r="T157" s="195"/>
      <c r="U157" s="195"/>
      <c r="V157" s="195"/>
      <c r="W157" s="195"/>
      <c r="X157" s="195"/>
      <c r="Y157" s="195"/>
      <c r="Z157" s="195"/>
      <c r="AC157" s="115"/>
      <c r="AD157" s="192"/>
      <c r="AE157" s="193"/>
      <c r="AF157" s="193"/>
      <c r="AG157" s="195"/>
      <c r="AH157" s="195"/>
      <c r="AI157" s="195"/>
      <c r="AJ157" s="195"/>
      <c r="AK157" s="195"/>
      <c r="AL157" s="195"/>
      <c r="AM157" s="195"/>
      <c r="AN157" s="195"/>
    </row>
    <row r="158" x14ac:dyDescent="0.3">
      <c r="A158" s="115"/>
      <c r="B158" s="192"/>
      <c r="C158" s="193"/>
      <c r="D158" s="193"/>
      <c r="E158" s="195"/>
      <c r="F158" s="195"/>
      <c r="G158" s="195"/>
      <c r="H158" s="195"/>
      <c r="I158" s="195"/>
      <c r="J158" s="195"/>
      <c r="K158" s="195"/>
      <c r="L158" s="195"/>
      <c r="O158" s="115"/>
      <c r="P158" s="192"/>
      <c r="Q158" s="193"/>
      <c r="R158" s="193"/>
      <c r="S158" s="195"/>
      <c r="T158" s="195"/>
      <c r="U158" s="195"/>
      <c r="V158" s="195"/>
      <c r="W158" s="195"/>
      <c r="X158" s="195"/>
      <c r="Y158" s="195"/>
      <c r="Z158" s="195"/>
      <c r="AC158" s="115"/>
      <c r="AD158" s="192"/>
      <c r="AE158" s="193"/>
      <c r="AF158" s="193"/>
      <c r="AG158" s="195"/>
      <c r="AH158" s="195"/>
      <c r="AI158" s="195"/>
      <c r="AJ158" s="195"/>
      <c r="AK158" s="195"/>
      <c r="AL158" s="195"/>
      <c r="AM158" s="195"/>
      <c r="AN158" s="195"/>
    </row>
    <row r="159" x14ac:dyDescent="0.3">
      <c r="A159" s="115"/>
      <c r="B159" s="192"/>
      <c r="C159" s="193"/>
      <c r="D159" s="193"/>
      <c r="E159" s="195"/>
      <c r="F159" s="195"/>
      <c r="G159" s="195"/>
      <c r="H159" s="195"/>
      <c r="I159" s="195"/>
      <c r="J159" s="195"/>
      <c r="K159" s="195"/>
      <c r="L159" s="195"/>
      <c r="O159" s="115"/>
      <c r="P159" s="192"/>
      <c r="Q159" s="193"/>
      <c r="R159" s="193"/>
      <c r="S159" s="195"/>
      <c r="T159" s="195"/>
      <c r="U159" s="195"/>
      <c r="V159" s="195"/>
      <c r="W159" s="195"/>
      <c r="X159" s="195"/>
      <c r="Y159" s="195"/>
      <c r="Z159" s="195"/>
      <c r="AC159" s="115"/>
      <c r="AD159" s="192"/>
      <c r="AE159" s="193"/>
      <c r="AF159" s="193"/>
      <c r="AG159" s="195"/>
      <c r="AH159" s="195"/>
      <c r="AI159" s="195"/>
      <c r="AJ159" s="195"/>
      <c r="AK159" s="195"/>
      <c r="AL159" s="195"/>
      <c r="AM159" s="195"/>
      <c r="AN159" s="195"/>
    </row>
    <row r="160" x14ac:dyDescent="0.3">
      <c r="A160" s="115"/>
      <c r="B160" s="192"/>
      <c r="C160" s="193"/>
      <c r="D160" s="193"/>
      <c r="E160" s="195"/>
      <c r="F160" s="195"/>
      <c r="G160" s="195"/>
      <c r="H160" s="195"/>
      <c r="I160" s="195"/>
      <c r="J160" s="195"/>
      <c r="K160" s="195"/>
      <c r="L160" s="195"/>
      <c r="O160" s="115"/>
      <c r="P160" s="192"/>
      <c r="Q160" s="193"/>
      <c r="R160" s="193"/>
      <c r="S160" s="195"/>
      <c r="T160" s="195"/>
      <c r="U160" s="195"/>
      <c r="V160" s="195"/>
      <c r="W160" s="195"/>
      <c r="X160" s="195"/>
      <c r="Y160" s="195"/>
      <c r="Z160" s="195"/>
      <c r="AC160" s="115"/>
      <c r="AD160" s="192"/>
      <c r="AE160" s="193"/>
      <c r="AF160" s="193"/>
      <c r="AG160" s="195"/>
      <c r="AH160" s="195"/>
      <c r="AI160" s="195"/>
      <c r="AJ160" s="195"/>
      <c r="AK160" s="195"/>
      <c r="AL160" s="195"/>
      <c r="AM160" s="195"/>
      <c r="AN160" s="195"/>
    </row>
    <row r="161" x14ac:dyDescent="0.3">
      <c r="A161" s="115"/>
      <c r="B161" s="192"/>
      <c r="C161" s="193"/>
      <c r="D161" s="193"/>
      <c r="E161" s="195"/>
      <c r="F161" s="195"/>
      <c r="G161" s="195"/>
      <c r="H161" s="195"/>
      <c r="I161" s="195"/>
      <c r="J161" s="195"/>
      <c r="K161" s="195"/>
      <c r="L161" s="195"/>
      <c r="O161" s="115"/>
      <c r="P161" s="192"/>
      <c r="Q161" s="193"/>
      <c r="R161" s="193"/>
      <c r="S161" s="195"/>
      <c r="T161" s="195"/>
      <c r="U161" s="195"/>
      <c r="V161" s="195"/>
      <c r="W161" s="195"/>
      <c r="X161" s="195"/>
      <c r="Y161" s="195"/>
      <c r="Z161" s="195"/>
      <c r="AC161" s="115"/>
      <c r="AD161" s="192"/>
      <c r="AE161" s="193"/>
      <c r="AF161" s="193"/>
      <c r="AG161" s="195"/>
      <c r="AH161" s="195"/>
      <c r="AI161" s="195"/>
      <c r="AJ161" s="195"/>
      <c r="AK161" s="195"/>
      <c r="AL161" s="195"/>
      <c r="AM161" s="195"/>
      <c r="AN161" s="195"/>
    </row>
    <row r="162" x14ac:dyDescent="0.3">
      <c r="A162" s="115"/>
      <c r="B162" s="192"/>
      <c r="C162" s="193"/>
      <c r="D162" s="193"/>
      <c r="E162" s="195"/>
      <c r="F162" s="195"/>
      <c r="G162" s="195"/>
      <c r="H162" s="195"/>
      <c r="I162" s="195"/>
      <c r="J162" s="195"/>
      <c r="K162" s="195"/>
      <c r="L162" s="195"/>
      <c r="O162" s="115"/>
      <c r="P162" s="192"/>
      <c r="Q162" s="193"/>
      <c r="R162" s="193"/>
      <c r="S162" s="195"/>
      <c r="T162" s="195"/>
      <c r="U162" s="195"/>
      <c r="V162" s="195"/>
      <c r="W162" s="195"/>
      <c r="X162" s="195"/>
      <c r="Y162" s="195"/>
      <c r="Z162" s="195"/>
      <c r="AC162" s="115"/>
      <c r="AD162" s="192"/>
      <c r="AE162" s="193"/>
      <c r="AF162" s="193"/>
      <c r="AG162" s="195"/>
      <c r="AH162" s="195"/>
      <c r="AI162" s="195"/>
      <c r="AJ162" s="195"/>
      <c r="AK162" s="195"/>
      <c r="AL162" s="195"/>
      <c r="AM162" s="195"/>
      <c r="AN162" s="195"/>
    </row>
    <row r="163" x14ac:dyDescent="0.3">
      <c r="A163" s="115"/>
      <c r="B163" s="192"/>
      <c r="C163" s="193"/>
      <c r="D163" s="193"/>
      <c r="E163" s="195"/>
      <c r="F163" s="195"/>
      <c r="G163" s="195"/>
      <c r="H163" s="195"/>
      <c r="I163" s="195"/>
      <c r="J163" s="195"/>
      <c r="K163" s="195"/>
      <c r="L163" s="195"/>
      <c r="O163" s="115"/>
      <c r="P163" s="192"/>
      <c r="Q163" s="193"/>
      <c r="R163" s="193"/>
      <c r="S163" s="195"/>
      <c r="T163" s="195"/>
      <c r="U163" s="195"/>
      <c r="V163" s="195"/>
      <c r="W163" s="195"/>
      <c r="X163" s="195"/>
      <c r="Y163" s="195"/>
      <c r="Z163" s="195"/>
      <c r="AC163" s="115"/>
      <c r="AD163" s="192"/>
      <c r="AE163" s="193"/>
      <c r="AF163" s="193"/>
      <c r="AG163" s="195"/>
      <c r="AH163" s="195"/>
      <c r="AI163" s="195"/>
      <c r="AJ163" s="195"/>
      <c r="AK163" s="195"/>
      <c r="AL163" s="195"/>
      <c r="AM163" s="195"/>
      <c r="AN163" s="195"/>
    </row>
    <row r="164" x14ac:dyDescent="0.3">
      <c r="A164" s="115"/>
      <c r="B164" s="192"/>
      <c r="C164" s="193"/>
      <c r="D164" s="193"/>
      <c r="E164" s="195"/>
      <c r="F164" s="195"/>
      <c r="G164" s="195"/>
      <c r="H164" s="195"/>
      <c r="I164" s="195"/>
      <c r="J164" s="195"/>
      <c r="K164" s="195"/>
      <c r="L164" s="195"/>
      <c r="O164" s="115"/>
      <c r="P164" s="192"/>
      <c r="Q164" s="193"/>
      <c r="R164" s="193"/>
      <c r="S164" s="195"/>
      <c r="T164" s="195"/>
      <c r="U164" s="195"/>
      <c r="V164" s="195"/>
      <c r="W164" s="195"/>
      <c r="X164" s="195"/>
      <c r="Y164" s="195"/>
      <c r="Z164" s="195"/>
      <c r="AC164" s="115"/>
      <c r="AD164" s="192"/>
      <c r="AE164" s="193"/>
      <c r="AF164" s="193"/>
      <c r="AG164" s="195"/>
      <c r="AH164" s="195"/>
      <c r="AI164" s="195"/>
      <c r="AJ164" s="195"/>
      <c r="AK164" s="195"/>
      <c r="AL164" s="195"/>
      <c r="AM164" s="195"/>
      <c r="AN164" s="195"/>
    </row>
    <row r="165" x14ac:dyDescent="0.3">
      <c r="A165" s="115"/>
      <c r="B165" s="192"/>
      <c r="C165" s="193"/>
      <c r="D165" s="193"/>
      <c r="E165" s="195"/>
      <c r="F165" s="195"/>
      <c r="G165" s="195"/>
      <c r="H165" s="195"/>
      <c r="I165" s="195"/>
      <c r="J165" s="195"/>
      <c r="K165" s="195"/>
      <c r="L165" s="195"/>
      <c r="O165" s="115"/>
      <c r="P165" s="192"/>
      <c r="Q165" s="193"/>
      <c r="R165" s="193"/>
      <c r="S165" s="195"/>
      <c r="T165" s="195"/>
      <c r="U165" s="195"/>
      <c r="V165" s="195"/>
      <c r="W165" s="195"/>
      <c r="X165" s="195"/>
      <c r="Y165" s="195"/>
      <c r="Z165" s="195"/>
      <c r="AC165" s="115"/>
      <c r="AD165" s="192"/>
      <c r="AE165" s="193"/>
      <c r="AF165" s="193"/>
      <c r="AG165" s="195"/>
      <c r="AH165" s="195"/>
      <c r="AI165" s="195"/>
      <c r="AJ165" s="195"/>
      <c r="AK165" s="195"/>
      <c r="AL165" s="195"/>
      <c r="AM165" s="195"/>
      <c r="AN165" s="195"/>
    </row>
    <row r="166" x14ac:dyDescent="0.3">
      <c r="A166" s="115"/>
      <c r="B166" s="192"/>
      <c r="C166" s="193"/>
      <c r="D166" s="193"/>
      <c r="E166" s="195"/>
      <c r="F166" s="195"/>
      <c r="G166" s="195"/>
      <c r="H166" s="195"/>
      <c r="I166" s="195"/>
      <c r="J166" s="195"/>
      <c r="K166" s="195"/>
      <c r="L166" s="195"/>
      <c r="O166" s="115"/>
      <c r="P166" s="192"/>
      <c r="Q166" s="193"/>
      <c r="R166" s="193"/>
      <c r="S166" s="195"/>
      <c r="T166" s="195"/>
      <c r="U166" s="195"/>
      <c r="V166" s="195"/>
      <c r="W166" s="195"/>
      <c r="X166" s="195"/>
      <c r="Y166" s="195"/>
      <c r="Z166" s="195"/>
      <c r="AC166" s="115"/>
      <c r="AD166" s="192"/>
      <c r="AE166" s="193"/>
      <c r="AF166" s="193"/>
      <c r="AG166" s="195"/>
      <c r="AH166" s="195"/>
      <c r="AI166" s="195"/>
      <c r="AJ166" s="195"/>
      <c r="AK166" s="195"/>
      <c r="AL166" s="195"/>
      <c r="AM166" s="195"/>
      <c r="AN166" s="195"/>
    </row>
    <row r="167" x14ac:dyDescent="0.3">
      <c r="A167" s="115"/>
      <c r="B167" s="192"/>
      <c r="C167" s="193"/>
      <c r="D167" s="193"/>
      <c r="E167" s="195"/>
      <c r="F167" s="195"/>
      <c r="G167" s="195"/>
      <c r="H167" s="195"/>
      <c r="I167" s="195"/>
      <c r="J167" s="195"/>
      <c r="K167" s="195"/>
      <c r="L167" s="195"/>
      <c r="O167" s="115"/>
      <c r="P167" s="192"/>
      <c r="Q167" s="193"/>
      <c r="R167" s="193"/>
      <c r="S167" s="195"/>
      <c r="T167" s="195"/>
      <c r="U167" s="195"/>
      <c r="V167" s="195"/>
      <c r="W167" s="195"/>
      <c r="X167" s="195"/>
      <c r="Y167" s="195"/>
      <c r="Z167" s="195"/>
      <c r="AC167" s="115"/>
      <c r="AD167" s="192"/>
      <c r="AE167" s="193"/>
      <c r="AF167" s="193"/>
      <c r="AG167" s="195"/>
      <c r="AH167" s="195"/>
      <c r="AI167" s="195"/>
      <c r="AJ167" s="195"/>
      <c r="AK167" s="195"/>
      <c r="AL167" s="195"/>
      <c r="AM167" s="195"/>
      <c r="AN167" s="195"/>
    </row>
    <row r="168" x14ac:dyDescent="0.3">
      <c r="A168" s="115"/>
      <c r="B168" s="192"/>
      <c r="C168" s="193"/>
      <c r="D168" s="193"/>
      <c r="E168" s="195"/>
      <c r="F168" s="195"/>
      <c r="G168" s="195"/>
      <c r="H168" s="195"/>
      <c r="I168" s="195"/>
      <c r="J168" s="195"/>
      <c r="K168" s="195"/>
      <c r="L168" s="195"/>
      <c r="O168" s="115"/>
      <c r="P168" s="192"/>
      <c r="Q168" s="193"/>
      <c r="R168" s="193"/>
      <c r="S168" s="195"/>
      <c r="T168" s="195"/>
      <c r="U168" s="195"/>
      <c r="V168" s="195"/>
      <c r="W168" s="195"/>
      <c r="X168" s="195"/>
      <c r="Y168" s="195"/>
      <c r="Z168" s="195"/>
      <c r="AC168" s="115"/>
      <c r="AD168" s="192"/>
      <c r="AE168" s="193"/>
      <c r="AF168" s="193"/>
      <c r="AG168" s="195"/>
      <c r="AH168" s="195"/>
      <c r="AI168" s="195"/>
      <c r="AJ168" s="195"/>
      <c r="AK168" s="195"/>
      <c r="AL168" s="195"/>
      <c r="AM168" s="195"/>
      <c r="AN168" s="195"/>
    </row>
    <row r="169" x14ac:dyDescent="0.3">
      <c r="A169" s="115"/>
      <c r="B169" s="192"/>
      <c r="C169" s="193"/>
      <c r="D169" s="193"/>
      <c r="E169" s="195"/>
      <c r="F169" s="195"/>
      <c r="G169" s="195"/>
      <c r="H169" s="195"/>
      <c r="I169" s="195"/>
      <c r="J169" s="195"/>
      <c r="K169" s="195"/>
      <c r="L169" s="195"/>
      <c r="O169" s="115"/>
      <c r="P169" s="192"/>
      <c r="Q169" s="193"/>
      <c r="R169" s="193"/>
      <c r="S169" s="195"/>
      <c r="T169" s="195"/>
      <c r="U169" s="195"/>
      <c r="V169" s="195"/>
      <c r="W169" s="195"/>
      <c r="X169" s="195"/>
      <c r="Y169" s="195"/>
      <c r="Z169" s="195"/>
      <c r="AC169" s="115"/>
      <c r="AD169" s="192"/>
      <c r="AE169" s="193"/>
      <c r="AF169" s="193"/>
      <c r="AG169" s="195"/>
      <c r="AH169" s="195"/>
      <c r="AI169" s="195"/>
      <c r="AJ169" s="195"/>
      <c r="AK169" s="195"/>
      <c r="AL169" s="195"/>
      <c r="AM169" s="195"/>
      <c r="AN169" s="195"/>
    </row>
    <row r="170" x14ac:dyDescent="0.3">
      <c r="A170" s="115"/>
      <c r="B170" s="192"/>
      <c r="C170" s="193"/>
      <c r="D170" s="193"/>
      <c r="E170" s="195"/>
      <c r="F170" s="195"/>
      <c r="G170" s="195"/>
      <c r="H170" s="195"/>
      <c r="I170" s="195"/>
      <c r="J170" s="195"/>
      <c r="K170" s="195"/>
      <c r="L170" s="195"/>
      <c r="O170" s="115"/>
      <c r="P170" s="192"/>
      <c r="Q170" s="193"/>
      <c r="R170" s="193"/>
      <c r="S170" s="195"/>
      <c r="T170" s="195"/>
      <c r="U170" s="195"/>
      <c r="V170" s="195"/>
      <c r="W170" s="195"/>
      <c r="X170" s="195"/>
      <c r="Y170" s="195"/>
      <c r="Z170" s="195"/>
      <c r="AC170" s="115"/>
      <c r="AD170" s="192"/>
      <c r="AE170" s="193"/>
      <c r="AF170" s="193"/>
      <c r="AG170" s="195"/>
      <c r="AH170" s="195"/>
      <c r="AI170" s="195"/>
      <c r="AJ170" s="195"/>
      <c r="AK170" s="195"/>
      <c r="AL170" s="195"/>
      <c r="AM170" s="195"/>
      <c r="AN170" s="195"/>
    </row>
    <row r="171" x14ac:dyDescent="0.3">
      <c r="A171" s="115"/>
      <c r="B171" s="192"/>
      <c r="C171" s="193"/>
      <c r="D171" s="193"/>
      <c r="E171" s="195"/>
      <c r="F171" s="195"/>
      <c r="G171" s="195"/>
      <c r="H171" s="195"/>
      <c r="I171" s="195"/>
      <c r="J171" s="195"/>
      <c r="K171" s="195"/>
      <c r="L171" s="195"/>
      <c r="O171" s="115"/>
      <c r="P171" s="192"/>
      <c r="Q171" s="193"/>
      <c r="R171" s="193"/>
      <c r="S171" s="195"/>
      <c r="T171" s="195"/>
      <c r="U171" s="195"/>
      <c r="V171" s="195"/>
      <c r="W171" s="195"/>
      <c r="X171" s="195"/>
      <c r="Y171" s="195"/>
      <c r="Z171" s="195"/>
      <c r="AC171" s="115"/>
      <c r="AD171" s="192"/>
      <c r="AE171" s="193"/>
      <c r="AF171" s="193"/>
      <c r="AG171" s="195"/>
      <c r="AH171" s="195"/>
      <c r="AI171" s="195"/>
      <c r="AJ171" s="195"/>
      <c r="AK171" s="195"/>
      <c r="AL171" s="195"/>
      <c r="AM171" s="195"/>
      <c r="AN171" s="195"/>
    </row>
    <row r="172" x14ac:dyDescent="0.3">
      <c r="A172" s="115"/>
      <c r="B172" s="192"/>
      <c r="C172" s="193"/>
      <c r="D172" s="193"/>
      <c r="E172" s="195"/>
      <c r="F172" s="195"/>
      <c r="G172" s="195"/>
      <c r="H172" s="195"/>
      <c r="I172" s="195"/>
      <c r="J172" s="195"/>
      <c r="K172" s="195"/>
      <c r="L172" s="195"/>
      <c r="O172" s="115"/>
      <c r="P172" s="192"/>
      <c r="Q172" s="193"/>
      <c r="R172" s="193"/>
      <c r="S172" s="195"/>
      <c r="T172" s="195"/>
      <c r="U172" s="195"/>
      <c r="V172" s="195"/>
      <c r="W172" s="195"/>
      <c r="X172" s="195"/>
      <c r="Y172" s="195"/>
      <c r="Z172" s="195"/>
      <c r="AC172" s="115"/>
      <c r="AD172" s="192"/>
      <c r="AE172" s="193"/>
      <c r="AF172" s="193"/>
      <c r="AG172" s="195"/>
      <c r="AH172" s="195"/>
      <c r="AI172" s="195"/>
      <c r="AJ172" s="195"/>
      <c r="AK172" s="195"/>
      <c r="AL172" s="195"/>
      <c r="AM172" s="195"/>
      <c r="AN172" s="195"/>
    </row>
    <row r="173" x14ac:dyDescent="0.3">
      <c r="A173" s="115"/>
      <c r="B173" s="192"/>
      <c r="C173" s="193"/>
      <c r="D173" s="193"/>
      <c r="E173" s="195"/>
      <c r="F173" s="195"/>
      <c r="G173" s="195"/>
      <c r="H173" s="195"/>
      <c r="I173" s="195"/>
      <c r="J173" s="195"/>
      <c r="K173" s="195"/>
      <c r="L173" s="195"/>
      <c r="O173" s="115"/>
      <c r="P173" s="192"/>
      <c r="Q173" s="193"/>
      <c r="R173" s="193"/>
      <c r="S173" s="195"/>
      <c r="T173" s="195"/>
      <c r="U173" s="195"/>
      <c r="V173" s="195"/>
      <c r="W173" s="195"/>
      <c r="X173" s="195"/>
      <c r="Y173" s="195"/>
      <c r="Z173" s="195"/>
      <c r="AC173" s="115"/>
      <c r="AD173" s="192"/>
      <c r="AE173" s="193"/>
      <c r="AF173" s="193"/>
      <c r="AG173" s="195"/>
      <c r="AH173" s="195"/>
      <c r="AI173" s="195"/>
      <c r="AJ173" s="195"/>
      <c r="AK173" s="195"/>
      <c r="AL173" s="195"/>
      <c r="AM173" s="195"/>
      <c r="AN173" s="195"/>
    </row>
    <row r="174" x14ac:dyDescent="0.3">
      <c r="A174" s="115"/>
      <c r="B174" s="192"/>
      <c r="C174" s="193"/>
      <c r="D174" s="193"/>
      <c r="E174" s="195"/>
      <c r="F174" s="195"/>
      <c r="G174" s="195"/>
      <c r="H174" s="195"/>
      <c r="I174" s="195"/>
      <c r="J174" s="195"/>
      <c r="K174" s="195"/>
      <c r="L174" s="195"/>
      <c r="O174" s="115"/>
      <c r="P174" s="192"/>
      <c r="Q174" s="193"/>
      <c r="R174" s="193"/>
      <c r="S174" s="195"/>
      <c r="T174" s="195"/>
      <c r="U174" s="195"/>
      <c r="V174" s="195"/>
      <c r="W174" s="195"/>
      <c r="X174" s="195"/>
      <c r="Y174" s="195"/>
      <c r="Z174" s="195"/>
      <c r="AC174" s="115"/>
      <c r="AD174" s="192"/>
      <c r="AE174" s="193"/>
      <c r="AF174" s="193"/>
      <c r="AG174" s="195"/>
      <c r="AH174" s="195"/>
      <c r="AI174" s="195"/>
      <c r="AJ174" s="195"/>
      <c r="AK174" s="195"/>
      <c r="AL174" s="195"/>
      <c r="AM174" s="195"/>
      <c r="AN174" s="195"/>
    </row>
    <row r="175" x14ac:dyDescent="0.3">
      <c r="A175" s="115"/>
      <c r="B175" s="192"/>
      <c r="C175" s="193"/>
      <c r="D175" s="193"/>
      <c r="E175" s="195"/>
      <c r="F175" s="195"/>
      <c r="G175" s="195"/>
      <c r="H175" s="195"/>
      <c r="I175" s="195"/>
      <c r="J175" s="195"/>
      <c r="K175" s="195"/>
      <c r="L175" s="195"/>
      <c r="O175" s="115"/>
      <c r="P175" s="192"/>
      <c r="Q175" s="193"/>
      <c r="R175" s="193"/>
      <c r="S175" s="195"/>
      <c r="T175" s="195"/>
      <c r="U175" s="195"/>
      <c r="V175" s="195"/>
      <c r="W175" s="195"/>
      <c r="X175" s="195"/>
      <c r="Y175" s="195"/>
      <c r="Z175" s="195"/>
      <c r="AC175" s="115"/>
      <c r="AD175" s="192"/>
      <c r="AE175" s="193"/>
      <c r="AF175" s="193"/>
      <c r="AG175" s="195"/>
      <c r="AH175" s="195"/>
      <c r="AI175" s="195"/>
      <c r="AJ175" s="195"/>
      <c r="AK175" s="195"/>
      <c r="AL175" s="195"/>
      <c r="AM175" s="195"/>
      <c r="AN175" s="195"/>
    </row>
    <row r="176" x14ac:dyDescent="0.3">
      <c r="A176" s="115"/>
      <c r="B176" s="192"/>
      <c r="C176" s="193"/>
      <c r="D176" s="193"/>
      <c r="E176" s="195"/>
      <c r="F176" s="195"/>
      <c r="G176" s="195"/>
      <c r="H176" s="195"/>
      <c r="I176" s="195"/>
      <c r="J176" s="195"/>
      <c r="K176" s="195"/>
      <c r="L176" s="195"/>
      <c r="O176" s="115"/>
      <c r="P176" s="192"/>
      <c r="Q176" s="193"/>
      <c r="R176" s="193"/>
      <c r="S176" s="195"/>
      <c r="T176" s="195"/>
      <c r="U176" s="195"/>
      <c r="V176" s="195"/>
      <c r="W176" s="195"/>
      <c r="X176" s="195"/>
      <c r="Y176" s="195"/>
      <c r="Z176" s="195"/>
      <c r="AC176" s="115"/>
      <c r="AD176" s="192"/>
      <c r="AE176" s="193"/>
      <c r="AF176" s="193"/>
      <c r="AG176" s="195"/>
      <c r="AH176" s="195"/>
      <c r="AI176" s="195"/>
      <c r="AJ176" s="195"/>
      <c r="AK176" s="195"/>
      <c r="AL176" s="195"/>
      <c r="AM176" s="195"/>
      <c r="AN176" s="195"/>
    </row>
    <row r="177" x14ac:dyDescent="0.3">
      <c r="A177" s="115"/>
      <c r="B177" s="192"/>
      <c r="C177" s="193"/>
      <c r="D177" s="193"/>
      <c r="E177" s="195"/>
      <c r="F177" s="195"/>
      <c r="G177" s="195"/>
      <c r="H177" s="195"/>
      <c r="I177" s="195"/>
      <c r="J177" s="195"/>
      <c r="K177" s="195"/>
      <c r="L177" s="195"/>
      <c r="O177" s="115"/>
      <c r="P177" s="192"/>
      <c r="Q177" s="193"/>
      <c r="R177" s="193"/>
      <c r="S177" s="195"/>
      <c r="T177" s="195"/>
      <c r="U177" s="195"/>
      <c r="V177" s="195"/>
      <c r="W177" s="195"/>
      <c r="X177" s="195"/>
      <c r="Y177" s="195"/>
      <c r="Z177" s="195"/>
      <c r="AC177" s="115"/>
      <c r="AD177" s="192"/>
      <c r="AE177" s="193"/>
      <c r="AF177" s="193"/>
      <c r="AG177" s="195"/>
      <c r="AH177" s="195"/>
      <c r="AI177" s="195"/>
      <c r="AJ177" s="195"/>
      <c r="AK177" s="195"/>
      <c r="AL177" s="195"/>
      <c r="AM177" s="195"/>
      <c r="AN177" s="195"/>
    </row>
    <row r="178" x14ac:dyDescent="0.3">
      <c r="A178" s="115"/>
      <c r="B178" s="192"/>
      <c r="C178" s="193"/>
      <c r="D178" s="193"/>
      <c r="E178" s="195"/>
      <c r="F178" s="195"/>
      <c r="G178" s="195"/>
      <c r="H178" s="195"/>
      <c r="I178" s="195"/>
      <c r="J178" s="195"/>
      <c r="K178" s="195"/>
      <c r="L178" s="195"/>
      <c r="O178" s="115"/>
      <c r="P178" s="192"/>
      <c r="Q178" s="193"/>
      <c r="R178" s="193"/>
      <c r="S178" s="195"/>
      <c r="T178" s="195"/>
      <c r="U178" s="195"/>
      <c r="V178" s="195"/>
      <c r="W178" s="195"/>
      <c r="X178" s="195"/>
      <c r="Y178" s="195"/>
      <c r="Z178" s="195"/>
      <c r="AC178" s="115"/>
      <c r="AD178" s="192"/>
      <c r="AE178" s="193"/>
      <c r="AF178" s="193"/>
      <c r="AG178" s="195"/>
      <c r="AH178" s="195"/>
      <c r="AI178" s="195"/>
      <c r="AJ178" s="195"/>
      <c r="AK178" s="195"/>
      <c r="AL178" s="195"/>
      <c r="AM178" s="195"/>
      <c r="AN178" s="195"/>
    </row>
    <row r="179" x14ac:dyDescent="0.3">
      <c r="A179" s="115"/>
      <c r="B179" s="192"/>
      <c r="C179" s="193"/>
      <c r="D179" s="193"/>
      <c r="E179" s="195"/>
      <c r="F179" s="195"/>
      <c r="G179" s="195"/>
      <c r="H179" s="195"/>
      <c r="I179" s="195"/>
      <c r="J179" s="195"/>
      <c r="K179" s="195"/>
      <c r="L179" s="195"/>
      <c r="O179" s="115"/>
      <c r="P179" s="192"/>
      <c r="Q179" s="193"/>
      <c r="R179" s="193"/>
      <c r="S179" s="195"/>
      <c r="T179" s="195"/>
      <c r="U179" s="195"/>
      <c r="V179" s="195"/>
      <c r="W179" s="195"/>
      <c r="X179" s="195"/>
      <c r="Y179" s="195"/>
      <c r="Z179" s="195"/>
      <c r="AC179" s="115"/>
      <c r="AD179" s="192"/>
      <c r="AE179" s="193"/>
      <c r="AF179" s="193"/>
      <c r="AG179" s="195"/>
      <c r="AH179" s="195"/>
      <c r="AI179" s="195"/>
      <c r="AJ179" s="195"/>
      <c r="AK179" s="195"/>
      <c r="AL179" s="195"/>
      <c r="AM179" s="195"/>
      <c r="AN179" s="195"/>
    </row>
    <row r="180" x14ac:dyDescent="0.3">
      <c r="A180" s="115"/>
      <c r="B180" s="192"/>
      <c r="C180" s="193"/>
      <c r="D180" s="193"/>
      <c r="E180" s="195"/>
      <c r="F180" s="195"/>
      <c r="G180" s="195"/>
      <c r="H180" s="195"/>
      <c r="I180" s="195"/>
      <c r="J180" s="195"/>
      <c r="K180" s="195"/>
      <c r="L180" s="195"/>
      <c r="O180" s="115"/>
      <c r="P180" s="192"/>
      <c r="Q180" s="193"/>
      <c r="R180" s="193"/>
      <c r="S180" s="195"/>
      <c r="T180" s="195"/>
      <c r="U180" s="195"/>
      <c r="V180" s="195"/>
      <c r="W180" s="195"/>
      <c r="X180" s="195"/>
      <c r="Y180" s="195"/>
      <c r="Z180" s="195"/>
      <c r="AC180" s="115"/>
      <c r="AD180" s="192"/>
      <c r="AE180" s="193"/>
      <c r="AF180" s="193"/>
      <c r="AG180" s="195"/>
      <c r="AH180" s="195"/>
      <c r="AI180" s="195"/>
      <c r="AJ180" s="195"/>
      <c r="AK180" s="195"/>
      <c r="AL180" s="195"/>
      <c r="AM180" s="195"/>
      <c r="AN180" s="195"/>
    </row>
    <row r="181" x14ac:dyDescent="0.3">
      <c r="A181" s="115"/>
      <c r="B181" s="192"/>
      <c r="C181" s="193"/>
      <c r="D181" s="193"/>
      <c r="E181" s="195"/>
      <c r="F181" s="195"/>
      <c r="G181" s="195"/>
      <c r="H181" s="195"/>
      <c r="I181" s="195"/>
      <c r="J181" s="195"/>
      <c r="K181" s="195"/>
      <c r="L181" s="195"/>
      <c r="O181" s="115"/>
      <c r="P181" s="192"/>
      <c r="Q181" s="193"/>
      <c r="R181" s="193"/>
      <c r="S181" s="195"/>
      <c r="T181" s="195"/>
      <c r="U181" s="195"/>
      <c r="V181" s="195"/>
      <c r="W181" s="195"/>
      <c r="X181" s="195"/>
      <c r="Y181" s="195"/>
      <c r="Z181" s="195"/>
      <c r="AC181" s="115"/>
      <c r="AD181" s="192"/>
      <c r="AE181" s="193"/>
      <c r="AF181" s="193"/>
      <c r="AG181" s="195"/>
      <c r="AH181" s="195"/>
      <c r="AI181" s="195"/>
      <c r="AJ181" s="195"/>
      <c r="AK181" s="195"/>
      <c r="AL181" s="195"/>
      <c r="AM181" s="195"/>
      <c r="AN181" s="195"/>
    </row>
    <row r="182" x14ac:dyDescent="0.3">
      <c r="A182" s="115"/>
      <c r="B182" s="192"/>
      <c r="C182" s="193"/>
      <c r="D182" s="193"/>
      <c r="E182" s="195"/>
      <c r="F182" s="195"/>
      <c r="G182" s="195"/>
      <c r="H182" s="195"/>
      <c r="I182" s="195"/>
      <c r="J182" s="195"/>
      <c r="K182" s="195"/>
      <c r="L182" s="195"/>
      <c r="O182" s="115"/>
      <c r="P182" s="192"/>
      <c r="Q182" s="193"/>
      <c r="R182" s="193"/>
      <c r="S182" s="195"/>
      <c r="T182" s="195"/>
      <c r="U182" s="195"/>
      <c r="V182" s="195"/>
      <c r="W182" s="195"/>
      <c r="X182" s="195"/>
      <c r="Y182" s="195"/>
      <c r="Z182" s="195"/>
      <c r="AC182" s="115"/>
      <c r="AD182" s="192"/>
      <c r="AE182" s="193"/>
      <c r="AF182" s="193"/>
      <c r="AG182" s="195"/>
      <c r="AH182" s="195"/>
      <c r="AI182" s="195"/>
      <c r="AJ182" s="195"/>
      <c r="AK182" s="195"/>
      <c r="AL182" s="195"/>
      <c r="AM182" s="195"/>
      <c r="AN182" s="195"/>
    </row>
    <row r="183" x14ac:dyDescent="0.3">
      <c r="A183" s="115"/>
      <c r="B183" s="192"/>
      <c r="C183" s="193"/>
      <c r="D183" s="193"/>
      <c r="E183" s="195"/>
      <c r="F183" s="195"/>
      <c r="G183" s="195"/>
      <c r="H183" s="195"/>
      <c r="I183" s="195"/>
      <c r="J183" s="195"/>
      <c r="K183" s="195"/>
      <c r="L183" s="195"/>
      <c r="O183" s="115"/>
      <c r="P183" s="192"/>
      <c r="Q183" s="193"/>
      <c r="R183" s="193"/>
      <c r="S183" s="195"/>
      <c r="T183" s="195"/>
      <c r="U183" s="195"/>
      <c r="V183" s="195"/>
      <c r="W183" s="195"/>
      <c r="X183" s="195"/>
      <c r="Y183" s="195"/>
      <c r="Z183" s="195"/>
      <c r="AC183" s="115"/>
      <c r="AD183" s="192"/>
      <c r="AE183" s="193"/>
      <c r="AF183" s="193"/>
      <c r="AG183" s="195"/>
      <c r="AH183" s="195"/>
      <c r="AI183" s="195"/>
      <c r="AJ183" s="195"/>
      <c r="AK183" s="195"/>
      <c r="AL183" s="195"/>
      <c r="AM183" s="195"/>
      <c r="AN183" s="195"/>
    </row>
    <row r="184" x14ac:dyDescent="0.3">
      <c r="A184" s="115"/>
      <c r="B184" s="192"/>
      <c r="C184" s="193"/>
      <c r="D184" s="193"/>
      <c r="E184" s="195"/>
      <c r="F184" s="195"/>
      <c r="G184" s="195"/>
      <c r="H184" s="195"/>
      <c r="I184" s="195"/>
      <c r="J184" s="195"/>
      <c r="K184" s="195"/>
      <c r="L184" s="195"/>
      <c r="O184" s="115"/>
      <c r="P184" s="192"/>
      <c r="Q184" s="193"/>
      <c r="R184" s="193"/>
      <c r="S184" s="195"/>
      <c r="T184" s="195"/>
      <c r="U184" s="195"/>
      <c r="V184" s="195"/>
      <c r="W184" s="195"/>
      <c r="X184" s="195"/>
      <c r="Y184" s="195"/>
      <c r="Z184" s="195"/>
      <c r="AC184" s="115"/>
      <c r="AD184" s="192"/>
      <c r="AE184" s="193"/>
      <c r="AF184" s="193"/>
      <c r="AG184" s="195"/>
      <c r="AH184" s="195"/>
      <c r="AI184" s="195"/>
      <c r="AJ184" s="195"/>
      <c r="AK184" s="195"/>
      <c r="AL184" s="195"/>
      <c r="AM184" s="195"/>
      <c r="AN184" s="195"/>
    </row>
    <row r="185" x14ac:dyDescent="0.3">
      <c r="A185" s="115"/>
      <c r="B185" s="192"/>
      <c r="C185" s="193"/>
      <c r="D185" s="193"/>
      <c r="E185" s="195"/>
      <c r="F185" s="195"/>
      <c r="G185" s="195"/>
      <c r="H185" s="195"/>
      <c r="I185" s="195"/>
      <c r="J185" s="195"/>
      <c r="K185" s="195"/>
      <c r="L185" s="195"/>
      <c r="O185" s="115"/>
      <c r="P185" s="192"/>
      <c r="Q185" s="193"/>
      <c r="R185" s="193"/>
      <c r="S185" s="195"/>
      <c r="T185" s="195"/>
      <c r="U185" s="195"/>
      <c r="V185" s="195"/>
      <c r="W185" s="195"/>
      <c r="X185" s="195"/>
      <c r="Y185" s="195"/>
      <c r="Z185" s="195"/>
      <c r="AC185" s="115"/>
      <c r="AD185" s="192"/>
      <c r="AE185" s="193"/>
      <c r="AF185" s="193"/>
      <c r="AG185" s="195"/>
      <c r="AH185" s="195"/>
      <c r="AI185" s="195"/>
      <c r="AJ185" s="195"/>
      <c r="AK185" s="195"/>
      <c r="AL185" s="195"/>
      <c r="AM185" s="195"/>
      <c r="AN185" s="195"/>
    </row>
    <row r="186" x14ac:dyDescent="0.3">
      <c r="A186" s="115"/>
      <c r="B186" s="192"/>
      <c r="C186" s="193"/>
      <c r="D186" s="193"/>
      <c r="E186" s="195"/>
      <c r="F186" s="195"/>
      <c r="G186" s="195"/>
      <c r="H186" s="195"/>
      <c r="I186" s="195"/>
      <c r="J186" s="195"/>
      <c r="K186" s="195"/>
      <c r="L186" s="195"/>
      <c r="O186" s="115"/>
      <c r="P186" s="192"/>
      <c r="Q186" s="193"/>
      <c r="R186" s="193"/>
      <c r="S186" s="195"/>
      <c r="T186" s="195"/>
      <c r="U186" s="195"/>
      <c r="V186" s="195"/>
      <c r="W186" s="195"/>
      <c r="X186" s="195"/>
      <c r="Y186" s="195"/>
      <c r="Z186" s="195"/>
      <c r="AC186" s="115"/>
      <c r="AD186" s="192"/>
      <c r="AE186" s="193"/>
      <c r="AF186" s="193"/>
      <c r="AG186" s="195"/>
      <c r="AH186" s="195"/>
      <c r="AI186" s="195"/>
      <c r="AJ186" s="195"/>
      <c r="AK186" s="195"/>
      <c r="AL186" s="195"/>
      <c r="AM186" s="195"/>
      <c r="AN186" s="195"/>
    </row>
    <row r="187" x14ac:dyDescent="0.3">
      <c r="A187" s="115"/>
      <c r="B187" s="192"/>
      <c r="C187" s="193"/>
      <c r="D187" s="193"/>
      <c r="E187" s="195"/>
      <c r="F187" s="195"/>
      <c r="G187" s="195"/>
      <c r="H187" s="195"/>
      <c r="I187" s="195"/>
      <c r="J187" s="195"/>
      <c r="K187" s="195"/>
      <c r="L187" s="195"/>
      <c r="O187" s="115"/>
      <c r="P187" s="192"/>
      <c r="Q187" s="193"/>
      <c r="R187" s="193"/>
      <c r="S187" s="195"/>
      <c r="T187" s="195"/>
      <c r="U187" s="195"/>
      <c r="V187" s="195"/>
      <c r="W187" s="195"/>
      <c r="X187" s="195"/>
      <c r="Y187" s="195"/>
      <c r="Z187" s="195"/>
      <c r="AC187" s="115"/>
      <c r="AD187" s="192"/>
      <c r="AE187" s="193"/>
      <c r="AF187" s="193"/>
      <c r="AG187" s="195"/>
      <c r="AH187" s="195"/>
      <c r="AI187" s="195"/>
      <c r="AJ187" s="195"/>
      <c r="AK187" s="195"/>
      <c r="AL187" s="195"/>
      <c r="AM187" s="195"/>
      <c r="AN187" s="195"/>
    </row>
    <row r="188" x14ac:dyDescent="0.3">
      <c r="A188" s="115"/>
      <c r="B188" s="192"/>
      <c r="C188" s="193"/>
      <c r="D188" s="193"/>
      <c r="E188" s="195"/>
      <c r="F188" s="195"/>
      <c r="G188" s="195"/>
      <c r="H188" s="195"/>
      <c r="I188" s="195"/>
      <c r="J188" s="195"/>
      <c r="K188" s="195"/>
      <c r="L188" s="195"/>
      <c r="O188" s="115"/>
      <c r="P188" s="192"/>
      <c r="Q188" s="193"/>
      <c r="R188" s="193"/>
      <c r="S188" s="195"/>
      <c r="T188" s="195"/>
      <c r="U188" s="195"/>
      <c r="V188" s="195"/>
      <c r="W188" s="195"/>
      <c r="X188" s="195"/>
      <c r="Y188" s="195"/>
      <c r="Z188" s="195"/>
      <c r="AC188" s="115"/>
      <c r="AD188" s="192"/>
      <c r="AE188" s="193"/>
      <c r="AF188" s="193"/>
      <c r="AG188" s="195"/>
      <c r="AH188" s="195"/>
      <c r="AI188" s="195"/>
      <c r="AJ188" s="195"/>
      <c r="AK188" s="195"/>
      <c r="AL188" s="195"/>
      <c r="AM188" s="195"/>
      <c r="AN188" s="195"/>
    </row>
    <row r="189" x14ac:dyDescent="0.3">
      <c r="A189" s="115"/>
      <c r="B189" s="192"/>
      <c r="C189" s="193"/>
      <c r="D189" s="193"/>
      <c r="E189" s="195"/>
      <c r="F189" s="195"/>
      <c r="G189" s="195"/>
      <c r="H189" s="195"/>
      <c r="I189" s="195"/>
      <c r="J189" s="195"/>
      <c r="K189" s="195"/>
      <c r="L189" s="195"/>
      <c r="O189" s="115"/>
      <c r="P189" s="192"/>
      <c r="Q189" s="193"/>
      <c r="R189" s="193"/>
      <c r="S189" s="195"/>
      <c r="T189" s="195"/>
      <c r="U189" s="195"/>
      <c r="V189" s="195"/>
      <c r="W189" s="195"/>
      <c r="X189" s="195"/>
      <c r="Y189" s="195"/>
      <c r="Z189" s="195"/>
      <c r="AC189" s="115"/>
      <c r="AD189" s="192"/>
      <c r="AE189" s="193"/>
      <c r="AF189" s="193"/>
      <c r="AG189" s="195"/>
      <c r="AH189" s="195"/>
      <c r="AI189" s="195"/>
      <c r="AJ189" s="195"/>
      <c r="AK189" s="195"/>
      <c r="AL189" s="195"/>
      <c r="AM189" s="195"/>
      <c r="AN189" s="195"/>
    </row>
    <row r="190" x14ac:dyDescent="0.3">
      <c r="A190" s="115"/>
      <c r="B190" s="192"/>
      <c r="C190" s="193"/>
      <c r="D190" s="193"/>
      <c r="E190" s="195"/>
      <c r="F190" s="195"/>
      <c r="G190" s="195"/>
      <c r="H190" s="195"/>
      <c r="I190" s="195"/>
      <c r="J190" s="195"/>
      <c r="K190" s="195"/>
      <c r="L190" s="195"/>
      <c r="O190" s="115"/>
      <c r="P190" s="192"/>
      <c r="Q190" s="193"/>
      <c r="R190" s="193"/>
      <c r="S190" s="195"/>
      <c r="T190" s="195"/>
      <c r="U190" s="195"/>
      <c r="V190" s="195"/>
      <c r="W190" s="195"/>
      <c r="X190" s="195"/>
      <c r="Y190" s="195"/>
      <c r="Z190" s="195"/>
      <c r="AC190" s="115"/>
      <c r="AD190" s="192"/>
      <c r="AE190" s="193"/>
      <c r="AF190" s="193"/>
      <c r="AG190" s="195"/>
      <c r="AH190" s="195"/>
      <c r="AI190" s="195"/>
      <c r="AJ190" s="195"/>
      <c r="AK190" s="195"/>
      <c r="AL190" s="195"/>
      <c r="AM190" s="195"/>
      <c r="AN190" s="195"/>
    </row>
    <row r="191" x14ac:dyDescent="0.3">
      <c r="A191" s="115"/>
      <c r="B191" s="192"/>
      <c r="C191" s="193"/>
      <c r="D191" s="193"/>
      <c r="E191" s="195"/>
      <c r="F191" s="195"/>
      <c r="G191" s="195"/>
      <c r="H191" s="195"/>
      <c r="I191" s="195"/>
      <c r="J191" s="195"/>
      <c r="K191" s="195"/>
      <c r="L191" s="195"/>
      <c r="O191" s="115"/>
      <c r="P191" s="192"/>
      <c r="Q191" s="193"/>
      <c r="R191" s="193"/>
      <c r="S191" s="195"/>
      <c r="T191" s="195"/>
      <c r="U191" s="195"/>
      <c r="V191" s="195"/>
      <c r="W191" s="195"/>
      <c r="X191" s="195"/>
      <c r="Y191" s="195"/>
      <c r="Z191" s="195"/>
      <c r="AC191" s="115"/>
      <c r="AD191" s="192"/>
      <c r="AE191" s="193"/>
      <c r="AF191" s="193"/>
      <c r="AG191" s="195"/>
      <c r="AH191" s="195"/>
      <c r="AI191" s="195"/>
      <c r="AJ191" s="195"/>
      <c r="AK191" s="195"/>
      <c r="AL191" s="195"/>
      <c r="AM191" s="195"/>
      <c r="AN191" s="195"/>
    </row>
    <row r="192" x14ac:dyDescent="0.3">
      <c r="A192" s="115"/>
      <c r="B192" s="192"/>
      <c r="C192" s="193"/>
      <c r="D192" s="193"/>
      <c r="E192" s="195"/>
      <c r="F192" s="195"/>
      <c r="G192" s="195"/>
      <c r="H192" s="195"/>
      <c r="I192" s="195"/>
      <c r="J192" s="195"/>
      <c r="K192" s="195"/>
      <c r="L192" s="195"/>
      <c r="O192" s="115"/>
      <c r="P192" s="192"/>
      <c r="Q192" s="193"/>
      <c r="R192" s="193"/>
      <c r="S192" s="195"/>
      <c r="T192" s="195"/>
      <c r="U192" s="195"/>
      <c r="V192" s="195"/>
      <c r="W192" s="195"/>
      <c r="X192" s="195"/>
      <c r="Y192" s="195"/>
      <c r="Z192" s="195"/>
      <c r="AC192" s="115"/>
      <c r="AD192" s="192"/>
      <c r="AE192" s="193"/>
      <c r="AF192" s="193"/>
      <c r="AG192" s="195"/>
      <c r="AH192" s="195"/>
      <c r="AI192" s="195"/>
      <c r="AJ192" s="195"/>
      <c r="AK192" s="195"/>
      <c r="AL192" s="195"/>
      <c r="AM192" s="195"/>
      <c r="AN192" s="195"/>
    </row>
    <row r="193" x14ac:dyDescent="0.3">
      <c r="A193" s="115"/>
      <c r="B193" s="192"/>
      <c r="C193" s="193"/>
      <c r="D193" s="193"/>
      <c r="E193" s="195"/>
      <c r="F193" s="195"/>
      <c r="G193" s="195"/>
      <c r="H193" s="195"/>
      <c r="I193" s="195"/>
      <c r="J193" s="195"/>
      <c r="K193" s="195"/>
      <c r="L193" s="195"/>
      <c r="O193" s="115"/>
      <c r="P193" s="192"/>
      <c r="Q193" s="193"/>
      <c r="R193" s="193"/>
      <c r="S193" s="195"/>
      <c r="T193" s="195"/>
      <c r="U193" s="195"/>
      <c r="V193" s="195"/>
      <c r="W193" s="195"/>
      <c r="X193" s="195"/>
      <c r="Y193" s="195"/>
      <c r="Z193" s="195"/>
      <c r="AC193" s="115"/>
      <c r="AD193" s="192"/>
      <c r="AE193" s="193"/>
      <c r="AF193" s="193"/>
      <c r="AG193" s="195"/>
      <c r="AH193" s="195"/>
      <c r="AI193" s="195"/>
      <c r="AJ193" s="195"/>
      <c r="AK193" s="195"/>
      <c r="AL193" s="195"/>
      <c r="AM193" s="195"/>
      <c r="AN193" s="195"/>
    </row>
    <row r="194" x14ac:dyDescent="0.3">
      <c r="A194" s="115"/>
      <c r="B194" s="192"/>
      <c r="C194" s="193"/>
      <c r="D194" s="193"/>
      <c r="E194" s="195"/>
      <c r="F194" s="195"/>
      <c r="G194" s="195"/>
      <c r="H194" s="195"/>
      <c r="I194" s="195"/>
      <c r="J194" s="195"/>
      <c r="K194" s="195"/>
      <c r="L194" s="195"/>
      <c r="O194" s="115"/>
      <c r="P194" s="192"/>
      <c r="Q194" s="193"/>
      <c r="R194" s="193"/>
      <c r="S194" s="195"/>
      <c r="T194" s="195"/>
      <c r="U194" s="195"/>
      <c r="V194" s="195"/>
      <c r="W194" s="195"/>
      <c r="X194" s="195"/>
      <c r="Y194" s="195"/>
      <c r="Z194" s="195"/>
      <c r="AC194" s="115"/>
      <c r="AD194" s="192"/>
      <c r="AE194" s="193"/>
      <c r="AF194" s="193"/>
      <c r="AG194" s="195"/>
      <c r="AH194" s="195"/>
      <c r="AI194" s="195"/>
      <c r="AJ194" s="195"/>
      <c r="AK194" s="195"/>
      <c r="AL194" s="195"/>
      <c r="AM194" s="195"/>
      <c r="AN194" s="195"/>
    </row>
    <row r="195" x14ac:dyDescent="0.3">
      <c r="A195" s="115"/>
      <c r="B195" s="192"/>
      <c r="C195" s="193"/>
      <c r="D195" s="193"/>
      <c r="E195" s="195"/>
      <c r="F195" s="195"/>
      <c r="G195" s="195"/>
      <c r="H195" s="195"/>
      <c r="I195" s="195"/>
      <c r="J195" s="195"/>
      <c r="K195" s="195"/>
      <c r="L195" s="195"/>
      <c r="O195" s="115"/>
      <c r="P195" s="192"/>
      <c r="Q195" s="193"/>
      <c r="R195" s="193"/>
      <c r="S195" s="195"/>
      <c r="T195" s="195"/>
      <c r="U195" s="195"/>
      <c r="V195" s="195"/>
      <c r="W195" s="195"/>
      <c r="X195" s="195"/>
      <c r="Y195" s="195"/>
      <c r="Z195" s="195"/>
      <c r="AC195" s="115"/>
      <c r="AD195" s="192"/>
      <c r="AE195" s="193"/>
      <c r="AF195" s="193"/>
      <c r="AG195" s="195"/>
      <c r="AH195" s="195"/>
      <c r="AI195" s="195"/>
      <c r="AJ195" s="195"/>
      <c r="AK195" s="195"/>
      <c r="AL195" s="195"/>
      <c r="AM195" s="195"/>
      <c r="AN195" s="195"/>
    </row>
    <row r="196" x14ac:dyDescent="0.3">
      <c r="A196" s="115"/>
      <c r="B196" s="192"/>
      <c r="C196" s="193"/>
      <c r="D196" s="193"/>
      <c r="E196" s="195"/>
      <c r="F196" s="195"/>
      <c r="G196" s="195"/>
      <c r="H196" s="195"/>
      <c r="I196" s="195"/>
      <c r="J196" s="195"/>
      <c r="K196" s="195"/>
      <c r="L196" s="195"/>
      <c r="O196" s="115"/>
      <c r="P196" s="192"/>
      <c r="Q196" s="193"/>
      <c r="R196" s="193"/>
      <c r="S196" s="195"/>
      <c r="T196" s="195"/>
      <c r="U196" s="195"/>
      <c r="V196" s="195"/>
      <c r="W196" s="195"/>
      <c r="X196" s="195"/>
      <c r="Y196" s="195"/>
      <c r="Z196" s="195"/>
      <c r="AC196" s="115"/>
      <c r="AD196" s="192"/>
      <c r="AE196" s="193"/>
      <c r="AF196" s="193"/>
      <c r="AG196" s="195"/>
      <c r="AH196" s="195"/>
      <c r="AI196" s="195"/>
      <c r="AJ196" s="195"/>
      <c r="AK196" s="195"/>
      <c r="AL196" s="195"/>
      <c r="AM196" s="195"/>
      <c r="AN196" s="195"/>
    </row>
    <row r="197" x14ac:dyDescent="0.3">
      <c r="A197" s="115"/>
      <c r="B197" s="192"/>
      <c r="C197" s="193"/>
      <c r="D197" s="193"/>
      <c r="E197" s="195"/>
      <c r="F197" s="195"/>
      <c r="G197" s="195"/>
      <c r="H197" s="195"/>
      <c r="I197" s="195"/>
      <c r="J197" s="195"/>
      <c r="K197" s="195"/>
      <c r="L197" s="195"/>
      <c r="O197" s="115"/>
      <c r="P197" s="192"/>
      <c r="Q197" s="193"/>
      <c r="R197" s="193"/>
      <c r="S197" s="195"/>
      <c r="T197" s="195"/>
      <c r="U197" s="195"/>
      <c r="V197" s="195"/>
      <c r="W197" s="195"/>
      <c r="X197" s="195"/>
      <c r="Y197" s="195"/>
      <c r="Z197" s="195"/>
      <c r="AC197" s="115"/>
      <c r="AD197" s="192"/>
      <c r="AE197" s="193"/>
      <c r="AF197" s="193"/>
      <c r="AG197" s="195"/>
      <c r="AH197" s="195"/>
      <c r="AI197" s="195"/>
      <c r="AJ197" s="195"/>
      <c r="AK197" s="195"/>
      <c r="AL197" s="195"/>
      <c r="AM197" s="195"/>
      <c r="AN197" s="195"/>
    </row>
    <row r="198" x14ac:dyDescent="0.3">
      <c r="A198" s="115"/>
      <c r="B198" s="192"/>
      <c r="C198" s="193"/>
      <c r="D198" s="193"/>
      <c r="E198" s="195"/>
      <c r="F198" s="195"/>
      <c r="G198" s="195"/>
      <c r="H198" s="195"/>
      <c r="I198" s="195"/>
      <c r="J198" s="195"/>
      <c r="K198" s="195"/>
      <c r="L198" s="195"/>
      <c r="O198" s="115"/>
      <c r="P198" s="192"/>
      <c r="Q198" s="193"/>
      <c r="R198" s="193"/>
      <c r="S198" s="195"/>
      <c r="T198" s="195"/>
      <c r="U198" s="195"/>
      <c r="V198" s="195"/>
      <c r="W198" s="195"/>
      <c r="X198" s="195"/>
      <c r="Y198" s="195"/>
      <c r="Z198" s="195"/>
      <c r="AC198" s="115"/>
      <c r="AD198" s="192"/>
      <c r="AE198" s="193"/>
      <c r="AF198" s="193"/>
      <c r="AG198" s="195"/>
      <c r="AH198" s="195"/>
      <c r="AI198" s="195"/>
      <c r="AJ198" s="195"/>
      <c r="AK198" s="195"/>
      <c r="AL198" s="195"/>
      <c r="AM198" s="195"/>
      <c r="AN198" s="195"/>
    </row>
    <row r="199" x14ac:dyDescent="0.3">
      <c r="A199" s="115"/>
      <c r="B199" s="192"/>
      <c r="C199" s="193"/>
      <c r="D199" s="193"/>
      <c r="E199" s="195"/>
      <c r="F199" s="195"/>
      <c r="G199" s="195"/>
      <c r="H199" s="195"/>
      <c r="I199" s="195"/>
      <c r="J199" s="195"/>
      <c r="K199" s="195"/>
      <c r="L199" s="195"/>
      <c r="O199" s="115"/>
      <c r="P199" s="192"/>
      <c r="Q199" s="193"/>
      <c r="R199" s="193"/>
      <c r="S199" s="195"/>
      <c r="T199" s="195"/>
      <c r="U199" s="195"/>
      <c r="V199" s="195"/>
      <c r="W199" s="195"/>
      <c r="X199" s="195"/>
      <c r="Y199" s="195"/>
      <c r="Z199" s="195"/>
      <c r="AC199" s="115"/>
      <c r="AD199" s="192"/>
      <c r="AE199" s="193"/>
      <c r="AF199" s="193"/>
      <c r="AG199" s="195"/>
      <c r="AH199" s="195"/>
      <c r="AI199" s="195"/>
      <c r="AJ199" s="195"/>
      <c r="AK199" s="195"/>
      <c r="AL199" s="195"/>
      <c r="AM199" s="195"/>
      <c r="AN199" s="195"/>
    </row>
    <row r="200" x14ac:dyDescent="0.3">
      <c r="A200" s="115"/>
      <c r="B200" s="192"/>
      <c r="C200" s="193"/>
      <c r="D200" s="193"/>
      <c r="E200" s="195"/>
      <c r="F200" s="195"/>
      <c r="G200" s="195"/>
      <c r="H200" s="195"/>
      <c r="I200" s="195"/>
      <c r="J200" s="195"/>
      <c r="K200" s="195"/>
      <c r="L200" s="195"/>
      <c r="O200" s="115"/>
      <c r="P200" s="192"/>
      <c r="Q200" s="193"/>
      <c r="R200" s="193"/>
      <c r="S200" s="195"/>
      <c r="T200" s="195"/>
      <c r="U200" s="195"/>
      <c r="V200" s="195"/>
      <c r="W200" s="195"/>
      <c r="X200" s="195"/>
      <c r="Y200" s="195"/>
      <c r="Z200" s="195"/>
      <c r="AC200" s="115"/>
      <c r="AD200" s="192"/>
      <c r="AE200" s="193"/>
      <c r="AF200" s="193"/>
      <c r="AG200" s="195"/>
      <c r="AH200" s="195"/>
      <c r="AI200" s="195"/>
      <c r="AJ200" s="195"/>
      <c r="AK200" s="195"/>
      <c r="AL200" s="195"/>
      <c r="AM200" s="195"/>
      <c r="AN200" s="195"/>
    </row>
    <row r="201" x14ac:dyDescent="0.3">
      <c r="A201" s="115"/>
      <c r="B201" s="192"/>
      <c r="C201" s="193"/>
      <c r="D201" s="193"/>
      <c r="E201" s="195"/>
      <c r="F201" s="195"/>
      <c r="G201" s="195"/>
      <c r="H201" s="195"/>
      <c r="I201" s="195"/>
      <c r="J201" s="195"/>
      <c r="K201" s="195"/>
      <c r="L201" s="195"/>
      <c r="O201" s="115"/>
      <c r="P201" s="192"/>
      <c r="Q201" s="193"/>
      <c r="R201" s="193"/>
      <c r="S201" s="195"/>
      <c r="T201" s="195"/>
      <c r="U201" s="195"/>
      <c r="V201" s="195"/>
      <c r="W201" s="195"/>
      <c r="X201" s="195"/>
      <c r="Y201" s="195"/>
      <c r="Z201" s="195"/>
      <c r="AC201" s="115"/>
      <c r="AD201" s="192"/>
      <c r="AE201" s="193"/>
      <c r="AF201" s="193"/>
      <c r="AG201" s="195"/>
      <c r="AH201" s="195"/>
      <c r="AI201" s="195"/>
      <c r="AJ201" s="195"/>
      <c r="AK201" s="195"/>
      <c r="AL201" s="195"/>
      <c r="AM201" s="195"/>
      <c r="AN201" s="195"/>
    </row>
    <row r="202" x14ac:dyDescent="0.3">
      <c r="A202" s="115"/>
      <c r="B202" s="192"/>
      <c r="C202" s="193"/>
      <c r="D202" s="193"/>
      <c r="E202" s="195"/>
      <c r="F202" s="195"/>
      <c r="G202" s="195"/>
      <c r="H202" s="195"/>
      <c r="I202" s="195"/>
      <c r="J202" s="195"/>
      <c r="K202" s="195"/>
      <c r="L202" s="195"/>
      <c r="O202" s="115"/>
      <c r="P202" s="192"/>
      <c r="Q202" s="193"/>
      <c r="R202" s="193"/>
      <c r="S202" s="195"/>
      <c r="T202" s="195"/>
      <c r="U202" s="195"/>
      <c r="V202" s="195"/>
      <c r="W202" s="195"/>
      <c r="X202" s="195"/>
      <c r="Y202" s="195"/>
      <c r="Z202" s="195"/>
      <c r="AC202" s="115"/>
      <c r="AD202" s="192"/>
      <c r="AE202" s="193"/>
      <c r="AF202" s="193"/>
      <c r="AG202" s="195"/>
      <c r="AH202" s="195"/>
      <c r="AI202" s="195"/>
      <c r="AJ202" s="195"/>
      <c r="AK202" s="195"/>
      <c r="AL202" s="195"/>
      <c r="AM202" s="195"/>
      <c r="AN202" s="195"/>
    </row>
    <row r="203" x14ac:dyDescent="0.3">
      <c r="A203" s="115"/>
      <c r="B203" s="192"/>
      <c r="C203" s="193"/>
      <c r="D203" s="193"/>
      <c r="E203" s="195"/>
      <c r="F203" s="195"/>
      <c r="G203" s="195"/>
      <c r="H203" s="195"/>
      <c r="I203" s="195"/>
      <c r="J203" s="195"/>
      <c r="K203" s="195"/>
      <c r="L203" s="195"/>
      <c r="O203" s="115"/>
      <c r="P203" s="192"/>
      <c r="Q203" s="193"/>
      <c r="R203" s="193"/>
      <c r="S203" s="195"/>
      <c r="T203" s="195"/>
      <c r="U203" s="195"/>
      <c r="V203" s="195"/>
      <c r="W203" s="195"/>
      <c r="X203" s="195"/>
      <c r="Y203" s="195"/>
      <c r="Z203" s="195"/>
      <c r="AC203" s="115"/>
      <c r="AD203" s="192"/>
      <c r="AE203" s="193"/>
      <c r="AF203" s="193"/>
      <c r="AG203" s="195"/>
      <c r="AH203" s="195"/>
      <c r="AI203" s="195"/>
      <c r="AJ203" s="195"/>
      <c r="AK203" s="195"/>
      <c r="AL203" s="195"/>
      <c r="AM203" s="195"/>
      <c r="AN203" s="195"/>
    </row>
    <row r="204" x14ac:dyDescent="0.3">
      <c r="A204" s="115"/>
      <c r="B204" s="192"/>
      <c r="C204" s="193"/>
      <c r="D204" s="193"/>
      <c r="E204" s="195"/>
      <c r="F204" s="195"/>
      <c r="G204" s="195"/>
      <c r="H204" s="195"/>
      <c r="I204" s="195"/>
      <c r="J204" s="195"/>
      <c r="K204" s="195"/>
      <c r="L204" s="195"/>
      <c r="O204" s="115"/>
      <c r="P204" s="192"/>
      <c r="Q204" s="193"/>
      <c r="R204" s="193"/>
      <c r="S204" s="195"/>
      <c r="T204" s="195"/>
      <c r="U204" s="195"/>
      <c r="V204" s="195"/>
      <c r="W204" s="195"/>
      <c r="X204" s="195"/>
      <c r="Y204" s="195"/>
      <c r="Z204" s="195"/>
      <c r="AC204" s="115"/>
      <c r="AD204" s="192"/>
      <c r="AE204" s="193"/>
      <c r="AF204" s="193"/>
      <c r="AG204" s="195"/>
      <c r="AH204" s="195"/>
      <c r="AI204" s="195"/>
      <c r="AJ204" s="195"/>
      <c r="AK204" s="195"/>
      <c r="AL204" s="195"/>
      <c r="AM204" s="195"/>
      <c r="AN204" s="195"/>
    </row>
    <row r="205" x14ac:dyDescent="0.3">
      <c r="A205" s="115"/>
      <c r="B205" s="192"/>
      <c r="C205" s="193"/>
      <c r="D205" s="193"/>
      <c r="E205" s="195"/>
      <c r="F205" s="195"/>
      <c r="G205" s="195"/>
      <c r="H205" s="195"/>
      <c r="I205" s="195"/>
      <c r="J205" s="195"/>
      <c r="K205" s="195"/>
      <c r="L205" s="195"/>
      <c r="O205" s="115"/>
      <c r="P205" s="192"/>
      <c r="Q205" s="193"/>
      <c r="R205" s="193"/>
      <c r="S205" s="195"/>
      <c r="T205" s="195"/>
      <c r="U205" s="195"/>
      <c r="V205" s="195"/>
      <c r="W205" s="195"/>
      <c r="X205" s="195"/>
      <c r="Y205" s="195"/>
      <c r="Z205" s="195"/>
      <c r="AC205" s="115"/>
      <c r="AD205" s="192"/>
      <c r="AE205" s="193"/>
      <c r="AF205" s="193"/>
      <c r="AG205" s="195"/>
      <c r="AH205" s="195"/>
      <c r="AI205" s="195"/>
      <c r="AJ205" s="195"/>
      <c r="AK205" s="195"/>
      <c r="AL205" s="195"/>
      <c r="AM205" s="195"/>
      <c r="AN205" s="195"/>
    </row>
    <row r="206" x14ac:dyDescent="0.3">
      <c r="A206" s="115"/>
      <c r="B206" s="192"/>
      <c r="C206" s="193"/>
      <c r="D206" s="193"/>
      <c r="E206" s="195"/>
      <c r="F206" s="195"/>
      <c r="G206" s="195"/>
      <c r="H206" s="195"/>
      <c r="I206" s="195"/>
      <c r="J206" s="195"/>
      <c r="K206" s="195"/>
      <c r="L206" s="195"/>
      <c r="O206" s="115"/>
      <c r="P206" s="192"/>
      <c r="Q206" s="193"/>
      <c r="R206" s="193"/>
      <c r="S206" s="195"/>
      <c r="T206" s="195"/>
      <c r="U206" s="195"/>
      <c r="V206" s="195"/>
      <c r="W206" s="195"/>
      <c r="X206" s="195"/>
      <c r="Y206" s="195"/>
      <c r="Z206" s="195"/>
      <c r="AC206" s="115"/>
      <c r="AD206" s="192"/>
      <c r="AE206" s="193"/>
      <c r="AF206" s="193"/>
      <c r="AG206" s="195"/>
      <c r="AH206" s="195"/>
      <c r="AI206" s="195"/>
      <c r="AJ206" s="195"/>
      <c r="AK206" s="195"/>
      <c r="AL206" s="195"/>
      <c r="AM206" s="195"/>
      <c r="AN206" s="195"/>
    </row>
    <row r="207" x14ac:dyDescent="0.3">
      <c r="A207" s="115"/>
      <c r="B207" s="192"/>
      <c r="C207" s="193"/>
      <c r="D207" s="193"/>
      <c r="E207" s="195"/>
      <c r="F207" s="195"/>
      <c r="G207" s="195"/>
      <c r="H207" s="195"/>
      <c r="I207" s="195"/>
      <c r="J207" s="195"/>
      <c r="K207" s="195"/>
      <c r="L207" s="195"/>
      <c r="O207" s="115"/>
      <c r="P207" s="192"/>
      <c r="Q207" s="193"/>
      <c r="R207" s="193"/>
      <c r="S207" s="195"/>
      <c r="T207" s="195"/>
      <c r="U207" s="195"/>
      <c r="V207" s="195"/>
      <c r="W207" s="195"/>
      <c r="X207" s="195"/>
      <c r="Y207" s="195"/>
      <c r="Z207" s="195"/>
      <c r="AC207" s="115"/>
      <c r="AD207" s="192"/>
      <c r="AE207" s="193"/>
      <c r="AF207" s="193"/>
      <c r="AG207" s="195"/>
      <c r="AH207" s="195"/>
      <c r="AI207" s="195"/>
      <c r="AJ207" s="195"/>
      <c r="AK207" s="195"/>
      <c r="AL207" s="195"/>
      <c r="AM207" s="195"/>
      <c r="AN207" s="195"/>
    </row>
    <row r="208" x14ac:dyDescent="0.3">
      <c r="A208" s="115"/>
      <c r="B208" s="192"/>
      <c r="C208" s="193"/>
      <c r="D208" s="193"/>
      <c r="E208" s="195"/>
      <c r="F208" s="195"/>
      <c r="G208" s="195"/>
      <c r="H208" s="195"/>
      <c r="I208" s="195"/>
      <c r="J208" s="195"/>
      <c r="K208" s="195"/>
      <c r="L208" s="195"/>
      <c r="O208" s="115"/>
      <c r="P208" s="192"/>
      <c r="Q208" s="193"/>
      <c r="R208" s="193"/>
      <c r="S208" s="195"/>
      <c r="T208" s="195"/>
      <c r="U208" s="195"/>
      <c r="V208" s="195"/>
      <c r="W208" s="195"/>
      <c r="X208" s="195"/>
      <c r="Y208" s="195"/>
      <c r="Z208" s="195"/>
      <c r="AC208" s="115"/>
      <c r="AD208" s="192"/>
      <c r="AE208" s="193"/>
      <c r="AF208" s="193"/>
      <c r="AG208" s="195"/>
      <c r="AH208" s="195"/>
      <c r="AI208" s="195"/>
      <c r="AJ208" s="195"/>
      <c r="AK208" s="195"/>
      <c r="AL208" s="195"/>
      <c r="AM208" s="195"/>
      <c r="AN208" s="195"/>
    </row>
    <row r="209" x14ac:dyDescent="0.3">
      <c r="A209" s="115"/>
      <c r="B209" s="192"/>
      <c r="C209" s="193"/>
      <c r="D209" s="193"/>
      <c r="E209" s="195"/>
      <c r="F209" s="195"/>
      <c r="G209" s="195"/>
      <c r="H209" s="195"/>
      <c r="I209" s="195"/>
      <c r="J209" s="195"/>
      <c r="K209" s="195"/>
      <c r="L209" s="195"/>
      <c r="O209" s="115"/>
      <c r="P209" s="192"/>
      <c r="Q209" s="193"/>
      <c r="R209" s="193"/>
      <c r="S209" s="195"/>
      <c r="T209" s="195"/>
      <c r="U209" s="195"/>
      <c r="V209" s="195"/>
      <c r="W209" s="195"/>
      <c r="X209" s="195"/>
      <c r="Y209" s="195"/>
      <c r="Z209" s="195"/>
      <c r="AC209" s="115"/>
      <c r="AD209" s="192"/>
      <c r="AE209" s="193"/>
      <c r="AF209" s="193"/>
      <c r="AG209" s="195"/>
      <c r="AH209" s="195"/>
      <c r="AI209" s="195"/>
      <c r="AJ209" s="195"/>
      <c r="AK209" s="195"/>
      <c r="AL209" s="195"/>
      <c r="AM209" s="195"/>
      <c r="AN209" s="195"/>
    </row>
    <row r="210" x14ac:dyDescent="0.3">
      <c r="A210" s="115"/>
      <c r="B210" s="192"/>
      <c r="C210" s="193"/>
      <c r="D210" s="193"/>
      <c r="E210" s="195"/>
      <c r="F210" s="195"/>
      <c r="G210" s="195"/>
      <c r="H210" s="195"/>
      <c r="I210" s="195"/>
      <c r="J210" s="195"/>
      <c r="K210" s="195"/>
      <c r="L210" s="195"/>
      <c r="O210" s="115"/>
      <c r="P210" s="192"/>
      <c r="Q210" s="193"/>
      <c r="R210" s="193"/>
      <c r="S210" s="195"/>
      <c r="T210" s="195"/>
      <c r="U210" s="195"/>
      <c r="V210" s="195"/>
      <c r="W210" s="195"/>
      <c r="X210" s="195"/>
      <c r="Y210" s="195"/>
      <c r="Z210" s="195"/>
      <c r="AC210" s="115"/>
      <c r="AD210" s="192"/>
      <c r="AE210" s="193"/>
      <c r="AF210" s="193"/>
      <c r="AG210" s="195"/>
      <c r="AH210" s="195"/>
      <c r="AI210" s="195"/>
      <c r="AJ210" s="195"/>
      <c r="AK210" s="195"/>
      <c r="AL210" s="195"/>
      <c r="AM210" s="195"/>
      <c r="AN210" s="195"/>
    </row>
    <row r="211" x14ac:dyDescent="0.3">
      <c r="A211" s="115"/>
      <c r="B211" s="192"/>
      <c r="C211" s="193"/>
      <c r="D211" s="193"/>
      <c r="E211" s="195"/>
      <c r="F211" s="195"/>
      <c r="G211" s="195"/>
      <c r="H211" s="195"/>
      <c r="I211" s="195"/>
      <c r="J211" s="195"/>
      <c r="K211" s="195"/>
      <c r="L211" s="195"/>
      <c r="O211" s="115"/>
      <c r="P211" s="192"/>
      <c r="Q211" s="193"/>
      <c r="R211" s="193"/>
      <c r="S211" s="195"/>
      <c r="T211" s="195"/>
      <c r="U211" s="195"/>
      <c r="V211" s="195"/>
      <c r="W211" s="195"/>
      <c r="X211" s="195"/>
      <c r="Y211" s="195"/>
      <c r="Z211" s="195"/>
      <c r="AC211" s="115"/>
      <c r="AD211" s="192"/>
      <c r="AE211" s="193"/>
      <c r="AF211" s="193"/>
      <c r="AG211" s="195"/>
      <c r="AH211" s="195"/>
      <c r="AI211" s="195"/>
      <c r="AJ211" s="195"/>
      <c r="AK211" s="195"/>
      <c r="AL211" s="195"/>
      <c r="AM211" s="195"/>
      <c r="AN211" s="195"/>
    </row>
    <row r="212" x14ac:dyDescent="0.3">
      <c r="A212" s="115"/>
      <c r="B212" s="192"/>
      <c r="C212" s="193"/>
      <c r="D212" s="193"/>
      <c r="E212" s="195"/>
      <c r="F212" s="195"/>
      <c r="G212" s="195"/>
      <c r="H212" s="195"/>
      <c r="I212" s="195"/>
      <c r="J212" s="195"/>
      <c r="K212" s="195"/>
      <c r="L212" s="195"/>
      <c r="O212" s="115"/>
      <c r="P212" s="192"/>
      <c r="Q212" s="193"/>
      <c r="R212" s="193"/>
      <c r="S212" s="195"/>
      <c r="T212" s="195"/>
      <c r="U212" s="195"/>
      <c r="V212" s="195"/>
      <c r="W212" s="195"/>
      <c r="X212" s="195"/>
      <c r="Y212" s="195"/>
      <c r="Z212" s="195"/>
      <c r="AC212" s="115"/>
      <c r="AD212" s="192"/>
      <c r="AE212" s="193"/>
      <c r="AF212" s="193"/>
      <c r="AG212" s="195"/>
      <c r="AH212" s="195"/>
      <c r="AI212" s="195"/>
      <c r="AJ212" s="195"/>
      <c r="AK212" s="195"/>
      <c r="AL212" s="195"/>
      <c r="AM212" s="195"/>
      <c r="AN212" s="195"/>
    </row>
    <row r="213" x14ac:dyDescent="0.3">
      <c r="A213" s="115"/>
      <c r="B213" s="192"/>
      <c r="C213" s="193"/>
      <c r="D213" s="193"/>
      <c r="E213" s="195"/>
      <c r="F213" s="195"/>
      <c r="G213" s="195"/>
      <c r="H213" s="195"/>
      <c r="I213" s="195"/>
      <c r="J213" s="195"/>
      <c r="K213" s="195"/>
      <c r="L213" s="195"/>
      <c r="O213" s="115"/>
      <c r="P213" s="192"/>
      <c r="Q213" s="193"/>
      <c r="R213" s="193"/>
      <c r="S213" s="195"/>
      <c r="T213" s="195"/>
      <c r="U213" s="195"/>
      <c r="V213" s="195"/>
      <c r="W213" s="195"/>
      <c r="X213" s="195"/>
      <c r="Y213" s="195"/>
      <c r="Z213" s="195"/>
      <c r="AC213" s="115"/>
      <c r="AD213" s="192"/>
      <c r="AE213" s="193"/>
      <c r="AF213" s="193"/>
      <c r="AG213" s="195"/>
      <c r="AH213" s="195"/>
      <c r="AI213" s="195"/>
      <c r="AJ213" s="195"/>
      <c r="AK213" s="195"/>
      <c r="AL213" s="195"/>
      <c r="AM213" s="195"/>
      <c r="AN213" s="195"/>
    </row>
    <row r="214" x14ac:dyDescent="0.3">
      <c r="A214" s="115"/>
      <c r="B214" s="192"/>
      <c r="C214" s="193"/>
      <c r="D214" s="193"/>
      <c r="E214" s="195"/>
      <c r="F214" s="195"/>
      <c r="G214" s="195"/>
      <c r="H214" s="195"/>
      <c r="I214" s="195"/>
      <c r="J214" s="195"/>
      <c r="K214" s="195"/>
      <c r="L214" s="195"/>
      <c r="O214" s="115"/>
      <c r="P214" s="192"/>
      <c r="Q214" s="193"/>
      <c r="R214" s="193"/>
      <c r="S214" s="195"/>
      <c r="T214" s="195"/>
      <c r="U214" s="195"/>
      <c r="V214" s="195"/>
      <c r="W214" s="195"/>
      <c r="X214" s="195"/>
      <c r="Y214" s="195"/>
      <c r="Z214" s="195"/>
      <c r="AC214" s="115"/>
      <c r="AD214" s="192"/>
      <c r="AE214" s="193"/>
      <c r="AF214" s="193"/>
      <c r="AG214" s="195"/>
      <c r="AH214" s="195"/>
      <c r="AI214" s="195"/>
      <c r="AJ214" s="195"/>
      <c r="AK214" s="195"/>
      <c r="AL214" s="195"/>
      <c r="AM214" s="195"/>
      <c r="AN214" s="195"/>
    </row>
    <row r="215" x14ac:dyDescent="0.3">
      <c r="A215" s="115"/>
      <c r="B215" s="192"/>
      <c r="C215" s="193"/>
      <c r="D215" s="193"/>
      <c r="E215" s="195"/>
      <c r="F215" s="195"/>
      <c r="G215" s="195"/>
      <c r="H215" s="195"/>
      <c r="I215" s="195"/>
      <c r="J215" s="195"/>
      <c r="K215" s="195"/>
      <c r="L215" s="195"/>
      <c r="O215" s="115"/>
      <c r="P215" s="192"/>
      <c r="Q215" s="193"/>
      <c r="R215" s="193"/>
      <c r="S215" s="195"/>
      <c r="T215" s="195"/>
      <c r="U215" s="195"/>
      <c r="V215" s="195"/>
      <c r="W215" s="195"/>
      <c r="X215" s="195"/>
      <c r="Y215" s="195"/>
      <c r="Z215" s="195"/>
      <c r="AC215" s="115"/>
      <c r="AD215" s="192"/>
      <c r="AE215" s="193"/>
      <c r="AF215" s="193"/>
      <c r="AG215" s="195"/>
      <c r="AH215" s="195"/>
      <c r="AI215" s="195"/>
      <c r="AJ215" s="195"/>
      <c r="AK215" s="195"/>
      <c r="AL215" s="195"/>
      <c r="AM215" s="195"/>
      <c r="AN215" s="195"/>
    </row>
    <row r="216" x14ac:dyDescent="0.3">
      <c r="A216" s="115"/>
      <c r="B216" s="192"/>
      <c r="C216" s="193"/>
      <c r="D216" s="193"/>
      <c r="E216" s="195"/>
      <c r="F216" s="195"/>
      <c r="G216" s="195"/>
      <c r="H216" s="195"/>
      <c r="I216" s="195"/>
      <c r="J216" s="195"/>
      <c r="K216" s="195"/>
      <c r="L216" s="195"/>
      <c r="O216" s="115"/>
      <c r="P216" s="192"/>
      <c r="Q216" s="193"/>
      <c r="R216" s="193"/>
      <c r="S216" s="195"/>
      <c r="T216" s="195"/>
      <c r="U216" s="195"/>
      <c r="V216" s="195"/>
      <c r="W216" s="195"/>
      <c r="X216" s="195"/>
      <c r="Y216" s="195"/>
      <c r="Z216" s="195"/>
      <c r="AC216" s="115"/>
      <c r="AD216" s="192"/>
      <c r="AE216" s="193"/>
      <c r="AF216" s="193"/>
      <c r="AG216" s="195"/>
      <c r="AH216" s="195"/>
      <c r="AI216" s="195"/>
      <c r="AJ216" s="195"/>
      <c r="AK216" s="195"/>
      <c r="AL216" s="195"/>
      <c r="AM216" s="195"/>
      <c r="AN216" s="195"/>
    </row>
    <row r="217" x14ac:dyDescent="0.3">
      <c r="A217" s="115"/>
      <c r="B217" s="192"/>
      <c r="C217" s="193"/>
      <c r="D217" s="193"/>
      <c r="E217" s="195"/>
      <c r="F217" s="195"/>
      <c r="G217" s="195"/>
      <c r="H217" s="195"/>
      <c r="I217" s="195"/>
      <c r="J217" s="195"/>
      <c r="K217" s="195"/>
      <c r="L217" s="195"/>
      <c r="O217" s="115"/>
      <c r="P217" s="192"/>
      <c r="Q217" s="193"/>
      <c r="R217" s="193"/>
      <c r="S217" s="195"/>
      <c r="T217" s="195"/>
      <c r="U217" s="195"/>
      <c r="V217" s="195"/>
      <c r="W217" s="195"/>
      <c r="X217" s="195"/>
      <c r="Y217" s="195"/>
      <c r="Z217" s="195"/>
      <c r="AC217" s="115"/>
      <c r="AD217" s="192"/>
      <c r="AE217" s="193"/>
      <c r="AF217" s="193"/>
      <c r="AG217" s="195"/>
      <c r="AH217" s="195"/>
      <c r="AI217" s="195"/>
      <c r="AJ217" s="195"/>
      <c r="AK217" s="195"/>
      <c r="AL217" s="195"/>
      <c r="AM217" s="195"/>
      <c r="AN217" s="195"/>
    </row>
    <row r="218" x14ac:dyDescent="0.3">
      <c r="A218" s="115"/>
      <c r="B218" s="192"/>
      <c r="C218" s="193"/>
      <c r="D218" s="193"/>
      <c r="E218" s="195"/>
      <c r="F218" s="195"/>
      <c r="G218" s="195"/>
      <c r="H218" s="195"/>
      <c r="I218" s="195"/>
      <c r="J218" s="195"/>
      <c r="K218" s="195"/>
      <c r="L218" s="195"/>
      <c r="O218" s="115"/>
      <c r="P218" s="192"/>
      <c r="Q218" s="193"/>
      <c r="R218" s="193"/>
      <c r="S218" s="195"/>
      <c r="T218" s="195"/>
      <c r="U218" s="195"/>
      <c r="V218" s="195"/>
      <c r="W218" s="195"/>
      <c r="X218" s="195"/>
      <c r="Y218" s="195"/>
      <c r="Z218" s="195"/>
      <c r="AC218" s="115"/>
      <c r="AD218" s="192"/>
      <c r="AE218" s="193"/>
      <c r="AF218" s="193"/>
      <c r="AG218" s="195"/>
      <c r="AH218" s="195"/>
      <c r="AI218" s="195"/>
      <c r="AJ218" s="195"/>
      <c r="AK218" s="195"/>
      <c r="AL218" s="195"/>
      <c r="AM218" s="195"/>
      <c r="AN218" s="195"/>
    </row>
    <row r="219" x14ac:dyDescent="0.3">
      <c r="A219" s="115"/>
      <c r="B219" s="192"/>
      <c r="C219" s="193"/>
      <c r="D219" s="193"/>
      <c r="E219" s="195"/>
      <c r="F219" s="195"/>
      <c r="G219" s="195"/>
      <c r="H219" s="195"/>
      <c r="I219" s="195"/>
      <c r="J219" s="195"/>
      <c r="K219" s="195"/>
      <c r="L219" s="195"/>
      <c r="O219" s="115"/>
      <c r="P219" s="192"/>
      <c r="Q219" s="193"/>
      <c r="R219" s="193"/>
      <c r="S219" s="195"/>
      <c r="T219" s="195"/>
      <c r="U219" s="195"/>
      <c r="V219" s="195"/>
      <c r="W219" s="195"/>
      <c r="X219" s="195"/>
      <c r="Y219" s="195"/>
      <c r="Z219" s="195"/>
      <c r="AC219" s="115"/>
      <c r="AD219" s="192"/>
      <c r="AE219" s="193"/>
      <c r="AF219" s="193"/>
      <c r="AG219" s="195"/>
      <c r="AH219" s="195"/>
      <c r="AI219" s="195"/>
      <c r="AJ219" s="195"/>
      <c r="AK219" s="195"/>
      <c r="AL219" s="195"/>
      <c r="AM219" s="195"/>
      <c r="AN219" s="195"/>
    </row>
    <row r="220" x14ac:dyDescent="0.3">
      <c r="A220" s="115"/>
      <c r="B220" s="192"/>
      <c r="C220" s="193"/>
      <c r="D220" s="193"/>
      <c r="E220" s="195"/>
      <c r="F220" s="195"/>
      <c r="G220" s="195"/>
      <c r="H220" s="195"/>
      <c r="I220" s="195"/>
      <c r="J220" s="195"/>
      <c r="K220" s="195"/>
      <c r="L220" s="195"/>
      <c r="O220" s="115"/>
      <c r="P220" s="192"/>
      <c r="Q220" s="193"/>
      <c r="R220" s="193"/>
      <c r="S220" s="195"/>
      <c r="T220" s="195"/>
      <c r="U220" s="195"/>
      <c r="V220" s="195"/>
      <c r="W220" s="195"/>
      <c r="X220" s="195"/>
      <c r="Y220" s="195"/>
      <c r="Z220" s="195"/>
      <c r="AC220" s="115"/>
      <c r="AD220" s="192"/>
      <c r="AE220" s="193"/>
      <c r="AF220" s="193"/>
      <c r="AG220" s="195"/>
      <c r="AH220" s="195"/>
      <c r="AI220" s="195"/>
      <c r="AJ220" s="195"/>
      <c r="AK220" s="195"/>
      <c r="AL220" s="195"/>
      <c r="AM220" s="195"/>
      <c r="AN220" s="195"/>
    </row>
    <row r="221" x14ac:dyDescent="0.3">
      <c r="A221" s="115"/>
      <c r="B221" s="192"/>
      <c r="C221" s="193"/>
      <c r="D221" s="193"/>
      <c r="E221" s="195"/>
      <c r="F221" s="195"/>
      <c r="G221" s="195"/>
      <c r="H221" s="195"/>
      <c r="I221" s="195"/>
      <c r="J221" s="195"/>
      <c r="K221" s="195"/>
      <c r="L221" s="195"/>
      <c r="O221" s="115"/>
      <c r="P221" s="192"/>
      <c r="Q221" s="193"/>
      <c r="R221" s="193"/>
      <c r="S221" s="195"/>
      <c r="T221" s="195"/>
      <c r="U221" s="195"/>
      <c r="V221" s="195"/>
      <c r="W221" s="195"/>
      <c r="X221" s="195"/>
      <c r="Y221" s="195"/>
      <c r="Z221" s="195"/>
      <c r="AC221" s="115"/>
      <c r="AD221" s="192"/>
      <c r="AE221" s="193"/>
      <c r="AF221" s="193"/>
      <c r="AG221" s="195"/>
      <c r="AH221" s="195"/>
      <c r="AI221" s="195"/>
      <c r="AJ221" s="195"/>
      <c r="AK221" s="195"/>
      <c r="AL221" s="195"/>
      <c r="AM221" s="195"/>
      <c r="AN221" s="195"/>
    </row>
    <row r="222" x14ac:dyDescent="0.3">
      <c r="A222" s="115"/>
      <c r="B222" s="192"/>
      <c r="C222" s="193"/>
      <c r="D222" s="193"/>
      <c r="E222" s="195"/>
      <c r="F222" s="195"/>
      <c r="G222" s="195"/>
      <c r="H222" s="195"/>
      <c r="I222" s="195"/>
      <c r="J222" s="195"/>
      <c r="K222" s="195"/>
      <c r="L222" s="195"/>
      <c r="O222" s="115"/>
      <c r="P222" s="192"/>
      <c r="Q222" s="193"/>
      <c r="R222" s="193"/>
      <c r="S222" s="195"/>
      <c r="T222" s="195"/>
      <c r="U222" s="195"/>
      <c r="V222" s="195"/>
      <c r="W222" s="195"/>
      <c r="X222" s="195"/>
      <c r="Y222" s="195"/>
      <c r="Z222" s="195"/>
      <c r="AC222" s="115"/>
      <c r="AD222" s="192"/>
      <c r="AE222" s="193"/>
      <c r="AF222" s="193"/>
      <c r="AG222" s="195"/>
      <c r="AH222" s="195"/>
      <c r="AI222" s="195"/>
      <c r="AJ222" s="195"/>
      <c r="AK222" s="195"/>
      <c r="AL222" s="195"/>
      <c r="AM222" s="195"/>
      <c r="AN222" s="195"/>
    </row>
    <row r="223" x14ac:dyDescent="0.3">
      <c r="A223" s="115"/>
      <c r="B223" s="192"/>
      <c r="C223" s="193"/>
      <c r="D223" s="193"/>
      <c r="E223" s="195"/>
      <c r="F223" s="195"/>
      <c r="G223" s="195"/>
      <c r="H223" s="195"/>
      <c r="I223" s="195"/>
      <c r="J223" s="195"/>
      <c r="K223" s="195"/>
      <c r="L223" s="195"/>
      <c r="O223" s="115"/>
      <c r="P223" s="192"/>
      <c r="Q223" s="193"/>
      <c r="R223" s="193"/>
      <c r="S223" s="195"/>
      <c r="T223" s="195"/>
      <c r="U223" s="195"/>
      <c r="V223" s="195"/>
      <c r="W223" s="195"/>
      <c r="X223" s="195"/>
      <c r="Y223" s="195"/>
      <c r="Z223" s="195"/>
      <c r="AC223" s="115"/>
      <c r="AD223" s="192"/>
      <c r="AE223" s="193"/>
      <c r="AF223" s="193"/>
      <c r="AG223" s="195"/>
      <c r="AH223" s="195"/>
      <c r="AI223" s="195"/>
      <c r="AJ223" s="195"/>
      <c r="AK223" s="195"/>
      <c r="AL223" s="195"/>
      <c r="AM223" s="195"/>
      <c r="AN223" s="195"/>
    </row>
    <row r="224" x14ac:dyDescent="0.3">
      <c r="A224" s="115"/>
      <c r="B224" s="192"/>
      <c r="C224" s="193"/>
      <c r="D224" s="193"/>
      <c r="E224" s="195"/>
      <c r="F224" s="195"/>
      <c r="G224" s="195"/>
      <c r="H224" s="195"/>
      <c r="I224" s="195"/>
      <c r="J224" s="195"/>
      <c r="K224" s="195"/>
      <c r="L224" s="195"/>
      <c r="O224" s="115"/>
      <c r="P224" s="192"/>
      <c r="Q224" s="193"/>
      <c r="R224" s="193"/>
      <c r="S224" s="195"/>
      <c r="T224" s="195"/>
      <c r="U224" s="195"/>
      <c r="V224" s="195"/>
      <c r="W224" s="195"/>
      <c r="X224" s="195"/>
      <c r="Y224" s="195"/>
      <c r="Z224" s="195"/>
      <c r="AC224" s="115"/>
      <c r="AD224" s="192"/>
      <c r="AE224" s="193"/>
      <c r="AF224" s="193"/>
      <c r="AG224" s="195"/>
      <c r="AH224" s="195"/>
      <c r="AI224" s="195"/>
      <c r="AJ224" s="195"/>
      <c r="AK224" s="195"/>
      <c r="AL224" s="195"/>
      <c r="AM224" s="195"/>
      <c r="AN224" s="195"/>
    </row>
    <row r="225" x14ac:dyDescent="0.3">
      <c r="A225" s="115"/>
      <c r="B225" s="192"/>
      <c r="C225" s="193"/>
      <c r="D225" s="193"/>
      <c r="E225" s="195"/>
      <c r="F225" s="195"/>
      <c r="G225" s="195"/>
      <c r="H225" s="195"/>
      <c r="I225" s="195"/>
      <c r="J225" s="195"/>
      <c r="K225" s="195"/>
      <c r="L225" s="195"/>
      <c r="O225" s="115"/>
      <c r="P225" s="192"/>
      <c r="Q225" s="193"/>
      <c r="R225" s="193"/>
      <c r="S225" s="195"/>
      <c r="T225" s="195"/>
      <c r="U225" s="195"/>
      <c r="V225" s="195"/>
      <c r="W225" s="195"/>
      <c r="X225" s="195"/>
      <c r="Y225" s="195"/>
      <c r="Z225" s="195"/>
      <c r="AC225" s="115"/>
      <c r="AD225" s="192"/>
      <c r="AE225" s="193"/>
      <c r="AF225" s="193"/>
      <c r="AG225" s="195"/>
      <c r="AH225" s="195"/>
      <c r="AI225" s="195"/>
      <c r="AJ225" s="195"/>
      <c r="AK225" s="195"/>
      <c r="AL225" s="195"/>
      <c r="AM225" s="195"/>
      <c r="AN225" s="195"/>
    </row>
    <row r="226" x14ac:dyDescent="0.3">
      <c r="A226" s="115"/>
      <c r="B226" s="192"/>
      <c r="C226" s="193"/>
      <c r="D226" s="193"/>
      <c r="E226" s="195"/>
      <c r="F226" s="195"/>
      <c r="G226" s="195"/>
      <c r="H226" s="195"/>
      <c r="I226" s="195"/>
      <c r="J226" s="195"/>
      <c r="K226" s="195"/>
      <c r="L226" s="195"/>
      <c r="O226" s="115"/>
      <c r="P226" s="192"/>
      <c r="Q226" s="193"/>
      <c r="R226" s="193"/>
      <c r="S226" s="195"/>
      <c r="T226" s="195"/>
      <c r="U226" s="195"/>
      <c r="V226" s="195"/>
      <c r="W226" s="195"/>
      <c r="X226" s="195"/>
      <c r="Y226" s="195"/>
      <c r="Z226" s="195"/>
      <c r="AC226" s="115"/>
      <c r="AD226" s="192"/>
      <c r="AE226" s="193"/>
      <c r="AF226" s="193"/>
      <c r="AG226" s="195"/>
      <c r="AH226" s="195"/>
      <c r="AI226" s="195"/>
      <c r="AJ226" s="195"/>
      <c r="AK226" s="195"/>
      <c r="AL226" s="195"/>
      <c r="AM226" s="195"/>
      <c r="AN226" s="195"/>
    </row>
    <row r="227" x14ac:dyDescent="0.3">
      <c r="A227" s="115"/>
      <c r="B227" s="192"/>
      <c r="C227" s="193"/>
      <c r="D227" s="193"/>
      <c r="E227" s="195"/>
      <c r="F227" s="195"/>
      <c r="G227" s="195"/>
      <c r="H227" s="195"/>
      <c r="I227" s="195"/>
      <c r="J227" s="195"/>
      <c r="K227" s="195"/>
      <c r="L227" s="195"/>
      <c r="O227" s="115"/>
      <c r="P227" s="192"/>
      <c r="Q227" s="193"/>
      <c r="R227" s="193"/>
      <c r="S227" s="195"/>
      <c r="T227" s="195"/>
      <c r="U227" s="195"/>
      <c r="V227" s="195"/>
      <c r="W227" s="195"/>
      <c r="X227" s="195"/>
      <c r="Y227" s="195"/>
      <c r="Z227" s="195"/>
      <c r="AC227" s="115"/>
      <c r="AD227" s="192"/>
      <c r="AE227" s="193"/>
      <c r="AF227" s="193"/>
      <c r="AG227" s="195"/>
      <c r="AH227" s="195"/>
      <c r="AI227" s="195"/>
      <c r="AJ227" s="195"/>
      <c r="AK227" s="195"/>
      <c r="AL227" s="195"/>
      <c r="AM227" s="195"/>
      <c r="AN227" s="195"/>
    </row>
    <row r="228" x14ac:dyDescent="0.3">
      <c r="A228" s="115"/>
      <c r="B228" s="192"/>
      <c r="C228" s="193"/>
      <c r="D228" s="193"/>
      <c r="E228" s="195"/>
      <c r="F228" s="195"/>
      <c r="G228" s="195"/>
      <c r="H228" s="195"/>
      <c r="I228" s="195"/>
      <c r="J228" s="195"/>
      <c r="K228" s="195"/>
      <c r="L228" s="195"/>
      <c r="O228" s="115"/>
      <c r="P228" s="192"/>
      <c r="Q228" s="193"/>
      <c r="R228" s="193"/>
      <c r="S228" s="195"/>
      <c r="T228" s="195"/>
      <c r="U228" s="195"/>
      <c r="V228" s="195"/>
      <c r="W228" s="195"/>
      <c r="X228" s="195"/>
      <c r="Y228" s="195"/>
      <c r="Z228" s="195"/>
      <c r="AC228" s="115"/>
      <c r="AD228" s="192"/>
      <c r="AE228" s="193"/>
      <c r="AF228" s="193"/>
      <c r="AG228" s="195"/>
      <c r="AH228" s="195"/>
      <c r="AI228" s="195"/>
      <c r="AJ228" s="195"/>
      <c r="AK228" s="195"/>
      <c r="AL228" s="195"/>
      <c r="AM228" s="195"/>
      <c r="AN228" s="195"/>
    </row>
    <row r="229" x14ac:dyDescent="0.3">
      <c r="A229" s="115"/>
      <c r="B229" s="192"/>
      <c r="C229" s="193"/>
      <c r="D229" s="193"/>
      <c r="E229" s="195"/>
      <c r="F229" s="195"/>
      <c r="G229" s="195"/>
      <c r="H229" s="195"/>
      <c r="I229" s="195"/>
      <c r="J229" s="195"/>
      <c r="K229" s="195"/>
      <c r="L229" s="195"/>
      <c r="O229" s="115"/>
      <c r="P229" s="192"/>
      <c r="Q229" s="193"/>
      <c r="R229" s="193"/>
      <c r="S229" s="195"/>
      <c r="T229" s="195"/>
      <c r="U229" s="195"/>
      <c r="V229" s="195"/>
      <c r="W229" s="195"/>
      <c r="X229" s="195"/>
      <c r="Y229" s="195"/>
      <c r="Z229" s="195"/>
      <c r="AC229" s="115"/>
      <c r="AD229" s="192"/>
      <c r="AE229" s="193"/>
      <c r="AF229" s="193"/>
      <c r="AG229" s="195"/>
      <c r="AH229" s="195"/>
      <c r="AI229" s="195"/>
      <c r="AJ229" s="195"/>
      <c r="AK229" s="195"/>
      <c r="AL229" s="195"/>
      <c r="AM229" s="195"/>
      <c r="AN229" s="195"/>
    </row>
    <row r="230" x14ac:dyDescent="0.3">
      <c r="A230" s="115"/>
      <c r="B230" s="192"/>
      <c r="C230" s="193"/>
      <c r="D230" s="193"/>
      <c r="E230" s="195"/>
      <c r="F230" s="195"/>
      <c r="G230" s="195"/>
      <c r="H230" s="195"/>
      <c r="I230" s="195"/>
      <c r="J230" s="195"/>
      <c r="K230" s="195"/>
      <c r="L230" s="195"/>
      <c r="O230" s="115"/>
      <c r="P230" s="192"/>
      <c r="Q230" s="193"/>
      <c r="R230" s="193"/>
      <c r="S230" s="195"/>
      <c r="T230" s="195"/>
      <c r="U230" s="195"/>
      <c r="V230" s="195"/>
      <c r="W230" s="195"/>
      <c r="X230" s="195"/>
      <c r="Y230" s="195"/>
      <c r="Z230" s="195"/>
      <c r="AC230" s="115"/>
      <c r="AD230" s="192"/>
      <c r="AE230" s="193"/>
      <c r="AF230" s="193"/>
      <c r="AG230" s="195"/>
      <c r="AH230" s="195"/>
      <c r="AI230" s="195"/>
      <c r="AJ230" s="195"/>
      <c r="AK230" s="195"/>
      <c r="AL230" s="195"/>
      <c r="AM230" s="195"/>
      <c r="AN230" s="195"/>
    </row>
    <row r="231" x14ac:dyDescent="0.3">
      <c r="A231" s="115"/>
      <c r="B231" s="192"/>
      <c r="C231" s="193"/>
      <c r="D231" s="193"/>
      <c r="E231" s="195"/>
      <c r="F231" s="195"/>
      <c r="G231" s="195"/>
      <c r="H231" s="195"/>
      <c r="I231" s="195"/>
      <c r="J231" s="195"/>
      <c r="K231" s="195"/>
      <c r="L231" s="195"/>
      <c r="O231" s="115"/>
      <c r="P231" s="192"/>
      <c r="Q231" s="193"/>
      <c r="R231" s="193"/>
      <c r="S231" s="195"/>
      <c r="T231" s="195"/>
      <c r="U231" s="195"/>
      <c r="V231" s="195"/>
      <c r="W231" s="195"/>
      <c r="X231" s="195"/>
      <c r="Y231" s="195"/>
      <c r="Z231" s="195"/>
      <c r="AC231" s="115"/>
      <c r="AD231" s="192"/>
      <c r="AE231" s="193"/>
      <c r="AF231" s="193"/>
      <c r="AG231" s="195"/>
      <c r="AH231" s="195"/>
      <c r="AI231" s="195"/>
      <c r="AJ231" s="195"/>
      <c r="AK231" s="195"/>
      <c r="AL231" s="195"/>
      <c r="AM231" s="195"/>
      <c r="AN231" s="195"/>
    </row>
    <row r="232" x14ac:dyDescent="0.3">
      <c r="A232" s="115"/>
      <c r="B232" s="192"/>
      <c r="C232" s="193"/>
      <c r="D232" s="193"/>
      <c r="E232" s="195"/>
      <c r="F232" s="195"/>
      <c r="G232" s="195"/>
      <c r="H232" s="195"/>
      <c r="I232" s="195"/>
      <c r="J232" s="195"/>
      <c r="K232" s="195"/>
      <c r="L232" s="195"/>
      <c r="O232" s="115"/>
      <c r="P232" s="192"/>
      <c r="Q232" s="193"/>
      <c r="R232" s="193"/>
      <c r="S232" s="195"/>
      <c r="T232" s="195"/>
      <c r="U232" s="195"/>
      <c r="V232" s="195"/>
      <c r="W232" s="195"/>
      <c r="X232" s="195"/>
      <c r="Y232" s="195"/>
      <c r="Z232" s="195"/>
      <c r="AC232" s="115"/>
      <c r="AD232" s="192"/>
      <c r="AE232" s="193"/>
      <c r="AF232" s="193"/>
      <c r="AG232" s="195"/>
      <c r="AH232" s="195"/>
      <c r="AI232" s="195"/>
      <c r="AJ232" s="195"/>
      <c r="AK232" s="195"/>
      <c r="AL232" s="195"/>
      <c r="AM232" s="195"/>
      <c r="AN232" s="195"/>
    </row>
    <row r="233" x14ac:dyDescent="0.3">
      <c r="A233" s="115"/>
      <c r="B233" s="192"/>
      <c r="C233" s="193"/>
      <c r="D233" s="193"/>
      <c r="E233" s="195"/>
      <c r="F233" s="195"/>
      <c r="G233" s="195"/>
      <c r="H233" s="195"/>
      <c r="I233" s="195"/>
      <c r="J233" s="195"/>
      <c r="K233" s="195"/>
      <c r="L233" s="195"/>
      <c r="O233" s="115"/>
      <c r="P233" s="192"/>
      <c r="Q233" s="193"/>
      <c r="R233" s="193"/>
      <c r="S233" s="195"/>
      <c r="T233" s="195"/>
      <c r="U233" s="195"/>
      <c r="V233" s="195"/>
      <c r="W233" s="195"/>
      <c r="X233" s="195"/>
      <c r="Y233" s="195"/>
      <c r="Z233" s="195"/>
      <c r="AC233" s="115"/>
      <c r="AD233" s="192"/>
      <c r="AE233" s="193"/>
      <c r="AF233" s="193"/>
      <c r="AG233" s="195"/>
      <c r="AH233" s="195"/>
      <c r="AI233" s="195"/>
      <c r="AJ233" s="195"/>
      <c r="AK233" s="195"/>
      <c r="AL233" s="195"/>
      <c r="AM233" s="195"/>
      <c r="AN233" s="195"/>
    </row>
    <row r="234" x14ac:dyDescent="0.3">
      <c r="A234" s="115"/>
      <c r="B234" s="192"/>
      <c r="C234" s="193"/>
      <c r="D234" s="193"/>
      <c r="E234" s="195"/>
      <c r="F234" s="195"/>
      <c r="G234" s="195"/>
      <c r="H234" s="195"/>
      <c r="I234" s="195"/>
      <c r="J234" s="195"/>
      <c r="K234" s="195"/>
      <c r="L234" s="195"/>
      <c r="O234" s="115"/>
      <c r="P234" s="192"/>
      <c r="Q234" s="193"/>
      <c r="R234" s="193"/>
      <c r="S234" s="195"/>
      <c r="T234" s="195"/>
      <c r="U234" s="195"/>
      <c r="V234" s="195"/>
      <c r="W234" s="195"/>
      <c r="X234" s="195"/>
      <c r="Y234" s="195"/>
      <c r="Z234" s="195"/>
      <c r="AC234" s="115"/>
      <c r="AD234" s="192"/>
      <c r="AE234" s="193"/>
      <c r="AF234" s="193"/>
      <c r="AG234" s="195"/>
      <c r="AH234" s="195"/>
      <c r="AI234" s="195"/>
      <c r="AJ234" s="195"/>
      <c r="AK234" s="195"/>
      <c r="AL234" s="195"/>
      <c r="AM234" s="195"/>
      <c r="AN234" s="195"/>
    </row>
    <row r="235" x14ac:dyDescent="0.3">
      <c r="A235" s="115"/>
      <c r="B235" s="192"/>
      <c r="C235" s="193"/>
      <c r="D235" s="193"/>
      <c r="E235" s="195"/>
      <c r="F235" s="195"/>
      <c r="G235" s="195"/>
      <c r="H235" s="195"/>
      <c r="I235" s="195"/>
      <c r="J235" s="195"/>
      <c r="K235" s="195"/>
      <c r="L235" s="195"/>
      <c r="O235" s="115"/>
      <c r="P235" s="192"/>
      <c r="Q235" s="193"/>
      <c r="R235" s="193"/>
      <c r="S235" s="195"/>
      <c r="T235" s="195"/>
      <c r="U235" s="195"/>
      <c r="V235" s="195"/>
      <c r="W235" s="195"/>
      <c r="X235" s="195"/>
      <c r="Y235" s="195"/>
      <c r="Z235" s="195"/>
      <c r="AC235" s="115"/>
      <c r="AD235" s="192"/>
      <c r="AE235" s="193"/>
      <c r="AF235" s="193"/>
      <c r="AG235" s="195"/>
      <c r="AH235" s="195"/>
      <c r="AI235" s="195"/>
      <c r="AJ235" s="195"/>
      <c r="AK235" s="195"/>
      <c r="AL235" s="195"/>
      <c r="AM235" s="195"/>
      <c r="AN235" s="195"/>
    </row>
    <row r="236" x14ac:dyDescent="0.3">
      <c r="A236" s="115"/>
      <c r="B236" s="192"/>
      <c r="C236" s="193"/>
      <c r="D236" s="193"/>
      <c r="E236" s="195"/>
      <c r="F236" s="195"/>
      <c r="G236" s="195"/>
      <c r="H236" s="195"/>
      <c r="I236" s="195"/>
      <c r="J236" s="195"/>
      <c r="K236" s="195"/>
      <c r="L236" s="195"/>
      <c r="O236" s="115"/>
      <c r="P236" s="192"/>
      <c r="Q236" s="193"/>
      <c r="R236" s="193"/>
      <c r="S236" s="195"/>
      <c r="T236" s="195"/>
      <c r="U236" s="195"/>
      <c r="V236" s="195"/>
      <c r="W236" s="195"/>
      <c r="X236" s="195"/>
      <c r="Y236" s="195"/>
      <c r="Z236" s="195"/>
      <c r="AC236" s="115"/>
      <c r="AD236" s="192"/>
      <c r="AE236" s="193"/>
      <c r="AF236" s="193"/>
      <c r="AG236" s="195"/>
      <c r="AH236" s="195"/>
      <c r="AI236" s="195"/>
      <c r="AJ236" s="195"/>
      <c r="AK236" s="195"/>
      <c r="AL236" s="195"/>
      <c r="AM236" s="195"/>
      <c r="AN236" s="195"/>
    </row>
    <row r="237" x14ac:dyDescent="0.3">
      <c r="A237" s="115"/>
      <c r="B237" s="192"/>
      <c r="C237" s="193"/>
      <c r="D237" s="193"/>
      <c r="E237" s="195"/>
      <c r="F237" s="195"/>
      <c r="G237" s="195"/>
      <c r="H237" s="195"/>
      <c r="I237" s="195"/>
      <c r="J237" s="195"/>
      <c r="K237" s="195"/>
      <c r="L237" s="195"/>
      <c r="O237" s="115"/>
      <c r="P237" s="192"/>
      <c r="Q237" s="193"/>
      <c r="R237" s="193"/>
      <c r="S237" s="195"/>
      <c r="T237" s="195"/>
      <c r="U237" s="195"/>
      <c r="V237" s="195"/>
      <c r="W237" s="195"/>
      <c r="X237" s="195"/>
      <c r="Y237" s="195"/>
      <c r="Z237" s="195"/>
      <c r="AC237" s="115"/>
      <c r="AD237" s="192"/>
      <c r="AE237" s="193"/>
      <c r="AF237" s="193"/>
      <c r="AG237" s="195"/>
      <c r="AH237" s="195"/>
      <c r="AI237" s="195"/>
      <c r="AJ237" s="195"/>
      <c r="AK237" s="195"/>
      <c r="AL237" s="195"/>
      <c r="AM237" s="195"/>
      <c r="AN237" s="195"/>
    </row>
    <row r="238" x14ac:dyDescent="0.3">
      <c r="A238" s="115"/>
      <c r="B238" s="192"/>
      <c r="C238" s="193"/>
      <c r="D238" s="193"/>
      <c r="E238" s="195"/>
      <c r="F238" s="195"/>
      <c r="G238" s="195"/>
      <c r="H238" s="195"/>
      <c r="I238" s="195"/>
      <c r="J238" s="195"/>
      <c r="K238" s="195"/>
      <c r="L238" s="195"/>
      <c r="O238" s="115"/>
      <c r="P238" s="192"/>
      <c r="Q238" s="193"/>
      <c r="R238" s="193"/>
      <c r="S238" s="195"/>
      <c r="T238" s="195"/>
      <c r="U238" s="195"/>
      <c r="V238" s="195"/>
      <c r="W238" s="195"/>
      <c r="X238" s="195"/>
      <c r="Y238" s="195"/>
      <c r="Z238" s="195"/>
      <c r="AC238" s="115"/>
      <c r="AD238" s="192"/>
      <c r="AE238" s="193"/>
      <c r="AF238" s="193"/>
      <c r="AG238" s="195"/>
      <c r="AH238" s="195"/>
      <c r="AI238" s="195"/>
      <c r="AJ238" s="195"/>
      <c r="AK238" s="195"/>
      <c r="AL238" s="195"/>
      <c r="AM238" s="195"/>
      <c r="AN238" s="195"/>
    </row>
    <row r="239" x14ac:dyDescent="0.3">
      <c r="A239" s="115"/>
      <c r="B239" s="192"/>
      <c r="C239" s="193"/>
      <c r="D239" s="193"/>
      <c r="E239" s="195"/>
      <c r="F239" s="195"/>
      <c r="G239" s="195"/>
      <c r="H239" s="195"/>
      <c r="I239" s="195"/>
      <c r="J239" s="195"/>
      <c r="K239" s="195"/>
      <c r="L239" s="195"/>
      <c r="O239" s="115"/>
      <c r="P239" s="192"/>
      <c r="Q239" s="193"/>
      <c r="R239" s="193"/>
      <c r="S239" s="195"/>
      <c r="T239" s="195"/>
      <c r="U239" s="195"/>
      <c r="V239" s="195"/>
      <c r="W239" s="195"/>
      <c r="X239" s="195"/>
      <c r="Y239" s="195"/>
      <c r="Z239" s="195"/>
      <c r="AC239" s="115"/>
      <c r="AD239" s="192"/>
      <c r="AE239" s="193"/>
      <c r="AF239" s="193"/>
      <c r="AG239" s="195"/>
      <c r="AH239" s="195"/>
      <c r="AI239" s="195"/>
      <c r="AJ239" s="195"/>
      <c r="AK239" s="195"/>
      <c r="AL239" s="195"/>
      <c r="AM239" s="195"/>
      <c r="AN239" s="195"/>
    </row>
    <row r="240" x14ac:dyDescent="0.3">
      <c r="A240" s="115"/>
      <c r="B240" s="192"/>
      <c r="C240" s="193"/>
      <c r="D240" s="193"/>
      <c r="E240" s="195"/>
      <c r="F240" s="195"/>
      <c r="G240" s="195"/>
      <c r="H240" s="195"/>
      <c r="I240" s="195"/>
      <c r="J240" s="195"/>
      <c r="K240" s="195"/>
      <c r="L240" s="195"/>
      <c r="O240" s="115"/>
      <c r="P240" s="192"/>
      <c r="Q240" s="193"/>
      <c r="R240" s="193"/>
      <c r="S240" s="195"/>
      <c r="T240" s="195"/>
      <c r="U240" s="195"/>
      <c r="V240" s="195"/>
      <c r="W240" s="195"/>
      <c r="X240" s="195"/>
      <c r="Y240" s="195"/>
      <c r="Z240" s="195"/>
      <c r="AC240" s="115"/>
      <c r="AD240" s="192"/>
      <c r="AE240" s="193"/>
      <c r="AF240" s="193"/>
      <c r="AG240" s="195"/>
      <c r="AH240" s="195"/>
      <c r="AI240" s="195"/>
      <c r="AJ240" s="195"/>
      <c r="AK240" s="195"/>
      <c r="AL240" s="195"/>
      <c r="AM240" s="195"/>
      <c r="AN240" s="195"/>
    </row>
    <row r="241" x14ac:dyDescent="0.3">
      <c r="A241" s="115"/>
      <c r="B241" s="192"/>
      <c r="C241" s="193"/>
      <c r="D241" s="193"/>
      <c r="E241" s="195"/>
      <c r="F241" s="195"/>
      <c r="G241" s="195"/>
      <c r="H241" s="195"/>
      <c r="I241" s="195"/>
      <c r="J241" s="195"/>
      <c r="K241" s="195"/>
      <c r="L241" s="195"/>
      <c r="O241" s="115"/>
      <c r="P241" s="192"/>
      <c r="Q241" s="193"/>
      <c r="R241" s="193"/>
      <c r="S241" s="195"/>
      <c r="T241" s="195"/>
      <c r="U241" s="195"/>
      <c r="V241" s="195"/>
      <c r="W241" s="195"/>
      <c r="X241" s="195"/>
      <c r="Y241" s="195"/>
      <c r="Z241" s="195"/>
      <c r="AC241" s="115"/>
      <c r="AD241" s="192"/>
      <c r="AE241" s="193"/>
      <c r="AF241" s="193"/>
      <c r="AG241" s="195"/>
      <c r="AH241" s="195"/>
      <c r="AI241" s="195"/>
      <c r="AJ241" s="195"/>
      <c r="AK241" s="195"/>
      <c r="AL241" s="195"/>
      <c r="AM241" s="195"/>
      <c r="AN241" s="195"/>
    </row>
    <row r="242" x14ac:dyDescent="0.3">
      <c r="A242" s="115"/>
      <c r="B242" s="192"/>
      <c r="C242" s="193"/>
      <c r="D242" s="193"/>
      <c r="E242" s="195"/>
      <c r="F242" s="195"/>
      <c r="G242" s="195"/>
      <c r="H242" s="195"/>
      <c r="I242" s="195"/>
      <c r="J242" s="195"/>
      <c r="K242" s="195"/>
      <c r="L242" s="195"/>
      <c r="O242" s="115"/>
      <c r="P242" s="192"/>
      <c r="Q242" s="193"/>
      <c r="R242" s="193"/>
      <c r="S242" s="195"/>
      <c r="T242" s="195"/>
      <c r="U242" s="195"/>
      <c r="V242" s="195"/>
      <c r="W242" s="195"/>
      <c r="X242" s="195"/>
      <c r="Y242" s="195"/>
      <c r="Z242" s="195"/>
      <c r="AC242" s="115"/>
      <c r="AD242" s="192"/>
      <c r="AE242" s="193"/>
      <c r="AF242" s="193"/>
      <c r="AG242" s="195"/>
      <c r="AH242" s="195"/>
      <c r="AI242" s="195"/>
      <c r="AJ242" s="195"/>
      <c r="AK242" s="195"/>
      <c r="AL242" s="195"/>
      <c r="AM242" s="195"/>
      <c r="AN242" s="195"/>
    </row>
    <row r="243" x14ac:dyDescent="0.3">
      <c r="A243" s="115"/>
      <c r="B243" s="192"/>
      <c r="C243" s="193"/>
      <c r="D243" s="193"/>
      <c r="E243" s="195"/>
      <c r="F243" s="195"/>
      <c r="G243" s="195"/>
      <c r="H243" s="195"/>
      <c r="I243" s="195"/>
      <c r="J243" s="195"/>
      <c r="K243" s="195"/>
      <c r="L243" s="195"/>
      <c r="O243" s="115"/>
      <c r="P243" s="192"/>
      <c r="Q243" s="193"/>
      <c r="R243" s="193"/>
      <c r="S243" s="195"/>
      <c r="T243" s="195"/>
      <c r="U243" s="195"/>
      <c r="V243" s="195"/>
      <c r="W243" s="195"/>
      <c r="X243" s="195"/>
      <c r="Y243" s="195"/>
      <c r="Z243" s="195"/>
      <c r="AC243" s="115"/>
      <c r="AD243" s="192"/>
      <c r="AE243" s="193"/>
      <c r="AF243" s="193"/>
      <c r="AG243" s="195"/>
      <c r="AH243" s="195"/>
      <c r="AI243" s="195"/>
      <c r="AJ243" s="195"/>
      <c r="AK243" s="195"/>
      <c r="AL243" s="195"/>
      <c r="AM243" s="195"/>
      <c r="AN243" s="195"/>
    </row>
    <row r="244" x14ac:dyDescent="0.3">
      <c r="A244" s="115"/>
      <c r="B244" s="192"/>
      <c r="C244" s="193"/>
      <c r="D244" s="193"/>
      <c r="E244" s="195"/>
      <c r="F244" s="195"/>
      <c r="G244" s="195"/>
      <c r="H244" s="195"/>
      <c r="I244" s="195"/>
      <c r="J244" s="195"/>
      <c r="K244" s="195"/>
      <c r="L244" s="195"/>
      <c r="O244" s="115"/>
      <c r="P244" s="192"/>
      <c r="Q244" s="193"/>
      <c r="R244" s="193"/>
      <c r="S244" s="195"/>
      <c r="T244" s="195"/>
      <c r="U244" s="195"/>
      <c r="V244" s="195"/>
      <c r="W244" s="195"/>
      <c r="X244" s="195"/>
      <c r="Y244" s="195"/>
      <c r="Z244" s="195"/>
      <c r="AC244" s="115"/>
      <c r="AD244" s="192"/>
      <c r="AE244" s="193"/>
      <c r="AF244" s="193"/>
      <c r="AG244" s="195"/>
      <c r="AH244" s="195"/>
      <c r="AI244" s="195"/>
      <c r="AJ244" s="195"/>
      <c r="AK244" s="195"/>
      <c r="AL244" s="195"/>
      <c r="AM244" s="195"/>
      <c r="AN244" s="195"/>
    </row>
    <row r="245" x14ac:dyDescent="0.3">
      <c r="A245" s="115"/>
      <c r="B245" s="192"/>
      <c r="C245" s="193"/>
      <c r="D245" s="193"/>
      <c r="E245" s="195"/>
      <c r="F245" s="195"/>
      <c r="G245" s="195"/>
      <c r="H245" s="195"/>
      <c r="I245" s="195"/>
      <c r="J245" s="195"/>
      <c r="K245" s="195"/>
      <c r="L245" s="195"/>
      <c r="O245" s="115"/>
      <c r="P245" s="192"/>
      <c r="Q245" s="193"/>
      <c r="R245" s="193"/>
      <c r="S245" s="195"/>
      <c r="T245" s="195"/>
      <c r="U245" s="195"/>
      <c r="V245" s="195"/>
      <c r="W245" s="195"/>
      <c r="X245" s="195"/>
      <c r="Y245" s="195"/>
      <c r="Z245" s="195"/>
      <c r="AC245" s="115"/>
      <c r="AD245" s="192"/>
      <c r="AE245" s="193"/>
      <c r="AF245" s="193"/>
      <c r="AG245" s="195"/>
      <c r="AH245" s="195"/>
      <c r="AI245" s="195"/>
      <c r="AJ245" s="195"/>
      <c r="AK245" s="195"/>
      <c r="AL245" s="195"/>
      <c r="AM245" s="195"/>
      <c r="AN245" s="195"/>
    </row>
    <row r="246" x14ac:dyDescent="0.3">
      <c r="A246" s="115"/>
      <c r="B246" s="192"/>
      <c r="C246" s="193"/>
      <c r="D246" s="193"/>
      <c r="E246" s="195"/>
      <c r="F246" s="195"/>
      <c r="G246" s="195"/>
      <c r="H246" s="195"/>
      <c r="I246" s="195"/>
      <c r="J246" s="195"/>
      <c r="K246" s="195"/>
      <c r="L246" s="195"/>
      <c r="O246" s="115"/>
      <c r="P246" s="192"/>
      <c r="Q246" s="193"/>
      <c r="R246" s="193"/>
      <c r="S246" s="195"/>
      <c r="T246" s="195"/>
      <c r="U246" s="195"/>
      <c r="V246" s="195"/>
      <c r="W246" s="195"/>
      <c r="X246" s="195"/>
      <c r="Y246" s="195"/>
      <c r="Z246" s="195"/>
      <c r="AC246" s="115"/>
      <c r="AD246" s="192"/>
      <c r="AE246" s="193"/>
      <c r="AF246" s="193"/>
      <c r="AG246" s="195"/>
      <c r="AH246" s="195"/>
      <c r="AI246" s="195"/>
      <c r="AJ246" s="195"/>
      <c r="AK246" s="195"/>
      <c r="AL246" s="195"/>
      <c r="AM246" s="195"/>
      <c r="AN246" s="195"/>
    </row>
    <row r="247" x14ac:dyDescent="0.3">
      <c r="A247" s="115"/>
      <c r="B247" s="192"/>
      <c r="C247" s="193"/>
      <c r="D247" s="193"/>
      <c r="E247" s="195"/>
      <c r="F247" s="195"/>
      <c r="G247" s="195"/>
      <c r="H247" s="195"/>
      <c r="I247" s="195"/>
      <c r="J247" s="195"/>
      <c r="K247" s="195"/>
      <c r="L247" s="195"/>
      <c r="O247" s="115"/>
      <c r="P247" s="192"/>
      <c r="Q247" s="193"/>
      <c r="R247" s="193"/>
      <c r="S247" s="195"/>
      <c r="T247" s="195"/>
      <c r="U247" s="195"/>
      <c r="V247" s="195"/>
      <c r="W247" s="195"/>
      <c r="X247" s="195"/>
      <c r="Y247" s="195"/>
      <c r="Z247" s="195"/>
      <c r="AC247" s="115"/>
      <c r="AD247" s="192"/>
      <c r="AE247" s="193"/>
      <c r="AF247" s="193"/>
      <c r="AG247" s="195"/>
      <c r="AH247" s="195"/>
      <c r="AI247" s="195"/>
      <c r="AJ247" s="195"/>
      <c r="AK247" s="195"/>
      <c r="AL247" s="195"/>
      <c r="AM247" s="195"/>
      <c r="AN247" s="195"/>
    </row>
    <row r="248" x14ac:dyDescent="0.3">
      <c r="A248" s="115"/>
      <c r="B248" s="192"/>
      <c r="C248" s="193"/>
      <c r="D248" s="193"/>
      <c r="E248" s="195"/>
      <c r="F248" s="195"/>
      <c r="G248" s="195"/>
      <c r="H248" s="195"/>
      <c r="I248" s="195"/>
      <c r="J248" s="195"/>
      <c r="K248" s="195"/>
      <c r="L248" s="195"/>
      <c r="O248" s="115"/>
      <c r="P248" s="192"/>
      <c r="Q248" s="193"/>
      <c r="R248" s="193"/>
      <c r="S248" s="195"/>
      <c r="T248" s="195"/>
      <c r="U248" s="195"/>
      <c r="V248" s="195"/>
      <c r="W248" s="195"/>
      <c r="X248" s="195"/>
      <c r="Y248" s="195"/>
      <c r="Z248" s="195"/>
      <c r="AC248" s="115"/>
      <c r="AD248" s="192"/>
      <c r="AE248" s="193"/>
      <c r="AF248" s="193"/>
      <c r="AG248" s="195"/>
      <c r="AH248" s="195"/>
      <c r="AI248" s="195"/>
      <c r="AJ248" s="195"/>
      <c r="AK248" s="195"/>
      <c r="AL248" s="195"/>
      <c r="AM248" s="195"/>
      <c r="AN248" s="195"/>
    </row>
    <row r="249" x14ac:dyDescent="0.3">
      <c r="A249" s="115"/>
      <c r="B249" s="192"/>
      <c r="C249" s="193"/>
      <c r="D249" s="193"/>
      <c r="E249" s="195"/>
      <c r="F249" s="195"/>
      <c r="G249" s="195"/>
      <c r="H249" s="195"/>
      <c r="I249" s="195"/>
      <c r="J249" s="195"/>
      <c r="K249" s="195"/>
      <c r="L249" s="195"/>
      <c r="O249" s="115"/>
      <c r="P249" s="192"/>
      <c r="Q249" s="193"/>
      <c r="R249" s="193"/>
      <c r="S249" s="195"/>
      <c r="T249" s="195"/>
      <c r="U249" s="195"/>
      <c r="V249" s="195"/>
      <c r="W249" s="195"/>
      <c r="X249" s="195"/>
      <c r="Y249" s="195"/>
      <c r="Z249" s="195"/>
      <c r="AC249" s="115"/>
      <c r="AD249" s="192"/>
      <c r="AE249" s="193"/>
      <c r="AF249" s="193"/>
      <c r="AG249" s="195"/>
      <c r="AH249" s="195"/>
      <c r="AI249" s="195"/>
      <c r="AJ249" s="195"/>
      <c r="AK249" s="195"/>
      <c r="AL249" s="195"/>
      <c r="AM249" s="195"/>
      <c r="AN249" s="195"/>
    </row>
    <row r="250" x14ac:dyDescent="0.3">
      <c r="A250" s="115"/>
      <c r="B250" s="192"/>
      <c r="C250" s="193"/>
      <c r="D250" s="193"/>
      <c r="E250" s="195"/>
      <c r="F250" s="195"/>
      <c r="G250" s="195"/>
      <c r="H250" s="195"/>
      <c r="I250" s="195"/>
      <c r="J250" s="195"/>
      <c r="K250" s="195"/>
      <c r="L250" s="195"/>
      <c r="O250" s="115"/>
      <c r="P250" s="192"/>
      <c r="Q250" s="193"/>
      <c r="R250" s="193"/>
      <c r="S250" s="195"/>
      <c r="T250" s="195"/>
      <c r="U250" s="195"/>
      <c r="V250" s="195"/>
      <c r="W250" s="195"/>
      <c r="X250" s="195"/>
      <c r="Y250" s="195"/>
      <c r="Z250" s="195"/>
      <c r="AC250" s="115"/>
      <c r="AD250" s="192"/>
      <c r="AE250" s="193"/>
      <c r="AF250" s="193"/>
      <c r="AG250" s="195"/>
      <c r="AH250" s="195"/>
      <c r="AI250" s="195"/>
      <c r="AJ250" s="195"/>
      <c r="AK250" s="195"/>
      <c r="AL250" s="195"/>
      <c r="AM250" s="195"/>
      <c r="AN250" s="195"/>
    </row>
    <row r="251" x14ac:dyDescent="0.3">
      <c r="A251" s="115"/>
      <c r="B251" s="192"/>
      <c r="C251" s="193"/>
      <c r="D251" s="193"/>
      <c r="E251" s="195"/>
      <c r="F251" s="195"/>
      <c r="G251" s="195"/>
      <c r="H251" s="195"/>
      <c r="I251" s="195"/>
      <c r="J251" s="195"/>
      <c r="K251" s="195"/>
      <c r="L251" s="195"/>
      <c r="O251" s="115"/>
      <c r="P251" s="192"/>
      <c r="Q251" s="193"/>
      <c r="R251" s="193"/>
      <c r="S251" s="195"/>
      <c r="T251" s="195"/>
      <c r="U251" s="195"/>
      <c r="V251" s="195"/>
      <c r="W251" s="195"/>
      <c r="X251" s="195"/>
      <c r="Y251" s="195"/>
      <c r="Z251" s="195"/>
      <c r="AC251" s="115"/>
      <c r="AD251" s="192"/>
      <c r="AE251" s="193"/>
      <c r="AF251" s="193"/>
      <c r="AG251" s="195"/>
      <c r="AH251" s="195"/>
      <c r="AI251" s="195"/>
      <c r="AJ251" s="195"/>
      <c r="AK251" s="195"/>
      <c r="AL251" s="195"/>
      <c r="AM251" s="195"/>
      <c r="AN251" s="195"/>
    </row>
    <row r="252" x14ac:dyDescent="0.3">
      <c r="A252" s="115"/>
      <c r="B252" s="192"/>
      <c r="C252" s="193"/>
      <c r="D252" s="193"/>
      <c r="E252" s="195"/>
      <c r="F252" s="195"/>
      <c r="G252" s="195"/>
      <c r="H252" s="195"/>
      <c r="I252" s="195"/>
      <c r="J252" s="195"/>
      <c r="K252" s="195"/>
      <c r="L252" s="195"/>
      <c r="O252" s="115"/>
      <c r="P252" s="192"/>
      <c r="Q252" s="193"/>
      <c r="R252" s="193"/>
      <c r="S252" s="195"/>
      <c r="T252" s="195"/>
      <c r="U252" s="195"/>
      <c r="V252" s="195"/>
      <c r="W252" s="195"/>
      <c r="X252" s="195"/>
      <c r="Y252" s="195"/>
      <c r="Z252" s="195"/>
      <c r="AC252" s="115"/>
      <c r="AD252" s="192"/>
      <c r="AE252" s="193"/>
      <c r="AF252" s="193"/>
      <c r="AG252" s="195"/>
      <c r="AH252" s="195"/>
      <c r="AI252" s="195"/>
      <c r="AJ252" s="195"/>
      <c r="AK252" s="195"/>
      <c r="AL252" s="195"/>
      <c r="AM252" s="195"/>
      <c r="AN252" s="195"/>
    </row>
    <row r="253" x14ac:dyDescent="0.3">
      <c r="A253" s="115"/>
      <c r="B253" s="192"/>
      <c r="C253" s="193"/>
      <c r="D253" s="193"/>
      <c r="E253" s="195"/>
      <c r="F253" s="195"/>
      <c r="G253" s="195"/>
      <c r="H253" s="195"/>
      <c r="I253" s="195"/>
      <c r="J253" s="195"/>
      <c r="K253" s="195"/>
      <c r="L253" s="195"/>
      <c r="O253" s="115"/>
      <c r="P253" s="192"/>
      <c r="Q253" s="193"/>
      <c r="R253" s="193"/>
      <c r="S253" s="195"/>
      <c r="T253" s="195"/>
      <c r="U253" s="195"/>
      <c r="V253" s="195"/>
      <c r="W253" s="195"/>
      <c r="X253" s="195"/>
      <c r="Y253" s="195"/>
      <c r="Z253" s="195"/>
      <c r="AC253" s="115"/>
      <c r="AD253" s="192"/>
      <c r="AE253" s="193"/>
      <c r="AF253" s="193"/>
      <c r="AG253" s="195"/>
      <c r="AH253" s="195"/>
      <c r="AI253" s="195"/>
      <c r="AJ253" s="195"/>
      <c r="AK253" s="195"/>
      <c r="AL253" s="195"/>
      <c r="AM253" s="195"/>
      <c r="AN253" s="195"/>
    </row>
    <row r="254" x14ac:dyDescent="0.3">
      <c r="A254" s="115"/>
      <c r="B254" s="192"/>
      <c r="C254" s="193"/>
      <c r="D254" s="193"/>
      <c r="E254" s="195"/>
      <c r="F254" s="195"/>
      <c r="G254" s="195"/>
      <c r="H254" s="195"/>
      <c r="I254" s="195"/>
      <c r="J254" s="195"/>
      <c r="K254" s="195"/>
      <c r="L254" s="195"/>
      <c r="O254" s="115"/>
      <c r="P254" s="192"/>
      <c r="Q254" s="193"/>
      <c r="R254" s="193"/>
      <c r="S254" s="195"/>
      <c r="T254" s="195"/>
      <c r="U254" s="195"/>
      <c r="V254" s="195"/>
      <c r="W254" s="195"/>
      <c r="X254" s="195"/>
      <c r="Y254" s="195"/>
      <c r="Z254" s="195"/>
      <c r="AC254" s="115"/>
      <c r="AD254" s="192"/>
      <c r="AE254" s="193"/>
      <c r="AF254" s="193"/>
      <c r="AG254" s="195"/>
      <c r="AH254" s="195"/>
      <c r="AI254" s="195"/>
      <c r="AJ254" s="195"/>
      <c r="AK254" s="195"/>
      <c r="AL254" s="195"/>
      <c r="AM254" s="195"/>
      <c r="AN254" s="195"/>
    </row>
    <row r="255" x14ac:dyDescent="0.3">
      <c r="A255" s="115"/>
      <c r="B255" s="192"/>
      <c r="C255" s="193"/>
      <c r="D255" s="193"/>
      <c r="E255" s="195"/>
      <c r="F255" s="195"/>
      <c r="G255" s="195"/>
      <c r="H255" s="195"/>
      <c r="I255" s="195"/>
      <c r="J255" s="195"/>
      <c r="K255" s="195"/>
      <c r="L255" s="195"/>
      <c r="O255" s="115"/>
      <c r="P255" s="192"/>
      <c r="Q255" s="193"/>
      <c r="R255" s="193"/>
      <c r="S255" s="195"/>
      <c r="T255" s="195"/>
      <c r="U255" s="195"/>
      <c r="V255" s="195"/>
      <c r="W255" s="195"/>
      <c r="X255" s="195"/>
      <c r="Y255" s="195"/>
      <c r="Z255" s="195"/>
      <c r="AC255" s="115"/>
      <c r="AD255" s="192"/>
      <c r="AE255" s="193"/>
      <c r="AF255" s="193"/>
      <c r="AG255" s="195"/>
      <c r="AH255" s="195"/>
      <c r="AI255" s="195"/>
      <c r="AJ255" s="195"/>
      <c r="AK255" s="195"/>
      <c r="AL255" s="195"/>
      <c r="AM255" s="195"/>
      <c r="AN255" s="195"/>
    </row>
    <row r="256" x14ac:dyDescent="0.3">
      <c r="A256" s="115"/>
      <c r="B256" s="192"/>
      <c r="C256" s="193"/>
      <c r="D256" s="193"/>
      <c r="E256" s="195"/>
      <c r="F256" s="195"/>
      <c r="G256" s="195"/>
      <c r="H256" s="195"/>
      <c r="I256" s="195"/>
      <c r="J256" s="195"/>
      <c r="K256" s="195"/>
      <c r="L256" s="195"/>
      <c r="O256" s="115"/>
      <c r="P256" s="192"/>
      <c r="Q256" s="193"/>
      <c r="R256" s="193"/>
      <c r="S256" s="195"/>
      <c r="T256" s="195"/>
      <c r="U256" s="195"/>
      <c r="V256" s="195"/>
      <c r="W256" s="195"/>
      <c r="X256" s="195"/>
      <c r="Y256" s="195"/>
      <c r="Z256" s="195"/>
      <c r="AC256" s="115"/>
      <c r="AD256" s="192"/>
      <c r="AE256" s="193"/>
      <c r="AF256" s="193"/>
      <c r="AG256" s="195"/>
      <c r="AH256" s="195"/>
      <c r="AI256" s="195"/>
      <c r="AJ256" s="195"/>
      <c r="AK256" s="195"/>
      <c r="AL256" s="195"/>
      <c r="AM256" s="195"/>
      <c r="AN256" s="195"/>
    </row>
    <row r="257" x14ac:dyDescent="0.3">
      <c r="A257" s="115"/>
      <c r="B257" s="192"/>
      <c r="C257" s="193"/>
      <c r="D257" s="193"/>
      <c r="E257" s="195"/>
      <c r="F257" s="195"/>
      <c r="G257" s="195"/>
      <c r="H257" s="195"/>
      <c r="I257" s="195"/>
      <c r="J257" s="195"/>
      <c r="K257" s="195"/>
      <c r="L257" s="195"/>
      <c r="O257" s="115"/>
      <c r="P257" s="192"/>
      <c r="Q257" s="193"/>
      <c r="R257" s="193"/>
      <c r="S257" s="195"/>
      <c r="T257" s="195"/>
      <c r="U257" s="195"/>
      <c r="V257" s="195"/>
      <c r="W257" s="195"/>
      <c r="X257" s="195"/>
      <c r="Y257" s="195"/>
      <c r="Z257" s="195"/>
      <c r="AC257" s="115"/>
      <c r="AD257" s="192"/>
      <c r="AE257" s="193"/>
      <c r="AF257" s="193"/>
      <c r="AG257" s="195"/>
      <c r="AH257" s="195"/>
      <c r="AI257" s="195"/>
      <c r="AJ257" s="195"/>
      <c r="AK257" s="195"/>
      <c r="AL257" s="195"/>
      <c r="AM257" s="195"/>
      <c r="AN257" s="195"/>
    </row>
    <row r="258" x14ac:dyDescent="0.3">
      <c r="A258" s="115"/>
      <c r="B258" s="192"/>
      <c r="C258" s="193"/>
      <c r="D258" s="193"/>
      <c r="E258" s="195"/>
      <c r="F258" s="195"/>
      <c r="G258" s="195"/>
      <c r="H258" s="195"/>
      <c r="I258" s="195"/>
      <c r="J258" s="195"/>
      <c r="K258" s="195"/>
      <c r="L258" s="195"/>
      <c r="O258" s="115"/>
      <c r="P258" s="192"/>
      <c r="Q258" s="193"/>
      <c r="R258" s="193"/>
      <c r="S258" s="195"/>
      <c r="T258" s="195"/>
      <c r="U258" s="195"/>
      <c r="V258" s="195"/>
      <c r="W258" s="195"/>
      <c r="X258" s="195"/>
      <c r="Y258" s="195"/>
      <c r="Z258" s="195"/>
      <c r="AC258" s="115"/>
      <c r="AD258" s="192"/>
      <c r="AE258" s="193"/>
      <c r="AF258" s="193"/>
      <c r="AG258" s="195"/>
      <c r="AH258" s="195"/>
      <c r="AI258" s="195"/>
      <c r="AJ258" s="195"/>
      <c r="AK258" s="195"/>
      <c r="AL258" s="195"/>
      <c r="AM258" s="195"/>
      <c r="AN258" s="195"/>
    </row>
    <row r="259" x14ac:dyDescent="0.3">
      <c r="A259" s="115"/>
      <c r="B259" s="192"/>
      <c r="C259" s="193"/>
      <c r="D259" s="193"/>
      <c r="E259" s="195"/>
      <c r="F259" s="195"/>
      <c r="G259" s="195"/>
      <c r="H259" s="195"/>
      <c r="I259" s="195"/>
      <c r="J259" s="195"/>
      <c r="K259" s="195"/>
      <c r="L259" s="195"/>
      <c r="O259" s="115"/>
      <c r="P259" s="192"/>
      <c r="Q259" s="193"/>
      <c r="R259" s="193"/>
      <c r="S259" s="195"/>
      <c r="T259" s="195"/>
      <c r="U259" s="195"/>
      <c r="V259" s="195"/>
      <c r="W259" s="195"/>
      <c r="X259" s="195"/>
      <c r="Y259" s="195"/>
      <c r="Z259" s="195"/>
      <c r="AC259" s="115"/>
      <c r="AD259" s="192"/>
      <c r="AE259" s="193"/>
      <c r="AF259" s="193"/>
      <c r="AG259" s="195"/>
      <c r="AH259" s="195"/>
      <c r="AI259" s="195"/>
      <c r="AJ259" s="195"/>
      <c r="AK259" s="195"/>
      <c r="AL259" s="195"/>
      <c r="AM259" s="195"/>
      <c r="AN259" s="195"/>
    </row>
    <row r="260" x14ac:dyDescent="0.3">
      <c r="A260" s="115"/>
      <c r="B260" s="192"/>
      <c r="C260" s="193"/>
      <c r="D260" s="193"/>
      <c r="E260" s="195"/>
      <c r="F260" s="195"/>
      <c r="G260" s="195"/>
      <c r="H260" s="195"/>
      <c r="I260" s="195"/>
      <c r="J260" s="195"/>
      <c r="K260" s="195"/>
      <c r="L260" s="195"/>
      <c r="O260" s="115"/>
      <c r="P260" s="192"/>
      <c r="Q260" s="193"/>
      <c r="R260" s="193"/>
      <c r="S260" s="195"/>
      <c r="T260" s="195"/>
      <c r="U260" s="195"/>
      <c r="V260" s="195"/>
      <c r="W260" s="195"/>
      <c r="X260" s="195"/>
      <c r="Y260" s="195"/>
      <c r="Z260" s="195"/>
      <c r="AC260" s="115"/>
      <c r="AD260" s="192"/>
      <c r="AE260" s="193"/>
      <c r="AF260" s="193"/>
      <c r="AG260" s="195"/>
      <c r="AH260" s="195"/>
      <c r="AI260" s="195"/>
      <c r="AJ260" s="195"/>
      <c r="AK260" s="195"/>
      <c r="AL260" s="195"/>
      <c r="AM260" s="195"/>
      <c r="AN260" s="195"/>
    </row>
    <row r="261" x14ac:dyDescent="0.3">
      <c r="A261" s="115"/>
      <c r="B261" s="192"/>
      <c r="C261" s="193"/>
      <c r="D261" s="193"/>
      <c r="E261" s="195"/>
      <c r="F261" s="195"/>
      <c r="G261" s="195"/>
      <c r="H261" s="195"/>
      <c r="I261" s="195"/>
      <c r="J261" s="195"/>
      <c r="K261" s="195"/>
      <c r="L261" s="195"/>
      <c r="O261" s="115"/>
      <c r="P261" s="192"/>
      <c r="Q261" s="193"/>
      <c r="R261" s="193"/>
      <c r="S261" s="195"/>
      <c r="T261" s="195"/>
      <c r="U261" s="195"/>
      <c r="V261" s="195"/>
      <c r="W261" s="195"/>
      <c r="X261" s="195"/>
      <c r="Y261" s="195"/>
      <c r="Z261" s="195"/>
      <c r="AC261" s="115"/>
      <c r="AD261" s="192"/>
      <c r="AE261" s="193"/>
      <c r="AF261" s="193"/>
      <c r="AG261" s="195"/>
      <c r="AH261" s="195"/>
      <c r="AI261" s="195"/>
      <c r="AJ261" s="195"/>
      <c r="AK261" s="195"/>
      <c r="AL261" s="195"/>
      <c r="AM261" s="195"/>
      <c r="AN261" s="195"/>
    </row>
    <row r="262" x14ac:dyDescent="0.3">
      <c r="A262" s="115"/>
      <c r="B262" s="192"/>
      <c r="C262" s="193"/>
      <c r="D262" s="193"/>
      <c r="E262" s="195"/>
      <c r="F262" s="195"/>
      <c r="G262" s="195"/>
      <c r="H262" s="195"/>
      <c r="I262" s="195"/>
      <c r="J262" s="195"/>
      <c r="K262" s="195"/>
      <c r="L262" s="195"/>
      <c r="O262" s="115"/>
      <c r="P262" s="192"/>
      <c r="Q262" s="193"/>
      <c r="R262" s="193"/>
      <c r="S262" s="195"/>
      <c r="T262" s="195"/>
      <c r="U262" s="195"/>
      <c r="V262" s="195"/>
      <c r="W262" s="195"/>
      <c r="X262" s="195"/>
      <c r="Y262" s="195"/>
      <c r="Z262" s="195"/>
      <c r="AC262" s="115"/>
      <c r="AD262" s="192"/>
      <c r="AE262" s="193"/>
      <c r="AF262" s="193"/>
      <c r="AG262" s="195"/>
      <c r="AH262" s="195"/>
      <c r="AI262" s="195"/>
      <c r="AJ262" s="195"/>
      <c r="AK262" s="195"/>
      <c r="AL262" s="195"/>
      <c r="AM262" s="195"/>
      <c r="AN262" s="195"/>
    </row>
    <row r="263" x14ac:dyDescent="0.3">
      <c r="A263" s="115"/>
      <c r="B263" s="192"/>
      <c r="C263" s="193"/>
      <c r="D263" s="193"/>
      <c r="E263" s="195"/>
      <c r="F263" s="195"/>
      <c r="G263" s="195"/>
      <c r="H263" s="195"/>
      <c r="I263" s="195"/>
      <c r="J263" s="195"/>
      <c r="K263" s="195"/>
      <c r="L263" s="195"/>
      <c r="O263" s="115"/>
      <c r="P263" s="192"/>
      <c r="Q263" s="193"/>
      <c r="R263" s="193"/>
      <c r="S263" s="195"/>
      <c r="T263" s="195"/>
      <c r="U263" s="195"/>
      <c r="V263" s="195"/>
      <c r="W263" s="195"/>
      <c r="X263" s="195"/>
      <c r="Y263" s="195"/>
      <c r="Z263" s="195"/>
      <c r="AC263" s="115"/>
      <c r="AD263" s="192"/>
      <c r="AE263" s="193"/>
      <c r="AF263" s="193"/>
      <c r="AG263" s="195"/>
      <c r="AH263" s="195"/>
      <c r="AI263" s="195"/>
      <c r="AJ263" s="195"/>
      <c r="AK263" s="195"/>
      <c r="AL263" s="195"/>
      <c r="AM263" s="195"/>
      <c r="AN263" s="195"/>
    </row>
    <row r="264" x14ac:dyDescent="0.3">
      <c r="A264" s="115"/>
      <c r="B264" s="192"/>
      <c r="C264" s="193"/>
      <c r="D264" s="193"/>
      <c r="E264" s="195"/>
      <c r="F264" s="195"/>
      <c r="G264" s="195"/>
      <c r="H264" s="195"/>
      <c r="I264" s="195"/>
      <c r="J264" s="195"/>
      <c r="K264" s="195"/>
      <c r="L264" s="195"/>
      <c r="O264" s="115"/>
      <c r="P264" s="192"/>
      <c r="Q264" s="193"/>
      <c r="R264" s="193"/>
      <c r="S264" s="195"/>
      <c r="T264" s="195"/>
      <c r="U264" s="195"/>
      <c r="V264" s="195"/>
      <c r="W264" s="195"/>
      <c r="X264" s="195"/>
      <c r="Y264" s="195"/>
      <c r="Z264" s="195"/>
      <c r="AC264" s="115"/>
      <c r="AD264" s="192"/>
      <c r="AE264" s="193"/>
      <c r="AF264" s="193"/>
      <c r="AG264" s="195"/>
      <c r="AH264" s="195"/>
      <c r="AI264" s="195"/>
      <c r="AJ264" s="195"/>
      <c r="AK264" s="195"/>
      <c r="AL264" s="195"/>
      <c r="AM264" s="195"/>
      <c r="AN264" s="195"/>
    </row>
    <row r="265" x14ac:dyDescent="0.3">
      <c r="A265" s="115"/>
      <c r="B265" s="192"/>
      <c r="C265" s="193"/>
      <c r="D265" s="193"/>
      <c r="E265" s="195"/>
      <c r="F265" s="195"/>
      <c r="G265" s="195"/>
      <c r="H265" s="195"/>
      <c r="I265" s="195"/>
      <c r="J265" s="195"/>
      <c r="K265" s="195"/>
      <c r="L265" s="195"/>
      <c r="O265" s="115"/>
      <c r="P265" s="192"/>
      <c r="Q265" s="193"/>
      <c r="R265" s="193"/>
      <c r="S265" s="195"/>
      <c r="T265" s="195"/>
      <c r="U265" s="195"/>
      <c r="V265" s="195"/>
      <c r="W265" s="195"/>
      <c r="X265" s="195"/>
      <c r="Y265" s="195"/>
      <c r="Z265" s="195"/>
      <c r="AC265" s="115"/>
      <c r="AD265" s="192"/>
      <c r="AE265" s="193"/>
      <c r="AF265" s="193"/>
      <c r="AG265" s="195"/>
      <c r="AH265" s="195"/>
      <c r="AI265" s="195"/>
      <c r="AJ265" s="195"/>
      <c r="AK265" s="195"/>
      <c r="AL265" s="195"/>
      <c r="AM265" s="195"/>
      <c r="AN265" s="195"/>
    </row>
    <row r="266" x14ac:dyDescent="0.3">
      <c r="A266" s="115"/>
      <c r="B266" s="192"/>
      <c r="C266" s="193"/>
      <c r="D266" s="193"/>
      <c r="E266" s="195"/>
      <c r="F266" s="195"/>
      <c r="G266" s="195"/>
      <c r="H266" s="195"/>
      <c r="I266" s="195"/>
      <c r="J266" s="195"/>
      <c r="K266" s="195"/>
      <c r="L266" s="195"/>
      <c r="O266" s="115"/>
      <c r="P266" s="192"/>
      <c r="Q266" s="193"/>
      <c r="R266" s="193"/>
      <c r="S266" s="195"/>
      <c r="T266" s="195"/>
      <c r="U266" s="195"/>
      <c r="V266" s="195"/>
      <c r="W266" s="195"/>
      <c r="X266" s="195"/>
      <c r="Y266" s="195"/>
      <c r="Z266" s="195"/>
      <c r="AC266" s="115"/>
      <c r="AD266" s="192"/>
      <c r="AE266" s="193"/>
      <c r="AF266" s="193"/>
      <c r="AG266" s="195"/>
      <c r="AH266" s="195"/>
      <c r="AI266" s="195"/>
      <c r="AJ266" s="195"/>
      <c r="AK266" s="195"/>
      <c r="AL266" s="195"/>
      <c r="AM266" s="195"/>
      <c r="AN266" s="195"/>
    </row>
    <row r="267" x14ac:dyDescent="0.3">
      <c r="A267" s="115"/>
      <c r="B267" s="192"/>
      <c r="C267" s="193"/>
      <c r="D267" s="193"/>
      <c r="E267" s="195"/>
      <c r="F267" s="195"/>
      <c r="G267" s="195"/>
      <c r="H267" s="195"/>
      <c r="I267" s="195"/>
      <c r="J267" s="195"/>
      <c r="K267" s="195"/>
      <c r="L267" s="195"/>
      <c r="O267" s="115"/>
      <c r="P267" s="192"/>
      <c r="Q267" s="193"/>
      <c r="R267" s="193"/>
      <c r="S267" s="195"/>
      <c r="T267" s="195"/>
      <c r="U267" s="195"/>
      <c r="V267" s="195"/>
      <c r="W267" s="195"/>
      <c r="X267" s="195"/>
      <c r="Y267" s="195"/>
      <c r="Z267" s="195"/>
      <c r="AC267" s="115"/>
      <c r="AD267" s="192"/>
      <c r="AE267" s="193"/>
      <c r="AF267" s="193"/>
      <c r="AG267" s="195"/>
      <c r="AH267" s="195"/>
      <c r="AI267" s="195"/>
      <c r="AJ267" s="195"/>
      <c r="AK267" s="195"/>
      <c r="AL267" s="195"/>
      <c r="AM267" s="195"/>
      <c r="AN267" s="195"/>
    </row>
    <row r="268" x14ac:dyDescent="0.3">
      <c r="A268" s="115"/>
      <c r="B268" s="192"/>
      <c r="C268" s="193"/>
      <c r="D268" s="193"/>
      <c r="E268" s="195"/>
      <c r="F268" s="195"/>
      <c r="G268" s="195"/>
      <c r="H268" s="195"/>
      <c r="I268" s="195"/>
      <c r="J268" s="195"/>
      <c r="K268" s="195"/>
      <c r="L268" s="195"/>
      <c r="O268" s="115"/>
      <c r="P268" s="192"/>
      <c r="Q268" s="193"/>
      <c r="R268" s="193"/>
      <c r="S268" s="195"/>
      <c r="T268" s="195"/>
      <c r="U268" s="195"/>
      <c r="V268" s="195"/>
      <c r="W268" s="195"/>
      <c r="X268" s="195"/>
      <c r="Y268" s="195"/>
      <c r="Z268" s="195"/>
      <c r="AC268" s="115"/>
      <c r="AD268" s="192"/>
      <c r="AE268" s="193"/>
      <c r="AF268" s="193"/>
      <c r="AG268" s="195"/>
      <c r="AH268" s="195"/>
      <c r="AI268" s="195"/>
      <c r="AJ268" s="195"/>
      <c r="AK268" s="195"/>
      <c r="AL268" s="195"/>
      <c r="AM268" s="195"/>
      <c r="AN268" s="195"/>
    </row>
    <row r="269" x14ac:dyDescent="0.3">
      <c r="A269" s="115"/>
      <c r="B269" s="192"/>
      <c r="C269" s="193"/>
      <c r="D269" s="193"/>
      <c r="E269" s="195"/>
      <c r="F269" s="195"/>
      <c r="G269" s="195"/>
      <c r="H269" s="195"/>
      <c r="I269" s="195"/>
      <c r="J269" s="195"/>
      <c r="K269" s="195"/>
      <c r="L269" s="195"/>
      <c r="O269" s="115"/>
      <c r="P269" s="192"/>
      <c r="Q269" s="193"/>
      <c r="R269" s="193"/>
      <c r="S269" s="195"/>
      <c r="T269" s="195"/>
      <c r="U269" s="195"/>
      <c r="V269" s="195"/>
      <c r="W269" s="195"/>
      <c r="X269" s="195"/>
      <c r="Y269" s="195"/>
      <c r="Z269" s="195"/>
      <c r="AC269" s="115"/>
      <c r="AD269" s="192"/>
      <c r="AE269" s="193"/>
      <c r="AF269" s="193"/>
      <c r="AG269" s="195"/>
      <c r="AH269" s="195"/>
      <c r="AI269" s="195"/>
      <c r="AJ269" s="195"/>
      <c r="AK269" s="195"/>
      <c r="AL269" s="195"/>
      <c r="AM269" s="195"/>
      <c r="AN269" s="195"/>
    </row>
    <row r="270" x14ac:dyDescent="0.3">
      <c r="A270" s="115"/>
      <c r="B270" s="192"/>
      <c r="C270" s="193"/>
      <c r="D270" s="193"/>
      <c r="E270" s="195"/>
      <c r="F270" s="195"/>
      <c r="G270" s="195"/>
      <c r="H270" s="195"/>
      <c r="I270" s="195"/>
      <c r="J270" s="195"/>
      <c r="K270" s="195"/>
      <c r="L270" s="195"/>
      <c r="O270" s="115"/>
      <c r="P270" s="192"/>
      <c r="Q270" s="193"/>
      <c r="R270" s="193"/>
      <c r="S270" s="195"/>
      <c r="T270" s="195"/>
      <c r="U270" s="195"/>
      <c r="V270" s="195"/>
      <c r="W270" s="195"/>
      <c r="X270" s="195"/>
      <c r="Y270" s="195"/>
      <c r="Z270" s="195"/>
      <c r="AC270" s="115"/>
      <c r="AD270" s="192"/>
      <c r="AE270" s="193"/>
      <c r="AF270" s="193"/>
      <c r="AG270" s="195"/>
      <c r="AH270" s="195"/>
      <c r="AI270" s="195"/>
      <c r="AJ270" s="195"/>
      <c r="AK270" s="195"/>
      <c r="AL270" s="195"/>
      <c r="AM270" s="195"/>
      <c r="AN270" s="195"/>
    </row>
    <row r="271" x14ac:dyDescent="0.3">
      <c r="A271" s="115"/>
      <c r="B271" s="192"/>
      <c r="C271" s="193"/>
      <c r="D271" s="193"/>
      <c r="E271" s="195"/>
      <c r="F271" s="195"/>
      <c r="G271" s="195"/>
      <c r="H271" s="195"/>
      <c r="I271" s="195"/>
      <c r="J271" s="195"/>
      <c r="K271" s="195"/>
      <c r="L271" s="195"/>
      <c r="O271" s="115"/>
      <c r="P271" s="192"/>
      <c r="Q271" s="193"/>
      <c r="R271" s="193"/>
      <c r="S271" s="195"/>
      <c r="T271" s="195"/>
      <c r="U271" s="195"/>
      <c r="V271" s="195"/>
      <c r="W271" s="195"/>
      <c r="X271" s="195"/>
      <c r="Y271" s="195"/>
      <c r="Z271" s="195"/>
      <c r="AC271" s="115"/>
      <c r="AD271" s="192"/>
      <c r="AE271" s="193"/>
      <c r="AF271" s="193"/>
      <c r="AG271" s="195"/>
      <c r="AH271" s="195"/>
      <c r="AI271" s="195"/>
      <c r="AJ271" s="195"/>
      <c r="AK271" s="195"/>
      <c r="AL271" s="195"/>
      <c r="AM271" s="195"/>
      <c r="AN271" s="195"/>
    </row>
    <row r="272" x14ac:dyDescent="0.3">
      <c r="A272" s="115"/>
      <c r="B272" s="192"/>
      <c r="C272" s="193"/>
      <c r="D272" s="193"/>
      <c r="E272" s="195"/>
      <c r="F272" s="195"/>
      <c r="G272" s="195"/>
      <c r="H272" s="195"/>
      <c r="I272" s="195"/>
      <c r="J272" s="195"/>
      <c r="K272" s="195"/>
      <c r="L272" s="195"/>
      <c r="O272" s="115"/>
      <c r="P272" s="192"/>
      <c r="Q272" s="193"/>
      <c r="R272" s="193"/>
      <c r="S272" s="195"/>
      <c r="T272" s="195"/>
      <c r="U272" s="195"/>
      <c r="V272" s="195"/>
      <c r="W272" s="195"/>
      <c r="X272" s="195"/>
      <c r="Y272" s="195"/>
      <c r="Z272" s="195"/>
      <c r="AC272" s="115"/>
      <c r="AD272" s="192"/>
      <c r="AE272" s="193"/>
      <c r="AF272" s="193"/>
      <c r="AG272" s="195"/>
      <c r="AH272" s="195"/>
      <c r="AI272" s="195"/>
      <c r="AJ272" s="195"/>
      <c r="AK272" s="195"/>
      <c r="AL272" s="195"/>
      <c r="AM272" s="195"/>
      <c r="AN272" s="195"/>
    </row>
    <row r="273" x14ac:dyDescent="0.3">
      <c r="A273" s="115"/>
      <c r="B273" s="192"/>
      <c r="C273" s="193"/>
      <c r="D273" s="193"/>
      <c r="E273" s="195"/>
      <c r="F273" s="195"/>
      <c r="G273" s="195"/>
      <c r="H273" s="195"/>
      <c r="I273" s="195"/>
      <c r="J273" s="195"/>
      <c r="K273" s="195"/>
      <c r="L273" s="195"/>
      <c r="O273" s="115"/>
      <c r="P273" s="192"/>
      <c r="Q273" s="193"/>
      <c r="R273" s="193"/>
      <c r="S273" s="195"/>
      <c r="T273" s="195"/>
      <c r="U273" s="195"/>
      <c r="V273" s="195"/>
      <c r="W273" s="195"/>
      <c r="X273" s="195"/>
      <c r="Y273" s="195"/>
      <c r="Z273" s="195"/>
      <c r="AC273" s="115"/>
      <c r="AD273" s="192"/>
      <c r="AE273" s="193"/>
      <c r="AF273" s="193"/>
      <c r="AG273" s="195"/>
      <c r="AH273" s="195"/>
      <c r="AI273" s="195"/>
      <c r="AJ273" s="195"/>
      <c r="AK273" s="195"/>
      <c r="AL273" s="195"/>
      <c r="AM273" s="195"/>
      <c r="AN273" s="195"/>
    </row>
    <row r="274" x14ac:dyDescent="0.3">
      <c r="A274" s="115"/>
      <c r="B274" s="192"/>
      <c r="C274" s="193"/>
      <c r="D274" s="193"/>
      <c r="E274" s="195"/>
      <c r="F274" s="195"/>
      <c r="G274" s="195"/>
      <c r="H274" s="195"/>
      <c r="I274" s="195"/>
      <c r="J274" s="195"/>
      <c r="K274" s="195"/>
      <c r="L274" s="195"/>
      <c r="O274" s="115"/>
      <c r="P274" s="192"/>
      <c r="Q274" s="193"/>
      <c r="R274" s="193"/>
      <c r="S274" s="195"/>
      <c r="T274" s="195"/>
      <c r="U274" s="195"/>
      <c r="V274" s="195"/>
      <c r="W274" s="195"/>
      <c r="X274" s="195"/>
      <c r="Y274" s="195"/>
      <c r="Z274" s="195"/>
      <c r="AC274" s="115"/>
      <c r="AD274" s="192"/>
      <c r="AE274" s="193"/>
      <c r="AF274" s="193"/>
      <c r="AG274" s="195"/>
      <c r="AH274" s="195"/>
      <c r="AI274" s="195"/>
      <c r="AJ274" s="195"/>
      <c r="AK274" s="195"/>
      <c r="AL274" s="195"/>
      <c r="AM274" s="195"/>
      <c r="AN274" s="195"/>
    </row>
    <row r="275" x14ac:dyDescent="0.3">
      <c r="A275" s="115"/>
      <c r="B275" s="192"/>
      <c r="C275" s="193"/>
      <c r="D275" s="193"/>
      <c r="E275" s="195"/>
      <c r="F275" s="195"/>
      <c r="G275" s="195"/>
      <c r="H275" s="195"/>
      <c r="I275" s="195"/>
      <c r="J275" s="195"/>
      <c r="K275" s="195"/>
      <c r="L275" s="195"/>
      <c r="O275" s="115"/>
      <c r="P275" s="192"/>
      <c r="Q275" s="193"/>
      <c r="R275" s="193"/>
      <c r="S275" s="195"/>
      <c r="T275" s="195"/>
      <c r="U275" s="195"/>
      <c r="V275" s="195"/>
      <c r="W275" s="195"/>
      <c r="X275" s="195"/>
      <c r="Y275" s="195"/>
      <c r="Z275" s="195"/>
      <c r="AC275" s="115"/>
      <c r="AD275" s="192"/>
      <c r="AE275" s="193"/>
      <c r="AF275" s="193"/>
      <c r="AG275" s="195"/>
      <c r="AH275" s="195"/>
      <c r="AI275" s="195"/>
      <c r="AJ275" s="195"/>
      <c r="AK275" s="195"/>
      <c r="AL275" s="195"/>
      <c r="AM275" s="195"/>
      <c r="AN275" s="195"/>
    </row>
    <row r="276" x14ac:dyDescent="0.3">
      <c r="A276" s="115"/>
      <c r="B276" s="192"/>
      <c r="C276" s="193"/>
      <c r="D276" s="193"/>
      <c r="E276" s="195"/>
      <c r="F276" s="195"/>
      <c r="G276" s="195"/>
      <c r="H276" s="195"/>
      <c r="I276" s="195"/>
      <c r="J276" s="195"/>
      <c r="K276" s="195"/>
      <c r="L276" s="195"/>
      <c r="O276" s="115"/>
      <c r="P276" s="192"/>
      <c r="Q276" s="193"/>
      <c r="R276" s="193"/>
      <c r="S276" s="195"/>
      <c r="T276" s="195"/>
      <c r="U276" s="195"/>
      <c r="V276" s="195"/>
      <c r="W276" s="195"/>
      <c r="X276" s="195"/>
      <c r="Y276" s="195"/>
      <c r="Z276" s="195"/>
      <c r="AC276" s="115"/>
      <c r="AD276" s="192"/>
      <c r="AE276" s="193"/>
      <c r="AF276" s="193"/>
      <c r="AG276" s="195"/>
      <c r="AH276" s="195"/>
      <c r="AI276" s="195"/>
      <c r="AJ276" s="195"/>
      <c r="AK276" s="195"/>
      <c r="AL276" s="195"/>
      <c r="AM276" s="195"/>
      <c r="AN276" s="195"/>
    </row>
    <row r="277" x14ac:dyDescent="0.3">
      <c r="A277" s="115"/>
      <c r="B277" s="192"/>
      <c r="C277" s="193"/>
      <c r="D277" s="193"/>
      <c r="E277" s="195"/>
      <c r="F277" s="195"/>
      <c r="G277" s="195"/>
      <c r="H277" s="195"/>
      <c r="I277" s="195"/>
      <c r="J277" s="195"/>
      <c r="K277" s="195"/>
      <c r="L277" s="195"/>
      <c r="O277" s="115"/>
      <c r="P277" s="192"/>
      <c r="Q277" s="193"/>
      <c r="R277" s="193"/>
      <c r="S277" s="195"/>
      <c r="T277" s="195"/>
      <c r="U277" s="195"/>
      <c r="V277" s="195"/>
      <c r="W277" s="195"/>
      <c r="X277" s="195"/>
      <c r="Y277" s="195"/>
      <c r="Z277" s="195"/>
      <c r="AC277" s="115"/>
      <c r="AD277" s="192"/>
      <c r="AE277" s="193"/>
      <c r="AF277" s="193"/>
      <c r="AG277" s="195"/>
      <c r="AH277" s="195"/>
      <c r="AI277" s="195"/>
      <c r="AJ277" s="195"/>
      <c r="AK277" s="195"/>
      <c r="AL277" s="195"/>
      <c r="AM277" s="195"/>
      <c r="AN277" s="195"/>
    </row>
    <row r="278" x14ac:dyDescent="0.3">
      <c r="A278" s="115"/>
      <c r="B278" s="192"/>
      <c r="C278" s="193"/>
      <c r="D278" s="193"/>
      <c r="E278" s="195"/>
      <c r="F278" s="195"/>
      <c r="G278" s="195"/>
      <c r="H278" s="195"/>
      <c r="I278" s="195"/>
      <c r="J278" s="195"/>
      <c r="K278" s="195"/>
      <c r="L278" s="195"/>
      <c r="O278" s="115"/>
      <c r="P278" s="192"/>
      <c r="Q278" s="193"/>
      <c r="R278" s="193"/>
      <c r="S278" s="195"/>
      <c r="T278" s="195"/>
      <c r="U278" s="195"/>
      <c r="V278" s="195"/>
      <c r="W278" s="195"/>
      <c r="X278" s="195"/>
      <c r="Y278" s="195"/>
      <c r="Z278" s="195"/>
      <c r="AC278" s="115"/>
      <c r="AD278" s="192"/>
      <c r="AE278" s="193"/>
      <c r="AF278" s="193"/>
      <c r="AG278" s="195"/>
      <c r="AH278" s="195"/>
      <c r="AI278" s="195"/>
      <c r="AJ278" s="195"/>
      <c r="AK278" s="195"/>
      <c r="AL278" s="195"/>
      <c r="AM278" s="195"/>
      <c r="AN278" s="195"/>
    </row>
    <row r="279" x14ac:dyDescent="0.3">
      <c r="A279" s="115"/>
      <c r="B279" s="192"/>
      <c r="C279" s="193"/>
      <c r="D279" s="193"/>
      <c r="E279" s="195"/>
      <c r="F279" s="195"/>
      <c r="G279" s="195"/>
      <c r="H279" s="195"/>
      <c r="I279" s="195"/>
      <c r="J279" s="195"/>
      <c r="K279" s="195"/>
      <c r="L279" s="195"/>
      <c r="O279" s="115"/>
      <c r="P279" s="192"/>
      <c r="Q279" s="193"/>
      <c r="R279" s="193"/>
      <c r="S279" s="195"/>
      <c r="T279" s="195"/>
      <c r="U279" s="195"/>
      <c r="V279" s="195"/>
      <c r="W279" s="195"/>
      <c r="X279" s="195"/>
      <c r="Y279" s="195"/>
      <c r="Z279" s="195"/>
      <c r="AC279" s="115"/>
      <c r="AD279" s="192"/>
      <c r="AE279" s="193"/>
      <c r="AF279" s="193"/>
      <c r="AG279" s="195"/>
      <c r="AH279" s="195"/>
      <c r="AI279" s="195"/>
      <c r="AJ279" s="195"/>
      <c r="AK279" s="195"/>
      <c r="AL279" s="195"/>
      <c r="AM279" s="195"/>
      <c r="AN279" s="195"/>
    </row>
    <row r="280" x14ac:dyDescent="0.3">
      <c r="A280" s="115"/>
      <c r="B280" s="192"/>
      <c r="C280" s="193"/>
      <c r="D280" s="193"/>
      <c r="E280" s="195"/>
      <c r="F280" s="195"/>
      <c r="G280" s="195"/>
      <c r="H280" s="195"/>
      <c r="I280" s="195"/>
      <c r="J280" s="195"/>
      <c r="K280" s="195"/>
      <c r="L280" s="195"/>
      <c r="O280" s="115"/>
      <c r="P280" s="192"/>
      <c r="Q280" s="193"/>
      <c r="R280" s="193"/>
      <c r="S280" s="195"/>
      <c r="T280" s="195"/>
      <c r="U280" s="195"/>
      <c r="V280" s="195"/>
      <c r="W280" s="195"/>
      <c r="X280" s="195"/>
      <c r="Y280" s="195"/>
      <c r="Z280" s="195"/>
      <c r="AC280" s="115"/>
      <c r="AD280" s="192"/>
      <c r="AE280" s="193"/>
      <c r="AF280" s="193"/>
      <c r="AG280" s="195"/>
      <c r="AH280" s="195"/>
      <c r="AI280" s="195"/>
      <c r="AJ280" s="195"/>
      <c r="AK280" s="195"/>
      <c r="AL280" s="195"/>
      <c r="AM280" s="195"/>
      <c r="AN280" s="195"/>
    </row>
    <row r="281" x14ac:dyDescent="0.3">
      <c r="A281" s="115"/>
      <c r="B281" s="192"/>
      <c r="C281" s="193"/>
      <c r="D281" s="193"/>
      <c r="E281" s="195"/>
      <c r="F281" s="195"/>
      <c r="G281" s="195"/>
      <c r="H281" s="195"/>
      <c r="I281" s="195"/>
      <c r="J281" s="195"/>
      <c r="K281" s="195"/>
      <c r="L281" s="195"/>
      <c r="O281" s="115"/>
      <c r="P281" s="192"/>
      <c r="Q281" s="193"/>
      <c r="R281" s="193"/>
      <c r="S281" s="195"/>
      <c r="T281" s="195"/>
      <c r="U281" s="195"/>
      <c r="V281" s="195"/>
      <c r="W281" s="195"/>
      <c r="X281" s="195"/>
      <c r="Y281" s="195"/>
      <c r="Z281" s="195"/>
      <c r="AC281" s="115"/>
      <c r="AD281" s="192"/>
      <c r="AE281" s="193"/>
      <c r="AF281" s="193"/>
      <c r="AG281" s="195"/>
      <c r="AH281" s="195"/>
      <c r="AI281" s="195"/>
      <c r="AJ281" s="195"/>
      <c r="AK281" s="195"/>
      <c r="AL281" s="195"/>
      <c r="AM281" s="195"/>
      <c r="AN281" s="195"/>
    </row>
    <row r="282" x14ac:dyDescent="0.3">
      <c r="A282" s="115"/>
      <c r="B282" s="192"/>
      <c r="C282" s="193"/>
      <c r="D282" s="193"/>
      <c r="E282" s="195"/>
      <c r="F282" s="195"/>
      <c r="G282" s="195"/>
      <c r="H282" s="195"/>
      <c r="I282" s="195"/>
      <c r="J282" s="195"/>
      <c r="K282" s="195"/>
      <c r="L282" s="195"/>
      <c r="O282" s="115"/>
      <c r="P282" s="192"/>
      <c r="Q282" s="193"/>
      <c r="R282" s="193"/>
      <c r="S282" s="195"/>
      <c r="T282" s="195"/>
      <c r="U282" s="195"/>
      <c r="V282" s="195"/>
      <c r="W282" s="195"/>
      <c r="X282" s="195"/>
      <c r="Y282" s="195"/>
      <c r="Z282" s="195"/>
      <c r="AC282" s="115"/>
      <c r="AD282" s="192"/>
      <c r="AE282" s="193"/>
      <c r="AF282" s="193"/>
      <c r="AG282" s="195"/>
      <c r="AH282" s="195"/>
      <c r="AI282" s="195"/>
      <c r="AJ282" s="195"/>
      <c r="AK282" s="195"/>
      <c r="AL282" s="195"/>
      <c r="AM282" s="195"/>
      <c r="AN282" s="195"/>
    </row>
    <row r="283" x14ac:dyDescent="0.3">
      <c r="A283" s="115"/>
      <c r="B283" s="192"/>
      <c r="C283" s="193"/>
      <c r="D283" s="193"/>
      <c r="E283" s="195"/>
      <c r="F283" s="195"/>
      <c r="G283" s="195"/>
      <c r="H283" s="195"/>
      <c r="I283" s="195"/>
      <c r="J283" s="195"/>
      <c r="K283" s="195"/>
      <c r="L283" s="195"/>
      <c r="O283" s="115"/>
      <c r="P283" s="192"/>
      <c r="Q283" s="193"/>
      <c r="R283" s="193"/>
      <c r="S283" s="195"/>
      <c r="T283" s="195"/>
      <c r="U283" s="195"/>
      <c r="V283" s="195"/>
      <c r="W283" s="195"/>
      <c r="X283" s="195"/>
      <c r="Y283" s="195"/>
      <c r="Z283" s="195"/>
      <c r="AC283" s="115"/>
      <c r="AD283" s="192"/>
      <c r="AE283" s="193"/>
      <c r="AF283" s="193"/>
      <c r="AG283" s="195"/>
      <c r="AH283" s="195"/>
      <c r="AI283" s="195"/>
      <c r="AJ283" s="195"/>
      <c r="AK283" s="195"/>
      <c r="AL283" s="195"/>
      <c r="AM283" s="195"/>
      <c r="AN283" s="195"/>
    </row>
    <row r="284" x14ac:dyDescent="0.3">
      <c r="A284" s="115"/>
      <c r="B284" s="192"/>
      <c r="C284" s="193"/>
      <c r="D284" s="193"/>
      <c r="E284" s="195"/>
      <c r="F284" s="195"/>
      <c r="G284" s="195"/>
      <c r="H284" s="195"/>
      <c r="I284" s="195"/>
      <c r="J284" s="195"/>
      <c r="K284" s="195"/>
      <c r="L284" s="195"/>
      <c r="O284" s="115"/>
      <c r="P284" s="192"/>
      <c r="Q284" s="193"/>
      <c r="R284" s="193"/>
      <c r="S284" s="195"/>
      <c r="T284" s="195"/>
      <c r="U284" s="195"/>
      <c r="V284" s="195"/>
      <c r="W284" s="195"/>
      <c r="X284" s="195"/>
      <c r="Y284" s="195"/>
      <c r="Z284" s="195"/>
      <c r="AC284" s="115"/>
      <c r="AD284" s="192"/>
      <c r="AE284" s="193"/>
      <c r="AF284" s="193"/>
      <c r="AG284" s="195"/>
      <c r="AH284" s="195"/>
      <c r="AI284" s="195"/>
      <c r="AJ284" s="195"/>
      <c r="AK284" s="195"/>
      <c r="AL284" s="195"/>
      <c r="AM284" s="195"/>
      <c r="AN284" s="195"/>
    </row>
    <row r="285" x14ac:dyDescent="0.3">
      <c r="A285" s="115"/>
      <c r="B285" s="192"/>
      <c r="C285" s="193"/>
      <c r="D285" s="193"/>
      <c r="E285" s="195"/>
      <c r="F285" s="195"/>
      <c r="G285" s="195"/>
      <c r="H285" s="195"/>
      <c r="I285" s="195"/>
      <c r="J285" s="195"/>
      <c r="K285" s="195"/>
      <c r="L285" s="195"/>
      <c r="O285" s="115"/>
      <c r="P285" s="192"/>
      <c r="Q285" s="193"/>
      <c r="R285" s="193"/>
      <c r="S285" s="195"/>
      <c r="T285" s="195"/>
      <c r="U285" s="195"/>
      <c r="V285" s="195"/>
      <c r="W285" s="195"/>
      <c r="X285" s="195"/>
      <c r="Y285" s="195"/>
      <c r="Z285" s="195"/>
      <c r="AC285" s="115"/>
      <c r="AD285" s="192"/>
      <c r="AE285" s="193"/>
      <c r="AF285" s="193"/>
      <c r="AG285" s="195"/>
      <c r="AH285" s="195"/>
      <c r="AI285" s="195"/>
      <c r="AJ285" s="195"/>
      <c r="AK285" s="195"/>
      <c r="AL285" s="195"/>
      <c r="AM285" s="195"/>
      <c r="AN285" s="195"/>
    </row>
    <row r="286" x14ac:dyDescent="0.3">
      <c r="A286" s="115"/>
      <c r="B286" s="192"/>
      <c r="C286" s="193"/>
      <c r="D286" s="193"/>
      <c r="E286" s="195"/>
      <c r="F286" s="195"/>
      <c r="G286" s="195"/>
      <c r="H286" s="195"/>
      <c r="I286" s="195"/>
      <c r="J286" s="195"/>
      <c r="K286" s="195"/>
      <c r="L286" s="195"/>
      <c r="O286" s="115"/>
      <c r="P286" s="192"/>
      <c r="Q286" s="193"/>
      <c r="R286" s="193"/>
      <c r="S286" s="195"/>
      <c r="T286" s="195"/>
      <c r="U286" s="195"/>
      <c r="V286" s="195"/>
      <c r="W286" s="195"/>
      <c r="X286" s="195"/>
      <c r="Y286" s="195"/>
      <c r="Z286" s="195"/>
      <c r="AC286" s="115"/>
      <c r="AD286" s="192"/>
      <c r="AE286" s="193"/>
      <c r="AF286" s="193"/>
      <c r="AG286" s="195"/>
      <c r="AH286" s="195"/>
      <c r="AI286" s="195"/>
      <c r="AJ286" s="195"/>
      <c r="AK286" s="195"/>
      <c r="AL286" s="195"/>
      <c r="AM286" s="195"/>
      <c r="AN286" s="195"/>
    </row>
    <row r="287" x14ac:dyDescent="0.3">
      <c r="A287" s="115"/>
      <c r="B287" s="192"/>
      <c r="C287" s="193"/>
      <c r="D287" s="193"/>
      <c r="E287" s="195"/>
      <c r="F287" s="195"/>
      <c r="G287" s="195"/>
      <c r="H287" s="195"/>
      <c r="I287" s="195"/>
      <c r="J287" s="195"/>
      <c r="K287" s="195"/>
      <c r="L287" s="195"/>
      <c r="O287" s="115"/>
      <c r="P287" s="192"/>
      <c r="Q287" s="193"/>
      <c r="R287" s="193"/>
      <c r="S287" s="195"/>
      <c r="T287" s="195"/>
      <c r="U287" s="195"/>
      <c r="V287" s="195"/>
      <c r="W287" s="195"/>
      <c r="X287" s="195"/>
      <c r="Y287" s="195"/>
      <c r="Z287" s="195"/>
      <c r="AC287" s="115"/>
      <c r="AD287" s="192"/>
      <c r="AE287" s="193"/>
      <c r="AF287" s="193"/>
      <c r="AG287" s="195"/>
      <c r="AH287" s="195"/>
      <c r="AI287" s="195"/>
      <c r="AJ287" s="195"/>
      <c r="AK287" s="195"/>
      <c r="AL287" s="195"/>
      <c r="AM287" s="195"/>
      <c r="AN287" s="195"/>
    </row>
    <row r="288" x14ac:dyDescent="0.3">
      <c r="A288" s="115"/>
      <c r="B288" s="192"/>
      <c r="C288" s="193"/>
      <c r="D288" s="193"/>
      <c r="E288" s="195"/>
      <c r="F288" s="195"/>
      <c r="G288" s="195"/>
      <c r="H288" s="195"/>
      <c r="I288" s="195"/>
      <c r="J288" s="195"/>
      <c r="K288" s="195"/>
      <c r="L288" s="195"/>
      <c r="O288" s="115"/>
      <c r="P288" s="192"/>
      <c r="Q288" s="193"/>
      <c r="R288" s="193"/>
      <c r="S288" s="195"/>
      <c r="T288" s="195"/>
      <c r="U288" s="195"/>
      <c r="V288" s="195"/>
      <c r="W288" s="195"/>
      <c r="X288" s="195"/>
      <c r="Y288" s="195"/>
      <c r="Z288" s="195"/>
      <c r="AC288" s="115"/>
      <c r="AD288" s="192"/>
      <c r="AE288" s="193"/>
      <c r="AF288" s="193"/>
      <c r="AG288" s="195"/>
      <c r="AH288" s="195"/>
      <c r="AI288" s="195"/>
      <c r="AJ288" s="195"/>
      <c r="AK288" s="195"/>
      <c r="AL288" s="195"/>
      <c r="AM288" s="195"/>
      <c r="AN288" s="195"/>
    </row>
    <row r="289" x14ac:dyDescent="0.3">
      <c r="A289" s="115"/>
      <c r="B289" s="192"/>
      <c r="C289" s="193"/>
      <c r="D289" s="193"/>
      <c r="E289" s="195"/>
      <c r="F289" s="195"/>
      <c r="G289" s="195"/>
      <c r="H289" s="195"/>
      <c r="I289" s="195"/>
      <c r="J289" s="195"/>
      <c r="K289" s="195"/>
      <c r="L289" s="195"/>
      <c r="O289" s="115"/>
      <c r="P289" s="192"/>
      <c r="Q289" s="193"/>
      <c r="R289" s="193"/>
      <c r="S289" s="195"/>
      <c r="T289" s="195"/>
      <c r="U289" s="195"/>
      <c r="V289" s="195"/>
      <c r="W289" s="195"/>
      <c r="X289" s="195"/>
      <c r="Y289" s="195"/>
      <c r="Z289" s="195"/>
      <c r="AC289" s="115"/>
      <c r="AD289" s="192"/>
      <c r="AE289" s="193"/>
      <c r="AF289" s="193"/>
      <c r="AG289" s="195"/>
      <c r="AH289" s="195"/>
      <c r="AI289" s="195"/>
      <c r="AJ289" s="195"/>
      <c r="AK289" s="195"/>
      <c r="AL289" s="195"/>
      <c r="AM289" s="195"/>
      <c r="AN289" s="195"/>
    </row>
    <row r="290" x14ac:dyDescent="0.3">
      <c r="A290" s="115"/>
      <c r="B290" s="192"/>
      <c r="C290" s="193"/>
      <c r="D290" s="193"/>
      <c r="E290" s="195"/>
      <c r="F290" s="195"/>
      <c r="G290" s="195"/>
      <c r="H290" s="195"/>
      <c r="I290" s="195"/>
      <c r="J290" s="195"/>
      <c r="K290" s="195"/>
      <c r="L290" s="195"/>
      <c r="O290" s="115"/>
      <c r="P290" s="192"/>
      <c r="Q290" s="193"/>
      <c r="R290" s="193"/>
      <c r="S290" s="195"/>
      <c r="T290" s="195"/>
      <c r="U290" s="195"/>
      <c r="V290" s="195"/>
      <c r="W290" s="195"/>
      <c r="X290" s="195"/>
      <c r="Y290" s="195"/>
      <c r="Z290" s="195"/>
      <c r="AC290" s="115"/>
      <c r="AD290" s="192"/>
      <c r="AE290" s="193"/>
      <c r="AF290" s="193"/>
      <c r="AG290" s="195"/>
      <c r="AH290" s="195"/>
      <c r="AI290" s="195"/>
      <c r="AJ290" s="195"/>
      <c r="AK290" s="195"/>
      <c r="AL290" s="195"/>
      <c r="AM290" s="195"/>
      <c r="AN290" s="195"/>
    </row>
    <row r="291" x14ac:dyDescent="0.3">
      <c r="A291" s="115"/>
      <c r="B291" s="192"/>
      <c r="C291" s="193"/>
      <c r="D291" s="193"/>
      <c r="E291" s="195"/>
      <c r="F291" s="195"/>
      <c r="G291" s="195"/>
      <c r="H291" s="195"/>
      <c r="I291" s="195"/>
      <c r="J291" s="195"/>
      <c r="K291" s="195"/>
      <c r="L291" s="195"/>
      <c r="O291" s="115"/>
      <c r="P291" s="192"/>
      <c r="Q291" s="193"/>
      <c r="R291" s="193"/>
      <c r="S291" s="195"/>
      <c r="T291" s="195"/>
      <c r="U291" s="195"/>
      <c r="V291" s="195"/>
      <c r="W291" s="195"/>
      <c r="X291" s="195"/>
      <c r="Y291" s="195"/>
      <c r="Z291" s="195"/>
      <c r="AC291" s="115"/>
      <c r="AD291" s="192"/>
      <c r="AE291" s="193"/>
      <c r="AF291" s="193"/>
      <c r="AG291" s="195"/>
      <c r="AH291" s="195"/>
      <c r="AI291" s="195"/>
      <c r="AJ291" s="195"/>
      <c r="AK291" s="195"/>
      <c r="AL291" s="195"/>
      <c r="AM291" s="195"/>
      <c r="AN291" s="195"/>
    </row>
    <row r="292" x14ac:dyDescent="0.3">
      <c r="A292" s="115"/>
      <c r="B292" s="192"/>
      <c r="C292" s="193"/>
      <c r="D292" s="193"/>
      <c r="E292" s="195"/>
      <c r="F292" s="195"/>
      <c r="G292" s="195"/>
      <c r="H292" s="195"/>
      <c r="I292" s="195"/>
      <c r="J292" s="195"/>
      <c r="K292" s="195"/>
      <c r="L292" s="195"/>
      <c r="O292" s="115"/>
      <c r="P292" s="192"/>
      <c r="Q292" s="193"/>
      <c r="R292" s="193"/>
      <c r="S292" s="195"/>
      <c r="T292" s="195"/>
      <c r="U292" s="195"/>
      <c r="V292" s="195"/>
      <c r="W292" s="195"/>
      <c r="X292" s="195"/>
      <c r="Y292" s="195"/>
      <c r="Z292" s="195"/>
      <c r="AC292" s="115"/>
      <c r="AD292" s="192"/>
      <c r="AE292" s="193"/>
      <c r="AF292" s="193"/>
      <c r="AG292" s="195"/>
      <c r="AH292" s="195"/>
      <c r="AI292" s="195"/>
      <c r="AJ292" s="195"/>
      <c r="AK292" s="195"/>
      <c r="AL292" s="195"/>
      <c r="AM292" s="195"/>
      <c r="AN292" s="195"/>
    </row>
    <row r="293" x14ac:dyDescent="0.3">
      <c r="A293" s="115"/>
      <c r="B293" s="192"/>
      <c r="C293" s="193"/>
      <c r="D293" s="193"/>
      <c r="E293" s="195"/>
      <c r="F293" s="195"/>
      <c r="G293" s="195"/>
      <c r="H293" s="195"/>
      <c r="I293" s="195"/>
      <c r="J293" s="195"/>
      <c r="K293" s="195"/>
      <c r="L293" s="195"/>
      <c r="O293" s="115"/>
      <c r="P293" s="192"/>
      <c r="Q293" s="193"/>
      <c r="R293" s="193"/>
      <c r="S293" s="195"/>
      <c r="T293" s="195"/>
      <c r="U293" s="195"/>
      <c r="V293" s="195"/>
      <c r="W293" s="195"/>
      <c r="X293" s="195"/>
      <c r="Y293" s="195"/>
      <c r="Z293" s="195"/>
      <c r="AC293" s="115"/>
      <c r="AD293" s="192"/>
      <c r="AE293" s="193"/>
      <c r="AF293" s="193"/>
      <c r="AG293" s="195"/>
      <c r="AH293" s="195"/>
      <c r="AI293" s="195"/>
      <c r="AJ293" s="195"/>
      <c r="AK293" s="195"/>
      <c r="AL293" s="195"/>
      <c r="AM293" s="195"/>
      <c r="AN293" s="195"/>
    </row>
    <row r="294" x14ac:dyDescent="0.3">
      <c r="A294" s="115"/>
      <c r="B294" s="192"/>
      <c r="C294" s="193"/>
      <c r="D294" s="193"/>
      <c r="E294" s="195"/>
      <c r="F294" s="195"/>
      <c r="G294" s="195"/>
      <c r="H294" s="195"/>
      <c r="I294" s="195"/>
      <c r="J294" s="195"/>
      <c r="K294" s="195"/>
      <c r="L294" s="195"/>
      <c r="O294" s="115"/>
      <c r="P294" s="192"/>
      <c r="Q294" s="193"/>
      <c r="R294" s="193"/>
      <c r="S294" s="195"/>
      <c r="T294" s="195"/>
      <c r="U294" s="195"/>
      <c r="V294" s="195"/>
      <c r="W294" s="195"/>
      <c r="X294" s="195"/>
      <c r="Y294" s="195"/>
      <c r="Z294" s="195"/>
      <c r="AC294" s="115"/>
      <c r="AD294" s="192"/>
      <c r="AE294" s="193"/>
      <c r="AF294" s="193"/>
      <c r="AG294" s="195"/>
      <c r="AH294" s="195"/>
      <c r="AI294" s="195"/>
      <c r="AJ294" s="195"/>
      <c r="AK294" s="195"/>
      <c r="AL294" s="195"/>
      <c r="AM294" s="195"/>
      <c r="AN294" s="195"/>
    </row>
    <row r="295" x14ac:dyDescent="0.3">
      <c r="A295" s="115"/>
      <c r="B295" s="192"/>
      <c r="C295" s="193"/>
      <c r="D295" s="193"/>
      <c r="E295" s="195"/>
      <c r="F295" s="195"/>
      <c r="G295" s="195"/>
      <c r="H295" s="195"/>
      <c r="I295" s="195"/>
      <c r="J295" s="195"/>
      <c r="K295" s="195"/>
      <c r="L295" s="195"/>
      <c r="O295" s="115"/>
      <c r="P295" s="192"/>
      <c r="Q295" s="193"/>
      <c r="R295" s="193"/>
      <c r="S295" s="195"/>
      <c r="T295" s="195"/>
      <c r="U295" s="195"/>
      <c r="V295" s="195"/>
      <c r="W295" s="195"/>
      <c r="X295" s="195"/>
      <c r="Y295" s="195"/>
      <c r="Z295" s="195"/>
      <c r="AC295" s="115"/>
      <c r="AD295" s="192"/>
      <c r="AE295" s="193"/>
      <c r="AF295" s="193"/>
      <c r="AG295" s="195"/>
      <c r="AH295" s="195"/>
      <c r="AI295" s="195"/>
      <c r="AJ295" s="195"/>
      <c r="AK295" s="195"/>
      <c r="AL295" s="195"/>
      <c r="AM295" s="195"/>
      <c r="AN295" s="195"/>
    </row>
    <row r="296" x14ac:dyDescent="0.3">
      <c r="A296" s="115"/>
      <c r="B296" s="192"/>
      <c r="C296" s="193"/>
      <c r="D296" s="193"/>
      <c r="E296" s="195"/>
      <c r="F296" s="195"/>
      <c r="G296" s="195"/>
      <c r="H296" s="195"/>
      <c r="I296" s="195"/>
      <c r="J296" s="195"/>
      <c r="K296" s="195"/>
      <c r="L296" s="195"/>
      <c r="O296" s="115"/>
      <c r="P296" s="192"/>
      <c r="Q296" s="193"/>
      <c r="R296" s="193"/>
      <c r="S296" s="195"/>
      <c r="T296" s="195"/>
      <c r="U296" s="195"/>
      <c r="V296" s="195"/>
      <c r="W296" s="195"/>
      <c r="X296" s="195"/>
      <c r="Y296" s="195"/>
      <c r="Z296" s="195"/>
      <c r="AC296" s="115"/>
      <c r="AD296" s="192"/>
      <c r="AE296" s="193"/>
      <c r="AF296" s="193"/>
      <c r="AG296" s="195"/>
      <c r="AH296" s="195"/>
      <c r="AI296" s="195"/>
      <c r="AJ296" s="195"/>
      <c r="AK296" s="195"/>
      <c r="AL296" s="195"/>
      <c r="AM296" s="195"/>
      <c r="AN296" s="195"/>
    </row>
    <row r="297" x14ac:dyDescent="0.3">
      <c r="A297" s="115"/>
      <c r="B297" s="192"/>
      <c r="C297" s="193"/>
      <c r="D297" s="193"/>
      <c r="E297" s="195"/>
      <c r="F297" s="195"/>
      <c r="G297" s="195"/>
      <c r="H297" s="195"/>
      <c r="I297" s="195"/>
      <c r="J297" s="195"/>
      <c r="K297" s="195"/>
      <c r="L297" s="195"/>
      <c r="O297" s="115"/>
      <c r="P297" s="192"/>
      <c r="Q297" s="193"/>
      <c r="R297" s="193"/>
      <c r="S297" s="195"/>
      <c r="T297" s="195"/>
      <c r="U297" s="195"/>
      <c r="V297" s="195"/>
      <c r="W297" s="195"/>
      <c r="X297" s="195"/>
      <c r="Y297" s="195"/>
      <c r="Z297" s="195"/>
      <c r="AC297" s="115"/>
      <c r="AD297" s="192"/>
      <c r="AE297" s="193"/>
      <c r="AF297" s="193"/>
      <c r="AG297" s="195"/>
      <c r="AH297" s="195"/>
      <c r="AI297" s="195"/>
      <c r="AJ297" s="195"/>
      <c r="AK297" s="195"/>
      <c r="AL297" s="195"/>
      <c r="AM297" s="195"/>
      <c r="AN297" s="195"/>
    </row>
    <row r="298" x14ac:dyDescent="0.3">
      <c r="A298" s="115"/>
      <c r="B298" s="192"/>
      <c r="C298" s="193"/>
      <c r="D298" s="193"/>
      <c r="E298" s="195"/>
      <c r="F298" s="195"/>
      <c r="G298" s="195"/>
      <c r="H298" s="195"/>
      <c r="I298" s="195"/>
      <c r="J298" s="195"/>
      <c r="K298" s="195"/>
      <c r="L298" s="195"/>
      <c r="O298" s="115"/>
      <c r="P298" s="192"/>
      <c r="Q298" s="193"/>
      <c r="R298" s="193"/>
      <c r="S298" s="195"/>
      <c r="T298" s="195"/>
      <c r="U298" s="195"/>
      <c r="V298" s="195"/>
      <c r="W298" s="195"/>
      <c r="X298" s="195"/>
      <c r="Y298" s="195"/>
      <c r="Z298" s="195"/>
      <c r="AC298" s="115"/>
      <c r="AD298" s="192"/>
      <c r="AE298" s="193"/>
      <c r="AF298" s="193"/>
      <c r="AG298" s="195"/>
      <c r="AH298" s="195"/>
      <c r="AI298" s="195"/>
      <c r="AJ298" s="195"/>
      <c r="AK298" s="195"/>
      <c r="AL298" s="195"/>
      <c r="AM298" s="195"/>
      <c r="AN298" s="195"/>
    </row>
    <row r="299" x14ac:dyDescent="0.3">
      <c r="A299" s="115"/>
      <c r="B299" s="192"/>
      <c r="C299" s="193"/>
      <c r="D299" s="193"/>
      <c r="E299" s="195"/>
      <c r="F299" s="195"/>
      <c r="G299" s="195"/>
      <c r="H299" s="195"/>
      <c r="I299" s="195"/>
      <c r="J299" s="195"/>
      <c r="K299" s="195"/>
      <c r="L299" s="195"/>
      <c r="O299" s="115"/>
      <c r="P299" s="192"/>
      <c r="Q299" s="193"/>
      <c r="R299" s="193"/>
      <c r="S299" s="195"/>
      <c r="T299" s="195"/>
      <c r="U299" s="195"/>
      <c r="V299" s="195"/>
      <c r="W299" s="195"/>
      <c r="X299" s="195"/>
      <c r="Y299" s="195"/>
      <c r="Z299" s="195"/>
      <c r="AC299" s="115"/>
      <c r="AD299" s="192"/>
      <c r="AE299" s="193"/>
      <c r="AF299" s="193"/>
      <c r="AG299" s="195"/>
      <c r="AH299" s="195"/>
      <c r="AI299" s="195"/>
      <c r="AJ299" s="195"/>
      <c r="AK299" s="195"/>
      <c r="AL299" s="195"/>
      <c r="AM299" s="195"/>
      <c r="AN299" s="195"/>
    </row>
    <row r="300" x14ac:dyDescent="0.3">
      <c r="A300" s="115"/>
      <c r="B300" s="192"/>
      <c r="C300" s="193"/>
      <c r="D300" s="193"/>
      <c r="E300" s="195"/>
      <c r="F300" s="195"/>
      <c r="G300" s="195"/>
      <c r="H300" s="195"/>
      <c r="I300" s="195"/>
      <c r="J300" s="195"/>
      <c r="K300" s="195"/>
      <c r="L300" s="195"/>
      <c r="O300" s="115"/>
      <c r="P300" s="192"/>
      <c r="Q300" s="193"/>
      <c r="R300" s="193"/>
      <c r="S300" s="195"/>
      <c r="T300" s="195"/>
      <c r="U300" s="195"/>
      <c r="V300" s="195"/>
      <c r="W300" s="195"/>
      <c r="X300" s="195"/>
      <c r="Y300" s="195"/>
      <c r="Z300" s="195"/>
      <c r="AC300" s="115"/>
      <c r="AD300" s="192"/>
      <c r="AE300" s="193"/>
      <c r="AF300" s="193"/>
      <c r="AG300" s="195"/>
      <c r="AH300" s="195"/>
      <c r="AI300" s="195"/>
      <c r="AJ300" s="195"/>
      <c r="AK300" s="195"/>
      <c r="AL300" s="195"/>
      <c r="AM300" s="195"/>
      <c r="AN300" s="195"/>
    </row>
    <row r="301" x14ac:dyDescent="0.3">
      <c r="A301" s="115"/>
      <c r="B301" s="192"/>
      <c r="C301" s="193"/>
      <c r="D301" s="193"/>
      <c r="E301" s="195"/>
      <c r="F301" s="195"/>
      <c r="G301" s="195"/>
      <c r="H301" s="195"/>
      <c r="I301" s="195"/>
      <c r="J301" s="195"/>
      <c r="K301" s="195"/>
      <c r="L301" s="195"/>
      <c r="O301" s="115"/>
      <c r="P301" s="192"/>
      <c r="Q301" s="193"/>
      <c r="R301" s="193"/>
      <c r="S301" s="195"/>
      <c r="T301" s="195"/>
      <c r="U301" s="195"/>
      <c r="V301" s="195"/>
      <c r="W301" s="195"/>
      <c r="X301" s="195"/>
      <c r="Y301" s="195"/>
      <c r="Z301" s="195"/>
      <c r="AC301" s="115"/>
      <c r="AD301" s="192"/>
      <c r="AE301" s="193"/>
      <c r="AF301" s="193"/>
      <c r="AG301" s="195"/>
      <c r="AH301" s="195"/>
      <c r="AI301" s="195"/>
      <c r="AJ301" s="195"/>
      <c r="AK301" s="195"/>
      <c r="AL301" s="195"/>
      <c r="AM301" s="195"/>
      <c r="AN301" s="195"/>
    </row>
    <row r="302" x14ac:dyDescent="0.3">
      <c r="A302" s="115"/>
      <c r="B302" s="192"/>
      <c r="C302" s="193"/>
      <c r="D302" s="193"/>
      <c r="E302" s="195"/>
      <c r="F302" s="195"/>
      <c r="G302" s="195"/>
      <c r="H302" s="195"/>
      <c r="I302" s="195"/>
      <c r="J302" s="195"/>
      <c r="K302" s="195"/>
      <c r="L302" s="195"/>
      <c r="O302" s="115"/>
      <c r="P302" s="192"/>
      <c r="Q302" s="193"/>
      <c r="R302" s="193"/>
      <c r="S302" s="195"/>
      <c r="T302" s="195"/>
      <c r="U302" s="195"/>
      <c r="V302" s="195"/>
      <c r="W302" s="195"/>
      <c r="X302" s="195"/>
      <c r="Y302" s="195"/>
      <c r="Z302" s="195"/>
      <c r="AC302" s="115"/>
      <c r="AD302" s="192"/>
      <c r="AE302" s="193"/>
      <c r="AF302" s="193"/>
      <c r="AG302" s="195"/>
      <c r="AH302" s="195"/>
      <c r="AI302" s="195"/>
      <c r="AJ302" s="195"/>
      <c r="AK302" s="195"/>
      <c r="AL302" s="195"/>
      <c r="AM302" s="195"/>
      <c r="AN302" s="195"/>
    </row>
    <row r="303" x14ac:dyDescent="0.3">
      <c r="A303" s="115"/>
      <c r="B303" s="192"/>
      <c r="C303" s="193"/>
      <c r="D303" s="193"/>
      <c r="E303" s="195"/>
      <c r="F303" s="195"/>
      <c r="G303" s="195"/>
      <c r="H303" s="195"/>
      <c r="I303" s="195"/>
      <c r="J303" s="195"/>
      <c r="K303" s="195"/>
      <c r="L303" s="195"/>
      <c r="O303" s="115"/>
      <c r="P303" s="192"/>
      <c r="Q303" s="193"/>
      <c r="R303" s="193"/>
      <c r="S303" s="195"/>
      <c r="T303" s="195"/>
      <c r="U303" s="195"/>
      <c r="V303" s="195"/>
      <c r="W303" s="195"/>
      <c r="X303" s="195"/>
      <c r="Y303" s="195"/>
      <c r="Z303" s="195"/>
      <c r="AC303" s="115"/>
      <c r="AD303" s="192"/>
      <c r="AE303" s="193"/>
      <c r="AF303" s="193"/>
      <c r="AG303" s="195"/>
      <c r="AH303" s="195"/>
      <c r="AI303" s="195"/>
      <c r="AJ303" s="195"/>
      <c r="AK303" s="195"/>
      <c r="AL303" s="195"/>
      <c r="AM303" s="195"/>
      <c r="AN303" s="195"/>
    </row>
    <row r="304" x14ac:dyDescent="0.3">
      <c r="A304" s="115"/>
      <c r="B304" s="192"/>
      <c r="C304" s="193"/>
      <c r="D304" s="193"/>
      <c r="E304" s="195"/>
      <c r="F304" s="195"/>
      <c r="G304" s="195"/>
      <c r="H304" s="195"/>
      <c r="I304" s="195"/>
      <c r="J304" s="195"/>
      <c r="K304" s="195"/>
      <c r="L304" s="195"/>
      <c r="O304" s="115"/>
      <c r="P304" s="192"/>
      <c r="Q304" s="193"/>
      <c r="R304" s="193"/>
      <c r="S304" s="195"/>
      <c r="T304" s="195"/>
      <c r="U304" s="195"/>
      <c r="V304" s="195"/>
      <c r="W304" s="195"/>
      <c r="X304" s="195"/>
      <c r="Y304" s="195"/>
      <c r="Z304" s="195"/>
      <c r="AC304" s="115"/>
      <c r="AD304" s="192"/>
      <c r="AE304" s="193"/>
      <c r="AF304" s="193"/>
      <c r="AG304" s="195"/>
      <c r="AH304" s="195"/>
      <c r="AI304" s="195"/>
      <c r="AJ304" s="195"/>
      <c r="AK304" s="195"/>
      <c r="AL304" s="195"/>
      <c r="AM304" s="195"/>
      <c r="AN304" s="195"/>
    </row>
    <row r="305" x14ac:dyDescent="0.3">
      <c r="A305" s="115"/>
      <c r="B305" s="192"/>
      <c r="C305" s="193"/>
      <c r="D305" s="193"/>
      <c r="E305" s="195"/>
      <c r="F305" s="195"/>
      <c r="G305" s="195"/>
      <c r="H305" s="195"/>
      <c r="I305" s="195"/>
      <c r="J305" s="195"/>
      <c r="K305" s="195"/>
      <c r="L305" s="195"/>
      <c r="O305" s="115"/>
      <c r="P305" s="192"/>
      <c r="Q305" s="193"/>
      <c r="R305" s="193"/>
      <c r="S305" s="195"/>
      <c r="T305" s="195"/>
      <c r="U305" s="195"/>
      <c r="V305" s="195"/>
      <c r="W305" s="195"/>
      <c r="X305" s="195"/>
      <c r="Y305" s="195"/>
      <c r="Z305" s="195"/>
      <c r="AC305" s="115"/>
      <c r="AD305" s="192"/>
      <c r="AE305" s="193"/>
      <c r="AF305" s="193"/>
      <c r="AG305" s="195"/>
      <c r="AH305" s="195"/>
      <c r="AI305" s="195"/>
      <c r="AJ305" s="195"/>
      <c r="AK305" s="195"/>
      <c r="AL305" s="195"/>
      <c r="AM305" s="195"/>
      <c r="AN305" s="195"/>
    </row>
    <row r="306" x14ac:dyDescent="0.3">
      <c r="A306" s="115"/>
      <c r="B306" s="192"/>
      <c r="C306" s="193"/>
      <c r="D306" s="193"/>
      <c r="E306" s="195"/>
      <c r="F306" s="195"/>
      <c r="G306" s="195"/>
      <c r="H306" s="195"/>
      <c r="I306" s="195"/>
      <c r="J306" s="195"/>
      <c r="K306" s="195"/>
      <c r="L306" s="195"/>
      <c r="O306" s="115"/>
      <c r="P306" s="192"/>
      <c r="Q306" s="193"/>
      <c r="R306" s="193"/>
      <c r="S306" s="195"/>
      <c r="T306" s="195"/>
      <c r="U306" s="195"/>
      <c r="V306" s="195"/>
      <c r="W306" s="195"/>
      <c r="X306" s="195"/>
      <c r="Y306" s="195"/>
      <c r="Z306" s="195"/>
      <c r="AC306" s="115"/>
      <c r="AD306" s="192"/>
      <c r="AE306" s="193"/>
      <c r="AF306" s="193"/>
      <c r="AG306" s="195"/>
      <c r="AH306" s="195"/>
      <c r="AI306" s="195"/>
      <c r="AJ306" s="195"/>
      <c r="AK306" s="195"/>
      <c r="AL306" s="195"/>
      <c r="AM306" s="195"/>
      <c r="AN306" s="195"/>
    </row>
    <row r="307" x14ac:dyDescent="0.3">
      <c r="A307" s="115"/>
      <c r="B307" s="192"/>
      <c r="C307" s="193"/>
      <c r="D307" s="193"/>
      <c r="E307" s="195"/>
      <c r="F307" s="195"/>
      <c r="G307" s="195"/>
      <c r="H307" s="195"/>
      <c r="I307" s="195"/>
      <c r="J307" s="195"/>
      <c r="K307" s="195"/>
      <c r="L307" s="195"/>
      <c r="O307" s="115"/>
      <c r="P307" s="192"/>
      <c r="Q307" s="193"/>
      <c r="R307" s="193"/>
      <c r="S307" s="195"/>
      <c r="T307" s="195"/>
      <c r="U307" s="195"/>
      <c r="V307" s="195"/>
      <c r="W307" s="195"/>
      <c r="X307" s="195"/>
      <c r="Y307" s="195"/>
      <c r="Z307" s="195"/>
      <c r="AC307" s="115"/>
      <c r="AD307" s="192"/>
      <c r="AE307" s="193"/>
      <c r="AF307" s="193"/>
      <c r="AG307" s="195"/>
      <c r="AH307" s="195"/>
      <c r="AI307" s="195"/>
      <c r="AJ307" s="195"/>
      <c r="AK307" s="195"/>
      <c r="AL307" s="195"/>
      <c r="AM307" s="195"/>
      <c r="AN307" s="195"/>
    </row>
    <row r="308" x14ac:dyDescent="0.3">
      <c r="A308" s="115"/>
      <c r="B308" s="192"/>
      <c r="C308" s="193"/>
      <c r="D308" s="193"/>
      <c r="E308" s="195"/>
      <c r="F308" s="195"/>
      <c r="G308" s="195"/>
      <c r="H308" s="195"/>
      <c r="I308" s="195"/>
      <c r="J308" s="195"/>
      <c r="K308" s="195"/>
      <c r="L308" s="195"/>
      <c r="O308" s="115"/>
      <c r="P308" s="192"/>
      <c r="Q308" s="193"/>
      <c r="R308" s="193"/>
      <c r="S308" s="195"/>
      <c r="T308" s="195"/>
      <c r="U308" s="195"/>
      <c r="V308" s="195"/>
      <c r="W308" s="195"/>
      <c r="X308" s="195"/>
      <c r="Y308" s="195"/>
      <c r="Z308" s="195"/>
      <c r="AC308" s="115"/>
      <c r="AD308" s="192"/>
      <c r="AE308" s="193"/>
      <c r="AF308" s="193"/>
      <c r="AG308" s="195"/>
      <c r="AH308" s="195"/>
      <c r="AI308" s="195"/>
      <c r="AJ308" s="195"/>
      <c r="AK308" s="195"/>
      <c r="AL308" s="195"/>
      <c r="AM308" s="195"/>
      <c r="AN308" s="195"/>
    </row>
    <row r="309" x14ac:dyDescent="0.3">
      <c r="A309" s="115"/>
      <c r="B309" s="192"/>
      <c r="C309" s="193"/>
      <c r="D309" s="193"/>
      <c r="E309" s="195"/>
      <c r="F309" s="195"/>
      <c r="G309" s="195"/>
      <c r="H309" s="195"/>
      <c r="I309" s="195"/>
      <c r="J309" s="195"/>
      <c r="K309" s="195"/>
      <c r="L309" s="195"/>
      <c r="O309" s="115"/>
      <c r="P309" s="192"/>
      <c r="Q309" s="193"/>
      <c r="R309" s="193"/>
      <c r="S309" s="195"/>
      <c r="T309" s="195"/>
      <c r="U309" s="195"/>
      <c r="V309" s="195"/>
      <c r="W309" s="195"/>
      <c r="X309" s="195"/>
      <c r="Y309" s="195"/>
      <c r="Z309" s="195"/>
      <c r="AC309" s="115"/>
      <c r="AD309" s="192"/>
      <c r="AE309" s="193"/>
      <c r="AF309" s="193"/>
      <c r="AG309" s="195"/>
      <c r="AH309" s="195"/>
      <c r="AI309" s="195"/>
      <c r="AJ309" s="195"/>
      <c r="AK309" s="195"/>
      <c r="AL309" s="195"/>
      <c r="AM309" s="195"/>
      <c r="AN309" s="195"/>
    </row>
    <row r="310" x14ac:dyDescent="0.3">
      <c r="A310" s="115"/>
      <c r="B310" s="192"/>
      <c r="C310" s="193"/>
      <c r="D310" s="193"/>
      <c r="E310" s="195"/>
      <c r="F310" s="195"/>
      <c r="G310" s="195"/>
      <c r="H310" s="195"/>
      <c r="I310" s="195"/>
      <c r="J310" s="195"/>
      <c r="K310" s="195"/>
      <c r="L310" s="195"/>
      <c r="O310" s="115"/>
      <c r="P310" s="192"/>
      <c r="Q310" s="193"/>
      <c r="R310" s="193"/>
      <c r="S310" s="195"/>
      <c r="T310" s="195"/>
      <c r="U310" s="195"/>
      <c r="V310" s="195"/>
      <c r="W310" s="195"/>
      <c r="X310" s="195"/>
      <c r="Y310" s="195"/>
      <c r="Z310" s="195"/>
      <c r="AC310" s="115"/>
      <c r="AD310" s="192"/>
      <c r="AE310" s="193"/>
      <c r="AF310" s="193"/>
      <c r="AG310" s="195"/>
      <c r="AH310" s="195"/>
      <c r="AI310" s="195"/>
      <c r="AJ310" s="195"/>
      <c r="AK310" s="195"/>
      <c r="AL310" s="195"/>
      <c r="AM310" s="195"/>
      <c r="AN310" s="195"/>
    </row>
    <row r="311" x14ac:dyDescent="0.3">
      <c r="A311" s="115"/>
      <c r="B311" s="192"/>
      <c r="C311" s="193"/>
      <c r="D311" s="193"/>
      <c r="E311" s="195"/>
      <c r="F311" s="195"/>
      <c r="G311" s="195"/>
      <c r="H311" s="195"/>
      <c r="I311" s="195"/>
      <c r="J311" s="195"/>
      <c r="K311" s="195"/>
      <c r="L311" s="195"/>
      <c r="O311" s="115"/>
      <c r="P311" s="192"/>
      <c r="Q311" s="193"/>
      <c r="R311" s="193"/>
      <c r="S311" s="195"/>
      <c r="T311" s="195"/>
      <c r="U311" s="195"/>
      <c r="V311" s="195"/>
      <c r="W311" s="195"/>
      <c r="X311" s="195"/>
      <c r="Y311" s="195"/>
      <c r="Z311" s="195"/>
      <c r="AC311" s="115"/>
      <c r="AD311" s="192"/>
      <c r="AE311" s="193"/>
      <c r="AF311" s="193"/>
      <c r="AG311" s="195"/>
      <c r="AH311" s="195"/>
      <c r="AI311" s="195"/>
      <c r="AJ311" s="195"/>
      <c r="AK311" s="195"/>
      <c r="AL311" s="195"/>
      <c r="AM311" s="195"/>
      <c r="AN311" s="195"/>
    </row>
    <row r="312" x14ac:dyDescent="0.3">
      <c r="A312" s="115"/>
      <c r="B312" s="192"/>
      <c r="C312" s="193"/>
      <c r="D312" s="193"/>
      <c r="E312" s="195"/>
      <c r="F312" s="195"/>
      <c r="G312" s="195"/>
      <c r="H312" s="195"/>
      <c r="I312" s="195"/>
      <c r="J312" s="195"/>
      <c r="K312" s="195"/>
      <c r="L312" s="195"/>
      <c r="O312" s="115"/>
      <c r="P312" s="192"/>
      <c r="Q312" s="193"/>
      <c r="R312" s="193"/>
      <c r="S312" s="195"/>
      <c r="T312" s="195"/>
      <c r="U312" s="195"/>
      <c r="V312" s="195"/>
      <c r="W312" s="195"/>
      <c r="X312" s="195"/>
      <c r="Y312" s="195"/>
      <c r="Z312" s="195"/>
      <c r="AC312" s="115"/>
      <c r="AD312" s="192"/>
      <c r="AE312" s="193"/>
      <c r="AF312" s="193"/>
      <c r="AG312" s="195"/>
      <c r="AH312" s="195"/>
      <c r="AI312" s="195"/>
      <c r="AJ312" s="195"/>
      <c r="AK312" s="195"/>
      <c r="AL312" s="195"/>
      <c r="AM312" s="195"/>
      <c r="AN312" s="195"/>
    </row>
    <row r="313" x14ac:dyDescent="0.3">
      <c r="A313" s="115"/>
      <c r="B313" s="192"/>
      <c r="C313" s="193"/>
      <c r="D313" s="193"/>
      <c r="E313" s="195"/>
      <c r="F313" s="195"/>
      <c r="G313" s="195"/>
      <c r="H313" s="195"/>
      <c r="I313" s="195"/>
      <c r="J313" s="195"/>
      <c r="K313" s="195"/>
      <c r="L313" s="195"/>
      <c r="O313" s="115"/>
      <c r="P313" s="192"/>
      <c r="Q313" s="193"/>
      <c r="R313" s="193"/>
      <c r="S313" s="195"/>
      <c r="T313" s="195"/>
      <c r="U313" s="195"/>
      <c r="V313" s="195"/>
      <c r="W313" s="195"/>
      <c r="X313" s="195"/>
      <c r="Y313" s="195"/>
      <c r="Z313" s="195"/>
      <c r="AC313" s="115"/>
      <c r="AD313" s="192"/>
      <c r="AE313" s="193"/>
      <c r="AF313" s="193"/>
      <c r="AG313" s="195"/>
      <c r="AH313" s="195"/>
      <c r="AI313" s="195"/>
      <c r="AJ313" s="195"/>
      <c r="AK313" s="195"/>
      <c r="AL313" s="195"/>
      <c r="AM313" s="195"/>
      <c r="AN313" s="195"/>
    </row>
    <row r="314" x14ac:dyDescent="0.3">
      <c r="A314" s="115"/>
      <c r="B314" s="192"/>
      <c r="C314" s="193"/>
      <c r="D314" s="193"/>
      <c r="E314" s="195"/>
      <c r="F314" s="195"/>
      <c r="G314" s="195"/>
      <c r="H314" s="195"/>
      <c r="I314" s="195"/>
      <c r="J314" s="195"/>
      <c r="K314" s="195"/>
      <c r="L314" s="195"/>
      <c r="O314" s="115"/>
      <c r="P314" s="192"/>
      <c r="Q314" s="193"/>
      <c r="R314" s="193"/>
      <c r="S314" s="195"/>
      <c r="T314" s="195"/>
      <c r="U314" s="195"/>
      <c r="V314" s="195"/>
      <c r="W314" s="195"/>
      <c r="X314" s="195"/>
      <c r="Y314" s="195"/>
      <c r="Z314" s="195"/>
      <c r="AC314" s="115"/>
      <c r="AD314" s="192"/>
      <c r="AE314" s="193"/>
      <c r="AF314" s="193"/>
      <c r="AG314" s="195"/>
      <c r="AH314" s="195"/>
      <c r="AI314" s="195"/>
      <c r="AJ314" s="195"/>
      <c r="AK314" s="195"/>
      <c r="AL314" s="195"/>
      <c r="AM314" s="195"/>
      <c r="AN314" s="195"/>
    </row>
    <row r="315" x14ac:dyDescent="0.3">
      <c r="A315" s="115"/>
      <c r="B315" s="192"/>
      <c r="C315" s="193"/>
      <c r="D315" s="193"/>
      <c r="E315" s="195"/>
      <c r="F315" s="195"/>
      <c r="G315" s="195"/>
      <c r="H315" s="195"/>
      <c r="I315" s="195"/>
      <c r="J315" s="195"/>
      <c r="K315" s="195"/>
      <c r="L315" s="195"/>
      <c r="O315" s="115"/>
      <c r="P315" s="192"/>
      <c r="Q315" s="193"/>
      <c r="R315" s="193"/>
      <c r="S315" s="195"/>
      <c r="T315" s="195"/>
      <c r="U315" s="195"/>
      <c r="V315" s="195"/>
      <c r="W315" s="195"/>
      <c r="X315" s="195"/>
      <c r="Y315" s="195"/>
      <c r="Z315" s="195"/>
      <c r="AC315" s="115"/>
      <c r="AD315" s="192"/>
      <c r="AE315" s="193"/>
      <c r="AF315" s="193"/>
      <c r="AG315" s="195"/>
      <c r="AH315" s="195"/>
      <c r="AI315" s="195"/>
      <c r="AJ315" s="195"/>
      <c r="AK315" s="195"/>
      <c r="AL315" s="195"/>
      <c r="AM315" s="195"/>
      <c r="AN315" s="195"/>
    </row>
    <row r="316" x14ac:dyDescent="0.3">
      <c r="A316" s="115"/>
      <c r="B316" s="192"/>
      <c r="C316" s="193"/>
      <c r="D316" s="193"/>
      <c r="E316" s="195"/>
      <c r="F316" s="195"/>
      <c r="G316" s="195"/>
      <c r="H316" s="195"/>
      <c r="I316" s="195"/>
      <c r="J316" s="195"/>
      <c r="K316" s="195"/>
      <c r="L316" s="195"/>
      <c r="O316" s="115"/>
      <c r="P316" s="192"/>
      <c r="Q316" s="193"/>
      <c r="R316" s="193"/>
      <c r="S316" s="195"/>
      <c r="T316" s="195"/>
      <c r="U316" s="195"/>
      <c r="V316" s="195"/>
      <c r="W316" s="195"/>
      <c r="X316" s="195"/>
      <c r="Y316" s="195"/>
      <c r="Z316" s="195"/>
      <c r="AC316" s="115"/>
      <c r="AD316" s="192"/>
      <c r="AE316" s="193"/>
      <c r="AF316" s="193"/>
      <c r="AG316" s="195"/>
      <c r="AH316" s="195"/>
      <c r="AI316" s="195"/>
      <c r="AJ316" s="195"/>
      <c r="AK316" s="195"/>
      <c r="AL316" s="195"/>
      <c r="AM316" s="195"/>
      <c r="AN316" s="195"/>
    </row>
    <row r="317" x14ac:dyDescent="0.3">
      <c r="A317" s="115"/>
      <c r="B317" s="192"/>
      <c r="C317" s="193"/>
      <c r="D317" s="193"/>
      <c r="E317" s="195"/>
      <c r="F317" s="195"/>
      <c r="G317" s="195"/>
      <c r="H317" s="195"/>
      <c r="I317" s="195"/>
      <c r="J317" s="195"/>
      <c r="K317" s="195"/>
      <c r="L317" s="195"/>
      <c r="O317" s="115"/>
      <c r="P317" s="192"/>
      <c r="Q317" s="193"/>
      <c r="R317" s="193"/>
      <c r="S317" s="195"/>
      <c r="T317" s="195"/>
      <c r="U317" s="195"/>
      <c r="V317" s="195"/>
      <c r="W317" s="195"/>
      <c r="X317" s="195"/>
      <c r="Y317" s="195"/>
      <c r="Z317" s="195"/>
      <c r="AC317" s="115"/>
      <c r="AD317" s="192"/>
      <c r="AE317" s="193"/>
      <c r="AF317" s="193"/>
      <c r="AG317" s="195"/>
      <c r="AH317" s="195"/>
      <c r="AI317" s="195"/>
      <c r="AJ317" s="195"/>
      <c r="AK317" s="195"/>
      <c r="AL317" s="195"/>
      <c r="AM317" s="195"/>
      <c r="AN317" s="195"/>
    </row>
    <row r="318" x14ac:dyDescent="0.3">
      <c r="A318" s="115"/>
      <c r="B318" s="192"/>
      <c r="C318" s="193"/>
      <c r="D318" s="193"/>
      <c r="E318" s="195"/>
      <c r="F318" s="195"/>
      <c r="G318" s="195"/>
      <c r="H318" s="195"/>
      <c r="I318" s="195"/>
      <c r="J318" s="195"/>
      <c r="K318" s="195"/>
      <c r="L318" s="195"/>
      <c r="O318" s="115"/>
      <c r="P318" s="192"/>
      <c r="Q318" s="193"/>
      <c r="R318" s="193"/>
      <c r="S318" s="195"/>
      <c r="T318" s="195"/>
      <c r="U318" s="195"/>
      <c r="V318" s="195"/>
      <c r="W318" s="195"/>
      <c r="X318" s="195"/>
      <c r="Y318" s="195"/>
      <c r="Z318" s="195"/>
      <c r="AC318" s="115"/>
      <c r="AD318" s="192"/>
      <c r="AE318" s="193"/>
      <c r="AF318" s="193"/>
      <c r="AG318" s="195"/>
      <c r="AH318" s="195"/>
      <c r="AI318" s="195"/>
      <c r="AJ318" s="195"/>
      <c r="AK318" s="195"/>
      <c r="AL318" s="195"/>
      <c r="AM318" s="195"/>
      <c r="AN318" s="195"/>
    </row>
    <row r="319" x14ac:dyDescent="0.3">
      <c r="A319" s="115"/>
      <c r="B319" s="192"/>
      <c r="C319" s="193"/>
      <c r="D319" s="193"/>
      <c r="E319" s="195"/>
      <c r="F319" s="195"/>
      <c r="G319" s="195"/>
      <c r="H319" s="195"/>
      <c r="I319" s="195"/>
      <c r="J319" s="195"/>
      <c r="K319" s="195"/>
      <c r="L319" s="195"/>
      <c r="O319" s="115"/>
      <c r="P319" s="192"/>
      <c r="Q319" s="193"/>
      <c r="R319" s="193"/>
      <c r="S319" s="195"/>
      <c r="T319" s="195"/>
      <c r="U319" s="195"/>
      <c r="V319" s="195"/>
      <c r="W319" s="195"/>
      <c r="X319" s="195"/>
      <c r="Y319" s="195"/>
      <c r="Z319" s="195"/>
      <c r="AC319" s="115"/>
      <c r="AD319" s="192"/>
      <c r="AE319" s="193"/>
      <c r="AF319" s="193"/>
      <c r="AG319" s="195"/>
      <c r="AH319" s="195"/>
      <c r="AI319" s="195"/>
      <c r="AJ319" s="195"/>
      <c r="AK319" s="195"/>
      <c r="AL319" s="195"/>
      <c r="AM319" s="195"/>
      <c r="AN319" s="195"/>
    </row>
    <row r="320" x14ac:dyDescent="0.3">
      <c r="A320" s="115"/>
      <c r="B320" s="192"/>
      <c r="C320" s="193"/>
      <c r="D320" s="193"/>
      <c r="E320" s="195"/>
      <c r="F320" s="195"/>
      <c r="G320" s="195"/>
      <c r="H320" s="195"/>
      <c r="I320" s="195"/>
      <c r="J320" s="195"/>
      <c r="K320" s="195"/>
      <c r="L320" s="195"/>
      <c r="O320" s="115"/>
      <c r="P320" s="192"/>
      <c r="Q320" s="193"/>
      <c r="R320" s="193"/>
      <c r="S320" s="195"/>
      <c r="T320" s="195"/>
      <c r="U320" s="195"/>
      <c r="V320" s="195"/>
      <c r="W320" s="195"/>
      <c r="X320" s="195"/>
      <c r="Y320" s="195"/>
      <c r="Z320" s="195"/>
      <c r="AC320" s="115"/>
      <c r="AD320" s="192"/>
      <c r="AE320" s="193"/>
      <c r="AF320" s="193"/>
      <c r="AG320" s="195"/>
      <c r="AH320" s="195"/>
      <c r="AI320" s="195"/>
      <c r="AJ320" s="195"/>
      <c r="AK320" s="195"/>
      <c r="AL320" s="195"/>
      <c r="AM320" s="195"/>
      <c r="AN320" s="195"/>
    </row>
    <row r="321" x14ac:dyDescent="0.3">
      <c r="A321" s="115"/>
      <c r="B321" s="192"/>
      <c r="C321" s="193"/>
      <c r="D321" s="193"/>
      <c r="E321" s="195"/>
      <c r="F321" s="195"/>
      <c r="G321" s="195"/>
      <c r="H321" s="195"/>
      <c r="I321" s="195"/>
      <c r="J321" s="195"/>
      <c r="K321" s="195"/>
      <c r="L321" s="195"/>
      <c r="O321" s="115"/>
      <c r="P321" s="192"/>
      <c r="Q321" s="193"/>
      <c r="R321" s="193"/>
      <c r="S321" s="195"/>
      <c r="T321" s="195"/>
      <c r="U321" s="195"/>
      <c r="V321" s="195"/>
      <c r="W321" s="195"/>
      <c r="X321" s="195"/>
      <c r="Y321" s="195"/>
      <c r="Z321" s="195"/>
      <c r="AC321" s="115"/>
      <c r="AD321" s="192"/>
      <c r="AE321" s="193"/>
      <c r="AF321" s="193"/>
      <c r="AG321" s="195"/>
      <c r="AH321" s="195"/>
      <c r="AI321" s="195"/>
      <c r="AJ321" s="195"/>
      <c r="AK321" s="195"/>
      <c r="AL321" s="195"/>
      <c r="AM321" s="195"/>
      <c r="AN321" s="195"/>
    </row>
    <row r="322" x14ac:dyDescent="0.3">
      <c r="A322" s="115"/>
      <c r="B322" s="192"/>
      <c r="C322" s="193"/>
      <c r="D322" s="193"/>
      <c r="E322" s="195"/>
      <c r="F322" s="195"/>
      <c r="G322" s="195"/>
      <c r="H322" s="195"/>
      <c r="I322" s="195"/>
      <c r="J322" s="195"/>
      <c r="K322" s="195"/>
      <c r="L322" s="195"/>
      <c r="O322" s="115"/>
      <c r="P322" s="192"/>
      <c r="Q322" s="193"/>
      <c r="R322" s="193"/>
      <c r="S322" s="195"/>
      <c r="T322" s="195"/>
      <c r="U322" s="195"/>
      <c r="V322" s="195"/>
      <c r="W322" s="195"/>
      <c r="X322" s="195"/>
      <c r="Y322" s="195"/>
      <c r="Z322" s="195"/>
      <c r="AC322" s="115"/>
      <c r="AD322" s="192"/>
      <c r="AE322" s="193"/>
      <c r="AF322" s="193"/>
      <c r="AG322" s="195"/>
      <c r="AH322" s="195"/>
      <c r="AI322" s="195"/>
      <c r="AJ322" s="195"/>
      <c r="AK322" s="195"/>
      <c r="AL322" s="195"/>
      <c r="AM322" s="195"/>
      <c r="AN322" s="195"/>
    </row>
    <row r="323" x14ac:dyDescent="0.3">
      <c r="A323" s="115"/>
      <c r="B323" s="192"/>
      <c r="C323" s="193"/>
      <c r="D323" s="193"/>
      <c r="E323" s="195"/>
      <c r="F323" s="195"/>
      <c r="G323" s="195"/>
      <c r="H323" s="195"/>
      <c r="I323" s="195"/>
      <c r="J323" s="195"/>
      <c r="K323" s="195"/>
      <c r="L323" s="195"/>
      <c r="O323" s="115"/>
      <c r="P323" s="192"/>
      <c r="Q323" s="193"/>
      <c r="R323" s="193"/>
      <c r="S323" s="195"/>
      <c r="T323" s="195"/>
      <c r="U323" s="195"/>
      <c r="V323" s="195"/>
      <c r="W323" s="195"/>
      <c r="X323" s="195"/>
      <c r="Y323" s="195"/>
      <c r="Z323" s="195"/>
      <c r="AC323" s="115"/>
      <c r="AD323" s="192"/>
      <c r="AE323" s="193"/>
      <c r="AF323" s="193"/>
      <c r="AG323" s="195"/>
      <c r="AH323" s="195"/>
      <c r="AI323" s="195"/>
      <c r="AJ323" s="195"/>
      <c r="AK323" s="195"/>
      <c r="AL323" s="195"/>
      <c r="AM323" s="195"/>
      <c r="AN323" s="195"/>
    </row>
    <row r="324" x14ac:dyDescent="0.3">
      <c r="A324" s="115"/>
      <c r="B324" s="192"/>
      <c r="C324" s="193"/>
      <c r="D324" s="193"/>
      <c r="E324" s="195"/>
      <c r="F324" s="195"/>
      <c r="G324" s="195"/>
      <c r="H324" s="195"/>
      <c r="I324" s="195"/>
      <c r="J324" s="195"/>
      <c r="K324" s="195"/>
      <c r="L324" s="195"/>
      <c r="O324" s="115"/>
      <c r="P324" s="192"/>
      <c r="Q324" s="193"/>
      <c r="R324" s="193"/>
      <c r="S324" s="195"/>
      <c r="T324" s="195"/>
      <c r="U324" s="195"/>
      <c r="V324" s="195"/>
      <c r="W324" s="195"/>
      <c r="X324" s="195"/>
      <c r="Y324" s="195"/>
      <c r="Z324" s="195"/>
      <c r="AC324" s="115"/>
      <c r="AD324" s="192"/>
      <c r="AE324" s="193"/>
      <c r="AF324" s="193"/>
      <c r="AG324" s="195"/>
      <c r="AH324" s="195"/>
      <c r="AI324" s="195"/>
      <c r="AJ324" s="195"/>
      <c r="AK324" s="195"/>
      <c r="AL324" s="195"/>
      <c r="AM324" s="195"/>
      <c r="AN324" s="195"/>
    </row>
    <row r="325" x14ac:dyDescent="0.3">
      <c r="A325" s="115"/>
      <c r="B325" s="192"/>
      <c r="C325" s="193"/>
      <c r="D325" s="193"/>
      <c r="E325" s="195"/>
      <c r="F325" s="195"/>
      <c r="G325" s="195"/>
      <c r="H325" s="195"/>
      <c r="I325" s="195"/>
      <c r="J325" s="195"/>
      <c r="K325" s="195"/>
      <c r="L325" s="195"/>
      <c r="O325" s="115"/>
      <c r="P325" s="192"/>
      <c r="Q325" s="193"/>
      <c r="R325" s="193"/>
      <c r="S325" s="195"/>
      <c r="T325" s="195"/>
      <c r="U325" s="195"/>
      <c r="V325" s="195"/>
      <c r="W325" s="195"/>
      <c r="X325" s="195"/>
      <c r="Y325" s="195"/>
      <c r="Z325" s="195"/>
      <c r="AC325" s="115"/>
      <c r="AD325" s="192"/>
      <c r="AE325" s="193"/>
      <c r="AF325" s="193"/>
      <c r="AG325" s="195"/>
      <c r="AH325" s="195"/>
      <c r="AI325" s="195"/>
      <c r="AJ325" s="195"/>
      <c r="AK325" s="195"/>
      <c r="AL325" s="195"/>
      <c r="AM325" s="195"/>
      <c r="AN325" s="195"/>
    </row>
    <row r="326" x14ac:dyDescent="0.3">
      <c r="A326" s="115"/>
      <c r="B326" s="192"/>
      <c r="C326" s="193"/>
      <c r="D326" s="193"/>
      <c r="E326" s="195"/>
      <c r="F326" s="195"/>
      <c r="G326" s="195"/>
      <c r="H326" s="195"/>
      <c r="I326" s="195"/>
      <c r="J326" s="195"/>
      <c r="K326" s="195"/>
      <c r="L326" s="195"/>
      <c r="O326" s="115"/>
      <c r="P326" s="192"/>
      <c r="Q326" s="193"/>
      <c r="R326" s="193"/>
      <c r="S326" s="195"/>
      <c r="T326" s="195"/>
      <c r="U326" s="195"/>
      <c r="V326" s="195"/>
      <c r="W326" s="195"/>
      <c r="X326" s="195"/>
      <c r="Y326" s="195"/>
      <c r="Z326" s="195"/>
      <c r="AC326" s="115"/>
      <c r="AD326" s="192"/>
      <c r="AE326" s="193"/>
      <c r="AF326" s="193"/>
      <c r="AG326" s="195"/>
      <c r="AH326" s="195"/>
      <c r="AI326" s="195"/>
      <c r="AJ326" s="195"/>
      <c r="AK326" s="195"/>
      <c r="AL326" s="195"/>
      <c r="AM326" s="195"/>
      <c r="AN326" s="195"/>
    </row>
    <row r="327" x14ac:dyDescent="0.3">
      <c r="A327" s="115"/>
      <c r="B327" s="192"/>
      <c r="C327" s="193"/>
      <c r="D327" s="193"/>
      <c r="E327" s="195"/>
      <c r="F327" s="195"/>
      <c r="G327" s="195"/>
      <c r="H327" s="195"/>
      <c r="I327" s="195"/>
      <c r="J327" s="195"/>
      <c r="K327" s="195"/>
      <c r="L327" s="195"/>
      <c r="O327" s="115"/>
      <c r="P327" s="192"/>
      <c r="Q327" s="193"/>
      <c r="R327" s="193"/>
      <c r="S327" s="195"/>
      <c r="T327" s="195"/>
      <c r="U327" s="195"/>
      <c r="V327" s="195"/>
      <c r="W327" s="195"/>
      <c r="X327" s="195"/>
      <c r="Y327" s="195"/>
      <c r="Z327" s="195"/>
      <c r="AC327" s="115"/>
      <c r="AD327" s="192"/>
      <c r="AE327" s="193"/>
      <c r="AF327" s="193"/>
      <c r="AG327" s="195"/>
      <c r="AH327" s="195"/>
      <c r="AI327" s="195"/>
      <c r="AJ327" s="195"/>
      <c r="AK327" s="195"/>
      <c r="AL327" s="195"/>
      <c r="AM327" s="195"/>
      <c r="AN327" s="195"/>
    </row>
    <row r="328" x14ac:dyDescent="0.3">
      <c r="A328" s="115"/>
      <c r="B328" s="192"/>
      <c r="C328" s="193"/>
      <c r="D328" s="193"/>
      <c r="E328" s="195"/>
      <c r="F328" s="195"/>
      <c r="G328" s="195"/>
      <c r="H328" s="195"/>
      <c r="I328" s="195"/>
      <c r="J328" s="195"/>
      <c r="K328" s="195"/>
      <c r="L328" s="195"/>
      <c r="O328" s="115"/>
      <c r="P328" s="192"/>
      <c r="Q328" s="193"/>
      <c r="R328" s="193"/>
      <c r="S328" s="195"/>
      <c r="T328" s="195"/>
      <c r="U328" s="195"/>
      <c r="V328" s="195"/>
      <c r="W328" s="195"/>
      <c r="X328" s="195"/>
      <c r="Y328" s="195"/>
      <c r="Z328" s="195"/>
      <c r="AC328" s="115"/>
      <c r="AD328" s="192"/>
      <c r="AE328" s="193"/>
      <c r="AF328" s="193"/>
      <c r="AG328" s="195"/>
      <c r="AH328" s="195"/>
      <c r="AI328" s="195"/>
      <c r="AJ328" s="195"/>
      <c r="AK328" s="195"/>
      <c r="AL328" s="195"/>
      <c r="AM328" s="195"/>
      <c r="AN328" s="195"/>
    </row>
    <row r="329" x14ac:dyDescent="0.3">
      <c r="A329" s="115"/>
      <c r="B329" s="192"/>
      <c r="C329" s="193"/>
      <c r="D329" s="193"/>
      <c r="E329" s="195"/>
      <c r="F329" s="195"/>
      <c r="G329" s="195"/>
      <c r="H329" s="195"/>
      <c r="I329" s="195"/>
      <c r="J329" s="195"/>
      <c r="K329" s="195"/>
      <c r="L329" s="195"/>
      <c r="O329" s="115"/>
      <c r="P329" s="192"/>
      <c r="Q329" s="193"/>
      <c r="R329" s="193"/>
      <c r="S329" s="195"/>
      <c r="T329" s="195"/>
      <c r="U329" s="195"/>
      <c r="V329" s="195"/>
      <c r="W329" s="195"/>
      <c r="X329" s="195"/>
      <c r="Y329" s="195"/>
      <c r="Z329" s="195"/>
      <c r="AC329" s="115"/>
      <c r="AD329" s="192"/>
      <c r="AE329" s="193"/>
      <c r="AF329" s="193"/>
      <c r="AG329" s="195"/>
      <c r="AH329" s="195"/>
      <c r="AI329" s="195"/>
      <c r="AJ329" s="195"/>
      <c r="AK329" s="195"/>
      <c r="AL329" s="195"/>
      <c r="AM329" s="195"/>
      <c r="AN329" s="195"/>
    </row>
    <row r="330" x14ac:dyDescent="0.3">
      <c r="A330" s="115"/>
      <c r="B330" s="192"/>
      <c r="C330" s="193"/>
      <c r="D330" s="193"/>
      <c r="E330" s="195"/>
      <c r="F330" s="195"/>
      <c r="G330" s="195"/>
      <c r="H330" s="195"/>
      <c r="I330" s="195"/>
      <c r="J330" s="195"/>
      <c r="K330" s="195"/>
      <c r="L330" s="195"/>
      <c r="O330" s="115"/>
      <c r="P330" s="192"/>
      <c r="Q330" s="193"/>
      <c r="R330" s="193"/>
      <c r="S330" s="195"/>
      <c r="T330" s="195"/>
      <c r="U330" s="195"/>
      <c r="V330" s="195"/>
      <c r="W330" s="195"/>
      <c r="X330" s="195"/>
      <c r="Y330" s="195"/>
      <c r="Z330" s="195"/>
      <c r="AC330" s="115"/>
      <c r="AD330" s="192"/>
      <c r="AE330" s="193"/>
      <c r="AF330" s="193"/>
      <c r="AG330" s="195"/>
      <c r="AH330" s="195"/>
      <c r="AI330" s="195"/>
      <c r="AJ330" s="195"/>
      <c r="AK330" s="195"/>
      <c r="AL330" s="195"/>
      <c r="AM330" s="195"/>
      <c r="AN330" s="195"/>
    </row>
    <row r="331" x14ac:dyDescent="0.3">
      <c r="A331" s="115"/>
      <c r="B331" s="192"/>
      <c r="C331" s="193"/>
      <c r="D331" s="193"/>
      <c r="E331" s="195"/>
      <c r="F331" s="195"/>
      <c r="G331" s="195"/>
      <c r="H331" s="195"/>
      <c r="I331" s="195"/>
      <c r="J331" s="195"/>
      <c r="K331" s="195"/>
      <c r="L331" s="195"/>
      <c r="O331" s="115"/>
      <c r="P331" s="192"/>
      <c r="Q331" s="193"/>
      <c r="R331" s="193"/>
      <c r="S331" s="195"/>
      <c r="T331" s="195"/>
      <c r="U331" s="195"/>
      <c r="V331" s="195"/>
      <c r="W331" s="195"/>
      <c r="X331" s="195"/>
      <c r="Y331" s="195"/>
      <c r="Z331" s="195"/>
      <c r="AC331" s="115"/>
      <c r="AD331" s="192"/>
      <c r="AE331" s="193"/>
      <c r="AF331" s="193"/>
      <c r="AG331" s="195"/>
      <c r="AH331" s="195"/>
      <c r="AI331" s="195"/>
      <c r="AJ331" s="195"/>
      <c r="AK331" s="195"/>
      <c r="AL331" s="195"/>
      <c r="AM331" s="195"/>
      <c r="AN331" s="195"/>
    </row>
    <row r="332" x14ac:dyDescent="0.3">
      <c r="A332" s="115"/>
      <c r="B332" s="192"/>
      <c r="C332" s="193"/>
      <c r="D332" s="193"/>
      <c r="E332" s="195"/>
      <c r="F332" s="195"/>
      <c r="G332" s="195"/>
      <c r="H332" s="195"/>
      <c r="I332" s="195"/>
      <c r="J332" s="195"/>
      <c r="K332" s="195"/>
      <c r="L332" s="195"/>
      <c r="O332" s="115"/>
      <c r="P332" s="192"/>
      <c r="Q332" s="193"/>
      <c r="R332" s="193"/>
      <c r="S332" s="195"/>
      <c r="T332" s="195"/>
      <c r="U332" s="195"/>
      <c r="V332" s="195"/>
      <c r="W332" s="195"/>
      <c r="X332" s="195"/>
      <c r="Y332" s="195"/>
      <c r="Z332" s="195"/>
      <c r="AC332" s="115"/>
      <c r="AD332" s="192"/>
      <c r="AE332" s="193"/>
      <c r="AF332" s="193"/>
      <c r="AG332" s="195"/>
      <c r="AH332" s="195"/>
      <c r="AI332" s="195"/>
      <c r="AJ332" s="195"/>
      <c r="AK332" s="195"/>
      <c r="AL332" s="195"/>
      <c r="AM332" s="195"/>
      <c r="AN332" s="195"/>
    </row>
    <row r="333" x14ac:dyDescent="0.3">
      <c r="A333" s="115"/>
      <c r="B333" s="192"/>
      <c r="C333" s="193"/>
      <c r="D333" s="193"/>
      <c r="E333" s="195"/>
      <c r="F333" s="195"/>
      <c r="G333" s="195"/>
      <c r="H333" s="195"/>
      <c r="I333" s="195"/>
      <c r="J333" s="195"/>
      <c r="K333" s="195"/>
      <c r="L333" s="195"/>
      <c r="O333" s="115"/>
      <c r="P333" s="192"/>
      <c r="Q333" s="193"/>
      <c r="R333" s="193"/>
      <c r="S333" s="195"/>
      <c r="T333" s="195"/>
      <c r="U333" s="195"/>
      <c r="V333" s="195"/>
      <c r="W333" s="195"/>
      <c r="X333" s="195"/>
      <c r="Y333" s="195"/>
      <c r="Z333" s="195"/>
      <c r="AC333" s="115"/>
      <c r="AD333" s="192"/>
      <c r="AE333" s="193"/>
      <c r="AF333" s="193"/>
      <c r="AG333" s="195"/>
      <c r="AH333" s="195"/>
      <c r="AI333" s="195"/>
      <c r="AJ333" s="195"/>
      <c r="AK333" s="195"/>
      <c r="AL333" s="195"/>
      <c r="AM333" s="195"/>
      <c r="AN333" s="195"/>
    </row>
    <row r="334" x14ac:dyDescent="0.3">
      <c r="A334" s="115"/>
      <c r="B334" s="192"/>
      <c r="C334" s="193"/>
      <c r="D334" s="193"/>
      <c r="E334" s="195"/>
      <c r="F334" s="195"/>
      <c r="G334" s="195"/>
      <c r="H334" s="195"/>
      <c r="I334" s="195"/>
      <c r="J334" s="195"/>
      <c r="K334" s="195"/>
      <c r="L334" s="195"/>
      <c r="O334" s="115"/>
      <c r="P334" s="192"/>
      <c r="Q334" s="193"/>
      <c r="R334" s="193"/>
      <c r="S334" s="195"/>
      <c r="T334" s="195"/>
      <c r="U334" s="195"/>
      <c r="V334" s="195"/>
      <c r="W334" s="195"/>
      <c r="X334" s="195"/>
      <c r="Y334" s="195"/>
      <c r="Z334" s="195"/>
      <c r="AC334" s="115"/>
      <c r="AD334" s="192"/>
      <c r="AE334" s="193"/>
      <c r="AF334" s="193"/>
      <c r="AG334" s="195"/>
      <c r="AH334" s="195"/>
      <c r="AI334" s="195"/>
      <c r="AJ334" s="195"/>
      <c r="AK334" s="195"/>
      <c r="AL334" s="195"/>
      <c r="AM334" s="195"/>
      <c r="AN334" s="195"/>
    </row>
    <row r="335" x14ac:dyDescent="0.3">
      <c r="A335" s="115"/>
      <c r="B335" s="192"/>
      <c r="C335" s="193"/>
      <c r="D335" s="193"/>
      <c r="E335" s="195"/>
      <c r="F335" s="195"/>
      <c r="G335" s="195"/>
      <c r="H335" s="195"/>
      <c r="I335" s="195"/>
      <c r="J335" s="195"/>
      <c r="K335" s="195"/>
      <c r="L335" s="195"/>
      <c r="O335" s="115"/>
      <c r="P335" s="192"/>
      <c r="Q335" s="193"/>
      <c r="R335" s="193"/>
      <c r="S335" s="195"/>
      <c r="T335" s="195"/>
      <c r="U335" s="195"/>
      <c r="V335" s="195"/>
      <c r="W335" s="195"/>
      <c r="X335" s="195"/>
      <c r="Y335" s="195"/>
      <c r="Z335" s="195"/>
      <c r="AC335" s="115"/>
      <c r="AD335" s="192"/>
      <c r="AE335" s="193"/>
      <c r="AF335" s="193"/>
      <c r="AG335" s="195"/>
      <c r="AH335" s="195"/>
      <c r="AI335" s="195"/>
      <c r="AJ335" s="195"/>
      <c r="AK335" s="195"/>
      <c r="AL335" s="195"/>
      <c r="AM335" s="195"/>
      <c r="AN335" s="195"/>
    </row>
    <row r="336" x14ac:dyDescent="0.3">
      <c r="A336" s="115"/>
      <c r="B336" s="192"/>
      <c r="C336" s="193"/>
      <c r="D336" s="193"/>
      <c r="E336" s="195"/>
      <c r="F336" s="195"/>
      <c r="G336" s="195"/>
      <c r="H336" s="195"/>
      <c r="I336" s="195"/>
      <c r="J336" s="195"/>
      <c r="K336" s="195"/>
      <c r="L336" s="195"/>
      <c r="O336" s="115"/>
      <c r="P336" s="192"/>
      <c r="Q336" s="193"/>
      <c r="R336" s="193"/>
      <c r="S336" s="195"/>
      <c r="T336" s="195"/>
      <c r="U336" s="195"/>
      <c r="V336" s="195"/>
      <c r="W336" s="195"/>
      <c r="X336" s="195"/>
      <c r="Y336" s="195"/>
      <c r="Z336" s="195"/>
      <c r="AC336" s="115"/>
      <c r="AD336" s="192"/>
      <c r="AE336" s="193"/>
      <c r="AF336" s="193"/>
      <c r="AG336" s="195"/>
      <c r="AH336" s="195"/>
      <c r="AI336" s="195"/>
      <c r="AJ336" s="195"/>
      <c r="AK336" s="195"/>
      <c r="AL336" s="195"/>
      <c r="AM336" s="195"/>
      <c r="AN336" s="195"/>
    </row>
    <row r="337" x14ac:dyDescent="0.3">
      <c r="A337" s="115"/>
      <c r="B337" s="192"/>
      <c r="C337" s="193"/>
      <c r="D337" s="193"/>
      <c r="E337" s="195"/>
      <c r="F337" s="195"/>
      <c r="G337" s="195"/>
      <c r="H337" s="195"/>
      <c r="I337" s="195"/>
      <c r="J337" s="195"/>
      <c r="K337" s="195"/>
      <c r="L337" s="195"/>
      <c r="O337" s="115"/>
      <c r="P337" s="192"/>
      <c r="Q337" s="193"/>
      <c r="R337" s="193"/>
      <c r="S337" s="195"/>
      <c r="T337" s="195"/>
      <c r="U337" s="195"/>
      <c r="V337" s="195"/>
      <c r="W337" s="195"/>
      <c r="X337" s="195"/>
      <c r="Y337" s="195"/>
      <c r="Z337" s="195"/>
      <c r="AC337" s="115"/>
      <c r="AD337" s="192"/>
      <c r="AE337" s="193"/>
      <c r="AF337" s="193"/>
      <c r="AG337" s="195"/>
      <c r="AH337" s="195"/>
      <c r="AI337" s="195"/>
      <c r="AJ337" s="195"/>
      <c r="AK337" s="195"/>
      <c r="AL337" s="195"/>
      <c r="AM337" s="195"/>
      <c r="AN337" s="195"/>
    </row>
    <row r="338" x14ac:dyDescent="0.3">
      <c r="A338" s="115"/>
      <c r="B338" s="192"/>
      <c r="C338" s="193"/>
      <c r="D338" s="193"/>
      <c r="E338" s="195"/>
      <c r="F338" s="195"/>
      <c r="G338" s="195"/>
      <c r="H338" s="195"/>
      <c r="I338" s="195"/>
      <c r="J338" s="195"/>
      <c r="K338" s="195"/>
      <c r="L338" s="195"/>
      <c r="O338" s="115"/>
      <c r="P338" s="192"/>
      <c r="Q338" s="193"/>
      <c r="R338" s="193"/>
      <c r="S338" s="195"/>
      <c r="T338" s="195"/>
      <c r="U338" s="195"/>
      <c r="V338" s="195"/>
      <c r="W338" s="195"/>
      <c r="X338" s="195"/>
      <c r="Y338" s="195"/>
      <c r="Z338" s="195"/>
      <c r="AC338" s="115"/>
      <c r="AD338" s="192"/>
      <c r="AE338" s="193"/>
      <c r="AF338" s="193"/>
      <c r="AG338" s="195"/>
      <c r="AH338" s="195"/>
      <c r="AI338" s="195"/>
      <c r="AJ338" s="195"/>
      <c r="AK338" s="195"/>
      <c r="AL338" s="195"/>
      <c r="AM338" s="195"/>
      <c r="AN338" s="195"/>
    </row>
    <row r="339" x14ac:dyDescent="0.3">
      <c r="A339" s="115"/>
      <c r="B339" s="192"/>
      <c r="C339" s="193"/>
      <c r="D339" s="193"/>
      <c r="E339" s="195"/>
      <c r="F339" s="195"/>
      <c r="G339" s="195"/>
      <c r="H339" s="195"/>
      <c r="I339" s="195"/>
      <c r="J339" s="195"/>
      <c r="K339" s="195"/>
      <c r="L339" s="195"/>
      <c r="O339" s="115"/>
      <c r="P339" s="192"/>
      <c r="Q339" s="193"/>
      <c r="R339" s="193"/>
      <c r="S339" s="195"/>
      <c r="T339" s="195"/>
      <c r="U339" s="195"/>
      <c r="V339" s="195"/>
      <c r="W339" s="195"/>
      <c r="X339" s="195"/>
      <c r="Y339" s="195"/>
      <c r="Z339" s="195"/>
      <c r="AC339" s="115"/>
      <c r="AD339" s="192"/>
      <c r="AE339" s="193"/>
      <c r="AF339" s="193"/>
      <c r="AG339" s="195"/>
      <c r="AH339" s="195"/>
      <c r="AI339" s="195"/>
      <c r="AJ339" s="195"/>
      <c r="AK339" s="195"/>
      <c r="AL339" s="195"/>
      <c r="AM339" s="195"/>
      <c r="AN339" s="195"/>
    </row>
    <row r="340" x14ac:dyDescent="0.3">
      <c r="A340" s="115"/>
      <c r="B340" s="192"/>
      <c r="C340" s="193"/>
      <c r="D340" s="193"/>
      <c r="E340" s="195"/>
      <c r="F340" s="195"/>
      <c r="G340" s="195"/>
      <c r="H340" s="195"/>
      <c r="I340" s="195"/>
      <c r="J340" s="195"/>
      <c r="K340" s="195"/>
      <c r="L340" s="195"/>
      <c r="O340" s="115"/>
      <c r="P340" s="192"/>
      <c r="Q340" s="193"/>
      <c r="R340" s="193"/>
      <c r="S340" s="195"/>
      <c r="T340" s="195"/>
      <c r="U340" s="195"/>
      <c r="V340" s="195"/>
      <c r="W340" s="195"/>
      <c r="X340" s="195"/>
      <c r="Y340" s="195"/>
      <c r="Z340" s="195"/>
      <c r="AC340" s="115"/>
      <c r="AD340" s="192"/>
      <c r="AE340" s="193"/>
      <c r="AF340" s="193"/>
      <c r="AG340" s="195"/>
      <c r="AH340" s="195"/>
      <c r="AI340" s="195"/>
      <c r="AJ340" s="195"/>
      <c r="AK340" s="195"/>
      <c r="AL340" s="195"/>
      <c r="AM340" s="195"/>
      <c r="AN340" s="195"/>
    </row>
    <row r="341" x14ac:dyDescent="0.3">
      <c r="A341" s="115"/>
      <c r="B341" s="192"/>
      <c r="C341" s="193"/>
      <c r="D341" s="193"/>
      <c r="E341" s="195"/>
      <c r="F341" s="195"/>
      <c r="G341" s="195"/>
      <c r="H341" s="195"/>
      <c r="I341" s="195"/>
      <c r="J341" s="195"/>
      <c r="K341" s="195"/>
      <c r="L341" s="195"/>
      <c r="O341" s="115"/>
      <c r="P341" s="192"/>
      <c r="Q341" s="193"/>
      <c r="R341" s="193"/>
      <c r="S341" s="195"/>
      <c r="T341" s="195"/>
      <c r="U341" s="195"/>
      <c r="V341" s="195"/>
      <c r="W341" s="195"/>
      <c r="X341" s="195"/>
      <c r="Y341" s="195"/>
      <c r="Z341" s="195"/>
      <c r="AC341" s="115"/>
      <c r="AD341" s="192"/>
      <c r="AE341" s="193"/>
      <c r="AF341" s="193"/>
      <c r="AG341" s="195"/>
      <c r="AH341" s="195"/>
      <c r="AI341" s="195"/>
      <c r="AJ341" s="195"/>
      <c r="AK341" s="195"/>
      <c r="AL341" s="195"/>
      <c r="AM341" s="195"/>
      <c r="AN341" s="195"/>
    </row>
    <row r="342" x14ac:dyDescent="0.3">
      <c r="A342" s="115"/>
      <c r="B342" s="192"/>
      <c r="C342" s="193"/>
      <c r="D342" s="193"/>
      <c r="E342" s="195"/>
      <c r="F342" s="195"/>
      <c r="G342" s="195"/>
      <c r="H342" s="195"/>
      <c r="I342" s="195"/>
      <c r="J342" s="195"/>
      <c r="K342" s="195"/>
      <c r="L342" s="195"/>
      <c r="O342" s="115"/>
      <c r="P342" s="192"/>
      <c r="Q342" s="193"/>
      <c r="R342" s="193"/>
      <c r="S342" s="195"/>
      <c r="T342" s="195"/>
      <c r="U342" s="195"/>
      <c r="V342" s="195"/>
      <c r="W342" s="195"/>
      <c r="X342" s="195"/>
      <c r="Y342" s="195"/>
      <c r="Z342" s="195"/>
      <c r="AC342" s="115"/>
      <c r="AD342" s="192"/>
      <c r="AE342" s="193"/>
      <c r="AF342" s="193"/>
      <c r="AG342" s="195"/>
      <c r="AH342" s="195"/>
      <c r="AI342" s="195"/>
      <c r="AJ342" s="195"/>
      <c r="AK342" s="195"/>
      <c r="AL342" s="195"/>
      <c r="AM342" s="195"/>
      <c r="AN342" s="195"/>
    </row>
    <row r="343" x14ac:dyDescent="0.3">
      <c r="A343" s="115"/>
      <c r="B343" s="192"/>
      <c r="C343" s="193"/>
      <c r="D343" s="193"/>
      <c r="E343" s="195"/>
      <c r="F343" s="195"/>
      <c r="G343" s="195"/>
      <c r="H343" s="195"/>
      <c r="I343" s="195"/>
      <c r="J343" s="195"/>
      <c r="K343" s="195"/>
      <c r="L343" s="195"/>
      <c r="O343" s="115"/>
      <c r="P343" s="192"/>
      <c r="Q343" s="193"/>
      <c r="R343" s="193"/>
      <c r="S343" s="195"/>
      <c r="T343" s="195"/>
      <c r="U343" s="195"/>
      <c r="V343" s="195"/>
      <c r="W343" s="195"/>
      <c r="X343" s="195"/>
      <c r="Y343" s="195"/>
      <c r="Z343" s="195"/>
      <c r="AC343" s="115"/>
      <c r="AD343" s="192"/>
      <c r="AE343" s="193"/>
      <c r="AF343" s="193"/>
      <c r="AG343" s="195"/>
      <c r="AH343" s="195"/>
      <c r="AI343" s="195"/>
      <c r="AJ343" s="195"/>
      <c r="AK343" s="195"/>
      <c r="AL343" s="195"/>
      <c r="AM343" s="195"/>
      <c r="AN343" s="195"/>
    </row>
    <row r="344" x14ac:dyDescent="0.3">
      <c r="A344" s="115"/>
      <c r="B344" s="192"/>
      <c r="C344" s="193"/>
      <c r="D344" s="193"/>
      <c r="E344" s="195"/>
      <c r="F344" s="195"/>
      <c r="G344" s="195"/>
      <c r="H344" s="195"/>
      <c r="I344" s="195"/>
      <c r="J344" s="195"/>
      <c r="K344" s="195"/>
      <c r="L344" s="195"/>
      <c r="O344" s="115"/>
      <c r="P344" s="192"/>
      <c r="Q344" s="193"/>
      <c r="R344" s="193"/>
      <c r="S344" s="195"/>
      <c r="T344" s="195"/>
      <c r="U344" s="195"/>
      <c r="V344" s="195"/>
      <c r="W344" s="195"/>
      <c r="X344" s="195"/>
      <c r="Y344" s="195"/>
      <c r="Z344" s="195"/>
      <c r="AC344" s="115"/>
      <c r="AD344" s="192"/>
      <c r="AE344" s="193"/>
      <c r="AF344" s="193"/>
      <c r="AG344" s="195"/>
      <c r="AH344" s="195"/>
      <c r="AI344" s="195"/>
      <c r="AJ344" s="195"/>
      <c r="AK344" s="195"/>
      <c r="AL344" s="195"/>
      <c r="AM344" s="195"/>
      <c r="AN344" s="195"/>
    </row>
    <row r="345" x14ac:dyDescent="0.3">
      <c r="A345" s="115"/>
      <c r="B345" s="192"/>
      <c r="C345" s="193"/>
      <c r="D345" s="193"/>
      <c r="E345" s="195"/>
      <c r="F345" s="195"/>
      <c r="G345" s="195"/>
      <c r="H345" s="195"/>
      <c r="I345" s="195"/>
      <c r="J345" s="195"/>
      <c r="K345" s="195"/>
      <c r="L345" s="195"/>
      <c r="O345" s="115"/>
      <c r="P345" s="192"/>
      <c r="Q345" s="193"/>
      <c r="R345" s="193"/>
      <c r="S345" s="195"/>
      <c r="T345" s="195"/>
      <c r="U345" s="195"/>
      <c r="V345" s="195"/>
      <c r="W345" s="195"/>
      <c r="X345" s="195"/>
      <c r="Y345" s="195"/>
      <c r="Z345" s="195"/>
      <c r="AC345" s="115"/>
      <c r="AD345" s="192"/>
      <c r="AE345" s="193"/>
      <c r="AF345" s="193"/>
      <c r="AG345" s="195"/>
      <c r="AH345" s="195"/>
      <c r="AI345" s="195"/>
      <c r="AJ345" s="195"/>
      <c r="AK345" s="195"/>
      <c r="AL345" s="195"/>
      <c r="AM345" s="195"/>
      <c r="AN345" s="195"/>
    </row>
    <row r="346" x14ac:dyDescent="0.3">
      <c r="A346" s="115"/>
      <c r="B346" s="192"/>
      <c r="C346" s="193"/>
      <c r="D346" s="193"/>
      <c r="E346" s="195"/>
      <c r="F346" s="195"/>
      <c r="G346" s="195"/>
      <c r="H346" s="195"/>
      <c r="I346" s="195"/>
      <c r="J346" s="195"/>
      <c r="K346" s="195"/>
      <c r="L346" s="195"/>
      <c r="O346" s="115"/>
      <c r="P346" s="192"/>
      <c r="Q346" s="193"/>
      <c r="R346" s="193"/>
      <c r="S346" s="195"/>
      <c r="T346" s="195"/>
      <c r="U346" s="195"/>
      <c r="V346" s="195"/>
      <c r="W346" s="195"/>
      <c r="X346" s="195"/>
      <c r="Y346" s="195"/>
      <c r="Z346" s="195"/>
      <c r="AC346" s="115"/>
      <c r="AD346" s="192"/>
      <c r="AE346" s="193"/>
      <c r="AF346" s="193"/>
      <c r="AG346" s="195"/>
      <c r="AH346" s="195"/>
      <c r="AI346" s="195"/>
      <c r="AJ346" s="195"/>
      <c r="AK346" s="195"/>
      <c r="AL346" s="195"/>
      <c r="AM346" s="195"/>
      <c r="AN346" s="195"/>
    </row>
    <row r="347" x14ac:dyDescent="0.3">
      <c r="A347" s="115"/>
      <c r="B347" s="192"/>
      <c r="C347" s="193"/>
      <c r="D347" s="193"/>
      <c r="E347" s="195"/>
      <c r="F347" s="195"/>
      <c r="G347" s="195"/>
      <c r="H347" s="195"/>
      <c r="I347" s="195"/>
      <c r="J347" s="195"/>
      <c r="K347" s="195"/>
      <c r="L347" s="195"/>
      <c r="O347" s="115"/>
      <c r="P347" s="192"/>
      <c r="Q347" s="193"/>
      <c r="R347" s="193"/>
      <c r="S347" s="195"/>
      <c r="T347" s="195"/>
      <c r="U347" s="195"/>
      <c r="V347" s="195"/>
      <c r="W347" s="195"/>
      <c r="X347" s="195"/>
      <c r="Y347" s="195"/>
      <c r="Z347" s="195"/>
      <c r="AC347" s="115"/>
      <c r="AD347" s="192"/>
      <c r="AE347" s="193"/>
      <c r="AF347" s="193"/>
      <c r="AG347" s="195"/>
      <c r="AH347" s="195"/>
      <c r="AI347" s="195"/>
      <c r="AJ347" s="195"/>
      <c r="AK347" s="195"/>
      <c r="AL347" s="195"/>
      <c r="AM347" s="195"/>
      <c r="AN347" s="195"/>
    </row>
    <row r="348" x14ac:dyDescent="0.3">
      <c r="A348" s="115"/>
      <c r="B348" s="192"/>
      <c r="C348" s="193"/>
      <c r="D348" s="193"/>
      <c r="E348" s="195"/>
      <c r="F348" s="195"/>
      <c r="G348" s="195"/>
      <c r="H348" s="195"/>
      <c r="I348" s="195"/>
      <c r="J348" s="195"/>
      <c r="K348" s="195"/>
      <c r="L348" s="195"/>
      <c r="O348" s="115"/>
      <c r="P348" s="192"/>
      <c r="Q348" s="193"/>
      <c r="R348" s="193"/>
      <c r="S348" s="195"/>
      <c r="T348" s="195"/>
      <c r="U348" s="195"/>
      <c r="V348" s="195"/>
      <c r="W348" s="195"/>
      <c r="X348" s="195"/>
      <c r="Y348" s="195"/>
      <c r="Z348" s="195"/>
      <c r="AC348" s="115"/>
      <c r="AD348" s="192"/>
      <c r="AE348" s="193"/>
      <c r="AF348" s="193"/>
      <c r="AG348" s="195"/>
      <c r="AH348" s="195"/>
      <c r="AI348" s="195"/>
      <c r="AJ348" s="195"/>
      <c r="AK348" s="195"/>
      <c r="AL348" s="195"/>
      <c r="AM348" s="195"/>
      <c r="AN348" s="195"/>
    </row>
    <row r="349" x14ac:dyDescent="0.3">
      <c r="A349" s="115"/>
      <c r="B349" s="192"/>
      <c r="C349" s="193"/>
      <c r="D349" s="193"/>
      <c r="E349" s="195"/>
      <c r="F349" s="195"/>
      <c r="G349" s="195"/>
      <c r="H349" s="195"/>
      <c r="I349" s="195"/>
      <c r="J349" s="195"/>
      <c r="K349" s="195"/>
      <c r="L349" s="195"/>
      <c r="O349" s="115"/>
      <c r="P349" s="192"/>
      <c r="Q349" s="193"/>
      <c r="R349" s="193"/>
      <c r="S349" s="195"/>
      <c r="T349" s="195"/>
      <c r="U349" s="195"/>
      <c r="V349" s="195"/>
      <c r="W349" s="195"/>
      <c r="X349" s="195"/>
      <c r="Y349" s="195"/>
      <c r="Z349" s="195"/>
      <c r="AC349" s="115"/>
      <c r="AD349" s="192"/>
      <c r="AE349" s="193"/>
      <c r="AF349" s="193"/>
      <c r="AG349" s="195"/>
      <c r="AH349" s="195"/>
      <c r="AI349" s="195"/>
      <c r="AJ349" s="195"/>
      <c r="AK349" s="195"/>
      <c r="AL349" s="195"/>
      <c r="AM349" s="195"/>
      <c r="AN349" s="195"/>
    </row>
    <row r="350" x14ac:dyDescent="0.3">
      <c r="A350" s="115"/>
      <c r="B350" s="192"/>
      <c r="C350" s="193"/>
      <c r="D350" s="193"/>
      <c r="E350" s="195"/>
      <c r="F350" s="195"/>
      <c r="G350" s="195"/>
      <c r="H350" s="195"/>
      <c r="I350" s="195"/>
      <c r="J350" s="195"/>
      <c r="K350" s="195"/>
      <c r="L350" s="195"/>
      <c r="O350" s="115"/>
      <c r="P350" s="192"/>
      <c r="Q350" s="193"/>
      <c r="R350" s="193"/>
      <c r="S350" s="195"/>
      <c r="T350" s="195"/>
      <c r="U350" s="195"/>
      <c r="V350" s="195"/>
      <c r="W350" s="195"/>
      <c r="X350" s="195"/>
      <c r="Y350" s="195"/>
      <c r="Z350" s="195"/>
      <c r="AC350" s="115"/>
      <c r="AD350" s="192"/>
      <c r="AE350" s="193"/>
      <c r="AF350" s="193"/>
      <c r="AG350" s="195"/>
      <c r="AH350" s="195"/>
      <c r="AI350" s="195"/>
      <c r="AJ350" s="195"/>
      <c r="AK350" s="195"/>
      <c r="AL350" s="195"/>
      <c r="AM350" s="195"/>
      <c r="AN350" s="195"/>
    </row>
    <row r="351" x14ac:dyDescent="0.3">
      <c r="A351" s="115"/>
      <c r="B351" s="192"/>
      <c r="C351" s="193"/>
      <c r="D351" s="193"/>
      <c r="E351" s="195"/>
      <c r="F351" s="195"/>
      <c r="G351" s="195"/>
      <c r="H351" s="195"/>
      <c r="I351" s="195"/>
      <c r="J351" s="195"/>
      <c r="K351" s="195"/>
      <c r="L351" s="195"/>
      <c r="O351" s="115"/>
      <c r="P351" s="192"/>
      <c r="Q351" s="193"/>
      <c r="R351" s="193"/>
      <c r="S351" s="195"/>
      <c r="T351" s="195"/>
      <c r="U351" s="195"/>
      <c r="V351" s="195"/>
      <c r="W351" s="195"/>
      <c r="X351" s="195"/>
      <c r="Y351" s="195"/>
      <c r="Z351" s="195"/>
      <c r="AC351" s="115"/>
      <c r="AD351" s="192"/>
      <c r="AE351" s="193"/>
      <c r="AF351" s="193"/>
      <c r="AG351" s="195"/>
      <c r="AH351" s="195"/>
      <c r="AI351" s="195"/>
      <c r="AJ351" s="195"/>
      <c r="AK351" s="195"/>
      <c r="AL351" s="195"/>
      <c r="AM351" s="195"/>
      <c r="AN351" s="195"/>
    </row>
    <row r="352" x14ac:dyDescent="0.3">
      <c r="A352" s="115"/>
      <c r="B352" s="192"/>
      <c r="C352" s="193"/>
      <c r="D352" s="193"/>
      <c r="E352" s="195"/>
      <c r="F352" s="195"/>
      <c r="G352" s="195"/>
      <c r="H352" s="195"/>
      <c r="I352" s="195"/>
      <c r="J352" s="195"/>
      <c r="K352" s="195"/>
      <c r="L352" s="195"/>
      <c r="O352" s="115"/>
      <c r="P352" s="192"/>
      <c r="Q352" s="193"/>
      <c r="R352" s="193"/>
      <c r="S352" s="195"/>
      <c r="T352" s="195"/>
      <c r="U352" s="195"/>
      <c r="V352" s="195"/>
      <c r="W352" s="195"/>
      <c r="X352" s="195"/>
      <c r="Y352" s="195"/>
      <c r="Z352" s="195"/>
      <c r="AC352" s="115"/>
      <c r="AD352" s="192"/>
      <c r="AE352" s="193"/>
      <c r="AF352" s="193"/>
      <c r="AG352" s="195"/>
      <c r="AH352" s="195"/>
      <c r="AI352" s="195"/>
      <c r="AJ352" s="195"/>
      <c r="AK352" s="195"/>
      <c r="AL352" s="195"/>
      <c r="AM352" s="195"/>
      <c r="AN352" s="195"/>
    </row>
    <row r="353" x14ac:dyDescent="0.3">
      <c r="A353" s="115"/>
      <c r="B353" s="192"/>
      <c r="C353" s="193"/>
      <c r="D353" s="193"/>
      <c r="E353" s="195"/>
      <c r="F353" s="195"/>
      <c r="G353" s="195"/>
      <c r="H353" s="195"/>
      <c r="I353" s="195"/>
      <c r="J353" s="195"/>
      <c r="K353" s="195"/>
      <c r="L353" s="195"/>
      <c r="O353" s="115"/>
      <c r="P353" s="192"/>
      <c r="Q353" s="193"/>
      <c r="R353" s="193"/>
      <c r="S353" s="195"/>
      <c r="T353" s="195"/>
      <c r="U353" s="195"/>
      <c r="V353" s="195"/>
      <c r="W353" s="195"/>
      <c r="X353" s="195"/>
      <c r="Y353" s="195"/>
      <c r="Z353" s="195"/>
      <c r="AC353" s="115"/>
      <c r="AD353" s="192"/>
      <c r="AE353" s="193"/>
      <c r="AF353" s="193"/>
      <c r="AG353" s="195"/>
      <c r="AH353" s="195"/>
      <c r="AI353" s="195"/>
      <c r="AJ353" s="195"/>
      <c r="AK353" s="195"/>
      <c r="AL353" s="195"/>
      <c r="AM353" s="195"/>
      <c r="AN353" s="195"/>
    </row>
    <row r="354" x14ac:dyDescent="0.3">
      <c r="A354" s="115"/>
      <c r="B354" s="192"/>
      <c r="C354" s="193"/>
      <c r="D354" s="193"/>
      <c r="E354" s="195"/>
      <c r="F354" s="195"/>
      <c r="G354" s="195"/>
      <c r="H354" s="195"/>
      <c r="I354" s="195"/>
      <c r="J354" s="195"/>
      <c r="K354" s="195"/>
      <c r="L354" s="195"/>
      <c r="O354" s="115"/>
      <c r="P354" s="192"/>
      <c r="Q354" s="193"/>
      <c r="R354" s="193"/>
      <c r="S354" s="195"/>
      <c r="T354" s="195"/>
      <c r="U354" s="195"/>
      <c r="V354" s="195"/>
      <c r="W354" s="195"/>
      <c r="X354" s="195"/>
      <c r="Y354" s="195"/>
      <c r="Z354" s="195"/>
      <c r="AC354" s="115"/>
      <c r="AD354" s="192"/>
      <c r="AE354" s="193"/>
      <c r="AF354" s="193"/>
      <c r="AG354" s="195"/>
      <c r="AH354" s="195"/>
      <c r="AI354" s="195"/>
      <c r="AJ354" s="195"/>
      <c r="AK354" s="195"/>
      <c r="AL354" s="195"/>
      <c r="AM354" s="195"/>
      <c r="AN354" s="195"/>
    </row>
    <row r="355" x14ac:dyDescent="0.3">
      <c r="A355" s="115"/>
      <c r="B355" s="192"/>
      <c r="C355" s="193"/>
      <c r="D355" s="193"/>
      <c r="E355" s="195"/>
      <c r="F355" s="195"/>
      <c r="G355" s="195"/>
      <c r="H355" s="195"/>
      <c r="I355" s="195"/>
      <c r="J355" s="195"/>
      <c r="K355" s="195"/>
      <c r="L355" s="195"/>
      <c r="O355" s="115"/>
      <c r="P355" s="192"/>
      <c r="Q355" s="193"/>
      <c r="R355" s="193"/>
      <c r="S355" s="195"/>
      <c r="T355" s="195"/>
      <c r="U355" s="195"/>
      <c r="V355" s="195"/>
      <c r="W355" s="195"/>
      <c r="X355" s="195"/>
      <c r="Y355" s="195"/>
      <c r="Z355" s="195"/>
      <c r="AC355" s="115"/>
      <c r="AD355" s="192"/>
      <c r="AE355" s="193"/>
      <c r="AF355" s="193"/>
      <c r="AG355" s="195"/>
      <c r="AH355" s="195"/>
      <c r="AI355" s="195"/>
      <c r="AJ355" s="195"/>
      <c r="AK355" s="195"/>
      <c r="AL355" s="195"/>
      <c r="AM355" s="195"/>
      <c r="AN355" s="195"/>
    </row>
    <row r="356" x14ac:dyDescent="0.3">
      <c r="A356" s="115"/>
      <c r="B356" s="192"/>
      <c r="C356" s="193"/>
      <c r="D356" s="193"/>
      <c r="E356" s="195"/>
      <c r="F356" s="195"/>
      <c r="G356" s="195"/>
      <c r="H356" s="195"/>
      <c r="I356" s="195"/>
      <c r="J356" s="195"/>
      <c r="K356" s="195"/>
      <c r="L356" s="195"/>
      <c r="O356" s="115"/>
      <c r="P356" s="192"/>
      <c r="Q356" s="193"/>
      <c r="R356" s="193"/>
      <c r="S356" s="195"/>
      <c r="T356" s="195"/>
      <c r="U356" s="195"/>
      <c r="V356" s="195"/>
      <c r="W356" s="195"/>
      <c r="X356" s="195"/>
      <c r="Y356" s="195"/>
      <c r="Z356" s="195"/>
      <c r="AC356" s="115"/>
      <c r="AD356" s="192"/>
      <c r="AE356" s="193"/>
      <c r="AF356" s="193"/>
      <c r="AG356" s="195"/>
      <c r="AH356" s="195"/>
      <c r="AI356" s="195"/>
      <c r="AJ356" s="195"/>
      <c r="AK356" s="195"/>
      <c r="AL356" s="195"/>
      <c r="AM356" s="195"/>
      <c r="AN356" s="195"/>
    </row>
    <row r="357" x14ac:dyDescent="0.3">
      <c r="A357" s="115"/>
      <c r="B357" s="192"/>
      <c r="C357" s="193"/>
      <c r="D357" s="193"/>
      <c r="E357" s="195"/>
      <c r="F357" s="195"/>
      <c r="G357" s="195"/>
      <c r="H357" s="195"/>
      <c r="I357" s="195"/>
      <c r="J357" s="195"/>
      <c r="K357" s="195"/>
      <c r="L357" s="195"/>
      <c r="O357" s="115"/>
      <c r="P357" s="192"/>
      <c r="Q357" s="193"/>
      <c r="R357" s="193"/>
      <c r="S357" s="195"/>
      <c r="T357" s="195"/>
      <c r="U357" s="195"/>
      <c r="V357" s="195"/>
      <c r="W357" s="195"/>
      <c r="X357" s="195"/>
      <c r="Y357" s="195"/>
      <c r="Z357" s="195"/>
      <c r="AC357" s="115"/>
      <c r="AD357" s="192"/>
      <c r="AE357" s="193"/>
      <c r="AF357" s="193"/>
      <c r="AG357" s="195"/>
      <c r="AH357" s="195"/>
      <c r="AI357" s="195"/>
      <c r="AJ357" s="195"/>
      <c r="AK357" s="195"/>
      <c r="AL357" s="195"/>
      <c r="AM357" s="195"/>
      <c r="AN357" s="195"/>
    </row>
    <row r="358" x14ac:dyDescent="0.3">
      <c r="A358" s="115"/>
      <c r="B358" s="192"/>
      <c r="C358" s="193"/>
      <c r="D358" s="193"/>
      <c r="E358" s="195"/>
      <c r="F358" s="195"/>
      <c r="G358" s="195"/>
      <c r="H358" s="195"/>
      <c r="I358" s="195"/>
      <c r="J358" s="195"/>
      <c r="K358" s="195"/>
      <c r="L358" s="195"/>
      <c r="O358" s="115"/>
      <c r="P358" s="192"/>
      <c r="Q358" s="193"/>
      <c r="R358" s="193"/>
      <c r="S358" s="195"/>
      <c r="T358" s="195"/>
      <c r="U358" s="195"/>
      <c r="V358" s="195"/>
      <c r="W358" s="195"/>
      <c r="X358" s="195"/>
      <c r="Y358" s="195"/>
      <c r="Z358" s="195"/>
      <c r="AC358" s="115"/>
      <c r="AD358" s="192"/>
      <c r="AE358" s="193"/>
      <c r="AF358" s="193"/>
      <c r="AG358" s="195"/>
      <c r="AH358" s="195"/>
      <c r="AI358" s="195"/>
      <c r="AJ358" s="195"/>
      <c r="AK358" s="195"/>
      <c r="AL358" s="195"/>
      <c r="AM358" s="195"/>
      <c r="AN358" s="195"/>
    </row>
    <row r="359" x14ac:dyDescent="0.3">
      <c r="A359" s="115"/>
      <c r="B359" s="192"/>
      <c r="C359" s="193"/>
      <c r="D359" s="193"/>
      <c r="E359" s="195"/>
      <c r="F359" s="195"/>
      <c r="G359" s="195"/>
      <c r="H359" s="195"/>
      <c r="I359" s="195"/>
      <c r="J359" s="195"/>
      <c r="K359" s="195"/>
      <c r="L359" s="195"/>
      <c r="O359" s="115"/>
      <c r="P359" s="192"/>
      <c r="Q359" s="193"/>
      <c r="R359" s="193"/>
      <c r="S359" s="195"/>
      <c r="T359" s="195"/>
      <c r="U359" s="195"/>
      <c r="V359" s="195"/>
      <c r="W359" s="195"/>
      <c r="X359" s="195"/>
      <c r="Y359" s="195"/>
      <c r="Z359" s="195"/>
      <c r="AC359" s="115"/>
      <c r="AD359" s="192"/>
      <c r="AE359" s="193"/>
      <c r="AF359" s="193"/>
      <c r="AG359" s="195"/>
      <c r="AH359" s="195"/>
      <c r="AI359" s="195"/>
      <c r="AJ359" s="195"/>
      <c r="AK359" s="195"/>
      <c r="AL359" s="195"/>
      <c r="AM359" s="195"/>
      <c r="AN359" s="195"/>
    </row>
    <row r="360" x14ac:dyDescent="0.3">
      <c r="A360" s="115"/>
      <c r="B360" s="192"/>
      <c r="C360" s="193"/>
      <c r="D360" s="193"/>
      <c r="E360" s="195"/>
      <c r="F360" s="195"/>
      <c r="G360" s="195"/>
      <c r="H360" s="195"/>
      <c r="I360" s="195"/>
      <c r="J360" s="195"/>
      <c r="K360" s="195"/>
      <c r="L360" s="195"/>
      <c r="O360" s="115"/>
      <c r="P360" s="192"/>
      <c r="Q360" s="193"/>
      <c r="R360" s="193"/>
      <c r="S360" s="195"/>
      <c r="T360" s="195"/>
      <c r="U360" s="195"/>
      <c r="V360" s="195"/>
      <c r="W360" s="195"/>
      <c r="X360" s="195"/>
      <c r="Y360" s="195"/>
      <c r="Z360" s="195"/>
      <c r="AC360" s="115"/>
      <c r="AD360" s="192"/>
      <c r="AE360" s="193"/>
      <c r="AF360" s="193"/>
      <c r="AG360" s="195"/>
      <c r="AH360" s="195"/>
      <c r="AI360" s="195"/>
      <c r="AJ360" s="195"/>
      <c r="AK360" s="195"/>
      <c r="AL360" s="195"/>
      <c r="AM360" s="195"/>
      <c r="AN360" s="195"/>
    </row>
    <row r="361" x14ac:dyDescent="0.3">
      <c r="A361" s="115"/>
      <c r="B361" s="192"/>
      <c r="C361" s="193"/>
      <c r="D361" s="193"/>
      <c r="E361" s="195"/>
      <c r="F361" s="195"/>
      <c r="G361" s="195"/>
      <c r="H361" s="195"/>
      <c r="I361" s="195"/>
      <c r="J361" s="195"/>
      <c r="K361" s="195"/>
      <c r="L361" s="195"/>
      <c r="O361" s="115"/>
      <c r="P361" s="192"/>
      <c r="Q361" s="193"/>
      <c r="R361" s="193"/>
      <c r="S361" s="195"/>
      <c r="T361" s="195"/>
      <c r="U361" s="195"/>
      <c r="V361" s="195"/>
      <c r="W361" s="195"/>
      <c r="X361" s="195"/>
      <c r="Y361" s="195"/>
      <c r="Z361" s="195"/>
      <c r="AC361" s="115"/>
      <c r="AD361" s="192"/>
      <c r="AE361" s="193"/>
      <c r="AF361" s="193"/>
      <c r="AG361" s="195"/>
      <c r="AH361" s="195"/>
      <c r="AI361" s="195"/>
      <c r="AJ361" s="195"/>
      <c r="AK361" s="195"/>
      <c r="AL361" s="195"/>
      <c r="AM361" s="195"/>
      <c r="AN361" s="195"/>
    </row>
    <row r="362" x14ac:dyDescent="0.3">
      <c r="A362" s="115"/>
      <c r="B362" s="192"/>
      <c r="C362" s="193"/>
      <c r="D362" s="193"/>
      <c r="E362" s="195"/>
      <c r="F362" s="195"/>
      <c r="G362" s="195"/>
      <c r="H362" s="195"/>
      <c r="I362" s="195"/>
      <c r="J362" s="195"/>
      <c r="K362" s="195"/>
      <c r="L362" s="195"/>
      <c r="O362" s="115"/>
      <c r="P362" s="192"/>
      <c r="Q362" s="193"/>
      <c r="R362" s="193"/>
      <c r="S362" s="195"/>
      <c r="T362" s="195"/>
      <c r="U362" s="195"/>
      <c r="V362" s="195"/>
      <c r="W362" s="195"/>
      <c r="X362" s="195"/>
      <c r="Y362" s="195"/>
      <c r="Z362" s="195"/>
      <c r="AC362" s="115"/>
      <c r="AD362" s="192"/>
      <c r="AE362" s="193"/>
      <c r="AF362" s="193"/>
      <c r="AG362" s="195"/>
      <c r="AH362" s="195"/>
      <c r="AI362" s="195"/>
      <c r="AJ362" s="195"/>
      <c r="AK362" s="195"/>
      <c r="AL362" s="195"/>
      <c r="AM362" s="195"/>
      <c r="AN362" s="195"/>
    </row>
    <row r="363" x14ac:dyDescent="0.3">
      <c r="A363" s="115"/>
      <c r="B363" s="192"/>
      <c r="C363" s="193"/>
      <c r="D363" s="193"/>
      <c r="E363" s="195"/>
      <c r="F363" s="195"/>
      <c r="G363" s="195"/>
      <c r="H363" s="195"/>
      <c r="I363" s="195"/>
      <c r="J363" s="195"/>
      <c r="K363" s="195"/>
      <c r="L363" s="195"/>
      <c r="O363" s="115"/>
      <c r="P363" s="192"/>
      <c r="Q363" s="193"/>
      <c r="R363" s="193"/>
      <c r="S363" s="195"/>
      <c r="T363" s="195"/>
      <c r="U363" s="195"/>
      <c r="V363" s="195"/>
      <c r="W363" s="195"/>
      <c r="X363" s="195"/>
      <c r="Y363" s="195"/>
      <c r="Z363" s="195"/>
      <c r="AC363" s="115"/>
      <c r="AD363" s="192"/>
      <c r="AE363" s="193"/>
      <c r="AF363" s="193"/>
      <c r="AG363" s="195"/>
      <c r="AH363" s="195"/>
      <c r="AI363" s="195"/>
      <c r="AJ363" s="195"/>
      <c r="AK363" s="195"/>
      <c r="AL363" s="195"/>
      <c r="AM363" s="195"/>
      <c r="AN363" s="195"/>
    </row>
    <row r="364" x14ac:dyDescent="0.3">
      <c r="A364" s="115"/>
      <c r="B364" s="192"/>
      <c r="C364" s="193"/>
      <c r="D364" s="193"/>
      <c r="E364" s="195"/>
      <c r="F364" s="195"/>
      <c r="G364" s="195"/>
      <c r="H364" s="195"/>
      <c r="I364" s="195"/>
      <c r="J364" s="195"/>
      <c r="K364" s="195"/>
      <c r="L364" s="195"/>
      <c r="O364" s="115"/>
      <c r="P364" s="192"/>
      <c r="Q364" s="193"/>
      <c r="R364" s="193"/>
      <c r="S364" s="195"/>
      <c r="T364" s="195"/>
      <c r="U364" s="195"/>
      <c r="V364" s="195"/>
      <c r="W364" s="195"/>
      <c r="X364" s="195"/>
      <c r="Y364" s="195"/>
      <c r="Z364" s="195"/>
      <c r="AC364" s="115"/>
      <c r="AD364" s="192"/>
      <c r="AE364" s="193"/>
      <c r="AF364" s="193"/>
      <c r="AG364" s="195"/>
      <c r="AH364" s="195"/>
      <c r="AI364" s="195"/>
      <c r="AJ364" s="195"/>
      <c r="AK364" s="195"/>
      <c r="AL364" s="195"/>
      <c r="AM364" s="195"/>
      <c r="AN364" s="195"/>
    </row>
    <row r="365" x14ac:dyDescent="0.3">
      <c r="A365" s="115"/>
      <c r="B365" s="192"/>
      <c r="C365" s="193"/>
      <c r="D365" s="193"/>
      <c r="E365" s="195"/>
      <c r="F365" s="195"/>
      <c r="G365" s="195"/>
      <c r="H365" s="195"/>
      <c r="I365" s="195"/>
      <c r="J365" s="195"/>
      <c r="K365" s="195"/>
      <c r="L365" s="195"/>
      <c r="O365" s="115"/>
      <c r="P365" s="192"/>
      <c r="Q365" s="193"/>
      <c r="R365" s="193"/>
      <c r="S365" s="195"/>
      <c r="T365" s="195"/>
      <c r="U365" s="195"/>
      <c r="V365" s="195"/>
      <c r="W365" s="195"/>
      <c r="X365" s="195"/>
      <c r="Y365" s="195"/>
      <c r="Z365" s="195"/>
      <c r="AC365" s="115"/>
      <c r="AD365" s="192"/>
      <c r="AE365" s="193"/>
      <c r="AF365" s="193"/>
      <c r="AG365" s="195"/>
      <c r="AH365" s="195"/>
      <c r="AI365" s="195"/>
      <c r="AJ365" s="195"/>
      <c r="AK365" s="195"/>
      <c r="AL365" s="195"/>
      <c r="AM365" s="195"/>
      <c r="AN365" s="195"/>
    </row>
    <row r="366" x14ac:dyDescent="0.3">
      <c r="A366" s="115"/>
      <c r="B366" s="192"/>
      <c r="C366" s="193"/>
      <c r="D366" s="193"/>
      <c r="E366" s="195"/>
      <c r="F366" s="195"/>
      <c r="G366" s="195"/>
      <c r="H366" s="195"/>
      <c r="I366" s="195"/>
      <c r="J366" s="195"/>
      <c r="K366" s="195"/>
      <c r="L366" s="195"/>
      <c r="O366" s="115"/>
      <c r="P366" s="192"/>
      <c r="Q366" s="193"/>
      <c r="R366" s="193"/>
      <c r="S366" s="195"/>
      <c r="T366" s="195"/>
      <c r="U366" s="195"/>
      <c r="V366" s="195"/>
      <c r="W366" s="195"/>
      <c r="X366" s="195"/>
      <c r="Y366" s="195"/>
      <c r="Z366" s="195"/>
      <c r="AC366" s="115"/>
      <c r="AD366" s="192"/>
      <c r="AE366" s="193"/>
      <c r="AF366" s="193"/>
      <c r="AG366" s="195"/>
      <c r="AH366" s="195"/>
      <c r="AI366" s="195"/>
      <c r="AJ366" s="195"/>
      <c r="AK366" s="195"/>
      <c r="AL366" s="195"/>
      <c r="AM366" s="195"/>
      <c r="AN366" s="195"/>
    </row>
    <row r="367" x14ac:dyDescent="0.3">
      <c r="A367" s="115"/>
      <c r="B367" s="192"/>
      <c r="C367" s="193"/>
      <c r="D367" s="193"/>
      <c r="E367" s="195"/>
      <c r="F367" s="195"/>
      <c r="G367" s="195"/>
      <c r="H367" s="195"/>
      <c r="I367" s="195"/>
      <c r="J367" s="195"/>
      <c r="K367" s="195"/>
      <c r="L367" s="195"/>
      <c r="O367" s="115"/>
      <c r="P367" s="192"/>
      <c r="Q367" s="193"/>
      <c r="R367" s="193"/>
      <c r="S367" s="195"/>
      <c r="T367" s="195"/>
      <c r="U367" s="195"/>
      <c r="V367" s="195"/>
      <c r="W367" s="195"/>
      <c r="X367" s="195"/>
      <c r="Y367" s="195"/>
      <c r="Z367" s="195"/>
      <c r="AC367" s="115"/>
      <c r="AD367" s="192"/>
      <c r="AE367" s="193"/>
      <c r="AF367" s="193"/>
      <c r="AG367" s="195"/>
      <c r="AH367" s="195"/>
      <c r="AI367" s="195"/>
      <c r="AJ367" s="195"/>
      <c r="AK367" s="195"/>
      <c r="AL367" s="195"/>
      <c r="AM367" s="195"/>
      <c r="AN367" s="195"/>
    </row>
    <row r="368" x14ac:dyDescent="0.3">
      <c r="A368" s="115"/>
      <c r="B368" s="192"/>
      <c r="C368" s="193"/>
      <c r="D368" s="193"/>
      <c r="E368" s="195"/>
      <c r="F368" s="195"/>
      <c r="G368" s="195"/>
      <c r="H368" s="195"/>
      <c r="I368" s="195"/>
      <c r="J368" s="195"/>
      <c r="K368" s="195"/>
      <c r="L368" s="195"/>
      <c r="O368" s="115"/>
      <c r="P368" s="192"/>
      <c r="Q368" s="193"/>
      <c r="R368" s="193"/>
      <c r="S368" s="195"/>
      <c r="T368" s="195"/>
      <c r="U368" s="195"/>
      <c r="V368" s="195"/>
      <c r="W368" s="195"/>
      <c r="X368" s="195"/>
      <c r="Y368" s="195"/>
      <c r="Z368" s="195"/>
      <c r="AC368" s="115"/>
      <c r="AD368" s="192"/>
      <c r="AE368" s="193"/>
      <c r="AF368" s="193"/>
      <c r="AG368" s="195"/>
      <c r="AH368" s="195"/>
      <c r="AI368" s="195"/>
      <c r="AJ368" s="195"/>
      <c r="AK368" s="195"/>
      <c r="AL368" s="195"/>
      <c r="AM368" s="195"/>
      <c r="AN368" s="195"/>
    </row>
    <row r="369" x14ac:dyDescent="0.3">
      <c r="A369" s="115"/>
      <c r="B369" s="192"/>
      <c r="C369" s="193"/>
      <c r="D369" s="193"/>
      <c r="E369" s="195"/>
      <c r="F369" s="195"/>
      <c r="G369" s="195"/>
      <c r="H369" s="195"/>
      <c r="I369" s="195"/>
      <c r="J369" s="195"/>
      <c r="K369" s="195"/>
      <c r="L369" s="195"/>
      <c r="O369" s="115"/>
      <c r="P369" s="192"/>
      <c r="Q369" s="193"/>
      <c r="R369" s="193"/>
      <c r="S369" s="195"/>
      <c r="T369" s="195"/>
      <c r="U369" s="195"/>
      <c r="V369" s="195"/>
      <c r="W369" s="195"/>
      <c r="X369" s="195"/>
      <c r="Y369" s="195"/>
      <c r="Z369" s="195"/>
      <c r="AC369" s="115"/>
      <c r="AD369" s="192"/>
      <c r="AE369" s="193"/>
      <c r="AF369" s="193"/>
      <c r="AG369" s="195"/>
      <c r="AH369" s="195"/>
      <c r="AI369" s="195"/>
      <c r="AJ369" s="195"/>
      <c r="AK369" s="195"/>
      <c r="AL369" s="195"/>
      <c r="AM369" s="195"/>
      <c r="AN369" s="195"/>
    </row>
    <row r="370" x14ac:dyDescent="0.3">
      <c r="A370" s="115"/>
      <c r="B370" s="192"/>
      <c r="C370" s="193"/>
      <c r="D370" s="193"/>
      <c r="E370" s="195"/>
      <c r="F370" s="195"/>
      <c r="G370" s="195"/>
      <c r="H370" s="195"/>
      <c r="I370" s="195"/>
      <c r="J370" s="195"/>
      <c r="K370" s="195"/>
      <c r="L370" s="195"/>
      <c r="O370" s="115"/>
      <c r="P370" s="192"/>
      <c r="Q370" s="193"/>
      <c r="R370" s="193"/>
      <c r="S370" s="195"/>
      <c r="T370" s="195"/>
      <c r="U370" s="195"/>
      <c r="V370" s="195"/>
      <c r="W370" s="195"/>
      <c r="X370" s="195"/>
      <c r="Y370" s="195"/>
      <c r="Z370" s="195"/>
      <c r="AC370" s="115"/>
      <c r="AD370" s="192"/>
      <c r="AE370" s="193"/>
      <c r="AF370" s="193"/>
      <c r="AG370" s="195"/>
      <c r="AH370" s="195"/>
      <c r="AI370" s="195"/>
      <c r="AJ370" s="195"/>
      <c r="AK370" s="195"/>
      <c r="AL370" s="195"/>
      <c r="AM370" s="195"/>
      <c r="AN370" s="195"/>
    </row>
    <row r="371" x14ac:dyDescent="0.3">
      <c r="A371" s="115"/>
      <c r="B371" s="192"/>
      <c r="C371" s="193"/>
      <c r="D371" s="193"/>
      <c r="E371" s="195"/>
      <c r="F371" s="195"/>
      <c r="G371" s="195"/>
      <c r="H371" s="195"/>
      <c r="I371" s="195"/>
      <c r="J371" s="195"/>
      <c r="K371" s="195"/>
      <c r="L371" s="195"/>
      <c r="O371" s="115"/>
      <c r="P371" s="192"/>
      <c r="Q371" s="193"/>
      <c r="R371" s="193"/>
      <c r="S371" s="195"/>
      <c r="T371" s="195"/>
      <c r="U371" s="195"/>
      <c r="V371" s="195"/>
      <c r="W371" s="195"/>
      <c r="X371" s="195"/>
      <c r="Y371" s="195"/>
      <c r="Z371" s="195"/>
      <c r="AC371" s="115"/>
      <c r="AD371" s="192"/>
      <c r="AE371" s="193"/>
      <c r="AF371" s="193"/>
      <c r="AG371" s="195"/>
      <c r="AH371" s="195"/>
      <c r="AI371" s="195"/>
      <c r="AJ371" s="195"/>
      <c r="AK371" s="195"/>
      <c r="AL371" s="195"/>
      <c r="AM371" s="195"/>
      <c r="AN371" s="195"/>
    </row>
    <row r="372" x14ac:dyDescent="0.3">
      <c r="A372" s="115"/>
      <c r="B372" s="192"/>
      <c r="C372" s="193"/>
      <c r="D372" s="193"/>
      <c r="E372" s="195"/>
      <c r="F372" s="195"/>
      <c r="G372" s="195"/>
      <c r="H372" s="195"/>
      <c r="I372" s="195"/>
      <c r="J372" s="195"/>
      <c r="K372" s="195"/>
      <c r="L372" s="195"/>
      <c r="O372" s="115"/>
      <c r="P372" s="192"/>
      <c r="Q372" s="193"/>
      <c r="R372" s="193"/>
      <c r="S372" s="195"/>
      <c r="T372" s="195"/>
      <c r="U372" s="195"/>
      <c r="V372" s="195"/>
      <c r="W372" s="195"/>
      <c r="X372" s="195"/>
      <c r="Y372" s="195"/>
      <c r="Z372" s="195"/>
      <c r="AC372" s="115"/>
      <c r="AD372" s="192"/>
      <c r="AE372" s="193"/>
      <c r="AF372" s="193"/>
      <c r="AG372" s="195"/>
      <c r="AH372" s="195"/>
      <c r="AI372" s="195"/>
      <c r="AJ372" s="195"/>
      <c r="AK372" s="195"/>
      <c r="AL372" s="195"/>
      <c r="AM372" s="195"/>
      <c r="AN372" s="195"/>
    </row>
    <row r="373" x14ac:dyDescent="0.3">
      <c r="A373" s="115"/>
      <c r="B373" s="192"/>
      <c r="C373" s="193"/>
      <c r="D373" s="193"/>
      <c r="E373" s="195"/>
      <c r="F373" s="195"/>
      <c r="G373" s="195"/>
      <c r="H373" s="195"/>
      <c r="I373" s="195"/>
      <c r="J373" s="195"/>
      <c r="K373" s="195"/>
      <c r="L373" s="195"/>
      <c r="O373" s="115"/>
      <c r="P373" s="192"/>
      <c r="Q373" s="193"/>
      <c r="R373" s="193"/>
      <c r="S373" s="195"/>
      <c r="T373" s="195"/>
      <c r="U373" s="195"/>
      <c r="V373" s="195"/>
      <c r="W373" s="195"/>
      <c r="X373" s="195"/>
      <c r="Y373" s="195"/>
      <c r="Z373" s="195"/>
      <c r="AC373" s="115"/>
      <c r="AD373" s="192"/>
      <c r="AE373" s="193"/>
      <c r="AF373" s="193"/>
      <c r="AG373" s="195"/>
      <c r="AH373" s="195"/>
      <c r="AI373" s="195"/>
      <c r="AJ373" s="195"/>
      <c r="AK373" s="195"/>
      <c r="AL373" s="195"/>
      <c r="AM373" s="195"/>
      <c r="AN373" s="195"/>
    </row>
    <row r="374" x14ac:dyDescent="0.3">
      <c r="A374" s="115"/>
      <c r="B374" s="192"/>
      <c r="C374" s="193"/>
      <c r="D374" s="193"/>
      <c r="E374" s="195"/>
      <c r="F374" s="195"/>
      <c r="G374" s="195"/>
      <c r="H374" s="195"/>
      <c r="I374" s="195"/>
      <c r="J374" s="195"/>
      <c r="K374" s="195"/>
      <c r="L374" s="195"/>
      <c r="O374" s="115"/>
      <c r="P374" s="192"/>
      <c r="Q374" s="193"/>
      <c r="R374" s="193"/>
      <c r="S374" s="195"/>
      <c r="T374" s="195"/>
      <c r="U374" s="195"/>
      <c r="V374" s="195"/>
      <c r="W374" s="195"/>
      <c r="X374" s="195"/>
      <c r="Y374" s="195"/>
      <c r="Z374" s="195"/>
      <c r="AC374" s="115"/>
      <c r="AD374" s="192"/>
      <c r="AE374" s="193"/>
      <c r="AF374" s="193"/>
      <c r="AG374" s="195"/>
      <c r="AH374" s="195"/>
      <c r="AI374" s="195"/>
      <c r="AJ374" s="195"/>
      <c r="AK374" s="195"/>
      <c r="AL374" s="195"/>
      <c r="AM374" s="195"/>
      <c r="AN374" s="195"/>
    </row>
    <row r="375" x14ac:dyDescent="0.3">
      <c r="A375" s="115"/>
      <c r="B375" s="192"/>
      <c r="C375" s="193"/>
      <c r="D375" s="193"/>
      <c r="E375" s="195"/>
      <c r="F375" s="195"/>
      <c r="G375" s="195"/>
      <c r="H375" s="195"/>
      <c r="I375" s="195"/>
      <c r="J375" s="195"/>
      <c r="K375" s="195"/>
      <c r="L375" s="195"/>
      <c r="O375" s="115"/>
      <c r="P375" s="192"/>
      <c r="Q375" s="193"/>
      <c r="R375" s="193"/>
      <c r="S375" s="195"/>
      <c r="T375" s="195"/>
      <c r="U375" s="195"/>
      <c r="V375" s="195"/>
      <c r="W375" s="195"/>
      <c r="X375" s="195"/>
      <c r="Y375" s="195"/>
      <c r="Z375" s="195"/>
      <c r="AC375" s="115"/>
      <c r="AD375" s="192"/>
      <c r="AE375" s="193"/>
      <c r="AF375" s="193"/>
      <c r="AG375" s="195"/>
      <c r="AH375" s="195"/>
      <c r="AI375" s="195"/>
      <c r="AJ375" s="195"/>
      <c r="AK375" s="195"/>
      <c r="AL375" s="195"/>
      <c r="AM375" s="195"/>
      <c r="AN375" s="195"/>
    </row>
    <row r="376" x14ac:dyDescent="0.3">
      <c r="A376" s="115"/>
      <c r="B376" s="192"/>
      <c r="C376" s="193"/>
      <c r="D376" s="193"/>
      <c r="E376" s="195"/>
      <c r="F376" s="195"/>
      <c r="G376" s="195"/>
      <c r="H376" s="195"/>
      <c r="I376" s="195"/>
      <c r="J376" s="195"/>
      <c r="K376" s="195"/>
      <c r="L376" s="195"/>
      <c r="O376" s="115"/>
      <c r="P376" s="192"/>
      <c r="Q376" s="193"/>
      <c r="R376" s="193"/>
      <c r="S376" s="195"/>
      <c r="T376" s="195"/>
      <c r="U376" s="195"/>
      <c r="V376" s="195"/>
      <c r="W376" s="195"/>
      <c r="X376" s="195"/>
      <c r="Y376" s="195"/>
      <c r="Z376" s="195"/>
      <c r="AC376" s="115"/>
      <c r="AD376" s="192"/>
      <c r="AE376" s="193"/>
      <c r="AF376" s="193"/>
      <c r="AG376" s="195"/>
      <c r="AH376" s="195"/>
      <c r="AI376" s="195"/>
      <c r="AJ376" s="195"/>
      <c r="AK376" s="195"/>
      <c r="AL376" s="195"/>
      <c r="AM376" s="195"/>
      <c r="AN376" s="195"/>
    </row>
    <row r="377" x14ac:dyDescent="0.3">
      <c r="A377" s="115"/>
      <c r="B377" s="192"/>
      <c r="C377" s="193"/>
      <c r="D377" s="193"/>
      <c r="E377" s="195"/>
      <c r="F377" s="195"/>
      <c r="G377" s="195"/>
      <c r="H377" s="195"/>
      <c r="I377" s="195"/>
      <c r="J377" s="195"/>
      <c r="K377" s="195"/>
      <c r="L377" s="195"/>
      <c r="O377" s="115"/>
      <c r="P377" s="192"/>
      <c r="Q377" s="193"/>
      <c r="R377" s="193"/>
      <c r="S377" s="195"/>
      <c r="T377" s="195"/>
      <c r="U377" s="195"/>
      <c r="V377" s="195"/>
      <c r="W377" s="195"/>
      <c r="X377" s="195"/>
      <c r="Y377" s="195"/>
      <c r="Z377" s="195"/>
      <c r="AC377" s="115"/>
      <c r="AD377" s="192"/>
      <c r="AE377" s="193"/>
      <c r="AF377" s="193"/>
      <c r="AG377" s="195"/>
      <c r="AH377" s="195"/>
      <c r="AI377" s="195"/>
      <c r="AJ377" s="195"/>
      <c r="AK377" s="195"/>
      <c r="AL377" s="195"/>
      <c r="AM377" s="195"/>
      <c r="AN377" s="195"/>
    </row>
    <row r="378" x14ac:dyDescent="0.3">
      <c r="A378" s="115"/>
      <c r="B378" s="192"/>
      <c r="C378" s="193"/>
      <c r="D378" s="193"/>
      <c r="E378" s="195"/>
      <c r="F378" s="195"/>
      <c r="G378" s="195"/>
      <c r="H378" s="195"/>
      <c r="I378" s="195"/>
      <c r="J378" s="195"/>
      <c r="K378" s="195"/>
      <c r="L378" s="195"/>
      <c r="O378" s="115"/>
      <c r="P378" s="192"/>
      <c r="Q378" s="193"/>
      <c r="R378" s="193"/>
      <c r="S378" s="195"/>
      <c r="T378" s="195"/>
      <c r="U378" s="195"/>
      <c r="V378" s="195"/>
      <c r="W378" s="195"/>
      <c r="X378" s="195"/>
      <c r="Y378" s="195"/>
      <c r="Z378" s="195"/>
      <c r="AC378" s="115"/>
      <c r="AD378" s="192"/>
      <c r="AE378" s="193"/>
      <c r="AF378" s="193"/>
      <c r="AG378" s="195"/>
      <c r="AH378" s="195"/>
      <c r="AI378" s="195"/>
      <c r="AJ378" s="195"/>
      <c r="AK378" s="195"/>
      <c r="AL378" s="195"/>
      <c r="AM378" s="195"/>
      <c r="AN378" s="195"/>
    </row>
    <row r="379" x14ac:dyDescent="0.3">
      <c r="A379" s="115"/>
      <c r="B379" s="192"/>
      <c r="C379" s="193"/>
      <c r="D379" s="193"/>
      <c r="E379" s="195"/>
      <c r="F379" s="195"/>
      <c r="G379" s="195"/>
      <c r="H379" s="195"/>
      <c r="I379" s="195"/>
      <c r="J379" s="195"/>
      <c r="K379" s="195"/>
      <c r="L379" s="195"/>
      <c r="O379" s="115"/>
      <c r="P379" s="192"/>
      <c r="Q379" s="193"/>
      <c r="R379" s="193"/>
      <c r="S379" s="195"/>
      <c r="T379" s="195"/>
      <c r="U379" s="195"/>
      <c r="V379" s="195"/>
      <c r="W379" s="195"/>
      <c r="X379" s="195"/>
      <c r="Y379" s="195"/>
      <c r="Z379" s="195"/>
      <c r="AC379" s="115"/>
      <c r="AD379" s="192"/>
      <c r="AE379" s="193"/>
      <c r="AF379" s="193"/>
      <c r="AG379" s="195"/>
      <c r="AH379" s="195"/>
      <c r="AI379" s="195"/>
      <c r="AJ379" s="195"/>
      <c r="AK379" s="195"/>
      <c r="AL379" s="195"/>
      <c r="AM379" s="195"/>
      <c r="AN379" s="195"/>
    </row>
    <row r="380" x14ac:dyDescent="0.3">
      <c r="A380" s="115"/>
      <c r="B380" s="192"/>
      <c r="C380" s="193"/>
      <c r="D380" s="193"/>
      <c r="E380" s="195"/>
      <c r="F380" s="195"/>
      <c r="G380" s="195"/>
      <c r="H380" s="195"/>
      <c r="I380" s="195"/>
      <c r="J380" s="195"/>
      <c r="K380" s="195"/>
      <c r="L380" s="195"/>
      <c r="O380" s="115"/>
      <c r="P380" s="192"/>
      <c r="Q380" s="193"/>
      <c r="R380" s="193"/>
      <c r="S380" s="195"/>
      <c r="T380" s="195"/>
      <c r="U380" s="195"/>
      <c r="V380" s="195"/>
      <c r="W380" s="195"/>
      <c r="X380" s="195"/>
      <c r="Y380" s="195"/>
      <c r="Z380" s="195"/>
      <c r="AC380" s="115"/>
      <c r="AD380" s="192"/>
      <c r="AE380" s="193"/>
      <c r="AF380" s="193"/>
      <c r="AG380" s="195"/>
      <c r="AH380" s="195"/>
      <c r="AI380" s="195"/>
      <c r="AJ380" s="195"/>
      <c r="AK380" s="195"/>
      <c r="AL380" s="195"/>
      <c r="AM380" s="195"/>
      <c r="AN380" s="195"/>
    </row>
    <row r="381" x14ac:dyDescent="0.3">
      <c r="A381" s="115"/>
      <c r="B381" s="192"/>
      <c r="C381" s="193"/>
      <c r="D381" s="193"/>
      <c r="E381" s="195"/>
      <c r="F381" s="195"/>
      <c r="G381" s="195"/>
      <c r="H381" s="195"/>
      <c r="I381" s="195"/>
      <c r="J381" s="195"/>
      <c r="K381" s="195"/>
      <c r="L381" s="195"/>
      <c r="O381" s="115"/>
      <c r="P381" s="192"/>
      <c r="Q381" s="193"/>
      <c r="R381" s="193"/>
      <c r="S381" s="195"/>
      <c r="T381" s="195"/>
      <c r="U381" s="195"/>
      <c r="V381" s="195"/>
      <c r="W381" s="195"/>
      <c r="X381" s="195"/>
      <c r="Y381" s="195"/>
      <c r="Z381" s="195"/>
      <c r="AC381" s="115"/>
      <c r="AD381" s="192"/>
      <c r="AE381" s="193"/>
      <c r="AF381" s="193"/>
      <c r="AG381" s="195"/>
      <c r="AH381" s="195"/>
      <c r="AI381" s="195"/>
      <c r="AJ381" s="195"/>
      <c r="AK381" s="195"/>
      <c r="AL381" s="195"/>
      <c r="AM381" s="195"/>
      <c r="AN381" s="195"/>
    </row>
    <row r="382" x14ac:dyDescent="0.3">
      <c r="A382" s="115"/>
      <c r="B382" s="192"/>
      <c r="C382" s="193"/>
      <c r="D382" s="193"/>
      <c r="E382" s="195"/>
      <c r="F382" s="195"/>
      <c r="G382" s="195"/>
      <c r="H382" s="195"/>
      <c r="I382" s="195"/>
      <c r="J382" s="195"/>
      <c r="K382" s="195"/>
      <c r="L382" s="195"/>
      <c r="O382" s="115"/>
      <c r="P382" s="192"/>
      <c r="Q382" s="193"/>
      <c r="R382" s="193"/>
      <c r="S382" s="195"/>
      <c r="T382" s="195"/>
      <c r="U382" s="195"/>
      <c r="V382" s="195"/>
      <c r="W382" s="195"/>
      <c r="X382" s="195"/>
      <c r="Y382" s="195"/>
      <c r="Z382" s="195"/>
      <c r="AC382" s="115"/>
      <c r="AD382" s="192"/>
      <c r="AE382" s="193"/>
      <c r="AF382" s="193"/>
      <c r="AG382" s="195"/>
      <c r="AH382" s="195"/>
      <c r="AI382" s="195"/>
      <c r="AJ382" s="195"/>
      <c r="AK382" s="195"/>
      <c r="AL382" s="195"/>
      <c r="AM382" s="195"/>
      <c r="AN382" s="195"/>
    </row>
    <row r="383" x14ac:dyDescent="0.3">
      <c r="A383" s="115"/>
      <c r="B383" s="192"/>
      <c r="C383" s="193"/>
      <c r="D383" s="193"/>
      <c r="E383" s="195"/>
      <c r="F383" s="195"/>
      <c r="G383" s="195"/>
      <c r="H383" s="195"/>
      <c r="I383" s="195"/>
      <c r="J383" s="195"/>
      <c r="K383" s="195"/>
      <c r="L383" s="195"/>
      <c r="O383" s="115"/>
      <c r="P383" s="192"/>
      <c r="Q383" s="193"/>
      <c r="R383" s="193"/>
      <c r="S383" s="195"/>
      <c r="T383" s="195"/>
      <c r="U383" s="195"/>
      <c r="V383" s="195"/>
      <c r="W383" s="195"/>
      <c r="X383" s="195"/>
      <c r="Y383" s="195"/>
      <c r="Z383" s="195"/>
      <c r="AC383" s="115"/>
      <c r="AD383" s="192"/>
      <c r="AE383" s="193"/>
      <c r="AF383" s="193"/>
      <c r="AG383" s="195"/>
      <c r="AH383" s="195"/>
      <c r="AI383" s="195"/>
      <c r="AJ383" s="195"/>
      <c r="AK383" s="195"/>
      <c r="AL383" s="195"/>
      <c r="AM383" s="195"/>
      <c r="AN383" s="195"/>
    </row>
    <row r="384" x14ac:dyDescent="0.3">
      <c r="A384" s="115"/>
      <c r="B384" s="192"/>
      <c r="C384" s="193"/>
      <c r="D384" s="193"/>
      <c r="E384" s="195"/>
      <c r="F384" s="195"/>
      <c r="G384" s="195"/>
      <c r="H384" s="195"/>
      <c r="I384" s="195"/>
      <c r="J384" s="195"/>
      <c r="K384" s="195"/>
      <c r="L384" s="195"/>
      <c r="O384" s="115"/>
      <c r="P384" s="192"/>
      <c r="Q384" s="193"/>
      <c r="R384" s="193"/>
      <c r="S384" s="195"/>
      <c r="T384" s="195"/>
      <c r="U384" s="195"/>
      <c r="V384" s="195"/>
      <c r="W384" s="195"/>
      <c r="X384" s="195"/>
      <c r="Y384" s="195"/>
      <c r="Z384" s="195"/>
      <c r="AC384" s="115"/>
      <c r="AD384" s="192"/>
      <c r="AE384" s="193"/>
      <c r="AF384" s="193"/>
      <c r="AG384" s="195"/>
      <c r="AH384" s="195"/>
      <c r="AI384" s="195"/>
      <c r="AJ384" s="195"/>
      <c r="AK384" s="195"/>
      <c r="AL384" s="195"/>
      <c r="AM384" s="195"/>
      <c r="AN384" s="195"/>
    </row>
    <row r="385" x14ac:dyDescent="0.3">
      <c r="A385" s="115"/>
      <c r="B385" s="192"/>
      <c r="C385" s="193"/>
      <c r="D385" s="193"/>
      <c r="E385" s="195"/>
      <c r="F385" s="195"/>
      <c r="G385" s="195"/>
      <c r="H385" s="195"/>
      <c r="I385" s="195"/>
      <c r="J385" s="195"/>
      <c r="K385" s="195"/>
      <c r="L385" s="195"/>
      <c r="O385" s="115"/>
      <c r="P385" s="192"/>
      <c r="Q385" s="193"/>
      <c r="R385" s="193"/>
      <c r="S385" s="195"/>
      <c r="T385" s="195"/>
      <c r="U385" s="195"/>
      <c r="V385" s="195"/>
      <c r="W385" s="195"/>
      <c r="X385" s="195"/>
      <c r="Y385" s="195"/>
      <c r="Z385" s="195"/>
      <c r="AC385" s="115"/>
      <c r="AD385" s="192"/>
      <c r="AE385" s="193"/>
      <c r="AF385" s="193"/>
      <c r="AG385" s="195"/>
      <c r="AH385" s="195"/>
      <c r="AI385" s="195"/>
      <c r="AJ385" s="195"/>
      <c r="AK385" s="195"/>
      <c r="AL385" s="195"/>
      <c r="AM385" s="195"/>
      <c r="AN385" s="195"/>
    </row>
    <row r="386" x14ac:dyDescent="0.3">
      <c r="A386" s="115"/>
      <c r="B386" s="192"/>
      <c r="C386" s="193"/>
      <c r="D386" s="193"/>
      <c r="E386" s="195"/>
      <c r="F386" s="195"/>
      <c r="G386" s="195"/>
      <c r="H386" s="195"/>
      <c r="I386" s="195"/>
      <c r="J386" s="195"/>
      <c r="K386" s="195"/>
      <c r="L386" s="195"/>
      <c r="O386" s="115"/>
      <c r="P386" s="192"/>
      <c r="Q386" s="193"/>
      <c r="R386" s="193"/>
      <c r="S386" s="195"/>
      <c r="T386" s="195"/>
      <c r="U386" s="195"/>
      <c r="V386" s="195"/>
      <c r="W386" s="195"/>
      <c r="X386" s="195"/>
      <c r="Y386" s="195"/>
      <c r="Z386" s="195"/>
      <c r="AC386" s="115"/>
      <c r="AD386" s="192"/>
      <c r="AE386" s="193"/>
      <c r="AF386" s="193"/>
      <c r="AG386" s="195"/>
      <c r="AH386" s="195"/>
      <c r="AI386" s="195"/>
      <c r="AJ386" s="195"/>
      <c r="AK386" s="195"/>
      <c r="AL386" s="195"/>
      <c r="AM386" s="195"/>
      <c r="AN386" s="195"/>
    </row>
    <row r="387" x14ac:dyDescent="0.3">
      <c r="A387" s="115"/>
      <c r="B387" s="192"/>
      <c r="C387" s="193"/>
      <c r="D387" s="193"/>
      <c r="E387" s="195"/>
      <c r="F387" s="195"/>
      <c r="G387" s="195"/>
      <c r="H387" s="195"/>
      <c r="I387" s="195"/>
      <c r="J387" s="195"/>
      <c r="K387" s="195"/>
      <c r="L387" s="195"/>
      <c r="O387" s="115"/>
      <c r="P387" s="192"/>
      <c r="Q387" s="193"/>
      <c r="R387" s="193"/>
      <c r="S387" s="195"/>
      <c r="T387" s="195"/>
      <c r="U387" s="195"/>
      <c r="V387" s="195"/>
      <c r="W387" s="195"/>
      <c r="X387" s="195"/>
      <c r="Y387" s="195"/>
      <c r="Z387" s="195"/>
      <c r="AC387" s="115"/>
      <c r="AD387" s="192"/>
      <c r="AE387" s="193"/>
      <c r="AF387" s="193"/>
      <c r="AG387" s="195"/>
      <c r="AH387" s="195"/>
      <c r="AI387" s="195"/>
      <c r="AJ387" s="195"/>
      <c r="AK387" s="195"/>
      <c r="AL387" s="195"/>
      <c r="AM387" s="195"/>
      <c r="AN387" s="195"/>
    </row>
    <row r="388" x14ac:dyDescent="0.3">
      <c r="A388" s="115"/>
      <c r="B388" s="192"/>
      <c r="C388" s="193"/>
      <c r="D388" s="193"/>
      <c r="E388" s="195"/>
      <c r="F388" s="195"/>
      <c r="G388" s="195"/>
      <c r="H388" s="195"/>
      <c r="I388" s="195"/>
      <c r="J388" s="195"/>
      <c r="K388" s="195"/>
      <c r="L388" s="195"/>
      <c r="O388" s="115"/>
      <c r="P388" s="192"/>
      <c r="Q388" s="193"/>
      <c r="R388" s="193"/>
      <c r="S388" s="195"/>
      <c r="T388" s="195"/>
      <c r="U388" s="195"/>
      <c r="V388" s="195"/>
      <c r="W388" s="195"/>
      <c r="X388" s="195"/>
      <c r="Y388" s="195"/>
      <c r="Z388" s="195"/>
      <c r="AC388" s="115"/>
      <c r="AD388" s="192"/>
      <c r="AE388" s="193"/>
      <c r="AF388" s="193"/>
      <c r="AG388" s="195"/>
      <c r="AH388" s="195"/>
      <c r="AI388" s="195"/>
      <c r="AJ388" s="195"/>
      <c r="AK388" s="195"/>
      <c r="AL388" s="195"/>
      <c r="AM388" s="195"/>
      <c r="AN388" s="195"/>
    </row>
    <row r="389" x14ac:dyDescent="0.3">
      <c r="A389" s="115"/>
      <c r="B389" s="192"/>
      <c r="C389" s="193"/>
      <c r="D389" s="193"/>
      <c r="E389" s="195"/>
      <c r="F389" s="195"/>
      <c r="G389" s="195"/>
      <c r="H389" s="195"/>
      <c r="I389" s="195"/>
      <c r="J389" s="195"/>
      <c r="K389" s="195"/>
      <c r="L389" s="195"/>
      <c r="O389" s="115"/>
      <c r="P389" s="192"/>
      <c r="Q389" s="193"/>
      <c r="R389" s="193"/>
      <c r="S389" s="195"/>
      <c r="T389" s="195"/>
      <c r="U389" s="195"/>
      <c r="V389" s="195"/>
      <c r="W389" s="195"/>
      <c r="X389" s="195"/>
      <c r="Y389" s="195"/>
      <c r="Z389" s="195"/>
      <c r="AC389" s="115"/>
      <c r="AD389" s="192"/>
      <c r="AE389" s="193"/>
      <c r="AF389" s="193"/>
      <c r="AG389" s="195"/>
      <c r="AH389" s="195"/>
      <c r="AI389" s="195"/>
      <c r="AJ389" s="195"/>
      <c r="AK389" s="195"/>
      <c r="AL389" s="195"/>
      <c r="AM389" s="195"/>
      <c r="AN389" s="195"/>
    </row>
    <row r="390" x14ac:dyDescent="0.3">
      <c r="A390" s="115"/>
      <c r="B390" s="192"/>
      <c r="C390" s="193"/>
      <c r="D390" s="193"/>
      <c r="E390" s="195"/>
      <c r="F390" s="195"/>
      <c r="G390" s="195"/>
      <c r="H390" s="195"/>
      <c r="I390" s="195"/>
      <c r="J390" s="195"/>
      <c r="K390" s="195"/>
      <c r="L390" s="195"/>
      <c r="O390" s="115"/>
      <c r="P390" s="192"/>
      <c r="Q390" s="193"/>
      <c r="R390" s="193"/>
      <c r="S390" s="195"/>
      <c r="T390" s="195"/>
      <c r="U390" s="195"/>
      <c r="V390" s="195"/>
      <c r="W390" s="195"/>
      <c r="X390" s="195"/>
      <c r="Y390" s="195"/>
      <c r="Z390" s="195"/>
      <c r="AC390" s="115"/>
      <c r="AD390" s="192"/>
      <c r="AE390" s="193"/>
      <c r="AF390" s="193"/>
      <c r="AG390" s="195"/>
      <c r="AH390" s="195"/>
      <c r="AI390" s="195"/>
      <c r="AJ390" s="195"/>
      <c r="AK390" s="195"/>
      <c r="AL390" s="195"/>
      <c r="AM390" s="195"/>
      <c r="AN390" s="195"/>
    </row>
    <row r="391" x14ac:dyDescent="0.3">
      <c r="A391" s="115"/>
      <c r="B391" s="192"/>
      <c r="C391" s="193"/>
      <c r="D391" s="193"/>
      <c r="E391" s="195"/>
      <c r="F391" s="195"/>
      <c r="G391" s="195"/>
      <c r="H391" s="195"/>
      <c r="I391" s="195"/>
      <c r="J391" s="195"/>
      <c r="K391" s="195"/>
      <c r="L391" s="195"/>
      <c r="O391" s="115"/>
      <c r="P391" s="192"/>
      <c r="Q391" s="193"/>
      <c r="R391" s="193"/>
      <c r="S391" s="195"/>
      <c r="T391" s="195"/>
      <c r="U391" s="195"/>
      <c r="V391" s="195"/>
      <c r="W391" s="195"/>
      <c r="X391" s="195"/>
      <c r="Y391" s="195"/>
      <c r="Z391" s="195"/>
      <c r="AC391" s="115"/>
      <c r="AD391" s="192"/>
      <c r="AE391" s="193"/>
      <c r="AF391" s="193"/>
      <c r="AG391" s="195"/>
      <c r="AH391" s="195"/>
      <c r="AI391" s="195"/>
      <c r="AJ391" s="195"/>
      <c r="AK391" s="195"/>
      <c r="AL391" s="195"/>
      <c r="AM391" s="195"/>
      <c r="AN391" s="195"/>
    </row>
    <row r="392" x14ac:dyDescent="0.3">
      <c r="A392" s="115"/>
      <c r="B392" s="192"/>
      <c r="C392" s="193"/>
      <c r="D392" s="193"/>
      <c r="E392" s="195"/>
      <c r="F392" s="195"/>
      <c r="G392" s="195"/>
      <c r="H392" s="195"/>
      <c r="I392" s="195"/>
      <c r="J392" s="195"/>
      <c r="K392" s="195"/>
      <c r="L392" s="195"/>
      <c r="O392" s="115"/>
      <c r="P392" s="192"/>
      <c r="Q392" s="193"/>
      <c r="R392" s="193"/>
      <c r="S392" s="195"/>
      <c r="T392" s="195"/>
      <c r="U392" s="195"/>
      <c r="V392" s="195"/>
      <c r="W392" s="195"/>
      <c r="X392" s="195"/>
      <c r="Y392" s="195"/>
      <c r="Z392" s="195"/>
      <c r="AC392" s="115"/>
      <c r="AD392" s="192"/>
      <c r="AE392" s="193"/>
      <c r="AF392" s="193"/>
      <c r="AG392" s="195"/>
      <c r="AH392" s="195"/>
      <c r="AI392" s="195"/>
      <c r="AJ392" s="195"/>
      <c r="AK392" s="195"/>
      <c r="AL392" s="195"/>
      <c r="AM392" s="195"/>
      <c r="AN392" s="195"/>
    </row>
    <row r="393" x14ac:dyDescent="0.3">
      <c r="A393" s="115"/>
      <c r="B393" s="192"/>
      <c r="C393" s="193"/>
      <c r="D393" s="193"/>
      <c r="E393" s="195"/>
      <c r="F393" s="195"/>
      <c r="G393" s="195"/>
      <c r="H393" s="195"/>
      <c r="I393" s="195"/>
      <c r="J393" s="195"/>
      <c r="K393" s="195"/>
      <c r="L393" s="195"/>
      <c r="O393" s="115"/>
      <c r="P393" s="192"/>
      <c r="Q393" s="193"/>
      <c r="R393" s="193"/>
      <c r="S393" s="195"/>
      <c r="T393" s="195"/>
      <c r="U393" s="195"/>
      <c r="V393" s="195"/>
      <c r="W393" s="195"/>
      <c r="X393" s="195"/>
      <c r="Y393" s="195"/>
      <c r="Z393" s="195"/>
      <c r="AC393" s="115"/>
      <c r="AD393" s="192"/>
      <c r="AE393" s="193"/>
      <c r="AF393" s="193"/>
      <c r="AG393" s="195"/>
      <c r="AH393" s="195"/>
      <c r="AI393" s="195"/>
      <c r="AJ393" s="195"/>
      <c r="AK393" s="195"/>
      <c r="AL393" s="195"/>
      <c r="AM393" s="195"/>
      <c r="AN393" s="195"/>
    </row>
    <row r="394" x14ac:dyDescent="0.3">
      <c r="A394" s="115"/>
      <c r="B394" s="192"/>
      <c r="C394" s="193"/>
      <c r="D394" s="193"/>
      <c r="E394" s="195"/>
      <c r="F394" s="195"/>
      <c r="G394" s="195"/>
      <c r="H394" s="195"/>
      <c r="I394" s="195"/>
      <c r="J394" s="195"/>
      <c r="K394" s="195"/>
      <c r="L394" s="195"/>
      <c r="O394" s="115"/>
      <c r="P394" s="192"/>
      <c r="Q394" s="193"/>
      <c r="R394" s="193"/>
      <c r="S394" s="195"/>
      <c r="T394" s="195"/>
      <c r="U394" s="195"/>
      <c r="V394" s="195"/>
      <c r="W394" s="195"/>
      <c r="X394" s="195"/>
      <c r="Y394" s="195"/>
      <c r="Z394" s="195"/>
      <c r="AC394" s="115"/>
      <c r="AD394" s="192"/>
      <c r="AE394" s="193"/>
      <c r="AF394" s="193"/>
      <c r="AG394" s="195"/>
      <c r="AH394" s="195"/>
      <c r="AI394" s="195"/>
      <c r="AJ394" s="195"/>
      <c r="AK394" s="195"/>
      <c r="AL394" s="195"/>
      <c r="AM394" s="195"/>
      <c r="AN394" s="195"/>
    </row>
    <row r="395" x14ac:dyDescent="0.3">
      <c r="A395" s="115"/>
      <c r="B395" s="192"/>
      <c r="C395" s="193"/>
      <c r="D395" s="193"/>
      <c r="E395" s="195"/>
      <c r="F395" s="195"/>
      <c r="G395" s="195"/>
      <c r="H395" s="195"/>
      <c r="I395" s="195"/>
      <c r="J395" s="195"/>
      <c r="K395" s="195"/>
      <c r="L395" s="195"/>
      <c r="O395" s="115"/>
      <c r="P395" s="192"/>
      <c r="Q395" s="193"/>
      <c r="R395" s="193"/>
      <c r="S395" s="195"/>
      <c r="T395" s="195"/>
      <c r="U395" s="195"/>
      <c r="V395" s="195"/>
      <c r="W395" s="195"/>
      <c r="X395" s="195"/>
      <c r="Y395" s="195"/>
      <c r="Z395" s="195"/>
      <c r="AC395" s="115"/>
      <c r="AD395" s="192"/>
      <c r="AE395" s="193"/>
      <c r="AF395" s="193"/>
      <c r="AG395" s="195"/>
      <c r="AH395" s="195"/>
      <c r="AI395" s="195"/>
      <c r="AJ395" s="195"/>
      <c r="AK395" s="195"/>
      <c r="AL395" s="195"/>
      <c r="AM395" s="195"/>
      <c r="AN395" s="195"/>
    </row>
    <row r="396" x14ac:dyDescent="0.3">
      <c r="A396" s="115"/>
      <c r="B396" s="192"/>
      <c r="C396" s="193"/>
      <c r="D396" s="193"/>
      <c r="E396" s="195"/>
      <c r="F396" s="195"/>
      <c r="G396" s="195"/>
      <c r="H396" s="195"/>
      <c r="I396" s="195"/>
      <c r="J396" s="195"/>
      <c r="K396" s="195"/>
      <c r="L396" s="195"/>
      <c r="O396" s="115"/>
      <c r="P396" s="192"/>
      <c r="Q396" s="193"/>
      <c r="R396" s="193"/>
      <c r="S396" s="195"/>
      <c r="T396" s="195"/>
      <c r="U396" s="195"/>
      <c r="V396" s="195"/>
      <c r="W396" s="195"/>
      <c r="X396" s="195"/>
      <c r="Y396" s="195"/>
      <c r="Z396" s="195"/>
      <c r="AC396" s="115"/>
      <c r="AD396" s="192"/>
      <c r="AE396" s="193"/>
      <c r="AF396" s="193"/>
      <c r="AG396" s="195"/>
      <c r="AH396" s="195"/>
      <c r="AI396" s="195"/>
      <c r="AJ396" s="195"/>
      <c r="AK396" s="195"/>
      <c r="AL396" s="195"/>
      <c r="AM396" s="195"/>
      <c r="AN396" s="195"/>
    </row>
    <row r="397" ht="15.6" x14ac:dyDescent="0.3">
      <c r="A397" s="105"/>
    </row>
    <row r="398" ht="15.6" x14ac:dyDescent="0.3">
      <c r="A398" s="105"/>
    </row>
    <row r="399" ht="15.6" x14ac:dyDescent="0.3">
      <c r="A399" s="105"/>
    </row>
    <row r="400" ht="15.6" x14ac:dyDescent="0.3">
      <c r="A400" s="105"/>
    </row>
    <row r="401" ht="15.6" x14ac:dyDescent="0.3">
      <c r="A401" s="105"/>
    </row>
    <row r="402" ht="15.6" x14ac:dyDescent="0.3">
      <c r="A402" s="105"/>
    </row>
    <row r="403" ht="15.6" x14ac:dyDescent="0.3">
      <c r="A403" s="105"/>
    </row>
    <row r="404" ht="15.6" x14ac:dyDescent="0.3">
      <c r="A404" s="105"/>
    </row>
    <row r="405" ht="15.6" x14ac:dyDescent="0.3">
      <c r="A405" s="105"/>
    </row>
    <row r="406" ht="15.6" x14ac:dyDescent="0.3">
      <c r="A406" s="105"/>
    </row>
    <row r="407" ht="15.6" x14ac:dyDescent="0.3">
      <c r="A407" s="105"/>
    </row>
    <row r="408" ht="15.6" x14ac:dyDescent="0.3">
      <c r="A408" s="105"/>
    </row>
    <row r="409" ht="15.6" x14ac:dyDescent="0.3">
      <c r="A409" s="105"/>
    </row>
    <row r="410" ht="15.6" x14ac:dyDescent="0.3">
      <c r="A410" s="105"/>
    </row>
    <row r="411" ht="15.6" x14ac:dyDescent="0.3">
      <c r="A411" s="105"/>
    </row>
    <row r="412" ht="15.6" x14ac:dyDescent="0.3">
      <c r="A412" s="105"/>
    </row>
  </sheetData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0A72B-511C-4108-815E-9E31948A232A}">
  <sheetPr codeName="Sheet28">
    <tabColor rgb="FF388E3C"/>
  </sheetPr>
  <dimension ref="A1:R52"/>
  <sheetViews>
    <sheetView workbookViewId="0">
      <selection activeCell="A22" sqref="A22"/>
    </sheetView>
  </sheetViews>
  <sheetFormatPr defaultColWidth="10.109375" defaultRowHeight="15.6" x14ac:dyDescent="0.3"/>
  <cols>
    <col min="1" max="8" width="10.109375" style="245"/>
    <col min="9" max="9" width="8" style="245" customWidth="true"/>
    <col min="10" max="10" width="10.109375" style="245"/>
    <col min="11" max="11" width="17.33203125" style="245" customWidth="true"/>
    <col min="12" max="16384" width="10.109375" style="245"/>
  </cols>
  <sheetData>
    <row r="1" s="14" customFormat="true" ht="14.4" x14ac:dyDescent="0.3">
      <c r="A1" s="112" t="s">
        <v>226</v>
      </c>
    </row>
    <row r="2" s="14" customFormat="true" ht="23.4" x14ac:dyDescent="0.45">
      <c r="A2" s="169" t="s">
        <v>565</v>
      </c>
    </row>
    <row r="3" s="244" customFormat="true" x14ac:dyDescent="0.3"/>
    <row r="4" s="244" customFormat="true" x14ac:dyDescent="0.3"/>
    <row r="5" s="244" customFormat="true" x14ac:dyDescent="0.3"/>
    <row r="6" s="244" customFormat="true" x14ac:dyDescent="0.3"/>
    <row r="7" s="244" customFormat="true" x14ac:dyDescent="0.3"/>
    <row r="8" s="244" customFormat="true" x14ac:dyDescent="0.3">
      <c r="A8" s="246"/>
      <c r="B8" s="246"/>
      <c r="C8" s="246"/>
      <c r="D8" s="246"/>
      <c r="E8" s="246"/>
      <c r="F8" s="246"/>
    </row>
    <row r="9" s="244" customFormat="true" x14ac:dyDescent="0.3">
      <c r="C9" s="246"/>
      <c r="D9" s="246"/>
      <c r="E9" s="246"/>
      <c r="F9" s="246"/>
      <c r="J9" s="310" t="s">
        <v>538</v>
      </c>
      <c r="K9" s="310"/>
    </row>
    <row r="10" s="244" customFormat="true" x14ac:dyDescent="0.3">
      <c r="C10" s="246"/>
      <c r="D10" s="246"/>
      <c r="E10" s="246"/>
      <c r="F10" s="246"/>
      <c r="J10" s="254" t="s">
        <v>539</v>
      </c>
      <c r="K10" s="255" t="s">
        <v>183</v>
      </c>
    </row>
    <row r="11" s="244" customFormat="true" x14ac:dyDescent="0.3">
      <c r="A11" s="247"/>
      <c r="B11" s="247"/>
      <c r="C11" s="246"/>
      <c r="D11" s="246"/>
      <c r="E11" s="246"/>
      <c r="F11" s="246"/>
      <c r="J11" s="254" t="s">
        <v>540</v>
      </c>
      <c r="K11" s="255" t="s">
        <v>184</v>
      </c>
    </row>
    <row r="12" s="244" customFormat="true" x14ac:dyDescent="0.3">
      <c r="C12" s="246"/>
      <c r="D12" s="246"/>
      <c r="E12" s="246"/>
      <c r="F12" s="246"/>
      <c r="J12" s="254" t="s">
        <v>541</v>
      </c>
      <c r="K12" s="255" t="s">
        <v>185</v>
      </c>
    </row>
    <row r="13" s="244" customFormat="true" x14ac:dyDescent="0.3">
      <c r="A13" s="246"/>
      <c r="B13" s="246"/>
      <c r="C13" s="246"/>
      <c r="D13" s="246"/>
      <c r="E13" s="246"/>
      <c r="F13" s="246"/>
      <c r="J13" s="254" t="s">
        <v>542</v>
      </c>
      <c r="K13" s="255" t="s">
        <v>301</v>
      </c>
    </row>
    <row r="14" s="244" customFormat="true" x14ac:dyDescent="0.3">
      <c r="A14" s="246"/>
      <c r="B14" s="246"/>
      <c r="C14" s="246"/>
      <c r="D14" s="246"/>
      <c r="E14" s="246"/>
      <c r="F14" s="246"/>
    </row>
    <row r="15" s="244" customFormat="true" x14ac:dyDescent="0.3">
      <c r="A15" s="246"/>
      <c r="B15" s="246"/>
      <c r="C15" s="246"/>
      <c r="D15" s="246"/>
      <c r="E15" s="246"/>
      <c r="F15" s="246"/>
    </row>
    <row r="16" s="244" customFormat="true" x14ac:dyDescent="0.3">
      <c r="A16" s="246"/>
      <c r="B16" s="246"/>
      <c r="C16" s="246"/>
      <c r="D16" s="246"/>
      <c r="E16" s="246"/>
      <c r="F16" s="246"/>
    </row>
    <row r="17" s="244" customFormat="true" x14ac:dyDescent="0.3">
      <c r="A17" s="245"/>
      <c r="B17" s="245"/>
      <c r="C17" s="248"/>
      <c r="D17" s="248"/>
      <c r="E17" s="246"/>
      <c r="F17" s="249"/>
    </row>
    <row r="18" s="244" customFormat="true" x14ac:dyDescent="0.3">
      <c r="A18" s="246"/>
      <c r="B18" s="246"/>
      <c r="C18" s="248"/>
      <c r="D18" s="248"/>
      <c r="E18" s="246"/>
    </row>
    <row r="19" s="244" customFormat="true" x14ac:dyDescent="0.3">
      <c r="A19" s="250"/>
      <c r="B19" s="250"/>
      <c r="C19" s="246"/>
      <c r="D19" s="246"/>
      <c r="E19" s="246"/>
    </row>
    <row r="20" s="244" customFormat="true" x14ac:dyDescent="0.3">
      <c r="A20" s="246"/>
      <c r="B20" s="246"/>
      <c r="C20" s="246"/>
      <c r="D20" s="246"/>
      <c r="E20" s="246"/>
    </row>
    <row r="21" s="14" customFormat="true" ht="18" x14ac:dyDescent="0.35">
      <c r="A21" s="170" t="s">
        <v>626</v>
      </c>
    </row>
    <row r="22" s="14" customFormat="true" ht="14.4" x14ac:dyDescent="0.3">
      <c r="A22" s="19" t="s">
        <v>181</v>
      </c>
    </row>
    <row r="23" s="244" customFormat="true" x14ac:dyDescent="0.3">
      <c r="A23" s="249"/>
      <c r="B23" s="249"/>
      <c r="C23" s="246"/>
      <c r="D23" s="246"/>
      <c r="E23" s="246"/>
    </row>
    <row r="24" s="244" customFormat="true" x14ac:dyDescent="0.3">
      <c r="A24" s="246"/>
      <c r="B24" s="246"/>
      <c r="C24" s="246"/>
      <c r="D24" s="246"/>
      <c r="E24" s="246"/>
    </row>
    <row r="25" s="251" customFormat="true" x14ac:dyDescent="0.3">
      <c r="A25" s="244"/>
      <c r="B25" s="244"/>
      <c r="C25" s="248"/>
      <c r="D25" s="248"/>
      <c r="E25" s="246"/>
      <c r="H25" s="252" t="str">
        <f>A31</f>
        <v>Country A</v>
      </c>
      <c r="J25" s="252"/>
      <c r="L25" s="252"/>
      <c r="N25" s="252"/>
      <c r="O25" s="252"/>
      <c r="P25" s="252"/>
      <c r="Q25" s="252"/>
      <c r="R25" s="252" t="str">
        <f>A34</f>
        <v>Country D</v>
      </c>
    </row>
    <row r="26" s="244" customFormat="true" x14ac:dyDescent="0.3">
      <c r="C26" s="248"/>
      <c r="D26" s="248"/>
      <c r="E26" s="246"/>
    </row>
    <row r="27" s="244" customFormat="true" x14ac:dyDescent="0.3"/>
    <row r="28" s="244" customFormat="true" x14ac:dyDescent="0.3">
      <c r="A28" s="263" t="s">
        <v>535</v>
      </c>
      <c r="B28" s="249"/>
      <c r="C28" s="249"/>
      <c r="D28" s="249"/>
      <c r="E28" s="249"/>
      <c r="F28" s="249"/>
      <c r="G28" s="249"/>
    </row>
    <row r="29" x14ac:dyDescent="0.3">
      <c r="A29" s="256"/>
      <c r="B29" s="256"/>
      <c r="C29" s="257" t="s">
        <v>69</v>
      </c>
      <c r="D29" s="257" t="s">
        <v>69</v>
      </c>
      <c r="E29" s="257" t="s">
        <v>70</v>
      </c>
      <c r="F29" s="257" t="s">
        <v>70</v>
      </c>
      <c r="G29" s="253"/>
    </row>
    <row r="30" x14ac:dyDescent="0.3">
      <c r="A30" s="258" t="s">
        <v>142</v>
      </c>
      <c r="B30" s="258" t="s">
        <v>143</v>
      </c>
      <c r="C30" s="259">
        <v>2000</v>
      </c>
      <c r="D30" s="259">
        <v>2017</v>
      </c>
      <c r="E30" s="259">
        <v>2000</v>
      </c>
      <c r="F30" s="259">
        <v>2017</v>
      </c>
      <c r="G30" s="253"/>
    </row>
    <row r="31" x14ac:dyDescent="0.3">
      <c r="A31" s="260" t="str">
        <f>K10</f>
        <v>Country A</v>
      </c>
      <c r="B31" s="259" t="str">
        <f>VLOOKUP($K10,$A$37:$F$100, 2, FALSE)</f>
        <v>A</v>
      </c>
      <c r="C31" s="260">
        <f>VLOOKUP($K10,$A$37:$F$100, 3, FALSE)</f>
        <v>3</v>
      </c>
      <c r="D31" s="260">
        <f>VLOOKUP($K10,$A$37:$F$100, 4, FALSE)</f>
        <v>5</v>
      </c>
      <c r="E31" s="260">
        <f>VLOOKUP($K10,$A$37:$F$100, 5, FALSE)</f>
        <v>90</v>
      </c>
      <c r="F31" s="260">
        <f>VLOOKUP($K10,$A$37:$F$100, 6, FALSE)</f>
        <v>99</v>
      </c>
    </row>
    <row r="32" x14ac:dyDescent="0.3">
      <c r="A32" s="260" t="str">
        <f t="shared" ref="A32:A34" si="0">K11</f>
        <v>Country B</v>
      </c>
      <c r="B32" s="259" t="str">
        <f>VLOOKUP(K11,$A$37:$F$100, 2, FALSE)</f>
        <v>B</v>
      </c>
      <c r="C32" s="260">
        <f>VLOOKUP($K11,$A$37:$F$100, 3, FALSE)</f>
        <v>0</v>
      </c>
      <c r="D32" s="260">
        <f>VLOOKUP($K11,$A$37:$F$100, 4, FALSE)</f>
        <v>60</v>
      </c>
      <c r="E32" s="260">
        <f>VLOOKUP($K11,$A$37:$F$100, 5, FALSE)</f>
        <v>99</v>
      </c>
      <c r="F32" s="260">
        <f>VLOOKUP($K11,$A$37:$F$100, 6, FALSE)</f>
        <v>99</v>
      </c>
    </row>
    <row r="33" x14ac:dyDescent="0.3">
      <c r="A33" s="260" t="str">
        <f t="shared" si="0"/>
        <v>Country C</v>
      </c>
      <c r="B33" s="259" t="str">
        <f>VLOOKUP(K12,$A$37:$F$100, 2, FALSE)</f>
        <v>C</v>
      </c>
      <c r="C33" s="260">
        <f>VLOOKUP($K12,$A$37:$F$100, 3, FALSE)</f>
        <v>50</v>
      </c>
      <c r="D33" s="260">
        <f>VLOOKUP($K12,$A$37:$F$100, 4, FALSE)</f>
        <v>51</v>
      </c>
      <c r="E33" s="260">
        <f>VLOOKUP($K12,$A$37:$F$100, 5, FALSE)</f>
        <v>98</v>
      </c>
      <c r="F33" s="260">
        <f>VLOOKUP($K12,$A$37:$F$100, 6, FALSE)</f>
        <v>98</v>
      </c>
    </row>
    <row r="34" x14ac:dyDescent="0.3">
      <c r="A34" s="260" t="str">
        <f t="shared" si="0"/>
        <v>Country D</v>
      </c>
      <c r="B34" s="259" t="str">
        <f>VLOOKUP(K13,$A$37:$F$100, 2, FALSE)</f>
        <v>D</v>
      </c>
      <c r="C34" s="260">
        <f>VLOOKUP($K13,$A$37:$F$100, 3, FALSE)</f>
        <v>92</v>
      </c>
      <c r="D34" s="260">
        <f>VLOOKUP($K13,$A$37:$F$100, 4, FALSE)</f>
        <v>92</v>
      </c>
      <c r="E34" s="260">
        <f>VLOOKUP($K13,$A$37:$F$100, 5, FALSE)</f>
        <v>100</v>
      </c>
      <c r="F34" s="260">
        <f>VLOOKUP($K13,$A$37:$F$100, 6, FALSE)</f>
        <v>100</v>
      </c>
    </row>
    <row r="36" x14ac:dyDescent="0.3">
      <c r="A36" s="264" t="s">
        <v>536</v>
      </c>
      <c r="B36" s="265"/>
      <c r="C36" s="265"/>
      <c r="D36" s="265"/>
      <c r="E36" s="265"/>
      <c r="F36" s="265"/>
    </row>
    <row r="37" x14ac:dyDescent="0.3">
      <c r="A37" s="264" t="s">
        <v>142</v>
      </c>
      <c r="B37" s="264" t="s">
        <v>143</v>
      </c>
      <c r="C37" s="264" t="s">
        <v>839</v>
      </c>
      <c r="D37" s="264" t="s">
        <v>840</v>
      </c>
      <c r="E37" s="264" t="s">
        <v>841</v>
      </c>
      <c r="F37" s="264" t="s">
        <v>842</v>
      </c>
      <c r="G37" s="265"/>
    </row>
    <row r="38" x14ac:dyDescent="0.3">
      <c r="A38" s="265" t="s">
        <v>419</v>
      </c>
      <c r="B38" s="266" t="s">
        <v>420</v>
      </c>
      <c r="C38" s="4">
        <v>88.916820000000001</v>
      </c>
      <c r="D38" s="4">
        <v>90.532450000000011</v>
      </c>
      <c r="E38" s="4">
        <v>99.071880000000007</v>
      </c>
      <c r="F38" s="4">
        <v>98.334210000000013</v>
      </c>
    </row>
    <row r="39" x14ac:dyDescent="0.3">
      <c r="A39" s="265" t="s">
        <v>422</v>
      </c>
      <c r="B39" s="266" t="s">
        <v>423</v>
      </c>
      <c r="C39" s="4">
        <v>78.463580000000007</v>
      </c>
      <c r="D39" s="4">
        <v>83.925470000000004</v>
      </c>
      <c r="E39" s="4">
        <v>99.143740000000008</v>
      </c>
      <c r="F39" s="4">
        <v>96.906490000000005</v>
      </c>
    </row>
    <row r="40" x14ac:dyDescent="0.3">
      <c r="A40" s="265" t="s">
        <v>426</v>
      </c>
      <c r="B40" s="266" t="s">
        <v>427</v>
      </c>
      <c r="C40" s="4">
        <v>94.538480000000007</v>
      </c>
      <c r="D40" s="4">
        <v>88.810340000000011</v>
      </c>
      <c r="E40" s="4">
        <v>96.251520000000014</v>
      </c>
      <c r="F40" s="4">
        <v>96.251520000000014</v>
      </c>
    </row>
    <row r="41" x14ac:dyDescent="0.3">
      <c r="A41" s="265" t="s">
        <v>432</v>
      </c>
      <c r="B41" s="266" t="s">
        <v>433</v>
      </c>
      <c r="C41" s="4">
        <v>81.543800000000005</v>
      </c>
      <c r="D41" s="4">
        <v>84.384320000000002</v>
      </c>
      <c r="E41" s="4">
        <v>98.131810000000002</v>
      </c>
      <c r="F41" s="4">
        <v>98.772130000000004</v>
      </c>
    </row>
    <row r="42" x14ac:dyDescent="0.3">
      <c r="A42" s="265" t="s">
        <v>453</v>
      </c>
      <c r="B42" s="266" t="s">
        <v>454</v>
      </c>
      <c r="C42" s="4">
        <v>98.32180000000001</v>
      </c>
      <c r="D42" s="4">
        <v>65.25094</v>
      </c>
      <c r="E42" s="4">
        <v>98.930040000000005</v>
      </c>
      <c r="F42" s="4">
        <v>99.053430000000006</v>
      </c>
    </row>
    <row r="43">
      <c r="A43" s="245" t="s">
        <v>471</v>
      </c>
      <c r="B43" s="245" t="s">
        <v>472</v>
      </c>
      <c r="C43" s="4">
        <v>95.670850000000002</v>
      </c>
      <c r="D43" s="4">
        <v>97.012830000000008</v>
      </c>
      <c r="E43" s="4">
        <v>98.689420000000013</v>
      </c>
      <c r="F43" s="4">
        <v>99.128640000000004</v>
      </c>
    </row>
    <row r="44">
      <c r="A44" s="245" t="s">
        <v>474</v>
      </c>
      <c r="B44" s="245" t="s">
        <v>475</v>
      </c>
      <c r="C44" s="4">
        <v>92.72223000000001</v>
      </c>
      <c r="D44" s="4">
        <v>98.559920000000005</v>
      </c>
      <c r="E44" s="4">
        <v>96.505640000000014</v>
      </c>
      <c r="F44" s="4">
        <v>96.176640000000006</v>
      </c>
    </row>
    <row r="45">
      <c r="A45" s="245" t="s">
        <v>484</v>
      </c>
      <c r="B45" s="245" t="s">
        <v>485</v>
      </c>
      <c r="C45" s="4">
        <v>93.072070000000011</v>
      </c>
      <c r="D45" s="4">
        <v>84.914260000000013</v>
      </c>
      <c r="E45" s="4">
        <v>99.736320000000006</v>
      </c>
      <c r="F45" s="4">
        <v>99.335760000000008</v>
      </c>
    </row>
    <row r="46">
      <c r="A46" s="245" t="s">
        <v>492</v>
      </c>
      <c r="B46" s="245" t="s">
        <v>493</v>
      </c>
      <c r="C46" s="4">
        <v>77.13758</v>
      </c>
      <c r="D46" s="4">
        <v>72.777590000000004</v>
      </c>
      <c r="E46" s="4">
        <v>97.511490000000009</v>
      </c>
      <c r="F46" s="4">
        <v>99.75433000000001</v>
      </c>
    </row>
    <row r="47">
      <c r="A47" s="245" t="s">
        <v>498</v>
      </c>
      <c r="B47" s="245" t="s">
        <v>499</v>
      </c>
      <c r="C47" s="4">
        <v>53.863190000000003</v>
      </c>
      <c r="D47" s="4">
        <v>59.132750000000001</v>
      </c>
      <c r="E47" s="4">
        <v>87.159420000000011</v>
      </c>
      <c r="F47" s="4">
        <v>94.67795000000001</v>
      </c>
    </row>
    <row r="48">
      <c r="A48" s="245" t="s">
        <v>505</v>
      </c>
      <c r="B48" s="245" t="s">
        <v>506</v>
      </c>
      <c r="C48" s="4">
        <v>97.833910000000003</v>
      </c>
      <c r="D48" s="4">
        <v>87.790970000000002</v>
      </c>
      <c r="E48" s="4">
        <v>99.76776000000001</v>
      </c>
      <c r="F48" s="4">
        <v>99.462340000000012</v>
      </c>
    </row>
    <row r="49">
      <c r="A49" s="245" t="s">
        <v>511</v>
      </c>
      <c r="B49" s="245" t="s">
        <v>512</v>
      </c>
      <c r="C49" s="4">
        <v>84.47945</v>
      </c>
      <c r="D49" s="4">
        <v>97.265720000000002</v>
      </c>
      <c r="E49" s="4">
        <v>93.915320000000008</v>
      </c>
      <c r="F49" s="4">
        <v>96.349800000000002</v>
      </c>
    </row>
    <row r="50">
      <c r="A50" s="245" t="s">
        <v>520</v>
      </c>
      <c r="B50" s="245" t="s">
        <v>521</v>
      </c>
      <c r="C50" s="4">
        <v>55.149590000000003</v>
      </c>
      <c r="D50" s="4">
        <v>92.32041000000001</v>
      </c>
      <c r="E50" s="4">
        <v>98.879120000000015</v>
      </c>
      <c r="F50" s="4">
        <v>99.70947000000001</v>
      </c>
    </row>
    <row r="51">
      <c r="A51" s="245" t="s">
        <v>522</v>
      </c>
      <c r="B51" s="245" t="s">
        <v>523</v>
      </c>
      <c r="C51" s="4">
        <v>95.80474000000001</v>
      </c>
      <c r="D51" s="4">
        <v>98.203590000000005</v>
      </c>
      <c r="E51" s="4">
        <v>96.192250000000001</v>
      </c>
      <c r="F51" s="4">
        <v>96.386710000000008</v>
      </c>
    </row>
    <row r="52">
      <c r="A52" s="245" t="s">
        <v>525</v>
      </c>
      <c r="B52" s="245" t="s">
        <v>526</v>
      </c>
      <c r="C52" s="4">
        <v>86.955980000000011</v>
      </c>
      <c r="D52" s="4">
        <v>95.645960000000002</v>
      </c>
      <c r="E52" s="4">
        <v>97.766490000000005</v>
      </c>
      <c r="F52" s="4">
        <v>99.232320000000001</v>
      </c>
    </row>
  </sheetData>
  <dataValidations count="1">
    <dataValidation type="list" allowBlank="true" showInputMessage="true" showErrorMessage="true" sqref="K10:K13">
      <formula1>OFFSET($A$38,0, 0, COUNTA($A$38:$A$400), 1)</formula1>
    </dataValidation>
  </dataValidations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2FF46-4F52-4A18-A30C-55841AC8E57C}">
  <sheetPr codeName="Sheet3">
    <tabColor rgb="FF0070C0"/>
    <pageSetUpPr fitToPage="true"/>
  </sheetPr>
  <dimension ref="A1:AJ49"/>
  <sheetViews>
    <sheetView workbookViewId="0">
      <selection activeCell="B33" sqref="B33"/>
    </sheetView>
  </sheetViews>
  <sheetFormatPr defaultColWidth="8.88671875" defaultRowHeight="14.4" x14ac:dyDescent="0.3"/>
  <cols>
    <col min="1" max="1" width="42.33203125" customWidth="true"/>
    <col min="15" max="15" width="14.88671875" customWidth="true"/>
  </cols>
  <sheetData>
    <row r="1" s="14" customFormat="true" x14ac:dyDescent="0.3">
      <c r="A1" s="112" t="s">
        <v>226</v>
      </c>
    </row>
    <row r="2" s="14" customFormat="true" ht="23.4" x14ac:dyDescent="0.45">
      <c r="A2" s="75" t="s">
        <v>179</v>
      </c>
    </row>
    <row r="3" s="14" customFormat="true" ht="15" customHeight="true" x14ac:dyDescent="0.45">
      <c r="A3" s="13"/>
      <c r="O3" s="22"/>
    </row>
    <row r="4" s="14" customFormat="true" ht="15" customHeight="true" x14ac:dyDescent="0.45">
      <c r="A4" s="13"/>
      <c r="O4" s="22"/>
    </row>
    <row r="5" s="14" customFormat="true" ht="15" customHeight="true" x14ac:dyDescent="0.45">
      <c r="A5" s="13"/>
      <c r="O5" s="22"/>
    </row>
    <row r="6" s="14" customFormat="true" ht="15" customHeight="true" x14ac:dyDescent="0.45">
      <c r="A6" s="13"/>
    </row>
    <row r="7" s="14" customFormat="true" ht="15" customHeight="true" x14ac:dyDescent="0.45">
      <c r="A7" s="13"/>
    </row>
    <row r="8" s="14" customFormat="true" ht="15" customHeight="true" x14ac:dyDescent="0.45">
      <c r="A8" s="13"/>
      <c r="O8" s="22"/>
    </row>
    <row r="9" s="14" customFormat="true" ht="15" customHeight="true" x14ac:dyDescent="0.45">
      <c r="A9" s="13"/>
    </row>
    <row r="10" s="14" customFormat="true" ht="15" customHeight="true" x14ac:dyDescent="0.45">
      <c r="A10" s="13"/>
      <c r="G10" s="77"/>
    </row>
    <row r="11" s="14" customFormat="true" ht="15" customHeight="true" x14ac:dyDescent="0.45">
      <c r="A11" s="13"/>
    </row>
    <row r="12" s="14" customFormat="true" ht="15" customHeight="true" x14ac:dyDescent="0.45">
      <c r="A12" s="13"/>
    </row>
    <row r="13" s="14" customFormat="true" ht="15" customHeight="true" x14ac:dyDescent="0.45">
      <c r="A13" s="13"/>
    </row>
    <row r="14" s="14" customFormat="true" ht="15" customHeight="true" x14ac:dyDescent="0.45">
      <c r="A14" s="13"/>
    </row>
    <row r="15" s="14" customFormat="true" ht="15" customHeight="true" x14ac:dyDescent="0.45">
      <c r="A15" s="13"/>
    </row>
    <row r="16" s="14" customFormat="true" ht="15" customHeight="true" x14ac:dyDescent="0.45">
      <c r="A16" s="13"/>
    </row>
    <row r="17" s="14" customFormat="true" ht="15" customHeight="true" x14ac:dyDescent="0.45">
      <c r="A17" s="13"/>
    </row>
    <row r="18" s="14" customFormat="true" ht="15" customHeight="true" x14ac:dyDescent="0.45">
      <c r="A18" s="13"/>
    </row>
    <row r="19" s="14" customFormat="true" ht="15" customHeight="true" x14ac:dyDescent="0.45">
      <c r="A19" s="13"/>
    </row>
    <row r="20" s="14" customFormat="true" ht="15" customHeight="true" x14ac:dyDescent="0.45">
      <c r="A20" s="13"/>
    </row>
    <row r="21" s="14" customFormat="true" ht="15" customHeight="true" x14ac:dyDescent="0.45">
      <c r="A21" s="13"/>
    </row>
    <row r="22" s="14" customFormat="true" ht="15" customHeight="true" x14ac:dyDescent="0.45">
      <c r="A22" s="13"/>
    </row>
    <row r="23" s="14" customFormat="true" ht="15" customHeight="true" x14ac:dyDescent="0.45">
      <c r="A23" s="13"/>
    </row>
    <row r="24" s="14" customFormat="true" ht="15" customHeight="true" x14ac:dyDescent="0.45">
      <c r="A24" s="13"/>
    </row>
    <row r="25" s="14" customFormat="true" ht="15" customHeight="true" x14ac:dyDescent="0.45">
      <c r="A25" s="13"/>
    </row>
    <row r="26" s="14" customFormat="true" ht="15" customHeight="true" x14ac:dyDescent="0.45">
      <c r="A26" s="13"/>
    </row>
    <row r="27" s="14" customFormat="true" ht="15" customHeight="true" x14ac:dyDescent="0.45">
      <c r="A27" s="13"/>
    </row>
    <row r="28" s="14" customFormat="true" ht="15" customHeight="true" x14ac:dyDescent="0.45">
      <c r="A28" s="13"/>
    </row>
    <row r="29" s="14" customFormat="true" ht="18" customHeight="true" x14ac:dyDescent="0.35">
      <c r="A29" s="76" t="s">
        <v>180</v>
      </c>
    </row>
    <row r="30" s="14" customFormat="true" ht="15" customHeight="true" x14ac:dyDescent="0.3">
      <c r="A30" s="19" t="s">
        <v>181</v>
      </c>
    </row>
    <row r="31" ht="15" customHeight="true" x14ac:dyDescent="0.3">
      <c r="A31" s="17"/>
      <c r="B31" s="14"/>
      <c r="C31" s="14"/>
      <c r="D31" s="18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</row>
    <row r="32" x14ac:dyDescent="0.3">
      <c r="A32" s="8" t="s">
        <v>118</v>
      </c>
      <c r="B32" s="143"/>
      <c r="C32" s="20">
        <v>2000</v>
      </c>
      <c r="D32" s="21">
        <v>2017</v>
      </c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</row>
    <row r="33" s="14" customFormat="true" x14ac:dyDescent="0.3">
      <c r="A33" s="15" t="s">
        <v>0</v>
      </c>
      <c r="B33" s="307" t="str">
        <f>TOC!C1</f>
        <v>[Region name]</v>
      </c>
      <c r="C33" s="4">
        <v>87.402786254882813</v>
      </c>
      <c r="D33" s="4">
        <v>91.835441589355469</v>
      </c>
    </row>
    <row r="34" s="14" customFormat="true" x14ac:dyDescent="0.3">
      <c r="A34" s="15" t="s">
        <v>119</v>
      </c>
      <c r="B34" s="307" t="str">
        <f>B33</f>
        <v>[Region name]</v>
      </c>
      <c r="C34" s="4">
        <v>9.3163280487060547</v>
      </c>
      <c r="D34" s="4">
        <v>6.4047236442565918</v>
      </c>
    </row>
    <row r="35" s="14" customFormat="true" x14ac:dyDescent="0.3">
      <c r="A35" s="15" t="s">
        <v>120</v>
      </c>
      <c r="B35" s="307" t="str">
        <f t="shared" ref="B35:B37" si="0">B34</f>
        <v>[Region name]</v>
      </c>
      <c r="C35" s="4">
        <v>0.70489722490310669</v>
      </c>
      <c r="D35" s="4">
        <v>0.69732373952865601</v>
      </c>
    </row>
    <row r="36" s="14" customFormat="true" x14ac:dyDescent="0.3">
      <c r="A36" s="15" t="s">
        <v>121</v>
      </c>
      <c r="B36" s="307" t="str">
        <f t="shared" si="0"/>
        <v>[Region name]</v>
      </c>
      <c r="C36" s="4">
        <v>1.7615718841552734</v>
      </c>
      <c r="D36" s="4">
        <v>0.73327487707138062</v>
      </c>
    </row>
    <row r="37" s="14" customFormat="true" x14ac:dyDescent="0.3">
      <c r="A37" s="15" t="s">
        <v>122</v>
      </c>
      <c r="B37" s="307" t="str">
        <f t="shared" si="0"/>
        <v>[Region name]</v>
      </c>
      <c r="C37" s="4">
        <v>0.81441402435302734</v>
      </c>
      <c r="D37" s="4">
        <v>0.3292384147644043</v>
      </c>
    </row>
    <row r="38" x14ac:dyDescent="0.3">
      <c r="A38" s="144" t="s">
        <v>118</v>
      </c>
      <c r="B38" s="141"/>
      <c r="C38" s="142">
        <v>2000</v>
      </c>
      <c r="D38" s="145">
        <v>2017</v>
      </c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</row>
    <row r="39" x14ac:dyDescent="0.3">
      <c r="A39" s="15" t="s">
        <v>0</v>
      </c>
      <c r="B39" s="139" t="s">
        <v>64</v>
      </c>
      <c r="C39" s="4"/>
      <c r="D39" s="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</row>
    <row r="40" x14ac:dyDescent="0.3">
      <c r="A40" s="15" t="s">
        <v>119</v>
      </c>
      <c r="B40" s="139" t="s">
        <v>64</v>
      </c>
      <c r="C40" s="4">
        <v>99.190536499023438</v>
      </c>
      <c r="D40" s="4">
        <v>98.882545471191406</v>
      </c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</row>
    <row r="41" x14ac:dyDescent="0.3">
      <c r="A41" s="15" t="s">
        <v>120</v>
      </c>
      <c r="B41" s="139" t="s">
        <v>64</v>
      </c>
      <c r="C41" s="4">
        <v>0.28420409560203552</v>
      </c>
      <c r="D41" s="4">
        <v>0.67690318822860718</v>
      </c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</row>
    <row r="42" x14ac:dyDescent="0.3">
      <c r="A42" s="15" t="s">
        <v>121</v>
      </c>
      <c r="B42" s="139" t="s">
        <v>64</v>
      </c>
      <c r="C42" s="4">
        <v>0.41053339838981628</v>
      </c>
      <c r="D42" s="4">
        <v>0.35888603329658508</v>
      </c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</row>
    <row r="43" x14ac:dyDescent="0.3">
      <c r="A43" s="15" t="s">
        <v>122</v>
      </c>
      <c r="B43" s="139" t="s">
        <v>64</v>
      </c>
      <c r="C43" s="4">
        <v>0.11472563445568085</v>
      </c>
      <c r="D43" s="4">
        <v>0.081664599478244781</v>
      </c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</row>
    <row r="44" x14ac:dyDescent="0.3">
      <c r="A44" s="144" t="s">
        <v>118</v>
      </c>
      <c r="B44" s="141"/>
      <c r="C44" s="142">
        <v>2000</v>
      </c>
      <c r="D44" s="145">
        <v>2017</v>
      </c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</row>
    <row r="45" x14ac:dyDescent="0.3">
      <c r="A45" s="15" t="s">
        <v>0</v>
      </c>
      <c r="B45" s="139" t="s">
        <v>65</v>
      </c>
      <c r="C45" s="4"/>
      <c r="D45" s="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</row>
    <row r="46" x14ac:dyDescent="0.3">
      <c r="A46" s="15" t="s">
        <v>119</v>
      </c>
      <c r="B46" s="139" t="s">
        <v>65</v>
      </c>
      <c r="C46" s="4">
        <v>91.265838623046875</v>
      </c>
      <c r="D46" s="4">
        <v>96.577491760253906</v>
      </c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</row>
    <row r="47" x14ac:dyDescent="0.3">
      <c r="A47" s="15" t="s">
        <v>120</v>
      </c>
      <c r="B47" s="139" t="s">
        <v>65</v>
      </c>
      <c r="C47" s="4">
        <v>1.6331721544265747</v>
      </c>
      <c r="D47" s="4">
        <v>0.75017786026000977</v>
      </c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</row>
    <row r="48" x14ac:dyDescent="0.3">
      <c r="A48" s="15" t="s">
        <v>121</v>
      </c>
      <c r="B48" s="139" t="s">
        <v>65</v>
      </c>
      <c r="C48" s="4">
        <v>4.7426891326904297</v>
      </c>
      <c r="D48" s="4">
        <v>1.7022997140884399</v>
      </c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</row>
    <row r="49" x14ac:dyDescent="0.3">
      <c r="A49" s="16" t="s">
        <v>122</v>
      </c>
      <c r="B49" s="140" t="s">
        <v>65</v>
      </c>
      <c r="C49" s="4">
        <v>2.3583025932312012</v>
      </c>
      <c r="D49" s="4">
        <v>0.97002923488616943</v>
      </c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</row>
  </sheetData>
  <hyperlinks>
    <hyperlink ref="A1" location="ToC!A1" display="Back to ToC"/>
  </hyperlinks>
  <pageMargins left="0.2" right="0.2" top="0.2" bottom="0.2" header="0.2" footer="0.2"/>
  <pageSetup scale="79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127C2-45C3-47DD-BFB2-D340BB3E63F6}">
  <sheetPr codeName="Sheet29">
    <tabColor rgb="FF388E3C"/>
  </sheetPr>
  <dimension ref="A1:R52"/>
  <sheetViews>
    <sheetView workbookViewId="0">
      <selection activeCell="A22" sqref="A22"/>
    </sheetView>
  </sheetViews>
  <sheetFormatPr defaultColWidth="10.109375" defaultRowHeight="15.6" x14ac:dyDescent="0.3"/>
  <cols>
    <col min="1" max="8" width="10.109375" style="245"/>
    <col min="9" max="9" width="6" style="245" customWidth="true"/>
    <col min="10" max="10" width="10.109375" style="245"/>
    <col min="11" max="11" width="20.109375" style="245" customWidth="true"/>
    <col min="12" max="16384" width="10.109375" style="245"/>
  </cols>
  <sheetData>
    <row r="1" s="14" customFormat="true" ht="14.4" x14ac:dyDescent="0.3">
      <c r="A1" s="112" t="s">
        <v>226</v>
      </c>
    </row>
    <row r="2" s="14" customFormat="true" ht="23.4" x14ac:dyDescent="0.45">
      <c r="A2" s="78" t="s">
        <v>565</v>
      </c>
    </row>
    <row r="3" s="244" customFormat="true" x14ac:dyDescent="0.3"/>
    <row r="4" s="244" customFormat="true" x14ac:dyDescent="0.3"/>
    <row r="5" s="244" customFormat="true" x14ac:dyDescent="0.3"/>
    <row r="6" s="244" customFormat="true" x14ac:dyDescent="0.3"/>
    <row r="7" s="244" customFormat="true" x14ac:dyDescent="0.3"/>
    <row r="8" s="244" customFormat="true" x14ac:dyDescent="0.3">
      <c r="A8" s="246"/>
      <c r="B8" s="246"/>
      <c r="C8" s="246"/>
      <c r="D8" s="246"/>
      <c r="E8" s="246"/>
      <c r="F8" s="246"/>
    </row>
    <row r="9" s="244" customFormat="true" x14ac:dyDescent="0.3">
      <c r="C9" s="246"/>
      <c r="D9" s="246"/>
      <c r="E9" s="246"/>
      <c r="F9" s="246"/>
      <c r="J9" s="315" t="s">
        <v>538</v>
      </c>
      <c r="K9" s="315"/>
    </row>
    <row r="10" s="244" customFormat="true" x14ac:dyDescent="0.3">
      <c r="C10" s="246"/>
      <c r="D10" s="246"/>
      <c r="E10" s="246"/>
      <c r="F10" s="246"/>
      <c r="J10" s="254" t="s">
        <v>539</v>
      </c>
      <c r="K10" s="255" t="s">
        <v>183</v>
      </c>
    </row>
    <row r="11" s="244" customFormat="true" x14ac:dyDescent="0.3">
      <c r="A11" s="247"/>
      <c r="B11" s="247"/>
      <c r="C11" s="246"/>
      <c r="D11" s="246"/>
      <c r="E11" s="246"/>
      <c r="F11" s="246"/>
      <c r="J11" s="254" t="s">
        <v>540</v>
      </c>
      <c r="K11" s="255" t="s">
        <v>184</v>
      </c>
    </row>
    <row r="12" s="244" customFormat="true" x14ac:dyDescent="0.3">
      <c r="C12" s="246"/>
      <c r="D12" s="246"/>
      <c r="E12" s="246"/>
      <c r="F12" s="246"/>
      <c r="J12" s="254" t="s">
        <v>541</v>
      </c>
      <c r="K12" s="255" t="s">
        <v>185</v>
      </c>
    </row>
    <row r="13" s="244" customFormat="true" x14ac:dyDescent="0.3">
      <c r="A13" s="246"/>
      <c r="B13" s="246"/>
      <c r="C13" s="246"/>
      <c r="D13" s="246"/>
      <c r="E13" s="246"/>
      <c r="F13" s="246"/>
      <c r="J13" s="254" t="s">
        <v>542</v>
      </c>
      <c r="K13" s="255" t="s">
        <v>301</v>
      </c>
    </row>
    <row r="14" s="244" customFormat="true" x14ac:dyDescent="0.3">
      <c r="A14" s="246"/>
      <c r="B14" s="246"/>
      <c r="C14" s="246"/>
      <c r="D14" s="246"/>
      <c r="E14" s="246"/>
      <c r="F14" s="246"/>
    </row>
    <row r="15" s="244" customFormat="true" x14ac:dyDescent="0.3">
      <c r="A15" s="246"/>
      <c r="B15" s="246"/>
      <c r="C15" s="246"/>
      <c r="D15" s="246"/>
      <c r="E15" s="246"/>
      <c r="F15" s="246"/>
    </row>
    <row r="16" s="244" customFormat="true" x14ac:dyDescent="0.3">
      <c r="A16" s="246"/>
      <c r="B16" s="246"/>
      <c r="C16" s="246"/>
      <c r="D16" s="246"/>
      <c r="E16" s="246"/>
      <c r="F16" s="246"/>
    </row>
    <row r="17" s="244" customFormat="true" x14ac:dyDescent="0.3">
      <c r="A17" s="245"/>
      <c r="B17" s="245"/>
      <c r="C17" s="248"/>
      <c r="D17" s="248"/>
      <c r="E17" s="246"/>
      <c r="F17" s="249"/>
    </row>
    <row r="18" s="244" customFormat="true" x14ac:dyDescent="0.3">
      <c r="A18" s="246"/>
      <c r="B18" s="246"/>
      <c r="C18" s="248"/>
      <c r="D18" s="248"/>
      <c r="E18" s="246"/>
    </row>
    <row r="19" s="244" customFormat="true" x14ac:dyDescent="0.3">
      <c r="A19" s="250"/>
      <c r="B19" s="250"/>
      <c r="C19" s="246"/>
      <c r="D19" s="246"/>
      <c r="E19" s="246"/>
    </row>
    <row r="20" s="244" customFormat="true" x14ac:dyDescent="0.3">
      <c r="A20" s="246"/>
      <c r="B20" s="246"/>
      <c r="C20" s="246"/>
      <c r="D20" s="246"/>
      <c r="E20" s="246"/>
    </row>
    <row r="21" s="14" customFormat="true" ht="18" x14ac:dyDescent="0.35">
      <c r="A21" s="81" t="s">
        <v>627</v>
      </c>
    </row>
    <row r="22" s="14" customFormat="true" ht="14.4" x14ac:dyDescent="0.3">
      <c r="A22" s="19" t="s">
        <v>181</v>
      </c>
    </row>
    <row r="23" s="244" customFormat="true" x14ac:dyDescent="0.3">
      <c r="A23" s="249"/>
      <c r="B23" s="249"/>
      <c r="C23" s="246"/>
      <c r="D23" s="246"/>
      <c r="E23" s="246"/>
    </row>
    <row r="24" s="244" customFormat="true" x14ac:dyDescent="0.3">
      <c r="A24" s="246"/>
      <c r="B24" s="246"/>
      <c r="C24" s="246"/>
      <c r="D24" s="246"/>
      <c r="E24" s="246"/>
    </row>
    <row r="25" s="251" customFormat="true" x14ac:dyDescent="0.3">
      <c r="A25" s="244"/>
      <c r="B25" s="244"/>
      <c r="C25" s="248"/>
      <c r="D25" s="248"/>
      <c r="E25" s="246"/>
      <c r="H25" s="252" t="str">
        <f>A31</f>
        <v>Lao People's Democratic Republic</v>
      </c>
      <c r="J25" s="252"/>
      <c r="N25" s="252"/>
      <c r="O25" s="252"/>
      <c r="P25" s="252"/>
      <c r="Q25" s="252"/>
      <c r="R25" s="252" t="str">
        <f>A34</f>
        <v>Thailand</v>
      </c>
    </row>
    <row r="26" s="244" customFormat="true" x14ac:dyDescent="0.3">
      <c r="C26" s="248"/>
      <c r="D26" s="248"/>
      <c r="E26" s="246"/>
      <c r="I26" s="251"/>
      <c r="J26" s="251"/>
      <c r="K26" s="251"/>
      <c r="L26" s="251"/>
    </row>
    <row r="27" s="244" customFormat="true" x14ac:dyDescent="0.3"/>
    <row r="28" s="244" customFormat="true" x14ac:dyDescent="0.3">
      <c r="A28" s="263" t="s">
        <v>535</v>
      </c>
      <c r="B28" s="249"/>
      <c r="C28" s="249"/>
      <c r="D28" s="249"/>
      <c r="E28" s="249"/>
      <c r="F28" s="249"/>
      <c r="G28" s="249"/>
    </row>
    <row r="29" x14ac:dyDescent="0.3">
      <c r="A29" s="256"/>
      <c r="B29" s="256"/>
      <c r="C29" s="257" t="s">
        <v>70</v>
      </c>
      <c r="D29" s="257" t="s">
        <v>70</v>
      </c>
      <c r="E29" s="257" t="s">
        <v>69</v>
      </c>
      <c r="F29" s="257" t="s">
        <v>69</v>
      </c>
      <c r="G29" s="253"/>
    </row>
    <row r="30" x14ac:dyDescent="0.3">
      <c r="A30" s="258" t="s">
        <v>142</v>
      </c>
      <c r="B30" s="258" t="s">
        <v>143</v>
      </c>
      <c r="C30" s="259">
        <v>2000</v>
      </c>
      <c r="D30" s="259">
        <v>2017</v>
      </c>
      <c r="E30" s="259">
        <v>2000</v>
      </c>
      <c r="F30" s="259">
        <v>2017</v>
      </c>
      <c r="G30" s="253"/>
    </row>
    <row r="31" x14ac:dyDescent="0.3">
      <c r="A31" s="260" t="s">
        <v>5</v>
      </c>
      <c r="B31" s="260"/>
      <c r="C31" s="260">
        <f>VLOOKUP($K10,$A$37:$F$100, 3, FALSE)</f>
        <v>10</v>
      </c>
      <c r="D31" s="260">
        <f>VLOOKUP($K10,$A$37:$F$100, 4, FALSE)</f>
        <v>1</v>
      </c>
      <c r="E31" s="260">
        <f>VLOOKUP($K10,$A$37:$F$100, 5, FALSE)</f>
        <v>90</v>
      </c>
      <c r="F31" s="260">
        <f>VLOOKUP($K10,$A$37:$F$100, 6, FALSE)</f>
        <v>60</v>
      </c>
    </row>
    <row r="32" x14ac:dyDescent="0.3">
      <c r="A32" s="260" t="s">
        <v>146</v>
      </c>
      <c r="B32" s="260"/>
      <c r="C32" s="260">
        <f>VLOOKUP($K11,$A$37:$F$100, 3, FALSE)</f>
        <v>0</v>
      </c>
      <c r="D32" s="260">
        <f>VLOOKUP($K11,$A$37:$F$100, 4, FALSE)</f>
        <v>0</v>
      </c>
      <c r="E32" s="260">
        <f>VLOOKUP($K11,$A$37:$F$100, 5, FALSE)</f>
        <v>99</v>
      </c>
      <c r="F32" s="260">
        <f>VLOOKUP($K11,$A$37:$F$100, 6, FALSE)</f>
        <v>50</v>
      </c>
    </row>
    <row r="33" x14ac:dyDescent="0.3">
      <c r="A33" s="260" t="s">
        <v>8</v>
      </c>
      <c r="B33" s="260"/>
      <c r="C33" s="260">
        <f>VLOOKUP($K12,$A$37:$F$100, 3, FALSE)</f>
        <v>3</v>
      </c>
      <c r="D33" s="260">
        <f>VLOOKUP($K12,$A$37:$F$100, 4, FALSE)</f>
        <v>2</v>
      </c>
      <c r="E33" s="260">
        <f>VLOOKUP($K12,$A$37:$F$100, 5, FALSE)</f>
        <v>98</v>
      </c>
      <c r="F33" s="260">
        <f>VLOOKUP($K12,$A$37:$F$100, 6, FALSE)</f>
        <v>90</v>
      </c>
    </row>
    <row r="34" x14ac:dyDescent="0.3">
      <c r="A34" s="260" t="s">
        <v>513</v>
      </c>
      <c r="B34" s="260"/>
      <c r="C34" s="260">
        <f>VLOOKUP($K13,$A$37:$F$100, 3, FALSE)</f>
        <v>3</v>
      </c>
      <c r="D34" s="260">
        <f>VLOOKUP($K13,$A$37:$F$100, 4, FALSE)</f>
        <v>0</v>
      </c>
      <c r="E34" s="260">
        <f>VLOOKUP($K13,$A$37:$F$100, 5, FALSE)</f>
        <v>100</v>
      </c>
      <c r="F34" s="260">
        <f>VLOOKUP($K13,$A$37:$F$100, 6, FALSE)</f>
        <v>25</v>
      </c>
    </row>
    <row r="36" x14ac:dyDescent="0.3">
      <c r="A36" s="264" t="s">
        <v>537</v>
      </c>
      <c r="B36" s="265"/>
      <c r="C36" s="265"/>
      <c r="D36" s="265"/>
      <c r="E36" s="265"/>
      <c r="F36" s="265"/>
    </row>
    <row r="37" x14ac:dyDescent="0.3">
      <c r="A37" s="265" t="s">
        <v>142</v>
      </c>
      <c r="B37" s="265" t="s">
        <v>143</v>
      </c>
      <c r="C37" s="265" t="s">
        <v>843</v>
      </c>
      <c r="D37" s="265" t="s">
        <v>844</v>
      </c>
      <c r="E37" s="265" t="s">
        <v>845</v>
      </c>
      <c r="F37" s="265" t="s">
        <v>846</v>
      </c>
    </row>
    <row r="38" x14ac:dyDescent="0.3">
      <c r="A38" s="245" t="s">
        <v>419</v>
      </c>
      <c r="B38" s="245" t="s">
        <v>420</v>
      </c>
      <c r="C38" s="4">
        <v>0</v>
      </c>
      <c r="D38" s="4">
        <v>0</v>
      </c>
      <c r="E38" s="4">
        <v>0.028830000000000001</v>
      </c>
      <c r="F38" s="4">
        <v>0.026970000000000001</v>
      </c>
    </row>
    <row r="39" x14ac:dyDescent="0.3">
      <c r="A39" s="245" t="s">
        <v>422</v>
      </c>
      <c r="B39" s="245" t="s">
        <v>423</v>
      </c>
      <c r="C39" s="4">
        <v>0</v>
      </c>
      <c r="D39" s="4">
        <v>0</v>
      </c>
      <c r="E39" s="4">
        <v>0.29592000000000002</v>
      </c>
      <c r="F39" s="4">
        <v>0.020380000000000002</v>
      </c>
    </row>
    <row r="40" x14ac:dyDescent="0.3">
      <c r="A40" s="245" t="s">
        <v>426</v>
      </c>
      <c r="B40" s="245" t="s">
        <v>427</v>
      </c>
      <c r="C40" s="4">
        <v>0</v>
      </c>
      <c r="D40" s="4">
        <v>0</v>
      </c>
      <c r="E40" s="4">
        <v>0</v>
      </c>
      <c r="F40" s="4">
        <v>0</v>
      </c>
    </row>
    <row r="41" x14ac:dyDescent="0.3">
      <c r="A41" s="245" t="s">
        <v>432</v>
      </c>
      <c r="B41" s="245" t="s">
        <v>433</v>
      </c>
      <c r="C41" s="4">
        <v>0</v>
      </c>
      <c r="D41" s="4">
        <v>0</v>
      </c>
      <c r="E41" s="4">
        <v>0.45459000000000005</v>
      </c>
      <c r="F41" s="4">
        <v>0</v>
      </c>
    </row>
    <row r="42" x14ac:dyDescent="0.3">
      <c r="A42" s="245" t="s">
        <v>453</v>
      </c>
      <c r="B42" s="245" t="s">
        <v>454</v>
      </c>
      <c r="C42" s="4">
        <v>0.1653</v>
      </c>
      <c r="D42" s="4">
        <v>0</v>
      </c>
      <c r="E42" s="4">
        <v>0</v>
      </c>
      <c r="F42" s="4">
        <v>0</v>
      </c>
    </row>
    <row r="43">
      <c r="A43" s="245" t="s">
        <v>471</v>
      </c>
      <c r="B43" s="245" t="s">
        <v>472</v>
      </c>
      <c r="C43" s="4">
        <v>0</v>
      </c>
      <c r="D43" s="4">
        <v>0</v>
      </c>
      <c r="E43" s="4">
        <v>0.08523</v>
      </c>
      <c r="F43" s="4">
        <v>0.070050000000000001</v>
      </c>
    </row>
    <row r="44" x14ac:dyDescent="0.3">
      <c r="A44" s="245" t="s">
        <v>474</v>
      </c>
      <c r="B44" s="245" t="s">
        <v>475</v>
      </c>
      <c r="C44" s="4">
        <v>0</v>
      </c>
      <c r="D44" s="4">
        <v>0</v>
      </c>
      <c r="E44" s="4">
        <v>0.06361</v>
      </c>
      <c r="F44" s="4">
        <v>0.053650000000000003</v>
      </c>
    </row>
    <row r="45">
      <c r="A45" s="245" t="s">
        <v>484</v>
      </c>
      <c r="B45" s="245" t="s">
        <v>485</v>
      </c>
      <c r="C45" s="4">
        <v>0</v>
      </c>
      <c r="D45" s="4">
        <v>0</v>
      </c>
      <c r="E45" s="4">
        <v>1.3096700000000001</v>
      </c>
      <c r="F45" s="4">
        <v>0.089110000000000009</v>
      </c>
    </row>
    <row r="46">
      <c r="A46" s="245" t="s">
        <v>492</v>
      </c>
      <c r="B46" s="245" t="s">
        <v>493</v>
      </c>
      <c r="C46" s="4">
        <v>0</v>
      </c>
      <c r="D46" s="4">
        <v>0</v>
      </c>
      <c r="E46" s="4">
        <v>0.58861000000000008</v>
      </c>
      <c r="F46" s="4">
        <v>3.2700700000000005</v>
      </c>
    </row>
    <row r="47">
      <c r="A47" s="245" t="s">
        <v>498</v>
      </c>
      <c r="B47" s="245" t="s">
        <v>499</v>
      </c>
      <c r="C47" s="4">
        <v>0</v>
      </c>
      <c r="D47" s="4">
        <v>0</v>
      </c>
      <c r="E47" s="4">
        <v>0</v>
      </c>
      <c r="F47" s="4">
        <v>0.54677000000000009</v>
      </c>
    </row>
    <row r="48">
      <c r="A48" s="245" t="s">
        <v>505</v>
      </c>
      <c r="B48" s="245" t="s">
        <v>506</v>
      </c>
      <c r="C48" s="4">
        <v>0</v>
      </c>
      <c r="D48" s="4">
        <v>0</v>
      </c>
      <c r="E48" s="4">
        <v>0.19041000000000002</v>
      </c>
      <c r="F48" s="4">
        <v>0.51699000000000006</v>
      </c>
    </row>
    <row r="49">
      <c r="A49" s="245" t="s">
        <v>511</v>
      </c>
      <c r="B49" s="245" t="s">
        <v>512</v>
      </c>
      <c r="C49" s="4">
        <v>1.7400100000000001</v>
      </c>
      <c r="D49" s="4">
        <v>0</v>
      </c>
      <c r="E49" s="4">
        <v>2.3759600000000001</v>
      </c>
      <c r="F49" s="4">
        <v>0</v>
      </c>
    </row>
    <row r="50">
      <c r="A50" s="245" t="s">
        <v>520</v>
      </c>
      <c r="B50" s="245" t="s">
        <v>521</v>
      </c>
      <c r="C50" s="4">
        <v>0.0066800000000000002</v>
      </c>
      <c r="D50" s="4">
        <v>0.0066800000000000002</v>
      </c>
      <c r="E50" s="4">
        <v>2.7469100000000002</v>
      </c>
      <c r="F50" s="4">
        <v>0</v>
      </c>
    </row>
    <row r="51">
      <c r="A51" s="245" t="s">
        <v>522</v>
      </c>
      <c r="B51" s="245" t="s">
        <v>523</v>
      </c>
      <c r="C51" s="4">
        <v>0.024240000000000001</v>
      </c>
      <c r="D51" s="4">
        <v>0</v>
      </c>
      <c r="E51" s="4">
        <v>0.43378000000000005</v>
      </c>
      <c r="F51" s="4">
        <v>0.19206000000000001</v>
      </c>
    </row>
    <row r="52">
      <c r="A52" s="245" t="s">
        <v>525</v>
      </c>
      <c r="B52" s="245" t="s">
        <v>526</v>
      </c>
      <c r="C52" s="4">
        <v>0.23897000000000002</v>
      </c>
      <c r="D52" s="4">
        <v>0</v>
      </c>
      <c r="E52" s="4">
        <v>0.51258999999999999</v>
      </c>
      <c r="F52" s="4">
        <v>0</v>
      </c>
    </row>
  </sheetData>
  <dataValidations count="1">
    <dataValidation type="list" allowBlank="true" showInputMessage="true" showErrorMessage="true" sqref="K10:K13">
      <formula1>OFFSET($A$38,0, 0, COUNTA($A$38:$A$400), 1)</formula1>
    </dataValidation>
  </dataValidations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43B94-A00F-4275-AE68-79B83E310D28}">
  <sheetPr codeName="Sheet30">
    <tabColor rgb="FF388E3C"/>
  </sheetPr>
  <dimension ref="A1:H384"/>
  <sheetViews>
    <sheetView zoomScale="110" zoomScaleNormal="110" workbookViewId="0">
      <selection activeCell="C29" sqref="C29:H29"/>
    </sheetView>
  </sheetViews>
  <sheetFormatPr defaultRowHeight="14.4" x14ac:dyDescent="0.3"/>
  <sheetData>
    <row r="1" s="14" customFormat="true" x14ac:dyDescent="0.3">
      <c r="A1" s="112" t="s">
        <v>226</v>
      </c>
    </row>
    <row r="2" s="14" customFormat="true" ht="23.4" x14ac:dyDescent="0.45">
      <c r="A2" s="169" t="s">
        <v>179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ht="18" x14ac:dyDescent="0.35">
      <c r="A25" s="170" t="s">
        <v>602</v>
      </c>
    </row>
    <row r="26" s="14" customFormat="true" x14ac:dyDescent="0.3">
      <c r="A26" s="19" t="s">
        <v>181</v>
      </c>
    </row>
    <row r="27" s="14" customFormat="true" x14ac:dyDescent="0.3">
      <c r="A27" s="19"/>
    </row>
    <row r="28" s="14" customFormat="true" x14ac:dyDescent="0.3">
      <c r="A28" s="119"/>
      <c r="B28" s="101"/>
      <c r="C28" s="121" t="s">
        <v>190</v>
      </c>
      <c r="D28" s="121" t="s">
        <v>190</v>
      </c>
      <c r="E28" s="121" t="s">
        <v>64</v>
      </c>
      <c r="F28" s="121" t="s">
        <v>64</v>
      </c>
      <c r="G28" s="121" t="s">
        <v>65</v>
      </c>
      <c r="H28" s="121" t="s">
        <v>65</v>
      </c>
    </row>
    <row r="29" s="14" customFormat="true" x14ac:dyDescent="0.3">
      <c r="A29" s="120" t="s">
        <v>80</v>
      </c>
      <c r="B29" s="120" t="s">
        <v>143</v>
      </c>
      <c r="C29" s="120" t="s">
        <v>228</v>
      </c>
      <c r="D29" s="120" t="s">
        <v>227</v>
      </c>
      <c r="E29" s="120" t="s">
        <v>228</v>
      </c>
      <c r="F29" s="120" t="s">
        <v>227</v>
      </c>
      <c r="G29" s="120" t="s">
        <v>228</v>
      </c>
      <c r="H29" s="120" t="s">
        <v>227</v>
      </c>
    </row>
    <row r="30" s="14" customFormat="true" x14ac:dyDescent="0.3">
      <c r="A30" s="120" t="s">
        <v>142</v>
      </c>
      <c r="B30" s="120" t="s">
        <v>143</v>
      </c>
      <c r="C30" s="120" t="s">
        <v>847</v>
      </c>
      <c r="D30" s="120" t="s">
        <v>848</v>
      </c>
      <c r="E30" s="120" t="s">
        <v>849</v>
      </c>
      <c r="F30" s="120" t="s">
        <v>850</v>
      </c>
      <c r="G30" s="120" t="s">
        <v>851</v>
      </c>
      <c r="H30" s="120" t="s">
        <v>852</v>
      </c>
    </row>
    <row r="31" s="14" customFormat="true" x14ac:dyDescent="0.3">
      <c r="A31" s="98" t="s">
        <v>419</v>
      </c>
      <c r="B31" s="98" t="s">
        <v>420</v>
      </c>
      <c r="C31" s="4">
        <v>2.3533000946044922</v>
      </c>
      <c r="D31" s="4">
        <v>9.3908720016479492</v>
      </c>
      <c r="E31" s="4">
        <v>-0.41121000051498413</v>
      </c>
      <c r="F31" s="4">
        <v>1.2871600389480591</v>
      </c>
      <c r="G31" s="4">
        <v>5.5439300537109375</v>
      </c>
      <c r="H31" s="4">
        <v>14.772263526916504</v>
      </c>
    </row>
    <row r="32" s="14" customFormat="true" x14ac:dyDescent="0.3">
      <c r="A32" s="98" t="s">
        <v>422</v>
      </c>
      <c r="B32" s="98" t="s">
        <v>423</v>
      </c>
      <c r="C32" s="4">
        <v>7.6991400718688965</v>
      </c>
      <c r="D32" s="4">
        <v>6.7402997016906738</v>
      </c>
      <c r="E32" s="4">
        <v>4.2071199417114258</v>
      </c>
      <c r="F32" s="4">
        <v>7.4514985084533691</v>
      </c>
      <c r="G32" s="4">
        <v>1.8530600070953369</v>
      </c>
      <c r="H32" s="4">
        <v>6.1696186065673828</v>
      </c>
    </row>
    <row r="33" s="14" customFormat="true" x14ac:dyDescent="0.3">
      <c r="A33" s="98" t="s">
        <v>426</v>
      </c>
      <c r="B33" s="98" t="s">
        <v>427</v>
      </c>
      <c r="C33" s="4">
        <v>-5.7281398773193359</v>
      </c>
      <c r="D33" s="4">
        <v>6.1173243522644043</v>
      </c>
      <c r="E33" s="4">
        <v>-0.41993999481201172</v>
      </c>
      <c r="F33" s="4">
        <v>8.4035549163818359</v>
      </c>
      <c r="G33" s="4">
        <v>-10.192379951477051</v>
      </c>
      <c r="H33" s="4">
        <v>0.25744625926017761</v>
      </c>
    </row>
    <row r="34" s="14" customFormat="true" x14ac:dyDescent="0.3">
      <c r="A34" s="98" t="s">
        <v>432</v>
      </c>
      <c r="B34" s="98" t="s">
        <v>433</v>
      </c>
      <c r="C34" s="4">
        <v>2.200200080871582</v>
      </c>
      <c r="D34" s="4">
        <v>0.28179201483726501</v>
      </c>
      <c r="E34" s="4">
        <v>2.559190034866333</v>
      </c>
      <c r="F34" s="4">
        <v>0.3952106237411499</v>
      </c>
      <c r="G34" s="4">
        <v>-0.72728002071380615</v>
      </c>
      <c r="H34" s="4">
        <v>-0.44297292828559875</v>
      </c>
    </row>
    <row r="35" s="14" customFormat="true" x14ac:dyDescent="0.3">
      <c r="A35" s="98" t="s">
        <v>453</v>
      </c>
      <c r="B35" s="98" t="s">
        <v>454</v>
      </c>
      <c r="C35" s="4">
        <v>-33.194248199462891</v>
      </c>
      <c r="D35" s="4">
        <v>-5.0362715721130371</v>
      </c>
      <c r="E35" s="4">
        <v>-5.7251701354980469</v>
      </c>
      <c r="F35" s="4">
        <v>1.005886435508728</v>
      </c>
      <c r="G35" s="4">
        <v>-6.0969400405883789</v>
      </c>
      <c r="H35" s="4">
        <v>-13.22910213470459</v>
      </c>
    </row>
    <row r="36" s="14" customFormat="true" x14ac:dyDescent="0.3">
      <c r="A36" s="98" t="s">
        <v>471</v>
      </c>
      <c r="B36" s="98" t="s">
        <v>472</v>
      </c>
      <c r="C36" s="4">
        <v>0.90276002883911133</v>
      </c>
      <c r="D36" s="4">
        <v>1.0706808567047119</v>
      </c>
      <c r="E36" s="4">
        <v>0.61362999677658081</v>
      </c>
      <c r="F36" s="4">
        <v>0.4037880003452301</v>
      </c>
      <c r="G36" s="4">
        <v>0.87670999765396118</v>
      </c>
      <c r="H36" s="4">
        <v>1.9782940149307251</v>
      </c>
    </row>
    <row r="37" s="14" customFormat="true" x14ac:dyDescent="0.3">
      <c r="A37" s="98" t="s">
        <v>474</v>
      </c>
      <c r="B37" s="98" t="s">
        <v>475</v>
      </c>
      <c r="C37" s="4">
        <v>6.1666898727416992</v>
      </c>
      <c r="D37" s="4">
        <v>4.0155301094055176</v>
      </c>
      <c r="E37" s="4">
        <v>4.2842898368835449</v>
      </c>
      <c r="F37" s="4">
        <v>-2.2662394046783447</v>
      </c>
      <c r="G37" s="4">
        <v>1.1218299865722656</v>
      </c>
      <c r="H37" s="4">
        <v>7.537992000579834</v>
      </c>
    </row>
    <row r="38" s="14" customFormat="true" x14ac:dyDescent="0.3">
      <c r="A38" s="98" t="s">
        <v>484</v>
      </c>
      <c r="B38" s="98" t="s">
        <v>485</v>
      </c>
      <c r="C38" s="4">
        <v>-7.7572498321533203</v>
      </c>
      <c r="D38" s="4"/>
      <c r="E38" s="4">
        <v>-5.3872098922729492</v>
      </c>
      <c r="F38" s="4"/>
      <c r="G38" s="4">
        <v>-11.278229713439941</v>
      </c>
      <c r="H38" s="4"/>
    </row>
    <row r="39" s="14" customFormat="true" x14ac:dyDescent="0.3">
      <c r="A39" s="98" t="s">
        <v>492</v>
      </c>
      <c r="B39" s="98" t="s">
        <v>493</v>
      </c>
      <c r="C39" s="4">
        <v>-6.6028299331665039</v>
      </c>
      <c r="D39" s="4">
        <v>13.912429809570313</v>
      </c>
      <c r="E39" s="4">
        <v>5.7284002304077148</v>
      </c>
      <c r="F39" s="4">
        <v>9.0014543533325195</v>
      </c>
      <c r="G39" s="4">
        <v>-6.810150146484375</v>
      </c>
      <c r="H39" s="4">
        <v>20.888818740844727</v>
      </c>
    </row>
    <row r="40" s="14" customFormat="true" x14ac:dyDescent="0.3">
      <c r="A40" s="98" t="s">
        <v>498</v>
      </c>
      <c r="B40" s="98" t="s">
        <v>499</v>
      </c>
      <c r="C40" s="4">
        <v>-2.2489700317382813</v>
      </c>
      <c r="D40" s="4">
        <v>1.9946638345718384</v>
      </c>
      <c r="E40" s="4">
        <v>12.639980316162109</v>
      </c>
      <c r="F40" s="4">
        <v>-2.8393101692199707</v>
      </c>
      <c r="G40" s="4">
        <v>-11.932000160217285</v>
      </c>
      <c r="H40" s="4">
        <v>6.5190291404724121</v>
      </c>
    </row>
    <row r="41" s="14" customFormat="true" x14ac:dyDescent="0.3">
      <c r="A41" s="98" t="s">
        <v>505</v>
      </c>
      <c r="B41" s="98" t="s">
        <v>506</v>
      </c>
      <c r="C41" s="4">
        <v>-9.7375202178955078</v>
      </c>
      <c r="D41" s="4">
        <v>2.2875113487243652</v>
      </c>
      <c r="E41" s="4">
        <v>-1.7965699434280396</v>
      </c>
      <c r="F41" s="4">
        <v>3.3878540992736816</v>
      </c>
      <c r="G41" s="4">
        <v>-12.250479698181152</v>
      </c>
      <c r="H41" s="4">
        <v>0.75974005460739136</v>
      </c>
    </row>
    <row r="42" s="14" customFormat="true" x14ac:dyDescent="0.3">
      <c r="A42" s="98" t="s">
        <v>511</v>
      </c>
      <c r="B42" s="98" t="s">
        <v>512</v>
      </c>
      <c r="C42" s="4">
        <v>10.351790428161621</v>
      </c>
      <c r="D42" s="4">
        <v>7.3534188270568848</v>
      </c>
      <c r="E42" s="4">
        <v>10.795080184936523</v>
      </c>
      <c r="F42" s="4">
        <v>2.2436175346374512</v>
      </c>
      <c r="G42" s="4">
        <v>11.376790046691895</v>
      </c>
      <c r="H42" s="4">
        <v>9.2144622802734375</v>
      </c>
    </row>
    <row r="43" s="14" customFormat="true" x14ac:dyDescent="0.3">
      <c r="A43" s="98" t="s">
        <v>520</v>
      </c>
      <c r="B43" s="98" t="s">
        <v>521</v>
      </c>
      <c r="C43" s="4">
        <v>36.340469360351563</v>
      </c>
      <c r="D43" s="4">
        <v>15.350177764892578</v>
      </c>
      <c r="E43" s="4">
        <v>8.7421903610229492</v>
      </c>
      <c r="F43" s="4">
        <v>10.949953079223633</v>
      </c>
      <c r="G43" s="4">
        <v>35.655349731445313</v>
      </c>
      <c r="H43" s="4">
        <v>20.632535934448242</v>
      </c>
    </row>
    <row r="44" s="14" customFormat="true" x14ac:dyDescent="0.3">
      <c r="A44" s="98" t="s">
        <v>522</v>
      </c>
      <c r="B44" s="98" t="s">
        <v>523</v>
      </c>
      <c r="C44" s="4">
        <v>2.2043900489807129</v>
      </c>
      <c r="D44" s="4">
        <v>5.8921346664428711</v>
      </c>
      <c r="E44" s="4">
        <v>0.49689000844955444</v>
      </c>
      <c r="F44" s="4">
        <v>8.5931997299194336</v>
      </c>
      <c r="G44" s="4">
        <v>0.075949996709823608</v>
      </c>
      <c r="H44" s="4">
        <v>3.7429549694061279</v>
      </c>
    </row>
    <row r="45" s="14" customFormat="true" x14ac:dyDescent="0.3">
      <c r="A45" s="98" t="s">
        <v>525</v>
      </c>
      <c r="B45" s="98" t="s">
        <v>526</v>
      </c>
      <c r="C45" s="4">
        <v>7.2241501808166504</v>
      </c>
      <c r="D45" s="4">
        <v>1.8282724618911743</v>
      </c>
      <c r="E45" s="4">
        <v>6.8635501861572266</v>
      </c>
      <c r="F45" s="4">
        <v>0.30782315135002136</v>
      </c>
      <c r="G45" s="4">
        <v>-3.0867600440979004</v>
      </c>
      <c r="H45" s="4">
        <v>4.6926803588867188</v>
      </c>
    </row>
    <row r="46" s="14" customFormat="true" x14ac:dyDescent="0.3">
      <c r="A46" s="98" t="s">
        <v>708</v>
      </c>
      <c r="B46" s="98" t="s">
        <v>708</v>
      </c>
      <c r="C46" s="4"/>
      <c r="D46" s="4"/>
      <c r="E46" s="4"/>
      <c r="F46" s="4"/>
      <c r="G46" s="4"/>
      <c r="H46" s="4"/>
    </row>
    <row r="47" s="14" customFormat="true" x14ac:dyDescent="0.3">
      <c r="A47" s="98" t="s">
        <v>708</v>
      </c>
      <c r="B47" s="98" t="s">
        <v>708</v>
      </c>
      <c r="C47" s="4"/>
      <c r="D47" s="4"/>
      <c r="E47" s="4"/>
      <c r="F47" s="4"/>
      <c r="G47" s="4"/>
      <c r="H47" s="4"/>
    </row>
    <row r="48" s="14" customFormat="true" x14ac:dyDescent="0.3">
      <c r="A48" s="98" t="s">
        <v>708</v>
      </c>
      <c r="B48" s="98" t="s">
        <v>708</v>
      </c>
      <c r="C48" s="4"/>
      <c r="D48" s="4"/>
      <c r="E48" s="4"/>
      <c r="F48" s="4"/>
      <c r="G48" s="4"/>
      <c r="H48" s="4"/>
    </row>
    <row r="49" s="14" customFormat="true" x14ac:dyDescent="0.3">
      <c r="A49" s="98" t="s">
        <v>708</v>
      </c>
      <c r="B49" s="98" t="s">
        <v>708</v>
      </c>
      <c r="C49" s="4"/>
      <c r="D49" s="4"/>
      <c r="E49" s="4"/>
      <c r="F49" s="4"/>
      <c r="G49" s="4"/>
      <c r="H49" s="4"/>
    </row>
    <row r="50" s="14" customFormat="true" x14ac:dyDescent="0.3">
      <c r="A50" s="98" t="s">
        <v>708</v>
      </c>
      <c r="B50" s="98" t="s">
        <v>708</v>
      </c>
      <c r="C50" s="4"/>
      <c r="D50" s="4"/>
      <c r="E50" s="4"/>
      <c r="F50" s="4"/>
      <c r="G50" s="4"/>
      <c r="H50" s="4"/>
    </row>
    <row r="51" s="14" customFormat="true" x14ac:dyDescent="0.3">
      <c r="A51" s="98" t="s">
        <v>708</v>
      </c>
      <c r="B51" s="98" t="s">
        <v>708</v>
      </c>
      <c r="C51" s="4"/>
      <c r="D51" s="4"/>
      <c r="E51" s="4"/>
      <c r="F51" s="4"/>
      <c r="G51" s="4"/>
      <c r="H51" s="4"/>
    </row>
    <row r="52" s="14" customFormat="true" x14ac:dyDescent="0.3">
      <c r="A52" s="98" t="s">
        <v>708</v>
      </c>
      <c r="B52" s="98" t="s">
        <v>708</v>
      </c>
      <c r="C52" s="4"/>
      <c r="D52" s="4"/>
      <c r="E52" s="4"/>
      <c r="F52" s="4"/>
      <c r="G52" s="4"/>
      <c r="H52" s="4"/>
    </row>
    <row r="53" s="14" customFormat="true" x14ac:dyDescent="0.3">
      <c r="A53" s="98" t="s">
        <v>708</v>
      </c>
      <c r="B53" s="98" t="s">
        <v>708</v>
      </c>
      <c r="C53" s="4"/>
      <c r="D53" s="4"/>
      <c r="E53" s="4"/>
      <c r="F53" s="4"/>
      <c r="G53" s="4"/>
      <c r="H53" s="4"/>
    </row>
    <row r="54" s="14" customFormat="true" x14ac:dyDescent="0.3">
      <c r="A54" s="98" t="s">
        <v>708</v>
      </c>
      <c r="B54" s="98" t="s">
        <v>708</v>
      </c>
      <c r="C54" s="4"/>
      <c r="D54" s="4"/>
      <c r="E54" s="4"/>
      <c r="F54" s="4"/>
      <c r="G54" s="4"/>
      <c r="H54" s="4"/>
    </row>
    <row r="55" s="14" customFormat="true" x14ac:dyDescent="0.3">
      <c r="A55" s="98" t="s">
        <v>708</v>
      </c>
      <c r="B55" s="98" t="s">
        <v>708</v>
      </c>
      <c r="C55" s="4"/>
      <c r="D55" s="4"/>
      <c r="E55" s="4"/>
      <c r="F55" s="4"/>
      <c r="G55" s="4"/>
      <c r="H55" s="4"/>
    </row>
    <row r="56" s="14" customFormat="true" x14ac:dyDescent="0.3">
      <c r="A56" s="98" t="s">
        <v>708</v>
      </c>
      <c r="B56" s="98" t="s">
        <v>708</v>
      </c>
      <c r="C56" s="4"/>
      <c r="D56" s="4"/>
      <c r="E56" s="4"/>
      <c r="F56" s="4"/>
      <c r="G56" s="4"/>
      <c r="H56" s="4"/>
    </row>
    <row r="57" s="14" customFormat="true" x14ac:dyDescent="0.3">
      <c r="A57" s="98" t="s">
        <v>708</v>
      </c>
      <c r="B57" s="98" t="s">
        <v>708</v>
      </c>
      <c r="C57" s="4"/>
      <c r="D57" s="4"/>
      <c r="E57" s="4"/>
      <c r="F57" s="4"/>
      <c r="G57" s="4"/>
      <c r="H57" s="4"/>
    </row>
    <row r="58" s="14" customFormat="true" x14ac:dyDescent="0.3">
      <c r="A58" s="98" t="s">
        <v>708</v>
      </c>
      <c r="B58" s="98" t="s">
        <v>708</v>
      </c>
      <c r="C58" s="4"/>
      <c r="D58" s="4"/>
      <c r="E58" s="4"/>
      <c r="F58" s="4"/>
      <c r="G58" s="4"/>
      <c r="H58" s="4"/>
    </row>
    <row r="59" s="14" customFormat="true" x14ac:dyDescent="0.3">
      <c r="A59" s="98" t="s">
        <v>708</v>
      </c>
      <c r="B59" s="98" t="s">
        <v>708</v>
      </c>
      <c r="C59" s="4"/>
      <c r="D59" s="4"/>
      <c r="E59" s="4"/>
      <c r="F59" s="4"/>
      <c r="G59" s="4"/>
      <c r="H59" s="4"/>
    </row>
    <row r="60" s="14" customFormat="true" x14ac:dyDescent="0.3">
      <c r="A60" s="98" t="s">
        <v>708</v>
      </c>
      <c r="B60" s="98" t="s">
        <v>708</v>
      </c>
      <c r="C60" s="4"/>
      <c r="D60" s="4"/>
      <c r="E60" s="4"/>
      <c r="F60" s="4"/>
      <c r="G60" s="4"/>
      <c r="H60" s="4"/>
    </row>
    <row r="61" s="14" customFormat="true" x14ac:dyDescent="0.3">
      <c r="A61" s="98" t="s">
        <v>708</v>
      </c>
      <c r="B61" s="98" t="s">
        <v>708</v>
      </c>
      <c r="C61" s="4"/>
      <c r="D61" s="4"/>
      <c r="E61" s="4"/>
      <c r="F61" s="4"/>
      <c r="G61" s="4"/>
      <c r="H61" s="4"/>
    </row>
    <row r="62" s="14" customFormat="true" x14ac:dyDescent="0.3">
      <c r="A62" s="98" t="s">
        <v>708</v>
      </c>
      <c r="B62" s="98" t="s">
        <v>708</v>
      </c>
      <c r="C62" s="4"/>
      <c r="D62" s="4"/>
      <c r="E62" s="4"/>
      <c r="F62" s="4"/>
      <c r="G62" s="4"/>
      <c r="H62" s="4"/>
    </row>
    <row r="63" s="14" customFormat="true" x14ac:dyDescent="0.3">
      <c r="A63" s="98" t="s">
        <v>708</v>
      </c>
      <c r="B63" s="98" t="s">
        <v>708</v>
      </c>
      <c r="C63" s="4"/>
      <c r="D63" s="4"/>
      <c r="E63" s="4"/>
      <c r="F63" s="4"/>
      <c r="G63" s="4"/>
      <c r="H63" s="4"/>
    </row>
    <row r="64" s="14" customFormat="true" x14ac:dyDescent="0.3">
      <c r="A64" s="98" t="s">
        <v>708</v>
      </c>
      <c r="B64" s="98" t="s">
        <v>708</v>
      </c>
      <c r="C64" s="4"/>
      <c r="D64" s="4"/>
      <c r="E64" s="4"/>
      <c r="F64" s="4"/>
      <c r="G64" s="4"/>
      <c r="H64" s="4"/>
    </row>
    <row r="65" s="14" customFormat="true" x14ac:dyDescent="0.3">
      <c r="A65" s="98" t="s">
        <v>708</v>
      </c>
      <c r="B65" s="98" t="s">
        <v>708</v>
      </c>
      <c r="C65" s="4"/>
      <c r="D65" s="4"/>
      <c r="E65" s="4"/>
      <c r="F65" s="4"/>
      <c r="G65" s="4"/>
      <c r="H65" s="4"/>
    </row>
    <row r="66" s="14" customFormat="true" x14ac:dyDescent="0.3">
      <c r="A66" s="98" t="s">
        <v>708</v>
      </c>
      <c r="B66" s="98" t="s">
        <v>708</v>
      </c>
      <c r="C66" s="4"/>
      <c r="D66" s="4"/>
      <c r="E66" s="4"/>
      <c r="F66" s="4"/>
      <c r="G66" s="4"/>
      <c r="H66" s="4"/>
    </row>
    <row r="67" s="14" customFormat="true" x14ac:dyDescent="0.3">
      <c r="A67" s="98" t="s">
        <v>708</v>
      </c>
      <c r="B67" s="98" t="s">
        <v>708</v>
      </c>
      <c r="C67" s="4"/>
      <c r="D67" s="4"/>
      <c r="E67" s="4"/>
      <c r="F67" s="4"/>
      <c r="G67" s="4"/>
      <c r="H67" s="4"/>
    </row>
    <row r="68" s="14" customFormat="true" x14ac:dyDescent="0.3">
      <c r="A68" s="98" t="s">
        <v>708</v>
      </c>
      <c r="B68" s="98" t="s">
        <v>708</v>
      </c>
      <c r="C68" s="4"/>
      <c r="D68" s="4"/>
      <c r="E68" s="4"/>
      <c r="F68" s="4"/>
      <c r="G68" s="4"/>
      <c r="H68" s="4"/>
    </row>
    <row r="69" s="14" customFormat="true" x14ac:dyDescent="0.3">
      <c r="A69" s="98" t="s">
        <v>708</v>
      </c>
      <c r="B69" s="98" t="s">
        <v>708</v>
      </c>
      <c r="C69" s="4"/>
      <c r="D69" s="4"/>
      <c r="E69" s="4"/>
      <c r="F69" s="4"/>
      <c r="G69" s="4"/>
      <c r="H69" s="4"/>
    </row>
    <row r="70" s="14" customFormat="true" x14ac:dyDescent="0.3">
      <c r="A70" s="98" t="s">
        <v>708</v>
      </c>
      <c r="B70" s="98" t="s">
        <v>708</v>
      </c>
      <c r="C70" s="4"/>
      <c r="D70" s="4"/>
      <c r="E70" s="4"/>
      <c r="F70" s="4"/>
      <c r="G70" s="4"/>
      <c r="H70" s="4"/>
    </row>
    <row r="71" s="14" customFormat="true" x14ac:dyDescent="0.3">
      <c r="A71" s="98" t="s">
        <v>708</v>
      </c>
      <c r="B71" s="98" t="s">
        <v>708</v>
      </c>
      <c r="C71" s="4"/>
      <c r="D71" s="4"/>
      <c r="E71" s="4"/>
      <c r="F71" s="4"/>
      <c r="G71" s="4"/>
      <c r="H71" s="4"/>
    </row>
    <row r="72" s="14" customFormat="true" x14ac:dyDescent="0.3">
      <c r="A72" s="98" t="s">
        <v>708</v>
      </c>
      <c r="B72" s="98" t="s">
        <v>708</v>
      </c>
      <c r="C72" s="4"/>
      <c r="D72" s="4"/>
      <c r="E72" s="4"/>
      <c r="F72" s="4"/>
      <c r="G72" s="4"/>
      <c r="H72" s="4"/>
    </row>
    <row r="73" s="14" customFormat="true" x14ac:dyDescent="0.3">
      <c r="A73" s="98" t="s">
        <v>708</v>
      </c>
      <c r="B73" s="98" t="s">
        <v>708</v>
      </c>
      <c r="C73" s="4"/>
      <c r="D73" s="4"/>
      <c r="E73" s="4"/>
      <c r="F73" s="4"/>
      <c r="G73" s="4"/>
      <c r="H73" s="4"/>
    </row>
    <row r="74" s="14" customFormat="true" x14ac:dyDescent="0.3">
      <c r="A74" s="98" t="s">
        <v>708</v>
      </c>
      <c r="B74" s="98" t="s">
        <v>708</v>
      </c>
      <c r="C74" s="4"/>
      <c r="D74" s="4"/>
      <c r="E74" s="4"/>
      <c r="F74" s="4"/>
      <c r="G74" s="4"/>
      <c r="H74" s="4"/>
    </row>
    <row r="75" s="14" customFormat="true" x14ac:dyDescent="0.3">
      <c r="A75" s="98" t="s">
        <v>708</v>
      </c>
      <c r="B75" s="98" t="s">
        <v>708</v>
      </c>
      <c r="C75" s="4"/>
      <c r="D75" s="4"/>
      <c r="E75" s="4"/>
      <c r="F75" s="4"/>
      <c r="G75" s="4"/>
      <c r="H75" s="4"/>
    </row>
    <row r="76" s="14" customFormat="true" x14ac:dyDescent="0.3">
      <c r="A76" s="98" t="s">
        <v>708</v>
      </c>
      <c r="B76" s="98" t="s">
        <v>708</v>
      </c>
      <c r="C76" s="4"/>
      <c r="D76" s="4"/>
      <c r="E76" s="4"/>
      <c r="F76" s="4"/>
      <c r="G76" s="4"/>
      <c r="H76" s="4"/>
    </row>
    <row r="77" s="14" customFormat="true" x14ac:dyDescent="0.3">
      <c r="A77" s="98" t="s">
        <v>708</v>
      </c>
      <c r="B77" s="98" t="s">
        <v>708</v>
      </c>
      <c r="C77" s="4"/>
      <c r="D77" s="4"/>
      <c r="E77" s="4"/>
      <c r="F77" s="4"/>
      <c r="G77" s="4"/>
      <c r="H77" s="4"/>
    </row>
    <row r="78" s="14" customFormat="true" x14ac:dyDescent="0.3">
      <c r="A78" s="98" t="s">
        <v>708</v>
      </c>
      <c r="B78" s="98" t="s">
        <v>708</v>
      </c>
      <c r="C78" s="4"/>
      <c r="D78" s="4"/>
      <c r="E78" s="4"/>
      <c r="F78" s="4"/>
      <c r="G78" s="4"/>
      <c r="H78" s="4"/>
    </row>
    <row r="79" s="14" customFormat="true" x14ac:dyDescent="0.3">
      <c r="A79" s="98" t="s">
        <v>708</v>
      </c>
      <c r="B79" s="98" t="s">
        <v>708</v>
      </c>
      <c r="C79" s="4"/>
      <c r="D79" s="4"/>
      <c r="E79" s="4"/>
      <c r="F79" s="4"/>
      <c r="G79" s="4"/>
      <c r="H79" s="4"/>
    </row>
    <row r="80" s="14" customFormat="true" x14ac:dyDescent="0.3">
      <c r="A80" s="98" t="s">
        <v>708</v>
      </c>
      <c r="B80" s="98" t="s">
        <v>708</v>
      </c>
      <c r="C80" s="4"/>
      <c r="D80" s="4"/>
      <c r="E80" s="4"/>
      <c r="F80" s="4"/>
      <c r="G80" s="4"/>
      <c r="H80" s="4"/>
    </row>
    <row r="81" s="14" customFormat="true" x14ac:dyDescent="0.3">
      <c r="A81" s="98" t="s">
        <v>708</v>
      </c>
      <c r="B81" s="98" t="s">
        <v>708</v>
      </c>
      <c r="C81" s="4"/>
      <c r="D81" s="4"/>
      <c r="E81" s="4"/>
      <c r="F81" s="4"/>
      <c r="G81" s="4"/>
      <c r="H81" s="4"/>
    </row>
    <row r="82" s="14" customFormat="true" x14ac:dyDescent="0.3">
      <c r="A82" s="98" t="s">
        <v>708</v>
      </c>
      <c r="B82" s="98" t="s">
        <v>708</v>
      </c>
      <c r="C82" s="4"/>
      <c r="D82" s="4"/>
      <c r="E82" s="4"/>
      <c r="F82" s="4"/>
      <c r="G82" s="4"/>
      <c r="H82" s="4"/>
    </row>
    <row r="83" s="14" customFormat="true" x14ac:dyDescent="0.3">
      <c r="A83" s="98" t="s">
        <v>708</v>
      </c>
      <c r="B83" s="98" t="s">
        <v>708</v>
      </c>
      <c r="C83" s="4"/>
      <c r="D83" s="4"/>
      <c r="E83" s="4"/>
      <c r="F83" s="4"/>
      <c r="G83" s="4"/>
      <c r="H83" s="4"/>
    </row>
    <row r="84" s="14" customFormat="true" x14ac:dyDescent="0.3">
      <c r="A84" s="98" t="s">
        <v>708</v>
      </c>
      <c r="B84" s="98" t="s">
        <v>708</v>
      </c>
      <c r="C84" s="4"/>
      <c r="D84" s="4"/>
      <c r="E84" s="4"/>
      <c r="F84" s="4"/>
      <c r="G84" s="4"/>
      <c r="H84" s="4"/>
    </row>
    <row r="85" s="14" customFormat="true" x14ac:dyDescent="0.3">
      <c r="A85" s="98" t="s">
        <v>708</v>
      </c>
      <c r="B85" s="98" t="s">
        <v>708</v>
      </c>
      <c r="C85" s="4"/>
      <c r="D85" s="4"/>
      <c r="E85" s="4"/>
      <c r="F85" s="4"/>
      <c r="G85" s="4"/>
      <c r="H85" s="4"/>
    </row>
    <row r="86" s="14" customFormat="true" x14ac:dyDescent="0.3">
      <c r="A86" s="98" t="s">
        <v>708</v>
      </c>
      <c r="B86" s="98" t="s">
        <v>708</v>
      </c>
      <c r="C86" s="4"/>
      <c r="D86" s="4"/>
      <c r="E86" s="4"/>
      <c r="F86" s="4"/>
      <c r="G86" s="4"/>
      <c r="H86" s="4"/>
    </row>
    <row r="87" s="14" customFormat="true" x14ac:dyDescent="0.3">
      <c r="A87" s="98" t="s">
        <v>708</v>
      </c>
      <c r="B87" s="98" t="s">
        <v>708</v>
      </c>
      <c r="C87" s="4"/>
      <c r="D87" s="4"/>
      <c r="E87" s="4"/>
      <c r="F87" s="4"/>
      <c r="G87" s="4"/>
      <c r="H87" s="4"/>
    </row>
    <row r="88" s="14" customFormat="true" x14ac:dyDescent="0.3">
      <c r="A88" s="98" t="s">
        <v>708</v>
      </c>
      <c r="B88" s="98" t="s">
        <v>708</v>
      </c>
      <c r="C88" s="4"/>
      <c r="D88" s="4"/>
      <c r="E88" s="4"/>
      <c r="F88" s="4"/>
      <c r="G88" s="4"/>
      <c r="H88" s="4"/>
    </row>
    <row r="89" s="14" customFormat="true" x14ac:dyDescent="0.3">
      <c r="A89" s="98" t="s">
        <v>708</v>
      </c>
      <c r="B89" s="98" t="s">
        <v>708</v>
      </c>
      <c r="C89" s="4"/>
      <c r="D89" s="4"/>
      <c r="E89" s="4"/>
      <c r="F89" s="4"/>
      <c r="G89" s="4"/>
      <c r="H89" s="4"/>
    </row>
    <row r="90" s="14" customFormat="true" x14ac:dyDescent="0.3">
      <c r="A90" s="98" t="s">
        <v>708</v>
      </c>
      <c r="B90" s="98" t="s">
        <v>708</v>
      </c>
      <c r="C90" s="4"/>
      <c r="D90" s="4"/>
      <c r="E90" s="4"/>
      <c r="F90" s="4"/>
      <c r="G90" s="4"/>
      <c r="H90" s="4"/>
    </row>
    <row r="91" s="14" customFormat="true" x14ac:dyDescent="0.3">
      <c r="A91" s="98" t="s">
        <v>708</v>
      </c>
      <c r="B91" s="98" t="s">
        <v>708</v>
      </c>
      <c r="C91" s="4"/>
      <c r="D91" s="4"/>
      <c r="E91" s="4"/>
      <c r="F91" s="4"/>
      <c r="G91" s="4"/>
      <c r="H91" s="4"/>
    </row>
    <row r="92" s="14" customFormat="true" x14ac:dyDescent="0.3">
      <c r="A92" s="98" t="s">
        <v>708</v>
      </c>
      <c r="B92" s="98" t="s">
        <v>708</v>
      </c>
      <c r="C92" s="4"/>
      <c r="D92" s="4"/>
      <c r="E92" s="4"/>
      <c r="F92" s="4"/>
      <c r="G92" s="4"/>
      <c r="H92" s="4"/>
    </row>
    <row r="93" s="14" customFormat="true" x14ac:dyDescent="0.3">
      <c r="A93" s="98" t="s">
        <v>708</v>
      </c>
      <c r="B93" s="98" t="s">
        <v>708</v>
      </c>
      <c r="C93" s="4"/>
      <c r="D93" s="4"/>
      <c r="E93" s="4"/>
      <c r="F93" s="4"/>
      <c r="G93" s="4"/>
      <c r="H93" s="4"/>
    </row>
    <row r="94" s="14" customFormat="true" x14ac:dyDescent="0.3">
      <c r="A94" s="98" t="s">
        <v>708</v>
      </c>
      <c r="B94" s="98" t="s">
        <v>708</v>
      </c>
      <c r="C94" s="4"/>
      <c r="D94" s="4"/>
      <c r="E94" s="4"/>
      <c r="F94" s="4"/>
      <c r="G94" s="4"/>
      <c r="H94" s="4"/>
    </row>
    <row r="95" s="14" customFormat="true" x14ac:dyDescent="0.3">
      <c r="A95" s="98" t="s">
        <v>708</v>
      </c>
      <c r="B95" s="98" t="s">
        <v>708</v>
      </c>
      <c r="C95" s="4"/>
      <c r="D95" s="4"/>
      <c r="E95" s="4"/>
      <c r="F95" s="4"/>
      <c r="G95" s="4"/>
      <c r="H95" s="4"/>
    </row>
    <row r="96" s="14" customFormat="true" x14ac:dyDescent="0.3">
      <c r="A96" s="98" t="s">
        <v>708</v>
      </c>
      <c r="B96" s="98" t="s">
        <v>708</v>
      </c>
      <c r="C96" s="4"/>
      <c r="D96" s="4"/>
      <c r="E96" s="4"/>
      <c r="F96" s="4"/>
      <c r="G96" s="4"/>
      <c r="H96" s="4"/>
    </row>
    <row r="97" s="14" customFormat="true" x14ac:dyDescent="0.3">
      <c r="A97" s="98" t="s">
        <v>708</v>
      </c>
      <c r="B97" s="98" t="s">
        <v>708</v>
      </c>
      <c r="C97" s="4"/>
      <c r="D97" s="4"/>
      <c r="E97" s="4"/>
      <c r="F97" s="4"/>
      <c r="G97" s="4"/>
      <c r="H97" s="4"/>
    </row>
    <row r="98" s="14" customFormat="true" x14ac:dyDescent="0.3">
      <c r="A98" s="98" t="s">
        <v>708</v>
      </c>
      <c r="B98" s="98" t="s">
        <v>708</v>
      </c>
      <c r="C98" s="4"/>
      <c r="D98" s="4"/>
      <c r="E98" s="4"/>
      <c r="F98" s="4"/>
      <c r="G98" s="4"/>
      <c r="H98" s="4"/>
    </row>
    <row r="99" s="14" customFormat="true" x14ac:dyDescent="0.3">
      <c r="A99" s="98" t="s">
        <v>708</v>
      </c>
      <c r="B99" s="98" t="s">
        <v>708</v>
      </c>
      <c r="C99" s="4"/>
      <c r="D99" s="4"/>
      <c r="E99" s="4"/>
      <c r="F99" s="4"/>
      <c r="G99" s="4"/>
      <c r="H99" s="4"/>
    </row>
    <row r="100" s="14" customFormat="true" x14ac:dyDescent="0.3">
      <c r="A100" s="98" t="s">
        <v>708</v>
      </c>
      <c r="B100" s="98" t="s">
        <v>708</v>
      </c>
      <c r="C100" s="4"/>
      <c r="D100" s="4"/>
      <c r="E100" s="4"/>
      <c r="F100" s="4"/>
      <c r="G100" s="4"/>
      <c r="H100" s="4"/>
    </row>
    <row r="101" s="14" customFormat="true" x14ac:dyDescent="0.3">
      <c r="A101" s="98" t="s">
        <v>708</v>
      </c>
      <c r="B101" s="98" t="s">
        <v>708</v>
      </c>
      <c r="C101" s="4"/>
      <c r="D101" s="4"/>
      <c r="E101" s="4"/>
      <c r="F101" s="4"/>
      <c r="G101" s="4"/>
      <c r="H101" s="4"/>
    </row>
    <row r="102" s="14" customFormat="true" x14ac:dyDescent="0.3">
      <c r="A102" s="98" t="s">
        <v>708</v>
      </c>
      <c r="B102" s="98" t="s">
        <v>708</v>
      </c>
      <c r="C102" s="4"/>
      <c r="D102" s="4"/>
      <c r="E102" s="4"/>
      <c r="F102" s="4"/>
      <c r="G102" s="4"/>
      <c r="H102" s="4"/>
    </row>
    <row r="103" s="14" customFormat="true" x14ac:dyDescent="0.3">
      <c r="A103" s="98" t="s">
        <v>708</v>
      </c>
      <c r="B103" s="98" t="s">
        <v>708</v>
      </c>
      <c r="C103" s="4"/>
      <c r="D103" s="4"/>
      <c r="E103" s="4"/>
      <c r="F103" s="4"/>
      <c r="G103" s="4"/>
      <c r="H103" s="4"/>
    </row>
    <row r="104" s="14" customFormat="true" x14ac:dyDescent="0.3">
      <c r="A104" s="98" t="s">
        <v>708</v>
      </c>
      <c r="B104" s="98" t="s">
        <v>708</v>
      </c>
      <c r="C104" s="4"/>
      <c r="D104" s="4"/>
      <c r="E104" s="4"/>
      <c r="F104" s="4"/>
      <c r="G104" s="4"/>
      <c r="H104" s="4"/>
    </row>
    <row r="105" s="14" customFormat="true" x14ac:dyDescent="0.3">
      <c r="A105" s="98" t="s">
        <v>708</v>
      </c>
      <c r="B105" s="98" t="s">
        <v>708</v>
      </c>
      <c r="C105" s="4"/>
      <c r="D105" s="4"/>
      <c r="E105" s="4"/>
      <c r="F105" s="4"/>
      <c r="G105" s="4"/>
      <c r="H105" s="4"/>
    </row>
    <row r="106" s="14" customFormat="true" x14ac:dyDescent="0.3">
      <c r="A106" s="98" t="s">
        <v>708</v>
      </c>
      <c r="B106" s="98" t="s">
        <v>708</v>
      </c>
      <c r="C106" s="4"/>
      <c r="D106" s="4"/>
      <c r="E106" s="4"/>
      <c r="F106" s="4"/>
      <c r="G106" s="4"/>
      <c r="H106" s="4"/>
    </row>
    <row r="107" s="14" customFormat="true" x14ac:dyDescent="0.3">
      <c r="A107" s="98" t="s">
        <v>708</v>
      </c>
      <c r="B107" s="98" t="s">
        <v>708</v>
      </c>
      <c r="C107" s="4"/>
      <c r="D107" s="4"/>
      <c r="E107" s="4"/>
      <c r="F107" s="4"/>
      <c r="G107" s="4"/>
      <c r="H107" s="4"/>
    </row>
    <row r="108" s="14" customFormat="true" x14ac:dyDescent="0.3">
      <c r="A108" s="98" t="s">
        <v>708</v>
      </c>
      <c r="B108" s="98" t="s">
        <v>708</v>
      </c>
      <c r="C108" s="4"/>
      <c r="D108" s="4"/>
      <c r="E108" s="4"/>
      <c r="F108" s="4"/>
      <c r="G108" s="4"/>
      <c r="H108" s="4"/>
    </row>
    <row r="109" s="14" customFormat="true" x14ac:dyDescent="0.3">
      <c r="A109" s="98" t="s">
        <v>708</v>
      </c>
      <c r="B109" s="98" t="s">
        <v>708</v>
      </c>
      <c r="C109" s="4"/>
      <c r="D109" s="4"/>
      <c r="E109" s="4"/>
      <c r="F109" s="4"/>
      <c r="G109" s="4"/>
      <c r="H109" s="4"/>
    </row>
    <row r="110" s="14" customFormat="true" x14ac:dyDescent="0.3">
      <c r="A110" s="98" t="s">
        <v>708</v>
      </c>
      <c r="B110" s="98" t="s">
        <v>708</v>
      </c>
      <c r="C110" s="4"/>
      <c r="D110" s="4"/>
      <c r="E110" s="4"/>
      <c r="F110" s="4"/>
      <c r="G110" s="4"/>
      <c r="H110" s="4"/>
    </row>
    <row r="111" s="14" customFormat="true" x14ac:dyDescent="0.3">
      <c r="A111" s="98" t="s">
        <v>708</v>
      </c>
      <c r="B111" s="98" t="s">
        <v>708</v>
      </c>
      <c r="C111" s="4"/>
      <c r="D111" s="4"/>
      <c r="E111" s="4"/>
      <c r="F111" s="4"/>
      <c r="G111" s="4"/>
      <c r="H111" s="4"/>
    </row>
    <row r="112" s="14" customFormat="true" x14ac:dyDescent="0.3">
      <c r="A112" s="98" t="s">
        <v>708</v>
      </c>
      <c r="B112" s="98" t="s">
        <v>708</v>
      </c>
      <c r="C112" s="4"/>
      <c r="D112" s="4"/>
      <c r="E112" s="4"/>
      <c r="F112" s="4"/>
      <c r="G112" s="4"/>
      <c r="H112" s="4"/>
    </row>
    <row r="113" s="14" customFormat="true" x14ac:dyDescent="0.3">
      <c r="A113" s="98" t="s">
        <v>708</v>
      </c>
      <c r="B113" s="98" t="s">
        <v>708</v>
      </c>
      <c r="C113" s="4"/>
      <c r="D113" s="4"/>
      <c r="E113" s="4"/>
      <c r="F113" s="4"/>
      <c r="G113" s="4"/>
      <c r="H113" s="4"/>
    </row>
    <row r="114" s="14" customFormat="true" x14ac:dyDescent="0.3">
      <c r="A114" s="98" t="s">
        <v>708</v>
      </c>
      <c r="B114" s="98" t="s">
        <v>708</v>
      </c>
      <c r="C114" s="4"/>
      <c r="D114" s="4"/>
      <c r="E114" s="4"/>
      <c r="F114" s="4"/>
      <c r="G114" s="4"/>
      <c r="H114" s="4"/>
    </row>
    <row r="115" s="14" customFormat="true" x14ac:dyDescent="0.3">
      <c r="A115" s="98" t="s">
        <v>708</v>
      </c>
      <c r="B115" s="98" t="s">
        <v>708</v>
      </c>
      <c r="C115" s="4"/>
      <c r="D115" s="4"/>
      <c r="E115" s="4"/>
      <c r="F115" s="4"/>
      <c r="G115" s="4"/>
      <c r="H115" s="4"/>
    </row>
    <row r="116" s="14" customFormat="true" x14ac:dyDescent="0.3">
      <c r="A116" s="98" t="s">
        <v>708</v>
      </c>
      <c r="B116" s="98" t="s">
        <v>708</v>
      </c>
      <c r="C116" s="4"/>
      <c r="D116" s="4"/>
      <c r="E116" s="4"/>
      <c r="F116" s="4"/>
      <c r="G116" s="4"/>
      <c r="H116" s="4"/>
    </row>
    <row r="117" s="14" customFormat="true" x14ac:dyDescent="0.3">
      <c r="A117" s="98" t="s">
        <v>708</v>
      </c>
      <c r="B117" s="98" t="s">
        <v>708</v>
      </c>
      <c r="C117" s="4"/>
      <c r="D117" s="4"/>
      <c r="E117" s="4"/>
      <c r="F117" s="4"/>
      <c r="G117" s="4"/>
      <c r="H117" s="4"/>
    </row>
    <row r="118" s="14" customFormat="true" x14ac:dyDescent="0.3">
      <c r="A118" s="98" t="s">
        <v>708</v>
      </c>
      <c r="B118" s="98" t="s">
        <v>708</v>
      </c>
      <c r="C118" s="4"/>
      <c r="D118" s="4"/>
      <c r="E118" s="4"/>
      <c r="F118" s="4"/>
      <c r="G118" s="4"/>
      <c r="H118" s="4"/>
    </row>
    <row r="119" s="14" customFormat="true" x14ac:dyDescent="0.3">
      <c r="A119" s="98" t="s">
        <v>708</v>
      </c>
      <c r="B119" s="98" t="s">
        <v>708</v>
      </c>
      <c r="C119" s="4"/>
      <c r="D119" s="4"/>
      <c r="E119" s="4"/>
      <c r="F119" s="4"/>
      <c r="G119" s="4"/>
      <c r="H119" s="4"/>
    </row>
    <row r="120" s="14" customFormat="true" x14ac:dyDescent="0.3">
      <c r="A120" s="98" t="s">
        <v>708</v>
      </c>
      <c r="B120" s="98" t="s">
        <v>708</v>
      </c>
      <c r="C120" s="4"/>
      <c r="D120" s="4"/>
      <c r="E120" s="4"/>
      <c r="F120" s="4"/>
      <c r="G120" s="4"/>
      <c r="H120" s="4"/>
    </row>
    <row r="121" s="14" customFormat="true" x14ac:dyDescent="0.3">
      <c r="A121" s="98" t="s">
        <v>708</v>
      </c>
      <c r="B121" s="98" t="s">
        <v>708</v>
      </c>
      <c r="C121" s="4"/>
      <c r="D121" s="4"/>
      <c r="E121" s="4"/>
      <c r="F121" s="4"/>
      <c r="G121" s="4"/>
      <c r="H121" s="4"/>
    </row>
    <row r="122" s="14" customFormat="true" x14ac:dyDescent="0.3">
      <c r="A122" s="98" t="s">
        <v>708</v>
      </c>
      <c r="B122" s="98" t="s">
        <v>708</v>
      </c>
      <c r="C122" s="4"/>
      <c r="D122" s="4"/>
      <c r="E122" s="4"/>
      <c r="F122" s="4"/>
      <c r="G122" s="4"/>
      <c r="H122" s="4"/>
    </row>
    <row r="123" s="14" customFormat="true" x14ac:dyDescent="0.3">
      <c r="A123" s="98" t="s">
        <v>708</v>
      </c>
      <c r="B123" s="98" t="s">
        <v>708</v>
      </c>
      <c r="C123" s="4"/>
      <c r="D123" s="4"/>
      <c r="E123" s="4"/>
      <c r="F123" s="4"/>
      <c r="G123" s="4"/>
      <c r="H123" s="4"/>
    </row>
    <row r="124" s="14" customFormat="true" x14ac:dyDescent="0.3">
      <c r="A124" s="98" t="s">
        <v>708</v>
      </c>
      <c r="B124" s="98" t="s">
        <v>708</v>
      </c>
      <c r="C124" s="4"/>
      <c r="D124" s="4"/>
      <c r="E124" s="4"/>
      <c r="F124" s="4"/>
      <c r="G124" s="4"/>
      <c r="H124" s="4"/>
    </row>
    <row r="125" s="14" customFormat="true" x14ac:dyDescent="0.3">
      <c r="A125" s="98" t="s">
        <v>708</v>
      </c>
      <c r="B125" s="98" t="s">
        <v>708</v>
      </c>
      <c r="C125" s="4"/>
      <c r="D125" s="4"/>
      <c r="E125" s="4"/>
      <c r="F125" s="4"/>
      <c r="G125" s="4"/>
      <c r="H125" s="4"/>
    </row>
    <row r="126" s="14" customFormat="true" x14ac:dyDescent="0.3">
      <c r="A126" s="98" t="s">
        <v>708</v>
      </c>
      <c r="B126" s="98" t="s">
        <v>708</v>
      </c>
      <c r="C126" s="4"/>
      <c r="D126" s="4"/>
      <c r="E126" s="4"/>
      <c r="F126" s="4"/>
      <c r="G126" s="4"/>
      <c r="H126" s="4"/>
    </row>
    <row r="127" s="14" customFormat="true" x14ac:dyDescent="0.3">
      <c r="A127" s="98" t="s">
        <v>708</v>
      </c>
      <c r="B127" s="98" t="s">
        <v>708</v>
      </c>
      <c r="C127" s="4"/>
      <c r="D127" s="4"/>
      <c r="E127" s="4"/>
      <c r="F127" s="4"/>
      <c r="G127" s="4"/>
      <c r="H127" s="4"/>
    </row>
    <row r="128" s="14" customFormat="true" x14ac:dyDescent="0.3">
      <c r="A128" s="98" t="s">
        <v>708</v>
      </c>
      <c r="B128" s="98" t="s">
        <v>708</v>
      </c>
      <c r="C128" s="4"/>
      <c r="D128" s="4"/>
      <c r="E128" s="4"/>
      <c r="F128" s="4"/>
      <c r="G128" s="4"/>
      <c r="H128" s="4"/>
    </row>
    <row r="129" s="14" customFormat="true" x14ac:dyDescent="0.3">
      <c r="A129" s="98" t="s">
        <v>708</v>
      </c>
      <c r="B129" s="98" t="s">
        <v>708</v>
      </c>
      <c r="C129" s="4"/>
      <c r="D129" s="4"/>
      <c r="E129" s="4"/>
      <c r="F129" s="4"/>
      <c r="G129" s="4"/>
      <c r="H129" s="4"/>
    </row>
    <row r="130" s="14" customFormat="true" x14ac:dyDescent="0.3">
      <c r="A130" s="98" t="s">
        <v>708</v>
      </c>
      <c r="B130" s="98" t="s">
        <v>708</v>
      </c>
      <c r="C130" s="4"/>
      <c r="D130" s="4"/>
      <c r="E130" s="4"/>
      <c r="F130" s="4"/>
      <c r="G130" s="4"/>
      <c r="H130" s="4"/>
    </row>
    <row r="131" s="14" customFormat="true" x14ac:dyDescent="0.3">
      <c r="A131" s="98"/>
      <c r="B131" s="98"/>
      <c r="C131" s="99"/>
      <c r="D131" s="99"/>
      <c r="E131" s="99"/>
      <c r="F131" s="99"/>
      <c r="G131" s="99"/>
      <c r="H131" s="99"/>
    </row>
    <row r="132" s="14" customFormat="true" x14ac:dyDescent="0.3">
      <c r="A132" s="98"/>
      <c r="B132" s="98"/>
      <c r="C132" s="99"/>
      <c r="D132" s="99"/>
      <c r="E132" s="99"/>
      <c r="F132" s="99"/>
      <c r="G132" s="99"/>
      <c r="H132" s="99"/>
    </row>
    <row r="133" s="14" customFormat="true" x14ac:dyDescent="0.3">
      <c r="A133" s="98"/>
      <c r="B133" s="98"/>
      <c r="C133" s="99"/>
      <c r="D133" s="99"/>
      <c r="E133" s="99"/>
      <c r="F133" s="99"/>
      <c r="G133" s="99"/>
      <c r="H133" s="99"/>
    </row>
    <row r="134" s="14" customFormat="true" x14ac:dyDescent="0.3">
      <c r="A134" s="98"/>
      <c r="B134" s="98"/>
      <c r="C134" s="99"/>
      <c r="D134" s="99"/>
      <c r="E134" s="99"/>
      <c r="F134" s="99"/>
      <c r="G134" s="99"/>
      <c r="H134" s="99"/>
    </row>
    <row r="135" s="14" customFormat="true" x14ac:dyDescent="0.3">
      <c r="A135" s="98"/>
      <c r="B135" s="98"/>
      <c r="C135" s="99"/>
      <c r="D135" s="99"/>
      <c r="E135" s="99"/>
      <c r="F135" s="99"/>
      <c r="G135" s="99"/>
      <c r="H135" s="99"/>
    </row>
    <row r="136" s="14" customFormat="true" x14ac:dyDescent="0.3">
      <c r="A136" s="98"/>
      <c r="B136" s="98"/>
      <c r="C136" s="99"/>
      <c r="D136" s="99"/>
      <c r="E136" s="99"/>
      <c r="F136" s="99"/>
      <c r="G136" s="99"/>
      <c r="H136" s="99"/>
    </row>
    <row r="137" s="14" customFormat="true" x14ac:dyDescent="0.3">
      <c r="A137" s="98"/>
      <c r="B137" s="98"/>
      <c r="C137" s="99"/>
      <c r="D137" s="99"/>
      <c r="E137" s="99"/>
      <c r="F137" s="99"/>
      <c r="G137" s="99"/>
      <c r="H137" s="99"/>
    </row>
    <row r="138" s="14" customFormat="true" x14ac:dyDescent="0.3">
      <c r="A138" s="98"/>
      <c r="B138" s="98"/>
      <c r="C138" s="99"/>
      <c r="D138" s="99"/>
      <c r="E138" s="99"/>
      <c r="F138" s="99"/>
      <c r="G138" s="99"/>
      <c r="H138" s="99"/>
    </row>
    <row r="139" s="14" customFormat="true" x14ac:dyDescent="0.3">
      <c r="A139" s="98"/>
      <c r="B139" s="98"/>
      <c r="C139" s="99"/>
      <c r="D139" s="99"/>
      <c r="E139" s="99"/>
      <c r="F139" s="99"/>
      <c r="G139" s="99"/>
      <c r="H139" s="99"/>
    </row>
    <row r="140" s="14" customFormat="true" x14ac:dyDescent="0.3">
      <c r="A140" s="98"/>
      <c r="B140" s="98"/>
      <c r="C140" s="99"/>
      <c r="D140" s="99"/>
      <c r="E140" s="99"/>
      <c r="F140" s="99"/>
      <c r="G140" s="99"/>
      <c r="H140" s="99"/>
    </row>
    <row r="141" s="14" customFormat="true" x14ac:dyDescent="0.3">
      <c r="A141" s="98"/>
      <c r="B141" s="98"/>
      <c r="C141" s="99"/>
      <c r="D141" s="99"/>
      <c r="E141" s="99"/>
      <c r="F141" s="99"/>
      <c r="G141" s="99"/>
      <c r="H141" s="99"/>
    </row>
    <row r="142" s="14" customFormat="true" x14ac:dyDescent="0.3">
      <c r="A142" s="98"/>
      <c r="B142" s="98"/>
      <c r="C142" s="99"/>
      <c r="D142" s="99"/>
      <c r="E142" s="99"/>
      <c r="F142" s="99"/>
      <c r="G142" s="99"/>
      <c r="H142" s="99"/>
    </row>
    <row r="143" s="14" customFormat="true" x14ac:dyDescent="0.3">
      <c r="A143" s="98"/>
      <c r="B143" s="98"/>
      <c r="C143" s="99"/>
      <c r="D143" s="99"/>
      <c r="E143" s="99"/>
      <c r="F143" s="99"/>
      <c r="G143" s="99"/>
      <c r="H143" s="99"/>
    </row>
    <row r="144" s="14" customFormat="true" x14ac:dyDescent="0.3">
      <c r="A144" s="98"/>
      <c r="B144" s="98"/>
      <c r="C144" s="99"/>
      <c r="D144" s="99"/>
      <c r="E144" s="99"/>
      <c r="F144" s="99"/>
      <c r="G144" s="99"/>
      <c r="H144" s="99"/>
    </row>
    <row r="145" s="14" customFormat="true" x14ac:dyDescent="0.3">
      <c r="A145" s="98"/>
      <c r="B145" s="98"/>
      <c r="C145" s="99"/>
      <c r="D145" s="99"/>
      <c r="E145" s="99"/>
      <c r="F145" s="99"/>
      <c r="G145" s="99"/>
      <c r="H145" s="99"/>
    </row>
    <row r="146" s="14" customFormat="true" x14ac:dyDescent="0.3">
      <c r="A146" s="98"/>
      <c r="B146" s="98"/>
      <c r="C146" s="99"/>
      <c r="D146" s="99"/>
      <c r="E146" s="99"/>
      <c r="F146" s="99"/>
      <c r="G146" s="99"/>
      <c r="H146" s="99"/>
    </row>
    <row r="147" s="14" customFormat="true" x14ac:dyDescent="0.3">
      <c r="A147" s="98"/>
      <c r="B147" s="98"/>
      <c r="C147" s="99"/>
      <c r="D147" s="99"/>
      <c r="E147" s="99"/>
      <c r="F147" s="99"/>
      <c r="G147" s="99"/>
      <c r="H147" s="99"/>
    </row>
    <row r="148" s="14" customFormat="true" x14ac:dyDescent="0.3">
      <c r="A148" s="98"/>
      <c r="B148" s="98"/>
      <c r="C148" s="99"/>
      <c r="D148" s="99"/>
      <c r="E148" s="99"/>
      <c r="F148" s="99"/>
      <c r="G148" s="99"/>
      <c r="H148" s="99"/>
    </row>
    <row r="149" s="14" customFormat="true" x14ac:dyDescent="0.3">
      <c r="A149" s="98"/>
      <c r="B149" s="98"/>
      <c r="C149" s="99"/>
      <c r="D149" s="99"/>
      <c r="E149" s="99"/>
      <c r="F149" s="99"/>
      <c r="G149" s="99"/>
      <c r="H149" s="99"/>
    </row>
    <row r="150" s="14" customFormat="true" x14ac:dyDescent="0.3">
      <c r="A150" s="98"/>
      <c r="B150" s="98"/>
      <c r="C150" s="99"/>
      <c r="D150" s="99"/>
      <c r="E150" s="99"/>
      <c r="F150" s="99"/>
      <c r="G150" s="99"/>
      <c r="H150" s="99"/>
    </row>
    <row r="151" s="14" customFormat="true" x14ac:dyDescent="0.3">
      <c r="A151" s="98"/>
      <c r="B151" s="98"/>
      <c r="C151" s="99"/>
      <c r="D151" s="99"/>
      <c r="E151" s="99"/>
      <c r="F151" s="99"/>
      <c r="G151" s="99"/>
      <c r="H151" s="99"/>
    </row>
    <row r="152" s="14" customFormat="true" x14ac:dyDescent="0.3">
      <c r="A152" s="98"/>
      <c r="B152" s="98"/>
      <c r="C152" s="99"/>
      <c r="D152" s="99"/>
      <c r="E152" s="99"/>
      <c r="F152" s="99"/>
      <c r="G152" s="99"/>
      <c r="H152" s="99"/>
    </row>
    <row r="153" s="14" customFormat="true" x14ac:dyDescent="0.3">
      <c r="A153" s="98"/>
      <c r="B153" s="98"/>
      <c r="C153" s="99"/>
      <c r="D153" s="99"/>
      <c r="E153" s="99"/>
      <c r="F153" s="99"/>
      <c r="G153" s="99"/>
      <c r="H153" s="99"/>
    </row>
    <row r="154" s="14" customFormat="true" x14ac:dyDescent="0.3">
      <c r="A154" s="98"/>
      <c r="B154" s="98"/>
      <c r="C154" s="99"/>
      <c r="D154" s="99"/>
      <c r="E154" s="99"/>
      <c r="F154" s="99"/>
      <c r="G154" s="99"/>
      <c r="H154" s="99"/>
    </row>
    <row r="155" s="14" customFormat="true" x14ac:dyDescent="0.3">
      <c r="A155" s="98"/>
      <c r="B155" s="98"/>
      <c r="C155" s="99"/>
      <c r="D155" s="99"/>
      <c r="E155" s="99"/>
      <c r="F155" s="99"/>
      <c r="G155" s="99"/>
      <c r="H155" s="99"/>
    </row>
    <row r="156" s="14" customFormat="true" x14ac:dyDescent="0.3">
      <c r="A156" s="98"/>
      <c r="B156" s="98"/>
      <c r="C156" s="99"/>
      <c r="D156" s="99"/>
      <c r="E156" s="99"/>
      <c r="F156" s="99"/>
      <c r="G156" s="99"/>
      <c r="H156" s="99"/>
    </row>
    <row r="157" s="14" customFormat="true" x14ac:dyDescent="0.3">
      <c r="A157" s="98"/>
      <c r="B157" s="98"/>
      <c r="C157" s="99"/>
      <c r="D157" s="99"/>
      <c r="E157" s="99"/>
      <c r="F157" s="99"/>
      <c r="G157" s="99"/>
      <c r="H157" s="99"/>
    </row>
    <row r="158" s="14" customFormat="true" x14ac:dyDescent="0.3">
      <c r="A158" s="98"/>
      <c r="B158" s="98"/>
      <c r="C158" s="99"/>
      <c r="D158" s="99"/>
      <c r="E158" s="99"/>
      <c r="F158" s="99"/>
      <c r="G158" s="99"/>
      <c r="H158" s="99"/>
    </row>
    <row r="159" s="14" customFormat="true" x14ac:dyDescent="0.3">
      <c r="A159" s="98"/>
      <c r="B159" s="98"/>
      <c r="C159" s="99"/>
      <c r="D159" s="99"/>
      <c r="E159" s="99"/>
      <c r="F159" s="99"/>
      <c r="G159" s="99"/>
      <c r="H159" s="99"/>
    </row>
    <row r="160" s="14" customFormat="true" x14ac:dyDescent="0.3">
      <c r="A160" s="98"/>
      <c r="B160" s="98"/>
      <c r="C160" s="99"/>
      <c r="D160" s="99"/>
      <c r="E160" s="99"/>
      <c r="F160" s="99"/>
      <c r="G160" s="99"/>
      <c r="H160" s="99"/>
    </row>
    <row r="161" s="14" customFormat="true" x14ac:dyDescent="0.3">
      <c r="A161" s="98"/>
      <c r="B161" s="98"/>
      <c r="C161" s="99"/>
      <c r="D161" s="99"/>
      <c r="E161" s="99"/>
      <c r="F161" s="99"/>
      <c r="G161" s="99"/>
      <c r="H161" s="99"/>
    </row>
    <row r="162" s="14" customFormat="true" x14ac:dyDescent="0.3">
      <c r="A162" s="98"/>
      <c r="B162" s="98"/>
      <c r="C162" s="99"/>
      <c r="D162" s="99"/>
      <c r="E162" s="99"/>
      <c r="F162" s="99"/>
      <c r="G162" s="99"/>
      <c r="H162" s="99"/>
    </row>
    <row r="163" s="14" customFormat="true" x14ac:dyDescent="0.3">
      <c r="A163" s="98"/>
      <c r="B163" s="98"/>
      <c r="C163" s="99"/>
      <c r="D163" s="99"/>
      <c r="E163" s="99"/>
      <c r="F163" s="99"/>
      <c r="G163" s="99"/>
      <c r="H163" s="99"/>
    </row>
    <row r="164" s="14" customFormat="true" x14ac:dyDescent="0.3">
      <c r="A164" s="98"/>
      <c r="B164" s="98"/>
      <c r="C164" s="99"/>
      <c r="D164" s="99"/>
      <c r="E164" s="99"/>
      <c r="F164" s="99"/>
      <c r="G164" s="99"/>
      <c r="H164" s="99"/>
    </row>
    <row r="165" s="14" customFormat="true" x14ac:dyDescent="0.3">
      <c r="A165" s="98"/>
      <c r="B165" s="98"/>
      <c r="C165" s="99"/>
      <c r="D165" s="99"/>
      <c r="E165" s="99"/>
      <c r="F165" s="99"/>
      <c r="G165" s="99"/>
      <c r="H165" s="99"/>
    </row>
    <row r="166" s="14" customFormat="true" x14ac:dyDescent="0.3">
      <c r="A166" s="98"/>
      <c r="B166" s="98"/>
      <c r="C166" s="99"/>
      <c r="D166" s="99"/>
      <c r="E166" s="99"/>
      <c r="F166" s="99"/>
      <c r="G166" s="99"/>
      <c r="H166" s="99"/>
    </row>
    <row r="167" s="14" customFormat="true" x14ac:dyDescent="0.3">
      <c r="A167" s="98"/>
      <c r="B167" s="98"/>
      <c r="C167" s="99"/>
      <c r="D167" s="99"/>
      <c r="E167" s="99"/>
      <c r="F167" s="99"/>
      <c r="G167" s="99"/>
      <c r="H167" s="99"/>
    </row>
    <row r="168" s="14" customFormat="true" x14ac:dyDescent="0.3">
      <c r="A168" s="98"/>
      <c r="B168" s="98"/>
      <c r="C168" s="99"/>
      <c r="D168" s="99"/>
      <c r="E168" s="99"/>
      <c r="F168" s="99"/>
      <c r="G168" s="99"/>
      <c r="H168" s="99"/>
    </row>
    <row r="169" s="14" customFormat="true" x14ac:dyDescent="0.3">
      <c r="A169" s="98"/>
      <c r="B169" s="98"/>
      <c r="C169" s="99"/>
      <c r="D169" s="99"/>
      <c r="E169" s="99"/>
      <c r="F169" s="99"/>
      <c r="G169" s="99"/>
      <c r="H169" s="99"/>
    </row>
    <row r="170" s="14" customFormat="true" x14ac:dyDescent="0.3">
      <c r="A170" s="98"/>
      <c r="B170" s="98"/>
      <c r="C170" s="99"/>
      <c r="D170" s="99"/>
      <c r="E170" s="99"/>
      <c r="F170" s="99"/>
      <c r="G170" s="99"/>
      <c r="H170" s="99"/>
    </row>
    <row r="171" s="14" customFormat="true" x14ac:dyDescent="0.3">
      <c r="A171" s="98"/>
      <c r="B171" s="98"/>
      <c r="C171" s="99"/>
      <c r="D171" s="99"/>
      <c r="E171" s="99"/>
      <c r="F171" s="99"/>
      <c r="G171" s="99"/>
      <c r="H171" s="99"/>
    </row>
    <row r="172" s="14" customFormat="true" x14ac:dyDescent="0.3">
      <c r="A172" s="98"/>
      <c r="B172" s="98"/>
      <c r="C172" s="99"/>
      <c r="D172" s="99"/>
      <c r="E172" s="99"/>
      <c r="F172" s="99"/>
      <c r="G172" s="99"/>
      <c r="H172" s="99"/>
    </row>
    <row r="173" s="14" customFormat="true" x14ac:dyDescent="0.3">
      <c r="A173" s="98"/>
      <c r="B173" s="98"/>
      <c r="C173" s="99"/>
      <c r="D173" s="99"/>
      <c r="E173" s="99"/>
      <c r="F173" s="99"/>
      <c r="G173" s="99"/>
      <c r="H173" s="99"/>
    </row>
    <row r="174" s="14" customFormat="true" x14ac:dyDescent="0.3">
      <c r="A174" s="98"/>
      <c r="B174" s="98"/>
      <c r="C174" s="99"/>
      <c r="D174" s="99"/>
      <c r="E174" s="99"/>
      <c r="F174" s="99"/>
      <c r="G174" s="99"/>
      <c r="H174" s="99"/>
    </row>
    <row r="175" s="14" customFormat="true" x14ac:dyDescent="0.3">
      <c r="A175" s="98"/>
      <c r="B175" s="98"/>
      <c r="C175" s="99"/>
      <c r="D175" s="99"/>
      <c r="E175" s="99"/>
      <c r="F175" s="99"/>
      <c r="G175" s="99"/>
      <c r="H175" s="99"/>
    </row>
    <row r="176" s="14" customFormat="true" x14ac:dyDescent="0.3">
      <c r="A176" s="98"/>
      <c r="B176" s="98"/>
      <c r="C176" s="99"/>
      <c r="D176" s="99"/>
      <c r="E176" s="99"/>
      <c r="F176" s="99"/>
      <c r="G176" s="99"/>
      <c r="H176" s="99"/>
    </row>
    <row r="177" s="14" customFormat="true" x14ac:dyDescent="0.3">
      <c r="A177" s="98"/>
      <c r="B177" s="98"/>
      <c r="C177" s="99"/>
      <c r="D177" s="99"/>
      <c r="E177" s="99"/>
      <c r="F177" s="99"/>
      <c r="G177" s="99"/>
      <c r="H177" s="99"/>
    </row>
    <row r="178" s="14" customFormat="true" x14ac:dyDescent="0.3">
      <c r="A178" s="98"/>
      <c r="B178" s="98"/>
      <c r="C178" s="99"/>
      <c r="D178" s="99"/>
      <c r="E178" s="99"/>
      <c r="F178" s="99"/>
      <c r="G178" s="99"/>
      <c r="H178" s="99"/>
    </row>
    <row r="179" s="14" customFormat="true" x14ac:dyDescent="0.3">
      <c r="A179" s="98"/>
      <c r="B179" s="98"/>
      <c r="C179" s="99"/>
      <c r="D179" s="99"/>
      <c r="E179" s="99"/>
      <c r="F179" s="99"/>
      <c r="G179" s="99"/>
      <c r="H179" s="99"/>
    </row>
    <row r="180" s="14" customFormat="true" x14ac:dyDescent="0.3">
      <c r="A180" s="98"/>
      <c r="B180" s="98"/>
      <c r="C180" s="99"/>
      <c r="D180" s="99"/>
      <c r="E180" s="99"/>
      <c r="F180" s="99"/>
      <c r="G180" s="99"/>
      <c r="H180" s="99"/>
    </row>
    <row r="181" s="14" customFormat="true" x14ac:dyDescent="0.3">
      <c r="A181" s="98"/>
      <c r="B181" s="98"/>
      <c r="C181" s="99"/>
      <c r="D181" s="99"/>
      <c r="E181" s="99"/>
      <c r="F181" s="99"/>
      <c r="G181" s="99"/>
      <c r="H181" s="99"/>
    </row>
    <row r="182" s="14" customFormat="true" x14ac:dyDescent="0.3">
      <c r="A182" s="98"/>
      <c r="B182" s="98"/>
      <c r="C182" s="99"/>
      <c r="D182" s="99"/>
      <c r="E182" s="99"/>
      <c r="F182" s="99"/>
      <c r="G182" s="99"/>
      <c r="H182" s="99"/>
    </row>
    <row r="183" s="14" customFormat="true" x14ac:dyDescent="0.3">
      <c r="A183" s="98"/>
      <c r="B183" s="98"/>
      <c r="C183" s="99"/>
      <c r="D183" s="99"/>
      <c r="E183" s="99"/>
      <c r="F183" s="99"/>
      <c r="G183" s="99"/>
      <c r="H183" s="99"/>
    </row>
    <row r="184" s="14" customFormat="true" x14ac:dyDescent="0.3">
      <c r="A184" s="98"/>
      <c r="B184" s="98"/>
      <c r="C184" s="99"/>
      <c r="D184" s="99"/>
      <c r="E184" s="99"/>
      <c r="F184" s="99"/>
      <c r="G184" s="99"/>
      <c r="H184" s="99"/>
    </row>
    <row r="185" s="14" customFormat="true" x14ac:dyDescent="0.3">
      <c r="A185" s="98"/>
      <c r="B185" s="98"/>
      <c r="C185" s="99"/>
      <c r="D185" s="99"/>
      <c r="E185" s="99"/>
      <c r="F185" s="99"/>
      <c r="G185" s="99"/>
      <c r="H185" s="99"/>
    </row>
    <row r="186" s="14" customFormat="true" x14ac:dyDescent="0.3">
      <c r="A186" s="98"/>
      <c r="B186" s="98"/>
      <c r="C186" s="99"/>
      <c r="D186" s="99"/>
      <c r="E186" s="99"/>
      <c r="F186" s="99"/>
      <c r="G186" s="99"/>
      <c r="H186" s="99"/>
    </row>
    <row r="187" s="14" customFormat="true" x14ac:dyDescent="0.3">
      <c r="A187" s="98"/>
      <c r="B187" s="98"/>
      <c r="C187" s="99"/>
      <c r="D187" s="99"/>
      <c r="E187" s="99"/>
      <c r="F187" s="99"/>
      <c r="G187" s="99"/>
      <c r="H187" s="99"/>
    </row>
    <row r="188" s="14" customFormat="true" x14ac:dyDescent="0.3">
      <c r="A188" s="98"/>
      <c r="B188" s="98"/>
      <c r="C188" s="99"/>
      <c r="D188" s="99"/>
      <c r="E188" s="99"/>
      <c r="F188" s="99"/>
      <c r="G188" s="99"/>
      <c r="H188" s="99"/>
    </row>
    <row r="189" s="14" customFormat="true" x14ac:dyDescent="0.3">
      <c r="A189" s="98"/>
      <c r="B189" s="98"/>
      <c r="C189" s="99"/>
      <c r="D189" s="99"/>
      <c r="E189" s="99"/>
      <c r="F189" s="99"/>
      <c r="G189" s="99"/>
      <c r="H189" s="99"/>
    </row>
    <row r="190" s="14" customFormat="true" x14ac:dyDescent="0.3">
      <c r="A190" s="98"/>
      <c r="B190" s="98"/>
      <c r="C190" s="99"/>
      <c r="D190" s="99"/>
      <c r="E190" s="99"/>
      <c r="F190" s="99"/>
      <c r="G190" s="99"/>
      <c r="H190" s="99"/>
    </row>
    <row r="191" s="14" customFormat="true" x14ac:dyDescent="0.3">
      <c r="A191" s="98"/>
      <c r="B191" s="98"/>
      <c r="C191" s="99"/>
      <c r="D191" s="99"/>
      <c r="E191" s="99"/>
      <c r="F191" s="99"/>
      <c r="G191" s="99"/>
      <c r="H191" s="99"/>
    </row>
    <row r="192" s="14" customFormat="true" x14ac:dyDescent="0.3">
      <c r="A192" s="98"/>
      <c r="B192" s="98"/>
      <c r="C192" s="99"/>
      <c r="D192" s="99"/>
      <c r="E192" s="99"/>
      <c r="F192" s="99"/>
      <c r="G192" s="99"/>
      <c r="H192" s="99"/>
    </row>
    <row r="193" s="14" customFormat="true" x14ac:dyDescent="0.3">
      <c r="A193" s="98"/>
      <c r="B193" s="98"/>
      <c r="C193" s="99"/>
      <c r="D193" s="99"/>
      <c r="E193" s="99"/>
      <c r="F193" s="99"/>
      <c r="G193" s="99"/>
      <c r="H193" s="99"/>
    </row>
    <row r="194" s="14" customFormat="true" x14ac:dyDescent="0.3">
      <c r="A194" s="98"/>
      <c r="B194" s="98"/>
      <c r="C194" s="99"/>
      <c r="D194" s="99"/>
      <c r="E194" s="99"/>
      <c r="F194" s="99"/>
      <c r="G194" s="99"/>
      <c r="H194" s="99"/>
    </row>
    <row r="195" s="14" customFormat="true" x14ac:dyDescent="0.3">
      <c r="A195" s="98"/>
      <c r="B195" s="98"/>
      <c r="C195" s="99"/>
      <c r="D195" s="99"/>
      <c r="E195" s="99"/>
      <c r="F195" s="99"/>
      <c r="G195" s="99"/>
      <c r="H195" s="99"/>
    </row>
    <row r="196" s="14" customFormat="true" x14ac:dyDescent="0.3">
      <c r="A196" s="98"/>
      <c r="B196" s="98"/>
      <c r="C196" s="99"/>
      <c r="D196" s="99"/>
      <c r="E196" s="99"/>
      <c r="F196" s="99"/>
      <c r="G196" s="99"/>
      <c r="H196" s="99"/>
    </row>
    <row r="197" s="14" customFormat="true" x14ac:dyDescent="0.3">
      <c r="A197" s="98"/>
      <c r="B197" s="98"/>
      <c r="C197" s="99"/>
      <c r="D197" s="99"/>
      <c r="E197" s="99"/>
      <c r="F197" s="99"/>
      <c r="G197" s="99"/>
      <c r="H197" s="99"/>
    </row>
    <row r="198" s="14" customFormat="true" x14ac:dyDescent="0.3">
      <c r="A198" s="98"/>
      <c r="B198" s="98"/>
      <c r="C198" s="99"/>
      <c r="D198" s="99"/>
      <c r="E198" s="99"/>
      <c r="F198" s="99"/>
      <c r="G198" s="99"/>
      <c r="H198" s="99"/>
    </row>
    <row r="199" s="14" customFormat="true" x14ac:dyDescent="0.3">
      <c r="A199" s="98"/>
      <c r="B199" s="98"/>
      <c r="C199" s="99"/>
      <c r="D199" s="99"/>
      <c r="E199" s="99"/>
      <c r="F199" s="99"/>
      <c r="G199" s="99"/>
      <c r="H199" s="99"/>
    </row>
    <row r="200" s="14" customFormat="true" x14ac:dyDescent="0.3">
      <c r="A200" s="98"/>
      <c r="B200" s="98"/>
      <c r="C200" s="99"/>
      <c r="D200" s="99"/>
      <c r="E200" s="99"/>
      <c r="F200" s="99"/>
      <c r="G200" s="99"/>
      <c r="H200" s="99"/>
    </row>
    <row r="201" s="14" customFormat="true" x14ac:dyDescent="0.3">
      <c r="A201" s="98"/>
      <c r="B201" s="98"/>
      <c r="C201" s="99"/>
      <c r="D201" s="99"/>
      <c r="E201" s="99"/>
      <c r="F201" s="99"/>
      <c r="G201" s="99"/>
      <c r="H201" s="99"/>
    </row>
    <row r="202" s="14" customFormat="true" x14ac:dyDescent="0.3">
      <c r="A202" s="98"/>
      <c r="B202" s="98"/>
      <c r="C202" s="99"/>
      <c r="D202" s="99"/>
      <c r="E202" s="99"/>
      <c r="F202" s="99"/>
      <c r="G202" s="99"/>
      <c r="H202" s="99"/>
    </row>
    <row r="203" s="14" customFormat="true" x14ac:dyDescent="0.3">
      <c r="A203" s="98"/>
      <c r="B203" s="98"/>
      <c r="C203" s="99"/>
      <c r="D203" s="99"/>
      <c r="E203" s="99"/>
      <c r="F203" s="99"/>
      <c r="G203" s="99"/>
      <c r="H203" s="99"/>
    </row>
    <row r="204" s="14" customFormat="true" x14ac:dyDescent="0.3">
      <c r="A204" s="98"/>
      <c r="B204" s="98"/>
      <c r="C204" s="99"/>
      <c r="D204" s="99"/>
      <c r="E204" s="99"/>
      <c r="F204" s="99"/>
      <c r="G204" s="99"/>
      <c r="H204" s="99"/>
    </row>
    <row r="205" s="14" customFormat="true" x14ac:dyDescent="0.3">
      <c r="A205" s="98"/>
      <c r="B205" s="98"/>
      <c r="C205" s="99"/>
      <c r="D205" s="99"/>
      <c r="E205" s="99"/>
      <c r="F205" s="99"/>
      <c r="G205" s="99"/>
      <c r="H205" s="99"/>
    </row>
    <row r="206" s="14" customFormat="true" x14ac:dyDescent="0.3">
      <c r="A206" s="98"/>
      <c r="B206" s="98"/>
      <c r="C206" s="99"/>
      <c r="D206" s="99"/>
      <c r="E206" s="99"/>
      <c r="F206" s="99"/>
      <c r="G206" s="99"/>
      <c r="H206" s="99"/>
    </row>
    <row r="207" s="14" customFormat="true" x14ac:dyDescent="0.3">
      <c r="A207" s="98"/>
      <c r="B207" s="98"/>
      <c r="C207" s="99"/>
      <c r="D207" s="99"/>
      <c r="E207" s="99"/>
      <c r="F207" s="99"/>
      <c r="G207" s="99"/>
      <c r="H207" s="99"/>
    </row>
    <row r="208" s="14" customFormat="true" x14ac:dyDescent="0.3">
      <c r="A208" s="98"/>
      <c r="B208" s="98"/>
      <c r="C208" s="99"/>
      <c r="D208" s="99"/>
      <c r="E208" s="99"/>
      <c r="F208" s="99"/>
      <c r="G208" s="99"/>
      <c r="H208" s="99"/>
    </row>
    <row r="209" s="14" customFormat="true" x14ac:dyDescent="0.3">
      <c r="A209" s="98"/>
      <c r="B209" s="98"/>
      <c r="C209" s="99"/>
      <c r="D209" s="99"/>
      <c r="E209" s="99"/>
      <c r="F209" s="99"/>
      <c r="G209" s="99"/>
      <c r="H209" s="99"/>
    </row>
    <row r="210" s="14" customFormat="true" x14ac:dyDescent="0.3">
      <c r="A210" s="98"/>
      <c r="B210" s="98"/>
      <c r="C210" s="99"/>
      <c r="D210" s="99"/>
      <c r="E210" s="99"/>
      <c r="F210" s="99"/>
      <c r="G210" s="99"/>
      <c r="H210" s="99"/>
    </row>
    <row r="211" s="14" customFormat="true" x14ac:dyDescent="0.3">
      <c r="A211" s="98"/>
      <c r="B211" s="98"/>
      <c r="C211" s="99"/>
      <c r="D211" s="99"/>
      <c r="E211" s="99"/>
      <c r="F211" s="99"/>
      <c r="G211" s="99"/>
      <c r="H211" s="99"/>
    </row>
    <row r="212" s="14" customFormat="true" x14ac:dyDescent="0.3">
      <c r="A212" s="98"/>
      <c r="B212" s="98"/>
      <c r="C212" s="99"/>
      <c r="D212" s="99"/>
      <c r="E212" s="99"/>
      <c r="F212" s="99"/>
      <c r="G212" s="99"/>
      <c r="H212" s="99"/>
    </row>
    <row r="213" s="14" customFormat="true" x14ac:dyDescent="0.3">
      <c r="A213" s="98"/>
      <c r="B213" s="98"/>
      <c r="C213" s="99"/>
      <c r="D213" s="99"/>
      <c r="E213" s="99"/>
      <c r="F213" s="99"/>
      <c r="G213" s="99"/>
      <c r="H213" s="99"/>
    </row>
    <row r="214" s="14" customFormat="true" x14ac:dyDescent="0.3">
      <c r="A214" s="98"/>
      <c r="B214" s="98"/>
      <c r="C214" s="99"/>
      <c r="D214" s="99"/>
      <c r="E214" s="99"/>
      <c r="F214" s="99"/>
      <c r="G214" s="99"/>
      <c r="H214" s="99"/>
    </row>
    <row r="215" s="14" customFormat="true" x14ac:dyDescent="0.3">
      <c r="A215" s="98"/>
      <c r="B215" s="98"/>
      <c r="C215" s="99"/>
      <c r="D215" s="99"/>
      <c r="E215" s="99"/>
      <c r="F215" s="99"/>
      <c r="G215" s="99"/>
      <c r="H215" s="99"/>
    </row>
    <row r="216" s="14" customFormat="true" x14ac:dyDescent="0.3">
      <c r="A216" s="98"/>
      <c r="B216" s="98"/>
      <c r="C216" s="99"/>
      <c r="D216" s="99"/>
      <c r="E216" s="99"/>
      <c r="F216" s="99"/>
      <c r="G216" s="99"/>
      <c r="H216" s="99"/>
    </row>
    <row r="217" s="14" customFormat="true" x14ac:dyDescent="0.3">
      <c r="A217" s="98"/>
      <c r="B217" s="98"/>
      <c r="C217" s="99"/>
      <c r="D217" s="99"/>
      <c r="E217" s="99"/>
      <c r="F217" s="99"/>
      <c r="G217" s="99"/>
      <c r="H217" s="99"/>
    </row>
    <row r="218" s="14" customFormat="true" x14ac:dyDescent="0.3">
      <c r="A218" s="98"/>
      <c r="B218" s="98"/>
      <c r="C218" s="99"/>
      <c r="D218" s="99"/>
      <c r="E218" s="99"/>
      <c r="F218" s="99"/>
      <c r="G218" s="99"/>
      <c r="H218" s="99"/>
    </row>
    <row r="219" s="14" customFormat="true" x14ac:dyDescent="0.3">
      <c r="A219" s="98"/>
      <c r="B219" s="98"/>
      <c r="C219" s="99"/>
      <c r="D219" s="99"/>
      <c r="E219" s="99"/>
      <c r="F219" s="99"/>
      <c r="G219" s="99"/>
      <c r="H219" s="99"/>
    </row>
    <row r="220" s="14" customFormat="true" x14ac:dyDescent="0.3">
      <c r="A220" s="98"/>
      <c r="B220" s="98"/>
      <c r="C220" s="99"/>
      <c r="D220" s="99"/>
      <c r="E220" s="99"/>
      <c r="F220" s="99"/>
      <c r="G220" s="99"/>
      <c r="H220" s="99"/>
    </row>
    <row r="221" s="14" customFormat="true" x14ac:dyDescent="0.3">
      <c r="A221" s="98"/>
      <c r="B221" s="98"/>
      <c r="C221" s="99"/>
      <c r="D221" s="99"/>
      <c r="E221" s="99"/>
      <c r="F221" s="99"/>
      <c r="G221" s="99"/>
      <c r="H221" s="99"/>
    </row>
    <row r="222" s="14" customFormat="true" x14ac:dyDescent="0.3">
      <c r="A222" s="98"/>
      <c r="B222" s="98"/>
      <c r="C222" s="99"/>
      <c r="D222" s="99"/>
      <c r="E222" s="99"/>
      <c r="F222" s="99"/>
      <c r="G222" s="99"/>
      <c r="H222" s="99"/>
    </row>
    <row r="223" s="14" customFormat="true" x14ac:dyDescent="0.3">
      <c r="A223" s="98"/>
      <c r="B223" s="98"/>
      <c r="C223" s="99"/>
      <c r="D223" s="99"/>
      <c r="E223" s="99"/>
      <c r="F223" s="99"/>
      <c r="G223" s="99"/>
      <c r="H223" s="99"/>
    </row>
    <row r="224" s="14" customFormat="true" x14ac:dyDescent="0.3">
      <c r="A224" s="98"/>
      <c r="B224" s="98"/>
      <c r="C224" s="99"/>
      <c r="D224" s="99"/>
      <c r="E224" s="99"/>
      <c r="F224" s="99"/>
      <c r="G224" s="99"/>
      <c r="H224" s="99"/>
    </row>
    <row r="225" s="14" customFormat="true" x14ac:dyDescent="0.3">
      <c r="A225" s="98"/>
      <c r="B225" s="98"/>
      <c r="C225" s="99"/>
      <c r="D225" s="99"/>
      <c r="E225" s="99"/>
      <c r="F225" s="99"/>
      <c r="G225" s="99"/>
      <c r="H225" s="99"/>
    </row>
    <row r="226" s="14" customFormat="true" x14ac:dyDescent="0.3">
      <c r="A226" s="98"/>
      <c r="B226" s="98"/>
      <c r="C226" s="99"/>
      <c r="D226" s="99"/>
      <c r="E226" s="99"/>
      <c r="F226" s="99"/>
      <c r="G226" s="99"/>
      <c r="H226" s="99"/>
    </row>
    <row r="227" s="14" customFormat="true" x14ac:dyDescent="0.3">
      <c r="A227" s="98"/>
      <c r="B227" s="98"/>
      <c r="C227" s="99"/>
      <c r="D227" s="99"/>
      <c r="E227" s="99"/>
      <c r="F227" s="99"/>
      <c r="G227" s="99"/>
      <c r="H227" s="99"/>
    </row>
    <row r="228" s="14" customFormat="true" x14ac:dyDescent="0.3">
      <c r="A228" s="98"/>
      <c r="B228" s="98"/>
      <c r="C228" s="99"/>
      <c r="D228" s="99"/>
      <c r="E228" s="99"/>
      <c r="F228" s="99"/>
      <c r="G228" s="99"/>
      <c r="H228" s="99"/>
    </row>
    <row r="229" s="14" customFormat="true" x14ac:dyDescent="0.3">
      <c r="A229" s="98"/>
      <c r="B229" s="98"/>
      <c r="C229" s="99"/>
      <c r="D229" s="99"/>
      <c r="E229" s="99"/>
      <c r="F229" s="99"/>
      <c r="G229" s="99"/>
      <c r="H229" s="99"/>
    </row>
    <row r="230" s="14" customFormat="true" x14ac:dyDescent="0.3">
      <c r="A230" s="98"/>
      <c r="B230" s="98"/>
      <c r="C230" s="99"/>
      <c r="D230" s="99"/>
      <c r="E230" s="99"/>
      <c r="F230" s="99"/>
      <c r="G230" s="99"/>
      <c r="H230" s="99"/>
    </row>
    <row r="231" s="14" customFormat="true" x14ac:dyDescent="0.3">
      <c r="A231" s="98"/>
      <c r="B231" s="98"/>
      <c r="C231" s="99"/>
      <c r="D231" s="99"/>
      <c r="E231" s="99"/>
      <c r="F231" s="99"/>
      <c r="G231" s="99"/>
      <c r="H231" s="99"/>
    </row>
    <row r="232" s="14" customFormat="true" x14ac:dyDescent="0.3">
      <c r="A232" s="98"/>
      <c r="B232" s="98"/>
      <c r="C232" s="99"/>
      <c r="D232" s="99"/>
      <c r="E232" s="99"/>
      <c r="F232" s="99"/>
      <c r="G232" s="99"/>
      <c r="H232" s="99"/>
    </row>
    <row r="233" s="14" customFormat="true" x14ac:dyDescent="0.3">
      <c r="A233" s="98"/>
      <c r="B233" s="98"/>
      <c r="C233" s="99"/>
      <c r="D233" s="99"/>
      <c r="E233" s="99"/>
      <c r="F233" s="99"/>
      <c r="G233" s="99"/>
      <c r="H233" s="99"/>
    </row>
    <row r="234" s="14" customFormat="true" x14ac:dyDescent="0.3">
      <c r="A234" s="98"/>
      <c r="B234" s="98"/>
      <c r="C234" s="99"/>
      <c r="D234" s="99"/>
      <c r="E234" s="99"/>
      <c r="F234" s="99"/>
      <c r="G234" s="99"/>
      <c r="H234" s="99"/>
    </row>
    <row r="235" s="14" customFormat="true" x14ac:dyDescent="0.3">
      <c r="A235" s="98"/>
      <c r="B235" s="98"/>
      <c r="C235" s="99"/>
      <c r="D235" s="99"/>
      <c r="E235" s="99"/>
      <c r="F235" s="99"/>
      <c r="G235" s="99"/>
      <c r="H235" s="99"/>
    </row>
    <row r="236" s="14" customFormat="true" x14ac:dyDescent="0.3">
      <c r="A236" s="98"/>
      <c r="B236" s="98"/>
      <c r="C236" s="99"/>
      <c r="D236" s="99"/>
      <c r="E236" s="99"/>
      <c r="F236" s="99"/>
      <c r="G236" s="99"/>
      <c r="H236" s="99"/>
    </row>
    <row r="237" s="14" customFormat="true" x14ac:dyDescent="0.3">
      <c r="A237" s="98"/>
      <c r="B237" s="98"/>
      <c r="C237" s="99"/>
      <c r="D237" s="99"/>
      <c r="E237" s="99"/>
      <c r="F237" s="99"/>
      <c r="G237" s="99"/>
      <c r="H237" s="99"/>
    </row>
    <row r="238" s="14" customFormat="true" x14ac:dyDescent="0.3">
      <c r="A238" s="98"/>
      <c r="B238" s="98"/>
      <c r="C238" s="99"/>
      <c r="D238" s="99"/>
      <c r="E238" s="99"/>
      <c r="F238" s="99"/>
      <c r="G238" s="99"/>
      <c r="H238" s="99"/>
    </row>
    <row r="239" s="14" customFormat="true" x14ac:dyDescent="0.3">
      <c r="A239" s="98"/>
      <c r="B239" s="98"/>
      <c r="C239" s="99"/>
      <c r="D239" s="99"/>
      <c r="E239" s="99"/>
      <c r="F239" s="99"/>
      <c r="G239" s="99"/>
      <c r="H239" s="99"/>
    </row>
    <row r="240" s="14" customFormat="true" x14ac:dyDescent="0.3">
      <c r="A240" s="98"/>
      <c r="B240" s="98"/>
      <c r="C240" s="99"/>
      <c r="D240" s="99"/>
      <c r="E240" s="99"/>
      <c r="F240" s="99"/>
      <c r="G240" s="99"/>
      <c r="H240" s="99"/>
    </row>
    <row r="241" s="14" customFormat="true" x14ac:dyDescent="0.3">
      <c r="A241" s="98"/>
      <c r="B241" s="98"/>
      <c r="C241" s="99"/>
      <c r="D241" s="99"/>
      <c r="E241" s="99"/>
      <c r="F241" s="99"/>
      <c r="G241" s="99"/>
      <c r="H241" s="99"/>
    </row>
    <row r="242" s="14" customFormat="true" x14ac:dyDescent="0.3">
      <c r="A242" s="98"/>
      <c r="B242" s="98"/>
      <c r="C242" s="99"/>
      <c r="D242" s="99"/>
      <c r="E242" s="99"/>
      <c r="F242" s="99"/>
      <c r="G242" s="99"/>
      <c r="H242" s="99"/>
    </row>
    <row r="243" s="14" customFormat="true" x14ac:dyDescent="0.3">
      <c r="A243" s="98"/>
      <c r="B243" s="98"/>
      <c r="C243" s="99"/>
      <c r="D243" s="99"/>
      <c r="E243" s="99"/>
      <c r="F243" s="99"/>
      <c r="G243" s="99"/>
      <c r="H243" s="99"/>
    </row>
    <row r="244" s="14" customFormat="true" x14ac:dyDescent="0.3">
      <c r="A244" s="98"/>
      <c r="B244" s="98"/>
      <c r="C244" s="99"/>
      <c r="D244" s="99"/>
      <c r="E244" s="99"/>
      <c r="F244" s="99"/>
      <c r="G244" s="99"/>
      <c r="H244" s="99"/>
    </row>
    <row r="245" s="14" customFormat="true" x14ac:dyDescent="0.3">
      <c r="A245" s="98"/>
      <c r="B245" s="98"/>
      <c r="C245" s="99"/>
      <c r="D245" s="99"/>
      <c r="E245" s="99"/>
      <c r="F245" s="99"/>
      <c r="G245" s="99"/>
      <c r="H245" s="99"/>
    </row>
    <row r="246" s="14" customFormat="true" x14ac:dyDescent="0.3">
      <c r="A246" s="98"/>
      <c r="B246" s="98"/>
      <c r="C246" s="99"/>
      <c r="D246" s="99"/>
      <c r="E246" s="99"/>
      <c r="F246" s="99"/>
      <c r="G246" s="99"/>
      <c r="H246" s="99"/>
    </row>
    <row r="247" s="14" customFormat="true" x14ac:dyDescent="0.3">
      <c r="A247" s="98"/>
      <c r="B247" s="98"/>
      <c r="C247" s="99"/>
      <c r="D247" s="99"/>
      <c r="E247" s="99"/>
      <c r="F247" s="99"/>
      <c r="G247" s="99"/>
      <c r="H247" s="99"/>
    </row>
    <row r="248" s="14" customFormat="true" x14ac:dyDescent="0.3">
      <c r="A248" s="98"/>
      <c r="B248" s="98"/>
      <c r="C248" s="99"/>
      <c r="D248" s="99"/>
      <c r="E248" s="99"/>
      <c r="F248" s="99"/>
      <c r="G248" s="99"/>
      <c r="H248" s="99"/>
    </row>
    <row r="249" s="14" customFormat="true" x14ac:dyDescent="0.3">
      <c r="A249" s="98"/>
      <c r="B249" s="98"/>
      <c r="C249" s="99"/>
      <c r="D249" s="99"/>
      <c r="E249" s="99"/>
      <c r="F249" s="99"/>
      <c r="G249" s="99"/>
      <c r="H249" s="99"/>
    </row>
    <row r="250" s="14" customFormat="true" x14ac:dyDescent="0.3">
      <c r="A250" s="98"/>
      <c r="B250" s="98"/>
      <c r="C250" s="99"/>
      <c r="D250" s="99"/>
      <c r="E250" s="99"/>
      <c r="F250" s="99"/>
      <c r="G250" s="99"/>
      <c r="H250" s="99"/>
    </row>
    <row r="251" s="14" customFormat="true" x14ac:dyDescent="0.3">
      <c r="A251" s="98"/>
      <c r="B251" s="98"/>
      <c r="C251" s="99"/>
      <c r="D251" s="99"/>
      <c r="E251" s="99"/>
      <c r="F251" s="99"/>
      <c r="G251" s="99"/>
      <c r="H251" s="99"/>
    </row>
    <row r="252" s="14" customFormat="true" x14ac:dyDescent="0.3">
      <c r="A252" s="98"/>
      <c r="B252" s="98"/>
      <c r="C252" s="99"/>
      <c r="D252" s="99"/>
      <c r="E252" s="99"/>
      <c r="F252" s="99"/>
      <c r="G252" s="99"/>
      <c r="H252" s="99"/>
    </row>
    <row r="253" s="14" customFormat="true" x14ac:dyDescent="0.3">
      <c r="A253" s="98"/>
      <c r="B253" s="98"/>
      <c r="C253" s="99"/>
      <c r="D253" s="99"/>
      <c r="E253" s="99"/>
      <c r="F253" s="99"/>
      <c r="G253" s="99"/>
      <c r="H253" s="99"/>
    </row>
    <row r="254" s="14" customFormat="true" x14ac:dyDescent="0.3">
      <c r="A254" s="98"/>
      <c r="B254" s="98"/>
      <c r="C254" s="99"/>
      <c r="D254" s="99"/>
      <c r="E254" s="99"/>
      <c r="F254" s="99"/>
      <c r="G254" s="99"/>
      <c r="H254" s="99"/>
    </row>
    <row r="255" s="14" customFormat="true" x14ac:dyDescent="0.3">
      <c r="A255" s="98"/>
      <c r="B255" s="98"/>
      <c r="C255" s="99"/>
      <c r="D255" s="99"/>
      <c r="E255" s="99"/>
      <c r="F255" s="99"/>
      <c r="G255" s="99"/>
      <c r="H255" s="99"/>
    </row>
    <row r="256" s="14" customFormat="true" x14ac:dyDescent="0.3">
      <c r="A256" s="98"/>
      <c r="B256" s="98"/>
      <c r="C256" s="99"/>
      <c r="D256" s="99"/>
      <c r="E256" s="99"/>
      <c r="F256" s="99"/>
      <c r="G256" s="99"/>
      <c r="H256" s="99"/>
    </row>
    <row r="257" s="14" customFormat="true" x14ac:dyDescent="0.3">
      <c r="A257" s="98"/>
      <c r="B257" s="98"/>
      <c r="C257" s="99"/>
      <c r="D257" s="99"/>
      <c r="E257" s="99"/>
      <c r="F257" s="99"/>
      <c r="G257" s="99"/>
      <c r="H257" s="99"/>
    </row>
    <row r="258" s="14" customFormat="true" x14ac:dyDescent="0.3">
      <c r="A258" s="98"/>
      <c r="B258" s="98"/>
      <c r="C258" s="99"/>
      <c r="D258" s="99"/>
      <c r="E258" s="99"/>
      <c r="F258" s="99"/>
      <c r="G258" s="99"/>
      <c r="H258" s="99"/>
    </row>
    <row r="259" s="14" customFormat="true" x14ac:dyDescent="0.3">
      <c r="A259" s="98"/>
      <c r="B259" s="98"/>
      <c r="C259" s="99"/>
      <c r="D259" s="99"/>
      <c r="E259" s="99"/>
      <c r="F259" s="99"/>
      <c r="G259" s="99"/>
      <c r="H259" s="99"/>
    </row>
    <row r="260" s="14" customFormat="true" x14ac:dyDescent="0.3">
      <c r="A260" s="98"/>
      <c r="B260" s="98"/>
      <c r="C260" s="99"/>
      <c r="D260" s="99"/>
      <c r="E260" s="99"/>
      <c r="F260" s="99"/>
      <c r="G260" s="99"/>
      <c r="H260" s="99"/>
    </row>
    <row r="261" s="14" customFormat="true" x14ac:dyDescent="0.3">
      <c r="A261" s="98"/>
      <c r="B261" s="98"/>
      <c r="C261" s="99"/>
      <c r="D261" s="99"/>
      <c r="E261" s="99"/>
      <c r="F261" s="99"/>
      <c r="G261" s="99"/>
      <c r="H261" s="99"/>
    </row>
    <row r="262" s="14" customFormat="true" x14ac:dyDescent="0.3">
      <c r="A262" s="98"/>
      <c r="B262" s="98"/>
      <c r="C262" s="99"/>
      <c r="D262" s="99"/>
      <c r="E262" s="99"/>
      <c r="F262" s="99"/>
      <c r="G262" s="99"/>
      <c r="H262" s="99"/>
    </row>
    <row r="263" s="14" customFormat="true" x14ac:dyDescent="0.3">
      <c r="A263" s="98"/>
      <c r="B263" s="98"/>
      <c r="C263" s="99"/>
      <c r="D263" s="99"/>
      <c r="E263" s="99"/>
      <c r="F263" s="99"/>
      <c r="G263" s="99"/>
      <c r="H263" s="99"/>
    </row>
    <row r="264" s="14" customFormat="true" x14ac:dyDescent="0.3">
      <c r="A264" s="98"/>
      <c r="B264" s="98"/>
      <c r="C264" s="99"/>
      <c r="D264" s="99"/>
      <c r="E264" s="99"/>
      <c r="F264" s="99"/>
      <c r="G264" s="99"/>
      <c r="H264" s="99"/>
    </row>
    <row r="265" s="14" customFormat="true" x14ac:dyDescent="0.3">
      <c r="A265" s="98"/>
      <c r="B265" s="98"/>
      <c r="C265" s="99"/>
      <c r="D265" s="99"/>
      <c r="E265" s="99"/>
      <c r="F265" s="99"/>
      <c r="G265" s="99"/>
      <c r="H265" s="99"/>
    </row>
    <row r="266" s="14" customFormat="true" x14ac:dyDescent="0.3">
      <c r="A266" s="98"/>
      <c r="B266" s="98"/>
      <c r="C266" s="99"/>
      <c r="D266" s="99"/>
      <c r="E266" s="99"/>
      <c r="F266" s="99"/>
      <c r="G266" s="99"/>
      <c r="H266" s="99"/>
    </row>
    <row r="267" s="14" customFormat="true" x14ac:dyDescent="0.3">
      <c r="A267" s="98"/>
      <c r="B267" s="98"/>
      <c r="C267" s="99"/>
      <c r="D267" s="99"/>
      <c r="E267" s="99"/>
      <c r="F267" s="99"/>
      <c r="G267" s="99"/>
      <c r="H267" s="99"/>
    </row>
    <row r="268" s="14" customFormat="true" x14ac:dyDescent="0.3">
      <c r="A268" s="98"/>
      <c r="B268" s="98"/>
      <c r="C268" s="99"/>
      <c r="D268" s="99"/>
      <c r="E268" s="99"/>
      <c r="F268" s="99"/>
      <c r="G268" s="99"/>
      <c r="H268" s="99"/>
    </row>
    <row r="269" s="14" customFormat="true" x14ac:dyDescent="0.3">
      <c r="A269" s="98"/>
      <c r="B269" s="98"/>
      <c r="C269" s="99"/>
      <c r="D269" s="99"/>
      <c r="E269" s="99"/>
      <c r="F269" s="99"/>
      <c r="G269" s="99"/>
      <c r="H269" s="99"/>
    </row>
    <row r="270" s="14" customFormat="true" x14ac:dyDescent="0.3">
      <c r="A270" s="98"/>
      <c r="B270" s="98"/>
      <c r="C270" s="99"/>
      <c r="D270" s="99"/>
      <c r="E270" s="99"/>
      <c r="F270" s="99"/>
      <c r="G270" s="99"/>
      <c r="H270" s="99"/>
    </row>
    <row r="271" s="14" customFormat="true" x14ac:dyDescent="0.3">
      <c r="A271" s="98"/>
      <c r="B271" s="98"/>
      <c r="C271" s="99"/>
      <c r="D271" s="99"/>
      <c r="E271" s="99"/>
      <c r="F271" s="99"/>
      <c r="G271" s="99"/>
      <c r="H271" s="99"/>
    </row>
    <row r="272" s="14" customFormat="true" x14ac:dyDescent="0.3">
      <c r="A272" s="98"/>
      <c r="B272" s="98"/>
      <c r="C272" s="99"/>
      <c r="D272" s="99"/>
      <c r="E272" s="99"/>
      <c r="F272" s="99"/>
      <c r="G272" s="99"/>
      <c r="H272" s="99"/>
    </row>
    <row r="273" s="14" customFormat="true" x14ac:dyDescent="0.3">
      <c r="A273" s="98"/>
      <c r="B273" s="98"/>
      <c r="C273" s="99"/>
      <c r="D273" s="99"/>
      <c r="E273" s="99"/>
      <c r="F273" s="99"/>
      <c r="G273" s="99"/>
      <c r="H273" s="99"/>
    </row>
    <row r="274" s="14" customFormat="true" x14ac:dyDescent="0.3">
      <c r="A274" s="98"/>
      <c r="B274" s="98"/>
      <c r="C274" s="99"/>
      <c r="D274" s="99"/>
      <c r="E274" s="99"/>
      <c r="F274" s="99"/>
      <c r="G274" s="99"/>
      <c r="H274" s="99"/>
    </row>
    <row r="275" s="14" customFormat="true" x14ac:dyDescent="0.3">
      <c r="A275" s="98"/>
      <c r="B275" s="98"/>
      <c r="C275" s="99"/>
      <c r="D275" s="99"/>
      <c r="E275" s="99"/>
      <c r="F275" s="99"/>
      <c r="G275" s="99"/>
      <c r="H275" s="99"/>
    </row>
    <row r="276" s="14" customFormat="true" x14ac:dyDescent="0.3">
      <c r="A276" s="98"/>
      <c r="B276" s="98"/>
      <c r="C276" s="99"/>
      <c r="D276" s="99"/>
      <c r="E276" s="99"/>
      <c r="F276" s="99"/>
      <c r="G276" s="99"/>
      <c r="H276" s="99"/>
    </row>
    <row r="277" s="14" customFormat="true" x14ac:dyDescent="0.3">
      <c r="A277" s="98"/>
      <c r="B277" s="98"/>
      <c r="C277" s="99"/>
      <c r="D277" s="99"/>
      <c r="E277" s="99"/>
      <c r="F277" s="99"/>
      <c r="G277" s="99"/>
      <c r="H277" s="99"/>
    </row>
    <row r="278" s="14" customFormat="true" x14ac:dyDescent="0.3">
      <c r="A278" s="98"/>
      <c r="B278" s="98"/>
      <c r="C278" s="99"/>
      <c r="D278" s="99"/>
      <c r="E278" s="99"/>
      <c r="F278" s="99"/>
      <c r="G278" s="99"/>
      <c r="H278" s="99"/>
    </row>
    <row r="279" s="14" customFormat="true" x14ac:dyDescent="0.3">
      <c r="A279" s="98"/>
      <c r="B279" s="98"/>
      <c r="C279" s="99"/>
      <c r="D279" s="99"/>
      <c r="E279" s="99"/>
      <c r="F279" s="99"/>
      <c r="G279" s="99"/>
      <c r="H279" s="99"/>
    </row>
    <row r="280" s="14" customFormat="true" x14ac:dyDescent="0.3">
      <c r="A280" s="98"/>
      <c r="B280" s="98"/>
      <c r="C280" s="99"/>
      <c r="D280" s="99"/>
      <c r="E280" s="99"/>
      <c r="F280" s="99"/>
      <c r="G280" s="99"/>
      <c r="H280" s="99"/>
    </row>
    <row r="281" s="14" customFormat="true" x14ac:dyDescent="0.3">
      <c r="A281" s="98"/>
      <c r="B281" s="98"/>
      <c r="C281" s="99"/>
      <c r="D281" s="99"/>
      <c r="E281" s="99"/>
      <c r="F281" s="99"/>
      <c r="G281" s="99"/>
      <c r="H281" s="99"/>
    </row>
    <row r="282" s="14" customFormat="true" x14ac:dyDescent="0.3">
      <c r="A282" s="98"/>
      <c r="B282" s="98"/>
      <c r="C282" s="99"/>
      <c r="D282" s="99"/>
      <c r="E282" s="99"/>
      <c r="F282" s="99"/>
      <c r="G282" s="99"/>
      <c r="H282" s="99"/>
    </row>
    <row r="283" s="14" customFormat="true" x14ac:dyDescent="0.3">
      <c r="A283" s="98"/>
      <c r="B283" s="98"/>
      <c r="C283" s="99"/>
      <c r="D283" s="99"/>
      <c r="E283" s="99"/>
      <c r="F283" s="99"/>
      <c r="G283" s="99"/>
      <c r="H283" s="99"/>
    </row>
    <row r="284" s="14" customFormat="true" x14ac:dyDescent="0.3">
      <c r="A284" s="98"/>
      <c r="B284" s="98"/>
      <c r="C284" s="99"/>
      <c r="D284" s="99"/>
      <c r="E284" s="99"/>
      <c r="F284" s="99"/>
      <c r="G284" s="99"/>
      <c r="H284" s="99"/>
    </row>
    <row r="285" s="14" customFormat="true" x14ac:dyDescent="0.3">
      <c r="A285" s="98"/>
      <c r="B285" s="98"/>
      <c r="C285" s="99"/>
      <c r="D285" s="99"/>
      <c r="E285" s="99"/>
      <c r="F285" s="99"/>
      <c r="G285" s="99"/>
      <c r="H285" s="99"/>
    </row>
    <row r="286" s="14" customFormat="true" x14ac:dyDescent="0.3">
      <c r="A286" s="98"/>
      <c r="B286" s="98"/>
      <c r="C286" s="99"/>
      <c r="D286" s="99"/>
      <c r="E286" s="99"/>
      <c r="F286" s="99"/>
      <c r="G286" s="99"/>
      <c r="H286" s="99"/>
    </row>
    <row r="287" s="14" customFormat="true" x14ac:dyDescent="0.3">
      <c r="A287" s="98"/>
      <c r="B287" s="98"/>
      <c r="C287" s="99"/>
      <c r="D287" s="99"/>
      <c r="E287" s="99"/>
      <c r="F287" s="99"/>
      <c r="G287" s="99"/>
      <c r="H287" s="99"/>
    </row>
    <row r="288" s="14" customFormat="true" x14ac:dyDescent="0.3">
      <c r="A288" s="98"/>
      <c r="B288" s="98"/>
      <c r="C288" s="99"/>
      <c r="D288" s="99"/>
      <c r="E288" s="99"/>
      <c r="F288" s="99"/>
      <c r="G288" s="99"/>
      <c r="H288" s="99"/>
    </row>
    <row r="289" s="14" customFormat="true" x14ac:dyDescent="0.3">
      <c r="A289" s="98"/>
      <c r="B289" s="98"/>
      <c r="C289" s="99"/>
      <c r="D289" s="99"/>
      <c r="E289" s="99"/>
      <c r="F289" s="99"/>
      <c r="G289" s="99"/>
      <c r="H289" s="99"/>
    </row>
    <row r="290" s="14" customFormat="true" x14ac:dyDescent="0.3">
      <c r="A290" s="98"/>
      <c r="B290" s="98"/>
      <c r="C290" s="99"/>
      <c r="D290" s="99"/>
      <c r="E290" s="99"/>
      <c r="F290" s="99"/>
      <c r="G290" s="99"/>
      <c r="H290" s="99"/>
    </row>
    <row r="291" s="14" customFormat="true" x14ac:dyDescent="0.3">
      <c r="A291" s="98"/>
      <c r="B291" s="98"/>
      <c r="C291" s="99"/>
      <c r="D291" s="99"/>
      <c r="E291" s="99"/>
      <c r="F291" s="99"/>
      <c r="G291" s="99"/>
      <c r="H291" s="99"/>
    </row>
    <row r="292" s="14" customFormat="true" x14ac:dyDescent="0.3">
      <c r="A292" s="98"/>
      <c r="B292" s="98"/>
      <c r="C292" s="99"/>
      <c r="D292" s="99"/>
      <c r="E292" s="99"/>
      <c r="F292" s="99"/>
      <c r="G292" s="99"/>
      <c r="H292" s="99"/>
    </row>
    <row r="293" s="14" customFormat="true" x14ac:dyDescent="0.3">
      <c r="A293" s="98"/>
      <c r="B293" s="98"/>
      <c r="C293" s="99"/>
      <c r="D293" s="99"/>
      <c r="E293" s="99"/>
      <c r="F293" s="99"/>
      <c r="G293" s="99"/>
      <c r="H293" s="99"/>
    </row>
    <row r="294" s="14" customFormat="true" x14ac:dyDescent="0.3">
      <c r="A294" s="98"/>
      <c r="B294" s="98"/>
      <c r="C294" s="99"/>
      <c r="D294" s="99"/>
      <c r="E294" s="99"/>
      <c r="F294" s="99"/>
      <c r="G294" s="99"/>
      <c r="H294" s="99"/>
    </row>
    <row r="295" s="14" customFormat="true" x14ac:dyDescent="0.3">
      <c r="A295" s="98"/>
      <c r="B295" s="98"/>
      <c r="C295" s="99"/>
      <c r="D295" s="99"/>
      <c r="E295" s="99"/>
      <c r="F295" s="99"/>
      <c r="G295" s="99"/>
      <c r="H295" s="99"/>
    </row>
    <row r="296" s="14" customFormat="true" x14ac:dyDescent="0.3">
      <c r="A296" s="98"/>
      <c r="B296" s="98"/>
      <c r="C296" s="99"/>
      <c r="D296" s="99"/>
      <c r="E296" s="99"/>
      <c r="F296" s="99"/>
      <c r="G296" s="99"/>
      <c r="H296" s="99"/>
    </row>
    <row r="297" s="14" customFormat="true" x14ac:dyDescent="0.3">
      <c r="A297" s="98"/>
      <c r="B297" s="98"/>
      <c r="C297" s="99"/>
      <c r="D297" s="99"/>
      <c r="E297" s="99"/>
      <c r="F297" s="99"/>
      <c r="G297" s="99"/>
      <c r="H297" s="99"/>
    </row>
    <row r="298" s="14" customFormat="true" x14ac:dyDescent="0.3">
      <c r="A298" s="98"/>
      <c r="B298" s="98"/>
      <c r="C298" s="99"/>
      <c r="D298" s="99"/>
      <c r="E298" s="99"/>
      <c r="F298" s="99"/>
      <c r="G298" s="99"/>
      <c r="H298" s="99"/>
    </row>
    <row r="299" s="14" customFormat="true" x14ac:dyDescent="0.3">
      <c r="A299" s="98"/>
      <c r="B299" s="98"/>
      <c r="C299" s="99"/>
      <c r="D299" s="99"/>
      <c r="E299" s="99"/>
      <c r="F299" s="99"/>
      <c r="G299" s="99"/>
      <c r="H299" s="99"/>
    </row>
    <row r="300" s="14" customFormat="true" x14ac:dyDescent="0.3">
      <c r="A300" s="98"/>
      <c r="B300" s="98"/>
      <c r="C300" s="99"/>
      <c r="D300" s="99"/>
      <c r="E300" s="99"/>
      <c r="F300" s="99"/>
      <c r="G300" s="99"/>
      <c r="H300" s="99"/>
    </row>
    <row r="301" s="14" customFormat="true" x14ac:dyDescent="0.3">
      <c r="A301" s="98"/>
      <c r="B301" s="98"/>
      <c r="C301" s="99"/>
      <c r="D301" s="99"/>
      <c r="E301" s="99"/>
      <c r="F301" s="99"/>
      <c r="G301" s="99"/>
      <c r="H301" s="99"/>
    </row>
    <row r="302" s="14" customFormat="true" x14ac:dyDescent="0.3">
      <c r="A302" s="98"/>
      <c r="B302" s="98"/>
      <c r="C302" s="99"/>
      <c r="D302" s="99"/>
      <c r="E302" s="99"/>
      <c r="F302" s="99"/>
      <c r="G302" s="99"/>
      <c r="H302" s="99"/>
    </row>
    <row r="303" s="14" customFormat="true" x14ac:dyDescent="0.3">
      <c r="A303" s="98"/>
      <c r="B303" s="98"/>
      <c r="C303" s="99"/>
      <c r="D303" s="99"/>
      <c r="E303" s="99"/>
      <c r="F303" s="99"/>
      <c r="G303" s="99"/>
      <c r="H303" s="99"/>
    </row>
    <row r="304" s="14" customFormat="true" x14ac:dyDescent="0.3">
      <c r="A304" s="98"/>
      <c r="B304" s="98"/>
      <c r="C304" s="99"/>
      <c r="D304" s="99"/>
      <c r="E304" s="99"/>
      <c r="F304" s="99"/>
      <c r="G304" s="99"/>
      <c r="H304" s="99"/>
    </row>
    <row r="305" s="14" customFormat="true" x14ac:dyDescent="0.3">
      <c r="A305" s="98"/>
      <c r="B305" s="98"/>
      <c r="C305" s="99"/>
      <c r="D305" s="99"/>
      <c r="E305" s="99"/>
      <c r="F305" s="99"/>
      <c r="G305" s="99"/>
      <c r="H305" s="99"/>
    </row>
    <row r="306" s="14" customFormat="true" x14ac:dyDescent="0.3">
      <c r="A306" s="98"/>
      <c r="B306" s="98"/>
      <c r="C306" s="99"/>
      <c r="D306" s="99"/>
      <c r="E306" s="99"/>
      <c r="F306" s="99"/>
      <c r="G306" s="99"/>
      <c r="H306" s="99"/>
    </row>
    <row r="307" s="14" customFormat="true" x14ac:dyDescent="0.3">
      <c r="A307" s="98"/>
      <c r="B307" s="98"/>
      <c r="C307" s="99"/>
      <c r="D307" s="99"/>
      <c r="E307" s="99"/>
      <c r="F307" s="99"/>
      <c r="G307" s="99"/>
      <c r="H307" s="99"/>
    </row>
    <row r="308" s="14" customFormat="true" x14ac:dyDescent="0.3">
      <c r="A308" s="98"/>
      <c r="B308" s="98"/>
      <c r="C308" s="99"/>
      <c r="D308" s="99"/>
      <c r="E308" s="99"/>
      <c r="F308" s="99"/>
      <c r="G308" s="99"/>
      <c r="H308" s="99"/>
    </row>
    <row r="309" s="14" customFormat="true" x14ac:dyDescent="0.3">
      <c r="A309" s="98"/>
      <c r="B309" s="98"/>
      <c r="C309" s="99"/>
      <c r="D309" s="99"/>
      <c r="E309" s="99"/>
      <c r="F309" s="99"/>
      <c r="G309" s="99"/>
      <c r="H309" s="99"/>
    </row>
    <row r="310" s="14" customFormat="true" x14ac:dyDescent="0.3">
      <c r="A310" s="98"/>
      <c r="B310" s="98"/>
      <c r="C310" s="99"/>
      <c r="D310" s="99"/>
      <c r="E310" s="99"/>
      <c r="F310" s="99"/>
      <c r="G310" s="99"/>
      <c r="H310" s="99"/>
    </row>
    <row r="311" s="14" customFormat="true" x14ac:dyDescent="0.3">
      <c r="A311" s="98"/>
      <c r="B311" s="98"/>
      <c r="C311" s="99"/>
      <c r="D311" s="99"/>
      <c r="E311" s="99"/>
      <c r="F311" s="99"/>
      <c r="G311" s="99"/>
      <c r="H311" s="99"/>
    </row>
    <row r="312" s="14" customFormat="true" x14ac:dyDescent="0.3">
      <c r="A312" s="98"/>
      <c r="B312" s="98"/>
      <c r="C312" s="99"/>
      <c r="D312" s="99"/>
      <c r="E312" s="99"/>
      <c r="F312" s="99"/>
      <c r="G312" s="99"/>
      <c r="H312" s="99"/>
    </row>
    <row r="313" s="14" customFormat="true" x14ac:dyDescent="0.3">
      <c r="A313" s="98"/>
      <c r="B313" s="98"/>
      <c r="C313" s="99"/>
      <c r="D313" s="99"/>
      <c r="E313" s="99"/>
      <c r="F313" s="99"/>
      <c r="G313" s="99"/>
      <c r="H313" s="99"/>
    </row>
    <row r="314" s="14" customFormat="true" x14ac:dyDescent="0.3">
      <c r="A314" s="98"/>
      <c r="B314" s="98"/>
      <c r="C314" s="99"/>
      <c r="D314" s="99"/>
      <c r="E314" s="99"/>
      <c r="F314" s="99"/>
      <c r="G314" s="99"/>
      <c r="H314" s="99"/>
    </row>
    <row r="315" s="14" customFormat="true" x14ac:dyDescent="0.3">
      <c r="A315" s="98"/>
      <c r="B315" s="98"/>
      <c r="C315" s="99"/>
      <c r="D315" s="99"/>
      <c r="E315" s="99"/>
      <c r="F315" s="99"/>
      <c r="G315" s="99"/>
      <c r="H315" s="99"/>
    </row>
    <row r="316" s="14" customFormat="true" x14ac:dyDescent="0.3">
      <c r="A316" s="98"/>
      <c r="B316" s="98"/>
      <c r="C316" s="99"/>
      <c r="D316" s="99"/>
      <c r="E316" s="99"/>
      <c r="F316" s="99"/>
      <c r="G316" s="99"/>
      <c r="H316" s="99"/>
    </row>
    <row r="317" s="14" customFormat="true" x14ac:dyDescent="0.3">
      <c r="A317" s="98"/>
      <c r="B317" s="98"/>
      <c r="C317" s="99"/>
      <c r="D317" s="99"/>
      <c r="E317" s="99"/>
      <c r="F317" s="99"/>
      <c r="G317" s="99"/>
      <c r="H317" s="99"/>
    </row>
    <row r="318" s="14" customFormat="true" x14ac:dyDescent="0.3">
      <c r="A318" s="98"/>
      <c r="B318" s="98"/>
      <c r="C318" s="99"/>
      <c r="D318" s="99"/>
      <c r="E318" s="99"/>
      <c r="F318" s="99"/>
      <c r="G318" s="99"/>
      <c r="H318" s="99"/>
    </row>
    <row r="319" s="14" customFormat="true" x14ac:dyDescent="0.3">
      <c r="A319" s="98"/>
      <c r="B319" s="98"/>
      <c r="C319" s="99"/>
      <c r="D319" s="99"/>
      <c r="E319" s="99"/>
      <c r="F319" s="99"/>
      <c r="G319" s="99"/>
      <c r="H319" s="99"/>
    </row>
    <row r="320" s="14" customFormat="true" x14ac:dyDescent="0.3">
      <c r="A320" s="98"/>
      <c r="B320" s="98"/>
      <c r="C320" s="99"/>
      <c r="D320" s="99"/>
      <c r="E320" s="99"/>
      <c r="F320" s="99"/>
      <c r="G320" s="99"/>
      <c r="H320" s="99"/>
    </row>
    <row r="321" s="14" customFormat="true" x14ac:dyDescent="0.3">
      <c r="A321" s="98"/>
      <c r="B321" s="98"/>
      <c r="C321" s="99"/>
      <c r="D321" s="99"/>
      <c r="E321" s="99"/>
      <c r="F321" s="99"/>
      <c r="G321" s="99"/>
      <c r="H321" s="99"/>
    </row>
    <row r="322" s="14" customFormat="true" x14ac:dyDescent="0.3">
      <c r="A322" s="98"/>
      <c r="B322" s="98"/>
      <c r="C322" s="99"/>
      <c r="D322" s="99"/>
      <c r="E322" s="99"/>
      <c r="F322" s="99"/>
      <c r="G322" s="99"/>
      <c r="H322" s="99"/>
    </row>
    <row r="323" s="14" customFormat="true" x14ac:dyDescent="0.3">
      <c r="A323" s="98"/>
      <c r="B323" s="98"/>
      <c r="C323" s="99"/>
      <c r="D323" s="99"/>
      <c r="E323" s="99"/>
      <c r="F323" s="99"/>
      <c r="G323" s="99"/>
      <c r="H323" s="99"/>
    </row>
    <row r="324" s="14" customFormat="true" x14ac:dyDescent="0.3">
      <c r="A324" s="98"/>
      <c r="B324" s="98"/>
      <c r="C324" s="99"/>
      <c r="D324" s="99"/>
      <c r="E324" s="99"/>
      <c r="F324" s="99"/>
      <c r="G324" s="99"/>
      <c r="H324" s="99"/>
    </row>
    <row r="325" s="14" customFormat="true" x14ac:dyDescent="0.3">
      <c r="A325" s="98"/>
      <c r="B325" s="98"/>
      <c r="C325" s="99"/>
      <c r="D325" s="99"/>
      <c r="E325" s="99"/>
      <c r="F325" s="99"/>
      <c r="G325" s="99"/>
      <c r="H325" s="99"/>
    </row>
    <row r="326" s="14" customFormat="true" x14ac:dyDescent="0.3">
      <c r="A326" s="98"/>
      <c r="B326" s="98"/>
      <c r="C326" s="99"/>
      <c r="D326" s="99"/>
      <c r="E326" s="99"/>
      <c r="F326" s="99"/>
      <c r="G326" s="99"/>
      <c r="H326" s="99"/>
    </row>
    <row r="327" s="14" customFormat="true" x14ac:dyDescent="0.3">
      <c r="A327" s="98"/>
      <c r="B327" s="98"/>
      <c r="C327" s="99"/>
      <c r="D327" s="99"/>
      <c r="E327" s="99"/>
      <c r="F327" s="99"/>
      <c r="G327" s="99"/>
      <c r="H327" s="99"/>
    </row>
    <row r="328" s="14" customFormat="true" x14ac:dyDescent="0.3">
      <c r="A328" s="98"/>
      <c r="B328" s="98"/>
      <c r="C328" s="99"/>
      <c r="D328" s="99"/>
      <c r="E328" s="99"/>
      <c r="F328" s="99"/>
      <c r="G328" s="99"/>
      <c r="H328" s="99"/>
    </row>
    <row r="329" s="14" customFormat="true" x14ac:dyDescent="0.3">
      <c r="A329" s="98"/>
      <c r="B329" s="98"/>
      <c r="C329" s="99"/>
      <c r="D329" s="99"/>
      <c r="E329" s="99"/>
      <c r="F329" s="99"/>
      <c r="G329" s="99"/>
      <c r="H329" s="99"/>
    </row>
    <row r="330" s="14" customFormat="true" x14ac:dyDescent="0.3">
      <c r="A330" s="98"/>
      <c r="B330" s="98"/>
      <c r="C330" s="99"/>
      <c r="D330" s="99"/>
      <c r="E330" s="99"/>
      <c r="F330" s="99"/>
      <c r="G330" s="99"/>
      <c r="H330" s="99"/>
    </row>
    <row r="331" s="14" customFormat="true" x14ac:dyDescent="0.3">
      <c r="A331" s="98"/>
      <c r="B331" s="98"/>
      <c r="C331" s="99"/>
      <c r="D331" s="99"/>
      <c r="E331" s="99"/>
      <c r="F331" s="99"/>
      <c r="G331" s="99"/>
      <c r="H331" s="99"/>
    </row>
    <row r="332" s="14" customFormat="true" x14ac:dyDescent="0.3">
      <c r="A332" s="98"/>
      <c r="B332" s="98"/>
      <c r="C332" s="99"/>
      <c r="D332" s="99"/>
      <c r="E332" s="99"/>
      <c r="F332" s="99"/>
      <c r="G332" s="99"/>
      <c r="H332" s="99"/>
    </row>
    <row r="333" s="14" customFormat="true" x14ac:dyDescent="0.3">
      <c r="A333" s="98"/>
      <c r="B333" s="98"/>
      <c r="C333" s="99"/>
      <c r="D333" s="99"/>
      <c r="E333" s="99"/>
      <c r="F333" s="99"/>
      <c r="G333" s="99"/>
      <c r="H333" s="99"/>
    </row>
    <row r="334" s="14" customFormat="true" x14ac:dyDescent="0.3">
      <c r="A334" s="98"/>
      <c r="B334" s="98"/>
      <c r="C334" s="99"/>
      <c r="D334" s="99"/>
      <c r="E334" s="99"/>
      <c r="F334" s="99"/>
      <c r="G334" s="99"/>
      <c r="H334" s="99"/>
    </row>
    <row r="335" s="14" customFormat="true" x14ac:dyDescent="0.3">
      <c r="A335" s="98"/>
      <c r="B335" s="98"/>
      <c r="C335" s="99"/>
      <c r="D335" s="99"/>
      <c r="E335" s="99"/>
      <c r="F335" s="99"/>
      <c r="G335" s="99"/>
      <c r="H335" s="99"/>
    </row>
    <row r="336" s="14" customFormat="true" x14ac:dyDescent="0.3">
      <c r="A336" s="98"/>
      <c r="B336" s="98"/>
      <c r="C336" s="99"/>
      <c r="D336" s="99"/>
      <c r="E336" s="99"/>
      <c r="F336" s="99"/>
      <c r="G336" s="99"/>
      <c r="H336" s="99"/>
    </row>
    <row r="337" s="14" customFormat="true" x14ac:dyDescent="0.3">
      <c r="A337" s="98"/>
      <c r="B337" s="98"/>
      <c r="C337" s="99"/>
      <c r="D337" s="99"/>
      <c r="E337" s="99"/>
      <c r="F337" s="99"/>
      <c r="G337" s="99"/>
      <c r="H337" s="99"/>
    </row>
    <row r="338" s="14" customFormat="true" x14ac:dyDescent="0.3">
      <c r="A338" s="98"/>
      <c r="B338" s="98"/>
      <c r="C338" s="99"/>
      <c r="D338" s="99"/>
      <c r="E338" s="99"/>
      <c r="F338" s="99"/>
      <c r="G338" s="99"/>
      <c r="H338" s="99"/>
    </row>
    <row r="339" s="14" customFormat="true" x14ac:dyDescent="0.3">
      <c r="A339" s="98"/>
      <c r="B339" s="98"/>
      <c r="C339" s="99"/>
      <c r="D339" s="99"/>
      <c r="E339" s="99"/>
      <c r="F339" s="99"/>
      <c r="G339" s="99"/>
      <c r="H339" s="99"/>
    </row>
    <row r="340" s="14" customFormat="true" x14ac:dyDescent="0.3">
      <c r="A340" s="98"/>
      <c r="B340" s="98"/>
      <c r="C340" s="99"/>
      <c r="D340" s="99"/>
      <c r="E340" s="99"/>
      <c r="F340" s="99"/>
      <c r="G340" s="99"/>
      <c r="H340" s="99"/>
    </row>
    <row r="341" s="14" customFormat="true" x14ac:dyDescent="0.3">
      <c r="A341" s="98"/>
      <c r="B341" s="98"/>
      <c r="C341" s="99"/>
      <c r="D341" s="99"/>
      <c r="E341" s="99"/>
      <c r="F341" s="99"/>
      <c r="G341" s="99"/>
      <c r="H341" s="99"/>
    </row>
    <row r="342" s="14" customFormat="true" x14ac:dyDescent="0.3">
      <c r="A342" s="98"/>
      <c r="B342" s="98"/>
      <c r="C342" s="99"/>
      <c r="D342" s="99"/>
      <c r="E342" s="99"/>
      <c r="F342" s="99"/>
      <c r="G342" s="99"/>
      <c r="H342" s="99"/>
    </row>
    <row r="343" s="14" customFormat="true" x14ac:dyDescent="0.3">
      <c r="A343" s="98"/>
      <c r="B343" s="98"/>
      <c r="C343" s="99"/>
      <c r="D343" s="99"/>
      <c r="E343" s="99"/>
      <c r="F343" s="99"/>
      <c r="G343" s="99"/>
      <c r="H343" s="99"/>
    </row>
    <row r="344" s="14" customFormat="true" x14ac:dyDescent="0.3">
      <c r="A344" s="98"/>
      <c r="B344" s="98"/>
      <c r="C344" s="99"/>
      <c r="D344" s="99"/>
      <c r="E344" s="99"/>
      <c r="F344" s="99"/>
      <c r="G344" s="99"/>
      <c r="H344" s="99"/>
    </row>
    <row r="345" s="14" customFormat="true" x14ac:dyDescent="0.3">
      <c r="A345" s="98"/>
      <c r="B345" s="98"/>
      <c r="C345" s="99"/>
      <c r="D345" s="99"/>
      <c r="E345" s="99"/>
      <c r="F345" s="99"/>
      <c r="G345" s="99"/>
      <c r="H345" s="99"/>
    </row>
    <row r="346" s="14" customFormat="true" x14ac:dyDescent="0.3">
      <c r="A346" s="98"/>
      <c r="B346" s="98"/>
      <c r="C346" s="99"/>
      <c r="D346" s="99"/>
      <c r="E346" s="99"/>
      <c r="F346" s="99"/>
      <c r="G346" s="99"/>
      <c r="H346" s="99"/>
    </row>
    <row r="347" s="14" customFormat="true" x14ac:dyDescent="0.3">
      <c r="A347" s="98"/>
      <c r="B347" s="98"/>
      <c r="C347" s="99"/>
      <c r="D347" s="99"/>
      <c r="E347" s="99"/>
      <c r="F347" s="99"/>
      <c r="G347" s="99"/>
      <c r="H347" s="99"/>
    </row>
    <row r="348" s="14" customFormat="true" x14ac:dyDescent="0.3">
      <c r="A348" s="98"/>
      <c r="B348" s="98"/>
      <c r="C348" s="99"/>
      <c r="D348" s="99"/>
      <c r="E348" s="99"/>
      <c r="F348" s="99"/>
      <c r="G348" s="99"/>
      <c r="H348" s="99"/>
    </row>
    <row r="349" s="14" customFormat="true" x14ac:dyDescent="0.3">
      <c r="A349" s="98"/>
      <c r="B349" s="98"/>
      <c r="C349" s="99"/>
      <c r="D349" s="99"/>
      <c r="E349" s="99"/>
      <c r="F349" s="99"/>
      <c r="G349" s="99"/>
      <c r="H349" s="99"/>
    </row>
    <row r="350" s="14" customFormat="true" x14ac:dyDescent="0.3">
      <c r="A350" s="98"/>
      <c r="B350" s="98"/>
      <c r="C350" s="99"/>
      <c r="D350" s="99"/>
      <c r="E350" s="99"/>
      <c r="F350" s="99"/>
      <c r="G350" s="99"/>
      <c r="H350" s="99"/>
    </row>
    <row r="351" s="14" customFormat="true" x14ac:dyDescent="0.3">
      <c r="A351" s="98"/>
      <c r="B351" s="98"/>
      <c r="C351" s="99"/>
      <c r="D351" s="99"/>
      <c r="E351" s="99"/>
      <c r="F351" s="99"/>
      <c r="G351" s="99"/>
      <c r="H351" s="99"/>
    </row>
    <row r="352" s="14" customFormat="true" x14ac:dyDescent="0.3">
      <c r="A352" s="98"/>
      <c r="B352" s="98"/>
      <c r="C352" s="99"/>
      <c r="D352" s="99"/>
      <c r="E352" s="99"/>
      <c r="F352" s="99"/>
      <c r="G352" s="99"/>
      <c r="H352" s="99"/>
    </row>
    <row r="353" s="14" customFormat="true" x14ac:dyDescent="0.3">
      <c r="A353" s="98"/>
      <c r="B353" s="98"/>
      <c r="C353" s="99"/>
      <c r="D353" s="99"/>
      <c r="E353" s="99"/>
      <c r="F353" s="99"/>
      <c r="G353" s="99"/>
      <c r="H353" s="99"/>
    </row>
    <row r="354" s="14" customFormat="true" x14ac:dyDescent="0.3">
      <c r="A354" s="98"/>
      <c r="B354" s="98"/>
      <c r="C354" s="99"/>
      <c r="D354" s="99"/>
      <c r="E354" s="99"/>
      <c r="F354" s="99"/>
      <c r="G354" s="99"/>
      <c r="H354" s="99"/>
    </row>
    <row r="355" s="14" customFormat="true" x14ac:dyDescent="0.3">
      <c r="A355" s="98"/>
      <c r="B355" s="98"/>
      <c r="C355" s="99"/>
      <c r="D355" s="99"/>
      <c r="E355" s="99"/>
      <c r="F355" s="99"/>
      <c r="G355" s="99"/>
      <c r="H355" s="99"/>
    </row>
    <row r="356" s="14" customFormat="true" x14ac:dyDescent="0.3">
      <c r="A356" s="98"/>
      <c r="B356" s="98"/>
      <c r="C356" s="99"/>
      <c r="D356" s="99"/>
      <c r="E356" s="99"/>
      <c r="F356" s="99"/>
      <c r="G356" s="99"/>
      <c r="H356" s="99"/>
    </row>
    <row r="357" s="14" customFormat="true" x14ac:dyDescent="0.3">
      <c r="A357" s="98"/>
      <c r="B357" s="98"/>
      <c r="C357" s="99"/>
      <c r="D357" s="99"/>
      <c r="E357" s="99"/>
      <c r="F357" s="99"/>
      <c r="G357" s="99"/>
      <c r="H357" s="99"/>
    </row>
    <row r="358" s="14" customFormat="true" x14ac:dyDescent="0.3">
      <c r="A358" s="98"/>
      <c r="B358" s="98"/>
      <c r="C358" s="99"/>
      <c r="D358" s="99"/>
      <c r="E358" s="99"/>
      <c r="F358" s="99"/>
      <c r="G358" s="99"/>
      <c r="H358" s="99"/>
    </row>
    <row r="359" s="14" customFormat="true" x14ac:dyDescent="0.3">
      <c r="A359" s="98"/>
      <c r="B359" s="98"/>
      <c r="C359" s="99"/>
      <c r="D359" s="99"/>
      <c r="E359" s="99"/>
      <c r="F359" s="99"/>
      <c r="G359" s="99"/>
      <c r="H359" s="99"/>
    </row>
    <row r="360" s="14" customFormat="true" x14ac:dyDescent="0.3">
      <c r="A360" s="98"/>
      <c r="B360" s="98"/>
      <c r="C360" s="99"/>
      <c r="D360" s="99"/>
      <c r="E360" s="99"/>
      <c r="F360" s="99"/>
      <c r="G360" s="99"/>
      <c r="H360" s="99"/>
    </row>
    <row r="361" s="14" customFormat="true" x14ac:dyDescent="0.3">
      <c r="A361" s="98"/>
      <c r="B361" s="98"/>
      <c r="C361" s="99"/>
      <c r="D361" s="99"/>
      <c r="E361" s="99"/>
      <c r="F361" s="99"/>
      <c r="G361" s="99"/>
      <c r="H361" s="99"/>
    </row>
    <row r="362" s="14" customFormat="true" x14ac:dyDescent="0.3">
      <c r="A362" s="98"/>
      <c r="B362" s="98"/>
      <c r="C362" s="99"/>
      <c r="D362" s="99"/>
      <c r="E362" s="99"/>
      <c r="F362" s="99"/>
      <c r="G362" s="99"/>
      <c r="H362" s="99"/>
    </row>
    <row r="363" s="14" customFormat="true" x14ac:dyDescent="0.3">
      <c r="A363" s="98"/>
      <c r="B363" s="98"/>
      <c r="C363" s="99"/>
      <c r="D363" s="99"/>
      <c r="E363" s="99"/>
      <c r="F363" s="99"/>
      <c r="G363" s="99"/>
      <c r="H363" s="99"/>
    </row>
    <row r="364" s="14" customFormat="true" x14ac:dyDescent="0.3">
      <c r="A364" s="98"/>
      <c r="B364" s="98"/>
      <c r="C364" s="99"/>
      <c r="D364" s="99"/>
      <c r="E364" s="99"/>
      <c r="F364" s="99"/>
      <c r="G364" s="99"/>
      <c r="H364" s="99"/>
    </row>
    <row r="365" s="14" customFormat="true" x14ac:dyDescent="0.3">
      <c r="A365" s="98"/>
      <c r="B365" s="98"/>
      <c r="C365" s="99"/>
      <c r="D365" s="99"/>
      <c r="E365" s="99"/>
      <c r="F365" s="99"/>
      <c r="G365" s="99"/>
      <c r="H365" s="99"/>
    </row>
    <row r="366" s="14" customFormat="true" x14ac:dyDescent="0.3">
      <c r="A366" s="98"/>
      <c r="B366" s="98"/>
      <c r="C366" s="99"/>
      <c r="D366" s="99"/>
      <c r="E366" s="99"/>
      <c r="F366" s="99"/>
      <c r="G366" s="99"/>
      <c r="H366" s="99"/>
    </row>
    <row r="367" s="14" customFormat="true" x14ac:dyDescent="0.3">
      <c r="A367" s="98"/>
      <c r="B367" s="98"/>
      <c r="C367" s="99"/>
      <c r="D367" s="99"/>
      <c r="E367" s="99"/>
      <c r="F367" s="99"/>
      <c r="G367" s="99"/>
      <c r="H367" s="99"/>
    </row>
    <row r="368" s="14" customFormat="true" x14ac:dyDescent="0.3">
      <c r="A368" s="98"/>
      <c r="B368" s="98"/>
      <c r="C368" s="99"/>
      <c r="D368" s="99"/>
      <c r="E368" s="99"/>
      <c r="F368" s="99"/>
      <c r="G368" s="99"/>
      <c r="H368" s="99"/>
    </row>
    <row r="369" s="14" customFormat="true" x14ac:dyDescent="0.3">
      <c r="A369" s="98"/>
      <c r="B369" s="98"/>
      <c r="C369" s="99"/>
      <c r="D369" s="99"/>
      <c r="E369" s="99"/>
      <c r="F369" s="99"/>
      <c r="G369" s="99"/>
      <c r="H369" s="99"/>
    </row>
    <row r="370" s="14" customFormat="true" x14ac:dyDescent="0.3">
      <c r="A370" s="98"/>
      <c r="B370" s="98"/>
      <c r="C370" s="99"/>
      <c r="D370" s="99"/>
      <c r="E370" s="99"/>
      <c r="F370" s="99"/>
      <c r="G370" s="99"/>
      <c r="H370" s="99"/>
    </row>
    <row r="371" s="14" customFormat="true" x14ac:dyDescent="0.3">
      <c r="A371" s="98"/>
      <c r="B371" s="98"/>
      <c r="C371" s="99"/>
      <c r="D371" s="99"/>
      <c r="E371" s="99"/>
      <c r="F371" s="99"/>
      <c r="G371" s="99"/>
      <c r="H371" s="99"/>
    </row>
    <row r="372" s="14" customFormat="true" x14ac:dyDescent="0.3">
      <c r="A372" s="98"/>
      <c r="B372" s="98"/>
      <c r="C372" s="99"/>
      <c r="D372" s="99"/>
      <c r="E372" s="99"/>
      <c r="F372" s="99"/>
      <c r="G372" s="99"/>
      <c r="H372" s="99"/>
    </row>
    <row r="373" s="14" customFormat="true" x14ac:dyDescent="0.3">
      <c r="A373" s="98"/>
      <c r="B373" s="98"/>
      <c r="C373" s="99"/>
      <c r="D373" s="99"/>
      <c r="E373" s="99"/>
      <c r="F373" s="99"/>
      <c r="G373" s="99"/>
      <c r="H373" s="99"/>
    </row>
    <row r="374" s="14" customFormat="true" x14ac:dyDescent="0.3">
      <c r="A374" s="98"/>
      <c r="B374" s="98"/>
      <c r="C374" s="99"/>
      <c r="D374" s="99"/>
      <c r="E374" s="99"/>
      <c r="F374" s="99"/>
      <c r="G374" s="99"/>
      <c r="H374" s="99"/>
    </row>
    <row r="375" s="14" customFormat="true" x14ac:dyDescent="0.3">
      <c r="A375" s="98"/>
      <c r="B375" s="98"/>
      <c r="C375" s="99"/>
      <c r="D375" s="99"/>
      <c r="E375" s="99"/>
      <c r="F375" s="99"/>
      <c r="G375" s="99"/>
      <c r="H375" s="99"/>
    </row>
    <row r="376" s="14" customFormat="true" x14ac:dyDescent="0.3">
      <c r="A376" s="98"/>
      <c r="B376" s="98"/>
      <c r="C376" s="99"/>
      <c r="D376" s="99"/>
      <c r="E376" s="99"/>
      <c r="F376" s="99"/>
      <c r="G376" s="99"/>
      <c r="H376" s="99"/>
    </row>
    <row r="377" s="14" customFormat="true" x14ac:dyDescent="0.3">
      <c r="A377" s="98"/>
      <c r="B377" s="98"/>
      <c r="C377" s="99"/>
      <c r="D377" s="99"/>
      <c r="E377" s="99"/>
      <c r="F377" s="99"/>
      <c r="G377" s="99"/>
      <c r="H377" s="99"/>
    </row>
    <row r="378" s="14" customFormat="true" x14ac:dyDescent="0.3">
      <c r="A378" s="98"/>
      <c r="B378" s="98"/>
      <c r="C378" s="99"/>
      <c r="D378" s="99"/>
      <c r="E378" s="99"/>
      <c r="F378" s="99"/>
      <c r="G378" s="99"/>
      <c r="H378" s="99"/>
    </row>
    <row r="379" s="14" customFormat="true" x14ac:dyDescent="0.3">
      <c r="A379" s="98"/>
      <c r="B379" s="98"/>
      <c r="C379" s="99"/>
      <c r="D379" s="99"/>
      <c r="E379" s="99"/>
      <c r="F379" s="99"/>
      <c r="G379" s="99"/>
      <c r="H379" s="99"/>
    </row>
    <row r="380" s="14" customFormat="true" x14ac:dyDescent="0.3">
      <c r="A380" s="98"/>
      <c r="B380" s="98"/>
      <c r="C380" s="99"/>
      <c r="D380" s="99"/>
      <c r="E380" s="99"/>
      <c r="F380" s="99"/>
      <c r="G380" s="99"/>
      <c r="H380" s="99"/>
    </row>
    <row r="381" s="14" customFormat="true" x14ac:dyDescent="0.3">
      <c r="A381" s="98"/>
      <c r="B381" s="98"/>
      <c r="C381" s="99"/>
      <c r="D381" s="99"/>
      <c r="E381" s="99"/>
      <c r="F381" s="99"/>
      <c r="G381" s="99"/>
      <c r="H381" s="99"/>
    </row>
    <row r="382" s="14" customFormat="true" x14ac:dyDescent="0.3">
      <c r="A382" s="98"/>
      <c r="B382" s="98"/>
      <c r="C382" s="99"/>
      <c r="D382" s="99"/>
      <c r="E382" s="99"/>
      <c r="F382" s="99"/>
      <c r="G382" s="99"/>
      <c r="H382" s="99"/>
    </row>
    <row r="383" s="14" customFormat="true" x14ac:dyDescent="0.3">
      <c r="A383" s="98"/>
      <c r="B383" s="98"/>
      <c r="C383" s="99"/>
      <c r="D383" s="99"/>
      <c r="E383" s="99"/>
      <c r="F383" s="99"/>
      <c r="G383" s="99"/>
      <c r="H383" s="99"/>
    </row>
    <row r="384" s="14" customFormat="true" x14ac:dyDescent="0.3"/>
  </sheetData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13644-E724-42B7-97C9-D36588C08D1A}">
  <sheetPr codeName="Sheet31">
    <tabColor rgb="FFAB47BC"/>
    <pageSetUpPr fitToPage="true"/>
  </sheetPr>
  <dimension ref="A1:C42"/>
  <sheetViews>
    <sheetView workbookViewId="0">
      <selection activeCell="B31" sqref="B31"/>
    </sheetView>
  </sheetViews>
  <sheetFormatPr defaultColWidth="8.88671875" defaultRowHeight="14.4" x14ac:dyDescent="0.3"/>
  <cols>
    <col min="1" max="1" width="42.33203125" customWidth="true"/>
    <col min="2" max="2" width="20.33203125" customWidth="true"/>
  </cols>
  <sheetData>
    <row r="1" s="14" customFormat="true" x14ac:dyDescent="0.3">
      <c r="A1" s="112" t="s">
        <v>226</v>
      </c>
      <c r="B1" s="112"/>
    </row>
    <row r="2" s="14" customFormat="true" ht="23.4" x14ac:dyDescent="0.45">
      <c r="A2" s="82" t="s">
        <v>179</v>
      </c>
      <c r="B2" s="82"/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ht="18" customHeight="true" x14ac:dyDescent="0.35">
      <c r="A26" s="83" t="s">
        <v>357</v>
      </c>
      <c r="B26" s="83"/>
    </row>
    <row r="27" s="14" customFormat="true" ht="15" customHeight="true" x14ac:dyDescent="0.3">
      <c r="A27" s="19" t="s">
        <v>181</v>
      </c>
      <c r="B27" s="19"/>
    </row>
    <row r="28" s="14" customFormat="true" ht="15" customHeight="true" x14ac:dyDescent="0.3">
      <c r="A28" s="19"/>
      <c r="B28" s="19"/>
    </row>
    <row r="29" x14ac:dyDescent="0.3">
      <c r="A29" s="11" t="s">
        <v>118</v>
      </c>
      <c r="B29" s="178"/>
      <c r="C29" s="12">
        <v>2017</v>
      </c>
    </row>
    <row r="30" x14ac:dyDescent="0.3">
      <c r="A30" s="15" t="s">
        <v>124</v>
      </c>
      <c r="B30" s="189" t="str">
        <f>TOC!C1</f>
        <v>[Region name]</v>
      </c>
      <c r="C30" s="4"/>
    </row>
    <row r="31" x14ac:dyDescent="0.3">
      <c r="A31" s="15" t="s">
        <v>125</v>
      </c>
      <c r="B31" s="172" t="str">
        <f>B30</f>
        <v>[Region name]</v>
      </c>
      <c r="C31" s="4"/>
    </row>
    <row r="32" x14ac:dyDescent="0.3">
      <c r="A32" s="16" t="s">
        <v>126</v>
      </c>
      <c r="B32" s="184" t="str">
        <f>B31</f>
        <v>[Region name]</v>
      </c>
      <c r="C32" s="4"/>
    </row>
    <row r="33" x14ac:dyDescent="0.3">
      <c r="A33" s="11" t="s">
        <v>118</v>
      </c>
      <c r="B33" s="185"/>
      <c r="C33" s="12">
        <v>2017</v>
      </c>
    </row>
    <row r="34" x14ac:dyDescent="0.3">
      <c r="A34" s="15" t="s">
        <v>124</v>
      </c>
      <c r="B34" s="189" t="s">
        <v>64</v>
      </c>
      <c r="C34" s="4"/>
    </row>
    <row r="35" x14ac:dyDescent="0.3">
      <c r="A35" s="15" t="s">
        <v>125</v>
      </c>
      <c r="B35" s="172" t="str">
        <f>B34</f>
        <v>Urban</v>
      </c>
      <c r="C35" s="4"/>
    </row>
    <row r="36" x14ac:dyDescent="0.3">
      <c r="A36" s="16" t="s">
        <v>126</v>
      </c>
      <c r="B36" s="184" t="str">
        <f>B35</f>
        <v>Urban</v>
      </c>
      <c r="C36" s="4"/>
    </row>
    <row r="37" x14ac:dyDescent="0.3">
      <c r="A37" s="11" t="s">
        <v>118</v>
      </c>
      <c r="B37" s="185"/>
      <c r="C37" s="12">
        <v>2017</v>
      </c>
    </row>
    <row r="38" x14ac:dyDescent="0.3">
      <c r="A38" s="15" t="s">
        <v>124</v>
      </c>
      <c r="B38" s="189" t="s">
        <v>65</v>
      </c>
      <c r="C38" s="4"/>
    </row>
    <row r="39" x14ac:dyDescent="0.3">
      <c r="A39" s="15" t="s">
        <v>125</v>
      </c>
      <c r="B39" s="172" t="str">
        <f>B38</f>
        <v>Rural</v>
      </c>
      <c r="C39" s="4"/>
    </row>
    <row r="40" x14ac:dyDescent="0.3">
      <c r="A40" s="16" t="s">
        <v>126</v>
      </c>
      <c r="B40" s="184" t="str">
        <f>B39</f>
        <v>Rural</v>
      </c>
      <c r="C40" s="4"/>
    </row>
    <row r="41" x14ac:dyDescent="0.3">
      <c r="A41" s="179"/>
      <c r="B41" s="179"/>
      <c r="C41" s="180"/>
    </row>
    <row r="42" x14ac:dyDescent="0.3">
      <c r="A42" s="6"/>
      <c r="B42" s="6"/>
      <c r="C42" s="6"/>
    </row>
  </sheetData>
  <hyperlinks>
    <hyperlink ref="A1" location="ToC!A1" display="Back to ToC"/>
  </hyperlinks>
  <pageMargins left="0.2" right="0.2" top="0.2" bottom="0.2" header="0.2" footer="0.2"/>
  <pageSetup scale="79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7B5BC-F2D8-4489-B8B0-558BBA364C5D}">
  <sheetPr codeName="Sheet32">
    <tabColor rgb="FFAB47BC"/>
    <pageSetUpPr fitToPage="true"/>
  </sheetPr>
  <dimension ref="A1:I42"/>
  <sheetViews>
    <sheetView workbookViewId="0">
      <selection activeCell="M35" sqref="M35"/>
    </sheetView>
  </sheetViews>
  <sheetFormatPr defaultColWidth="8.88671875" defaultRowHeight="14.4" x14ac:dyDescent="0.3"/>
  <cols>
    <col min="1" max="1" width="42.33203125" customWidth="true"/>
    <col min="2" max="2" width="20.33203125" customWidth="true"/>
  </cols>
  <sheetData>
    <row r="1" s="14" customFormat="true" x14ac:dyDescent="0.3">
      <c r="A1" s="112" t="s">
        <v>226</v>
      </c>
      <c r="B1" s="112"/>
    </row>
    <row r="2" s="14" customFormat="true" ht="23.4" x14ac:dyDescent="0.45">
      <c r="A2" s="82" t="s">
        <v>179</v>
      </c>
      <c r="B2" s="82"/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ht="18" customHeight="true" x14ac:dyDescent="0.35">
      <c r="A26" s="83" t="s">
        <v>567</v>
      </c>
      <c r="B26" s="83"/>
    </row>
    <row r="27" s="14" customFormat="true" ht="15" customHeight="true" x14ac:dyDescent="0.3">
      <c r="A27" s="19" t="s">
        <v>181</v>
      </c>
      <c r="B27" s="19"/>
    </row>
    <row r="28" s="14" customFormat="true" ht="15" customHeight="true" x14ac:dyDescent="0.3">
      <c r="A28" s="19"/>
      <c r="B28" s="19"/>
    </row>
    <row r="29" x14ac:dyDescent="0.3">
      <c r="A29" s="11" t="s">
        <v>118</v>
      </c>
      <c r="B29" s="178"/>
      <c r="C29" s="12">
        <v>2017</v>
      </c>
      <c r="D29" s="200" t="s">
        <v>380</v>
      </c>
      <c r="E29" s="200" t="s">
        <v>381</v>
      </c>
      <c r="F29" s="200"/>
    </row>
    <row r="30" x14ac:dyDescent="0.3">
      <c r="A30" s="15" t="s">
        <v>124</v>
      </c>
      <c r="B30" s="189" t="str">
        <f>TOC!C1</f>
        <v>[Region name]</v>
      </c>
      <c r="C30" s="4"/>
      <c r="D30" t="str">
        <f>G30</f>
        <v>million</v>
      </c>
      <c r="E30" t="str">
        <f>CONCATENATE("Population (", D30, ")")</f>
        <v>Population (million)</v>
      </c>
      <c r="G30" t="s">
        <v>48</v>
      </c>
      <c r="H30" t="s">
        <v>48</v>
      </c>
      <c r="I30" t="s">
        <v>48</v>
      </c>
    </row>
    <row r="31" x14ac:dyDescent="0.3">
      <c r="A31" s="15" t="s">
        <v>125</v>
      </c>
      <c r="B31" s="172" t="str">
        <f>B30</f>
        <v>[Region name]</v>
      </c>
      <c r="C31" s="4"/>
      <c r="D31" t="str">
        <f>D30</f>
        <v>million</v>
      </c>
      <c r="E31" t="str">
        <f>CONCATENATE("Population (", D31, ")")</f>
        <v>Population (million)</v>
      </c>
    </row>
    <row r="32" x14ac:dyDescent="0.3">
      <c r="A32" s="16" t="s">
        <v>126</v>
      </c>
      <c r="B32" s="184" t="str">
        <f>B31</f>
        <v>[Region name]</v>
      </c>
      <c r="C32" s="4"/>
      <c r="D32" t="str">
        <f>D31</f>
        <v>million</v>
      </c>
      <c r="E32" t="str">
        <f>CONCATENATE("Population (", D32, ")")</f>
        <v>Population (million)</v>
      </c>
    </row>
    <row r="33" x14ac:dyDescent="0.3">
      <c r="A33" s="11" t="s">
        <v>118</v>
      </c>
      <c r="B33" s="185"/>
      <c r="C33" s="12">
        <v>2017</v>
      </c>
      <c r="D33" s="199"/>
      <c r="E33" s="199"/>
      <c r="F33" s="199"/>
    </row>
    <row r="34" x14ac:dyDescent="0.3">
      <c r="A34" s="15" t="s">
        <v>124</v>
      </c>
      <c r="B34" s="189" t="s">
        <v>64</v>
      </c>
      <c r="C34" s="4"/>
      <c r="D34" t="str">
        <f>H30</f>
        <v>million</v>
      </c>
      <c r="E34" t="str">
        <f t="shared" ref="E34:E36" si="0">CONCATENATE("Population (", D34, ")")</f>
        <v>Population (million)</v>
      </c>
    </row>
    <row r="35" x14ac:dyDescent="0.3">
      <c r="A35" s="15" t="s">
        <v>125</v>
      </c>
      <c r="B35" s="172" t="str">
        <f>B34</f>
        <v>Urban</v>
      </c>
      <c r="C35" s="4"/>
      <c r="D35" t="str">
        <f>D34</f>
        <v>million</v>
      </c>
      <c r="E35" t="str">
        <f t="shared" si="0"/>
        <v>Population (million)</v>
      </c>
    </row>
    <row r="36" x14ac:dyDescent="0.3">
      <c r="A36" s="16" t="s">
        <v>126</v>
      </c>
      <c r="B36" s="184" t="str">
        <f>B35</f>
        <v>Urban</v>
      </c>
      <c r="C36" s="4"/>
      <c r="D36" t="str">
        <f>D35</f>
        <v>million</v>
      </c>
      <c r="E36" t="str">
        <f t="shared" si="0"/>
        <v>Population (million)</v>
      </c>
    </row>
    <row r="37" x14ac:dyDescent="0.3">
      <c r="A37" s="11" t="s">
        <v>118</v>
      </c>
      <c r="B37" s="185"/>
      <c r="C37" s="12">
        <v>2017</v>
      </c>
      <c r="D37" s="199"/>
      <c r="E37" s="199"/>
      <c r="F37" s="199"/>
    </row>
    <row r="38" x14ac:dyDescent="0.3">
      <c r="A38" s="15" t="s">
        <v>124</v>
      </c>
      <c r="B38" s="189" t="s">
        <v>65</v>
      </c>
      <c r="C38" s="4"/>
      <c r="D38" t="str">
        <f>I30</f>
        <v>million</v>
      </c>
      <c r="E38" t="str">
        <f t="shared" ref="E38:E40" si="1">CONCATENATE("Population (", D38, ")")</f>
        <v>Population (million)</v>
      </c>
    </row>
    <row r="39" x14ac:dyDescent="0.3">
      <c r="A39" s="15" t="s">
        <v>125</v>
      </c>
      <c r="B39" s="172" t="str">
        <f>B38</f>
        <v>Rural</v>
      </c>
      <c r="C39" s="4"/>
      <c r="D39" t="str">
        <f>D38</f>
        <v>million</v>
      </c>
      <c r="E39" t="str">
        <f t="shared" si="1"/>
        <v>Population (million)</v>
      </c>
    </row>
    <row r="40" x14ac:dyDescent="0.3">
      <c r="A40" s="16" t="s">
        <v>126</v>
      </c>
      <c r="B40" s="184" t="str">
        <f>B39</f>
        <v>Rural</v>
      </c>
      <c r="C40" s="4"/>
      <c r="D40" t="str">
        <f>D39</f>
        <v>million</v>
      </c>
      <c r="E40" t="str">
        <f t="shared" si="1"/>
        <v>Population (million)</v>
      </c>
    </row>
    <row r="41" x14ac:dyDescent="0.3">
      <c r="A41" s="179"/>
      <c r="B41" s="179"/>
      <c r="C41" s="180"/>
    </row>
    <row r="42" x14ac:dyDescent="0.3">
      <c r="A42" s="6"/>
      <c r="B42" s="6"/>
      <c r="C42" s="6"/>
    </row>
  </sheetData>
  <hyperlinks>
    <hyperlink ref="A1" location="ToC!A1" display="Back to ToC"/>
  </hyperlinks>
  <pageMargins left="0.2" right="0.2" top="0.2" bottom="0.2" header="0.2" footer="0.2"/>
  <pageSetup scale="79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CD00D-0611-4758-877D-5B1C4CBA9CB4}">
  <sheetPr codeName="Sheet33">
    <tabColor rgb="FFAB47BC"/>
  </sheetPr>
  <dimension ref="A1:P73"/>
  <sheetViews>
    <sheetView topLeftCell="A31" workbookViewId="0">
      <selection activeCell="N61" sqref="N61"/>
    </sheetView>
  </sheetViews>
  <sheetFormatPr defaultColWidth="9.109375" defaultRowHeight="14.4" x14ac:dyDescent="0.3"/>
  <cols>
    <col min="1" max="1" width="9.109375" style="1"/>
    <col min="2" max="2" width="15.109375" style="1" bestFit="true" customWidth="true"/>
    <col min="3" max="3" width="10.6640625" style="1" bestFit="true" customWidth="true"/>
    <col min="4" max="4" width="13.6640625" style="1" bestFit="true" customWidth="true"/>
    <col min="5" max="5" width="9.109375" style="1"/>
    <col min="6" max="6" width="13.33203125" style="1" bestFit="true" customWidth="true"/>
    <col min="7" max="7" width="56.5546875" style="1" customWidth="true"/>
    <col min="8" max="12" width="5.88671875" style="1" customWidth="true"/>
    <col min="13" max="16" width="9.109375" style="1"/>
    <col min="17" max="17" width="34.6640625" style="1" bestFit="true" customWidth="true"/>
    <col min="18" max="16384" width="9.109375" style="1"/>
  </cols>
  <sheetData>
    <row r="1" s="14" customFormat="true" x14ac:dyDescent="0.3">
      <c r="A1" s="112" t="s">
        <v>226</v>
      </c>
    </row>
    <row r="2" s="85" customFormat="true" ht="23.4" x14ac:dyDescent="0.45">
      <c r="A2" s="82" t="s">
        <v>179</v>
      </c>
      <c r="G2" s="75"/>
      <c r="J2" s="75"/>
    </row>
    <row r="3" s="85" customFormat="true" x14ac:dyDescent="0.3">
      <c r="B3" s="14"/>
      <c r="C3" s="14"/>
      <c r="N3" s="134" t="s">
        <v>293</v>
      </c>
      <c r="O3" s="134"/>
      <c r="P3" s="134"/>
    </row>
    <row r="4" s="85" customFormat="true" x14ac:dyDescent="0.3">
      <c r="B4" s="14"/>
      <c r="C4" s="14"/>
      <c r="H4" s="108" t="s">
        <v>225</v>
      </c>
      <c r="I4" s="108"/>
      <c r="J4" s="108"/>
      <c r="K4" s="108"/>
      <c r="L4" s="108"/>
      <c r="N4" s="134"/>
      <c r="O4" s="134"/>
      <c r="P4" s="134"/>
    </row>
    <row r="5" s="85" customFormat="true" x14ac:dyDescent="0.3">
      <c r="B5" s="107"/>
      <c r="C5" s="107"/>
      <c r="D5" s="107"/>
      <c r="E5" s="107"/>
      <c r="F5" s="107"/>
      <c r="H5" s="108" t="str">
        <f>P6</f>
        <v>million</v>
      </c>
      <c r="I5" s="108" t="s">
        <v>1</v>
      </c>
      <c r="J5" s="108" t="s">
        <v>47</v>
      </c>
      <c r="K5" s="108"/>
      <c r="L5" s="109"/>
      <c r="N5" s="134" t="s">
        <v>142</v>
      </c>
      <c r="O5" s="134" t="s">
        <v>292</v>
      </c>
      <c r="P5" s="134" t="s">
        <v>296</v>
      </c>
    </row>
    <row r="6" s="85" customFormat="true" x14ac:dyDescent="0.3">
      <c r="H6" s="154" t="str">
        <f>O6</f>
        <v/>
      </c>
      <c r="I6" s="111" t="e">
        <f>+CONCATENATE(J6,", ",ROUND(H6,0))</f>
        <v>#VALUE!</v>
      </c>
      <c r="J6" s="111" t="str">
        <f>N6</f>
        <v>Country A</v>
      </c>
      <c r="K6" s="110"/>
      <c r="L6" s="111"/>
      <c r="N6" s="134" t="s">
        <v>511</v>
      </c>
      <c r="O6" s="4">
        <v>2435.2138671875</v>
      </c>
      <c r="P6" s="134" t="s">
        <v>802</v>
      </c>
    </row>
    <row r="7" s="85" customFormat="true" x14ac:dyDescent="0.3">
      <c r="H7" s="154" t="str">
        <f t="shared" ref="H7:H10" si="0">O7</f>
        <v/>
      </c>
      <c r="I7" s="111" t="e">
        <f t="shared" ref="I7:I11" si="1">+CONCATENATE(J7,", ",ROUND(H7,0))</f>
        <v>#VALUE!</v>
      </c>
      <c r="J7" s="111" t="str">
        <f>N7</f>
        <v>Country B</v>
      </c>
      <c r="K7" s="110"/>
      <c r="L7" s="111"/>
      <c r="N7" s="134" t="s">
        <v>633</v>
      </c>
      <c r="O7" s="4">
        <v>1646.9761962890625</v>
      </c>
      <c r="P7" s="134" t="s">
        <v>802</v>
      </c>
    </row>
    <row r="8" s="85" customFormat="true" x14ac:dyDescent="0.3">
      <c r="B8" s="107"/>
      <c r="C8" s="107"/>
      <c r="D8" s="107"/>
      <c r="H8" s="154" t="str">
        <f t="shared" si="0"/>
        <v/>
      </c>
      <c r="I8" s="111" t="e">
        <f t="shared" si="1"/>
        <v>#VALUE!</v>
      </c>
      <c r="J8" s="111" t="str">
        <f>N8</f>
        <v>Country C</v>
      </c>
      <c r="K8" s="110"/>
      <c r="L8" s="110"/>
      <c r="N8" s="134" t="s">
        <v>474</v>
      </c>
      <c r="O8" s="4">
        <v>651.63934326171875</v>
      </c>
      <c r="P8" s="134" t="s">
        <v>802</v>
      </c>
    </row>
    <row r="9" s="85" customFormat="true" x14ac:dyDescent="0.3">
      <c r="H9" s="154" t="str">
        <f t="shared" si="0"/>
        <v/>
      </c>
      <c r="I9" s="111" t="e">
        <f t="shared" si="1"/>
        <v>#VALUE!</v>
      </c>
      <c r="J9" s="111" t="str">
        <f>N9</f>
        <v>Country D</v>
      </c>
      <c r="K9" s="110"/>
      <c r="L9" s="110"/>
      <c r="N9" s="134" t="s">
        <v>471</v>
      </c>
      <c r="O9" s="4">
        <v>182.158935546875</v>
      </c>
      <c r="P9" s="134" t="s">
        <v>802</v>
      </c>
    </row>
    <row r="10" s="85" customFormat="true" x14ac:dyDescent="0.3">
      <c r="H10" s="154" t="str">
        <f t="shared" si="0"/>
        <v/>
      </c>
      <c r="I10" s="111" t="e">
        <f t="shared" si="1"/>
        <v>#VALUE!</v>
      </c>
      <c r="J10" s="111" t="str">
        <f>N10</f>
        <v>Country E</v>
      </c>
      <c r="K10" s="110"/>
      <c r="L10" s="110"/>
      <c r="N10" s="134" t="s">
        <v>422</v>
      </c>
      <c r="O10" s="4">
        <v>174.56861877441406</v>
      </c>
      <c r="P10" s="134" t="s">
        <v>802</v>
      </c>
    </row>
    <row r="11" s="85" customFormat="true" x14ac:dyDescent="0.3">
      <c r="H11" s="154" t="e">
        <f>IF(ISNUMBER(O11), O11-SUM(H6:H10), NA())</f>
        <v>#N/A</v>
      </c>
      <c r="I11" s="111" t="e">
        <f t="shared" si="1"/>
        <v>#N/A</v>
      </c>
      <c r="J11" s="111" t="s">
        <v>46</v>
      </c>
      <c r="K11" s="110"/>
      <c r="L11" s="110"/>
      <c r="N11" s="134" t="s">
        <v>631</v>
      </c>
      <c r="O11" s="4"/>
      <c r="P11" s="134" t="s">
        <v>802</v>
      </c>
    </row>
    <row r="12" s="85" customFormat="true" x14ac:dyDescent="0.3"/>
    <row r="13" s="85" customFormat="true" x14ac:dyDescent="0.3">
      <c r="N13" s="85" t="str">
        <f>CONCATENATE(IF(ISNUMBER(O11), ROUND(O11,0), "?")," ",P11," people in ",N11," lack basic hygiene services")</f>
        <v>? million people in Region lack basic hygiene services</v>
      </c>
    </row>
    <row r="14" s="85" customFormat="true" x14ac:dyDescent="0.3">
      <c r="C14" s="107"/>
    </row>
    <row r="15" s="85" customFormat="true" x14ac:dyDescent="0.3"/>
    <row r="16" s="85" customFormat="true" x14ac:dyDescent="0.3"/>
    <row r="17" s="85" customFormat="true" x14ac:dyDescent="0.3"/>
    <row r="18" s="85" customFormat="true" x14ac:dyDescent="0.3"/>
    <row r="19" s="85" customFormat="true" x14ac:dyDescent="0.3"/>
    <row r="20" s="85" customFormat="true" x14ac:dyDescent="0.3"/>
    <row r="21" s="85" customFormat="true" x14ac:dyDescent="0.3"/>
    <row r="22" s="85" customFormat="true" ht="18" x14ac:dyDescent="0.35">
      <c r="A22" s="83" t="str">
        <f>CONCATENATE("Figure H3A: Countries in ",N11," with the highest number of people who lacked a basic hygiene service in 2017")</f>
        <v>Figure H3A: Countries in Region with the highest number of people who lacked a basic hygiene service in 2017</v>
      </c>
    </row>
    <row r="23" s="85" customFormat="true" x14ac:dyDescent="0.3">
      <c r="A23" s="19" t="s">
        <v>181</v>
      </c>
    </row>
    <row r="24" s="85" customFormat="true" x14ac:dyDescent="0.3"/>
    <row r="25" s="85" customFormat="true" x14ac:dyDescent="0.3"/>
    <row r="26" s="85" customFormat="true" ht="23.4" x14ac:dyDescent="0.45">
      <c r="A26" s="82" t="s">
        <v>282</v>
      </c>
      <c r="G26" s="75"/>
      <c r="J26" s="75"/>
    </row>
    <row r="27" s="85" customFormat="true" x14ac:dyDescent="0.3">
      <c r="B27" s="14"/>
      <c r="C27" s="14"/>
      <c r="N27" s="134" t="s">
        <v>295</v>
      </c>
      <c r="O27" s="134"/>
      <c r="P27" s="134"/>
    </row>
    <row r="28" s="85" customFormat="true" x14ac:dyDescent="0.3">
      <c r="B28" s="14"/>
      <c r="C28" s="14"/>
      <c r="H28" s="108" t="s">
        <v>285</v>
      </c>
      <c r="I28" s="108"/>
      <c r="J28" s="108"/>
      <c r="K28" s="108"/>
      <c r="L28" s="108"/>
      <c r="N28" s="134"/>
      <c r="O28" s="134"/>
      <c r="P28" s="134"/>
    </row>
    <row r="29" s="85" customFormat="true" x14ac:dyDescent="0.3">
      <c r="B29" s="107"/>
      <c r="C29" s="107"/>
      <c r="D29" s="107"/>
      <c r="E29" s="107"/>
      <c r="F29" s="107"/>
      <c r="H29" s="108" t="str">
        <f>P30</f>
        <v>million</v>
      </c>
      <c r="I29" s="108" t="s">
        <v>1</v>
      </c>
      <c r="J29" s="108" t="s">
        <v>47</v>
      </c>
      <c r="K29" s="108"/>
      <c r="L29" s="109"/>
      <c r="N29" s="134" t="s">
        <v>142</v>
      </c>
      <c r="O29" s="134" t="s">
        <v>292</v>
      </c>
      <c r="P29" s="134" t="s">
        <v>296</v>
      </c>
    </row>
    <row r="30" s="85" customFormat="true" x14ac:dyDescent="0.3">
      <c r="H30" s="154">
        <f>O30</f>
        <v>0</v>
      </c>
      <c r="I30" s="111" t="str">
        <f>+CONCATENATE(J30,", ",ROUND(H30,0))</f>
        <v>Country A, 0</v>
      </c>
      <c r="J30" s="111" t="str">
        <f>N30</f>
        <v>Country A</v>
      </c>
      <c r="K30" s="110"/>
      <c r="L30" s="111"/>
      <c r="N30" s="134" t="s">
        <v>511</v>
      </c>
      <c r="O30" s="4">
        <v>308.85015869140625</v>
      </c>
      <c r="P30" s="134" t="s">
        <v>802</v>
      </c>
    </row>
    <row r="31" s="85" customFormat="true" x14ac:dyDescent="0.3">
      <c r="H31" s="154">
        <f t="shared" ref="H31:H34" si="3">O31</f>
        <v>0</v>
      </c>
      <c r="I31" s="111" t="str">
        <f t="shared" ref="I31:I35" si="4">+CONCATENATE(J31,", ",ROUND(H31,0))</f>
        <v>Country B, 0</v>
      </c>
      <c r="J31" s="111" t="str">
        <f>N31</f>
        <v>Country B</v>
      </c>
      <c r="K31" s="110"/>
      <c r="L31" s="111"/>
      <c r="N31" s="134" t="s">
        <v>474</v>
      </c>
      <c r="O31" s="4">
        <v>142.17466735839844</v>
      </c>
      <c r="P31" s="134" t="s">
        <v>802</v>
      </c>
    </row>
    <row r="32" s="85" customFormat="true" x14ac:dyDescent="0.3">
      <c r="B32" s="107"/>
      <c r="C32" s="107"/>
      <c r="D32" s="107"/>
      <c r="H32" s="154">
        <f t="shared" si="3"/>
        <v>0</v>
      </c>
      <c r="I32" s="111" t="str">
        <f t="shared" si="4"/>
        <v>Country C, 0</v>
      </c>
      <c r="J32" s="111" t="str">
        <f>N32</f>
        <v>Country C</v>
      </c>
      <c r="K32" s="110"/>
      <c r="L32" s="110"/>
      <c r="N32" s="134" t="s">
        <v>471</v>
      </c>
      <c r="O32" s="4">
        <v>81.71209716796875</v>
      </c>
      <c r="P32" s="134" t="s">
        <v>802</v>
      </c>
    </row>
    <row r="33" s="85" customFormat="true" x14ac:dyDescent="0.3">
      <c r="H33" s="154">
        <f t="shared" si="3"/>
        <v>0</v>
      </c>
      <c r="I33" s="111" t="str">
        <f t="shared" si="4"/>
        <v>Country D, 0</v>
      </c>
      <c r="J33" s="111" t="str">
        <f>N33</f>
        <v>Country D</v>
      </c>
      <c r="K33" s="110"/>
      <c r="L33" s="110"/>
      <c r="N33" s="134" t="s">
        <v>422</v>
      </c>
      <c r="O33" s="4">
        <v>63.055690765380859</v>
      </c>
      <c r="P33" s="134" t="s">
        <v>802</v>
      </c>
    </row>
    <row r="34" s="85" customFormat="true" x14ac:dyDescent="0.3">
      <c r="H34" s="154">
        <f t="shared" si="3"/>
        <v>0</v>
      </c>
      <c r="I34" s="111" t="str">
        <f t="shared" si="4"/>
        <v>Country E, 0</v>
      </c>
      <c r="J34" s="111" t="str">
        <f>N34</f>
        <v>Country E</v>
      </c>
      <c r="K34" s="110"/>
      <c r="L34" s="110"/>
      <c r="N34" s="134" t="s">
        <v>522</v>
      </c>
      <c r="O34" s="4">
        <v>0</v>
      </c>
      <c r="P34" s="134" t="s">
        <v>802</v>
      </c>
    </row>
    <row r="35" s="85" customFormat="true" x14ac:dyDescent="0.3">
      <c r="H35" s="154" t="e">
        <f>IF(ISNUMBER(O35), O35-SUM(H30:H34), NA())</f>
        <v>#N/A</v>
      </c>
      <c r="I35" s="111" t="e">
        <f t="shared" si="4"/>
        <v>#N/A</v>
      </c>
      <c r="J35" s="111" t="s">
        <v>46</v>
      </c>
      <c r="K35" s="110"/>
      <c r="L35" s="110"/>
      <c r="N35" s="134" t="s">
        <v>631</v>
      </c>
      <c r="O35" s="4"/>
      <c r="P35" s="134" t="s">
        <v>802</v>
      </c>
    </row>
    <row r="36" s="85" customFormat="true" x14ac:dyDescent="0.3"/>
    <row r="37" s="85" customFormat="true" x14ac:dyDescent="0.3">
      <c r="N37" s="85" t="str">
        <f>CONCATENATE(IF(ISNUMBER(O35), ROUND(O35,0), "?")," ",P35," people in urban ",N35," lack basic hygiene services")</f>
        <v>? million people in urban Region lack basic hygiene services</v>
      </c>
    </row>
    <row r="38" s="85" customFormat="true" x14ac:dyDescent="0.3">
      <c r="C38" s="107"/>
    </row>
    <row r="39" s="85" customFormat="true" x14ac:dyDescent="0.3"/>
    <row r="40" s="85" customFormat="true" x14ac:dyDescent="0.3"/>
    <row r="41" s="85" customFormat="true" x14ac:dyDescent="0.3"/>
    <row r="42" s="85" customFormat="true" x14ac:dyDescent="0.3"/>
    <row r="43" s="85" customFormat="true" x14ac:dyDescent="0.3"/>
    <row r="44" s="85" customFormat="true" x14ac:dyDescent="0.3"/>
    <row r="45" s="85" customFormat="true" x14ac:dyDescent="0.3"/>
    <row r="46" s="85" customFormat="true" ht="18" x14ac:dyDescent="0.35">
      <c r="A46" s="83" t="str">
        <f>CONCATENATE("Figure H3B: Countries in urban ",N35," with the highest number of people who lacked a basic hygiene service in 2017")</f>
        <v>Figure H3B: Countries in urban Region with the highest number of people who lacked a basic hygiene service in 2017</v>
      </c>
    </row>
    <row r="47" s="85" customFormat="true" x14ac:dyDescent="0.3">
      <c r="A47" s="19" t="s">
        <v>181</v>
      </c>
    </row>
    <row r="48" s="85" customFormat="true" x14ac:dyDescent="0.3"/>
    <row r="49" s="85" customFormat="true" x14ac:dyDescent="0.3"/>
    <row r="50" s="85" customFormat="true" ht="23.4" x14ac:dyDescent="0.45">
      <c r="A50" s="82" t="s">
        <v>283</v>
      </c>
      <c r="G50" s="75"/>
      <c r="J50" s="75"/>
    </row>
    <row r="51" s="85" customFormat="true" x14ac:dyDescent="0.3">
      <c r="B51" s="14"/>
      <c r="C51" s="14"/>
      <c r="N51" s="134" t="s">
        <v>294</v>
      </c>
      <c r="O51" s="134"/>
      <c r="P51" s="134"/>
    </row>
    <row r="52" s="85" customFormat="true" x14ac:dyDescent="0.3">
      <c r="B52" s="14"/>
      <c r="C52" s="14"/>
      <c r="H52" s="108" t="s">
        <v>284</v>
      </c>
      <c r="I52" s="108"/>
      <c r="J52" s="108"/>
      <c r="K52" s="108"/>
      <c r="L52" s="108"/>
      <c r="N52" s="134"/>
      <c r="O52" s="134"/>
      <c r="P52" s="134"/>
    </row>
    <row r="53" s="85" customFormat="true" x14ac:dyDescent="0.3">
      <c r="B53" s="107"/>
      <c r="C53" s="107"/>
      <c r="D53" s="107"/>
      <c r="E53" s="107"/>
      <c r="F53" s="107"/>
      <c r="H53" s="108" t="str">
        <f>P54</f>
        <v>million</v>
      </c>
      <c r="I53" s="108" t="s">
        <v>1</v>
      </c>
      <c r="J53" s="108" t="s">
        <v>47</v>
      </c>
      <c r="K53" s="108"/>
      <c r="L53" s="109"/>
      <c r="N53" s="134" t="s">
        <v>142</v>
      </c>
      <c r="O53" s="134" t="s">
        <v>292</v>
      </c>
      <c r="P53" s="134" t="s">
        <v>296</v>
      </c>
    </row>
    <row r="54" s="85" customFormat="true" x14ac:dyDescent="0.3">
      <c r="H54" s="154">
        <f>O54</f>
        <v>0</v>
      </c>
      <c r="I54" s="111" t="str">
        <f>+CONCATENATE(J54,", ",ROUND(H54,0))</f>
        <v>Country A, 0</v>
      </c>
      <c r="J54" s="111" t="str">
        <f>N54</f>
        <v>Country A</v>
      </c>
      <c r="K54" s="110"/>
      <c r="L54" s="111"/>
      <c r="N54" s="134" t="s">
        <v>511</v>
      </c>
      <c r="O54" s="4">
        <v>2126.36376953125</v>
      </c>
      <c r="P54" s="134" t="s">
        <v>802</v>
      </c>
    </row>
    <row r="55" s="85" customFormat="true" x14ac:dyDescent="0.3">
      <c r="H55" s="154">
        <f t="shared" ref="H55:H58" si="5">O55</f>
        <v>0</v>
      </c>
      <c r="I55" s="111" t="str">
        <f t="shared" ref="I55:I59" si="6">+CONCATENATE(J55,", ",ROUND(H55,0))</f>
        <v>Country B, 0</v>
      </c>
      <c r="J55" s="111" t="str">
        <f>N55</f>
        <v>Country B</v>
      </c>
      <c r="K55" s="110"/>
      <c r="L55" s="111"/>
      <c r="N55" s="134" t="s">
        <v>474</v>
      </c>
      <c r="O55" s="4">
        <v>509.46469116210938</v>
      </c>
      <c r="P55" s="134" t="s">
        <v>802</v>
      </c>
    </row>
    <row r="56" s="85" customFormat="true" x14ac:dyDescent="0.3">
      <c r="B56" s="107"/>
      <c r="C56" s="107"/>
      <c r="D56" s="107"/>
      <c r="H56" s="154">
        <f t="shared" si="5"/>
        <v>0</v>
      </c>
      <c r="I56" s="111" t="str">
        <f t="shared" si="6"/>
        <v>Country C, 0</v>
      </c>
      <c r="J56" s="111" t="str">
        <f>N56</f>
        <v>Country C</v>
      </c>
      <c r="K56" s="110"/>
      <c r="L56" s="110"/>
      <c r="N56" s="134" t="s">
        <v>422</v>
      </c>
      <c r="O56" s="4">
        <v>111.51293182373047</v>
      </c>
      <c r="P56" s="134" t="s">
        <v>802</v>
      </c>
    </row>
    <row r="57" s="85" customFormat="true" x14ac:dyDescent="0.3">
      <c r="H57" s="154">
        <f t="shared" si="5"/>
        <v>0</v>
      </c>
      <c r="I57" s="111" t="str">
        <f t="shared" si="6"/>
        <v>Country D, 0</v>
      </c>
      <c r="J57" s="111" t="str">
        <f>N57</f>
        <v>Country D</v>
      </c>
      <c r="K57" s="110"/>
      <c r="L57" s="110"/>
      <c r="N57" s="134" t="s">
        <v>471</v>
      </c>
      <c r="O57" s="4">
        <v>100.44635009765625</v>
      </c>
      <c r="P57" s="134" t="s">
        <v>802</v>
      </c>
    </row>
    <row r="58" s="85" customFormat="true" x14ac:dyDescent="0.3">
      <c r="H58" s="154">
        <f t="shared" si="5"/>
        <v>0</v>
      </c>
      <c r="I58" s="111" t="str">
        <f t="shared" si="6"/>
        <v>Country E, 0</v>
      </c>
      <c r="J58" s="111" t="str">
        <f>N58</f>
        <v>Country E</v>
      </c>
      <c r="K58" s="110"/>
      <c r="L58" s="110"/>
      <c r="N58" s="134" t="s">
        <v>522</v>
      </c>
      <c r="O58" s="4">
        <v>0</v>
      </c>
      <c r="P58" s="134" t="s">
        <v>802</v>
      </c>
    </row>
    <row r="59" s="85" customFormat="true" x14ac:dyDescent="0.3">
      <c r="H59" s="154" t="e">
        <f>IF(ISNUMBER(O59), O59-SUM(H54:H58), NA())</f>
        <v>#N/A</v>
      </c>
      <c r="I59" s="111" t="e">
        <f t="shared" si="6"/>
        <v>#N/A</v>
      </c>
      <c r="J59" s="111" t="s">
        <v>46</v>
      </c>
      <c r="K59" s="110"/>
      <c r="L59" s="110"/>
      <c r="N59" s="134" t="s">
        <v>631</v>
      </c>
      <c r="O59" s="4"/>
      <c r="P59" s="134" t="s">
        <v>802</v>
      </c>
    </row>
    <row r="60" s="85" customFormat="true" x14ac:dyDescent="0.3"/>
    <row r="61" s="85" customFormat="true" x14ac:dyDescent="0.3">
      <c r="N61" s="85" t="str">
        <f>CONCATENATE(IF(ISNUMBER(O59), ROUND(O59,0), "?")," ",P59," people in rural ",N59," lack basic hygiene services")</f>
        <v>? million people in rural Region lack basic hygiene services</v>
      </c>
    </row>
    <row r="62" s="85" customFormat="true" x14ac:dyDescent="0.3">
      <c r="C62" s="107"/>
    </row>
    <row r="63" s="85" customFormat="true" x14ac:dyDescent="0.3"/>
    <row r="64" s="85" customFormat="true" x14ac:dyDescent="0.3"/>
    <row r="65" s="85" customFormat="true" x14ac:dyDescent="0.3"/>
    <row r="66" s="85" customFormat="true" x14ac:dyDescent="0.3"/>
    <row r="67" s="85" customFormat="true" x14ac:dyDescent="0.3"/>
    <row r="68" s="85" customFormat="true" x14ac:dyDescent="0.3"/>
    <row r="69" s="85" customFormat="true" x14ac:dyDescent="0.3"/>
    <row r="70" s="85" customFormat="true" ht="18" x14ac:dyDescent="0.35">
      <c r="A70" s="83" t="str">
        <f>CONCATENATE("Figure H3C: Countries in rural ",N59," with the highest number of people who lacked a basic hygiene service in 2017")</f>
        <v>Figure H3C: Countries in rural Region with the highest number of people who lacked a basic hygiene service in 2017</v>
      </c>
    </row>
    <row r="71" s="85" customFormat="true" x14ac:dyDescent="0.3">
      <c r="A71" s="19" t="s">
        <v>181</v>
      </c>
    </row>
    <row r="72" s="85" customFormat="true" x14ac:dyDescent="0.3"/>
    <row r="73" s="85" customFormat="true" x14ac:dyDescent="0.3"/>
  </sheetData>
  <hyperlinks>
    <hyperlink ref="A1" location="ToC!A1" display="Back to ToC"/>
  </hyperlink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67332-F7FB-4F7D-8CAF-AEB0ACCCCEFC}">
  <sheetPr>
    <tabColor rgb="FFAB47BC"/>
  </sheetPr>
  <dimension ref="A1:R140"/>
  <sheetViews>
    <sheetView workbookViewId="0">
      <selection activeCell="R85" sqref="R85"/>
    </sheetView>
  </sheetViews>
  <sheetFormatPr defaultRowHeight="14.4" x14ac:dyDescent="0.3"/>
  <sheetData>
    <row r="1" s="14" customFormat="true" x14ac:dyDescent="0.3">
      <c r="A1" s="112" t="s">
        <v>226</v>
      </c>
    </row>
    <row r="2" s="14" customFormat="true" ht="23.4" x14ac:dyDescent="0.45">
      <c r="A2" s="197" t="s">
        <v>179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>
      <c r="R9" s="22"/>
    </row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ht="18" customHeight="true" x14ac:dyDescent="0.35">
      <c r="A24" s="83" t="s">
        <v>621</v>
      </c>
    </row>
    <row r="25" s="14" customFormat="true" ht="15" customHeight="true" x14ac:dyDescent="0.3">
      <c r="A25" s="19" t="s">
        <v>181</v>
      </c>
    </row>
    <row r="26" s="14" customFormat="true" ht="15" customHeight="true" x14ac:dyDescent="0.3">
      <c r="A26" s="19"/>
    </row>
    <row r="27" s="14" customFormat="true" ht="23.4" x14ac:dyDescent="0.45">
      <c r="A27" s="197" t="s">
        <v>282</v>
      </c>
    </row>
    <row r="28" s="14" customFormat="true" x14ac:dyDescent="0.3"/>
    <row r="29" s="14" customFormat="true" x14ac:dyDescent="0.3"/>
    <row r="30" s="14" customFormat="true" x14ac:dyDescent="0.3"/>
    <row r="31" s="14" customFormat="true" x14ac:dyDescent="0.3"/>
    <row r="32" s="14" customFormat="true" x14ac:dyDescent="0.3"/>
    <row r="33" s="14" customFormat="true" x14ac:dyDescent="0.3"/>
    <row r="34" s="14" customFormat="true" x14ac:dyDescent="0.3">
      <c r="R34" s="22"/>
    </row>
    <row r="35" s="14" customFormat="true" x14ac:dyDescent="0.3"/>
    <row r="36" s="14" customFormat="true" x14ac:dyDescent="0.3"/>
    <row r="37" s="14" customFormat="true" x14ac:dyDescent="0.3"/>
    <row r="38" s="14" customFormat="true" x14ac:dyDescent="0.3"/>
    <row r="39" s="14" customFormat="true" x14ac:dyDescent="0.3"/>
    <row r="40" s="14" customFormat="true" x14ac:dyDescent="0.3"/>
    <row r="41" s="14" customFormat="true" x14ac:dyDescent="0.3"/>
    <row r="42" s="14" customFormat="true" x14ac:dyDescent="0.3"/>
    <row r="43" s="14" customFormat="true" x14ac:dyDescent="0.3"/>
    <row r="44" s="14" customFormat="true" x14ac:dyDescent="0.3"/>
    <row r="45" s="14" customFormat="true" x14ac:dyDescent="0.3"/>
    <row r="46" s="14" customFormat="true" x14ac:dyDescent="0.3"/>
    <row r="47" s="14" customFormat="true" x14ac:dyDescent="0.3"/>
    <row r="48" s="14" customFormat="true" x14ac:dyDescent="0.3"/>
    <row r="49" s="14" customFormat="true" ht="18" customHeight="true" x14ac:dyDescent="0.35">
      <c r="A49" s="83" t="s">
        <v>622</v>
      </c>
    </row>
    <row r="50" s="14" customFormat="true" ht="15" customHeight="true" x14ac:dyDescent="0.3">
      <c r="A50" s="19" t="s">
        <v>181</v>
      </c>
    </row>
    <row r="51" s="14" customFormat="true" ht="15" customHeight="true" x14ac:dyDescent="0.3">
      <c r="A51" s="19"/>
    </row>
    <row r="52" s="14" customFormat="true" ht="23.4" x14ac:dyDescent="0.45">
      <c r="A52" s="197" t="s">
        <v>283</v>
      </c>
    </row>
    <row r="53" s="14" customFormat="true" x14ac:dyDescent="0.3"/>
    <row r="54" s="14" customFormat="true" x14ac:dyDescent="0.3"/>
    <row r="55" s="14" customFormat="true" x14ac:dyDescent="0.3"/>
    <row r="56" s="14" customFormat="true" x14ac:dyDescent="0.3"/>
    <row r="57" s="14" customFormat="true" x14ac:dyDescent="0.3"/>
    <row r="58" s="14" customFormat="true" x14ac:dyDescent="0.3"/>
    <row r="59" s="14" customFormat="true" x14ac:dyDescent="0.3">
      <c r="R59" s="22"/>
    </row>
    <row r="60" s="14" customFormat="true" x14ac:dyDescent="0.3"/>
    <row r="61" s="14" customFormat="true" x14ac:dyDescent="0.3"/>
    <row r="62" s="14" customFormat="true" x14ac:dyDescent="0.3"/>
    <row r="63" s="14" customFormat="true" x14ac:dyDescent="0.3"/>
    <row r="64" s="14" customFormat="true" x14ac:dyDescent="0.3"/>
    <row r="65" s="14" customFormat="true" x14ac:dyDescent="0.3"/>
    <row r="66" s="14" customFormat="true" x14ac:dyDescent="0.3"/>
    <row r="67" s="14" customFormat="true" x14ac:dyDescent="0.3"/>
    <row r="68" s="14" customFormat="true" x14ac:dyDescent="0.3"/>
    <row r="69" s="14" customFormat="true" x14ac:dyDescent="0.3"/>
    <row r="70" s="14" customFormat="true" x14ac:dyDescent="0.3"/>
    <row r="71" s="14" customFormat="true" x14ac:dyDescent="0.3"/>
    <row r="72" s="14" customFormat="true" x14ac:dyDescent="0.3"/>
    <row r="73" s="14" customFormat="true" x14ac:dyDescent="0.3"/>
    <row r="74" s="14" customFormat="true" ht="18" customHeight="true" x14ac:dyDescent="0.35">
      <c r="A74" s="83" t="s">
        <v>623</v>
      </c>
    </row>
    <row r="75" s="14" customFormat="true" ht="15" customHeight="true" x14ac:dyDescent="0.3">
      <c r="A75" s="19" t="s">
        <v>181</v>
      </c>
    </row>
    <row r="76" s="14" customFormat="true" ht="15" customHeight="true" x14ac:dyDescent="0.3">
      <c r="A76" s="19"/>
    </row>
    <row r="77" s="14" customFormat="true" ht="15" customHeight="true" x14ac:dyDescent="0.3">
      <c r="A77" s="19"/>
    </row>
    <row r="78" s="14" customFormat="true" ht="15" customHeight="true" x14ac:dyDescent="0.3">
      <c r="A78" s="19"/>
    </row>
    <row r="79" s="14" customFormat="true" x14ac:dyDescent="0.3">
      <c r="A79" s="17" t="s">
        <v>397</v>
      </c>
      <c r="F79" s="96" t="s">
        <v>398</v>
      </c>
      <c r="G79" s="232"/>
      <c r="H79" s="232"/>
      <c r="I79" s="232"/>
      <c r="K79" s="96" t="s">
        <v>399</v>
      </c>
      <c r="L79" s="232"/>
      <c r="M79" s="232"/>
      <c r="N79" s="232"/>
    </row>
    <row r="80" x14ac:dyDescent="0.3">
      <c r="A80" s="229" t="s">
        <v>80</v>
      </c>
      <c r="B80" s="229" t="s">
        <v>143</v>
      </c>
      <c r="C80" s="229" t="s">
        <v>119</v>
      </c>
      <c r="D80" s="229"/>
      <c r="E80" s="3"/>
      <c r="F80" s="229" t="s">
        <v>80</v>
      </c>
      <c r="G80" s="229" t="s">
        <v>143</v>
      </c>
      <c r="H80" s="229" t="s">
        <v>119</v>
      </c>
      <c r="I80" s="229"/>
      <c r="K80" s="229" t="s">
        <v>80</v>
      </c>
      <c r="L80" s="229" t="s">
        <v>143</v>
      </c>
      <c r="M80" s="229" t="s">
        <v>119</v>
      </c>
      <c r="N80" s="229"/>
    </row>
    <row r="81" x14ac:dyDescent="0.3">
      <c r="A81" s="230" t="s">
        <v>511</v>
      </c>
      <c r="B81" s="231" t="s">
        <v>512</v>
      </c>
      <c r="C81" s="4">
        <v>72.703504543366989</v>
      </c>
      <c r="D81" s="166"/>
      <c r="E81" s="2"/>
      <c r="F81" s="230" t="s">
        <v>511</v>
      </c>
      <c r="G81" s="231" t="s">
        <v>512</v>
      </c>
      <c r="H81" s="4">
        <v>87.169503975017903</v>
      </c>
      <c r="I81" s="166"/>
      <c r="K81" s="230" t="s">
        <v>511</v>
      </c>
      <c r="L81" s="231" t="s">
        <v>512</v>
      </c>
      <c r="M81" s="4">
        <v>67.357951343022137</v>
      </c>
      <c r="N81" s="166"/>
    </row>
    <row r="82" x14ac:dyDescent="0.3">
      <c r="A82" s="230" t="s">
        <v>633</v>
      </c>
      <c r="B82" s="231" t="s">
        <v>671</v>
      </c>
      <c r="C82" s="4">
        <v>83.24130000000001</v>
      </c>
      <c r="D82" s="166"/>
      <c r="E82" s="2"/>
      <c r="F82" s="230" t="s">
        <v>474</v>
      </c>
      <c r="G82" s="231" t="s">
        <v>475</v>
      </c>
      <c r="H82" s="4">
        <v>93.491372212164322</v>
      </c>
      <c r="I82" s="166"/>
      <c r="K82" s="230" t="s">
        <v>474</v>
      </c>
      <c r="L82" s="231" t="s">
        <v>475</v>
      </c>
      <c r="M82" s="4">
        <v>86.803874349789325</v>
      </c>
      <c r="N82" s="166"/>
    </row>
    <row r="83" x14ac:dyDescent="0.3">
      <c r="A83" s="230" t="s">
        <v>474</v>
      </c>
      <c r="B83" s="231" t="s">
        <v>475</v>
      </c>
      <c r="C83" s="4">
        <v>89.220401680751806</v>
      </c>
      <c r="D83" s="166"/>
      <c r="E83" s="2"/>
      <c r="F83" s="230" t="s">
        <v>422</v>
      </c>
      <c r="G83" s="231" t="s">
        <v>423</v>
      </c>
      <c r="H83" s="4">
        <v>96.590113154547112</v>
      </c>
      <c r="I83" s="166"/>
      <c r="K83" s="230" t="s">
        <v>422</v>
      </c>
      <c r="L83" s="231" t="s">
        <v>423</v>
      </c>
      <c r="M83" s="4">
        <v>89.686646884345919</v>
      </c>
      <c r="N83" s="166"/>
    </row>
    <row r="84" x14ac:dyDescent="0.3">
      <c r="A84" s="116" t="s">
        <v>422</v>
      </c>
      <c r="B84" s="117" t="s">
        <v>423</v>
      </c>
      <c r="C84" s="4">
        <v>94.042941373525053</v>
      </c>
      <c r="D84" s="118"/>
      <c r="E84" s="2"/>
      <c r="F84" s="230" t="s">
        <v>471</v>
      </c>
      <c r="G84" s="231" t="s">
        <v>472</v>
      </c>
      <c r="H84" s="4">
        <v>99.217146921946295</v>
      </c>
      <c r="I84" s="166"/>
      <c r="K84" s="230" t="s">
        <v>471</v>
      </c>
      <c r="L84" s="231" t="s">
        <v>472</v>
      </c>
      <c r="M84" s="4">
        <v>98.706716086409259</v>
      </c>
      <c r="N84" s="166"/>
    </row>
    <row r="85" x14ac:dyDescent="0.3">
      <c r="A85" s="116" t="s">
        <v>471</v>
      </c>
      <c r="B85" s="117" t="s">
        <v>472</v>
      </c>
      <c r="C85" s="4">
        <v>98.999374047860172</v>
      </c>
      <c r="D85" s="118"/>
      <c r="E85" s="2"/>
      <c r="F85" s="230" t="s">
        <v>522</v>
      </c>
      <c r="G85" s="231" t="s">
        <v>523</v>
      </c>
      <c r="H85" s="4">
        <v>100</v>
      </c>
      <c r="I85" s="166"/>
      <c r="K85" s="230" t="s">
        <v>522</v>
      </c>
      <c r="L85" s="231" t="s">
        <v>523</v>
      </c>
      <c r="M85" s="4">
        <v>100</v>
      </c>
      <c r="N85" s="166"/>
    </row>
    <row r="86" x14ac:dyDescent="0.3">
      <c r="A86" s="116" t="s">
        <v>522</v>
      </c>
      <c r="B86" s="117" t="s">
        <v>523</v>
      </c>
      <c r="C86" s="4">
        <v>100</v>
      </c>
      <c r="D86" s="118"/>
      <c r="E86" s="2"/>
      <c r="F86" s="116"/>
      <c r="G86" s="117"/>
      <c r="H86" s="118"/>
      <c r="I86" s="118"/>
      <c r="K86" s="230"/>
      <c r="L86" s="231"/>
      <c r="M86" s="166"/>
      <c r="N86" s="166"/>
    </row>
    <row r="87" x14ac:dyDescent="0.3">
      <c r="A87" s="116"/>
      <c r="B87" s="117"/>
      <c r="C87" s="118"/>
      <c r="D87" s="118"/>
      <c r="E87" s="2"/>
      <c r="F87" s="116"/>
      <c r="G87" s="117"/>
      <c r="H87" s="118"/>
      <c r="I87" s="118"/>
      <c r="K87" s="230"/>
      <c r="L87" s="231"/>
      <c r="M87" s="166"/>
      <c r="N87" s="166"/>
    </row>
    <row r="88" x14ac:dyDescent="0.3">
      <c r="A88" s="116"/>
      <c r="B88" s="117"/>
      <c r="C88" s="118"/>
      <c r="D88" s="118"/>
      <c r="E88" s="2"/>
      <c r="F88" s="116"/>
      <c r="G88" s="117"/>
      <c r="H88" s="118"/>
      <c r="I88" s="118"/>
      <c r="K88" s="116"/>
      <c r="L88" s="117"/>
      <c r="M88" s="118"/>
      <c r="N88" s="118"/>
    </row>
    <row r="89" x14ac:dyDescent="0.3">
      <c r="A89" s="116"/>
      <c r="B89" s="117"/>
      <c r="C89" s="118"/>
      <c r="D89" s="118"/>
      <c r="E89" s="2"/>
      <c r="F89" s="116"/>
      <c r="G89" s="117"/>
      <c r="H89" s="118"/>
      <c r="I89" s="118"/>
      <c r="K89" s="116"/>
      <c r="L89" s="117"/>
      <c r="M89" s="118"/>
      <c r="N89" s="118"/>
    </row>
    <row r="90" x14ac:dyDescent="0.3">
      <c r="A90" s="116"/>
      <c r="B90" s="117"/>
      <c r="C90" s="118"/>
      <c r="D90" s="118"/>
      <c r="E90" s="2"/>
      <c r="F90" s="116"/>
      <c r="G90" s="117"/>
      <c r="H90" s="118"/>
      <c r="I90" s="118"/>
      <c r="K90" s="116"/>
      <c r="L90" s="117"/>
      <c r="M90" s="118"/>
      <c r="N90" s="118"/>
    </row>
    <row r="91" x14ac:dyDescent="0.3">
      <c r="A91" s="116"/>
      <c r="B91" s="117"/>
      <c r="C91" s="118"/>
      <c r="D91" s="118"/>
      <c r="E91" s="2"/>
      <c r="F91" s="116"/>
      <c r="G91" s="117"/>
      <c r="H91" s="118"/>
      <c r="I91" s="118"/>
      <c r="K91" s="116"/>
      <c r="L91" s="117"/>
      <c r="M91" s="118"/>
      <c r="N91" s="118"/>
    </row>
    <row r="92" x14ac:dyDescent="0.3">
      <c r="A92" s="116"/>
      <c r="B92" s="117"/>
      <c r="C92" s="118"/>
      <c r="D92" s="118"/>
      <c r="E92" s="2"/>
      <c r="F92" s="116"/>
      <c r="G92" s="117"/>
      <c r="H92" s="118"/>
      <c r="I92" s="118"/>
      <c r="K92" s="116"/>
      <c r="L92" s="117"/>
      <c r="M92" s="118"/>
      <c r="N92" s="118"/>
    </row>
    <row r="93" x14ac:dyDescent="0.3">
      <c r="A93" s="116"/>
      <c r="B93" s="117"/>
      <c r="C93" s="118"/>
      <c r="D93" s="118"/>
      <c r="E93" s="2"/>
      <c r="F93" s="116"/>
      <c r="G93" s="117"/>
      <c r="H93" s="118"/>
      <c r="I93" s="118"/>
      <c r="K93" s="116"/>
      <c r="L93" s="117"/>
      <c r="M93" s="118"/>
      <c r="N93" s="118"/>
    </row>
    <row r="94" x14ac:dyDescent="0.3">
      <c r="A94" s="116"/>
      <c r="B94" s="117"/>
      <c r="C94" s="118"/>
      <c r="D94" s="118"/>
      <c r="E94" s="2"/>
      <c r="F94" s="116"/>
      <c r="G94" s="117"/>
      <c r="H94" s="118"/>
      <c r="I94" s="118"/>
      <c r="K94" s="116"/>
      <c r="L94" s="117"/>
      <c r="M94" s="118"/>
      <c r="N94" s="118"/>
    </row>
    <row r="95" x14ac:dyDescent="0.3">
      <c r="A95" s="116"/>
      <c r="B95" s="117"/>
      <c r="C95" s="118"/>
      <c r="D95" s="118"/>
      <c r="E95" s="2"/>
      <c r="F95" s="116"/>
      <c r="G95" s="117"/>
      <c r="H95" s="118"/>
      <c r="I95" s="118"/>
      <c r="K95" s="116"/>
      <c r="L95" s="117"/>
      <c r="M95" s="118"/>
      <c r="N95" s="118"/>
    </row>
    <row r="96" x14ac:dyDescent="0.3">
      <c r="A96" s="116"/>
      <c r="B96" s="117"/>
      <c r="C96" s="118"/>
      <c r="D96" s="118"/>
      <c r="E96" s="2"/>
      <c r="F96" s="116"/>
      <c r="G96" s="117"/>
      <c r="H96" s="118"/>
      <c r="I96" s="118"/>
      <c r="K96" s="116"/>
      <c r="L96" s="117"/>
      <c r="M96" s="118"/>
      <c r="N96" s="118"/>
    </row>
    <row r="97" x14ac:dyDescent="0.3">
      <c r="A97" s="116"/>
      <c r="B97" s="117"/>
      <c r="C97" s="118"/>
      <c r="D97" s="118"/>
      <c r="E97" s="2"/>
      <c r="F97" s="116"/>
      <c r="G97" s="117"/>
      <c r="H97" s="118"/>
      <c r="I97" s="118"/>
      <c r="K97" s="116"/>
      <c r="L97" s="117"/>
      <c r="M97" s="118"/>
      <c r="N97" s="118"/>
    </row>
    <row r="98" x14ac:dyDescent="0.3">
      <c r="A98" s="116"/>
      <c r="B98" s="117"/>
      <c r="C98" s="118"/>
      <c r="D98" s="118"/>
      <c r="E98" s="2"/>
      <c r="F98" s="116"/>
      <c r="G98" s="117"/>
      <c r="H98" s="118"/>
      <c r="I98" s="118"/>
      <c r="K98" s="116"/>
      <c r="L98" s="117"/>
      <c r="M98" s="118"/>
      <c r="N98" s="118"/>
    </row>
    <row r="99" x14ac:dyDescent="0.3">
      <c r="A99" s="116"/>
      <c r="B99" s="117"/>
      <c r="C99" s="118"/>
      <c r="D99" s="118"/>
      <c r="E99" s="2"/>
      <c r="F99" s="116"/>
      <c r="G99" s="117"/>
      <c r="H99" s="118"/>
      <c r="I99" s="118"/>
      <c r="K99" s="116"/>
      <c r="L99" s="117"/>
      <c r="M99" s="118"/>
      <c r="N99" s="118"/>
    </row>
    <row r="100" x14ac:dyDescent="0.3">
      <c r="A100" s="116"/>
      <c r="B100" s="117"/>
      <c r="C100" s="118"/>
      <c r="D100" s="118"/>
      <c r="E100" s="2"/>
      <c r="F100" s="116"/>
      <c r="G100" s="117"/>
      <c r="H100" s="118"/>
      <c r="I100" s="118"/>
      <c r="K100" s="116"/>
      <c r="L100" s="117"/>
      <c r="M100" s="118"/>
      <c r="N100" s="118"/>
    </row>
    <row r="101" x14ac:dyDescent="0.3">
      <c r="A101" s="116"/>
      <c r="B101" s="117"/>
      <c r="C101" s="118"/>
      <c r="D101" s="118"/>
      <c r="E101" s="2"/>
      <c r="F101" s="116"/>
      <c r="G101" s="117"/>
      <c r="H101" s="118"/>
      <c r="I101" s="118"/>
      <c r="K101" s="116"/>
      <c r="L101" s="117"/>
      <c r="M101" s="118"/>
      <c r="N101" s="118"/>
    </row>
    <row r="102" x14ac:dyDescent="0.3">
      <c r="A102" s="116"/>
      <c r="B102" s="117"/>
      <c r="C102" s="118"/>
      <c r="D102" s="118"/>
      <c r="E102" s="2"/>
      <c r="F102" s="116"/>
      <c r="G102" s="117"/>
      <c r="H102" s="118"/>
      <c r="I102" s="118"/>
      <c r="K102" s="116"/>
      <c r="L102" s="117"/>
      <c r="M102" s="118"/>
      <c r="N102" s="118"/>
    </row>
    <row r="103" x14ac:dyDescent="0.3">
      <c r="A103" s="116"/>
      <c r="B103" s="117"/>
      <c r="C103" s="118"/>
      <c r="D103" s="118"/>
      <c r="E103" s="2"/>
      <c r="F103" s="116"/>
      <c r="G103" s="117"/>
      <c r="H103" s="118"/>
      <c r="I103" s="118"/>
      <c r="K103" s="116"/>
      <c r="L103" s="117"/>
      <c r="M103" s="118"/>
      <c r="N103" s="118"/>
    </row>
    <row r="104" x14ac:dyDescent="0.3">
      <c r="A104" s="116"/>
      <c r="B104" s="117"/>
      <c r="C104" s="118"/>
      <c r="D104" s="118"/>
      <c r="E104" s="2"/>
      <c r="F104" s="116"/>
      <c r="G104" s="117"/>
      <c r="H104" s="118"/>
      <c r="I104" s="118"/>
      <c r="K104" s="116"/>
      <c r="L104" s="117"/>
      <c r="M104" s="118"/>
      <c r="N104" s="118"/>
    </row>
    <row r="105" x14ac:dyDescent="0.3">
      <c r="A105" s="116"/>
      <c r="B105" s="117"/>
      <c r="C105" s="118"/>
      <c r="D105" s="118"/>
      <c r="E105" s="2"/>
      <c r="F105" s="116"/>
      <c r="G105" s="117"/>
      <c r="H105" s="118"/>
      <c r="I105" s="118"/>
      <c r="K105" s="116"/>
      <c r="L105" s="117"/>
      <c r="M105" s="118"/>
      <c r="N105" s="118"/>
    </row>
    <row r="106" x14ac:dyDescent="0.3">
      <c r="A106" s="116"/>
      <c r="B106" s="117"/>
      <c r="C106" s="118"/>
      <c r="D106" s="118"/>
      <c r="E106" s="2"/>
      <c r="F106" s="116"/>
      <c r="G106" s="117"/>
      <c r="H106" s="118"/>
      <c r="I106" s="118"/>
      <c r="K106" s="116"/>
      <c r="L106" s="117"/>
      <c r="M106" s="118"/>
      <c r="N106" s="118"/>
    </row>
    <row r="107" x14ac:dyDescent="0.3">
      <c r="A107" s="116"/>
      <c r="B107" s="117"/>
      <c r="C107" s="118"/>
      <c r="D107" s="118"/>
      <c r="F107" s="116"/>
      <c r="G107" s="117"/>
      <c r="H107" s="118"/>
      <c r="I107" s="118"/>
      <c r="K107" s="116"/>
      <c r="L107" s="117"/>
      <c r="M107" s="118"/>
      <c r="N107" s="118"/>
    </row>
    <row r="108" x14ac:dyDescent="0.3">
      <c r="A108" s="116"/>
      <c r="B108" s="117"/>
      <c r="C108" s="118"/>
      <c r="D108" s="118"/>
      <c r="F108" s="116"/>
      <c r="G108" s="117"/>
      <c r="H108" s="118"/>
      <c r="I108" s="118"/>
      <c r="K108" s="116"/>
      <c r="L108" s="117"/>
      <c r="M108" s="118"/>
      <c r="N108" s="118"/>
    </row>
    <row r="109" x14ac:dyDescent="0.3">
      <c r="A109" s="116"/>
      <c r="B109" s="117"/>
      <c r="C109" s="118"/>
      <c r="D109" s="118"/>
      <c r="F109" s="116"/>
      <c r="G109" s="117"/>
      <c r="H109" s="118"/>
      <c r="I109" s="118"/>
      <c r="K109" s="116"/>
      <c r="L109" s="117"/>
      <c r="M109" s="118"/>
      <c r="N109" s="118"/>
    </row>
    <row r="110" x14ac:dyDescent="0.3">
      <c r="A110" s="116"/>
      <c r="B110" s="117"/>
      <c r="C110" s="118"/>
      <c r="D110" s="118"/>
      <c r="F110" s="116"/>
      <c r="G110" s="117"/>
      <c r="H110" s="118"/>
      <c r="I110" s="118"/>
      <c r="K110" s="116"/>
      <c r="L110" s="117"/>
      <c r="M110" s="118"/>
      <c r="N110" s="118"/>
    </row>
    <row r="111" x14ac:dyDescent="0.3">
      <c r="A111" s="116"/>
      <c r="B111" s="117"/>
      <c r="C111" s="118"/>
      <c r="D111" s="118"/>
      <c r="F111" s="116"/>
      <c r="G111" s="117"/>
      <c r="H111" s="118"/>
      <c r="I111" s="118"/>
      <c r="K111" s="116"/>
      <c r="L111" s="117"/>
      <c r="M111" s="118"/>
      <c r="N111" s="118"/>
    </row>
    <row r="112" x14ac:dyDescent="0.3">
      <c r="A112" s="116"/>
      <c r="B112" s="117"/>
      <c r="C112" s="118"/>
      <c r="D112" s="118"/>
      <c r="F112" s="116"/>
      <c r="G112" s="117"/>
      <c r="H112" s="118"/>
      <c r="I112" s="118"/>
      <c r="K112" s="116"/>
      <c r="L112" s="117"/>
      <c r="M112" s="118"/>
      <c r="N112" s="118"/>
    </row>
    <row r="113" x14ac:dyDescent="0.3">
      <c r="A113" s="116"/>
      <c r="B113" s="117"/>
      <c r="C113" s="118"/>
      <c r="D113" s="118"/>
      <c r="F113" s="116"/>
      <c r="G113" s="117"/>
      <c r="H113" s="118"/>
      <c r="I113" s="118"/>
      <c r="K113" s="116"/>
      <c r="L113" s="117"/>
      <c r="M113" s="118"/>
      <c r="N113" s="118"/>
    </row>
    <row r="114" x14ac:dyDescent="0.3">
      <c r="A114" s="116"/>
      <c r="B114" s="117"/>
      <c r="C114" s="118"/>
      <c r="D114" s="118"/>
      <c r="F114" s="116"/>
      <c r="G114" s="117"/>
      <c r="H114" s="118"/>
      <c r="I114" s="118"/>
      <c r="K114" s="116"/>
      <c r="L114" s="117"/>
      <c r="M114" s="118"/>
      <c r="N114" s="118"/>
    </row>
    <row r="115" x14ac:dyDescent="0.3">
      <c r="A115" s="116"/>
      <c r="B115" s="117"/>
      <c r="C115" s="118"/>
      <c r="D115" s="118"/>
      <c r="F115" s="116"/>
      <c r="G115" s="117"/>
      <c r="H115" s="118"/>
      <c r="I115" s="118"/>
      <c r="K115" s="116"/>
      <c r="L115" s="117"/>
      <c r="M115" s="118"/>
      <c r="N115" s="118"/>
    </row>
    <row r="116" x14ac:dyDescent="0.3">
      <c r="A116" s="116"/>
      <c r="B116" s="117"/>
      <c r="C116" s="118"/>
      <c r="D116" s="118"/>
      <c r="F116" s="116"/>
      <c r="G116" s="117"/>
      <c r="H116" s="118"/>
      <c r="I116" s="118"/>
      <c r="K116" s="116"/>
      <c r="L116" s="117"/>
      <c r="M116" s="118"/>
      <c r="N116" s="118"/>
    </row>
    <row r="117" x14ac:dyDescent="0.3">
      <c r="A117" s="116"/>
      <c r="B117" s="117"/>
      <c r="C117" s="118"/>
      <c r="D117" s="118"/>
      <c r="F117" s="116"/>
      <c r="G117" s="117"/>
      <c r="H117" s="118"/>
      <c r="I117" s="118"/>
      <c r="K117" s="116"/>
      <c r="L117" s="117"/>
      <c r="M117" s="118"/>
      <c r="N117" s="118"/>
    </row>
    <row r="118" x14ac:dyDescent="0.3">
      <c r="A118" s="116"/>
      <c r="B118" s="117"/>
      <c r="C118" s="118"/>
      <c r="D118" s="118"/>
      <c r="F118" s="116"/>
      <c r="G118" s="117"/>
      <c r="H118" s="118"/>
      <c r="I118" s="118"/>
      <c r="K118" s="116"/>
      <c r="L118" s="117"/>
      <c r="M118" s="118"/>
      <c r="N118" s="118"/>
    </row>
    <row r="119" x14ac:dyDescent="0.3">
      <c r="A119" s="116"/>
      <c r="B119" s="117"/>
      <c r="C119" s="118"/>
      <c r="D119" s="118"/>
      <c r="F119" s="116"/>
      <c r="G119" s="117"/>
      <c r="H119" s="118"/>
      <c r="I119" s="118"/>
      <c r="K119" s="116"/>
      <c r="L119" s="117"/>
      <c r="M119" s="118"/>
      <c r="N119" s="118"/>
    </row>
    <row r="120" x14ac:dyDescent="0.3">
      <c r="A120" s="116"/>
      <c r="B120" s="117"/>
      <c r="C120" s="118"/>
      <c r="D120" s="118"/>
      <c r="F120" s="116"/>
      <c r="G120" s="117"/>
      <c r="H120" s="118"/>
      <c r="I120" s="118"/>
      <c r="K120" s="116"/>
      <c r="L120" s="117"/>
      <c r="M120" s="118"/>
      <c r="N120" s="118"/>
    </row>
    <row r="121" x14ac:dyDescent="0.3">
      <c r="A121" s="116"/>
      <c r="B121" s="117"/>
      <c r="C121" s="118"/>
      <c r="D121" s="118"/>
      <c r="F121" s="116"/>
      <c r="G121" s="117"/>
      <c r="H121" s="118"/>
      <c r="I121" s="118"/>
      <c r="K121" s="116"/>
      <c r="L121" s="117"/>
      <c r="M121" s="118"/>
      <c r="N121" s="118"/>
    </row>
    <row r="122" x14ac:dyDescent="0.3">
      <c r="A122" s="116"/>
      <c r="B122" s="117"/>
      <c r="C122" s="118"/>
      <c r="D122" s="118"/>
      <c r="F122" s="116"/>
      <c r="G122" s="117"/>
      <c r="H122" s="118"/>
      <c r="I122" s="118"/>
      <c r="K122" s="116"/>
      <c r="L122" s="117"/>
      <c r="M122" s="118"/>
      <c r="N122" s="118"/>
    </row>
    <row r="123" x14ac:dyDescent="0.3">
      <c r="A123" s="116"/>
      <c r="B123" s="117"/>
      <c r="C123" s="118"/>
      <c r="D123" s="118"/>
      <c r="F123" s="116"/>
      <c r="G123" s="117"/>
      <c r="H123" s="118"/>
      <c r="I123" s="118"/>
      <c r="K123" s="116"/>
      <c r="L123" s="117"/>
      <c r="M123" s="118"/>
      <c r="N123" s="118"/>
    </row>
    <row r="124" x14ac:dyDescent="0.3">
      <c r="A124" s="116"/>
      <c r="B124" s="117"/>
      <c r="C124" s="118"/>
      <c r="D124" s="118"/>
      <c r="F124" s="116"/>
      <c r="G124" s="117"/>
      <c r="H124" s="118"/>
      <c r="I124" s="118"/>
      <c r="K124" s="116"/>
      <c r="L124" s="117"/>
      <c r="M124" s="118"/>
      <c r="N124" s="118"/>
    </row>
    <row r="125" x14ac:dyDescent="0.3">
      <c r="A125" s="116"/>
      <c r="B125" s="117"/>
      <c r="C125" s="118"/>
      <c r="D125" s="118"/>
      <c r="F125" s="116"/>
      <c r="G125" s="117"/>
      <c r="H125" s="118"/>
      <c r="I125" s="118"/>
      <c r="K125" s="116"/>
      <c r="L125" s="117"/>
      <c r="M125" s="118"/>
      <c r="N125" s="118"/>
    </row>
    <row r="126" x14ac:dyDescent="0.3">
      <c r="A126" s="116"/>
      <c r="B126" s="117"/>
      <c r="C126" s="118"/>
      <c r="D126" s="118"/>
      <c r="F126" s="116"/>
      <c r="G126" s="117"/>
      <c r="H126" s="118"/>
      <c r="I126" s="118"/>
      <c r="K126" s="116"/>
      <c r="L126" s="117"/>
      <c r="M126" s="118"/>
      <c r="N126" s="118"/>
    </row>
    <row r="127" x14ac:dyDescent="0.3">
      <c r="A127" s="116"/>
      <c r="B127" s="117"/>
      <c r="C127" s="118"/>
      <c r="D127" s="118"/>
      <c r="F127" s="116"/>
      <c r="G127" s="117"/>
      <c r="H127" s="118"/>
      <c r="I127" s="118"/>
      <c r="K127" s="116"/>
      <c r="L127" s="117"/>
      <c r="M127" s="118"/>
      <c r="N127" s="118"/>
    </row>
    <row r="128" x14ac:dyDescent="0.3">
      <c r="A128" s="116"/>
      <c r="B128" s="117"/>
      <c r="C128" s="118"/>
      <c r="D128" s="118"/>
      <c r="F128" s="116"/>
      <c r="G128" s="117"/>
      <c r="H128" s="118"/>
      <c r="I128" s="118"/>
      <c r="K128" s="116"/>
      <c r="L128" s="117"/>
      <c r="M128" s="118"/>
      <c r="N128" s="118"/>
    </row>
    <row r="129" x14ac:dyDescent="0.3">
      <c r="A129" s="116"/>
      <c r="B129" s="117"/>
      <c r="C129" s="118"/>
      <c r="D129" s="118"/>
      <c r="F129" s="116"/>
      <c r="G129" s="117"/>
      <c r="H129" s="118"/>
      <c r="I129" s="118"/>
      <c r="K129" s="116"/>
      <c r="L129" s="117"/>
      <c r="M129" s="118"/>
      <c r="N129" s="118"/>
    </row>
    <row r="130" x14ac:dyDescent="0.3">
      <c r="A130" s="116"/>
      <c r="B130" s="117"/>
      <c r="C130" s="118"/>
      <c r="D130" s="118"/>
      <c r="F130" s="116"/>
      <c r="G130" s="117"/>
      <c r="H130" s="118"/>
      <c r="I130" s="118"/>
      <c r="K130" s="116"/>
      <c r="L130" s="117"/>
      <c r="M130" s="118"/>
      <c r="N130" s="118"/>
    </row>
    <row r="131" x14ac:dyDescent="0.3">
      <c r="A131" s="116"/>
      <c r="B131" s="117"/>
      <c r="C131" s="118"/>
      <c r="D131" s="118"/>
      <c r="F131" s="116"/>
      <c r="G131" s="117"/>
      <c r="H131" s="118"/>
      <c r="I131" s="118"/>
      <c r="K131" s="116"/>
      <c r="L131" s="117"/>
      <c r="M131" s="118"/>
      <c r="N131" s="118"/>
    </row>
    <row r="132" x14ac:dyDescent="0.3">
      <c r="A132" s="116"/>
      <c r="B132" s="117"/>
      <c r="C132" s="118"/>
      <c r="D132" s="118"/>
      <c r="F132" s="116"/>
      <c r="G132" s="117"/>
      <c r="H132" s="118"/>
      <c r="I132" s="118"/>
      <c r="K132" s="116"/>
      <c r="L132" s="117"/>
      <c r="M132" s="118"/>
      <c r="N132" s="118"/>
    </row>
    <row r="133" x14ac:dyDescent="0.3">
      <c r="A133" s="116"/>
      <c r="B133" s="117"/>
      <c r="C133" s="118"/>
      <c r="D133" s="118"/>
      <c r="F133" s="116"/>
      <c r="G133" s="117"/>
      <c r="H133" s="118"/>
      <c r="I133" s="118"/>
      <c r="K133" s="116"/>
      <c r="L133" s="117"/>
      <c r="M133" s="118"/>
      <c r="N133" s="118"/>
    </row>
    <row r="134" x14ac:dyDescent="0.3">
      <c r="A134" s="116"/>
      <c r="B134" s="117"/>
      <c r="C134" s="118"/>
      <c r="D134" s="118"/>
      <c r="F134" s="116"/>
      <c r="G134" s="117"/>
      <c r="H134" s="118"/>
      <c r="I134" s="118"/>
      <c r="K134" s="116"/>
      <c r="L134" s="117"/>
      <c r="M134" s="118"/>
      <c r="N134" s="118"/>
    </row>
    <row r="135" x14ac:dyDescent="0.3">
      <c r="A135" s="116"/>
      <c r="B135" s="117"/>
      <c r="C135" s="118"/>
      <c r="D135" s="118"/>
      <c r="F135" s="116"/>
      <c r="G135" s="117"/>
      <c r="H135" s="118"/>
      <c r="I135" s="118"/>
      <c r="K135" s="116"/>
      <c r="L135" s="117"/>
      <c r="M135" s="118"/>
      <c r="N135" s="118"/>
    </row>
    <row r="136" x14ac:dyDescent="0.3">
      <c r="A136" s="116"/>
      <c r="B136" s="117"/>
      <c r="C136" s="118"/>
      <c r="D136" s="118"/>
      <c r="F136" s="116"/>
      <c r="G136" s="117"/>
      <c r="H136" s="118"/>
      <c r="I136" s="118"/>
      <c r="K136" s="116"/>
      <c r="L136" s="117"/>
      <c r="M136" s="118"/>
      <c r="N136" s="118"/>
    </row>
    <row r="137" x14ac:dyDescent="0.3">
      <c r="A137" s="116"/>
      <c r="B137" s="117"/>
      <c r="C137" s="118"/>
      <c r="D137" s="118"/>
      <c r="F137" s="116"/>
      <c r="G137" s="117"/>
      <c r="H137" s="118"/>
      <c r="I137" s="118"/>
      <c r="K137" s="116"/>
      <c r="L137" s="117"/>
      <c r="M137" s="118"/>
      <c r="N137" s="118"/>
    </row>
    <row r="138" x14ac:dyDescent="0.3">
      <c r="A138" s="116"/>
      <c r="B138" s="117"/>
      <c r="C138" s="118"/>
      <c r="D138" s="118"/>
      <c r="F138" s="116"/>
      <c r="G138" s="117"/>
      <c r="H138" s="118"/>
      <c r="I138" s="118"/>
      <c r="K138" s="116"/>
      <c r="L138" s="117"/>
      <c r="M138" s="118"/>
      <c r="N138" s="118"/>
    </row>
    <row r="139" x14ac:dyDescent="0.3">
      <c r="A139" s="116"/>
      <c r="B139" s="117"/>
      <c r="C139" s="118"/>
      <c r="D139" s="118"/>
      <c r="F139" s="116"/>
      <c r="G139" s="117"/>
      <c r="H139" s="118"/>
      <c r="I139" s="118"/>
      <c r="K139" s="116"/>
      <c r="L139" s="117"/>
      <c r="M139" s="118"/>
      <c r="N139" s="118"/>
    </row>
    <row r="140" x14ac:dyDescent="0.3">
      <c r="A140" s="116"/>
      <c r="B140" s="117"/>
      <c r="C140" s="118"/>
      <c r="D140" s="118"/>
      <c r="F140" s="116"/>
      <c r="G140" s="117"/>
      <c r="H140" s="118"/>
      <c r="I140" s="118"/>
      <c r="K140" s="116"/>
      <c r="L140" s="117"/>
      <c r="M140" s="118"/>
      <c r="N140" s="118"/>
    </row>
  </sheetData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E2285-FA62-41C3-942B-61648B3E9257}">
  <sheetPr>
    <tabColor rgb="FFAB47BC"/>
  </sheetPr>
  <dimension ref="A1:R140"/>
  <sheetViews>
    <sheetView workbookViewId="0">
      <selection activeCell="U11" sqref="U11"/>
    </sheetView>
  </sheetViews>
  <sheetFormatPr defaultRowHeight="14.4" x14ac:dyDescent="0.3"/>
  <sheetData>
    <row r="1" s="14" customFormat="true" x14ac:dyDescent="0.3">
      <c r="A1" s="112" t="s">
        <v>226</v>
      </c>
    </row>
    <row r="2" s="14" customFormat="true" ht="23.4" x14ac:dyDescent="0.45">
      <c r="A2" s="197" t="s">
        <v>179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>
      <c r="R9" s="22"/>
    </row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ht="18" customHeight="true" x14ac:dyDescent="0.35">
      <c r="A24" s="83" t="s">
        <v>620</v>
      </c>
    </row>
    <row r="25" s="14" customFormat="true" ht="15" customHeight="true" x14ac:dyDescent="0.3">
      <c r="A25" s="19" t="s">
        <v>181</v>
      </c>
    </row>
    <row r="26" s="14" customFormat="true" ht="15" customHeight="true" x14ac:dyDescent="0.3">
      <c r="A26" s="19"/>
    </row>
    <row r="27" s="14" customFormat="true" ht="23.4" x14ac:dyDescent="0.45">
      <c r="A27" s="197" t="s">
        <v>282</v>
      </c>
    </row>
    <row r="28" s="14" customFormat="true" x14ac:dyDescent="0.3"/>
    <row r="29" s="14" customFormat="true" x14ac:dyDescent="0.3"/>
    <row r="30" s="14" customFormat="true" x14ac:dyDescent="0.3"/>
    <row r="31" s="14" customFormat="true" x14ac:dyDescent="0.3"/>
    <row r="32" s="14" customFormat="true" x14ac:dyDescent="0.3"/>
    <row r="33" s="14" customFormat="true" x14ac:dyDescent="0.3"/>
    <row r="34" s="14" customFormat="true" x14ac:dyDescent="0.3">
      <c r="R34" s="22"/>
    </row>
    <row r="35" s="14" customFormat="true" x14ac:dyDescent="0.3"/>
    <row r="36" s="14" customFormat="true" x14ac:dyDescent="0.3"/>
    <row r="37" s="14" customFormat="true" x14ac:dyDescent="0.3"/>
    <row r="38" s="14" customFormat="true" x14ac:dyDescent="0.3"/>
    <row r="39" s="14" customFormat="true" x14ac:dyDescent="0.3"/>
    <row r="40" s="14" customFormat="true" x14ac:dyDescent="0.3"/>
    <row r="41" s="14" customFormat="true" x14ac:dyDescent="0.3"/>
    <row r="42" s="14" customFormat="true" x14ac:dyDescent="0.3"/>
    <row r="43" s="14" customFormat="true" x14ac:dyDescent="0.3"/>
    <row r="44" s="14" customFormat="true" x14ac:dyDescent="0.3"/>
    <row r="45" s="14" customFormat="true" x14ac:dyDescent="0.3"/>
    <row r="46" s="14" customFormat="true" x14ac:dyDescent="0.3"/>
    <row r="47" s="14" customFormat="true" x14ac:dyDescent="0.3"/>
    <row r="48" s="14" customFormat="true" x14ac:dyDescent="0.3"/>
    <row r="49" s="14" customFormat="true" ht="18" customHeight="true" x14ac:dyDescent="0.35">
      <c r="A49" s="83" t="s">
        <v>619</v>
      </c>
    </row>
    <row r="50" s="14" customFormat="true" ht="15" customHeight="true" x14ac:dyDescent="0.3">
      <c r="A50" s="19" t="s">
        <v>181</v>
      </c>
    </row>
    <row r="51" s="14" customFormat="true" ht="15" customHeight="true" x14ac:dyDescent="0.3">
      <c r="A51" s="19"/>
    </row>
    <row r="52" s="14" customFormat="true" ht="23.4" x14ac:dyDescent="0.45">
      <c r="A52" s="197" t="s">
        <v>283</v>
      </c>
    </row>
    <row r="53" s="14" customFormat="true" x14ac:dyDescent="0.3"/>
    <row r="54" s="14" customFormat="true" x14ac:dyDescent="0.3"/>
    <row r="55" s="14" customFormat="true" x14ac:dyDescent="0.3"/>
    <row r="56" s="14" customFormat="true" x14ac:dyDescent="0.3"/>
    <row r="57" s="14" customFormat="true" x14ac:dyDescent="0.3"/>
    <row r="58" s="14" customFormat="true" x14ac:dyDescent="0.3"/>
    <row r="59" s="14" customFormat="true" x14ac:dyDescent="0.3">
      <c r="R59" s="22"/>
    </row>
    <row r="60" s="14" customFormat="true" x14ac:dyDescent="0.3"/>
    <row r="61" s="14" customFormat="true" x14ac:dyDescent="0.3"/>
    <row r="62" s="14" customFormat="true" x14ac:dyDescent="0.3"/>
    <row r="63" s="14" customFormat="true" x14ac:dyDescent="0.3"/>
    <row r="64" s="14" customFormat="true" x14ac:dyDescent="0.3"/>
    <row r="65" s="14" customFormat="true" x14ac:dyDescent="0.3"/>
    <row r="66" s="14" customFormat="true" x14ac:dyDescent="0.3"/>
    <row r="67" s="14" customFormat="true" x14ac:dyDescent="0.3"/>
    <row r="68" s="14" customFormat="true" x14ac:dyDescent="0.3"/>
    <row r="69" s="14" customFormat="true" x14ac:dyDescent="0.3"/>
    <row r="70" s="14" customFormat="true" x14ac:dyDescent="0.3"/>
    <row r="71" s="14" customFormat="true" x14ac:dyDescent="0.3"/>
    <row r="72" s="14" customFormat="true" x14ac:dyDescent="0.3"/>
    <row r="73" s="14" customFormat="true" x14ac:dyDescent="0.3"/>
    <row r="74" s="14" customFormat="true" ht="18" customHeight="true" x14ac:dyDescent="0.35">
      <c r="A74" s="83" t="s">
        <v>618</v>
      </c>
    </row>
    <row r="75" s="14" customFormat="true" ht="15" customHeight="true" x14ac:dyDescent="0.3">
      <c r="A75" s="19" t="s">
        <v>181</v>
      </c>
    </row>
    <row r="76" s="14" customFormat="true" ht="15" customHeight="true" x14ac:dyDescent="0.3">
      <c r="A76" s="19"/>
    </row>
    <row r="77" s="14" customFormat="true" ht="15" customHeight="true" x14ac:dyDescent="0.3">
      <c r="A77" s="19"/>
    </row>
    <row r="78" s="14" customFormat="true" ht="15" customHeight="true" x14ac:dyDescent="0.3">
      <c r="A78" s="19"/>
    </row>
    <row r="79" s="14" customFormat="true" x14ac:dyDescent="0.3">
      <c r="A79" s="17" t="s">
        <v>397</v>
      </c>
      <c r="F79" s="96" t="s">
        <v>398</v>
      </c>
      <c r="G79" s="232"/>
      <c r="H79" s="232"/>
      <c r="I79" s="232"/>
      <c r="K79" s="96" t="s">
        <v>399</v>
      </c>
      <c r="L79" s="232"/>
      <c r="M79" s="232"/>
      <c r="N79" s="232"/>
    </row>
    <row r="80" x14ac:dyDescent="0.3">
      <c r="A80" s="229" t="s">
        <v>80</v>
      </c>
      <c r="B80" s="229" t="s">
        <v>143</v>
      </c>
      <c r="C80" s="229" t="s">
        <v>119</v>
      </c>
      <c r="D80" s="229"/>
      <c r="E80" s="3"/>
      <c r="F80" s="229" t="s">
        <v>80</v>
      </c>
      <c r="G80" s="229" t="s">
        <v>143</v>
      </c>
      <c r="H80" s="229" t="s">
        <v>119</v>
      </c>
      <c r="I80" s="229"/>
      <c r="K80" s="229" t="s">
        <v>80</v>
      </c>
      <c r="L80" s="229" t="s">
        <v>143</v>
      </c>
      <c r="M80" s="229" t="s">
        <v>119</v>
      </c>
      <c r="N80" s="229"/>
    </row>
    <row r="81" x14ac:dyDescent="0.3">
      <c r="A81" s="230" t="s">
        <v>522</v>
      </c>
      <c r="B81" s="231" t="s">
        <v>523</v>
      </c>
      <c r="C81" s="4">
        <v>0</v>
      </c>
      <c r="D81" s="166"/>
      <c r="E81" s="2"/>
      <c r="F81" s="230" t="s">
        <v>522</v>
      </c>
      <c r="G81" s="231" t="s">
        <v>523</v>
      </c>
      <c r="H81" s="4">
        <v>0</v>
      </c>
      <c r="I81" s="166"/>
      <c r="K81" s="230" t="s">
        <v>522</v>
      </c>
      <c r="L81" s="231" t="s">
        <v>523</v>
      </c>
      <c r="M81" s="4">
        <v>0</v>
      </c>
      <c r="N81" s="166"/>
    </row>
    <row r="82" x14ac:dyDescent="0.3">
      <c r="A82" s="230" t="s">
        <v>471</v>
      </c>
      <c r="B82" s="231" t="s">
        <v>472</v>
      </c>
      <c r="C82" s="4">
        <v>0.23663434234565273</v>
      </c>
      <c r="D82" s="166"/>
      <c r="E82" s="2"/>
      <c r="F82" s="230" t="s">
        <v>471</v>
      </c>
      <c r="G82" s="231" t="s">
        <v>472</v>
      </c>
      <c r="H82" s="4">
        <v>0.11686228068261073</v>
      </c>
      <c r="I82" s="166"/>
      <c r="K82" s="230" t="s">
        <v>471</v>
      </c>
      <c r="L82" s="231" t="s">
        <v>472</v>
      </c>
      <c r="M82" s="4">
        <v>0.39758931502395001</v>
      </c>
      <c r="N82" s="166"/>
    </row>
    <row r="83" x14ac:dyDescent="0.3">
      <c r="A83" s="230" t="s">
        <v>474</v>
      </c>
      <c r="B83" s="231" t="s">
        <v>475</v>
      </c>
      <c r="C83" s="4">
        <v>1.8456123749818687</v>
      </c>
      <c r="D83" s="166"/>
      <c r="E83" s="2"/>
      <c r="F83" s="230" t="s">
        <v>474</v>
      </c>
      <c r="G83" s="231" t="s">
        <v>475</v>
      </c>
      <c r="H83" s="4">
        <v>1.3691544142508576</v>
      </c>
      <c r="I83" s="166"/>
      <c r="K83" s="230" t="s">
        <v>474</v>
      </c>
      <c r="L83" s="231" t="s">
        <v>475</v>
      </c>
      <c r="M83" s="4">
        <v>2.1151936506410891</v>
      </c>
      <c r="N83" s="166"/>
    </row>
    <row r="84" x14ac:dyDescent="0.3">
      <c r="A84" s="116" t="s">
        <v>511</v>
      </c>
      <c r="B84" s="117" t="s">
        <v>512</v>
      </c>
      <c r="C84" s="4">
        <v>4.6739386967478396</v>
      </c>
      <c r="D84" s="118"/>
      <c r="E84" s="2"/>
      <c r="F84" s="230" t="s">
        <v>511</v>
      </c>
      <c r="G84" s="231" t="s">
        <v>512</v>
      </c>
      <c r="H84" s="4">
        <v>1.7660418532709059</v>
      </c>
      <c r="I84" s="166"/>
      <c r="K84" s="230" t="s">
        <v>511</v>
      </c>
      <c r="L84" s="231" t="s">
        <v>512</v>
      </c>
      <c r="M84" s="4">
        <v>5.7484802347428285</v>
      </c>
      <c r="N84" s="166"/>
    </row>
    <row r="85" x14ac:dyDescent="0.3">
      <c r="A85" s="116" t="s">
        <v>422</v>
      </c>
      <c r="B85" s="117" t="s">
        <v>423</v>
      </c>
      <c r="C85" s="4">
        <v>4.8683528425013236</v>
      </c>
      <c r="D85" s="118"/>
      <c r="E85" s="2"/>
      <c r="F85" s="230" t="s">
        <v>422</v>
      </c>
      <c r="G85" s="231" t="s">
        <v>423</v>
      </c>
      <c r="H85" s="4">
        <v>2.0397333945839762</v>
      </c>
      <c r="I85" s="166"/>
      <c r="K85" s="230" t="s">
        <v>422</v>
      </c>
      <c r="L85" s="231" t="s">
        <v>423</v>
      </c>
      <c r="M85" s="4">
        <v>9.7059925355741399</v>
      </c>
      <c r="N85" s="166"/>
    </row>
    <row r="86" x14ac:dyDescent="0.3">
      <c r="A86" s="116" t="s">
        <v>633</v>
      </c>
      <c r="B86" s="117" t="s">
        <v>671</v>
      </c>
      <c r="C86" s="4">
        <v>5.2999999999999972</v>
      </c>
      <c r="D86" s="118"/>
      <c r="E86" s="2"/>
      <c r="F86" s="116"/>
      <c r="G86" s="117"/>
      <c r="H86" s="118"/>
      <c r="I86" s="118"/>
      <c r="K86" s="230"/>
      <c r="L86" s="231"/>
      <c r="M86" s="166"/>
      <c r="N86" s="166"/>
    </row>
    <row r="87" x14ac:dyDescent="0.3">
      <c r="A87" s="116"/>
      <c r="B87" s="117"/>
      <c r="C87" s="118"/>
      <c r="D87" s="118"/>
      <c r="E87" s="2"/>
      <c r="F87" s="116"/>
      <c r="G87" s="117"/>
      <c r="H87" s="118"/>
      <c r="I87" s="118"/>
      <c r="K87" s="230"/>
      <c r="L87" s="231"/>
      <c r="M87" s="166"/>
      <c r="N87" s="166"/>
    </row>
    <row r="88" x14ac:dyDescent="0.3">
      <c r="A88" s="116"/>
      <c r="B88" s="117"/>
      <c r="C88" s="118"/>
      <c r="D88" s="118"/>
      <c r="E88" s="2"/>
      <c r="F88" s="116"/>
      <c r="G88" s="117"/>
      <c r="H88" s="118"/>
      <c r="I88" s="118"/>
      <c r="K88" s="116"/>
      <c r="L88" s="117"/>
      <c r="M88" s="118"/>
      <c r="N88" s="118"/>
    </row>
    <row r="89" x14ac:dyDescent="0.3">
      <c r="A89" s="116"/>
      <c r="B89" s="117"/>
      <c r="C89" s="118"/>
      <c r="D89" s="118"/>
      <c r="E89" s="2"/>
      <c r="F89" s="116"/>
      <c r="G89" s="117"/>
      <c r="H89" s="118"/>
      <c r="I89" s="118"/>
      <c r="K89" s="116"/>
      <c r="L89" s="117"/>
      <c r="M89" s="118"/>
      <c r="N89" s="118"/>
    </row>
    <row r="90" x14ac:dyDescent="0.3">
      <c r="A90" s="116"/>
      <c r="B90" s="117"/>
      <c r="C90" s="118"/>
      <c r="D90" s="118"/>
      <c r="E90" s="2"/>
      <c r="F90" s="116"/>
      <c r="G90" s="117"/>
      <c r="H90" s="118"/>
      <c r="I90" s="118"/>
      <c r="K90" s="116"/>
      <c r="L90" s="117"/>
      <c r="M90" s="118"/>
      <c r="N90" s="118"/>
    </row>
    <row r="91" x14ac:dyDescent="0.3">
      <c r="A91" s="116"/>
      <c r="B91" s="117"/>
      <c r="C91" s="118"/>
      <c r="D91" s="118"/>
      <c r="E91" s="2"/>
      <c r="F91" s="116"/>
      <c r="G91" s="117"/>
      <c r="H91" s="118"/>
      <c r="I91" s="118"/>
      <c r="K91" s="116"/>
      <c r="L91" s="117"/>
      <c r="M91" s="118"/>
      <c r="N91" s="118"/>
    </row>
    <row r="92" x14ac:dyDescent="0.3">
      <c r="A92" s="116"/>
      <c r="B92" s="117"/>
      <c r="C92" s="118"/>
      <c r="D92" s="118"/>
      <c r="E92" s="2"/>
      <c r="F92" s="116"/>
      <c r="G92" s="117"/>
      <c r="H92" s="118"/>
      <c r="I92" s="118"/>
      <c r="K92" s="116"/>
      <c r="L92" s="117"/>
      <c r="M92" s="118"/>
      <c r="N92" s="118"/>
    </row>
    <row r="93" x14ac:dyDescent="0.3">
      <c r="A93" s="116"/>
      <c r="B93" s="117"/>
      <c r="C93" s="118"/>
      <c r="D93" s="118"/>
      <c r="E93" s="2"/>
      <c r="F93" s="116"/>
      <c r="G93" s="117"/>
      <c r="H93" s="118"/>
      <c r="I93" s="118"/>
      <c r="K93" s="116"/>
      <c r="L93" s="117"/>
      <c r="M93" s="118"/>
      <c r="N93" s="118"/>
    </row>
    <row r="94" x14ac:dyDescent="0.3">
      <c r="A94" s="116"/>
      <c r="B94" s="117"/>
      <c r="C94" s="118"/>
      <c r="D94" s="118"/>
      <c r="E94" s="2"/>
      <c r="F94" s="116"/>
      <c r="G94" s="117"/>
      <c r="H94" s="118"/>
      <c r="I94" s="118"/>
      <c r="K94" s="116"/>
      <c r="L94" s="117"/>
      <c r="M94" s="118"/>
      <c r="N94" s="118"/>
    </row>
    <row r="95" x14ac:dyDescent="0.3">
      <c r="A95" s="116"/>
      <c r="B95" s="117"/>
      <c r="C95" s="118"/>
      <c r="D95" s="118"/>
      <c r="E95" s="2"/>
      <c r="F95" s="116"/>
      <c r="G95" s="117"/>
      <c r="H95" s="118"/>
      <c r="I95" s="118"/>
      <c r="K95" s="116"/>
      <c r="L95" s="117"/>
      <c r="M95" s="118"/>
      <c r="N95" s="118"/>
    </row>
    <row r="96" x14ac:dyDescent="0.3">
      <c r="A96" s="116"/>
      <c r="B96" s="117"/>
      <c r="C96" s="118"/>
      <c r="D96" s="118"/>
      <c r="E96" s="2"/>
      <c r="F96" s="116"/>
      <c r="G96" s="117"/>
      <c r="H96" s="118"/>
      <c r="I96" s="118"/>
      <c r="K96" s="116"/>
      <c r="L96" s="117"/>
      <c r="M96" s="118"/>
      <c r="N96" s="118"/>
    </row>
    <row r="97" x14ac:dyDescent="0.3">
      <c r="A97" s="116"/>
      <c r="B97" s="117"/>
      <c r="C97" s="118"/>
      <c r="D97" s="118"/>
      <c r="E97" s="2"/>
      <c r="F97" s="116"/>
      <c r="G97" s="117"/>
      <c r="H97" s="118"/>
      <c r="I97" s="118"/>
      <c r="K97" s="116"/>
      <c r="L97" s="117"/>
      <c r="M97" s="118"/>
      <c r="N97" s="118"/>
    </row>
    <row r="98" x14ac:dyDescent="0.3">
      <c r="A98" s="116"/>
      <c r="B98" s="117"/>
      <c r="C98" s="118"/>
      <c r="D98" s="118"/>
      <c r="E98" s="2"/>
      <c r="F98" s="116"/>
      <c r="G98" s="117"/>
      <c r="H98" s="118"/>
      <c r="I98" s="118"/>
      <c r="K98" s="116"/>
      <c r="L98" s="117"/>
      <c r="M98" s="118"/>
      <c r="N98" s="118"/>
    </row>
    <row r="99" x14ac:dyDescent="0.3">
      <c r="A99" s="116"/>
      <c r="B99" s="117"/>
      <c r="C99" s="118"/>
      <c r="D99" s="118"/>
      <c r="E99" s="2"/>
      <c r="F99" s="116"/>
      <c r="G99" s="117"/>
      <c r="H99" s="118"/>
      <c r="I99" s="118"/>
      <c r="K99" s="116"/>
      <c r="L99" s="117"/>
      <c r="M99" s="118"/>
      <c r="N99" s="118"/>
    </row>
    <row r="100" x14ac:dyDescent="0.3">
      <c r="A100" s="116"/>
      <c r="B100" s="117"/>
      <c r="C100" s="118"/>
      <c r="D100" s="118"/>
      <c r="E100" s="2"/>
      <c r="F100" s="116"/>
      <c r="G100" s="117"/>
      <c r="H100" s="118"/>
      <c r="I100" s="118"/>
      <c r="K100" s="116"/>
      <c r="L100" s="117"/>
      <c r="M100" s="118"/>
      <c r="N100" s="118"/>
    </row>
    <row r="101" x14ac:dyDescent="0.3">
      <c r="A101" s="116"/>
      <c r="B101" s="117"/>
      <c r="C101" s="118"/>
      <c r="D101" s="118"/>
      <c r="E101" s="2"/>
      <c r="F101" s="116"/>
      <c r="G101" s="117"/>
      <c r="H101" s="118"/>
      <c r="I101" s="118"/>
      <c r="K101" s="116"/>
      <c r="L101" s="117"/>
      <c r="M101" s="118"/>
      <c r="N101" s="118"/>
    </row>
    <row r="102" x14ac:dyDescent="0.3">
      <c r="A102" s="116"/>
      <c r="B102" s="117"/>
      <c r="C102" s="118"/>
      <c r="D102" s="118"/>
      <c r="E102" s="2"/>
      <c r="F102" s="116"/>
      <c r="G102" s="117"/>
      <c r="H102" s="118"/>
      <c r="I102" s="118"/>
      <c r="K102" s="116"/>
      <c r="L102" s="117"/>
      <c r="M102" s="118"/>
      <c r="N102" s="118"/>
    </row>
    <row r="103" x14ac:dyDescent="0.3">
      <c r="A103" s="116"/>
      <c r="B103" s="117"/>
      <c r="C103" s="118"/>
      <c r="D103" s="118"/>
      <c r="E103" s="2"/>
      <c r="F103" s="116"/>
      <c r="G103" s="117"/>
      <c r="H103" s="118"/>
      <c r="I103" s="118"/>
      <c r="K103" s="116"/>
      <c r="L103" s="117"/>
      <c r="M103" s="118"/>
      <c r="N103" s="118"/>
    </row>
    <row r="104" x14ac:dyDescent="0.3">
      <c r="A104" s="116"/>
      <c r="B104" s="117"/>
      <c r="C104" s="118"/>
      <c r="D104" s="118"/>
      <c r="E104" s="2"/>
      <c r="F104" s="116"/>
      <c r="G104" s="117"/>
      <c r="H104" s="118"/>
      <c r="I104" s="118"/>
      <c r="K104" s="116"/>
      <c r="L104" s="117"/>
      <c r="M104" s="118"/>
      <c r="N104" s="118"/>
    </row>
    <row r="105" x14ac:dyDescent="0.3">
      <c r="A105" s="116"/>
      <c r="B105" s="117"/>
      <c r="C105" s="118"/>
      <c r="D105" s="118"/>
      <c r="E105" s="2"/>
      <c r="F105" s="116"/>
      <c r="G105" s="117"/>
      <c r="H105" s="118"/>
      <c r="I105" s="118"/>
      <c r="K105" s="116"/>
      <c r="L105" s="117"/>
      <c r="M105" s="118"/>
      <c r="N105" s="118"/>
    </row>
    <row r="106" x14ac:dyDescent="0.3">
      <c r="A106" s="116"/>
      <c r="B106" s="117"/>
      <c r="C106" s="118"/>
      <c r="D106" s="118"/>
      <c r="E106" s="2"/>
      <c r="F106" s="116"/>
      <c r="G106" s="117"/>
      <c r="H106" s="118"/>
      <c r="I106" s="118"/>
      <c r="K106" s="116"/>
      <c r="L106" s="117"/>
      <c r="M106" s="118"/>
      <c r="N106" s="118"/>
    </row>
    <row r="107" x14ac:dyDescent="0.3">
      <c r="A107" s="116"/>
      <c r="B107" s="117"/>
      <c r="C107" s="118"/>
      <c r="D107" s="118"/>
      <c r="F107" s="116"/>
      <c r="G107" s="117"/>
      <c r="H107" s="118"/>
      <c r="I107" s="118"/>
      <c r="K107" s="116"/>
      <c r="L107" s="117"/>
      <c r="M107" s="118"/>
      <c r="N107" s="118"/>
    </row>
    <row r="108" x14ac:dyDescent="0.3">
      <c r="A108" s="116"/>
      <c r="B108" s="117"/>
      <c r="C108" s="118"/>
      <c r="D108" s="118"/>
      <c r="F108" s="116"/>
      <c r="G108" s="117"/>
      <c r="H108" s="118"/>
      <c r="I108" s="118"/>
      <c r="K108" s="116"/>
      <c r="L108" s="117"/>
      <c r="M108" s="118"/>
      <c r="N108" s="118"/>
    </row>
    <row r="109" x14ac:dyDescent="0.3">
      <c r="A109" s="116"/>
      <c r="B109" s="117"/>
      <c r="C109" s="118"/>
      <c r="D109" s="118"/>
      <c r="F109" s="116"/>
      <c r="G109" s="117"/>
      <c r="H109" s="118"/>
      <c r="I109" s="118"/>
      <c r="K109" s="116"/>
      <c r="L109" s="117"/>
      <c r="M109" s="118"/>
      <c r="N109" s="118"/>
    </row>
    <row r="110" x14ac:dyDescent="0.3">
      <c r="A110" s="116"/>
      <c r="B110" s="117"/>
      <c r="C110" s="118"/>
      <c r="D110" s="118"/>
      <c r="F110" s="116"/>
      <c r="G110" s="117"/>
      <c r="H110" s="118"/>
      <c r="I110" s="118"/>
      <c r="K110" s="116"/>
      <c r="L110" s="117"/>
      <c r="M110" s="118"/>
      <c r="N110" s="118"/>
    </row>
    <row r="111" x14ac:dyDescent="0.3">
      <c r="A111" s="116"/>
      <c r="B111" s="117"/>
      <c r="C111" s="118"/>
      <c r="D111" s="118"/>
      <c r="F111" s="116"/>
      <c r="G111" s="117"/>
      <c r="H111" s="118"/>
      <c r="I111" s="118"/>
      <c r="K111" s="116"/>
      <c r="L111" s="117"/>
      <c r="M111" s="118"/>
      <c r="N111" s="118"/>
    </row>
    <row r="112" x14ac:dyDescent="0.3">
      <c r="A112" s="116"/>
      <c r="B112" s="117"/>
      <c r="C112" s="118"/>
      <c r="D112" s="118"/>
      <c r="F112" s="116"/>
      <c r="G112" s="117"/>
      <c r="H112" s="118"/>
      <c r="I112" s="118"/>
      <c r="K112" s="116"/>
      <c r="L112" s="117"/>
      <c r="M112" s="118"/>
      <c r="N112" s="118"/>
    </row>
    <row r="113" x14ac:dyDescent="0.3">
      <c r="A113" s="116"/>
      <c r="B113" s="117"/>
      <c r="C113" s="118"/>
      <c r="D113" s="118"/>
      <c r="F113" s="116"/>
      <c r="G113" s="117"/>
      <c r="H113" s="118"/>
      <c r="I113" s="118"/>
      <c r="K113" s="116"/>
      <c r="L113" s="117"/>
      <c r="M113" s="118"/>
      <c r="N113" s="118"/>
    </row>
    <row r="114" x14ac:dyDescent="0.3">
      <c r="A114" s="116"/>
      <c r="B114" s="117"/>
      <c r="C114" s="118"/>
      <c r="D114" s="118"/>
      <c r="F114" s="116"/>
      <c r="G114" s="117"/>
      <c r="H114" s="118"/>
      <c r="I114" s="118"/>
      <c r="K114" s="116"/>
      <c r="L114" s="117"/>
      <c r="M114" s="118"/>
      <c r="N114" s="118"/>
    </row>
    <row r="115" x14ac:dyDescent="0.3">
      <c r="A115" s="116"/>
      <c r="B115" s="117"/>
      <c r="C115" s="118"/>
      <c r="D115" s="118"/>
      <c r="F115" s="116"/>
      <c r="G115" s="117"/>
      <c r="H115" s="118"/>
      <c r="I115" s="118"/>
      <c r="K115" s="116"/>
      <c r="L115" s="117"/>
      <c r="M115" s="118"/>
      <c r="N115" s="118"/>
    </row>
    <row r="116" x14ac:dyDescent="0.3">
      <c r="A116" s="116"/>
      <c r="B116" s="117"/>
      <c r="C116" s="118"/>
      <c r="D116" s="118"/>
      <c r="F116" s="116"/>
      <c r="G116" s="117"/>
      <c r="H116" s="118"/>
      <c r="I116" s="118"/>
      <c r="K116" s="116"/>
      <c r="L116" s="117"/>
      <c r="M116" s="118"/>
      <c r="N116" s="118"/>
    </row>
    <row r="117" x14ac:dyDescent="0.3">
      <c r="A117" s="116"/>
      <c r="B117" s="117"/>
      <c r="C117" s="118"/>
      <c r="D117" s="118"/>
      <c r="F117" s="116"/>
      <c r="G117" s="117"/>
      <c r="H117" s="118"/>
      <c r="I117" s="118"/>
      <c r="K117" s="116"/>
      <c r="L117" s="117"/>
      <c r="M117" s="118"/>
      <c r="N117" s="118"/>
    </row>
    <row r="118" x14ac:dyDescent="0.3">
      <c r="A118" s="116"/>
      <c r="B118" s="117"/>
      <c r="C118" s="118"/>
      <c r="D118" s="118"/>
      <c r="F118" s="116"/>
      <c r="G118" s="117"/>
      <c r="H118" s="118"/>
      <c r="I118" s="118"/>
      <c r="K118" s="116"/>
      <c r="L118" s="117"/>
      <c r="M118" s="118"/>
      <c r="N118" s="118"/>
    </row>
    <row r="119" x14ac:dyDescent="0.3">
      <c r="A119" s="116"/>
      <c r="B119" s="117"/>
      <c r="C119" s="118"/>
      <c r="D119" s="118"/>
      <c r="F119" s="116"/>
      <c r="G119" s="117"/>
      <c r="H119" s="118"/>
      <c r="I119" s="118"/>
      <c r="K119" s="116"/>
      <c r="L119" s="117"/>
      <c r="M119" s="118"/>
      <c r="N119" s="118"/>
    </row>
    <row r="120" x14ac:dyDescent="0.3">
      <c r="A120" s="116"/>
      <c r="B120" s="117"/>
      <c r="C120" s="118"/>
      <c r="D120" s="118"/>
      <c r="F120" s="116"/>
      <c r="G120" s="117"/>
      <c r="H120" s="118"/>
      <c r="I120" s="118"/>
      <c r="K120" s="116"/>
      <c r="L120" s="117"/>
      <c r="M120" s="118"/>
      <c r="N120" s="118"/>
    </row>
    <row r="121" x14ac:dyDescent="0.3">
      <c r="A121" s="116"/>
      <c r="B121" s="117"/>
      <c r="C121" s="118"/>
      <c r="D121" s="118"/>
      <c r="F121" s="116"/>
      <c r="G121" s="117"/>
      <c r="H121" s="118"/>
      <c r="I121" s="118"/>
      <c r="K121" s="116"/>
      <c r="L121" s="117"/>
      <c r="M121" s="118"/>
      <c r="N121" s="118"/>
    </row>
    <row r="122" x14ac:dyDescent="0.3">
      <c r="A122" s="116"/>
      <c r="B122" s="117"/>
      <c r="C122" s="118"/>
      <c r="D122" s="118"/>
      <c r="F122" s="116"/>
      <c r="G122" s="117"/>
      <c r="H122" s="118"/>
      <c r="I122" s="118"/>
      <c r="K122" s="116"/>
      <c r="L122" s="117"/>
      <c r="M122" s="118"/>
      <c r="N122" s="118"/>
    </row>
    <row r="123" x14ac:dyDescent="0.3">
      <c r="A123" s="116"/>
      <c r="B123" s="117"/>
      <c r="C123" s="118"/>
      <c r="D123" s="118"/>
      <c r="F123" s="116"/>
      <c r="G123" s="117"/>
      <c r="H123" s="118"/>
      <c r="I123" s="118"/>
      <c r="K123" s="116"/>
      <c r="L123" s="117"/>
      <c r="M123" s="118"/>
      <c r="N123" s="118"/>
    </row>
    <row r="124" x14ac:dyDescent="0.3">
      <c r="A124" s="116"/>
      <c r="B124" s="117"/>
      <c r="C124" s="118"/>
      <c r="D124" s="118"/>
      <c r="F124" s="116"/>
      <c r="G124" s="117"/>
      <c r="H124" s="118"/>
      <c r="I124" s="118"/>
      <c r="K124" s="116"/>
      <c r="L124" s="117"/>
      <c r="M124" s="118"/>
      <c r="N124" s="118"/>
    </row>
    <row r="125" x14ac:dyDescent="0.3">
      <c r="A125" s="116"/>
      <c r="B125" s="117"/>
      <c r="C125" s="118"/>
      <c r="D125" s="118"/>
      <c r="F125" s="116"/>
      <c r="G125" s="117"/>
      <c r="H125" s="118"/>
      <c r="I125" s="118"/>
      <c r="K125" s="116"/>
      <c r="L125" s="117"/>
      <c r="M125" s="118"/>
      <c r="N125" s="118"/>
    </row>
    <row r="126" x14ac:dyDescent="0.3">
      <c r="A126" s="116"/>
      <c r="B126" s="117"/>
      <c r="C126" s="118"/>
      <c r="D126" s="118"/>
      <c r="F126" s="116"/>
      <c r="G126" s="117"/>
      <c r="H126" s="118"/>
      <c r="I126" s="118"/>
      <c r="K126" s="116"/>
      <c r="L126" s="117"/>
      <c r="M126" s="118"/>
      <c r="N126" s="118"/>
    </row>
    <row r="127" x14ac:dyDescent="0.3">
      <c r="A127" s="116"/>
      <c r="B127" s="117"/>
      <c r="C127" s="118"/>
      <c r="D127" s="118"/>
      <c r="F127" s="116"/>
      <c r="G127" s="117"/>
      <c r="H127" s="118"/>
      <c r="I127" s="118"/>
      <c r="K127" s="116"/>
      <c r="L127" s="117"/>
      <c r="M127" s="118"/>
      <c r="N127" s="118"/>
    </row>
    <row r="128" x14ac:dyDescent="0.3">
      <c r="A128" s="116"/>
      <c r="B128" s="117"/>
      <c r="C128" s="118"/>
      <c r="D128" s="118"/>
      <c r="F128" s="116"/>
      <c r="G128" s="117"/>
      <c r="H128" s="118"/>
      <c r="I128" s="118"/>
      <c r="K128" s="116"/>
      <c r="L128" s="117"/>
      <c r="M128" s="118"/>
      <c r="N128" s="118"/>
    </row>
    <row r="129" x14ac:dyDescent="0.3">
      <c r="A129" s="116"/>
      <c r="B129" s="117"/>
      <c r="C129" s="118"/>
      <c r="D129" s="118"/>
      <c r="F129" s="116"/>
      <c r="G129" s="117"/>
      <c r="H129" s="118"/>
      <c r="I129" s="118"/>
      <c r="K129" s="116"/>
      <c r="L129" s="117"/>
      <c r="M129" s="118"/>
      <c r="N129" s="118"/>
    </row>
    <row r="130" x14ac:dyDescent="0.3">
      <c r="A130" s="116"/>
      <c r="B130" s="117"/>
      <c r="C130" s="118"/>
      <c r="D130" s="118"/>
      <c r="F130" s="116"/>
      <c r="G130" s="117"/>
      <c r="H130" s="118"/>
      <c r="I130" s="118"/>
      <c r="K130" s="116"/>
      <c r="L130" s="117"/>
      <c r="M130" s="118"/>
      <c r="N130" s="118"/>
    </row>
    <row r="131" x14ac:dyDescent="0.3">
      <c r="A131" s="116"/>
      <c r="B131" s="117"/>
      <c r="C131" s="118"/>
      <c r="D131" s="118"/>
      <c r="F131" s="116"/>
      <c r="G131" s="117"/>
      <c r="H131" s="118"/>
      <c r="I131" s="118"/>
      <c r="K131" s="116"/>
      <c r="L131" s="117"/>
      <c r="M131" s="118"/>
      <c r="N131" s="118"/>
    </row>
    <row r="132" x14ac:dyDescent="0.3">
      <c r="A132" s="116"/>
      <c r="B132" s="117"/>
      <c r="C132" s="118"/>
      <c r="D132" s="118"/>
      <c r="F132" s="116"/>
      <c r="G132" s="117"/>
      <c r="H132" s="118"/>
      <c r="I132" s="118"/>
      <c r="K132" s="116"/>
      <c r="L132" s="117"/>
      <c r="M132" s="118"/>
      <c r="N132" s="118"/>
    </row>
    <row r="133" x14ac:dyDescent="0.3">
      <c r="A133" s="116"/>
      <c r="B133" s="117"/>
      <c r="C133" s="118"/>
      <c r="D133" s="118"/>
      <c r="F133" s="116"/>
      <c r="G133" s="117"/>
      <c r="H133" s="118"/>
      <c r="I133" s="118"/>
      <c r="K133" s="116"/>
      <c r="L133" s="117"/>
      <c r="M133" s="118"/>
      <c r="N133" s="118"/>
    </row>
    <row r="134" x14ac:dyDescent="0.3">
      <c r="A134" s="116"/>
      <c r="B134" s="117"/>
      <c r="C134" s="118"/>
      <c r="D134" s="118"/>
      <c r="F134" s="116"/>
      <c r="G134" s="117"/>
      <c r="H134" s="118"/>
      <c r="I134" s="118"/>
      <c r="K134" s="116"/>
      <c r="L134" s="117"/>
      <c r="M134" s="118"/>
      <c r="N134" s="118"/>
    </row>
    <row r="135" x14ac:dyDescent="0.3">
      <c r="A135" s="116"/>
      <c r="B135" s="117"/>
      <c r="C135" s="118"/>
      <c r="D135" s="118"/>
      <c r="F135" s="116"/>
      <c r="G135" s="117"/>
      <c r="H135" s="118"/>
      <c r="I135" s="118"/>
      <c r="K135" s="116"/>
      <c r="L135" s="117"/>
      <c r="M135" s="118"/>
      <c r="N135" s="118"/>
    </row>
    <row r="136" x14ac:dyDescent="0.3">
      <c r="A136" s="116"/>
      <c r="B136" s="117"/>
      <c r="C136" s="118"/>
      <c r="D136" s="118"/>
      <c r="F136" s="116"/>
      <c r="G136" s="117"/>
      <c r="H136" s="118"/>
      <c r="I136" s="118"/>
      <c r="K136" s="116"/>
      <c r="L136" s="117"/>
      <c r="M136" s="118"/>
      <c r="N136" s="118"/>
    </row>
    <row r="137" x14ac:dyDescent="0.3">
      <c r="A137" s="116"/>
      <c r="B137" s="117"/>
      <c r="C137" s="118"/>
      <c r="D137" s="118"/>
      <c r="F137" s="116"/>
      <c r="G137" s="117"/>
      <c r="H137" s="118"/>
      <c r="I137" s="118"/>
      <c r="K137" s="116"/>
      <c r="L137" s="117"/>
      <c r="M137" s="118"/>
      <c r="N137" s="118"/>
    </row>
    <row r="138" x14ac:dyDescent="0.3">
      <c r="A138" s="116"/>
      <c r="B138" s="117"/>
      <c r="C138" s="118"/>
      <c r="D138" s="118"/>
      <c r="F138" s="116"/>
      <c r="G138" s="117"/>
      <c r="H138" s="118"/>
      <c r="I138" s="118"/>
      <c r="K138" s="116"/>
      <c r="L138" s="117"/>
      <c r="M138" s="118"/>
      <c r="N138" s="118"/>
    </row>
    <row r="139" x14ac:dyDescent="0.3">
      <c r="A139" s="116"/>
      <c r="B139" s="117"/>
      <c r="C139" s="118"/>
      <c r="D139" s="118"/>
      <c r="F139" s="116"/>
      <c r="G139" s="117"/>
      <c r="H139" s="118"/>
      <c r="I139" s="118"/>
      <c r="K139" s="116"/>
      <c r="L139" s="117"/>
      <c r="M139" s="118"/>
      <c r="N139" s="118"/>
    </row>
    <row r="140" x14ac:dyDescent="0.3">
      <c r="A140" s="116"/>
      <c r="B140" s="117"/>
      <c r="C140" s="118"/>
      <c r="D140" s="118"/>
      <c r="F140" s="116"/>
      <c r="G140" s="117"/>
      <c r="H140" s="118"/>
      <c r="I140" s="118"/>
      <c r="K140" s="116"/>
      <c r="L140" s="117"/>
      <c r="M140" s="118"/>
      <c r="N140" s="118"/>
    </row>
  </sheetData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60FBF-5BA0-47C7-9CE9-B1E486DA4E51}">
  <sheetPr codeName="Sheet37">
    <tabColor rgb="FFAB47BC"/>
  </sheetPr>
  <dimension ref="A1:L381"/>
  <sheetViews>
    <sheetView zoomScale="110" zoomScaleNormal="110" workbookViewId="0">
      <selection activeCell="Q361" sqref="Q361"/>
    </sheetView>
  </sheetViews>
  <sheetFormatPr defaultRowHeight="14.4" x14ac:dyDescent="0.3"/>
  <sheetData>
    <row r="1" s="14" customFormat="true" x14ac:dyDescent="0.3">
      <c r="A1" s="112" t="s">
        <v>226</v>
      </c>
    </row>
    <row r="2" s="14" customFormat="true" ht="23.4" x14ac:dyDescent="0.45">
      <c r="A2" s="197" t="s">
        <v>179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x14ac:dyDescent="0.3"/>
    <row r="29" s="14" customFormat="true" x14ac:dyDescent="0.3"/>
    <row r="30" s="14" customFormat="true" x14ac:dyDescent="0.3"/>
    <row r="31" s="14" customFormat="true" x14ac:dyDescent="0.3"/>
    <row r="32" s="14" customFormat="true" x14ac:dyDescent="0.3"/>
    <row r="33" s="14" customFormat="true" x14ac:dyDescent="0.3"/>
    <row r="34" s="14" customFormat="true" x14ac:dyDescent="0.3"/>
    <row r="35" s="14" customFormat="true" x14ac:dyDescent="0.3"/>
    <row r="36" s="14" customFormat="true" x14ac:dyDescent="0.3"/>
    <row r="37" s="14" customFormat="true" x14ac:dyDescent="0.3"/>
    <row r="38" s="14" customFormat="true" ht="18" x14ac:dyDescent="0.35">
      <c r="A38" s="198" t="s">
        <v>566</v>
      </c>
    </row>
    <row r="39" s="14" customFormat="true" x14ac:dyDescent="0.3">
      <c r="A39" s="9" t="s">
        <v>181</v>
      </c>
    </row>
    <row r="40" s="14" customFormat="true" x14ac:dyDescent="0.3"/>
    <row r="41" s="14" customFormat="true" x14ac:dyDescent="0.3">
      <c r="A41" s="152" t="s">
        <v>224</v>
      </c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</row>
    <row r="42" s="14" customFormat="true" x14ac:dyDescent="0.3">
      <c r="A42" s="193" t="s">
        <v>80</v>
      </c>
      <c r="B42" s="193" t="s">
        <v>143</v>
      </c>
      <c r="C42" s="194" t="s">
        <v>57</v>
      </c>
      <c r="D42" s="196" t="s">
        <v>374</v>
      </c>
      <c r="E42" s="194" t="s">
        <v>69</v>
      </c>
      <c r="F42" s="194" t="s">
        <v>369</v>
      </c>
      <c r="G42" s="194" t="s">
        <v>370</v>
      </c>
      <c r="H42" s="194" t="s">
        <v>371</v>
      </c>
      <c r="I42" s="194" t="s">
        <v>70</v>
      </c>
      <c r="J42" s="194" t="s">
        <v>373</v>
      </c>
      <c r="K42" s="194" t="s">
        <v>367</v>
      </c>
      <c r="L42" s="194" t="s">
        <v>368</v>
      </c>
    </row>
    <row r="43" s="14" customFormat="true" x14ac:dyDescent="0.3">
      <c r="A43" s="193" t="s">
        <v>142</v>
      </c>
      <c r="B43" s="193" t="s">
        <v>143</v>
      </c>
      <c r="C43" s="194" t="s">
        <v>775</v>
      </c>
      <c r="D43" s="196" t="s">
        <v>776</v>
      </c>
      <c r="E43" s="194" t="s">
        <v>853</v>
      </c>
      <c r="F43" s="194" t="s">
        <v>854</v>
      </c>
      <c r="G43" s="194" t="s">
        <v>855</v>
      </c>
      <c r="H43" s="194" t="s">
        <v>856</v>
      </c>
      <c r="I43" s="194" t="s">
        <v>857</v>
      </c>
      <c r="J43" s="194"/>
      <c r="K43" s="194"/>
      <c r="L43" s="194"/>
    </row>
    <row r="44" x14ac:dyDescent="0.3">
      <c r="A44" s="115" t="s">
        <v>511</v>
      </c>
      <c r="B44" s="192" t="s">
        <v>512</v>
      </c>
      <c r="C44" s="4">
        <v>1</v>
      </c>
      <c r="D44" s="4">
        <v>0</v>
      </c>
      <c r="E44" s="4">
        <v>46.428096771240234</v>
      </c>
      <c r="F44" s="4">
        <v>60.896244049072266</v>
      </c>
      <c r="G44" s="4">
        <v>65.850456237792969</v>
      </c>
      <c r="H44" s="4">
        <v>76.464149475097656</v>
      </c>
      <c r="I44" s="4">
        <v>87.286880493164063</v>
      </c>
      <c r="J44" s="195">
        <f>AVERAGE(MIN(E44:I44),MAX(E44:I44))</f>
        <v>32.5</v>
      </c>
      <c r="K44" s="195">
        <f>J44-MIN(E44:I44)</f>
        <v>27.5</v>
      </c>
      <c r="L44" s="195">
        <f>MAX(E44:J44)-J44</f>
        <v>27.5</v>
      </c>
    </row>
    <row r="45" x14ac:dyDescent="0.3">
      <c r="A45" s="115" t="s">
        <v>474</v>
      </c>
      <c r="B45" s="192" t="s">
        <v>475</v>
      </c>
      <c r="C45" s="4">
        <v>2</v>
      </c>
      <c r="D45" s="4">
        <v>0</v>
      </c>
      <c r="E45" s="4">
        <v>77.411178588867188</v>
      </c>
      <c r="F45" s="4">
        <v>86.255943298339844</v>
      </c>
      <c r="G45" s="4">
        <v>90.572319030761719</v>
      </c>
      <c r="H45" s="4">
        <v>94.209281921386719</v>
      </c>
      <c r="I45" s="4">
        <v>96.199737548828125</v>
      </c>
      <c r="J45" s="195">
        <f t="shared" ref="J45:J88" si="0">AVERAGE(MIN(E45:I45),MAX(E45:I45))</f>
        <v>50</v>
      </c>
      <c r="K45" s="195">
        <f t="shared" ref="K45:K88" si="1">J45-MIN(E45:I45)</f>
        <v>30</v>
      </c>
      <c r="L45" s="195">
        <f t="shared" ref="L45:L88" si="2">MAX(E45:J45)-J45</f>
        <v>30</v>
      </c>
    </row>
    <row r="46" x14ac:dyDescent="0.3">
      <c r="A46" s="115" t="s">
        <v>422</v>
      </c>
      <c r="B46" s="192" t="s">
        <v>423</v>
      </c>
      <c r="C46" s="4">
        <v>3</v>
      </c>
      <c r="D46" s="4">
        <v>0</v>
      </c>
      <c r="E46" s="4">
        <v>88.898323059082031</v>
      </c>
      <c r="F46" s="4">
        <v>95.749176025390625</v>
      </c>
      <c r="G46" s="4">
        <v>97.655677795410156</v>
      </c>
      <c r="H46" s="4">
        <v>98.847091674804688</v>
      </c>
      <c r="I46" s="4">
        <v>99.776664733886719</v>
      </c>
      <c r="J46" s="195">
        <f t="shared" si="0"/>
        <v>50</v>
      </c>
      <c r="K46" s="195">
        <f t="shared" si="1"/>
        <v>30</v>
      </c>
      <c r="L46" s="195">
        <f t="shared" si="2"/>
        <v>30</v>
      </c>
    </row>
    <row r="47" x14ac:dyDescent="0.3">
      <c r="A47" s="115" t="s">
        <v>471</v>
      </c>
      <c r="B47" s="192" t="s">
        <v>472</v>
      </c>
      <c r="C47" s="4">
        <v>4</v>
      </c>
      <c r="D47" s="4">
        <v>0</v>
      </c>
      <c r="E47" s="4">
        <v>97.519012451171875</v>
      </c>
      <c r="F47" s="4">
        <v>98.706184387207031</v>
      </c>
      <c r="G47" s="4">
        <v>99.219703674316406</v>
      </c>
      <c r="H47" s="4">
        <v>99.67657470703125</v>
      </c>
      <c r="I47" s="4">
        <v>99.773048400878906</v>
      </c>
      <c r="J47" s="195">
        <f t="shared" si="0"/>
        <v>50</v>
      </c>
      <c r="K47" s="195">
        <f t="shared" si="1"/>
        <v>30</v>
      </c>
      <c r="L47" s="195">
        <f t="shared" si="2"/>
        <v>30</v>
      </c>
    </row>
    <row r="48" x14ac:dyDescent="0.3">
      <c r="A48" s="115" t="s">
        <v>522</v>
      </c>
      <c r="B48" s="192" t="s">
        <v>523</v>
      </c>
      <c r="C48" s="4">
        <v>5</v>
      </c>
      <c r="D48" s="4">
        <v>0</v>
      </c>
      <c r="E48" s="4">
        <v>97.738212585449219</v>
      </c>
      <c r="F48" s="4">
        <v>99.588371276855469</v>
      </c>
      <c r="G48" s="4">
        <v>99.888885498046875</v>
      </c>
      <c r="H48" s="4">
        <v>99.438697814941406</v>
      </c>
      <c r="I48" s="4">
        <v>99.918464660644531</v>
      </c>
      <c r="J48" s="195">
        <f t="shared" si="0"/>
        <v>50</v>
      </c>
      <c r="K48" s="195">
        <f t="shared" si="1"/>
        <v>30</v>
      </c>
      <c r="L48" s="195">
        <f t="shared" si="2"/>
        <v>30</v>
      </c>
    </row>
    <row r="49" x14ac:dyDescent="0.3">
      <c r="A49" s="115" t="s">
        <v>708</v>
      </c>
      <c r="B49" s="192" t="s">
        <v>708</v>
      </c>
      <c r="C49" s="4"/>
      <c r="D49" s="4"/>
      <c r="E49" s="4"/>
      <c r="F49" s="4"/>
      <c r="G49" s="4"/>
      <c r="H49" s="4"/>
      <c r="I49" s="4"/>
      <c r="J49" s="195">
        <f t="shared" si="0"/>
        <v>50</v>
      </c>
      <c r="K49" s="195">
        <f t="shared" si="1"/>
        <v>30</v>
      </c>
      <c r="L49" s="195">
        <f t="shared" si="2"/>
        <v>30</v>
      </c>
    </row>
    <row r="50" x14ac:dyDescent="0.3">
      <c r="A50" s="115" t="s">
        <v>708</v>
      </c>
      <c r="B50" s="192" t="s">
        <v>708</v>
      </c>
      <c r="C50" s="4"/>
      <c r="D50" s="4"/>
      <c r="E50" s="4"/>
      <c r="F50" s="4"/>
      <c r="G50" s="4"/>
      <c r="H50" s="4"/>
      <c r="I50" s="4"/>
      <c r="J50" s="195">
        <f t="shared" si="0"/>
        <v>50</v>
      </c>
      <c r="K50" s="195">
        <f t="shared" si="1"/>
        <v>30</v>
      </c>
      <c r="L50" s="195">
        <f t="shared" si="2"/>
        <v>30</v>
      </c>
    </row>
    <row r="51" x14ac:dyDescent="0.3">
      <c r="A51" s="115" t="s">
        <v>708</v>
      </c>
      <c r="B51" s="192" t="s">
        <v>708</v>
      </c>
      <c r="C51" s="4"/>
      <c r="D51" s="4"/>
      <c r="E51" s="4"/>
      <c r="F51" s="4"/>
      <c r="G51" s="4"/>
      <c r="H51" s="4"/>
      <c r="I51" s="4"/>
      <c r="J51" s="195">
        <f t="shared" si="0"/>
        <v>50</v>
      </c>
      <c r="K51" s="195">
        <f t="shared" si="1"/>
        <v>30</v>
      </c>
      <c r="L51" s="195">
        <f t="shared" si="2"/>
        <v>30</v>
      </c>
    </row>
    <row r="52" x14ac:dyDescent="0.3">
      <c r="A52" s="115" t="s">
        <v>708</v>
      </c>
      <c r="B52" s="192" t="s">
        <v>708</v>
      </c>
      <c r="C52" s="4"/>
      <c r="D52" s="4"/>
      <c r="E52" s="4"/>
      <c r="F52" s="4"/>
      <c r="G52" s="4"/>
      <c r="H52" s="4"/>
      <c r="I52" s="4"/>
      <c r="J52" s="195">
        <f t="shared" si="0"/>
        <v>50</v>
      </c>
      <c r="K52" s="195">
        <f t="shared" si="1"/>
        <v>30</v>
      </c>
      <c r="L52" s="195">
        <f t="shared" si="2"/>
        <v>30</v>
      </c>
    </row>
    <row r="53" x14ac:dyDescent="0.3">
      <c r="A53" s="115" t="s">
        <v>708</v>
      </c>
      <c r="B53" s="192" t="s">
        <v>708</v>
      </c>
      <c r="C53" s="4"/>
      <c r="D53" s="4"/>
      <c r="E53" s="4"/>
      <c r="F53" s="4"/>
      <c r="G53" s="4"/>
      <c r="H53" s="4"/>
      <c r="I53" s="4"/>
      <c r="J53" s="195">
        <f t="shared" si="0"/>
        <v>50</v>
      </c>
      <c r="K53" s="195">
        <f t="shared" si="1"/>
        <v>30</v>
      </c>
      <c r="L53" s="195">
        <f t="shared" si="2"/>
        <v>30</v>
      </c>
    </row>
    <row r="54" x14ac:dyDescent="0.3">
      <c r="A54" s="115" t="s">
        <v>708</v>
      </c>
      <c r="B54" s="192" t="s">
        <v>708</v>
      </c>
      <c r="C54" s="4"/>
      <c r="D54" s="4"/>
      <c r="E54" s="4"/>
      <c r="F54" s="4"/>
      <c r="G54" s="4"/>
      <c r="H54" s="4"/>
      <c r="I54" s="4"/>
      <c r="J54" s="195">
        <f t="shared" si="0"/>
        <v>50</v>
      </c>
      <c r="K54" s="195">
        <f t="shared" si="1"/>
        <v>30</v>
      </c>
      <c r="L54" s="195">
        <f t="shared" si="2"/>
        <v>30</v>
      </c>
    </row>
    <row r="55" x14ac:dyDescent="0.3">
      <c r="A55" s="115" t="s">
        <v>708</v>
      </c>
      <c r="B55" s="192" t="s">
        <v>708</v>
      </c>
      <c r="C55" s="4"/>
      <c r="D55" s="4"/>
      <c r="E55" s="4"/>
      <c r="F55" s="4"/>
      <c r="G55" s="4"/>
      <c r="H55" s="4"/>
      <c r="I55" s="4"/>
      <c r="J55" s="195">
        <f t="shared" si="0"/>
        <v>50</v>
      </c>
      <c r="K55" s="195">
        <f t="shared" si="1"/>
        <v>30</v>
      </c>
      <c r="L55" s="195">
        <f t="shared" si="2"/>
        <v>30</v>
      </c>
    </row>
    <row r="56" x14ac:dyDescent="0.3">
      <c r="A56" s="115" t="s">
        <v>708</v>
      </c>
      <c r="B56" s="192" t="s">
        <v>708</v>
      </c>
      <c r="C56" s="4"/>
      <c r="D56" s="4"/>
      <c r="E56" s="4"/>
      <c r="F56" s="4"/>
      <c r="G56" s="4"/>
      <c r="H56" s="4"/>
      <c r="I56" s="4"/>
      <c r="J56" s="195">
        <f t="shared" si="0"/>
        <v>50</v>
      </c>
      <c r="K56" s="195">
        <f t="shared" si="1"/>
        <v>30</v>
      </c>
      <c r="L56" s="195">
        <f t="shared" si="2"/>
        <v>30</v>
      </c>
    </row>
    <row r="57" x14ac:dyDescent="0.3">
      <c r="A57" s="115" t="s">
        <v>708</v>
      </c>
      <c r="B57" s="192" t="s">
        <v>708</v>
      </c>
      <c r="C57" s="4"/>
      <c r="D57" s="4"/>
      <c r="E57" s="4"/>
      <c r="F57" s="4"/>
      <c r="G57" s="4"/>
      <c r="H57" s="4"/>
      <c r="I57" s="4"/>
      <c r="J57" s="195">
        <f t="shared" si="0"/>
        <v>50</v>
      </c>
      <c r="K57" s="195">
        <f t="shared" si="1"/>
        <v>30</v>
      </c>
      <c r="L57" s="195">
        <f t="shared" si="2"/>
        <v>30</v>
      </c>
    </row>
    <row r="58" x14ac:dyDescent="0.3">
      <c r="A58" s="115" t="s">
        <v>708</v>
      </c>
      <c r="B58" s="192" t="s">
        <v>708</v>
      </c>
      <c r="C58" s="4"/>
      <c r="D58" s="4"/>
      <c r="E58" s="4"/>
      <c r="F58" s="4"/>
      <c r="G58" s="4"/>
      <c r="H58" s="4"/>
      <c r="I58" s="4"/>
      <c r="J58" s="195">
        <f t="shared" si="0"/>
        <v>50</v>
      </c>
      <c r="K58" s="195">
        <f t="shared" si="1"/>
        <v>30</v>
      </c>
      <c r="L58" s="195">
        <f t="shared" si="2"/>
        <v>30</v>
      </c>
    </row>
    <row r="59" x14ac:dyDescent="0.3">
      <c r="A59" s="115" t="s">
        <v>708</v>
      </c>
      <c r="B59" s="192" t="s">
        <v>708</v>
      </c>
      <c r="C59" s="4"/>
      <c r="D59" s="4"/>
      <c r="E59" s="4"/>
      <c r="F59" s="4"/>
      <c r="G59" s="4"/>
      <c r="H59" s="4"/>
      <c r="I59" s="4"/>
      <c r="J59" s="195">
        <f t="shared" si="0"/>
        <v>50</v>
      </c>
      <c r="K59" s="195">
        <f t="shared" si="1"/>
        <v>30</v>
      </c>
      <c r="L59" s="195">
        <f t="shared" si="2"/>
        <v>30</v>
      </c>
    </row>
    <row r="60" x14ac:dyDescent="0.3">
      <c r="A60" s="115" t="s">
        <v>708</v>
      </c>
      <c r="B60" s="192" t="s">
        <v>708</v>
      </c>
      <c r="C60" s="4"/>
      <c r="D60" s="4"/>
      <c r="E60" s="4"/>
      <c r="F60" s="4"/>
      <c r="G60" s="4"/>
      <c r="H60" s="4"/>
      <c r="I60" s="4"/>
      <c r="J60" s="195">
        <f t="shared" si="0"/>
        <v>50</v>
      </c>
      <c r="K60" s="195">
        <f t="shared" si="1"/>
        <v>30</v>
      </c>
      <c r="L60" s="195">
        <f t="shared" si="2"/>
        <v>30</v>
      </c>
    </row>
    <row r="61" x14ac:dyDescent="0.3">
      <c r="A61" s="115" t="s">
        <v>708</v>
      </c>
      <c r="B61" s="192" t="s">
        <v>708</v>
      </c>
      <c r="C61" s="4"/>
      <c r="D61" s="4"/>
      <c r="E61" s="4"/>
      <c r="F61" s="4"/>
      <c r="G61" s="4"/>
      <c r="H61" s="4"/>
      <c r="I61" s="4"/>
      <c r="J61" s="195">
        <f t="shared" si="0"/>
        <v>50</v>
      </c>
      <c r="K61" s="195">
        <f t="shared" si="1"/>
        <v>30</v>
      </c>
      <c r="L61" s="195">
        <f t="shared" si="2"/>
        <v>30</v>
      </c>
    </row>
    <row r="62" x14ac:dyDescent="0.3">
      <c r="A62" s="115" t="s">
        <v>708</v>
      </c>
      <c r="B62" s="192" t="s">
        <v>708</v>
      </c>
      <c r="C62" s="4"/>
      <c r="D62" s="4"/>
      <c r="E62" s="4"/>
      <c r="F62" s="4"/>
      <c r="G62" s="4"/>
      <c r="H62" s="4"/>
      <c r="I62" s="4"/>
      <c r="J62" s="195">
        <f t="shared" si="0"/>
        <v>50</v>
      </c>
      <c r="K62" s="195">
        <f t="shared" si="1"/>
        <v>30</v>
      </c>
      <c r="L62" s="195">
        <f t="shared" si="2"/>
        <v>30</v>
      </c>
    </row>
    <row r="63" x14ac:dyDescent="0.3">
      <c r="A63" s="115" t="s">
        <v>708</v>
      </c>
      <c r="B63" s="192" t="s">
        <v>708</v>
      </c>
      <c r="C63" s="4"/>
      <c r="D63" s="4"/>
      <c r="E63" s="4"/>
      <c r="F63" s="4"/>
      <c r="G63" s="4"/>
      <c r="H63" s="4"/>
      <c r="I63" s="4"/>
      <c r="J63" s="195">
        <f t="shared" si="0"/>
        <v>50</v>
      </c>
      <c r="K63" s="195">
        <f t="shared" si="1"/>
        <v>30</v>
      </c>
      <c r="L63" s="195">
        <f t="shared" si="2"/>
        <v>30</v>
      </c>
    </row>
    <row r="64" x14ac:dyDescent="0.3">
      <c r="A64" s="115" t="s">
        <v>708</v>
      </c>
      <c r="B64" s="192" t="s">
        <v>708</v>
      </c>
      <c r="C64" s="4"/>
      <c r="D64" s="4"/>
      <c r="E64" s="4"/>
      <c r="F64" s="4"/>
      <c r="G64" s="4"/>
      <c r="H64" s="4"/>
      <c r="I64" s="4"/>
      <c r="J64" s="195">
        <f t="shared" si="0"/>
        <v>50</v>
      </c>
      <c r="K64" s="195">
        <f t="shared" si="1"/>
        <v>30</v>
      </c>
      <c r="L64" s="195">
        <f t="shared" si="2"/>
        <v>30</v>
      </c>
    </row>
    <row r="65" x14ac:dyDescent="0.3">
      <c r="A65" s="115" t="s">
        <v>708</v>
      </c>
      <c r="B65" s="192" t="s">
        <v>708</v>
      </c>
      <c r="C65" s="4"/>
      <c r="D65" s="4"/>
      <c r="E65" s="4"/>
      <c r="F65" s="4"/>
      <c r="G65" s="4"/>
      <c r="H65" s="4"/>
      <c r="I65" s="4"/>
      <c r="J65" s="195">
        <f t="shared" si="0"/>
        <v>50</v>
      </c>
      <c r="K65" s="195">
        <f t="shared" si="1"/>
        <v>30</v>
      </c>
      <c r="L65" s="195">
        <f t="shared" si="2"/>
        <v>30</v>
      </c>
    </row>
    <row r="66" x14ac:dyDescent="0.3">
      <c r="A66" s="115" t="s">
        <v>708</v>
      </c>
      <c r="B66" s="192" t="s">
        <v>708</v>
      </c>
      <c r="C66" s="4"/>
      <c r="D66" s="4"/>
      <c r="E66" s="4"/>
      <c r="F66" s="4"/>
      <c r="G66" s="4"/>
      <c r="H66" s="4"/>
      <c r="I66" s="4"/>
      <c r="J66" s="195">
        <f t="shared" si="0"/>
        <v>50</v>
      </c>
      <c r="K66" s="195">
        <f t="shared" si="1"/>
        <v>30</v>
      </c>
      <c r="L66" s="195">
        <f t="shared" si="2"/>
        <v>30</v>
      </c>
    </row>
    <row r="67" x14ac:dyDescent="0.3">
      <c r="A67" s="115" t="s">
        <v>708</v>
      </c>
      <c r="B67" s="192" t="s">
        <v>708</v>
      </c>
      <c r="C67" s="4"/>
      <c r="D67" s="4"/>
      <c r="E67" s="4"/>
      <c r="F67" s="4"/>
      <c r="G67" s="4"/>
      <c r="H67" s="4"/>
      <c r="I67" s="4"/>
      <c r="J67" s="195">
        <f t="shared" si="0"/>
        <v>50</v>
      </c>
      <c r="K67" s="195">
        <f t="shared" si="1"/>
        <v>30</v>
      </c>
      <c r="L67" s="195">
        <f t="shared" si="2"/>
        <v>30</v>
      </c>
    </row>
    <row r="68" x14ac:dyDescent="0.3">
      <c r="A68" s="115" t="s">
        <v>708</v>
      </c>
      <c r="B68" s="192" t="s">
        <v>708</v>
      </c>
      <c r="C68" s="4"/>
      <c r="D68" s="4"/>
      <c r="E68" s="4"/>
      <c r="F68" s="4"/>
      <c r="G68" s="4"/>
      <c r="H68" s="4"/>
      <c r="I68" s="4"/>
      <c r="J68" s="195">
        <f t="shared" si="0"/>
        <v>50</v>
      </c>
      <c r="K68" s="195">
        <f t="shared" si="1"/>
        <v>30</v>
      </c>
      <c r="L68" s="195">
        <f t="shared" si="2"/>
        <v>30</v>
      </c>
    </row>
    <row r="69" x14ac:dyDescent="0.3">
      <c r="A69" s="115" t="s">
        <v>708</v>
      </c>
      <c r="B69" s="192" t="s">
        <v>708</v>
      </c>
      <c r="C69" s="4"/>
      <c r="D69" s="4"/>
      <c r="E69" s="4"/>
      <c r="F69" s="4"/>
      <c r="G69" s="4"/>
      <c r="H69" s="4"/>
      <c r="I69" s="4"/>
      <c r="J69" s="195">
        <f t="shared" si="0"/>
        <v>50</v>
      </c>
      <c r="K69" s="195">
        <f t="shared" si="1"/>
        <v>30</v>
      </c>
      <c r="L69" s="195">
        <f t="shared" si="2"/>
        <v>30</v>
      </c>
    </row>
    <row r="70" x14ac:dyDescent="0.3">
      <c r="A70" s="115" t="s">
        <v>708</v>
      </c>
      <c r="B70" s="192" t="s">
        <v>708</v>
      </c>
      <c r="C70" s="4"/>
      <c r="D70" s="4"/>
      <c r="E70" s="4"/>
      <c r="F70" s="4"/>
      <c r="G70" s="4"/>
      <c r="H70" s="4"/>
      <c r="I70" s="4"/>
      <c r="J70" s="195">
        <f t="shared" si="0"/>
        <v>50</v>
      </c>
      <c r="K70" s="195">
        <f t="shared" si="1"/>
        <v>30</v>
      </c>
      <c r="L70" s="195">
        <f t="shared" si="2"/>
        <v>30</v>
      </c>
    </row>
    <row r="71" x14ac:dyDescent="0.3">
      <c r="A71" s="115" t="s">
        <v>708</v>
      </c>
      <c r="B71" s="192" t="s">
        <v>708</v>
      </c>
      <c r="C71" s="4"/>
      <c r="D71" s="4"/>
      <c r="E71" s="4"/>
      <c r="F71" s="4"/>
      <c r="G71" s="4"/>
      <c r="H71" s="4"/>
      <c r="I71" s="4"/>
      <c r="J71" s="195">
        <f t="shared" si="0"/>
        <v>50</v>
      </c>
      <c r="K71" s="195">
        <f t="shared" si="1"/>
        <v>30</v>
      </c>
      <c r="L71" s="195">
        <f t="shared" si="2"/>
        <v>30</v>
      </c>
    </row>
    <row r="72" x14ac:dyDescent="0.3">
      <c r="A72" s="115" t="s">
        <v>708</v>
      </c>
      <c r="B72" s="192" t="s">
        <v>708</v>
      </c>
      <c r="C72" s="4"/>
      <c r="D72" s="4"/>
      <c r="E72" s="4"/>
      <c r="F72" s="4"/>
      <c r="G72" s="4"/>
      <c r="H72" s="4"/>
      <c r="I72" s="4"/>
      <c r="J72" s="195">
        <f t="shared" si="0"/>
        <v>50</v>
      </c>
      <c r="K72" s="195">
        <f t="shared" si="1"/>
        <v>30</v>
      </c>
      <c r="L72" s="195">
        <f t="shared" si="2"/>
        <v>30</v>
      </c>
    </row>
    <row r="73" x14ac:dyDescent="0.3">
      <c r="A73" s="115" t="s">
        <v>708</v>
      </c>
      <c r="B73" s="192" t="s">
        <v>708</v>
      </c>
      <c r="C73" s="4"/>
      <c r="D73" s="4"/>
      <c r="E73" s="4"/>
      <c r="F73" s="4"/>
      <c r="G73" s="4"/>
      <c r="H73" s="4"/>
      <c r="I73" s="4"/>
      <c r="J73" s="195">
        <f t="shared" si="0"/>
        <v>50</v>
      </c>
      <c r="K73" s="195">
        <f t="shared" si="1"/>
        <v>30</v>
      </c>
      <c r="L73" s="195">
        <f t="shared" si="2"/>
        <v>30</v>
      </c>
    </row>
    <row r="74" x14ac:dyDescent="0.3">
      <c r="A74" s="115" t="s">
        <v>708</v>
      </c>
      <c r="B74" s="192" t="s">
        <v>708</v>
      </c>
      <c r="C74" s="4"/>
      <c r="D74" s="4"/>
      <c r="E74" s="4"/>
      <c r="F74" s="4"/>
      <c r="G74" s="4"/>
      <c r="H74" s="4"/>
      <c r="I74" s="4"/>
      <c r="J74" s="195">
        <f t="shared" si="0"/>
        <v>50</v>
      </c>
      <c r="K74" s="195">
        <f t="shared" si="1"/>
        <v>30</v>
      </c>
      <c r="L74" s="195">
        <f t="shared" si="2"/>
        <v>30</v>
      </c>
    </row>
    <row r="75" x14ac:dyDescent="0.3">
      <c r="A75" s="115" t="s">
        <v>708</v>
      </c>
      <c r="B75" s="192" t="s">
        <v>708</v>
      </c>
      <c r="C75" s="4"/>
      <c r="D75" s="4"/>
      <c r="E75" s="4"/>
      <c r="F75" s="4"/>
      <c r="G75" s="4"/>
      <c r="H75" s="4"/>
      <c r="I75" s="4"/>
      <c r="J75" s="195">
        <f t="shared" si="0"/>
        <v>50</v>
      </c>
      <c r="K75" s="195">
        <f t="shared" si="1"/>
        <v>30</v>
      </c>
      <c r="L75" s="195">
        <f t="shared" si="2"/>
        <v>30</v>
      </c>
    </row>
    <row r="76" x14ac:dyDescent="0.3">
      <c r="A76" s="115" t="s">
        <v>708</v>
      </c>
      <c r="B76" s="192" t="s">
        <v>708</v>
      </c>
      <c r="C76" s="4"/>
      <c r="D76" s="4"/>
      <c r="E76" s="4"/>
      <c r="F76" s="4"/>
      <c r="G76" s="4"/>
      <c r="H76" s="4"/>
      <c r="I76" s="4"/>
      <c r="J76" s="195">
        <f t="shared" si="0"/>
        <v>50</v>
      </c>
      <c r="K76" s="195">
        <f t="shared" si="1"/>
        <v>30</v>
      </c>
      <c r="L76" s="195">
        <f t="shared" si="2"/>
        <v>30</v>
      </c>
    </row>
    <row r="77" x14ac:dyDescent="0.3">
      <c r="A77" s="115" t="s">
        <v>708</v>
      </c>
      <c r="B77" s="192" t="s">
        <v>708</v>
      </c>
      <c r="C77" s="4"/>
      <c r="D77" s="4"/>
      <c r="E77" s="4"/>
      <c r="F77" s="4"/>
      <c r="G77" s="4"/>
      <c r="H77" s="4"/>
      <c r="I77" s="4"/>
      <c r="J77" s="195">
        <f t="shared" si="0"/>
        <v>50</v>
      </c>
      <c r="K77" s="195">
        <f t="shared" si="1"/>
        <v>30</v>
      </c>
      <c r="L77" s="195">
        <f t="shared" si="2"/>
        <v>30</v>
      </c>
    </row>
    <row r="78" x14ac:dyDescent="0.3">
      <c r="A78" s="115" t="s">
        <v>708</v>
      </c>
      <c r="B78" s="192" t="s">
        <v>708</v>
      </c>
      <c r="C78" s="4"/>
      <c r="D78" s="4"/>
      <c r="E78" s="4"/>
      <c r="F78" s="4"/>
      <c r="G78" s="4"/>
      <c r="H78" s="4"/>
      <c r="I78" s="4"/>
      <c r="J78" s="195">
        <f t="shared" si="0"/>
        <v>50</v>
      </c>
      <c r="K78" s="195">
        <f t="shared" si="1"/>
        <v>30</v>
      </c>
      <c r="L78" s="195">
        <f t="shared" si="2"/>
        <v>30</v>
      </c>
    </row>
    <row r="79" x14ac:dyDescent="0.3">
      <c r="A79" s="115" t="s">
        <v>708</v>
      </c>
      <c r="B79" s="192" t="s">
        <v>708</v>
      </c>
      <c r="C79" s="4"/>
      <c r="D79" s="4"/>
      <c r="E79" s="4"/>
      <c r="F79" s="4"/>
      <c r="G79" s="4"/>
      <c r="H79" s="4"/>
      <c r="I79" s="4"/>
      <c r="J79" s="195">
        <f t="shared" si="0"/>
        <v>50</v>
      </c>
      <c r="K79" s="195">
        <f t="shared" si="1"/>
        <v>30</v>
      </c>
      <c r="L79" s="195">
        <f t="shared" si="2"/>
        <v>30</v>
      </c>
    </row>
    <row r="80" x14ac:dyDescent="0.3">
      <c r="A80" s="115" t="s">
        <v>708</v>
      </c>
      <c r="B80" s="192" t="s">
        <v>708</v>
      </c>
      <c r="C80" s="4"/>
      <c r="D80" s="4"/>
      <c r="E80" s="4"/>
      <c r="F80" s="4"/>
      <c r="G80" s="4"/>
      <c r="H80" s="4"/>
      <c r="I80" s="4"/>
      <c r="J80" s="195">
        <f t="shared" si="0"/>
        <v>50</v>
      </c>
      <c r="K80" s="195">
        <f t="shared" si="1"/>
        <v>30</v>
      </c>
      <c r="L80" s="195">
        <f t="shared" si="2"/>
        <v>30</v>
      </c>
    </row>
    <row r="81" x14ac:dyDescent="0.3">
      <c r="A81" s="115" t="s">
        <v>708</v>
      </c>
      <c r="B81" s="192" t="s">
        <v>708</v>
      </c>
      <c r="C81" s="4"/>
      <c r="D81" s="4"/>
      <c r="E81" s="4"/>
      <c r="F81" s="4"/>
      <c r="G81" s="4"/>
      <c r="H81" s="4"/>
      <c r="I81" s="4"/>
      <c r="J81" s="195">
        <f t="shared" si="0"/>
        <v>50</v>
      </c>
      <c r="K81" s="195">
        <f t="shared" si="1"/>
        <v>30</v>
      </c>
      <c r="L81" s="195">
        <f t="shared" si="2"/>
        <v>30</v>
      </c>
    </row>
    <row r="82" x14ac:dyDescent="0.3">
      <c r="A82" s="115" t="s">
        <v>708</v>
      </c>
      <c r="B82" s="192" t="s">
        <v>708</v>
      </c>
      <c r="C82" s="4"/>
      <c r="D82" s="4"/>
      <c r="E82" s="4"/>
      <c r="F82" s="4"/>
      <c r="G82" s="4"/>
      <c r="H82" s="4"/>
      <c r="I82" s="4"/>
      <c r="J82" s="195">
        <f t="shared" si="0"/>
        <v>50</v>
      </c>
      <c r="K82" s="195">
        <f t="shared" si="1"/>
        <v>30</v>
      </c>
      <c r="L82" s="195">
        <f t="shared" si="2"/>
        <v>30</v>
      </c>
    </row>
    <row r="83" x14ac:dyDescent="0.3">
      <c r="A83" s="115" t="s">
        <v>708</v>
      </c>
      <c r="B83" s="192" t="s">
        <v>708</v>
      </c>
      <c r="C83" s="4"/>
      <c r="D83" s="4"/>
      <c r="E83" s="4"/>
      <c r="F83" s="4"/>
      <c r="G83" s="4"/>
      <c r="H83" s="4"/>
      <c r="I83" s="4"/>
      <c r="J83" s="195">
        <f t="shared" si="0"/>
        <v>50</v>
      </c>
      <c r="K83" s="195">
        <f t="shared" si="1"/>
        <v>30</v>
      </c>
      <c r="L83" s="195">
        <f t="shared" si="2"/>
        <v>30</v>
      </c>
    </row>
    <row r="84" x14ac:dyDescent="0.3">
      <c r="A84" s="115" t="s">
        <v>708</v>
      </c>
      <c r="B84" s="192" t="s">
        <v>708</v>
      </c>
      <c r="C84" s="4"/>
      <c r="D84" s="4"/>
      <c r="E84" s="4"/>
      <c r="F84" s="4"/>
      <c r="G84" s="4"/>
      <c r="H84" s="4"/>
      <c r="I84" s="4"/>
      <c r="J84" s="195">
        <f t="shared" si="0"/>
        <v>50</v>
      </c>
      <c r="K84" s="195">
        <f t="shared" si="1"/>
        <v>30</v>
      </c>
      <c r="L84" s="195">
        <f t="shared" si="2"/>
        <v>30</v>
      </c>
    </row>
    <row r="85" x14ac:dyDescent="0.3">
      <c r="A85" s="115" t="s">
        <v>708</v>
      </c>
      <c r="B85" s="192" t="s">
        <v>708</v>
      </c>
      <c r="C85" s="4"/>
      <c r="D85" s="4"/>
      <c r="E85" s="4"/>
      <c r="F85" s="4"/>
      <c r="G85" s="4"/>
      <c r="H85" s="4"/>
      <c r="I85" s="4"/>
      <c r="J85" s="195">
        <f t="shared" si="0"/>
        <v>50</v>
      </c>
      <c r="K85" s="195">
        <f t="shared" si="1"/>
        <v>30</v>
      </c>
      <c r="L85" s="195">
        <f t="shared" si="2"/>
        <v>30</v>
      </c>
    </row>
    <row r="86" x14ac:dyDescent="0.3">
      <c r="A86" s="115" t="s">
        <v>708</v>
      </c>
      <c r="B86" s="192" t="s">
        <v>708</v>
      </c>
      <c r="C86" s="4"/>
      <c r="D86" s="4"/>
      <c r="E86" s="4"/>
      <c r="F86" s="4"/>
      <c r="G86" s="4"/>
      <c r="H86" s="4"/>
      <c r="I86" s="4"/>
      <c r="J86" s="195">
        <f t="shared" si="0"/>
        <v>50</v>
      </c>
      <c r="K86" s="195">
        <f t="shared" si="1"/>
        <v>30</v>
      </c>
      <c r="L86" s="195">
        <f t="shared" si="2"/>
        <v>30</v>
      </c>
    </row>
    <row r="87" x14ac:dyDescent="0.3">
      <c r="A87" s="115" t="s">
        <v>708</v>
      </c>
      <c r="B87" s="192" t="s">
        <v>708</v>
      </c>
      <c r="C87" s="4"/>
      <c r="D87" s="4"/>
      <c r="E87" s="4"/>
      <c r="F87" s="4"/>
      <c r="G87" s="4"/>
      <c r="H87" s="4"/>
      <c r="I87" s="4"/>
      <c r="J87" s="195">
        <f t="shared" si="0"/>
        <v>50</v>
      </c>
      <c r="K87" s="195">
        <f t="shared" si="1"/>
        <v>30</v>
      </c>
      <c r="L87" s="195">
        <f t="shared" si="2"/>
        <v>30</v>
      </c>
    </row>
    <row r="88" x14ac:dyDescent="0.3">
      <c r="A88" s="115" t="s">
        <v>708</v>
      </c>
      <c r="B88" s="192" t="s">
        <v>708</v>
      </c>
      <c r="C88" s="4"/>
      <c r="D88" s="4"/>
      <c r="E88" s="4"/>
      <c r="F88" s="4"/>
      <c r="G88" s="4"/>
      <c r="H88" s="4"/>
      <c r="I88" s="4"/>
      <c r="J88" s="195">
        <f t="shared" si="0"/>
        <v>50</v>
      </c>
      <c r="K88" s="195">
        <f t="shared" si="1"/>
        <v>30</v>
      </c>
      <c r="L88" s="195">
        <f t="shared" si="2"/>
        <v>30</v>
      </c>
    </row>
    <row r="89" x14ac:dyDescent="0.3">
      <c r="A89" s="115" t="s">
        <v>708</v>
      </c>
      <c r="B89" s="192" t="s">
        <v>708</v>
      </c>
      <c r="C89" s="4"/>
      <c r="D89" s="4"/>
      <c r="E89" s="4"/>
      <c r="F89" s="4"/>
      <c r="G89" s="4"/>
      <c r="H89" s="4"/>
      <c r="I89" s="4"/>
      <c r="J89" s="195"/>
      <c r="K89" s="195"/>
      <c r="L89" s="195"/>
    </row>
    <row r="90" x14ac:dyDescent="0.3">
      <c r="A90" s="115" t="s">
        <v>708</v>
      </c>
      <c r="B90" s="192" t="s">
        <v>708</v>
      </c>
      <c r="C90" s="4"/>
      <c r="D90" s="4"/>
      <c r="E90" s="4"/>
      <c r="F90" s="4"/>
      <c r="G90" s="4"/>
      <c r="H90" s="4"/>
      <c r="I90" s="4"/>
      <c r="J90" s="195"/>
      <c r="K90" s="195"/>
      <c r="L90" s="195"/>
    </row>
    <row r="91" x14ac:dyDescent="0.3">
      <c r="A91" s="115" t="s">
        <v>708</v>
      </c>
      <c r="B91" s="192" t="s">
        <v>708</v>
      </c>
      <c r="C91" s="4"/>
      <c r="D91" s="4"/>
      <c r="E91" s="4"/>
      <c r="F91" s="4"/>
      <c r="G91" s="4"/>
      <c r="H91" s="4"/>
      <c r="I91" s="4"/>
      <c r="J91" s="195"/>
      <c r="K91" s="195"/>
      <c r="L91" s="195"/>
    </row>
    <row r="92" x14ac:dyDescent="0.3">
      <c r="A92" s="115" t="s">
        <v>708</v>
      </c>
      <c r="B92" s="192" t="s">
        <v>708</v>
      </c>
      <c r="C92" s="4"/>
      <c r="D92" s="4"/>
      <c r="E92" s="4"/>
      <c r="F92" s="4"/>
      <c r="G92" s="4"/>
      <c r="H92" s="4"/>
      <c r="I92" s="4"/>
      <c r="J92" s="195"/>
      <c r="K92" s="195"/>
      <c r="L92" s="195"/>
    </row>
    <row r="93" x14ac:dyDescent="0.3">
      <c r="A93" s="115" t="s">
        <v>708</v>
      </c>
      <c r="B93" s="192" t="s">
        <v>708</v>
      </c>
      <c r="C93" s="4"/>
      <c r="D93" s="4"/>
      <c r="E93" s="4"/>
      <c r="F93" s="4"/>
      <c r="G93" s="4"/>
      <c r="H93" s="4"/>
      <c r="I93" s="4"/>
      <c r="J93" s="195"/>
      <c r="K93" s="195"/>
      <c r="L93" s="195"/>
    </row>
    <row r="94" x14ac:dyDescent="0.3">
      <c r="A94" s="115" t="s">
        <v>708</v>
      </c>
      <c r="B94" s="192" t="s">
        <v>708</v>
      </c>
      <c r="C94" s="4"/>
      <c r="D94" s="4"/>
      <c r="E94" s="4"/>
      <c r="F94" s="4"/>
      <c r="G94" s="4"/>
      <c r="H94" s="4"/>
      <c r="I94" s="4"/>
      <c r="J94" s="195"/>
      <c r="K94" s="195"/>
      <c r="L94" s="195"/>
    </row>
    <row r="95" x14ac:dyDescent="0.3">
      <c r="A95" s="115" t="s">
        <v>708</v>
      </c>
      <c r="B95" s="192" t="s">
        <v>708</v>
      </c>
      <c r="C95" s="4"/>
      <c r="D95" s="4"/>
      <c r="E95" s="4"/>
      <c r="F95" s="4"/>
      <c r="G95" s="4"/>
      <c r="H95" s="4"/>
      <c r="I95" s="4"/>
      <c r="J95" s="195"/>
      <c r="K95" s="195"/>
      <c r="L95" s="195"/>
    </row>
    <row r="96" x14ac:dyDescent="0.3">
      <c r="A96" s="115" t="s">
        <v>708</v>
      </c>
      <c r="B96" s="192" t="s">
        <v>708</v>
      </c>
      <c r="C96" s="4"/>
      <c r="D96" s="4"/>
      <c r="E96" s="4"/>
      <c r="F96" s="4"/>
      <c r="G96" s="4"/>
      <c r="H96" s="4"/>
      <c r="I96" s="4"/>
      <c r="J96" s="195"/>
      <c r="K96" s="195"/>
      <c r="L96" s="195"/>
    </row>
    <row r="97" x14ac:dyDescent="0.3">
      <c r="A97" s="115" t="s">
        <v>708</v>
      </c>
      <c r="B97" s="192" t="s">
        <v>708</v>
      </c>
      <c r="C97" s="4"/>
      <c r="D97" s="4"/>
      <c r="E97" s="4"/>
      <c r="F97" s="4"/>
      <c r="G97" s="4"/>
      <c r="H97" s="4"/>
      <c r="I97" s="4"/>
      <c r="J97" s="195"/>
      <c r="K97" s="195"/>
      <c r="L97" s="195"/>
    </row>
    <row r="98" x14ac:dyDescent="0.3">
      <c r="A98" s="115" t="s">
        <v>708</v>
      </c>
      <c r="B98" s="192" t="s">
        <v>708</v>
      </c>
      <c r="C98" s="4"/>
      <c r="D98" s="4"/>
      <c r="E98" s="4"/>
      <c r="F98" s="4"/>
      <c r="G98" s="4"/>
      <c r="H98" s="4"/>
      <c r="I98" s="4"/>
      <c r="J98" s="195"/>
      <c r="K98" s="195"/>
      <c r="L98" s="195"/>
    </row>
    <row r="99" x14ac:dyDescent="0.3">
      <c r="A99" s="115" t="s">
        <v>708</v>
      </c>
      <c r="B99" s="192" t="s">
        <v>708</v>
      </c>
      <c r="C99" s="4"/>
      <c r="D99" s="4"/>
      <c r="E99" s="4"/>
      <c r="F99" s="4"/>
      <c r="G99" s="4"/>
      <c r="H99" s="4"/>
      <c r="I99" s="4"/>
      <c r="J99" s="195"/>
      <c r="K99" s="195"/>
      <c r="L99" s="195"/>
    </row>
    <row r="100" x14ac:dyDescent="0.3">
      <c r="A100" s="115" t="s">
        <v>708</v>
      </c>
      <c r="B100" s="192" t="s">
        <v>708</v>
      </c>
      <c r="C100" s="4"/>
      <c r="D100" s="4"/>
      <c r="E100" s="4"/>
      <c r="F100" s="4"/>
      <c r="G100" s="4"/>
      <c r="H100" s="4"/>
      <c r="I100" s="4"/>
      <c r="J100" s="195"/>
      <c r="K100" s="195"/>
      <c r="L100" s="195"/>
    </row>
    <row r="101" x14ac:dyDescent="0.3">
      <c r="A101" s="115" t="s">
        <v>708</v>
      </c>
      <c r="B101" s="192" t="s">
        <v>708</v>
      </c>
      <c r="C101" s="4"/>
      <c r="D101" s="4"/>
      <c r="E101" s="4"/>
      <c r="F101" s="4"/>
      <c r="G101" s="4"/>
      <c r="H101" s="4"/>
      <c r="I101" s="4"/>
      <c r="J101" s="195"/>
      <c r="K101" s="195"/>
      <c r="L101" s="195"/>
    </row>
    <row r="102" x14ac:dyDescent="0.3">
      <c r="A102" s="115" t="s">
        <v>708</v>
      </c>
      <c r="B102" s="192" t="s">
        <v>708</v>
      </c>
      <c r="C102" s="4"/>
      <c r="D102" s="4"/>
      <c r="E102" s="4"/>
      <c r="F102" s="4"/>
      <c r="G102" s="4"/>
      <c r="H102" s="4"/>
      <c r="I102" s="4"/>
      <c r="J102" s="195"/>
      <c r="K102" s="195"/>
      <c r="L102" s="195"/>
    </row>
    <row r="103" x14ac:dyDescent="0.3">
      <c r="A103" s="115" t="s">
        <v>708</v>
      </c>
      <c r="B103" s="192" t="s">
        <v>708</v>
      </c>
      <c r="C103" s="4"/>
      <c r="D103" s="4"/>
      <c r="E103" s="4"/>
      <c r="F103" s="4"/>
      <c r="G103" s="4"/>
      <c r="H103" s="4"/>
      <c r="I103" s="4"/>
      <c r="J103" s="195"/>
      <c r="K103" s="195"/>
      <c r="L103" s="195"/>
    </row>
    <row r="104" x14ac:dyDescent="0.3">
      <c r="A104" s="115" t="s">
        <v>708</v>
      </c>
      <c r="B104" s="192" t="s">
        <v>708</v>
      </c>
      <c r="C104" s="4"/>
      <c r="D104" s="4"/>
      <c r="E104" s="4"/>
      <c r="F104" s="4"/>
      <c r="G104" s="4"/>
      <c r="H104" s="4"/>
      <c r="I104" s="4"/>
      <c r="J104" s="195"/>
      <c r="K104" s="195"/>
      <c r="L104" s="195"/>
    </row>
    <row r="105" x14ac:dyDescent="0.3">
      <c r="A105" s="115" t="s">
        <v>708</v>
      </c>
      <c r="B105" s="192" t="s">
        <v>708</v>
      </c>
      <c r="C105" s="4"/>
      <c r="D105" s="4"/>
      <c r="E105" s="4"/>
      <c r="F105" s="4"/>
      <c r="G105" s="4"/>
      <c r="H105" s="4"/>
      <c r="I105" s="4"/>
      <c r="J105" s="195"/>
      <c r="K105" s="195"/>
      <c r="L105" s="195"/>
    </row>
    <row r="106" x14ac:dyDescent="0.3">
      <c r="A106" s="115" t="s">
        <v>708</v>
      </c>
      <c r="B106" s="192" t="s">
        <v>708</v>
      </c>
      <c r="C106" s="4"/>
      <c r="D106" s="4"/>
      <c r="E106" s="4"/>
      <c r="F106" s="4"/>
      <c r="G106" s="4"/>
      <c r="H106" s="4"/>
      <c r="I106" s="4"/>
      <c r="J106" s="195"/>
      <c r="K106" s="195"/>
      <c r="L106" s="195"/>
    </row>
    <row r="107" x14ac:dyDescent="0.3">
      <c r="A107" s="115" t="s">
        <v>708</v>
      </c>
      <c r="B107" s="192" t="s">
        <v>708</v>
      </c>
      <c r="C107" s="4"/>
      <c r="D107" s="4"/>
      <c r="E107" s="4"/>
      <c r="F107" s="4"/>
      <c r="G107" s="4"/>
      <c r="H107" s="4"/>
      <c r="I107" s="4"/>
      <c r="J107" s="195"/>
      <c r="K107" s="195"/>
      <c r="L107" s="195"/>
    </row>
    <row r="108" x14ac:dyDescent="0.3">
      <c r="A108" s="115" t="s">
        <v>708</v>
      </c>
      <c r="B108" s="192" t="s">
        <v>708</v>
      </c>
      <c r="C108" s="4"/>
      <c r="D108" s="4"/>
      <c r="E108" s="4"/>
      <c r="F108" s="4"/>
      <c r="G108" s="4"/>
      <c r="H108" s="4"/>
      <c r="I108" s="4"/>
      <c r="J108" s="195"/>
      <c r="K108" s="195"/>
      <c r="L108" s="195"/>
    </row>
    <row r="109" x14ac:dyDescent="0.3">
      <c r="A109" s="115" t="s">
        <v>708</v>
      </c>
      <c r="B109" s="192" t="s">
        <v>708</v>
      </c>
      <c r="C109" s="4"/>
      <c r="D109" s="4"/>
      <c r="E109" s="4"/>
      <c r="F109" s="4"/>
      <c r="G109" s="4"/>
      <c r="H109" s="4"/>
      <c r="I109" s="4"/>
      <c r="J109" s="195"/>
      <c r="K109" s="195"/>
      <c r="L109" s="195"/>
    </row>
    <row r="110" x14ac:dyDescent="0.3">
      <c r="A110" s="115" t="s">
        <v>708</v>
      </c>
      <c r="B110" s="192" t="s">
        <v>708</v>
      </c>
      <c r="C110" s="4"/>
      <c r="D110" s="4"/>
      <c r="E110" s="4"/>
      <c r="F110" s="4"/>
      <c r="G110" s="4"/>
      <c r="H110" s="4"/>
      <c r="I110" s="4"/>
      <c r="J110" s="195"/>
      <c r="K110" s="195"/>
      <c r="L110" s="195"/>
    </row>
    <row r="111" x14ac:dyDescent="0.3">
      <c r="A111" s="115" t="s">
        <v>708</v>
      </c>
      <c r="B111" s="192" t="s">
        <v>708</v>
      </c>
      <c r="C111" s="4"/>
      <c r="D111" s="4"/>
      <c r="E111" s="4"/>
      <c r="F111" s="4"/>
      <c r="G111" s="4"/>
      <c r="H111" s="4"/>
      <c r="I111" s="4"/>
      <c r="J111" s="195"/>
      <c r="K111" s="195"/>
      <c r="L111" s="195"/>
    </row>
    <row r="112" x14ac:dyDescent="0.3">
      <c r="A112" s="115" t="s">
        <v>708</v>
      </c>
      <c r="B112" s="192" t="s">
        <v>708</v>
      </c>
      <c r="C112" s="4"/>
      <c r="D112" s="4"/>
      <c r="E112" s="4"/>
      <c r="F112" s="4"/>
      <c r="G112" s="4"/>
      <c r="H112" s="4"/>
      <c r="I112" s="4"/>
      <c r="J112" s="195"/>
      <c r="K112" s="195"/>
      <c r="L112" s="195"/>
    </row>
    <row r="113" x14ac:dyDescent="0.3">
      <c r="A113" s="115" t="s">
        <v>708</v>
      </c>
      <c r="B113" s="192" t="s">
        <v>708</v>
      </c>
      <c r="C113" s="4"/>
      <c r="D113" s="4"/>
      <c r="E113" s="4"/>
      <c r="F113" s="4"/>
      <c r="G113" s="4"/>
      <c r="H113" s="4"/>
      <c r="I113" s="4"/>
      <c r="J113" s="195"/>
      <c r="K113" s="195"/>
      <c r="L113" s="195"/>
    </row>
    <row r="114" x14ac:dyDescent="0.3">
      <c r="A114" s="115" t="s">
        <v>708</v>
      </c>
      <c r="B114" s="192" t="s">
        <v>708</v>
      </c>
      <c r="C114" s="4"/>
      <c r="D114" s="4"/>
      <c r="E114" s="4"/>
      <c r="F114" s="4"/>
      <c r="G114" s="4"/>
      <c r="H114" s="4"/>
      <c r="I114" s="4"/>
      <c r="J114" s="195"/>
      <c r="K114" s="195"/>
      <c r="L114" s="195"/>
    </row>
    <row r="115" x14ac:dyDescent="0.3">
      <c r="A115" s="115" t="s">
        <v>708</v>
      </c>
      <c r="B115" s="192" t="s">
        <v>708</v>
      </c>
      <c r="C115" s="4"/>
      <c r="D115" s="4"/>
      <c r="E115" s="4"/>
      <c r="F115" s="4"/>
      <c r="G115" s="4"/>
      <c r="H115" s="4"/>
      <c r="I115" s="4"/>
      <c r="J115" s="195"/>
      <c r="K115" s="195"/>
      <c r="L115" s="195"/>
    </row>
    <row r="116" x14ac:dyDescent="0.3">
      <c r="A116" s="115" t="s">
        <v>708</v>
      </c>
      <c r="B116" s="192" t="s">
        <v>708</v>
      </c>
      <c r="C116" s="4"/>
      <c r="D116" s="4"/>
      <c r="E116" s="4"/>
      <c r="F116" s="4"/>
      <c r="G116" s="4"/>
      <c r="H116" s="4"/>
      <c r="I116" s="4"/>
      <c r="J116" s="195"/>
      <c r="K116" s="195"/>
      <c r="L116" s="195"/>
    </row>
    <row r="117" x14ac:dyDescent="0.3">
      <c r="A117" s="115" t="s">
        <v>708</v>
      </c>
      <c r="B117" s="192" t="s">
        <v>708</v>
      </c>
      <c r="C117" s="4"/>
      <c r="D117" s="4"/>
      <c r="E117" s="4"/>
      <c r="F117" s="4"/>
      <c r="G117" s="4"/>
      <c r="H117" s="4"/>
      <c r="I117" s="4"/>
      <c r="J117" s="195"/>
      <c r="K117" s="195"/>
      <c r="L117" s="195"/>
    </row>
    <row r="118" x14ac:dyDescent="0.3">
      <c r="A118" s="115" t="s">
        <v>708</v>
      </c>
      <c r="B118" s="192" t="s">
        <v>708</v>
      </c>
      <c r="C118" s="4"/>
      <c r="D118" s="4"/>
      <c r="E118" s="4"/>
      <c r="F118" s="4"/>
      <c r="G118" s="4"/>
      <c r="H118" s="4"/>
      <c r="I118" s="4"/>
      <c r="J118" s="195"/>
      <c r="K118" s="195"/>
      <c r="L118" s="195"/>
    </row>
    <row r="119" x14ac:dyDescent="0.3">
      <c r="A119" s="115" t="s">
        <v>708</v>
      </c>
      <c r="B119" s="192" t="s">
        <v>708</v>
      </c>
      <c r="C119" s="4"/>
      <c r="D119" s="4"/>
      <c r="E119" s="4"/>
      <c r="F119" s="4"/>
      <c r="G119" s="4"/>
      <c r="H119" s="4"/>
      <c r="I119" s="4"/>
      <c r="J119" s="195"/>
      <c r="K119" s="195"/>
      <c r="L119" s="195"/>
    </row>
    <row r="120" x14ac:dyDescent="0.3">
      <c r="A120" s="115" t="s">
        <v>708</v>
      </c>
      <c r="B120" s="192" t="s">
        <v>708</v>
      </c>
      <c r="C120" s="4"/>
      <c r="D120" s="4"/>
      <c r="E120" s="4"/>
      <c r="F120" s="4"/>
      <c r="G120" s="4"/>
      <c r="H120" s="4"/>
      <c r="I120" s="4"/>
      <c r="J120" s="195"/>
      <c r="K120" s="195"/>
      <c r="L120" s="195"/>
    </row>
    <row r="121" x14ac:dyDescent="0.3">
      <c r="A121" s="115" t="s">
        <v>708</v>
      </c>
      <c r="B121" s="192" t="s">
        <v>708</v>
      </c>
      <c r="C121" s="4"/>
      <c r="D121" s="4"/>
      <c r="E121" s="4"/>
      <c r="F121" s="4"/>
      <c r="G121" s="4"/>
      <c r="H121" s="4"/>
      <c r="I121" s="4"/>
      <c r="J121" s="195"/>
      <c r="K121" s="195"/>
      <c r="L121" s="195"/>
    </row>
    <row r="122" x14ac:dyDescent="0.3">
      <c r="A122" s="115" t="s">
        <v>708</v>
      </c>
      <c r="B122" s="192" t="s">
        <v>708</v>
      </c>
      <c r="C122" s="4"/>
      <c r="D122" s="4"/>
      <c r="E122" s="4"/>
      <c r="F122" s="4"/>
      <c r="G122" s="4"/>
      <c r="H122" s="4"/>
      <c r="I122" s="4"/>
      <c r="J122" s="195"/>
      <c r="K122" s="195"/>
      <c r="L122" s="195"/>
    </row>
    <row r="123" x14ac:dyDescent="0.3">
      <c r="A123" s="115" t="s">
        <v>708</v>
      </c>
      <c r="B123" s="192" t="s">
        <v>708</v>
      </c>
      <c r="C123" s="4"/>
      <c r="D123" s="4"/>
      <c r="E123" s="4"/>
      <c r="F123" s="4"/>
      <c r="G123" s="4"/>
      <c r="H123" s="4"/>
      <c r="I123" s="4"/>
      <c r="J123" s="195"/>
      <c r="K123" s="195"/>
      <c r="L123" s="195"/>
    </row>
    <row r="124" x14ac:dyDescent="0.3">
      <c r="A124" s="115" t="s">
        <v>708</v>
      </c>
      <c r="B124" s="192" t="s">
        <v>708</v>
      </c>
      <c r="C124" s="4"/>
      <c r="D124" s="4"/>
      <c r="E124" s="4"/>
      <c r="F124" s="4"/>
      <c r="G124" s="4"/>
      <c r="H124" s="4"/>
      <c r="I124" s="4"/>
      <c r="J124" s="195"/>
      <c r="K124" s="195"/>
      <c r="L124" s="195"/>
    </row>
    <row r="125" x14ac:dyDescent="0.3">
      <c r="A125" s="115" t="s">
        <v>708</v>
      </c>
      <c r="B125" s="192" t="s">
        <v>708</v>
      </c>
      <c r="C125" s="4"/>
      <c r="D125" s="4"/>
      <c r="E125" s="4"/>
      <c r="F125" s="4"/>
      <c r="G125" s="4"/>
      <c r="H125" s="4"/>
      <c r="I125" s="4"/>
      <c r="J125" s="195"/>
      <c r="K125" s="195"/>
      <c r="L125" s="195"/>
    </row>
    <row r="126" x14ac:dyDescent="0.3">
      <c r="A126" s="115" t="s">
        <v>708</v>
      </c>
      <c r="B126" s="192" t="s">
        <v>708</v>
      </c>
      <c r="C126" s="4"/>
      <c r="D126" s="4"/>
      <c r="E126" s="4"/>
      <c r="F126" s="4"/>
      <c r="G126" s="4"/>
      <c r="H126" s="4"/>
      <c r="I126" s="4"/>
      <c r="J126" s="195"/>
      <c r="K126" s="195"/>
      <c r="L126" s="195"/>
    </row>
    <row r="127" x14ac:dyDescent="0.3">
      <c r="A127" s="115" t="s">
        <v>708</v>
      </c>
      <c r="B127" s="192" t="s">
        <v>708</v>
      </c>
      <c r="C127" s="4"/>
      <c r="D127" s="4"/>
      <c r="E127" s="4"/>
      <c r="F127" s="4"/>
      <c r="G127" s="4"/>
      <c r="H127" s="4"/>
      <c r="I127" s="4"/>
      <c r="J127" s="195"/>
      <c r="K127" s="195"/>
      <c r="L127" s="195"/>
    </row>
    <row r="128" x14ac:dyDescent="0.3">
      <c r="A128" s="115" t="s">
        <v>708</v>
      </c>
      <c r="B128" s="192" t="s">
        <v>708</v>
      </c>
      <c r="C128" s="4"/>
      <c r="D128" s="4"/>
      <c r="E128" s="4"/>
      <c r="F128" s="4"/>
      <c r="G128" s="4"/>
      <c r="H128" s="4"/>
      <c r="I128" s="4"/>
      <c r="J128" s="195"/>
      <c r="K128" s="195"/>
      <c r="L128" s="195"/>
    </row>
    <row r="129" x14ac:dyDescent="0.3">
      <c r="A129" s="115" t="s">
        <v>708</v>
      </c>
      <c r="B129" s="192" t="s">
        <v>708</v>
      </c>
      <c r="C129" s="4"/>
      <c r="D129" s="4"/>
      <c r="E129" s="4"/>
      <c r="F129" s="4"/>
      <c r="G129" s="4"/>
      <c r="H129" s="4"/>
      <c r="I129" s="4"/>
      <c r="J129" s="195"/>
      <c r="K129" s="195"/>
      <c r="L129" s="195"/>
    </row>
    <row r="130" x14ac:dyDescent="0.3">
      <c r="A130" s="115" t="s">
        <v>708</v>
      </c>
      <c r="B130" s="192" t="s">
        <v>708</v>
      </c>
      <c r="C130" s="4"/>
      <c r="D130" s="4"/>
      <c r="E130" s="4"/>
      <c r="F130" s="4"/>
      <c r="G130" s="4"/>
      <c r="H130" s="4"/>
      <c r="I130" s="4"/>
      <c r="J130" s="195"/>
      <c r="K130" s="195"/>
      <c r="L130" s="195"/>
    </row>
    <row r="131" x14ac:dyDescent="0.3">
      <c r="A131" s="115" t="s">
        <v>708</v>
      </c>
      <c r="B131" s="192" t="s">
        <v>708</v>
      </c>
      <c r="C131" s="4"/>
      <c r="D131" s="4"/>
      <c r="E131" s="4"/>
      <c r="F131" s="4"/>
      <c r="G131" s="4"/>
      <c r="H131" s="4"/>
      <c r="I131" s="4"/>
      <c r="J131" s="195"/>
      <c r="K131" s="195"/>
      <c r="L131" s="195"/>
    </row>
    <row r="132" x14ac:dyDescent="0.3">
      <c r="A132" s="115" t="s">
        <v>708</v>
      </c>
      <c r="B132" s="192" t="s">
        <v>708</v>
      </c>
      <c r="C132" s="4"/>
      <c r="D132" s="4"/>
      <c r="E132" s="4"/>
      <c r="F132" s="4"/>
      <c r="G132" s="4"/>
      <c r="H132" s="4"/>
      <c r="I132" s="4"/>
      <c r="J132" s="195"/>
      <c r="K132" s="195"/>
      <c r="L132" s="195"/>
    </row>
    <row r="133" x14ac:dyDescent="0.3">
      <c r="A133" s="115" t="s">
        <v>708</v>
      </c>
      <c r="B133" s="192" t="s">
        <v>708</v>
      </c>
      <c r="C133" s="4"/>
      <c r="D133" s="4"/>
      <c r="E133" s="4"/>
      <c r="F133" s="4"/>
      <c r="G133" s="4"/>
      <c r="H133" s="4"/>
      <c r="I133" s="4"/>
      <c r="J133" s="195"/>
      <c r="K133" s="195"/>
      <c r="L133" s="195"/>
    </row>
    <row r="134" x14ac:dyDescent="0.3">
      <c r="A134" s="115" t="s">
        <v>708</v>
      </c>
      <c r="B134" s="192" t="s">
        <v>708</v>
      </c>
      <c r="C134" s="4"/>
      <c r="D134" s="4"/>
      <c r="E134" s="4"/>
      <c r="F134" s="4"/>
      <c r="G134" s="4"/>
      <c r="H134" s="4"/>
      <c r="I134" s="4"/>
      <c r="J134" s="195"/>
      <c r="K134" s="195"/>
      <c r="L134" s="195"/>
    </row>
    <row r="135" x14ac:dyDescent="0.3">
      <c r="A135" s="115" t="s">
        <v>708</v>
      </c>
      <c r="B135" s="192" t="s">
        <v>708</v>
      </c>
      <c r="C135" s="4"/>
      <c r="D135" s="4"/>
      <c r="E135" s="4"/>
      <c r="F135" s="4"/>
      <c r="G135" s="4"/>
      <c r="H135" s="4"/>
      <c r="I135" s="4"/>
      <c r="J135" s="195"/>
      <c r="K135" s="195"/>
      <c r="L135" s="195"/>
    </row>
    <row r="136" x14ac:dyDescent="0.3">
      <c r="A136" s="115" t="s">
        <v>708</v>
      </c>
      <c r="B136" s="192" t="s">
        <v>708</v>
      </c>
      <c r="C136" s="4"/>
      <c r="D136" s="4"/>
      <c r="E136" s="4"/>
      <c r="F136" s="4"/>
      <c r="G136" s="4"/>
      <c r="H136" s="4"/>
      <c r="I136" s="4"/>
      <c r="J136" s="195"/>
      <c r="K136" s="195"/>
      <c r="L136" s="195"/>
    </row>
    <row r="137" x14ac:dyDescent="0.3">
      <c r="A137" s="115" t="s">
        <v>708</v>
      </c>
      <c r="B137" s="192" t="s">
        <v>708</v>
      </c>
      <c r="C137" s="4"/>
      <c r="D137" s="4"/>
      <c r="E137" s="4"/>
      <c r="F137" s="4"/>
      <c r="G137" s="4"/>
      <c r="H137" s="4"/>
      <c r="I137" s="4"/>
      <c r="J137" s="195"/>
      <c r="K137" s="195"/>
      <c r="L137" s="195"/>
    </row>
    <row r="138" x14ac:dyDescent="0.3">
      <c r="A138" s="115" t="s">
        <v>708</v>
      </c>
      <c r="B138" s="192" t="s">
        <v>708</v>
      </c>
      <c r="C138" s="4"/>
      <c r="D138" s="4"/>
      <c r="E138" s="4"/>
      <c r="F138" s="4"/>
      <c r="G138" s="4"/>
      <c r="H138" s="4"/>
      <c r="I138" s="4"/>
      <c r="J138" s="195"/>
      <c r="K138" s="195"/>
      <c r="L138" s="195"/>
    </row>
    <row r="139" x14ac:dyDescent="0.3">
      <c r="A139" s="115" t="s">
        <v>708</v>
      </c>
      <c r="B139" s="192" t="s">
        <v>708</v>
      </c>
      <c r="C139" s="4"/>
      <c r="D139" s="4"/>
      <c r="E139" s="4"/>
      <c r="F139" s="4"/>
      <c r="G139" s="4"/>
      <c r="H139" s="4"/>
      <c r="I139" s="4"/>
      <c r="J139" s="195"/>
      <c r="K139" s="195"/>
      <c r="L139" s="195"/>
    </row>
    <row r="140" x14ac:dyDescent="0.3">
      <c r="A140" s="115" t="s">
        <v>708</v>
      </c>
      <c r="B140" s="192" t="s">
        <v>708</v>
      </c>
      <c r="C140" s="4"/>
      <c r="D140" s="4"/>
      <c r="E140" s="4"/>
      <c r="F140" s="4"/>
      <c r="G140" s="4"/>
      <c r="H140" s="4"/>
      <c r="I140" s="4"/>
      <c r="J140" s="195"/>
      <c r="K140" s="195"/>
      <c r="L140" s="195"/>
    </row>
    <row r="141" x14ac:dyDescent="0.3">
      <c r="A141" s="115" t="s">
        <v>708</v>
      </c>
      <c r="B141" s="192" t="s">
        <v>708</v>
      </c>
      <c r="C141" s="4"/>
      <c r="D141" s="4"/>
      <c r="E141" s="4"/>
      <c r="F141" s="4"/>
      <c r="G141" s="4"/>
      <c r="H141" s="4"/>
      <c r="I141" s="4"/>
      <c r="J141" s="195"/>
      <c r="K141" s="195"/>
      <c r="L141" s="195"/>
    </row>
    <row r="142" x14ac:dyDescent="0.3">
      <c r="A142" s="115" t="s">
        <v>708</v>
      </c>
      <c r="B142" s="192" t="s">
        <v>708</v>
      </c>
      <c r="C142" s="4"/>
      <c r="D142" s="4"/>
      <c r="E142" s="4"/>
      <c r="F142" s="4"/>
      <c r="G142" s="4"/>
      <c r="H142" s="4"/>
      <c r="I142" s="4"/>
      <c r="J142" s="195"/>
      <c r="K142" s="195"/>
      <c r="L142" s="195"/>
    </row>
    <row r="143" x14ac:dyDescent="0.3">
      <c r="A143" s="115" t="s">
        <v>708</v>
      </c>
      <c r="B143" s="192" t="s">
        <v>708</v>
      </c>
      <c r="C143" s="4"/>
      <c r="D143" s="4"/>
      <c r="E143" s="4"/>
      <c r="F143" s="4"/>
      <c r="G143" s="4"/>
      <c r="H143" s="4"/>
      <c r="I143" s="4"/>
      <c r="J143" s="195"/>
      <c r="K143" s="195"/>
      <c r="L143" s="195"/>
    </row>
    <row r="144" x14ac:dyDescent="0.3">
      <c r="A144" s="115"/>
      <c r="B144" s="192"/>
      <c r="C144" s="193"/>
      <c r="D144" s="193"/>
      <c r="E144" s="195"/>
      <c r="F144" s="195"/>
      <c r="G144" s="195"/>
      <c r="H144" s="195"/>
      <c r="I144" s="195"/>
      <c r="J144" s="195"/>
      <c r="K144" s="195"/>
      <c r="L144" s="195"/>
    </row>
    <row r="145" x14ac:dyDescent="0.3">
      <c r="A145" s="115"/>
      <c r="B145" s="192"/>
      <c r="C145" s="193"/>
      <c r="D145" s="193"/>
      <c r="E145" s="195"/>
      <c r="F145" s="195"/>
      <c r="G145" s="195"/>
      <c r="H145" s="195"/>
      <c r="I145" s="195"/>
      <c r="J145" s="195"/>
      <c r="K145" s="195"/>
      <c r="L145" s="195"/>
    </row>
    <row r="146" x14ac:dyDescent="0.3">
      <c r="A146" s="115"/>
      <c r="B146" s="192"/>
      <c r="C146" s="193"/>
      <c r="D146" s="193"/>
      <c r="E146" s="195"/>
      <c r="F146" s="195"/>
      <c r="G146" s="195"/>
      <c r="H146" s="195"/>
      <c r="I146" s="195"/>
      <c r="J146" s="195"/>
      <c r="K146" s="195"/>
      <c r="L146" s="195"/>
    </row>
    <row r="147" x14ac:dyDescent="0.3">
      <c r="A147" s="115"/>
      <c r="B147" s="192"/>
      <c r="C147" s="193"/>
      <c r="D147" s="193"/>
      <c r="E147" s="195"/>
      <c r="F147" s="195"/>
      <c r="G147" s="195"/>
      <c r="H147" s="195"/>
      <c r="I147" s="195"/>
      <c r="J147" s="195"/>
      <c r="K147" s="195"/>
      <c r="L147" s="195"/>
    </row>
    <row r="148" x14ac:dyDescent="0.3">
      <c r="A148" s="115"/>
      <c r="B148" s="192"/>
      <c r="C148" s="193"/>
      <c r="D148" s="193"/>
      <c r="E148" s="195"/>
      <c r="F148" s="195"/>
      <c r="G148" s="195"/>
      <c r="H148" s="195"/>
      <c r="I148" s="195"/>
      <c r="J148" s="195"/>
      <c r="K148" s="195"/>
      <c r="L148" s="195"/>
    </row>
    <row r="149" x14ac:dyDescent="0.3">
      <c r="A149" s="115"/>
      <c r="B149" s="192"/>
      <c r="C149" s="193"/>
      <c r="D149" s="193"/>
      <c r="E149" s="195"/>
      <c r="F149" s="195"/>
      <c r="G149" s="195"/>
      <c r="H149" s="195"/>
      <c r="I149" s="195"/>
      <c r="J149" s="195"/>
      <c r="K149" s="195"/>
      <c r="L149" s="195"/>
    </row>
    <row r="150" x14ac:dyDescent="0.3">
      <c r="A150" s="115"/>
      <c r="B150" s="192"/>
      <c r="C150" s="193"/>
      <c r="D150" s="193"/>
      <c r="E150" s="195"/>
      <c r="F150" s="195"/>
      <c r="G150" s="195"/>
      <c r="H150" s="195"/>
      <c r="I150" s="195"/>
      <c r="J150" s="195"/>
      <c r="K150" s="195"/>
      <c r="L150" s="195"/>
    </row>
    <row r="151" x14ac:dyDescent="0.3">
      <c r="A151" s="115"/>
      <c r="B151" s="192"/>
      <c r="C151" s="193"/>
      <c r="D151" s="193"/>
      <c r="E151" s="195"/>
      <c r="F151" s="195"/>
      <c r="G151" s="195"/>
      <c r="H151" s="195"/>
      <c r="I151" s="195"/>
      <c r="J151" s="195"/>
      <c r="K151" s="195"/>
      <c r="L151" s="195"/>
    </row>
    <row r="152" x14ac:dyDescent="0.3">
      <c r="A152" s="115"/>
      <c r="B152" s="192"/>
      <c r="C152" s="193"/>
      <c r="D152" s="193"/>
      <c r="E152" s="195"/>
      <c r="F152" s="195"/>
      <c r="G152" s="195"/>
      <c r="H152" s="195"/>
      <c r="I152" s="195"/>
      <c r="J152" s="195"/>
      <c r="K152" s="195"/>
      <c r="L152" s="195"/>
    </row>
    <row r="153" x14ac:dyDescent="0.3">
      <c r="A153" s="115"/>
      <c r="B153" s="192"/>
      <c r="C153" s="193"/>
      <c r="D153" s="193"/>
      <c r="E153" s="195"/>
      <c r="F153" s="195"/>
      <c r="G153" s="195"/>
      <c r="H153" s="195"/>
      <c r="I153" s="195"/>
      <c r="J153" s="195"/>
      <c r="K153" s="195"/>
      <c r="L153" s="195"/>
    </row>
    <row r="154" x14ac:dyDescent="0.3">
      <c r="A154" s="115"/>
      <c r="B154" s="192"/>
      <c r="C154" s="193"/>
      <c r="D154" s="193"/>
      <c r="E154" s="195"/>
      <c r="F154" s="195"/>
      <c r="G154" s="195"/>
      <c r="H154" s="195"/>
      <c r="I154" s="195"/>
      <c r="J154" s="195"/>
      <c r="K154" s="195"/>
      <c r="L154" s="195"/>
    </row>
    <row r="155" x14ac:dyDescent="0.3">
      <c r="A155" s="115"/>
      <c r="B155" s="192"/>
      <c r="C155" s="193"/>
      <c r="D155" s="193"/>
      <c r="E155" s="195"/>
      <c r="F155" s="195"/>
      <c r="G155" s="195"/>
      <c r="H155" s="195"/>
      <c r="I155" s="195"/>
      <c r="J155" s="195"/>
      <c r="K155" s="195"/>
      <c r="L155" s="195"/>
    </row>
    <row r="156" x14ac:dyDescent="0.3">
      <c r="A156" s="115"/>
      <c r="B156" s="192"/>
      <c r="C156" s="193"/>
      <c r="D156" s="193"/>
      <c r="E156" s="195"/>
      <c r="F156" s="195"/>
      <c r="G156" s="195"/>
      <c r="H156" s="195"/>
      <c r="I156" s="195"/>
      <c r="J156" s="195"/>
      <c r="K156" s="195"/>
      <c r="L156" s="195"/>
    </row>
    <row r="157" x14ac:dyDescent="0.3">
      <c r="A157" s="115"/>
      <c r="B157" s="192"/>
      <c r="C157" s="193"/>
      <c r="D157" s="193"/>
      <c r="E157" s="195"/>
      <c r="F157" s="195"/>
      <c r="G157" s="195"/>
      <c r="H157" s="195"/>
      <c r="I157" s="195"/>
      <c r="J157" s="195"/>
      <c r="K157" s="195"/>
      <c r="L157" s="195"/>
    </row>
    <row r="158" x14ac:dyDescent="0.3">
      <c r="A158" s="115"/>
      <c r="B158" s="192"/>
      <c r="C158" s="193"/>
      <c r="D158" s="193"/>
      <c r="E158" s="195"/>
      <c r="F158" s="195"/>
      <c r="G158" s="195"/>
      <c r="H158" s="195"/>
      <c r="I158" s="195"/>
      <c r="J158" s="195"/>
      <c r="K158" s="195"/>
      <c r="L158" s="195"/>
    </row>
    <row r="159" x14ac:dyDescent="0.3">
      <c r="A159" s="115"/>
      <c r="B159" s="192"/>
      <c r="C159" s="193"/>
      <c r="D159" s="193"/>
      <c r="E159" s="195"/>
      <c r="F159" s="195"/>
      <c r="G159" s="195"/>
      <c r="H159" s="195"/>
      <c r="I159" s="195"/>
      <c r="J159" s="195"/>
      <c r="K159" s="195"/>
      <c r="L159" s="195"/>
    </row>
    <row r="160" x14ac:dyDescent="0.3">
      <c r="A160" s="115"/>
      <c r="B160" s="192"/>
      <c r="C160" s="193"/>
      <c r="D160" s="193"/>
      <c r="E160" s="195"/>
      <c r="F160" s="195"/>
      <c r="G160" s="195"/>
      <c r="H160" s="195"/>
      <c r="I160" s="195"/>
      <c r="J160" s="195"/>
      <c r="K160" s="195"/>
      <c r="L160" s="195"/>
    </row>
    <row r="161" x14ac:dyDescent="0.3">
      <c r="A161" s="115"/>
      <c r="B161" s="192"/>
      <c r="C161" s="193"/>
      <c r="D161" s="193"/>
      <c r="E161" s="195"/>
      <c r="F161" s="195"/>
      <c r="G161" s="195"/>
      <c r="H161" s="195"/>
      <c r="I161" s="195"/>
      <c r="J161" s="195"/>
      <c r="K161" s="195"/>
      <c r="L161" s="195"/>
    </row>
    <row r="162" x14ac:dyDescent="0.3">
      <c r="A162" s="115"/>
      <c r="B162" s="192"/>
      <c r="C162" s="193"/>
      <c r="D162" s="193"/>
      <c r="E162" s="195"/>
      <c r="F162" s="195"/>
      <c r="G162" s="195"/>
      <c r="H162" s="195"/>
      <c r="I162" s="195"/>
      <c r="J162" s="195"/>
      <c r="K162" s="195"/>
      <c r="L162" s="195"/>
    </row>
    <row r="163" x14ac:dyDescent="0.3">
      <c r="A163" s="115"/>
      <c r="B163" s="192"/>
      <c r="C163" s="193"/>
      <c r="D163" s="193"/>
      <c r="E163" s="195"/>
      <c r="F163" s="195"/>
      <c r="G163" s="195"/>
      <c r="H163" s="195"/>
      <c r="I163" s="195"/>
      <c r="J163" s="195"/>
      <c r="K163" s="195"/>
      <c r="L163" s="195"/>
    </row>
    <row r="164" x14ac:dyDescent="0.3">
      <c r="A164" s="115"/>
      <c r="B164" s="192"/>
      <c r="C164" s="193"/>
      <c r="D164" s="193"/>
      <c r="E164" s="195"/>
      <c r="F164" s="195"/>
      <c r="G164" s="195"/>
      <c r="H164" s="195"/>
      <c r="I164" s="195"/>
      <c r="J164" s="195"/>
      <c r="K164" s="195"/>
      <c r="L164" s="195"/>
    </row>
    <row r="165" x14ac:dyDescent="0.3">
      <c r="A165" s="115"/>
      <c r="B165" s="192"/>
      <c r="C165" s="193"/>
      <c r="D165" s="193"/>
      <c r="E165" s="195"/>
      <c r="F165" s="195"/>
      <c r="G165" s="195"/>
      <c r="H165" s="195"/>
      <c r="I165" s="195"/>
      <c r="J165" s="195"/>
      <c r="K165" s="195"/>
      <c r="L165" s="195"/>
    </row>
    <row r="166" x14ac:dyDescent="0.3">
      <c r="A166" s="115"/>
      <c r="B166" s="192"/>
      <c r="C166" s="193"/>
      <c r="D166" s="193"/>
      <c r="E166" s="195"/>
      <c r="F166" s="195"/>
      <c r="G166" s="195"/>
      <c r="H166" s="195"/>
      <c r="I166" s="195"/>
      <c r="J166" s="195"/>
      <c r="K166" s="195"/>
      <c r="L166" s="195"/>
    </row>
    <row r="167" x14ac:dyDescent="0.3">
      <c r="A167" s="115"/>
      <c r="B167" s="192"/>
      <c r="C167" s="193"/>
      <c r="D167" s="193"/>
      <c r="E167" s="195"/>
      <c r="F167" s="195"/>
      <c r="G167" s="195"/>
      <c r="H167" s="195"/>
      <c r="I167" s="195"/>
      <c r="J167" s="195"/>
      <c r="K167" s="195"/>
      <c r="L167" s="195"/>
    </row>
    <row r="168" x14ac:dyDescent="0.3">
      <c r="A168" s="115"/>
      <c r="B168" s="192"/>
      <c r="C168" s="193"/>
      <c r="D168" s="193"/>
      <c r="E168" s="195"/>
      <c r="F168" s="195"/>
      <c r="G168" s="195"/>
      <c r="H168" s="195"/>
      <c r="I168" s="195"/>
      <c r="J168" s="195"/>
      <c r="K168" s="195"/>
      <c r="L168" s="195"/>
    </row>
    <row r="169" x14ac:dyDescent="0.3">
      <c r="A169" s="115"/>
      <c r="B169" s="192"/>
      <c r="C169" s="193"/>
      <c r="D169" s="193"/>
      <c r="E169" s="195"/>
      <c r="F169" s="195"/>
      <c r="G169" s="195"/>
      <c r="H169" s="195"/>
      <c r="I169" s="195"/>
      <c r="J169" s="195"/>
      <c r="K169" s="195"/>
      <c r="L169" s="195"/>
    </row>
    <row r="170" x14ac:dyDescent="0.3">
      <c r="A170" s="115"/>
      <c r="B170" s="192"/>
      <c r="C170" s="193"/>
      <c r="D170" s="193"/>
      <c r="E170" s="195"/>
      <c r="F170" s="195"/>
      <c r="G170" s="195"/>
      <c r="H170" s="195"/>
      <c r="I170" s="195"/>
      <c r="J170" s="195"/>
      <c r="K170" s="195"/>
      <c r="L170" s="195"/>
    </row>
    <row r="171" x14ac:dyDescent="0.3">
      <c r="A171" s="115"/>
      <c r="B171" s="192"/>
      <c r="C171" s="193"/>
      <c r="D171" s="193"/>
      <c r="E171" s="195"/>
      <c r="F171" s="195"/>
      <c r="G171" s="195"/>
      <c r="H171" s="195"/>
      <c r="I171" s="195"/>
      <c r="J171" s="195"/>
      <c r="K171" s="195"/>
      <c r="L171" s="195"/>
    </row>
    <row r="172" x14ac:dyDescent="0.3">
      <c r="A172" s="115"/>
      <c r="B172" s="192"/>
      <c r="C172" s="193"/>
      <c r="D172" s="193"/>
      <c r="E172" s="195"/>
      <c r="F172" s="195"/>
      <c r="G172" s="195"/>
      <c r="H172" s="195"/>
      <c r="I172" s="195"/>
      <c r="J172" s="195"/>
      <c r="K172" s="195"/>
      <c r="L172" s="195"/>
    </row>
    <row r="173" x14ac:dyDescent="0.3">
      <c r="A173" s="115"/>
      <c r="B173" s="192"/>
      <c r="C173" s="193"/>
      <c r="D173" s="193"/>
      <c r="E173" s="195"/>
      <c r="F173" s="195"/>
      <c r="G173" s="195"/>
      <c r="H173" s="195"/>
      <c r="I173" s="195"/>
      <c r="J173" s="195"/>
      <c r="K173" s="195"/>
      <c r="L173" s="195"/>
    </row>
    <row r="174" x14ac:dyDescent="0.3">
      <c r="A174" s="115"/>
      <c r="B174" s="192"/>
      <c r="C174" s="193"/>
      <c r="D174" s="193"/>
      <c r="E174" s="195"/>
      <c r="F174" s="195"/>
      <c r="G174" s="195"/>
      <c r="H174" s="195"/>
      <c r="I174" s="195"/>
      <c r="J174" s="195"/>
      <c r="K174" s="195"/>
      <c r="L174" s="195"/>
    </row>
    <row r="175" x14ac:dyDescent="0.3">
      <c r="A175" s="115"/>
      <c r="B175" s="192"/>
      <c r="C175" s="193"/>
      <c r="D175" s="193"/>
      <c r="E175" s="195"/>
      <c r="F175" s="195"/>
      <c r="G175" s="195"/>
      <c r="H175" s="195"/>
      <c r="I175" s="195"/>
      <c r="J175" s="195"/>
      <c r="K175" s="195"/>
      <c r="L175" s="195"/>
    </row>
    <row r="176" x14ac:dyDescent="0.3">
      <c r="A176" s="115"/>
      <c r="B176" s="192"/>
      <c r="C176" s="193"/>
      <c r="D176" s="193"/>
      <c r="E176" s="195"/>
      <c r="F176" s="195"/>
      <c r="G176" s="195"/>
      <c r="H176" s="195"/>
      <c r="I176" s="195"/>
      <c r="J176" s="195"/>
      <c r="K176" s="195"/>
      <c r="L176" s="195"/>
    </row>
    <row r="177" x14ac:dyDescent="0.3">
      <c r="A177" s="115"/>
      <c r="B177" s="192"/>
      <c r="C177" s="193"/>
      <c r="D177" s="193"/>
      <c r="E177" s="195"/>
      <c r="F177" s="195"/>
      <c r="G177" s="195"/>
      <c r="H177" s="195"/>
      <c r="I177" s="195"/>
      <c r="J177" s="195"/>
      <c r="K177" s="195"/>
      <c r="L177" s="195"/>
    </row>
    <row r="178" x14ac:dyDescent="0.3">
      <c r="A178" s="115"/>
      <c r="B178" s="192"/>
      <c r="C178" s="193"/>
      <c r="D178" s="193"/>
      <c r="E178" s="195"/>
      <c r="F178" s="195"/>
      <c r="G178" s="195"/>
      <c r="H178" s="195"/>
      <c r="I178" s="195"/>
      <c r="J178" s="195"/>
      <c r="K178" s="195"/>
      <c r="L178" s="195"/>
    </row>
    <row r="179" x14ac:dyDescent="0.3">
      <c r="A179" s="115"/>
      <c r="B179" s="192"/>
      <c r="C179" s="193"/>
      <c r="D179" s="193"/>
      <c r="E179" s="195"/>
      <c r="F179" s="195"/>
      <c r="G179" s="195"/>
      <c r="H179" s="195"/>
      <c r="I179" s="195"/>
      <c r="J179" s="195"/>
      <c r="K179" s="195"/>
      <c r="L179" s="195"/>
    </row>
    <row r="180" x14ac:dyDescent="0.3">
      <c r="A180" s="115"/>
      <c r="B180" s="192"/>
      <c r="C180" s="193"/>
      <c r="D180" s="193"/>
      <c r="E180" s="195"/>
      <c r="F180" s="195"/>
      <c r="G180" s="195"/>
      <c r="H180" s="195"/>
      <c r="I180" s="195"/>
      <c r="J180" s="195"/>
      <c r="K180" s="195"/>
      <c r="L180" s="195"/>
    </row>
    <row r="181" x14ac:dyDescent="0.3">
      <c r="A181" s="115"/>
      <c r="B181" s="192"/>
      <c r="C181" s="193"/>
      <c r="D181" s="193"/>
      <c r="E181" s="195"/>
      <c r="F181" s="195"/>
      <c r="G181" s="195"/>
      <c r="H181" s="195"/>
      <c r="I181" s="195"/>
      <c r="J181" s="195"/>
      <c r="K181" s="195"/>
      <c r="L181" s="195"/>
    </row>
    <row r="182" x14ac:dyDescent="0.3">
      <c r="A182" s="115"/>
      <c r="B182" s="192"/>
      <c r="C182" s="193"/>
      <c r="D182" s="193"/>
      <c r="E182" s="195"/>
      <c r="F182" s="195"/>
      <c r="G182" s="195"/>
      <c r="H182" s="195"/>
      <c r="I182" s="195"/>
      <c r="J182" s="195"/>
      <c r="K182" s="195"/>
      <c r="L182" s="195"/>
    </row>
    <row r="183" x14ac:dyDescent="0.3">
      <c r="A183" s="115"/>
      <c r="B183" s="192"/>
      <c r="C183" s="193"/>
      <c r="D183" s="193"/>
      <c r="E183" s="195"/>
      <c r="F183" s="195"/>
      <c r="G183" s="195"/>
      <c r="H183" s="195"/>
      <c r="I183" s="195"/>
      <c r="J183" s="195"/>
      <c r="K183" s="195"/>
      <c r="L183" s="195"/>
    </row>
    <row r="184" x14ac:dyDescent="0.3">
      <c r="A184" s="115"/>
      <c r="B184" s="192"/>
      <c r="C184" s="193"/>
      <c r="D184" s="193"/>
      <c r="E184" s="195"/>
      <c r="F184" s="195"/>
      <c r="G184" s="195"/>
      <c r="H184" s="195"/>
      <c r="I184" s="195"/>
      <c r="J184" s="195"/>
      <c r="K184" s="195"/>
      <c r="L184" s="195"/>
    </row>
    <row r="185" x14ac:dyDescent="0.3">
      <c r="A185" s="115"/>
      <c r="B185" s="192"/>
      <c r="C185" s="193"/>
      <c r="D185" s="193"/>
      <c r="E185" s="195"/>
      <c r="F185" s="195"/>
      <c r="G185" s="195"/>
      <c r="H185" s="195"/>
      <c r="I185" s="195"/>
      <c r="J185" s="195"/>
      <c r="K185" s="195"/>
      <c r="L185" s="195"/>
    </row>
    <row r="186" x14ac:dyDescent="0.3">
      <c r="A186" s="115"/>
      <c r="B186" s="192"/>
      <c r="C186" s="193"/>
      <c r="D186" s="193"/>
      <c r="E186" s="195"/>
      <c r="F186" s="195"/>
      <c r="G186" s="195"/>
      <c r="H186" s="195"/>
      <c r="I186" s="195"/>
      <c r="J186" s="195"/>
      <c r="K186" s="195"/>
      <c r="L186" s="195"/>
    </row>
    <row r="187" x14ac:dyDescent="0.3">
      <c r="A187" s="115"/>
      <c r="B187" s="192"/>
      <c r="C187" s="193"/>
      <c r="D187" s="193"/>
      <c r="E187" s="195"/>
      <c r="F187" s="195"/>
      <c r="G187" s="195"/>
      <c r="H187" s="195"/>
      <c r="I187" s="195"/>
      <c r="J187" s="195"/>
      <c r="K187" s="195"/>
      <c r="L187" s="195"/>
    </row>
    <row r="188" x14ac:dyDescent="0.3">
      <c r="A188" s="115"/>
      <c r="B188" s="192"/>
      <c r="C188" s="193"/>
      <c r="D188" s="193"/>
      <c r="E188" s="195"/>
      <c r="F188" s="195"/>
      <c r="G188" s="195"/>
      <c r="H188" s="195"/>
      <c r="I188" s="195"/>
      <c r="J188" s="195"/>
      <c r="K188" s="195"/>
      <c r="L188" s="195"/>
    </row>
    <row r="189" x14ac:dyDescent="0.3">
      <c r="A189" s="115"/>
      <c r="B189" s="192"/>
      <c r="C189" s="193"/>
      <c r="D189" s="193"/>
      <c r="E189" s="195"/>
      <c r="F189" s="195"/>
      <c r="G189" s="195"/>
      <c r="H189" s="195"/>
      <c r="I189" s="195"/>
      <c r="J189" s="195"/>
      <c r="K189" s="195"/>
      <c r="L189" s="195"/>
    </row>
    <row r="190" x14ac:dyDescent="0.3">
      <c r="A190" s="115"/>
      <c r="B190" s="192"/>
      <c r="C190" s="193"/>
      <c r="D190" s="193"/>
      <c r="E190" s="195"/>
      <c r="F190" s="195"/>
      <c r="G190" s="195"/>
      <c r="H190" s="195"/>
      <c r="I190" s="195"/>
      <c r="J190" s="195"/>
      <c r="K190" s="195"/>
      <c r="L190" s="195"/>
    </row>
    <row r="191" x14ac:dyDescent="0.3">
      <c r="A191" s="115"/>
      <c r="B191" s="192"/>
      <c r="C191" s="193"/>
      <c r="D191" s="193"/>
      <c r="E191" s="195"/>
      <c r="F191" s="195"/>
      <c r="G191" s="195"/>
      <c r="H191" s="195"/>
      <c r="I191" s="195"/>
      <c r="J191" s="195"/>
      <c r="K191" s="195"/>
      <c r="L191" s="195"/>
    </row>
    <row r="192" x14ac:dyDescent="0.3">
      <c r="A192" s="115"/>
      <c r="B192" s="192"/>
      <c r="C192" s="193"/>
      <c r="D192" s="193"/>
      <c r="E192" s="195"/>
      <c r="F192" s="195"/>
      <c r="G192" s="195"/>
      <c r="H192" s="195"/>
      <c r="I192" s="195"/>
      <c r="J192" s="195"/>
      <c r="K192" s="195"/>
      <c r="L192" s="195"/>
    </row>
    <row r="193" x14ac:dyDescent="0.3">
      <c r="A193" s="115"/>
      <c r="B193" s="192"/>
      <c r="C193" s="193"/>
      <c r="D193" s="193"/>
      <c r="E193" s="195"/>
      <c r="F193" s="195"/>
      <c r="G193" s="195"/>
      <c r="H193" s="195"/>
      <c r="I193" s="195"/>
      <c r="J193" s="195"/>
      <c r="K193" s="195"/>
      <c r="L193" s="195"/>
    </row>
    <row r="194" x14ac:dyDescent="0.3">
      <c r="A194" s="115"/>
      <c r="B194" s="192"/>
      <c r="C194" s="193"/>
      <c r="D194" s="193"/>
      <c r="E194" s="195"/>
      <c r="F194" s="195"/>
      <c r="G194" s="195"/>
      <c r="H194" s="195"/>
      <c r="I194" s="195"/>
      <c r="J194" s="195"/>
      <c r="K194" s="195"/>
      <c r="L194" s="195"/>
    </row>
    <row r="195" x14ac:dyDescent="0.3">
      <c r="A195" s="115"/>
      <c r="B195" s="192"/>
      <c r="C195" s="193"/>
      <c r="D195" s="193"/>
      <c r="E195" s="195"/>
      <c r="F195" s="195"/>
      <c r="G195" s="195"/>
      <c r="H195" s="195"/>
      <c r="I195" s="195"/>
      <c r="J195" s="195"/>
      <c r="K195" s="195"/>
      <c r="L195" s="195"/>
    </row>
    <row r="196" x14ac:dyDescent="0.3">
      <c r="A196" s="115"/>
      <c r="B196" s="192"/>
      <c r="C196" s="193"/>
      <c r="D196" s="193"/>
      <c r="E196" s="195"/>
      <c r="F196" s="195"/>
      <c r="G196" s="195"/>
      <c r="H196" s="195"/>
      <c r="I196" s="195"/>
      <c r="J196" s="195"/>
      <c r="K196" s="195"/>
      <c r="L196" s="195"/>
    </row>
    <row r="197" x14ac:dyDescent="0.3">
      <c r="A197" s="115"/>
      <c r="B197" s="192"/>
      <c r="C197" s="193"/>
      <c r="D197" s="193"/>
      <c r="E197" s="195"/>
      <c r="F197" s="195"/>
      <c r="G197" s="195"/>
      <c r="H197" s="195"/>
      <c r="I197" s="195"/>
      <c r="J197" s="195"/>
      <c r="K197" s="195"/>
      <c r="L197" s="195"/>
    </row>
    <row r="198" x14ac:dyDescent="0.3">
      <c r="A198" s="115"/>
      <c r="B198" s="192"/>
      <c r="C198" s="193"/>
      <c r="D198" s="193"/>
      <c r="E198" s="195"/>
      <c r="F198" s="195"/>
      <c r="G198" s="195"/>
      <c r="H198" s="195"/>
      <c r="I198" s="195"/>
      <c r="J198" s="195"/>
      <c r="K198" s="195"/>
      <c r="L198" s="195"/>
    </row>
    <row r="199" x14ac:dyDescent="0.3">
      <c r="A199" s="115"/>
      <c r="B199" s="192"/>
      <c r="C199" s="193"/>
      <c r="D199" s="193"/>
      <c r="E199" s="195"/>
      <c r="F199" s="195"/>
      <c r="G199" s="195"/>
      <c r="H199" s="195"/>
      <c r="I199" s="195"/>
      <c r="J199" s="195"/>
      <c r="K199" s="195"/>
      <c r="L199" s="195"/>
    </row>
    <row r="200" x14ac:dyDescent="0.3">
      <c r="A200" s="115"/>
      <c r="B200" s="192"/>
      <c r="C200" s="193"/>
      <c r="D200" s="193"/>
      <c r="E200" s="195"/>
      <c r="F200" s="195"/>
      <c r="G200" s="195"/>
      <c r="H200" s="195"/>
      <c r="I200" s="195"/>
      <c r="J200" s="195"/>
      <c r="K200" s="195"/>
      <c r="L200" s="195"/>
    </row>
    <row r="201" x14ac:dyDescent="0.3">
      <c r="A201" s="115"/>
      <c r="B201" s="192"/>
      <c r="C201" s="193"/>
      <c r="D201" s="193"/>
      <c r="E201" s="195"/>
      <c r="F201" s="195"/>
      <c r="G201" s="195"/>
      <c r="H201" s="195"/>
      <c r="I201" s="195"/>
      <c r="J201" s="195"/>
      <c r="K201" s="195"/>
      <c r="L201" s="195"/>
    </row>
    <row r="202" x14ac:dyDescent="0.3">
      <c r="A202" s="115"/>
      <c r="B202" s="192"/>
      <c r="C202" s="193"/>
      <c r="D202" s="193"/>
      <c r="E202" s="195"/>
      <c r="F202" s="195"/>
      <c r="G202" s="195"/>
      <c r="H202" s="195"/>
      <c r="I202" s="195"/>
      <c r="J202" s="195"/>
      <c r="K202" s="195"/>
      <c r="L202" s="195"/>
    </row>
    <row r="203" x14ac:dyDescent="0.3">
      <c r="A203" s="115"/>
      <c r="B203" s="192"/>
      <c r="C203" s="193"/>
      <c r="D203" s="193"/>
      <c r="E203" s="195"/>
      <c r="F203" s="195"/>
      <c r="G203" s="195"/>
      <c r="H203" s="195"/>
      <c r="I203" s="195"/>
      <c r="J203" s="195"/>
      <c r="K203" s="195"/>
      <c r="L203" s="195"/>
    </row>
    <row r="204" x14ac:dyDescent="0.3">
      <c r="A204" s="115"/>
      <c r="B204" s="192"/>
      <c r="C204" s="193"/>
      <c r="D204" s="193"/>
      <c r="E204" s="195"/>
      <c r="F204" s="195"/>
      <c r="G204" s="195"/>
      <c r="H204" s="195"/>
      <c r="I204" s="195"/>
      <c r="J204" s="195"/>
      <c r="K204" s="195"/>
      <c r="L204" s="195"/>
    </row>
    <row r="205" x14ac:dyDescent="0.3">
      <c r="A205" s="115"/>
      <c r="B205" s="192"/>
      <c r="C205" s="193"/>
      <c r="D205" s="193"/>
      <c r="E205" s="195"/>
      <c r="F205" s="195"/>
      <c r="G205" s="195"/>
      <c r="H205" s="195"/>
      <c r="I205" s="195"/>
      <c r="J205" s="195"/>
      <c r="K205" s="195"/>
      <c r="L205" s="195"/>
    </row>
    <row r="206" x14ac:dyDescent="0.3">
      <c r="A206" s="115"/>
      <c r="B206" s="192"/>
      <c r="C206" s="193"/>
      <c r="D206" s="193"/>
      <c r="E206" s="195"/>
      <c r="F206" s="195"/>
      <c r="G206" s="195"/>
      <c r="H206" s="195"/>
      <c r="I206" s="195"/>
      <c r="J206" s="195"/>
      <c r="K206" s="195"/>
      <c r="L206" s="195"/>
    </row>
    <row r="207" x14ac:dyDescent="0.3">
      <c r="A207" s="115"/>
      <c r="B207" s="192"/>
      <c r="C207" s="193"/>
      <c r="D207" s="193"/>
      <c r="E207" s="195"/>
      <c r="F207" s="195"/>
      <c r="G207" s="195"/>
      <c r="H207" s="195"/>
      <c r="I207" s="195"/>
      <c r="J207" s="195"/>
      <c r="K207" s="195"/>
      <c r="L207" s="195"/>
    </row>
    <row r="208" x14ac:dyDescent="0.3">
      <c r="A208" s="115"/>
      <c r="B208" s="192"/>
      <c r="C208" s="193"/>
      <c r="D208" s="193"/>
      <c r="E208" s="195"/>
      <c r="F208" s="195"/>
      <c r="G208" s="195"/>
      <c r="H208" s="195"/>
      <c r="I208" s="195"/>
      <c r="J208" s="195"/>
      <c r="K208" s="195"/>
      <c r="L208" s="195"/>
    </row>
    <row r="209" x14ac:dyDescent="0.3">
      <c r="A209" s="115"/>
      <c r="B209" s="192"/>
      <c r="C209" s="193"/>
      <c r="D209" s="193"/>
      <c r="E209" s="195"/>
      <c r="F209" s="195"/>
      <c r="G209" s="195"/>
      <c r="H209" s="195"/>
      <c r="I209" s="195"/>
      <c r="J209" s="195"/>
      <c r="K209" s="195"/>
      <c r="L209" s="195"/>
    </row>
    <row r="210" x14ac:dyDescent="0.3">
      <c r="A210" s="115"/>
      <c r="B210" s="192"/>
      <c r="C210" s="193"/>
      <c r="D210" s="193"/>
      <c r="E210" s="195"/>
      <c r="F210" s="195"/>
      <c r="G210" s="195"/>
      <c r="H210" s="195"/>
      <c r="I210" s="195"/>
      <c r="J210" s="195"/>
      <c r="K210" s="195"/>
      <c r="L210" s="195"/>
    </row>
    <row r="211" x14ac:dyDescent="0.3">
      <c r="A211" s="115"/>
      <c r="B211" s="192"/>
      <c r="C211" s="193"/>
      <c r="D211" s="193"/>
      <c r="E211" s="195"/>
      <c r="F211" s="195"/>
      <c r="G211" s="195"/>
      <c r="H211" s="195"/>
      <c r="I211" s="195"/>
      <c r="J211" s="195"/>
      <c r="K211" s="195"/>
      <c r="L211" s="195"/>
    </row>
    <row r="212" x14ac:dyDescent="0.3">
      <c r="A212" s="115"/>
      <c r="B212" s="192"/>
      <c r="C212" s="193"/>
      <c r="D212" s="193"/>
      <c r="E212" s="195"/>
      <c r="F212" s="195"/>
      <c r="G212" s="195"/>
      <c r="H212" s="195"/>
      <c r="I212" s="195"/>
      <c r="J212" s="195"/>
      <c r="K212" s="195"/>
      <c r="L212" s="195"/>
    </row>
    <row r="213" x14ac:dyDescent="0.3">
      <c r="A213" s="115"/>
      <c r="B213" s="192"/>
      <c r="C213" s="193"/>
      <c r="D213" s="193"/>
      <c r="E213" s="195"/>
      <c r="F213" s="195"/>
      <c r="G213" s="195"/>
      <c r="H213" s="195"/>
      <c r="I213" s="195"/>
      <c r="J213" s="195"/>
      <c r="K213" s="195"/>
      <c r="L213" s="195"/>
    </row>
    <row r="214" x14ac:dyDescent="0.3">
      <c r="A214" s="115"/>
      <c r="B214" s="192"/>
      <c r="C214" s="193"/>
      <c r="D214" s="193"/>
      <c r="E214" s="195"/>
      <c r="F214" s="195"/>
      <c r="G214" s="195"/>
      <c r="H214" s="195"/>
      <c r="I214" s="195"/>
      <c r="J214" s="195"/>
      <c r="K214" s="195"/>
      <c r="L214" s="195"/>
    </row>
    <row r="215" x14ac:dyDescent="0.3">
      <c r="A215" s="115"/>
      <c r="B215" s="192"/>
      <c r="C215" s="193"/>
      <c r="D215" s="193"/>
      <c r="E215" s="195"/>
      <c r="F215" s="195"/>
      <c r="G215" s="195"/>
      <c r="H215" s="195"/>
      <c r="I215" s="195"/>
      <c r="J215" s="195"/>
      <c r="K215" s="195"/>
      <c r="L215" s="195"/>
    </row>
    <row r="216" x14ac:dyDescent="0.3">
      <c r="A216" s="115"/>
      <c r="B216" s="192"/>
      <c r="C216" s="193"/>
      <c r="D216" s="193"/>
      <c r="E216" s="195"/>
      <c r="F216" s="195"/>
      <c r="G216" s="195"/>
      <c r="H216" s="195"/>
      <c r="I216" s="195"/>
      <c r="J216" s="195"/>
      <c r="K216" s="195"/>
      <c r="L216" s="195"/>
    </row>
    <row r="217" x14ac:dyDescent="0.3">
      <c r="A217" s="115"/>
      <c r="B217" s="192"/>
      <c r="C217" s="193"/>
      <c r="D217" s="193"/>
      <c r="E217" s="195"/>
      <c r="F217" s="195"/>
      <c r="G217" s="195"/>
      <c r="H217" s="195"/>
      <c r="I217" s="195"/>
      <c r="J217" s="195"/>
      <c r="K217" s="195"/>
      <c r="L217" s="195"/>
    </row>
    <row r="218" x14ac:dyDescent="0.3">
      <c r="A218" s="115"/>
      <c r="B218" s="192"/>
      <c r="C218" s="193"/>
      <c r="D218" s="193"/>
      <c r="E218" s="195"/>
      <c r="F218" s="195"/>
      <c r="G218" s="195"/>
      <c r="H218" s="195"/>
      <c r="I218" s="195"/>
      <c r="J218" s="195"/>
      <c r="K218" s="195"/>
      <c r="L218" s="195"/>
    </row>
    <row r="219" x14ac:dyDescent="0.3">
      <c r="A219" s="115"/>
      <c r="B219" s="192"/>
      <c r="C219" s="193"/>
      <c r="D219" s="193"/>
      <c r="E219" s="195"/>
      <c r="F219" s="195"/>
      <c r="G219" s="195"/>
      <c r="H219" s="195"/>
      <c r="I219" s="195"/>
      <c r="J219" s="195"/>
      <c r="K219" s="195"/>
      <c r="L219" s="195"/>
    </row>
    <row r="220" x14ac:dyDescent="0.3">
      <c r="A220" s="115"/>
      <c r="B220" s="192"/>
      <c r="C220" s="193"/>
      <c r="D220" s="193"/>
      <c r="E220" s="195"/>
      <c r="F220" s="195"/>
      <c r="G220" s="195"/>
      <c r="H220" s="195"/>
      <c r="I220" s="195"/>
      <c r="J220" s="195"/>
      <c r="K220" s="195"/>
      <c r="L220" s="195"/>
    </row>
    <row r="221" x14ac:dyDescent="0.3">
      <c r="A221" s="115"/>
      <c r="B221" s="192"/>
      <c r="C221" s="193"/>
      <c r="D221" s="193"/>
      <c r="E221" s="195"/>
      <c r="F221" s="195"/>
      <c r="G221" s="195"/>
      <c r="H221" s="195"/>
      <c r="I221" s="195"/>
      <c r="J221" s="195"/>
      <c r="K221" s="195"/>
      <c r="L221" s="195"/>
    </row>
    <row r="222" x14ac:dyDescent="0.3">
      <c r="A222" s="115"/>
      <c r="B222" s="192"/>
      <c r="C222" s="193"/>
      <c r="D222" s="193"/>
      <c r="E222" s="195"/>
      <c r="F222" s="195"/>
      <c r="G222" s="195"/>
      <c r="H222" s="195"/>
      <c r="I222" s="195"/>
      <c r="J222" s="195"/>
      <c r="K222" s="195"/>
      <c r="L222" s="195"/>
    </row>
    <row r="223" x14ac:dyDescent="0.3">
      <c r="A223" s="115"/>
      <c r="B223" s="192"/>
      <c r="C223" s="193"/>
      <c r="D223" s="193"/>
      <c r="E223" s="195"/>
      <c r="F223" s="195"/>
      <c r="G223" s="195"/>
      <c r="H223" s="195"/>
      <c r="I223" s="195"/>
      <c r="J223" s="195"/>
      <c r="K223" s="195"/>
      <c r="L223" s="195"/>
    </row>
    <row r="224" x14ac:dyDescent="0.3">
      <c r="A224" s="115"/>
      <c r="B224" s="192"/>
      <c r="C224" s="193"/>
      <c r="D224" s="193"/>
      <c r="E224" s="195"/>
      <c r="F224" s="195"/>
      <c r="G224" s="195"/>
      <c r="H224" s="195"/>
      <c r="I224" s="195"/>
      <c r="J224" s="195"/>
      <c r="K224" s="195"/>
      <c r="L224" s="195"/>
    </row>
    <row r="225" x14ac:dyDescent="0.3">
      <c r="A225" s="115"/>
      <c r="B225" s="192"/>
      <c r="C225" s="193"/>
      <c r="D225" s="193"/>
      <c r="E225" s="195"/>
      <c r="F225" s="195"/>
      <c r="G225" s="195"/>
      <c r="H225" s="195"/>
      <c r="I225" s="195"/>
      <c r="J225" s="195"/>
      <c r="K225" s="195"/>
      <c r="L225" s="195"/>
    </row>
    <row r="226" x14ac:dyDescent="0.3">
      <c r="A226" s="115"/>
      <c r="B226" s="192"/>
      <c r="C226" s="193"/>
      <c r="D226" s="193"/>
      <c r="E226" s="195"/>
      <c r="F226" s="195"/>
      <c r="G226" s="195"/>
      <c r="H226" s="195"/>
      <c r="I226" s="195"/>
      <c r="J226" s="195"/>
      <c r="K226" s="195"/>
      <c r="L226" s="195"/>
    </row>
    <row r="227" x14ac:dyDescent="0.3">
      <c r="A227" s="115"/>
      <c r="B227" s="192"/>
      <c r="C227" s="193"/>
      <c r="D227" s="193"/>
      <c r="E227" s="195"/>
      <c r="F227" s="195"/>
      <c r="G227" s="195"/>
      <c r="H227" s="195"/>
      <c r="I227" s="195"/>
      <c r="J227" s="195"/>
      <c r="K227" s="195"/>
      <c r="L227" s="195"/>
    </row>
    <row r="228" x14ac:dyDescent="0.3">
      <c r="A228" s="115"/>
      <c r="B228" s="192"/>
      <c r="C228" s="193"/>
      <c r="D228" s="193"/>
      <c r="E228" s="195"/>
      <c r="F228" s="195"/>
      <c r="G228" s="195"/>
      <c r="H228" s="195"/>
      <c r="I228" s="195"/>
      <c r="J228" s="195"/>
      <c r="K228" s="195"/>
      <c r="L228" s="195"/>
    </row>
    <row r="229" x14ac:dyDescent="0.3">
      <c r="A229" s="115"/>
      <c r="B229" s="192"/>
      <c r="C229" s="193"/>
      <c r="D229" s="193"/>
      <c r="E229" s="195"/>
      <c r="F229" s="195"/>
      <c r="G229" s="195"/>
      <c r="H229" s="195"/>
      <c r="I229" s="195"/>
      <c r="J229" s="195"/>
      <c r="K229" s="195"/>
      <c r="L229" s="195"/>
    </row>
    <row r="230" x14ac:dyDescent="0.3">
      <c r="A230" s="115"/>
      <c r="B230" s="192"/>
      <c r="C230" s="193"/>
      <c r="D230" s="193"/>
      <c r="E230" s="195"/>
      <c r="F230" s="195"/>
      <c r="G230" s="195"/>
      <c r="H230" s="195"/>
      <c r="I230" s="195"/>
      <c r="J230" s="195"/>
      <c r="K230" s="195"/>
      <c r="L230" s="195"/>
    </row>
    <row r="231" x14ac:dyDescent="0.3">
      <c r="A231" s="115"/>
      <c r="B231" s="192"/>
      <c r="C231" s="193"/>
      <c r="D231" s="193"/>
      <c r="E231" s="195"/>
      <c r="F231" s="195"/>
      <c r="G231" s="195"/>
      <c r="H231" s="195"/>
      <c r="I231" s="195"/>
      <c r="J231" s="195"/>
      <c r="K231" s="195"/>
      <c r="L231" s="195"/>
    </row>
    <row r="232" x14ac:dyDescent="0.3">
      <c r="A232" s="115"/>
      <c r="B232" s="192"/>
      <c r="C232" s="193"/>
      <c r="D232" s="193"/>
      <c r="E232" s="195"/>
      <c r="F232" s="195"/>
      <c r="G232" s="195"/>
      <c r="H232" s="195"/>
      <c r="I232" s="195"/>
      <c r="J232" s="195"/>
      <c r="K232" s="195"/>
      <c r="L232" s="195"/>
    </row>
    <row r="233" x14ac:dyDescent="0.3">
      <c r="A233" s="115"/>
      <c r="B233" s="192"/>
      <c r="C233" s="193"/>
      <c r="D233" s="193"/>
      <c r="E233" s="195"/>
      <c r="F233" s="195"/>
      <c r="G233" s="195"/>
      <c r="H233" s="195"/>
      <c r="I233" s="195"/>
      <c r="J233" s="195"/>
      <c r="K233" s="195"/>
      <c r="L233" s="195"/>
    </row>
    <row r="234" x14ac:dyDescent="0.3">
      <c r="A234" s="115"/>
      <c r="B234" s="192"/>
      <c r="C234" s="193"/>
      <c r="D234" s="193"/>
      <c r="E234" s="195"/>
      <c r="F234" s="195"/>
      <c r="G234" s="195"/>
      <c r="H234" s="195"/>
      <c r="I234" s="195"/>
      <c r="J234" s="195"/>
      <c r="K234" s="195"/>
      <c r="L234" s="195"/>
    </row>
    <row r="235" x14ac:dyDescent="0.3">
      <c r="A235" s="115"/>
      <c r="B235" s="192"/>
      <c r="C235" s="193"/>
      <c r="D235" s="193"/>
      <c r="E235" s="195"/>
      <c r="F235" s="195"/>
      <c r="G235" s="195"/>
      <c r="H235" s="195"/>
      <c r="I235" s="195"/>
      <c r="J235" s="195"/>
      <c r="K235" s="195"/>
      <c r="L235" s="195"/>
    </row>
    <row r="236" x14ac:dyDescent="0.3">
      <c r="A236" s="115"/>
      <c r="B236" s="192"/>
      <c r="C236" s="193"/>
      <c r="D236" s="193"/>
      <c r="E236" s="195"/>
      <c r="F236" s="195"/>
      <c r="G236" s="195"/>
      <c r="H236" s="195"/>
      <c r="I236" s="195"/>
      <c r="J236" s="195"/>
      <c r="K236" s="195"/>
      <c r="L236" s="195"/>
    </row>
    <row r="237" x14ac:dyDescent="0.3">
      <c r="A237" s="115"/>
      <c r="B237" s="192"/>
      <c r="C237" s="193"/>
      <c r="D237" s="193"/>
      <c r="E237" s="195"/>
      <c r="F237" s="195"/>
      <c r="G237" s="195"/>
      <c r="H237" s="195"/>
      <c r="I237" s="195"/>
      <c r="J237" s="195"/>
      <c r="K237" s="195"/>
      <c r="L237" s="195"/>
    </row>
    <row r="238" x14ac:dyDescent="0.3">
      <c r="A238" s="115"/>
      <c r="B238" s="192"/>
      <c r="C238" s="193"/>
      <c r="D238" s="193"/>
      <c r="E238" s="195"/>
      <c r="F238" s="195"/>
      <c r="G238" s="195"/>
      <c r="H238" s="195"/>
      <c r="I238" s="195"/>
      <c r="J238" s="195"/>
      <c r="K238" s="195"/>
      <c r="L238" s="195"/>
    </row>
    <row r="239" x14ac:dyDescent="0.3">
      <c r="A239" s="115"/>
      <c r="B239" s="192"/>
      <c r="C239" s="193"/>
      <c r="D239" s="193"/>
      <c r="E239" s="195"/>
      <c r="F239" s="195"/>
      <c r="G239" s="195"/>
      <c r="H239" s="195"/>
      <c r="I239" s="195"/>
      <c r="J239" s="195"/>
      <c r="K239" s="195"/>
      <c r="L239" s="195"/>
    </row>
    <row r="240" x14ac:dyDescent="0.3">
      <c r="A240" s="115"/>
      <c r="B240" s="192"/>
      <c r="C240" s="193"/>
      <c r="D240" s="193"/>
      <c r="E240" s="195"/>
      <c r="F240" s="195"/>
      <c r="G240" s="195"/>
      <c r="H240" s="195"/>
      <c r="I240" s="195"/>
      <c r="J240" s="195"/>
      <c r="K240" s="195"/>
      <c r="L240" s="195"/>
    </row>
    <row r="241" x14ac:dyDescent="0.3">
      <c r="A241" s="115"/>
      <c r="B241" s="192"/>
      <c r="C241" s="193"/>
      <c r="D241" s="193"/>
      <c r="E241" s="195"/>
      <c r="F241" s="195"/>
      <c r="G241" s="195"/>
      <c r="H241" s="195"/>
      <c r="I241" s="195"/>
      <c r="J241" s="195"/>
      <c r="K241" s="195"/>
      <c r="L241" s="195"/>
    </row>
    <row r="242" x14ac:dyDescent="0.3">
      <c r="A242" s="115"/>
      <c r="B242" s="192"/>
      <c r="C242" s="193"/>
      <c r="D242" s="193"/>
      <c r="E242" s="195"/>
      <c r="F242" s="195"/>
      <c r="G242" s="195"/>
      <c r="H242" s="195"/>
      <c r="I242" s="195"/>
      <c r="J242" s="195"/>
      <c r="K242" s="195"/>
      <c r="L242" s="195"/>
    </row>
    <row r="243" x14ac:dyDescent="0.3">
      <c r="A243" s="115"/>
      <c r="B243" s="192"/>
      <c r="C243" s="193"/>
      <c r="D243" s="193"/>
      <c r="E243" s="195"/>
      <c r="F243" s="195"/>
      <c r="G243" s="195"/>
      <c r="H243" s="195"/>
      <c r="I243" s="195"/>
      <c r="J243" s="195"/>
      <c r="K243" s="195"/>
      <c r="L243" s="195"/>
    </row>
    <row r="244" x14ac:dyDescent="0.3">
      <c r="A244" s="115"/>
      <c r="B244" s="192"/>
      <c r="C244" s="193"/>
      <c r="D244" s="193"/>
      <c r="E244" s="195"/>
      <c r="F244" s="195"/>
      <c r="G244" s="195"/>
      <c r="H244" s="195"/>
      <c r="I244" s="195"/>
      <c r="J244" s="195"/>
      <c r="K244" s="195"/>
      <c r="L244" s="195"/>
    </row>
    <row r="245" x14ac:dyDescent="0.3">
      <c r="A245" s="115"/>
      <c r="B245" s="192"/>
      <c r="C245" s="193"/>
      <c r="D245" s="193"/>
      <c r="E245" s="195"/>
      <c r="F245" s="195"/>
      <c r="G245" s="195"/>
      <c r="H245" s="195"/>
      <c r="I245" s="195"/>
      <c r="J245" s="195"/>
      <c r="K245" s="195"/>
      <c r="L245" s="195"/>
    </row>
    <row r="246" x14ac:dyDescent="0.3">
      <c r="A246" s="115"/>
      <c r="B246" s="192"/>
      <c r="C246" s="193"/>
      <c r="D246" s="193"/>
      <c r="E246" s="195"/>
      <c r="F246" s="195"/>
      <c r="G246" s="195"/>
      <c r="H246" s="195"/>
      <c r="I246" s="195"/>
      <c r="J246" s="195"/>
      <c r="K246" s="195"/>
      <c r="L246" s="195"/>
    </row>
    <row r="247" x14ac:dyDescent="0.3">
      <c r="A247" s="115"/>
      <c r="B247" s="192"/>
      <c r="C247" s="193"/>
      <c r="D247" s="193"/>
      <c r="E247" s="195"/>
      <c r="F247" s="195"/>
      <c r="G247" s="195"/>
      <c r="H247" s="195"/>
      <c r="I247" s="195"/>
      <c r="J247" s="195"/>
      <c r="K247" s="195"/>
      <c r="L247" s="195"/>
    </row>
    <row r="248" x14ac:dyDescent="0.3">
      <c r="A248" s="115"/>
      <c r="B248" s="192"/>
      <c r="C248" s="193"/>
      <c r="D248" s="193"/>
      <c r="E248" s="195"/>
      <c r="F248" s="195"/>
      <c r="G248" s="195"/>
      <c r="H248" s="195"/>
      <c r="I248" s="195"/>
      <c r="J248" s="195"/>
      <c r="K248" s="195"/>
      <c r="L248" s="195"/>
    </row>
    <row r="249" x14ac:dyDescent="0.3">
      <c r="A249" s="115"/>
      <c r="B249" s="192"/>
      <c r="C249" s="193"/>
      <c r="D249" s="193"/>
      <c r="E249" s="195"/>
      <c r="F249" s="195"/>
      <c r="G249" s="195"/>
      <c r="H249" s="195"/>
      <c r="I249" s="195"/>
      <c r="J249" s="195"/>
      <c r="K249" s="195"/>
      <c r="L249" s="195"/>
    </row>
    <row r="250" x14ac:dyDescent="0.3">
      <c r="A250" s="115"/>
      <c r="B250" s="192"/>
      <c r="C250" s="193"/>
      <c r="D250" s="193"/>
      <c r="E250" s="195"/>
      <c r="F250" s="195"/>
      <c r="G250" s="195"/>
      <c r="H250" s="195"/>
      <c r="I250" s="195"/>
      <c r="J250" s="195"/>
      <c r="K250" s="195"/>
      <c r="L250" s="195"/>
    </row>
    <row r="251" x14ac:dyDescent="0.3">
      <c r="A251" s="115"/>
      <c r="B251" s="192"/>
      <c r="C251" s="193"/>
      <c r="D251" s="193"/>
      <c r="E251" s="195"/>
      <c r="F251" s="195"/>
      <c r="G251" s="195"/>
      <c r="H251" s="195"/>
      <c r="I251" s="195"/>
      <c r="J251" s="195"/>
      <c r="K251" s="195"/>
      <c r="L251" s="195"/>
    </row>
    <row r="252" x14ac:dyDescent="0.3">
      <c r="A252" s="115"/>
      <c r="B252" s="192"/>
      <c r="C252" s="193"/>
      <c r="D252" s="193"/>
      <c r="E252" s="195"/>
      <c r="F252" s="195"/>
      <c r="G252" s="195"/>
      <c r="H252" s="195"/>
      <c r="I252" s="195"/>
      <c r="J252" s="195"/>
      <c r="K252" s="195"/>
      <c r="L252" s="195"/>
    </row>
    <row r="253" x14ac:dyDescent="0.3">
      <c r="A253" s="115"/>
      <c r="B253" s="192"/>
      <c r="C253" s="193"/>
      <c r="D253" s="193"/>
      <c r="E253" s="195"/>
      <c r="F253" s="195"/>
      <c r="G253" s="195"/>
      <c r="H253" s="195"/>
      <c r="I253" s="195"/>
      <c r="J253" s="195"/>
      <c r="K253" s="195"/>
      <c r="L253" s="195"/>
    </row>
    <row r="254" x14ac:dyDescent="0.3">
      <c r="A254" s="115"/>
      <c r="B254" s="192"/>
      <c r="C254" s="193"/>
      <c r="D254" s="193"/>
      <c r="E254" s="195"/>
      <c r="F254" s="195"/>
      <c r="G254" s="195"/>
      <c r="H254" s="195"/>
      <c r="I254" s="195"/>
      <c r="J254" s="195"/>
      <c r="K254" s="195"/>
      <c r="L254" s="195"/>
    </row>
    <row r="255" x14ac:dyDescent="0.3">
      <c r="A255" s="115"/>
      <c r="B255" s="192"/>
      <c r="C255" s="193"/>
      <c r="D255" s="193"/>
      <c r="E255" s="195"/>
      <c r="F255" s="195"/>
      <c r="G255" s="195"/>
      <c r="H255" s="195"/>
      <c r="I255" s="195"/>
      <c r="J255" s="195"/>
      <c r="K255" s="195"/>
      <c r="L255" s="195"/>
    </row>
    <row r="256" x14ac:dyDescent="0.3">
      <c r="A256" s="115"/>
      <c r="B256" s="192"/>
      <c r="C256" s="193"/>
      <c r="D256" s="193"/>
      <c r="E256" s="195"/>
      <c r="F256" s="195"/>
      <c r="G256" s="195"/>
      <c r="H256" s="195"/>
      <c r="I256" s="195"/>
      <c r="J256" s="195"/>
      <c r="K256" s="195"/>
      <c r="L256" s="195"/>
    </row>
    <row r="257" x14ac:dyDescent="0.3">
      <c r="A257" s="115"/>
      <c r="B257" s="192"/>
      <c r="C257" s="193"/>
      <c r="D257" s="193"/>
      <c r="E257" s="195"/>
      <c r="F257" s="195"/>
      <c r="G257" s="195"/>
      <c r="H257" s="195"/>
      <c r="I257" s="195"/>
      <c r="J257" s="195"/>
      <c r="K257" s="195"/>
      <c r="L257" s="195"/>
    </row>
    <row r="258" x14ac:dyDescent="0.3">
      <c r="A258" s="115"/>
      <c r="B258" s="192"/>
      <c r="C258" s="193"/>
      <c r="D258" s="193"/>
      <c r="E258" s="195"/>
      <c r="F258" s="195"/>
      <c r="G258" s="195"/>
      <c r="H258" s="195"/>
      <c r="I258" s="195"/>
      <c r="J258" s="195"/>
      <c r="K258" s="195"/>
      <c r="L258" s="195"/>
    </row>
    <row r="259" x14ac:dyDescent="0.3">
      <c r="A259" s="115"/>
      <c r="B259" s="192"/>
      <c r="C259" s="193"/>
      <c r="D259" s="193"/>
      <c r="E259" s="195"/>
      <c r="F259" s="195"/>
      <c r="G259" s="195"/>
      <c r="H259" s="195"/>
      <c r="I259" s="195"/>
      <c r="J259" s="195"/>
      <c r="K259" s="195"/>
      <c r="L259" s="195"/>
    </row>
    <row r="260" x14ac:dyDescent="0.3">
      <c r="A260" s="115"/>
      <c r="B260" s="192"/>
      <c r="C260" s="193"/>
      <c r="D260" s="193"/>
      <c r="E260" s="195"/>
      <c r="F260" s="195"/>
      <c r="G260" s="195"/>
      <c r="H260" s="195"/>
      <c r="I260" s="195"/>
      <c r="J260" s="195"/>
      <c r="K260" s="195"/>
      <c r="L260" s="195"/>
    </row>
    <row r="261" x14ac:dyDescent="0.3">
      <c r="A261" s="115"/>
      <c r="B261" s="192"/>
      <c r="C261" s="193"/>
      <c r="D261" s="193"/>
      <c r="E261" s="195"/>
      <c r="F261" s="195"/>
      <c r="G261" s="195"/>
      <c r="H261" s="195"/>
      <c r="I261" s="195"/>
      <c r="J261" s="195"/>
      <c r="K261" s="195"/>
      <c r="L261" s="195"/>
    </row>
    <row r="262" x14ac:dyDescent="0.3">
      <c r="A262" s="115"/>
      <c r="B262" s="192"/>
      <c r="C262" s="193"/>
      <c r="D262" s="193"/>
      <c r="E262" s="195"/>
      <c r="F262" s="195"/>
      <c r="G262" s="195"/>
      <c r="H262" s="195"/>
      <c r="I262" s="195"/>
      <c r="J262" s="195"/>
      <c r="K262" s="195"/>
      <c r="L262" s="195"/>
    </row>
    <row r="263" x14ac:dyDescent="0.3">
      <c r="A263" s="115"/>
      <c r="B263" s="192"/>
      <c r="C263" s="193"/>
      <c r="D263" s="193"/>
      <c r="E263" s="195"/>
      <c r="F263" s="195"/>
      <c r="G263" s="195"/>
      <c r="H263" s="195"/>
      <c r="I263" s="195"/>
      <c r="J263" s="195"/>
      <c r="K263" s="195"/>
      <c r="L263" s="195"/>
    </row>
    <row r="264" x14ac:dyDescent="0.3">
      <c r="A264" s="115"/>
      <c r="B264" s="192"/>
      <c r="C264" s="193"/>
      <c r="D264" s="193"/>
      <c r="E264" s="195"/>
      <c r="F264" s="195"/>
      <c r="G264" s="195"/>
      <c r="H264" s="195"/>
      <c r="I264" s="195"/>
      <c r="J264" s="195"/>
      <c r="K264" s="195"/>
      <c r="L264" s="195"/>
    </row>
    <row r="265" x14ac:dyDescent="0.3">
      <c r="A265" s="115"/>
      <c r="B265" s="192"/>
      <c r="C265" s="193"/>
      <c r="D265" s="193"/>
      <c r="E265" s="195"/>
      <c r="F265" s="195"/>
      <c r="G265" s="195"/>
      <c r="H265" s="195"/>
      <c r="I265" s="195"/>
      <c r="J265" s="195"/>
      <c r="K265" s="195"/>
      <c r="L265" s="195"/>
    </row>
    <row r="266" x14ac:dyDescent="0.3">
      <c r="A266" s="115"/>
      <c r="B266" s="192"/>
      <c r="C266" s="193"/>
      <c r="D266" s="193"/>
      <c r="E266" s="195"/>
      <c r="F266" s="195"/>
      <c r="G266" s="195"/>
      <c r="H266" s="195"/>
      <c r="I266" s="195"/>
      <c r="J266" s="195"/>
      <c r="K266" s="195"/>
      <c r="L266" s="195"/>
    </row>
    <row r="267" x14ac:dyDescent="0.3">
      <c r="A267" s="115"/>
      <c r="B267" s="192"/>
      <c r="C267" s="193"/>
      <c r="D267" s="193"/>
      <c r="E267" s="195"/>
      <c r="F267" s="195"/>
      <c r="G267" s="195"/>
      <c r="H267" s="195"/>
      <c r="I267" s="195"/>
      <c r="J267" s="195"/>
      <c r="K267" s="195"/>
      <c r="L267" s="195"/>
    </row>
    <row r="268" x14ac:dyDescent="0.3">
      <c r="A268" s="115"/>
      <c r="B268" s="192"/>
      <c r="C268" s="193"/>
      <c r="D268" s="193"/>
      <c r="E268" s="195"/>
      <c r="F268" s="195"/>
      <c r="G268" s="195"/>
      <c r="H268" s="195"/>
      <c r="I268" s="195"/>
      <c r="J268" s="195"/>
      <c r="K268" s="195"/>
      <c r="L268" s="195"/>
    </row>
    <row r="269" x14ac:dyDescent="0.3">
      <c r="A269" s="115"/>
      <c r="B269" s="192"/>
      <c r="C269" s="193"/>
      <c r="D269" s="193"/>
      <c r="E269" s="195"/>
      <c r="F269" s="195"/>
      <c r="G269" s="195"/>
      <c r="H269" s="195"/>
      <c r="I269" s="195"/>
      <c r="J269" s="195"/>
      <c r="K269" s="195"/>
      <c r="L269" s="195"/>
    </row>
    <row r="270" x14ac:dyDescent="0.3">
      <c r="A270" s="115"/>
      <c r="B270" s="192"/>
      <c r="C270" s="193"/>
      <c r="D270" s="193"/>
      <c r="E270" s="195"/>
      <c r="F270" s="195"/>
      <c r="G270" s="195"/>
      <c r="H270" s="195"/>
      <c r="I270" s="195"/>
      <c r="J270" s="195"/>
      <c r="K270" s="195"/>
      <c r="L270" s="195"/>
    </row>
    <row r="271" x14ac:dyDescent="0.3">
      <c r="A271" s="115"/>
      <c r="B271" s="192"/>
      <c r="C271" s="193"/>
      <c r="D271" s="193"/>
      <c r="E271" s="195"/>
      <c r="F271" s="195"/>
      <c r="G271" s="195"/>
      <c r="H271" s="195"/>
      <c r="I271" s="195"/>
      <c r="J271" s="195"/>
      <c r="K271" s="195"/>
      <c r="L271" s="195"/>
    </row>
    <row r="272" x14ac:dyDescent="0.3">
      <c r="A272" s="115"/>
      <c r="B272" s="192"/>
      <c r="C272" s="193"/>
      <c r="D272" s="193"/>
      <c r="E272" s="195"/>
      <c r="F272" s="195"/>
      <c r="G272" s="195"/>
      <c r="H272" s="195"/>
      <c r="I272" s="195"/>
      <c r="J272" s="195"/>
      <c r="K272" s="195"/>
      <c r="L272" s="195"/>
    </row>
    <row r="273" x14ac:dyDescent="0.3">
      <c r="A273" s="115"/>
      <c r="B273" s="192"/>
      <c r="C273" s="193"/>
      <c r="D273" s="193"/>
      <c r="E273" s="195"/>
      <c r="F273" s="195"/>
      <c r="G273" s="195"/>
      <c r="H273" s="195"/>
      <c r="I273" s="195"/>
      <c r="J273" s="195"/>
      <c r="K273" s="195"/>
      <c r="L273" s="195"/>
    </row>
    <row r="274" x14ac:dyDescent="0.3">
      <c r="A274" s="115"/>
      <c r="B274" s="192"/>
      <c r="C274" s="193"/>
      <c r="D274" s="193"/>
      <c r="E274" s="195"/>
      <c r="F274" s="195"/>
      <c r="G274" s="195"/>
      <c r="H274" s="195"/>
      <c r="I274" s="195"/>
      <c r="J274" s="195"/>
      <c r="K274" s="195"/>
      <c r="L274" s="195"/>
    </row>
    <row r="275" x14ac:dyDescent="0.3">
      <c r="A275" s="115"/>
      <c r="B275" s="192"/>
      <c r="C275" s="193"/>
      <c r="D275" s="193"/>
      <c r="E275" s="195"/>
      <c r="F275" s="195"/>
      <c r="G275" s="195"/>
      <c r="H275" s="195"/>
      <c r="I275" s="195"/>
      <c r="J275" s="195"/>
      <c r="K275" s="195"/>
      <c r="L275" s="195"/>
    </row>
    <row r="276" x14ac:dyDescent="0.3">
      <c r="A276" s="115"/>
      <c r="B276" s="192"/>
      <c r="C276" s="193"/>
      <c r="D276" s="193"/>
      <c r="E276" s="195"/>
      <c r="F276" s="195"/>
      <c r="G276" s="195"/>
      <c r="H276" s="195"/>
      <c r="I276" s="195"/>
      <c r="J276" s="195"/>
      <c r="K276" s="195"/>
      <c r="L276" s="195"/>
    </row>
    <row r="277" x14ac:dyDescent="0.3">
      <c r="A277" s="115"/>
      <c r="B277" s="192"/>
      <c r="C277" s="193"/>
      <c r="D277" s="193"/>
      <c r="E277" s="195"/>
      <c r="F277" s="195"/>
      <c r="G277" s="195"/>
      <c r="H277" s="195"/>
      <c r="I277" s="195"/>
      <c r="J277" s="195"/>
      <c r="K277" s="195"/>
      <c r="L277" s="195"/>
    </row>
    <row r="278" x14ac:dyDescent="0.3">
      <c r="A278" s="115"/>
      <c r="B278" s="192"/>
      <c r="C278" s="193"/>
      <c r="D278" s="193"/>
      <c r="E278" s="195"/>
      <c r="F278" s="195"/>
      <c r="G278" s="195"/>
      <c r="H278" s="195"/>
      <c r="I278" s="195"/>
      <c r="J278" s="195"/>
      <c r="K278" s="195"/>
      <c r="L278" s="195"/>
    </row>
    <row r="279" x14ac:dyDescent="0.3">
      <c r="A279" s="115"/>
      <c r="B279" s="192"/>
      <c r="C279" s="193"/>
      <c r="D279" s="193"/>
      <c r="E279" s="195"/>
      <c r="F279" s="195"/>
      <c r="G279" s="195"/>
      <c r="H279" s="195"/>
      <c r="I279" s="195"/>
      <c r="J279" s="195"/>
      <c r="K279" s="195"/>
      <c r="L279" s="195"/>
    </row>
    <row r="280" x14ac:dyDescent="0.3">
      <c r="A280" s="115"/>
      <c r="B280" s="192"/>
      <c r="C280" s="193"/>
      <c r="D280" s="193"/>
      <c r="E280" s="195"/>
      <c r="F280" s="195"/>
      <c r="G280" s="195"/>
      <c r="H280" s="195"/>
      <c r="I280" s="195"/>
      <c r="J280" s="195"/>
      <c r="K280" s="195"/>
      <c r="L280" s="195"/>
    </row>
    <row r="281" x14ac:dyDescent="0.3">
      <c r="A281" s="115"/>
      <c r="B281" s="192"/>
      <c r="C281" s="193"/>
      <c r="D281" s="193"/>
      <c r="E281" s="195"/>
      <c r="F281" s="195"/>
      <c r="G281" s="195"/>
      <c r="H281" s="195"/>
      <c r="I281" s="195"/>
      <c r="J281" s="195"/>
      <c r="K281" s="195"/>
      <c r="L281" s="195"/>
    </row>
    <row r="282" x14ac:dyDescent="0.3">
      <c r="A282" s="115"/>
      <c r="B282" s="192"/>
      <c r="C282" s="193"/>
      <c r="D282" s="193"/>
      <c r="E282" s="195"/>
      <c r="F282" s="195"/>
      <c r="G282" s="195"/>
      <c r="H282" s="195"/>
      <c r="I282" s="195"/>
      <c r="J282" s="195"/>
      <c r="K282" s="195"/>
      <c r="L282" s="195"/>
    </row>
    <row r="283" x14ac:dyDescent="0.3">
      <c r="A283" s="115"/>
      <c r="B283" s="192"/>
      <c r="C283" s="193"/>
      <c r="D283" s="193"/>
      <c r="E283" s="195"/>
      <c r="F283" s="195"/>
      <c r="G283" s="195"/>
      <c r="H283" s="195"/>
      <c r="I283" s="195"/>
      <c r="J283" s="195"/>
      <c r="K283" s="195"/>
      <c r="L283" s="195"/>
    </row>
    <row r="284" x14ac:dyDescent="0.3">
      <c r="A284" s="115"/>
      <c r="B284" s="192"/>
      <c r="C284" s="193"/>
      <c r="D284" s="193"/>
      <c r="E284" s="195"/>
      <c r="F284" s="195"/>
      <c r="G284" s="195"/>
      <c r="H284" s="195"/>
      <c r="I284" s="195"/>
      <c r="J284" s="195"/>
      <c r="K284" s="195"/>
      <c r="L284" s="195"/>
    </row>
    <row r="285" x14ac:dyDescent="0.3">
      <c r="A285" s="115"/>
      <c r="B285" s="192"/>
      <c r="C285" s="193"/>
      <c r="D285" s="193"/>
      <c r="E285" s="195"/>
      <c r="F285" s="195"/>
      <c r="G285" s="195"/>
      <c r="H285" s="195"/>
      <c r="I285" s="195"/>
      <c r="J285" s="195"/>
      <c r="K285" s="195"/>
      <c r="L285" s="195"/>
    </row>
    <row r="286" x14ac:dyDescent="0.3">
      <c r="A286" s="115"/>
      <c r="B286" s="192"/>
      <c r="C286" s="193"/>
      <c r="D286" s="193"/>
      <c r="E286" s="195"/>
      <c r="F286" s="195"/>
      <c r="G286" s="195"/>
      <c r="H286" s="195"/>
      <c r="I286" s="195"/>
      <c r="J286" s="195"/>
      <c r="K286" s="195"/>
      <c r="L286" s="195"/>
    </row>
    <row r="287" x14ac:dyDescent="0.3">
      <c r="A287" s="115"/>
      <c r="B287" s="192"/>
      <c r="C287" s="193"/>
      <c r="D287" s="193"/>
      <c r="E287" s="195"/>
      <c r="F287" s="195"/>
      <c r="G287" s="195"/>
      <c r="H287" s="195"/>
      <c r="I287" s="195"/>
      <c r="J287" s="195"/>
      <c r="K287" s="195"/>
      <c r="L287" s="195"/>
    </row>
    <row r="288" x14ac:dyDescent="0.3">
      <c r="A288" s="115"/>
      <c r="B288" s="192"/>
      <c r="C288" s="193"/>
      <c r="D288" s="193"/>
      <c r="E288" s="195"/>
      <c r="F288" s="195"/>
      <c r="G288" s="195"/>
      <c r="H288" s="195"/>
      <c r="I288" s="195"/>
      <c r="J288" s="195"/>
      <c r="K288" s="195"/>
      <c r="L288" s="195"/>
    </row>
    <row r="289" x14ac:dyDescent="0.3">
      <c r="A289" s="115"/>
      <c r="B289" s="192"/>
      <c r="C289" s="193"/>
      <c r="D289" s="193"/>
      <c r="E289" s="195"/>
      <c r="F289" s="195"/>
      <c r="G289" s="195"/>
      <c r="H289" s="195"/>
      <c r="I289" s="195"/>
      <c r="J289" s="195"/>
      <c r="K289" s="195"/>
      <c r="L289" s="195"/>
    </row>
    <row r="290" x14ac:dyDescent="0.3">
      <c r="A290" s="115"/>
      <c r="B290" s="192"/>
      <c r="C290" s="193"/>
      <c r="D290" s="193"/>
      <c r="E290" s="195"/>
      <c r="F290" s="195"/>
      <c r="G290" s="195"/>
      <c r="H290" s="195"/>
      <c r="I290" s="195"/>
      <c r="J290" s="195"/>
      <c r="K290" s="195"/>
      <c r="L290" s="195"/>
    </row>
    <row r="291" x14ac:dyDescent="0.3">
      <c r="A291" s="115"/>
      <c r="B291" s="192"/>
      <c r="C291" s="193"/>
      <c r="D291" s="193"/>
      <c r="E291" s="195"/>
      <c r="F291" s="195"/>
      <c r="G291" s="195"/>
      <c r="H291" s="195"/>
      <c r="I291" s="195"/>
      <c r="J291" s="195"/>
      <c r="K291" s="195"/>
      <c r="L291" s="195"/>
    </row>
    <row r="292" x14ac:dyDescent="0.3">
      <c r="A292" s="115"/>
      <c r="B292" s="192"/>
      <c r="C292" s="193"/>
      <c r="D292" s="193"/>
      <c r="E292" s="195"/>
      <c r="F292" s="195"/>
      <c r="G292" s="195"/>
      <c r="H292" s="195"/>
      <c r="I292" s="195"/>
      <c r="J292" s="195"/>
      <c r="K292" s="195"/>
      <c r="L292" s="195"/>
    </row>
    <row r="293" x14ac:dyDescent="0.3">
      <c r="A293" s="115"/>
      <c r="B293" s="192"/>
      <c r="C293" s="193"/>
      <c r="D293" s="193"/>
      <c r="E293" s="195"/>
      <c r="F293" s="195"/>
      <c r="G293" s="195"/>
      <c r="H293" s="195"/>
      <c r="I293" s="195"/>
      <c r="J293" s="195"/>
      <c r="K293" s="195"/>
      <c r="L293" s="195"/>
    </row>
    <row r="294" x14ac:dyDescent="0.3">
      <c r="A294" s="115"/>
      <c r="B294" s="192"/>
      <c r="C294" s="193"/>
      <c r="D294" s="193"/>
      <c r="E294" s="195"/>
      <c r="F294" s="195"/>
      <c r="G294" s="195"/>
      <c r="H294" s="195"/>
      <c r="I294" s="195"/>
      <c r="J294" s="195"/>
      <c r="K294" s="195"/>
      <c r="L294" s="195"/>
    </row>
    <row r="295" x14ac:dyDescent="0.3">
      <c r="A295" s="115"/>
      <c r="B295" s="192"/>
      <c r="C295" s="193"/>
      <c r="D295" s="193"/>
      <c r="E295" s="195"/>
      <c r="F295" s="195"/>
      <c r="G295" s="195"/>
      <c r="H295" s="195"/>
      <c r="I295" s="195"/>
      <c r="J295" s="195"/>
      <c r="K295" s="195"/>
      <c r="L295" s="195"/>
    </row>
    <row r="296" x14ac:dyDescent="0.3">
      <c r="A296" s="115"/>
      <c r="B296" s="192"/>
      <c r="C296" s="193"/>
      <c r="D296" s="193"/>
      <c r="E296" s="195"/>
      <c r="F296" s="195"/>
      <c r="G296" s="195"/>
      <c r="H296" s="195"/>
      <c r="I296" s="195"/>
      <c r="J296" s="195"/>
      <c r="K296" s="195"/>
      <c r="L296" s="195"/>
    </row>
    <row r="297" x14ac:dyDescent="0.3">
      <c r="A297" s="115"/>
      <c r="B297" s="192"/>
      <c r="C297" s="193"/>
      <c r="D297" s="193"/>
      <c r="E297" s="195"/>
      <c r="F297" s="195"/>
      <c r="G297" s="195"/>
      <c r="H297" s="195"/>
      <c r="I297" s="195"/>
      <c r="J297" s="195"/>
      <c r="K297" s="195"/>
      <c r="L297" s="195"/>
    </row>
    <row r="298" x14ac:dyDescent="0.3">
      <c r="A298" s="115"/>
      <c r="B298" s="192"/>
      <c r="C298" s="193"/>
      <c r="D298" s="193"/>
      <c r="E298" s="195"/>
      <c r="F298" s="195"/>
      <c r="G298" s="195"/>
      <c r="H298" s="195"/>
      <c r="I298" s="195"/>
      <c r="J298" s="195"/>
      <c r="K298" s="195"/>
      <c r="L298" s="195"/>
    </row>
    <row r="299" x14ac:dyDescent="0.3">
      <c r="A299" s="115"/>
      <c r="B299" s="192"/>
      <c r="C299" s="193"/>
      <c r="D299" s="193"/>
      <c r="E299" s="195"/>
      <c r="F299" s="195"/>
      <c r="G299" s="195"/>
      <c r="H299" s="195"/>
      <c r="I299" s="195"/>
      <c r="J299" s="195"/>
      <c r="K299" s="195"/>
      <c r="L299" s="195"/>
    </row>
    <row r="300" x14ac:dyDescent="0.3">
      <c r="A300" s="115"/>
      <c r="B300" s="192"/>
      <c r="C300" s="193"/>
      <c r="D300" s="193"/>
      <c r="E300" s="195"/>
      <c r="F300" s="195"/>
      <c r="G300" s="195"/>
      <c r="H300" s="195"/>
      <c r="I300" s="195"/>
      <c r="J300" s="195"/>
      <c r="K300" s="195"/>
      <c r="L300" s="195"/>
    </row>
    <row r="301" x14ac:dyDescent="0.3">
      <c r="A301" s="115"/>
      <c r="B301" s="192"/>
      <c r="C301" s="193"/>
      <c r="D301" s="193"/>
      <c r="E301" s="195"/>
      <c r="F301" s="195"/>
      <c r="G301" s="195"/>
      <c r="H301" s="195"/>
      <c r="I301" s="195"/>
      <c r="J301" s="195"/>
      <c r="K301" s="195"/>
      <c r="L301" s="195"/>
    </row>
    <row r="302" x14ac:dyDescent="0.3">
      <c r="A302" s="115"/>
      <c r="B302" s="192"/>
      <c r="C302" s="193"/>
      <c r="D302" s="193"/>
      <c r="E302" s="195"/>
      <c r="F302" s="195"/>
      <c r="G302" s="195"/>
      <c r="H302" s="195"/>
      <c r="I302" s="195"/>
      <c r="J302" s="195"/>
      <c r="K302" s="195"/>
      <c r="L302" s="195"/>
    </row>
    <row r="303" x14ac:dyDescent="0.3">
      <c r="A303" s="115"/>
      <c r="B303" s="192"/>
      <c r="C303" s="193"/>
      <c r="D303" s="193"/>
      <c r="E303" s="195"/>
      <c r="F303" s="195"/>
      <c r="G303" s="195"/>
      <c r="H303" s="195"/>
      <c r="I303" s="195"/>
      <c r="J303" s="195"/>
      <c r="K303" s="195"/>
      <c r="L303" s="195"/>
    </row>
    <row r="304" x14ac:dyDescent="0.3">
      <c r="A304" s="115"/>
      <c r="B304" s="192"/>
      <c r="C304" s="193"/>
      <c r="D304" s="193"/>
      <c r="E304" s="195"/>
      <c r="F304" s="195"/>
      <c r="G304" s="195"/>
      <c r="H304" s="195"/>
      <c r="I304" s="195"/>
      <c r="J304" s="195"/>
      <c r="K304" s="195"/>
      <c r="L304" s="195"/>
    </row>
    <row r="305" x14ac:dyDescent="0.3">
      <c r="A305" s="115"/>
      <c r="B305" s="192"/>
      <c r="C305" s="193"/>
      <c r="D305" s="193"/>
      <c r="E305" s="195"/>
      <c r="F305" s="195"/>
      <c r="G305" s="195"/>
      <c r="H305" s="195"/>
      <c r="I305" s="195"/>
      <c r="J305" s="195"/>
      <c r="K305" s="195"/>
      <c r="L305" s="195"/>
    </row>
    <row r="306" x14ac:dyDescent="0.3">
      <c r="A306" s="115"/>
      <c r="B306" s="192"/>
      <c r="C306" s="193"/>
      <c r="D306" s="193"/>
      <c r="E306" s="195"/>
      <c r="F306" s="195"/>
      <c r="G306" s="195"/>
      <c r="H306" s="195"/>
      <c r="I306" s="195"/>
      <c r="J306" s="195"/>
      <c r="K306" s="195"/>
      <c r="L306" s="195"/>
    </row>
    <row r="307" x14ac:dyDescent="0.3">
      <c r="A307" s="115"/>
      <c r="B307" s="192"/>
      <c r="C307" s="193"/>
      <c r="D307" s="193"/>
      <c r="E307" s="195"/>
      <c r="F307" s="195"/>
      <c r="G307" s="195"/>
      <c r="H307" s="195"/>
      <c r="I307" s="195"/>
      <c r="J307" s="195"/>
      <c r="K307" s="195"/>
      <c r="L307" s="195"/>
    </row>
    <row r="308" x14ac:dyDescent="0.3">
      <c r="A308" s="115"/>
      <c r="B308" s="192"/>
      <c r="C308" s="193"/>
      <c r="D308" s="193"/>
      <c r="E308" s="195"/>
      <c r="F308" s="195"/>
      <c r="G308" s="195"/>
      <c r="H308" s="195"/>
      <c r="I308" s="195"/>
      <c r="J308" s="195"/>
      <c r="K308" s="195"/>
      <c r="L308" s="195"/>
    </row>
    <row r="309" x14ac:dyDescent="0.3">
      <c r="A309" s="115"/>
      <c r="B309" s="192"/>
      <c r="C309" s="193"/>
      <c r="D309" s="193"/>
      <c r="E309" s="195"/>
      <c r="F309" s="195"/>
      <c r="G309" s="195"/>
      <c r="H309" s="195"/>
      <c r="I309" s="195"/>
      <c r="J309" s="195"/>
      <c r="K309" s="195"/>
      <c r="L309" s="195"/>
    </row>
    <row r="310" x14ac:dyDescent="0.3">
      <c r="A310" s="115"/>
      <c r="B310" s="192"/>
      <c r="C310" s="193"/>
      <c r="D310" s="193"/>
      <c r="E310" s="195"/>
      <c r="F310" s="195"/>
      <c r="G310" s="195"/>
      <c r="H310" s="195"/>
      <c r="I310" s="195"/>
      <c r="J310" s="195"/>
      <c r="K310" s="195"/>
      <c r="L310" s="195"/>
    </row>
    <row r="311" x14ac:dyDescent="0.3">
      <c r="A311" s="115"/>
      <c r="B311" s="192"/>
      <c r="C311" s="193"/>
      <c r="D311" s="193"/>
      <c r="E311" s="195"/>
      <c r="F311" s="195"/>
      <c r="G311" s="195"/>
      <c r="H311" s="195"/>
      <c r="I311" s="195"/>
      <c r="J311" s="195"/>
      <c r="K311" s="195"/>
      <c r="L311" s="195"/>
    </row>
    <row r="312" x14ac:dyDescent="0.3">
      <c r="A312" s="115"/>
      <c r="B312" s="192"/>
      <c r="C312" s="193"/>
      <c r="D312" s="193"/>
      <c r="E312" s="195"/>
      <c r="F312" s="195"/>
      <c r="G312" s="195"/>
      <c r="H312" s="195"/>
      <c r="I312" s="195"/>
      <c r="J312" s="195"/>
      <c r="K312" s="195"/>
      <c r="L312" s="195"/>
    </row>
    <row r="313" x14ac:dyDescent="0.3">
      <c r="A313" s="115"/>
      <c r="B313" s="192"/>
      <c r="C313" s="193"/>
      <c r="D313" s="193"/>
      <c r="E313" s="195"/>
      <c r="F313" s="195"/>
      <c r="G313" s="195"/>
      <c r="H313" s="195"/>
      <c r="I313" s="195"/>
      <c r="J313" s="195"/>
      <c r="K313" s="195"/>
      <c r="L313" s="195"/>
    </row>
    <row r="314" x14ac:dyDescent="0.3">
      <c r="A314" s="115"/>
      <c r="B314" s="192"/>
      <c r="C314" s="193"/>
      <c r="D314" s="193"/>
      <c r="E314" s="195"/>
      <c r="F314" s="195"/>
      <c r="G314" s="195"/>
      <c r="H314" s="195"/>
      <c r="I314" s="195"/>
      <c r="J314" s="195"/>
      <c r="K314" s="195"/>
      <c r="L314" s="195"/>
    </row>
    <row r="315" x14ac:dyDescent="0.3">
      <c r="A315" s="115"/>
      <c r="B315" s="192"/>
      <c r="C315" s="193"/>
      <c r="D315" s="193"/>
      <c r="E315" s="195"/>
      <c r="F315" s="195"/>
      <c r="G315" s="195"/>
      <c r="H315" s="195"/>
      <c r="I315" s="195"/>
      <c r="J315" s="195"/>
      <c r="K315" s="195"/>
      <c r="L315" s="195"/>
    </row>
    <row r="316" x14ac:dyDescent="0.3">
      <c r="A316" s="115"/>
      <c r="B316" s="192"/>
      <c r="C316" s="193"/>
      <c r="D316" s="193"/>
      <c r="E316" s="195"/>
      <c r="F316" s="195"/>
      <c r="G316" s="195"/>
      <c r="H316" s="195"/>
      <c r="I316" s="195"/>
      <c r="J316" s="195"/>
      <c r="K316" s="195"/>
      <c r="L316" s="195"/>
    </row>
    <row r="317" x14ac:dyDescent="0.3">
      <c r="A317" s="115"/>
      <c r="B317" s="192"/>
      <c r="C317" s="193"/>
      <c r="D317" s="193"/>
      <c r="E317" s="195"/>
      <c r="F317" s="195"/>
      <c r="G317" s="195"/>
      <c r="H317" s="195"/>
      <c r="I317" s="195"/>
      <c r="J317" s="195"/>
      <c r="K317" s="195"/>
      <c r="L317" s="195"/>
    </row>
    <row r="318" x14ac:dyDescent="0.3">
      <c r="A318" s="115"/>
      <c r="B318" s="192"/>
      <c r="C318" s="193"/>
      <c r="D318" s="193"/>
      <c r="E318" s="195"/>
      <c r="F318" s="195"/>
      <c r="G318" s="195"/>
      <c r="H318" s="195"/>
      <c r="I318" s="195"/>
      <c r="J318" s="195"/>
      <c r="K318" s="195"/>
      <c r="L318" s="195"/>
    </row>
    <row r="319" x14ac:dyDescent="0.3">
      <c r="A319" s="115"/>
      <c r="B319" s="192"/>
      <c r="C319" s="193"/>
      <c r="D319" s="193"/>
      <c r="E319" s="195"/>
      <c r="F319" s="195"/>
      <c r="G319" s="195"/>
      <c r="H319" s="195"/>
      <c r="I319" s="195"/>
      <c r="J319" s="195"/>
      <c r="K319" s="195"/>
      <c r="L319" s="195"/>
    </row>
    <row r="320" x14ac:dyDescent="0.3">
      <c r="A320" s="115"/>
      <c r="B320" s="192"/>
      <c r="C320" s="193"/>
      <c r="D320" s="193"/>
      <c r="E320" s="195"/>
      <c r="F320" s="195"/>
      <c r="G320" s="195"/>
      <c r="H320" s="195"/>
      <c r="I320" s="195"/>
      <c r="J320" s="195"/>
      <c r="K320" s="195"/>
      <c r="L320" s="195"/>
    </row>
    <row r="321" x14ac:dyDescent="0.3">
      <c r="A321" s="115"/>
      <c r="B321" s="192"/>
      <c r="C321" s="193"/>
      <c r="D321" s="193"/>
      <c r="E321" s="195"/>
      <c r="F321" s="195"/>
      <c r="G321" s="195"/>
      <c r="H321" s="195"/>
      <c r="I321" s="195"/>
      <c r="J321" s="195"/>
      <c r="K321" s="195"/>
      <c r="L321" s="195"/>
    </row>
    <row r="322" x14ac:dyDescent="0.3">
      <c r="A322" s="115"/>
      <c r="B322" s="192"/>
      <c r="C322" s="193"/>
      <c r="D322" s="193"/>
      <c r="E322" s="195"/>
      <c r="F322" s="195"/>
      <c r="G322" s="195"/>
      <c r="H322" s="195"/>
      <c r="I322" s="195"/>
      <c r="J322" s="195"/>
      <c r="K322" s="195"/>
      <c r="L322" s="195"/>
    </row>
    <row r="323" x14ac:dyDescent="0.3">
      <c r="A323" s="115"/>
      <c r="B323" s="192"/>
      <c r="C323" s="193"/>
      <c r="D323" s="193"/>
      <c r="E323" s="195"/>
      <c r="F323" s="195"/>
      <c r="G323" s="195"/>
      <c r="H323" s="195"/>
      <c r="I323" s="195"/>
      <c r="J323" s="195"/>
      <c r="K323" s="195"/>
      <c r="L323" s="195"/>
    </row>
    <row r="324" x14ac:dyDescent="0.3">
      <c r="A324" s="115"/>
      <c r="B324" s="192"/>
      <c r="C324" s="193"/>
      <c r="D324" s="193"/>
      <c r="E324" s="195"/>
      <c r="F324" s="195"/>
      <c r="G324" s="195"/>
      <c r="H324" s="195"/>
      <c r="I324" s="195"/>
      <c r="J324" s="195"/>
      <c r="K324" s="195"/>
      <c r="L324" s="195"/>
    </row>
    <row r="325" x14ac:dyDescent="0.3">
      <c r="A325" s="115"/>
      <c r="B325" s="192"/>
      <c r="C325" s="193"/>
      <c r="D325" s="193"/>
      <c r="E325" s="195"/>
      <c r="F325" s="195"/>
      <c r="G325" s="195"/>
      <c r="H325" s="195"/>
      <c r="I325" s="195"/>
      <c r="J325" s="195"/>
      <c r="K325" s="195"/>
      <c r="L325" s="195"/>
    </row>
    <row r="326" x14ac:dyDescent="0.3">
      <c r="A326" s="115"/>
      <c r="B326" s="192"/>
      <c r="C326" s="193"/>
      <c r="D326" s="193"/>
      <c r="E326" s="195"/>
      <c r="F326" s="195"/>
      <c r="G326" s="195"/>
      <c r="H326" s="195"/>
      <c r="I326" s="195"/>
      <c r="J326" s="195"/>
      <c r="K326" s="195"/>
      <c r="L326" s="195"/>
    </row>
    <row r="327" x14ac:dyDescent="0.3">
      <c r="A327" s="115"/>
      <c r="B327" s="192"/>
      <c r="C327" s="193"/>
      <c r="D327" s="193"/>
      <c r="E327" s="195"/>
      <c r="F327" s="195"/>
      <c r="G327" s="195"/>
      <c r="H327" s="195"/>
      <c r="I327" s="195"/>
      <c r="J327" s="195"/>
      <c r="K327" s="195"/>
      <c r="L327" s="195"/>
    </row>
    <row r="328" x14ac:dyDescent="0.3">
      <c r="A328" s="115"/>
      <c r="B328" s="192"/>
      <c r="C328" s="193"/>
      <c r="D328" s="193"/>
      <c r="E328" s="195"/>
      <c r="F328" s="195"/>
      <c r="G328" s="195"/>
      <c r="H328" s="195"/>
      <c r="I328" s="195"/>
      <c r="J328" s="195"/>
      <c r="K328" s="195"/>
      <c r="L328" s="195"/>
    </row>
    <row r="329" x14ac:dyDescent="0.3">
      <c r="A329" s="115"/>
      <c r="B329" s="192"/>
      <c r="C329" s="193"/>
      <c r="D329" s="193"/>
      <c r="E329" s="195"/>
      <c r="F329" s="195"/>
      <c r="G329" s="195"/>
      <c r="H329" s="195"/>
      <c r="I329" s="195"/>
      <c r="J329" s="195"/>
      <c r="K329" s="195"/>
      <c r="L329" s="195"/>
    </row>
    <row r="330" x14ac:dyDescent="0.3">
      <c r="A330" s="115"/>
      <c r="B330" s="192"/>
      <c r="C330" s="193"/>
      <c r="D330" s="193"/>
      <c r="E330" s="195"/>
      <c r="F330" s="195"/>
      <c r="G330" s="195"/>
      <c r="H330" s="195"/>
      <c r="I330" s="195"/>
      <c r="J330" s="195"/>
      <c r="K330" s="195"/>
      <c r="L330" s="195"/>
    </row>
    <row r="331" x14ac:dyDescent="0.3">
      <c r="A331" s="115"/>
      <c r="B331" s="192"/>
      <c r="C331" s="193"/>
      <c r="D331" s="193"/>
      <c r="E331" s="195"/>
      <c r="F331" s="195"/>
      <c r="G331" s="195"/>
      <c r="H331" s="195"/>
      <c r="I331" s="195"/>
      <c r="J331" s="195"/>
      <c r="K331" s="195"/>
      <c r="L331" s="195"/>
    </row>
    <row r="332" x14ac:dyDescent="0.3">
      <c r="A332" s="115"/>
      <c r="B332" s="192"/>
      <c r="C332" s="193"/>
      <c r="D332" s="193"/>
      <c r="E332" s="195"/>
      <c r="F332" s="195"/>
      <c r="G332" s="195"/>
      <c r="H332" s="195"/>
      <c r="I332" s="195"/>
      <c r="J332" s="195"/>
      <c r="K332" s="195"/>
      <c r="L332" s="195"/>
    </row>
    <row r="333" x14ac:dyDescent="0.3">
      <c r="A333" s="115"/>
      <c r="B333" s="192"/>
      <c r="C333" s="193"/>
      <c r="D333" s="193"/>
      <c r="E333" s="195"/>
      <c r="F333" s="195"/>
      <c r="G333" s="195"/>
      <c r="H333" s="195"/>
      <c r="I333" s="195"/>
      <c r="J333" s="195"/>
      <c r="K333" s="195"/>
      <c r="L333" s="195"/>
    </row>
    <row r="334" x14ac:dyDescent="0.3">
      <c r="A334" s="115"/>
      <c r="B334" s="192"/>
      <c r="C334" s="193"/>
      <c r="D334" s="193"/>
      <c r="E334" s="195"/>
      <c r="F334" s="195"/>
      <c r="G334" s="195"/>
      <c r="H334" s="195"/>
      <c r="I334" s="195"/>
      <c r="J334" s="195"/>
      <c r="K334" s="195"/>
      <c r="L334" s="195"/>
    </row>
    <row r="335" x14ac:dyDescent="0.3">
      <c r="A335" s="115"/>
      <c r="B335" s="192"/>
      <c r="C335" s="193"/>
      <c r="D335" s="193"/>
      <c r="E335" s="195"/>
      <c r="F335" s="195"/>
      <c r="G335" s="195"/>
      <c r="H335" s="195"/>
      <c r="I335" s="195"/>
      <c r="J335" s="195"/>
      <c r="K335" s="195"/>
      <c r="L335" s="195"/>
    </row>
    <row r="336" x14ac:dyDescent="0.3">
      <c r="A336" s="115"/>
      <c r="B336" s="192"/>
      <c r="C336" s="193"/>
      <c r="D336" s="193"/>
      <c r="E336" s="195"/>
      <c r="F336" s="195"/>
      <c r="G336" s="195"/>
      <c r="H336" s="195"/>
      <c r="I336" s="195"/>
      <c r="J336" s="195"/>
      <c r="K336" s="195"/>
      <c r="L336" s="195"/>
    </row>
    <row r="337" x14ac:dyDescent="0.3">
      <c r="A337" s="115"/>
      <c r="B337" s="192"/>
      <c r="C337" s="193"/>
      <c r="D337" s="193"/>
      <c r="E337" s="195"/>
      <c r="F337" s="195"/>
      <c r="G337" s="195"/>
      <c r="H337" s="195"/>
      <c r="I337" s="195"/>
      <c r="J337" s="195"/>
      <c r="K337" s="195"/>
      <c r="L337" s="195"/>
    </row>
    <row r="338" x14ac:dyDescent="0.3">
      <c r="A338" s="115"/>
      <c r="B338" s="192"/>
      <c r="C338" s="193"/>
      <c r="D338" s="193"/>
      <c r="E338" s="195"/>
      <c r="F338" s="195"/>
      <c r="G338" s="195"/>
      <c r="H338" s="195"/>
      <c r="I338" s="195"/>
      <c r="J338" s="195"/>
      <c r="K338" s="195"/>
      <c r="L338" s="195"/>
    </row>
    <row r="339" x14ac:dyDescent="0.3">
      <c r="A339" s="115"/>
      <c r="B339" s="192"/>
      <c r="C339" s="193"/>
      <c r="D339" s="193"/>
      <c r="E339" s="195"/>
      <c r="F339" s="195"/>
      <c r="G339" s="195"/>
      <c r="H339" s="195"/>
      <c r="I339" s="195"/>
      <c r="J339" s="195"/>
      <c r="K339" s="195"/>
      <c r="L339" s="195"/>
    </row>
    <row r="340" x14ac:dyDescent="0.3">
      <c r="A340" s="115"/>
      <c r="B340" s="192"/>
      <c r="C340" s="193"/>
      <c r="D340" s="193"/>
      <c r="E340" s="195"/>
      <c r="F340" s="195"/>
      <c r="G340" s="195"/>
      <c r="H340" s="195"/>
      <c r="I340" s="195"/>
      <c r="J340" s="195"/>
      <c r="K340" s="195"/>
      <c r="L340" s="195"/>
    </row>
    <row r="341" x14ac:dyDescent="0.3">
      <c r="A341" s="115"/>
      <c r="B341" s="192"/>
      <c r="C341" s="193"/>
      <c r="D341" s="193"/>
      <c r="E341" s="195"/>
      <c r="F341" s="195"/>
      <c r="G341" s="195"/>
      <c r="H341" s="195"/>
      <c r="I341" s="195"/>
      <c r="J341" s="195"/>
      <c r="K341" s="195"/>
      <c r="L341" s="195"/>
    </row>
    <row r="342" x14ac:dyDescent="0.3">
      <c r="A342" s="115"/>
      <c r="B342" s="192"/>
      <c r="C342" s="193"/>
      <c r="D342" s="193"/>
      <c r="E342" s="195"/>
      <c r="F342" s="195"/>
      <c r="G342" s="195"/>
      <c r="H342" s="195"/>
      <c r="I342" s="195"/>
      <c r="J342" s="195"/>
      <c r="K342" s="195"/>
      <c r="L342" s="195"/>
    </row>
    <row r="343" x14ac:dyDescent="0.3">
      <c r="A343" s="115"/>
      <c r="B343" s="192"/>
      <c r="C343" s="193"/>
      <c r="D343" s="193"/>
      <c r="E343" s="195"/>
      <c r="F343" s="195"/>
      <c r="G343" s="195"/>
      <c r="H343" s="195"/>
      <c r="I343" s="195"/>
      <c r="J343" s="195"/>
      <c r="K343" s="195"/>
      <c r="L343" s="195"/>
    </row>
    <row r="344" x14ac:dyDescent="0.3">
      <c r="A344" s="115"/>
      <c r="B344" s="192"/>
      <c r="C344" s="193"/>
      <c r="D344" s="193"/>
      <c r="E344" s="195"/>
      <c r="F344" s="195"/>
      <c r="G344" s="195"/>
      <c r="H344" s="195"/>
      <c r="I344" s="195"/>
      <c r="J344" s="195"/>
      <c r="K344" s="195"/>
      <c r="L344" s="195"/>
    </row>
    <row r="345" x14ac:dyDescent="0.3">
      <c r="A345" s="115"/>
      <c r="B345" s="192"/>
      <c r="C345" s="193"/>
      <c r="D345" s="193"/>
      <c r="E345" s="195"/>
      <c r="F345" s="195"/>
      <c r="G345" s="195"/>
      <c r="H345" s="195"/>
      <c r="I345" s="195"/>
      <c r="J345" s="195"/>
      <c r="K345" s="195"/>
      <c r="L345" s="195"/>
    </row>
    <row r="346" x14ac:dyDescent="0.3">
      <c r="A346" s="115"/>
      <c r="B346" s="192"/>
      <c r="C346" s="193"/>
      <c r="D346" s="193"/>
      <c r="E346" s="195"/>
      <c r="F346" s="195"/>
      <c r="G346" s="195"/>
      <c r="H346" s="195"/>
      <c r="I346" s="195"/>
      <c r="J346" s="195"/>
      <c r="K346" s="195"/>
      <c r="L346" s="195"/>
    </row>
    <row r="347" x14ac:dyDescent="0.3">
      <c r="A347" s="115"/>
      <c r="B347" s="192"/>
      <c r="C347" s="193"/>
      <c r="D347" s="193"/>
      <c r="E347" s="195"/>
      <c r="F347" s="195"/>
      <c r="G347" s="195"/>
      <c r="H347" s="195"/>
      <c r="I347" s="195"/>
      <c r="J347" s="195"/>
      <c r="K347" s="195"/>
      <c r="L347" s="195"/>
    </row>
    <row r="348" x14ac:dyDescent="0.3">
      <c r="A348" s="115"/>
      <c r="B348" s="192"/>
      <c r="C348" s="193"/>
      <c r="D348" s="193"/>
      <c r="E348" s="195"/>
      <c r="F348" s="195"/>
      <c r="G348" s="195"/>
      <c r="H348" s="195"/>
      <c r="I348" s="195"/>
      <c r="J348" s="195"/>
      <c r="K348" s="195"/>
      <c r="L348" s="195"/>
    </row>
    <row r="349" x14ac:dyDescent="0.3">
      <c r="A349" s="115"/>
      <c r="B349" s="192"/>
      <c r="C349" s="193"/>
      <c r="D349" s="193"/>
      <c r="E349" s="195"/>
      <c r="F349" s="195"/>
      <c r="G349" s="195"/>
      <c r="H349" s="195"/>
      <c r="I349" s="195"/>
      <c r="J349" s="195"/>
      <c r="K349" s="195"/>
      <c r="L349" s="195"/>
    </row>
    <row r="350" x14ac:dyDescent="0.3">
      <c r="A350" s="115"/>
      <c r="B350" s="192"/>
      <c r="C350" s="193"/>
      <c r="D350" s="193"/>
      <c r="E350" s="195"/>
      <c r="F350" s="195"/>
      <c r="G350" s="195"/>
      <c r="H350" s="195"/>
      <c r="I350" s="195"/>
      <c r="J350" s="195"/>
      <c r="K350" s="195"/>
      <c r="L350" s="195"/>
    </row>
    <row r="351" x14ac:dyDescent="0.3">
      <c r="A351" s="115"/>
      <c r="B351" s="192"/>
      <c r="C351" s="193"/>
      <c r="D351" s="193"/>
      <c r="E351" s="195"/>
      <c r="F351" s="195"/>
      <c r="G351" s="195"/>
      <c r="H351" s="195"/>
      <c r="I351" s="195"/>
      <c r="J351" s="195"/>
      <c r="K351" s="195"/>
      <c r="L351" s="195"/>
    </row>
    <row r="352" x14ac:dyDescent="0.3">
      <c r="A352" s="115"/>
      <c r="B352" s="192"/>
      <c r="C352" s="193"/>
      <c r="D352" s="193"/>
      <c r="E352" s="195"/>
      <c r="F352" s="195"/>
      <c r="G352" s="195"/>
      <c r="H352" s="195"/>
      <c r="I352" s="195"/>
      <c r="J352" s="195"/>
      <c r="K352" s="195"/>
      <c r="L352" s="195"/>
    </row>
    <row r="353" x14ac:dyDescent="0.3">
      <c r="A353" s="115"/>
      <c r="B353" s="192"/>
      <c r="C353" s="193"/>
      <c r="D353" s="193"/>
      <c r="E353" s="195"/>
      <c r="F353" s="195"/>
      <c r="G353" s="195"/>
      <c r="H353" s="195"/>
      <c r="I353" s="195"/>
      <c r="J353" s="195"/>
      <c r="K353" s="195"/>
      <c r="L353" s="195"/>
    </row>
    <row r="354" x14ac:dyDescent="0.3">
      <c r="A354" s="115"/>
      <c r="B354" s="192"/>
      <c r="C354" s="193"/>
      <c r="D354" s="193"/>
      <c r="E354" s="195"/>
      <c r="F354" s="195"/>
      <c r="G354" s="195"/>
      <c r="H354" s="195"/>
      <c r="I354" s="195"/>
      <c r="J354" s="195"/>
      <c r="K354" s="195"/>
      <c r="L354" s="195"/>
    </row>
    <row r="355" x14ac:dyDescent="0.3">
      <c r="A355" s="115"/>
      <c r="B355" s="192"/>
      <c r="C355" s="193"/>
      <c r="D355" s="193"/>
      <c r="E355" s="195"/>
      <c r="F355" s="195"/>
      <c r="G355" s="195"/>
      <c r="H355" s="195"/>
      <c r="I355" s="195"/>
      <c r="J355" s="195"/>
      <c r="K355" s="195"/>
      <c r="L355" s="195"/>
    </row>
    <row r="356" x14ac:dyDescent="0.3">
      <c r="A356" s="115"/>
      <c r="B356" s="192"/>
      <c r="C356" s="193"/>
      <c r="D356" s="193"/>
      <c r="E356" s="195"/>
      <c r="F356" s="195"/>
      <c r="G356" s="195"/>
      <c r="H356" s="195"/>
      <c r="I356" s="195"/>
      <c r="J356" s="195"/>
      <c r="K356" s="195"/>
      <c r="L356" s="195"/>
    </row>
    <row r="357" x14ac:dyDescent="0.3">
      <c r="A357" s="115"/>
      <c r="B357" s="192"/>
      <c r="C357" s="193"/>
      <c r="D357" s="193"/>
      <c r="E357" s="195"/>
      <c r="F357" s="195"/>
      <c r="G357" s="195"/>
      <c r="H357" s="195"/>
      <c r="I357" s="195"/>
      <c r="J357" s="195"/>
      <c r="K357" s="195"/>
      <c r="L357" s="195"/>
    </row>
    <row r="358" x14ac:dyDescent="0.3">
      <c r="A358" s="115"/>
      <c r="B358" s="192"/>
      <c r="C358" s="193"/>
      <c r="D358" s="193"/>
      <c r="E358" s="195"/>
      <c r="F358" s="195"/>
      <c r="G358" s="195"/>
      <c r="H358" s="195"/>
      <c r="I358" s="195"/>
      <c r="J358" s="195"/>
      <c r="K358" s="195"/>
      <c r="L358" s="195"/>
    </row>
    <row r="359" x14ac:dyDescent="0.3">
      <c r="A359" s="115"/>
      <c r="B359" s="192"/>
      <c r="C359" s="193"/>
      <c r="D359" s="193"/>
      <c r="E359" s="195"/>
      <c r="F359" s="195"/>
      <c r="G359" s="195"/>
      <c r="H359" s="195"/>
      <c r="I359" s="195"/>
      <c r="J359" s="195"/>
      <c r="K359" s="195"/>
      <c r="L359" s="195"/>
    </row>
    <row r="360" x14ac:dyDescent="0.3">
      <c r="A360" s="115"/>
      <c r="B360" s="192"/>
      <c r="C360" s="193"/>
      <c r="D360" s="193"/>
      <c r="E360" s="195"/>
      <c r="F360" s="195"/>
      <c r="G360" s="195"/>
      <c r="H360" s="195"/>
      <c r="I360" s="195"/>
      <c r="J360" s="195"/>
      <c r="K360" s="195"/>
      <c r="L360" s="195"/>
    </row>
    <row r="361" x14ac:dyDescent="0.3">
      <c r="A361" s="115"/>
      <c r="B361" s="192"/>
      <c r="C361" s="193"/>
      <c r="D361" s="193"/>
      <c r="E361" s="195"/>
      <c r="F361" s="195"/>
      <c r="G361" s="195"/>
      <c r="H361" s="195"/>
      <c r="I361" s="195"/>
      <c r="J361" s="195"/>
      <c r="K361" s="195"/>
      <c r="L361" s="195"/>
    </row>
    <row r="362" x14ac:dyDescent="0.3">
      <c r="A362" s="115"/>
      <c r="B362" s="192"/>
      <c r="C362" s="193"/>
      <c r="D362" s="193"/>
      <c r="E362" s="195"/>
      <c r="F362" s="195"/>
      <c r="G362" s="195"/>
      <c r="H362" s="195"/>
      <c r="I362" s="195"/>
      <c r="J362" s="195"/>
      <c r="K362" s="195"/>
      <c r="L362" s="195"/>
    </row>
    <row r="363" x14ac:dyDescent="0.3">
      <c r="A363" s="115"/>
      <c r="B363" s="192"/>
      <c r="C363" s="193"/>
      <c r="D363" s="193"/>
      <c r="E363" s="195"/>
      <c r="F363" s="195"/>
      <c r="G363" s="195"/>
      <c r="H363" s="195"/>
      <c r="I363" s="195"/>
      <c r="J363" s="195"/>
      <c r="K363" s="195"/>
      <c r="L363" s="195"/>
    </row>
    <row r="364" x14ac:dyDescent="0.3">
      <c r="A364" s="115"/>
      <c r="B364" s="192"/>
      <c r="C364" s="193"/>
      <c r="D364" s="193"/>
      <c r="E364" s="195"/>
      <c r="F364" s="195"/>
      <c r="G364" s="195"/>
      <c r="H364" s="195"/>
      <c r="I364" s="195"/>
      <c r="J364" s="195"/>
      <c r="K364" s="195"/>
      <c r="L364" s="195"/>
    </row>
    <row r="365" x14ac:dyDescent="0.3">
      <c r="A365" s="115"/>
      <c r="B365" s="192"/>
      <c r="C365" s="193"/>
      <c r="D365" s="193"/>
      <c r="E365" s="195"/>
      <c r="F365" s="195"/>
      <c r="G365" s="195"/>
      <c r="H365" s="195"/>
      <c r="I365" s="195"/>
      <c r="J365" s="195"/>
      <c r="K365" s="195"/>
      <c r="L365" s="195"/>
    </row>
    <row r="366" ht="15.6" x14ac:dyDescent="0.3">
      <c r="A366" s="105"/>
    </row>
    <row r="367" ht="15.6" x14ac:dyDescent="0.3">
      <c r="A367" s="105"/>
    </row>
    <row r="368" ht="15.6" x14ac:dyDescent="0.3">
      <c r="A368" s="105"/>
    </row>
    <row r="369" ht="15.6" x14ac:dyDescent="0.3">
      <c r="A369" s="105"/>
    </row>
    <row r="370" ht="15.6" x14ac:dyDescent="0.3">
      <c r="A370" s="105"/>
    </row>
    <row r="371" ht="15.6" x14ac:dyDescent="0.3">
      <c r="A371" s="105"/>
    </row>
    <row r="372" ht="15.6" x14ac:dyDescent="0.3">
      <c r="A372" s="105"/>
    </row>
    <row r="373" ht="15.6" x14ac:dyDescent="0.3">
      <c r="A373" s="105"/>
    </row>
    <row r="374" ht="15.6" x14ac:dyDescent="0.3">
      <c r="A374" s="105"/>
    </row>
    <row r="375" ht="15.6" x14ac:dyDescent="0.3">
      <c r="A375" s="105"/>
    </row>
    <row r="376" ht="15.6" x14ac:dyDescent="0.3">
      <c r="A376" s="105"/>
    </row>
    <row r="377" ht="15.6" x14ac:dyDescent="0.3">
      <c r="A377" s="105"/>
    </row>
    <row r="378" ht="15.6" x14ac:dyDescent="0.3">
      <c r="A378" s="105"/>
    </row>
    <row r="379" ht="15.6" x14ac:dyDescent="0.3">
      <c r="A379" s="105"/>
    </row>
    <row r="380" ht="15.6" x14ac:dyDescent="0.3">
      <c r="A380" s="105"/>
    </row>
    <row r="381" ht="15.6" x14ac:dyDescent="0.3">
      <c r="A381" s="105"/>
    </row>
  </sheetData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E4690-B373-4340-8BC3-E6A202C0865A}">
  <sheetPr codeName="Sheet38">
    <tabColor rgb="FFAB47BC"/>
  </sheetPr>
  <dimension ref="A1:A41"/>
  <sheetViews>
    <sheetView workbookViewId="0"/>
  </sheetViews>
  <sheetFormatPr defaultRowHeight="14.4" x14ac:dyDescent="0.3"/>
  <sheetData>
    <row r="1" s="14" customFormat="true" x14ac:dyDescent="0.3">
      <c r="A1" s="112" t="s">
        <v>226</v>
      </c>
    </row>
    <row r="2" s="14" customFormat="true" ht="23.4" x14ac:dyDescent="0.45">
      <c r="A2" s="188" t="s">
        <v>351</v>
      </c>
    </row>
    <row r="3" s="14" customFormat="true" x14ac:dyDescent="0.3"/>
    <row r="4" s="14" customFormat="true" x14ac:dyDescent="0.3">
      <c r="A4" s="89" t="s">
        <v>355</v>
      </c>
    </row>
    <row r="5" s="14" customFormat="true" x14ac:dyDescent="0.3">
      <c r="A5" s="187" t="s">
        <v>356</v>
      </c>
    </row>
    <row r="6" s="14" customFormat="true" x14ac:dyDescent="0.3">
      <c r="A6" s="22"/>
    </row>
    <row r="7" s="14" customFormat="true" x14ac:dyDescent="0.3">
      <c r="A7" s="89" t="s">
        <v>353</v>
      </c>
    </row>
    <row r="8" s="14" customFormat="true" x14ac:dyDescent="0.3">
      <c r="A8" s="186" t="s">
        <v>354</v>
      </c>
    </row>
    <row r="9" s="14" customFormat="true" x14ac:dyDescent="0.3">
      <c r="A9" s="112" t="s">
        <v>352</v>
      </c>
    </row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x14ac:dyDescent="0.3"/>
    <row r="29" s="14" customFormat="true" x14ac:dyDescent="0.3"/>
    <row r="30" s="14" customFormat="true" x14ac:dyDescent="0.3"/>
    <row r="31" s="14" customFormat="true" x14ac:dyDescent="0.3"/>
    <row r="32" s="14" customFormat="true" x14ac:dyDescent="0.3"/>
    <row r="33" s="14" customFormat="true" x14ac:dyDescent="0.3"/>
    <row r="34" s="14" customFormat="true" x14ac:dyDescent="0.3"/>
    <row r="35" s="14" customFormat="true" x14ac:dyDescent="0.3"/>
    <row r="36" s="14" customFormat="true" x14ac:dyDescent="0.3"/>
    <row r="37" s="14" customFormat="true" x14ac:dyDescent="0.3"/>
    <row r="38" s="14" customFormat="true" x14ac:dyDescent="0.3"/>
    <row r="39" s="14" customFormat="true" x14ac:dyDescent="0.3"/>
    <row r="40" s="14" customFormat="true" x14ac:dyDescent="0.3"/>
    <row r="41" s="14" customFormat="true" x14ac:dyDescent="0.3"/>
  </sheetData>
  <hyperlinks>
    <hyperlink ref="A9" r:id="rId1"/>
    <hyperlink ref="A5" r:id="rId2"/>
    <hyperlink ref="A1" location="ToC!A1" display="Back to ToC"/>
  </hyperlinks>
  <pageMargins left="0.7" right="0.7" top="0.75" bottom="0.75" header="0.3" footer="0.3"/>
  <drawing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126AB-3849-4DF0-B115-91940E5EDBD9}">
  <sheetPr codeName="Sheet39">
    <tabColor theme="0" tint="-0.24997711111789"/>
  </sheetPr>
  <dimension ref="A1:AT482"/>
  <sheetViews>
    <sheetView zoomScale="90" zoomScaleNormal="90" workbookViewId="0">
      <pane xSplit="3" ySplit="4" topLeftCell="D5" activePane="bottomRight" state="frozen"/>
      <selection activeCell="Y10" sqref="Y10:AA468"/>
      <selection pane="topRight" activeCell="Y10" sqref="Y10:AA468"/>
      <selection pane="bottomLeft" activeCell="Y10" sqref="Y10:AA468"/>
      <selection pane="bottomRight"/>
    </sheetView>
  </sheetViews>
  <sheetFormatPr defaultColWidth="9.109375" defaultRowHeight="14.4" x14ac:dyDescent="0.3"/>
  <cols>
    <col min="1" max="1" width="38.44140625" style="3" customWidth="true"/>
    <col min="2" max="2" width="14.44140625" style="3" customWidth="true"/>
    <col min="3" max="3" width="10.88671875" style="3" customWidth="true"/>
    <col min="4" max="4" width="13.5546875" style="41" customWidth="true"/>
    <col min="5" max="5" width="9.109375" style="41" customWidth="true"/>
    <col min="6" max="6" width="9.109375" style="42" customWidth="true"/>
    <col min="7" max="9" width="9.109375" style="43" customWidth="true"/>
    <col min="10" max="10" width="9.109375" style="44" customWidth="true"/>
    <col min="11" max="11" width="9.109375" style="42" customWidth="true"/>
    <col min="12" max="14" width="9.109375" style="43" customWidth="true"/>
    <col min="15" max="15" width="9.109375" style="44" customWidth="true"/>
    <col min="16" max="16" width="8.88671875" style="42" customWidth="true"/>
    <col min="17" max="19" width="9.109375" style="43" customWidth="true"/>
    <col min="20" max="22" width="9.109375" style="44" customWidth="true"/>
    <col min="23" max="23" width="1.88671875" style="44" customWidth="true"/>
    <col min="24" max="24" width="9.44140625" style="45" customWidth="true"/>
    <col min="25" max="25" width="9.44140625" style="43" customWidth="true"/>
    <col min="26" max="26" width="8.44140625" style="45" customWidth="true"/>
    <col min="27" max="29" width="9.109375" style="43" customWidth="true"/>
    <col min="30" max="41" width="9.109375" style="43"/>
    <col min="42" max="16384" width="9.109375" style="3"/>
  </cols>
  <sheetData>
    <row r="1" s="72" customFormat="true" x14ac:dyDescent="0.3">
      <c r="A1" s="112" t="s">
        <v>226</v>
      </c>
      <c r="D1" s="311"/>
      <c r="E1" s="311"/>
      <c r="F1" s="312"/>
      <c r="G1" s="313"/>
      <c r="H1" s="313"/>
      <c r="I1" s="313"/>
      <c r="J1" s="314"/>
      <c r="K1" s="312"/>
      <c r="L1" s="313"/>
      <c r="M1" s="313"/>
      <c r="N1" s="313"/>
      <c r="O1" s="314"/>
      <c r="P1" s="312"/>
      <c r="Q1" s="313"/>
      <c r="R1" s="313"/>
      <c r="S1" s="313"/>
      <c r="T1" s="314"/>
      <c r="U1" s="314"/>
      <c r="V1" s="314"/>
      <c r="W1" s="314"/>
      <c r="X1" s="70"/>
      <c r="Y1" s="313"/>
      <c r="Z1" s="70"/>
      <c r="AA1" s="313"/>
      <c r="AB1" s="313"/>
      <c r="AC1" s="313"/>
      <c r="AD1" s="313"/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</row>
    <row r="2" ht="14.1" customHeight="true" x14ac:dyDescent="0.25">
      <c r="A2" s="23" t="s">
        <v>127</v>
      </c>
      <c r="B2" s="334" t="s">
        <v>177</v>
      </c>
      <c r="C2" s="334" t="s">
        <v>49</v>
      </c>
      <c r="D2" s="337" t="s">
        <v>128</v>
      </c>
      <c r="E2" s="338" t="s">
        <v>129</v>
      </c>
      <c r="F2" s="331" t="s">
        <v>130</v>
      </c>
      <c r="G2" s="331"/>
      <c r="H2" s="331"/>
      <c r="I2" s="331"/>
      <c r="J2" s="331"/>
      <c r="K2" s="331" t="s">
        <v>131</v>
      </c>
      <c r="L2" s="331"/>
      <c r="M2" s="331"/>
      <c r="N2" s="331"/>
      <c r="O2" s="331"/>
      <c r="P2" s="331" t="s">
        <v>132</v>
      </c>
      <c r="Q2" s="331"/>
      <c r="R2" s="331"/>
      <c r="S2" s="331"/>
      <c r="T2" s="331"/>
      <c r="U2" s="24"/>
      <c r="V2" s="24"/>
      <c r="W2" s="24"/>
      <c r="X2" s="331" t="s">
        <v>130</v>
      </c>
      <c r="Y2" s="331"/>
      <c r="Z2" s="331"/>
      <c r="AA2" s="331"/>
      <c r="AB2" s="331"/>
      <c r="AC2" s="331"/>
      <c r="AD2" s="331" t="s">
        <v>131</v>
      </c>
      <c r="AE2" s="331"/>
      <c r="AF2" s="331"/>
      <c r="AG2" s="331"/>
      <c r="AH2" s="331"/>
      <c r="AI2" s="331"/>
      <c r="AJ2" s="331" t="s">
        <v>132</v>
      </c>
      <c r="AK2" s="331"/>
      <c r="AL2" s="331"/>
      <c r="AM2" s="331"/>
      <c r="AN2" s="331"/>
      <c r="AO2" s="331"/>
      <c r="AP2" s="2"/>
      <c r="AQ2" s="2"/>
      <c r="AR2" s="2"/>
      <c r="AS2" s="2"/>
      <c r="AT2" s="2"/>
    </row>
    <row r="3" ht="14.1" customHeight="true" x14ac:dyDescent="0.25">
      <c r="A3" s="332" t="s">
        <v>133</v>
      </c>
      <c r="B3" s="335"/>
      <c r="C3" s="335"/>
      <c r="D3" s="337"/>
      <c r="E3" s="338"/>
      <c r="F3" s="331"/>
      <c r="G3" s="331"/>
      <c r="H3" s="331"/>
      <c r="I3" s="331"/>
      <c r="J3" s="331"/>
      <c r="K3" s="331"/>
      <c r="L3" s="331"/>
      <c r="M3" s="331"/>
      <c r="N3" s="331"/>
      <c r="O3" s="331"/>
      <c r="P3" s="331"/>
      <c r="Q3" s="331"/>
      <c r="R3" s="331"/>
      <c r="S3" s="331"/>
      <c r="T3" s="331"/>
      <c r="U3" s="24"/>
      <c r="V3" s="24"/>
      <c r="W3" s="24"/>
      <c r="X3" s="333" t="s">
        <v>134</v>
      </c>
      <c r="Y3" s="333"/>
      <c r="Z3" s="333"/>
      <c r="AA3" s="333"/>
      <c r="AB3" s="333"/>
      <c r="AC3" s="333"/>
      <c r="AD3" s="333" t="s">
        <v>134</v>
      </c>
      <c r="AE3" s="331"/>
      <c r="AF3" s="331"/>
      <c r="AG3" s="331"/>
      <c r="AH3" s="331"/>
      <c r="AI3" s="331"/>
      <c r="AJ3" s="333" t="s">
        <v>134</v>
      </c>
      <c r="AK3" s="331"/>
      <c r="AL3" s="331"/>
      <c r="AM3" s="331"/>
      <c r="AN3" s="331"/>
      <c r="AO3" s="331"/>
      <c r="AP3" s="2"/>
      <c r="AQ3" s="2"/>
      <c r="AR3" s="2"/>
      <c r="AS3" s="2"/>
      <c r="AT3" s="2"/>
    </row>
    <row r="4" ht="99.75" customHeight="true" x14ac:dyDescent="0.25">
      <c r="A4" s="332"/>
      <c r="B4" s="336"/>
      <c r="C4" s="336"/>
      <c r="D4" s="337"/>
      <c r="E4" s="338"/>
      <c r="F4" s="25" t="s">
        <v>45</v>
      </c>
      <c r="G4" s="26" t="s">
        <v>135</v>
      </c>
      <c r="H4" s="27" t="s">
        <v>121</v>
      </c>
      <c r="I4" s="28" t="s">
        <v>122</v>
      </c>
      <c r="J4" s="29" t="s">
        <v>136</v>
      </c>
      <c r="K4" s="25" t="s">
        <v>45</v>
      </c>
      <c r="L4" s="30" t="s">
        <v>135</v>
      </c>
      <c r="M4" s="27" t="s">
        <v>121</v>
      </c>
      <c r="N4" s="28" t="s">
        <v>122</v>
      </c>
      <c r="O4" s="29" t="s">
        <v>136</v>
      </c>
      <c r="P4" s="25" t="s">
        <v>45</v>
      </c>
      <c r="Q4" s="30" t="s">
        <v>135</v>
      </c>
      <c r="R4" s="27" t="s">
        <v>121</v>
      </c>
      <c r="S4" s="28" t="s">
        <v>122</v>
      </c>
      <c r="T4" s="29" t="s">
        <v>136</v>
      </c>
      <c r="U4" s="24"/>
      <c r="V4" s="24"/>
      <c r="W4" s="24"/>
      <c r="X4" s="31" t="s">
        <v>0</v>
      </c>
      <c r="Y4" s="32" t="s">
        <v>137</v>
      </c>
      <c r="Z4" s="32" t="s">
        <v>138</v>
      </c>
      <c r="AA4" s="32" t="s">
        <v>139</v>
      </c>
      <c r="AB4" s="33" t="s">
        <v>140</v>
      </c>
      <c r="AC4" s="33" t="s">
        <v>141</v>
      </c>
      <c r="AD4" s="31" t="s">
        <v>0</v>
      </c>
      <c r="AE4" s="32" t="s">
        <v>137</v>
      </c>
      <c r="AF4" s="32" t="s">
        <v>138</v>
      </c>
      <c r="AG4" s="32" t="s">
        <v>139</v>
      </c>
      <c r="AH4" s="33" t="s">
        <v>140</v>
      </c>
      <c r="AI4" s="33" t="s">
        <v>141</v>
      </c>
      <c r="AJ4" s="31" t="s">
        <v>0</v>
      </c>
      <c r="AK4" s="32" t="s">
        <v>137</v>
      </c>
      <c r="AL4" s="32" t="s">
        <v>138</v>
      </c>
      <c r="AM4" s="32" t="s">
        <v>139</v>
      </c>
      <c r="AN4" s="33" t="s">
        <v>140</v>
      </c>
      <c r="AO4" s="33" t="s">
        <v>141</v>
      </c>
    </row>
    <row r="5" ht="13.8" x14ac:dyDescent="0.25">
      <c r="A5" s="34" t="str">
        <f>IF(ISBLANK(wat_table_data!A2), "", wat_table_data!A2)</f>
        <v/>
      </c>
      <c r="B5" s="34" t="str">
        <f>IF(ISBLANK(wat_table_data!B2), "", wat_table_data!B2)</f>
        <v/>
      </c>
      <c r="C5" s="34" t="str">
        <f>IF(ISBLANK(wat_table_data!C2), "", wat_table_data!C2)</f>
        <v/>
      </c>
      <c r="D5" s="35" t="str">
        <f>IF(ISNUMBER(wat_table_data!D2), wat_table_data!D2, "-")</f>
        <v>-</v>
      </c>
      <c r="E5" s="36" t="str">
        <f>IF(ISNUMBER(wat_table_data!E2), wat_table_data!E2, "-")</f>
        <v>-</v>
      </c>
      <c r="F5" s="37" t="str">
        <f>IF(ISNUMBER(wat_table_data!F2), IF(wat_table_data!F2=-999,"NA",IF(wat_table_data!F2&gt;99, "&gt;99", IF(wat_table_data!F2&lt;1, "&lt;1",wat_table_data!F2 ))), "-")</f>
        <v>-</v>
      </c>
      <c r="G5" s="38" t="str">
        <f>IF(ISNUMBER(wat_table_data!G2), IF(wat_table_data!G2=-999,"NA",IF(wat_table_data!G2&gt;99, "&gt;99", IF(wat_table_data!G2&lt;1, "&lt;1",wat_table_data!G2 ))), "-")</f>
        <v>-</v>
      </c>
      <c r="H5" s="38" t="str">
        <f>IF(ISNUMBER(wat_table_data!H2), IF(wat_table_data!H2=-999,"NA",IF(wat_table_data!H2&gt;99, "&gt;99", IF(wat_table_data!H2&lt;1, "&lt;1",wat_table_data!H2 ))), "-")</f>
        <v>-</v>
      </c>
      <c r="I5" s="38" t="str">
        <f>IF(ISNUMBER(wat_table_data!I2), IF(wat_table_data!I2=-999,"NA",IF(wat_table_data!I2&gt;99, "&gt;99", IF(wat_table_data!I2&lt;1, "&lt;1",wat_table_data!I2 ))), "-")</f>
        <v>-</v>
      </c>
      <c r="J5" s="24" t="str">
        <f>IF(ISNUMBER(wat_table_data!J2), IF(wat_table_data!J2=-999,"NA",wat_table_data!J2), "-")</f>
        <v>-</v>
      </c>
      <c r="K5" s="37" t="str">
        <f>IF(ISNUMBER(wat_table_data!K2), IF(wat_table_data!K2=-999,"NA",IF(wat_table_data!K2&gt;99, "&gt;99", IF(wat_table_data!K2&lt;1, "&lt;1",wat_table_data!K2 ))), "-")</f>
        <v>-</v>
      </c>
      <c r="L5" s="38" t="str">
        <f>IF(ISNUMBER(wat_table_data!L2), IF(wat_table_data!L2=-999,"NA",IF(wat_table_data!L2&gt;99, "&gt;99", IF(wat_table_data!L2&lt;1, "&lt;1",wat_table_data!L2 ))), "-")</f>
        <v>-</v>
      </c>
      <c r="M5" s="38" t="str">
        <f>IF(ISNUMBER(wat_table_data!M2), IF(wat_table_data!M2=-999,"NA",IF(wat_table_data!M2&gt;99, "&gt;99", IF(wat_table_data!M2&lt;1, "&lt;1",wat_table_data!M2 ))), "-")</f>
        <v>-</v>
      </c>
      <c r="N5" s="38" t="str">
        <f>IF(ISNUMBER(wat_table_data!N2), IF(wat_table_data!N2=-999,"NA",IF(wat_table_data!N2&gt;99, "&gt;99", IF(wat_table_data!N2&lt;1, "&lt;1",wat_table_data!N2 ))), "-")</f>
        <v>-</v>
      </c>
      <c r="O5" s="24" t="str">
        <f>IF(ISNUMBER(wat_table_data!O2), IF(wat_table_data!O2=-999,"NA",wat_table_data!O2), "-")</f>
        <v>-</v>
      </c>
      <c r="P5" s="37" t="str">
        <f>IF(ISNUMBER(wat_table_data!P2), IF(wat_table_data!P2=-999,"NA",IF(wat_table_data!P2&gt;99, "&gt;99", IF(wat_table_data!P2&lt;1, "&lt;1",wat_table_data!P2 ))), "-")</f>
        <v>-</v>
      </c>
      <c r="Q5" s="38" t="str">
        <f>IF(ISNUMBER(wat_table_data!Q2), IF(wat_table_data!Q2=-999,"NA",IF(wat_table_data!Q2&gt;99, "&gt;99", IF(wat_table_data!Q2&lt;1, "&lt;1",wat_table_data!Q2 ))), "-")</f>
        <v>-</v>
      </c>
      <c r="R5" s="38" t="str">
        <f>IF(ISNUMBER(wat_table_data!R2), IF(wat_table_data!R2=-999,"NA",IF(wat_table_data!R2&gt;99, "&gt;99", IF(wat_table_data!R2&lt;1, "&lt;1",wat_table_data!R2 ))), "-")</f>
        <v>-</v>
      </c>
      <c r="S5" s="38" t="str">
        <f>IF(ISNUMBER(wat_table_data!S2), IF(wat_table_data!S2=-999,"NA",IF(wat_table_data!S2&gt;99, "&gt;99", IF(wat_table_data!S2&lt;1, "&lt;1",wat_table_data!S2 ))), "-")</f>
        <v>-</v>
      </c>
      <c r="T5" s="24" t="str">
        <f>IF(ISNUMBER(wat_table_data!T2), IF(wat_table_data!T2=-999,"NA",wat_table_data!T2), "-")</f>
        <v>-</v>
      </c>
      <c r="U5" s="24"/>
      <c r="V5" s="24"/>
      <c r="W5" s="24"/>
      <c r="X5" s="39" t="str">
        <f>IF(ISNUMBER(wat_table_data!W2), IF(wat_table_data!W2=-999,"NA",IF(wat_table_data!W2&gt;99, "&gt;99", IF(wat_table_data!W2&lt;1, "&lt;1",wat_table_data!W2 ))), "-")</f>
        <v>-</v>
      </c>
      <c r="Y5" s="40" t="str">
        <f>IF(ISNUMBER(wat_table_data!X2), IF(wat_table_data!X2=-999,"NA",IF(wat_table_data!X2&gt;99, "&gt;99", IF(wat_table_data!X2&lt;1, "&lt;1",wat_table_data!X2 ))), "-")</f>
        <v>-</v>
      </c>
      <c r="Z5" s="40" t="str">
        <f>IF(ISNUMBER(wat_table_data!Y2), IF(wat_table_data!Y2=-999,"NA",IF(wat_table_data!Y2&gt;99, "&gt;99", IF(wat_table_data!Y2&lt;1, "&lt;1",wat_table_data!Y2 ))), "-")</f>
        <v>-</v>
      </c>
      <c r="AA5" s="40" t="str">
        <f>IF(ISNUMBER(wat_table_data!Z2), IF(wat_table_data!Z2=-999,"NA",IF(wat_table_data!Z2&gt;99, "&gt;99", IF(wat_table_data!Z2&lt;1, "&lt;1",wat_table_data!Z2 ))), "-")</f>
        <v>-</v>
      </c>
      <c r="AB5" s="38" t="str">
        <f>IF(ISNUMBER(wat_table_data!AA2), IF(wat_table_data!AA2=-999,"NA",IF(wat_table_data!AA2&gt;99, "&gt;99", IF(wat_table_data!AA2&lt;1, "&lt;1",wat_table_data!AA2 ))), "-")</f>
        <v>-</v>
      </c>
      <c r="AC5" s="38" t="str">
        <f>IF(ISNUMBER(wat_table_data!AB2), IF(wat_table_data!AB2=-999,"NA",IF(wat_table_data!AB2&gt;99, "&gt;99", IF(wat_table_data!AB2&lt;1, "&lt;1",wat_table_data!AB2 ))), "-")</f>
        <v>-</v>
      </c>
      <c r="AD5" s="39" t="str">
        <f>IF(ISNUMBER(wat_table_data!AC2), IF(wat_table_data!AC2=-999,"NA",IF(wat_table_data!AC2&gt;99, "&gt;99", IF(wat_table_data!AC2&lt;1, "&lt;1",wat_table_data!AC2 ))), "-")</f>
        <v>-</v>
      </c>
      <c r="AE5" s="40" t="str">
        <f>IF(ISNUMBER(wat_table_data!AD2), IF(wat_table_data!AD2=-999,"NA",IF(wat_table_data!AD2&gt;99, "&gt;99", IF(wat_table_data!AD2&lt;1, "&lt;1",wat_table_data!AD2 ))), "-")</f>
        <v>-</v>
      </c>
      <c r="AF5" s="40" t="str">
        <f>IF(ISNUMBER(wat_table_data!AE2), IF(wat_table_data!AE2=-999,"NA",IF(wat_table_data!AE2&gt;99, "&gt;99", IF(wat_table_data!AE2&lt;1, "&lt;1",wat_table_data!AE2 ))), "-")</f>
        <v>-</v>
      </c>
      <c r="AG5" s="40" t="str">
        <f>IF(ISNUMBER(wat_table_data!AF2), IF(wat_table_data!AF2=-999,"NA",IF(wat_table_data!AF2&gt;99, "&gt;99", IF(wat_table_data!AF2&lt;1, "&lt;1",wat_table_data!AF2 ))), "-")</f>
        <v>-</v>
      </c>
      <c r="AH5" s="38" t="str">
        <f>IF(ISNUMBER(wat_table_data!AG2), IF(wat_table_data!AG2=-999,"NA",IF(wat_table_data!AG2&gt;99, "&gt;99", IF(wat_table_data!AG2&lt;1, "&lt;1",wat_table_data!AG2 ))), "-")</f>
        <v>-</v>
      </c>
      <c r="AI5" s="38" t="str">
        <f>IF(ISNUMBER(wat_table_data!AH2), IF(wat_table_data!AH2=-999,"NA",IF(wat_table_data!AH2&gt;99, "&gt;99", IF(wat_table_data!AH2&lt;1, "&lt;1",wat_table_data!AH2 ))), "-")</f>
        <v>-</v>
      </c>
      <c r="AJ5" s="39" t="str">
        <f>IF(ISNUMBER(wat_table_data!AI2), IF(wat_table_data!AI2=-999,"NA",IF(wat_table_data!AI2&gt;99, "&gt;99", IF(wat_table_data!AI2&lt;1, "&lt;1",wat_table_data!AI2 ))), "-")</f>
        <v>-</v>
      </c>
      <c r="AK5" s="40" t="str">
        <f>IF(ISNUMBER(wat_table_data!AJ2), IF(wat_table_data!AJ2=-999,"NA",IF(wat_table_data!AJ2&gt;99, "&gt;99", IF(wat_table_data!AJ2&lt;1, "&lt;1",wat_table_data!AJ2 ))), "-")</f>
        <v>-</v>
      </c>
      <c r="AL5" s="40" t="str">
        <f>IF(ISNUMBER(wat_table_data!AK2), IF(wat_table_data!AK2=-999,"NA",IF(wat_table_data!AK2&gt;99, "&gt;99", IF(wat_table_data!AK2&lt;1, "&lt;1",wat_table_data!AK2 ))), "-")</f>
        <v>-</v>
      </c>
      <c r="AM5" s="40" t="str">
        <f>IF(ISNUMBER(wat_table_data!AL2), IF(wat_table_data!AL2=-999,"NA",IF(wat_table_data!AL2&gt;99, "&gt;99", IF(wat_table_data!AL2&lt;1, "&lt;1",wat_table_data!AL2 ))), "-")</f>
        <v>-</v>
      </c>
      <c r="AN5" s="38" t="str">
        <f>IF(ISNUMBER(wat_table_data!AM2), IF(wat_table_data!AM2=-999,"NA",IF(wat_table_data!AM2&gt;99, "&gt;99", IF(wat_table_data!AM2&lt;1, "&lt;1",wat_table_data!AM2 ))), "-")</f>
        <v>-</v>
      </c>
      <c r="AO5" s="38" t="str">
        <f>IF(ISNUMBER(wat_table_data!AN2), IF(wat_table_data!AN2=-999,"NA",IF(wat_table_data!AN2&gt;99, "&gt;99", IF(wat_table_data!AN2&lt;1, "&lt;1",wat_table_data!AN2 ))), "-")</f>
        <v>-</v>
      </c>
    </row>
    <row r="6" ht="13.8" x14ac:dyDescent="0.25">
      <c r="A6" s="34" t="str">
        <f>IF(ISBLANK(wat_table_data!A3), "", wat_table_data!A3)</f>
        <v/>
      </c>
      <c r="B6" s="34" t="str">
        <f>IF(ISBLANK(wat_table_data!B3), "", wat_table_data!B3)</f>
        <v/>
      </c>
      <c r="C6" s="34" t="str">
        <f>IF(ISBLANK(wat_table_data!C3), "", wat_table_data!C3)</f>
        <v/>
      </c>
      <c r="D6" s="35" t="str">
        <f>IF(ISNUMBER(wat_table_data!D3), wat_table_data!D3, "-")</f>
        <v>-</v>
      </c>
      <c r="E6" s="36" t="str">
        <f>IF(ISNUMBER(wat_table_data!E3), wat_table_data!E3, "-")</f>
        <v>-</v>
      </c>
      <c r="F6" s="37" t="str">
        <f>IF(ISNUMBER(wat_table_data!F3), IF(wat_table_data!F3=-999,"NA",IF(wat_table_data!F3&gt;99, "&gt;99", IF(wat_table_data!F3&lt;1, "&lt;1",wat_table_data!F3 ))), "-")</f>
        <v>-</v>
      </c>
      <c r="G6" s="38" t="str">
        <f>IF(ISNUMBER(wat_table_data!G3), IF(wat_table_data!G3=-999,"NA",IF(wat_table_data!G3&gt;99, "&gt;99", IF(wat_table_data!G3&lt;1, "&lt;1",wat_table_data!G3 ))), "-")</f>
        <v>-</v>
      </c>
      <c r="H6" s="38" t="str">
        <f>IF(ISNUMBER(wat_table_data!H3), IF(wat_table_data!H3=-999,"NA",IF(wat_table_data!H3&gt;99, "&gt;99", IF(wat_table_data!H3&lt;1, "&lt;1",wat_table_data!H3 ))), "-")</f>
        <v>-</v>
      </c>
      <c r="I6" s="38" t="str">
        <f>IF(ISNUMBER(wat_table_data!I3), IF(wat_table_data!I3=-999,"NA",IF(wat_table_data!I3&gt;99, "&gt;99", IF(wat_table_data!I3&lt;1, "&lt;1",wat_table_data!I3 ))), "-")</f>
        <v>-</v>
      </c>
      <c r="J6" s="24" t="str">
        <f>IF(ISNUMBER(wat_table_data!J3), IF(wat_table_data!J3=-999,"NA",wat_table_data!J3), "-")</f>
        <v>-</v>
      </c>
      <c r="K6" s="37" t="str">
        <f>IF(ISNUMBER(wat_table_data!K3), IF(wat_table_data!K3=-999,"NA",IF(wat_table_data!K3&gt;99, "&gt;99", IF(wat_table_data!K3&lt;1, "&lt;1",wat_table_data!K3 ))), "-")</f>
        <v>-</v>
      </c>
      <c r="L6" s="38" t="str">
        <f>IF(ISNUMBER(wat_table_data!L3), IF(wat_table_data!L3=-999,"NA",IF(wat_table_data!L3&gt;99, "&gt;99", IF(wat_table_data!L3&lt;1, "&lt;1",wat_table_data!L3 ))), "-")</f>
        <v>-</v>
      </c>
      <c r="M6" s="38" t="str">
        <f>IF(ISNUMBER(wat_table_data!M3), IF(wat_table_data!M3=-999,"NA",IF(wat_table_data!M3&gt;99, "&gt;99", IF(wat_table_data!M3&lt;1, "&lt;1",wat_table_data!M3 ))), "-")</f>
        <v>-</v>
      </c>
      <c r="N6" s="38" t="str">
        <f>IF(ISNUMBER(wat_table_data!N3), IF(wat_table_data!N3=-999,"NA",IF(wat_table_data!N3&gt;99, "&gt;99", IF(wat_table_data!N3&lt;1, "&lt;1",wat_table_data!N3 ))), "-")</f>
        <v>-</v>
      </c>
      <c r="O6" s="24" t="str">
        <f>IF(ISNUMBER(wat_table_data!O3), IF(wat_table_data!O3=-999,"NA",wat_table_data!O3), "-")</f>
        <v>-</v>
      </c>
      <c r="P6" s="37" t="str">
        <f>IF(ISNUMBER(wat_table_data!P3), IF(wat_table_data!P3=-999,"NA",IF(wat_table_data!P3&gt;99, "&gt;99", IF(wat_table_data!P3&lt;1, "&lt;1",wat_table_data!P3 ))), "-")</f>
        <v>-</v>
      </c>
      <c r="Q6" s="38" t="str">
        <f>IF(ISNUMBER(wat_table_data!Q3), IF(wat_table_data!Q3=-999,"NA",IF(wat_table_data!Q3&gt;99, "&gt;99", IF(wat_table_data!Q3&lt;1, "&lt;1",wat_table_data!Q3 ))), "-")</f>
        <v>-</v>
      </c>
      <c r="R6" s="38" t="str">
        <f>IF(ISNUMBER(wat_table_data!R3), IF(wat_table_data!R3=-999,"NA",IF(wat_table_data!R3&gt;99, "&gt;99", IF(wat_table_data!R3&lt;1, "&lt;1",wat_table_data!R3 ))), "-")</f>
        <v>-</v>
      </c>
      <c r="S6" s="38" t="str">
        <f>IF(ISNUMBER(wat_table_data!S3), IF(wat_table_data!S3=-999,"NA",IF(wat_table_data!S3&gt;99, "&gt;99", IF(wat_table_data!S3&lt;1, "&lt;1",wat_table_data!S3 ))), "-")</f>
        <v>-</v>
      </c>
      <c r="T6" s="24" t="str">
        <f>IF(ISNUMBER(wat_table_data!T3), IF(wat_table_data!T3=-999,"NA",wat_table_data!T3), "-")</f>
        <v>-</v>
      </c>
      <c r="U6" s="24"/>
      <c r="V6" s="24"/>
      <c r="W6" s="24"/>
      <c r="X6" s="39" t="str">
        <f>IF(ISNUMBER(wat_table_data!W3), IF(wat_table_data!W3=-999,"NA",IF(wat_table_data!W3&gt;99, "&gt;99", IF(wat_table_data!W3&lt;1, "&lt;1",wat_table_data!W3 ))), "-")</f>
        <v>-</v>
      </c>
      <c r="Y6" s="40" t="str">
        <f>IF(ISNUMBER(wat_table_data!X3), IF(wat_table_data!X3=-999,"NA",IF(wat_table_data!X3&gt;99, "&gt;99", IF(wat_table_data!X3&lt;1, "&lt;1",wat_table_data!X3 ))), "-")</f>
        <v>-</v>
      </c>
      <c r="Z6" s="40" t="str">
        <f>IF(ISNUMBER(wat_table_data!Y3), IF(wat_table_data!Y3=-999,"NA",IF(wat_table_data!Y3&gt;99, "&gt;99", IF(wat_table_data!Y3&lt;1, "&lt;1",wat_table_data!Y3 ))), "-")</f>
        <v>-</v>
      </c>
      <c r="AA6" s="40" t="str">
        <f>IF(ISNUMBER(wat_table_data!Z3), IF(wat_table_data!Z3=-999,"NA",IF(wat_table_data!Z3&gt;99, "&gt;99", IF(wat_table_data!Z3&lt;1, "&lt;1",wat_table_data!Z3 ))), "-")</f>
        <v>-</v>
      </c>
      <c r="AB6" s="38" t="str">
        <f>IF(ISNUMBER(wat_table_data!AA3), IF(wat_table_data!AA3=-999,"NA",IF(wat_table_data!AA3&gt;99, "&gt;99", IF(wat_table_data!AA3&lt;1, "&lt;1",wat_table_data!AA3 ))), "-")</f>
        <v>-</v>
      </c>
      <c r="AC6" s="38" t="str">
        <f>IF(ISNUMBER(wat_table_data!AB3), IF(wat_table_data!AB3=-999,"NA",IF(wat_table_data!AB3&gt;99, "&gt;99", IF(wat_table_data!AB3&lt;1, "&lt;1",wat_table_data!AB3 ))), "-")</f>
        <v>-</v>
      </c>
      <c r="AD6" s="39" t="str">
        <f>IF(ISNUMBER(wat_table_data!AC3), IF(wat_table_data!AC3=-999,"NA",IF(wat_table_data!AC3&gt;99, "&gt;99", IF(wat_table_data!AC3&lt;1, "&lt;1",wat_table_data!AC3 ))), "-")</f>
        <v>-</v>
      </c>
      <c r="AE6" s="40" t="str">
        <f>IF(ISNUMBER(wat_table_data!AD3), IF(wat_table_data!AD3=-999,"NA",IF(wat_table_data!AD3&gt;99, "&gt;99", IF(wat_table_data!AD3&lt;1, "&lt;1",wat_table_data!AD3 ))), "-")</f>
        <v>-</v>
      </c>
      <c r="AF6" s="40" t="str">
        <f>IF(ISNUMBER(wat_table_data!AE3), IF(wat_table_data!AE3=-999,"NA",IF(wat_table_data!AE3&gt;99, "&gt;99", IF(wat_table_data!AE3&lt;1, "&lt;1",wat_table_data!AE3 ))), "-")</f>
        <v>-</v>
      </c>
      <c r="AG6" s="40" t="str">
        <f>IF(ISNUMBER(wat_table_data!AF3), IF(wat_table_data!AF3=-999,"NA",IF(wat_table_data!AF3&gt;99, "&gt;99", IF(wat_table_data!AF3&lt;1, "&lt;1",wat_table_data!AF3 ))), "-")</f>
        <v>-</v>
      </c>
      <c r="AH6" s="38" t="str">
        <f>IF(ISNUMBER(wat_table_data!AG3), IF(wat_table_data!AG3=-999,"NA",IF(wat_table_data!AG3&gt;99, "&gt;99", IF(wat_table_data!AG3&lt;1, "&lt;1",wat_table_data!AG3 ))), "-")</f>
        <v>-</v>
      </c>
      <c r="AI6" s="38" t="str">
        <f>IF(ISNUMBER(wat_table_data!AH3), IF(wat_table_data!AH3=-999,"NA",IF(wat_table_data!AH3&gt;99, "&gt;99", IF(wat_table_data!AH3&lt;1, "&lt;1",wat_table_data!AH3 ))), "-")</f>
        <v>-</v>
      </c>
      <c r="AJ6" s="39" t="str">
        <f>IF(ISNUMBER(wat_table_data!AI3), IF(wat_table_data!AI3=-999,"NA",IF(wat_table_data!AI3&gt;99, "&gt;99", IF(wat_table_data!AI3&lt;1, "&lt;1",wat_table_data!AI3 ))), "-")</f>
        <v>-</v>
      </c>
      <c r="AK6" s="40" t="str">
        <f>IF(ISNUMBER(wat_table_data!AJ3), IF(wat_table_data!AJ3=-999,"NA",IF(wat_table_data!AJ3&gt;99, "&gt;99", IF(wat_table_data!AJ3&lt;1, "&lt;1",wat_table_data!AJ3 ))), "-")</f>
        <v>-</v>
      </c>
      <c r="AL6" s="40" t="str">
        <f>IF(ISNUMBER(wat_table_data!AK3), IF(wat_table_data!AK3=-999,"NA",IF(wat_table_data!AK3&gt;99, "&gt;99", IF(wat_table_data!AK3&lt;1, "&lt;1",wat_table_data!AK3 ))), "-")</f>
        <v>-</v>
      </c>
      <c r="AM6" s="40" t="str">
        <f>IF(ISNUMBER(wat_table_data!AL3), IF(wat_table_data!AL3=-999,"NA",IF(wat_table_data!AL3&gt;99, "&gt;99", IF(wat_table_data!AL3&lt;1, "&lt;1",wat_table_data!AL3 ))), "-")</f>
        <v>-</v>
      </c>
      <c r="AN6" s="38" t="str">
        <f>IF(ISNUMBER(wat_table_data!AM3), IF(wat_table_data!AM3=-999,"NA",IF(wat_table_data!AM3&gt;99, "&gt;99", IF(wat_table_data!AM3&lt;1, "&lt;1",wat_table_data!AM3 ))), "-")</f>
        <v>-</v>
      </c>
      <c r="AO6" s="38" t="str">
        <f>IF(ISNUMBER(wat_table_data!AN3), IF(wat_table_data!AN3=-999,"NA",IF(wat_table_data!AN3&gt;99, "&gt;99", IF(wat_table_data!AN3&lt;1, "&lt;1",wat_table_data!AN3 ))), "-")</f>
        <v>-</v>
      </c>
    </row>
    <row r="7" ht="13.8" x14ac:dyDescent="0.25">
      <c r="A7" s="34" t="str">
        <f>IF(ISBLANK(wat_table_data!A4), "", wat_table_data!A4)</f>
        <v/>
      </c>
      <c r="B7" s="34" t="str">
        <f>IF(ISBLANK(wat_table_data!B4), "", wat_table_data!B4)</f>
        <v/>
      </c>
      <c r="C7" s="34" t="str">
        <f>IF(ISBLANK(wat_table_data!C4), "", wat_table_data!C4)</f>
        <v/>
      </c>
      <c r="D7" s="35" t="str">
        <f>IF(ISNUMBER(wat_table_data!D4), wat_table_data!D4, "-")</f>
        <v>-</v>
      </c>
      <c r="E7" s="36" t="str">
        <f>IF(ISNUMBER(wat_table_data!E4), wat_table_data!E4, "-")</f>
        <v>-</v>
      </c>
      <c r="F7" s="37" t="str">
        <f>IF(ISNUMBER(wat_table_data!F4), IF(wat_table_data!F4=-999,"NA",IF(wat_table_data!F4&gt;99, "&gt;99", IF(wat_table_data!F4&lt;1, "&lt;1",wat_table_data!F4 ))), "-")</f>
        <v>-</v>
      </c>
      <c r="G7" s="38" t="str">
        <f>IF(ISNUMBER(wat_table_data!G4), IF(wat_table_data!G4=-999,"NA",IF(wat_table_data!G4&gt;99, "&gt;99", IF(wat_table_data!G4&lt;1, "&lt;1",wat_table_data!G4 ))), "-")</f>
        <v>-</v>
      </c>
      <c r="H7" s="38" t="str">
        <f>IF(ISNUMBER(wat_table_data!H4), IF(wat_table_data!H4=-999,"NA",IF(wat_table_data!H4&gt;99, "&gt;99", IF(wat_table_data!H4&lt;1, "&lt;1",wat_table_data!H4 ))), "-")</f>
        <v>-</v>
      </c>
      <c r="I7" s="38" t="str">
        <f>IF(ISNUMBER(wat_table_data!I4), IF(wat_table_data!I4=-999,"NA",IF(wat_table_data!I4&gt;99, "&gt;99", IF(wat_table_data!I4&lt;1, "&lt;1",wat_table_data!I4 ))), "-")</f>
        <v>-</v>
      </c>
      <c r="J7" s="24" t="str">
        <f>IF(ISNUMBER(wat_table_data!J4), IF(wat_table_data!J4=-999,"NA",wat_table_data!J4), "-")</f>
        <v>-</v>
      </c>
      <c r="K7" s="37" t="str">
        <f>IF(ISNUMBER(wat_table_data!K4), IF(wat_table_data!K4=-999,"NA",IF(wat_table_data!K4&gt;99, "&gt;99", IF(wat_table_data!K4&lt;1, "&lt;1",wat_table_data!K4 ))), "-")</f>
        <v>-</v>
      </c>
      <c r="L7" s="38" t="str">
        <f>IF(ISNUMBER(wat_table_data!L4), IF(wat_table_data!L4=-999,"NA",IF(wat_table_data!L4&gt;99, "&gt;99", IF(wat_table_data!L4&lt;1, "&lt;1",wat_table_data!L4 ))), "-")</f>
        <v>-</v>
      </c>
      <c r="M7" s="38" t="str">
        <f>IF(ISNUMBER(wat_table_data!M4), IF(wat_table_data!M4=-999,"NA",IF(wat_table_data!M4&gt;99, "&gt;99", IF(wat_table_data!M4&lt;1, "&lt;1",wat_table_data!M4 ))), "-")</f>
        <v>-</v>
      </c>
      <c r="N7" s="38" t="str">
        <f>IF(ISNUMBER(wat_table_data!N4), IF(wat_table_data!N4=-999,"NA",IF(wat_table_data!N4&gt;99, "&gt;99", IF(wat_table_data!N4&lt;1, "&lt;1",wat_table_data!N4 ))), "-")</f>
        <v>-</v>
      </c>
      <c r="O7" s="24" t="str">
        <f>IF(ISNUMBER(wat_table_data!O4), IF(wat_table_data!O4=-999,"NA",wat_table_data!O4), "-")</f>
        <v>-</v>
      </c>
      <c r="P7" s="37" t="str">
        <f>IF(ISNUMBER(wat_table_data!P4), IF(wat_table_data!P4=-999,"NA",IF(wat_table_data!P4&gt;99, "&gt;99", IF(wat_table_data!P4&lt;1, "&lt;1",wat_table_data!P4 ))), "-")</f>
        <v>-</v>
      </c>
      <c r="Q7" s="38" t="str">
        <f>IF(ISNUMBER(wat_table_data!Q4), IF(wat_table_data!Q4=-999,"NA",IF(wat_table_data!Q4&gt;99, "&gt;99", IF(wat_table_data!Q4&lt;1, "&lt;1",wat_table_data!Q4 ))), "-")</f>
        <v>-</v>
      </c>
      <c r="R7" s="38" t="str">
        <f>IF(ISNUMBER(wat_table_data!R4), IF(wat_table_data!R4=-999,"NA",IF(wat_table_data!R4&gt;99, "&gt;99", IF(wat_table_data!R4&lt;1, "&lt;1",wat_table_data!R4 ))), "-")</f>
        <v>-</v>
      </c>
      <c r="S7" s="38" t="str">
        <f>IF(ISNUMBER(wat_table_data!S4), IF(wat_table_data!S4=-999,"NA",IF(wat_table_data!S4&gt;99, "&gt;99", IF(wat_table_data!S4&lt;1, "&lt;1",wat_table_data!S4 ))), "-")</f>
        <v>-</v>
      </c>
      <c r="T7" s="24" t="str">
        <f>IF(ISNUMBER(wat_table_data!T4), IF(wat_table_data!T4=-999,"NA",wat_table_data!T4), "-")</f>
        <v>-</v>
      </c>
      <c r="U7" s="24"/>
      <c r="V7" s="24"/>
      <c r="W7" s="24"/>
      <c r="X7" s="39" t="str">
        <f>IF(ISNUMBER(wat_table_data!W4), IF(wat_table_data!W4=-999,"NA",IF(wat_table_data!W4&gt;99, "&gt;99", IF(wat_table_data!W4&lt;1, "&lt;1",wat_table_data!W4 ))), "-")</f>
        <v>-</v>
      </c>
      <c r="Y7" s="40" t="str">
        <f>IF(ISNUMBER(wat_table_data!X4), IF(wat_table_data!X4=-999,"NA",IF(wat_table_data!X4&gt;99, "&gt;99", IF(wat_table_data!X4&lt;1, "&lt;1",wat_table_data!X4 ))), "-")</f>
        <v>-</v>
      </c>
      <c r="Z7" s="40" t="str">
        <f>IF(ISNUMBER(wat_table_data!Y4), IF(wat_table_data!Y4=-999,"NA",IF(wat_table_data!Y4&gt;99, "&gt;99", IF(wat_table_data!Y4&lt;1, "&lt;1",wat_table_data!Y4 ))), "-")</f>
        <v>-</v>
      </c>
      <c r="AA7" s="40" t="str">
        <f>IF(ISNUMBER(wat_table_data!Z4), IF(wat_table_data!Z4=-999,"NA",IF(wat_table_data!Z4&gt;99, "&gt;99", IF(wat_table_data!Z4&lt;1, "&lt;1",wat_table_data!Z4 ))), "-")</f>
        <v>-</v>
      </c>
      <c r="AB7" s="38" t="str">
        <f>IF(ISNUMBER(wat_table_data!AA4), IF(wat_table_data!AA4=-999,"NA",IF(wat_table_data!AA4&gt;99, "&gt;99", IF(wat_table_data!AA4&lt;1, "&lt;1",wat_table_data!AA4 ))), "-")</f>
        <v>-</v>
      </c>
      <c r="AC7" s="38" t="str">
        <f>IF(ISNUMBER(wat_table_data!AB4), IF(wat_table_data!AB4=-999,"NA",IF(wat_table_data!AB4&gt;99, "&gt;99", IF(wat_table_data!AB4&lt;1, "&lt;1",wat_table_data!AB4 ))), "-")</f>
        <v>-</v>
      </c>
      <c r="AD7" s="39" t="str">
        <f>IF(ISNUMBER(wat_table_data!AC4), IF(wat_table_data!AC4=-999,"NA",IF(wat_table_data!AC4&gt;99, "&gt;99", IF(wat_table_data!AC4&lt;1, "&lt;1",wat_table_data!AC4 ))), "-")</f>
        <v>-</v>
      </c>
      <c r="AE7" s="40" t="str">
        <f>IF(ISNUMBER(wat_table_data!AD4), IF(wat_table_data!AD4=-999,"NA",IF(wat_table_data!AD4&gt;99, "&gt;99", IF(wat_table_data!AD4&lt;1, "&lt;1",wat_table_data!AD4 ))), "-")</f>
        <v>-</v>
      </c>
      <c r="AF7" s="40" t="str">
        <f>IF(ISNUMBER(wat_table_data!AE4), IF(wat_table_data!AE4=-999,"NA",IF(wat_table_data!AE4&gt;99, "&gt;99", IF(wat_table_data!AE4&lt;1, "&lt;1",wat_table_data!AE4 ))), "-")</f>
        <v>-</v>
      </c>
      <c r="AG7" s="40" t="str">
        <f>IF(ISNUMBER(wat_table_data!AF4), IF(wat_table_data!AF4=-999,"NA",IF(wat_table_data!AF4&gt;99, "&gt;99", IF(wat_table_data!AF4&lt;1, "&lt;1",wat_table_data!AF4 ))), "-")</f>
        <v>-</v>
      </c>
      <c r="AH7" s="38" t="str">
        <f>IF(ISNUMBER(wat_table_data!AG4), IF(wat_table_data!AG4=-999,"NA",IF(wat_table_data!AG4&gt;99, "&gt;99", IF(wat_table_data!AG4&lt;1, "&lt;1",wat_table_data!AG4 ))), "-")</f>
        <v>-</v>
      </c>
      <c r="AI7" s="38" t="str">
        <f>IF(ISNUMBER(wat_table_data!AH4), IF(wat_table_data!AH4=-999,"NA",IF(wat_table_data!AH4&gt;99, "&gt;99", IF(wat_table_data!AH4&lt;1, "&lt;1",wat_table_data!AH4 ))), "-")</f>
        <v>-</v>
      </c>
      <c r="AJ7" s="39" t="str">
        <f>IF(ISNUMBER(wat_table_data!AI4), IF(wat_table_data!AI4=-999,"NA",IF(wat_table_data!AI4&gt;99, "&gt;99", IF(wat_table_data!AI4&lt;1, "&lt;1",wat_table_data!AI4 ))), "-")</f>
        <v>-</v>
      </c>
      <c r="AK7" s="40" t="str">
        <f>IF(ISNUMBER(wat_table_data!AJ4), IF(wat_table_data!AJ4=-999,"NA",IF(wat_table_data!AJ4&gt;99, "&gt;99", IF(wat_table_data!AJ4&lt;1, "&lt;1",wat_table_data!AJ4 ))), "-")</f>
        <v>-</v>
      </c>
      <c r="AL7" s="40" t="str">
        <f>IF(ISNUMBER(wat_table_data!AK4), IF(wat_table_data!AK4=-999,"NA",IF(wat_table_data!AK4&gt;99, "&gt;99", IF(wat_table_data!AK4&lt;1, "&lt;1",wat_table_data!AK4 ))), "-")</f>
        <v>-</v>
      </c>
      <c r="AM7" s="40" t="str">
        <f>IF(ISNUMBER(wat_table_data!AL4), IF(wat_table_data!AL4=-999,"NA",IF(wat_table_data!AL4&gt;99, "&gt;99", IF(wat_table_data!AL4&lt;1, "&lt;1",wat_table_data!AL4 ))), "-")</f>
        <v>-</v>
      </c>
      <c r="AN7" s="38" t="str">
        <f>IF(ISNUMBER(wat_table_data!AM4), IF(wat_table_data!AM4=-999,"NA",IF(wat_table_data!AM4&gt;99, "&gt;99", IF(wat_table_data!AM4&lt;1, "&lt;1",wat_table_data!AM4 ))), "-")</f>
        <v>-</v>
      </c>
      <c r="AO7" s="38" t="str">
        <f>IF(ISNUMBER(wat_table_data!AN4), IF(wat_table_data!AN4=-999,"NA",IF(wat_table_data!AN4&gt;99, "&gt;99", IF(wat_table_data!AN4&lt;1, "&lt;1",wat_table_data!AN4 ))), "-")</f>
        <v>-</v>
      </c>
    </row>
    <row r="8" ht="13.8" x14ac:dyDescent="0.25">
      <c r="A8" s="34" t="str">
        <f>IF(ISBLANK(wat_table_data!A5), "", wat_table_data!A5)</f>
        <v/>
      </c>
      <c r="B8" s="34" t="str">
        <f>IF(ISBLANK(wat_table_data!B5), "", wat_table_data!B5)</f>
        <v/>
      </c>
      <c r="C8" s="34" t="str">
        <f>IF(ISBLANK(wat_table_data!C5), "", wat_table_data!C5)</f>
        <v/>
      </c>
      <c r="D8" s="35" t="str">
        <f>IF(ISNUMBER(wat_table_data!D5), wat_table_data!D5, "-")</f>
        <v>-</v>
      </c>
      <c r="E8" s="36" t="str">
        <f>IF(ISNUMBER(wat_table_data!E5), wat_table_data!E5, "-")</f>
        <v>-</v>
      </c>
      <c r="F8" s="37" t="str">
        <f>IF(ISNUMBER(wat_table_data!F5), IF(wat_table_data!F5=-999,"NA",IF(wat_table_data!F5&gt;99, "&gt;99", IF(wat_table_data!F5&lt;1, "&lt;1",wat_table_data!F5 ))), "-")</f>
        <v>-</v>
      </c>
      <c r="G8" s="38" t="str">
        <f>IF(ISNUMBER(wat_table_data!G5), IF(wat_table_data!G5=-999,"NA",IF(wat_table_data!G5&gt;99, "&gt;99", IF(wat_table_data!G5&lt;1, "&lt;1",wat_table_data!G5 ))), "-")</f>
        <v>-</v>
      </c>
      <c r="H8" s="38" t="str">
        <f>IF(ISNUMBER(wat_table_data!H5), IF(wat_table_data!H5=-999,"NA",IF(wat_table_data!H5&gt;99, "&gt;99", IF(wat_table_data!H5&lt;1, "&lt;1",wat_table_data!H5 ))), "-")</f>
        <v>-</v>
      </c>
      <c r="I8" s="38" t="str">
        <f>IF(ISNUMBER(wat_table_data!I5), IF(wat_table_data!I5=-999,"NA",IF(wat_table_data!I5&gt;99, "&gt;99", IF(wat_table_data!I5&lt;1, "&lt;1",wat_table_data!I5 ))), "-")</f>
        <v>-</v>
      </c>
      <c r="J8" s="24" t="str">
        <f>IF(ISNUMBER(wat_table_data!J5), IF(wat_table_data!J5=-999,"NA",wat_table_data!J5), "-")</f>
        <v>-</v>
      </c>
      <c r="K8" s="37" t="str">
        <f>IF(ISNUMBER(wat_table_data!K5), IF(wat_table_data!K5=-999,"NA",IF(wat_table_data!K5&gt;99, "&gt;99", IF(wat_table_data!K5&lt;1, "&lt;1",wat_table_data!K5 ))), "-")</f>
        <v>-</v>
      </c>
      <c r="L8" s="38" t="str">
        <f>IF(ISNUMBER(wat_table_data!L5), IF(wat_table_data!L5=-999,"NA",IF(wat_table_data!L5&gt;99, "&gt;99", IF(wat_table_data!L5&lt;1, "&lt;1",wat_table_data!L5 ))), "-")</f>
        <v>-</v>
      </c>
      <c r="M8" s="38" t="str">
        <f>IF(ISNUMBER(wat_table_data!M5), IF(wat_table_data!M5=-999,"NA",IF(wat_table_data!M5&gt;99, "&gt;99", IF(wat_table_data!M5&lt;1, "&lt;1",wat_table_data!M5 ))), "-")</f>
        <v>-</v>
      </c>
      <c r="N8" s="38" t="str">
        <f>IF(ISNUMBER(wat_table_data!N5), IF(wat_table_data!N5=-999,"NA",IF(wat_table_data!N5&gt;99, "&gt;99", IF(wat_table_data!N5&lt;1, "&lt;1",wat_table_data!N5 ))), "-")</f>
        <v>-</v>
      </c>
      <c r="O8" s="24" t="str">
        <f>IF(ISNUMBER(wat_table_data!O5), IF(wat_table_data!O5=-999,"NA",wat_table_data!O5), "-")</f>
        <v>-</v>
      </c>
      <c r="P8" s="37" t="str">
        <f>IF(ISNUMBER(wat_table_data!P5), IF(wat_table_data!P5=-999,"NA",IF(wat_table_data!P5&gt;99, "&gt;99", IF(wat_table_data!P5&lt;1, "&lt;1",wat_table_data!P5 ))), "-")</f>
        <v>-</v>
      </c>
      <c r="Q8" s="38" t="str">
        <f>IF(ISNUMBER(wat_table_data!Q5), IF(wat_table_data!Q5=-999,"NA",IF(wat_table_data!Q5&gt;99, "&gt;99", IF(wat_table_data!Q5&lt;1, "&lt;1",wat_table_data!Q5 ))), "-")</f>
        <v>-</v>
      </c>
      <c r="R8" s="38" t="str">
        <f>IF(ISNUMBER(wat_table_data!R5), IF(wat_table_data!R5=-999,"NA",IF(wat_table_data!R5&gt;99, "&gt;99", IF(wat_table_data!R5&lt;1, "&lt;1",wat_table_data!R5 ))), "-")</f>
        <v>-</v>
      </c>
      <c r="S8" s="38" t="str">
        <f>IF(ISNUMBER(wat_table_data!S5), IF(wat_table_data!S5=-999,"NA",IF(wat_table_data!S5&gt;99, "&gt;99", IF(wat_table_data!S5&lt;1, "&lt;1",wat_table_data!S5 ))), "-")</f>
        <v>-</v>
      </c>
      <c r="T8" s="24" t="str">
        <f>IF(ISNUMBER(wat_table_data!T5), IF(wat_table_data!T5=-999,"NA",wat_table_data!T5), "-")</f>
        <v>-</v>
      </c>
      <c r="U8" s="24"/>
      <c r="V8" s="24"/>
      <c r="W8" s="24"/>
      <c r="X8" s="39" t="str">
        <f>IF(ISNUMBER(wat_table_data!W5), IF(wat_table_data!W5=-999,"NA",IF(wat_table_data!W5&gt;99, "&gt;99", IF(wat_table_data!W5&lt;1, "&lt;1",wat_table_data!W5 ))), "-")</f>
        <v>-</v>
      </c>
      <c r="Y8" s="40" t="str">
        <f>IF(ISNUMBER(wat_table_data!X5), IF(wat_table_data!X5=-999,"NA",IF(wat_table_data!X5&gt;99, "&gt;99", IF(wat_table_data!X5&lt;1, "&lt;1",wat_table_data!X5 ))), "-")</f>
        <v>-</v>
      </c>
      <c r="Z8" s="40" t="str">
        <f>IF(ISNUMBER(wat_table_data!Y5), IF(wat_table_data!Y5=-999,"NA",IF(wat_table_data!Y5&gt;99, "&gt;99", IF(wat_table_data!Y5&lt;1, "&lt;1",wat_table_data!Y5 ))), "-")</f>
        <v>-</v>
      </c>
      <c r="AA8" s="40" t="str">
        <f>IF(ISNUMBER(wat_table_data!Z5), IF(wat_table_data!Z5=-999,"NA",IF(wat_table_data!Z5&gt;99, "&gt;99", IF(wat_table_data!Z5&lt;1, "&lt;1",wat_table_data!Z5 ))), "-")</f>
        <v>-</v>
      </c>
      <c r="AB8" s="38" t="str">
        <f>IF(ISNUMBER(wat_table_data!AA5), IF(wat_table_data!AA5=-999,"NA",IF(wat_table_data!AA5&gt;99, "&gt;99", IF(wat_table_data!AA5&lt;1, "&lt;1",wat_table_data!AA5 ))), "-")</f>
        <v>-</v>
      </c>
      <c r="AC8" s="38" t="str">
        <f>IF(ISNUMBER(wat_table_data!AB5), IF(wat_table_data!AB5=-999,"NA",IF(wat_table_data!AB5&gt;99, "&gt;99", IF(wat_table_data!AB5&lt;1, "&lt;1",wat_table_data!AB5 ))), "-")</f>
        <v>-</v>
      </c>
      <c r="AD8" s="39" t="str">
        <f>IF(ISNUMBER(wat_table_data!AC5), IF(wat_table_data!AC5=-999,"NA",IF(wat_table_data!AC5&gt;99, "&gt;99", IF(wat_table_data!AC5&lt;1, "&lt;1",wat_table_data!AC5 ))), "-")</f>
        <v>-</v>
      </c>
      <c r="AE8" s="40" t="str">
        <f>IF(ISNUMBER(wat_table_data!AD5), IF(wat_table_data!AD5=-999,"NA",IF(wat_table_data!AD5&gt;99, "&gt;99", IF(wat_table_data!AD5&lt;1, "&lt;1",wat_table_data!AD5 ))), "-")</f>
        <v>-</v>
      </c>
      <c r="AF8" s="40" t="str">
        <f>IF(ISNUMBER(wat_table_data!AE5), IF(wat_table_data!AE5=-999,"NA",IF(wat_table_data!AE5&gt;99, "&gt;99", IF(wat_table_data!AE5&lt;1, "&lt;1",wat_table_data!AE5 ))), "-")</f>
        <v>-</v>
      </c>
      <c r="AG8" s="40" t="str">
        <f>IF(ISNUMBER(wat_table_data!AF5), IF(wat_table_data!AF5=-999,"NA",IF(wat_table_data!AF5&gt;99, "&gt;99", IF(wat_table_data!AF5&lt;1, "&lt;1",wat_table_data!AF5 ))), "-")</f>
        <v>-</v>
      </c>
      <c r="AH8" s="38" t="str">
        <f>IF(ISNUMBER(wat_table_data!AG5), IF(wat_table_data!AG5=-999,"NA",IF(wat_table_data!AG5&gt;99, "&gt;99", IF(wat_table_data!AG5&lt;1, "&lt;1",wat_table_data!AG5 ))), "-")</f>
        <v>-</v>
      </c>
      <c r="AI8" s="38" t="str">
        <f>IF(ISNUMBER(wat_table_data!AH5), IF(wat_table_data!AH5=-999,"NA",IF(wat_table_data!AH5&gt;99, "&gt;99", IF(wat_table_data!AH5&lt;1, "&lt;1",wat_table_data!AH5 ))), "-")</f>
        <v>-</v>
      </c>
      <c r="AJ8" s="39" t="str">
        <f>IF(ISNUMBER(wat_table_data!AI5), IF(wat_table_data!AI5=-999,"NA",IF(wat_table_data!AI5&gt;99, "&gt;99", IF(wat_table_data!AI5&lt;1, "&lt;1",wat_table_data!AI5 ))), "-")</f>
        <v>-</v>
      </c>
      <c r="AK8" s="40" t="str">
        <f>IF(ISNUMBER(wat_table_data!AJ5), IF(wat_table_data!AJ5=-999,"NA",IF(wat_table_data!AJ5&gt;99, "&gt;99", IF(wat_table_data!AJ5&lt;1, "&lt;1",wat_table_data!AJ5 ))), "-")</f>
        <v>-</v>
      </c>
      <c r="AL8" s="40" t="str">
        <f>IF(ISNUMBER(wat_table_data!AK5), IF(wat_table_data!AK5=-999,"NA",IF(wat_table_data!AK5&gt;99, "&gt;99", IF(wat_table_data!AK5&lt;1, "&lt;1",wat_table_data!AK5 ))), "-")</f>
        <v>-</v>
      </c>
      <c r="AM8" s="40" t="str">
        <f>IF(ISNUMBER(wat_table_data!AL5), IF(wat_table_data!AL5=-999,"NA",IF(wat_table_data!AL5&gt;99, "&gt;99", IF(wat_table_data!AL5&lt;1, "&lt;1",wat_table_data!AL5 ))), "-")</f>
        <v>-</v>
      </c>
      <c r="AN8" s="38" t="str">
        <f>IF(ISNUMBER(wat_table_data!AM5), IF(wat_table_data!AM5=-999,"NA",IF(wat_table_data!AM5&gt;99, "&gt;99", IF(wat_table_data!AM5&lt;1, "&lt;1",wat_table_data!AM5 ))), "-")</f>
        <v>-</v>
      </c>
      <c r="AO8" s="38" t="str">
        <f>IF(ISNUMBER(wat_table_data!AN5), IF(wat_table_data!AN5=-999,"NA",IF(wat_table_data!AN5&gt;99, "&gt;99", IF(wat_table_data!AN5&lt;1, "&lt;1",wat_table_data!AN5 ))), "-")</f>
        <v>-</v>
      </c>
    </row>
    <row r="9" ht="13.8" x14ac:dyDescent="0.25">
      <c r="A9" s="34" t="str">
        <f>IF(ISBLANK(wat_table_data!A6), "", wat_table_data!A6)</f>
        <v/>
      </c>
      <c r="B9" s="34" t="str">
        <f>IF(ISBLANK(wat_table_data!B6), "", wat_table_data!B6)</f>
        <v/>
      </c>
      <c r="C9" s="34" t="str">
        <f>IF(ISBLANK(wat_table_data!C6), "", wat_table_data!C6)</f>
        <v/>
      </c>
      <c r="D9" s="35" t="str">
        <f>IF(ISNUMBER(wat_table_data!D6), wat_table_data!D6, "-")</f>
        <v>-</v>
      </c>
      <c r="E9" s="36" t="str">
        <f>IF(ISNUMBER(wat_table_data!E6), wat_table_data!E6, "-")</f>
        <v>-</v>
      </c>
      <c r="F9" s="37" t="str">
        <f>IF(ISNUMBER(wat_table_data!F6), IF(wat_table_data!F6=-999,"NA",IF(wat_table_data!F6&gt;99, "&gt;99", IF(wat_table_data!F6&lt;1, "&lt;1",wat_table_data!F6 ))), "-")</f>
        <v>-</v>
      </c>
      <c r="G9" s="38" t="str">
        <f>IF(ISNUMBER(wat_table_data!G6), IF(wat_table_data!G6=-999,"NA",IF(wat_table_data!G6&gt;99, "&gt;99", IF(wat_table_data!G6&lt;1, "&lt;1",wat_table_data!G6 ))), "-")</f>
        <v>-</v>
      </c>
      <c r="H9" s="38" t="str">
        <f>IF(ISNUMBER(wat_table_data!H6), IF(wat_table_data!H6=-999,"NA",IF(wat_table_data!H6&gt;99, "&gt;99", IF(wat_table_data!H6&lt;1, "&lt;1",wat_table_data!H6 ))), "-")</f>
        <v>-</v>
      </c>
      <c r="I9" s="38" t="str">
        <f>IF(ISNUMBER(wat_table_data!I6), IF(wat_table_data!I6=-999,"NA",IF(wat_table_data!I6&gt;99, "&gt;99", IF(wat_table_data!I6&lt;1, "&lt;1",wat_table_data!I6 ))), "-")</f>
        <v>-</v>
      </c>
      <c r="J9" s="24" t="str">
        <f>IF(ISNUMBER(wat_table_data!J6), IF(wat_table_data!J6=-999,"NA",wat_table_data!J6), "-")</f>
        <v>-</v>
      </c>
      <c r="K9" s="37" t="str">
        <f>IF(ISNUMBER(wat_table_data!K6), IF(wat_table_data!K6=-999,"NA",IF(wat_table_data!K6&gt;99, "&gt;99", IF(wat_table_data!K6&lt;1, "&lt;1",wat_table_data!K6 ))), "-")</f>
        <v>-</v>
      </c>
      <c r="L9" s="38" t="str">
        <f>IF(ISNUMBER(wat_table_data!L6), IF(wat_table_data!L6=-999,"NA",IF(wat_table_data!L6&gt;99, "&gt;99", IF(wat_table_data!L6&lt;1, "&lt;1",wat_table_data!L6 ))), "-")</f>
        <v>-</v>
      </c>
      <c r="M9" s="38" t="str">
        <f>IF(ISNUMBER(wat_table_data!M6), IF(wat_table_data!M6=-999,"NA",IF(wat_table_data!M6&gt;99, "&gt;99", IF(wat_table_data!M6&lt;1, "&lt;1",wat_table_data!M6 ))), "-")</f>
        <v>-</v>
      </c>
      <c r="N9" s="38" t="str">
        <f>IF(ISNUMBER(wat_table_data!N6), IF(wat_table_data!N6=-999,"NA",IF(wat_table_data!N6&gt;99, "&gt;99", IF(wat_table_data!N6&lt;1, "&lt;1",wat_table_data!N6 ))), "-")</f>
        <v>-</v>
      </c>
      <c r="O9" s="24" t="str">
        <f>IF(ISNUMBER(wat_table_data!O6), IF(wat_table_data!O6=-999,"NA",wat_table_data!O6), "-")</f>
        <v>-</v>
      </c>
      <c r="P9" s="37" t="str">
        <f>IF(ISNUMBER(wat_table_data!P6), IF(wat_table_data!P6=-999,"NA",IF(wat_table_data!P6&gt;99, "&gt;99", IF(wat_table_data!P6&lt;1, "&lt;1",wat_table_data!P6 ))), "-")</f>
        <v>-</v>
      </c>
      <c r="Q9" s="38" t="str">
        <f>IF(ISNUMBER(wat_table_data!Q6), IF(wat_table_data!Q6=-999,"NA",IF(wat_table_data!Q6&gt;99, "&gt;99", IF(wat_table_data!Q6&lt;1, "&lt;1",wat_table_data!Q6 ))), "-")</f>
        <v>-</v>
      </c>
      <c r="R9" s="38" t="str">
        <f>IF(ISNUMBER(wat_table_data!R6), IF(wat_table_data!R6=-999,"NA",IF(wat_table_data!R6&gt;99, "&gt;99", IF(wat_table_data!R6&lt;1, "&lt;1",wat_table_data!R6 ))), "-")</f>
        <v>-</v>
      </c>
      <c r="S9" s="38" t="str">
        <f>IF(ISNUMBER(wat_table_data!S6), IF(wat_table_data!S6=-999,"NA",IF(wat_table_data!S6&gt;99, "&gt;99", IF(wat_table_data!S6&lt;1, "&lt;1",wat_table_data!S6 ))), "-")</f>
        <v>-</v>
      </c>
      <c r="T9" s="24" t="str">
        <f>IF(ISNUMBER(wat_table_data!T6), IF(wat_table_data!T6=-999,"NA",wat_table_data!T6), "-")</f>
        <v>-</v>
      </c>
      <c r="U9" s="24"/>
      <c r="V9" s="24"/>
      <c r="W9" s="24"/>
      <c r="X9" s="39" t="str">
        <f>IF(ISNUMBER(wat_table_data!W6), IF(wat_table_data!W6=-999,"NA",IF(wat_table_data!W6&gt;99, "&gt;99", IF(wat_table_data!W6&lt;1, "&lt;1",wat_table_data!W6 ))), "-")</f>
        <v>-</v>
      </c>
      <c r="Y9" s="40" t="str">
        <f>IF(ISNUMBER(wat_table_data!X6), IF(wat_table_data!X6=-999,"NA",IF(wat_table_data!X6&gt;99, "&gt;99", IF(wat_table_data!X6&lt;1, "&lt;1",wat_table_data!X6 ))), "-")</f>
        <v>-</v>
      </c>
      <c r="Z9" s="40" t="str">
        <f>IF(ISNUMBER(wat_table_data!Y6), IF(wat_table_data!Y6=-999,"NA",IF(wat_table_data!Y6&gt;99, "&gt;99", IF(wat_table_data!Y6&lt;1, "&lt;1",wat_table_data!Y6 ))), "-")</f>
        <v>-</v>
      </c>
      <c r="AA9" s="40" t="str">
        <f>IF(ISNUMBER(wat_table_data!Z6), IF(wat_table_data!Z6=-999,"NA",IF(wat_table_data!Z6&gt;99, "&gt;99", IF(wat_table_data!Z6&lt;1, "&lt;1",wat_table_data!Z6 ))), "-")</f>
        <v>-</v>
      </c>
      <c r="AB9" s="38" t="str">
        <f>IF(ISNUMBER(wat_table_data!AA6), IF(wat_table_data!AA6=-999,"NA",IF(wat_table_data!AA6&gt;99, "&gt;99", IF(wat_table_data!AA6&lt;1, "&lt;1",wat_table_data!AA6 ))), "-")</f>
        <v>-</v>
      </c>
      <c r="AC9" s="38" t="str">
        <f>IF(ISNUMBER(wat_table_data!AB6), IF(wat_table_data!AB6=-999,"NA",IF(wat_table_data!AB6&gt;99, "&gt;99", IF(wat_table_data!AB6&lt;1, "&lt;1",wat_table_data!AB6 ))), "-")</f>
        <v>-</v>
      </c>
      <c r="AD9" s="39" t="str">
        <f>IF(ISNUMBER(wat_table_data!AC6), IF(wat_table_data!AC6=-999,"NA",IF(wat_table_data!AC6&gt;99, "&gt;99", IF(wat_table_data!AC6&lt;1, "&lt;1",wat_table_data!AC6 ))), "-")</f>
        <v>-</v>
      </c>
      <c r="AE9" s="40" t="str">
        <f>IF(ISNUMBER(wat_table_data!AD6), IF(wat_table_data!AD6=-999,"NA",IF(wat_table_data!AD6&gt;99, "&gt;99", IF(wat_table_data!AD6&lt;1, "&lt;1",wat_table_data!AD6 ))), "-")</f>
        <v>-</v>
      </c>
      <c r="AF9" s="40" t="str">
        <f>IF(ISNUMBER(wat_table_data!AE6), IF(wat_table_data!AE6=-999,"NA",IF(wat_table_data!AE6&gt;99, "&gt;99", IF(wat_table_data!AE6&lt;1, "&lt;1",wat_table_data!AE6 ))), "-")</f>
        <v>-</v>
      </c>
      <c r="AG9" s="40" t="str">
        <f>IF(ISNUMBER(wat_table_data!AF6), IF(wat_table_data!AF6=-999,"NA",IF(wat_table_data!AF6&gt;99, "&gt;99", IF(wat_table_data!AF6&lt;1, "&lt;1",wat_table_data!AF6 ))), "-")</f>
        <v>-</v>
      </c>
      <c r="AH9" s="38" t="str">
        <f>IF(ISNUMBER(wat_table_data!AG6), IF(wat_table_data!AG6=-999,"NA",IF(wat_table_data!AG6&gt;99, "&gt;99", IF(wat_table_data!AG6&lt;1, "&lt;1",wat_table_data!AG6 ))), "-")</f>
        <v>-</v>
      </c>
      <c r="AI9" s="38" t="str">
        <f>IF(ISNUMBER(wat_table_data!AH6), IF(wat_table_data!AH6=-999,"NA",IF(wat_table_data!AH6&gt;99, "&gt;99", IF(wat_table_data!AH6&lt;1, "&lt;1",wat_table_data!AH6 ))), "-")</f>
        <v>-</v>
      </c>
      <c r="AJ9" s="39" t="str">
        <f>IF(ISNUMBER(wat_table_data!AI6), IF(wat_table_data!AI6=-999,"NA",IF(wat_table_data!AI6&gt;99, "&gt;99", IF(wat_table_data!AI6&lt;1, "&lt;1",wat_table_data!AI6 ))), "-")</f>
        <v>-</v>
      </c>
      <c r="AK9" s="40" t="str">
        <f>IF(ISNUMBER(wat_table_data!AJ6), IF(wat_table_data!AJ6=-999,"NA",IF(wat_table_data!AJ6&gt;99, "&gt;99", IF(wat_table_data!AJ6&lt;1, "&lt;1",wat_table_data!AJ6 ))), "-")</f>
        <v>-</v>
      </c>
      <c r="AL9" s="40" t="str">
        <f>IF(ISNUMBER(wat_table_data!AK6), IF(wat_table_data!AK6=-999,"NA",IF(wat_table_data!AK6&gt;99, "&gt;99", IF(wat_table_data!AK6&lt;1, "&lt;1",wat_table_data!AK6 ))), "-")</f>
        <v>-</v>
      </c>
      <c r="AM9" s="40" t="str">
        <f>IF(ISNUMBER(wat_table_data!AL6), IF(wat_table_data!AL6=-999,"NA",IF(wat_table_data!AL6&gt;99, "&gt;99", IF(wat_table_data!AL6&lt;1, "&lt;1",wat_table_data!AL6 ))), "-")</f>
        <v>-</v>
      </c>
      <c r="AN9" s="38" t="str">
        <f>IF(ISNUMBER(wat_table_data!AM6), IF(wat_table_data!AM6=-999,"NA",IF(wat_table_data!AM6&gt;99, "&gt;99", IF(wat_table_data!AM6&lt;1, "&lt;1",wat_table_data!AM6 ))), "-")</f>
        <v>-</v>
      </c>
      <c r="AO9" s="38" t="str">
        <f>IF(ISNUMBER(wat_table_data!AN6), IF(wat_table_data!AN6=-999,"NA",IF(wat_table_data!AN6&gt;99, "&gt;99", IF(wat_table_data!AN6&lt;1, "&lt;1",wat_table_data!AN6 ))), "-")</f>
        <v>-</v>
      </c>
    </row>
    <row r="10" s="2" customFormat="true" ht="13.8" x14ac:dyDescent="0.25">
      <c r="A10" s="34" t="str">
        <f>IF(ISBLANK(wat_table_data!A7), "", wat_table_data!A7)</f>
        <v/>
      </c>
      <c r="B10" s="34" t="str">
        <f>IF(ISBLANK(wat_table_data!B7), "", wat_table_data!B7)</f>
        <v/>
      </c>
      <c r="C10" s="34" t="str">
        <f>IF(ISBLANK(wat_table_data!C7), "", wat_table_data!C7)</f>
        <v/>
      </c>
      <c r="D10" s="35" t="str">
        <f>IF(ISNUMBER(wat_table_data!D7), wat_table_data!D7, "-")</f>
        <v>-</v>
      </c>
      <c r="E10" s="36" t="str">
        <f>IF(ISNUMBER(wat_table_data!E7), wat_table_data!E7, "-")</f>
        <v>-</v>
      </c>
      <c r="F10" s="37" t="str">
        <f>IF(ISNUMBER(wat_table_data!F7), IF(wat_table_data!F7=-999,"NA",IF(wat_table_data!F7&gt;99, "&gt;99", IF(wat_table_data!F7&lt;1, "&lt;1",wat_table_data!F7 ))), "-")</f>
        <v>-</v>
      </c>
      <c r="G10" s="38" t="str">
        <f>IF(ISNUMBER(wat_table_data!G7), IF(wat_table_data!G7=-999,"NA",IF(wat_table_data!G7&gt;99, "&gt;99", IF(wat_table_data!G7&lt;1, "&lt;1",wat_table_data!G7 ))), "-")</f>
        <v>-</v>
      </c>
      <c r="H10" s="38" t="str">
        <f>IF(ISNUMBER(wat_table_data!H7), IF(wat_table_data!H7=-999,"NA",IF(wat_table_data!H7&gt;99, "&gt;99", IF(wat_table_data!H7&lt;1, "&lt;1",wat_table_data!H7 ))), "-")</f>
        <v>-</v>
      </c>
      <c r="I10" s="38" t="str">
        <f>IF(ISNUMBER(wat_table_data!I7), IF(wat_table_data!I7=-999,"NA",IF(wat_table_data!I7&gt;99, "&gt;99", IF(wat_table_data!I7&lt;1, "&lt;1",wat_table_data!I7 ))), "-")</f>
        <v>-</v>
      </c>
      <c r="J10" s="24" t="str">
        <f>IF(ISNUMBER(wat_table_data!J7), IF(wat_table_data!J7=-999,"NA",wat_table_data!J7), "-")</f>
        <v>-</v>
      </c>
      <c r="K10" s="37" t="str">
        <f>IF(ISNUMBER(wat_table_data!K7), IF(wat_table_data!K7=-999,"NA",IF(wat_table_data!K7&gt;99, "&gt;99", IF(wat_table_data!K7&lt;1, "&lt;1",wat_table_data!K7 ))), "-")</f>
        <v>-</v>
      </c>
      <c r="L10" s="38" t="str">
        <f>IF(ISNUMBER(wat_table_data!L7), IF(wat_table_data!L7=-999,"NA",IF(wat_table_data!L7&gt;99, "&gt;99", IF(wat_table_data!L7&lt;1, "&lt;1",wat_table_data!L7 ))), "-")</f>
        <v>-</v>
      </c>
      <c r="M10" s="38" t="str">
        <f>IF(ISNUMBER(wat_table_data!M7), IF(wat_table_data!M7=-999,"NA",IF(wat_table_data!M7&gt;99, "&gt;99", IF(wat_table_data!M7&lt;1, "&lt;1",wat_table_data!M7 ))), "-")</f>
        <v>-</v>
      </c>
      <c r="N10" s="38" t="str">
        <f>IF(ISNUMBER(wat_table_data!N7), IF(wat_table_data!N7=-999,"NA",IF(wat_table_data!N7&gt;99, "&gt;99", IF(wat_table_data!N7&lt;1, "&lt;1",wat_table_data!N7 ))), "-")</f>
        <v>-</v>
      </c>
      <c r="O10" s="24" t="str">
        <f>IF(ISNUMBER(wat_table_data!O7), IF(wat_table_data!O7=-999,"NA",wat_table_data!O7), "-")</f>
        <v>-</v>
      </c>
      <c r="P10" s="37" t="str">
        <f>IF(ISNUMBER(wat_table_data!P7), IF(wat_table_data!P7=-999,"NA",IF(wat_table_data!P7&gt;99, "&gt;99", IF(wat_table_data!P7&lt;1, "&lt;1",wat_table_data!P7 ))), "-")</f>
        <v>-</v>
      </c>
      <c r="Q10" s="38" t="str">
        <f>IF(ISNUMBER(wat_table_data!Q7), IF(wat_table_data!Q7=-999,"NA",IF(wat_table_data!Q7&gt;99, "&gt;99", IF(wat_table_data!Q7&lt;1, "&lt;1",wat_table_data!Q7 ))), "-")</f>
        <v>-</v>
      </c>
      <c r="R10" s="38" t="str">
        <f>IF(ISNUMBER(wat_table_data!R7), IF(wat_table_data!R7=-999,"NA",IF(wat_table_data!R7&gt;99, "&gt;99", IF(wat_table_data!R7&lt;1, "&lt;1",wat_table_data!R7 ))), "-")</f>
        <v>-</v>
      </c>
      <c r="S10" s="38" t="str">
        <f>IF(ISNUMBER(wat_table_data!S7), IF(wat_table_data!S7=-999,"NA",IF(wat_table_data!S7&gt;99, "&gt;99", IF(wat_table_data!S7&lt;1, "&lt;1",wat_table_data!S7 ))), "-")</f>
        <v>-</v>
      </c>
      <c r="T10" s="24" t="str">
        <f>IF(ISNUMBER(wat_table_data!T7), IF(wat_table_data!T7=-999,"NA",wat_table_data!T7), "-")</f>
        <v>-</v>
      </c>
      <c r="U10" s="24"/>
      <c r="V10" s="24"/>
      <c r="W10" s="24"/>
      <c r="X10" s="39" t="str">
        <f>IF(ISNUMBER(wat_table_data!W7), IF(wat_table_data!W7=-999,"NA",IF(wat_table_data!W7&gt;99, "&gt;99", IF(wat_table_data!W7&lt;1, "&lt;1",wat_table_data!W7 ))), "-")</f>
        <v>-</v>
      </c>
      <c r="Y10" s="40" t="str">
        <f>IF(ISNUMBER(wat_table_data!X7), IF(wat_table_data!X7=-999,"NA",IF(wat_table_data!X7&gt;99, "&gt;99", IF(wat_table_data!X7&lt;1, "&lt;1",wat_table_data!X7 ))), "-")</f>
        <v>-</v>
      </c>
      <c r="Z10" s="40" t="str">
        <f>IF(ISNUMBER(wat_table_data!Y7), IF(wat_table_data!Y7=-999,"NA",IF(wat_table_data!Y7&gt;99, "&gt;99", IF(wat_table_data!Y7&lt;1, "&lt;1",wat_table_data!Y7 ))), "-")</f>
        <v>-</v>
      </c>
      <c r="AA10" s="40" t="str">
        <f>IF(ISNUMBER(wat_table_data!Z7), IF(wat_table_data!Z7=-999,"NA",IF(wat_table_data!Z7&gt;99, "&gt;99", IF(wat_table_data!Z7&lt;1, "&lt;1",wat_table_data!Z7 ))), "-")</f>
        <v>-</v>
      </c>
      <c r="AB10" s="38" t="str">
        <f>IF(ISNUMBER(wat_table_data!AA7), IF(wat_table_data!AA7=-999,"NA",IF(wat_table_data!AA7&gt;99, "&gt;99", IF(wat_table_data!AA7&lt;1, "&lt;1",wat_table_data!AA7 ))), "-")</f>
        <v>-</v>
      </c>
      <c r="AC10" s="38" t="str">
        <f>IF(ISNUMBER(wat_table_data!AB7), IF(wat_table_data!AB7=-999,"NA",IF(wat_table_data!AB7&gt;99, "&gt;99", IF(wat_table_data!AB7&lt;1, "&lt;1",wat_table_data!AB7 ))), "-")</f>
        <v>-</v>
      </c>
      <c r="AD10" s="39" t="str">
        <f>IF(ISNUMBER(wat_table_data!AC7), IF(wat_table_data!AC7=-999,"NA",IF(wat_table_data!AC7&gt;99, "&gt;99", IF(wat_table_data!AC7&lt;1, "&lt;1",wat_table_data!AC7 ))), "-")</f>
        <v>-</v>
      </c>
      <c r="AE10" s="40" t="str">
        <f>IF(ISNUMBER(wat_table_data!AD7), IF(wat_table_data!AD7=-999,"NA",IF(wat_table_data!AD7&gt;99, "&gt;99", IF(wat_table_data!AD7&lt;1, "&lt;1",wat_table_data!AD7 ))), "-")</f>
        <v>-</v>
      </c>
      <c r="AF10" s="40" t="str">
        <f>IF(ISNUMBER(wat_table_data!AE7), IF(wat_table_data!AE7=-999,"NA",IF(wat_table_data!AE7&gt;99, "&gt;99", IF(wat_table_data!AE7&lt;1, "&lt;1",wat_table_data!AE7 ))), "-")</f>
        <v>-</v>
      </c>
      <c r="AG10" s="40" t="str">
        <f>IF(ISNUMBER(wat_table_data!AF7), IF(wat_table_data!AF7=-999,"NA",IF(wat_table_data!AF7&gt;99, "&gt;99", IF(wat_table_data!AF7&lt;1, "&lt;1",wat_table_data!AF7 ))), "-")</f>
        <v>-</v>
      </c>
      <c r="AH10" s="38" t="str">
        <f>IF(ISNUMBER(wat_table_data!AG7), IF(wat_table_data!AG7=-999,"NA",IF(wat_table_data!AG7&gt;99, "&gt;99", IF(wat_table_data!AG7&lt;1, "&lt;1",wat_table_data!AG7 ))), "-")</f>
        <v>-</v>
      </c>
      <c r="AI10" s="38" t="str">
        <f>IF(ISNUMBER(wat_table_data!AH7), IF(wat_table_data!AH7=-999,"NA",IF(wat_table_data!AH7&gt;99, "&gt;99", IF(wat_table_data!AH7&lt;1, "&lt;1",wat_table_data!AH7 ))), "-")</f>
        <v>-</v>
      </c>
      <c r="AJ10" s="39" t="str">
        <f>IF(ISNUMBER(wat_table_data!AI7), IF(wat_table_data!AI7=-999,"NA",IF(wat_table_data!AI7&gt;99, "&gt;99", IF(wat_table_data!AI7&lt;1, "&lt;1",wat_table_data!AI7 ))), "-")</f>
        <v>-</v>
      </c>
      <c r="AK10" s="40" t="str">
        <f>IF(ISNUMBER(wat_table_data!AJ7), IF(wat_table_data!AJ7=-999,"NA",IF(wat_table_data!AJ7&gt;99, "&gt;99", IF(wat_table_data!AJ7&lt;1, "&lt;1",wat_table_data!AJ7 ))), "-")</f>
        <v>-</v>
      </c>
      <c r="AL10" s="40" t="str">
        <f>IF(ISNUMBER(wat_table_data!AK7), IF(wat_table_data!AK7=-999,"NA",IF(wat_table_data!AK7&gt;99, "&gt;99", IF(wat_table_data!AK7&lt;1, "&lt;1",wat_table_data!AK7 ))), "-")</f>
        <v>-</v>
      </c>
      <c r="AM10" s="40" t="str">
        <f>IF(ISNUMBER(wat_table_data!AL7), IF(wat_table_data!AL7=-999,"NA",IF(wat_table_data!AL7&gt;99, "&gt;99", IF(wat_table_data!AL7&lt;1, "&lt;1",wat_table_data!AL7 ))), "-")</f>
        <v>-</v>
      </c>
      <c r="AN10" s="38" t="str">
        <f>IF(ISNUMBER(wat_table_data!AM7), IF(wat_table_data!AM7=-999,"NA",IF(wat_table_data!AM7&gt;99, "&gt;99", IF(wat_table_data!AM7&lt;1, "&lt;1",wat_table_data!AM7 ))), "-")</f>
        <v>-</v>
      </c>
      <c r="AO10" s="38" t="str">
        <f>IF(ISNUMBER(wat_table_data!AN7), IF(wat_table_data!AN7=-999,"NA",IF(wat_table_data!AN7&gt;99, "&gt;99", IF(wat_table_data!AN7&lt;1, "&lt;1",wat_table_data!AN7 ))), "-")</f>
        <v>-</v>
      </c>
    </row>
    <row r="11" ht="13.8" x14ac:dyDescent="0.25">
      <c r="A11" s="34" t="str">
        <f>IF(ISBLANK(wat_table_data!A8), "", wat_table_data!A8)</f>
        <v/>
      </c>
      <c r="B11" s="34" t="str">
        <f>IF(ISBLANK(wat_table_data!B8), "", wat_table_data!B8)</f>
        <v/>
      </c>
      <c r="C11" s="34" t="str">
        <f>IF(ISBLANK(wat_table_data!C8), "", wat_table_data!C8)</f>
        <v/>
      </c>
      <c r="D11" s="35" t="str">
        <f>IF(ISNUMBER(wat_table_data!D8), wat_table_data!D8, "-")</f>
        <v>-</v>
      </c>
      <c r="E11" s="36" t="str">
        <f>IF(ISNUMBER(wat_table_data!E8), wat_table_data!E8, "-")</f>
        <v>-</v>
      </c>
      <c r="F11" s="37" t="str">
        <f>IF(ISNUMBER(wat_table_data!F8), IF(wat_table_data!F8=-999,"NA",IF(wat_table_data!F8&gt;99, "&gt;99", IF(wat_table_data!F8&lt;1, "&lt;1",wat_table_data!F8 ))), "-")</f>
        <v>-</v>
      </c>
      <c r="G11" s="38" t="str">
        <f>IF(ISNUMBER(wat_table_data!G8), IF(wat_table_data!G8=-999,"NA",IF(wat_table_data!G8&gt;99, "&gt;99", IF(wat_table_data!G8&lt;1, "&lt;1",wat_table_data!G8 ))), "-")</f>
        <v>-</v>
      </c>
      <c r="H11" s="38" t="str">
        <f>IF(ISNUMBER(wat_table_data!H8), IF(wat_table_data!H8=-999,"NA",IF(wat_table_data!H8&gt;99, "&gt;99", IF(wat_table_data!H8&lt;1, "&lt;1",wat_table_data!H8 ))), "-")</f>
        <v>-</v>
      </c>
      <c r="I11" s="38" t="str">
        <f>IF(ISNUMBER(wat_table_data!I8), IF(wat_table_data!I8=-999,"NA",IF(wat_table_data!I8&gt;99, "&gt;99", IF(wat_table_data!I8&lt;1, "&lt;1",wat_table_data!I8 ))), "-")</f>
        <v>-</v>
      </c>
      <c r="J11" s="24" t="str">
        <f>IF(ISNUMBER(wat_table_data!J8), IF(wat_table_data!J8=-999,"NA",wat_table_data!J8), "-")</f>
        <v>-</v>
      </c>
      <c r="K11" s="37" t="str">
        <f>IF(ISNUMBER(wat_table_data!K8), IF(wat_table_data!K8=-999,"NA",IF(wat_table_data!K8&gt;99, "&gt;99", IF(wat_table_data!K8&lt;1, "&lt;1",wat_table_data!K8 ))), "-")</f>
        <v>-</v>
      </c>
      <c r="L11" s="38" t="str">
        <f>IF(ISNUMBER(wat_table_data!L8), IF(wat_table_data!L8=-999,"NA",IF(wat_table_data!L8&gt;99, "&gt;99", IF(wat_table_data!L8&lt;1, "&lt;1",wat_table_data!L8 ))), "-")</f>
        <v>-</v>
      </c>
      <c r="M11" s="38" t="str">
        <f>IF(ISNUMBER(wat_table_data!M8), IF(wat_table_data!M8=-999,"NA",IF(wat_table_data!M8&gt;99, "&gt;99", IF(wat_table_data!M8&lt;1, "&lt;1",wat_table_data!M8 ))), "-")</f>
        <v>-</v>
      </c>
      <c r="N11" s="38" t="str">
        <f>IF(ISNUMBER(wat_table_data!N8), IF(wat_table_data!N8=-999,"NA",IF(wat_table_data!N8&gt;99, "&gt;99", IF(wat_table_data!N8&lt;1, "&lt;1",wat_table_data!N8 ))), "-")</f>
        <v>-</v>
      </c>
      <c r="O11" s="24" t="str">
        <f>IF(ISNUMBER(wat_table_data!O8), IF(wat_table_data!O8=-999,"NA",wat_table_data!O8), "-")</f>
        <v>-</v>
      </c>
      <c r="P11" s="37" t="str">
        <f>IF(ISNUMBER(wat_table_data!P8), IF(wat_table_data!P8=-999,"NA",IF(wat_table_data!P8&gt;99, "&gt;99", IF(wat_table_data!P8&lt;1, "&lt;1",wat_table_data!P8 ))), "-")</f>
        <v>-</v>
      </c>
      <c r="Q11" s="38" t="str">
        <f>IF(ISNUMBER(wat_table_data!Q8), IF(wat_table_data!Q8=-999,"NA",IF(wat_table_data!Q8&gt;99, "&gt;99", IF(wat_table_data!Q8&lt;1, "&lt;1",wat_table_data!Q8 ))), "-")</f>
        <v>-</v>
      </c>
      <c r="R11" s="38" t="str">
        <f>IF(ISNUMBER(wat_table_data!R8), IF(wat_table_data!R8=-999,"NA",IF(wat_table_data!R8&gt;99, "&gt;99", IF(wat_table_data!R8&lt;1, "&lt;1",wat_table_data!R8 ))), "-")</f>
        <v>-</v>
      </c>
      <c r="S11" s="38" t="str">
        <f>IF(ISNUMBER(wat_table_data!S8), IF(wat_table_data!S8=-999,"NA",IF(wat_table_data!S8&gt;99, "&gt;99", IF(wat_table_data!S8&lt;1, "&lt;1",wat_table_data!S8 ))), "-")</f>
        <v>-</v>
      </c>
      <c r="T11" s="24" t="str">
        <f>IF(ISNUMBER(wat_table_data!T8), IF(wat_table_data!T8=-999,"NA",wat_table_data!T8), "-")</f>
        <v>-</v>
      </c>
      <c r="U11" s="24"/>
      <c r="V11" s="24"/>
      <c r="W11" s="24"/>
      <c r="X11" s="39" t="str">
        <f>IF(ISNUMBER(wat_table_data!W8), IF(wat_table_data!W8=-999,"NA",IF(wat_table_data!W8&gt;99, "&gt;99", IF(wat_table_data!W8&lt;1, "&lt;1",wat_table_data!W8 ))), "-")</f>
        <v>-</v>
      </c>
      <c r="Y11" s="40" t="str">
        <f>IF(ISNUMBER(wat_table_data!X8), IF(wat_table_data!X8=-999,"NA",IF(wat_table_data!X8&gt;99, "&gt;99", IF(wat_table_data!X8&lt;1, "&lt;1",wat_table_data!X8 ))), "-")</f>
        <v>-</v>
      </c>
      <c r="Z11" s="40" t="str">
        <f>IF(ISNUMBER(wat_table_data!Y8), IF(wat_table_data!Y8=-999,"NA",IF(wat_table_data!Y8&gt;99, "&gt;99", IF(wat_table_data!Y8&lt;1, "&lt;1",wat_table_data!Y8 ))), "-")</f>
        <v>-</v>
      </c>
      <c r="AA11" s="40" t="str">
        <f>IF(ISNUMBER(wat_table_data!Z8), IF(wat_table_data!Z8=-999,"NA",IF(wat_table_data!Z8&gt;99, "&gt;99", IF(wat_table_data!Z8&lt;1, "&lt;1",wat_table_data!Z8 ))), "-")</f>
        <v>-</v>
      </c>
      <c r="AB11" s="38" t="str">
        <f>IF(ISNUMBER(wat_table_data!AA8), IF(wat_table_data!AA8=-999,"NA",IF(wat_table_data!AA8&gt;99, "&gt;99", IF(wat_table_data!AA8&lt;1, "&lt;1",wat_table_data!AA8 ))), "-")</f>
        <v>-</v>
      </c>
      <c r="AC11" s="38" t="str">
        <f>IF(ISNUMBER(wat_table_data!AB8), IF(wat_table_data!AB8=-999,"NA",IF(wat_table_data!AB8&gt;99, "&gt;99", IF(wat_table_data!AB8&lt;1, "&lt;1",wat_table_data!AB8 ))), "-")</f>
        <v>-</v>
      </c>
      <c r="AD11" s="39" t="str">
        <f>IF(ISNUMBER(wat_table_data!AC8), IF(wat_table_data!AC8=-999,"NA",IF(wat_table_data!AC8&gt;99, "&gt;99", IF(wat_table_data!AC8&lt;1, "&lt;1",wat_table_data!AC8 ))), "-")</f>
        <v>-</v>
      </c>
      <c r="AE11" s="40" t="str">
        <f>IF(ISNUMBER(wat_table_data!AD8), IF(wat_table_data!AD8=-999,"NA",IF(wat_table_data!AD8&gt;99, "&gt;99", IF(wat_table_data!AD8&lt;1, "&lt;1",wat_table_data!AD8 ))), "-")</f>
        <v>-</v>
      </c>
      <c r="AF11" s="40" t="str">
        <f>IF(ISNUMBER(wat_table_data!AE8), IF(wat_table_data!AE8=-999,"NA",IF(wat_table_data!AE8&gt;99, "&gt;99", IF(wat_table_data!AE8&lt;1, "&lt;1",wat_table_data!AE8 ))), "-")</f>
        <v>-</v>
      </c>
      <c r="AG11" s="40" t="str">
        <f>IF(ISNUMBER(wat_table_data!AF8), IF(wat_table_data!AF8=-999,"NA",IF(wat_table_data!AF8&gt;99, "&gt;99", IF(wat_table_data!AF8&lt;1, "&lt;1",wat_table_data!AF8 ))), "-")</f>
        <v>-</v>
      </c>
      <c r="AH11" s="38" t="str">
        <f>IF(ISNUMBER(wat_table_data!AG8), IF(wat_table_data!AG8=-999,"NA",IF(wat_table_data!AG8&gt;99, "&gt;99", IF(wat_table_data!AG8&lt;1, "&lt;1",wat_table_data!AG8 ))), "-")</f>
        <v>-</v>
      </c>
      <c r="AI11" s="38" t="str">
        <f>IF(ISNUMBER(wat_table_data!AH8), IF(wat_table_data!AH8=-999,"NA",IF(wat_table_data!AH8&gt;99, "&gt;99", IF(wat_table_data!AH8&lt;1, "&lt;1",wat_table_data!AH8 ))), "-")</f>
        <v>-</v>
      </c>
      <c r="AJ11" s="39" t="str">
        <f>IF(ISNUMBER(wat_table_data!AI8), IF(wat_table_data!AI8=-999,"NA",IF(wat_table_data!AI8&gt;99, "&gt;99", IF(wat_table_data!AI8&lt;1, "&lt;1",wat_table_data!AI8 ))), "-")</f>
        <v>-</v>
      </c>
      <c r="AK11" s="40" t="str">
        <f>IF(ISNUMBER(wat_table_data!AJ8), IF(wat_table_data!AJ8=-999,"NA",IF(wat_table_data!AJ8&gt;99, "&gt;99", IF(wat_table_data!AJ8&lt;1, "&lt;1",wat_table_data!AJ8 ))), "-")</f>
        <v>-</v>
      </c>
      <c r="AL11" s="40" t="str">
        <f>IF(ISNUMBER(wat_table_data!AK8), IF(wat_table_data!AK8=-999,"NA",IF(wat_table_data!AK8&gt;99, "&gt;99", IF(wat_table_data!AK8&lt;1, "&lt;1",wat_table_data!AK8 ))), "-")</f>
        <v>-</v>
      </c>
      <c r="AM11" s="40" t="str">
        <f>IF(ISNUMBER(wat_table_data!AL8), IF(wat_table_data!AL8=-999,"NA",IF(wat_table_data!AL8&gt;99, "&gt;99", IF(wat_table_data!AL8&lt;1, "&lt;1",wat_table_data!AL8 ))), "-")</f>
        <v>-</v>
      </c>
      <c r="AN11" s="38" t="str">
        <f>IF(ISNUMBER(wat_table_data!AM8), IF(wat_table_data!AM8=-999,"NA",IF(wat_table_data!AM8&gt;99, "&gt;99", IF(wat_table_data!AM8&lt;1, "&lt;1",wat_table_data!AM8 ))), "-")</f>
        <v>-</v>
      </c>
      <c r="AO11" s="38" t="str">
        <f>IF(ISNUMBER(wat_table_data!AN8), IF(wat_table_data!AN8=-999,"NA",IF(wat_table_data!AN8&gt;99, "&gt;99", IF(wat_table_data!AN8&lt;1, "&lt;1",wat_table_data!AN8 ))), "-")</f>
        <v>-</v>
      </c>
    </row>
    <row r="12" s="2" customFormat="true" ht="13.8" x14ac:dyDescent="0.25">
      <c r="A12" s="34" t="str">
        <f>IF(ISBLANK(wat_table_data!A9), "", wat_table_data!A9)</f>
        <v/>
      </c>
      <c r="B12" s="34" t="str">
        <f>IF(ISBLANK(wat_table_data!B9), "", wat_table_data!B9)</f>
        <v/>
      </c>
      <c r="C12" s="34" t="str">
        <f>IF(ISBLANK(wat_table_data!C9), "", wat_table_data!C9)</f>
        <v/>
      </c>
      <c r="D12" s="35" t="str">
        <f>IF(ISNUMBER(wat_table_data!D9), wat_table_data!D9, "-")</f>
        <v>-</v>
      </c>
      <c r="E12" s="36" t="str">
        <f>IF(ISNUMBER(wat_table_data!E9), wat_table_data!E9, "-")</f>
        <v>-</v>
      </c>
      <c r="F12" s="37" t="str">
        <f>IF(ISNUMBER(wat_table_data!F9), IF(wat_table_data!F9=-999,"NA",IF(wat_table_data!F9&gt;99, "&gt;99", IF(wat_table_data!F9&lt;1, "&lt;1",wat_table_data!F9 ))), "-")</f>
        <v>-</v>
      </c>
      <c r="G12" s="38" t="str">
        <f>IF(ISNUMBER(wat_table_data!G9), IF(wat_table_data!G9=-999,"NA",IF(wat_table_data!G9&gt;99, "&gt;99", IF(wat_table_data!G9&lt;1, "&lt;1",wat_table_data!G9 ))), "-")</f>
        <v>-</v>
      </c>
      <c r="H12" s="38" t="str">
        <f>IF(ISNUMBER(wat_table_data!H9), IF(wat_table_data!H9=-999,"NA",IF(wat_table_data!H9&gt;99, "&gt;99", IF(wat_table_data!H9&lt;1, "&lt;1",wat_table_data!H9 ))), "-")</f>
        <v>-</v>
      </c>
      <c r="I12" s="38" t="str">
        <f>IF(ISNUMBER(wat_table_data!I9), IF(wat_table_data!I9=-999,"NA",IF(wat_table_data!I9&gt;99, "&gt;99", IF(wat_table_data!I9&lt;1, "&lt;1",wat_table_data!I9 ))), "-")</f>
        <v>-</v>
      </c>
      <c r="J12" s="24" t="str">
        <f>IF(ISNUMBER(wat_table_data!J9), IF(wat_table_data!J9=-999,"NA",wat_table_data!J9), "-")</f>
        <v>-</v>
      </c>
      <c r="K12" s="37" t="str">
        <f>IF(ISNUMBER(wat_table_data!K9), IF(wat_table_data!K9=-999,"NA",IF(wat_table_data!K9&gt;99, "&gt;99", IF(wat_table_data!K9&lt;1, "&lt;1",wat_table_data!K9 ))), "-")</f>
        <v>-</v>
      </c>
      <c r="L12" s="38" t="str">
        <f>IF(ISNUMBER(wat_table_data!L9), IF(wat_table_data!L9=-999,"NA",IF(wat_table_data!L9&gt;99, "&gt;99", IF(wat_table_data!L9&lt;1, "&lt;1",wat_table_data!L9 ))), "-")</f>
        <v>-</v>
      </c>
      <c r="M12" s="38" t="str">
        <f>IF(ISNUMBER(wat_table_data!M9), IF(wat_table_data!M9=-999,"NA",IF(wat_table_data!M9&gt;99, "&gt;99", IF(wat_table_data!M9&lt;1, "&lt;1",wat_table_data!M9 ))), "-")</f>
        <v>-</v>
      </c>
      <c r="N12" s="38" t="str">
        <f>IF(ISNUMBER(wat_table_data!N9), IF(wat_table_data!N9=-999,"NA",IF(wat_table_data!N9&gt;99, "&gt;99", IF(wat_table_data!N9&lt;1, "&lt;1",wat_table_data!N9 ))), "-")</f>
        <v>-</v>
      </c>
      <c r="O12" s="24" t="str">
        <f>IF(ISNUMBER(wat_table_data!O9), IF(wat_table_data!O9=-999,"NA",wat_table_data!O9), "-")</f>
        <v>-</v>
      </c>
      <c r="P12" s="37" t="str">
        <f>IF(ISNUMBER(wat_table_data!P9), IF(wat_table_data!P9=-999,"NA",IF(wat_table_data!P9&gt;99, "&gt;99", IF(wat_table_data!P9&lt;1, "&lt;1",wat_table_data!P9 ))), "-")</f>
        <v>-</v>
      </c>
      <c r="Q12" s="38" t="str">
        <f>IF(ISNUMBER(wat_table_data!Q9), IF(wat_table_data!Q9=-999,"NA",IF(wat_table_data!Q9&gt;99, "&gt;99", IF(wat_table_data!Q9&lt;1, "&lt;1",wat_table_data!Q9 ))), "-")</f>
        <v>-</v>
      </c>
      <c r="R12" s="38" t="str">
        <f>IF(ISNUMBER(wat_table_data!R9), IF(wat_table_data!R9=-999,"NA",IF(wat_table_data!R9&gt;99, "&gt;99", IF(wat_table_data!R9&lt;1, "&lt;1",wat_table_data!R9 ))), "-")</f>
        <v>-</v>
      </c>
      <c r="S12" s="38" t="str">
        <f>IF(ISNUMBER(wat_table_data!S9), IF(wat_table_data!S9=-999,"NA",IF(wat_table_data!S9&gt;99, "&gt;99", IF(wat_table_data!S9&lt;1, "&lt;1",wat_table_data!S9 ))), "-")</f>
        <v>-</v>
      </c>
      <c r="T12" s="24" t="str">
        <f>IF(ISNUMBER(wat_table_data!T9), IF(wat_table_data!T9=-999,"NA",wat_table_data!T9), "-")</f>
        <v>-</v>
      </c>
      <c r="U12" s="24"/>
      <c r="V12" s="24"/>
      <c r="W12" s="24"/>
      <c r="X12" s="39" t="str">
        <f>IF(ISNUMBER(wat_table_data!W9), IF(wat_table_data!W9=-999,"NA",IF(wat_table_data!W9&gt;99, "&gt;99", IF(wat_table_data!W9&lt;1, "&lt;1",wat_table_data!W9 ))), "-")</f>
        <v>-</v>
      </c>
      <c r="Y12" s="40" t="str">
        <f>IF(ISNUMBER(wat_table_data!X9), IF(wat_table_data!X9=-999,"NA",IF(wat_table_data!X9&gt;99, "&gt;99", IF(wat_table_data!X9&lt;1, "&lt;1",wat_table_data!X9 ))), "-")</f>
        <v>-</v>
      </c>
      <c r="Z12" s="40" t="str">
        <f>IF(ISNUMBER(wat_table_data!Y9), IF(wat_table_data!Y9=-999,"NA",IF(wat_table_data!Y9&gt;99, "&gt;99", IF(wat_table_data!Y9&lt;1, "&lt;1",wat_table_data!Y9 ))), "-")</f>
        <v>-</v>
      </c>
      <c r="AA12" s="40" t="str">
        <f>IF(ISNUMBER(wat_table_data!Z9), IF(wat_table_data!Z9=-999,"NA",IF(wat_table_data!Z9&gt;99, "&gt;99", IF(wat_table_data!Z9&lt;1, "&lt;1",wat_table_data!Z9 ))), "-")</f>
        <v>-</v>
      </c>
      <c r="AB12" s="38" t="str">
        <f>IF(ISNUMBER(wat_table_data!AA9), IF(wat_table_data!AA9=-999,"NA",IF(wat_table_data!AA9&gt;99, "&gt;99", IF(wat_table_data!AA9&lt;1, "&lt;1",wat_table_data!AA9 ))), "-")</f>
        <v>-</v>
      </c>
      <c r="AC12" s="38" t="str">
        <f>IF(ISNUMBER(wat_table_data!AB9), IF(wat_table_data!AB9=-999,"NA",IF(wat_table_data!AB9&gt;99, "&gt;99", IF(wat_table_data!AB9&lt;1, "&lt;1",wat_table_data!AB9 ))), "-")</f>
        <v>-</v>
      </c>
      <c r="AD12" s="39" t="str">
        <f>IF(ISNUMBER(wat_table_data!AC9), IF(wat_table_data!AC9=-999,"NA",IF(wat_table_data!AC9&gt;99, "&gt;99", IF(wat_table_data!AC9&lt;1, "&lt;1",wat_table_data!AC9 ))), "-")</f>
        <v>-</v>
      </c>
      <c r="AE12" s="40" t="str">
        <f>IF(ISNUMBER(wat_table_data!AD9), IF(wat_table_data!AD9=-999,"NA",IF(wat_table_data!AD9&gt;99, "&gt;99", IF(wat_table_data!AD9&lt;1, "&lt;1",wat_table_data!AD9 ))), "-")</f>
        <v>-</v>
      </c>
      <c r="AF12" s="40" t="str">
        <f>IF(ISNUMBER(wat_table_data!AE9), IF(wat_table_data!AE9=-999,"NA",IF(wat_table_data!AE9&gt;99, "&gt;99", IF(wat_table_data!AE9&lt;1, "&lt;1",wat_table_data!AE9 ))), "-")</f>
        <v>-</v>
      </c>
      <c r="AG12" s="40" t="str">
        <f>IF(ISNUMBER(wat_table_data!AF9), IF(wat_table_data!AF9=-999,"NA",IF(wat_table_data!AF9&gt;99, "&gt;99", IF(wat_table_data!AF9&lt;1, "&lt;1",wat_table_data!AF9 ))), "-")</f>
        <v>-</v>
      </c>
      <c r="AH12" s="38" t="str">
        <f>IF(ISNUMBER(wat_table_data!AG9), IF(wat_table_data!AG9=-999,"NA",IF(wat_table_data!AG9&gt;99, "&gt;99", IF(wat_table_data!AG9&lt;1, "&lt;1",wat_table_data!AG9 ))), "-")</f>
        <v>-</v>
      </c>
      <c r="AI12" s="38" t="str">
        <f>IF(ISNUMBER(wat_table_data!AH9), IF(wat_table_data!AH9=-999,"NA",IF(wat_table_data!AH9&gt;99, "&gt;99", IF(wat_table_data!AH9&lt;1, "&lt;1",wat_table_data!AH9 ))), "-")</f>
        <v>-</v>
      </c>
      <c r="AJ12" s="39" t="str">
        <f>IF(ISNUMBER(wat_table_data!AI9), IF(wat_table_data!AI9=-999,"NA",IF(wat_table_data!AI9&gt;99, "&gt;99", IF(wat_table_data!AI9&lt;1, "&lt;1",wat_table_data!AI9 ))), "-")</f>
        <v>-</v>
      </c>
      <c r="AK12" s="40" t="str">
        <f>IF(ISNUMBER(wat_table_data!AJ9), IF(wat_table_data!AJ9=-999,"NA",IF(wat_table_data!AJ9&gt;99, "&gt;99", IF(wat_table_data!AJ9&lt;1, "&lt;1",wat_table_data!AJ9 ))), "-")</f>
        <v>-</v>
      </c>
      <c r="AL12" s="40" t="str">
        <f>IF(ISNUMBER(wat_table_data!AK9), IF(wat_table_data!AK9=-999,"NA",IF(wat_table_data!AK9&gt;99, "&gt;99", IF(wat_table_data!AK9&lt;1, "&lt;1",wat_table_data!AK9 ))), "-")</f>
        <v>-</v>
      </c>
      <c r="AM12" s="40" t="str">
        <f>IF(ISNUMBER(wat_table_data!AL9), IF(wat_table_data!AL9=-999,"NA",IF(wat_table_data!AL9&gt;99, "&gt;99", IF(wat_table_data!AL9&lt;1, "&lt;1",wat_table_data!AL9 ))), "-")</f>
        <v>-</v>
      </c>
      <c r="AN12" s="38" t="str">
        <f>IF(ISNUMBER(wat_table_data!AM9), IF(wat_table_data!AM9=-999,"NA",IF(wat_table_data!AM9&gt;99, "&gt;99", IF(wat_table_data!AM9&lt;1, "&lt;1",wat_table_data!AM9 ))), "-")</f>
        <v>-</v>
      </c>
      <c r="AO12" s="38" t="str">
        <f>IF(ISNUMBER(wat_table_data!AN9), IF(wat_table_data!AN9=-999,"NA",IF(wat_table_data!AN9&gt;99, "&gt;99", IF(wat_table_data!AN9&lt;1, "&lt;1",wat_table_data!AN9 ))), "-")</f>
        <v>-</v>
      </c>
    </row>
    <row r="13" ht="13.8" x14ac:dyDescent="0.25">
      <c r="A13" s="34" t="str">
        <f>IF(ISBLANK(wat_table_data!A10), "", wat_table_data!A10)</f>
        <v/>
      </c>
      <c r="B13" s="34" t="str">
        <f>IF(ISBLANK(wat_table_data!B10), "", wat_table_data!B10)</f>
        <v/>
      </c>
      <c r="C13" s="34" t="str">
        <f>IF(ISBLANK(wat_table_data!C10), "", wat_table_data!C10)</f>
        <v/>
      </c>
      <c r="D13" s="35" t="str">
        <f>IF(ISNUMBER(wat_table_data!D10), wat_table_data!D10, "-")</f>
        <v>-</v>
      </c>
      <c r="E13" s="36" t="str">
        <f>IF(ISNUMBER(wat_table_data!E10), wat_table_data!E10, "-")</f>
        <v>-</v>
      </c>
      <c r="F13" s="37" t="str">
        <f>IF(ISNUMBER(wat_table_data!F10), IF(wat_table_data!F10=-999,"NA",IF(wat_table_data!F10&gt;99, "&gt;99", IF(wat_table_data!F10&lt;1, "&lt;1",wat_table_data!F10 ))), "-")</f>
        <v>-</v>
      </c>
      <c r="G13" s="38" t="str">
        <f>IF(ISNUMBER(wat_table_data!G10), IF(wat_table_data!G10=-999,"NA",IF(wat_table_data!G10&gt;99, "&gt;99", IF(wat_table_data!G10&lt;1, "&lt;1",wat_table_data!G10 ))), "-")</f>
        <v>-</v>
      </c>
      <c r="H13" s="38" t="str">
        <f>IF(ISNUMBER(wat_table_data!H10), IF(wat_table_data!H10=-999,"NA",IF(wat_table_data!H10&gt;99, "&gt;99", IF(wat_table_data!H10&lt;1, "&lt;1",wat_table_data!H10 ))), "-")</f>
        <v>-</v>
      </c>
      <c r="I13" s="38" t="str">
        <f>IF(ISNUMBER(wat_table_data!I10), IF(wat_table_data!I10=-999,"NA",IF(wat_table_data!I10&gt;99, "&gt;99", IF(wat_table_data!I10&lt;1, "&lt;1",wat_table_data!I10 ))), "-")</f>
        <v>-</v>
      </c>
      <c r="J13" s="24" t="str">
        <f>IF(ISNUMBER(wat_table_data!J10), IF(wat_table_data!J10=-999,"NA",wat_table_data!J10), "-")</f>
        <v>-</v>
      </c>
      <c r="K13" s="37" t="str">
        <f>IF(ISNUMBER(wat_table_data!K10), IF(wat_table_data!K10=-999,"NA",IF(wat_table_data!K10&gt;99, "&gt;99", IF(wat_table_data!K10&lt;1, "&lt;1",wat_table_data!K10 ))), "-")</f>
        <v>-</v>
      </c>
      <c r="L13" s="38" t="str">
        <f>IF(ISNUMBER(wat_table_data!L10), IF(wat_table_data!L10=-999,"NA",IF(wat_table_data!L10&gt;99, "&gt;99", IF(wat_table_data!L10&lt;1, "&lt;1",wat_table_data!L10 ))), "-")</f>
        <v>-</v>
      </c>
      <c r="M13" s="38" t="str">
        <f>IF(ISNUMBER(wat_table_data!M10), IF(wat_table_data!M10=-999,"NA",IF(wat_table_data!M10&gt;99, "&gt;99", IF(wat_table_data!M10&lt;1, "&lt;1",wat_table_data!M10 ))), "-")</f>
        <v>-</v>
      </c>
      <c r="N13" s="38" t="str">
        <f>IF(ISNUMBER(wat_table_data!N10), IF(wat_table_data!N10=-999,"NA",IF(wat_table_data!N10&gt;99, "&gt;99", IF(wat_table_data!N10&lt;1, "&lt;1",wat_table_data!N10 ))), "-")</f>
        <v>-</v>
      </c>
      <c r="O13" s="24" t="str">
        <f>IF(ISNUMBER(wat_table_data!O10), IF(wat_table_data!O10=-999,"NA",wat_table_data!O10), "-")</f>
        <v>-</v>
      </c>
      <c r="P13" s="37" t="str">
        <f>IF(ISNUMBER(wat_table_data!P10), IF(wat_table_data!P10=-999,"NA",IF(wat_table_data!P10&gt;99, "&gt;99", IF(wat_table_data!P10&lt;1, "&lt;1",wat_table_data!P10 ))), "-")</f>
        <v>-</v>
      </c>
      <c r="Q13" s="38" t="str">
        <f>IF(ISNUMBER(wat_table_data!Q10), IF(wat_table_data!Q10=-999,"NA",IF(wat_table_data!Q10&gt;99, "&gt;99", IF(wat_table_data!Q10&lt;1, "&lt;1",wat_table_data!Q10 ))), "-")</f>
        <v>-</v>
      </c>
      <c r="R13" s="38" t="str">
        <f>IF(ISNUMBER(wat_table_data!R10), IF(wat_table_data!R10=-999,"NA",IF(wat_table_data!R10&gt;99, "&gt;99", IF(wat_table_data!R10&lt;1, "&lt;1",wat_table_data!R10 ))), "-")</f>
        <v>-</v>
      </c>
      <c r="S13" s="38" t="str">
        <f>IF(ISNUMBER(wat_table_data!S10), IF(wat_table_data!S10=-999,"NA",IF(wat_table_data!S10&gt;99, "&gt;99", IF(wat_table_data!S10&lt;1, "&lt;1",wat_table_data!S10 ))), "-")</f>
        <v>-</v>
      </c>
      <c r="T13" s="24" t="str">
        <f>IF(ISNUMBER(wat_table_data!T10), IF(wat_table_data!T10=-999,"NA",wat_table_data!T10), "-")</f>
        <v>-</v>
      </c>
      <c r="U13" s="24"/>
      <c r="V13" s="24"/>
      <c r="W13" s="24"/>
      <c r="X13" s="39" t="str">
        <f>IF(ISNUMBER(wat_table_data!W10), IF(wat_table_data!W10=-999,"NA",IF(wat_table_data!W10&gt;99, "&gt;99", IF(wat_table_data!W10&lt;1, "&lt;1",wat_table_data!W10 ))), "-")</f>
        <v>-</v>
      </c>
      <c r="Y13" s="40" t="str">
        <f>IF(ISNUMBER(wat_table_data!X10), IF(wat_table_data!X10=-999,"NA",IF(wat_table_data!X10&gt;99, "&gt;99", IF(wat_table_data!X10&lt;1, "&lt;1",wat_table_data!X10 ))), "-")</f>
        <v>-</v>
      </c>
      <c r="Z13" s="40" t="str">
        <f>IF(ISNUMBER(wat_table_data!Y10), IF(wat_table_data!Y10=-999,"NA",IF(wat_table_data!Y10&gt;99, "&gt;99", IF(wat_table_data!Y10&lt;1, "&lt;1",wat_table_data!Y10 ))), "-")</f>
        <v>-</v>
      </c>
      <c r="AA13" s="40" t="str">
        <f>IF(ISNUMBER(wat_table_data!Z10), IF(wat_table_data!Z10=-999,"NA",IF(wat_table_data!Z10&gt;99, "&gt;99", IF(wat_table_data!Z10&lt;1, "&lt;1",wat_table_data!Z10 ))), "-")</f>
        <v>-</v>
      </c>
      <c r="AB13" s="38" t="str">
        <f>IF(ISNUMBER(wat_table_data!AA10), IF(wat_table_data!AA10=-999,"NA",IF(wat_table_data!AA10&gt;99, "&gt;99", IF(wat_table_data!AA10&lt;1, "&lt;1",wat_table_data!AA10 ))), "-")</f>
        <v>-</v>
      </c>
      <c r="AC13" s="38" t="str">
        <f>IF(ISNUMBER(wat_table_data!AB10), IF(wat_table_data!AB10=-999,"NA",IF(wat_table_data!AB10&gt;99, "&gt;99", IF(wat_table_data!AB10&lt;1, "&lt;1",wat_table_data!AB10 ))), "-")</f>
        <v>-</v>
      </c>
      <c r="AD13" s="39" t="str">
        <f>IF(ISNUMBER(wat_table_data!AC10), IF(wat_table_data!AC10=-999,"NA",IF(wat_table_data!AC10&gt;99, "&gt;99", IF(wat_table_data!AC10&lt;1, "&lt;1",wat_table_data!AC10 ))), "-")</f>
        <v>-</v>
      </c>
      <c r="AE13" s="40" t="str">
        <f>IF(ISNUMBER(wat_table_data!AD10), IF(wat_table_data!AD10=-999,"NA",IF(wat_table_data!AD10&gt;99, "&gt;99", IF(wat_table_data!AD10&lt;1, "&lt;1",wat_table_data!AD10 ))), "-")</f>
        <v>-</v>
      </c>
      <c r="AF13" s="40" t="str">
        <f>IF(ISNUMBER(wat_table_data!AE10), IF(wat_table_data!AE10=-999,"NA",IF(wat_table_data!AE10&gt;99, "&gt;99", IF(wat_table_data!AE10&lt;1, "&lt;1",wat_table_data!AE10 ))), "-")</f>
        <v>-</v>
      </c>
      <c r="AG13" s="40" t="str">
        <f>IF(ISNUMBER(wat_table_data!AF10), IF(wat_table_data!AF10=-999,"NA",IF(wat_table_data!AF10&gt;99, "&gt;99", IF(wat_table_data!AF10&lt;1, "&lt;1",wat_table_data!AF10 ))), "-")</f>
        <v>-</v>
      </c>
      <c r="AH13" s="38" t="str">
        <f>IF(ISNUMBER(wat_table_data!AG10), IF(wat_table_data!AG10=-999,"NA",IF(wat_table_data!AG10&gt;99, "&gt;99", IF(wat_table_data!AG10&lt;1, "&lt;1",wat_table_data!AG10 ))), "-")</f>
        <v>-</v>
      </c>
      <c r="AI13" s="38" t="str">
        <f>IF(ISNUMBER(wat_table_data!AH10), IF(wat_table_data!AH10=-999,"NA",IF(wat_table_data!AH10&gt;99, "&gt;99", IF(wat_table_data!AH10&lt;1, "&lt;1",wat_table_data!AH10 ))), "-")</f>
        <v>-</v>
      </c>
      <c r="AJ13" s="39" t="str">
        <f>IF(ISNUMBER(wat_table_data!AI10), IF(wat_table_data!AI10=-999,"NA",IF(wat_table_data!AI10&gt;99, "&gt;99", IF(wat_table_data!AI10&lt;1, "&lt;1",wat_table_data!AI10 ))), "-")</f>
        <v>-</v>
      </c>
      <c r="AK13" s="40" t="str">
        <f>IF(ISNUMBER(wat_table_data!AJ10), IF(wat_table_data!AJ10=-999,"NA",IF(wat_table_data!AJ10&gt;99, "&gt;99", IF(wat_table_data!AJ10&lt;1, "&lt;1",wat_table_data!AJ10 ))), "-")</f>
        <v>-</v>
      </c>
      <c r="AL13" s="40" t="str">
        <f>IF(ISNUMBER(wat_table_data!AK10), IF(wat_table_data!AK10=-999,"NA",IF(wat_table_data!AK10&gt;99, "&gt;99", IF(wat_table_data!AK10&lt;1, "&lt;1",wat_table_data!AK10 ))), "-")</f>
        <v>-</v>
      </c>
      <c r="AM13" s="40" t="str">
        <f>IF(ISNUMBER(wat_table_data!AL10), IF(wat_table_data!AL10=-999,"NA",IF(wat_table_data!AL10&gt;99, "&gt;99", IF(wat_table_data!AL10&lt;1, "&lt;1",wat_table_data!AL10 ))), "-")</f>
        <v>-</v>
      </c>
      <c r="AN13" s="38" t="str">
        <f>IF(ISNUMBER(wat_table_data!AM10), IF(wat_table_data!AM10=-999,"NA",IF(wat_table_data!AM10&gt;99, "&gt;99", IF(wat_table_data!AM10&lt;1, "&lt;1",wat_table_data!AM10 ))), "-")</f>
        <v>-</v>
      </c>
      <c r="AO13" s="38" t="str">
        <f>IF(ISNUMBER(wat_table_data!AN10), IF(wat_table_data!AN10=-999,"NA",IF(wat_table_data!AN10&gt;99, "&gt;99", IF(wat_table_data!AN10&lt;1, "&lt;1",wat_table_data!AN10 ))), "-")</f>
        <v>-</v>
      </c>
    </row>
    <row r="14" s="2" customFormat="true" ht="13.8" x14ac:dyDescent="0.25">
      <c r="A14" s="34" t="str">
        <f>IF(ISBLANK(wat_table_data!A11), "", wat_table_data!A11)</f>
        <v/>
      </c>
      <c r="B14" s="34" t="str">
        <f>IF(ISBLANK(wat_table_data!B11), "", wat_table_data!B11)</f>
        <v/>
      </c>
      <c r="C14" s="34" t="str">
        <f>IF(ISBLANK(wat_table_data!C11), "", wat_table_data!C11)</f>
        <v/>
      </c>
      <c r="D14" s="35" t="str">
        <f>IF(ISNUMBER(wat_table_data!D11), wat_table_data!D11, "-")</f>
        <v>-</v>
      </c>
      <c r="E14" s="36" t="str">
        <f>IF(ISNUMBER(wat_table_data!E11), wat_table_data!E11, "-")</f>
        <v>-</v>
      </c>
      <c r="F14" s="37" t="str">
        <f>IF(ISNUMBER(wat_table_data!F11), IF(wat_table_data!F11=-999,"NA",IF(wat_table_data!F11&gt;99, "&gt;99", IF(wat_table_data!F11&lt;1, "&lt;1",wat_table_data!F11 ))), "-")</f>
        <v>-</v>
      </c>
      <c r="G14" s="38" t="str">
        <f>IF(ISNUMBER(wat_table_data!G11), IF(wat_table_data!G11=-999,"NA",IF(wat_table_data!G11&gt;99, "&gt;99", IF(wat_table_data!G11&lt;1, "&lt;1",wat_table_data!G11 ))), "-")</f>
        <v>-</v>
      </c>
      <c r="H14" s="38" t="str">
        <f>IF(ISNUMBER(wat_table_data!H11), IF(wat_table_data!H11=-999,"NA",IF(wat_table_data!H11&gt;99, "&gt;99", IF(wat_table_data!H11&lt;1, "&lt;1",wat_table_data!H11 ))), "-")</f>
        <v>-</v>
      </c>
      <c r="I14" s="38" t="str">
        <f>IF(ISNUMBER(wat_table_data!I11), IF(wat_table_data!I11=-999,"NA",IF(wat_table_data!I11&gt;99, "&gt;99", IF(wat_table_data!I11&lt;1, "&lt;1",wat_table_data!I11 ))), "-")</f>
        <v>-</v>
      </c>
      <c r="J14" s="24" t="str">
        <f>IF(ISNUMBER(wat_table_data!J11), IF(wat_table_data!J11=-999,"NA",wat_table_data!J11), "-")</f>
        <v>-</v>
      </c>
      <c r="K14" s="37" t="str">
        <f>IF(ISNUMBER(wat_table_data!K11), IF(wat_table_data!K11=-999,"NA",IF(wat_table_data!K11&gt;99, "&gt;99", IF(wat_table_data!K11&lt;1, "&lt;1",wat_table_data!K11 ))), "-")</f>
        <v>-</v>
      </c>
      <c r="L14" s="38" t="str">
        <f>IF(ISNUMBER(wat_table_data!L11), IF(wat_table_data!L11=-999,"NA",IF(wat_table_data!L11&gt;99, "&gt;99", IF(wat_table_data!L11&lt;1, "&lt;1",wat_table_data!L11 ))), "-")</f>
        <v>-</v>
      </c>
      <c r="M14" s="38" t="str">
        <f>IF(ISNUMBER(wat_table_data!M11), IF(wat_table_data!M11=-999,"NA",IF(wat_table_data!M11&gt;99, "&gt;99", IF(wat_table_data!M11&lt;1, "&lt;1",wat_table_data!M11 ))), "-")</f>
        <v>-</v>
      </c>
      <c r="N14" s="38" t="str">
        <f>IF(ISNUMBER(wat_table_data!N11), IF(wat_table_data!N11=-999,"NA",IF(wat_table_data!N11&gt;99, "&gt;99", IF(wat_table_data!N11&lt;1, "&lt;1",wat_table_data!N11 ))), "-")</f>
        <v>-</v>
      </c>
      <c r="O14" s="24" t="str">
        <f>IF(ISNUMBER(wat_table_data!O11), IF(wat_table_data!O11=-999,"NA",wat_table_data!O11), "-")</f>
        <v>-</v>
      </c>
      <c r="P14" s="37" t="str">
        <f>IF(ISNUMBER(wat_table_data!P11), IF(wat_table_data!P11=-999,"NA",IF(wat_table_data!P11&gt;99, "&gt;99", IF(wat_table_data!P11&lt;1, "&lt;1",wat_table_data!P11 ))), "-")</f>
        <v>-</v>
      </c>
      <c r="Q14" s="38" t="str">
        <f>IF(ISNUMBER(wat_table_data!Q11), IF(wat_table_data!Q11=-999,"NA",IF(wat_table_data!Q11&gt;99, "&gt;99", IF(wat_table_data!Q11&lt;1, "&lt;1",wat_table_data!Q11 ))), "-")</f>
        <v>-</v>
      </c>
      <c r="R14" s="38" t="str">
        <f>IF(ISNUMBER(wat_table_data!R11), IF(wat_table_data!R11=-999,"NA",IF(wat_table_data!R11&gt;99, "&gt;99", IF(wat_table_data!R11&lt;1, "&lt;1",wat_table_data!R11 ))), "-")</f>
        <v>-</v>
      </c>
      <c r="S14" s="38" t="str">
        <f>IF(ISNUMBER(wat_table_data!S11), IF(wat_table_data!S11=-999,"NA",IF(wat_table_data!S11&gt;99, "&gt;99", IF(wat_table_data!S11&lt;1, "&lt;1",wat_table_data!S11 ))), "-")</f>
        <v>-</v>
      </c>
      <c r="T14" s="24" t="str">
        <f>IF(ISNUMBER(wat_table_data!T11), IF(wat_table_data!T11=-999,"NA",wat_table_data!T11), "-")</f>
        <v>-</v>
      </c>
      <c r="U14" s="24"/>
      <c r="V14" s="24"/>
      <c r="W14" s="24"/>
      <c r="X14" s="39" t="str">
        <f>IF(ISNUMBER(wat_table_data!W11), IF(wat_table_data!W11=-999,"NA",IF(wat_table_data!W11&gt;99, "&gt;99", IF(wat_table_data!W11&lt;1, "&lt;1",wat_table_data!W11 ))), "-")</f>
        <v>-</v>
      </c>
      <c r="Y14" s="40" t="str">
        <f>IF(ISNUMBER(wat_table_data!X11), IF(wat_table_data!X11=-999,"NA",IF(wat_table_data!X11&gt;99, "&gt;99", IF(wat_table_data!X11&lt;1, "&lt;1",wat_table_data!X11 ))), "-")</f>
        <v>-</v>
      </c>
      <c r="Z14" s="40" t="str">
        <f>IF(ISNUMBER(wat_table_data!Y11), IF(wat_table_data!Y11=-999,"NA",IF(wat_table_data!Y11&gt;99, "&gt;99", IF(wat_table_data!Y11&lt;1, "&lt;1",wat_table_data!Y11 ))), "-")</f>
        <v>-</v>
      </c>
      <c r="AA14" s="40" t="str">
        <f>IF(ISNUMBER(wat_table_data!Z11), IF(wat_table_data!Z11=-999,"NA",IF(wat_table_data!Z11&gt;99, "&gt;99", IF(wat_table_data!Z11&lt;1, "&lt;1",wat_table_data!Z11 ))), "-")</f>
        <v>-</v>
      </c>
      <c r="AB14" s="38" t="str">
        <f>IF(ISNUMBER(wat_table_data!AA11), IF(wat_table_data!AA11=-999,"NA",IF(wat_table_data!AA11&gt;99, "&gt;99", IF(wat_table_data!AA11&lt;1, "&lt;1",wat_table_data!AA11 ))), "-")</f>
        <v>-</v>
      </c>
      <c r="AC14" s="38" t="str">
        <f>IF(ISNUMBER(wat_table_data!AB11), IF(wat_table_data!AB11=-999,"NA",IF(wat_table_data!AB11&gt;99, "&gt;99", IF(wat_table_data!AB11&lt;1, "&lt;1",wat_table_data!AB11 ))), "-")</f>
        <v>-</v>
      </c>
      <c r="AD14" s="39" t="str">
        <f>IF(ISNUMBER(wat_table_data!AC11), IF(wat_table_data!AC11=-999,"NA",IF(wat_table_data!AC11&gt;99, "&gt;99", IF(wat_table_data!AC11&lt;1, "&lt;1",wat_table_data!AC11 ))), "-")</f>
        <v>-</v>
      </c>
      <c r="AE14" s="40" t="str">
        <f>IF(ISNUMBER(wat_table_data!AD11), IF(wat_table_data!AD11=-999,"NA",IF(wat_table_data!AD11&gt;99, "&gt;99", IF(wat_table_data!AD11&lt;1, "&lt;1",wat_table_data!AD11 ))), "-")</f>
        <v>-</v>
      </c>
      <c r="AF14" s="40" t="str">
        <f>IF(ISNUMBER(wat_table_data!AE11), IF(wat_table_data!AE11=-999,"NA",IF(wat_table_data!AE11&gt;99, "&gt;99", IF(wat_table_data!AE11&lt;1, "&lt;1",wat_table_data!AE11 ))), "-")</f>
        <v>-</v>
      </c>
      <c r="AG14" s="40" t="str">
        <f>IF(ISNUMBER(wat_table_data!AF11), IF(wat_table_data!AF11=-999,"NA",IF(wat_table_data!AF11&gt;99, "&gt;99", IF(wat_table_data!AF11&lt;1, "&lt;1",wat_table_data!AF11 ))), "-")</f>
        <v>-</v>
      </c>
      <c r="AH14" s="38" t="str">
        <f>IF(ISNUMBER(wat_table_data!AG11), IF(wat_table_data!AG11=-999,"NA",IF(wat_table_data!AG11&gt;99, "&gt;99", IF(wat_table_data!AG11&lt;1, "&lt;1",wat_table_data!AG11 ))), "-")</f>
        <v>-</v>
      </c>
      <c r="AI14" s="38" t="str">
        <f>IF(ISNUMBER(wat_table_data!AH11), IF(wat_table_data!AH11=-999,"NA",IF(wat_table_data!AH11&gt;99, "&gt;99", IF(wat_table_data!AH11&lt;1, "&lt;1",wat_table_data!AH11 ))), "-")</f>
        <v>-</v>
      </c>
      <c r="AJ14" s="39" t="str">
        <f>IF(ISNUMBER(wat_table_data!AI11), IF(wat_table_data!AI11=-999,"NA",IF(wat_table_data!AI11&gt;99, "&gt;99", IF(wat_table_data!AI11&lt;1, "&lt;1",wat_table_data!AI11 ))), "-")</f>
        <v>-</v>
      </c>
      <c r="AK14" s="40" t="str">
        <f>IF(ISNUMBER(wat_table_data!AJ11), IF(wat_table_data!AJ11=-999,"NA",IF(wat_table_data!AJ11&gt;99, "&gt;99", IF(wat_table_data!AJ11&lt;1, "&lt;1",wat_table_data!AJ11 ))), "-")</f>
        <v>-</v>
      </c>
      <c r="AL14" s="40" t="str">
        <f>IF(ISNUMBER(wat_table_data!AK11), IF(wat_table_data!AK11=-999,"NA",IF(wat_table_data!AK11&gt;99, "&gt;99", IF(wat_table_data!AK11&lt;1, "&lt;1",wat_table_data!AK11 ))), "-")</f>
        <v>-</v>
      </c>
      <c r="AM14" s="40" t="str">
        <f>IF(ISNUMBER(wat_table_data!AL11), IF(wat_table_data!AL11=-999,"NA",IF(wat_table_data!AL11&gt;99, "&gt;99", IF(wat_table_data!AL11&lt;1, "&lt;1",wat_table_data!AL11 ))), "-")</f>
        <v>-</v>
      </c>
      <c r="AN14" s="38" t="str">
        <f>IF(ISNUMBER(wat_table_data!AM11), IF(wat_table_data!AM11=-999,"NA",IF(wat_table_data!AM11&gt;99, "&gt;99", IF(wat_table_data!AM11&lt;1, "&lt;1",wat_table_data!AM11 ))), "-")</f>
        <v>-</v>
      </c>
      <c r="AO14" s="38" t="str">
        <f>IF(ISNUMBER(wat_table_data!AN11), IF(wat_table_data!AN11=-999,"NA",IF(wat_table_data!AN11&gt;99, "&gt;99", IF(wat_table_data!AN11&lt;1, "&lt;1",wat_table_data!AN11 ))), "-")</f>
        <v>-</v>
      </c>
    </row>
    <row r="15" ht="13.8" x14ac:dyDescent="0.25">
      <c r="A15" s="34" t="str">
        <f>IF(ISBLANK(wat_table_data!A12), "", wat_table_data!A12)</f>
        <v/>
      </c>
      <c r="B15" s="34" t="str">
        <f>IF(ISBLANK(wat_table_data!B12), "", wat_table_data!B12)</f>
        <v/>
      </c>
      <c r="C15" s="34" t="str">
        <f>IF(ISBLANK(wat_table_data!C12), "", wat_table_data!C12)</f>
        <v/>
      </c>
      <c r="D15" s="35" t="str">
        <f>IF(ISNUMBER(wat_table_data!D12), wat_table_data!D12, "-")</f>
        <v>-</v>
      </c>
      <c r="E15" s="36" t="str">
        <f>IF(ISNUMBER(wat_table_data!E12), wat_table_data!E12, "-")</f>
        <v>-</v>
      </c>
      <c r="F15" s="37" t="str">
        <f>IF(ISNUMBER(wat_table_data!F12), IF(wat_table_data!F12=-999,"NA",IF(wat_table_data!F12&gt;99, "&gt;99", IF(wat_table_data!F12&lt;1, "&lt;1",wat_table_data!F12 ))), "-")</f>
        <v>-</v>
      </c>
      <c r="G15" s="38" t="str">
        <f>IF(ISNUMBER(wat_table_data!G12), IF(wat_table_data!G12=-999,"NA",IF(wat_table_data!G12&gt;99, "&gt;99", IF(wat_table_data!G12&lt;1, "&lt;1",wat_table_data!G12 ))), "-")</f>
        <v>-</v>
      </c>
      <c r="H15" s="38" t="str">
        <f>IF(ISNUMBER(wat_table_data!H12), IF(wat_table_data!H12=-999,"NA",IF(wat_table_data!H12&gt;99, "&gt;99", IF(wat_table_data!H12&lt;1, "&lt;1",wat_table_data!H12 ))), "-")</f>
        <v>-</v>
      </c>
      <c r="I15" s="38" t="str">
        <f>IF(ISNUMBER(wat_table_data!I12), IF(wat_table_data!I12=-999,"NA",IF(wat_table_data!I12&gt;99, "&gt;99", IF(wat_table_data!I12&lt;1, "&lt;1",wat_table_data!I12 ))), "-")</f>
        <v>-</v>
      </c>
      <c r="J15" s="24" t="str">
        <f>IF(ISNUMBER(wat_table_data!J12), IF(wat_table_data!J12=-999,"NA",wat_table_data!J12), "-")</f>
        <v>-</v>
      </c>
      <c r="K15" s="37" t="str">
        <f>IF(ISNUMBER(wat_table_data!K12), IF(wat_table_data!K12=-999,"NA",IF(wat_table_data!K12&gt;99, "&gt;99", IF(wat_table_data!K12&lt;1, "&lt;1",wat_table_data!K12 ))), "-")</f>
        <v>-</v>
      </c>
      <c r="L15" s="38" t="str">
        <f>IF(ISNUMBER(wat_table_data!L12), IF(wat_table_data!L12=-999,"NA",IF(wat_table_data!L12&gt;99, "&gt;99", IF(wat_table_data!L12&lt;1, "&lt;1",wat_table_data!L12 ))), "-")</f>
        <v>-</v>
      </c>
      <c r="M15" s="38" t="str">
        <f>IF(ISNUMBER(wat_table_data!M12), IF(wat_table_data!M12=-999,"NA",IF(wat_table_data!M12&gt;99, "&gt;99", IF(wat_table_data!M12&lt;1, "&lt;1",wat_table_data!M12 ))), "-")</f>
        <v>-</v>
      </c>
      <c r="N15" s="38" t="str">
        <f>IF(ISNUMBER(wat_table_data!N12), IF(wat_table_data!N12=-999,"NA",IF(wat_table_data!N12&gt;99, "&gt;99", IF(wat_table_data!N12&lt;1, "&lt;1",wat_table_data!N12 ))), "-")</f>
        <v>-</v>
      </c>
      <c r="O15" s="24" t="str">
        <f>IF(ISNUMBER(wat_table_data!O12), IF(wat_table_data!O12=-999,"NA",wat_table_data!O12), "-")</f>
        <v>-</v>
      </c>
      <c r="P15" s="37" t="str">
        <f>IF(ISNUMBER(wat_table_data!P12), IF(wat_table_data!P12=-999,"NA",IF(wat_table_data!P12&gt;99, "&gt;99", IF(wat_table_data!P12&lt;1, "&lt;1",wat_table_data!P12 ))), "-")</f>
        <v>-</v>
      </c>
      <c r="Q15" s="38" t="str">
        <f>IF(ISNUMBER(wat_table_data!Q12), IF(wat_table_data!Q12=-999,"NA",IF(wat_table_data!Q12&gt;99, "&gt;99", IF(wat_table_data!Q12&lt;1, "&lt;1",wat_table_data!Q12 ))), "-")</f>
        <v>-</v>
      </c>
      <c r="R15" s="38" t="str">
        <f>IF(ISNUMBER(wat_table_data!R12), IF(wat_table_data!R12=-999,"NA",IF(wat_table_data!R12&gt;99, "&gt;99", IF(wat_table_data!R12&lt;1, "&lt;1",wat_table_data!R12 ))), "-")</f>
        <v>-</v>
      </c>
      <c r="S15" s="38" t="str">
        <f>IF(ISNUMBER(wat_table_data!S12), IF(wat_table_data!S12=-999,"NA",IF(wat_table_data!S12&gt;99, "&gt;99", IF(wat_table_data!S12&lt;1, "&lt;1",wat_table_data!S12 ))), "-")</f>
        <v>-</v>
      </c>
      <c r="T15" s="24" t="str">
        <f>IF(ISNUMBER(wat_table_data!T12), IF(wat_table_data!T12=-999,"NA",wat_table_data!T12), "-")</f>
        <v>-</v>
      </c>
      <c r="U15" s="24"/>
      <c r="V15" s="24"/>
      <c r="W15" s="24"/>
      <c r="X15" s="39" t="str">
        <f>IF(ISNUMBER(wat_table_data!W12), IF(wat_table_data!W12=-999,"NA",IF(wat_table_data!W12&gt;99, "&gt;99", IF(wat_table_data!W12&lt;1, "&lt;1",wat_table_data!W12 ))), "-")</f>
        <v>-</v>
      </c>
      <c r="Y15" s="40" t="str">
        <f>IF(ISNUMBER(wat_table_data!X12), IF(wat_table_data!X12=-999,"NA",IF(wat_table_data!X12&gt;99, "&gt;99", IF(wat_table_data!X12&lt;1, "&lt;1",wat_table_data!X12 ))), "-")</f>
        <v>-</v>
      </c>
      <c r="Z15" s="40" t="str">
        <f>IF(ISNUMBER(wat_table_data!Y12), IF(wat_table_data!Y12=-999,"NA",IF(wat_table_data!Y12&gt;99, "&gt;99", IF(wat_table_data!Y12&lt;1, "&lt;1",wat_table_data!Y12 ))), "-")</f>
        <v>-</v>
      </c>
      <c r="AA15" s="40" t="str">
        <f>IF(ISNUMBER(wat_table_data!Z12), IF(wat_table_data!Z12=-999,"NA",IF(wat_table_data!Z12&gt;99, "&gt;99", IF(wat_table_data!Z12&lt;1, "&lt;1",wat_table_data!Z12 ))), "-")</f>
        <v>-</v>
      </c>
      <c r="AB15" s="38" t="str">
        <f>IF(ISNUMBER(wat_table_data!AA12), IF(wat_table_data!AA12=-999,"NA",IF(wat_table_data!AA12&gt;99, "&gt;99", IF(wat_table_data!AA12&lt;1, "&lt;1",wat_table_data!AA12 ))), "-")</f>
        <v>-</v>
      </c>
      <c r="AC15" s="38" t="str">
        <f>IF(ISNUMBER(wat_table_data!AB12), IF(wat_table_data!AB12=-999,"NA",IF(wat_table_data!AB12&gt;99, "&gt;99", IF(wat_table_data!AB12&lt;1, "&lt;1",wat_table_data!AB12 ))), "-")</f>
        <v>-</v>
      </c>
      <c r="AD15" s="39" t="str">
        <f>IF(ISNUMBER(wat_table_data!AC12), IF(wat_table_data!AC12=-999,"NA",IF(wat_table_data!AC12&gt;99, "&gt;99", IF(wat_table_data!AC12&lt;1, "&lt;1",wat_table_data!AC12 ))), "-")</f>
        <v>-</v>
      </c>
      <c r="AE15" s="40" t="str">
        <f>IF(ISNUMBER(wat_table_data!AD12), IF(wat_table_data!AD12=-999,"NA",IF(wat_table_data!AD12&gt;99, "&gt;99", IF(wat_table_data!AD12&lt;1, "&lt;1",wat_table_data!AD12 ))), "-")</f>
        <v>-</v>
      </c>
      <c r="AF15" s="40" t="str">
        <f>IF(ISNUMBER(wat_table_data!AE12), IF(wat_table_data!AE12=-999,"NA",IF(wat_table_data!AE12&gt;99, "&gt;99", IF(wat_table_data!AE12&lt;1, "&lt;1",wat_table_data!AE12 ))), "-")</f>
        <v>-</v>
      </c>
      <c r="AG15" s="40" t="str">
        <f>IF(ISNUMBER(wat_table_data!AF12), IF(wat_table_data!AF12=-999,"NA",IF(wat_table_data!AF12&gt;99, "&gt;99", IF(wat_table_data!AF12&lt;1, "&lt;1",wat_table_data!AF12 ))), "-")</f>
        <v>-</v>
      </c>
      <c r="AH15" s="38" t="str">
        <f>IF(ISNUMBER(wat_table_data!AG12), IF(wat_table_data!AG12=-999,"NA",IF(wat_table_data!AG12&gt;99, "&gt;99", IF(wat_table_data!AG12&lt;1, "&lt;1",wat_table_data!AG12 ))), "-")</f>
        <v>-</v>
      </c>
      <c r="AI15" s="38" t="str">
        <f>IF(ISNUMBER(wat_table_data!AH12), IF(wat_table_data!AH12=-999,"NA",IF(wat_table_data!AH12&gt;99, "&gt;99", IF(wat_table_data!AH12&lt;1, "&lt;1",wat_table_data!AH12 ))), "-")</f>
        <v>-</v>
      </c>
      <c r="AJ15" s="39" t="str">
        <f>IF(ISNUMBER(wat_table_data!AI12), IF(wat_table_data!AI12=-999,"NA",IF(wat_table_data!AI12&gt;99, "&gt;99", IF(wat_table_data!AI12&lt;1, "&lt;1",wat_table_data!AI12 ))), "-")</f>
        <v>-</v>
      </c>
      <c r="AK15" s="40" t="str">
        <f>IF(ISNUMBER(wat_table_data!AJ12), IF(wat_table_data!AJ12=-999,"NA",IF(wat_table_data!AJ12&gt;99, "&gt;99", IF(wat_table_data!AJ12&lt;1, "&lt;1",wat_table_data!AJ12 ))), "-")</f>
        <v>-</v>
      </c>
      <c r="AL15" s="40" t="str">
        <f>IF(ISNUMBER(wat_table_data!AK12), IF(wat_table_data!AK12=-999,"NA",IF(wat_table_data!AK12&gt;99, "&gt;99", IF(wat_table_data!AK12&lt;1, "&lt;1",wat_table_data!AK12 ))), "-")</f>
        <v>-</v>
      </c>
      <c r="AM15" s="40" t="str">
        <f>IF(ISNUMBER(wat_table_data!AL12), IF(wat_table_data!AL12=-999,"NA",IF(wat_table_data!AL12&gt;99, "&gt;99", IF(wat_table_data!AL12&lt;1, "&lt;1",wat_table_data!AL12 ))), "-")</f>
        <v>-</v>
      </c>
      <c r="AN15" s="38" t="str">
        <f>IF(ISNUMBER(wat_table_data!AM12), IF(wat_table_data!AM12=-999,"NA",IF(wat_table_data!AM12&gt;99, "&gt;99", IF(wat_table_data!AM12&lt;1, "&lt;1",wat_table_data!AM12 ))), "-")</f>
        <v>-</v>
      </c>
      <c r="AO15" s="38" t="str">
        <f>IF(ISNUMBER(wat_table_data!AN12), IF(wat_table_data!AN12=-999,"NA",IF(wat_table_data!AN12&gt;99, "&gt;99", IF(wat_table_data!AN12&lt;1, "&lt;1",wat_table_data!AN12 ))), "-")</f>
        <v>-</v>
      </c>
    </row>
    <row r="16" s="2" customFormat="true" ht="13.8" x14ac:dyDescent="0.25">
      <c r="A16" s="34" t="str">
        <f>IF(ISBLANK(wat_table_data!A13), "", wat_table_data!A13)</f>
        <v/>
      </c>
      <c r="B16" s="34" t="str">
        <f>IF(ISBLANK(wat_table_data!B13), "", wat_table_data!B13)</f>
        <v/>
      </c>
      <c r="C16" s="34" t="str">
        <f>IF(ISBLANK(wat_table_data!C13), "", wat_table_data!C13)</f>
        <v/>
      </c>
      <c r="D16" s="35" t="str">
        <f>IF(ISNUMBER(wat_table_data!D13), wat_table_data!D13, "-")</f>
        <v>-</v>
      </c>
      <c r="E16" s="36" t="str">
        <f>IF(ISNUMBER(wat_table_data!E13), wat_table_data!E13, "-")</f>
        <v>-</v>
      </c>
      <c r="F16" s="37" t="str">
        <f>IF(ISNUMBER(wat_table_data!F13), IF(wat_table_data!F13=-999,"NA",IF(wat_table_data!F13&gt;99, "&gt;99", IF(wat_table_data!F13&lt;1, "&lt;1",wat_table_data!F13 ))), "-")</f>
        <v>-</v>
      </c>
      <c r="G16" s="38" t="str">
        <f>IF(ISNUMBER(wat_table_data!G13), IF(wat_table_data!G13=-999,"NA",IF(wat_table_data!G13&gt;99, "&gt;99", IF(wat_table_data!G13&lt;1, "&lt;1",wat_table_data!G13 ))), "-")</f>
        <v>-</v>
      </c>
      <c r="H16" s="38" t="str">
        <f>IF(ISNUMBER(wat_table_data!H13), IF(wat_table_data!H13=-999,"NA",IF(wat_table_data!H13&gt;99, "&gt;99", IF(wat_table_data!H13&lt;1, "&lt;1",wat_table_data!H13 ))), "-")</f>
        <v>-</v>
      </c>
      <c r="I16" s="38" t="str">
        <f>IF(ISNUMBER(wat_table_data!I13), IF(wat_table_data!I13=-999,"NA",IF(wat_table_data!I13&gt;99, "&gt;99", IF(wat_table_data!I13&lt;1, "&lt;1",wat_table_data!I13 ))), "-")</f>
        <v>-</v>
      </c>
      <c r="J16" s="24" t="str">
        <f>IF(ISNUMBER(wat_table_data!J13), IF(wat_table_data!J13=-999,"NA",wat_table_data!J13), "-")</f>
        <v>-</v>
      </c>
      <c r="K16" s="37" t="str">
        <f>IF(ISNUMBER(wat_table_data!K13), IF(wat_table_data!K13=-999,"NA",IF(wat_table_data!K13&gt;99, "&gt;99", IF(wat_table_data!K13&lt;1, "&lt;1",wat_table_data!K13 ))), "-")</f>
        <v>-</v>
      </c>
      <c r="L16" s="38" t="str">
        <f>IF(ISNUMBER(wat_table_data!L13), IF(wat_table_data!L13=-999,"NA",IF(wat_table_data!L13&gt;99, "&gt;99", IF(wat_table_data!L13&lt;1, "&lt;1",wat_table_data!L13 ))), "-")</f>
        <v>-</v>
      </c>
      <c r="M16" s="38" t="str">
        <f>IF(ISNUMBER(wat_table_data!M13), IF(wat_table_data!M13=-999,"NA",IF(wat_table_data!M13&gt;99, "&gt;99", IF(wat_table_data!M13&lt;1, "&lt;1",wat_table_data!M13 ))), "-")</f>
        <v>-</v>
      </c>
      <c r="N16" s="38" t="str">
        <f>IF(ISNUMBER(wat_table_data!N13), IF(wat_table_data!N13=-999,"NA",IF(wat_table_data!N13&gt;99, "&gt;99", IF(wat_table_data!N13&lt;1, "&lt;1",wat_table_data!N13 ))), "-")</f>
        <v>-</v>
      </c>
      <c r="O16" s="24" t="str">
        <f>IF(ISNUMBER(wat_table_data!O13), IF(wat_table_data!O13=-999,"NA",wat_table_data!O13), "-")</f>
        <v>-</v>
      </c>
      <c r="P16" s="37" t="str">
        <f>IF(ISNUMBER(wat_table_data!P13), IF(wat_table_data!P13=-999,"NA",IF(wat_table_data!P13&gt;99, "&gt;99", IF(wat_table_data!P13&lt;1, "&lt;1",wat_table_data!P13 ))), "-")</f>
        <v>-</v>
      </c>
      <c r="Q16" s="38" t="str">
        <f>IF(ISNUMBER(wat_table_data!Q13), IF(wat_table_data!Q13=-999,"NA",IF(wat_table_data!Q13&gt;99, "&gt;99", IF(wat_table_data!Q13&lt;1, "&lt;1",wat_table_data!Q13 ))), "-")</f>
        <v>-</v>
      </c>
      <c r="R16" s="38" t="str">
        <f>IF(ISNUMBER(wat_table_data!R13), IF(wat_table_data!R13=-999,"NA",IF(wat_table_data!R13&gt;99, "&gt;99", IF(wat_table_data!R13&lt;1, "&lt;1",wat_table_data!R13 ))), "-")</f>
        <v>-</v>
      </c>
      <c r="S16" s="38" t="str">
        <f>IF(ISNUMBER(wat_table_data!S13), IF(wat_table_data!S13=-999,"NA",IF(wat_table_data!S13&gt;99, "&gt;99", IF(wat_table_data!S13&lt;1, "&lt;1",wat_table_data!S13 ))), "-")</f>
        <v>-</v>
      </c>
      <c r="T16" s="24" t="str">
        <f>IF(ISNUMBER(wat_table_data!T13), IF(wat_table_data!T13=-999,"NA",wat_table_data!T13), "-")</f>
        <v>-</v>
      </c>
      <c r="U16" s="24"/>
      <c r="V16" s="24"/>
      <c r="W16" s="24"/>
      <c r="X16" s="39" t="str">
        <f>IF(ISNUMBER(wat_table_data!W13), IF(wat_table_data!W13=-999,"NA",IF(wat_table_data!W13&gt;99, "&gt;99", IF(wat_table_data!W13&lt;1, "&lt;1",wat_table_data!W13 ))), "-")</f>
        <v>-</v>
      </c>
      <c r="Y16" s="40" t="str">
        <f>IF(ISNUMBER(wat_table_data!X13), IF(wat_table_data!X13=-999,"NA",IF(wat_table_data!X13&gt;99, "&gt;99", IF(wat_table_data!X13&lt;1, "&lt;1",wat_table_data!X13 ))), "-")</f>
        <v>-</v>
      </c>
      <c r="Z16" s="40" t="str">
        <f>IF(ISNUMBER(wat_table_data!Y13), IF(wat_table_data!Y13=-999,"NA",IF(wat_table_data!Y13&gt;99, "&gt;99", IF(wat_table_data!Y13&lt;1, "&lt;1",wat_table_data!Y13 ))), "-")</f>
        <v>-</v>
      </c>
      <c r="AA16" s="40" t="str">
        <f>IF(ISNUMBER(wat_table_data!Z13), IF(wat_table_data!Z13=-999,"NA",IF(wat_table_data!Z13&gt;99, "&gt;99", IF(wat_table_data!Z13&lt;1, "&lt;1",wat_table_data!Z13 ))), "-")</f>
        <v>-</v>
      </c>
      <c r="AB16" s="38" t="str">
        <f>IF(ISNUMBER(wat_table_data!AA13), IF(wat_table_data!AA13=-999,"NA",IF(wat_table_data!AA13&gt;99, "&gt;99", IF(wat_table_data!AA13&lt;1, "&lt;1",wat_table_data!AA13 ))), "-")</f>
        <v>-</v>
      </c>
      <c r="AC16" s="38" t="str">
        <f>IF(ISNUMBER(wat_table_data!AB13), IF(wat_table_data!AB13=-999,"NA",IF(wat_table_data!AB13&gt;99, "&gt;99", IF(wat_table_data!AB13&lt;1, "&lt;1",wat_table_data!AB13 ))), "-")</f>
        <v>-</v>
      </c>
      <c r="AD16" s="39" t="str">
        <f>IF(ISNUMBER(wat_table_data!AC13), IF(wat_table_data!AC13=-999,"NA",IF(wat_table_data!AC13&gt;99, "&gt;99", IF(wat_table_data!AC13&lt;1, "&lt;1",wat_table_data!AC13 ))), "-")</f>
        <v>-</v>
      </c>
      <c r="AE16" s="40" t="str">
        <f>IF(ISNUMBER(wat_table_data!AD13), IF(wat_table_data!AD13=-999,"NA",IF(wat_table_data!AD13&gt;99, "&gt;99", IF(wat_table_data!AD13&lt;1, "&lt;1",wat_table_data!AD13 ))), "-")</f>
        <v>-</v>
      </c>
      <c r="AF16" s="40" t="str">
        <f>IF(ISNUMBER(wat_table_data!AE13), IF(wat_table_data!AE13=-999,"NA",IF(wat_table_data!AE13&gt;99, "&gt;99", IF(wat_table_data!AE13&lt;1, "&lt;1",wat_table_data!AE13 ))), "-")</f>
        <v>-</v>
      </c>
      <c r="AG16" s="40" t="str">
        <f>IF(ISNUMBER(wat_table_data!AF13), IF(wat_table_data!AF13=-999,"NA",IF(wat_table_data!AF13&gt;99, "&gt;99", IF(wat_table_data!AF13&lt;1, "&lt;1",wat_table_data!AF13 ))), "-")</f>
        <v>-</v>
      </c>
      <c r="AH16" s="38" t="str">
        <f>IF(ISNUMBER(wat_table_data!AG13), IF(wat_table_data!AG13=-999,"NA",IF(wat_table_data!AG13&gt;99, "&gt;99", IF(wat_table_data!AG13&lt;1, "&lt;1",wat_table_data!AG13 ))), "-")</f>
        <v>-</v>
      </c>
      <c r="AI16" s="38" t="str">
        <f>IF(ISNUMBER(wat_table_data!AH13), IF(wat_table_data!AH13=-999,"NA",IF(wat_table_data!AH13&gt;99, "&gt;99", IF(wat_table_data!AH13&lt;1, "&lt;1",wat_table_data!AH13 ))), "-")</f>
        <v>-</v>
      </c>
      <c r="AJ16" s="39" t="str">
        <f>IF(ISNUMBER(wat_table_data!AI13), IF(wat_table_data!AI13=-999,"NA",IF(wat_table_data!AI13&gt;99, "&gt;99", IF(wat_table_data!AI13&lt;1, "&lt;1",wat_table_data!AI13 ))), "-")</f>
        <v>-</v>
      </c>
      <c r="AK16" s="40" t="str">
        <f>IF(ISNUMBER(wat_table_data!AJ13), IF(wat_table_data!AJ13=-999,"NA",IF(wat_table_data!AJ13&gt;99, "&gt;99", IF(wat_table_data!AJ13&lt;1, "&lt;1",wat_table_data!AJ13 ))), "-")</f>
        <v>-</v>
      </c>
      <c r="AL16" s="40" t="str">
        <f>IF(ISNUMBER(wat_table_data!AK13), IF(wat_table_data!AK13=-999,"NA",IF(wat_table_data!AK13&gt;99, "&gt;99", IF(wat_table_data!AK13&lt;1, "&lt;1",wat_table_data!AK13 ))), "-")</f>
        <v>-</v>
      </c>
      <c r="AM16" s="40" t="str">
        <f>IF(ISNUMBER(wat_table_data!AL13), IF(wat_table_data!AL13=-999,"NA",IF(wat_table_data!AL13&gt;99, "&gt;99", IF(wat_table_data!AL13&lt;1, "&lt;1",wat_table_data!AL13 ))), "-")</f>
        <v>-</v>
      </c>
      <c r="AN16" s="38" t="str">
        <f>IF(ISNUMBER(wat_table_data!AM13), IF(wat_table_data!AM13=-999,"NA",IF(wat_table_data!AM13&gt;99, "&gt;99", IF(wat_table_data!AM13&lt;1, "&lt;1",wat_table_data!AM13 ))), "-")</f>
        <v>-</v>
      </c>
      <c r="AO16" s="38" t="str">
        <f>IF(ISNUMBER(wat_table_data!AN13), IF(wat_table_data!AN13=-999,"NA",IF(wat_table_data!AN13&gt;99, "&gt;99", IF(wat_table_data!AN13&lt;1, "&lt;1",wat_table_data!AN13 ))), "-")</f>
        <v>-</v>
      </c>
    </row>
    <row r="17" s="2" customFormat="true" ht="13.8" x14ac:dyDescent="0.25">
      <c r="A17" s="34" t="str">
        <f>IF(ISBLANK(wat_table_data!A14), "", wat_table_data!A14)</f>
        <v/>
      </c>
      <c r="B17" s="34" t="str">
        <f>IF(ISBLANK(wat_table_data!B14), "", wat_table_data!B14)</f>
        <v/>
      </c>
      <c r="C17" s="34" t="str">
        <f>IF(ISBLANK(wat_table_data!C14), "", wat_table_data!C14)</f>
        <v/>
      </c>
      <c r="D17" s="35" t="str">
        <f>IF(ISNUMBER(wat_table_data!D14), wat_table_data!D14, "-")</f>
        <v>-</v>
      </c>
      <c r="E17" s="36" t="str">
        <f>IF(ISNUMBER(wat_table_data!E14), wat_table_data!E14, "-")</f>
        <v>-</v>
      </c>
      <c r="F17" s="37" t="str">
        <f>IF(ISNUMBER(wat_table_data!F14), IF(wat_table_data!F14=-999,"NA",IF(wat_table_data!F14&gt;99, "&gt;99", IF(wat_table_data!F14&lt;1, "&lt;1",wat_table_data!F14 ))), "-")</f>
        <v>-</v>
      </c>
      <c r="G17" s="38" t="str">
        <f>IF(ISNUMBER(wat_table_data!G14), IF(wat_table_data!G14=-999,"NA",IF(wat_table_data!G14&gt;99, "&gt;99", IF(wat_table_data!G14&lt;1, "&lt;1",wat_table_data!G14 ))), "-")</f>
        <v>-</v>
      </c>
      <c r="H17" s="38" t="str">
        <f>IF(ISNUMBER(wat_table_data!H14), IF(wat_table_data!H14=-999,"NA",IF(wat_table_data!H14&gt;99, "&gt;99", IF(wat_table_data!H14&lt;1, "&lt;1",wat_table_data!H14 ))), "-")</f>
        <v>-</v>
      </c>
      <c r="I17" s="38" t="str">
        <f>IF(ISNUMBER(wat_table_data!I14), IF(wat_table_data!I14=-999,"NA",IF(wat_table_data!I14&gt;99, "&gt;99", IF(wat_table_data!I14&lt;1, "&lt;1",wat_table_data!I14 ))), "-")</f>
        <v>-</v>
      </c>
      <c r="J17" s="24" t="str">
        <f>IF(ISNUMBER(wat_table_data!J14), IF(wat_table_data!J14=-999,"NA",wat_table_data!J14), "-")</f>
        <v>-</v>
      </c>
      <c r="K17" s="37" t="str">
        <f>IF(ISNUMBER(wat_table_data!K14), IF(wat_table_data!K14=-999,"NA",IF(wat_table_data!K14&gt;99, "&gt;99", IF(wat_table_data!K14&lt;1, "&lt;1",wat_table_data!K14 ))), "-")</f>
        <v>-</v>
      </c>
      <c r="L17" s="38" t="str">
        <f>IF(ISNUMBER(wat_table_data!L14), IF(wat_table_data!L14=-999,"NA",IF(wat_table_data!L14&gt;99, "&gt;99", IF(wat_table_data!L14&lt;1, "&lt;1",wat_table_data!L14 ))), "-")</f>
        <v>-</v>
      </c>
      <c r="M17" s="38" t="str">
        <f>IF(ISNUMBER(wat_table_data!M14), IF(wat_table_data!M14=-999,"NA",IF(wat_table_data!M14&gt;99, "&gt;99", IF(wat_table_data!M14&lt;1, "&lt;1",wat_table_data!M14 ))), "-")</f>
        <v>-</v>
      </c>
      <c r="N17" s="38" t="str">
        <f>IF(ISNUMBER(wat_table_data!N14), IF(wat_table_data!N14=-999,"NA",IF(wat_table_data!N14&gt;99, "&gt;99", IF(wat_table_data!N14&lt;1, "&lt;1",wat_table_data!N14 ))), "-")</f>
        <v>-</v>
      </c>
      <c r="O17" s="24" t="str">
        <f>IF(ISNUMBER(wat_table_data!O14), IF(wat_table_data!O14=-999,"NA",wat_table_data!O14), "-")</f>
        <v>-</v>
      </c>
      <c r="P17" s="37" t="str">
        <f>IF(ISNUMBER(wat_table_data!P14), IF(wat_table_data!P14=-999,"NA",IF(wat_table_data!P14&gt;99, "&gt;99", IF(wat_table_data!P14&lt;1, "&lt;1",wat_table_data!P14 ))), "-")</f>
        <v>-</v>
      </c>
      <c r="Q17" s="38" t="str">
        <f>IF(ISNUMBER(wat_table_data!Q14), IF(wat_table_data!Q14=-999,"NA",IF(wat_table_data!Q14&gt;99, "&gt;99", IF(wat_table_data!Q14&lt;1, "&lt;1",wat_table_data!Q14 ))), "-")</f>
        <v>-</v>
      </c>
      <c r="R17" s="38" t="str">
        <f>IF(ISNUMBER(wat_table_data!R14), IF(wat_table_data!R14=-999,"NA",IF(wat_table_data!R14&gt;99, "&gt;99", IF(wat_table_data!R14&lt;1, "&lt;1",wat_table_data!R14 ))), "-")</f>
        <v>-</v>
      </c>
      <c r="S17" s="38" t="str">
        <f>IF(ISNUMBER(wat_table_data!S14), IF(wat_table_data!S14=-999,"NA",IF(wat_table_data!S14&gt;99, "&gt;99", IF(wat_table_data!S14&lt;1, "&lt;1",wat_table_data!S14 ))), "-")</f>
        <v>-</v>
      </c>
      <c r="T17" s="24" t="str">
        <f>IF(ISNUMBER(wat_table_data!T14), IF(wat_table_data!T14=-999,"NA",wat_table_data!T14), "-")</f>
        <v>-</v>
      </c>
      <c r="U17" s="24"/>
      <c r="V17" s="24"/>
      <c r="W17" s="24"/>
      <c r="X17" s="39" t="str">
        <f>IF(ISNUMBER(wat_table_data!W14), IF(wat_table_data!W14=-999,"NA",IF(wat_table_data!W14&gt;99, "&gt;99", IF(wat_table_data!W14&lt;1, "&lt;1",wat_table_data!W14 ))), "-")</f>
        <v>-</v>
      </c>
      <c r="Y17" s="40" t="str">
        <f>IF(ISNUMBER(wat_table_data!X14), IF(wat_table_data!X14=-999,"NA",IF(wat_table_data!X14&gt;99, "&gt;99", IF(wat_table_data!X14&lt;1, "&lt;1",wat_table_data!X14 ))), "-")</f>
        <v>-</v>
      </c>
      <c r="Z17" s="40" t="str">
        <f>IF(ISNUMBER(wat_table_data!Y14), IF(wat_table_data!Y14=-999,"NA",IF(wat_table_data!Y14&gt;99, "&gt;99", IF(wat_table_data!Y14&lt;1, "&lt;1",wat_table_data!Y14 ))), "-")</f>
        <v>-</v>
      </c>
      <c r="AA17" s="40" t="str">
        <f>IF(ISNUMBER(wat_table_data!Z14), IF(wat_table_data!Z14=-999,"NA",IF(wat_table_data!Z14&gt;99, "&gt;99", IF(wat_table_data!Z14&lt;1, "&lt;1",wat_table_data!Z14 ))), "-")</f>
        <v>-</v>
      </c>
      <c r="AB17" s="38" t="str">
        <f>IF(ISNUMBER(wat_table_data!AA14), IF(wat_table_data!AA14=-999,"NA",IF(wat_table_data!AA14&gt;99, "&gt;99", IF(wat_table_data!AA14&lt;1, "&lt;1",wat_table_data!AA14 ))), "-")</f>
        <v>-</v>
      </c>
      <c r="AC17" s="38" t="str">
        <f>IF(ISNUMBER(wat_table_data!AB14), IF(wat_table_data!AB14=-999,"NA",IF(wat_table_data!AB14&gt;99, "&gt;99", IF(wat_table_data!AB14&lt;1, "&lt;1",wat_table_data!AB14 ))), "-")</f>
        <v>-</v>
      </c>
      <c r="AD17" s="39" t="str">
        <f>IF(ISNUMBER(wat_table_data!AC14), IF(wat_table_data!AC14=-999,"NA",IF(wat_table_data!AC14&gt;99, "&gt;99", IF(wat_table_data!AC14&lt;1, "&lt;1",wat_table_data!AC14 ))), "-")</f>
        <v>-</v>
      </c>
      <c r="AE17" s="40" t="str">
        <f>IF(ISNUMBER(wat_table_data!AD14), IF(wat_table_data!AD14=-999,"NA",IF(wat_table_data!AD14&gt;99, "&gt;99", IF(wat_table_data!AD14&lt;1, "&lt;1",wat_table_data!AD14 ))), "-")</f>
        <v>-</v>
      </c>
      <c r="AF17" s="40" t="str">
        <f>IF(ISNUMBER(wat_table_data!AE14), IF(wat_table_data!AE14=-999,"NA",IF(wat_table_data!AE14&gt;99, "&gt;99", IF(wat_table_data!AE14&lt;1, "&lt;1",wat_table_data!AE14 ))), "-")</f>
        <v>-</v>
      </c>
      <c r="AG17" s="40" t="str">
        <f>IF(ISNUMBER(wat_table_data!AF14), IF(wat_table_data!AF14=-999,"NA",IF(wat_table_data!AF14&gt;99, "&gt;99", IF(wat_table_data!AF14&lt;1, "&lt;1",wat_table_data!AF14 ))), "-")</f>
        <v>-</v>
      </c>
      <c r="AH17" s="38" t="str">
        <f>IF(ISNUMBER(wat_table_data!AG14), IF(wat_table_data!AG14=-999,"NA",IF(wat_table_data!AG14&gt;99, "&gt;99", IF(wat_table_data!AG14&lt;1, "&lt;1",wat_table_data!AG14 ))), "-")</f>
        <v>-</v>
      </c>
      <c r="AI17" s="38" t="str">
        <f>IF(ISNUMBER(wat_table_data!AH14), IF(wat_table_data!AH14=-999,"NA",IF(wat_table_data!AH14&gt;99, "&gt;99", IF(wat_table_data!AH14&lt;1, "&lt;1",wat_table_data!AH14 ))), "-")</f>
        <v>-</v>
      </c>
      <c r="AJ17" s="39" t="str">
        <f>IF(ISNUMBER(wat_table_data!AI14), IF(wat_table_data!AI14=-999,"NA",IF(wat_table_data!AI14&gt;99, "&gt;99", IF(wat_table_data!AI14&lt;1, "&lt;1",wat_table_data!AI14 ))), "-")</f>
        <v>-</v>
      </c>
      <c r="AK17" s="40" t="str">
        <f>IF(ISNUMBER(wat_table_data!AJ14), IF(wat_table_data!AJ14=-999,"NA",IF(wat_table_data!AJ14&gt;99, "&gt;99", IF(wat_table_data!AJ14&lt;1, "&lt;1",wat_table_data!AJ14 ))), "-")</f>
        <v>-</v>
      </c>
      <c r="AL17" s="40" t="str">
        <f>IF(ISNUMBER(wat_table_data!AK14), IF(wat_table_data!AK14=-999,"NA",IF(wat_table_data!AK14&gt;99, "&gt;99", IF(wat_table_data!AK14&lt;1, "&lt;1",wat_table_data!AK14 ))), "-")</f>
        <v>-</v>
      </c>
      <c r="AM17" s="40" t="str">
        <f>IF(ISNUMBER(wat_table_data!AL14), IF(wat_table_data!AL14=-999,"NA",IF(wat_table_data!AL14&gt;99, "&gt;99", IF(wat_table_data!AL14&lt;1, "&lt;1",wat_table_data!AL14 ))), "-")</f>
        <v>-</v>
      </c>
      <c r="AN17" s="38" t="str">
        <f>IF(ISNUMBER(wat_table_data!AM14), IF(wat_table_data!AM14=-999,"NA",IF(wat_table_data!AM14&gt;99, "&gt;99", IF(wat_table_data!AM14&lt;1, "&lt;1",wat_table_data!AM14 ))), "-")</f>
        <v>-</v>
      </c>
      <c r="AO17" s="38" t="str">
        <f>IF(ISNUMBER(wat_table_data!AN14), IF(wat_table_data!AN14=-999,"NA",IF(wat_table_data!AN14&gt;99, "&gt;99", IF(wat_table_data!AN14&lt;1, "&lt;1",wat_table_data!AN14 ))), "-")</f>
        <v>-</v>
      </c>
    </row>
    <row r="18" s="2" customFormat="true" ht="13.8" x14ac:dyDescent="0.25">
      <c r="A18" s="34" t="str">
        <f>IF(ISBLANK(wat_table_data!A15), "", wat_table_data!A15)</f>
        <v/>
      </c>
      <c r="B18" s="34" t="str">
        <f>IF(ISBLANK(wat_table_data!B15), "", wat_table_data!B15)</f>
        <v/>
      </c>
      <c r="C18" s="34" t="str">
        <f>IF(ISBLANK(wat_table_data!C15), "", wat_table_data!C15)</f>
        <v/>
      </c>
      <c r="D18" s="35" t="str">
        <f>IF(ISNUMBER(wat_table_data!D15), wat_table_data!D15, "-")</f>
        <v>-</v>
      </c>
      <c r="E18" s="36" t="str">
        <f>IF(ISNUMBER(wat_table_data!E15), wat_table_data!E15, "-")</f>
        <v>-</v>
      </c>
      <c r="F18" s="37" t="str">
        <f>IF(ISNUMBER(wat_table_data!F15), IF(wat_table_data!F15=-999,"NA",IF(wat_table_data!F15&gt;99, "&gt;99", IF(wat_table_data!F15&lt;1, "&lt;1",wat_table_data!F15 ))), "-")</f>
        <v>-</v>
      </c>
      <c r="G18" s="38" t="str">
        <f>IF(ISNUMBER(wat_table_data!G15), IF(wat_table_data!G15=-999,"NA",IF(wat_table_data!G15&gt;99, "&gt;99", IF(wat_table_data!G15&lt;1, "&lt;1",wat_table_data!G15 ))), "-")</f>
        <v>-</v>
      </c>
      <c r="H18" s="38" t="str">
        <f>IF(ISNUMBER(wat_table_data!H15), IF(wat_table_data!H15=-999,"NA",IF(wat_table_data!H15&gt;99, "&gt;99", IF(wat_table_data!H15&lt;1, "&lt;1",wat_table_data!H15 ))), "-")</f>
        <v>-</v>
      </c>
      <c r="I18" s="38" t="str">
        <f>IF(ISNUMBER(wat_table_data!I15), IF(wat_table_data!I15=-999,"NA",IF(wat_table_data!I15&gt;99, "&gt;99", IF(wat_table_data!I15&lt;1, "&lt;1",wat_table_data!I15 ))), "-")</f>
        <v>-</v>
      </c>
      <c r="J18" s="24" t="str">
        <f>IF(ISNUMBER(wat_table_data!J15), IF(wat_table_data!J15=-999,"NA",wat_table_data!J15), "-")</f>
        <v>-</v>
      </c>
      <c r="K18" s="37" t="str">
        <f>IF(ISNUMBER(wat_table_data!K15), IF(wat_table_data!K15=-999,"NA",IF(wat_table_data!K15&gt;99, "&gt;99", IF(wat_table_data!K15&lt;1, "&lt;1",wat_table_data!K15 ))), "-")</f>
        <v>-</v>
      </c>
      <c r="L18" s="38" t="str">
        <f>IF(ISNUMBER(wat_table_data!L15), IF(wat_table_data!L15=-999,"NA",IF(wat_table_data!L15&gt;99, "&gt;99", IF(wat_table_data!L15&lt;1, "&lt;1",wat_table_data!L15 ))), "-")</f>
        <v>-</v>
      </c>
      <c r="M18" s="38" t="str">
        <f>IF(ISNUMBER(wat_table_data!M15), IF(wat_table_data!M15=-999,"NA",IF(wat_table_data!M15&gt;99, "&gt;99", IF(wat_table_data!M15&lt;1, "&lt;1",wat_table_data!M15 ))), "-")</f>
        <v>-</v>
      </c>
      <c r="N18" s="38" t="str">
        <f>IF(ISNUMBER(wat_table_data!N15), IF(wat_table_data!N15=-999,"NA",IF(wat_table_data!N15&gt;99, "&gt;99", IF(wat_table_data!N15&lt;1, "&lt;1",wat_table_data!N15 ))), "-")</f>
        <v>-</v>
      </c>
      <c r="O18" s="24" t="str">
        <f>IF(ISNUMBER(wat_table_data!O15), IF(wat_table_data!O15=-999,"NA",wat_table_data!O15), "-")</f>
        <v>-</v>
      </c>
      <c r="P18" s="37" t="str">
        <f>IF(ISNUMBER(wat_table_data!P15), IF(wat_table_data!P15=-999,"NA",IF(wat_table_data!P15&gt;99, "&gt;99", IF(wat_table_data!P15&lt;1, "&lt;1",wat_table_data!P15 ))), "-")</f>
        <v>-</v>
      </c>
      <c r="Q18" s="38" t="str">
        <f>IF(ISNUMBER(wat_table_data!Q15), IF(wat_table_data!Q15=-999,"NA",IF(wat_table_data!Q15&gt;99, "&gt;99", IF(wat_table_data!Q15&lt;1, "&lt;1",wat_table_data!Q15 ))), "-")</f>
        <v>-</v>
      </c>
      <c r="R18" s="38" t="str">
        <f>IF(ISNUMBER(wat_table_data!R15), IF(wat_table_data!R15=-999,"NA",IF(wat_table_data!R15&gt;99, "&gt;99", IF(wat_table_data!R15&lt;1, "&lt;1",wat_table_data!R15 ))), "-")</f>
        <v>-</v>
      </c>
      <c r="S18" s="38" t="str">
        <f>IF(ISNUMBER(wat_table_data!S15), IF(wat_table_data!S15=-999,"NA",IF(wat_table_data!S15&gt;99, "&gt;99", IF(wat_table_data!S15&lt;1, "&lt;1",wat_table_data!S15 ))), "-")</f>
        <v>-</v>
      </c>
      <c r="T18" s="24" t="str">
        <f>IF(ISNUMBER(wat_table_data!T15), IF(wat_table_data!T15=-999,"NA",wat_table_data!T15), "-")</f>
        <v>-</v>
      </c>
      <c r="U18" s="24"/>
      <c r="V18" s="24"/>
      <c r="W18" s="24"/>
      <c r="X18" s="39" t="str">
        <f>IF(ISNUMBER(wat_table_data!W15), IF(wat_table_data!W15=-999,"NA",IF(wat_table_data!W15&gt;99, "&gt;99", IF(wat_table_data!W15&lt;1, "&lt;1",wat_table_data!W15 ))), "-")</f>
        <v>-</v>
      </c>
      <c r="Y18" s="40" t="str">
        <f>IF(ISNUMBER(wat_table_data!X15), IF(wat_table_data!X15=-999,"NA",IF(wat_table_data!X15&gt;99, "&gt;99", IF(wat_table_data!X15&lt;1, "&lt;1",wat_table_data!X15 ))), "-")</f>
        <v>-</v>
      </c>
      <c r="Z18" s="40" t="str">
        <f>IF(ISNUMBER(wat_table_data!Y15), IF(wat_table_data!Y15=-999,"NA",IF(wat_table_data!Y15&gt;99, "&gt;99", IF(wat_table_data!Y15&lt;1, "&lt;1",wat_table_data!Y15 ))), "-")</f>
        <v>-</v>
      </c>
      <c r="AA18" s="40" t="str">
        <f>IF(ISNUMBER(wat_table_data!Z15), IF(wat_table_data!Z15=-999,"NA",IF(wat_table_data!Z15&gt;99, "&gt;99", IF(wat_table_data!Z15&lt;1, "&lt;1",wat_table_data!Z15 ))), "-")</f>
        <v>-</v>
      </c>
      <c r="AB18" s="38" t="str">
        <f>IF(ISNUMBER(wat_table_data!AA15), IF(wat_table_data!AA15=-999,"NA",IF(wat_table_data!AA15&gt;99, "&gt;99", IF(wat_table_data!AA15&lt;1, "&lt;1",wat_table_data!AA15 ))), "-")</f>
        <v>-</v>
      </c>
      <c r="AC18" s="38" t="str">
        <f>IF(ISNUMBER(wat_table_data!AB15), IF(wat_table_data!AB15=-999,"NA",IF(wat_table_data!AB15&gt;99, "&gt;99", IF(wat_table_data!AB15&lt;1, "&lt;1",wat_table_data!AB15 ))), "-")</f>
        <v>-</v>
      </c>
      <c r="AD18" s="39" t="str">
        <f>IF(ISNUMBER(wat_table_data!AC15), IF(wat_table_data!AC15=-999,"NA",IF(wat_table_data!AC15&gt;99, "&gt;99", IF(wat_table_data!AC15&lt;1, "&lt;1",wat_table_data!AC15 ))), "-")</f>
        <v>-</v>
      </c>
      <c r="AE18" s="40" t="str">
        <f>IF(ISNUMBER(wat_table_data!AD15), IF(wat_table_data!AD15=-999,"NA",IF(wat_table_data!AD15&gt;99, "&gt;99", IF(wat_table_data!AD15&lt;1, "&lt;1",wat_table_data!AD15 ))), "-")</f>
        <v>-</v>
      </c>
      <c r="AF18" s="40" t="str">
        <f>IF(ISNUMBER(wat_table_data!AE15), IF(wat_table_data!AE15=-999,"NA",IF(wat_table_data!AE15&gt;99, "&gt;99", IF(wat_table_data!AE15&lt;1, "&lt;1",wat_table_data!AE15 ))), "-")</f>
        <v>-</v>
      </c>
      <c r="AG18" s="40" t="str">
        <f>IF(ISNUMBER(wat_table_data!AF15), IF(wat_table_data!AF15=-999,"NA",IF(wat_table_data!AF15&gt;99, "&gt;99", IF(wat_table_data!AF15&lt;1, "&lt;1",wat_table_data!AF15 ))), "-")</f>
        <v>-</v>
      </c>
      <c r="AH18" s="38" t="str">
        <f>IF(ISNUMBER(wat_table_data!AG15), IF(wat_table_data!AG15=-999,"NA",IF(wat_table_data!AG15&gt;99, "&gt;99", IF(wat_table_data!AG15&lt;1, "&lt;1",wat_table_data!AG15 ))), "-")</f>
        <v>-</v>
      </c>
      <c r="AI18" s="38" t="str">
        <f>IF(ISNUMBER(wat_table_data!AH15), IF(wat_table_data!AH15=-999,"NA",IF(wat_table_data!AH15&gt;99, "&gt;99", IF(wat_table_data!AH15&lt;1, "&lt;1",wat_table_data!AH15 ))), "-")</f>
        <v>-</v>
      </c>
      <c r="AJ18" s="39" t="str">
        <f>IF(ISNUMBER(wat_table_data!AI15), IF(wat_table_data!AI15=-999,"NA",IF(wat_table_data!AI15&gt;99, "&gt;99", IF(wat_table_data!AI15&lt;1, "&lt;1",wat_table_data!AI15 ))), "-")</f>
        <v>-</v>
      </c>
      <c r="AK18" s="40" t="str">
        <f>IF(ISNUMBER(wat_table_data!AJ15), IF(wat_table_data!AJ15=-999,"NA",IF(wat_table_data!AJ15&gt;99, "&gt;99", IF(wat_table_data!AJ15&lt;1, "&lt;1",wat_table_data!AJ15 ))), "-")</f>
        <v>-</v>
      </c>
      <c r="AL18" s="40" t="str">
        <f>IF(ISNUMBER(wat_table_data!AK15), IF(wat_table_data!AK15=-999,"NA",IF(wat_table_data!AK15&gt;99, "&gt;99", IF(wat_table_data!AK15&lt;1, "&lt;1",wat_table_data!AK15 ))), "-")</f>
        <v>-</v>
      </c>
      <c r="AM18" s="40" t="str">
        <f>IF(ISNUMBER(wat_table_data!AL15), IF(wat_table_data!AL15=-999,"NA",IF(wat_table_data!AL15&gt;99, "&gt;99", IF(wat_table_data!AL15&lt;1, "&lt;1",wat_table_data!AL15 ))), "-")</f>
        <v>-</v>
      </c>
      <c r="AN18" s="38" t="str">
        <f>IF(ISNUMBER(wat_table_data!AM15), IF(wat_table_data!AM15=-999,"NA",IF(wat_table_data!AM15&gt;99, "&gt;99", IF(wat_table_data!AM15&lt;1, "&lt;1",wat_table_data!AM15 ))), "-")</f>
        <v>-</v>
      </c>
      <c r="AO18" s="38" t="str">
        <f>IF(ISNUMBER(wat_table_data!AN15), IF(wat_table_data!AN15=-999,"NA",IF(wat_table_data!AN15&gt;99, "&gt;99", IF(wat_table_data!AN15&lt;1, "&lt;1",wat_table_data!AN15 ))), "-")</f>
        <v>-</v>
      </c>
    </row>
    <row r="19" s="2" customFormat="true" ht="13.8" x14ac:dyDescent="0.25">
      <c r="A19" s="34" t="str">
        <f>IF(ISBLANK(wat_table_data!A16), "", wat_table_data!A16)</f>
        <v/>
      </c>
      <c r="B19" s="34" t="str">
        <f>IF(ISBLANK(wat_table_data!B16), "", wat_table_data!B16)</f>
        <v/>
      </c>
      <c r="C19" s="34" t="str">
        <f>IF(ISBLANK(wat_table_data!C16), "", wat_table_data!C16)</f>
        <v/>
      </c>
      <c r="D19" s="35" t="str">
        <f>IF(ISNUMBER(wat_table_data!D16), wat_table_data!D16, "-")</f>
        <v>-</v>
      </c>
      <c r="E19" s="36" t="str">
        <f>IF(ISNUMBER(wat_table_data!E16), wat_table_data!E16, "-")</f>
        <v>-</v>
      </c>
      <c r="F19" s="37" t="str">
        <f>IF(ISNUMBER(wat_table_data!F16), IF(wat_table_data!F16=-999,"NA",IF(wat_table_data!F16&gt;99, "&gt;99", IF(wat_table_data!F16&lt;1, "&lt;1",wat_table_data!F16 ))), "-")</f>
        <v>-</v>
      </c>
      <c r="G19" s="38" t="str">
        <f>IF(ISNUMBER(wat_table_data!G16), IF(wat_table_data!G16=-999,"NA",IF(wat_table_data!G16&gt;99, "&gt;99", IF(wat_table_data!G16&lt;1, "&lt;1",wat_table_data!G16 ))), "-")</f>
        <v>-</v>
      </c>
      <c r="H19" s="38" t="str">
        <f>IF(ISNUMBER(wat_table_data!H16), IF(wat_table_data!H16=-999,"NA",IF(wat_table_data!H16&gt;99, "&gt;99", IF(wat_table_data!H16&lt;1, "&lt;1",wat_table_data!H16 ))), "-")</f>
        <v>-</v>
      </c>
      <c r="I19" s="38" t="str">
        <f>IF(ISNUMBER(wat_table_data!I16), IF(wat_table_data!I16=-999,"NA",IF(wat_table_data!I16&gt;99, "&gt;99", IF(wat_table_data!I16&lt;1, "&lt;1",wat_table_data!I16 ))), "-")</f>
        <v>-</v>
      </c>
      <c r="J19" s="24" t="str">
        <f>IF(ISNUMBER(wat_table_data!J16), IF(wat_table_data!J16=-999,"NA",wat_table_data!J16), "-")</f>
        <v>-</v>
      </c>
      <c r="K19" s="37" t="str">
        <f>IF(ISNUMBER(wat_table_data!K16), IF(wat_table_data!K16=-999,"NA",IF(wat_table_data!K16&gt;99, "&gt;99", IF(wat_table_data!K16&lt;1, "&lt;1",wat_table_data!K16 ))), "-")</f>
        <v>-</v>
      </c>
      <c r="L19" s="38" t="str">
        <f>IF(ISNUMBER(wat_table_data!L16), IF(wat_table_data!L16=-999,"NA",IF(wat_table_data!L16&gt;99, "&gt;99", IF(wat_table_data!L16&lt;1, "&lt;1",wat_table_data!L16 ))), "-")</f>
        <v>-</v>
      </c>
      <c r="M19" s="38" t="str">
        <f>IF(ISNUMBER(wat_table_data!M16), IF(wat_table_data!M16=-999,"NA",IF(wat_table_data!M16&gt;99, "&gt;99", IF(wat_table_data!M16&lt;1, "&lt;1",wat_table_data!M16 ))), "-")</f>
        <v>-</v>
      </c>
      <c r="N19" s="38" t="str">
        <f>IF(ISNUMBER(wat_table_data!N16), IF(wat_table_data!N16=-999,"NA",IF(wat_table_data!N16&gt;99, "&gt;99", IF(wat_table_data!N16&lt;1, "&lt;1",wat_table_data!N16 ))), "-")</f>
        <v>-</v>
      </c>
      <c r="O19" s="24" t="str">
        <f>IF(ISNUMBER(wat_table_data!O16), IF(wat_table_data!O16=-999,"NA",wat_table_data!O16), "-")</f>
        <v>-</v>
      </c>
      <c r="P19" s="37" t="str">
        <f>IF(ISNUMBER(wat_table_data!P16), IF(wat_table_data!P16=-999,"NA",IF(wat_table_data!P16&gt;99, "&gt;99", IF(wat_table_data!P16&lt;1, "&lt;1",wat_table_data!P16 ))), "-")</f>
        <v>-</v>
      </c>
      <c r="Q19" s="38" t="str">
        <f>IF(ISNUMBER(wat_table_data!Q16), IF(wat_table_data!Q16=-999,"NA",IF(wat_table_data!Q16&gt;99, "&gt;99", IF(wat_table_data!Q16&lt;1, "&lt;1",wat_table_data!Q16 ))), "-")</f>
        <v>-</v>
      </c>
      <c r="R19" s="38" t="str">
        <f>IF(ISNUMBER(wat_table_data!R16), IF(wat_table_data!R16=-999,"NA",IF(wat_table_data!R16&gt;99, "&gt;99", IF(wat_table_data!R16&lt;1, "&lt;1",wat_table_data!R16 ))), "-")</f>
        <v>-</v>
      </c>
      <c r="S19" s="38" t="str">
        <f>IF(ISNUMBER(wat_table_data!S16), IF(wat_table_data!S16=-999,"NA",IF(wat_table_data!S16&gt;99, "&gt;99", IF(wat_table_data!S16&lt;1, "&lt;1",wat_table_data!S16 ))), "-")</f>
        <v>-</v>
      </c>
      <c r="T19" s="24" t="str">
        <f>IF(ISNUMBER(wat_table_data!T16), IF(wat_table_data!T16=-999,"NA",wat_table_data!T16), "-")</f>
        <v>-</v>
      </c>
      <c r="U19" s="24"/>
      <c r="V19" s="24"/>
      <c r="W19" s="24"/>
      <c r="X19" s="39" t="str">
        <f>IF(ISNUMBER(wat_table_data!W16), IF(wat_table_data!W16=-999,"NA",IF(wat_table_data!W16&gt;99, "&gt;99", IF(wat_table_data!W16&lt;1, "&lt;1",wat_table_data!W16 ))), "-")</f>
        <v>-</v>
      </c>
      <c r="Y19" s="40" t="str">
        <f>IF(ISNUMBER(wat_table_data!X16), IF(wat_table_data!X16=-999,"NA",IF(wat_table_data!X16&gt;99, "&gt;99", IF(wat_table_data!X16&lt;1, "&lt;1",wat_table_data!X16 ))), "-")</f>
        <v>-</v>
      </c>
      <c r="Z19" s="40" t="str">
        <f>IF(ISNUMBER(wat_table_data!Y16), IF(wat_table_data!Y16=-999,"NA",IF(wat_table_data!Y16&gt;99, "&gt;99", IF(wat_table_data!Y16&lt;1, "&lt;1",wat_table_data!Y16 ))), "-")</f>
        <v>-</v>
      </c>
      <c r="AA19" s="40" t="str">
        <f>IF(ISNUMBER(wat_table_data!Z16), IF(wat_table_data!Z16=-999,"NA",IF(wat_table_data!Z16&gt;99, "&gt;99", IF(wat_table_data!Z16&lt;1, "&lt;1",wat_table_data!Z16 ))), "-")</f>
        <v>-</v>
      </c>
      <c r="AB19" s="38" t="str">
        <f>IF(ISNUMBER(wat_table_data!AA16), IF(wat_table_data!AA16=-999,"NA",IF(wat_table_data!AA16&gt;99, "&gt;99", IF(wat_table_data!AA16&lt;1, "&lt;1",wat_table_data!AA16 ))), "-")</f>
        <v>-</v>
      </c>
      <c r="AC19" s="38" t="str">
        <f>IF(ISNUMBER(wat_table_data!AB16), IF(wat_table_data!AB16=-999,"NA",IF(wat_table_data!AB16&gt;99, "&gt;99", IF(wat_table_data!AB16&lt;1, "&lt;1",wat_table_data!AB16 ))), "-")</f>
        <v>-</v>
      </c>
      <c r="AD19" s="39" t="str">
        <f>IF(ISNUMBER(wat_table_data!AC16), IF(wat_table_data!AC16=-999,"NA",IF(wat_table_data!AC16&gt;99, "&gt;99", IF(wat_table_data!AC16&lt;1, "&lt;1",wat_table_data!AC16 ))), "-")</f>
        <v>-</v>
      </c>
      <c r="AE19" s="40" t="str">
        <f>IF(ISNUMBER(wat_table_data!AD16), IF(wat_table_data!AD16=-999,"NA",IF(wat_table_data!AD16&gt;99, "&gt;99", IF(wat_table_data!AD16&lt;1, "&lt;1",wat_table_data!AD16 ))), "-")</f>
        <v>-</v>
      </c>
      <c r="AF19" s="40" t="str">
        <f>IF(ISNUMBER(wat_table_data!AE16), IF(wat_table_data!AE16=-999,"NA",IF(wat_table_data!AE16&gt;99, "&gt;99", IF(wat_table_data!AE16&lt;1, "&lt;1",wat_table_data!AE16 ))), "-")</f>
        <v>-</v>
      </c>
      <c r="AG19" s="40" t="str">
        <f>IF(ISNUMBER(wat_table_data!AF16), IF(wat_table_data!AF16=-999,"NA",IF(wat_table_data!AF16&gt;99, "&gt;99", IF(wat_table_data!AF16&lt;1, "&lt;1",wat_table_data!AF16 ))), "-")</f>
        <v>-</v>
      </c>
      <c r="AH19" s="38" t="str">
        <f>IF(ISNUMBER(wat_table_data!AG16), IF(wat_table_data!AG16=-999,"NA",IF(wat_table_data!AG16&gt;99, "&gt;99", IF(wat_table_data!AG16&lt;1, "&lt;1",wat_table_data!AG16 ))), "-")</f>
        <v>-</v>
      </c>
      <c r="AI19" s="38" t="str">
        <f>IF(ISNUMBER(wat_table_data!AH16), IF(wat_table_data!AH16=-999,"NA",IF(wat_table_data!AH16&gt;99, "&gt;99", IF(wat_table_data!AH16&lt;1, "&lt;1",wat_table_data!AH16 ))), "-")</f>
        <v>-</v>
      </c>
      <c r="AJ19" s="39" t="str">
        <f>IF(ISNUMBER(wat_table_data!AI16), IF(wat_table_data!AI16=-999,"NA",IF(wat_table_data!AI16&gt;99, "&gt;99", IF(wat_table_data!AI16&lt;1, "&lt;1",wat_table_data!AI16 ))), "-")</f>
        <v>-</v>
      </c>
      <c r="AK19" s="40" t="str">
        <f>IF(ISNUMBER(wat_table_data!AJ16), IF(wat_table_data!AJ16=-999,"NA",IF(wat_table_data!AJ16&gt;99, "&gt;99", IF(wat_table_data!AJ16&lt;1, "&lt;1",wat_table_data!AJ16 ))), "-")</f>
        <v>-</v>
      </c>
      <c r="AL19" s="40" t="str">
        <f>IF(ISNUMBER(wat_table_data!AK16), IF(wat_table_data!AK16=-999,"NA",IF(wat_table_data!AK16&gt;99, "&gt;99", IF(wat_table_data!AK16&lt;1, "&lt;1",wat_table_data!AK16 ))), "-")</f>
        <v>-</v>
      </c>
      <c r="AM19" s="40" t="str">
        <f>IF(ISNUMBER(wat_table_data!AL16), IF(wat_table_data!AL16=-999,"NA",IF(wat_table_data!AL16&gt;99, "&gt;99", IF(wat_table_data!AL16&lt;1, "&lt;1",wat_table_data!AL16 ))), "-")</f>
        <v>-</v>
      </c>
      <c r="AN19" s="38" t="str">
        <f>IF(ISNUMBER(wat_table_data!AM16), IF(wat_table_data!AM16=-999,"NA",IF(wat_table_data!AM16&gt;99, "&gt;99", IF(wat_table_data!AM16&lt;1, "&lt;1",wat_table_data!AM16 ))), "-")</f>
        <v>-</v>
      </c>
      <c r="AO19" s="38" t="str">
        <f>IF(ISNUMBER(wat_table_data!AN16), IF(wat_table_data!AN16=-999,"NA",IF(wat_table_data!AN16&gt;99, "&gt;99", IF(wat_table_data!AN16&lt;1, "&lt;1",wat_table_data!AN16 ))), "-")</f>
        <v>-</v>
      </c>
    </row>
    <row r="20" s="2" customFormat="true" ht="13.8" x14ac:dyDescent="0.25">
      <c r="A20" s="34" t="str">
        <f>IF(ISBLANK(wat_table_data!A17), "", wat_table_data!A17)</f>
        <v/>
      </c>
      <c r="B20" s="34" t="str">
        <f>IF(ISBLANK(wat_table_data!B17), "", wat_table_data!B17)</f>
        <v/>
      </c>
      <c r="C20" s="34" t="str">
        <f>IF(ISBLANK(wat_table_data!C17), "", wat_table_data!C17)</f>
        <v/>
      </c>
      <c r="D20" s="35" t="str">
        <f>IF(ISNUMBER(wat_table_data!D17), wat_table_data!D17, "-")</f>
        <v>-</v>
      </c>
      <c r="E20" s="36" t="str">
        <f>IF(ISNUMBER(wat_table_data!E17), wat_table_data!E17, "-")</f>
        <v>-</v>
      </c>
      <c r="F20" s="37" t="str">
        <f>IF(ISNUMBER(wat_table_data!F17), IF(wat_table_data!F17=-999,"NA",IF(wat_table_data!F17&gt;99, "&gt;99", IF(wat_table_data!F17&lt;1, "&lt;1",wat_table_data!F17 ))), "-")</f>
        <v>-</v>
      </c>
      <c r="G20" s="38" t="str">
        <f>IF(ISNUMBER(wat_table_data!G17), IF(wat_table_data!G17=-999,"NA",IF(wat_table_data!G17&gt;99, "&gt;99", IF(wat_table_data!G17&lt;1, "&lt;1",wat_table_data!G17 ))), "-")</f>
        <v>-</v>
      </c>
      <c r="H20" s="38" t="str">
        <f>IF(ISNUMBER(wat_table_data!H17), IF(wat_table_data!H17=-999,"NA",IF(wat_table_data!H17&gt;99, "&gt;99", IF(wat_table_data!H17&lt;1, "&lt;1",wat_table_data!H17 ))), "-")</f>
        <v>-</v>
      </c>
      <c r="I20" s="38" t="str">
        <f>IF(ISNUMBER(wat_table_data!I17), IF(wat_table_data!I17=-999,"NA",IF(wat_table_data!I17&gt;99, "&gt;99", IF(wat_table_data!I17&lt;1, "&lt;1",wat_table_data!I17 ))), "-")</f>
        <v>-</v>
      </c>
      <c r="J20" s="24" t="str">
        <f>IF(ISNUMBER(wat_table_data!J17), IF(wat_table_data!J17=-999,"NA",wat_table_data!J17), "-")</f>
        <v>-</v>
      </c>
      <c r="K20" s="37" t="str">
        <f>IF(ISNUMBER(wat_table_data!K17), IF(wat_table_data!K17=-999,"NA",IF(wat_table_data!K17&gt;99, "&gt;99", IF(wat_table_data!K17&lt;1, "&lt;1",wat_table_data!K17 ))), "-")</f>
        <v>-</v>
      </c>
      <c r="L20" s="38" t="str">
        <f>IF(ISNUMBER(wat_table_data!L17), IF(wat_table_data!L17=-999,"NA",IF(wat_table_data!L17&gt;99, "&gt;99", IF(wat_table_data!L17&lt;1, "&lt;1",wat_table_data!L17 ))), "-")</f>
        <v>-</v>
      </c>
      <c r="M20" s="38" t="str">
        <f>IF(ISNUMBER(wat_table_data!M17), IF(wat_table_data!M17=-999,"NA",IF(wat_table_data!M17&gt;99, "&gt;99", IF(wat_table_data!M17&lt;1, "&lt;1",wat_table_data!M17 ))), "-")</f>
        <v>-</v>
      </c>
      <c r="N20" s="38" t="str">
        <f>IF(ISNUMBER(wat_table_data!N17), IF(wat_table_data!N17=-999,"NA",IF(wat_table_data!N17&gt;99, "&gt;99", IF(wat_table_data!N17&lt;1, "&lt;1",wat_table_data!N17 ))), "-")</f>
        <v>-</v>
      </c>
      <c r="O20" s="24" t="str">
        <f>IF(ISNUMBER(wat_table_data!O17), IF(wat_table_data!O17=-999,"NA",wat_table_data!O17), "-")</f>
        <v>-</v>
      </c>
      <c r="P20" s="37" t="str">
        <f>IF(ISNUMBER(wat_table_data!P17), IF(wat_table_data!P17=-999,"NA",IF(wat_table_data!P17&gt;99, "&gt;99", IF(wat_table_data!P17&lt;1, "&lt;1",wat_table_data!P17 ))), "-")</f>
        <v>-</v>
      </c>
      <c r="Q20" s="38" t="str">
        <f>IF(ISNUMBER(wat_table_data!Q17), IF(wat_table_data!Q17=-999,"NA",IF(wat_table_data!Q17&gt;99, "&gt;99", IF(wat_table_data!Q17&lt;1, "&lt;1",wat_table_data!Q17 ))), "-")</f>
        <v>-</v>
      </c>
      <c r="R20" s="38" t="str">
        <f>IF(ISNUMBER(wat_table_data!R17), IF(wat_table_data!R17=-999,"NA",IF(wat_table_data!R17&gt;99, "&gt;99", IF(wat_table_data!R17&lt;1, "&lt;1",wat_table_data!R17 ))), "-")</f>
        <v>-</v>
      </c>
      <c r="S20" s="38" t="str">
        <f>IF(ISNUMBER(wat_table_data!S17), IF(wat_table_data!S17=-999,"NA",IF(wat_table_data!S17&gt;99, "&gt;99", IF(wat_table_data!S17&lt;1, "&lt;1",wat_table_data!S17 ))), "-")</f>
        <v>-</v>
      </c>
      <c r="T20" s="24" t="str">
        <f>IF(ISNUMBER(wat_table_data!T17), IF(wat_table_data!T17=-999,"NA",wat_table_data!T17), "-")</f>
        <v>-</v>
      </c>
      <c r="U20" s="24"/>
      <c r="V20" s="24"/>
      <c r="W20" s="24"/>
      <c r="X20" s="39" t="str">
        <f>IF(ISNUMBER(wat_table_data!W17), IF(wat_table_data!W17=-999,"NA",IF(wat_table_data!W17&gt;99, "&gt;99", IF(wat_table_data!W17&lt;1, "&lt;1",wat_table_data!W17 ))), "-")</f>
        <v>-</v>
      </c>
      <c r="Y20" s="40" t="str">
        <f>IF(ISNUMBER(wat_table_data!X17), IF(wat_table_data!X17=-999,"NA",IF(wat_table_data!X17&gt;99, "&gt;99", IF(wat_table_data!X17&lt;1, "&lt;1",wat_table_data!X17 ))), "-")</f>
        <v>-</v>
      </c>
      <c r="Z20" s="40" t="str">
        <f>IF(ISNUMBER(wat_table_data!Y17), IF(wat_table_data!Y17=-999,"NA",IF(wat_table_data!Y17&gt;99, "&gt;99", IF(wat_table_data!Y17&lt;1, "&lt;1",wat_table_data!Y17 ))), "-")</f>
        <v>-</v>
      </c>
      <c r="AA20" s="40" t="str">
        <f>IF(ISNUMBER(wat_table_data!Z17), IF(wat_table_data!Z17=-999,"NA",IF(wat_table_data!Z17&gt;99, "&gt;99", IF(wat_table_data!Z17&lt;1, "&lt;1",wat_table_data!Z17 ))), "-")</f>
        <v>-</v>
      </c>
      <c r="AB20" s="38" t="str">
        <f>IF(ISNUMBER(wat_table_data!AA17), IF(wat_table_data!AA17=-999,"NA",IF(wat_table_data!AA17&gt;99, "&gt;99", IF(wat_table_data!AA17&lt;1, "&lt;1",wat_table_data!AA17 ))), "-")</f>
        <v>-</v>
      </c>
      <c r="AC20" s="38" t="str">
        <f>IF(ISNUMBER(wat_table_data!AB17), IF(wat_table_data!AB17=-999,"NA",IF(wat_table_data!AB17&gt;99, "&gt;99", IF(wat_table_data!AB17&lt;1, "&lt;1",wat_table_data!AB17 ))), "-")</f>
        <v>-</v>
      </c>
      <c r="AD20" s="39" t="str">
        <f>IF(ISNUMBER(wat_table_data!AC17), IF(wat_table_data!AC17=-999,"NA",IF(wat_table_data!AC17&gt;99, "&gt;99", IF(wat_table_data!AC17&lt;1, "&lt;1",wat_table_data!AC17 ))), "-")</f>
        <v>-</v>
      </c>
      <c r="AE20" s="40" t="str">
        <f>IF(ISNUMBER(wat_table_data!AD17), IF(wat_table_data!AD17=-999,"NA",IF(wat_table_data!AD17&gt;99, "&gt;99", IF(wat_table_data!AD17&lt;1, "&lt;1",wat_table_data!AD17 ))), "-")</f>
        <v>-</v>
      </c>
      <c r="AF20" s="40" t="str">
        <f>IF(ISNUMBER(wat_table_data!AE17), IF(wat_table_data!AE17=-999,"NA",IF(wat_table_data!AE17&gt;99, "&gt;99", IF(wat_table_data!AE17&lt;1, "&lt;1",wat_table_data!AE17 ))), "-")</f>
        <v>-</v>
      </c>
      <c r="AG20" s="40" t="str">
        <f>IF(ISNUMBER(wat_table_data!AF17), IF(wat_table_data!AF17=-999,"NA",IF(wat_table_data!AF17&gt;99, "&gt;99", IF(wat_table_data!AF17&lt;1, "&lt;1",wat_table_data!AF17 ))), "-")</f>
        <v>-</v>
      </c>
      <c r="AH20" s="38" t="str">
        <f>IF(ISNUMBER(wat_table_data!AG17), IF(wat_table_data!AG17=-999,"NA",IF(wat_table_data!AG17&gt;99, "&gt;99", IF(wat_table_data!AG17&lt;1, "&lt;1",wat_table_data!AG17 ))), "-")</f>
        <v>-</v>
      </c>
      <c r="AI20" s="38" t="str">
        <f>IF(ISNUMBER(wat_table_data!AH17), IF(wat_table_data!AH17=-999,"NA",IF(wat_table_data!AH17&gt;99, "&gt;99", IF(wat_table_data!AH17&lt;1, "&lt;1",wat_table_data!AH17 ))), "-")</f>
        <v>-</v>
      </c>
      <c r="AJ20" s="39" t="str">
        <f>IF(ISNUMBER(wat_table_data!AI17), IF(wat_table_data!AI17=-999,"NA",IF(wat_table_data!AI17&gt;99, "&gt;99", IF(wat_table_data!AI17&lt;1, "&lt;1",wat_table_data!AI17 ))), "-")</f>
        <v>-</v>
      </c>
      <c r="AK20" s="40" t="str">
        <f>IF(ISNUMBER(wat_table_data!AJ17), IF(wat_table_data!AJ17=-999,"NA",IF(wat_table_data!AJ17&gt;99, "&gt;99", IF(wat_table_data!AJ17&lt;1, "&lt;1",wat_table_data!AJ17 ))), "-")</f>
        <v>-</v>
      </c>
      <c r="AL20" s="40" t="str">
        <f>IF(ISNUMBER(wat_table_data!AK17), IF(wat_table_data!AK17=-999,"NA",IF(wat_table_data!AK17&gt;99, "&gt;99", IF(wat_table_data!AK17&lt;1, "&lt;1",wat_table_data!AK17 ))), "-")</f>
        <v>-</v>
      </c>
      <c r="AM20" s="40" t="str">
        <f>IF(ISNUMBER(wat_table_data!AL17), IF(wat_table_data!AL17=-999,"NA",IF(wat_table_data!AL17&gt;99, "&gt;99", IF(wat_table_data!AL17&lt;1, "&lt;1",wat_table_data!AL17 ))), "-")</f>
        <v>-</v>
      </c>
      <c r="AN20" s="38" t="str">
        <f>IF(ISNUMBER(wat_table_data!AM17), IF(wat_table_data!AM17=-999,"NA",IF(wat_table_data!AM17&gt;99, "&gt;99", IF(wat_table_data!AM17&lt;1, "&lt;1",wat_table_data!AM17 ))), "-")</f>
        <v>-</v>
      </c>
      <c r="AO20" s="38" t="str">
        <f>IF(ISNUMBER(wat_table_data!AN17), IF(wat_table_data!AN17=-999,"NA",IF(wat_table_data!AN17&gt;99, "&gt;99", IF(wat_table_data!AN17&lt;1, "&lt;1",wat_table_data!AN17 ))), "-")</f>
        <v>-</v>
      </c>
    </row>
    <row r="21" s="2" customFormat="true" ht="13.8" x14ac:dyDescent="0.25">
      <c r="A21" s="34" t="str">
        <f>IF(ISBLANK(wat_table_data!A18), "", wat_table_data!A18)</f>
        <v/>
      </c>
      <c r="B21" s="34" t="str">
        <f>IF(ISBLANK(wat_table_data!B18), "", wat_table_data!B18)</f>
        <v/>
      </c>
      <c r="C21" s="34" t="str">
        <f>IF(ISBLANK(wat_table_data!C18), "", wat_table_data!C18)</f>
        <v/>
      </c>
      <c r="D21" s="35" t="str">
        <f>IF(ISNUMBER(wat_table_data!D18), wat_table_data!D18, "-")</f>
        <v>-</v>
      </c>
      <c r="E21" s="36" t="str">
        <f>IF(ISNUMBER(wat_table_data!E18), wat_table_data!E18, "-")</f>
        <v>-</v>
      </c>
      <c r="F21" s="37" t="str">
        <f>IF(ISNUMBER(wat_table_data!F18), IF(wat_table_data!F18=-999,"NA",IF(wat_table_data!F18&gt;99, "&gt;99", IF(wat_table_data!F18&lt;1, "&lt;1",wat_table_data!F18 ))), "-")</f>
        <v>-</v>
      </c>
      <c r="G21" s="38" t="str">
        <f>IF(ISNUMBER(wat_table_data!G18), IF(wat_table_data!G18=-999,"NA",IF(wat_table_data!G18&gt;99, "&gt;99", IF(wat_table_data!G18&lt;1, "&lt;1",wat_table_data!G18 ))), "-")</f>
        <v>-</v>
      </c>
      <c r="H21" s="38" t="str">
        <f>IF(ISNUMBER(wat_table_data!H18), IF(wat_table_data!H18=-999,"NA",IF(wat_table_data!H18&gt;99, "&gt;99", IF(wat_table_data!H18&lt;1, "&lt;1",wat_table_data!H18 ))), "-")</f>
        <v>-</v>
      </c>
      <c r="I21" s="38" t="str">
        <f>IF(ISNUMBER(wat_table_data!I18), IF(wat_table_data!I18=-999,"NA",IF(wat_table_data!I18&gt;99, "&gt;99", IF(wat_table_data!I18&lt;1, "&lt;1",wat_table_data!I18 ))), "-")</f>
        <v>-</v>
      </c>
      <c r="J21" s="24" t="str">
        <f>IF(ISNUMBER(wat_table_data!J18), IF(wat_table_data!J18=-999,"NA",wat_table_data!J18), "-")</f>
        <v>-</v>
      </c>
      <c r="K21" s="37" t="str">
        <f>IF(ISNUMBER(wat_table_data!K18), IF(wat_table_data!K18=-999,"NA",IF(wat_table_data!K18&gt;99, "&gt;99", IF(wat_table_data!K18&lt;1, "&lt;1",wat_table_data!K18 ))), "-")</f>
        <v>-</v>
      </c>
      <c r="L21" s="38" t="str">
        <f>IF(ISNUMBER(wat_table_data!L18), IF(wat_table_data!L18=-999,"NA",IF(wat_table_data!L18&gt;99, "&gt;99", IF(wat_table_data!L18&lt;1, "&lt;1",wat_table_data!L18 ))), "-")</f>
        <v>-</v>
      </c>
      <c r="M21" s="38" t="str">
        <f>IF(ISNUMBER(wat_table_data!M18), IF(wat_table_data!M18=-999,"NA",IF(wat_table_data!M18&gt;99, "&gt;99", IF(wat_table_data!M18&lt;1, "&lt;1",wat_table_data!M18 ))), "-")</f>
        <v>-</v>
      </c>
      <c r="N21" s="38" t="str">
        <f>IF(ISNUMBER(wat_table_data!N18), IF(wat_table_data!N18=-999,"NA",IF(wat_table_data!N18&gt;99, "&gt;99", IF(wat_table_data!N18&lt;1, "&lt;1",wat_table_data!N18 ))), "-")</f>
        <v>-</v>
      </c>
      <c r="O21" s="24" t="str">
        <f>IF(ISNUMBER(wat_table_data!O18), IF(wat_table_data!O18=-999,"NA",wat_table_data!O18), "-")</f>
        <v>-</v>
      </c>
      <c r="P21" s="37" t="str">
        <f>IF(ISNUMBER(wat_table_data!P18), IF(wat_table_data!P18=-999,"NA",IF(wat_table_data!P18&gt;99, "&gt;99", IF(wat_table_data!P18&lt;1, "&lt;1",wat_table_data!P18 ))), "-")</f>
        <v>-</v>
      </c>
      <c r="Q21" s="38" t="str">
        <f>IF(ISNUMBER(wat_table_data!Q18), IF(wat_table_data!Q18=-999,"NA",IF(wat_table_data!Q18&gt;99, "&gt;99", IF(wat_table_data!Q18&lt;1, "&lt;1",wat_table_data!Q18 ))), "-")</f>
        <v>-</v>
      </c>
      <c r="R21" s="38" t="str">
        <f>IF(ISNUMBER(wat_table_data!R18), IF(wat_table_data!R18=-999,"NA",IF(wat_table_data!R18&gt;99, "&gt;99", IF(wat_table_data!R18&lt;1, "&lt;1",wat_table_data!R18 ))), "-")</f>
        <v>-</v>
      </c>
      <c r="S21" s="38" t="str">
        <f>IF(ISNUMBER(wat_table_data!S18), IF(wat_table_data!S18=-999,"NA",IF(wat_table_data!S18&gt;99, "&gt;99", IF(wat_table_data!S18&lt;1, "&lt;1",wat_table_data!S18 ))), "-")</f>
        <v>-</v>
      </c>
      <c r="T21" s="24" t="str">
        <f>IF(ISNUMBER(wat_table_data!T18), IF(wat_table_data!T18=-999,"NA",wat_table_data!T18), "-")</f>
        <v>-</v>
      </c>
      <c r="U21" s="24"/>
      <c r="V21" s="24"/>
      <c r="W21" s="24"/>
      <c r="X21" s="39" t="str">
        <f>IF(ISNUMBER(wat_table_data!W18), IF(wat_table_data!W18=-999,"NA",IF(wat_table_data!W18&gt;99, "&gt;99", IF(wat_table_data!W18&lt;1, "&lt;1",wat_table_data!W18 ))), "-")</f>
        <v>-</v>
      </c>
      <c r="Y21" s="40" t="str">
        <f>IF(ISNUMBER(wat_table_data!X18), IF(wat_table_data!X18=-999,"NA",IF(wat_table_data!X18&gt;99, "&gt;99", IF(wat_table_data!X18&lt;1, "&lt;1",wat_table_data!X18 ))), "-")</f>
        <v>-</v>
      </c>
      <c r="Z21" s="40" t="str">
        <f>IF(ISNUMBER(wat_table_data!Y18), IF(wat_table_data!Y18=-999,"NA",IF(wat_table_data!Y18&gt;99, "&gt;99", IF(wat_table_data!Y18&lt;1, "&lt;1",wat_table_data!Y18 ))), "-")</f>
        <v>-</v>
      </c>
      <c r="AA21" s="40" t="str">
        <f>IF(ISNUMBER(wat_table_data!Z18), IF(wat_table_data!Z18=-999,"NA",IF(wat_table_data!Z18&gt;99, "&gt;99", IF(wat_table_data!Z18&lt;1, "&lt;1",wat_table_data!Z18 ))), "-")</f>
        <v>-</v>
      </c>
      <c r="AB21" s="38" t="str">
        <f>IF(ISNUMBER(wat_table_data!AA18), IF(wat_table_data!AA18=-999,"NA",IF(wat_table_data!AA18&gt;99, "&gt;99", IF(wat_table_data!AA18&lt;1, "&lt;1",wat_table_data!AA18 ))), "-")</f>
        <v>-</v>
      </c>
      <c r="AC21" s="38" t="str">
        <f>IF(ISNUMBER(wat_table_data!AB18), IF(wat_table_data!AB18=-999,"NA",IF(wat_table_data!AB18&gt;99, "&gt;99", IF(wat_table_data!AB18&lt;1, "&lt;1",wat_table_data!AB18 ))), "-")</f>
        <v>-</v>
      </c>
      <c r="AD21" s="39" t="str">
        <f>IF(ISNUMBER(wat_table_data!AC18), IF(wat_table_data!AC18=-999,"NA",IF(wat_table_data!AC18&gt;99, "&gt;99", IF(wat_table_data!AC18&lt;1, "&lt;1",wat_table_data!AC18 ))), "-")</f>
        <v>-</v>
      </c>
      <c r="AE21" s="40" t="str">
        <f>IF(ISNUMBER(wat_table_data!AD18), IF(wat_table_data!AD18=-999,"NA",IF(wat_table_data!AD18&gt;99, "&gt;99", IF(wat_table_data!AD18&lt;1, "&lt;1",wat_table_data!AD18 ))), "-")</f>
        <v>-</v>
      </c>
      <c r="AF21" s="40" t="str">
        <f>IF(ISNUMBER(wat_table_data!AE18), IF(wat_table_data!AE18=-999,"NA",IF(wat_table_data!AE18&gt;99, "&gt;99", IF(wat_table_data!AE18&lt;1, "&lt;1",wat_table_data!AE18 ))), "-")</f>
        <v>-</v>
      </c>
      <c r="AG21" s="40" t="str">
        <f>IF(ISNUMBER(wat_table_data!AF18), IF(wat_table_data!AF18=-999,"NA",IF(wat_table_data!AF18&gt;99, "&gt;99", IF(wat_table_data!AF18&lt;1, "&lt;1",wat_table_data!AF18 ))), "-")</f>
        <v>-</v>
      </c>
      <c r="AH21" s="38" t="str">
        <f>IF(ISNUMBER(wat_table_data!AG18), IF(wat_table_data!AG18=-999,"NA",IF(wat_table_data!AG18&gt;99, "&gt;99", IF(wat_table_data!AG18&lt;1, "&lt;1",wat_table_data!AG18 ))), "-")</f>
        <v>-</v>
      </c>
      <c r="AI21" s="38" t="str">
        <f>IF(ISNUMBER(wat_table_data!AH18), IF(wat_table_data!AH18=-999,"NA",IF(wat_table_data!AH18&gt;99, "&gt;99", IF(wat_table_data!AH18&lt;1, "&lt;1",wat_table_data!AH18 ))), "-")</f>
        <v>-</v>
      </c>
      <c r="AJ21" s="39" t="str">
        <f>IF(ISNUMBER(wat_table_data!AI18), IF(wat_table_data!AI18=-999,"NA",IF(wat_table_data!AI18&gt;99, "&gt;99", IF(wat_table_data!AI18&lt;1, "&lt;1",wat_table_data!AI18 ))), "-")</f>
        <v>-</v>
      </c>
      <c r="AK21" s="40" t="str">
        <f>IF(ISNUMBER(wat_table_data!AJ18), IF(wat_table_data!AJ18=-999,"NA",IF(wat_table_data!AJ18&gt;99, "&gt;99", IF(wat_table_data!AJ18&lt;1, "&lt;1",wat_table_data!AJ18 ))), "-")</f>
        <v>-</v>
      </c>
      <c r="AL21" s="40" t="str">
        <f>IF(ISNUMBER(wat_table_data!AK18), IF(wat_table_data!AK18=-999,"NA",IF(wat_table_data!AK18&gt;99, "&gt;99", IF(wat_table_data!AK18&lt;1, "&lt;1",wat_table_data!AK18 ))), "-")</f>
        <v>-</v>
      </c>
      <c r="AM21" s="40" t="str">
        <f>IF(ISNUMBER(wat_table_data!AL18), IF(wat_table_data!AL18=-999,"NA",IF(wat_table_data!AL18&gt;99, "&gt;99", IF(wat_table_data!AL18&lt;1, "&lt;1",wat_table_data!AL18 ))), "-")</f>
        <v>-</v>
      </c>
      <c r="AN21" s="38" t="str">
        <f>IF(ISNUMBER(wat_table_data!AM18), IF(wat_table_data!AM18=-999,"NA",IF(wat_table_data!AM18&gt;99, "&gt;99", IF(wat_table_data!AM18&lt;1, "&lt;1",wat_table_data!AM18 ))), "-")</f>
        <v>-</v>
      </c>
      <c r="AO21" s="38" t="str">
        <f>IF(ISNUMBER(wat_table_data!AN18), IF(wat_table_data!AN18=-999,"NA",IF(wat_table_data!AN18&gt;99, "&gt;99", IF(wat_table_data!AN18&lt;1, "&lt;1",wat_table_data!AN18 ))), "-")</f>
        <v>-</v>
      </c>
    </row>
    <row r="22" s="2" customFormat="true" ht="13.8" x14ac:dyDescent="0.25">
      <c r="A22" s="34" t="str">
        <f>IF(ISBLANK(wat_table_data!A19), "", wat_table_data!A19)</f>
        <v/>
      </c>
      <c r="B22" s="34" t="str">
        <f>IF(ISBLANK(wat_table_data!B19), "", wat_table_data!B19)</f>
        <v/>
      </c>
      <c r="C22" s="34" t="str">
        <f>IF(ISBLANK(wat_table_data!C19), "", wat_table_data!C19)</f>
        <v/>
      </c>
      <c r="D22" s="35" t="str">
        <f>IF(ISNUMBER(wat_table_data!D19), wat_table_data!D19, "-")</f>
        <v>-</v>
      </c>
      <c r="E22" s="36" t="str">
        <f>IF(ISNUMBER(wat_table_data!E19), wat_table_data!E19, "-")</f>
        <v>-</v>
      </c>
      <c r="F22" s="37" t="str">
        <f>IF(ISNUMBER(wat_table_data!F19), IF(wat_table_data!F19=-999,"NA",IF(wat_table_data!F19&gt;99, "&gt;99", IF(wat_table_data!F19&lt;1, "&lt;1",wat_table_data!F19 ))), "-")</f>
        <v>-</v>
      </c>
      <c r="G22" s="38" t="str">
        <f>IF(ISNUMBER(wat_table_data!G19), IF(wat_table_data!G19=-999,"NA",IF(wat_table_data!G19&gt;99, "&gt;99", IF(wat_table_data!G19&lt;1, "&lt;1",wat_table_data!G19 ))), "-")</f>
        <v>-</v>
      </c>
      <c r="H22" s="38" t="str">
        <f>IF(ISNUMBER(wat_table_data!H19), IF(wat_table_data!H19=-999,"NA",IF(wat_table_data!H19&gt;99, "&gt;99", IF(wat_table_data!H19&lt;1, "&lt;1",wat_table_data!H19 ))), "-")</f>
        <v>-</v>
      </c>
      <c r="I22" s="38" t="str">
        <f>IF(ISNUMBER(wat_table_data!I19), IF(wat_table_data!I19=-999,"NA",IF(wat_table_data!I19&gt;99, "&gt;99", IF(wat_table_data!I19&lt;1, "&lt;1",wat_table_data!I19 ))), "-")</f>
        <v>-</v>
      </c>
      <c r="J22" s="24" t="str">
        <f>IF(ISNUMBER(wat_table_data!J19), IF(wat_table_data!J19=-999,"NA",wat_table_data!J19), "-")</f>
        <v>-</v>
      </c>
      <c r="K22" s="37" t="str">
        <f>IF(ISNUMBER(wat_table_data!K19), IF(wat_table_data!K19=-999,"NA",IF(wat_table_data!K19&gt;99, "&gt;99", IF(wat_table_data!K19&lt;1, "&lt;1",wat_table_data!K19 ))), "-")</f>
        <v>-</v>
      </c>
      <c r="L22" s="38" t="str">
        <f>IF(ISNUMBER(wat_table_data!L19), IF(wat_table_data!L19=-999,"NA",IF(wat_table_data!L19&gt;99, "&gt;99", IF(wat_table_data!L19&lt;1, "&lt;1",wat_table_data!L19 ))), "-")</f>
        <v>-</v>
      </c>
      <c r="M22" s="38" t="str">
        <f>IF(ISNUMBER(wat_table_data!M19), IF(wat_table_data!M19=-999,"NA",IF(wat_table_data!M19&gt;99, "&gt;99", IF(wat_table_data!M19&lt;1, "&lt;1",wat_table_data!M19 ))), "-")</f>
        <v>-</v>
      </c>
      <c r="N22" s="38" t="str">
        <f>IF(ISNUMBER(wat_table_data!N19), IF(wat_table_data!N19=-999,"NA",IF(wat_table_data!N19&gt;99, "&gt;99", IF(wat_table_data!N19&lt;1, "&lt;1",wat_table_data!N19 ))), "-")</f>
        <v>-</v>
      </c>
      <c r="O22" s="24" t="str">
        <f>IF(ISNUMBER(wat_table_data!O19), IF(wat_table_data!O19=-999,"NA",wat_table_data!O19), "-")</f>
        <v>-</v>
      </c>
      <c r="P22" s="37" t="str">
        <f>IF(ISNUMBER(wat_table_data!P19), IF(wat_table_data!P19=-999,"NA",IF(wat_table_data!P19&gt;99, "&gt;99", IF(wat_table_data!P19&lt;1, "&lt;1",wat_table_data!P19 ))), "-")</f>
        <v>-</v>
      </c>
      <c r="Q22" s="38" t="str">
        <f>IF(ISNUMBER(wat_table_data!Q19), IF(wat_table_data!Q19=-999,"NA",IF(wat_table_data!Q19&gt;99, "&gt;99", IF(wat_table_data!Q19&lt;1, "&lt;1",wat_table_data!Q19 ))), "-")</f>
        <v>-</v>
      </c>
      <c r="R22" s="38" t="str">
        <f>IF(ISNUMBER(wat_table_data!R19), IF(wat_table_data!R19=-999,"NA",IF(wat_table_data!R19&gt;99, "&gt;99", IF(wat_table_data!R19&lt;1, "&lt;1",wat_table_data!R19 ))), "-")</f>
        <v>-</v>
      </c>
      <c r="S22" s="38" t="str">
        <f>IF(ISNUMBER(wat_table_data!S19), IF(wat_table_data!S19=-999,"NA",IF(wat_table_data!S19&gt;99, "&gt;99", IF(wat_table_data!S19&lt;1, "&lt;1",wat_table_data!S19 ))), "-")</f>
        <v>-</v>
      </c>
      <c r="T22" s="24" t="str">
        <f>IF(ISNUMBER(wat_table_data!T19), IF(wat_table_data!T19=-999,"NA",wat_table_data!T19), "-")</f>
        <v>-</v>
      </c>
      <c r="U22" s="24"/>
      <c r="V22" s="24"/>
      <c r="W22" s="24"/>
      <c r="X22" s="39" t="str">
        <f>IF(ISNUMBER(wat_table_data!W19), IF(wat_table_data!W19=-999,"NA",IF(wat_table_data!W19&gt;99, "&gt;99", IF(wat_table_data!W19&lt;1, "&lt;1",wat_table_data!W19 ))), "-")</f>
        <v>-</v>
      </c>
      <c r="Y22" s="40" t="str">
        <f>IF(ISNUMBER(wat_table_data!X19), IF(wat_table_data!X19=-999,"NA",IF(wat_table_data!X19&gt;99, "&gt;99", IF(wat_table_data!X19&lt;1, "&lt;1",wat_table_data!X19 ))), "-")</f>
        <v>-</v>
      </c>
      <c r="Z22" s="40" t="str">
        <f>IF(ISNUMBER(wat_table_data!Y19), IF(wat_table_data!Y19=-999,"NA",IF(wat_table_data!Y19&gt;99, "&gt;99", IF(wat_table_data!Y19&lt;1, "&lt;1",wat_table_data!Y19 ))), "-")</f>
        <v>-</v>
      </c>
      <c r="AA22" s="40" t="str">
        <f>IF(ISNUMBER(wat_table_data!Z19), IF(wat_table_data!Z19=-999,"NA",IF(wat_table_data!Z19&gt;99, "&gt;99", IF(wat_table_data!Z19&lt;1, "&lt;1",wat_table_data!Z19 ))), "-")</f>
        <v>-</v>
      </c>
      <c r="AB22" s="38" t="str">
        <f>IF(ISNUMBER(wat_table_data!AA19), IF(wat_table_data!AA19=-999,"NA",IF(wat_table_data!AA19&gt;99, "&gt;99", IF(wat_table_data!AA19&lt;1, "&lt;1",wat_table_data!AA19 ))), "-")</f>
        <v>-</v>
      </c>
      <c r="AC22" s="38" t="str">
        <f>IF(ISNUMBER(wat_table_data!AB19), IF(wat_table_data!AB19=-999,"NA",IF(wat_table_data!AB19&gt;99, "&gt;99", IF(wat_table_data!AB19&lt;1, "&lt;1",wat_table_data!AB19 ))), "-")</f>
        <v>-</v>
      </c>
      <c r="AD22" s="39" t="str">
        <f>IF(ISNUMBER(wat_table_data!AC19), IF(wat_table_data!AC19=-999,"NA",IF(wat_table_data!AC19&gt;99, "&gt;99", IF(wat_table_data!AC19&lt;1, "&lt;1",wat_table_data!AC19 ))), "-")</f>
        <v>-</v>
      </c>
      <c r="AE22" s="40" t="str">
        <f>IF(ISNUMBER(wat_table_data!AD19), IF(wat_table_data!AD19=-999,"NA",IF(wat_table_data!AD19&gt;99, "&gt;99", IF(wat_table_data!AD19&lt;1, "&lt;1",wat_table_data!AD19 ))), "-")</f>
        <v>-</v>
      </c>
      <c r="AF22" s="40" t="str">
        <f>IF(ISNUMBER(wat_table_data!AE19), IF(wat_table_data!AE19=-999,"NA",IF(wat_table_data!AE19&gt;99, "&gt;99", IF(wat_table_data!AE19&lt;1, "&lt;1",wat_table_data!AE19 ))), "-")</f>
        <v>-</v>
      </c>
      <c r="AG22" s="40" t="str">
        <f>IF(ISNUMBER(wat_table_data!AF19), IF(wat_table_data!AF19=-999,"NA",IF(wat_table_data!AF19&gt;99, "&gt;99", IF(wat_table_data!AF19&lt;1, "&lt;1",wat_table_data!AF19 ))), "-")</f>
        <v>-</v>
      </c>
      <c r="AH22" s="38" t="str">
        <f>IF(ISNUMBER(wat_table_data!AG19), IF(wat_table_data!AG19=-999,"NA",IF(wat_table_data!AG19&gt;99, "&gt;99", IF(wat_table_data!AG19&lt;1, "&lt;1",wat_table_data!AG19 ))), "-")</f>
        <v>-</v>
      </c>
      <c r="AI22" s="38" t="str">
        <f>IF(ISNUMBER(wat_table_data!AH19), IF(wat_table_data!AH19=-999,"NA",IF(wat_table_data!AH19&gt;99, "&gt;99", IF(wat_table_data!AH19&lt;1, "&lt;1",wat_table_data!AH19 ))), "-")</f>
        <v>-</v>
      </c>
      <c r="AJ22" s="39" t="str">
        <f>IF(ISNUMBER(wat_table_data!AI19), IF(wat_table_data!AI19=-999,"NA",IF(wat_table_data!AI19&gt;99, "&gt;99", IF(wat_table_data!AI19&lt;1, "&lt;1",wat_table_data!AI19 ))), "-")</f>
        <v>-</v>
      </c>
      <c r="AK22" s="40" t="str">
        <f>IF(ISNUMBER(wat_table_data!AJ19), IF(wat_table_data!AJ19=-999,"NA",IF(wat_table_data!AJ19&gt;99, "&gt;99", IF(wat_table_data!AJ19&lt;1, "&lt;1",wat_table_data!AJ19 ))), "-")</f>
        <v>-</v>
      </c>
      <c r="AL22" s="40" t="str">
        <f>IF(ISNUMBER(wat_table_data!AK19), IF(wat_table_data!AK19=-999,"NA",IF(wat_table_data!AK19&gt;99, "&gt;99", IF(wat_table_data!AK19&lt;1, "&lt;1",wat_table_data!AK19 ))), "-")</f>
        <v>-</v>
      </c>
      <c r="AM22" s="40" t="str">
        <f>IF(ISNUMBER(wat_table_data!AL19), IF(wat_table_data!AL19=-999,"NA",IF(wat_table_data!AL19&gt;99, "&gt;99", IF(wat_table_data!AL19&lt;1, "&lt;1",wat_table_data!AL19 ))), "-")</f>
        <v>-</v>
      </c>
      <c r="AN22" s="38" t="str">
        <f>IF(ISNUMBER(wat_table_data!AM19), IF(wat_table_data!AM19=-999,"NA",IF(wat_table_data!AM19&gt;99, "&gt;99", IF(wat_table_data!AM19&lt;1, "&lt;1",wat_table_data!AM19 ))), "-")</f>
        <v>-</v>
      </c>
      <c r="AO22" s="38" t="str">
        <f>IF(ISNUMBER(wat_table_data!AN19), IF(wat_table_data!AN19=-999,"NA",IF(wat_table_data!AN19&gt;99, "&gt;99", IF(wat_table_data!AN19&lt;1, "&lt;1",wat_table_data!AN19 ))), "-")</f>
        <v>-</v>
      </c>
    </row>
    <row r="23" s="2" customFormat="true" ht="13.8" x14ac:dyDescent="0.25">
      <c r="A23" s="34" t="str">
        <f>IF(ISBLANK(wat_table_data!A20), "", wat_table_data!A20)</f>
        <v/>
      </c>
      <c r="B23" s="34" t="str">
        <f>IF(ISBLANK(wat_table_data!B20), "", wat_table_data!B20)</f>
        <v/>
      </c>
      <c r="C23" s="34" t="str">
        <f>IF(ISBLANK(wat_table_data!C20), "", wat_table_data!C20)</f>
        <v/>
      </c>
      <c r="D23" s="35" t="str">
        <f>IF(ISNUMBER(wat_table_data!D20), wat_table_data!D20, "-")</f>
        <v>-</v>
      </c>
      <c r="E23" s="36" t="str">
        <f>IF(ISNUMBER(wat_table_data!E20), wat_table_data!E20, "-")</f>
        <v>-</v>
      </c>
      <c r="F23" s="37" t="str">
        <f>IF(ISNUMBER(wat_table_data!F20), IF(wat_table_data!F20=-999,"NA",IF(wat_table_data!F20&gt;99, "&gt;99", IF(wat_table_data!F20&lt;1, "&lt;1",wat_table_data!F20 ))), "-")</f>
        <v>-</v>
      </c>
      <c r="G23" s="38" t="str">
        <f>IF(ISNUMBER(wat_table_data!G20), IF(wat_table_data!G20=-999,"NA",IF(wat_table_data!G20&gt;99, "&gt;99", IF(wat_table_data!G20&lt;1, "&lt;1",wat_table_data!G20 ))), "-")</f>
        <v>-</v>
      </c>
      <c r="H23" s="38" t="str">
        <f>IF(ISNUMBER(wat_table_data!H20), IF(wat_table_data!H20=-999,"NA",IF(wat_table_data!H20&gt;99, "&gt;99", IF(wat_table_data!H20&lt;1, "&lt;1",wat_table_data!H20 ))), "-")</f>
        <v>-</v>
      </c>
      <c r="I23" s="38" t="str">
        <f>IF(ISNUMBER(wat_table_data!I20), IF(wat_table_data!I20=-999,"NA",IF(wat_table_data!I20&gt;99, "&gt;99", IF(wat_table_data!I20&lt;1, "&lt;1",wat_table_data!I20 ))), "-")</f>
        <v>-</v>
      </c>
      <c r="J23" s="24" t="str">
        <f>IF(ISNUMBER(wat_table_data!J20), IF(wat_table_data!J20=-999,"NA",wat_table_data!J20), "-")</f>
        <v>-</v>
      </c>
      <c r="K23" s="37" t="str">
        <f>IF(ISNUMBER(wat_table_data!K20), IF(wat_table_data!K20=-999,"NA",IF(wat_table_data!K20&gt;99, "&gt;99", IF(wat_table_data!K20&lt;1, "&lt;1",wat_table_data!K20 ))), "-")</f>
        <v>-</v>
      </c>
      <c r="L23" s="38" t="str">
        <f>IF(ISNUMBER(wat_table_data!L20), IF(wat_table_data!L20=-999,"NA",IF(wat_table_data!L20&gt;99, "&gt;99", IF(wat_table_data!L20&lt;1, "&lt;1",wat_table_data!L20 ))), "-")</f>
        <v>-</v>
      </c>
      <c r="M23" s="38" t="str">
        <f>IF(ISNUMBER(wat_table_data!M20), IF(wat_table_data!M20=-999,"NA",IF(wat_table_data!M20&gt;99, "&gt;99", IF(wat_table_data!M20&lt;1, "&lt;1",wat_table_data!M20 ))), "-")</f>
        <v>-</v>
      </c>
      <c r="N23" s="38" t="str">
        <f>IF(ISNUMBER(wat_table_data!N20), IF(wat_table_data!N20=-999,"NA",IF(wat_table_data!N20&gt;99, "&gt;99", IF(wat_table_data!N20&lt;1, "&lt;1",wat_table_data!N20 ))), "-")</f>
        <v>-</v>
      </c>
      <c r="O23" s="24" t="str">
        <f>IF(ISNUMBER(wat_table_data!O20), IF(wat_table_data!O20=-999,"NA",wat_table_data!O20), "-")</f>
        <v>-</v>
      </c>
      <c r="P23" s="37" t="str">
        <f>IF(ISNUMBER(wat_table_data!P20), IF(wat_table_data!P20=-999,"NA",IF(wat_table_data!P20&gt;99, "&gt;99", IF(wat_table_data!P20&lt;1, "&lt;1",wat_table_data!P20 ))), "-")</f>
        <v>-</v>
      </c>
      <c r="Q23" s="38" t="str">
        <f>IF(ISNUMBER(wat_table_data!Q20), IF(wat_table_data!Q20=-999,"NA",IF(wat_table_data!Q20&gt;99, "&gt;99", IF(wat_table_data!Q20&lt;1, "&lt;1",wat_table_data!Q20 ))), "-")</f>
        <v>-</v>
      </c>
      <c r="R23" s="38" t="str">
        <f>IF(ISNUMBER(wat_table_data!R20), IF(wat_table_data!R20=-999,"NA",IF(wat_table_data!R20&gt;99, "&gt;99", IF(wat_table_data!R20&lt;1, "&lt;1",wat_table_data!R20 ))), "-")</f>
        <v>-</v>
      </c>
      <c r="S23" s="38" t="str">
        <f>IF(ISNUMBER(wat_table_data!S20), IF(wat_table_data!S20=-999,"NA",IF(wat_table_data!S20&gt;99, "&gt;99", IF(wat_table_data!S20&lt;1, "&lt;1",wat_table_data!S20 ))), "-")</f>
        <v>-</v>
      </c>
      <c r="T23" s="24" t="str">
        <f>IF(ISNUMBER(wat_table_data!T20), IF(wat_table_data!T20=-999,"NA",wat_table_data!T20), "-")</f>
        <v>-</v>
      </c>
      <c r="U23" s="24"/>
      <c r="V23" s="24"/>
      <c r="W23" s="24"/>
      <c r="X23" s="39" t="str">
        <f>IF(ISNUMBER(wat_table_data!W20), IF(wat_table_data!W20=-999,"NA",IF(wat_table_data!W20&gt;99, "&gt;99", IF(wat_table_data!W20&lt;1, "&lt;1",wat_table_data!W20 ))), "-")</f>
        <v>-</v>
      </c>
      <c r="Y23" s="40" t="str">
        <f>IF(ISNUMBER(wat_table_data!X20), IF(wat_table_data!X20=-999,"NA",IF(wat_table_data!X20&gt;99, "&gt;99", IF(wat_table_data!X20&lt;1, "&lt;1",wat_table_data!X20 ))), "-")</f>
        <v>-</v>
      </c>
      <c r="Z23" s="40" t="str">
        <f>IF(ISNUMBER(wat_table_data!Y20), IF(wat_table_data!Y20=-999,"NA",IF(wat_table_data!Y20&gt;99, "&gt;99", IF(wat_table_data!Y20&lt;1, "&lt;1",wat_table_data!Y20 ))), "-")</f>
        <v>-</v>
      </c>
      <c r="AA23" s="40" t="str">
        <f>IF(ISNUMBER(wat_table_data!Z20), IF(wat_table_data!Z20=-999,"NA",IF(wat_table_data!Z20&gt;99, "&gt;99", IF(wat_table_data!Z20&lt;1, "&lt;1",wat_table_data!Z20 ))), "-")</f>
        <v>-</v>
      </c>
      <c r="AB23" s="38" t="str">
        <f>IF(ISNUMBER(wat_table_data!AA20), IF(wat_table_data!AA20=-999,"NA",IF(wat_table_data!AA20&gt;99, "&gt;99", IF(wat_table_data!AA20&lt;1, "&lt;1",wat_table_data!AA20 ))), "-")</f>
        <v>-</v>
      </c>
      <c r="AC23" s="38" t="str">
        <f>IF(ISNUMBER(wat_table_data!AB20), IF(wat_table_data!AB20=-999,"NA",IF(wat_table_data!AB20&gt;99, "&gt;99", IF(wat_table_data!AB20&lt;1, "&lt;1",wat_table_data!AB20 ))), "-")</f>
        <v>-</v>
      </c>
      <c r="AD23" s="39" t="str">
        <f>IF(ISNUMBER(wat_table_data!AC20), IF(wat_table_data!AC20=-999,"NA",IF(wat_table_data!AC20&gt;99, "&gt;99", IF(wat_table_data!AC20&lt;1, "&lt;1",wat_table_data!AC20 ))), "-")</f>
        <v>-</v>
      </c>
      <c r="AE23" s="40" t="str">
        <f>IF(ISNUMBER(wat_table_data!AD20), IF(wat_table_data!AD20=-999,"NA",IF(wat_table_data!AD20&gt;99, "&gt;99", IF(wat_table_data!AD20&lt;1, "&lt;1",wat_table_data!AD20 ))), "-")</f>
        <v>-</v>
      </c>
      <c r="AF23" s="40" t="str">
        <f>IF(ISNUMBER(wat_table_data!AE20), IF(wat_table_data!AE20=-999,"NA",IF(wat_table_data!AE20&gt;99, "&gt;99", IF(wat_table_data!AE20&lt;1, "&lt;1",wat_table_data!AE20 ))), "-")</f>
        <v>-</v>
      </c>
      <c r="AG23" s="40" t="str">
        <f>IF(ISNUMBER(wat_table_data!AF20), IF(wat_table_data!AF20=-999,"NA",IF(wat_table_data!AF20&gt;99, "&gt;99", IF(wat_table_data!AF20&lt;1, "&lt;1",wat_table_data!AF20 ))), "-")</f>
        <v>-</v>
      </c>
      <c r="AH23" s="38" t="str">
        <f>IF(ISNUMBER(wat_table_data!AG20), IF(wat_table_data!AG20=-999,"NA",IF(wat_table_data!AG20&gt;99, "&gt;99", IF(wat_table_data!AG20&lt;1, "&lt;1",wat_table_data!AG20 ))), "-")</f>
        <v>-</v>
      </c>
      <c r="AI23" s="38" t="str">
        <f>IF(ISNUMBER(wat_table_data!AH20), IF(wat_table_data!AH20=-999,"NA",IF(wat_table_data!AH20&gt;99, "&gt;99", IF(wat_table_data!AH20&lt;1, "&lt;1",wat_table_data!AH20 ))), "-")</f>
        <v>-</v>
      </c>
      <c r="AJ23" s="39" t="str">
        <f>IF(ISNUMBER(wat_table_data!AI20), IF(wat_table_data!AI20=-999,"NA",IF(wat_table_data!AI20&gt;99, "&gt;99", IF(wat_table_data!AI20&lt;1, "&lt;1",wat_table_data!AI20 ))), "-")</f>
        <v>-</v>
      </c>
      <c r="AK23" s="40" t="str">
        <f>IF(ISNUMBER(wat_table_data!AJ20), IF(wat_table_data!AJ20=-999,"NA",IF(wat_table_data!AJ20&gt;99, "&gt;99", IF(wat_table_data!AJ20&lt;1, "&lt;1",wat_table_data!AJ20 ))), "-")</f>
        <v>-</v>
      </c>
      <c r="AL23" s="40" t="str">
        <f>IF(ISNUMBER(wat_table_data!AK20), IF(wat_table_data!AK20=-999,"NA",IF(wat_table_data!AK20&gt;99, "&gt;99", IF(wat_table_data!AK20&lt;1, "&lt;1",wat_table_data!AK20 ))), "-")</f>
        <v>-</v>
      </c>
      <c r="AM23" s="40" t="str">
        <f>IF(ISNUMBER(wat_table_data!AL20), IF(wat_table_data!AL20=-999,"NA",IF(wat_table_data!AL20&gt;99, "&gt;99", IF(wat_table_data!AL20&lt;1, "&lt;1",wat_table_data!AL20 ))), "-")</f>
        <v>-</v>
      </c>
      <c r="AN23" s="38" t="str">
        <f>IF(ISNUMBER(wat_table_data!AM20), IF(wat_table_data!AM20=-999,"NA",IF(wat_table_data!AM20&gt;99, "&gt;99", IF(wat_table_data!AM20&lt;1, "&lt;1",wat_table_data!AM20 ))), "-")</f>
        <v>-</v>
      </c>
      <c r="AO23" s="38" t="str">
        <f>IF(ISNUMBER(wat_table_data!AN20), IF(wat_table_data!AN20=-999,"NA",IF(wat_table_data!AN20&gt;99, "&gt;99", IF(wat_table_data!AN20&lt;1, "&lt;1",wat_table_data!AN20 ))), "-")</f>
        <v>-</v>
      </c>
    </row>
    <row r="24" s="2" customFormat="true" ht="13.8" x14ac:dyDescent="0.25">
      <c r="A24" s="34" t="str">
        <f>IF(ISBLANK(wat_table_data!A21), "", wat_table_data!A21)</f>
        <v/>
      </c>
      <c r="B24" s="34" t="str">
        <f>IF(ISBLANK(wat_table_data!B21), "", wat_table_data!B21)</f>
        <v/>
      </c>
      <c r="C24" s="34" t="str">
        <f>IF(ISBLANK(wat_table_data!C21), "", wat_table_data!C21)</f>
        <v/>
      </c>
      <c r="D24" s="35" t="str">
        <f>IF(ISNUMBER(wat_table_data!D21), wat_table_data!D21, "-")</f>
        <v>-</v>
      </c>
      <c r="E24" s="36" t="str">
        <f>IF(ISNUMBER(wat_table_data!E21), wat_table_data!E21, "-")</f>
        <v>-</v>
      </c>
      <c r="F24" s="37" t="str">
        <f>IF(ISNUMBER(wat_table_data!F21), IF(wat_table_data!F21=-999,"NA",IF(wat_table_data!F21&gt;99, "&gt;99", IF(wat_table_data!F21&lt;1, "&lt;1",wat_table_data!F21 ))), "-")</f>
        <v>-</v>
      </c>
      <c r="G24" s="38" t="str">
        <f>IF(ISNUMBER(wat_table_data!G21), IF(wat_table_data!G21=-999,"NA",IF(wat_table_data!G21&gt;99, "&gt;99", IF(wat_table_data!G21&lt;1, "&lt;1",wat_table_data!G21 ))), "-")</f>
        <v>-</v>
      </c>
      <c r="H24" s="38" t="str">
        <f>IF(ISNUMBER(wat_table_data!H21), IF(wat_table_data!H21=-999,"NA",IF(wat_table_data!H21&gt;99, "&gt;99", IF(wat_table_data!H21&lt;1, "&lt;1",wat_table_data!H21 ))), "-")</f>
        <v>-</v>
      </c>
      <c r="I24" s="38" t="str">
        <f>IF(ISNUMBER(wat_table_data!I21), IF(wat_table_data!I21=-999,"NA",IF(wat_table_data!I21&gt;99, "&gt;99", IF(wat_table_data!I21&lt;1, "&lt;1",wat_table_data!I21 ))), "-")</f>
        <v>-</v>
      </c>
      <c r="J24" s="24" t="str">
        <f>IF(ISNUMBER(wat_table_data!J21), IF(wat_table_data!J21=-999,"NA",wat_table_data!J21), "-")</f>
        <v>-</v>
      </c>
      <c r="K24" s="37" t="str">
        <f>IF(ISNUMBER(wat_table_data!K21), IF(wat_table_data!K21=-999,"NA",IF(wat_table_data!K21&gt;99, "&gt;99", IF(wat_table_data!K21&lt;1, "&lt;1",wat_table_data!K21 ))), "-")</f>
        <v>-</v>
      </c>
      <c r="L24" s="38" t="str">
        <f>IF(ISNUMBER(wat_table_data!L21), IF(wat_table_data!L21=-999,"NA",IF(wat_table_data!L21&gt;99, "&gt;99", IF(wat_table_data!L21&lt;1, "&lt;1",wat_table_data!L21 ))), "-")</f>
        <v>-</v>
      </c>
      <c r="M24" s="38" t="str">
        <f>IF(ISNUMBER(wat_table_data!M21), IF(wat_table_data!M21=-999,"NA",IF(wat_table_data!M21&gt;99, "&gt;99", IF(wat_table_data!M21&lt;1, "&lt;1",wat_table_data!M21 ))), "-")</f>
        <v>-</v>
      </c>
      <c r="N24" s="38" t="str">
        <f>IF(ISNUMBER(wat_table_data!N21), IF(wat_table_data!N21=-999,"NA",IF(wat_table_data!N21&gt;99, "&gt;99", IF(wat_table_data!N21&lt;1, "&lt;1",wat_table_data!N21 ))), "-")</f>
        <v>-</v>
      </c>
      <c r="O24" s="24" t="str">
        <f>IF(ISNUMBER(wat_table_data!O21), IF(wat_table_data!O21=-999,"NA",wat_table_data!O21), "-")</f>
        <v>-</v>
      </c>
      <c r="P24" s="37" t="str">
        <f>IF(ISNUMBER(wat_table_data!P21), IF(wat_table_data!P21=-999,"NA",IF(wat_table_data!P21&gt;99, "&gt;99", IF(wat_table_data!P21&lt;1, "&lt;1",wat_table_data!P21 ))), "-")</f>
        <v>-</v>
      </c>
      <c r="Q24" s="38" t="str">
        <f>IF(ISNUMBER(wat_table_data!Q21), IF(wat_table_data!Q21=-999,"NA",IF(wat_table_data!Q21&gt;99, "&gt;99", IF(wat_table_data!Q21&lt;1, "&lt;1",wat_table_data!Q21 ))), "-")</f>
        <v>-</v>
      </c>
      <c r="R24" s="38" t="str">
        <f>IF(ISNUMBER(wat_table_data!R21), IF(wat_table_data!R21=-999,"NA",IF(wat_table_data!R21&gt;99, "&gt;99", IF(wat_table_data!R21&lt;1, "&lt;1",wat_table_data!R21 ))), "-")</f>
        <v>-</v>
      </c>
      <c r="S24" s="38" t="str">
        <f>IF(ISNUMBER(wat_table_data!S21), IF(wat_table_data!S21=-999,"NA",IF(wat_table_data!S21&gt;99, "&gt;99", IF(wat_table_data!S21&lt;1, "&lt;1",wat_table_data!S21 ))), "-")</f>
        <v>-</v>
      </c>
      <c r="T24" s="24" t="str">
        <f>IF(ISNUMBER(wat_table_data!T21), IF(wat_table_data!T21=-999,"NA",wat_table_data!T21), "-")</f>
        <v>-</v>
      </c>
      <c r="U24" s="24"/>
      <c r="V24" s="24"/>
      <c r="W24" s="24"/>
      <c r="X24" s="39" t="str">
        <f>IF(ISNUMBER(wat_table_data!W21), IF(wat_table_data!W21=-999,"NA",IF(wat_table_data!W21&gt;99, "&gt;99", IF(wat_table_data!W21&lt;1, "&lt;1",wat_table_data!W21 ))), "-")</f>
        <v>-</v>
      </c>
      <c r="Y24" s="40" t="str">
        <f>IF(ISNUMBER(wat_table_data!X21), IF(wat_table_data!X21=-999,"NA",IF(wat_table_data!X21&gt;99, "&gt;99", IF(wat_table_data!X21&lt;1, "&lt;1",wat_table_data!X21 ))), "-")</f>
        <v>-</v>
      </c>
      <c r="Z24" s="40" t="str">
        <f>IF(ISNUMBER(wat_table_data!Y21), IF(wat_table_data!Y21=-999,"NA",IF(wat_table_data!Y21&gt;99, "&gt;99", IF(wat_table_data!Y21&lt;1, "&lt;1",wat_table_data!Y21 ))), "-")</f>
        <v>-</v>
      </c>
      <c r="AA24" s="40" t="str">
        <f>IF(ISNUMBER(wat_table_data!Z21), IF(wat_table_data!Z21=-999,"NA",IF(wat_table_data!Z21&gt;99, "&gt;99", IF(wat_table_data!Z21&lt;1, "&lt;1",wat_table_data!Z21 ))), "-")</f>
        <v>-</v>
      </c>
      <c r="AB24" s="38" t="str">
        <f>IF(ISNUMBER(wat_table_data!AA21), IF(wat_table_data!AA21=-999,"NA",IF(wat_table_data!AA21&gt;99, "&gt;99", IF(wat_table_data!AA21&lt;1, "&lt;1",wat_table_data!AA21 ))), "-")</f>
        <v>-</v>
      </c>
      <c r="AC24" s="38" t="str">
        <f>IF(ISNUMBER(wat_table_data!AB21), IF(wat_table_data!AB21=-999,"NA",IF(wat_table_data!AB21&gt;99, "&gt;99", IF(wat_table_data!AB21&lt;1, "&lt;1",wat_table_data!AB21 ))), "-")</f>
        <v>-</v>
      </c>
      <c r="AD24" s="39" t="str">
        <f>IF(ISNUMBER(wat_table_data!AC21), IF(wat_table_data!AC21=-999,"NA",IF(wat_table_data!AC21&gt;99, "&gt;99", IF(wat_table_data!AC21&lt;1, "&lt;1",wat_table_data!AC21 ))), "-")</f>
        <v>-</v>
      </c>
      <c r="AE24" s="40" t="str">
        <f>IF(ISNUMBER(wat_table_data!AD21), IF(wat_table_data!AD21=-999,"NA",IF(wat_table_data!AD21&gt;99, "&gt;99", IF(wat_table_data!AD21&lt;1, "&lt;1",wat_table_data!AD21 ))), "-")</f>
        <v>-</v>
      </c>
      <c r="AF24" s="40" t="str">
        <f>IF(ISNUMBER(wat_table_data!AE21), IF(wat_table_data!AE21=-999,"NA",IF(wat_table_data!AE21&gt;99, "&gt;99", IF(wat_table_data!AE21&lt;1, "&lt;1",wat_table_data!AE21 ))), "-")</f>
        <v>-</v>
      </c>
      <c r="AG24" s="40" t="str">
        <f>IF(ISNUMBER(wat_table_data!AF21), IF(wat_table_data!AF21=-999,"NA",IF(wat_table_data!AF21&gt;99, "&gt;99", IF(wat_table_data!AF21&lt;1, "&lt;1",wat_table_data!AF21 ))), "-")</f>
        <v>-</v>
      </c>
      <c r="AH24" s="38" t="str">
        <f>IF(ISNUMBER(wat_table_data!AG21), IF(wat_table_data!AG21=-999,"NA",IF(wat_table_data!AG21&gt;99, "&gt;99", IF(wat_table_data!AG21&lt;1, "&lt;1",wat_table_data!AG21 ))), "-")</f>
        <v>-</v>
      </c>
      <c r="AI24" s="38" t="str">
        <f>IF(ISNUMBER(wat_table_data!AH21), IF(wat_table_data!AH21=-999,"NA",IF(wat_table_data!AH21&gt;99, "&gt;99", IF(wat_table_data!AH21&lt;1, "&lt;1",wat_table_data!AH21 ))), "-")</f>
        <v>-</v>
      </c>
      <c r="AJ24" s="39" t="str">
        <f>IF(ISNUMBER(wat_table_data!AI21), IF(wat_table_data!AI21=-999,"NA",IF(wat_table_data!AI21&gt;99, "&gt;99", IF(wat_table_data!AI21&lt;1, "&lt;1",wat_table_data!AI21 ))), "-")</f>
        <v>-</v>
      </c>
      <c r="AK24" s="40" t="str">
        <f>IF(ISNUMBER(wat_table_data!AJ21), IF(wat_table_data!AJ21=-999,"NA",IF(wat_table_data!AJ21&gt;99, "&gt;99", IF(wat_table_data!AJ21&lt;1, "&lt;1",wat_table_data!AJ21 ))), "-")</f>
        <v>-</v>
      </c>
      <c r="AL24" s="40" t="str">
        <f>IF(ISNUMBER(wat_table_data!AK21), IF(wat_table_data!AK21=-999,"NA",IF(wat_table_data!AK21&gt;99, "&gt;99", IF(wat_table_data!AK21&lt;1, "&lt;1",wat_table_data!AK21 ))), "-")</f>
        <v>-</v>
      </c>
      <c r="AM24" s="40" t="str">
        <f>IF(ISNUMBER(wat_table_data!AL21), IF(wat_table_data!AL21=-999,"NA",IF(wat_table_data!AL21&gt;99, "&gt;99", IF(wat_table_data!AL21&lt;1, "&lt;1",wat_table_data!AL21 ))), "-")</f>
        <v>-</v>
      </c>
      <c r="AN24" s="38" t="str">
        <f>IF(ISNUMBER(wat_table_data!AM21), IF(wat_table_data!AM21=-999,"NA",IF(wat_table_data!AM21&gt;99, "&gt;99", IF(wat_table_data!AM21&lt;1, "&lt;1",wat_table_data!AM21 ))), "-")</f>
        <v>-</v>
      </c>
      <c r="AO24" s="38" t="str">
        <f>IF(ISNUMBER(wat_table_data!AN21), IF(wat_table_data!AN21=-999,"NA",IF(wat_table_data!AN21&gt;99, "&gt;99", IF(wat_table_data!AN21&lt;1, "&lt;1",wat_table_data!AN21 ))), "-")</f>
        <v>-</v>
      </c>
    </row>
    <row r="25" s="2" customFormat="true" ht="13.8" x14ac:dyDescent="0.25">
      <c r="A25" s="34" t="str">
        <f>IF(ISBLANK(wat_table_data!A22), "", wat_table_data!A22)</f>
        <v/>
      </c>
      <c r="B25" s="34" t="str">
        <f>IF(ISBLANK(wat_table_data!B22), "", wat_table_data!B22)</f>
        <v/>
      </c>
      <c r="C25" s="34" t="str">
        <f>IF(ISBLANK(wat_table_data!C22), "", wat_table_data!C22)</f>
        <v/>
      </c>
      <c r="D25" s="35" t="str">
        <f>IF(ISNUMBER(wat_table_data!D22), wat_table_data!D22, "-")</f>
        <v>-</v>
      </c>
      <c r="E25" s="36" t="str">
        <f>IF(ISNUMBER(wat_table_data!E22), wat_table_data!E22, "-")</f>
        <v>-</v>
      </c>
      <c r="F25" s="37" t="str">
        <f>IF(ISNUMBER(wat_table_data!F22), IF(wat_table_data!F22=-999,"NA",IF(wat_table_data!F22&gt;99, "&gt;99", IF(wat_table_data!F22&lt;1, "&lt;1",wat_table_data!F22 ))), "-")</f>
        <v>-</v>
      </c>
      <c r="G25" s="38" t="str">
        <f>IF(ISNUMBER(wat_table_data!G22), IF(wat_table_data!G22=-999,"NA",IF(wat_table_data!G22&gt;99, "&gt;99", IF(wat_table_data!G22&lt;1, "&lt;1",wat_table_data!G22 ))), "-")</f>
        <v>-</v>
      </c>
      <c r="H25" s="38" t="str">
        <f>IF(ISNUMBER(wat_table_data!H22), IF(wat_table_data!H22=-999,"NA",IF(wat_table_data!H22&gt;99, "&gt;99", IF(wat_table_data!H22&lt;1, "&lt;1",wat_table_data!H22 ))), "-")</f>
        <v>-</v>
      </c>
      <c r="I25" s="38" t="str">
        <f>IF(ISNUMBER(wat_table_data!I22), IF(wat_table_data!I22=-999,"NA",IF(wat_table_data!I22&gt;99, "&gt;99", IF(wat_table_data!I22&lt;1, "&lt;1",wat_table_data!I22 ))), "-")</f>
        <v>-</v>
      </c>
      <c r="J25" s="24" t="str">
        <f>IF(ISNUMBER(wat_table_data!J22), IF(wat_table_data!J22=-999,"NA",wat_table_data!J22), "-")</f>
        <v>-</v>
      </c>
      <c r="K25" s="37" t="str">
        <f>IF(ISNUMBER(wat_table_data!K22), IF(wat_table_data!K22=-999,"NA",IF(wat_table_data!K22&gt;99, "&gt;99", IF(wat_table_data!K22&lt;1, "&lt;1",wat_table_data!K22 ))), "-")</f>
        <v>-</v>
      </c>
      <c r="L25" s="38" t="str">
        <f>IF(ISNUMBER(wat_table_data!L22), IF(wat_table_data!L22=-999,"NA",IF(wat_table_data!L22&gt;99, "&gt;99", IF(wat_table_data!L22&lt;1, "&lt;1",wat_table_data!L22 ))), "-")</f>
        <v>-</v>
      </c>
      <c r="M25" s="38" t="str">
        <f>IF(ISNUMBER(wat_table_data!M22), IF(wat_table_data!M22=-999,"NA",IF(wat_table_data!M22&gt;99, "&gt;99", IF(wat_table_data!M22&lt;1, "&lt;1",wat_table_data!M22 ))), "-")</f>
        <v>-</v>
      </c>
      <c r="N25" s="38" t="str">
        <f>IF(ISNUMBER(wat_table_data!N22), IF(wat_table_data!N22=-999,"NA",IF(wat_table_data!N22&gt;99, "&gt;99", IF(wat_table_data!N22&lt;1, "&lt;1",wat_table_data!N22 ))), "-")</f>
        <v>-</v>
      </c>
      <c r="O25" s="24" t="str">
        <f>IF(ISNUMBER(wat_table_data!O22), IF(wat_table_data!O22=-999,"NA",wat_table_data!O22), "-")</f>
        <v>-</v>
      </c>
      <c r="P25" s="37" t="str">
        <f>IF(ISNUMBER(wat_table_data!P22), IF(wat_table_data!P22=-999,"NA",IF(wat_table_data!P22&gt;99, "&gt;99", IF(wat_table_data!P22&lt;1, "&lt;1",wat_table_data!P22 ))), "-")</f>
        <v>-</v>
      </c>
      <c r="Q25" s="38" t="str">
        <f>IF(ISNUMBER(wat_table_data!Q22), IF(wat_table_data!Q22=-999,"NA",IF(wat_table_data!Q22&gt;99, "&gt;99", IF(wat_table_data!Q22&lt;1, "&lt;1",wat_table_data!Q22 ))), "-")</f>
        <v>-</v>
      </c>
      <c r="R25" s="38" t="str">
        <f>IF(ISNUMBER(wat_table_data!R22), IF(wat_table_data!R22=-999,"NA",IF(wat_table_data!R22&gt;99, "&gt;99", IF(wat_table_data!R22&lt;1, "&lt;1",wat_table_data!R22 ))), "-")</f>
        <v>-</v>
      </c>
      <c r="S25" s="38" t="str">
        <f>IF(ISNUMBER(wat_table_data!S22), IF(wat_table_data!S22=-999,"NA",IF(wat_table_data!S22&gt;99, "&gt;99", IF(wat_table_data!S22&lt;1, "&lt;1",wat_table_data!S22 ))), "-")</f>
        <v>-</v>
      </c>
      <c r="T25" s="24" t="str">
        <f>IF(ISNUMBER(wat_table_data!T22), IF(wat_table_data!T22=-999,"NA",wat_table_data!T22), "-")</f>
        <v>-</v>
      </c>
      <c r="U25" s="24"/>
      <c r="V25" s="24"/>
      <c r="W25" s="24"/>
      <c r="X25" s="39" t="str">
        <f>IF(ISNUMBER(wat_table_data!W22), IF(wat_table_data!W22=-999,"NA",IF(wat_table_data!W22&gt;99, "&gt;99", IF(wat_table_data!W22&lt;1, "&lt;1",wat_table_data!W22 ))), "-")</f>
        <v>-</v>
      </c>
      <c r="Y25" s="40" t="str">
        <f>IF(ISNUMBER(wat_table_data!X22), IF(wat_table_data!X22=-999,"NA",IF(wat_table_data!X22&gt;99, "&gt;99", IF(wat_table_data!X22&lt;1, "&lt;1",wat_table_data!X22 ))), "-")</f>
        <v>-</v>
      </c>
      <c r="Z25" s="40" t="str">
        <f>IF(ISNUMBER(wat_table_data!Y22), IF(wat_table_data!Y22=-999,"NA",IF(wat_table_data!Y22&gt;99, "&gt;99", IF(wat_table_data!Y22&lt;1, "&lt;1",wat_table_data!Y22 ))), "-")</f>
        <v>-</v>
      </c>
      <c r="AA25" s="40" t="str">
        <f>IF(ISNUMBER(wat_table_data!Z22), IF(wat_table_data!Z22=-999,"NA",IF(wat_table_data!Z22&gt;99, "&gt;99", IF(wat_table_data!Z22&lt;1, "&lt;1",wat_table_data!Z22 ))), "-")</f>
        <v>-</v>
      </c>
      <c r="AB25" s="38" t="str">
        <f>IF(ISNUMBER(wat_table_data!AA22), IF(wat_table_data!AA22=-999,"NA",IF(wat_table_data!AA22&gt;99, "&gt;99", IF(wat_table_data!AA22&lt;1, "&lt;1",wat_table_data!AA22 ))), "-")</f>
        <v>-</v>
      </c>
      <c r="AC25" s="38" t="str">
        <f>IF(ISNUMBER(wat_table_data!AB22), IF(wat_table_data!AB22=-999,"NA",IF(wat_table_data!AB22&gt;99, "&gt;99", IF(wat_table_data!AB22&lt;1, "&lt;1",wat_table_data!AB22 ))), "-")</f>
        <v>-</v>
      </c>
      <c r="AD25" s="39" t="str">
        <f>IF(ISNUMBER(wat_table_data!AC22), IF(wat_table_data!AC22=-999,"NA",IF(wat_table_data!AC22&gt;99, "&gt;99", IF(wat_table_data!AC22&lt;1, "&lt;1",wat_table_data!AC22 ))), "-")</f>
        <v>-</v>
      </c>
      <c r="AE25" s="40" t="str">
        <f>IF(ISNUMBER(wat_table_data!AD22), IF(wat_table_data!AD22=-999,"NA",IF(wat_table_data!AD22&gt;99, "&gt;99", IF(wat_table_data!AD22&lt;1, "&lt;1",wat_table_data!AD22 ))), "-")</f>
        <v>-</v>
      </c>
      <c r="AF25" s="40" t="str">
        <f>IF(ISNUMBER(wat_table_data!AE22), IF(wat_table_data!AE22=-999,"NA",IF(wat_table_data!AE22&gt;99, "&gt;99", IF(wat_table_data!AE22&lt;1, "&lt;1",wat_table_data!AE22 ))), "-")</f>
        <v>-</v>
      </c>
      <c r="AG25" s="40" t="str">
        <f>IF(ISNUMBER(wat_table_data!AF22), IF(wat_table_data!AF22=-999,"NA",IF(wat_table_data!AF22&gt;99, "&gt;99", IF(wat_table_data!AF22&lt;1, "&lt;1",wat_table_data!AF22 ))), "-")</f>
        <v>-</v>
      </c>
      <c r="AH25" s="38" t="str">
        <f>IF(ISNUMBER(wat_table_data!AG22), IF(wat_table_data!AG22=-999,"NA",IF(wat_table_data!AG22&gt;99, "&gt;99", IF(wat_table_data!AG22&lt;1, "&lt;1",wat_table_data!AG22 ))), "-")</f>
        <v>-</v>
      </c>
      <c r="AI25" s="38" t="str">
        <f>IF(ISNUMBER(wat_table_data!AH22), IF(wat_table_data!AH22=-999,"NA",IF(wat_table_data!AH22&gt;99, "&gt;99", IF(wat_table_data!AH22&lt;1, "&lt;1",wat_table_data!AH22 ))), "-")</f>
        <v>-</v>
      </c>
      <c r="AJ25" s="39" t="str">
        <f>IF(ISNUMBER(wat_table_data!AI22), IF(wat_table_data!AI22=-999,"NA",IF(wat_table_data!AI22&gt;99, "&gt;99", IF(wat_table_data!AI22&lt;1, "&lt;1",wat_table_data!AI22 ))), "-")</f>
        <v>-</v>
      </c>
      <c r="AK25" s="40" t="str">
        <f>IF(ISNUMBER(wat_table_data!AJ22), IF(wat_table_data!AJ22=-999,"NA",IF(wat_table_data!AJ22&gt;99, "&gt;99", IF(wat_table_data!AJ22&lt;1, "&lt;1",wat_table_data!AJ22 ))), "-")</f>
        <v>-</v>
      </c>
      <c r="AL25" s="40" t="str">
        <f>IF(ISNUMBER(wat_table_data!AK22), IF(wat_table_data!AK22=-999,"NA",IF(wat_table_data!AK22&gt;99, "&gt;99", IF(wat_table_data!AK22&lt;1, "&lt;1",wat_table_data!AK22 ))), "-")</f>
        <v>-</v>
      </c>
      <c r="AM25" s="40" t="str">
        <f>IF(ISNUMBER(wat_table_data!AL22), IF(wat_table_data!AL22=-999,"NA",IF(wat_table_data!AL22&gt;99, "&gt;99", IF(wat_table_data!AL22&lt;1, "&lt;1",wat_table_data!AL22 ))), "-")</f>
        <v>-</v>
      </c>
      <c r="AN25" s="38" t="str">
        <f>IF(ISNUMBER(wat_table_data!AM22), IF(wat_table_data!AM22=-999,"NA",IF(wat_table_data!AM22&gt;99, "&gt;99", IF(wat_table_data!AM22&lt;1, "&lt;1",wat_table_data!AM22 ))), "-")</f>
        <v>-</v>
      </c>
      <c r="AO25" s="38" t="str">
        <f>IF(ISNUMBER(wat_table_data!AN22), IF(wat_table_data!AN22=-999,"NA",IF(wat_table_data!AN22&gt;99, "&gt;99", IF(wat_table_data!AN22&lt;1, "&lt;1",wat_table_data!AN22 ))), "-")</f>
        <v>-</v>
      </c>
    </row>
    <row r="26" s="2" customFormat="true" ht="13.8" x14ac:dyDescent="0.25">
      <c r="A26" s="34" t="str">
        <f>IF(ISBLANK(wat_table_data!A23), "", wat_table_data!A23)</f>
        <v/>
      </c>
      <c r="B26" s="34" t="str">
        <f>IF(ISBLANK(wat_table_data!B23), "", wat_table_data!B23)</f>
        <v/>
      </c>
      <c r="C26" s="34" t="str">
        <f>IF(ISBLANK(wat_table_data!C23), "", wat_table_data!C23)</f>
        <v/>
      </c>
      <c r="D26" s="35" t="str">
        <f>IF(ISNUMBER(wat_table_data!D23), wat_table_data!D23, "-")</f>
        <v>-</v>
      </c>
      <c r="E26" s="36" t="str">
        <f>IF(ISNUMBER(wat_table_data!E23), wat_table_data!E23, "-")</f>
        <v>-</v>
      </c>
      <c r="F26" s="37" t="str">
        <f>IF(ISNUMBER(wat_table_data!F23), IF(wat_table_data!F23=-999,"NA",IF(wat_table_data!F23&gt;99, "&gt;99", IF(wat_table_data!F23&lt;1, "&lt;1",wat_table_data!F23 ))), "-")</f>
        <v>-</v>
      </c>
      <c r="G26" s="38" t="str">
        <f>IF(ISNUMBER(wat_table_data!G23), IF(wat_table_data!G23=-999,"NA",IF(wat_table_data!G23&gt;99, "&gt;99", IF(wat_table_data!G23&lt;1, "&lt;1",wat_table_data!G23 ))), "-")</f>
        <v>-</v>
      </c>
      <c r="H26" s="38" t="str">
        <f>IF(ISNUMBER(wat_table_data!H23), IF(wat_table_data!H23=-999,"NA",IF(wat_table_data!H23&gt;99, "&gt;99", IF(wat_table_data!H23&lt;1, "&lt;1",wat_table_data!H23 ))), "-")</f>
        <v>-</v>
      </c>
      <c r="I26" s="38" t="str">
        <f>IF(ISNUMBER(wat_table_data!I23), IF(wat_table_data!I23=-999,"NA",IF(wat_table_data!I23&gt;99, "&gt;99", IF(wat_table_data!I23&lt;1, "&lt;1",wat_table_data!I23 ))), "-")</f>
        <v>-</v>
      </c>
      <c r="J26" s="24" t="str">
        <f>IF(ISNUMBER(wat_table_data!J23), IF(wat_table_data!J23=-999,"NA",wat_table_data!J23), "-")</f>
        <v>-</v>
      </c>
      <c r="K26" s="37" t="str">
        <f>IF(ISNUMBER(wat_table_data!K23), IF(wat_table_data!K23=-999,"NA",IF(wat_table_data!K23&gt;99, "&gt;99", IF(wat_table_data!K23&lt;1, "&lt;1",wat_table_data!K23 ))), "-")</f>
        <v>-</v>
      </c>
      <c r="L26" s="38" t="str">
        <f>IF(ISNUMBER(wat_table_data!L23), IF(wat_table_data!L23=-999,"NA",IF(wat_table_data!L23&gt;99, "&gt;99", IF(wat_table_data!L23&lt;1, "&lt;1",wat_table_data!L23 ))), "-")</f>
        <v>-</v>
      </c>
      <c r="M26" s="38" t="str">
        <f>IF(ISNUMBER(wat_table_data!M23), IF(wat_table_data!M23=-999,"NA",IF(wat_table_data!M23&gt;99, "&gt;99", IF(wat_table_data!M23&lt;1, "&lt;1",wat_table_data!M23 ))), "-")</f>
        <v>-</v>
      </c>
      <c r="N26" s="38" t="str">
        <f>IF(ISNUMBER(wat_table_data!N23), IF(wat_table_data!N23=-999,"NA",IF(wat_table_data!N23&gt;99, "&gt;99", IF(wat_table_data!N23&lt;1, "&lt;1",wat_table_data!N23 ))), "-")</f>
        <v>-</v>
      </c>
      <c r="O26" s="24" t="str">
        <f>IF(ISNUMBER(wat_table_data!O23), IF(wat_table_data!O23=-999,"NA",wat_table_data!O23), "-")</f>
        <v>-</v>
      </c>
      <c r="P26" s="37" t="str">
        <f>IF(ISNUMBER(wat_table_data!P23), IF(wat_table_data!P23=-999,"NA",IF(wat_table_data!P23&gt;99, "&gt;99", IF(wat_table_data!P23&lt;1, "&lt;1",wat_table_data!P23 ))), "-")</f>
        <v>-</v>
      </c>
      <c r="Q26" s="38" t="str">
        <f>IF(ISNUMBER(wat_table_data!Q23), IF(wat_table_data!Q23=-999,"NA",IF(wat_table_data!Q23&gt;99, "&gt;99", IF(wat_table_data!Q23&lt;1, "&lt;1",wat_table_data!Q23 ))), "-")</f>
        <v>-</v>
      </c>
      <c r="R26" s="38" t="str">
        <f>IF(ISNUMBER(wat_table_data!R23), IF(wat_table_data!R23=-999,"NA",IF(wat_table_data!R23&gt;99, "&gt;99", IF(wat_table_data!R23&lt;1, "&lt;1",wat_table_data!R23 ))), "-")</f>
        <v>-</v>
      </c>
      <c r="S26" s="38" t="str">
        <f>IF(ISNUMBER(wat_table_data!S23), IF(wat_table_data!S23=-999,"NA",IF(wat_table_data!S23&gt;99, "&gt;99", IF(wat_table_data!S23&lt;1, "&lt;1",wat_table_data!S23 ))), "-")</f>
        <v>-</v>
      </c>
      <c r="T26" s="24" t="str">
        <f>IF(ISNUMBER(wat_table_data!T23), IF(wat_table_data!T23=-999,"NA",wat_table_data!T23), "-")</f>
        <v>-</v>
      </c>
      <c r="U26" s="24"/>
      <c r="V26" s="24"/>
      <c r="W26" s="24"/>
      <c r="X26" s="39" t="str">
        <f>IF(ISNUMBER(wat_table_data!W23), IF(wat_table_data!W23=-999,"NA",IF(wat_table_data!W23&gt;99, "&gt;99", IF(wat_table_data!W23&lt;1, "&lt;1",wat_table_data!W23 ))), "-")</f>
        <v>-</v>
      </c>
      <c r="Y26" s="40" t="str">
        <f>IF(ISNUMBER(wat_table_data!X23), IF(wat_table_data!X23=-999,"NA",IF(wat_table_data!X23&gt;99, "&gt;99", IF(wat_table_data!X23&lt;1, "&lt;1",wat_table_data!X23 ))), "-")</f>
        <v>-</v>
      </c>
      <c r="Z26" s="40" t="str">
        <f>IF(ISNUMBER(wat_table_data!Y23), IF(wat_table_data!Y23=-999,"NA",IF(wat_table_data!Y23&gt;99, "&gt;99", IF(wat_table_data!Y23&lt;1, "&lt;1",wat_table_data!Y23 ))), "-")</f>
        <v>-</v>
      </c>
      <c r="AA26" s="40" t="str">
        <f>IF(ISNUMBER(wat_table_data!Z23), IF(wat_table_data!Z23=-999,"NA",IF(wat_table_data!Z23&gt;99, "&gt;99", IF(wat_table_data!Z23&lt;1, "&lt;1",wat_table_data!Z23 ))), "-")</f>
        <v>-</v>
      </c>
      <c r="AB26" s="38" t="str">
        <f>IF(ISNUMBER(wat_table_data!AA23), IF(wat_table_data!AA23=-999,"NA",IF(wat_table_data!AA23&gt;99, "&gt;99", IF(wat_table_data!AA23&lt;1, "&lt;1",wat_table_data!AA23 ))), "-")</f>
        <v>-</v>
      </c>
      <c r="AC26" s="38" t="str">
        <f>IF(ISNUMBER(wat_table_data!AB23), IF(wat_table_data!AB23=-999,"NA",IF(wat_table_data!AB23&gt;99, "&gt;99", IF(wat_table_data!AB23&lt;1, "&lt;1",wat_table_data!AB23 ))), "-")</f>
        <v>-</v>
      </c>
      <c r="AD26" s="39" t="str">
        <f>IF(ISNUMBER(wat_table_data!AC23), IF(wat_table_data!AC23=-999,"NA",IF(wat_table_data!AC23&gt;99, "&gt;99", IF(wat_table_data!AC23&lt;1, "&lt;1",wat_table_data!AC23 ))), "-")</f>
        <v>-</v>
      </c>
      <c r="AE26" s="40" t="str">
        <f>IF(ISNUMBER(wat_table_data!AD23), IF(wat_table_data!AD23=-999,"NA",IF(wat_table_data!AD23&gt;99, "&gt;99", IF(wat_table_data!AD23&lt;1, "&lt;1",wat_table_data!AD23 ))), "-")</f>
        <v>-</v>
      </c>
      <c r="AF26" s="40" t="str">
        <f>IF(ISNUMBER(wat_table_data!AE23), IF(wat_table_data!AE23=-999,"NA",IF(wat_table_data!AE23&gt;99, "&gt;99", IF(wat_table_data!AE23&lt;1, "&lt;1",wat_table_data!AE23 ))), "-")</f>
        <v>-</v>
      </c>
      <c r="AG26" s="40" t="str">
        <f>IF(ISNUMBER(wat_table_data!AF23), IF(wat_table_data!AF23=-999,"NA",IF(wat_table_data!AF23&gt;99, "&gt;99", IF(wat_table_data!AF23&lt;1, "&lt;1",wat_table_data!AF23 ))), "-")</f>
        <v>-</v>
      </c>
      <c r="AH26" s="38" t="str">
        <f>IF(ISNUMBER(wat_table_data!AG23), IF(wat_table_data!AG23=-999,"NA",IF(wat_table_data!AG23&gt;99, "&gt;99", IF(wat_table_data!AG23&lt;1, "&lt;1",wat_table_data!AG23 ))), "-")</f>
        <v>-</v>
      </c>
      <c r="AI26" s="38" t="str">
        <f>IF(ISNUMBER(wat_table_data!AH23), IF(wat_table_data!AH23=-999,"NA",IF(wat_table_data!AH23&gt;99, "&gt;99", IF(wat_table_data!AH23&lt;1, "&lt;1",wat_table_data!AH23 ))), "-")</f>
        <v>-</v>
      </c>
      <c r="AJ26" s="39" t="str">
        <f>IF(ISNUMBER(wat_table_data!AI23), IF(wat_table_data!AI23=-999,"NA",IF(wat_table_data!AI23&gt;99, "&gt;99", IF(wat_table_data!AI23&lt;1, "&lt;1",wat_table_data!AI23 ))), "-")</f>
        <v>-</v>
      </c>
      <c r="AK26" s="40" t="str">
        <f>IF(ISNUMBER(wat_table_data!AJ23), IF(wat_table_data!AJ23=-999,"NA",IF(wat_table_data!AJ23&gt;99, "&gt;99", IF(wat_table_data!AJ23&lt;1, "&lt;1",wat_table_data!AJ23 ))), "-")</f>
        <v>-</v>
      </c>
      <c r="AL26" s="40" t="str">
        <f>IF(ISNUMBER(wat_table_data!AK23), IF(wat_table_data!AK23=-999,"NA",IF(wat_table_data!AK23&gt;99, "&gt;99", IF(wat_table_data!AK23&lt;1, "&lt;1",wat_table_data!AK23 ))), "-")</f>
        <v>-</v>
      </c>
      <c r="AM26" s="40" t="str">
        <f>IF(ISNUMBER(wat_table_data!AL23), IF(wat_table_data!AL23=-999,"NA",IF(wat_table_data!AL23&gt;99, "&gt;99", IF(wat_table_data!AL23&lt;1, "&lt;1",wat_table_data!AL23 ))), "-")</f>
        <v>-</v>
      </c>
      <c r="AN26" s="38" t="str">
        <f>IF(ISNUMBER(wat_table_data!AM23), IF(wat_table_data!AM23=-999,"NA",IF(wat_table_data!AM23&gt;99, "&gt;99", IF(wat_table_data!AM23&lt;1, "&lt;1",wat_table_data!AM23 ))), "-")</f>
        <v>-</v>
      </c>
      <c r="AO26" s="38" t="str">
        <f>IF(ISNUMBER(wat_table_data!AN23), IF(wat_table_data!AN23=-999,"NA",IF(wat_table_data!AN23&gt;99, "&gt;99", IF(wat_table_data!AN23&lt;1, "&lt;1",wat_table_data!AN23 ))), "-")</f>
        <v>-</v>
      </c>
    </row>
    <row r="27" s="2" customFormat="true" ht="13.8" x14ac:dyDescent="0.25">
      <c r="A27" s="34" t="str">
        <f>IF(ISBLANK(wat_table_data!A24), "", wat_table_data!A24)</f>
        <v/>
      </c>
      <c r="B27" s="34" t="str">
        <f>IF(ISBLANK(wat_table_data!B24), "", wat_table_data!B24)</f>
        <v/>
      </c>
      <c r="C27" s="34" t="str">
        <f>IF(ISBLANK(wat_table_data!C24), "", wat_table_data!C24)</f>
        <v/>
      </c>
      <c r="D27" s="35" t="str">
        <f>IF(ISNUMBER(wat_table_data!D24), wat_table_data!D24, "-")</f>
        <v>-</v>
      </c>
      <c r="E27" s="36" t="str">
        <f>IF(ISNUMBER(wat_table_data!E24), wat_table_data!E24, "-")</f>
        <v>-</v>
      </c>
      <c r="F27" s="37" t="str">
        <f>IF(ISNUMBER(wat_table_data!F24), IF(wat_table_data!F24=-999,"NA",IF(wat_table_data!F24&gt;99, "&gt;99", IF(wat_table_data!F24&lt;1, "&lt;1",wat_table_data!F24 ))), "-")</f>
        <v>-</v>
      </c>
      <c r="G27" s="38" t="str">
        <f>IF(ISNUMBER(wat_table_data!G24), IF(wat_table_data!G24=-999,"NA",IF(wat_table_data!G24&gt;99, "&gt;99", IF(wat_table_data!G24&lt;1, "&lt;1",wat_table_data!G24 ))), "-")</f>
        <v>-</v>
      </c>
      <c r="H27" s="38" t="str">
        <f>IF(ISNUMBER(wat_table_data!H24), IF(wat_table_data!H24=-999,"NA",IF(wat_table_data!H24&gt;99, "&gt;99", IF(wat_table_data!H24&lt;1, "&lt;1",wat_table_data!H24 ))), "-")</f>
        <v>-</v>
      </c>
      <c r="I27" s="38" t="str">
        <f>IF(ISNUMBER(wat_table_data!I24), IF(wat_table_data!I24=-999,"NA",IF(wat_table_data!I24&gt;99, "&gt;99", IF(wat_table_data!I24&lt;1, "&lt;1",wat_table_data!I24 ))), "-")</f>
        <v>-</v>
      </c>
      <c r="J27" s="24" t="str">
        <f>IF(ISNUMBER(wat_table_data!J24), IF(wat_table_data!J24=-999,"NA",wat_table_data!J24), "-")</f>
        <v>-</v>
      </c>
      <c r="K27" s="37" t="str">
        <f>IF(ISNUMBER(wat_table_data!K24), IF(wat_table_data!K24=-999,"NA",IF(wat_table_data!K24&gt;99, "&gt;99", IF(wat_table_data!K24&lt;1, "&lt;1",wat_table_data!K24 ))), "-")</f>
        <v>-</v>
      </c>
      <c r="L27" s="38" t="str">
        <f>IF(ISNUMBER(wat_table_data!L24), IF(wat_table_data!L24=-999,"NA",IF(wat_table_data!L24&gt;99, "&gt;99", IF(wat_table_data!L24&lt;1, "&lt;1",wat_table_data!L24 ))), "-")</f>
        <v>-</v>
      </c>
      <c r="M27" s="38" t="str">
        <f>IF(ISNUMBER(wat_table_data!M24), IF(wat_table_data!M24=-999,"NA",IF(wat_table_data!M24&gt;99, "&gt;99", IF(wat_table_data!M24&lt;1, "&lt;1",wat_table_data!M24 ))), "-")</f>
        <v>-</v>
      </c>
      <c r="N27" s="38" t="str">
        <f>IF(ISNUMBER(wat_table_data!N24), IF(wat_table_data!N24=-999,"NA",IF(wat_table_data!N24&gt;99, "&gt;99", IF(wat_table_data!N24&lt;1, "&lt;1",wat_table_data!N24 ))), "-")</f>
        <v>-</v>
      </c>
      <c r="O27" s="24" t="str">
        <f>IF(ISNUMBER(wat_table_data!O24), IF(wat_table_data!O24=-999,"NA",wat_table_data!O24), "-")</f>
        <v>-</v>
      </c>
      <c r="P27" s="37" t="str">
        <f>IF(ISNUMBER(wat_table_data!P24), IF(wat_table_data!P24=-999,"NA",IF(wat_table_data!P24&gt;99, "&gt;99", IF(wat_table_data!P24&lt;1, "&lt;1",wat_table_data!P24 ))), "-")</f>
        <v>-</v>
      </c>
      <c r="Q27" s="38" t="str">
        <f>IF(ISNUMBER(wat_table_data!Q24), IF(wat_table_data!Q24=-999,"NA",IF(wat_table_data!Q24&gt;99, "&gt;99", IF(wat_table_data!Q24&lt;1, "&lt;1",wat_table_data!Q24 ))), "-")</f>
        <v>-</v>
      </c>
      <c r="R27" s="38" t="str">
        <f>IF(ISNUMBER(wat_table_data!R24), IF(wat_table_data!R24=-999,"NA",IF(wat_table_data!R24&gt;99, "&gt;99", IF(wat_table_data!R24&lt;1, "&lt;1",wat_table_data!R24 ))), "-")</f>
        <v>-</v>
      </c>
      <c r="S27" s="38" t="str">
        <f>IF(ISNUMBER(wat_table_data!S24), IF(wat_table_data!S24=-999,"NA",IF(wat_table_data!S24&gt;99, "&gt;99", IF(wat_table_data!S24&lt;1, "&lt;1",wat_table_data!S24 ))), "-")</f>
        <v>-</v>
      </c>
      <c r="T27" s="24" t="str">
        <f>IF(ISNUMBER(wat_table_data!T24), IF(wat_table_data!T24=-999,"NA",wat_table_data!T24), "-")</f>
        <v>-</v>
      </c>
      <c r="U27" s="24"/>
      <c r="V27" s="24"/>
      <c r="W27" s="24"/>
      <c r="X27" s="39" t="str">
        <f>IF(ISNUMBER(wat_table_data!W24), IF(wat_table_data!W24=-999,"NA",IF(wat_table_data!W24&gt;99, "&gt;99", IF(wat_table_data!W24&lt;1, "&lt;1",wat_table_data!W24 ))), "-")</f>
        <v>-</v>
      </c>
      <c r="Y27" s="40" t="str">
        <f>IF(ISNUMBER(wat_table_data!X24), IF(wat_table_data!X24=-999,"NA",IF(wat_table_data!X24&gt;99, "&gt;99", IF(wat_table_data!X24&lt;1, "&lt;1",wat_table_data!X24 ))), "-")</f>
        <v>-</v>
      </c>
      <c r="Z27" s="40" t="str">
        <f>IF(ISNUMBER(wat_table_data!Y24), IF(wat_table_data!Y24=-999,"NA",IF(wat_table_data!Y24&gt;99, "&gt;99", IF(wat_table_data!Y24&lt;1, "&lt;1",wat_table_data!Y24 ))), "-")</f>
        <v>-</v>
      </c>
      <c r="AA27" s="40" t="str">
        <f>IF(ISNUMBER(wat_table_data!Z24), IF(wat_table_data!Z24=-999,"NA",IF(wat_table_data!Z24&gt;99, "&gt;99", IF(wat_table_data!Z24&lt;1, "&lt;1",wat_table_data!Z24 ))), "-")</f>
        <v>-</v>
      </c>
      <c r="AB27" s="38" t="str">
        <f>IF(ISNUMBER(wat_table_data!AA24), IF(wat_table_data!AA24=-999,"NA",IF(wat_table_data!AA24&gt;99, "&gt;99", IF(wat_table_data!AA24&lt;1, "&lt;1",wat_table_data!AA24 ))), "-")</f>
        <v>-</v>
      </c>
      <c r="AC27" s="38" t="str">
        <f>IF(ISNUMBER(wat_table_data!AB24), IF(wat_table_data!AB24=-999,"NA",IF(wat_table_data!AB24&gt;99, "&gt;99", IF(wat_table_data!AB24&lt;1, "&lt;1",wat_table_data!AB24 ))), "-")</f>
        <v>-</v>
      </c>
      <c r="AD27" s="39" t="str">
        <f>IF(ISNUMBER(wat_table_data!AC24), IF(wat_table_data!AC24=-999,"NA",IF(wat_table_data!AC24&gt;99, "&gt;99", IF(wat_table_data!AC24&lt;1, "&lt;1",wat_table_data!AC24 ))), "-")</f>
        <v>-</v>
      </c>
      <c r="AE27" s="40" t="str">
        <f>IF(ISNUMBER(wat_table_data!AD24), IF(wat_table_data!AD24=-999,"NA",IF(wat_table_data!AD24&gt;99, "&gt;99", IF(wat_table_data!AD24&lt;1, "&lt;1",wat_table_data!AD24 ))), "-")</f>
        <v>-</v>
      </c>
      <c r="AF27" s="40" t="str">
        <f>IF(ISNUMBER(wat_table_data!AE24), IF(wat_table_data!AE24=-999,"NA",IF(wat_table_data!AE24&gt;99, "&gt;99", IF(wat_table_data!AE24&lt;1, "&lt;1",wat_table_data!AE24 ))), "-")</f>
        <v>-</v>
      </c>
      <c r="AG27" s="40" t="str">
        <f>IF(ISNUMBER(wat_table_data!AF24), IF(wat_table_data!AF24=-999,"NA",IF(wat_table_data!AF24&gt;99, "&gt;99", IF(wat_table_data!AF24&lt;1, "&lt;1",wat_table_data!AF24 ))), "-")</f>
        <v>-</v>
      </c>
      <c r="AH27" s="38" t="str">
        <f>IF(ISNUMBER(wat_table_data!AG24), IF(wat_table_data!AG24=-999,"NA",IF(wat_table_data!AG24&gt;99, "&gt;99", IF(wat_table_data!AG24&lt;1, "&lt;1",wat_table_data!AG24 ))), "-")</f>
        <v>-</v>
      </c>
      <c r="AI27" s="38" t="str">
        <f>IF(ISNUMBER(wat_table_data!AH24), IF(wat_table_data!AH24=-999,"NA",IF(wat_table_data!AH24&gt;99, "&gt;99", IF(wat_table_data!AH24&lt;1, "&lt;1",wat_table_data!AH24 ))), "-")</f>
        <v>-</v>
      </c>
      <c r="AJ27" s="39" t="str">
        <f>IF(ISNUMBER(wat_table_data!AI24), IF(wat_table_data!AI24=-999,"NA",IF(wat_table_data!AI24&gt;99, "&gt;99", IF(wat_table_data!AI24&lt;1, "&lt;1",wat_table_data!AI24 ))), "-")</f>
        <v>-</v>
      </c>
      <c r="AK27" s="40" t="str">
        <f>IF(ISNUMBER(wat_table_data!AJ24), IF(wat_table_data!AJ24=-999,"NA",IF(wat_table_data!AJ24&gt;99, "&gt;99", IF(wat_table_data!AJ24&lt;1, "&lt;1",wat_table_data!AJ24 ))), "-")</f>
        <v>-</v>
      </c>
      <c r="AL27" s="40" t="str">
        <f>IF(ISNUMBER(wat_table_data!AK24), IF(wat_table_data!AK24=-999,"NA",IF(wat_table_data!AK24&gt;99, "&gt;99", IF(wat_table_data!AK24&lt;1, "&lt;1",wat_table_data!AK24 ))), "-")</f>
        <v>-</v>
      </c>
      <c r="AM27" s="40" t="str">
        <f>IF(ISNUMBER(wat_table_data!AL24), IF(wat_table_data!AL24=-999,"NA",IF(wat_table_data!AL24&gt;99, "&gt;99", IF(wat_table_data!AL24&lt;1, "&lt;1",wat_table_data!AL24 ))), "-")</f>
        <v>-</v>
      </c>
      <c r="AN27" s="38" t="str">
        <f>IF(ISNUMBER(wat_table_data!AM24), IF(wat_table_data!AM24=-999,"NA",IF(wat_table_data!AM24&gt;99, "&gt;99", IF(wat_table_data!AM24&lt;1, "&lt;1",wat_table_data!AM24 ))), "-")</f>
        <v>-</v>
      </c>
      <c r="AO27" s="38" t="str">
        <f>IF(ISNUMBER(wat_table_data!AN24), IF(wat_table_data!AN24=-999,"NA",IF(wat_table_data!AN24&gt;99, "&gt;99", IF(wat_table_data!AN24&lt;1, "&lt;1",wat_table_data!AN24 ))), "-")</f>
        <v>-</v>
      </c>
    </row>
    <row r="28" s="2" customFormat="true" ht="13.8" x14ac:dyDescent="0.25">
      <c r="A28" s="34" t="str">
        <f>IF(ISBLANK(wat_table_data!A25), "", wat_table_data!A25)</f>
        <v/>
      </c>
      <c r="B28" s="34" t="str">
        <f>IF(ISBLANK(wat_table_data!B25), "", wat_table_data!B25)</f>
        <v/>
      </c>
      <c r="C28" s="34" t="str">
        <f>IF(ISBLANK(wat_table_data!C25), "", wat_table_data!C25)</f>
        <v/>
      </c>
      <c r="D28" s="35" t="str">
        <f>IF(ISNUMBER(wat_table_data!D25), wat_table_data!D25, "-")</f>
        <v>-</v>
      </c>
      <c r="E28" s="36" t="str">
        <f>IF(ISNUMBER(wat_table_data!E25), wat_table_data!E25, "-")</f>
        <v>-</v>
      </c>
      <c r="F28" s="37" t="str">
        <f>IF(ISNUMBER(wat_table_data!F25), IF(wat_table_data!F25=-999,"NA",IF(wat_table_data!F25&gt;99, "&gt;99", IF(wat_table_data!F25&lt;1, "&lt;1",wat_table_data!F25 ))), "-")</f>
        <v>-</v>
      </c>
      <c r="G28" s="38" t="str">
        <f>IF(ISNUMBER(wat_table_data!G25), IF(wat_table_data!G25=-999,"NA",IF(wat_table_data!G25&gt;99, "&gt;99", IF(wat_table_data!G25&lt;1, "&lt;1",wat_table_data!G25 ))), "-")</f>
        <v>-</v>
      </c>
      <c r="H28" s="38" t="str">
        <f>IF(ISNUMBER(wat_table_data!H25), IF(wat_table_data!H25=-999,"NA",IF(wat_table_data!H25&gt;99, "&gt;99", IF(wat_table_data!H25&lt;1, "&lt;1",wat_table_data!H25 ))), "-")</f>
        <v>-</v>
      </c>
      <c r="I28" s="38" t="str">
        <f>IF(ISNUMBER(wat_table_data!I25), IF(wat_table_data!I25=-999,"NA",IF(wat_table_data!I25&gt;99, "&gt;99", IF(wat_table_data!I25&lt;1, "&lt;1",wat_table_data!I25 ))), "-")</f>
        <v>-</v>
      </c>
      <c r="J28" s="24" t="str">
        <f>IF(ISNUMBER(wat_table_data!J25), IF(wat_table_data!J25=-999,"NA",wat_table_data!J25), "-")</f>
        <v>-</v>
      </c>
      <c r="K28" s="37" t="str">
        <f>IF(ISNUMBER(wat_table_data!K25), IF(wat_table_data!K25=-999,"NA",IF(wat_table_data!K25&gt;99, "&gt;99", IF(wat_table_data!K25&lt;1, "&lt;1",wat_table_data!K25 ))), "-")</f>
        <v>-</v>
      </c>
      <c r="L28" s="38" t="str">
        <f>IF(ISNUMBER(wat_table_data!L25), IF(wat_table_data!L25=-999,"NA",IF(wat_table_data!L25&gt;99, "&gt;99", IF(wat_table_data!L25&lt;1, "&lt;1",wat_table_data!L25 ))), "-")</f>
        <v>-</v>
      </c>
      <c r="M28" s="38" t="str">
        <f>IF(ISNUMBER(wat_table_data!M25), IF(wat_table_data!M25=-999,"NA",IF(wat_table_data!M25&gt;99, "&gt;99", IF(wat_table_data!M25&lt;1, "&lt;1",wat_table_data!M25 ))), "-")</f>
        <v>-</v>
      </c>
      <c r="N28" s="38" t="str">
        <f>IF(ISNUMBER(wat_table_data!N25), IF(wat_table_data!N25=-999,"NA",IF(wat_table_data!N25&gt;99, "&gt;99", IF(wat_table_data!N25&lt;1, "&lt;1",wat_table_data!N25 ))), "-")</f>
        <v>-</v>
      </c>
      <c r="O28" s="24" t="str">
        <f>IF(ISNUMBER(wat_table_data!O25), IF(wat_table_data!O25=-999,"NA",wat_table_data!O25), "-")</f>
        <v>-</v>
      </c>
      <c r="P28" s="37" t="str">
        <f>IF(ISNUMBER(wat_table_data!P25), IF(wat_table_data!P25=-999,"NA",IF(wat_table_data!P25&gt;99, "&gt;99", IF(wat_table_data!P25&lt;1, "&lt;1",wat_table_data!P25 ))), "-")</f>
        <v>-</v>
      </c>
      <c r="Q28" s="38" t="str">
        <f>IF(ISNUMBER(wat_table_data!Q25), IF(wat_table_data!Q25=-999,"NA",IF(wat_table_data!Q25&gt;99, "&gt;99", IF(wat_table_data!Q25&lt;1, "&lt;1",wat_table_data!Q25 ))), "-")</f>
        <v>-</v>
      </c>
      <c r="R28" s="38" t="str">
        <f>IF(ISNUMBER(wat_table_data!R25), IF(wat_table_data!R25=-999,"NA",IF(wat_table_data!R25&gt;99, "&gt;99", IF(wat_table_data!R25&lt;1, "&lt;1",wat_table_data!R25 ))), "-")</f>
        <v>-</v>
      </c>
      <c r="S28" s="38" t="str">
        <f>IF(ISNUMBER(wat_table_data!S25), IF(wat_table_data!S25=-999,"NA",IF(wat_table_data!S25&gt;99, "&gt;99", IF(wat_table_data!S25&lt;1, "&lt;1",wat_table_data!S25 ))), "-")</f>
        <v>-</v>
      </c>
      <c r="T28" s="24" t="str">
        <f>IF(ISNUMBER(wat_table_data!T25), IF(wat_table_data!T25=-999,"NA",wat_table_data!T25), "-")</f>
        <v>-</v>
      </c>
      <c r="U28" s="24"/>
      <c r="V28" s="24"/>
      <c r="W28" s="24"/>
      <c r="X28" s="39" t="str">
        <f>IF(ISNUMBER(wat_table_data!W25), IF(wat_table_data!W25=-999,"NA",IF(wat_table_data!W25&gt;99, "&gt;99", IF(wat_table_data!W25&lt;1, "&lt;1",wat_table_data!W25 ))), "-")</f>
        <v>-</v>
      </c>
      <c r="Y28" s="40" t="str">
        <f>IF(ISNUMBER(wat_table_data!X25), IF(wat_table_data!X25=-999,"NA",IF(wat_table_data!X25&gt;99, "&gt;99", IF(wat_table_data!X25&lt;1, "&lt;1",wat_table_data!X25 ))), "-")</f>
        <v>-</v>
      </c>
      <c r="Z28" s="40" t="str">
        <f>IF(ISNUMBER(wat_table_data!Y25), IF(wat_table_data!Y25=-999,"NA",IF(wat_table_data!Y25&gt;99, "&gt;99", IF(wat_table_data!Y25&lt;1, "&lt;1",wat_table_data!Y25 ))), "-")</f>
        <v>-</v>
      </c>
      <c r="AA28" s="40" t="str">
        <f>IF(ISNUMBER(wat_table_data!Z25), IF(wat_table_data!Z25=-999,"NA",IF(wat_table_data!Z25&gt;99, "&gt;99", IF(wat_table_data!Z25&lt;1, "&lt;1",wat_table_data!Z25 ))), "-")</f>
        <v>-</v>
      </c>
      <c r="AB28" s="38" t="str">
        <f>IF(ISNUMBER(wat_table_data!AA25), IF(wat_table_data!AA25=-999,"NA",IF(wat_table_data!AA25&gt;99, "&gt;99", IF(wat_table_data!AA25&lt;1, "&lt;1",wat_table_data!AA25 ))), "-")</f>
        <v>-</v>
      </c>
      <c r="AC28" s="38" t="str">
        <f>IF(ISNUMBER(wat_table_data!AB25), IF(wat_table_data!AB25=-999,"NA",IF(wat_table_data!AB25&gt;99, "&gt;99", IF(wat_table_data!AB25&lt;1, "&lt;1",wat_table_data!AB25 ))), "-")</f>
        <v>-</v>
      </c>
      <c r="AD28" s="39" t="str">
        <f>IF(ISNUMBER(wat_table_data!AC25), IF(wat_table_data!AC25=-999,"NA",IF(wat_table_data!AC25&gt;99, "&gt;99", IF(wat_table_data!AC25&lt;1, "&lt;1",wat_table_data!AC25 ))), "-")</f>
        <v>-</v>
      </c>
      <c r="AE28" s="40" t="str">
        <f>IF(ISNUMBER(wat_table_data!AD25), IF(wat_table_data!AD25=-999,"NA",IF(wat_table_data!AD25&gt;99, "&gt;99", IF(wat_table_data!AD25&lt;1, "&lt;1",wat_table_data!AD25 ))), "-")</f>
        <v>-</v>
      </c>
      <c r="AF28" s="40" t="str">
        <f>IF(ISNUMBER(wat_table_data!AE25), IF(wat_table_data!AE25=-999,"NA",IF(wat_table_data!AE25&gt;99, "&gt;99", IF(wat_table_data!AE25&lt;1, "&lt;1",wat_table_data!AE25 ))), "-")</f>
        <v>-</v>
      </c>
      <c r="AG28" s="40" t="str">
        <f>IF(ISNUMBER(wat_table_data!AF25), IF(wat_table_data!AF25=-999,"NA",IF(wat_table_data!AF25&gt;99, "&gt;99", IF(wat_table_data!AF25&lt;1, "&lt;1",wat_table_data!AF25 ))), "-")</f>
        <v>-</v>
      </c>
      <c r="AH28" s="38" t="str">
        <f>IF(ISNUMBER(wat_table_data!AG25), IF(wat_table_data!AG25=-999,"NA",IF(wat_table_data!AG25&gt;99, "&gt;99", IF(wat_table_data!AG25&lt;1, "&lt;1",wat_table_data!AG25 ))), "-")</f>
        <v>-</v>
      </c>
      <c r="AI28" s="38" t="str">
        <f>IF(ISNUMBER(wat_table_data!AH25), IF(wat_table_data!AH25=-999,"NA",IF(wat_table_data!AH25&gt;99, "&gt;99", IF(wat_table_data!AH25&lt;1, "&lt;1",wat_table_data!AH25 ))), "-")</f>
        <v>-</v>
      </c>
      <c r="AJ28" s="39" t="str">
        <f>IF(ISNUMBER(wat_table_data!AI25), IF(wat_table_data!AI25=-999,"NA",IF(wat_table_data!AI25&gt;99, "&gt;99", IF(wat_table_data!AI25&lt;1, "&lt;1",wat_table_data!AI25 ))), "-")</f>
        <v>-</v>
      </c>
      <c r="AK28" s="40" t="str">
        <f>IF(ISNUMBER(wat_table_data!AJ25), IF(wat_table_data!AJ25=-999,"NA",IF(wat_table_data!AJ25&gt;99, "&gt;99", IF(wat_table_data!AJ25&lt;1, "&lt;1",wat_table_data!AJ25 ))), "-")</f>
        <v>-</v>
      </c>
      <c r="AL28" s="40" t="str">
        <f>IF(ISNUMBER(wat_table_data!AK25), IF(wat_table_data!AK25=-999,"NA",IF(wat_table_data!AK25&gt;99, "&gt;99", IF(wat_table_data!AK25&lt;1, "&lt;1",wat_table_data!AK25 ))), "-")</f>
        <v>-</v>
      </c>
      <c r="AM28" s="40" t="str">
        <f>IF(ISNUMBER(wat_table_data!AL25), IF(wat_table_data!AL25=-999,"NA",IF(wat_table_data!AL25&gt;99, "&gt;99", IF(wat_table_data!AL25&lt;1, "&lt;1",wat_table_data!AL25 ))), "-")</f>
        <v>-</v>
      </c>
      <c r="AN28" s="38" t="str">
        <f>IF(ISNUMBER(wat_table_data!AM25), IF(wat_table_data!AM25=-999,"NA",IF(wat_table_data!AM25&gt;99, "&gt;99", IF(wat_table_data!AM25&lt;1, "&lt;1",wat_table_data!AM25 ))), "-")</f>
        <v>-</v>
      </c>
      <c r="AO28" s="38" t="str">
        <f>IF(ISNUMBER(wat_table_data!AN25), IF(wat_table_data!AN25=-999,"NA",IF(wat_table_data!AN25&gt;99, "&gt;99", IF(wat_table_data!AN25&lt;1, "&lt;1",wat_table_data!AN25 ))), "-")</f>
        <v>-</v>
      </c>
    </row>
    <row r="29" s="2" customFormat="true" ht="13.8" x14ac:dyDescent="0.25">
      <c r="A29" s="34" t="str">
        <f>IF(ISBLANK(wat_table_data!A26), "", wat_table_data!A26)</f>
        <v/>
      </c>
      <c r="B29" s="34" t="str">
        <f>IF(ISBLANK(wat_table_data!B26), "", wat_table_data!B26)</f>
        <v/>
      </c>
      <c r="C29" s="34" t="str">
        <f>IF(ISBLANK(wat_table_data!C26), "", wat_table_data!C26)</f>
        <v/>
      </c>
      <c r="D29" s="35" t="str">
        <f>IF(ISNUMBER(wat_table_data!D26), wat_table_data!D26, "-")</f>
        <v>-</v>
      </c>
      <c r="E29" s="36" t="str">
        <f>IF(ISNUMBER(wat_table_data!E26), wat_table_data!E26, "-")</f>
        <v>-</v>
      </c>
      <c r="F29" s="37" t="str">
        <f>IF(ISNUMBER(wat_table_data!F26), IF(wat_table_data!F26=-999,"NA",IF(wat_table_data!F26&gt;99, "&gt;99", IF(wat_table_data!F26&lt;1, "&lt;1",wat_table_data!F26 ))), "-")</f>
        <v>-</v>
      </c>
      <c r="G29" s="38" t="str">
        <f>IF(ISNUMBER(wat_table_data!G26), IF(wat_table_data!G26=-999,"NA",IF(wat_table_data!G26&gt;99, "&gt;99", IF(wat_table_data!G26&lt;1, "&lt;1",wat_table_data!G26 ))), "-")</f>
        <v>-</v>
      </c>
      <c r="H29" s="38" t="str">
        <f>IF(ISNUMBER(wat_table_data!H26), IF(wat_table_data!H26=-999,"NA",IF(wat_table_data!H26&gt;99, "&gt;99", IF(wat_table_data!H26&lt;1, "&lt;1",wat_table_data!H26 ))), "-")</f>
        <v>-</v>
      </c>
      <c r="I29" s="38" t="str">
        <f>IF(ISNUMBER(wat_table_data!I26), IF(wat_table_data!I26=-999,"NA",IF(wat_table_data!I26&gt;99, "&gt;99", IF(wat_table_data!I26&lt;1, "&lt;1",wat_table_data!I26 ))), "-")</f>
        <v>-</v>
      </c>
      <c r="J29" s="24" t="str">
        <f>IF(ISNUMBER(wat_table_data!J26), IF(wat_table_data!J26=-999,"NA",wat_table_data!J26), "-")</f>
        <v>-</v>
      </c>
      <c r="K29" s="37" t="str">
        <f>IF(ISNUMBER(wat_table_data!K26), IF(wat_table_data!K26=-999,"NA",IF(wat_table_data!K26&gt;99, "&gt;99", IF(wat_table_data!K26&lt;1, "&lt;1",wat_table_data!K26 ))), "-")</f>
        <v>-</v>
      </c>
      <c r="L29" s="38" t="str">
        <f>IF(ISNUMBER(wat_table_data!L26), IF(wat_table_data!L26=-999,"NA",IF(wat_table_data!L26&gt;99, "&gt;99", IF(wat_table_data!L26&lt;1, "&lt;1",wat_table_data!L26 ))), "-")</f>
        <v>-</v>
      </c>
      <c r="M29" s="38" t="str">
        <f>IF(ISNUMBER(wat_table_data!M26), IF(wat_table_data!M26=-999,"NA",IF(wat_table_data!M26&gt;99, "&gt;99", IF(wat_table_data!M26&lt;1, "&lt;1",wat_table_data!M26 ))), "-")</f>
        <v>-</v>
      </c>
      <c r="N29" s="38" t="str">
        <f>IF(ISNUMBER(wat_table_data!N26), IF(wat_table_data!N26=-999,"NA",IF(wat_table_data!N26&gt;99, "&gt;99", IF(wat_table_data!N26&lt;1, "&lt;1",wat_table_data!N26 ))), "-")</f>
        <v>-</v>
      </c>
      <c r="O29" s="24" t="str">
        <f>IF(ISNUMBER(wat_table_data!O26), IF(wat_table_data!O26=-999,"NA",wat_table_data!O26), "-")</f>
        <v>-</v>
      </c>
      <c r="P29" s="37" t="str">
        <f>IF(ISNUMBER(wat_table_data!P26), IF(wat_table_data!P26=-999,"NA",IF(wat_table_data!P26&gt;99, "&gt;99", IF(wat_table_data!P26&lt;1, "&lt;1",wat_table_data!P26 ))), "-")</f>
        <v>-</v>
      </c>
      <c r="Q29" s="38" t="str">
        <f>IF(ISNUMBER(wat_table_data!Q26), IF(wat_table_data!Q26=-999,"NA",IF(wat_table_data!Q26&gt;99, "&gt;99", IF(wat_table_data!Q26&lt;1, "&lt;1",wat_table_data!Q26 ))), "-")</f>
        <v>-</v>
      </c>
      <c r="R29" s="38" t="str">
        <f>IF(ISNUMBER(wat_table_data!R26), IF(wat_table_data!R26=-999,"NA",IF(wat_table_data!R26&gt;99, "&gt;99", IF(wat_table_data!R26&lt;1, "&lt;1",wat_table_data!R26 ))), "-")</f>
        <v>-</v>
      </c>
      <c r="S29" s="38" t="str">
        <f>IF(ISNUMBER(wat_table_data!S26), IF(wat_table_data!S26=-999,"NA",IF(wat_table_data!S26&gt;99, "&gt;99", IF(wat_table_data!S26&lt;1, "&lt;1",wat_table_data!S26 ))), "-")</f>
        <v>-</v>
      </c>
      <c r="T29" s="24" t="str">
        <f>IF(ISNUMBER(wat_table_data!T26), IF(wat_table_data!T26=-999,"NA",wat_table_data!T26), "-")</f>
        <v>-</v>
      </c>
      <c r="U29" s="24"/>
      <c r="V29" s="24"/>
      <c r="W29" s="24"/>
      <c r="X29" s="39" t="str">
        <f>IF(ISNUMBER(wat_table_data!W26), IF(wat_table_data!W26=-999,"NA",IF(wat_table_data!W26&gt;99, "&gt;99", IF(wat_table_data!W26&lt;1, "&lt;1",wat_table_data!W26 ))), "-")</f>
        <v>-</v>
      </c>
      <c r="Y29" s="40" t="str">
        <f>IF(ISNUMBER(wat_table_data!X26), IF(wat_table_data!X26=-999,"NA",IF(wat_table_data!X26&gt;99, "&gt;99", IF(wat_table_data!X26&lt;1, "&lt;1",wat_table_data!X26 ))), "-")</f>
        <v>-</v>
      </c>
      <c r="Z29" s="40" t="str">
        <f>IF(ISNUMBER(wat_table_data!Y26), IF(wat_table_data!Y26=-999,"NA",IF(wat_table_data!Y26&gt;99, "&gt;99", IF(wat_table_data!Y26&lt;1, "&lt;1",wat_table_data!Y26 ))), "-")</f>
        <v>-</v>
      </c>
      <c r="AA29" s="40" t="str">
        <f>IF(ISNUMBER(wat_table_data!Z26), IF(wat_table_data!Z26=-999,"NA",IF(wat_table_data!Z26&gt;99, "&gt;99", IF(wat_table_data!Z26&lt;1, "&lt;1",wat_table_data!Z26 ))), "-")</f>
        <v>-</v>
      </c>
      <c r="AB29" s="38" t="str">
        <f>IF(ISNUMBER(wat_table_data!AA26), IF(wat_table_data!AA26=-999,"NA",IF(wat_table_data!AA26&gt;99, "&gt;99", IF(wat_table_data!AA26&lt;1, "&lt;1",wat_table_data!AA26 ))), "-")</f>
        <v>-</v>
      </c>
      <c r="AC29" s="38" t="str">
        <f>IF(ISNUMBER(wat_table_data!AB26), IF(wat_table_data!AB26=-999,"NA",IF(wat_table_data!AB26&gt;99, "&gt;99", IF(wat_table_data!AB26&lt;1, "&lt;1",wat_table_data!AB26 ))), "-")</f>
        <v>-</v>
      </c>
      <c r="AD29" s="39" t="str">
        <f>IF(ISNUMBER(wat_table_data!AC26), IF(wat_table_data!AC26=-999,"NA",IF(wat_table_data!AC26&gt;99, "&gt;99", IF(wat_table_data!AC26&lt;1, "&lt;1",wat_table_data!AC26 ))), "-")</f>
        <v>-</v>
      </c>
      <c r="AE29" s="40" t="str">
        <f>IF(ISNUMBER(wat_table_data!AD26), IF(wat_table_data!AD26=-999,"NA",IF(wat_table_data!AD26&gt;99, "&gt;99", IF(wat_table_data!AD26&lt;1, "&lt;1",wat_table_data!AD26 ))), "-")</f>
        <v>-</v>
      </c>
      <c r="AF29" s="40" t="str">
        <f>IF(ISNUMBER(wat_table_data!AE26), IF(wat_table_data!AE26=-999,"NA",IF(wat_table_data!AE26&gt;99, "&gt;99", IF(wat_table_data!AE26&lt;1, "&lt;1",wat_table_data!AE26 ))), "-")</f>
        <v>-</v>
      </c>
      <c r="AG29" s="40" t="str">
        <f>IF(ISNUMBER(wat_table_data!AF26), IF(wat_table_data!AF26=-999,"NA",IF(wat_table_data!AF26&gt;99, "&gt;99", IF(wat_table_data!AF26&lt;1, "&lt;1",wat_table_data!AF26 ))), "-")</f>
        <v>-</v>
      </c>
      <c r="AH29" s="38" t="str">
        <f>IF(ISNUMBER(wat_table_data!AG26), IF(wat_table_data!AG26=-999,"NA",IF(wat_table_data!AG26&gt;99, "&gt;99", IF(wat_table_data!AG26&lt;1, "&lt;1",wat_table_data!AG26 ))), "-")</f>
        <v>-</v>
      </c>
      <c r="AI29" s="38" t="str">
        <f>IF(ISNUMBER(wat_table_data!AH26), IF(wat_table_data!AH26=-999,"NA",IF(wat_table_data!AH26&gt;99, "&gt;99", IF(wat_table_data!AH26&lt;1, "&lt;1",wat_table_data!AH26 ))), "-")</f>
        <v>-</v>
      </c>
      <c r="AJ29" s="39" t="str">
        <f>IF(ISNUMBER(wat_table_data!AI26), IF(wat_table_data!AI26=-999,"NA",IF(wat_table_data!AI26&gt;99, "&gt;99", IF(wat_table_data!AI26&lt;1, "&lt;1",wat_table_data!AI26 ))), "-")</f>
        <v>-</v>
      </c>
      <c r="AK29" s="40" t="str">
        <f>IF(ISNUMBER(wat_table_data!AJ26), IF(wat_table_data!AJ26=-999,"NA",IF(wat_table_data!AJ26&gt;99, "&gt;99", IF(wat_table_data!AJ26&lt;1, "&lt;1",wat_table_data!AJ26 ))), "-")</f>
        <v>-</v>
      </c>
      <c r="AL29" s="40" t="str">
        <f>IF(ISNUMBER(wat_table_data!AK26), IF(wat_table_data!AK26=-999,"NA",IF(wat_table_data!AK26&gt;99, "&gt;99", IF(wat_table_data!AK26&lt;1, "&lt;1",wat_table_data!AK26 ))), "-")</f>
        <v>-</v>
      </c>
      <c r="AM29" s="40" t="str">
        <f>IF(ISNUMBER(wat_table_data!AL26), IF(wat_table_data!AL26=-999,"NA",IF(wat_table_data!AL26&gt;99, "&gt;99", IF(wat_table_data!AL26&lt;1, "&lt;1",wat_table_data!AL26 ))), "-")</f>
        <v>-</v>
      </c>
      <c r="AN29" s="38" t="str">
        <f>IF(ISNUMBER(wat_table_data!AM26), IF(wat_table_data!AM26=-999,"NA",IF(wat_table_data!AM26&gt;99, "&gt;99", IF(wat_table_data!AM26&lt;1, "&lt;1",wat_table_data!AM26 ))), "-")</f>
        <v>-</v>
      </c>
      <c r="AO29" s="38" t="str">
        <f>IF(ISNUMBER(wat_table_data!AN26), IF(wat_table_data!AN26=-999,"NA",IF(wat_table_data!AN26&gt;99, "&gt;99", IF(wat_table_data!AN26&lt;1, "&lt;1",wat_table_data!AN26 ))), "-")</f>
        <v>-</v>
      </c>
    </row>
    <row r="30" s="2" customFormat="true" ht="13.8" x14ac:dyDescent="0.25">
      <c r="A30" s="34" t="str">
        <f>IF(ISBLANK(wat_table_data!A27), "", wat_table_data!A27)</f>
        <v/>
      </c>
      <c r="B30" s="34" t="str">
        <f>IF(ISBLANK(wat_table_data!B27), "", wat_table_data!B27)</f>
        <v/>
      </c>
      <c r="C30" s="34" t="str">
        <f>IF(ISBLANK(wat_table_data!C27), "", wat_table_data!C27)</f>
        <v/>
      </c>
      <c r="D30" s="35" t="str">
        <f>IF(ISNUMBER(wat_table_data!D27), wat_table_data!D27, "-")</f>
        <v>-</v>
      </c>
      <c r="E30" s="36" t="str">
        <f>IF(ISNUMBER(wat_table_data!E27), wat_table_data!E27, "-")</f>
        <v>-</v>
      </c>
      <c r="F30" s="37" t="str">
        <f>IF(ISNUMBER(wat_table_data!F27), IF(wat_table_data!F27=-999,"NA",IF(wat_table_data!F27&gt;99, "&gt;99", IF(wat_table_data!F27&lt;1, "&lt;1",wat_table_data!F27 ))), "-")</f>
        <v>-</v>
      </c>
      <c r="G30" s="38" t="str">
        <f>IF(ISNUMBER(wat_table_data!G27), IF(wat_table_data!G27=-999,"NA",IF(wat_table_data!G27&gt;99, "&gt;99", IF(wat_table_data!G27&lt;1, "&lt;1",wat_table_data!G27 ))), "-")</f>
        <v>-</v>
      </c>
      <c r="H30" s="38" t="str">
        <f>IF(ISNUMBER(wat_table_data!H27), IF(wat_table_data!H27=-999,"NA",IF(wat_table_data!H27&gt;99, "&gt;99", IF(wat_table_data!H27&lt;1, "&lt;1",wat_table_data!H27 ))), "-")</f>
        <v>-</v>
      </c>
      <c r="I30" s="38" t="str">
        <f>IF(ISNUMBER(wat_table_data!I27), IF(wat_table_data!I27=-999,"NA",IF(wat_table_data!I27&gt;99, "&gt;99", IF(wat_table_data!I27&lt;1, "&lt;1",wat_table_data!I27 ))), "-")</f>
        <v>-</v>
      </c>
      <c r="J30" s="24" t="str">
        <f>IF(ISNUMBER(wat_table_data!J27), IF(wat_table_data!J27=-999,"NA",wat_table_data!J27), "-")</f>
        <v>-</v>
      </c>
      <c r="K30" s="37" t="str">
        <f>IF(ISNUMBER(wat_table_data!K27), IF(wat_table_data!K27=-999,"NA",IF(wat_table_data!K27&gt;99, "&gt;99", IF(wat_table_data!K27&lt;1, "&lt;1",wat_table_data!K27 ))), "-")</f>
        <v>-</v>
      </c>
      <c r="L30" s="38" t="str">
        <f>IF(ISNUMBER(wat_table_data!L27), IF(wat_table_data!L27=-999,"NA",IF(wat_table_data!L27&gt;99, "&gt;99", IF(wat_table_data!L27&lt;1, "&lt;1",wat_table_data!L27 ))), "-")</f>
        <v>-</v>
      </c>
      <c r="M30" s="38" t="str">
        <f>IF(ISNUMBER(wat_table_data!M27), IF(wat_table_data!M27=-999,"NA",IF(wat_table_data!M27&gt;99, "&gt;99", IF(wat_table_data!M27&lt;1, "&lt;1",wat_table_data!M27 ))), "-")</f>
        <v>-</v>
      </c>
      <c r="N30" s="38" t="str">
        <f>IF(ISNUMBER(wat_table_data!N27), IF(wat_table_data!N27=-999,"NA",IF(wat_table_data!N27&gt;99, "&gt;99", IF(wat_table_data!N27&lt;1, "&lt;1",wat_table_data!N27 ))), "-")</f>
        <v>-</v>
      </c>
      <c r="O30" s="24" t="str">
        <f>IF(ISNUMBER(wat_table_data!O27), IF(wat_table_data!O27=-999,"NA",wat_table_data!O27), "-")</f>
        <v>-</v>
      </c>
      <c r="P30" s="37" t="str">
        <f>IF(ISNUMBER(wat_table_data!P27), IF(wat_table_data!P27=-999,"NA",IF(wat_table_data!P27&gt;99, "&gt;99", IF(wat_table_data!P27&lt;1, "&lt;1",wat_table_data!P27 ))), "-")</f>
        <v>-</v>
      </c>
      <c r="Q30" s="38" t="str">
        <f>IF(ISNUMBER(wat_table_data!Q27), IF(wat_table_data!Q27=-999,"NA",IF(wat_table_data!Q27&gt;99, "&gt;99", IF(wat_table_data!Q27&lt;1, "&lt;1",wat_table_data!Q27 ))), "-")</f>
        <v>-</v>
      </c>
      <c r="R30" s="38" t="str">
        <f>IF(ISNUMBER(wat_table_data!R27), IF(wat_table_data!R27=-999,"NA",IF(wat_table_data!R27&gt;99, "&gt;99", IF(wat_table_data!R27&lt;1, "&lt;1",wat_table_data!R27 ))), "-")</f>
        <v>-</v>
      </c>
      <c r="S30" s="38" t="str">
        <f>IF(ISNUMBER(wat_table_data!S27), IF(wat_table_data!S27=-999,"NA",IF(wat_table_data!S27&gt;99, "&gt;99", IF(wat_table_data!S27&lt;1, "&lt;1",wat_table_data!S27 ))), "-")</f>
        <v>-</v>
      </c>
      <c r="T30" s="24" t="str">
        <f>IF(ISNUMBER(wat_table_data!T27), IF(wat_table_data!T27=-999,"NA",wat_table_data!T27), "-")</f>
        <v>-</v>
      </c>
      <c r="U30" s="24"/>
      <c r="V30" s="24"/>
      <c r="W30" s="24"/>
      <c r="X30" s="39" t="str">
        <f>IF(ISNUMBER(wat_table_data!W27), IF(wat_table_data!W27=-999,"NA",IF(wat_table_data!W27&gt;99, "&gt;99", IF(wat_table_data!W27&lt;1, "&lt;1",wat_table_data!W27 ))), "-")</f>
        <v>-</v>
      </c>
      <c r="Y30" s="40" t="str">
        <f>IF(ISNUMBER(wat_table_data!X27), IF(wat_table_data!X27=-999,"NA",IF(wat_table_data!X27&gt;99, "&gt;99", IF(wat_table_data!X27&lt;1, "&lt;1",wat_table_data!X27 ))), "-")</f>
        <v>-</v>
      </c>
      <c r="Z30" s="40" t="str">
        <f>IF(ISNUMBER(wat_table_data!Y27), IF(wat_table_data!Y27=-999,"NA",IF(wat_table_data!Y27&gt;99, "&gt;99", IF(wat_table_data!Y27&lt;1, "&lt;1",wat_table_data!Y27 ))), "-")</f>
        <v>-</v>
      </c>
      <c r="AA30" s="40" t="str">
        <f>IF(ISNUMBER(wat_table_data!Z27), IF(wat_table_data!Z27=-999,"NA",IF(wat_table_data!Z27&gt;99, "&gt;99", IF(wat_table_data!Z27&lt;1, "&lt;1",wat_table_data!Z27 ))), "-")</f>
        <v>-</v>
      </c>
      <c r="AB30" s="38" t="str">
        <f>IF(ISNUMBER(wat_table_data!AA27), IF(wat_table_data!AA27=-999,"NA",IF(wat_table_data!AA27&gt;99, "&gt;99", IF(wat_table_data!AA27&lt;1, "&lt;1",wat_table_data!AA27 ))), "-")</f>
        <v>-</v>
      </c>
      <c r="AC30" s="38" t="str">
        <f>IF(ISNUMBER(wat_table_data!AB27), IF(wat_table_data!AB27=-999,"NA",IF(wat_table_data!AB27&gt;99, "&gt;99", IF(wat_table_data!AB27&lt;1, "&lt;1",wat_table_data!AB27 ))), "-")</f>
        <v>-</v>
      </c>
      <c r="AD30" s="39" t="str">
        <f>IF(ISNUMBER(wat_table_data!AC27), IF(wat_table_data!AC27=-999,"NA",IF(wat_table_data!AC27&gt;99, "&gt;99", IF(wat_table_data!AC27&lt;1, "&lt;1",wat_table_data!AC27 ))), "-")</f>
        <v>-</v>
      </c>
      <c r="AE30" s="40" t="str">
        <f>IF(ISNUMBER(wat_table_data!AD27), IF(wat_table_data!AD27=-999,"NA",IF(wat_table_data!AD27&gt;99, "&gt;99", IF(wat_table_data!AD27&lt;1, "&lt;1",wat_table_data!AD27 ))), "-")</f>
        <v>-</v>
      </c>
      <c r="AF30" s="40" t="str">
        <f>IF(ISNUMBER(wat_table_data!AE27), IF(wat_table_data!AE27=-999,"NA",IF(wat_table_data!AE27&gt;99, "&gt;99", IF(wat_table_data!AE27&lt;1, "&lt;1",wat_table_data!AE27 ))), "-")</f>
        <v>-</v>
      </c>
      <c r="AG30" s="40" t="str">
        <f>IF(ISNUMBER(wat_table_data!AF27), IF(wat_table_data!AF27=-999,"NA",IF(wat_table_data!AF27&gt;99, "&gt;99", IF(wat_table_data!AF27&lt;1, "&lt;1",wat_table_data!AF27 ))), "-")</f>
        <v>-</v>
      </c>
      <c r="AH30" s="38" t="str">
        <f>IF(ISNUMBER(wat_table_data!AG27), IF(wat_table_data!AG27=-999,"NA",IF(wat_table_data!AG27&gt;99, "&gt;99", IF(wat_table_data!AG27&lt;1, "&lt;1",wat_table_data!AG27 ))), "-")</f>
        <v>-</v>
      </c>
      <c r="AI30" s="38" t="str">
        <f>IF(ISNUMBER(wat_table_data!AH27), IF(wat_table_data!AH27=-999,"NA",IF(wat_table_data!AH27&gt;99, "&gt;99", IF(wat_table_data!AH27&lt;1, "&lt;1",wat_table_data!AH27 ))), "-")</f>
        <v>-</v>
      </c>
      <c r="AJ30" s="39" t="str">
        <f>IF(ISNUMBER(wat_table_data!AI27), IF(wat_table_data!AI27=-999,"NA",IF(wat_table_data!AI27&gt;99, "&gt;99", IF(wat_table_data!AI27&lt;1, "&lt;1",wat_table_data!AI27 ))), "-")</f>
        <v>-</v>
      </c>
      <c r="AK30" s="40" t="str">
        <f>IF(ISNUMBER(wat_table_data!AJ27), IF(wat_table_data!AJ27=-999,"NA",IF(wat_table_data!AJ27&gt;99, "&gt;99", IF(wat_table_data!AJ27&lt;1, "&lt;1",wat_table_data!AJ27 ))), "-")</f>
        <v>-</v>
      </c>
      <c r="AL30" s="40" t="str">
        <f>IF(ISNUMBER(wat_table_data!AK27), IF(wat_table_data!AK27=-999,"NA",IF(wat_table_data!AK27&gt;99, "&gt;99", IF(wat_table_data!AK27&lt;1, "&lt;1",wat_table_data!AK27 ))), "-")</f>
        <v>-</v>
      </c>
      <c r="AM30" s="40" t="str">
        <f>IF(ISNUMBER(wat_table_data!AL27), IF(wat_table_data!AL27=-999,"NA",IF(wat_table_data!AL27&gt;99, "&gt;99", IF(wat_table_data!AL27&lt;1, "&lt;1",wat_table_data!AL27 ))), "-")</f>
        <v>-</v>
      </c>
      <c r="AN30" s="38" t="str">
        <f>IF(ISNUMBER(wat_table_data!AM27), IF(wat_table_data!AM27=-999,"NA",IF(wat_table_data!AM27&gt;99, "&gt;99", IF(wat_table_data!AM27&lt;1, "&lt;1",wat_table_data!AM27 ))), "-")</f>
        <v>-</v>
      </c>
      <c r="AO30" s="38" t="str">
        <f>IF(ISNUMBER(wat_table_data!AN27), IF(wat_table_data!AN27=-999,"NA",IF(wat_table_data!AN27&gt;99, "&gt;99", IF(wat_table_data!AN27&lt;1, "&lt;1",wat_table_data!AN27 ))), "-")</f>
        <v>-</v>
      </c>
    </row>
    <row r="31" s="2" customFormat="true" ht="13.8" x14ac:dyDescent="0.25">
      <c r="A31" s="34" t="str">
        <f>IF(ISBLANK(wat_table_data!A28), "", wat_table_data!A28)</f>
        <v/>
      </c>
      <c r="B31" s="34" t="str">
        <f>IF(ISBLANK(wat_table_data!B28), "", wat_table_data!B28)</f>
        <v/>
      </c>
      <c r="C31" s="34" t="str">
        <f>IF(ISBLANK(wat_table_data!C28), "", wat_table_data!C28)</f>
        <v/>
      </c>
      <c r="D31" s="35" t="str">
        <f>IF(ISNUMBER(wat_table_data!D28), wat_table_data!D28, "-")</f>
        <v>-</v>
      </c>
      <c r="E31" s="36" t="str">
        <f>IF(ISNUMBER(wat_table_data!E28), wat_table_data!E28, "-")</f>
        <v>-</v>
      </c>
      <c r="F31" s="37" t="str">
        <f>IF(ISNUMBER(wat_table_data!F28), IF(wat_table_data!F28=-999,"NA",IF(wat_table_data!F28&gt;99, "&gt;99", IF(wat_table_data!F28&lt;1, "&lt;1",wat_table_data!F28 ))), "-")</f>
        <v>-</v>
      </c>
      <c r="G31" s="38" t="str">
        <f>IF(ISNUMBER(wat_table_data!G28), IF(wat_table_data!G28=-999,"NA",IF(wat_table_data!G28&gt;99, "&gt;99", IF(wat_table_data!G28&lt;1, "&lt;1",wat_table_data!G28 ))), "-")</f>
        <v>-</v>
      </c>
      <c r="H31" s="38" t="str">
        <f>IF(ISNUMBER(wat_table_data!H28), IF(wat_table_data!H28=-999,"NA",IF(wat_table_data!H28&gt;99, "&gt;99", IF(wat_table_data!H28&lt;1, "&lt;1",wat_table_data!H28 ))), "-")</f>
        <v>-</v>
      </c>
      <c r="I31" s="38" t="str">
        <f>IF(ISNUMBER(wat_table_data!I28), IF(wat_table_data!I28=-999,"NA",IF(wat_table_data!I28&gt;99, "&gt;99", IF(wat_table_data!I28&lt;1, "&lt;1",wat_table_data!I28 ))), "-")</f>
        <v>-</v>
      </c>
      <c r="J31" s="24" t="str">
        <f>IF(ISNUMBER(wat_table_data!J28), IF(wat_table_data!J28=-999,"NA",wat_table_data!J28), "-")</f>
        <v>-</v>
      </c>
      <c r="K31" s="37" t="str">
        <f>IF(ISNUMBER(wat_table_data!K28), IF(wat_table_data!K28=-999,"NA",IF(wat_table_data!K28&gt;99, "&gt;99", IF(wat_table_data!K28&lt;1, "&lt;1",wat_table_data!K28 ))), "-")</f>
        <v>-</v>
      </c>
      <c r="L31" s="38" t="str">
        <f>IF(ISNUMBER(wat_table_data!L28), IF(wat_table_data!L28=-999,"NA",IF(wat_table_data!L28&gt;99, "&gt;99", IF(wat_table_data!L28&lt;1, "&lt;1",wat_table_data!L28 ))), "-")</f>
        <v>-</v>
      </c>
      <c r="M31" s="38" t="str">
        <f>IF(ISNUMBER(wat_table_data!M28), IF(wat_table_data!M28=-999,"NA",IF(wat_table_data!M28&gt;99, "&gt;99", IF(wat_table_data!M28&lt;1, "&lt;1",wat_table_data!M28 ))), "-")</f>
        <v>-</v>
      </c>
      <c r="N31" s="38" t="str">
        <f>IF(ISNUMBER(wat_table_data!N28), IF(wat_table_data!N28=-999,"NA",IF(wat_table_data!N28&gt;99, "&gt;99", IF(wat_table_data!N28&lt;1, "&lt;1",wat_table_data!N28 ))), "-")</f>
        <v>-</v>
      </c>
      <c r="O31" s="24" t="str">
        <f>IF(ISNUMBER(wat_table_data!O28), IF(wat_table_data!O28=-999,"NA",wat_table_data!O28), "-")</f>
        <v>-</v>
      </c>
      <c r="P31" s="37" t="str">
        <f>IF(ISNUMBER(wat_table_data!P28), IF(wat_table_data!P28=-999,"NA",IF(wat_table_data!P28&gt;99, "&gt;99", IF(wat_table_data!P28&lt;1, "&lt;1",wat_table_data!P28 ))), "-")</f>
        <v>-</v>
      </c>
      <c r="Q31" s="38" t="str">
        <f>IF(ISNUMBER(wat_table_data!Q28), IF(wat_table_data!Q28=-999,"NA",IF(wat_table_data!Q28&gt;99, "&gt;99", IF(wat_table_data!Q28&lt;1, "&lt;1",wat_table_data!Q28 ))), "-")</f>
        <v>-</v>
      </c>
      <c r="R31" s="38" t="str">
        <f>IF(ISNUMBER(wat_table_data!R28), IF(wat_table_data!R28=-999,"NA",IF(wat_table_data!R28&gt;99, "&gt;99", IF(wat_table_data!R28&lt;1, "&lt;1",wat_table_data!R28 ))), "-")</f>
        <v>-</v>
      </c>
      <c r="S31" s="38" t="str">
        <f>IF(ISNUMBER(wat_table_data!S28), IF(wat_table_data!S28=-999,"NA",IF(wat_table_data!S28&gt;99, "&gt;99", IF(wat_table_data!S28&lt;1, "&lt;1",wat_table_data!S28 ))), "-")</f>
        <v>-</v>
      </c>
      <c r="T31" s="24" t="str">
        <f>IF(ISNUMBER(wat_table_data!T28), IF(wat_table_data!T28=-999,"NA",wat_table_data!T28), "-")</f>
        <v>-</v>
      </c>
      <c r="U31" s="24"/>
      <c r="V31" s="24"/>
      <c r="W31" s="24"/>
      <c r="X31" s="39" t="str">
        <f>IF(ISNUMBER(wat_table_data!W28), IF(wat_table_data!W28=-999,"NA",IF(wat_table_data!W28&gt;99, "&gt;99", IF(wat_table_data!W28&lt;1, "&lt;1",wat_table_data!W28 ))), "-")</f>
        <v>-</v>
      </c>
      <c r="Y31" s="40" t="str">
        <f>IF(ISNUMBER(wat_table_data!X28), IF(wat_table_data!X28=-999,"NA",IF(wat_table_data!X28&gt;99, "&gt;99", IF(wat_table_data!X28&lt;1, "&lt;1",wat_table_data!X28 ))), "-")</f>
        <v>-</v>
      </c>
      <c r="Z31" s="40" t="str">
        <f>IF(ISNUMBER(wat_table_data!Y28), IF(wat_table_data!Y28=-999,"NA",IF(wat_table_data!Y28&gt;99, "&gt;99", IF(wat_table_data!Y28&lt;1, "&lt;1",wat_table_data!Y28 ))), "-")</f>
        <v>-</v>
      </c>
      <c r="AA31" s="40" t="str">
        <f>IF(ISNUMBER(wat_table_data!Z28), IF(wat_table_data!Z28=-999,"NA",IF(wat_table_data!Z28&gt;99, "&gt;99", IF(wat_table_data!Z28&lt;1, "&lt;1",wat_table_data!Z28 ))), "-")</f>
        <v>-</v>
      </c>
      <c r="AB31" s="38" t="str">
        <f>IF(ISNUMBER(wat_table_data!AA28), IF(wat_table_data!AA28=-999,"NA",IF(wat_table_data!AA28&gt;99, "&gt;99", IF(wat_table_data!AA28&lt;1, "&lt;1",wat_table_data!AA28 ))), "-")</f>
        <v>-</v>
      </c>
      <c r="AC31" s="38" t="str">
        <f>IF(ISNUMBER(wat_table_data!AB28), IF(wat_table_data!AB28=-999,"NA",IF(wat_table_data!AB28&gt;99, "&gt;99", IF(wat_table_data!AB28&lt;1, "&lt;1",wat_table_data!AB28 ))), "-")</f>
        <v>-</v>
      </c>
      <c r="AD31" s="39" t="str">
        <f>IF(ISNUMBER(wat_table_data!AC28), IF(wat_table_data!AC28=-999,"NA",IF(wat_table_data!AC28&gt;99, "&gt;99", IF(wat_table_data!AC28&lt;1, "&lt;1",wat_table_data!AC28 ))), "-")</f>
        <v>-</v>
      </c>
      <c r="AE31" s="40" t="str">
        <f>IF(ISNUMBER(wat_table_data!AD28), IF(wat_table_data!AD28=-999,"NA",IF(wat_table_data!AD28&gt;99, "&gt;99", IF(wat_table_data!AD28&lt;1, "&lt;1",wat_table_data!AD28 ))), "-")</f>
        <v>-</v>
      </c>
      <c r="AF31" s="40" t="str">
        <f>IF(ISNUMBER(wat_table_data!AE28), IF(wat_table_data!AE28=-999,"NA",IF(wat_table_data!AE28&gt;99, "&gt;99", IF(wat_table_data!AE28&lt;1, "&lt;1",wat_table_data!AE28 ))), "-")</f>
        <v>-</v>
      </c>
      <c r="AG31" s="40" t="str">
        <f>IF(ISNUMBER(wat_table_data!AF28), IF(wat_table_data!AF28=-999,"NA",IF(wat_table_data!AF28&gt;99, "&gt;99", IF(wat_table_data!AF28&lt;1, "&lt;1",wat_table_data!AF28 ))), "-")</f>
        <v>-</v>
      </c>
      <c r="AH31" s="38" t="str">
        <f>IF(ISNUMBER(wat_table_data!AG28), IF(wat_table_data!AG28=-999,"NA",IF(wat_table_data!AG28&gt;99, "&gt;99", IF(wat_table_data!AG28&lt;1, "&lt;1",wat_table_data!AG28 ))), "-")</f>
        <v>-</v>
      </c>
      <c r="AI31" s="38" t="str">
        <f>IF(ISNUMBER(wat_table_data!AH28), IF(wat_table_data!AH28=-999,"NA",IF(wat_table_data!AH28&gt;99, "&gt;99", IF(wat_table_data!AH28&lt;1, "&lt;1",wat_table_data!AH28 ))), "-")</f>
        <v>-</v>
      </c>
      <c r="AJ31" s="39" t="str">
        <f>IF(ISNUMBER(wat_table_data!AI28), IF(wat_table_data!AI28=-999,"NA",IF(wat_table_data!AI28&gt;99, "&gt;99", IF(wat_table_data!AI28&lt;1, "&lt;1",wat_table_data!AI28 ))), "-")</f>
        <v>-</v>
      </c>
      <c r="AK31" s="40" t="str">
        <f>IF(ISNUMBER(wat_table_data!AJ28), IF(wat_table_data!AJ28=-999,"NA",IF(wat_table_data!AJ28&gt;99, "&gt;99", IF(wat_table_data!AJ28&lt;1, "&lt;1",wat_table_data!AJ28 ))), "-")</f>
        <v>-</v>
      </c>
      <c r="AL31" s="40" t="str">
        <f>IF(ISNUMBER(wat_table_data!AK28), IF(wat_table_data!AK28=-999,"NA",IF(wat_table_data!AK28&gt;99, "&gt;99", IF(wat_table_data!AK28&lt;1, "&lt;1",wat_table_data!AK28 ))), "-")</f>
        <v>-</v>
      </c>
      <c r="AM31" s="40" t="str">
        <f>IF(ISNUMBER(wat_table_data!AL28), IF(wat_table_data!AL28=-999,"NA",IF(wat_table_data!AL28&gt;99, "&gt;99", IF(wat_table_data!AL28&lt;1, "&lt;1",wat_table_data!AL28 ))), "-")</f>
        <v>-</v>
      </c>
      <c r="AN31" s="38" t="str">
        <f>IF(ISNUMBER(wat_table_data!AM28), IF(wat_table_data!AM28=-999,"NA",IF(wat_table_data!AM28&gt;99, "&gt;99", IF(wat_table_data!AM28&lt;1, "&lt;1",wat_table_data!AM28 ))), "-")</f>
        <v>-</v>
      </c>
      <c r="AO31" s="38" t="str">
        <f>IF(ISNUMBER(wat_table_data!AN28), IF(wat_table_data!AN28=-999,"NA",IF(wat_table_data!AN28&gt;99, "&gt;99", IF(wat_table_data!AN28&lt;1, "&lt;1",wat_table_data!AN28 ))), "-")</f>
        <v>-</v>
      </c>
    </row>
    <row r="32" s="2" customFormat="true" ht="13.8" x14ac:dyDescent="0.25">
      <c r="A32" s="34" t="str">
        <f>IF(ISBLANK(wat_table_data!A29), "", wat_table_data!A29)</f>
        <v/>
      </c>
      <c r="B32" s="34" t="str">
        <f>IF(ISBLANK(wat_table_data!B29), "", wat_table_data!B29)</f>
        <v/>
      </c>
      <c r="C32" s="34" t="str">
        <f>IF(ISBLANK(wat_table_data!C29), "", wat_table_data!C29)</f>
        <v/>
      </c>
      <c r="D32" s="35" t="str">
        <f>IF(ISNUMBER(wat_table_data!D29), wat_table_data!D29, "-")</f>
        <v>-</v>
      </c>
      <c r="E32" s="36" t="str">
        <f>IF(ISNUMBER(wat_table_data!E29), wat_table_data!E29, "-")</f>
        <v>-</v>
      </c>
      <c r="F32" s="37" t="str">
        <f>IF(ISNUMBER(wat_table_data!F29), IF(wat_table_data!F29=-999,"NA",IF(wat_table_data!F29&gt;99, "&gt;99", IF(wat_table_data!F29&lt;1, "&lt;1",wat_table_data!F29 ))), "-")</f>
        <v>-</v>
      </c>
      <c r="G32" s="38" t="str">
        <f>IF(ISNUMBER(wat_table_data!G29), IF(wat_table_data!G29=-999,"NA",IF(wat_table_data!G29&gt;99, "&gt;99", IF(wat_table_data!G29&lt;1, "&lt;1",wat_table_data!G29 ))), "-")</f>
        <v>-</v>
      </c>
      <c r="H32" s="38" t="str">
        <f>IF(ISNUMBER(wat_table_data!H29), IF(wat_table_data!H29=-999,"NA",IF(wat_table_data!H29&gt;99, "&gt;99", IF(wat_table_data!H29&lt;1, "&lt;1",wat_table_data!H29 ))), "-")</f>
        <v>-</v>
      </c>
      <c r="I32" s="38" t="str">
        <f>IF(ISNUMBER(wat_table_data!I29), IF(wat_table_data!I29=-999,"NA",IF(wat_table_data!I29&gt;99, "&gt;99", IF(wat_table_data!I29&lt;1, "&lt;1",wat_table_data!I29 ))), "-")</f>
        <v>-</v>
      </c>
      <c r="J32" s="24" t="str">
        <f>IF(ISNUMBER(wat_table_data!J29), IF(wat_table_data!J29=-999,"NA",wat_table_data!J29), "-")</f>
        <v>-</v>
      </c>
      <c r="K32" s="37" t="str">
        <f>IF(ISNUMBER(wat_table_data!K29), IF(wat_table_data!K29=-999,"NA",IF(wat_table_data!K29&gt;99, "&gt;99", IF(wat_table_data!K29&lt;1, "&lt;1",wat_table_data!K29 ))), "-")</f>
        <v>-</v>
      </c>
      <c r="L32" s="38" t="str">
        <f>IF(ISNUMBER(wat_table_data!L29), IF(wat_table_data!L29=-999,"NA",IF(wat_table_data!L29&gt;99, "&gt;99", IF(wat_table_data!L29&lt;1, "&lt;1",wat_table_data!L29 ))), "-")</f>
        <v>-</v>
      </c>
      <c r="M32" s="38" t="str">
        <f>IF(ISNUMBER(wat_table_data!M29), IF(wat_table_data!M29=-999,"NA",IF(wat_table_data!M29&gt;99, "&gt;99", IF(wat_table_data!M29&lt;1, "&lt;1",wat_table_data!M29 ))), "-")</f>
        <v>-</v>
      </c>
      <c r="N32" s="38" t="str">
        <f>IF(ISNUMBER(wat_table_data!N29), IF(wat_table_data!N29=-999,"NA",IF(wat_table_data!N29&gt;99, "&gt;99", IF(wat_table_data!N29&lt;1, "&lt;1",wat_table_data!N29 ))), "-")</f>
        <v>-</v>
      </c>
      <c r="O32" s="24" t="str">
        <f>IF(ISNUMBER(wat_table_data!O29), IF(wat_table_data!O29=-999,"NA",wat_table_data!O29), "-")</f>
        <v>-</v>
      </c>
      <c r="P32" s="37" t="str">
        <f>IF(ISNUMBER(wat_table_data!P29), IF(wat_table_data!P29=-999,"NA",IF(wat_table_data!P29&gt;99, "&gt;99", IF(wat_table_data!P29&lt;1, "&lt;1",wat_table_data!P29 ))), "-")</f>
        <v>-</v>
      </c>
      <c r="Q32" s="38" t="str">
        <f>IF(ISNUMBER(wat_table_data!Q29), IF(wat_table_data!Q29=-999,"NA",IF(wat_table_data!Q29&gt;99, "&gt;99", IF(wat_table_data!Q29&lt;1, "&lt;1",wat_table_data!Q29 ))), "-")</f>
        <v>-</v>
      </c>
      <c r="R32" s="38" t="str">
        <f>IF(ISNUMBER(wat_table_data!R29), IF(wat_table_data!R29=-999,"NA",IF(wat_table_data!R29&gt;99, "&gt;99", IF(wat_table_data!R29&lt;1, "&lt;1",wat_table_data!R29 ))), "-")</f>
        <v>-</v>
      </c>
      <c r="S32" s="38" t="str">
        <f>IF(ISNUMBER(wat_table_data!S29), IF(wat_table_data!S29=-999,"NA",IF(wat_table_data!S29&gt;99, "&gt;99", IF(wat_table_data!S29&lt;1, "&lt;1",wat_table_data!S29 ))), "-")</f>
        <v>-</v>
      </c>
      <c r="T32" s="24" t="str">
        <f>IF(ISNUMBER(wat_table_data!T29), IF(wat_table_data!T29=-999,"NA",wat_table_data!T29), "-")</f>
        <v>-</v>
      </c>
      <c r="U32" s="24"/>
      <c r="V32" s="24"/>
      <c r="W32" s="24"/>
      <c r="X32" s="39" t="str">
        <f>IF(ISNUMBER(wat_table_data!W29), IF(wat_table_data!W29=-999,"NA",IF(wat_table_data!W29&gt;99, "&gt;99", IF(wat_table_data!W29&lt;1, "&lt;1",wat_table_data!W29 ))), "-")</f>
        <v>-</v>
      </c>
      <c r="Y32" s="40" t="str">
        <f>IF(ISNUMBER(wat_table_data!X29), IF(wat_table_data!X29=-999,"NA",IF(wat_table_data!X29&gt;99, "&gt;99", IF(wat_table_data!X29&lt;1, "&lt;1",wat_table_data!X29 ))), "-")</f>
        <v>-</v>
      </c>
      <c r="Z32" s="40" t="str">
        <f>IF(ISNUMBER(wat_table_data!Y29), IF(wat_table_data!Y29=-999,"NA",IF(wat_table_data!Y29&gt;99, "&gt;99", IF(wat_table_data!Y29&lt;1, "&lt;1",wat_table_data!Y29 ))), "-")</f>
        <v>-</v>
      </c>
      <c r="AA32" s="40" t="str">
        <f>IF(ISNUMBER(wat_table_data!Z29), IF(wat_table_data!Z29=-999,"NA",IF(wat_table_data!Z29&gt;99, "&gt;99", IF(wat_table_data!Z29&lt;1, "&lt;1",wat_table_data!Z29 ))), "-")</f>
        <v>-</v>
      </c>
      <c r="AB32" s="38" t="str">
        <f>IF(ISNUMBER(wat_table_data!AA29), IF(wat_table_data!AA29=-999,"NA",IF(wat_table_data!AA29&gt;99, "&gt;99", IF(wat_table_data!AA29&lt;1, "&lt;1",wat_table_data!AA29 ))), "-")</f>
        <v>-</v>
      </c>
      <c r="AC32" s="38" t="str">
        <f>IF(ISNUMBER(wat_table_data!AB29), IF(wat_table_data!AB29=-999,"NA",IF(wat_table_data!AB29&gt;99, "&gt;99", IF(wat_table_data!AB29&lt;1, "&lt;1",wat_table_data!AB29 ))), "-")</f>
        <v>-</v>
      </c>
      <c r="AD32" s="39" t="str">
        <f>IF(ISNUMBER(wat_table_data!AC29), IF(wat_table_data!AC29=-999,"NA",IF(wat_table_data!AC29&gt;99, "&gt;99", IF(wat_table_data!AC29&lt;1, "&lt;1",wat_table_data!AC29 ))), "-")</f>
        <v>-</v>
      </c>
      <c r="AE32" s="40" t="str">
        <f>IF(ISNUMBER(wat_table_data!AD29), IF(wat_table_data!AD29=-999,"NA",IF(wat_table_data!AD29&gt;99, "&gt;99", IF(wat_table_data!AD29&lt;1, "&lt;1",wat_table_data!AD29 ))), "-")</f>
        <v>-</v>
      </c>
      <c r="AF32" s="40" t="str">
        <f>IF(ISNUMBER(wat_table_data!AE29), IF(wat_table_data!AE29=-999,"NA",IF(wat_table_data!AE29&gt;99, "&gt;99", IF(wat_table_data!AE29&lt;1, "&lt;1",wat_table_data!AE29 ))), "-")</f>
        <v>-</v>
      </c>
      <c r="AG32" s="40" t="str">
        <f>IF(ISNUMBER(wat_table_data!AF29), IF(wat_table_data!AF29=-999,"NA",IF(wat_table_data!AF29&gt;99, "&gt;99", IF(wat_table_data!AF29&lt;1, "&lt;1",wat_table_data!AF29 ))), "-")</f>
        <v>-</v>
      </c>
      <c r="AH32" s="38" t="str">
        <f>IF(ISNUMBER(wat_table_data!AG29), IF(wat_table_data!AG29=-999,"NA",IF(wat_table_data!AG29&gt;99, "&gt;99", IF(wat_table_data!AG29&lt;1, "&lt;1",wat_table_data!AG29 ))), "-")</f>
        <v>-</v>
      </c>
      <c r="AI32" s="38" t="str">
        <f>IF(ISNUMBER(wat_table_data!AH29), IF(wat_table_data!AH29=-999,"NA",IF(wat_table_data!AH29&gt;99, "&gt;99", IF(wat_table_data!AH29&lt;1, "&lt;1",wat_table_data!AH29 ))), "-")</f>
        <v>-</v>
      </c>
      <c r="AJ32" s="39" t="str">
        <f>IF(ISNUMBER(wat_table_data!AI29), IF(wat_table_data!AI29=-999,"NA",IF(wat_table_data!AI29&gt;99, "&gt;99", IF(wat_table_data!AI29&lt;1, "&lt;1",wat_table_data!AI29 ))), "-")</f>
        <v>-</v>
      </c>
      <c r="AK32" s="40" t="str">
        <f>IF(ISNUMBER(wat_table_data!AJ29), IF(wat_table_data!AJ29=-999,"NA",IF(wat_table_data!AJ29&gt;99, "&gt;99", IF(wat_table_data!AJ29&lt;1, "&lt;1",wat_table_data!AJ29 ))), "-")</f>
        <v>-</v>
      </c>
      <c r="AL32" s="40" t="str">
        <f>IF(ISNUMBER(wat_table_data!AK29), IF(wat_table_data!AK29=-999,"NA",IF(wat_table_data!AK29&gt;99, "&gt;99", IF(wat_table_data!AK29&lt;1, "&lt;1",wat_table_data!AK29 ))), "-")</f>
        <v>-</v>
      </c>
      <c r="AM32" s="40" t="str">
        <f>IF(ISNUMBER(wat_table_data!AL29), IF(wat_table_data!AL29=-999,"NA",IF(wat_table_data!AL29&gt;99, "&gt;99", IF(wat_table_data!AL29&lt;1, "&lt;1",wat_table_data!AL29 ))), "-")</f>
        <v>-</v>
      </c>
      <c r="AN32" s="38" t="str">
        <f>IF(ISNUMBER(wat_table_data!AM29), IF(wat_table_data!AM29=-999,"NA",IF(wat_table_data!AM29&gt;99, "&gt;99", IF(wat_table_data!AM29&lt;1, "&lt;1",wat_table_data!AM29 ))), "-")</f>
        <v>-</v>
      </c>
      <c r="AO32" s="38" t="str">
        <f>IF(ISNUMBER(wat_table_data!AN29), IF(wat_table_data!AN29=-999,"NA",IF(wat_table_data!AN29&gt;99, "&gt;99", IF(wat_table_data!AN29&lt;1, "&lt;1",wat_table_data!AN29 ))), "-")</f>
        <v>-</v>
      </c>
    </row>
    <row r="33" s="2" customFormat="true" ht="13.8" x14ac:dyDescent="0.25">
      <c r="A33" s="34" t="str">
        <f>IF(ISBLANK(wat_table_data!A30), "", wat_table_data!A30)</f>
        <v/>
      </c>
      <c r="B33" s="34" t="str">
        <f>IF(ISBLANK(wat_table_data!B30), "", wat_table_data!B30)</f>
        <v/>
      </c>
      <c r="C33" s="34" t="str">
        <f>IF(ISBLANK(wat_table_data!C30), "", wat_table_data!C30)</f>
        <v/>
      </c>
      <c r="D33" s="35" t="str">
        <f>IF(ISNUMBER(wat_table_data!D30), wat_table_data!D30, "-")</f>
        <v>-</v>
      </c>
      <c r="E33" s="36" t="str">
        <f>IF(ISNUMBER(wat_table_data!E30), wat_table_data!E30, "-")</f>
        <v>-</v>
      </c>
      <c r="F33" s="37" t="str">
        <f>IF(ISNUMBER(wat_table_data!F30), IF(wat_table_data!F30=-999,"NA",IF(wat_table_data!F30&gt;99, "&gt;99", IF(wat_table_data!F30&lt;1, "&lt;1",wat_table_data!F30 ))), "-")</f>
        <v>-</v>
      </c>
      <c r="G33" s="38" t="str">
        <f>IF(ISNUMBER(wat_table_data!G30), IF(wat_table_data!G30=-999,"NA",IF(wat_table_data!G30&gt;99, "&gt;99", IF(wat_table_data!G30&lt;1, "&lt;1",wat_table_data!G30 ))), "-")</f>
        <v>-</v>
      </c>
      <c r="H33" s="38" t="str">
        <f>IF(ISNUMBER(wat_table_data!H30), IF(wat_table_data!H30=-999,"NA",IF(wat_table_data!H30&gt;99, "&gt;99", IF(wat_table_data!H30&lt;1, "&lt;1",wat_table_data!H30 ))), "-")</f>
        <v>-</v>
      </c>
      <c r="I33" s="38" t="str">
        <f>IF(ISNUMBER(wat_table_data!I30), IF(wat_table_data!I30=-999,"NA",IF(wat_table_data!I30&gt;99, "&gt;99", IF(wat_table_data!I30&lt;1, "&lt;1",wat_table_data!I30 ))), "-")</f>
        <v>-</v>
      </c>
      <c r="J33" s="24" t="str">
        <f>IF(ISNUMBER(wat_table_data!J30), IF(wat_table_data!J30=-999,"NA",wat_table_data!J30), "-")</f>
        <v>-</v>
      </c>
      <c r="K33" s="37" t="str">
        <f>IF(ISNUMBER(wat_table_data!K30), IF(wat_table_data!K30=-999,"NA",IF(wat_table_data!K30&gt;99, "&gt;99", IF(wat_table_data!K30&lt;1, "&lt;1",wat_table_data!K30 ))), "-")</f>
        <v>-</v>
      </c>
      <c r="L33" s="38" t="str">
        <f>IF(ISNUMBER(wat_table_data!L30), IF(wat_table_data!L30=-999,"NA",IF(wat_table_data!L30&gt;99, "&gt;99", IF(wat_table_data!L30&lt;1, "&lt;1",wat_table_data!L30 ))), "-")</f>
        <v>-</v>
      </c>
      <c r="M33" s="38" t="str">
        <f>IF(ISNUMBER(wat_table_data!M30), IF(wat_table_data!M30=-999,"NA",IF(wat_table_data!M30&gt;99, "&gt;99", IF(wat_table_data!M30&lt;1, "&lt;1",wat_table_data!M30 ))), "-")</f>
        <v>-</v>
      </c>
      <c r="N33" s="38" t="str">
        <f>IF(ISNUMBER(wat_table_data!N30), IF(wat_table_data!N30=-999,"NA",IF(wat_table_data!N30&gt;99, "&gt;99", IF(wat_table_data!N30&lt;1, "&lt;1",wat_table_data!N30 ))), "-")</f>
        <v>-</v>
      </c>
      <c r="O33" s="24" t="str">
        <f>IF(ISNUMBER(wat_table_data!O30), IF(wat_table_data!O30=-999,"NA",wat_table_data!O30), "-")</f>
        <v>-</v>
      </c>
      <c r="P33" s="37" t="str">
        <f>IF(ISNUMBER(wat_table_data!P30), IF(wat_table_data!P30=-999,"NA",IF(wat_table_data!P30&gt;99, "&gt;99", IF(wat_table_data!P30&lt;1, "&lt;1",wat_table_data!P30 ))), "-")</f>
        <v>-</v>
      </c>
      <c r="Q33" s="38" t="str">
        <f>IF(ISNUMBER(wat_table_data!Q30), IF(wat_table_data!Q30=-999,"NA",IF(wat_table_data!Q30&gt;99, "&gt;99", IF(wat_table_data!Q30&lt;1, "&lt;1",wat_table_data!Q30 ))), "-")</f>
        <v>-</v>
      </c>
      <c r="R33" s="38" t="str">
        <f>IF(ISNUMBER(wat_table_data!R30), IF(wat_table_data!R30=-999,"NA",IF(wat_table_data!R30&gt;99, "&gt;99", IF(wat_table_data!R30&lt;1, "&lt;1",wat_table_data!R30 ))), "-")</f>
        <v>-</v>
      </c>
      <c r="S33" s="38" t="str">
        <f>IF(ISNUMBER(wat_table_data!S30), IF(wat_table_data!S30=-999,"NA",IF(wat_table_data!S30&gt;99, "&gt;99", IF(wat_table_data!S30&lt;1, "&lt;1",wat_table_data!S30 ))), "-")</f>
        <v>-</v>
      </c>
      <c r="T33" s="24" t="str">
        <f>IF(ISNUMBER(wat_table_data!T30), IF(wat_table_data!T30=-999,"NA",wat_table_data!T30), "-")</f>
        <v>-</v>
      </c>
      <c r="U33" s="24"/>
      <c r="V33" s="24"/>
      <c r="W33" s="24"/>
      <c r="X33" s="39" t="str">
        <f>IF(ISNUMBER(wat_table_data!W30), IF(wat_table_data!W30=-999,"NA",IF(wat_table_data!W30&gt;99, "&gt;99", IF(wat_table_data!W30&lt;1, "&lt;1",wat_table_data!W30 ))), "-")</f>
        <v>-</v>
      </c>
      <c r="Y33" s="40" t="str">
        <f>IF(ISNUMBER(wat_table_data!X30), IF(wat_table_data!X30=-999,"NA",IF(wat_table_data!X30&gt;99, "&gt;99", IF(wat_table_data!X30&lt;1, "&lt;1",wat_table_data!X30 ))), "-")</f>
        <v>-</v>
      </c>
      <c r="Z33" s="40" t="str">
        <f>IF(ISNUMBER(wat_table_data!Y30), IF(wat_table_data!Y30=-999,"NA",IF(wat_table_data!Y30&gt;99, "&gt;99", IF(wat_table_data!Y30&lt;1, "&lt;1",wat_table_data!Y30 ))), "-")</f>
        <v>-</v>
      </c>
      <c r="AA33" s="40" t="str">
        <f>IF(ISNUMBER(wat_table_data!Z30), IF(wat_table_data!Z30=-999,"NA",IF(wat_table_data!Z30&gt;99, "&gt;99", IF(wat_table_data!Z30&lt;1, "&lt;1",wat_table_data!Z30 ))), "-")</f>
        <v>-</v>
      </c>
      <c r="AB33" s="38" t="str">
        <f>IF(ISNUMBER(wat_table_data!AA30), IF(wat_table_data!AA30=-999,"NA",IF(wat_table_data!AA30&gt;99, "&gt;99", IF(wat_table_data!AA30&lt;1, "&lt;1",wat_table_data!AA30 ))), "-")</f>
        <v>-</v>
      </c>
      <c r="AC33" s="38" t="str">
        <f>IF(ISNUMBER(wat_table_data!AB30), IF(wat_table_data!AB30=-999,"NA",IF(wat_table_data!AB30&gt;99, "&gt;99", IF(wat_table_data!AB30&lt;1, "&lt;1",wat_table_data!AB30 ))), "-")</f>
        <v>-</v>
      </c>
      <c r="AD33" s="39" t="str">
        <f>IF(ISNUMBER(wat_table_data!AC30), IF(wat_table_data!AC30=-999,"NA",IF(wat_table_data!AC30&gt;99, "&gt;99", IF(wat_table_data!AC30&lt;1, "&lt;1",wat_table_data!AC30 ))), "-")</f>
        <v>-</v>
      </c>
      <c r="AE33" s="40" t="str">
        <f>IF(ISNUMBER(wat_table_data!AD30), IF(wat_table_data!AD30=-999,"NA",IF(wat_table_data!AD30&gt;99, "&gt;99", IF(wat_table_data!AD30&lt;1, "&lt;1",wat_table_data!AD30 ))), "-")</f>
        <v>-</v>
      </c>
      <c r="AF33" s="40" t="str">
        <f>IF(ISNUMBER(wat_table_data!AE30), IF(wat_table_data!AE30=-999,"NA",IF(wat_table_data!AE30&gt;99, "&gt;99", IF(wat_table_data!AE30&lt;1, "&lt;1",wat_table_data!AE30 ))), "-")</f>
        <v>-</v>
      </c>
      <c r="AG33" s="40" t="str">
        <f>IF(ISNUMBER(wat_table_data!AF30), IF(wat_table_data!AF30=-999,"NA",IF(wat_table_data!AF30&gt;99, "&gt;99", IF(wat_table_data!AF30&lt;1, "&lt;1",wat_table_data!AF30 ))), "-")</f>
        <v>-</v>
      </c>
      <c r="AH33" s="38" t="str">
        <f>IF(ISNUMBER(wat_table_data!AG30), IF(wat_table_data!AG30=-999,"NA",IF(wat_table_data!AG30&gt;99, "&gt;99", IF(wat_table_data!AG30&lt;1, "&lt;1",wat_table_data!AG30 ))), "-")</f>
        <v>-</v>
      </c>
      <c r="AI33" s="38" t="str">
        <f>IF(ISNUMBER(wat_table_data!AH30), IF(wat_table_data!AH30=-999,"NA",IF(wat_table_data!AH30&gt;99, "&gt;99", IF(wat_table_data!AH30&lt;1, "&lt;1",wat_table_data!AH30 ))), "-")</f>
        <v>-</v>
      </c>
      <c r="AJ33" s="39" t="str">
        <f>IF(ISNUMBER(wat_table_data!AI30), IF(wat_table_data!AI30=-999,"NA",IF(wat_table_data!AI30&gt;99, "&gt;99", IF(wat_table_data!AI30&lt;1, "&lt;1",wat_table_data!AI30 ))), "-")</f>
        <v>-</v>
      </c>
      <c r="AK33" s="40" t="str">
        <f>IF(ISNUMBER(wat_table_data!AJ30), IF(wat_table_data!AJ30=-999,"NA",IF(wat_table_data!AJ30&gt;99, "&gt;99", IF(wat_table_data!AJ30&lt;1, "&lt;1",wat_table_data!AJ30 ))), "-")</f>
        <v>-</v>
      </c>
      <c r="AL33" s="40" t="str">
        <f>IF(ISNUMBER(wat_table_data!AK30), IF(wat_table_data!AK30=-999,"NA",IF(wat_table_data!AK30&gt;99, "&gt;99", IF(wat_table_data!AK30&lt;1, "&lt;1",wat_table_data!AK30 ))), "-")</f>
        <v>-</v>
      </c>
      <c r="AM33" s="40" t="str">
        <f>IF(ISNUMBER(wat_table_data!AL30), IF(wat_table_data!AL30=-999,"NA",IF(wat_table_data!AL30&gt;99, "&gt;99", IF(wat_table_data!AL30&lt;1, "&lt;1",wat_table_data!AL30 ))), "-")</f>
        <v>-</v>
      </c>
      <c r="AN33" s="38" t="str">
        <f>IF(ISNUMBER(wat_table_data!AM30), IF(wat_table_data!AM30=-999,"NA",IF(wat_table_data!AM30&gt;99, "&gt;99", IF(wat_table_data!AM30&lt;1, "&lt;1",wat_table_data!AM30 ))), "-")</f>
        <v>-</v>
      </c>
      <c r="AO33" s="38" t="str">
        <f>IF(ISNUMBER(wat_table_data!AN30), IF(wat_table_data!AN30=-999,"NA",IF(wat_table_data!AN30&gt;99, "&gt;99", IF(wat_table_data!AN30&lt;1, "&lt;1",wat_table_data!AN30 ))), "-")</f>
        <v>-</v>
      </c>
    </row>
    <row r="34" s="2" customFormat="true" ht="13.8" x14ac:dyDescent="0.25">
      <c r="A34" s="34" t="str">
        <f>IF(ISBLANK(wat_table_data!A31), "", wat_table_data!A31)</f>
        <v/>
      </c>
      <c r="B34" s="34" t="str">
        <f>IF(ISBLANK(wat_table_data!B31), "", wat_table_data!B31)</f>
        <v/>
      </c>
      <c r="C34" s="34" t="str">
        <f>IF(ISBLANK(wat_table_data!C31), "", wat_table_data!C31)</f>
        <v/>
      </c>
      <c r="D34" s="35" t="str">
        <f>IF(ISNUMBER(wat_table_data!D31), wat_table_data!D31, "-")</f>
        <v>-</v>
      </c>
      <c r="E34" s="36" t="str">
        <f>IF(ISNUMBER(wat_table_data!E31), wat_table_data!E31, "-")</f>
        <v>-</v>
      </c>
      <c r="F34" s="37" t="str">
        <f>IF(ISNUMBER(wat_table_data!F31), IF(wat_table_data!F31=-999,"NA",IF(wat_table_data!F31&gt;99, "&gt;99", IF(wat_table_data!F31&lt;1, "&lt;1",wat_table_data!F31 ))), "-")</f>
        <v>-</v>
      </c>
      <c r="G34" s="38" t="str">
        <f>IF(ISNUMBER(wat_table_data!G31), IF(wat_table_data!G31=-999,"NA",IF(wat_table_data!G31&gt;99, "&gt;99", IF(wat_table_data!G31&lt;1, "&lt;1",wat_table_data!G31 ))), "-")</f>
        <v>-</v>
      </c>
      <c r="H34" s="38" t="str">
        <f>IF(ISNUMBER(wat_table_data!H31), IF(wat_table_data!H31=-999,"NA",IF(wat_table_data!H31&gt;99, "&gt;99", IF(wat_table_data!H31&lt;1, "&lt;1",wat_table_data!H31 ))), "-")</f>
        <v>-</v>
      </c>
      <c r="I34" s="38" t="str">
        <f>IF(ISNUMBER(wat_table_data!I31), IF(wat_table_data!I31=-999,"NA",IF(wat_table_data!I31&gt;99, "&gt;99", IF(wat_table_data!I31&lt;1, "&lt;1",wat_table_data!I31 ))), "-")</f>
        <v>-</v>
      </c>
      <c r="J34" s="24" t="str">
        <f>IF(ISNUMBER(wat_table_data!J31), IF(wat_table_data!J31=-999,"NA",wat_table_data!J31), "-")</f>
        <v>-</v>
      </c>
      <c r="K34" s="37" t="str">
        <f>IF(ISNUMBER(wat_table_data!K31), IF(wat_table_data!K31=-999,"NA",IF(wat_table_data!K31&gt;99, "&gt;99", IF(wat_table_data!K31&lt;1, "&lt;1",wat_table_data!K31 ))), "-")</f>
        <v>-</v>
      </c>
      <c r="L34" s="38" t="str">
        <f>IF(ISNUMBER(wat_table_data!L31), IF(wat_table_data!L31=-999,"NA",IF(wat_table_data!L31&gt;99, "&gt;99", IF(wat_table_data!L31&lt;1, "&lt;1",wat_table_data!L31 ))), "-")</f>
        <v>-</v>
      </c>
      <c r="M34" s="38" t="str">
        <f>IF(ISNUMBER(wat_table_data!M31), IF(wat_table_data!M31=-999,"NA",IF(wat_table_data!M31&gt;99, "&gt;99", IF(wat_table_data!M31&lt;1, "&lt;1",wat_table_data!M31 ))), "-")</f>
        <v>-</v>
      </c>
      <c r="N34" s="38" t="str">
        <f>IF(ISNUMBER(wat_table_data!N31), IF(wat_table_data!N31=-999,"NA",IF(wat_table_data!N31&gt;99, "&gt;99", IF(wat_table_data!N31&lt;1, "&lt;1",wat_table_data!N31 ))), "-")</f>
        <v>-</v>
      </c>
      <c r="O34" s="24" t="str">
        <f>IF(ISNUMBER(wat_table_data!O31), IF(wat_table_data!O31=-999,"NA",wat_table_data!O31), "-")</f>
        <v>-</v>
      </c>
      <c r="P34" s="37" t="str">
        <f>IF(ISNUMBER(wat_table_data!P31), IF(wat_table_data!P31=-999,"NA",IF(wat_table_data!P31&gt;99, "&gt;99", IF(wat_table_data!P31&lt;1, "&lt;1",wat_table_data!P31 ))), "-")</f>
        <v>-</v>
      </c>
      <c r="Q34" s="38" t="str">
        <f>IF(ISNUMBER(wat_table_data!Q31), IF(wat_table_data!Q31=-999,"NA",IF(wat_table_data!Q31&gt;99, "&gt;99", IF(wat_table_data!Q31&lt;1, "&lt;1",wat_table_data!Q31 ))), "-")</f>
        <v>-</v>
      </c>
      <c r="R34" s="38" t="str">
        <f>IF(ISNUMBER(wat_table_data!R31), IF(wat_table_data!R31=-999,"NA",IF(wat_table_data!R31&gt;99, "&gt;99", IF(wat_table_data!R31&lt;1, "&lt;1",wat_table_data!R31 ))), "-")</f>
        <v>-</v>
      </c>
      <c r="S34" s="38" t="str">
        <f>IF(ISNUMBER(wat_table_data!S31), IF(wat_table_data!S31=-999,"NA",IF(wat_table_data!S31&gt;99, "&gt;99", IF(wat_table_data!S31&lt;1, "&lt;1",wat_table_data!S31 ))), "-")</f>
        <v>-</v>
      </c>
      <c r="T34" s="24" t="str">
        <f>IF(ISNUMBER(wat_table_data!T31), IF(wat_table_data!T31=-999,"NA",wat_table_data!T31), "-")</f>
        <v>-</v>
      </c>
      <c r="U34" s="24"/>
      <c r="V34" s="24"/>
      <c r="W34" s="24"/>
      <c r="X34" s="39" t="str">
        <f>IF(ISNUMBER(wat_table_data!W31), IF(wat_table_data!W31=-999,"NA",IF(wat_table_data!W31&gt;99, "&gt;99", IF(wat_table_data!W31&lt;1, "&lt;1",wat_table_data!W31 ))), "-")</f>
        <v>-</v>
      </c>
      <c r="Y34" s="40" t="str">
        <f>IF(ISNUMBER(wat_table_data!X31), IF(wat_table_data!X31=-999,"NA",IF(wat_table_data!X31&gt;99, "&gt;99", IF(wat_table_data!X31&lt;1, "&lt;1",wat_table_data!X31 ))), "-")</f>
        <v>-</v>
      </c>
      <c r="Z34" s="40" t="str">
        <f>IF(ISNUMBER(wat_table_data!Y31), IF(wat_table_data!Y31=-999,"NA",IF(wat_table_data!Y31&gt;99, "&gt;99", IF(wat_table_data!Y31&lt;1, "&lt;1",wat_table_data!Y31 ))), "-")</f>
        <v>-</v>
      </c>
      <c r="AA34" s="40" t="str">
        <f>IF(ISNUMBER(wat_table_data!Z31), IF(wat_table_data!Z31=-999,"NA",IF(wat_table_data!Z31&gt;99, "&gt;99", IF(wat_table_data!Z31&lt;1, "&lt;1",wat_table_data!Z31 ))), "-")</f>
        <v>-</v>
      </c>
      <c r="AB34" s="38" t="str">
        <f>IF(ISNUMBER(wat_table_data!AA31), IF(wat_table_data!AA31=-999,"NA",IF(wat_table_data!AA31&gt;99, "&gt;99", IF(wat_table_data!AA31&lt;1, "&lt;1",wat_table_data!AA31 ))), "-")</f>
        <v>-</v>
      </c>
      <c r="AC34" s="38" t="str">
        <f>IF(ISNUMBER(wat_table_data!AB31), IF(wat_table_data!AB31=-999,"NA",IF(wat_table_data!AB31&gt;99, "&gt;99", IF(wat_table_data!AB31&lt;1, "&lt;1",wat_table_data!AB31 ))), "-")</f>
        <v>-</v>
      </c>
      <c r="AD34" s="39" t="str">
        <f>IF(ISNUMBER(wat_table_data!AC31), IF(wat_table_data!AC31=-999,"NA",IF(wat_table_data!AC31&gt;99, "&gt;99", IF(wat_table_data!AC31&lt;1, "&lt;1",wat_table_data!AC31 ))), "-")</f>
        <v>-</v>
      </c>
      <c r="AE34" s="40" t="str">
        <f>IF(ISNUMBER(wat_table_data!AD31), IF(wat_table_data!AD31=-999,"NA",IF(wat_table_data!AD31&gt;99, "&gt;99", IF(wat_table_data!AD31&lt;1, "&lt;1",wat_table_data!AD31 ))), "-")</f>
        <v>-</v>
      </c>
      <c r="AF34" s="40" t="str">
        <f>IF(ISNUMBER(wat_table_data!AE31), IF(wat_table_data!AE31=-999,"NA",IF(wat_table_data!AE31&gt;99, "&gt;99", IF(wat_table_data!AE31&lt;1, "&lt;1",wat_table_data!AE31 ))), "-")</f>
        <v>-</v>
      </c>
      <c r="AG34" s="40" t="str">
        <f>IF(ISNUMBER(wat_table_data!AF31), IF(wat_table_data!AF31=-999,"NA",IF(wat_table_data!AF31&gt;99, "&gt;99", IF(wat_table_data!AF31&lt;1, "&lt;1",wat_table_data!AF31 ))), "-")</f>
        <v>-</v>
      </c>
      <c r="AH34" s="38" t="str">
        <f>IF(ISNUMBER(wat_table_data!AG31), IF(wat_table_data!AG31=-999,"NA",IF(wat_table_data!AG31&gt;99, "&gt;99", IF(wat_table_data!AG31&lt;1, "&lt;1",wat_table_data!AG31 ))), "-")</f>
        <v>-</v>
      </c>
      <c r="AI34" s="38" t="str">
        <f>IF(ISNUMBER(wat_table_data!AH31), IF(wat_table_data!AH31=-999,"NA",IF(wat_table_data!AH31&gt;99, "&gt;99", IF(wat_table_data!AH31&lt;1, "&lt;1",wat_table_data!AH31 ))), "-")</f>
        <v>-</v>
      </c>
      <c r="AJ34" s="39" t="str">
        <f>IF(ISNUMBER(wat_table_data!AI31), IF(wat_table_data!AI31=-999,"NA",IF(wat_table_data!AI31&gt;99, "&gt;99", IF(wat_table_data!AI31&lt;1, "&lt;1",wat_table_data!AI31 ))), "-")</f>
        <v>-</v>
      </c>
      <c r="AK34" s="40" t="str">
        <f>IF(ISNUMBER(wat_table_data!AJ31), IF(wat_table_data!AJ31=-999,"NA",IF(wat_table_data!AJ31&gt;99, "&gt;99", IF(wat_table_data!AJ31&lt;1, "&lt;1",wat_table_data!AJ31 ))), "-")</f>
        <v>-</v>
      </c>
      <c r="AL34" s="40" t="str">
        <f>IF(ISNUMBER(wat_table_data!AK31), IF(wat_table_data!AK31=-999,"NA",IF(wat_table_data!AK31&gt;99, "&gt;99", IF(wat_table_data!AK31&lt;1, "&lt;1",wat_table_data!AK31 ))), "-")</f>
        <v>-</v>
      </c>
      <c r="AM34" s="40" t="str">
        <f>IF(ISNUMBER(wat_table_data!AL31), IF(wat_table_data!AL31=-999,"NA",IF(wat_table_data!AL31&gt;99, "&gt;99", IF(wat_table_data!AL31&lt;1, "&lt;1",wat_table_data!AL31 ))), "-")</f>
        <v>-</v>
      </c>
      <c r="AN34" s="38" t="str">
        <f>IF(ISNUMBER(wat_table_data!AM31), IF(wat_table_data!AM31=-999,"NA",IF(wat_table_data!AM31&gt;99, "&gt;99", IF(wat_table_data!AM31&lt;1, "&lt;1",wat_table_data!AM31 ))), "-")</f>
        <v>-</v>
      </c>
      <c r="AO34" s="38" t="str">
        <f>IF(ISNUMBER(wat_table_data!AN31), IF(wat_table_data!AN31=-999,"NA",IF(wat_table_data!AN31&gt;99, "&gt;99", IF(wat_table_data!AN31&lt;1, "&lt;1",wat_table_data!AN31 ))), "-")</f>
        <v>-</v>
      </c>
    </row>
    <row r="35" s="2" customFormat="true" ht="13.8" x14ac:dyDescent="0.25">
      <c r="A35" s="34" t="str">
        <f>IF(ISBLANK(wat_table_data!A32), "", wat_table_data!A32)</f>
        <v/>
      </c>
      <c r="B35" s="34" t="str">
        <f>IF(ISBLANK(wat_table_data!B32), "", wat_table_data!B32)</f>
        <v/>
      </c>
      <c r="C35" s="34" t="str">
        <f>IF(ISBLANK(wat_table_data!C32), "", wat_table_data!C32)</f>
        <v/>
      </c>
      <c r="D35" s="35" t="str">
        <f>IF(ISNUMBER(wat_table_data!D32), wat_table_data!D32, "-")</f>
        <v>-</v>
      </c>
      <c r="E35" s="36" t="str">
        <f>IF(ISNUMBER(wat_table_data!E32), wat_table_data!E32, "-")</f>
        <v>-</v>
      </c>
      <c r="F35" s="37" t="str">
        <f>IF(ISNUMBER(wat_table_data!F32), IF(wat_table_data!F32=-999,"NA",IF(wat_table_data!F32&gt;99, "&gt;99", IF(wat_table_data!F32&lt;1, "&lt;1",wat_table_data!F32 ))), "-")</f>
        <v>-</v>
      </c>
      <c r="G35" s="38" t="str">
        <f>IF(ISNUMBER(wat_table_data!G32), IF(wat_table_data!G32=-999,"NA",IF(wat_table_data!G32&gt;99, "&gt;99", IF(wat_table_data!G32&lt;1, "&lt;1",wat_table_data!G32 ))), "-")</f>
        <v>-</v>
      </c>
      <c r="H35" s="38" t="str">
        <f>IF(ISNUMBER(wat_table_data!H32), IF(wat_table_data!H32=-999,"NA",IF(wat_table_data!H32&gt;99, "&gt;99", IF(wat_table_data!H32&lt;1, "&lt;1",wat_table_data!H32 ))), "-")</f>
        <v>-</v>
      </c>
      <c r="I35" s="38" t="str">
        <f>IF(ISNUMBER(wat_table_data!I32), IF(wat_table_data!I32=-999,"NA",IF(wat_table_data!I32&gt;99, "&gt;99", IF(wat_table_data!I32&lt;1, "&lt;1",wat_table_data!I32 ))), "-")</f>
        <v>-</v>
      </c>
      <c r="J35" s="24" t="str">
        <f>IF(ISNUMBER(wat_table_data!J32), IF(wat_table_data!J32=-999,"NA",wat_table_data!J32), "-")</f>
        <v>-</v>
      </c>
      <c r="K35" s="37" t="str">
        <f>IF(ISNUMBER(wat_table_data!K32), IF(wat_table_data!K32=-999,"NA",IF(wat_table_data!K32&gt;99, "&gt;99", IF(wat_table_data!K32&lt;1, "&lt;1",wat_table_data!K32 ))), "-")</f>
        <v>-</v>
      </c>
      <c r="L35" s="38" t="str">
        <f>IF(ISNUMBER(wat_table_data!L32), IF(wat_table_data!L32=-999,"NA",IF(wat_table_data!L32&gt;99, "&gt;99", IF(wat_table_data!L32&lt;1, "&lt;1",wat_table_data!L32 ))), "-")</f>
        <v>-</v>
      </c>
      <c r="M35" s="38" t="str">
        <f>IF(ISNUMBER(wat_table_data!M32), IF(wat_table_data!M32=-999,"NA",IF(wat_table_data!M32&gt;99, "&gt;99", IF(wat_table_data!M32&lt;1, "&lt;1",wat_table_data!M32 ))), "-")</f>
        <v>-</v>
      </c>
      <c r="N35" s="38" t="str">
        <f>IF(ISNUMBER(wat_table_data!N32), IF(wat_table_data!N32=-999,"NA",IF(wat_table_data!N32&gt;99, "&gt;99", IF(wat_table_data!N32&lt;1, "&lt;1",wat_table_data!N32 ))), "-")</f>
        <v>-</v>
      </c>
      <c r="O35" s="24" t="str">
        <f>IF(ISNUMBER(wat_table_data!O32), IF(wat_table_data!O32=-999,"NA",wat_table_data!O32), "-")</f>
        <v>-</v>
      </c>
      <c r="P35" s="37" t="str">
        <f>IF(ISNUMBER(wat_table_data!P32), IF(wat_table_data!P32=-999,"NA",IF(wat_table_data!P32&gt;99, "&gt;99", IF(wat_table_data!P32&lt;1, "&lt;1",wat_table_data!P32 ))), "-")</f>
        <v>-</v>
      </c>
      <c r="Q35" s="38" t="str">
        <f>IF(ISNUMBER(wat_table_data!Q32), IF(wat_table_data!Q32=-999,"NA",IF(wat_table_data!Q32&gt;99, "&gt;99", IF(wat_table_data!Q32&lt;1, "&lt;1",wat_table_data!Q32 ))), "-")</f>
        <v>-</v>
      </c>
      <c r="R35" s="38" t="str">
        <f>IF(ISNUMBER(wat_table_data!R32), IF(wat_table_data!R32=-999,"NA",IF(wat_table_data!R32&gt;99, "&gt;99", IF(wat_table_data!R32&lt;1, "&lt;1",wat_table_data!R32 ))), "-")</f>
        <v>-</v>
      </c>
      <c r="S35" s="38" t="str">
        <f>IF(ISNUMBER(wat_table_data!S32), IF(wat_table_data!S32=-999,"NA",IF(wat_table_data!S32&gt;99, "&gt;99", IF(wat_table_data!S32&lt;1, "&lt;1",wat_table_data!S32 ))), "-")</f>
        <v>-</v>
      </c>
      <c r="T35" s="24" t="str">
        <f>IF(ISNUMBER(wat_table_data!T32), IF(wat_table_data!T32=-999,"NA",wat_table_data!T32), "-")</f>
        <v>-</v>
      </c>
      <c r="U35" s="24"/>
      <c r="V35" s="24"/>
      <c r="W35" s="24"/>
      <c r="X35" s="39" t="str">
        <f>IF(ISNUMBER(wat_table_data!W32), IF(wat_table_data!W32=-999,"NA",IF(wat_table_data!W32&gt;99, "&gt;99", IF(wat_table_data!W32&lt;1, "&lt;1",wat_table_data!W32 ))), "-")</f>
        <v>-</v>
      </c>
      <c r="Y35" s="40" t="str">
        <f>IF(ISNUMBER(wat_table_data!X32), IF(wat_table_data!X32=-999,"NA",IF(wat_table_data!X32&gt;99, "&gt;99", IF(wat_table_data!X32&lt;1, "&lt;1",wat_table_data!X32 ))), "-")</f>
        <v>-</v>
      </c>
      <c r="Z35" s="40" t="str">
        <f>IF(ISNUMBER(wat_table_data!Y32), IF(wat_table_data!Y32=-999,"NA",IF(wat_table_data!Y32&gt;99, "&gt;99", IF(wat_table_data!Y32&lt;1, "&lt;1",wat_table_data!Y32 ))), "-")</f>
        <v>-</v>
      </c>
      <c r="AA35" s="40" t="str">
        <f>IF(ISNUMBER(wat_table_data!Z32), IF(wat_table_data!Z32=-999,"NA",IF(wat_table_data!Z32&gt;99, "&gt;99", IF(wat_table_data!Z32&lt;1, "&lt;1",wat_table_data!Z32 ))), "-")</f>
        <v>-</v>
      </c>
      <c r="AB35" s="38" t="str">
        <f>IF(ISNUMBER(wat_table_data!AA32), IF(wat_table_data!AA32=-999,"NA",IF(wat_table_data!AA32&gt;99, "&gt;99", IF(wat_table_data!AA32&lt;1, "&lt;1",wat_table_data!AA32 ))), "-")</f>
        <v>-</v>
      </c>
      <c r="AC35" s="38" t="str">
        <f>IF(ISNUMBER(wat_table_data!AB32), IF(wat_table_data!AB32=-999,"NA",IF(wat_table_data!AB32&gt;99, "&gt;99", IF(wat_table_data!AB32&lt;1, "&lt;1",wat_table_data!AB32 ))), "-")</f>
        <v>-</v>
      </c>
      <c r="AD35" s="39" t="str">
        <f>IF(ISNUMBER(wat_table_data!AC32), IF(wat_table_data!AC32=-999,"NA",IF(wat_table_data!AC32&gt;99, "&gt;99", IF(wat_table_data!AC32&lt;1, "&lt;1",wat_table_data!AC32 ))), "-")</f>
        <v>-</v>
      </c>
      <c r="AE35" s="40" t="str">
        <f>IF(ISNUMBER(wat_table_data!AD32), IF(wat_table_data!AD32=-999,"NA",IF(wat_table_data!AD32&gt;99, "&gt;99", IF(wat_table_data!AD32&lt;1, "&lt;1",wat_table_data!AD32 ))), "-")</f>
        <v>-</v>
      </c>
      <c r="AF35" s="40" t="str">
        <f>IF(ISNUMBER(wat_table_data!AE32), IF(wat_table_data!AE32=-999,"NA",IF(wat_table_data!AE32&gt;99, "&gt;99", IF(wat_table_data!AE32&lt;1, "&lt;1",wat_table_data!AE32 ))), "-")</f>
        <v>-</v>
      </c>
      <c r="AG35" s="40" t="str">
        <f>IF(ISNUMBER(wat_table_data!AF32), IF(wat_table_data!AF32=-999,"NA",IF(wat_table_data!AF32&gt;99, "&gt;99", IF(wat_table_data!AF32&lt;1, "&lt;1",wat_table_data!AF32 ))), "-")</f>
        <v>-</v>
      </c>
      <c r="AH35" s="38" t="str">
        <f>IF(ISNUMBER(wat_table_data!AG32), IF(wat_table_data!AG32=-999,"NA",IF(wat_table_data!AG32&gt;99, "&gt;99", IF(wat_table_data!AG32&lt;1, "&lt;1",wat_table_data!AG32 ))), "-")</f>
        <v>-</v>
      </c>
      <c r="AI35" s="38" t="str">
        <f>IF(ISNUMBER(wat_table_data!AH32), IF(wat_table_data!AH32=-999,"NA",IF(wat_table_data!AH32&gt;99, "&gt;99", IF(wat_table_data!AH32&lt;1, "&lt;1",wat_table_data!AH32 ))), "-")</f>
        <v>-</v>
      </c>
      <c r="AJ35" s="39" t="str">
        <f>IF(ISNUMBER(wat_table_data!AI32), IF(wat_table_data!AI32=-999,"NA",IF(wat_table_data!AI32&gt;99, "&gt;99", IF(wat_table_data!AI32&lt;1, "&lt;1",wat_table_data!AI32 ))), "-")</f>
        <v>-</v>
      </c>
      <c r="AK35" s="40" t="str">
        <f>IF(ISNUMBER(wat_table_data!AJ32), IF(wat_table_data!AJ32=-999,"NA",IF(wat_table_data!AJ32&gt;99, "&gt;99", IF(wat_table_data!AJ32&lt;1, "&lt;1",wat_table_data!AJ32 ))), "-")</f>
        <v>-</v>
      </c>
      <c r="AL35" s="40" t="str">
        <f>IF(ISNUMBER(wat_table_data!AK32), IF(wat_table_data!AK32=-999,"NA",IF(wat_table_data!AK32&gt;99, "&gt;99", IF(wat_table_data!AK32&lt;1, "&lt;1",wat_table_data!AK32 ))), "-")</f>
        <v>-</v>
      </c>
      <c r="AM35" s="40" t="str">
        <f>IF(ISNUMBER(wat_table_data!AL32), IF(wat_table_data!AL32=-999,"NA",IF(wat_table_data!AL32&gt;99, "&gt;99", IF(wat_table_data!AL32&lt;1, "&lt;1",wat_table_data!AL32 ))), "-")</f>
        <v>-</v>
      </c>
      <c r="AN35" s="38" t="str">
        <f>IF(ISNUMBER(wat_table_data!AM32), IF(wat_table_data!AM32=-999,"NA",IF(wat_table_data!AM32&gt;99, "&gt;99", IF(wat_table_data!AM32&lt;1, "&lt;1",wat_table_data!AM32 ))), "-")</f>
        <v>-</v>
      </c>
      <c r="AO35" s="38" t="str">
        <f>IF(ISNUMBER(wat_table_data!AN32), IF(wat_table_data!AN32=-999,"NA",IF(wat_table_data!AN32&gt;99, "&gt;99", IF(wat_table_data!AN32&lt;1, "&lt;1",wat_table_data!AN32 ))), "-")</f>
        <v>-</v>
      </c>
    </row>
    <row r="36" s="2" customFormat="true" ht="13.8" x14ac:dyDescent="0.25">
      <c r="A36" s="34" t="str">
        <f>IF(ISBLANK(wat_table_data!A33), "", wat_table_data!A33)</f>
        <v/>
      </c>
      <c r="B36" s="34" t="str">
        <f>IF(ISBLANK(wat_table_data!B33), "", wat_table_data!B33)</f>
        <v/>
      </c>
      <c r="C36" s="34" t="str">
        <f>IF(ISBLANK(wat_table_data!C33), "", wat_table_data!C33)</f>
        <v/>
      </c>
      <c r="D36" s="35" t="str">
        <f>IF(ISNUMBER(wat_table_data!D33), wat_table_data!D33, "-")</f>
        <v>-</v>
      </c>
      <c r="E36" s="36" t="str">
        <f>IF(ISNUMBER(wat_table_data!E33), wat_table_data!E33, "-")</f>
        <v>-</v>
      </c>
      <c r="F36" s="37" t="str">
        <f>IF(ISNUMBER(wat_table_data!F33), IF(wat_table_data!F33=-999,"NA",IF(wat_table_data!F33&gt;99, "&gt;99", IF(wat_table_data!F33&lt;1, "&lt;1",wat_table_data!F33 ))), "-")</f>
        <v>-</v>
      </c>
      <c r="G36" s="38" t="str">
        <f>IF(ISNUMBER(wat_table_data!G33), IF(wat_table_data!G33=-999,"NA",IF(wat_table_data!G33&gt;99, "&gt;99", IF(wat_table_data!G33&lt;1, "&lt;1",wat_table_data!G33 ))), "-")</f>
        <v>-</v>
      </c>
      <c r="H36" s="38" t="str">
        <f>IF(ISNUMBER(wat_table_data!H33), IF(wat_table_data!H33=-999,"NA",IF(wat_table_data!H33&gt;99, "&gt;99", IF(wat_table_data!H33&lt;1, "&lt;1",wat_table_data!H33 ))), "-")</f>
        <v>-</v>
      </c>
      <c r="I36" s="38" t="str">
        <f>IF(ISNUMBER(wat_table_data!I33), IF(wat_table_data!I33=-999,"NA",IF(wat_table_data!I33&gt;99, "&gt;99", IF(wat_table_data!I33&lt;1, "&lt;1",wat_table_data!I33 ))), "-")</f>
        <v>-</v>
      </c>
      <c r="J36" s="24" t="str">
        <f>IF(ISNUMBER(wat_table_data!J33), IF(wat_table_data!J33=-999,"NA",wat_table_data!J33), "-")</f>
        <v>-</v>
      </c>
      <c r="K36" s="37" t="str">
        <f>IF(ISNUMBER(wat_table_data!K33), IF(wat_table_data!K33=-999,"NA",IF(wat_table_data!K33&gt;99, "&gt;99", IF(wat_table_data!K33&lt;1, "&lt;1",wat_table_data!K33 ))), "-")</f>
        <v>-</v>
      </c>
      <c r="L36" s="38" t="str">
        <f>IF(ISNUMBER(wat_table_data!L33), IF(wat_table_data!L33=-999,"NA",IF(wat_table_data!L33&gt;99, "&gt;99", IF(wat_table_data!L33&lt;1, "&lt;1",wat_table_data!L33 ))), "-")</f>
        <v>-</v>
      </c>
      <c r="M36" s="38" t="str">
        <f>IF(ISNUMBER(wat_table_data!M33), IF(wat_table_data!M33=-999,"NA",IF(wat_table_data!M33&gt;99, "&gt;99", IF(wat_table_data!M33&lt;1, "&lt;1",wat_table_data!M33 ))), "-")</f>
        <v>-</v>
      </c>
      <c r="N36" s="38" t="str">
        <f>IF(ISNUMBER(wat_table_data!N33), IF(wat_table_data!N33=-999,"NA",IF(wat_table_data!N33&gt;99, "&gt;99", IF(wat_table_data!N33&lt;1, "&lt;1",wat_table_data!N33 ))), "-")</f>
        <v>-</v>
      </c>
      <c r="O36" s="24" t="str">
        <f>IF(ISNUMBER(wat_table_data!O33), IF(wat_table_data!O33=-999,"NA",wat_table_data!O33), "-")</f>
        <v>-</v>
      </c>
      <c r="P36" s="37" t="str">
        <f>IF(ISNUMBER(wat_table_data!P33), IF(wat_table_data!P33=-999,"NA",IF(wat_table_data!P33&gt;99, "&gt;99", IF(wat_table_data!P33&lt;1, "&lt;1",wat_table_data!P33 ))), "-")</f>
        <v>-</v>
      </c>
      <c r="Q36" s="38" t="str">
        <f>IF(ISNUMBER(wat_table_data!Q33), IF(wat_table_data!Q33=-999,"NA",IF(wat_table_data!Q33&gt;99, "&gt;99", IF(wat_table_data!Q33&lt;1, "&lt;1",wat_table_data!Q33 ))), "-")</f>
        <v>-</v>
      </c>
      <c r="R36" s="38" t="str">
        <f>IF(ISNUMBER(wat_table_data!R33), IF(wat_table_data!R33=-999,"NA",IF(wat_table_data!R33&gt;99, "&gt;99", IF(wat_table_data!R33&lt;1, "&lt;1",wat_table_data!R33 ))), "-")</f>
        <v>-</v>
      </c>
      <c r="S36" s="38" t="str">
        <f>IF(ISNUMBER(wat_table_data!S33), IF(wat_table_data!S33=-999,"NA",IF(wat_table_data!S33&gt;99, "&gt;99", IF(wat_table_data!S33&lt;1, "&lt;1",wat_table_data!S33 ))), "-")</f>
        <v>-</v>
      </c>
      <c r="T36" s="24" t="str">
        <f>IF(ISNUMBER(wat_table_data!T33), IF(wat_table_data!T33=-999,"NA",wat_table_data!T33), "-")</f>
        <v>-</v>
      </c>
      <c r="U36" s="24"/>
      <c r="V36" s="24"/>
      <c r="W36" s="24"/>
      <c r="X36" s="39" t="str">
        <f>IF(ISNUMBER(wat_table_data!W33), IF(wat_table_data!W33=-999,"NA",IF(wat_table_data!W33&gt;99, "&gt;99", IF(wat_table_data!W33&lt;1, "&lt;1",wat_table_data!W33 ))), "-")</f>
        <v>-</v>
      </c>
      <c r="Y36" s="40" t="str">
        <f>IF(ISNUMBER(wat_table_data!X33), IF(wat_table_data!X33=-999,"NA",IF(wat_table_data!X33&gt;99, "&gt;99", IF(wat_table_data!X33&lt;1, "&lt;1",wat_table_data!X33 ))), "-")</f>
        <v>-</v>
      </c>
      <c r="Z36" s="40" t="str">
        <f>IF(ISNUMBER(wat_table_data!Y33), IF(wat_table_data!Y33=-999,"NA",IF(wat_table_data!Y33&gt;99, "&gt;99", IF(wat_table_data!Y33&lt;1, "&lt;1",wat_table_data!Y33 ))), "-")</f>
        <v>-</v>
      </c>
      <c r="AA36" s="40" t="str">
        <f>IF(ISNUMBER(wat_table_data!Z33), IF(wat_table_data!Z33=-999,"NA",IF(wat_table_data!Z33&gt;99, "&gt;99", IF(wat_table_data!Z33&lt;1, "&lt;1",wat_table_data!Z33 ))), "-")</f>
        <v>-</v>
      </c>
      <c r="AB36" s="38" t="str">
        <f>IF(ISNUMBER(wat_table_data!AA33), IF(wat_table_data!AA33=-999,"NA",IF(wat_table_data!AA33&gt;99, "&gt;99", IF(wat_table_data!AA33&lt;1, "&lt;1",wat_table_data!AA33 ))), "-")</f>
        <v>-</v>
      </c>
      <c r="AC36" s="38" t="str">
        <f>IF(ISNUMBER(wat_table_data!AB33), IF(wat_table_data!AB33=-999,"NA",IF(wat_table_data!AB33&gt;99, "&gt;99", IF(wat_table_data!AB33&lt;1, "&lt;1",wat_table_data!AB33 ))), "-")</f>
        <v>-</v>
      </c>
      <c r="AD36" s="39" t="str">
        <f>IF(ISNUMBER(wat_table_data!AC33), IF(wat_table_data!AC33=-999,"NA",IF(wat_table_data!AC33&gt;99, "&gt;99", IF(wat_table_data!AC33&lt;1, "&lt;1",wat_table_data!AC33 ))), "-")</f>
        <v>-</v>
      </c>
      <c r="AE36" s="40" t="str">
        <f>IF(ISNUMBER(wat_table_data!AD33), IF(wat_table_data!AD33=-999,"NA",IF(wat_table_data!AD33&gt;99, "&gt;99", IF(wat_table_data!AD33&lt;1, "&lt;1",wat_table_data!AD33 ))), "-")</f>
        <v>-</v>
      </c>
      <c r="AF36" s="40" t="str">
        <f>IF(ISNUMBER(wat_table_data!AE33), IF(wat_table_data!AE33=-999,"NA",IF(wat_table_data!AE33&gt;99, "&gt;99", IF(wat_table_data!AE33&lt;1, "&lt;1",wat_table_data!AE33 ))), "-")</f>
        <v>-</v>
      </c>
      <c r="AG36" s="40" t="str">
        <f>IF(ISNUMBER(wat_table_data!AF33), IF(wat_table_data!AF33=-999,"NA",IF(wat_table_data!AF33&gt;99, "&gt;99", IF(wat_table_data!AF33&lt;1, "&lt;1",wat_table_data!AF33 ))), "-")</f>
        <v>-</v>
      </c>
      <c r="AH36" s="38" t="str">
        <f>IF(ISNUMBER(wat_table_data!AG33), IF(wat_table_data!AG33=-999,"NA",IF(wat_table_data!AG33&gt;99, "&gt;99", IF(wat_table_data!AG33&lt;1, "&lt;1",wat_table_data!AG33 ))), "-")</f>
        <v>-</v>
      </c>
      <c r="AI36" s="38" t="str">
        <f>IF(ISNUMBER(wat_table_data!AH33), IF(wat_table_data!AH33=-999,"NA",IF(wat_table_data!AH33&gt;99, "&gt;99", IF(wat_table_data!AH33&lt;1, "&lt;1",wat_table_data!AH33 ))), "-")</f>
        <v>-</v>
      </c>
      <c r="AJ36" s="39" t="str">
        <f>IF(ISNUMBER(wat_table_data!AI33), IF(wat_table_data!AI33=-999,"NA",IF(wat_table_data!AI33&gt;99, "&gt;99", IF(wat_table_data!AI33&lt;1, "&lt;1",wat_table_data!AI33 ))), "-")</f>
        <v>-</v>
      </c>
      <c r="AK36" s="40" t="str">
        <f>IF(ISNUMBER(wat_table_data!AJ33), IF(wat_table_data!AJ33=-999,"NA",IF(wat_table_data!AJ33&gt;99, "&gt;99", IF(wat_table_data!AJ33&lt;1, "&lt;1",wat_table_data!AJ33 ))), "-")</f>
        <v>-</v>
      </c>
      <c r="AL36" s="40" t="str">
        <f>IF(ISNUMBER(wat_table_data!AK33), IF(wat_table_data!AK33=-999,"NA",IF(wat_table_data!AK33&gt;99, "&gt;99", IF(wat_table_data!AK33&lt;1, "&lt;1",wat_table_data!AK33 ))), "-")</f>
        <v>-</v>
      </c>
      <c r="AM36" s="40" t="str">
        <f>IF(ISNUMBER(wat_table_data!AL33), IF(wat_table_data!AL33=-999,"NA",IF(wat_table_data!AL33&gt;99, "&gt;99", IF(wat_table_data!AL33&lt;1, "&lt;1",wat_table_data!AL33 ))), "-")</f>
        <v>-</v>
      </c>
      <c r="AN36" s="38" t="str">
        <f>IF(ISNUMBER(wat_table_data!AM33), IF(wat_table_data!AM33=-999,"NA",IF(wat_table_data!AM33&gt;99, "&gt;99", IF(wat_table_data!AM33&lt;1, "&lt;1",wat_table_data!AM33 ))), "-")</f>
        <v>-</v>
      </c>
      <c r="AO36" s="38" t="str">
        <f>IF(ISNUMBER(wat_table_data!AN33), IF(wat_table_data!AN33=-999,"NA",IF(wat_table_data!AN33&gt;99, "&gt;99", IF(wat_table_data!AN33&lt;1, "&lt;1",wat_table_data!AN33 ))), "-")</f>
        <v>-</v>
      </c>
    </row>
    <row r="37" ht="13.8" x14ac:dyDescent="0.25">
      <c r="A37" s="34" t="str">
        <f>IF(ISBLANK(wat_table_data!A34), "", wat_table_data!A34)</f>
        <v/>
      </c>
      <c r="B37" s="34" t="str">
        <f>IF(ISBLANK(wat_table_data!B34), "", wat_table_data!B34)</f>
        <v/>
      </c>
      <c r="C37" s="34" t="str">
        <f>IF(ISBLANK(wat_table_data!C34), "", wat_table_data!C34)</f>
        <v/>
      </c>
      <c r="D37" s="35" t="str">
        <f>IF(ISNUMBER(wat_table_data!D34), wat_table_data!D34, "-")</f>
        <v>-</v>
      </c>
      <c r="E37" s="36" t="str">
        <f>IF(ISNUMBER(wat_table_data!E34), wat_table_data!E34, "-")</f>
        <v>-</v>
      </c>
      <c r="F37" s="37" t="str">
        <f>IF(ISNUMBER(wat_table_data!F34), IF(wat_table_data!F34=-999,"NA",IF(wat_table_data!F34&gt;99, "&gt;99", IF(wat_table_data!F34&lt;1, "&lt;1",wat_table_data!F34 ))), "-")</f>
        <v>-</v>
      </c>
      <c r="G37" s="38" t="str">
        <f>IF(ISNUMBER(wat_table_data!G34), IF(wat_table_data!G34=-999,"NA",IF(wat_table_data!G34&gt;99, "&gt;99", IF(wat_table_data!G34&lt;1, "&lt;1",wat_table_data!G34 ))), "-")</f>
        <v>-</v>
      </c>
      <c r="H37" s="38" t="str">
        <f>IF(ISNUMBER(wat_table_data!H34), IF(wat_table_data!H34=-999,"NA",IF(wat_table_data!H34&gt;99, "&gt;99", IF(wat_table_data!H34&lt;1, "&lt;1",wat_table_data!H34 ))), "-")</f>
        <v>-</v>
      </c>
      <c r="I37" s="38" t="str">
        <f>IF(ISNUMBER(wat_table_data!I34), IF(wat_table_data!I34=-999,"NA",IF(wat_table_data!I34&gt;99, "&gt;99", IF(wat_table_data!I34&lt;1, "&lt;1",wat_table_data!I34 ))), "-")</f>
        <v>-</v>
      </c>
      <c r="J37" s="24" t="str">
        <f>IF(ISNUMBER(wat_table_data!J34), IF(wat_table_data!J34=-999,"NA",wat_table_data!J34), "-")</f>
        <v>-</v>
      </c>
      <c r="K37" s="37" t="str">
        <f>IF(ISNUMBER(wat_table_data!K34), IF(wat_table_data!K34=-999,"NA",IF(wat_table_data!K34&gt;99, "&gt;99", IF(wat_table_data!K34&lt;1, "&lt;1",wat_table_data!K34 ))), "-")</f>
        <v>-</v>
      </c>
      <c r="L37" s="38" t="str">
        <f>IF(ISNUMBER(wat_table_data!L34), IF(wat_table_data!L34=-999,"NA",IF(wat_table_data!L34&gt;99, "&gt;99", IF(wat_table_data!L34&lt;1, "&lt;1",wat_table_data!L34 ))), "-")</f>
        <v>-</v>
      </c>
      <c r="M37" s="38" t="str">
        <f>IF(ISNUMBER(wat_table_data!M34), IF(wat_table_data!M34=-999,"NA",IF(wat_table_data!M34&gt;99, "&gt;99", IF(wat_table_data!M34&lt;1, "&lt;1",wat_table_data!M34 ))), "-")</f>
        <v>-</v>
      </c>
      <c r="N37" s="38" t="str">
        <f>IF(ISNUMBER(wat_table_data!N34), IF(wat_table_data!N34=-999,"NA",IF(wat_table_data!N34&gt;99, "&gt;99", IF(wat_table_data!N34&lt;1, "&lt;1",wat_table_data!N34 ))), "-")</f>
        <v>-</v>
      </c>
      <c r="O37" s="24" t="str">
        <f>IF(ISNUMBER(wat_table_data!O34), IF(wat_table_data!O34=-999,"NA",wat_table_data!O34), "-")</f>
        <v>-</v>
      </c>
      <c r="P37" s="37" t="str">
        <f>IF(ISNUMBER(wat_table_data!P34), IF(wat_table_data!P34=-999,"NA",IF(wat_table_data!P34&gt;99, "&gt;99", IF(wat_table_data!P34&lt;1, "&lt;1",wat_table_data!P34 ))), "-")</f>
        <v>-</v>
      </c>
      <c r="Q37" s="38" t="str">
        <f>IF(ISNUMBER(wat_table_data!Q34), IF(wat_table_data!Q34=-999,"NA",IF(wat_table_data!Q34&gt;99, "&gt;99", IF(wat_table_data!Q34&lt;1, "&lt;1",wat_table_data!Q34 ))), "-")</f>
        <v>-</v>
      </c>
      <c r="R37" s="38" t="str">
        <f>IF(ISNUMBER(wat_table_data!R34), IF(wat_table_data!R34=-999,"NA",IF(wat_table_data!R34&gt;99, "&gt;99", IF(wat_table_data!R34&lt;1, "&lt;1",wat_table_data!R34 ))), "-")</f>
        <v>-</v>
      </c>
      <c r="S37" s="38" t="str">
        <f>IF(ISNUMBER(wat_table_data!S34), IF(wat_table_data!S34=-999,"NA",IF(wat_table_data!S34&gt;99, "&gt;99", IF(wat_table_data!S34&lt;1, "&lt;1",wat_table_data!S34 ))), "-")</f>
        <v>-</v>
      </c>
      <c r="T37" s="24" t="str">
        <f>IF(ISNUMBER(wat_table_data!T34), IF(wat_table_data!T34=-999,"NA",wat_table_data!T34), "-")</f>
        <v>-</v>
      </c>
      <c r="U37" s="24"/>
      <c r="V37" s="24"/>
      <c r="W37" s="24"/>
      <c r="X37" s="39" t="str">
        <f>IF(ISNUMBER(wat_table_data!W34), IF(wat_table_data!W34=-999,"NA",IF(wat_table_data!W34&gt;99, "&gt;99", IF(wat_table_data!W34&lt;1, "&lt;1",wat_table_data!W34 ))), "-")</f>
        <v>-</v>
      </c>
      <c r="Y37" s="40" t="str">
        <f>IF(ISNUMBER(wat_table_data!X34), IF(wat_table_data!X34=-999,"NA",IF(wat_table_data!X34&gt;99, "&gt;99", IF(wat_table_data!X34&lt;1, "&lt;1",wat_table_data!X34 ))), "-")</f>
        <v>-</v>
      </c>
      <c r="Z37" s="40" t="str">
        <f>IF(ISNUMBER(wat_table_data!Y34), IF(wat_table_data!Y34=-999,"NA",IF(wat_table_data!Y34&gt;99, "&gt;99", IF(wat_table_data!Y34&lt;1, "&lt;1",wat_table_data!Y34 ))), "-")</f>
        <v>-</v>
      </c>
      <c r="AA37" s="40" t="str">
        <f>IF(ISNUMBER(wat_table_data!Z34), IF(wat_table_data!Z34=-999,"NA",IF(wat_table_data!Z34&gt;99, "&gt;99", IF(wat_table_data!Z34&lt;1, "&lt;1",wat_table_data!Z34 ))), "-")</f>
        <v>-</v>
      </c>
      <c r="AB37" s="38" t="str">
        <f>IF(ISNUMBER(wat_table_data!AA34), IF(wat_table_data!AA34=-999,"NA",IF(wat_table_data!AA34&gt;99, "&gt;99", IF(wat_table_data!AA34&lt;1, "&lt;1",wat_table_data!AA34 ))), "-")</f>
        <v>-</v>
      </c>
      <c r="AC37" s="38" t="str">
        <f>IF(ISNUMBER(wat_table_data!AB34), IF(wat_table_data!AB34=-999,"NA",IF(wat_table_data!AB34&gt;99, "&gt;99", IF(wat_table_data!AB34&lt;1, "&lt;1",wat_table_data!AB34 ))), "-")</f>
        <v>-</v>
      </c>
      <c r="AD37" s="39" t="str">
        <f>IF(ISNUMBER(wat_table_data!AC34), IF(wat_table_data!AC34=-999,"NA",IF(wat_table_data!AC34&gt;99, "&gt;99", IF(wat_table_data!AC34&lt;1, "&lt;1",wat_table_data!AC34 ))), "-")</f>
        <v>-</v>
      </c>
      <c r="AE37" s="40" t="str">
        <f>IF(ISNUMBER(wat_table_data!AD34), IF(wat_table_data!AD34=-999,"NA",IF(wat_table_data!AD34&gt;99, "&gt;99", IF(wat_table_data!AD34&lt;1, "&lt;1",wat_table_data!AD34 ))), "-")</f>
        <v>-</v>
      </c>
      <c r="AF37" s="40" t="str">
        <f>IF(ISNUMBER(wat_table_data!AE34), IF(wat_table_data!AE34=-999,"NA",IF(wat_table_data!AE34&gt;99, "&gt;99", IF(wat_table_data!AE34&lt;1, "&lt;1",wat_table_data!AE34 ))), "-")</f>
        <v>-</v>
      </c>
      <c r="AG37" s="40" t="str">
        <f>IF(ISNUMBER(wat_table_data!AF34), IF(wat_table_data!AF34=-999,"NA",IF(wat_table_data!AF34&gt;99, "&gt;99", IF(wat_table_data!AF34&lt;1, "&lt;1",wat_table_data!AF34 ))), "-")</f>
        <v>-</v>
      </c>
      <c r="AH37" s="38" t="str">
        <f>IF(ISNUMBER(wat_table_data!AG34), IF(wat_table_data!AG34=-999,"NA",IF(wat_table_data!AG34&gt;99, "&gt;99", IF(wat_table_data!AG34&lt;1, "&lt;1",wat_table_data!AG34 ))), "-")</f>
        <v>-</v>
      </c>
      <c r="AI37" s="38" t="str">
        <f>IF(ISNUMBER(wat_table_data!AH34), IF(wat_table_data!AH34=-999,"NA",IF(wat_table_data!AH34&gt;99, "&gt;99", IF(wat_table_data!AH34&lt;1, "&lt;1",wat_table_data!AH34 ))), "-")</f>
        <v>-</v>
      </c>
      <c r="AJ37" s="39" t="str">
        <f>IF(ISNUMBER(wat_table_data!AI34), IF(wat_table_data!AI34=-999,"NA",IF(wat_table_data!AI34&gt;99, "&gt;99", IF(wat_table_data!AI34&lt;1, "&lt;1",wat_table_data!AI34 ))), "-")</f>
        <v>-</v>
      </c>
      <c r="AK37" s="40" t="str">
        <f>IF(ISNUMBER(wat_table_data!AJ34), IF(wat_table_data!AJ34=-999,"NA",IF(wat_table_data!AJ34&gt;99, "&gt;99", IF(wat_table_data!AJ34&lt;1, "&lt;1",wat_table_data!AJ34 ))), "-")</f>
        <v>-</v>
      </c>
      <c r="AL37" s="40" t="str">
        <f>IF(ISNUMBER(wat_table_data!AK34), IF(wat_table_data!AK34=-999,"NA",IF(wat_table_data!AK34&gt;99, "&gt;99", IF(wat_table_data!AK34&lt;1, "&lt;1",wat_table_data!AK34 ))), "-")</f>
        <v>-</v>
      </c>
      <c r="AM37" s="40" t="str">
        <f>IF(ISNUMBER(wat_table_data!AL34), IF(wat_table_data!AL34=-999,"NA",IF(wat_table_data!AL34&gt;99, "&gt;99", IF(wat_table_data!AL34&lt;1, "&lt;1",wat_table_data!AL34 ))), "-")</f>
        <v>-</v>
      </c>
      <c r="AN37" s="38" t="str">
        <f>IF(ISNUMBER(wat_table_data!AM34), IF(wat_table_data!AM34=-999,"NA",IF(wat_table_data!AM34&gt;99, "&gt;99", IF(wat_table_data!AM34&lt;1, "&lt;1",wat_table_data!AM34 ))), "-")</f>
        <v>-</v>
      </c>
      <c r="AO37" s="38" t="str">
        <f>IF(ISNUMBER(wat_table_data!AN34), IF(wat_table_data!AN34=-999,"NA",IF(wat_table_data!AN34&gt;99, "&gt;99", IF(wat_table_data!AN34&lt;1, "&lt;1",wat_table_data!AN34 ))), "-")</f>
        <v>-</v>
      </c>
    </row>
    <row r="38" ht="13.8" x14ac:dyDescent="0.25">
      <c r="A38" s="34" t="str">
        <f>IF(ISBLANK(wat_table_data!A35), "", wat_table_data!A35)</f>
        <v/>
      </c>
      <c r="B38" s="34" t="str">
        <f>IF(ISBLANK(wat_table_data!B35), "", wat_table_data!B35)</f>
        <v/>
      </c>
      <c r="C38" s="34" t="str">
        <f>IF(ISBLANK(wat_table_data!C35), "", wat_table_data!C35)</f>
        <v/>
      </c>
      <c r="D38" s="35" t="str">
        <f>IF(ISNUMBER(wat_table_data!D35), wat_table_data!D35, "-")</f>
        <v>-</v>
      </c>
      <c r="E38" s="36" t="str">
        <f>IF(ISNUMBER(wat_table_data!E35), wat_table_data!E35, "-")</f>
        <v>-</v>
      </c>
      <c r="F38" s="37" t="str">
        <f>IF(ISNUMBER(wat_table_data!F35), IF(wat_table_data!F35=-999,"NA",IF(wat_table_data!F35&gt;99, "&gt;99", IF(wat_table_data!F35&lt;1, "&lt;1",wat_table_data!F35 ))), "-")</f>
        <v>-</v>
      </c>
      <c r="G38" s="38" t="str">
        <f>IF(ISNUMBER(wat_table_data!G35), IF(wat_table_data!G35=-999,"NA",IF(wat_table_data!G35&gt;99, "&gt;99", IF(wat_table_data!G35&lt;1, "&lt;1",wat_table_data!G35 ))), "-")</f>
        <v>-</v>
      </c>
      <c r="H38" s="38" t="str">
        <f>IF(ISNUMBER(wat_table_data!H35), IF(wat_table_data!H35=-999,"NA",IF(wat_table_data!H35&gt;99, "&gt;99", IF(wat_table_data!H35&lt;1, "&lt;1",wat_table_data!H35 ))), "-")</f>
        <v>-</v>
      </c>
      <c r="I38" s="38" t="str">
        <f>IF(ISNUMBER(wat_table_data!I35), IF(wat_table_data!I35=-999,"NA",IF(wat_table_data!I35&gt;99, "&gt;99", IF(wat_table_data!I35&lt;1, "&lt;1",wat_table_data!I35 ))), "-")</f>
        <v>-</v>
      </c>
      <c r="J38" s="24" t="str">
        <f>IF(ISNUMBER(wat_table_data!J35), IF(wat_table_data!J35=-999,"NA",wat_table_data!J35), "-")</f>
        <v>-</v>
      </c>
      <c r="K38" s="37" t="str">
        <f>IF(ISNUMBER(wat_table_data!K35), IF(wat_table_data!K35=-999,"NA",IF(wat_table_data!K35&gt;99, "&gt;99", IF(wat_table_data!K35&lt;1, "&lt;1",wat_table_data!K35 ))), "-")</f>
        <v>-</v>
      </c>
      <c r="L38" s="38" t="str">
        <f>IF(ISNUMBER(wat_table_data!L35), IF(wat_table_data!L35=-999,"NA",IF(wat_table_data!L35&gt;99, "&gt;99", IF(wat_table_data!L35&lt;1, "&lt;1",wat_table_data!L35 ))), "-")</f>
        <v>-</v>
      </c>
      <c r="M38" s="38" t="str">
        <f>IF(ISNUMBER(wat_table_data!M35), IF(wat_table_data!M35=-999,"NA",IF(wat_table_data!M35&gt;99, "&gt;99", IF(wat_table_data!M35&lt;1, "&lt;1",wat_table_data!M35 ))), "-")</f>
        <v>-</v>
      </c>
      <c r="N38" s="38" t="str">
        <f>IF(ISNUMBER(wat_table_data!N35), IF(wat_table_data!N35=-999,"NA",IF(wat_table_data!N35&gt;99, "&gt;99", IF(wat_table_data!N35&lt;1, "&lt;1",wat_table_data!N35 ))), "-")</f>
        <v>-</v>
      </c>
      <c r="O38" s="24" t="str">
        <f>IF(ISNUMBER(wat_table_data!O35), IF(wat_table_data!O35=-999,"NA",wat_table_data!O35), "-")</f>
        <v>-</v>
      </c>
      <c r="P38" s="37" t="str">
        <f>IF(ISNUMBER(wat_table_data!P35), IF(wat_table_data!P35=-999,"NA",IF(wat_table_data!P35&gt;99, "&gt;99", IF(wat_table_data!P35&lt;1, "&lt;1",wat_table_data!P35 ))), "-")</f>
        <v>-</v>
      </c>
      <c r="Q38" s="38" t="str">
        <f>IF(ISNUMBER(wat_table_data!Q35), IF(wat_table_data!Q35=-999,"NA",IF(wat_table_data!Q35&gt;99, "&gt;99", IF(wat_table_data!Q35&lt;1, "&lt;1",wat_table_data!Q35 ))), "-")</f>
        <v>-</v>
      </c>
      <c r="R38" s="38" t="str">
        <f>IF(ISNUMBER(wat_table_data!R35), IF(wat_table_data!R35=-999,"NA",IF(wat_table_data!R35&gt;99, "&gt;99", IF(wat_table_data!R35&lt;1, "&lt;1",wat_table_data!R35 ))), "-")</f>
        <v>-</v>
      </c>
      <c r="S38" s="38" t="str">
        <f>IF(ISNUMBER(wat_table_data!S35), IF(wat_table_data!S35=-999,"NA",IF(wat_table_data!S35&gt;99, "&gt;99", IF(wat_table_data!S35&lt;1, "&lt;1",wat_table_data!S35 ))), "-")</f>
        <v>-</v>
      </c>
      <c r="T38" s="24" t="str">
        <f>IF(ISNUMBER(wat_table_data!T35), IF(wat_table_data!T35=-999,"NA",wat_table_data!T35), "-")</f>
        <v>-</v>
      </c>
      <c r="U38" s="24"/>
      <c r="V38" s="24"/>
      <c r="W38" s="24"/>
      <c r="X38" s="39" t="str">
        <f>IF(ISNUMBER(wat_table_data!W35), IF(wat_table_data!W35=-999,"NA",IF(wat_table_data!W35&gt;99, "&gt;99", IF(wat_table_data!W35&lt;1, "&lt;1",wat_table_data!W35 ))), "-")</f>
        <v>-</v>
      </c>
      <c r="Y38" s="40" t="str">
        <f>IF(ISNUMBER(wat_table_data!X35), IF(wat_table_data!X35=-999,"NA",IF(wat_table_data!X35&gt;99, "&gt;99", IF(wat_table_data!X35&lt;1, "&lt;1",wat_table_data!X35 ))), "-")</f>
        <v>-</v>
      </c>
      <c r="Z38" s="40" t="str">
        <f>IF(ISNUMBER(wat_table_data!Y35), IF(wat_table_data!Y35=-999,"NA",IF(wat_table_data!Y35&gt;99, "&gt;99", IF(wat_table_data!Y35&lt;1, "&lt;1",wat_table_data!Y35 ))), "-")</f>
        <v>-</v>
      </c>
      <c r="AA38" s="40" t="str">
        <f>IF(ISNUMBER(wat_table_data!Z35), IF(wat_table_data!Z35=-999,"NA",IF(wat_table_data!Z35&gt;99, "&gt;99", IF(wat_table_data!Z35&lt;1, "&lt;1",wat_table_data!Z35 ))), "-")</f>
        <v>-</v>
      </c>
      <c r="AB38" s="38" t="str">
        <f>IF(ISNUMBER(wat_table_data!AA35), IF(wat_table_data!AA35=-999,"NA",IF(wat_table_data!AA35&gt;99, "&gt;99", IF(wat_table_data!AA35&lt;1, "&lt;1",wat_table_data!AA35 ))), "-")</f>
        <v>-</v>
      </c>
      <c r="AC38" s="38" t="str">
        <f>IF(ISNUMBER(wat_table_data!AB35), IF(wat_table_data!AB35=-999,"NA",IF(wat_table_data!AB35&gt;99, "&gt;99", IF(wat_table_data!AB35&lt;1, "&lt;1",wat_table_data!AB35 ))), "-")</f>
        <v>-</v>
      </c>
      <c r="AD38" s="39" t="str">
        <f>IF(ISNUMBER(wat_table_data!AC35), IF(wat_table_data!AC35=-999,"NA",IF(wat_table_data!AC35&gt;99, "&gt;99", IF(wat_table_data!AC35&lt;1, "&lt;1",wat_table_data!AC35 ))), "-")</f>
        <v>-</v>
      </c>
      <c r="AE38" s="40" t="str">
        <f>IF(ISNUMBER(wat_table_data!AD35), IF(wat_table_data!AD35=-999,"NA",IF(wat_table_data!AD35&gt;99, "&gt;99", IF(wat_table_data!AD35&lt;1, "&lt;1",wat_table_data!AD35 ))), "-")</f>
        <v>-</v>
      </c>
      <c r="AF38" s="40" t="str">
        <f>IF(ISNUMBER(wat_table_data!AE35), IF(wat_table_data!AE35=-999,"NA",IF(wat_table_data!AE35&gt;99, "&gt;99", IF(wat_table_data!AE35&lt;1, "&lt;1",wat_table_data!AE35 ))), "-")</f>
        <v>-</v>
      </c>
      <c r="AG38" s="40" t="str">
        <f>IF(ISNUMBER(wat_table_data!AF35), IF(wat_table_data!AF35=-999,"NA",IF(wat_table_data!AF35&gt;99, "&gt;99", IF(wat_table_data!AF35&lt;1, "&lt;1",wat_table_data!AF35 ))), "-")</f>
        <v>-</v>
      </c>
      <c r="AH38" s="38" t="str">
        <f>IF(ISNUMBER(wat_table_data!AG35), IF(wat_table_data!AG35=-999,"NA",IF(wat_table_data!AG35&gt;99, "&gt;99", IF(wat_table_data!AG35&lt;1, "&lt;1",wat_table_data!AG35 ))), "-")</f>
        <v>-</v>
      </c>
      <c r="AI38" s="38" t="str">
        <f>IF(ISNUMBER(wat_table_data!AH35), IF(wat_table_data!AH35=-999,"NA",IF(wat_table_data!AH35&gt;99, "&gt;99", IF(wat_table_data!AH35&lt;1, "&lt;1",wat_table_data!AH35 ))), "-")</f>
        <v>-</v>
      </c>
      <c r="AJ38" s="39" t="str">
        <f>IF(ISNUMBER(wat_table_data!AI35), IF(wat_table_data!AI35=-999,"NA",IF(wat_table_data!AI35&gt;99, "&gt;99", IF(wat_table_data!AI35&lt;1, "&lt;1",wat_table_data!AI35 ))), "-")</f>
        <v>-</v>
      </c>
      <c r="AK38" s="40" t="str">
        <f>IF(ISNUMBER(wat_table_data!AJ35), IF(wat_table_data!AJ35=-999,"NA",IF(wat_table_data!AJ35&gt;99, "&gt;99", IF(wat_table_data!AJ35&lt;1, "&lt;1",wat_table_data!AJ35 ))), "-")</f>
        <v>-</v>
      </c>
      <c r="AL38" s="40" t="str">
        <f>IF(ISNUMBER(wat_table_data!AK35), IF(wat_table_data!AK35=-999,"NA",IF(wat_table_data!AK35&gt;99, "&gt;99", IF(wat_table_data!AK35&lt;1, "&lt;1",wat_table_data!AK35 ))), "-")</f>
        <v>-</v>
      </c>
      <c r="AM38" s="40" t="str">
        <f>IF(ISNUMBER(wat_table_data!AL35), IF(wat_table_data!AL35=-999,"NA",IF(wat_table_data!AL35&gt;99, "&gt;99", IF(wat_table_data!AL35&lt;1, "&lt;1",wat_table_data!AL35 ))), "-")</f>
        <v>-</v>
      </c>
      <c r="AN38" s="38" t="str">
        <f>IF(ISNUMBER(wat_table_data!AM35), IF(wat_table_data!AM35=-999,"NA",IF(wat_table_data!AM35&gt;99, "&gt;99", IF(wat_table_data!AM35&lt;1, "&lt;1",wat_table_data!AM35 ))), "-")</f>
        <v>-</v>
      </c>
      <c r="AO38" s="38" t="str">
        <f>IF(ISNUMBER(wat_table_data!AN35), IF(wat_table_data!AN35=-999,"NA",IF(wat_table_data!AN35&gt;99, "&gt;99", IF(wat_table_data!AN35&lt;1, "&lt;1",wat_table_data!AN35 ))), "-")</f>
        <v>-</v>
      </c>
    </row>
    <row r="39" ht="13.8" x14ac:dyDescent="0.25">
      <c r="A39" s="34" t="str">
        <f>IF(ISBLANK(wat_table_data!A36), "", wat_table_data!A36)</f>
        <v/>
      </c>
      <c r="B39" s="34" t="str">
        <f>IF(ISBLANK(wat_table_data!B36), "", wat_table_data!B36)</f>
        <v/>
      </c>
      <c r="C39" s="34" t="str">
        <f>IF(ISBLANK(wat_table_data!C36), "", wat_table_data!C36)</f>
        <v/>
      </c>
      <c r="D39" s="35" t="str">
        <f>IF(ISNUMBER(wat_table_data!D36), wat_table_data!D36, "-")</f>
        <v>-</v>
      </c>
      <c r="E39" s="36" t="str">
        <f>IF(ISNUMBER(wat_table_data!E36), wat_table_data!E36, "-")</f>
        <v>-</v>
      </c>
      <c r="F39" s="37" t="str">
        <f>IF(ISNUMBER(wat_table_data!F36), IF(wat_table_data!F36=-999,"NA",IF(wat_table_data!F36&gt;99, "&gt;99", IF(wat_table_data!F36&lt;1, "&lt;1",wat_table_data!F36 ))), "-")</f>
        <v>-</v>
      </c>
      <c r="G39" s="38" t="str">
        <f>IF(ISNUMBER(wat_table_data!G36), IF(wat_table_data!G36=-999,"NA",IF(wat_table_data!G36&gt;99, "&gt;99", IF(wat_table_data!G36&lt;1, "&lt;1",wat_table_data!G36 ))), "-")</f>
        <v>-</v>
      </c>
      <c r="H39" s="38" t="str">
        <f>IF(ISNUMBER(wat_table_data!H36), IF(wat_table_data!H36=-999,"NA",IF(wat_table_data!H36&gt;99, "&gt;99", IF(wat_table_data!H36&lt;1, "&lt;1",wat_table_data!H36 ))), "-")</f>
        <v>-</v>
      </c>
      <c r="I39" s="38" t="str">
        <f>IF(ISNUMBER(wat_table_data!I36), IF(wat_table_data!I36=-999,"NA",IF(wat_table_data!I36&gt;99, "&gt;99", IF(wat_table_data!I36&lt;1, "&lt;1",wat_table_data!I36 ))), "-")</f>
        <v>-</v>
      </c>
      <c r="J39" s="24" t="str">
        <f>IF(ISNUMBER(wat_table_data!J36), IF(wat_table_data!J36=-999,"NA",wat_table_data!J36), "-")</f>
        <v>-</v>
      </c>
      <c r="K39" s="37" t="str">
        <f>IF(ISNUMBER(wat_table_data!K36), IF(wat_table_data!K36=-999,"NA",IF(wat_table_data!K36&gt;99, "&gt;99", IF(wat_table_data!K36&lt;1, "&lt;1",wat_table_data!K36 ))), "-")</f>
        <v>-</v>
      </c>
      <c r="L39" s="38" t="str">
        <f>IF(ISNUMBER(wat_table_data!L36), IF(wat_table_data!L36=-999,"NA",IF(wat_table_data!L36&gt;99, "&gt;99", IF(wat_table_data!L36&lt;1, "&lt;1",wat_table_data!L36 ))), "-")</f>
        <v>-</v>
      </c>
      <c r="M39" s="38" t="str">
        <f>IF(ISNUMBER(wat_table_data!M36), IF(wat_table_data!M36=-999,"NA",IF(wat_table_data!M36&gt;99, "&gt;99", IF(wat_table_data!M36&lt;1, "&lt;1",wat_table_data!M36 ))), "-")</f>
        <v>-</v>
      </c>
      <c r="N39" s="38" t="str">
        <f>IF(ISNUMBER(wat_table_data!N36), IF(wat_table_data!N36=-999,"NA",IF(wat_table_data!N36&gt;99, "&gt;99", IF(wat_table_data!N36&lt;1, "&lt;1",wat_table_data!N36 ))), "-")</f>
        <v>-</v>
      </c>
      <c r="O39" s="24" t="str">
        <f>IF(ISNUMBER(wat_table_data!O36), IF(wat_table_data!O36=-999,"NA",wat_table_data!O36), "-")</f>
        <v>-</v>
      </c>
      <c r="P39" s="37" t="str">
        <f>IF(ISNUMBER(wat_table_data!P36), IF(wat_table_data!P36=-999,"NA",IF(wat_table_data!P36&gt;99, "&gt;99", IF(wat_table_data!P36&lt;1, "&lt;1",wat_table_data!P36 ))), "-")</f>
        <v>-</v>
      </c>
      <c r="Q39" s="38" t="str">
        <f>IF(ISNUMBER(wat_table_data!Q36), IF(wat_table_data!Q36=-999,"NA",IF(wat_table_data!Q36&gt;99, "&gt;99", IF(wat_table_data!Q36&lt;1, "&lt;1",wat_table_data!Q36 ))), "-")</f>
        <v>-</v>
      </c>
      <c r="R39" s="38" t="str">
        <f>IF(ISNUMBER(wat_table_data!R36), IF(wat_table_data!R36=-999,"NA",IF(wat_table_data!R36&gt;99, "&gt;99", IF(wat_table_data!R36&lt;1, "&lt;1",wat_table_data!R36 ))), "-")</f>
        <v>-</v>
      </c>
      <c r="S39" s="38" t="str">
        <f>IF(ISNUMBER(wat_table_data!S36), IF(wat_table_data!S36=-999,"NA",IF(wat_table_data!S36&gt;99, "&gt;99", IF(wat_table_data!S36&lt;1, "&lt;1",wat_table_data!S36 ))), "-")</f>
        <v>-</v>
      </c>
      <c r="T39" s="24" t="str">
        <f>IF(ISNUMBER(wat_table_data!T36), IF(wat_table_data!T36=-999,"NA",wat_table_data!T36), "-")</f>
        <v>-</v>
      </c>
      <c r="U39" s="24"/>
      <c r="V39" s="24"/>
      <c r="W39" s="24"/>
      <c r="X39" s="39" t="str">
        <f>IF(ISNUMBER(wat_table_data!W36), IF(wat_table_data!W36=-999,"NA",IF(wat_table_data!W36&gt;99, "&gt;99", IF(wat_table_data!W36&lt;1, "&lt;1",wat_table_data!W36 ))), "-")</f>
        <v>-</v>
      </c>
      <c r="Y39" s="40" t="str">
        <f>IF(ISNUMBER(wat_table_data!X36), IF(wat_table_data!X36=-999,"NA",IF(wat_table_data!X36&gt;99, "&gt;99", IF(wat_table_data!X36&lt;1, "&lt;1",wat_table_data!X36 ))), "-")</f>
        <v>-</v>
      </c>
      <c r="Z39" s="40" t="str">
        <f>IF(ISNUMBER(wat_table_data!Y36), IF(wat_table_data!Y36=-999,"NA",IF(wat_table_data!Y36&gt;99, "&gt;99", IF(wat_table_data!Y36&lt;1, "&lt;1",wat_table_data!Y36 ))), "-")</f>
        <v>-</v>
      </c>
      <c r="AA39" s="40" t="str">
        <f>IF(ISNUMBER(wat_table_data!Z36), IF(wat_table_data!Z36=-999,"NA",IF(wat_table_data!Z36&gt;99, "&gt;99", IF(wat_table_data!Z36&lt;1, "&lt;1",wat_table_data!Z36 ))), "-")</f>
        <v>-</v>
      </c>
      <c r="AB39" s="38" t="str">
        <f>IF(ISNUMBER(wat_table_data!AA36), IF(wat_table_data!AA36=-999,"NA",IF(wat_table_data!AA36&gt;99, "&gt;99", IF(wat_table_data!AA36&lt;1, "&lt;1",wat_table_data!AA36 ))), "-")</f>
        <v>-</v>
      </c>
      <c r="AC39" s="38" t="str">
        <f>IF(ISNUMBER(wat_table_data!AB36), IF(wat_table_data!AB36=-999,"NA",IF(wat_table_data!AB36&gt;99, "&gt;99", IF(wat_table_data!AB36&lt;1, "&lt;1",wat_table_data!AB36 ))), "-")</f>
        <v>-</v>
      </c>
      <c r="AD39" s="39" t="str">
        <f>IF(ISNUMBER(wat_table_data!AC36), IF(wat_table_data!AC36=-999,"NA",IF(wat_table_data!AC36&gt;99, "&gt;99", IF(wat_table_data!AC36&lt;1, "&lt;1",wat_table_data!AC36 ))), "-")</f>
        <v>-</v>
      </c>
      <c r="AE39" s="40" t="str">
        <f>IF(ISNUMBER(wat_table_data!AD36), IF(wat_table_data!AD36=-999,"NA",IF(wat_table_data!AD36&gt;99, "&gt;99", IF(wat_table_data!AD36&lt;1, "&lt;1",wat_table_data!AD36 ))), "-")</f>
        <v>-</v>
      </c>
      <c r="AF39" s="40" t="str">
        <f>IF(ISNUMBER(wat_table_data!AE36), IF(wat_table_data!AE36=-999,"NA",IF(wat_table_data!AE36&gt;99, "&gt;99", IF(wat_table_data!AE36&lt;1, "&lt;1",wat_table_data!AE36 ))), "-")</f>
        <v>-</v>
      </c>
      <c r="AG39" s="40" t="str">
        <f>IF(ISNUMBER(wat_table_data!AF36), IF(wat_table_data!AF36=-999,"NA",IF(wat_table_data!AF36&gt;99, "&gt;99", IF(wat_table_data!AF36&lt;1, "&lt;1",wat_table_data!AF36 ))), "-")</f>
        <v>-</v>
      </c>
      <c r="AH39" s="38" t="str">
        <f>IF(ISNUMBER(wat_table_data!AG36), IF(wat_table_data!AG36=-999,"NA",IF(wat_table_data!AG36&gt;99, "&gt;99", IF(wat_table_data!AG36&lt;1, "&lt;1",wat_table_data!AG36 ))), "-")</f>
        <v>-</v>
      </c>
      <c r="AI39" s="38" t="str">
        <f>IF(ISNUMBER(wat_table_data!AH36), IF(wat_table_data!AH36=-999,"NA",IF(wat_table_data!AH36&gt;99, "&gt;99", IF(wat_table_data!AH36&lt;1, "&lt;1",wat_table_data!AH36 ))), "-")</f>
        <v>-</v>
      </c>
      <c r="AJ39" s="39" t="str">
        <f>IF(ISNUMBER(wat_table_data!AI36), IF(wat_table_data!AI36=-999,"NA",IF(wat_table_data!AI36&gt;99, "&gt;99", IF(wat_table_data!AI36&lt;1, "&lt;1",wat_table_data!AI36 ))), "-")</f>
        <v>-</v>
      </c>
      <c r="AK39" s="40" t="str">
        <f>IF(ISNUMBER(wat_table_data!AJ36), IF(wat_table_data!AJ36=-999,"NA",IF(wat_table_data!AJ36&gt;99, "&gt;99", IF(wat_table_data!AJ36&lt;1, "&lt;1",wat_table_data!AJ36 ))), "-")</f>
        <v>-</v>
      </c>
      <c r="AL39" s="40" t="str">
        <f>IF(ISNUMBER(wat_table_data!AK36), IF(wat_table_data!AK36=-999,"NA",IF(wat_table_data!AK36&gt;99, "&gt;99", IF(wat_table_data!AK36&lt;1, "&lt;1",wat_table_data!AK36 ))), "-")</f>
        <v>-</v>
      </c>
      <c r="AM39" s="40" t="str">
        <f>IF(ISNUMBER(wat_table_data!AL36), IF(wat_table_data!AL36=-999,"NA",IF(wat_table_data!AL36&gt;99, "&gt;99", IF(wat_table_data!AL36&lt;1, "&lt;1",wat_table_data!AL36 ))), "-")</f>
        <v>-</v>
      </c>
      <c r="AN39" s="38" t="str">
        <f>IF(ISNUMBER(wat_table_data!AM36), IF(wat_table_data!AM36=-999,"NA",IF(wat_table_data!AM36&gt;99, "&gt;99", IF(wat_table_data!AM36&lt;1, "&lt;1",wat_table_data!AM36 ))), "-")</f>
        <v>-</v>
      </c>
      <c r="AO39" s="38" t="str">
        <f>IF(ISNUMBER(wat_table_data!AN36), IF(wat_table_data!AN36=-999,"NA",IF(wat_table_data!AN36&gt;99, "&gt;99", IF(wat_table_data!AN36&lt;1, "&lt;1",wat_table_data!AN36 ))), "-")</f>
        <v>-</v>
      </c>
    </row>
    <row r="40" ht="13.8" x14ac:dyDescent="0.25">
      <c r="A40" s="34" t="str">
        <f>IF(ISBLANK(wat_table_data!A37), "", wat_table_data!A37)</f>
        <v/>
      </c>
      <c r="B40" s="34" t="str">
        <f>IF(ISBLANK(wat_table_data!B37), "", wat_table_data!B37)</f>
        <v/>
      </c>
      <c r="C40" s="34" t="str">
        <f>IF(ISBLANK(wat_table_data!C37), "", wat_table_data!C37)</f>
        <v/>
      </c>
      <c r="D40" s="35" t="str">
        <f>IF(ISNUMBER(wat_table_data!D37), wat_table_data!D37, "-")</f>
        <v>-</v>
      </c>
      <c r="E40" s="36" t="str">
        <f>IF(ISNUMBER(wat_table_data!E37), wat_table_data!E37, "-")</f>
        <v>-</v>
      </c>
      <c r="F40" s="37" t="str">
        <f>IF(ISNUMBER(wat_table_data!F37), IF(wat_table_data!F37=-999,"NA",IF(wat_table_data!F37&gt;99, "&gt;99", IF(wat_table_data!F37&lt;1, "&lt;1",wat_table_data!F37 ))), "-")</f>
        <v>-</v>
      </c>
      <c r="G40" s="38" t="str">
        <f>IF(ISNUMBER(wat_table_data!G37), IF(wat_table_data!G37=-999,"NA",IF(wat_table_data!G37&gt;99, "&gt;99", IF(wat_table_data!G37&lt;1, "&lt;1",wat_table_data!G37 ))), "-")</f>
        <v>-</v>
      </c>
      <c r="H40" s="38" t="str">
        <f>IF(ISNUMBER(wat_table_data!H37), IF(wat_table_data!H37=-999,"NA",IF(wat_table_data!H37&gt;99, "&gt;99", IF(wat_table_data!H37&lt;1, "&lt;1",wat_table_data!H37 ))), "-")</f>
        <v>-</v>
      </c>
      <c r="I40" s="38" t="str">
        <f>IF(ISNUMBER(wat_table_data!I37), IF(wat_table_data!I37=-999,"NA",IF(wat_table_data!I37&gt;99, "&gt;99", IF(wat_table_data!I37&lt;1, "&lt;1",wat_table_data!I37 ))), "-")</f>
        <v>-</v>
      </c>
      <c r="J40" s="24" t="str">
        <f>IF(ISNUMBER(wat_table_data!J37), IF(wat_table_data!J37=-999,"NA",wat_table_data!J37), "-")</f>
        <v>-</v>
      </c>
      <c r="K40" s="37" t="str">
        <f>IF(ISNUMBER(wat_table_data!K37), IF(wat_table_data!K37=-999,"NA",IF(wat_table_data!K37&gt;99, "&gt;99", IF(wat_table_data!K37&lt;1, "&lt;1",wat_table_data!K37 ))), "-")</f>
        <v>-</v>
      </c>
      <c r="L40" s="38" t="str">
        <f>IF(ISNUMBER(wat_table_data!L37), IF(wat_table_data!L37=-999,"NA",IF(wat_table_data!L37&gt;99, "&gt;99", IF(wat_table_data!L37&lt;1, "&lt;1",wat_table_data!L37 ))), "-")</f>
        <v>-</v>
      </c>
      <c r="M40" s="38" t="str">
        <f>IF(ISNUMBER(wat_table_data!M37), IF(wat_table_data!M37=-999,"NA",IF(wat_table_data!M37&gt;99, "&gt;99", IF(wat_table_data!M37&lt;1, "&lt;1",wat_table_data!M37 ))), "-")</f>
        <v>-</v>
      </c>
      <c r="N40" s="38" t="str">
        <f>IF(ISNUMBER(wat_table_data!N37), IF(wat_table_data!N37=-999,"NA",IF(wat_table_data!N37&gt;99, "&gt;99", IF(wat_table_data!N37&lt;1, "&lt;1",wat_table_data!N37 ))), "-")</f>
        <v>-</v>
      </c>
      <c r="O40" s="24" t="str">
        <f>IF(ISNUMBER(wat_table_data!O37), IF(wat_table_data!O37=-999,"NA",wat_table_data!O37), "-")</f>
        <v>-</v>
      </c>
      <c r="P40" s="37" t="str">
        <f>IF(ISNUMBER(wat_table_data!P37), IF(wat_table_data!P37=-999,"NA",IF(wat_table_data!P37&gt;99, "&gt;99", IF(wat_table_data!P37&lt;1, "&lt;1",wat_table_data!P37 ))), "-")</f>
        <v>-</v>
      </c>
      <c r="Q40" s="38" t="str">
        <f>IF(ISNUMBER(wat_table_data!Q37), IF(wat_table_data!Q37=-999,"NA",IF(wat_table_data!Q37&gt;99, "&gt;99", IF(wat_table_data!Q37&lt;1, "&lt;1",wat_table_data!Q37 ))), "-")</f>
        <v>-</v>
      </c>
      <c r="R40" s="38" t="str">
        <f>IF(ISNUMBER(wat_table_data!R37), IF(wat_table_data!R37=-999,"NA",IF(wat_table_data!R37&gt;99, "&gt;99", IF(wat_table_data!R37&lt;1, "&lt;1",wat_table_data!R37 ))), "-")</f>
        <v>-</v>
      </c>
      <c r="S40" s="38" t="str">
        <f>IF(ISNUMBER(wat_table_data!S37), IF(wat_table_data!S37=-999,"NA",IF(wat_table_data!S37&gt;99, "&gt;99", IF(wat_table_data!S37&lt;1, "&lt;1",wat_table_data!S37 ))), "-")</f>
        <v>-</v>
      </c>
      <c r="T40" s="24" t="str">
        <f>IF(ISNUMBER(wat_table_data!T37), IF(wat_table_data!T37=-999,"NA",wat_table_data!T37), "-")</f>
        <v>-</v>
      </c>
      <c r="U40" s="24"/>
      <c r="V40" s="24"/>
      <c r="W40" s="24"/>
      <c r="X40" s="39" t="str">
        <f>IF(ISNUMBER(wat_table_data!W37), IF(wat_table_data!W37=-999,"NA",IF(wat_table_data!W37&gt;99, "&gt;99", IF(wat_table_data!W37&lt;1, "&lt;1",wat_table_data!W37 ))), "-")</f>
        <v>-</v>
      </c>
      <c r="Y40" s="40" t="str">
        <f>IF(ISNUMBER(wat_table_data!X37), IF(wat_table_data!X37=-999,"NA",IF(wat_table_data!X37&gt;99, "&gt;99", IF(wat_table_data!X37&lt;1, "&lt;1",wat_table_data!X37 ))), "-")</f>
        <v>-</v>
      </c>
      <c r="Z40" s="40" t="str">
        <f>IF(ISNUMBER(wat_table_data!Y37), IF(wat_table_data!Y37=-999,"NA",IF(wat_table_data!Y37&gt;99, "&gt;99", IF(wat_table_data!Y37&lt;1, "&lt;1",wat_table_data!Y37 ))), "-")</f>
        <v>-</v>
      </c>
      <c r="AA40" s="40" t="str">
        <f>IF(ISNUMBER(wat_table_data!Z37), IF(wat_table_data!Z37=-999,"NA",IF(wat_table_data!Z37&gt;99, "&gt;99", IF(wat_table_data!Z37&lt;1, "&lt;1",wat_table_data!Z37 ))), "-")</f>
        <v>-</v>
      </c>
      <c r="AB40" s="38" t="str">
        <f>IF(ISNUMBER(wat_table_data!AA37), IF(wat_table_data!AA37=-999,"NA",IF(wat_table_data!AA37&gt;99, "&gt;99", IF(wat_table_data!AA37&lt;1, "&lt;1",wat_table_data!AA37 ))), "-")</f>
        <v>-</v>
      </c>
      <c r="AC40" s="38" t="str">
        <f>IF(ISNUMBER(wat_table_data!AB37), IF(wat_table_data!AB37=-999,"NA",IF(wat_table_data!AB37&gt;99, "&gt;99", IF(wat_table_data!AB37&lt;1, "&lt;1",wat_table_data!AB37 ))), "-")</f>
        <v>-</v>
      </c>
      <c r="AD40" s="39" t="str">
        <f>IF(ISNUMBER(wat_table_data!AC37), IF(wat_table_data!AC37=-999,"NA",IF(wat_table_data!AC37&gt;99, "&gt;99", IF(wat_table_data!AC37&lt;1, "&lt;1",wat_table_data!AC37 ))), "-")</f>
        <v>-</v>
      </c>
      <c r="AE40" s="40" t="str">
        <f>IF(ISNUMBER(wat_table_data!AD37), IF(wat_table_data!AD37=-999,"NA",IF(wat_table_data!AD37&gt;99, "&gt;99", IF(wat_table_data!AD37&lt;1, "&lt;1",wat_table_data!AD37 ))), "-")</f>
        <v>-</v>
      </c>
      <c r="AF40" s="40" t="str">
        <f>IF(ISNUMBER(wat_table_data!AE37), IF(wat_table_data!AE37=-999,"NA",IF(wat_table_data!AE37&gt;99, "&gt;99", IF(wat_table_data!AE37&lt;1, "&lt;1",wat_table_data!AE37 ))), "-")</f>
        <v>-</v>
      </c>
      <c r="AG40" s="40" t="str">
        <f>IF(ISNUMBER(wat_table_data!AF37), IF(wat_table_data!AF37=-999,"NA",IF(wat_table_data!AF37&gt;99, "&gt;99", IF(wat_table_data!AF37&lt;1, "&lt;1",wat_table_data!AF37 ))), "-")</f>
        <v>-</v>
      </c>
      <c r="AH40" s="38" t="str">
        <f>IF(ISNUMBER(wat_table_data!AG37), IF(wat_table_data!AG37=-999,"NA",IF(wat_table_data!AG37&gt;99, "&gt;99", IF(wat_table_data!AG37&lt;1, "&lt;1",wat_table_data!AG37 ))), "-")</f>
        <v>-</v>
      </c>
      <c r="AI40" s="38" t="str">
        <f>IF(ISNUMBER(wat_table_data!AH37), IF(wat_table_data!AH37=-999,"NA",IF(wat_table_data!AH37&gt;99, "&gt;99", IF(wat_table_data!AH37&lt;1, "&lt;1",wat_table_data!AH37 ))), "-")</f>
        <v>-</v>
      </c>
      <c r="AJ40" s="39" t="str">
        <f>IF(ISNUMBER(wat_table_data!AI37), IF(wat_table_data!AI37=-999,"NA",IF(wat_table_data!AI37&gt;99, "&gt;99", IF(wat_table_data!AI37&lt;1, "&lt;1",wat_table_data!AI37 ))), "-")</f>
        <v>-</v>
      </c>
      <c r="AK40" s="40" t="str">
        <f>IF(ISNUMBER(wat_table_data!AJ37), IF(wat_table_data!AJ37=-999,"NA",IF(wat_table_data!AJ37&gt;99, "&gt;99", IF(wat_table_data!AJ37&lt;1, "&lt;1",wat_table_data!AJ37 ))), "-")</f>
        <v>-</v>
      </c>
      <c r="AL40" s="40" t="str">
        <f>IF(ISNUMBER(wat_table_data!AK37), IF(wat_table_data!AK37=-999,"NA",IF(wat_table_data!AK37&gt;99, "&gt;99", IF(wat_table_data!AK37&lt;1, "&lt;1",wat_table_data!AK37 ))), "-")</f>
        <v>-</v>
      </c>
      <c r="AM40" s="40" t="str">
        <f>IF(ISNUMBER(wat_table_data!AL37), IF(wat_table_data!AL37=-999,"NA",IF(wat_table_data!AL37&gt;99, "&gt;99", IF(wat_table_data!AL37&lt;1, "&lt;1",wat_table_data!AL37 ))), "-")</f>
        <v>-</v>
      </c>
      <c r="AN40" s="38" t="str">
        <f>IF(ISNUMBER(wat_table_data!AM37), IF(wat_table_data!AM37=-999,"NA",IF(wat_table_data!AM37&gt;99, "&gt;99", IF(wat_table_data!AM37&lt;1, "&lt;1",wat_table_data!AM37 ))), "-")</f>
        <v>-</v>
      </c>
      <c r="AO40" s="38" t="str">
        <f>IF(ISNUMBER(wat_table_data!AN37), IF(wat_table_data!AN37=-999,"NA",IF(wat_table_data!AN37&gt;99, "&gt;99", IF(wat_table_data!AN37&lt;1, "&lt;1",wat_table_data!AN37 ))), "-")</f>
        <v>-</v>
      </c>
    </row>
    <row r="41" ht="13.8" x14ac:dyDescent="0.25">
      <c r="A41" s="34" t="str">
        <f>IF(ISBLANK(wat_table_data!A38), "", wat_table_data!A38)</f>
        <v/>
      </c>
      <c r="B41" s="34" t="str">
        <f>IF(ISBLANK(wat_table_data!B38), "", wat_table_data!B38)</f>
        <v/>
      </c>
      <c r="C41" s="34" t="str">
        <f>IF(ISBLANK(wat_table_data!C38), "", wat_table_data!C38)</f>
        <v/>
      </c>
      <c r="D41" s="35" t="str">
        <f>IF(ISNUMBER(wat_table_data!D38), wat_table_data!D38, "-")</f>
        <v>-</v>
      </c>
      <c r="E41" s="36" t="str">
        <f>IF(ISNUMBER(wat_table_data!E38), wat_table_data!E38, "-")</f>
        <v>-</v>
      </c>
      <c r="F41" s="37" t="str">
        <f>IF(ISNUMBER(wat_table_data!F38), IF(wat_table_data!F38=-999,"NA",IF(wat_table_data!F38&gt;99, "&gt;99", IF(wat_table_data!F38&lt;1, "&lt;1",wat_table_data!F38 ))), "-")</f>
        <v>-</v>
      </c>
      <c r="G41" s="38" t="str">
        <f>IF(ISNUMBER(wat_table_data!G38), IF(wat_table_data!G38=-999,"NA",IF(wat_table_data!G38&gt;99, "&gt;99", IF(wat_table_data!G38&lt;1, "&lt;1",wat_table_data!G38 ))), "-")</f>
        <v>-</v>
      </c>
      <c r="H41" s="38" t="str">
        <f>IF(ISNUMBER(wat_table_data!H38), IF(wat_table_data!H38=-999,"NA",IF(wat_table_data!H38&gt;99, "&gt;99", IF(wat_table_data!H38&lt;1, "&lt;1",wat_table_data!H38 ))), "-")</f>
        <v>-</v>
      </c>
      <c r="I41" s="38" t="str">
        <f>IF(ISNUMBER(wat_table_data!I38), IF(wat_table_data!I38=-999,"NA",IF(wat_table_data!I38&gt;99, "&gt;99", IF(wat_table_data!I38&lt;1, "&lt;1",wat_table_data!I38 ))), "-")</f>
        <v>-</v>
      </c>
      <c r="J41" s="24" t="str">
        <f>IF(ISNUMBER(wat_table_data!J38), IF(wat_table_data!J38=-999,"NA",wat_table_data!J38), "-")</f>
        <v>-</v>
      </c>
      <c r="K41" s="37" t="str">
        <f>IF(ISNUMBER(wat_table_data!K38), IF(wat_table_data!K38=-999,"NA",IF(wat_table_data!K38&gt;99, "&gt;99", IF(wat_table_data!K38&lt;1, "&lt;1",wat_table_data!K38 ))), "-")</f>
        <v>-</v>
      </c>
      <c r="L41" s="38" t="str">
        <f>IF(ISNUMBER(wat_table_data!L38), IF(wat_table_data!L38=-999,"NA",IF(wat_table_data!L38&gt;99, "&gt;99", IF(wat_table_data!L38&lt;1, "&lt;1",wat_table_data!L38 ))), "-")</f>
        <v>-</v>
      </c>
      <c r="M41" s="38" t="str">
        <f>IF(ISNUMBER(wat_table_data!M38), IF(wat_table_data!M38=-999,"NA",IF(wat_table_data!M38&gt;99, "&gt;99", IF(wat_table_data!M38&lt;1, "&lt;1",wat_table_data!M38 ))), "-")</f>
        <v>-</v>
      </c>
      <c r="N41" s="38" t="str">
        <f>IF(ISNUMBER(wat_table_data!N38), IF(wat_table_data!N38=-999,"NA",IF(wat_table_data!N38&gt;99, "&gt;99", IF(wat_table_data!N38&lt;1, "&lt;1",wat_table_data!N38 ))), "-")</f>
        <v>-</v>
      </c>
      <c r="O41" s="24" t="str">
        <f>IF(ISNUMBER(wat_table_data!O38), IF(wat_table_data!O38=-999,"NA",wat_table_data!O38), "-")</f>
        <v>-</v>
      </c>
      <c r="P41" s="37" t="str">
        <f>IF(ISNUMBER(wat_table_data!P38), IF(wat_table_data!P38=-999,"NA",IF(wat_table_data!P38&gt;99, "&gt;99", IF(wat_table_data!P38&lt;1, "&lt;1",wat_table_data!P38 ))), "-")</f>
        <v>-</v>
      </c>
      <c r="Q41" s="38" t="str">
        <f>IF(ISNUMBER(wat_table_data!Q38), IF(wat_table_data!Q38=-999,"NA",IF(wat_table_data!Q38&gt;99, "&gt;99", IF(wat_table_data!Q38&lt;1, "&lt;1",wat_table_data!Q38 ))), "-")</f>
        <v>-</v>
      </c>
      <c r="R41" s="38" t="str">
        <f>IF(ISNUMBER(wat_table_data!R38), IF(wat_table_data!R38=-999,"NA",IF(wat_table_data!R38&gt;99, "&gt;99", IF(wat_table_data!R38&lt;1, "&lt;1",wat_table_data!R38 ))), "-")</f>
        <v>-</v>
      </c>
      <c r="S41" s="38" t="str">
        <f>IF(ISNUMBER(wat_table_data!S38), IF(wat_table_data!S38=-999,"NA",IF(wat_table_data!S38&gt;99, "&gt;99", IF(wat_table_data!S38&lt;1, "&lt;1",wat_table_data!S38 ))), "-")</f>
        <v>-</v>
      </c>
      <c r="T41" s="24" t="str">
        <f>IF(ISNUMBER(wat_table_data!T38), IF(wat_table_data!T38=-999,"NA",wat_table_data!T38), "-")</f>
        <v>-</v>
      </c>
      <c r="U41" s="24"/>
      <c r="V41" s="24"/>
      <c r="W41" s="24"/>
      <c r="X41" s="39" t="str">
        <f>IF(ISNUMBER(wat_table_data!W38), IF(wat_table_data!W38=-999,"NA",IF(wat_table_data!W38&gt;99, "&gt;99", IF(wat_table_data!W38&lt;1, "&lt;1",wat_table_data!W38 ))), "-")</f>
        <v>-</v>
      </c>
      <c r="Y41" s="40" t="str">
        <f>IF(ISNUMBER(wat_table_data!X38), IF(wat_table_data!X38=-999,"NA",IF(wat_table_data!X38&gt;99, "&gt;99", IF(wat_table_data!X38&lt;1, "&lt;1",wat_table_data!X38 ))), "-")</f>
        <v>-</v>
      </c>
      <c r="Z41" s="40" t="str">
        <f>IF(ISNUMBER(wat_table_data!Y38), IF(wat_table_data!Y38=-999,"NA",IF(wat_table_data!Y38&gt;99, "&gt;99", IF(wat_table_data!Y38&lt;1, "&lt;1",wat_table_data!Y38 ))), "-")</f>
        <v>-</v>
      </c>
      <c r="AA41" s="40" t="str">
        <f>IF(ISNUMBER(wat_table_data!Z38), IF(wat_table_data!Z38=-999,"NA",IF(wat_table_data!Z38&gt;99, "&gt;99", IF(wat_table_data!Z38&lt;1, "&lt;1",wat_table_data!Z38 ))), "-")</f>
        <v>-</v>
      </c>
      <c r="AB41" s="38" t="str">
        <f>IF(ISNUMBER(wat_table_data!AA38), IF(wat_table_data!AA38=-999,"NA",IF(wat_table_data!AA38&gt;99, "&gt;99", IF(wat_table_data!AA38&lt;1, "&lt;1",wat_table_data!AA38 ))), "-")</f>
        <v>-</v>
      </c>
      <c r="AC41" s="38" t="str">
        <f>IF(ISNUMBER(wat_table_data!AB38), IF(wat_table_data!AB38=-999,"NA",IF(wat_table_data!AB38&gt;99, "&gt;99", IF(wat_table_data!AB38&lt;1, "&lt;1",wat_table_data!AB38 ))), "-")</f>
        <v>-</v>
      </c>
      <c r="AD41" s="39" t="str">
        <f>IF(ISNUMBER(wat_table_data!AC38), IF(wat_table_data!AC38=-999,"NA",IF(wat_table_data!AC38&gt;99, "&gt;99", IF(wat_table_data!AC38&lt;1, "&lt;1",wat_table_data!AC38 ))), "-")</f>
        <v>-</v>
      </c>
      <c r="AE41" s="40" t="str">
        <f>IF(ISNUMBER(wat_table_data!AD38), IF(wat_table_data!AD38=-999,"NA",IF(wat_table_data!AD38&gt;99, "&gt;99", IF(wat_table_data!AD38&lt;1, "&lt;1",wat_table_data!AD38 ))), "-")</f>
        <v>-</v>
      </c>
      <c r="AF41" s="40" t="str">
        <f>IF(ISNUMBER(wat_table_data!AE38), IF(wat_table_data!AE38=-999,"NA",IF(wat_table_data!AE38&gt;99, "&gt;99", IF(wat_table_data!AE38&lt;1, "&lt;1",wat_table_data!AE38 ))), "-")</f>
        <v>-</v>
      </c>
      <c r="AG41" s="40" t="str">
        <f>IF(ISNUMBER(wat_table_data!AF38), IF(wat_table_data!AF38=-999,"NA",IF(wat_table_data!AF38&gt;99, "&gt;99", IF(wat_table_data!AF38&lt;1, "&lt;1",wat_table_data!AF38 ))), "-")</f>
        <v>-</v>
      </c>
      <c r="AH41" s="38" t="str">
        <f>IF(ISNUMBER(wat_table_data!AG38), IF(wat_table_data!AG38=-999,"NA",IF(wat_table_data!AG38&gt;99, "&gt;99", IF(wat_table_data!AG38&lt;1, "&lt;1",wat_table_data!AG38 ))), "-")</f>
        <v>-</v>
      </c>
      <c r="AI41" s="38" t="str">
        <f>IF(ISNUMBER(wat_table_data!AH38), IF(wat_table_data!AH38=-999,"NA",IF(wat_table_data!AH38&gt;99, "&gt;99", IF(wat_table_data!AH38&lt;1, "&lt;1",wat_table_data!AH38 ))), "-")</f>
        <v>-</v>
      </c>
      <c r="AJ41" s="39" t="str">
        <f>IF(ISNUMBER(wat_table_data!AI38), IF(wat_table_data!AI38=-999,"NA",IF(wat_table_data!AI38&gt;99, "&gt;99", IF(wat_table_data!AI38&lt;1, "&lt;1",wat_table_data!AI38 ))), "-")</f>
        <v>-</v>
      </c>
      <c r="AK41" s="40" t="str">
        <f>IF(ISNUMBER(wat_table_data!AJ38), IF(wat_table_data!AJ38=-999,"NA",IF(wat_table_data!AJ38&gt;99, "&gt;99", IF(wat_table_data!AJ38&lt;1, "&lt;1",wat_table_data!AJ38 ))), "-")</f>
        <v>-</v>
      </c>
      <c r="AL41" s="40" t="str">
        <f>IF(ISNUMBER(wat_table_data!AK38), IF(wat_table_data!AK38=-999,"NA",IF(wat_table_data!AK38&gt;99, "&gt;99", IF(wat_table_data!AK38&lt;1, "&lt;1",wat_table_data!AK38 ))), "-")</f>
        <v>-</v>
      </c>
      <c r="AM41" s="40" t="str">
        <f>IF(ISNUMBER(wat_table_data!AL38), IF(wat_table_data!AL38=-999,"NA",IF(wat_table_data!AL38&gt;99, "&gt;99", IF(wat_table_data!AL38&lt;1, "&lt;1",wat_table_data!AL38 ))), "-")</f>
        <v>-</v>
      </c>
      <c r="AN41" s="38" t="str">
        <f>IF(ISNUMBER(wat_table_data!AM38), IF(wat_table_data!AM38=-999,"NA",IF(wat_table_data!AM38&gt;99, "&gt;99", IF(wat_table_data!AM38&lt;1, "&lt;1",wat_table_data!AM38 ))), "-")</f>
        <v>-</v>
      </c>
      <c r="AO41" s="38" t="str">
        <f>IF(ISNUMBER(wat_table_data!AN38), IF(wat_table_data!AN38=-999,"NA",IF(wat_table_data!AN38&gt;99, "&gt;99", IF(wat_table_data!AN38&lt;1, "&lt;1",wat_table_data!AN38 ))), "-")</f>
        <v>-</v>
      </c>
    </row>
    <row r="42" ht="13.8" x14ac:dyDescent="0.25">
      <c r="A42" s="34" t="str">
        <f>IF(ISBLANK(wat_table_data!A39), "", wat_table_data!A39)</f>
        <v/>
      </c>
      <c r="B42" s="34" t="str">
        <f>IF(ISBLANK(wat_table_data!B39), "", wat_table_data!B39)</f>
        <v/>
      </c>
      <c r="C42" s="34" t="str">
        <f>IF(ISBLANK(wat_table_data!C39), "", wat_table_data!C39)</f>
        <v/>
      </c>
      <c r="D42" s="35" t="str">
        <f>IF(ISNUMBER(wat_table_data!D39), wat_table_data!D39, "-")</f>
        <v>-</v>
      </c>
      <c r="E42" s="36" t="str">
        <f>IF(ISNUMBER(wat_table_data!E39), wat_table_data!E39, "-")</f>
        <v>-</v>
      </c>
      <c r="F42" s="37" t="str">
        <f>IF(ISNUMBER(wat_table_data!F39), IF(wat_table_data!F39=-999,"NA",IF(wat_table_data!F39&gt;99, "&gt;99", IF(wat_table_data!F39&lt;1, "&lt;1",wat_table_data!F39 ))), "-")</f>
        <v>-</v>
      </c>
      <c r="G42" s="38" t="str">
        <f>IF(ISNUMBER(wat_table_data!G39), IF(wat_table_data!G39=-999,"NA",IF(wat_table_data!G39&gt;99, "&gt;99", IF(wat_table_data!G39&lt;1, "&lt;1",wat_table_data!G39 ))), "-")</f>
        <v>-</v>
      </c>
      <c r="H42" s="38" t="str">
        <f>IF(ISNUMBER(wat_table_data!H39), IF(wat_table_data!H39=-999,"NA",IF(wat_table_data!H39&gt;99, "&gt;99", IF(wat_table_data!H39&lt;1, "&lt;1",wat_table_data!H39 ))), "-")</f>
        <v>-</v>
      </c>
      <c r="I42" s="38" t="str">
        <f>IF(ISNUMBER(wat_table_data!I39), IF(wat_table_data!I39=-999,"NA",IF(wat_table_data!I39&gt;99, "&gt;99", IF(wat_table_data!I39&lt;1, "&lt;1",wat_table_data!I39 ))), "-")</f>
        <v>-</v>
      </c>
      <c r="J42" s="24" t="str">
        <f>IF(ISNUMBER(wat_table_data!J39), IF(wat_table_data!J39=-999,"NA",wat_table_data!J39), "-")</f>
        <v>-</v>
      </c>
      <c r="K42" s="37" t="str">
        <f>IF(ISNUMBER(wat_table_data!K39), IF(wat_table_data!K39=-999,"NA",IF(wat_table_data!K39&gt;99, "&gt;99", IF(wat_table_data!K39&lt;1, "&lt;1",wat_table_data!K39 ))), "-")</f>
        <v>-</v>
      </c>
      <c r="L42" s="38" t="str">
        <f>IF(ISNUMBER(wat_table_data!L39), IF(wat_table_data!L39=-999,"NA",IF(wat_table_data!L39&gt;99, "&gt;99", IF(wat_table_data!L39&lt;1, "&lt;1",wat_table_data!L39 ))), "-")</f>
        <v>-</v>
      </c>
      <c r="M42" s="38" t="str">
        <f>IF(ISNUMBER(wat_table_data!M39), IF(wat_table_data!M39=-999,"NA",IF(wat_table_data!M39&gt;99, "&gt;99", IF(wat_table_data!M39&lt;1, "&lt;1",wat_table_data!M39 ))), "-")</f>
        <v>-</v>
      </c>
      <c r="N42" s="38" t="str">
        <f>IF(ISNUMBER(wat_table_data!N39), IF(wat_table_data!N39=-999,"NA",IF(wat_table_data!N39&gt;99, "&gt;99", IF(wat_table_data!N39&lt;1, "&lt;1",wat_table_data!N39 ))), "-")</f>
        <v>-</v>
      </c>
      <c r="O42" s="24" t="str">
        <f>IF(ISNUMBER(wat_table_data!O39), IF(wat_table_data!O39=-999,"NA",wat_table_data!O39), "-")</f>
        <v>-</v>
      </c>
      <c r="P42" s="37" t="str">
        <f>IF(ISNUMBER(wat_table_data!P39), IF(wat_table_data!P39=-999,"NA",IF(wat_table_data!P39&gt;99, "&gt;99", IF(wat_table_data!P39&lt;1, "&lt;1",wat_table_data!P39 ))), "-")</f>
        <v>-</v>
      </c>
      <c r="Q42" s="38" t="str">
        <f>IF(ISNUMBER(wat_table_data!Q39), IF(wat_table_data!Q39=-999,"NA",IF(wat_table_data!Q39&gt;99, "&gt;99", IF(wat_table_data!Q39&lt;1, "&lt;1",wat_table_data!Q39 ))), "-")</f>
        <v>-</v>
      </c>
      <c r="R42" s="38" t="str">
        <f>IF(ISNUMBER(wat_table_data!R39), IF(wat_table_data!R39=-999,"NA",IF(wat_table_data!R39&gt;99, "&gt;99", IF(wat_table_data!R39&lt;1, "&lt;1",wat_table_data!R39 ))), "-")</f>
        <v>-</v>
      </c>
      <c r="S42" s="38" t="str">
        <f>IF(ISNUMBER(wat_table_data!S39), IF(wat_table_data!S39=-999,"NA",IF(wat_table_data!S39&gt;99, "&gt;99", IF(wat_table_data!S39&lt;1, "&lt;1",wat_table_data!S39 ))), "-")</f>
        <v>-</v>
      </c>
      <c r="T42" s="24" t="str">
        <f>IF(ISNUMBER(wat_table_data!T39), IF(wat_table_data!T39=-999,"NA",wat_table_data!T39), "-")</f>
        <v>-</v>
      </c>
      <c r="U42" s="24"/>
      <c r="V42" s="24"/>
      <c r="W42" s="24"/>
      <c r="X42" s="39" t="str">
        <f>IF(ISNUMBER(wat_table_data!W39), IF(wat_table_data!W39=-999,"NA",IF(wat_table_data!W39&gt;99, "&gt;99", IF(wat_table_data!W39&lt;1, "&lt;1",wat_table_data!W39 ))), "-")</f>
        <v>-</v>
      </c>
      <c r="Y42" s="40" t="str">
        <f>IF(ISNUMBER(wat_table_data!X39), IF(wat_table_data!X39=-999,"NA",IF(wat_table_data!X39&gt;99, "&gt;99", IF(wat_table_data!X39&lt;1, "&lt;1",wat_table_data!X39 ))), "-")</f>
        <v>-</v>
      </c>
      <c r="Z42" s="40" t="str">
        <f>IF(ISNUMBER(wat_table_data!Y39), IF(wat_table_data!Y39=-999,"NA",IF(wat_table_data!Y39&gt;99, "&gt;99", IF(wat_table_data!Y39&lt;1, "&lt;1",wat_table_data!Y39 ))), "-")</f>
        <v>-</v>
      </c>
      <c r="AA42" s="40" t="str">
        <f>IF(ISNUMBER(wat_table_data!Z39), IF(wat_table_data!Z39=-999,"NA",IF(wat_table_data!Z39&gt;99, "&gt;99", IF(wat_table_data!Z39&lt;1, "&lt;1",wat_table_data!Z39 ))), "-")</f>
        <v>-</v>
      </c>
      <c r="AB42" s="38" t="str">
        <f>IF(ISNUMBER(wat_table_data!AA39), IF(wat_table_data!AA39=-999,"NA",IF(wat_table_data!AA39&gt;99, "&gt;99", IF(wat_table_data!AA39&lt;1, "&lt;1",wat_table_data!AA39 ))), "-")</f>
        <v>-</v>
      </c>
      <c r="AC42" s="38" t="str">
        <f>IF(ISNUMBER(wat_table_data!AB39), IF(wat_table_data!AB39=-999,"NA",IF(wat_table_data!AB39&gt;99, "&gt;99", IF(wat_table_data!AB39&lt;1, "&lt;1",wat_table_data!AB39 ))), "-")</f>
        <v>-</v>
      </c>
      <c r="AD42" s="39" t="str">
        <f>IF(ISNUMBER(wat_table_data!AC39), IF(wat_table_data!AC39=-999,"NA",IF(wat_table_data!AC39&gt;99, "&gt;99", IF(wat_table_data!AC39&lt;1, "&lt;1",wat_table_data!AC39 ))), "-")</f>
        <v>-</v>
      </c>
      <c r="AE42" s="40" t="str">
        <f>IF(ISNUMBER(wat_table_data!AD39), IF(wat_table_data!AD39=-999,"NA",IF(wat_table_data!AD39&gt;99, "&gt;99", IF(wat_table_data!AD39&lt;1, "&lt;1",wat_table_data!AD39 ))), "-")</f>
        <v>-</v>
      </c>
      <c r="AF42" s="40" t="str">
        <f>IF(ISNUMBER(wat_table_data!AE39), IF(wat_table_data!AE39=-999,"NA",IF(wat_table_data!AE39&gt;99, "&gt;99", IF(wat_table_data!AE39&lt;1, "&lt;1",wat_table_data!AE39 ))), "-")</f>
        <v>-</v>
      </c>
      <c r="AG42" s="40" t="str">
        <f>IF(ISNUMBER(wat_table_data!AF39), IF(wat_table_data!AF39=-999,"NA",IF(wat_table_data!AF39&gt;99, "&gt;99", IF(wat_table_data!AF39&lt;1, "&lt;1",wat_table_data!AF39 ))), "-")</f>
        <v>-</v>
      </c>
      <c r="AH42" s="38" t="str">
        <f>IF(ISNUMBER(wat_table_data!AG39), IF(wat_table_data!AG39=-999,"NA",IF(wat_table_data!AG39&gt;99, "&gt;99", IF(wat_table_data!AG39&lt;1, "&lt;1",wat_table_data!AG39 ))), "-")</f>
        <v>-</v>
      </c>
      <c r="AI42" s="38" t="str">
        <f>IF(ISNUMBER(wat_table_data!AH39), IF(wat_table_data!AH39=-999,"NA",IF(wat_table_data!AH39&gt;99, "&gt;99", IF(wat_table_data!AH39&lt;1, "&lt;1",wat_table_data!AH39 ))), "-")</f>
        <v>-</v>
      </c>
      <c r="AJ42" s="39" t="str">
        <f>IF(ISNUMBER(wat_table_data!AI39), IF(wat_table_data!AI39=-999,"NA",IF(wat_table_data!AI39&gt;99, "&gt;99", IF(wat_table_data!AI39&lt;1, "&lt;1",wat_table_data!AI39 ))), "-")</f>
        <v>-</v>
      </c>
      <c r="AK42" s="40" t="str">
        <f>IF(ISNUMBER(wat_table_data!AJ39), IF(wat_table_data!AJ39=-999,"NA",IF(wat_table_data!AJ39&gt;99, "&gt;99", IF(wat_table_data!AJ39&lt;1, "&lt;1",wat_table_data!AJ39 ))), "-")</f>
        <v>-</v>
      </c>
      <c r="AL42" s="40" t="str">
        <f>IF(ISNUMBER(wat_table_data!AK39), IF(wat_table_data!AK39=-999,"NA",IF(wat_table_data!AK39&gt;99, "&gt;99", IF(wat_table_data!AK39&lt;1, "&lt;1",wat_table_data!AK39 ))), "-")</f>
        <v>-</v>
      </c>
      <c r="AM42" s="40" t="str">
        <f>IF(ISNUMBER(wat_table_data!AL39), IF(wat_table_data!AL39=-999,"NA",IF(wat_table_data!AL39&gt;99, "&gt;99", IF(wat_table_data!AL39&lt;1, "&lt;1",wat_table_data!AL39 ))), "-")</f>
        <v>-</v>
      </c>
      <c r="AN42" s="38" t="str">
        <f>IF(ISNUMBER(wat_table_data!AM39), IF(wat_table_data!AM39=-999,"NA",IF(wat_table_data!AM39&gt;99, "&gt;99", IF(wat_table_data!AM39&lt;1, "&lt;1",wat_table_data!AM39 ))), "-")</f>
        <v>-</v>
      </c>
      <c r="AO42" s="38" t="str">
        <f>IF(ISNUMBER(wat_table_data!AN39), IF(wat_table_data!AN39=-999,"NA",IF(wat_table_data!AN39&gt;99, "&gt;99", IF(wat_table_data!AN39&lt;1, "&lt;1",wat_table_data!AN39 ))), "-")</f>
        <v>-</v>
      </c>
    </row>
    <row r="43" ht="13.8" x14ac:dyDescent="0.25">
      <c r="A43" s="34" t="str">
        <f>IF(ISBLANK(wat_table_data!A40), "", wat_table_data!A40)</f>
        <v/>
      </c>
      <c r="B43" s="34" t="str">
        <f>IF(ISBLANK(wat_table_data!B40), "", wat_table_data!B40)</f>
        <v/>
      </c>
      <c r="C43" s="34" t="str">
        <f>IF(ISBLANK(wat_table_data!C40), "", wat_table_data!C40)</f>
        <v/>
      </c>
      <c r="D43" s="35" t="str">
        <f>IF(ISNUMBER(wat_table_data!D40), wat_table_data!D40, "-")</f>
        <v>-</v>
      </c>
      <c r="E43" s="36" t="str">
        <f>IF(ISNUMBER(wat_table_data!E40), wat_table_data!E40, "-")</f>
        <v>-</v>
      </c>
      <c r="F43" s="37" t="str">
        <f>IF(ISNUMBER(wat_table_data!F40), IF(wat_table_data!F40=-999,"NA",IF(wat_table_data!F40&gt;99, "&gt;99", IF(wat_table_data!F40&lt;1, "&lt;1",wat_table_data!F40 ))), "-")</f>
        <v>-</v>
      </c>
      <c r="G43" s="38" t="str">
        <f>IF(ISNUMBER(wat_table_data!G40), IF(wat_table_data!G40=-999,"NA",IF(wat_table_data!G40&gt;99, "&gt;99", IF(wat_table_data!G40&lt;1, "&lt;1",wat_table_data!G40 ))), "-")</f>
        <v>-</v>
      </c>
      <c r="H43" s="38" t="str">
        <f>IF(ISNUMBER(wat_table_data!H40), IF(wat_table_data!H40=-999,"NA",IF(wat_table_data!H40&gt;99, "&gt;99", IF(wat_table_data!H40&lt;1, "&lt;1",wat_table_data!H40 ))), "-")</f>
        <v>-</v>
      </c>
      <c r="I43" s="38" t="str">
        <f>IF(ISNUMBER(wat_table_data!I40), IF(wat_table_data!I40=-999,"NA",IF(wat_table_data!I40&gt;99, "&gt;99", IF(wat_table_data!I40&lt;1, "&lt;1",wat_table_data!I40 ))), "-")</f>
        <v>-</v>
      </c>
      <c r="J43" s="24" t="str">
        <f>IF(ISNUMBER(wat_table_data!J40), IF(wat_table_data!J40=-999,"NA",wat_table_data!J40), "-")</f>
        <v>-</v>
      </c>
      <c r="K43" s="37" t="str">
        <f>IF(ISNUMBER(wat_table_data!K40), IF(wat_table_data!K40=-999,"NA",IF(wat_table_data!K40&gt;99, "&gt;99", IF(wat_table_data!K40&lt;1, "&lt;1",wat_table_data!K40 ))), "-")</f>
        <v>-</v>
      </c>
      <c r="L43" s="38" t="str">
        <f>IF(ISNUMBER(wat_table_data!L40), IF(wat_table_data!L40=-999,"NA",IF(wat_table_data!L40&gt;99, "&gt;99", IF(wat_table_data!L40&lt;1, "&lt;1",wat_table_data!L40 ))), "-")</f>
        <v>-</v>
      </c>
      <c r="M43" s="38" t="str">
        <f>IF(ISNUMBER(wat_table_data!M40), IF(wat_table_data!M40=-999,"NA",IF(wat_table_data!M40&gt;99, "&gt;99", IF(wat_table_data!M40&lt;1, "&lt;1",wat_table_data!M40 ))), "-")</f>
        <v>-</v>
      </c>
      <c r="N43" s="38" t="str">
        <f>IF(ISNUMBER(wat_table_data!N40), IF(wat_table_data!N40=-999,"NA",IF(wat_table_data!N40&gt;99, "&gt;99", IF(wat_table_data!N40&lt;1, "&lt;1",wat_table_data!N40 ))), "-")</f>
        <v>-</v>
      </c>
      <c r="O43" s="24" t="str">
        <f>IF(ISNUMBER(wat_table_data!O40), IF(wat_table_data!O40=-999,"NA",wat_table_data!O40), "-")</f>
        <v>-</v>
      </c>
      <c r="P43" s="37" t="str">
        <f>IF(ISNUMBER(wat_table_data!P40), IF(wat_table_data!P40=-999,"NA",IF(wat_table_data!P40&gt;99, "&gt;99", IF(wat_table_data!P40&lt;1, "&lt;1",wat_table_data!P40 ))), "-")</f>
        <v>-</v>
      </c>
      <c r="Q43" s="38" t="str">
        <f>IF(ISNUMBER(wat_table_data!Q40), IF(wat_table_data!Q40=-999,"NA",IF(wat_table_data!Q40&gt;99, "&gt;99", IF(wat_table_data!Q40&lt;1, "&lt;1",wat_table_data!Q40 ))), "-")</f>
        <v>-</v>
      </c>
      <c r="R43" s="38" t="str">
        <f>IF(ISNUMBER(wat_table_data!R40), IF(wat_table_data!R40=-999,"NA",IF(wat_table_data!R40&gt;99, "&gt;99", IF(wat_table_data!R40&lt;1, "&lt;1",wat_table_data!R40 ))), "-")</f>
        <v>-</v>
      </c>
      <c r="S43" s="38" t="str">
        <f>IF(ISNUMBER(wat_table_data!S40), IF(wat_table_data!S40=-999,"NA",IF(wat_table_data!S40&gt;99, "&gt;99", IF(wat_table_data!S40&lt;1, "&lt;1",wat_table_data!S40 ))), "-")</f>
        <v>-</v>
      </c>
      <c r="T43" s="24" t="str">
        <f>IF(ISNUMBER(wat_table_data!T40), IF(wat_table_data!T40=-999,"NA",wat_table_data!T40), "-")</f>
        <v>-</v>
      </c>
      <c r="U43" s="24"/>
      <c r="V43" s="24"/>
      <c r="W43" s="24"/>
      <c r="X43" s="39" t="str">
        <f>IF(ISNUMBER(wat_table_data!W40), IF(wat_table_data!W40=-999,"NA",IF(wat_table_data!W40&gt;99, "&gt;99", IF(wat_table_data!W40&lt;1, "&lt;1",wat_table_data!W40 ))), "-")</f>
        <v>-</v>
      </c>
      <c r="Y43" s="40" t="str">
        <f>IF(ISNUMBER(wat_table_data!X40), IF(wat_table_data!X40=-999,"NA",IF(wat_table_data!X40&gt;99, "&gt;99", IF(wat_table_data!X40&lt;1, "&lt;1",wat_table_data!X40 ))), "-")</f>
        <v>-</v>
      </c>
      <c r="Z43" s="40" t="str">
        <f>IF(ISNUMBER(wat_table_data!Y40), IF(wat_table_data!Y40=-999,"NA",IF(wat_table_data!Y40&gt;99, "&gt;99", IF(wat_table_data!Y40&lt;1, "&lt;1",wat_table_data!Y40 ))), "-")</f>
        <v>-</v>
      </c>
      <c r="AA43" s="40" t="str">
        <f>IF(ISNUMBER(wat_table_data!Z40), IF(wat_table_data!Z40=-999,"NA",IF(wat_table_data!Z40&gt;99, "&gt;99", IF(wat_table_data!Z40&lt;1, "&lt;1",wat_table_data!Z40 ))), "-")</f>
        <v>-</v>
      </c>
      <c r="AB43" s="38" t="str">
        <f>IF(ISNUMBER(wat_table_data!AA40), IF(wat_table_data!AA40=-999,"NA",IF(wat_table_data!AA40&gt;99, "&gt;99", IF(wat_table_data!AA40&lt;1, "&lt;1",wat_table_data!AA40 ))), "-")</f>
        <v>-</v>
      </c>
      <c r="AC43" s="38" t="str">
        <f>IF(ISNUMBER(wat_table_data!AB40), IF(wat_table_data!AB40=-999,"NA",IF(wat_table_data!AB40&gt;99, "&gt;99", IF(wat_table_data!AB40&lt;1, "&lt;1",wat_table_data!AB40 ))), "-")</f>
        <v>-</v>
      </c>
      <c r="AD43" s="39" t="str">
        <f>IF(ISNUMBER(wat_table_data!AC40), IF(wat_table_data!AC40=-999,"NA",IF(wat_table_data!AC40&gt;99, "&gt;99", IF(wat_table_data!AC40&lt;1, "&lt;1",wat_table_data!AC40 ))), "-")</f>
        <v>-</v>
      </c>
      <c r="AE43" s="40" t="str">
        <f>IF(ISNUMBER(wat_table_data!AD40), IF(wat_table_data!AD40=-999,"NA",IF(wat_table_data!AD40&gt;99, "&gt;99", IF(wat_table_data!AD40&lt;1, "&lt;1",wat_table_data!AD40 ))), "-")</f>
        <v>-</v>
      </c>
      <c r="AF43" s="40" t="str">
        <f>IF(ISNUMBER(wat_table_data!AE40), IF(wat_table_data!AE40=-999,"NA",IF(wat_table_data!AE40&gt;99, "&gt;99", IF(wat_table_data!AE40&lt;1, "&lt;1",wat_table_data!AE40 ))), "-")</f>
        <v>-</v>
      </c>
      <c r="AG43" s="40" t="str">
        <f>IF(ISNUMBER(wat_table_data!AF40), IF(wat_table_data!AF40=-999,"NA",IF(wat_table_data!AF40&gt;99, "&gt;99", IF(wat_table_data!AF40&lt;1, "&lt;1",wat_table_data!AF40 ))), "-")</f>
        <v>-</v>
      </c>
      <c r="AH43" s="38" t="str">
        <f>IF(ISNUMBER(wat_table_data!AG40), IF(wat_table_data!AG40=-999,"NA",IF(wat_table_data!AG40&gt;99, "&gt;99", IF(wat_table_data!AG40&lt;1, "&lt;1",wat_table_data!AG40 ))), "-")</f>
        <v>-</v>
      </c>
      <c r="AI43" s="38" t="str">
        <f>IF(ISNUMBER(wat_table_data!AH40), IF(wat_table_data!AH40=-999,"NA",IF(wat_table_data!AH40&gt;99, "&gt;99", IF(wat_table_data!AH40&lt;1, "&lt;1",wat_table_data!AH40 ))), "-")</f>
        <v>-</v>
      </c>
      <c r="AJ43" s="39" t="str">
        <f>IF(ISNUMBER(wat_table_data!AI40), IF(wat_table_data!AI40=-999,"NA",IF(wat_table_data!AI40&gt;99, "&gt;99", IF(wat_table_data!AI40&lt;1, "&lt;1",wat_table_data!AI40 ))), "-")</f>
        <v>-</v>
      </c>
      <c r="AK43" s="40" t="str">
        <f>IF(ISNUMBER(wat_table_data!AJ40), IF(wat_table_data!AJ40=-999,"NA",IF(wat_table_data!AJ40&gt;99, "&gt;99", IF(wat_table_data!AJ40&lt;1, "&lt;1",wat_table_data!AJ40 ))), "-")</f>
        <v>-</v>
      </c>
      <c r="AL43" s="40" t="str">
        <f>IF(ISNUMBER(wat_table_data!AK40), IF(wat_table_data!AK40=-999,"NA",IF(wat_table_data!AK40&gt;99, "&gt;99", IF(wat_table_data!AK40&lt;1, "&lt;1",wat_table_data!AK40 ))), "-")</f>
        <v>-</v>
      </c>
      <c r="AM43" s="40" t="str">
        <f>IF(ISNUMBER(wat_table_data!AL40), IF(wat_table_data!AL40=-999,"NA",IF(wat_table_data!AL40&gt;99, "&gt;99", IF(wat_table_data!AL40&lt;1, "&lt;1",wat_table_data!AL40 ))), "-")</f>
        <v>-</v>
      </c>
      <c r="AN43" s="38" t="str">
        <f>IF(ISNUMBER(wat_table_data!AM40), IF(wat_table_data!AM40=-999,"NA",IF(wat_table_data!AM40&gt;99, "&gt;99", IF(wat_table_data!AM40&lt;1, "&lt;1",wat_table_data!AM40 ))), "-")</f>
        <v>-</v>
      </c>
      <c r="AO43" s="38" t="str">
        <f>IF(ISNUMBER(wat_table_data!AN40), IF(wat_table_data!AN40=-999,"NA",IF(wat_table_data!AN40&gt;99, "&gt;99", IF(wat_table_data!AN40&lt;1, "&lt;1",wat_table_data!AN40 ))), "-")</f>
        <v>-</v>
      </c>
    </row>
    <row r="44" ht="13.8" x14ac:dyDescent="0.25">
      <c r="A44" s="34" t="str">
        <f>IF(ISBLANK(wat_table_data!A41), "", wat_table_data!A41)</f>
        <v/>
      </c>
      <c r="B44" s="34" t="str">
        <f>IF(ISBLANK(wat_table_data!B41), "", wat_table_data!B41)</f>
        <v/>
      </c>
      <c r="C44" s="34" t="str">
        <f>IF(ISBLANK(wat_table_data!C41), "", wat_table_data!C41)</f>
        <v/>
      </c>
      <c r="D44" s="35" t="str">
        <f>IF(ISNUMBER(wat_table_data!D41), wat_table_data!D41, "-")</f>
        <v>-</v>
      </c>
      <c r="E44" s="36" t="str">
        <f>IF(ISNUMBER(wat_table_data!E41), wat_table_data!E41, "-")</f>
        <v>-</v>
      </c>
      <c r="F44" s="37" t="str">
        <f>IF(ISNUMBER(wat_table_data!F41), IF(wat_table_data!F41=-999,"NA",IF(wat_table_data!F41&gt;99, "&gt;99", IF(wat_table_data!F41&lt;1, "&lt;1",wat_table_data!F41 ))), "-")</f>
        <v>-</v>
      </c>
      <c r="G44" s="38" t="str">
        <f>IF(ISNUMBER(wat_table_data!G41), IF(wat_table_data!G41=-999,"NA",IF(wat_table_data!G41&gt;99, "&gt;99", IF(wat_table_data!G41&lt;1, "&lt;1",wat_table_data!G41 ))), "-")</f>
        <v>-</v>
      </c>
      <c r="H44" s="38" t="str">
        <f>IF(ISNUMBER(wat_table_data!H41), IF(wat_table_data!H41=-999,"NA",IF(wat_table_data!H41&gt;99, "&gt;99", IF(wat_table_data!H41&lt;1, "&lt;1",wat_table_data!H41 ))), "-")</f>
        <v>-</v>
      </c>
      <c r="I44" s="38" t="str">
        <f>IF(ISNUMBER(wat_table_data!I41), IF(wat_table_data!I41=-999,"NA",IF(wat_table_data!I41&gt;99, "&gt;99", IF(wat_table_data!I41&lt;1, "&lt;1",wat_table_data!I41 ))), "-")</f>
        <v>-</v>
      </c>
      <c r="J44" s="24" t="str">
        <f>IF(ISNUMBER(wat_table_data!J41), IF(wat_table_data!J41=-999,"NA",wat_table_data!J41), "-")</f>
        <v>-</v>
      </c>
      <c r="K44" s="37" t="str">
        <f>IF(ISNUMBER(wat_table_data!K41), IF(wat_table_data!K41=-999,"NA",IF(wat_table_data!K41&gt;99, "&gt;99", IF(wat_table_data!K41&lt;1, "&lt;1",wat_table_data!K41 ))), "-")</f>
        <v>-</v>
      </c>
      <c r="L44" s="38" t="str">
        <f>IF(ISNUMBER(wat_table_data!L41), IF(wat_table_data!L41=-999,"NA",IF(wat_table_data!L41&gt;99, "&gt;99", IF(wat_table_data!L41&lt;1, "&lt;1",wat_table_data!L41 ))), "-")</f>
        <v>-</v>
      </c>
      <c r="M44" s="38" t="str">
        <f>IF(ISNUMBER(wat_table_data!M41), IF(wat_table_data!M41=-999,"NA",IF(wat_table_data!M41&gt;99, "&gt;99", IF(wat_table_data!M41&lt;1, "&lt;1",wat_table_data!M41 ))), "-")</f>
        <v>-</v>
      </c>
      <c r="N44" s="38" t="str">
        <f>IF(ISNUMBER(wat_table_data!N41), IF(wat_table_data!N41=-999,"NA",IF(wat_table_data!N41&gt;99, "&gt;99", IF(wat_table_data!N41&lt;1, "&lt;1",wat_table_data!N41 ))), "-")</f>
        <v>-</v>
      </c>
      <c r="O44" s="24" t="str">
        <f>IF(ISNUMBER(wat_table_data!O41), IF(wat_table_data!O41=-999,"NA",wat_table_data!O41), "-")</f>
        <v>-</v>
      </c>
      <c r="P44" s="37" t="str">
        <f>IF(ISNUMBER(wat_table_data!P41), IF(wat_table_data!P41=-999,"NA",IF(wat_table_data!P41&gt;99, "&gt;99", IF(wat_table_data!P41&lt;1, "&lt;1",wat_table_data!P41 ))), "-")</f>
        <v>-</v>
      </c>
      <c r="Q44" s="38" t="str">
        <f>IF(ISNUMBER(wat_table_data!Q41), IF(wat_table_data!Q41=-999,"NA",IF(wat_table_data!Q41&gt;99, "&gt;99", IF(wat_table_data!Q41&lt;1, "&lt;1",wat_table_data!Q41 ))), "-")</f>
        <v>-</v>
      </c>
      <c r="R44" s="38" t="str">
        <f>IF(ISNUMBER(wat_table_data!R41), IF(wat_table_data!R41=-999,"NA",IF(wat_table_data!R41&gt;99, "&gt;99", IF(wat_table_data!R41&lt;1, "&lt;1",wat_table_data!R41 ))), "-")</f>
        <v>-</v>
      </c>
      <c r="S44" s="38" t="str">
        <f>IF(ISNUMBER(wat_table_data!S41), IF(wat_table_data!S41=-999,"NA",IF(wat_table_data!S41&gt;99, "&gt;99", IF(wat_table_data!S41&lt;1, "&lt;1",wat_table_data!S41 ))), "-")</f>
        <v>-</v>
      </c>
      <c r="T44" s="24" t="str">
        <f>IF(ISNUMBER(wat_table_data!T41), IF(wat_table_data!T41=-999,"NA",wat_table_data!T41), "-")</f>
        <v>-</v>
      </c>
      <c r="U44" s="24"/>
      <c r="V44" s="24"/>
      <c r="W44" s="24"/>
      <c r="X44" s="39" t="str">
        <f>IF(ISNUMBER(wat_table_data!W41), IF(wat_table_data!W41=-999,"NA",IF(wat_table_data!W41&gt;99, "&gt;99", IF(wat_table_data!W41&lt;1, "&lt;1",wat_table_data!W41 ))), "-")</f>
        <v>-</v>
      </c>
      <c r="Y44" s="40" t="str">
        <f>IF(ISNUMBER(wat_table_data!X41), IF(wat_table_data!X41=-999,"NA",IF(wat_table_data!X41&gt;99, "&gt;99", IF(wat_table_data!X41&lt;1, "&lt;1",wat_table_data!X41 ))), "-")</f>
        <v>-</v>
      </c>
      <c r="Z44" s="40" t="str">
        <f>IF(ISNUMBER(wat_table_data!Y41), IF(wat_table_data!Y41=-999,"NA",IF(wat_table_data!Y41&gt;99, "&gt;99", IF(wat_table_data!Y41&lt;1, "&lt;1",wat_table_data!Y41 ))), "-")</f>
        <v>-</v>
      </c>
      <c r="AA44" s="40" t="str">
        <f>IF(ISNUMBER(wat_table_data!Z41), IF(wat_table_data!Z41=-999,"NA",IF(wat_table_data!Z41&gt;99, "&gt;99", IF(wat_table_data!Z41&lt;1, "&lt;1",wat_table_data!Z41 ))), "-")</f>
        <v>-</v>
      </c>
      <c r="AB44" s="38" t="str">
        <f>IF(ISNUMBER(wat_table_data!AA41), IF(wat_table_data!AA41=-999,"NA",IF(wat_table_data!AA41&gt;99, "&gt;99", IF(wat_table_data!AA41&lt;1, "&lt;1",wat_table_data!AA41 ))), "-")</f>
        <v>-</v>
      </c>
      <c r="AC44" s="38" t="str">
        <f>IF(ISNUMBER(wat_table_data!AB41), IF(wat_table_data!AB41=-999,"NA",IF(wat_table_data!AB41&gt;99, "&gt;99", IF(wat_table_data!AB41&lt;1, "&lt;1",wat_table_data!AB41 ))), "-")</f>
        <v>-</v>
      </c>
      <c r="AD44" s="39" t="str">
        <f>IF(ISNUMBER(wat_table_data!AC41), IF(wat_table_data!AC41=-999,"NA",IF(wat_table_data!AC41&gt;99, "&gt;99", IF(wat_table_data!AC41&lt;1, "&lt;1",wat_table_data!AC41 ))), "-")</f>
        <v>-</v>
      </c>
      <c r="AE44" s="40" t="str">
        <f>IF(ISNUMBER(wat_table_data!AD41), IF(wat_table_data!AD41=-999,"NA",IF(wat_table_data!AD41&gt;99, "&gt;99", IF(wat_table_data!AD41&lt;1, "&lt;1",wat_table_data!AD41 ))), "-")</f>
        <v>-</v>
      </c>
      <c r="AF44" s="40" t="str">
        <f>IF(ISNUMBER(wat_table_data!AE41), IF(wat_table_data!AE41=-999,"NA",IF(wat_table_data!AE41&gt;99, "&gt;99", IF(wat_table_data!AE41&lt;1, "&lt;1",wat_table_data!AE41 ))), "-")</f>
        <v>-</v>
      </c>
      <c r="AG44" s="40" t="str">
        <f>IF(ISNUMBER(wat_table_data!AF41), IF(wat_table_data!AF41=-999,"NA",IF(wat_table_data!AF41&gt;99, "&gt;99", IF(wat_table_data!AF41&lt;1, "&lt;1",wat_table_data!AF41 ))), "-")</f>
        <v>-</v>
      </c>
      <c r="AH44" s="38" t="str">
        <f>IF(ISNUMBER(wat_table_data!AG41), IF(wat_table_data!AG41=-999,"NA",IF(wat_table_data!AG41&gt;99, "&gt;99", IF(wat_table_data!AG41&lt;1, "&lt;1",wat_table_data!AG41 ))), "-")</f>
        <v>-</v>
      </c>
      <c r="AI44" s="38" t="str">
        <f>IF(ISNUMBER(wat_table_data!AH41), IF(wat_table_data!AH41=-999,"NA",IF(wat_table_data!AH41&gt;99, "&gt;99", IF(wat_table_data!AH41&lt;1, "&lt;1",wat_table_data!AH41 ))), "-")</f>
        <v>-</v>
      </c>
      <c r="AJ44" s="39" t="str">
        <f>IF(ISNUMBER(wat_table_data!AI41), IF(wat_table_data!AI41=-999,"NA",IF(wat_table_data!AI41&gt;99, "&gt;99", IF(wat_table_data!AI41&lt;1, "&lt;1",wat_table_data!AI41 ))), "-")</f>
        <v>-</v>
      </c>
      <c r="AK44" s="40" t="str">
        <f>IF(ISNUMBER(wat_table_data!AJ41), IF(wat_table_data!AJ41=-999,"NA",IF(wat_table_data!AJ41&gt;99, "&gt;99", IF(wat_table_data!AJ41&lt;1, "&lt;1",wat_table_data!AJ41 ))), "-")</f>
        <v>-</v>
      </c>
      <c r="AL44" s="40" t="str">
        <f>IF(ISNUMBER(wat_table_data!AK41), IF(wat_table_data!AK41=-999,"NA",IF(wat_table_data!AK41&gt;99, "&gt;99", IF(wat_table_data!AK41&lt;1, "&lt;1",wat_table_data!AK41 ))), "-")</f>
        <v>-</v>
      </c>
      <c r="AM44" s="40" t="str">
        <f>IF(ISNUMBER(wat_table_data!AL41), IF(wat_table_data!AL41=-999,"NA",IF(wat_table_data!AL41&gt;99, "&gt;99", IF(wat_table_data!AL41&lt;1, "&lt;1",wat_table_data!AL41 ))), "-")</f>
        <v>-</v>
      </c>
      <c r="AN44" s="38" t="str">
        <f>IF(ISNUMBER(wat_table_data!AM41), IF(wat_table_data!AM41=-999,"NA",IF(wat_table_data!AM41&gt;99, "&gt;99", IF(wat_table_data!AM41&lt;1, "&lt;1",wat_table_data!AM41 ))), "-")</f>
        <v>-</v>
      </c>
      <c r="AO44" s="38" t="str">
        <f>IF(ISNUMBER(wat_table_data!AN41), IF(wat_table_data!AN41=-999,"NA",IF(wat_table_data!AN41&gt;99, "&gt;99", IF(wat_table_data!AN41&lt;1, "&lt;1",wat_table_data!AN41 ))), "-")</f>
        <v>-</v>
      </c>
    </row>
    <row r="45" ht="13.8" x14ac:dyDescent="0.25">
      <c r="A45" s="34" t="str">
        <f>IF(ISBLANK(wat_table_data!A42), "", wat_table_data!A42)</f>
        <v/>
      </c>
      <c r="B45" s="34" t="str">
        <f>IF(ISBLANK(wat_table_data!B42), "", wat_table_data!B42)</f>
        <v/>
      </c>
      <c r="C45" s="34" t="str">
        <f>IF(ISBLANK(wat_table_data!C42), "", wat_table_data!C42)</f>
        <v/>
      </c>
      <c r="D45" s="35" t="str">
        <f>IF(ISNUMBER(wat_table_data!D42), wat_table_data!D42, "-")</f>
        <v>-</v>
      </c>
      <c r="E45" s="36" t="str">
        <f>IF(ISNUMBER(wat_table_data!E42), wat_table_data!E42, "-")</f>
        <v>-</v>
      </c>
      <c r="F45" s="37" t="str">
        <f>IF(ISNUMBER(wat_table_data!F42), IF(wat_table_data!F42=-999,"NA",IF(wat_table_data!F42&gt;99, "&gt;99", IF(wat_table_data!F42&lt;1, "&lt;1",wat_table_data!F42 ))), "-")</f>
        <v>-</v>
      </c>
      <c r="G45" s="38" t="str">
        <f>IF(ISNUMBER(wat_table_data!G42), IF(wat_table_data!G42=-999,"NA",IF(wat_table_data!G42&gt;99, "&gt;99", IF(wat_table_data!G42&lt;1, "&lt;1",wat_table_data!G42 ))), "-")</f>
        <v>-</v>
      </c>
      <c r="H45" s="38" t="str">
        <f>IF(ISNUMBER(wat_table_data!H42), IF(wat_table_data!H42=-999,"NA",IF(wat_table_data!H42&gt;99, "&gt;99", IF(wat_table_data!H42&lt;1, "&lt;1",wat_table_data!H42 ))), "-")</f>
        <v>-</v>
      </c>
      <c r="I45" s="38" t="str">
        <f>IF(ISNUMBER(wat_table_data!I42), IF(wat_table_data!I42=-999,"NA",IF(wat_table_data!I42&gt;99, "&gt;99", IF(wat_table_data!I42&lt;1, "&lt;1",wat_table_data!I42 ))), "-")</f>
        <v>-</v>
      </c>
      <c r="J45" s="24" t="str">
        <f>IF(ISNUMBER(wat_table_data!J42), IF(wat_table_data!J42=-999,"NA",wat_table_data!J42), "-")</f>
        <v>-</v>
      </c>
      <c r="K45" s="37" t="str">
        <f>IF(ISNUMBER(wat_table_data!K42), IF(wat_table_data!K42=-999,"NA",IF(wat_table_data!K42&gt;99, "&gt;99", IF(wat_table_data!K42&lt;1, "&lt;1",wat_table_data!K42 ))), "-")</f>
        <v>-</v>
      </c>
      <c r="L45" s="38" t="str">
        <f>IF(ISNUMBER(wat_table_data!L42), IF(wat_table_data!L42=-999,"NA",IF(wat_table_data!L42&gt;99, "&gt;99", IF(wat_table_data!L42&lt;1, "&lt;1",wat_table_data!L42 ))), "-")</f>
        <v>-</v>
      </c>
      <c r="M45" s="38" t="str">
        <f>IF(ISNUMBER(wat_table_data!M42), IF(wat_table_data!M42=-999,"NA",IF(wat_table_data!M42&gt;99, "&gt;99", IF(wat_table_data!M42&lt;1, "&lt;1",wat_table_data!M42 ))), "-")</f>
        <v>-</v>
      </c>
      <c r="N45" s="38" t="str">
        <f>IF(ISNUMBER(wat_table_data!N42), IF(wat_table_data!N42=-999,"NA",IF(wat_table_data!N42&gt;99, "&gt;99", IF(wat_table_data!N42&lt;1, "&lt;1",wat_table_data!N42 ))), "-")</f>
        <v>-</v>
      </c>
      <c r="O45" s="24" t="str">
        <f>IF(ISNUMBER(wat_table_data!O42), IF(wat_table_data!O42=-999,"NA",wat_table_data!O42), "-")</f>
        <v>-</v>
      </c>
      <c r="P45" s="37" t="str">
        <f>IF(ISNUMBER(wat_table_data!P42), IF(wat_table_data!P42=-999,"NA",IF(wat_table_data!P42&gt;99, "&gt;99", IF(wat_table_data!P42&lt;1, "&lt;1",wat_table_data!P42 ))), "-")</f>
        <v>-</v>
      </c>
      <c r="Q45" s="38" t="str">
        <f>IF(ISNUMBER(wat_table_data!Q42), IF(wat_table_data!Q42=-999,"NA",IF(wat_table_data!Q42&gt;99, "&gt;99", IF(wat_table_data!Q42&lt;1, "&lt;1",wat_table_data!Q42 ))), "-")</f>
        <v>-</v>
      </c>
      <c r="R45" s="38" t="str">
        <f>IF(ISNUMBER(wat_table_data!R42), IF(wat_table_data!R42=-999,"NA",IF(wat_table_data!R42&gt;99, "&gt;99", IF(wat_table_data!R42&lt;1, "&lt;1",wat_table_data!R42 ))), "-")</f>
        <v>-</v>
      </c>
      <c r="S45" s="38" t="str">
        <f>IF(ISNUMBER(wat_table_data!S42), IF(wat_table_data!S42=-999,"NA",IF(wat_table_data!S42&gt;99, "&gt;99", IF(wat_table_data!S42&lt;1, "&lt;1",wat_table_data!S42 ))), "-")</f>
        <v>-</v>
      </c>
      <c r="T45" s="24" t="str">
        <f>IF(ISNUMBER(wat_table_data!T42), IF(wat_table_data!T42=-999,"NA",wat_table_data!T42), "-")</f>
        <v>-</v>
      </c>
      <c r="U45" s="24"/>
      <c r="V45" s="24"/>
      <c r="W45" s="24"/>
      <c r="X45" s="39" t="str">
        <f>IF(ISNUMBER(wat_table_data!W42), IF(wat_table_data!W42=-999,"NA",IF(wat_table_data!W42&gt;99, "&gt;99", IF(wat_table_data!W42&lt;1, "&lt;1",wat_table_data!W42 ))), "-")</f>
        <v>-</v>
      </c>
      <c r="Y45" s="40" t="str">
        <f>IF(ISNUMBER(wat_table_data!X42), IF(wat_table_data!X42=-999,"NA",IF(wat_table_data!X42&gt;99, "&gt;99", IF(wat_table_data!X42&lt;1, "&lt;1",wat_table_data!X42 ))), "-")</f>
        <v>-</v>
      </c>
      <c r="Z45" s="40" t="str">
        <f>IF(ISNUMBER(wat_table_data!Y42), IF(wat_table_data!Y42=-999,"NA",IF(wat_table_data!Y42&gt;99, "&gt;99", IF(wat_table_data!Y42&lt;1, "&lt;1",wat_table_data!Y42 ))), "-")</f>
        <v>-</v>
      </c>
      <c r="AA45" s="40" t="str">
        <f>IF(ISNUMBER(wat_table_data!Z42), IF(wat_table_data!Z42=-999,"NA",IF(wat_table_data!Z42&gt;99, "&gt;99", IF(wat_table_data!Z42&lt;1, "&lt;1",wat_table_data!Z42 ))), "-")</f>
        <v>-</v>
      </c>
      <c r="AB45" s="38" t="str">
        <f>IF(ISNUMBER(wat_table_data!AA42), IF(wat_table_data!AA42=-999,"NA",IF(wat_table_data!AA42&gt;99, "&gt;99", IF(wat_table_data!AA42&lt;1, "&lt;1",wat_table_data!AA42 ))), "-")</f>
        <v>-</v>
      </c>
      <c r="AC45" s="38" t="str">
        <f>IF(ISNUMBER(wat_table_data!AB42), IF(wat_table_data!AB42=-999,"NA",IF(wat_table_data!AB42&gt;99, "&gt;99", IF(wat_table_data!AB42&lt;1, "&lt;1",wat_table_data!AB42 ))), "-")</f>
        <v>-</v>
      </c>
      <c r="AD45" s="39" t="str">
        <f>IF(ISNUMBER(wat_table_data!AC42), IF(wat_table_data!AC42=-999,"NA",IF(wat_table_data!AC42&gt;99, "&gt;99", IF(wat_table_data!AC42&lt;1, "&lt;1",wat_table_data!AC42 ))), "-")</f>
        <v>-</v>
      </c>
      <c r="AE45" s="40" t="str">
        <f>IF(ISNUMBER(wat_table_data!AD42), IF(wat_table_data!AD42=-999,"NA",IF(wat_table_data!AD42&gt;99, "&gt;99", IF(wat_table_data!AD42&lt;1, "&lt;1",wat_table_data!AD42 ))), "-")</f>
        <v>-</v>
      </c>
      <c r="AF45" s="40" t="str">
        <f>IF(ISNUMBER(wat_table_data!AE42), IF(wat_table_data!AE42=-999,"NA",IF(wat_table_data!AE42&gt;99, "&gt;99", IF(wat_table_data!AE42&lt;1, "&lt;1",wat_table_data!AE42 ))), "-")</f>
        <v>-</v>
      </c>
      <c r="AG45" s="40" t="str">
        <f>IF(ISNUMBER(wat_table_data!AF42), IF(wat_table_data!AF42=-999,"NA",IF(wat_table_data!AF42&gt;99, "&gt;99", IF(wat_table_data!AF42&lt;1, "&lt;1",wat_table_data!AF42 ))), "-")</f>
        <v>-</v>
      </c>
      <c r="AH45" s="38" t="str">
        <f>IF(ISNUMBER(wat_table_data!AG42), IF(wat_table_data!AG42=-999,"NA",IF(wat_table_data!AG42&gt;99, "&gt;99", IF(wat_table_data!AG42&lt;1, "&lt;1",wat_table_data!AG42 ))), "-")</f>
        <v>-</v>
      </c>
      <c r="AI45" s="38" t="str">
        <f>IF(ISNUMBER(wat_table_data!AH42), IF(wat_table_data!AH42=-999,"NA",IF(wat_table_data!AH42&gt;99, "&gt;99", IF(wat_table_data!AH42&lt;1, "&lt;1",wat_table_data!AH42 ))), "-")</f>
        <v>-</v>
      </c>
      <c r="AJ45" s="39" t="str">
        <f>IF(ISNUMBER(wat_table_data!AI42), IF(wat_table_data!AI42=-999,"NA",IF(wat_table_data!AI42&gt;99, "&gt;99", IF(wat_table_data!AI42&lt;1, "&lt;1",wat_table_data!AI42 ))), "-")</f>
        <v>-</v>
      </c>
      <c r="AK45" s="40" t="str">
        <f>IF(ISNUMBER(wat_table_data!AJ42), IF(wat_table_data!AJ42=-999,"NA",IF(wat_table_data!AJ42&gt;99, "&gt;99", IF(wat_table_data!AJ42&lt;1, "&lt;1",wat_table_data!AJ42 ))), "-")</f>
        <v>-</v>
      </c>
      <c r="AL45" s="40" t="str">
        <f>IF(ISNUMBER(wat_table_data!AK42), IF(wat_table_data!AK42=-999,"NA",IF(wat_table_data!AK42&gt;99, "&gt;99", IF(wat_table_data!AK42&lt;1, "&lt;1",wat_table_data!AK42 ))), "-")</f>
        <v>-</v>
      </c>
      <c r="AM45" s="40" t="str">
        <f>IF(ISNUMBER(wat_table_data!AL42), IF(wat_table_data!AL42=-999,"NA",IF(wat_table_data!AL42&gt;99, "&gt;99", IF(wat_table_data!AL42&lt;1, "&lt;1",wat_table_data!AL42 ))), "-")</f>
        <v>-</v>
      </c>
      <c r="AN45" s="38" t="str">
        <f>IF(ISNUMBER(wat_table_data!AM42), IF(wat_table_data!AM42=-999,"NA",IF(wat_table_data!AM42&gt;99, "&gt;99", IF(wat_table_data!AM42&lt;1, "&lt;1",wat_table_data!AM42 ))), "-")</f>
        <v>-</v>
      </c>
      <c r="AO45" s="38" t="str">
        <f>IF(ISNUMBER(wat_table_data!AN42), IF(wat_table_data!AN42=-999,"NA",IF(wat_table_data!AN42&gt;99, "&gt;99", IF(wat_table_data!AN42&lt;1, "&lt;1",wat_table_data!AN42 ))), "-")</f>
        <v>-</v>
      </c>
    </row>
    <row r="46" ht="13.8" x14ac:dyDescent="0.25">
      <c r="A46" s="34" t="str">
        <f>IF(ISBLANK(wat_table_data!A43), "", wat_table_data!A43)</f>
        <v/>
      </c>
      <c r="B46" s="34" t="str">
        <f>IF(ISBLANK(wat_table_data!B43), "", wat_table_data!B43)</f>
        <v/>
      </c>
      <c r="C46" s="34" t="str">
        <f>IF(ISBLANK(wat_table_data!C43), "", wat_table_data!C43)</f>
        <v/>
      </c>
      <c r="D46" s="35" t="str">
        <f>IF(ISNUMBER(wat_table_data!D43), wat_table_data!D43, "-")</f>
        <v>-</v>
      </c>
      <c r="E46" s="36" t="str">
        <f>IF(ISNUMBER(wat_table_data!E43), wat_table_data!E43, "-")</f>
        <v>-</v>
      </c>
      <c r="F46" s="37" t="str">
        <f>IF(ISNUMBER(wat_table_data!F43), IF(wat_table_data!F43=-999,"NA",IF(wat_table_data!F43&gt;99, "&gt;99", IF(wat_table_data!F43&lt;1, "&lt;1",wat_table_data!F43 ))), "-")</f>
        <v>-</v>
      </c>
      <c r="G46" s="38" t="str">
        <f>IF(ISNUMBER(wat_table_data!G43), IF(wat_table_data!G43=-999,"NA",IF(wat_table_data!G43&gt;99, "&gt;99", IF(wat_table_data!G43&lt;1, "&lt;1",wat_table_data!G43 ))), "-")</f>
        <v>-</v>
      </c>
      <c r="H46" s="38" t="str">
        <f>IF(ISNUMBER(wat_table_data!H43), IF(wat_table_data!H43=-999,"NA",IF(wat_table_data!H43&gt;99, "&gt;99", IF(wat_table_data!H43&lt;1, "&lt;1",wat_table_data!H43 ))), "-")</f>
        <v>-</v>
      </c>
      <c r="I46" s="38" t="str">
        <f>IF(ISNUMBER(wat_table_data!I43), IF(wat_table_data!I43=-999,"NA",IF(wat_table_data!I43&gt;99, "&gt;99", IF(wat_table_data!I43&lt;1, "&lt;1",wat_table_data!I43 ))), "-")</f>
        <v>-</v>
      </c>
      <c r="J46" s="24" t="str">
        <f>IF(ISNUMBER(wat_table_data!J43), IF(wat_table_data!J43=-999,"NA",wat_table_data!J43), "-")</f>
        <v>-</v>
      </c>
      <c r="K46" s="37" t="str">
        <f>IF(ISNUMBER(wat_table_data!K43), IF(wat_table_data!K43=-999,"NA",IF(wat_table_data!K43&gt;99, "&gt;99", IF(wat_table_data!K43&lt;1, "&lt;1",wat_table_data!K43 ))), "-")</f>
        <v>-</v>
      </c>
      <c r="L46" s="38" t="str">
        <f>IF(ISNUMBER(wat_table_data!L43), IF(wat_table_data!L43=-999,"NA",IF(wat_table_data!L43&gt;99, "&gt;99", IF(wat_table_data!L43&lt;1, "&lt;1",wat_table_data!L43 ))), "-")</f>
        <v>-</v>
      </c>
      <c r="M46" s="38" t="str">
        <f>IF(ISNUMBER(wat_table_data!M43), IF(wat_table_data!M43=-999,"NA",IF(wat_table_data!M43&gt;99, "&gt;99", IF(wat_table_data!M43&lt;1, "&lt;1",wat_table_data!M43 ))), "-")</f>
        <v>-</v>
      </c>
      <c r="N46" s="38" t="str">
        <f>IF(ISNUMBER(wat_table_data!N43), IF(wat_table_data!N43=-999,"NA",IF(wat_table_data!N43&gt;99, "&gt;99", IF(wat_table_data!N43&lt;1, "&lt;1",wat_table_data!N43 ))), "-")</f>
        <v>-</v>
      </c>
      <c r="O46" s="24" t="str">
        <f>IF(ISNUMBER(wat_table_data!O43), IF(wat_table_data!O43=-999,"NA",wat_table_data!O43), "-")</f>
        <v>-</v>
      </c>
      <c r="P46" s="37" t="str">
        <f>IF(ISNUMBER(wat_table_data!P43), IF(wat_table_data!P43=-999,"NA",IF(wat_table_data!P43&gt;99, "&gt;99", IF(wat_table_data!P43&lt;1, "&lt;1",wat_table_data!P43 ))), "-")</f>
        <v>-</v>
      </c>
      <c r="Q46" s="38" t="str">
        <f>IF(ISNUMBER(wat_table_data!Q43), IF(wat_table_data!Q43=-999,"NA",IF(wat_table_data!Q43&gt;99, "&gt;99", IF(wat_table_data!Q43&lt;1, "&lt;1",wat_table_data!Q43 ))), "-")</f>
        <v>-</v>
      </c>
      <c r="R46" s="38" t="str">
        <f>IF(ISNUMBER(wat_table_data!R43), IF(wat_table_data!R43=-999,"NA",IF(wat_table_data!R43&gt;99, "&gt;99", IF(wat_table_data!R43&lt;1, "&lt;1",wat_table_data!R43 ))), "-")</f>
        <v>-</v>
      </c>
      <c r="S46" s="38" t="str">
        <f>IF(ISNUMBER(wat_table_data!S43), IF(wat_table_data!S43=-999,"NA",IF(wat_table_data!S43&gt;99, "&gt;99", IF(wat_table_data!S43&lt;1, "&lt;1",wat_table_data!S43 ))), "-")</f>
        <v>-</v>
      </c>
      <c r="T46" s="24" t="str">
        <f>IF(ISNUMBER(wat_table_data!T43), IF(wat_table_data!T43=-999,"NA",wat_table_data!T43), "-")</f>
        <v>-</v>
      </c>
      <c r="U46" s="24"/>
      <c r="V46" s="24"/>
      <c r="W46" s="24"/>
      <c r="X46" s="39" t="str">
        <f>IF(ISNUMBER(wat_table_data!W43), IF(wat_table_data!W43=-999,"NA",IF(wat_table_data!W43&gt;99, "&gt;99", IF(wat_table_data!W43&lt;1, "&lt;1",wat_table_data!W43 ))), "-")</f>
        <v>-</v>
      </c>
      <c r="Y46" s="40" t="str">
        <f>IF(ISNUMBER(wat_table_data!X43), IF(wat_table_data!X43=-999,"NA",IF(wat_table_data!X43&gt;99, "&gt;99", IF(wat_table_data!X43&lt;1, "&lt;1",wat_table_data!X43 ))), "-")</f>
        <v>-</v>
      </c>
      <c r="Z46" s="40" t="str">
        <f>IF(ISNUMBER(wat_table_data!Y43), IF(wat_table_data!Y43=-999,"NA",IF(wat_table_data!Y43&gt;99, "&gt;99", IF(wat_table_data!Y43&lt;1, "&lt;1",wat_table_data!Y43 ))), "-")</f>
        <v>-</v>
      </c>
      <c r="AA46" s="40" t="str">
        <f>IF(ISNUMBER(wat_table_data!Z43), IF(wat_table_data!Z43=-999,"NA",IF(wat_table_data!Z43&gt;99, "&gt;99", IF(wat_table_data!Z43&lt;1, "&lt;1",wat_table_data!Z43 ))), "-")</f>
        <v>-</v>
      </c>
      <c r="AB46" s="38" t="str">
        <f>IF(ISNUMBER(wat_table_data!AA43), IF(wat_table_data!AA43=-999,"NA",IF(wat_table_data!AA43&gt;99, "&gt;99", IF(wat_table_data!AA43&lt;1, "&lt;1",wat_table_data!AA43 ))), "-")</f>
        <v>-</v>
      </c>
      <c r="AC46" s="38" t="str">
        <f>IF(ISNUMBER(wat_table_data!AB43), IF(wat_table_data!AB43=-999,"NA",IF(wat_table_data!AB43&gt;99, "&gt;99", IF(wat_table_data!AB43&lt;1, "&lt;1",wat_table_data!AB43 ))), "-")</f>
        <v>-</v>
      </c>
      <c r="AD46" s="39" t="str">
        <f>IF(ISNUMBER(wat_table_data!AC43), IF(wat_table_data!AC43=-999,"NA",IF(wat_table_data!AC43&gt;99, "&gt;99", IF(wat_table_data!AC43&lt;1, "&lt;1",wat_table_data!AC43 ))), "-")</f>
        <v>-</v>
      </c>
      <c r="AE46" s="40" t="str">
        <f>IF(ISNUMBER(wat_table_data!AD43), IF(wat_table_data!AD43=-999,"NA",IF(wat_table_data!AD43&gt;99, "&gt;99", IF(wat_table_data!AD43&lt;1, "&lt;1",wat_table_data!AD43 ))), "-")</f>
        <v>-</v>
      </c>
      <c r="AF46" s="40" t="str">
        <f>IF(ISNUMBER(wat_table_data!AE43), IF(wat_table_data!AE43=-999,"NA",IF(wat_table_data!AE43&gt;99, "&gt;99", IF(wat_table_data!AE43&lt;1, "&lt;1",wat_table_data!AE43 ))), "-")</f>
        <v>-</v>
      </c>
      <c r="AG46" s="40" t="str">
        <f>IF(ISNUMBER(wat_table_data!AF43), IF(wat_table_data!AF43=-999,"NA",IF(wat_table_data!AF43&gt;99, "&gt;99", IF(wat_table_data!AF43&lt;1, "&lt;1",wat_table_data!AF43 ))), "-")</f>
        <v>-</v>
      </c>
      <c r="AH46" s="38" t="str">
        <f>IF(ISNUMBER(wat_table_data!AG43), IF(wat_table_data!AG43=-999,"NA",IF(wat_table_data!AG43&gt;99, "&gt;99", IF(wat_table_data!AG43&lt;1, "&lt;1",wat_table_data!AG43 ))), "-")</f>
        <v>-</v>
      </c>
      <c r="AI46" s="38" t="str">
        <f>IF(ISNUMBER(wat_table_data!AH43), IF(wat_table_data!AH43=-999,"NA",IF(wat_table_data!AH43&gt;99, "&gt;99", IF(wat_table_data!AH43&lt;1, "&lt;1",wat_table_data!AH43 ))), "-")</f>
        <v>-</v>
      </c>
      <c r="AJ46" s="39" t="str">
        <f>IF(ISNUMBER(wat_table_data!AI43), IF(wat_table_data!AI43=-999,"NA",IF(wat_table_data!AI43&gt;99, "&gt;99", IF(wat_table_data!AI43&lt;1, "&lt;1",wat_table_data!AI43 ))), "-")</f>
        <v>-</v>
      </c>
      <c r="AK46" s="40" t="str">
        <f>IF(ISNUMBER(wat_table_data!AJ43), IF(wat_table_data!AJ43=-999,"NA",IF(wat_table_data!AJ43&gt;99, "&gt;99", IF(wat_table_data!AJ43&lt;1, "&lt;1",wat_table_data!AJ43 ))), "-")</f>
        <v>-</v>
      </c>
      <c r="AL46" s="40" t="str">
        <f>IF(ISNUMBER(wat_table_data!AK43), IF(wat_table_data!AK43=-999,"NA",IF(wat_table_data!AK43&gt;99, "&gt;99", IF(wat_table_data!AK43&lt;1, "&lt;1",wat_table_data!AK43 ))), "-")</f>
        <v>-</v>
      </c>
      <c r="AM46" s="40" t="str">
        <f>IF(ISNUMBER(wat_table_data!AL43), IF(wat_table_data!AL43=-999,"NA",IF(wat_table_data!AL43&gt;99, "&gt;99", IF(wat_table_data!AL43&lt;1, "&lt;1",wat_table_data!AL43 ))), "-")</f>
        <v>-</v>
      </c>
      <c r="AN46" s="38" t="str">
        <f>IF(ISNUMBER(wat_table_data!AM43), IF(wat_table_data!AM43=-999,"NA",IF(wat_table_data!AM43&gt;99, "&gt;99", IF(wat_table_data!AM43&lt;1, "&lt;1",wat_table_data!AM43 ))), "-")</f>
        <v>-</v>
      </c>
      <c r="AO46" s="38" t="str">
        <f>IF(ISNUMBER(wat_table_data!AN43), IF(wat_table_data!AN43=-999,"NA",IF(wat_table_data!AN43&gt;99, "&gt;99", IF(wat_table_data!AN43&lt;1, "&lt;1",wat_table_data!AN43 ))), "-")</f>
        <v>-</v>
      </c>
    </row>
    <row r="47" ht="13.8" x14ac:dyDescent="0.25">
      <c r="A47" s="34" t="str">
        <f>IF(ISBLANK(wat_table_data!A44), "", wat_table_data!A44)</f>
        <v/>
      </c>
      <c r="B47" s="34" t="str">
        <f>IF(ISBLANK(wat_table_data!B44), "", wat_table_data!B44)</f>
        <v/>
      </c>
      <c r="C47" s="34" t="str">
        <f>IF(ISBLANK(wat_table_data!C44), "", wat_table_data!C44)</f>
        <v/>
      </c>
      <c r="D47" s="35" t="str">
        <f>IF(ISNUMBER(wat_table_data!D44), wat_table_data!D44, "-")</f>
        <v>-</v>
      </c>
      <c r="E47" s="36" t="str">
        <f>IF(ISNUMBER(wat_table_data!E44), wat_table_data!E44, "-")</f>
        <v>-</v>
      </c>
      <c r="F47" s="37" t="str">
        <f>IF(ISNUMBER(wat_table_data!F44), IF(wat_table_data!F44=-999,"NA",IF(wat_table_data!F44&gt;99, "&gt;99", IF(wat_table_data!F44&lt;1, "&lt;1",wat_table_data!F44 ))), "-")</f>
        <v>-</v>
      </c>
      <c r="G47" s="38" t="str">
        <f>IF(ISNUMBER(wat_table_data!G44), IF(wat_table_data!G44=-999,"NA",IF(wat_table_data!G44&gt;99, "&gt;99", IF(wat_table_data!G44&lt;1, "&lt;1",wat_table_data!G44 ))), "-")</f>
        <v>-</v>
      </c>
      <c r="H47" s="38" t="str">
        <f>IF(ISNUMBER(wat_table_data!H44), IF(wat_table_data!H44=-999,"NA",IF(wat_table_data!H44&gt;99, "&gt;99", IF(wat_table_data!H44&lt;1, "&lt;1",wat_table_data!H44 ))), "-")</f>
        <v>-</v>
      </c>
      <c r="I47" s="38" t="str">
        <f>IF(ISNUMBER(wat_table_data!I44), IF(wat_table_data!I44=-999,"NA",IF(wat_table_data!I44&gt;99, "&gt;99", IF(wat_table_data!I44&lt;1, "&lt;1",wat_table_data!I44 ))), "-")</f>
        <v>-</v>
      </c>
      <c r="J47" s="24" t="str">
        <f>IF(ISNUMBER(wat_table_data!J44), IF(wat_table_data!J44=-999,"NA",wat_table_data!J44), "-")</f>
        <v>-</v>
      </c>
      <c r="K47" s="37" t="str">
        <f>IF(ISNUMBER(wat_table_data!K44), IF(wat_table_data!K44=-999,"NA",IF(wat_table_data!K44&gt;99, "&gt;99", IF(wat_table_data!K44&lt;1, "&lt;1",wat_table_data!K44 ))), "-")</f>
        <v>-</v>
      </c>
      <c r="L47" s="38" t="str">
        <f>IF(ISNUMBER(wat_table_data!L44), IF(wat_table_data!L44=-999,"NA",IF(wat_table_data!L44&gt;99, "&gt;99", IF(wat_table_data!L44&lt;1, "&lt;1",wat_table_data!L44 ))), "-")</f>
        <v>-</v>
      </c>
      <c r="M47" s="38" t="str">
        <f>IF(ISNUMBER(wat_table_data!M44), IF(wat_table_data!M44=-999,"NA",IF(wat_table_data!M44&gt;99, "&gt;99", IF(wat_table_data!M44&lt;1, "&lt;1",wat_table_data!M44 ))), "-")</f>
        <v>-</v>
      </c>
      <c r="N47" s="38" t="str">
        <f>IF(ISNUMBER(wat_table_data!N44), IF(wat_table_data!N44=-999,"NA",IF(wat_table_data!N44&gt;99, "&gt;99", IF(wat_table_data!N44&lt;1, "&lt;1",wat_table_data!N44 ))), "-")</f>
        <v>-</v>
      </c>
      <c r="O47" s="24" t="str">
        <f>IF(ISNUMBER(wat_table_data!O44), IF(wat_table_data!O44=-999,"NA",wat_table_data!O44), "-")</f>
        <v>-</v>
      </c>
      <c r="P47" s="37" t="str">
        <f>IF(ISNUMBER(wat_table_data!P44), IF(wat_table_data!P44=-999,"NA",IF(wat_table_data!P44&gt;99, "&gt;99", IF(wat_table_data!P44&lt;1, "&lt;1",wat_table_data!P44 ))), "-")</f>
        <v>-</v>
      </c>
      <c r="Q47" s="38" t="str">
        <f>IF(ISNUMBER(wat_table_data!Q44), IF(wat_table_data!Q44=-999,"NA",IF(wat_table_data!Q44&gt;99, "&gt;99", IF(wat_table_data!Q44&lt;1, "&lt;1",wat_table_data!Q44 ))), "-")</f>
        <v>-</v>
      </c>
      <c r="R47" s="38" t="str">
        <f>IF(ISNUMBER(wat_table_data!R44), IF(wat_table_data!R44=-999,"NA",IF(wat_table_data!R44&gt;99, "&gt;99", IF(wat_table_data!R44&lt;1, "&lt;1",wat_table_data!R44 ))), "-")</f>
        <v>-</v>
      </c>
      <c r="S47" s="38" t="str">
        <f>IF(ISNUMBER(wat_table_data!S44), IF(wat_table_data!S44=-999,"NA",IF(wat_table_data!S44&gt;99, "&gt;99", IF(wat_table_data!S44&lt;1, "&lt;1",wat_table_data!S44 ))), "-")</f>
        <v>-</v>
      </c>
      <c r="T47" s="24" t="str">
        <f>IF(ISNUMBER(wat_table_data!T44), IF(wat_table_data!T44=-999,"NA",wat_table_data!T44), "-")</f>
        <v>-</v>
      </c>
      <c r="U47" s="24"/>
      <c r="V47" s="24"/>
      <c r="W47" s="24"/>
      <c r="X47" s="39" t="str">
        <f>IF(ISNUMBER(wat_table_data!W44), IF(wat_table_data!W44=-999,"NA",IF(wat_table_data!W44&gt;99, "&gt;99", IF(wat_table_data!W44&lt;1, "&lt;1",wat_table_data!W44 ))), "-")</f>
        <v>-</v>
      </c>
      <c r="Y47" s="40" t="str">
        <f>IF(ISNUMBER(wat_table_data!X44), IF(wat_table_data!X44=-999,"NA",IF(wat_table_data!X44&gt;99, "&gt;99", IF(wat_table_data!X44&lt;1, "&lt;1",wat_table_data!X44 ))), "-")</f>
        <v>-</v>
      </c>
      <c r="Z47" s="40" t="str">
        <f>IF(ISNUMBER(wat_table_data!Y44), IF(wat_table_data!Y44=-999,"NA",IF(wat_table_data!Y44&gt;99, "&gt;99", IF(wat_table_data!Y44&lt;1, "&lt;1",wat_table_data!Y44 ))), "-")</f>
        <v>-</v>
      </c>
      <c r="AA47" s="40" t="str">
        <f>IF(ISNUMBER(wat_table_data!Z44), IF(wat_table_data!Z44=-999,"NA",IF(wat_table_data!Z44&gt;99, "&gt;99", IF(wat_table_data!Z44&lt;1, "&lt;1",wat_table_data!Z44 ))), "-")</f>
        <v>-</v>
      </c>
      <c r="AB47" s="38" t="str">
        <f>IF(ISNUMBER(wat_table_data!AA44), IF(wat_table_data!AA44=-999,"NA",IF(wat_table_data!AA44&gt;99, "&gt;99", IF(wat_table_data!AA44&lt;1, "&lt;1",wat_table_data!AA44 ))), "-")</f>
        <v>-</v>
      </c>
      <c r="AC47" s="38" t="str">
        <f>IF(ISNUMBER(wat_table_data!AB44), IF(wat_table_data!AB44=-999,"NA",IF(wat_table_data!AB44&gt;99, "&gt;99", IF(wat_table_data!AB44&lt;1, "&lt;1",wat_table_data!AB44 ))), "-")</f>
        <v>-</v>
      </c>
      <c r="AD47" s="39" t="str">
        <f>IF(ISNUMBER(wat_table_data!AC44), IF(wat_table_data!AC44=-999,"NA",IF(wat_table_data!AC44&gt;99, "&gt;99", IF(wat_table_data!AC44&lt;1, "&lt;1",wat_table_data!AC44 ))), "-")</f>
        <v>-</v>
      </c>
      <c r="AE47" s="40" t="str">
        <f>IF(ISNUMBER(wat_table_data!AD44), IF(wat_table_data!AD44=-999,"NA",IF(wat_table_data!AD44&gt;99, "&gt;99", IF(wat_table_data!AD44&lt;1, "&lt;1",wat_table_data!AD44 ))), "-")</f>
        <v>-</v>
      </c>
      <c r="AF47" s="40" t="str">
        <f>IF(ISNUMBER(wat_table_data!AE44), IF(wat_table_data!AE44=-999,"NA",IF(wat_table_data!AE44&gt;99, "&gt;99", IF(wat_table_data!AE44&lt;1, "&lt;1",wat_table_data!AE44 ))), "-")</f>
        <v>-</v>
      </c>
      <c r="AG47" s="40" t="str">
        <f>IF(ISNUMBER(wat_table_data!AF44), IF(wat_table_data!AF44=-999,"NA",IF(wat_table_data!AF44&gt;99, "&gt;99", IF(wat_table_data!AF44&lt;1, "&lt;1",wat_table_data!AF44 ))), "-")</f>
        <v>-</v>
      </c>
      <c r="AH47" s="38" t="str">
        <f>IF(ISNUMBER(wat_table_data!AG44), IF(wat_table_data!AG44=-999,"NA",IF(wat_table_data!AG44&gt;99, "&gt;99", IF(wat_table_data!AG44&lt;1, "&lt;1",wat_table_data!AG44 ))), "-")</f>
        <v>-</v>
      </c>
      <c r="AI47" s="38" t="str">
        <f>IF(ISNUMBER(wat_table_data!AH44), IF(wat_table_data!AH44=-999,"NA",IF(wat_table_data!AH44&gt;99, "&gt;99", IF(wat_table_data!AH44&lt;1, "&lt;1",wat_table_data!AH44 ))), "-")</f>
        <v>-</v>
      </c>
      <c r="AJ47" s="39" t="str">
        <f>IF(ISNUMBER(wat_table_data!AI44), IF(wat_table_data!AI44=-999,"NA",IF(wat_table_data!AI44&gt;99, "&gt;99", IF(wat_table_data!AI44&lt;1, "&lt;1",wat_table_data!AI44 ))), "-")</f>
        <v>-</v>
      </c>
      <c r="AK47" s="40" t="str">
        <f>IF(ISNUMBER(wat_table_data!AJ44), IF(wat_table_data!AJ44=-999,"NA",IF(wat_table_data!AJ44&gt;99, "&gt;99", IF(wat_table_data!AJ44&lt;1, "&lt;1",wat_table_data!AJ44 ))), "-")</f>
        <v>-</v>
      </c>
      <c r="AL47" s="40" t="str">
        <f>IF(ISNUMBER(wat_table_data!AK44), IF(wat_table_data!AK44=-999,"NA",IF(wat_table_data!AK44&gt;99, "&gt;99", IF(wat_table_data!AK44&lt;1, "&lt;1",wat_table_data!AK44 ))), "-")</f>
        <v>-</v>
      </c>
      <c r="AM47" s="40" t="str">
        <f>IF(ISNUMBER(wat_table_data!AL44), IF(wat_table_data!AL44=-999,"NA",IF(wat_table_data!AL44&gt;99, "&gt;99", IF(wat_table_data!AL44&lt;1, "&lt;1",wat_table_data!AL44 ))), "-")</f>
        <v>-</v>
      </c>
      <c r="AN47" s="38" t="str">
        <f>IF(ISNUMBER(wat_table_data!AM44), IF(wat_table_data!AM44=-999,"NA",IF(wat_table_data!AM44&gt;99, "&gt;99", IF(wat_table_data!AM44&lt;1, "&lt;1",wat_table_data!AM44 ))), "-")</f>
        <v>-</v>
      </c>
      <c r="AO47" s="38" t="str">
        <f>IF(ISNUMBER(wat_table_data!AN44), IF(wat_table_data!AN44=-999,"NA",IF(wat_table_data!AN44&gt;99, "&gt;99", IF(wat_table_data!AN44&lt;1, "&lt;1",wat_table_data!AN44 ))), "-")</f>
        <v>-</v>
      </c>
    </row>
    <row r="48" ht="13.8" x14ac:dyDescent="0.25">
      <c r="A48" s="34" t="str">
        <f>IF(ISBLANK(wat_table_data!A45), "", wat_table_data!A45)</f>
        <v/>
      </c>
      <c r="B48" s="34" t="str">
        <f>IF(ISBLANK(wat_table_data!B45), "", wat_table_data!B45)</f>
        <v/>
      </c>
      <c r="C48" s="34" t="str">
        <f>IF(ISBLANK(wat_table_data!C45), "", wat_table_data!C45)</f>
        <v/>
      </c>
      <c r="D48" s="35" t="str">
        <f>IF(ISNUMBER(wat_table_data!D45), wat_table_data!D45, "-")</f>
        <v>-</v>
      </c>
      <c r="E48" s="36" t="str">
        <f>IF(ISNUMBER(wat_table_data!E45), wat_table_data!E45, "-")</f>
        <v>-</v>
      </c>
      <c r="F48" s="37" t="str">
        <f>IF(ISNUMBER(wat_table_data!F45), IF(wat_table_data!F45=-999,"NA",IF(wat_table_data!F45&gt;99, "&gt;99", IF(wat_table_data!F45&lt;1, "&lt;1",wat_table_data!F45 ))), "-")</f>
        <v>-</v>
      </c>
      <c r="G48" s="38" t="str">
        <f>IF(ISNUMBER(wat_table_data!G45), IF(wat_table_data!G45=-999,"NA",IF(wat_table_data!G45&gt;99, "&gt;99", IF(wat_table_data!G45&lt;1, "&lt;1",wat_table_data!G45 ))), "-")</f>
        <v>-</v>
      </c>
      <c r="H48" s="38" t="str">
        <f>IF(ISNUMBER(wat_table_data!H45), IF(wat_table_data!H45=-999,"NA",IF(wat_table_data!H45&gt;99, "&gt;99", IF(wat_table_data!H45&lt;1, "&lt;1",wat_table_data!H45 ))), "-")</f>
        <v>-</v>
      </c>
      <c r="I48" s="38" t="str">
        <f>IF(ISNUMBER(wat_table_data!I45), IF(wat_table_data!I45=-999,"NA",IF(wat_table_data!I45&gt;99, "&gt;99", IF(wat_table_data!I45&lt;1, "&lt;1",wat_table_data!I45 ))), "-")</f>
        <v>-</v>
      </c>
      <c r="J48" s="24" t="str">
        <f>IF(ISNUMBER(wat_table_data!J45), IF(wat_table_data!J45=-999,"NA",wat_table_data!J45), "-")</f>
        <v>-</v>
      </c>
      <c r="K48" s="37" t="str">
        <f>IF(ISNUMBER(wat_table_data!K45), IF(wat_table_data!K45=-999,"NA",IF(wat_table_data!K45&gt;99, "&gt;99", IF(wat_table_data!K45&lt;1, "&lt;1",wat_table_data!K45 ))), "-")</f>
        <v>-</v>
      </c>
      <c r="L48" s="38" t="str">
        <f>IF(ISNUMBER(wat_table_data!L45), IF(wat_table_data!L45=-999,"NA",IF(wat_table_data!L45&gt;99, "&gt;99", IF(wat_table_data!L45&lt;1, "&lt;1",wat_table_data!L45 ))), "-")</f>
        <v>-</v>
      </c>
      <c r="M48" s="38" t="str">
        <f>IF(ISNUMBER(wat_table_data!M45), IF(wat_table_data!M45=-999,"NA",IF(wat_table_data!M45&gt;99, "&gt;99", IF(wat_table_data!M45&lt;1, "&lt;1",wat_table_data!M45 ))), "-")</f>
        <v>-</v>
      </c>
      <c r="N48" s="38" t="str">
        <f>IF(ISNUMBER(wat_table_data!N45), IF(wat_table_data!N45=-999,"NA",IF(wat_table_data!N45&gt;99, "&gt;99", IF(wat_table_data!N45&lt;1, "&lt;1",wat_table_data!N45 ))), "-")</f>
        <v>-</v>
      </c>
      <c r="O48" s="24" t="str">
        <f>IF(ISNUMBER(wat_table_data!O45), IF(wat_table_data!O45=-999,"NA",wat_table_data!O45), "-")</f>
        <v>-</v>
      </c>
      <c r="P48" s="37" t="str">
        <f>IF(ISNUMBER(wat_table_data!P45), IF(wat_table_data!P45=-999,"NA",IF(wat_table_data!P45&gt;99, "&gt;99", IF(wat_table_data!P45&lt;1, "&lt;1",wat_table_data!P45 ))), "-")</f>
        <v>-</v>
      </c>
      <c r="Q48" s="38" t="str">
        <f>IF(ISNUMBER(wat_table_data!Q45), IF(wat_table_data!Q45=-999,"NA",IF(wat_table_data!Q45&gt;99, "&gt;99", IF(wat_table_data!Q45&lt;1, "&lt;1",wat_table_data!Q45 ))), "-")</f>
        <v>-</v>
      </c>
      <c r="R48" s="38" t="str">
        <f>IF(ISNUMBER(wat_table_data!R45), IF(wat_table_data!R45=-999,"NA",IF(wat_table_data!R45&gt;99, "&gt;99", IF(wat_table_data!R45&lt;1, "&lt;1",wat_table_data!R45 ))), "-")</f>
        <v>-</v>
      </c>
      <c r="S48" s="38" t="str">
        <f>IF(ISNUMBER(wat_table_data!S45), IF(wat_table_data!S45=-999,"NA",IF(wat_table_data!S45&gt;99, "&gt;99", IF(wat_table_data!S45&lt;1, "&lt;1",wat_table_data!S45 ))), "-")</f>
        <v>-</v>
      </c>
      <c r="T48" s="24" t="str">
        <f>IF(ISNUMBER(wat_table_data!T45), IF(wat_table_data!T45=-999,"NA",wat_table_data!T45), "-")</f>
        <v>-</v>
      </c>
      <c r="U48" s="24"/>
      <c r="V48" s="24"/>
      <c r="W48" s="24"/>
      <c r="X48" s="39" t="str">
        <f>IF(ISNUMBER(wat_table_data!W45), IF(wat_table_data!W45=-999,"NA",IF(wat_table_data!W45&gt;99, "&gt;99", IF(wat_table_data!W45&lt;1, "&lt;1",wat_table_data!W45 ))), "-")</f>
        <v>-</v>
      </c>
      <c r="Y48" s="40" t="str">
        <f>IF(ISNUMBER(wat_table_data!X45), IF(wat_table_data!X45=-999,"NA",IF(wat_table_data!X45&gt;99, "&gt;99", IF(wat_table_data!X45&lt;1, "&lt;1",wat_table_data!X45 ))), "-")</f>
        <v>-</v>
      </c>
      <c r="Z48" s="40" t="str">
        <f>IF(ISNUMBER(wat_table_data!Y45), IF(wat_table_data!Y45=-999,"NA",IF(wat_table_data!Y45&gt;99, "&gt;99", IF(wat_table_data!Y45&lt;1, "&lt;1",wat_table_data!Y45 ))), "-")</f>
        <v>-</v>
      </c>
      <c r="AA48" s="40" t="str">
        <f>IF(ISNUMBER(wat_table_data!Z45), IF(wat_table_data!Z45=-999,"NA",IF(wat_table_data!Z45&gt;99, "&gt;99", IF(wat_table_data!Z45&lt;1, "&lt;1",wat_table_data!Z45 ))), "-")</f>
        <v>-</v>
      </c>
      <c r="AB48" s="38" t="str">
        <f>IF(ISNUMBER(wat_table_data!AA45), IF(wat_table_data!AA45=-999,"NA",IF(wat_table_data!AA45&gt;99, "&gt;99", IF(wat_table_data!AA45&lt;1, "&lt;1",wat_table_data!AA45 ))), "-")</f>
        <v>-</v>
      </c>
      <c r="AC48" s="38" t="str">
        <f>IF(ISNUMBER(wat_table_data!AB45), IF(wat_table_data!AB45=-999,"NA",IF(wat_table_data!AB45&gt;99, "&gt;99", IF(wat_table_data!AB45&lt;1, "&lt;1",wat_table_data!AB45 ))), "-")</f>
        <v>-</v>
      </c>
      <c r="AD48" s="39" t="str">
        <f>IF(ISNUMBER(wat_table_data!AC45), IF(wat_table_data!AC45=-999,"NA",IF(wat_table_data!AC45&gt;99, "&gt;99", IF(wat_table_data!AC45&lt;1, "&lt;1",wat_table_data!AC45 ))), "-")</f>
        <v>-</v>
      </c>
      <c r="AE48" s="40" t="str">
        <f>IF(ISNUMBER(wat_table_data!AD45), IF(wat_table_data!AD45=-999,"NA",IF(wat_table_data!AD45&gt;99, "&gt;99", IF(wat_table_data!AD45&lt;1, "&lt;1",wat_table_data!AD45 ))), "-")</f>
        <v>-</v>
      </c>
      <c r="AF48" s="40" t="str">
        <f>IF(ISNUMBER(wat_table_data!AE45), IF(wat_table_data!AE45=-999,"NA",IF(wat_table_data!AE45&gt;99, "&gt;99", IF(wat_table_data!AE45&lt;1, "&lt;1",wat_table_data!AE45 ))), "-")</f>
        <v>-</v>
      </c>
      <c r="AG48" s="40" t="str">
        <f>IF(ISNUMBER(wat_table_data!AF45), IF(wat_table_data!AF45=-999,"NA",IF(wat_table_data!AF45&gt;99, "&gt;99", IF(wat_table_data!AF45&lt;1, "&lt;1",wat_table_data!AF45 ))), "-")</f>
        <v>-</v>
      </c>
      <c r="AH48" s="38" t="str">
        <f>IF(ISNUMBER(wat_table_data!AG45), IF(wat_table_data!AG45=-999,"NA",IF(wat_table_data!AG45&gt;99, "&gt;99", IF(wat_table_data!AG45&lt;1, "&lt;1",wat_table_data!AG45 ))), "-")</f>
        <v>-</v>
      </c>
      <c r="AI48" s="38" t="str">
        <f>IF(ISNUMBER(wat_table_data!AH45), IF(wat_table_data!AH45=-999,"NA",IF(wat_table_data!AH45&gt;99, "&gt;99", IF(wat_table_data!AH45&lt;1, "&lt;1",wat_table_data!AH45 ))), "-")</f>
        <v>-</v>
      </c>
      <c r="AJ48" s="39" t="str">
        <f>IF(ISNUMBER(wat_table_data!AI45), IF(wat_table_data!AI45=-999,"NA",IF(wat_table_data!AI45&gt;99, "&gt;99", IF(wat_table_data!AI45&lt;1, "&lt;1",wat_table_data!AI45 ))), "-")</f>
        <v>-</v>
      </c>
      <c r="AK48" s="40" t="str">
        <f>IF(ISNUMBER(wat_table_data!AJ45), IF(wat_table_data!AJ45=-999,"NA",IF(wat_table_data!AJ45&gt;99, "&gt;99", IF(wat_table_data!AJ45&lt;1, "&lt;1",wat_table_data!AJ45 ))), "-")</f>
        <v>-</v>
      </c>
      <c r="AL48" s="40" t="str">
        <f>IF(ISNUMBER(wat_table_data!AK45), IF(wat_table_data!AK45=-999,"NA",IF(wat_table_data!AK45&gt;99, "&gt;99", IF(wat_table_data!AK45&lt;1, "&lt;1",wat_table_data!AK45 ))), "-")</f>
        <v>-</v>
      </c>
      <c r="AM48" s="40" t="str">
        <f>IF(ISNUMBER(wat_table_data!AL45), IF(wat_table_data!AL45=-999,"NA",IF(wat_table_data!AL45&gt;99, "&gt;99", IF(wat_table_data!AL45&lt;1, "&lt;1",wat_table_data!AL45 ))), "-")</f>
        <v>-</v>
      </c>
      <c r="AN48" s="38" t="str">
        <f>IF(ISNUMBER(wat_table_data!AM45), IF(wat_table_data!AM45=-999,"NA",IF(wat_table_data!AM45&gt;99, "&gt;99", IF(wat_table_data!AM45&lt;1, "&lt;1",wat_table_data!AM45 ))), "-")</f>
        <v>-</v>
      </c>
      <c r="AO48" s="38" t="str">
        <f>IF(ISNUMBER(wat_table_data!AN45), IF(wat_table_data!AN45=-999,"NA",IF(wat_table_data!AN45&gt;99, "&gt;99", IF(wat_table_data!AN45&lt;1, "&lt;1",wat_table_data!AN45 ))), "-")</f>
        <v>-</v>
      </c>
    </row>
    <row r="49" ht="13.8" x14ac:dyDescent="0.25">
      <c r="A49" s="34" t="str">
        <f>IF(ISBLANK(wat_table_data!A46), "", wat_table_data!A46)</f>
        <v/>
      </c>
      <c r="B49" s="34" t="str">
        <f>IF(ISBLANK(wat_table_data!B46), "", wat_table_data!B46)</f>
        <v/>
      </c>
      <c r="C49" s="34" t="str">
        <f>IF(ISBLANK(wat_table_data!C46), "", wat_table_data!C46)</f>
        <v/>
      </c>
      <c r="D49" s="35" t="str">
        <f>IF(ISNUMBER(wat_table_data!D46), wat_table_data!D46, "-")</f>
        <v>-</v>
      </c>
      <c r="E49" s="36" t="str">
        <f>IF(ISNUMBER(wat_table_data!E46), wat_table_data!E46, "-")</f>
        <v>-</v>
      </c>
      <c r="F49" s="37" t="str">
        <f>IF(ISNUMBER(wat_table_data!F46), IF(wat_table_data!F46=-999,"NA",IF(wat_table_data!F46&gt;99, "&gt;99", IF(wat_table_data!F46&lt;1, "&lt;1",wat_table_data!F46 ))), "-")</f>
        <v>-</v>
      </c>
      <c r="G49" s="38" t="str">
        <f>IF(ISNUMBER(wat_table_data!G46), IF(wat_table_data!G46=-999,"NA",IF(wat_table_data!G46&gt;99, "&gt;99", IF(wat_table_data!G46&lt;1, "&lt;1",wat_table_data!G46 ))), "-")</f>
        <v>-</v>
      </c>
      <c r="H49" s="38" t="str">
        <f>IF(ISNUMBER(wat_table_data!H46), IF(wat_table_data!H46=-999,"NA",IF(wat_table_data!H46&gt;99, "&gt;99", IF(wat_table_data!H46&lt;1, "&lt;1",wat_table_data!H46 ))), "-")</f>
        <v>-</v>
      </c>
      <c r="I49" s="38" t="str">
        <f>IF(ISNUMBER(wat_table_data!I46), IF(wat_table_data!I46=-999,"NA",IF(wat_table_data!I46&gt;99, "&gt;99", IF(wat_table_data!I46&lt;1, "&lt;1",wat_table_data!I46 ))), "-")</f>
        <v>-</v>
      </c>
      <c r="J49" s="24" t="str">
        <f>IF(ISNUMBER(wat_table_data!J46), IF(wat_table_data!J46=-999,"NA",wat_table_data!J46), "-")</f>
        <v>-</v>
      </c>
      <c r="K49" s="37" t="str">
        <f>IF(ISNUMBER(wat_table_data!K46), IF(wat_table_data!K46=-999,"NA",IF(wat_table_data!K46&gt;99, "&gt;99", IF(wat_table_data!K46&lt;1, "&lt;1",wat_table_data!K46 ))), "-")</f>
        <v>-</v>
      </c>
      <c r="L49" s="38" t="str">
        <f>IF(ISNUMBER(wat_table_data!L46), IF(wat_table_data!L46=-999,"NA",IF(wat_table_data!L46&gt;99, "&gt;99", IF(wat_table_data!L46&lt;1, "&lt;1",wat_table_data!L46 ))), "-")</f>
        <v>-</v>
      </c>
      <c r="M49" s="38" t="str">
        <f>IF(ISNUMBER(wat_table_data!M46), IF(wat_table_data!M46=-999,"NA",IF(wat_table_data!M46&gt;99, "&gt;99", IF(wat_table_data!M46&lt;1, "&lt;1",wat_table_data!M46 ))), "-")</f>
        <v>-</v>
      </c>
      <c r="N49" s="38" t="str">
        <f>IF(ISNUMBER(wat_table_data!N46), IF(wat_table_data!N46=-999,"NA",IF(wat_table_data!N46&gt;99, "&gt;99", IF(wat_table_data!N46&lt;1, "&lt;1",wat_table_data!N46 ))), "-")</f>
        <v>-</v>
      </c>
      <c r="O49" s="24" t="str">
        <f>IF(ISNUMBER(wat_table_data!O46), IF(wat_table_data!O46=-999,"NA",wat_table_data!O46), "-")</f>
        <v>-</v>
      </c>
      <c r="P49" s="37" t="str">
        <f>IF(ISNUMBER(wat_table_data!P46), IF(wat_table_data!P46=-999,"NA",IF(wat_table_data!P46&gt;99, "&gt;99", IF(wat_table_data!P46&lt;1, "&lt;1",wat_table_data!P46 ))), "-")</f>
        <v>-</v>
      </c>
      <c r="Q49" s="38" t="str">
        <f>IF(ISNUMBER(wat_table_data!Q46), IF(wat_table_data!Q46=-999,"NA",IF(wat_table_data!Q46&gt;99, "&gt;99", IF(wat_table_data!Q46&lt;1, "&lt;1",wat_table_data!Q46 ))), "-")</f>
        <v>-</v>
      </c>
      <c r="R49" s="38" t="str">
        <f>IF(ISNUMBER(wat_table_data!R46), IF(wat_table_data!R46=-999,"NA",IF(wat_table_data!R46&gt;99, "&gt;99", IF(wat_table_data!R46&lt;1, "&lt;1",wat_table_data!R46 ))), "-")</f>
        <v>-</v>
      </c>
      <c r="S49" s="38" t="str">
        <f>IF(ISNUMBER(wat_table_data!S46), IF(wat_table_data!S46=-999,"NA",IF(wat_table_data!S46&gt;99, "&gt;99", IF(wat_table_data!S46&lt;1, "&lt;1",wat_table_data!S46 ))), "-")</f>
        <v>-</v>
      </c>
      <c r="T49" s="24" t="str">
        <f>IF(ISNUMBER(wat_table_data!T46), IF(wat_table_data!T46=-999,"NA",wat_table_data!T46), "-")</f>
        <v>-</v>
      </c>
      <c r="U49" s="24"/>
      <c r="V49" s="24"/>
      <c r="W49" s="24"/>
      <c r="X49" s="39" t="str">
        <f>IF(ISNUMBER(wat_table_data!W46), IF(wat_table_data!W46=-999,"NA",IF(wat_table_data!W46&gt;99, "&gt;99", IF(wat_table_data!W46&lt;1, "&lt;1",wat_table_data!W46 ))), "-")</f>
        <v>-</v>
      </c>
      <c r="Y49" s="40" t="str">
        <f>IF(ISNUMBER(wat_table_data!X46), IF(wat_table_data!X46=-999,"NA",IF(wat_table_data!X46&gt;99, "&gt;99", IF(wat_table_data!X46&lt;1, "&lt;1",wat_table_data!X46 ))), "-")</f>
        <v>-</v>
      </c>
      <c r="Z49" s="40" t="str">
        <f>IF(ISNUMBER(wat_table_data!Y46), IF(wat_table_data!Y46=-999,"NA",IF(wat_table_data!Y46&gt;99, "&gt;99", IF(wat_table_data!Y46&lt;1, "&lt;1",wat_table_data!Y46 ))), "-")</f>
        <v>-</v>
      </c>
      <c r="AA49" s="40" t="str">
        <f>IF(ISNUMBER(wat_table_data!Z46), IF(wat_table_data!Z46=-999,"NA",IF(wat_table_data!Z46&gt;99, "&gt;99", IF(wat_table_data!Z46&lt;1, "&lt;1",wat_table_data!Z46 ))), "-")</f>
        <v>-</v>
      </c>
      <c r="AB49" s="38" t="str">
        <f>IF(ISNUMBER(wat_table_data!AA46), IF(wat_table_data!AA46=-999,"NA",IF(wat_table_data!AA46&gt;99, "&gt;99", IF(wat_table_data!AA46&lt;1, "&lt;1",wat_table_data!AA46 ))), "-")</f>
        <v>-</v>
      </c>
      <c r="AC49" s="38" t="str">
        <f>IF(ISNUMBER(wat_table_data!AB46), IF(wat_table_data!AB46=-999,"NA",IF(wat_table_data!AB46&gt;99, "&gt;99", IF(wat_table_data!AB46&lt;1, "&lt;1",wat_table_data!AB46 ))), "-")</f>
        <v>-</v>
      </c>
      <c r="AD49" s="39" t="str">
        <f>IF(ISNUMBER(wat_table_data!AC46), IF(wat_table_data!AC46=-999,"NA",IF(wat_table_data!AC46&gt;99, "&gt;99", IF(wat_table_data!AC46&lt;1, "&lt;1",wat_table_data!AC46 ))), "-")</f>
        <v>-</v>
      </c>
      <c r="AE49" s="40" t="str">
        <f>IF(ISNUMBER(wat_table_data!AD46), IF(wat_table_data!AD46=-999,"NA",IF(wat_table_data!AD46&gt;99, "&gt;99", IF(wat_table_data!AD46&lt;1, "&lt;1",wat_table_data!AD46 ))), "-")</f>
        <v>-</v>
      </c>
      <c r="AF49" s="40" t="str">
        <f>IF(ISNUMBER(wat_table_data!AE46), IF(wat_table_data!AE46=-999,"NA",IF(wat_table_data!AE46&gt;99, "&gt;99", IF(wat_table_data!AE46&lt;1, "&lt;1",wat_table_data!AE46 ))), "-")</f>
        <v>-</v>
      </c>
      <c r="AG49" s="40" t="str">
        <f>IF(ISNUMBER(wat_table_data!AF46), IF(wat_table_data!AF46=-999,"NA",IF(wat_table_data!AF46&gt;99, "&gt;99", IF(wat_table_data!AF46&lt;1, "&lt;1",wat_table_data!AF46 ))), "-")</f>
        <v>-</v>
      </c>
      <c r="AH49" s="38" t="str">
        <f>IF(ISNUMBER(wat_table_data!AG46), IF(wat_table_data!AG46=-999,"NA",IF(wat_table_data!AG46&gt;99, "&gt;99", IF(wat_table_data!AG46&lt;1, "&lt;1",wat_table_data!AG46 ))), "-")</f>
        <v>-</v>
      </c>
      <c r="AI49" s="38" t="str">
        <f>IF(ISNUMBER(wat_table_data!AH46), IF(wat_table_data!AH46=-999,"NA",IF(wat_table_data!AH46&gt;99, "&gt;99", IF(wat_table_data!AH46&lt;1, "&lt;1",wat_table_data!AH46 ))), "-")</f>
        <v>-</v>
      </c>
      <c r="AJ49" s="39" t="str">
        <f>IF(ISNUMBER(wat_table_data!AI46), IF(wat_table_data!AI46=-999,"NA",IF(wat_table_data!AI46&gt;99, "&gt;99", IF(wat_table_data!AI46&lt;1, "&lt;1",wat_table_data!AI46 ))), "-")</f>
        <v>-</v>
      </c>
      <c r="AK49" s="40" t="str">
        <f>IF(ISNUMBER(wat_table_data!AJ46), IF(wat_table_data!AJ46=-999,"NA",IF(wat_table_data!AJ46&gt;99, "&gt;99", IF(wat_table_data!AJ46&lt;1, "&lt;1",wat_table_data!AJ46 ))), "-")</f>
        <v>-</v>
      </c>
      <c r="AL49" s="40" t="str">
        <f>IF(ISNUMBER(wat_table_data!AK46), IF(wat_table_data!AK46=-999,"NA",IF(wat_table_data!AK46&gt;99, "&gt;99", IF(wat_table_data!AK46&lt;1, "&lt;1",wat_table_data!AK46 ))), "-")</f>
        <v>-</v>
      </c>
      <c r="AM49" s="40" t="str">
        <f>IF(ISNUMBER(wat_table_data!AL46), IF(wat_table_data!AL46=-999,"NA",IF(wat_table_data!AL46&gt;99, "&gt;99", IF(wat_table_data!AL46&lt;1, "&lt;1",wat_table_data!AL46 ))), "-")</f>
        <v>-</v>
      </c>
      <c r="AN49" s="38" t="str">
        <f>IF(ISNUMBER(wat_table_data!AM46), IF(wat_table_data!AM46=-999,"NA",IF(wat_table_data!AM46&gt;99, "&gt;99", IF(wat_table_data!AM46&lt;1, "&lt;1",wat_table_data!AM46 ))), "-")</f>
        <v>-</v>
      </c>
      <c r="AO49" s="38" t="str">
        <f>IF(ISNUMBER(wat_table_data!AN46), IF(wat_table_data!AN46=-999,"NA",IF(wat_table_data!AN46&gt;99, "&gt;99", IF(wat_table_data!AN46&lt;1, "&lt;1",wat_table_data!AN46 ))), "-")</f>
        <v>-</v>
      </c>
    </row>
    <row r="50" ht="13.8" x14ac:dyDescent="0.25">
      <c r="A50" s="34" t="str">
        <f>IF(ISBLANK(wat_table_data!A47), "", wat_table_data!A47)</f>
        <v/>
      </c>
      <c r="B50" s="34" t="str">
        <f>IF(ISBLANK(wat_table_data!B47), "", wat_table_data!B47)</f>
        <v/>
      </c>
      <c r="C50" s="34" t="str">
        <f>IF(ISBLANK(wat_table_data!C47), "", wat_table_data!C47)</f>
        <v/>
      </c>
      <c r="D50" s="35" t="str">
        <f>IF(ISNUMBER(wat_table_data!D47), wat_table_data!D47, "-")</f>
        <v>-</v>
      </c>
      <c r="E50" s="36" t="str">
        <f>IF(ISNUMBER(wat_table_data!E47), wat_table_data!E47, "-")</f>
        <v>-</v>
      </c>
      <c r="F50" s="37" t="str">
        <f>IF(ISNUMBER(wat_table_data!F47), IF(wat_table_data!F47=-999,"NA",IF(wat_table_data!F47&gt;99, "&gt;99", IF(wat_table_data!F47&lt;1, "&lt;1",wat_table_data!F47 ))), "-")</f>
        <v>-</v>
      </c>
      <c r="G50" s="38" t="str">
        <f>IF(ISNUMBER(wat_table_data!G47), IF(wat_table_data!G47=-999,"NA",IF(wat_table_data!G47&gt;99, "&gt;99", IF(wat_table_data!G47&lt;1, "&lt;1",wat_table_data!G47 ))), "-")</f>
        <v>-</v>
      </c>
      <c r="H50" s="38" t="str">
        <f>IF(ISNUMBER(wat_table_data!H47), IF(wat_table_data!H47=-999,"NA",IF(wat_table_data!H47&gt;99, "&gt;99", IF(wat_table_data!H47&lt;1, "&lt;1",wat_table_data!H47 ))), "-")</f>
        <v>-</v>
      </c>
      <c r="I50" s="38" t="str">
        <f>IF(ISNUMBER(wat_table_data!I47), IF(wat_table_data!I47=-999,"NA",IF(wat_table_data!I47&gt;99, "&gt;99", IF(wat_table_data!I47&lt;1, "&lt;1",wat_table_data!I47 ))), "-")</f>
        <v>-</v>
      </c>
      <c r="J50" s="24" t="str">
        <f>IF(ISNUMBER(wat_table_data!J47), IF(wat_table_data!J47=-999,"NA",wat_table_data!J47), "-")</f>
        <v>-</v>
      </c>
      <c r="K50" s="37" t="str">
        <f>IF(ISNUMBER(wat_table_data!K47), IF(wat_table_data!K47=-999,"NA",IF(wat_table_data!K47&gt;99, "&gt;99", IF(wat_table_data!K47&lt;1, "&lt;1",wat_table_data!K47 ))), "-")</f>
        <v>-</v>
      </c>
      <c r="L50" s="38" t="str">
        <f>IF(ISNUMBER(wat_table_data!L47), IF(wat_table_data!L47=-999,"NA",IF(wat_table_data!L47&gt;99, "&gt;99", IF(wat_table_data!L47&lt;1, "&lt;1",wat_table_data!L47 ))), "-")</f>
        <v>-</v>
      </c>
      <c r="M50" s="38" t="str">
        <f>IF(ISNUMBER(wat_table_data!M47), IF(wat_table_data!M47=-999,"NA",IF(wat_table_data!M47&gt;99, "&gt;99", IF(wat_table_data!M47&lt;1, "&lt;1",wat_table_data!M47 ))), "-")</f>
        <v>-</v>
      </c>
      <c r="N50" s="38" t="str">
        <f>IF(ISNUMBER(wat_table_data!N47), IF(wat_table_data!N47=-999,"NA",IF(wat_table_data!N47&gt;99, "&gt;99", IF(wat_table_data!N47&lt;1, "&lt;1",wat_table_data!N47 ))), "-")</f>
        <v>-</v>
      </c>
      <c r="O50" s="24" t="str">
        <f>IF(ISNUMBER(wat_table_data!O47), IF(wat_table_data!O47=-999,"NA",wat_table_data!O47), "-")</f>
        <v>-</v>
      </c>
      <c r="P50" s="37" t="str">
        <f>IF(ISNUMBER(wat_table_data!P47), IF(wat_table_data!P47=-999,"NA",IF(wat_table_data!P47&gt;99, "&gt;99", IF(wat_table_data!P47&lt;1, "&lt;1",wat_table_data!P47 ))), "-")</f>
        <v>-</v>
      </c>
      <c r="Q50" s="38" t="str">
        <f>IF(ISNUMBER(wat_table_data!Q47), IF(wat_table_data!Q47=-999,"NA",IF(wat_table_data!Q47&gt;99, "&gt;99", IF(wat_table_data!Q47&lt;1, "&lt;1",wat_table_data!Q47 ))), "-")</f>
        <v>-</v>
      </c>
      <c r="R50" s="38" t="str">
        <f>IF(ISNUMBER(wat_table_data!R47), IF(wat_table_data!R47=-999,"NA",IF(wat_table_data!R47&gt;99, "&gt;99", IF(wat_table_data!R47&lt;1, "&lt;1",wat_table_data!R47 ))), "-")</f>
        <v>-</v>
      </c>
      <c r="S50" s="38" t="str">
        <f>IF(ISNUMBER(wat_table_data!S47), IF(wat_table_data!S47=-999,"NA",IF(wat_table_data!S47&gt;99, "&gt;99", IF(wat_table_data!S47&lt;1, "&lt;1",wat_table_data!S47 ))), "-")</f>
        <v>-</v>
      </c>
      <c r="T50" s="24" t="str">
        <f>IF(ISNUMBER(wat_table_data!T47), IF(wat_table_data!T47=-999,"NA",wat_table_data!T47), "-")</f>
        <v>-</v>
      </c>
      <c r="U50" s="24"/>
      <c r="V50" s="24"/>
      <c r="W50" s="24"/>
      <c r="X50" s="39" t="str">
        <f>IF(ISNUMBER(wat_table_data!W47), IF(wat_table_data!W47=-999,"NA",IF(wat_table_data!W47&gt;99, "&gt;99", IF(wat_table_data!W47&lt;1, "&lt;1",wat_table_data!W47 ))), "-")</f>
        <v>-</v>
      </c>
      <c r="Y50" s="40" t="str">
        <f>IF(ISNUMBER(wat_table_data!X47), IF(wat_table_data!X47=-999,"NA",IF(wat_table_data!X47&gt;99, "&gt;99", IF(wat_table_data!X47&lt;1, "&lt;1",wat_table_data!X47 ))), "-")</f>
        <v>-</v>
      </c>
      <c r="Z50" s="40" t="str">
        <f>IF(ISNUMBER(wat_table_data!Y47), IF(wat_table_data!Y47=-999,"NA",IF(wat_table_data!Y47&gt;99, "&gt;99", IF(wat_table_data!Y47&lt;1, "&lt;1",wat_table_data!Y47 ))), "-")</f>
        <v>-</v>
      </c>
      <c r="AA50" s="40" t="str">
        <f>IF(ISNUMBER(wat_table_data!Z47), IF(wat_table_data!Z47=-999,"NA",IF(wat_table_data!Z47&gt;99, "&gt;99", IF(wat_table_data!Z47&lt;1, "&lt;1",wat_table_data!Z47 ))), "-")</f>
        <v>-</v>
      </c>
      <c r="AB50" s="38" t="str">
        <f>IF(ISNUMBER(wat_table_data!AA47), IF(wat_table_data!AA47=-999,"NA",IF(wat_table_data!AA47&gt;99, "&gt;99", IF(wat_table_data!AA47&lt;1, "&lt;1",wat_table_data!AA47 ))), "-")</f>
        <v>-</v>
      </c>
      <c r="AC50" s="38" t="str">
        <f>IF(ISNUMBER(wat_table_data!AB47), IF(wat_table_data!AB47=-999,"NA",IF(wat_table_data!AB47&gt;99, "&gt;99", IF(wat_table_data!AB47&lt;1, "&lt;1",wat_table_data!AB47 ))), "-")</f>
        <v>-</v>
      </c>
      <c r="AD50" s="39" t="str">
        <f>IF(ISNUMBER(wat_table_data!AC47), IF(wat_table_data!AC47=-999,"NA",IF(wat_table_data!AC47&gt;99, "&gt;99", IF(wat_table_data!AC47&lt;1, "&lt;1",wat_table_data!AC47 ))), "-")</f>
        <v>-</v>
      </c>
      <c r="AE50" s="40" t="str">
        <f>IF(ISNUMBER(wat_table_data!AD47), IF(wat_table_data!AD47=-999,"NA",IF(wat_table_data!AD47&gt;99, "&gt;99", IF(wat_table_data!AD47&lt;1, "&lt;1",wat_table_data!AD47 ))), "-")</f>
        <v>-</v>
      </c>
      <c r="AF50" s="40" t="str">
        <f>IF(ISNUMBER(wat_table_data!AE47), IF(wat_table_data!AE47=-999,"NA",IF(wat_table_data!AE47&gt;99, "&gt;99", IF(wat_table_data!AE47&lt;1, "&lt;1",wat_table_data!AE47 ))), "-")</f>
        <v>-</v>
      </c>
      <c r="AG50" s="40" t="str">
        <f>IF(ISNUMBER(wat_table_data!AF47), IF(wat_table_data!AF47=-999,"NA",IF(wat_table_data!AF47&gt;99, "&gt;99", IF(wat_table_data!AF47&lt;1, "&lt;1",wat_table_data!AF47 ))), "-")</f>
        <v>-</v>
      </c>
      <c r="AH50" s="38" t="str">
        <f>IF(ISNUMBER(wat_table_data!AG47), IF(wat_table_data!AG47=-999,"NA",IF(wat_table_data!AG47&gt;99, "&gt;99", IF(wat_table_data!AG47&lt;1, "&lt;1",wat_table_data!AG47 ))), "-")</f>
        <v>-</v>
      </c>
      <c r="AI50" s="38" t="str">
        <f>IF(ISNUMBER(wat_table_data!AH47), IF(wat_table_data!AH47=-999,"NA",IF(wat_table_data!AH47&gt;99, "&gt;99", IF(wat_table_data!AH47&lt;1, "&lt;1",wat_table_data!AH47 ))), "-")</f>
        <v>-</v>
      </c>
      <c r="AJ50" s="39" t="str">
        <f>IF(ISNUMBER(wat_table_data!AI47), IF(wat_table_data!AI47=-999,"NA",IF(wat_table_data!AI47&gt;99, "&gt;99", IF(wat_table_data!AI47&lt;1, "&lt;1",wat_table_data!AI47 ))), "-")</f>
        <v>-</v>
      </c>
      <c r="AK50" s="40" t="str">
        <f>IF(ISNUMBER(wat_table_data!AJ47), IF(wat_table_data!AJ47=-999,"NA",IF(wat_table_data!AJ47&gt;99, "&gt;99", IF(wat_table_data!AJ47&lt;1, "&lt;1",wat_table_data!AJ47 ))), "-")</f>
        <v>-</v>
      </c>
      <c r="AL50" s="40" t="str">
        <f>IF(ISNUMBER(wat_table_data!AK47), IF(wat_table_data!AK47=-999,"NA",IF(wat_table_data!AK47&gt;99, "&gt;99", IF(wat_table_data!AK47&lt;1, "&lt;1",wat_table_data!AK47 ))), "-")</f>
        <v>-</v>
      </c>
      <c r="AM50" s="40" t="str">
        <f>IF(ISNUMBER(wat_table_data!AL47), IF(wat_table_data!AL47=-999,"NA",IF(wat_table_data!AL47&gt;99, "&gt;99", IF(wat_table_data!AL47&lt;1, "&lt;1",wat_table_data!AL47 ))), "-")</f>
        <v>-</v>
      </c>
      <c r="AN50" s="38" t="str">
        <f>IF(ISNUMBER(wat_table_data!AM47), IF(wat_table_data!AM47=-999,"NA",IF(wat_table_data!AM47&gt;99, "&gt;99", IF(wat_table_data!AM47&lt;1, "&lt;1",wat_table_data!AM47 ))), "-")</f>
        <v>-</v>
      </c>
      <c r="AO50" s="38" t="str">
        <f>IF(ISNUMBER(wat_table_data!AN47), IF(wat_table_data!AN47=-999,"NA",IF(wat_table_data!AN47&gt;99, "&gt;99", IF(wat_table_data!AN47&lt;1, "&lt;1",wat_table_data!AN47 ))), "-")</f>
        <v>-</v>
      </c>
    </row>
    <row r="51" ht="13.8" x14ac:dyDescent="0.25">
      <c r="A51" s="34" t="str">
        <f>IF(ISBLANK(wat_table_data!A48), "", wat_table_data!A48)</f>
        <v/>
      </c>
      <c r="B51" s="34" t="str">
        <f>IF(ISBLANK(wat_table_data!B48), "", wat_table_data!B48)</f>
        <v/>
      </c>
      <c r="C51" s="34" t="str">
        <f>IF(ISBLANK(wat_table_data!C48), "", wat_table_data!C48)</f>
        <v/>
      </c>
      <c r="D51" s="35" t="str">
        <f>IF(ISNUMBER(wat_table_data!D48), wat_table_data!D48, "-")</f>
        <v>-</v>
      </c>
      <c r="E51" s="36" t="str">
        <f>IF(ISNUMBER(wat_table_data!E48), wat_table_data!E48, "-")</f>
        <v>-</v>
      </c>
      <c r="F51" s="37" t="str">
        <f>IF(ISNUMBER(wat_table_data!F48), IF(wat_table_data!F48=-999,"NA",IF(wat_table_data!F48&gt;99, "&gt;99", IF(wat_table_data!F48&lt;1, "&lt;1",wat_table_data!F48 ))), "-")</f>
        <v>-</v>
      </c>
      <c r="G51" s="38" t="str">
        <f>IF(ISNUMBER(wat_table_data!G48), IF(wat_table_data!G48=-999,"NA",IF(wat_table_data!G48&gt;99, "&gt;99", IF(wat_table_data!G48&lt;1, "&lt;1",wat_table_data!G48 ))), "-")</f>
        <v>-</v>
      </c>
      <c r="H51" s="38" t="str">
        <f>IF(ISNUMBER(wat_table_data!H48), IF(wat_table_data!H48=-999,"NA",IF(wat_table_data!H48&gt;99, "&gt;99", IF(wat_table_data!H48&lt;1, "&lt;1",wat_table_data!H48 ))), "-")</f>
        <v>-</v>
      </c>
      <c r="I51" s="38" t="str">
        <f>IF(ISNUMBER(wat_table_data!I48), IF(wat_table_data!I48=-999,"NA",IF(wat_table_data!I48&gt;99, "&gt;99", IF(wat_table_data!I48&lt;1, "&lt;1",wat_table_data!I48 ))), "-")</f>
        <v>-</v>
      </c>
      <c r="J51" s="24" t="str">
        <f>IF(ISNUMBER(wat_table_data!J48), IF(wat_table_data!J48=-999,"NA",wat_table_data!J48), "-")</f>
        <v>-</v>
      </c>
      <c r="K51" s="37" t="str">
        <f>IF(ISNUMBER(wat_table_data!K48), IF(wat_table_data!K48=-999,"NA",IF(wat_table_data!K48&gt;99, "&gt;99", IF(wat_table_data!K48&lt;1, "&lt;1",wat_table_data!K48 ))), "-")</f>
        <v>-</v>
      </c>
      <c r="L51" s="38" t="str">
        <f>IF(ISNUMBER(wat_table_data!L48), IF(wat_table_data!L48=-999,"NA",IF(wat_table_data!L48&gt;99, "&gt;99", IF(wat_table_data!L48&lt;1, "&lt;1",wat_table_data!L48 ))), "-")</f>
        <v>-</v>
      </c>
      <c r="M51" s="38" t="str">
        <f>IF(ISNUMBER(wat_table_data!M48), IF(wat_table_data!M48=-999,"NA",IF(wat_table_data!M48&gt;99, "&gt;99", IF(wat_table_data!M48&lt;1, "&lt;1",wat_table_data!M48 ))), "-")</f>
        <v>-</v>
      </c>
      <c r="N51" s="38" t="str">
        <f>IF(ISNUMBER(wat_table_data!N48), IF(wat_table_data!N48=-999,"NA",IF(wat_table_data!N48&gt;99, "&gt;99", IF(wat_table_data!N48&lt;1, "&lt;1",wat_table_data!N48 ))), "-")</f>
        <v>-</v>
      </c>
      <c r="O51" s="24" t="str">
        <f>IF(ISNUMBER(wat_table_data!O48), IF(wat_table_data!O48=-999,"NA",wat_table_data!O48), "-")</f>
        <v>-</v>
      </c>
      <c r="P51" s="37" t="str">
        <f>IF(ISNUMBER(wat_table_data!P48), IF(wat_table_data!P48=-999,"NA",IF(wat_table_data!P48&gt;99, "&gt;99", IF(wat_table_data!P48&lt;1, "&lt;1",wat_table_data!P48 ))), "-")</f>
        <v>-</v>
      </c>
      <c r="Q51" s="38" t="str">
        <f>IF(ISNUMBER(wat_table_data!Q48), IF(wat_table_data!Q48=-999,"NA",IF(wat_table_data!Q48&gt;99, "&gt;99", IF(wat_table_data!Q48&lt;1, "&lt;1",wat_table_data!Q48 ))), "-")</f>
        <v>-</v>
      </c>
      <c r="R51" s="38" t="str">
        <f>IF(ISNUMBER(wat_table_data!R48), IF(wat_table_data!R48=-999,"NA",IF(wat_table_data!R48&gt;99, "&gt;99", IF(wat_table_data!R48&lt;1, "&lt;1",wat_table_data!R48 ))), "-")</f>
        <v>-</v>
      </c>
      <c r="S51" s="38" t="str">
        <f>IF(ISNUMBER(wat_table_data!S48), IF(wat_table_data!S48=-999,"NA",IF(wat_table_data!S48&gt;99, "&gt;99", IF(wat_table_data!S48&lt;1, "&lt;1",wat_table_data!S48 ))), "-")</f>
        <v>-</v>
      </c>
      <c r="T51" s="24" t="str">
        <f>IF(ISNUMBER(wat_table_data!T48), IF(wat_table_data!T48=-999,"NA",wat_table_data!T48), "-")</f>
        <v>-</v>
      </c>
      <c r="U51" s="24"/>
      <c r="V51" s="24"/>
      <c r="W51" s="24"/>
      <c r="X51" s="39" t="str">
        <f>IF(ISNUMBER(wat_table_data!W48), IF(wat_table_data!W48=-999,"NA",IF(wat_table_data!W48&gt;99, "&gt;99", IF(wat_table_data!W48&lt;1, "&lt;1",wat_table_data!W48 ))), "-")</f>
        <v>-</v>
      </c>
      <c r="Y51" s="40" t="str">
        <f>IF(ISNUMBER(wat_table_data!X48), IF(wat_table_data!X48=-999,"NA",IF(wat_table_data!X48&gt;99, "&gt;99", IF(wat_table_data!X48&lt;1, "&lt;1",wat_table_data!X48 ))), "-")</f>
        <v>-</v>
      </c>
      <c r="Z51" s="40" t="str">
        <f>IF(ISNUMBER(wat_table_data!Y48), IF(wat_table_data!Y48=-999,"NA",IF(wat_table_data!Y48&gt;99, "&gt;99", IF(wat_table_data!Y48&lt;1, "&lt;1",wat_table_data!Y48 ))), "-")</f>
        <v>-</v>
      </c>
      <c r="AA51" s="40" t="str">
        <f>IF(ISNUMBER(wat_table_data!Z48), IF(wat_table_data!Z48=-999,"NA",IF(wat_table_data!Z48&gt;99, "&gt;99", IF(wat_table_data!Z48&lt;1, "&lt;1",wat_table_data!Z48 ))), "-")</f>
        <v>-</v>
      </c>
      <c r="AB51" s="38" t="str">
        <f>IF(ISNUMBER(wat_table_data!AA48), IF(wat_table_data!AA48=-999,"NA",IF(wat_table_data!AA48&gt;99, "&gt;99", IF(wat_table_data!AA48&lt;1, "&lt;1",wat_table_data!AA48 ))), "-")</f>
        <v>-</v>
      </c>
      <c r="AC51" s="38" t="str">
        <f>IF(ISNUMBER(wat_table_data!AB48), IF(wat_table_data!AB48=-999,"NA",IF(wat_table_data!AB48&gt;99, "&gt;99", IF(wat_table_data!AB48&lt;1, "&lt;1",wat_table_data!AB48 ))), "-")</f>
        <v>-</v>
      </c>
      <c r="AD51" s="39" t="str">
        <f>IF(ISNUMBER(wat_table_data!AC48), IF(wat_table_data!AC48=-999,"NA",IF(wat_table_data!AC48&gt;99, "&gt;99", IF(wat_table_data!AC48&lt;1, "&lt;1",wat_table_data!AC48 ))), "-")</f>
        <v>-</v>
      </c>
      <c r="AE51" s="40" t="str">
        <f>IF(ISNUMBER(wat_table_data!AD48), IF(wat_table_data!AD48=-999,"NA",IF(wat_table_data!AD48&gt;99, "&gt;99", IF(wat_table_data!AD48&lt;1, "&lt;1",wat_table_data!AD48 ))), "-")</f>
        <v>-</v>
      </c>
      <c r="AF51" s="40" t="str">
        <f>IF(ISNUMBER(wat_table_data!AE48), IF(wat_table_data!AE48=-999,"NA",IF(wat_table_data!AE48&gt;99, "&gt;99", IF(wat_table_data!AE48&lt;1, "&lt;1",wat_table_data!AE48 ))), "-")</f>
        <v>-</v>
      </c>
      <c r="AG51" s="40" t="str">
        <f>IF(ISNUMBER(wat_table_data!AF48), IF(wat_table_data!AF48=-999,"NA",IF(wat_table_data!AF48&gt;99, "&gt;99", IF(wat_table_data!AF48&lt;1, "&lt;1",wat_table_data!AF48 ))), "-")</f>
        <v>-</v>
      </c>
      <c r="AH51" s="38" t="str">
        <f>IF(ISNUMBER(wat_table_data!AG48), IF(wat_table_data!AG48=-999,"NA",IF(wat_table_data!AG48&gt;99, "&gt;99", IF(wat_table_data!AG48&lt;1, "&lt;1",wat_table_data!AG48 ))), "-")</f>
        <v>-</v>
      </c>
      <c r="AI51" s="38" t="str">
        <f>IF(ISNUMBER(wat_table_data!AH48), IF(wat_table_data!AH48=-999,"NA",IF(wat_table_data!AH48&gt;99, "&gt;99", IF(wat_table_data!AH48&lt;1, "&lt;1",wat_table_data!AH48 ))), "-")</f>
        <v>-</v>
      </c>
      <c r="AJ51" s="39" t="str">
        <f>IF(ISNUMBER(wat_table_data!AI48), IF(wat_table_data!AI48=-999,"NA",IF(wat_table_data!AI48&gt;99, "&gt;99", IF(wat_table_data!AI48&lt;1, "&lt;1",wat_table_data!AI48 ))), "-")</f>
        <v>-</v>
      </c>
      <c r="AK51" s="40" t="str">
        <f>IF(ISNUMBER(wat_table_data!AJ48), IF(wat_table_data!AJ48=-999,"NA",IF(wat_table_data!AJ48&gt;99, "&gt;99", IF(wat_table_data!AJ48&lt;1, "&lt;1",wat_table_data!AJ48 ))), "-")</f>
        <v>-</v>
      </c>
      <c r="AL51" s="40" t="str">
        <f>IF(ISNUMBER(wat_table_data!AK48), IF(wat_table_data!AK48=-999,"NA",IF(wat_table_data!AK48&gt;99, "&gt;99", IF(wat_table_data!AK48&lt;1, "&lt;1",wat_table_data!AK48 ))), "-")</f>
        <v>-</v>
      </c>
      <c r="AM51" s="40" t="str">
        <f>IF(ISNUMBER(wat_table_data!AL48), IF(wat_table_data!AL48=-999,"NA",IF(wat_table_data!AL48&gt;99, "&gt;99", IF(wat_table_data!AL48&lt;1, "&lt;1",wat_table_data!AL48 ))), "-")</f>
        <v>-</v>
      </c>
      <c r="AN51" s="38" t="str">
        <f>IF(ISNUMBER(wat_table_data!AM48), IF(wat_table_data!AM48=-999,"NA",IF(wat_table_data!AM48&gt;99, "&gt;99", IF(wat_table_data!AM48&lt;1, "&lt;1",wat_table_data!AM48 ))), "-")</f>
        <v>-</v>
      </c>
      <c r="AO51" s="38" t="str">
        <f>IF(ISNUMBER(wat_table_data!AN48), IF(wat_table_data!AN48=-999,"NA",IF(wat_table_data!AN48&gt;99, "&gt;99", IF(wat_table_data!AN48&lt;1, "&lt;1",wat_table_data!AN48 ))), "-")</f>
        <v>-</v>
      </c>
    </row>
    <row r="52" ht="13.8" x14ac:dyDescent="0.25">
      <c r="A52" s="34" t="str">
        <f>IF(ISBLANK(wat_table_data!A49), "", wat_table_data!A49)</f>
        <v/>
      </c>
      <c r="B52" s="34" t="str">
        <f>IF(ISBLANK(wat_table_data!B49), "", wat_table_data!B49)</f>
        <v/>
      </c>
      <c r="C52" s="34" t="str">
        <f>IF(ISBLANK(wat_table_data!C49), "", wat_table_data!C49)</f>
        <v/>
      </c>
      <c r="D52" s="35" t="str">
        <f>IF(ISNUMBER(wat_table_data!D49), wat_table_data!D49, "-")</f>
        <v>-</v>
      </c>
      <c r="E52" s="36" t="str">
        <f>IF(ISNUMBER(wat_table_data!E49), wat_table_data!E49, "-")</f>
        <v>-</v>
      </c>
      <c r="F52" s="37" t="str">
        <f>IF(ISNUMBER(wat_table_data!F49), IF(wat_table_data!F49=-999,"NA",IF(wat_table_data!F49&gt;99, "&gt;99", IF(wat_table_data!F49&lt;1, "&lt;1",wat_table_data!F49 ))), "-")</f>
        <v>-</v>
      </c>
      <c r="G52" s="38" t="str">
        <f>IF(ISNUMBER(wat_table_data!G49), IF(wat_table_data!G49=-999,"NA",IF(wat_table_data!G49&gt;99, "&gt;99", IF(wat_table_data!G49&lt;1, "&lt;1",wat_table_data!G49 ))), "-")</f>
        <v>-</v>
      </c>
      <c r="H52" s="38" t="str">
        <f>IF(ISNUMBER(wat_table_data!H49), IF(wat_table_data!H49=-999,"NA",IF(wat_table_data!H49&gt;99, "&gt;99", IF(wat_table_data!H49&lt;1, "&lt;1",wat_table_data!H49 ))), "-")</f>
        <v>-</v>
      </c>
      <c r="I52" s="38" t="str">
        <f>IF(ISNUMBER(wat_table_data!I49), IF(wat_table_data!I49=-999,"NA",IF(wat_table_data!I49&gt;99, "&gt;99", IF(wat_table_data!I49&lt;1, "&lt;1",wat_table_data!I49 ))), "-")</f>
        <v>-</v>
      </c>
      <c r="J52" s="24" t="str">
        <f>IF(ISNUMBER(wat_table_data!J49), IF(wat_table_data!J49=-999,"NA",wat_table_data!J49), "-")</f>
        <v>-</v>
      </c>
      <c r="K52" s="37" t="str">
        <f>IF(ISNUMBER(wat_table_data!K49), IF(wat_table_data!K49=-999,"NA",IF(wat_table_data!K49&gt;99, "&gt;99", IF(wat_table_data!K49&lt;1, "&lt;1",wat_table_data!K49 ))), "-")</f>
        <v>-</v>
      </c>
      <c r="L52" s="38" t="str">
        <f>IF(ISNUMBER(wat_table_data!L49), IF(wat_table_data!L49=-999,"NA",IF(wat_table_data!L49&gt;99, "&gt;99", IF(wat_table_data!L49&lt;1, "&lt;1",wat_table_data!L49 ))), "-")</f>
        <v>-</v>
      </c>
      <c r="M52" s="38" t="str">
        <f>IF(ISNUMBER(wat_table_data!M49), IF(wat_table_data!M49=-999,"NA",IF(wat_table_data!M49&gt;99, "&gt;99", IF(wat_table_data!M49&lt;1, "&lt;1",wat_table_data!M49 ))), "-")</f>
        <v>-</v>
      </c>
      <c r="N52" s="38" t="str">
        <f>IF(ISNUMBER(wat_table_data!N49), IF(wat_table_data!N49=-999,"NA",IF(wat_table_data!N49&gt;99, "&gt;99", IF(wat_table_data!N49&lt;1, "&lt;1",wat_table_data!N49 ))), "-")</f>
        <v>-</v>
      </c>
      <c r="O52" s="24" t="str">
        <f>IF(ISNUMBER(wat_table_data!O49), IF(wat_table_data!O49=-999,"NA",wat_table_data!O49), "-")</f>
        <v>-</v>
      </c>
      <c r="P52" s="37" t="str">
        <f>IF(ISNUMBER(wat_table_data!P49), IF(wat_table_data!P49=-999,"NA",IF(wat_table_data!P49&gt;99, "&gt;99", IF(wat_table_data!P49&lt;1, "&lt;1",wat_table_data!P49 ))), "-")</f>
        <v>-</v>
      </c>
      <c r="Q52" s="38" t="str">
        <f>IF(ISNUMBER(wat_table_data!Q49), IF(wat_table_data!Q49=-999,"NA",IF(wat_table_data!Q49&gt;99, "&gt;99", IF(wat_table_data!Q49&lt;1, "&lt;1",wat_table_data!Q49 ))), "-")</f>
        <v>-</v>
      </c>
      <c r="R52" s="38" t="str">
        <f>IF(ISNUMBER(wat_table_data!R49), IF(wat_table_data!R49=-999,"NA",IF(wat_table_data!R49&gt;99, "&gt;99", IF(wat_table_data!R49&lt;1, "&lt;1",wat_table_data!R49 ))), "-")</f>
        <v>-</v>
      </c>
      <c r="S52" s="38" t="str">
        <f>IF(ISNUMBER(wat_table_data!S49), IF(wat_table_data!S49=-999,"NA",IF(wat_table_data!S49&gt;99, "&gt;99", IF(wat_table_data!S49&lt;1, "&lt;1",wat_table_data!S49 ))), "-")</f>
        <v>-</v>
      </c>
      <c r="T52" s="24" t="str">
        <f>IF(ISNUMBER(wat_table_data!T49), IF(wat_table_data!T49=-999,"NA",wat_table_data!T49), "-")</f>
        <v>-</v>
      </c>
      <c r="U52" s="24"/>
      <c r="V52" s="24"/>
      <c r="W52" s="24"/>
      <c r="X52" s="39" t="str">
        <f>IF(ISNUMBER(wat_table_data!W49), IF(wat_table_data!W49=-999,"NA",IF(wat_table_data!W49&gt;99, "&gt;99", IF(wat_table_data!W49&lt;1, "&lt;1",wat_table_data!W49 ))), "-")</f>
        <v>-</v>
      </c>
      <c r="Y52" s="40" t="str">
        <f>IF(ISNUMBER(wat_table_data!X49), IF(wat_table_data!X49=-999,"NA",IF(wat_table_data!X49&gt;99, "&gt;99", IF(wat_table_data!X49&lt;1, "&lt;1",wat_table_data!X49 ))), "-")</f>
        <v>-</v>
      </c>
      <c r="Z52" s="40" t="str">
        <f>IF(ISNUMBER(wat_table_data!Y49), IF(wat_table_data!Y49=-999,"NA",IF(wat_table_data!Y49&gt;99, "&gt;99", IF(wat_table_data!Y49&lt;1, "&lt;1",wat_table_data!Y49 ))), "-")</f>
        <v>-</v>
      </c>
      <c r="AA52" s="40" t="str">
        <f>IF(ISNUMBER(wat_table_data!Z49), IF(wat_table_data!Z49=-999,"NA",IF(wat_table_data!Z49&gt;99, "&gt;99", IF(wat_table_data!Z49&lt;1, "&lt;1",wat_table_data!Z49 ))), "-")</f>
        <v>-</v>
      </c>
      <c r="AB52" s="38" t="str">
        <f>IF(ISNUMBER(wat_table_data!AA49), IF(wat_table_data!AA49=-999,"NA",IF(wat_table_data!AA49&gt;99, "&gt;99", IF(wat_table_data!AA49&lt;1, "&lt;1",wat_table_data!AA49 ))), "-")</f>
        <v>-</v>
      </c>
      <c r="AC52" s="38" t="str">
        <f>IF(ISNUMBER(wat_table_data!AB49), IF(wat_table_data!AB49=-999,"NA",IF(wat_table_data!AB49&gt;99, "&gt;99", IF(wat_table_data!AB49&lt;1, "&lt;1",wat_table_data!AB49 ))), "-")</f>
        <v>-</v>
      </c>
      <c r="AD52" s="39" t="str">
        <f>IF(ISNUMBER(wat_table_data!AC49), IF(wat_table_data!AC49=-999,"NA",IF(wat_table_data!AC49&gt;99, "&gt;99", IF(wat_table_data!AC49&lt;1, "&lt;1",wat_table_data!AC49 ))), "-")</f>
        <v>-</v>
      </c>
      <c r="AE52" s="40" t="str">
        <f>IF(ISNUMBER(wat_table_data!AD49), IF(wat_table_data!AD49=-999,"NA",IF(wat_table_data!AD49&gt;99, "&gt;99", IF(wat_table_data!AD49&lt;1, "&lt;1",wat_table_data!AD49 ))), "-")</f>
        <v>-</v>
      </c>
      <c r="AF52" s="40" t="str">
        <f>IF(ISNUMBER(wat_table_data!AE49), IF(wat_table_data!AE49=-999,"NA",IF(wat_table_data!AE49&gt;99, "&gt;99", IF(wat_table_data!AE49&lt;1, "&lt;1",wat_table_data!AE49 ))), "-")</f>
        <v>-</v>
      </c>
      <c r="AG52" s="40" t="str">
        <f>IF(ISNUMBER(wat_table_data!AF49), IF(wat_table_data!AF49=-999,"NA",IF(wat_table_data!AF49&gt;99, "&gt;99", IF(wat_table_data!AF49&lt;1, "&lt;1",wat_table_data!AF49 ))), "-")</f>
        <v>-</v>
      </c>
      <c r="AH52" s="38" t="str">
        <f>IF(ISNUMBER(wat_table_data!AG49), IF(wat_table_data!AG49=-999,"NA",IF(wat_table_data!AG49&gt;99, "&gt;99", IF(wat_table_data!AG49&lt;1, "&lt;1",wat_table_data!AG49 ))), "-")</f>
        <v>-</v>
      </c>
      <c r="AI52" s="38" t="str">
        <f>IF(ISNUMBER(wat_table_data!AH49), IF(wat_table_data!AH49=-999,"NA",IF(wat_table_data!AH49&gt;99, "&gt;99", IF(wat_table_data!AH49&lt;1, "&lt;1",wat_table_data!AH49 ))), "-")</f>
        <v>-</v>
      </c>
      <c r="AJ52" s="39" t="str">
        <f>IF(ISNUMBER(wat_table_data!AI49), IF(wat_table_data!AI49=-999,"NA",IF(wat_table_data!AI49&gt;99, "&gt;99", IF(wat_table_data!AI49&lt;1, "&lt;1",wat_table_data!AI49 ))), "-")</f>
        <v>-</v>
      </c>
      <c r="AK52" s="40" t="str">
        <f>IF(ISNUMBER(wat_table_data!AJ49), IF(wat_table_data!AJ49=-999,"NA",IF(wat_table_data!AJ49&gt;99, "&gt;99", IF(wat_table_data!AJ49&lt;1, "&lt;1",wat_table_data!AJ49 ))), "-")</f>
        <v>-</v>
      </c>
      <c r="AL52" s="40" t="str">
        <f>IF(ISNUMBER(wat_table_data!AK49), IF(wat_table_data!AK49=-999,"NA",IF(wat_table_data!AK49&gt;99, "&gt;99", IF(wat_table_data!AK49&lt;1, "&lt;1",wat_table_data!AK49 ))), "-")</f>
        <v>-</v>
      </c>
      <c r="AM52" s="40" t="str">
        <f>IF(ISNUMBER(wat_table_data!AL49), IF(wat_table_data!AL49=-999,"NA",IF(wat_table_data!AL49&gt;99, "&gt;99", IF(wat_table_data!AL49&lt;1, "&lt;1",wat_table_data!AL49 ))), "-")</f>
        <v>-</v>
      </c>
      <c r="AN52" s="38" t="str">
        <f>IF(ISNUMBER(wat_table_data!AM49), IF(wat_table_data!AM49=-999,"NA",IF(wat_table_data!AM49&gt;99, "&gt;99", IF(wat_table_data!AM49&lt;1, "&lt;1",wat_table_data!AM49 ))), "-")</f>
        <v>-</v>
      </c>
      <c r="AO52" s="38" t="str">
        <f>IF(ISNUMBER(wat_table_data!AN49), IF(wat_table_data!AN49=-999,"NA",IF(wat_table_data!AN49&gt;99, "&gt;99", IF(wat_table_data!AN49&lt;1, "&lt;1",wat_table_data!AN49 ))), "-")</f>
        <v>-</v>
      </c>
    </row>
    <row r="53" ht="13.8" x14ac:dyDescent="0.25">
      <c r="A53" s="34" t="str">
        <f>IF(ISBLANK(wat_table_data!A50), "", wat_table_data!A50)</f>
        <v/>
      </c>
      <c r="B53" s="34" t="str">
        <f>IF(ISBLANK(wat_table_data!B50), "", wat_table_data!B50)</f>
        <v/>
      </c>
      <c r="C53" s="34" t="str">
        <f>IF(ISBLANK(wat_table_data!C50), "", wat_table_data!C50)</f>
        <v/>
      </c>
      <c r="D53" s="35" t="str">
        <f>IF(ISNUMBER(wat_table_data!D50), wat_table_data!D50, "-")</f>
        <v>-</v>
      </c>
      <c r="E53" s="36" t="str">
        <f>IF(ISNUMBER(wat_table_data!E50), wat_table_data!E50, "-")</f>
        <v>-</v>
      </c>
      <c r="F53" s="37" t="str">
        <f>IF(ISNUMBER(wat_table_data!F50), IF(wat_table_data!F50=-999,"NA",IF(wat_table_data!F50&gt;99, "&gt;99", IF(wat_table_data!F50&lt;1, "&lt;1",wat_table_data!F50 ))), "-")</f>
        <v>-</v>
      </c>
      <c r="G53" s="38" t="str">
        <f>IF(ISNUMBER(wat_table_data!G50), IF(wat_table_data!G50=-999,"NA",IF(wat_table_data!G50&gt;99, "&gt;99", IF(wat_table_data!G50&lt;1, "&lt;1",wat_table_data!G50 ))), "-")</f>
        <v>-</v>
      </c>
      <c r="H53" s="38" t="str">
        <f>IF(ISNUMBER(wat_table_data!H50), IF(wat_table_data!H50=-999,"NA",IF(wat_table_data!H50&gt;99, "&gt;99", IF(wat_table_data!H50&lt;1, "&lt;1",wat_table_data!H50 ))), "-")</f>
        <v>-</v>
      </c>
      <c r="I53" s="38" t="str">
        <f>IF(ISNUMBER(wat_table_data!I50), IF(wat_table_data!I50=-999,"NA",IF(wat_table_data!I50&gt;99, "&gt;99", IF(wat_table_data!I50&lt;1, "&lt;1",wat_table_data!I50 ))), "-")</f>
        <v>-</v>
      </c>
      <c r="J53" s="24" t="str">
        <f>IF(ISNUMBER(wat_table_data!J50), IF(wat_table_data!J50=-999,"NA",wat_table_data!J50), "-")</f>
        <v>-</v>
      </c>
      <c r="K53" s="37" t="str">
        <f>IF(ISNUMBER(wat_table_data!K50), IF(wat_table_data!K50=-999,"NA",IF(wat_table_data!K50&gt;99, "&gt;99", IF(wat_table_data!K50&lt;1, "&lt;1",wat_table_data!K50 ))), "-")</f>
        <v>-</v>
      </c>
      <c r="L53" s="38" t="str">
        <f>IF(ISNUMBER(wat_table_data!L50), IF(wat_table_data!L50=-999,"NA",IF(wat_table_data!L50&gt;99, "&gt;99", IF(wat_table_data!L50&lt;1, "&lt;1",wat_table_data!L50 ))), "-")</f>
        <v>-</v>
      </c>
      <c r="M53" s="38" t="str">
        <f>IF(ISNUMBER(wat_table_data!M50), IF(wat_table_data!M50=-999,"NA",IF(wat_table_data!M50&gt;99, "&gt;99", IF(wat_table_data!M50&lt;1, "&lt;1",wat_table_data!M50 ))), "-")</f>
        <v>-</v>
      </c>
      <c r="N53" s="38" t="str">
        <f>IF(ISNUMBER(wat_table_data!N50), IF(wat_table_data!N50=-999,"NA",IF(wat_table_data!N50&gt;99, "&gt;99", IF(wat_table_data!N50&lt;1, "&lt;1",wat_table_data!N50 ))), "-")</f>
        <v>-</v>
      </c>
      <c r="O53" s="24" t="str">
        <f>IF(ISNUMBER(wat_table_data!O50), IF(wat_table_data!O50=-999,"NA",wat_table_data!O50), "-")</f>
        <v>-</v>
      </c>
      <c r="P53" s="37" t="str">
        <f>IF(ISNUMBER(wat_table_data!P50), IF(wat_table_data!P50=-999,"NA",IF(wat_table_data!P50&gt;99, "&gt;99", IF(wat_table_data!P50&lt;1, "&lt;1",wat_table_data!P50 ))), "-")</f>
        <v>-</v>
      </c>
      <c r="Q53" s="38" t="str">
        <f>IF(ISNUMBER(wat_table_data!Q50), IF(wat_table_data!Q50=-999,"NA",IF(wat_table_data!Q50&gt;99, "&gt;99", IF(wat_table_data!Q50&lt;1, "&lt;1",wat_table_data!Q50 ))), "-")</f>
        <v>-</v>
      </c>
      <c r="R53" s="38" t="str">
        <f>IF(ISNUMBER(wat_table_data!R50), IF(wat_table_data!R50=-999,"NA",IF(wat_table_data!R50&gt;99, "&gt;99", IF(wat_table_data!R50&lt;1, "&lt;1",wat_table_data!R50 ))), "-")</f>
        <v>-</v>
      </c>
      <c r="S53" s="38" t="str">
        <f>IF(ISNUMBER(wat_table_data!S50), IF(wat_table_data!S50=-999,"NA",IF(wat_table_data!S50&gt;99, "&gt;99", IF(wat_table_data!S50&lt;1, "&lt;1",wat_table_data!S50 ))), "-")</f>
        <v>-</v>
      </c>
      <c r="T53" s="24" t="str">
        <f>IF(ISNUMBER(wat_table_data!T50), IF(wat_table_data!T50=-999,"NA",wat_table_data!T50), "-")</f>
        <v>-</v>
      </c>
      <c r="U53" s="24"/>
      <c r="V53" s="24"/>
      <c r="W53" s="24"/>
      <c r="X53" s="39" t="str">
        <f>IF(ISNUMBER(wat_table_data!W50), IF(wat_table_data!W50=-999,"NA",IF(wat_table_data!W50&gt;99, "&gt;99", IF(wat_table_data!W50&lt;1, "&lt;1",wat_table_data!W50 ))), "-")</f>
        <v>-</v>
      </c>
      <c r="Y53" s="40" t="str">
        <f>IF(ISNUMBER(wat_table_data!X50), IF(wat_table_data!X50=-999,"NA",IF(wat_table_data!X50&gt;99, "&gt;99", IF(wat_table_data!X50&lt;1, "&lt;1",wat_table_data!X50 ))), "-")</f>
        <v>-</v>
      </c>
      <c r="Z53" s="40" t="str">
        <f>IF(ISNUMBER(wat_table_data!Y50), IF(wat_table_data!Y50=-999,"NA",IF(wat_table_data!Y50&gt;99, "&gt;99", IF(wat_table_data!Y50&lt;1, "&lt;1",wat_table_data!Y50 ))), "-")</f>
        <v>-</v>
      </c>
      <c r="AA53" s="40" t="str">
        <f>IF(ISNUMBER(wat_table_data!Z50), IF(wat_table_data!Z50=-999,"NA",IF(wat_table_data!Z50&gt;99, "&gt;99", IF(wat_table_data!Z50&lt;1, "&lt;1",wat_table_data!Z50 ))), "-")</f>
        <v>-</v>
      </c>
      <c r="AB53" s="38" t="str">
        <f>IF(ISNUMBER(wat_table_data!AA50), IF(wat_table_data!AA50=-999,"NA",IF(wat_table_data!AA50&gt;99, "&gt;99", IF(wat_table_data!AA50&lt;1, "&lt;1",wat_table_data!AA50 ))), "-")</f>
        <v>-</v>
      </c>
      <c r="AC53" s="38" t="str">
        <f>IF(ISNUMBER(wat_table_data!AB50), IF(wat_table_data!AB50=-999,"NA",IF(wat_table_data!AB50&gt;99, "&gt;99", IF(wat_table_data!AB50&lt;1, "&lt;1",wat_table_data!AB50 ))), "-")</f>
        <v>-</v>
      </c>
      <c r="AD53" s="39" t="str">
        <f>IF(ISNUMBER(wat_table_data!AC50), IF(wat_table_data!AC50=-999,"NA",IF(wat_table_data!AC50&gt;99, "&gt;99", IF(wat_table_data!AC50&lt;1, "&lt;1",wat_table_data!AC50 ))), "-")</f>
        <v>-</v>
      </c>
      <c r="AE53" s="40" t="str">
        <f>IF(ISNUMBER(wat_table_data!AD50), IF(wat_table_data!AD50=-999,"NA",IF(wat_table_data!AD50&gt;99, "&gt;99", IF(wat_table_data!AD50&lt;1, "&lt;1",wat_table_data!AD50 ))), "-")</f>
        <v>-</v>
      </c>
      <c r="AF53" s="40" t="str">
        <f>IF(ISNUMBER(wat_table_data!AE50), IF(wat_table_data!AE50=-999,"NA",IF(wat_table_data!AE50&gt;99, "&gt;99", IF(wat_table_data!AE50&lt;1, "&lt;1",wat_table_data!AE50 ))), "-")</f>
        <v>-</v>
      </c>
      <c r="AG53" s="40" t="str">
        <f>IF(ISNUMBER(wat_table_data!AF50), IF(wat_table_data!AF50=-999,"NA",IF(wat_table_data!AF50&gt;99, "&gt;99", IF(wat_table_data!AF50&lt;1, "&lt;1",wat_table_data!AF50 ))), "-")</f>
        <v>-</v>
      </c>
      <c r="AH53" s="38" t="str">
        <f>IF(ISNUMBER(wat_table_data!AG50), IF(wat_table_data!AG50=-999,"NA",IF(wat_table_data!AG50&gt;99, "&gt;99", IF(wat_table_data!AG50&lt;1, "&lt;1",wat_table_data!AG50 ))), "-")</f>
        <v>-</v>
      </c>
      <c r="AI53" s="38" t="str">
        <f>IF(ISNUMBER(wat_table_data!AH50), IF(wat_table_data!AH50=-999,"NA",IF(wat_table_data!AH50&gt;99, "&gt;99", IF(wat_table_data!AH50&lt;1, "&lt;1",wat_table_data!AH50 ))), "-")</f>
        <v>-</v>
      </c>
      <c r="AJ53" s="39" t="str">
        <f>IF(ISNUMBER(wat_table_data!AI50), IF(wat_table_data!AI50=-999,"NA",IF(wat_table_data!AI50&gt;99, "&gt;99", IF(wat_table_data!AI50&lt;1, "&lt;1",wat_table_data!AI50 ))), "-")</f>
        <v>-</v>
      </c>
      <c r="AK53" s="40" t="str">
        <f>IF(ISNUMBER(wat_table_data!AJ50), IF(wat_table_data!AJ50=-999,"NA",IF(wat_table_data!AJ50&gt;99, "&gt;99", IF(wat_table_data!AJ50&lt;1, "&lt;1",wat_table_data!AJ50 ))), "-")</f>
        <v>-</v>
      </c>
      <c r="AL53" s="40" t="str">
        <f>IF(ISNUMBER(wat_table_data!AK50), IF(wat_table_data!AK50=-999,"NA",IF(wat_table_data!AK50&gt;99, "&gt;99", IF(wat_table_data!AK50&lt;1, "&lt;1",wat_table_data!AK50 ))), "-")</f>
        <v>-</v>
      </c>
      <c r="AM53" s="40" t="str">
        <f>IF(ISNUMBER(wat_table_data!AL50), IF(wat_table_data!AL50=-999,"NA",IF(wat_table_data!AL50&gt;99, "&gt;99", IF(wat_table_data!AL50&lt;1, "&lt;1",wat_table_data!AL50 ))), "-")</f>
        <v>-</v>
      </c>
      <c r="AN53" s="38" t="str">
        <f>IF(ISNUMBER(wat_table_data!AM50), IF(wat_table_data!AM50=-999,"NA",IF(wat_table_data!AM50&gt;99, "&gt;99", IF(wat_table_data!AM50&lt;1, "&lt;1",wat_table_data!AM50 ))), "-")</f>
        <v>-</v>
      </c>
      <c r="AO53" s="38" t="str">
        <f>IF(ISNUMBER(wat_table_data!AN50), IF(wat_table_data!AN50=-999,"NA",IF(wat_table_data!AN50&gt;99, "&gt;99", IF(wat_table_data!AN50&lt;1, "&lt;1",wat_table_data!AN50 ))), "-")</f>
        <v>-</v>
      </c>
    </row>
    <row r="54" ht="13.8" x14ac:dyDescent="0.25">
      <c r="A54" s="34" t="str">
        <f>IF(ISBLANK(wat_table_data!A51), "", wat_table_data!A51)</f>
        <v/>
      </c>
      <c r="B54" s="34" t="str">
        <f>IF(ISBLANK(wat_table_data!B51), "", wat_table_data!B51)</f>
        <v/>
      </c>
      <c r="C54" s="34" t="str">
        <f>IF(ISBLANK(wat_table_data!C51), "", wat_table_data!C51)</f>
        <v/>
      </c>
      <c r="D54" s="35" t="str">
        <f>IF(ISNUMBER(wat_table_data!D51), wat_table_data!D51, "-")</f>
        <v>-</v>
      </c>
      <c r="E54" s="36" t="str">
        <f>IF(ISNUMBER(wat_table_data!E51), wat_table_data!E51, "-")</f>
        <v>-</v>
      </c>
      <c r="F54" s="37" t="str">
        <f>IF(ISNUMBER(wat_table_data!F51), IF(wat_table_data!F51=-999,"NA",IF(wat_table_data!F51&gt;99, "&gt;99", IF(wat_table_data!F51&lt;1, "&lt;1",wat_table_data!F51 ))), "-")</f>
        <v>-</v>
      </c>
      <c r="G54" s="38" t="str">
        <f>IF(ISNUMBER(wat_table_data!G51), IF(wat_table_data!G51=-999,"NA",IF(wat_table_data!G51&gt;99, "&gt;99", IF(wat_table_data!G51&lt;1, "&lt;1",wat_table_data!G51 ))), "-")</f>
        <v>-</v>
      </c>
      <c r="H54" s="38" t="str">
        <f>IF(ISNUMBER(wat_table_data!H51), IF(wat_table_data!H51=-999,"NA",IF(wat_table_data!H51&gt;99, "&gt;99", IF(wat_table_data!H51&lt;1, "&lt;1",wat_table_data!H51 ))), "-")</f>
        <v>-</v>
      </c>
      <c r="I54" s="38" t="str">
        <f>IF(ISNUMBER(wat_table_data!I51), IF(wat_table_data!I51=-999,"NA",IF(wat_table_data!I51&gt;99, "&gt;99", IF(wat_table_data!I51&lt;1, "&lt;1",wat_table_data!I51 ))), "-")</f>
        <v>-</v>
      </c>
      <c r="J54" s="24" t="str">
        <f>IF(ISNUMBER(wat_table_data!J51), IF(wat_table_data!J51=-999,"NA",wat_table_data!J51), "-")</f>
        <v>-</v>
      </c>
      <c r="K54" s="37" t="str">
        <f>IF(ISNUMBER(wat_table_data!K51), IF(wat_table_data!K51=-999,"NA",IF(wat_table_data!K51&gt;99, "&gt;99", IF(wat_table_data!K51&lt;1, "&lt;1",wat_table_data!K51 ))), "-")</f>
        <v>-</v>
      </c>
      <c r="L54" s="38" t="str">
        <f>IF(ISNUMBER(wat_table_data!L51), IF(wat_table_data!L51=-999,"NA",IF(wat_table_data!L51&gt;99, "&gt;99", IF(wat_table_data!L51&lt;1, "&lt;1",wat_table_data!L51 ))), "-")</f>
        <v>-</v>
      </c>
      <c r="M54" s="38" t="str">
        <f>IF(ISNUMBER(wat_table_data!M51), IF(wat_table_data!M51=-999,"NA",IF(wat_table_data!M51&gt;99, "&gt;99", IF(wat_table_data!M51&lt;1, "&lt;1",wat_table_data!M51 ))), "-")</f>
        <v>-</v>
      </c>
      <c r="N54" s="38" t="str">
        <f>IF(ISNUMBER(wat_table_data!N51), IF(wat_table_data!N51=-999,"NA",IF(wat_table_data!N51&gt;99, "&gt;99", IF(wat_table_data!N51&lt;1, "&lt;1",wat_table_data!N51 ))), "-")</f>
        <v>-</v>
      </c>
      <c r="O54" s="24" t="str">
        <f>IF(ISNUMBER(wat_table_data!O51), IF(wat_table_data!O51=-999,"NA",wat_table_data!O51), "-")</f>
        <v>-</v>
      </c>
      <c r="P54" s="37" t="str">
        <f>IF(ISNUMBER(wat_table_data!P51), IF(wat_table_data!P51=-999,"NA",IF(wat_table_data!P51&gt;99, "&gt;99", IF(wat_table_data!P51&lt;1, "&lt;1",wat_table_data!P51 ))), "-")</f>
        <v>-</v>
      </c>
      <c r="Q54" s="38" t="str">
        <f>IF(ISNUMBER(wat_table_data!Q51), IF(wat_table_data!Q51=-999,"NA",IF(wat_table_data!Q51&gt;99, "&gt;99", IF(wat_table_data!Q51&lt;1, "&lt;1",wat_table_data!Q51 ))), "-")</f>
        <v>-</v>
      </c>
      <c r="R54" s="38" t="str">
        <f>IF(ISNUMBER(wat_table_data!R51), IF(wat_table_data!R51=-999,"NA",IF(wat_table_data!R51&gt;99, "&gt;99", IF(wat_table_data!R51&lt;1, "&lt;1",wat_table_data!R51 ))), "-")</f>
        <v>-</v>
      </c>
      <c r="S54" s="38" t="str">
        <f>IF(ISNUMBER(wat_table_data!S51), IF(wat_table_data!S51=-999,"NA",IF(wat_table_data!S51&gt;99, "&gt;99", IF(wat_table_data!S51&lt;1, "&lt;1",wat_table_data!S51 ))), "-")</f>
        <v>-</v>
      </c>
      <c r="T54" s="24" t="str">
        <f>IF(ISNUMBER(wat_table_data!T51), IF(wat_table_data!T51=-999,"NA",wat_table_data!T51), "-")</f>
        <v>-</v>
      </c>
      <c r="U54" s="24"/>
      <c r="V54" s="24"/>
      <c r="W54" s="24"/>
      <c r="X54" s="39" t="str">
        <f>IF(ISNUMBER(wat_table_data!W51), IF(wat_table_data!W51=-999,"NA",IF(wat_table_data!W51&gt;99, "&gt;99", IF(wat_table_data!W51&lt;1, "&lt;1",wat_table_data!W51 ))), "-")</f>
        <v>-</v>
      </c>
      <c r="Y54" s="40" t="str">
        <f>IF(ISNUMBER(wat_table_data!X51), IF(wat_table_data!X51=-999,"NA",IF(wat_table_data!X51&gt;99, "&gt;99", IF(wat_table_data!X51&lt;1, "&lt;1",wat_table_data!X51 ))), "-")</f>
        <v>-</v>
      </c>
      <c r="Z54" s="40" t="str">
        <f>IF(ISNUMBER(wat_table_data!Y51), IF(wat_table_data!Y51=-999,"NA",IF(wat_table_data!Y51&gt;99, "&gt;99", IF(wat_table_data!Y51&lt;1, "&lt;1",wat_table_data!Y51 ))), "-")</f>
        <v>-</v>
      </c>
      <c r="AA54" s="40" t="str">
        <f>IF(ISNUMBER(wat_table_data!Z51), IF(wat_table_data!Z51=-999,"NA",IF(wat_table_data!Z51&gt;99, "&gt;99", IF(wat_table_data!Z51&lt;1, "&lt;1",wat_table_data!Z51 ))), "-")</f>
        <v>-</v>
      </c>
      <c r="AB54" s="38" t="str">
        <f>IF(ISNUMBER(wat_table_data!AA51), IF(wat_table_data!AA51=-999,"NA",IF(wat_table_data!AA51&gt;99, "&gt;99", IF(wat_table_data!AA51&lt;1, "&lt;1",wat_table_data!AA51 ))), "-")</f>
        <v>-</v>
      </c>
      <c r="AC54" s="38" t="str">
        <f>IF(ISNUMBER(wat_table_data!AB51), IF(wat_table_data!AB51=-999,"NA",IF(wat_table_data!AB51&gt;99, "&gt;99", IF(wat_table_data!AB51&lt;1, "&lt;1",wat_table_data!AB51 ))), "-")</f>
        <v>-</v>
      </c>
      <c r="AD54" s="39" t="str">
        <f>IF(ISNUMBER(wat_table_data!AC51), IF(wat_table_data!AC51=-999,"NA",IF(wat_table_data!AC51&gt;99, "&gt;99", IF(wat_table_data!AC51&lt;1, "&lt;1",wat_table_data!AC51 ))), "-")</f>
        <v>-</v>
      </c>
      <c r="AE54" s="40" t="str">
        <f>IF(ISNUMBER(wat_table_data!AD51), IF(wat_table_data!AD51=-999,"NA",IF(wat_table_data!AD51&gt;99, "&gt;99", IF(wat_table_data!AD51&lt;1, "&lt;1",wat_table_data!AD51 ))), "-")</f>
        <v>-</v>
      </c>
      <c r="AF54" s="40" t="str">
        <f>IF(ISNUMBER(wat_table_data!AE51), IF(wat_table_data!AE51=-999,"NA",IF(wat_table_data!AE51&gt;99, "&gt;99", IF(wat_table_data!AE51&lt;1, "&lt;1",wat_table_data!AE51 ))), "-")</f>
        <v>-</v>
      </c>
      <c r="AG54" s="40" t="str">
        <f>IF(ISNUMBER(wat_table_data!AF51), IF(wat_table_data!AF51=-999,"NA",IF(wat_table_data!AF51&gt;99, "&gt;99", IF(wat_table_data!AF51&lt;1, "&lt;1",wat_table_data!AF51 ))), "-")</f>
        <v>-</v>
      </c>
      <c r="AH54" s="38" t="str">
        <f>IF(ISNUMBER(wat_table_data!AG51), IF(wat_table_data!AG51=-999,"NA",IF(wat_table_data!AG51&gt;99, "&gt;99", IF(wat_table_data!AG51&lt;1, "&lt;1",wat_table_data!AG51 ))), "-")</f>
        <v>-</v>
      </c>
      <c r="AI54" s="38" t="str">
        <f>IF(ISNUMBER(wat_table_data!AH51), IF(wat_table_data!AH51=-999,"NA",IF(wat_table_data!AH51&gt;99, "&gt;99", IF(wat_table_data!AH51&lt;1, "&lt;1",wat_table_data!AH51 ))), "-")</f>
        <v>-</v>
      </c>
      <c r="AJ54" s="39" t="str">
        <f>IF(ISNUMBER(wat_table_data!AI51), IF(wat_table_data!AI51=-999,"NA",IF(wat_table_data!AI51&gt;99, "&gt;99", IF(wat_table_data!AI51&lt;1, "&lt;1",wat_table_data!AI51 ))), "-")</f>
        <v>-</v>
      </c>
      <c r="AK54" s="40" t="str">
        <f>IF(ISNUMBER(wat_table_data!AJ51), IF(wat_table_data!AJ51=-999,"NA",IF(wat_table_data!AJ51&gt;99, "&gt;99", IF(wat_table_data!AJ51&lt;1, "&lt;1",wat_table_data!AJ51 ))), "-")</f>
        <v>-</v>
      </c>
      <c r="AL54" s="40" t="str">
        <f>IF(ISNUMBER(wat_table_data!AK51), IF(wat_table_data!AK51=-999,"NA",IF(wat_table_data!AK51&gt;99, "&gt;99", IF(wat_table_data!AK51&lt;1, "&lt;1",wat_table_data!AK51 ))), "-")</f>
        <v>-</v>
      </c>
      <c r="AM54" s="40" t="str">
        <f>IF(ISNUMBER(wat_table_data!AL51), IF(wat_table_data!AL51=-999,"NA",IF(wat_table_data!AL51&gt;99, "&gt;99", IF(wat_table_data!AL51&lt;1, "&lt;1",wat_table_data!AL51 ))), "-")</f>
        <v>-</v>
      </c>
      <c r="AN54" s="38" t="str">
        <f>IF(ISNUMBER(wat_table_data!AM51), IF(wat_table_data!AM51=-999,"NA",IF(wat_table_data!AM51&gt;99, "&gt;99", IF(wat_table_data!AM51&lt;1, "&lt;1",wat_table_data!AM51 ))), "-")</f>
        <v>-</v>
      </c>
      <c r="AO54" s="38" t="str">
        <f>IF(ISNUMBER(wat_table_data!AN51), IF(wat_table_data!AN51=-999,"NA",IF(wat_table_data!AN51&gt;99, "&gt;99", IF(wat_table_data!AN51&lt;1, "&lt;1",wat_table_data!AN51 ))), "-")</f>
        <v>-</v>
      </c>
    </row>
    <row r="55" ht="13.8" x14ac:dyDescent="0.25">
      <c r="A55" s="34" t="str">
        <f>IF(ISBLANK(wat_table_data!A52), "", wat_table_data!A52)</f>
        <v/>
      </c>
      <c r="B55" s="34" t="str">
        <f>IF(ISBLANK(wat_table_data!B52), "", wat_table_data!B52)</f>
        <v/>
      </c>
      <c r="C55" s="34" t="str">
        <f>IF(ISBLANK(wat_table_data!C52), "", wat_table_data!C52)</f>
        <v/>
      </c>
      <c r="D55" s="35" t="str">
        <f>IF(ISNUMBER(wat_table_data!D52), wat_table_data!D52, "-")</f>
        <v>-</v>
      </c>
      <c r="E55" s="36" t="str">
        <f>IF(ISNUMBER(wat_table_data!E52), wat_table_data!E52, "-")</f>
        <v>-</v>
      </c>
      <c r="F55" s="37" t="str">
        <f>IF(ISNUMBER(wat_table_data!F52), IF(wat_table_data!F52=-999,"NA",IF(wat_table_data!F52&gt;99, "&gt;99", IF(wat_table_data!F52&lt;1, "&lt;1",wat_table_data!F52 ))), "-")</f>
        <v>-</v>
      </c>
      <c r="G55" s="38" t="str">
        <f>IF(ISNUMBER(wat_table_data!G52), IF(wat_table_data!G52=-999,"NA",IF(wat_table_data!G52&gt;99, "&gt;99", IF(wat_table_data!G52&lt;1, "&lt;1",wat_table_data!G52 ))), "-")</f>
        <v>-</v>
      </c>
      <c r="H55" s="38" t="str">
        <f>IF(ISNUMBER(wat_table_data!H52), IF(wat_table_data!H52=-999,"NA",IF(wat_table_data!H52&gt;99, "&gt;99", IF(wat_table_data!H52&lt;1, "&lt;1",wat_table_data!H52 ))), "-")</f>
        <v>-</v>
      </c>
      <c r="I55" s="38" t="str">
        <f>IF(ISNUMBER(wat_table_data!I52), IF(wat_table_data!I52=-999,"NA",IF(wat_table_data!I52&gt;99, "&gt;99", IF(wat_table_data!I52&lt;1, "&lt;1",wat_table_data!I52 ))), "-")</f>
        <v>-</v>
      </c>
      <c r="J55" s="24" t="str">
        <f>IF(ISNUMBER(wat_table_data!J52), IF(wat_table_data!J52=-999,"NA",wat_table_data!J52), "-")</f>
        <v>-</v>
      </c>
      <c r="K55" s="37" t="str">
        <f>IF(ISNUMBER(wat_table_data!K52), IF(wat_table_data!K52=-999,"NA",IF(wat_table_data!K52&gt;99, "&gt;99", IF(wat_table_data!K52&lt;1, "&lt;1",wat_table_data!K52 ))), "-")</f>
        <v>-</v>
      </c>
      <c r="L55" s="38" t="str">
        <f>IF(ISNUMBER(wat_table_data!L52), IF(wat_table_data!L52=-999,"NA",IF(wat_table_data!L52&gt;99, "&gt;99", IF(wat_table_data!L52&lt;1, "&lt;1",wat_table_data!L52 ))), "-")</f>
        <v>-</v>
      </c>
      <c r="M55" s="38" t="str">
        <f>IF(ISNUMBER(wat_table_data!M52), IF(wat_table_data!M52=-999,"NA",IF(wat_table_data!M52&gt;99, "&gt;99", IF(wat_table_data!M52&lt;1, "&lt;1",wat_table_data!M52 ))), "-")</f>
        <v>-</v>
      </c>
      <c r="N55" s="38" t="str">
        <f>IF(ISNUMBER(wat_table_data!N52), IF(wat_table_data!N52=-999,"NA",IF(wat_table_data!N52&gt;99, "&gt;99", IF(wat_table_data!N52&lt;1, "&lt;1",wat_table_data!N52 ))), "-")</f>
        <v>-</v>
      </c>
      <c r="O55" s="24" t="str">
        <f>IF(ISNUMBER(wat_table_data!O52), IF(wat_table_data!O52=-999,"NA",wat_table_data!O52), "-")</f>
        <v>-</v>
      </c>
      <c r="P55" s="37" t="str">
        <f>IF(ISNUMBER(wat_table_data!P52), IF(wat_table_data!P52=-999,"NA",IF(wat_table_data!P52&gt;99, "&gt;99", IF(wat_table_data!P52&lt;1, "&lt;1",wat_table_data!P52 ))), "-")</f>
        <v>-</v>
      </c>
      <c r="Q55" s="38" t="str">
        <f>IF(ISNUMBER(wat_table_data!Q52), IF(wat_table_data!Q52=-999,"NA",IF(wat_table_data!Q52&gt;99, "&gt;99", IF(wat_table_data!Q52&lt;1, "&lt;1",wat_table_data!Q52 ))), "-")</f>
        <v>-</v>
      </c>
      <c r="R55" s="38" t="str">
        <f>IF(ISNUMBER(wat_table_data!R52), IF(wat_table_data!R52=-999,"NA",IF(wat_table_data!R52&gt;99, "&gt;99", IF(wat_table_data!R52&lt;1, "&lt;1",wat_table_data!R52 ))), "-")</f>
        <v>-</v>
      </c>
      <c r="S55" s="38" t="str">
        <f>IF(ISNUMBER(wat_table_data!S52), IF(wat_table_data!S52=-999,"NA",IF(wat_table_data!S52&gt;99, "&gt;99", IF(wat_table_data!S52&lt;1, "&lt;1",wat_table_data!S52 ))), "-")</f>
        <v>-</v>
      </c>
      <c r="T55" s="24" t="str">
        <f>IF(ISNUMBER(wat_table_data!T52), IF(wat_table_data!T52=-999,"NA",wat_table_data!T52), "-")</f>
        <v>-</v>
      </c>
      <c r="U55" s="24"/>
      <c r="V55" s="24"/>
      <c r="W55" s="24"/>
      <c r="X55" s="39" t="str">
        <f>IF(ISNUMBER(wat_table_data!W52), IF(wat_table_data!W52=-999,"NA",IF(wat_table_data!W52&gt;99, "&gt;99", IF(wat_table_data!W52&lt;1, "&lt;1",wat_table_data!W52 ))), "-")</f>
        <v>-</v>
      </c>
      <c r="Y55" s="40" t="str">
        <f>IF(ISNUMBER(wat_table_data!X52), IF(wat_table_data!X52=-999,"NA",IF(wat_table_data!X52&gt;99, "&gt;99", IF(wat_table_data!X52&lt;1, "&lt;1",wat_table_data!X52 ))), "-")</f>
        <v>-</v>
      </c>
      <c r="Z55" s="40" t="str">
        <f>IF(ISNUMBER(wat_table_data!Y52), IF(wat_table_data!Y52=-999,"NA",IF(wat_table_data!Y52&gt;99, "&gt;99", IF(wat_table_data!Y52&lt;1, "&lt;1",wat_table_data!Y52 ))), "-")</f>
        <v>-</v>
      </c>
      <c r="AA55" s="40" t="str">
        <f>IF(ISNUMBER(wat_table_data!Z52), IF(wat_table_data!Z52=-999,"NA",IF(wat_table_data!Z52&gt;99, "&gt;99", IF(wat_table_data!Z52&lt;1, "&lt;1",wat_table_data!Z52 ))), "-")</f>
        <v>-</v>
      </c>
      <c r="AB55" s="38" t="str">
        <f>IF(ISNUMBER(wat_table_data!AA52), IF(wat_table_data!AA52=-999,"NA",IF(wat_table_data!AA52&gt;99, "&gt;99", IF(wat_table_data!AA52&lt;1, "&lt;1",wat_table_data!AA52 ))), "-")</f>
        <v>-</v>
      </c>
      <c r="AC55" s="38" t="str">
        <f>IF(ISNUMBER(wat_table_data!AB52), IF(wat_table_data!AB52=-999,"NA",IF(wat_table_data!AB52&gt;99, "&gt;99", IF(wat_table_data!AB52&lt;1, "&lt;1",wat_table_data!AB52 ))), "-")</f>
        <v>-</v>
      </c>
      <c r="AD55" s="39" t="str">
        <f>IF(ISNUMBER(wat_table_data!AC52), IF(wat_table_data!AC52=-999,"NA",IF(wat_table_data!AC52&gt;99, "&gt;99", IF(wat_table_data!AC52&lt;1, "&lt;1",wat_table_data!AC52 ))), "-")</f>
        <v>-</v>
      </c>
      <c r="AE55" s="40" t="str">
        <f>IF(ISNUMBER(wat_table_data!AD52), IF(wat_table_data!AD52=-999,"NA",IF(wat_table_data!AD52&gt;99, "&gt;99", IF(wat_table_data!AD52&lt;1, "&lt;1",wat_table_data!AD52 ))), "-")</f>
        <v>-</v>
      </c>
      <c r="AF55" s="40" t="str">
        <f>IF(ISNUMBER(wat_table_data!AE52), IF(wat_table_data!AE52=-999,"NA",IF(wat_table_data!AE52&gt;99, "&gt;99", IF(wat_table_data!AE52&lt;1, "&lt;1",wat_table_data!AE52 ))), "-")</f>
        <v>-</v>
      </c>
      <c r="AG55" s="40" t="str">
        <f>IF(ISNUMBER(wat_table_data!AF52), IF(wat_table_data!AF52=-999,"NA",IF(wat_table_data!AF52&gt;99, "&gt;99", IF(wat_table_data!AF52&lt;1, "&lt;1",wat_table_data!AF52 ))), "-")</f>
        <v>-</v>
      </c>
      <c r="AH55" s="38" t="str">
        <f>IF(ISNUMBER(wat_table_data!AG52), IF(wat_table_data!AG52=-999,"NA",IF(wat_table_data!AG52&gt;99, "&gt;99", IF(wat_table_data!AG52&lt;1, "&lt;1",wat_table_data!AG52 ))), "-")</f>
        <v>-</v>
      </c>
      <c r="AI55" s="38" t="str">
        <f>IF(ISNUMBER(wat_table_data!AH52), IF(wat_table_data!AH52=-999,"NA",IF(wat_table_data!AH52&gt;99, "&gt;99", IF(wat_table_data!AH52&lt;1, "&lt;1",wat_table_data!AH52 ))), "-")</f>
        <v>-</v>
      </c>
      <c r="AJ55" s="39" t="str">
        <f>IF(ISNUMBER(wat_table_data!AI52), IF(wat_table_data!AI52=-999,"NA",IF(wat_table_data!AI52&gt;99, "&gt;99", IF(wat_table_data!AI52&lt;1, "&lt;1",wat_table_data!AI52 ))), "-")</f>
        <v>-</v>
      </c>
      <c r="AK55" s="40" t="str">
        <f>IF(ISNUMBER(wat_table_data!AJ52), IF(wat_table_data!AJ52=-999,"NA",IF(wat_table_data!AJ52&gt;99, "&gt;99", IF(wat_table_data!AJ52&lt;1, "&lt;1",wat_table_data!AJ52 ))), "-")</f>
        <v>-</v>
      </c>
      <c r="AL55" s="40" t="str">
        <f>IF(ISNUMBER(wat_table_data!AK52), IF(wat_table_data!AK52=-999,"NA",IF(wat_table_data!AK52&gt;99, "&gt;99", IF(wat_table_data!AK52&lt;1, "&lt;1",wat_table_data!AK52 ))), "-")</f>
        <v>-</v>
      </c>
      <c r="AM55" s="40" t="str">
        <f>IF(ISNUMBER(wat_table_data!AL52), IF(wat_table_data!AL52=-999,"NA",IF(wat_table_data!AL52&gt;99, "&gt;99", IF(wat_table_data!AL52&lt;1, "&lt;1",wat_table_data!AL52 ))), "-")</f>
        <v>-</v>
      </c>
      <c r="AN55" s="38" t="str">
        <f>IF(ISNUMBER(wat_table_data!AM52), IF(wat_table_data!AM52=-999,"NA",IF(wat_table_data!AM52&gt;99, "&gt;99", IF(wat_table_data!AM52&lt;1, "&lt;1",wat_table_data!AM52 ))), "-")</f>
        <v>-</v>
      </c>
      <c r="AO55" s="38" t="str">
        <f>IF(ISNUMBER(wat_table_data!AN52), IF(wat_table_data!AN52=-999,"NA",IF(wat_table_data!AN52&gt;99, "&gt;99", IF(wat_table_data!AN52&lt;1, "&lt;1",wat_table_data!AN52 ))), "-")</f>
        <v>-</v>
      </c>
    </row>
    <row r="56" ht="13.8" x14ac:dyDescent="0.25">
      <c r="A56" s="34" t="str">
        <f>IF(ISBLANK(wat_table_data!A53), "", wat_table_data!A53)</f>
        <v/>
      </c>
      <c r="B56" s="34" t="str">
        <f>IF(ISBLANK(wat_table_data!B53), "", wat_table_data!B53)</f>
        <v/>
      </c>
      <c r="C56" s="34" t="str">
        <f>IF(ISBLANK(wat_table_data!C53), "", wat_table_data!C53)</f>
        <v/>
      </c>
      <c r="D56" s="35" t="str">
        <f>IF(ISNUMBER(wat_table_data!D53), wat_table_data!D53, "-")</f>
        <v>-</v>
      </c>
      <c r="E56" s="36" t="str">
        <f>IF(ISNUMBER(wat_table_data!E53), wat_table_data!E53, "-")</f>
        <v>-</v>
      </c>
      <c r="F56" s="37" t="str">
        <f>IF(ISNUMBER(wat_table_data!F53), IF(wat_table_data!F53=-999,"NA",IF(wat_table_data!F53&gt;99, "&gt;99", IF(wat_table_data!F53&lt;1, "&lt;1",wat_table_data!F53 ))), "-")</f>
        <v>-</v>
      </c>
      <c r="G56" s="38" t="str">
        <f>IF(ISNUMBER(wat_table_data!G53), IF(wat_table_data!G53=-999,"NA",IF(wat_table_data!G53&gt;99, "&gt;99", IF(wat_table_data!G53&lt;1, "&lt;1",wat_table_data!G53 ))), "-")</f>
        <v>-</v>
      </c>
      <c r="H56" s="38" t="str">
        <f>IF(ISNUMBER(wat_table_data!H53), IF(wat_table_data!H53=-999,"NA",IF(wat_table_data!H53&gt;99, "&gt;99", IF(wat_table_data!H53&lt;1, "&lt;1",wat_table_data!H53 ))), "-")</f>
        <v>-</v>
      </c>
      <c r="I56" s="38" t="str">
        <f>IF(ISNUMBER(wat_table_data!I53), IF(wat_table_data!I53=-999,"NA",IF(wat_table_data!I53&gt;99, "&gt;99", IF(wat_table_data!I53&lt;1, "&lt;1",wat_table_data!I53 ))), "-")</f>
        <v>-</v>
      </c>
      <c r="J56" s="24" t="str">
        <f>IF(ISNUMBER(wat_table_data!J53), IF(wat_table_data!J53=-999,"NA",wat_table_data!J53), "-")</f>
        <v>-</v>
      </c>
      <c r="K56" s="37" t="str">
        <f>IF(ISNUMBER(wat_table_data!K53), IF(wat_table_data!K53=-999,"NA",IF(wat_table_data!K53&gt;99, "&gt;99", IF(wat_table_data!K53&lt;1, "&lt;1",wat_table_data!K53 ))), "-")</f>
        <v>-</v>
      </c>
      <c r="L56" s="38" t="str">
        <f>IF(ISNUMBER(wat_table_data!L53), IF(wat_table_data!L53=-999,"NA",IF(wat_table_data!L53&gt;99, "&gt;99", IF(wat_table_data!L53&lt;1, "&lt;1",wat_table_data!L53 ))), "-")</f>
        <v>-</v>
      </c>
      <c r="M56" s="38" t="str">
        <f>IF(ISNUMBER(wat_table_data!M53), IF(wat_table_data!M53=-999,"NA",IF(wat_table_data!M53&gt;99, "&gt;99", IF(wat_table_data!M53&lt;1, "&lt;1",wat_table_data!M53 ))), "-")</f>
        <v>-</v>
      </c>
      <c r="N56" s="38" t="str">
        <f>IF(ISNUMBER(wat_table_data!N53), IF(wat_table_data!N53=-999,"NA",IF(wat_table_data!N53&gt;99, "&gt;99", IF(wat_table_data!N53&lt;1, "&lt;1",wat_table_data!N53 ))), "-")</f>
        <v>-</v>
      </c>
      <c r="O56" s="24" t="str">
        <f>IF(ISNUMBER(wat_table_data!O53), IF(wat_table_data!O53=-999,"NA",wat_table_data!O53), "-")</f>
        <v>-</v>
      </c>
      <c r="P56" s="37" t="str">
        <f>IF(ISNUMBER(wat_table_data!P53), IF(wat_table_data!P53=-999,"NA",IF(wat_table_data!P53&gt;99, "&gt;99", IF(wat_table_data!P53&lt;1, "&lt;1",wat_table_data!P53 ))), "-")</f>
        <v>-</v>
      </c>
      <c r="Q56" s="38" t="str">
        <f>IF(ISNUMBER(wat_table_data!Q53), IF(wat_table_data!Q53=-999,"NA",IF(wat_table_data!Q53&gt;99, "&gt;99", IF(wat_table_data!Q53&lt;1, "&lt;1",wat_table_data!Q53 ))), "-")</f>
        <v>-</v>
      </c>
      <c r="R56" s="38" t="str">
        <f>IF(ISNUMBER(wat_table_data!R53), IF(wat_table_data!R53=-999,"NA",IF(wat_table_data!R53&gt;99, "&gt;99", IF(wat_table_data!R53&lt;1, "&lt;1",wat_table_data!R53 ))), "-")</f>
        <v>-</v>
      </c>
      <c r="S56" s="38" t="str">
        <f>IF(ISNUMBER(wat_table_data!S53), IF(wat_table_data!S53=-999,"NA",IF(wat_table_data!S53&gt;99, "&gt;99", IF(wat_table_data!S53&lt;1, "&lt;1",wat_table_data!S53 ))), "-")</f>
        <v>-</v>
      </c>
      <c r="T56" s="24" t="str">
        <f>IF(ISNUMBER(wat_table_data!T53), IF(wat_table_data!T53=-999,"NA",wat_table_data!T53), "-")</f>
        <v>-</v>
      </c>
      <c r="U56" s="24"/>
      <c r="V56" s="24"/>
      <c r="W56" s="24"/>
      <c r="X56" s="39" t="str">
        <f>IF(ISNUMBER(wat_table_data!W53), IF(wat_table_data!W53=-999,"NA",IF(wat_table_data!W53&gt;99, "&gt;99", IF(wat_table_data!W53&lt;1, "&lt;1",wat_table_data!W53 ))), "-")</f>
        <v>-</v>
      </c>
      <c r="Y56" s="40" t="str">
        <f>IF(ISNUMBER(wat_table_data!X53), IF(wat_table_data!X53=-999,"NA",IF(wat_table_data!X53&gt;99, "&gt;99", IF(wat_table_data!X53&lt;1, "&lt;1",wat_table_data!X53 ))), "-")</f>
        <v>-</v>
      </c>
      <c r="Z56" s="40" t="str">
        <f>IF(ISNUMBER(wat_table_data!Y53), IF(wat_table_data!Y53=-999,"NA",IF(wat_table_data!Y53&gt;99, "&gt;99", IF(wat_table_data!Y53&lt;1, "&lt;1",wat_table_data!Y53 ))), "-")</f>
        <v>-</v>
      </c>
      <c r="AA56" s="40" t="str">
        <f>IF(ISNUMBER(wat_table_data!Z53), IF(wat_table_data!Z53=-999,"NA",IF(wat_table_data!Z53&gt;99, "&gt;99", IF(wat_table_data!Z53&lt;1, "&lt;1",wat_table_data!Z53 ))), "-")</f>
        <v>-</v>
      </c>
      <c r="AB56" s="38" t="str">
        <f>IF(ISNUMBER(wat_table_data!AA53), IF(wat_table_data!AA53=-999,"NA",IF(wat_table_data!AA53&gt;99, "&gt;99", IF(wat_table_data!AA53&lt;1, "&lt;1",wat_table_data!AA53 ))), "-")</f>
        <v>-</v>
      </c>
      <c r="AC56" s="38" t="str">
        <f>IF(ISNUMBER(wat_table_data!AB53), IF(wat_table_data!AB53=-999,"NA",IF(wat_table_data!AB53&gt;99, "&gt;99", IF(wat_table_data!AB53&lt;1, "&lt;1",wat_table_data!AB53 ))), "-")</f>
        <v>-</v>
      </c>
      <c r="AD56" s="39" t="str">
        <f>IF(ISNUMBER(wat_table_data!AC53), IF(wat_table_data!AC53=-999,"NA",IF(wat_table_data!AC53&gt;99, "&gt;99", IF(wat_table_data!AC53&lt;1, "&lt;1",wat_table_data!AC53 ))), "-")</f>
        <v>-</v>
      </c>
      <c r="AE56" s="40" t="str">
        <f>IF(ISNUMBER(wat_table_data!AD53), IF(wat_table_data!AD53=-999,"NA",IF(wat_table_data!AD53&gt;99, "&gt;99", IF(wat_table_data!AD53&lt;1, "&lt;1",wat_table_data!AD53 ))), "-")</f>
        <v>-</v>
      </c>
      <c r="AF56" s="40" t="str">
        <f>IF(ISNUMBER(wat_table_data!AE53), IF(wat_table_data!AE53=-999,"NA",IF(wat_table_data!AE53&gt;99, "&gt;99", IF(wat_table_data!AE53&lt;1, "&lt;1",wat_table_data!AE53 ))), "-")</f>
        <v>-</v>
      </c>
      <c r="AG56" s="40" t="str">
        <f>IF(ISNUMBER(wat_table_data!AF53), IF(wat_table_data!AF53=-999,"NA",IF(wat_table_data!AF53&gt;99, "&gt;99", IF(wat_table_data!AF53&lt;1, "&lt;1",wat_table_data!AF53 ))), "-")</f>
        <v>-</v>
      </c>
      <c r="AH56" s="38" t="str">
        <f>IF(ISNUMBER(wat_table_data!AG53), IF(wat_table_data!AG53=-999,"NA",IF(wat_table_data!AG53&gt;99, "&gt;99", IF(wat_table_data!AG53&lt;1, "&lt;1",wat_table_data!AG53 ))), "-")</f>
        <v>-</v>
      </c>
      <c r="AI56" s="38" t="str">
        <f>IF(ISNUMBER(wat_table_data!AH53), IF(wat_table_data!AH53=-999,"NA",IF(wat_table_data!AH53&gt;99, "&gt;99", IF(wat_table_data!AH53&lt;1, "&lt;1",wat_table_data!AH53 ))), "-")</f>
        <v>-</v>
      </c>
      <c r="AJ56" s="39" t="str">
        <f>IF(ISNUMBER(wat_table_data!AI53), IF(wat_table_data!AI53=-999,"NA",IF(wat_table_data!AI53&gt;99, "&gt;99", IF(wat_table_data!AI53&lt;1, "&lt;1",wat_table_data!AI53 ))), "-")</f>
        <v>-</v>
      </c>
      <c r="AK56" s="40" t="str">
        <f>IF(ISNUMBER(wat_table_data!AJ53), IF(wat_table_data!AJ53=-999,"NA",IF(wat_table_data!AJ53&gt;99, "&gt;99", IF(wat_table_data!AJ53&lt;1, "&lt;1",wat_table_data!AJ53 ))), "-")</f>
        <v>-</v>
      </c>
      <c r="AL56" s="40" t="str">
        <f>IF(ISNUMBER(wat_table_data!AK53), IF(wat_table_data!AK53=-999,"NA",IF(wat_table_data!AK53&gt;99, "&gt;99", IF(wat_table_data!AK53&lt;1, "&lt;1",wat_table_data!AK53 ))), "-")</f>
        <v>-</v>
      </c>
      <c r="AM56" s="40" t="str">
        <f>IF(ISNUMBER(wat_table_data!AL53), IF(wat_table_data!AL53=-999,"NA",IF(wat_table_data!AL53&gt;99, "&gt;99", IF(wat_table_data!AL53&lt;1, "&lt;1",wat_table_data!AL53 ))), "-")</f>
        <v>-</v>
      </c>
      <c r="AN56" s="38" t="str">
        <f>IF(ISNUMBER(wat_table_data!AM53), IF(wat_table_data!AM53=-999,"NA",IF(wat_table_data!AM53&gt;99, "&gt;99", IF(wat_table_data!AM53&lt;1, "&lt;1",wat_table_data!AM53 ))), "-")</f>
        <v>-</v>
      </c>
      <c r="AO56" s="38" t="str">
        <f>IF(ISNUMBER(wat_table_data!AN53), IF(wat_table_data!AN53=-999,"NA",IF(wat_table_data!AN53&gt;99, "&gt;99", IF(wat_table_data!AN53&lt;1, "&lt;1",wat_table_data!AN53 ))), "-")</f>
        <v>-</v>
      </c>
    </row>
    <row r="57" ht="13.8" x14ac:dyDescent="0.25">
      <c r="A57" s="34" t="str">
        <f>IF(ISBLANK(wat_table_data!A54), "", wat_table_data!A54)</f>
        <v/>
      </c>
      <c r="B57" s="34" t="str">
        <f>IF(ISBLANK(wat_table_data!B54), "", wat_table_data!B54)</f>
        <v/>
      </c>
      <c r="C57" s="34" t="str">
        <f>IF(ISBLANK(wat_table_data!C54), "", wat_table_data!C54)</f>
        <v/>
      </c>
      <c r="D57" s="35" t="str">
        <f>IF(ISNUMBER(wat_table_data!D54), wat_table_data!D54, "-")</f>
        <v>-</v>
      </c>
      <c r="E57" s="36" t="str">
        <f>IF(ISNUMBER(wat_table_data!E54), wat_table_data!E54, "-")</f>
        <v>-</v>
      </c>
      <c r="F57" s="37" t="str">
        <f>IF(ISNUMBER(wat_table_data!F54), IF(wat_table_data!F54=-999,"NA",IF(wat_table_data!F54&gt;99, "&gt;99", IF(wat_table_data!F54&lt;1, "&lt;1",wat_table_data!F54 ))), "-")</f>
        <v>-</v>
      </c>
      <c r="G57" s="38" t="str">
        <f>IF(ISNUMBER(wat_table_data!G54), IF(wat_table_data!G54=-999,"NA",IF(wat_table_data!G54&gt;99, "&gt;99", IF(wat_table_data!G54&lt;1, "&lt;1",wat_table_data!G54 ))), "-")</f>
        <v>-</v>
      </c>
      <c r="H57" s="38" t="str">
        <f>IF(ISNUMBER(wat_table_data!H54), IF(wat_table_data!H54=-999,"NA",IF(wat_table_data!H54&gt;99, "&gt;99", IF(wat_table_data!H54&lt;1, "&lt;1",wat_table_data!H54 ))), "-")</f>
        <v>-</v>
      </c>
      <c r="I57" s="38" t="str">
        <f>IF(ISNUMBER(wat_table_data!I54), IF(wat_table_data!I54=-999,"NA",IF(wat_table_data!I54&gt;99, "&gt;99", IF(wat_table_data!I54&lt;1, "&lt;1",wat_table_data!I54 ))), "-")</f>
        <v>-</v>
      </c>
      <c r="J57" s="24" t="str">
        <f>IF(ISNUMBER(wat_table_data!J54), IF(wat_table_data!J54=-999,"NA",wat_table_data!J54), "-")</f>
        <v>-</v>
      </c>
      <c r="K57" s="37" t="str">
        <f>IF(ISNUMBER(wat_table_data!K54), IF(wat_table_data!K54=-999,"NA",IF(wat_table_data!K54&gt;99, "&gt;99", IF(wat_table_data!K54&lt;1, "&lt;1",wat_table_data!K54 ))), "-")</f>
        <v>-</v>
      </c>
      <c r="L57" s="38" t="str">
        <f>IF(ISNUMBER(wat_table_data!L54), IF(wat_table_data!L54=-999,"NA",IF(wat_table_data!L54&gt;99, "&gt;99", IF(wat_table_data!L54&lt;1, "&lt;1",wat_table_data!L54 ))), "-")</f>
        <v>-</v>
      </c>
      <c r="M57" s="38" t="str">
        <f>IF(ISNUMBER(wat_table_data!M54), IF(wat_table_data!M54=-999,"NA",IF(wat_table_data!M54&gt;99, "&gt;99", IF(wat_table_data!M54&lt;1, "&lt;1",wat_table_data!M54 ))), "-")</f>
        <v>-</v>
      </c>
      <c r="N57" s="38" t="str">
        <f>IF(ISNUMBER(wat_table_data!N54), IF(wat_table_data!N54=-999,"NA",IF(wat_table_data!N54&gt;99, "&gt;99", IF(wat_table_data!N54&lt;1, "&lt;1",wat_table_data!N54 ))), "-")</f>
        <v>-</v>
      </c>
      <c r="O57" s="24" t="str">
        <f>IF(ISNUMBER(wat_table_data!O54), IF(wat_table_data!O54=-999,"NA",wat_table_data!O54), "-")</f>
        <v>-</v>
      </c>
      <c r="P57" s="37" t="str">
        <f>IF(ISNUMBER(wat_table_data!P54), IF(wat_table_data!P54=-999,"NA",IF(wat_table_data!P54&gt;99, "&gt;99", IF(wat_table_data!P54&lt;1, "&lt;1",wat_table_data!P54 ))), "-")</f>
        <v>-</v>
      </c>
      <c r="Q57" s="38" t="str">
        <f>IF(ISNUMBER(wat_table_data!Q54), IF(wat_table_data!Q54=-999,"NA",IF(wat_table_data!Q54&gt;99, "&gt;99", IF(wat_table_data!Q54&lt;1, "&lt;1",wat_table_data!Q54 ))), "-")</f>
        <v>-</v>
      </c>
      <c r="R57" s="38" t="str">
        <f>IF(ISNUMBER(wat_table_data!R54), IF(wat_table_data!R54=-999,"NA",IF(wat_table_data!R54&gt;99, "&gt;99", IF(wat_table_data!R54&lt;1, "&lt;1",wat_table_data!R54 ))), "-")</f>
        <v>-</v>
      </c>
      <c r="S57" s="38" t="str">
        <f>IF(ISNUMBER(wat_table_data!S54), IF(wat_table_data!S54=-999,"NA",IF(wat_table_data!S54&gt;99, "&gt;99", IF(wat_table_data!S54&lt;1, "&lt;1",wat_table_data!S54 ))), "-")</f>
        <v>-</v>
      </c>
      <c r="T57" s="24" t="str">
        <f>IF(ISNUMBER(wat_table_data!T54), IF(wat_table_data!T54=-999,"NA",wat_table_data!T54), "-")</f>
        <v>-</v>
      </c>
      <c r="U57" s="24"/>
      <c r="V57" s="24"/>
      <c r="W57" s="24"/>
      <c r="X57" s="39" t="str">
        <f>IF(ISNUMBER(wat_table_data!W54), IF(wat_table_data!W54=-999,"NA",IF(wat_table_data!W54&gt;99, "&gt;99", IF(wat_table_data!W54&lt;1, "&lt;1",wat_table_data!W54 ))), "-")</f>
        <v>-</v>
      </c>
      <c r="Y57" s="40" t="str">
        <f>IF(ISNUMBER(wat_table_data!X54), IF(wat_table_data!X54=-999,"NA",IF(wat_table_data!X54&gt;99, "&gt;99", IF(wat_table_data!X54&lt;1, "&lt;1",wat_table_data!X54 ))), "-")</f>
        <v>-</v>
      </c>
      <c r="Z57" s="40" t="str">
        <f>IF(ISNUMBER(wat_table_data!Y54), IF(wat_table_data!Y54=-999,"NA",IF(wat_table_data!Y54&gt;99, "&gt;99", IF(wat_table_data!Y54&lt;1, "&lt;1",wat_table_data!Y54 ))), "-")</f>
        <v>-</v>
      </c>
      <c r="AA57" s="40" t="str">
        <f>IF(ISNUMBER(wat_table_data!Z54), IF(wat_table_data!Z54=-999,"NA",IF(wat_table_data!Z54&gt;99, "&gt;99", IF(wat_table_data!Z54&lt;1, "&lt;1",wat_table_data!Z54 ))), "-")</f>
        <v>-</v>
      </c>
      <c r="AB57" s="38" t="str">
        <f>IF(ISNUMBER(wat_table_data!AA54), IF(wat_table_data!AA54=-999,"NA",IF(wat_table_data!AA54&gt;99, "&gt;99", IF(wat_table_data!AA54&lt;1, "&lt;1",wat_table_data!AA54 ))), "-")</f>
        <v>-</v>
      </c>
      <c r="AC57" s="38" t="str">
        <f>IF(ISNUMBER(wat_table_data!AB54), IF(wat_table_data!AB54=-999,"NA",IF(wat_table_data!AB54&gt;99, "&gt;99", IF(wat_table_data!AB54&lt;1, "&lt;1",wat_table_data!AB54 ))), "-")</f>
        <v>-</v>
      </c>
      <c r="AD57" s="39" t="str">
        <f>IF(ISNUMBER(wat_table_data!AC54), IF(wat_table_data!AC54=-999,"NA",IF(wat_table_data!AC54&gt;99, "&gt;99", IF(wat_table_data!AC54&lt;1, "&lt;1",wat_table_data!AC54 ))), "-")</f>
        <v>-</v>
      </c>
      <c r="AE57" s="40" t="str">
        <f>IF(ISNUMBER(wat_table_data!AD54), IF(wat_table_data!AD54=-999,"NA",IF(wat_table_data!AD54&gt;99, "&gt;99", IF(wat_table_data!AD54&lt;1, "&lt;1",wat_table_data!AD54 ))), "-")</f>
        <v>-</v>
      </c>
      <c r="AF57" s="40" t="str">
        <f>IF(ISNUMBER(wat_table_data!AE54), IF(wat_table_data!AE54=-999,"NA",IF(wat_table_data!AE54&gt;99, "&gt;99", IF(wat_table_data!AE54&lt;1, "&lt;1",wat_table_data!AE54 ))), "-")</f>
        <v>-</v>
      </c>
      <c r="AG57" s="40" t="str">
        <f>IF(ISNUMBER(wat_table_data!AF54), IF(wat_table_data!AF54=-999,"NA",IF(wat_table_data!AF54&gt;99, "&gt;99", IF(wat_table_data!AF54&lt;1, "&lt;1",wat_table_data!AF54 ))), "-")</f>
        <v>-</v>
      </c>
      <c r="AH57" s="38" t="str">
        <f>IF(ISNUMBER(wat_table_data!AG54), IF(wat_table_data!AG54=-999,"NA",IF(wat_table_data!AG54&gt;99, "&gt;99", IF(wat_table_data!AG54&lt;1, "&lt;1",wat_table_data!AG54 ))), "-")</f>
        <v>-</v>
      </c>
      <c r="AI57" s="38" t="str">
        <f>IF(ISNUMBER(wat_table_data!AH54), IF(wat_table_data!AH54=-999,"NA",IF(wat_table_data!AH54&gt;99, "&gt;99", IF(wat_table_data!AH54&lt;1, "&lt;1",wat_table_data!AH54 ))), "-")</f>
        <v>-</v>
      </c>
      <c r="AJ57" s="39" t="str">
        <f>IF(ISNUMBER(wat_table_data!AI54), IF(wat_table_data!AI54=-999,"NA",IF(wat_table_data!AI54&gt;99, "&gt;99", IF(wat_table_data!AI54&lt;1, "&lt;1",wat_table_data!AI54 ))), "-")</f>
        <v>-</v>
      </c>
      <c r="AK57" s="40" t="str">
        <f>IF(ISNUMBER(wat_table_data!AJ54), IF(wat_table_data!AJ54=-999,"NA",IF(wat_table_data!AJ54&gt;99, "&gt;99", IF(wat_table_data!AJ54&lt;1, "&lt;1",wat_table_data!AJ54 ))), "-")</f>
        <v>-</v>
      </c>
      <c r="AL57" s="40" t="str">
        <f>IF(ISNUMBER(wat_table_data!AK54), IF(wat_table_data!AK54=-999,"NA",IF(wat_table_data!AK54&gt;99, "&gt;99", IF(wat_table_data!AK54&lt;1, "&lt;1",wat_table_data!AK54 ))), "-")</f>
        <v>-</v>
      </c>
      <c r="AM57" s="40" t="str">
        <f>IF(ISNUMBER(wat_table_data!AL54), IF(wat_table_data!AL54=-999,"NA",IF(wat_table_data!AL54&gt;99, "&gt;99", IF(wat_table_data!AL54&lt;1, "&lt;1",wat_table_data!AL54 ))), "-")</f>
        <v>-</v>
      </c>
      <c r="AN57" s="38" t="str">
        <f>IF(ISNUMBER(wat_table_data!AM54), IF(wat_table_data!AM54=-999,"NA",IF(wat_table_data!AM54&gt;99, "&gt;99", IF(wat_table_data!AM54&lt;1, "&lt;1",wat_table_data!AM54 ))), "-")</f>
        <v>-</v>
      </c>
      <c r="AO57" s="38" t="str">
        <f>IF(ISNUMBER(wat_table_data!AN54), IF(wat_table_data!AN54=-999,"NA",IF(wat_table_data!AN54&gt;99, "&gt;99", IF(wat_table_data!AN54&lt;1, "&lt;1",wat_table_data!AN54 ))), "-")</f>
        <v>-</v>
      </c>
    </row>
    <row r="58" ht="13.8" x14ac:dyDescent="0.25">
      <c r="A58" s="34" t="str">
        <f>IF(ISBLANK(wat_table_data!A55), "", wat_table_data!A55)</f>
        <v/>
      </c>
      <c r="B58" s="34" t="str">
        <f>IF(ISBLANK(wat_table_data!B55), "", wat_table_data!B55)</f>
        <v/>
      </c>
      <c r="C58" s="34" t="str">
        <f>IF(ISBLANK(wat_table_data!C55), "", wat_table_data!C55)</f>
        <v/>
      </c>
      <c r="D58" s="35" t="str">
        <f>IF(ISNUMBER(wat_table_data!D55), wat_table_data!D55, "-")</f>
        <v>-</v>
      </c>
      <c r="E58" s="36" t="str">
        <f>IF(ISNUMBER(wat_table_data!E55), wat_table_data!E55, "-")</f>
        <v>-</v>
      </c>
      <c r="F58" s="37" t="str">
        <f>IF(ISNUMBER(wat_table_data!F55), IF(wat_table_data!F55=-999,"NA",IF(wat_table_data!F55&gt;99, "&gt;99", IF(wat_table_data!F55&lt;1, "&lt;1",wat_table_data!F55 ))), "-")</f>
        <v>-</v>
      </c>
      <c r="G58" s="38" t="str">
        <f>IF(ISNUMBER(wat_table_data!G55), IF(wat_table_data!G55=-999,"NA",IF(wat_table_data!G55&gt;99, "&gt;99", IF(wat_table_data!G55&lt;1, "&lt;1",wat_table_data!G55 ))), "-")</f>
        <v>-</v>
      </c>
      <c r="H58" s="38" t="str">
        <f>IF(ISNUMBER(wat_table_data!H55), IF(wat_table_data!H55=-999,"NA",IF(wat_table_data!H55&gt;99, "&gt;99", IF(wat_table_data!H55&lt;1, "&lt;1",wat_table_data!H55 ))), "-")</f>
        <v>-</v>
      </c>
      <c r="I58" s="38" t="str">
        <f>IF(ISNUMBER(wat_table_data!I55), IF(wat_table_data!I55=-999,"NA",IF(wat_table_data!I55&gt;99, "&gt;99", IF(wat_table_data!I55&lt;1, "&lt;1",wat_table_data!I55 ))), "-")</f>
        <v>-</v>
      </c>
      <c r="J58" s="24" t="str">
        <f>IF(ISNUMBER(wat_table_data!J55), IF(wat_table_data!J55=-999,"NA",wat_table_data!J55), "-")</f>
        <v>-</v>
      </c>
      <c r="K58" s="37" t="str">
        <f>IF(ISNUMBER(wat_table_data!K55), IF(wat_table_data!K55=-999,"NA",IF(wat_table_data!K55&gt;99, "&gt;99", IF(wat_table_data!K55&lt;1, "&lt;1",wat_table_data!K55 ))), "-")</f>
        <v>-</v>
      </c>
      <c r="L58" s="38" t="str">
        <f>IF(ISNUMBER(wat_table_data!L55), IF(wat_table_data!L55=-999,"NA",IF(wat_table_data!L55&gt;99, "&gt;99", IF(wat_table_data!L55&lt;1, "&lt;1",wat_table_data!L55 ))), "-")</f>
        <v>-</v>
      </c>
      <c r="M58" s="38" t="str">
        <f>IF(ISNUMBER(wat_table_data!M55), IF(wat_table_data!M55=-999,"NA",IF(wat_table_data!M55&gt;99, "&gt;99", IF(wat_table_data!M55&lt;1, "&lt;1",wat_table_data!M55 ))), "-")</f>
        <v>-</v>
      </c>
      <c r="N58" s="38" t="str">
        <f>IF(ISNUMBER(wat_table_data!N55), IF(wat_table_data!N55=-999,"NA",IF(wat_table_data!N55&gt;99, "&gt;99", IF(wat_table_data!N55&lt;1, "&lt;1",wat_table_data!N55 ))), "-")</f>
        <v>-</v>
      </c>
      <c r="O58" s="24" t="str">
        <f>IF(ISNUMBER(wat_table_data!O55), IF(wat_table_data!O55=-999,"NA",wat_table_data!O55), "-")</f>
        <v>-</v>
      </c>
      <c r="P58" s="37" t="str">
        <f>IF(ISNUMBER(wat_table_data!P55), IF(wat_table_data!P55=-999,"NA",IF(wat_table_data!P55&gt;99, "&gt;99", IF(wat_table_data!P55&lt;1, "&lt;1",wat_table_data!P55 ))), "-")</f>
        <v>-</v>
      </c>
      <c r="Q58" s="38" t="str">
        <f>IF(ISNUMBER(wat_table_data!Q55), IF(wat_table_data!Q55=-999,"NA",IF(wat_table_data!Q55&gt;99, "&gt;99", IF(wat_table_data!Q55&lt;1, "&lt;1",wat_table_data!Q55 ))), "-")</f>
        <v>-</v>
      </c>
      <c r="R58" s="38" t="str">
        <f>IF(ISNUMBER(wat_table_data!R55), IF(wat_table_data!R55=-999,"NA",IF(wat_table_data!R55&gt;99, "&gt;99", IF(wat_table_data!R55&lt;1, "&lt;1",wat_table_data!R55 ))), "-")</f>
        <v>-</v>
      </c>
      <c r="S58" s="38" t="str">
        <f>IF(ISNUMBER(wat_table_data!S55), IF(wat_table_data!S55=-999,"NA",IF(wat_table_data!S55&gt;99, "&gt;99", IF(wat_table_data!S55&lt;1, "&lt;1",wat_table_data!S55 ))), "-")</f>
        <v>-</v>
      </c>
      <c r="T58" s="24" t="str">
        <f>IF(ISNUMBER(wat_table_data!T55), IF(wat_table_data!T55=-999,"NA",wat_table_data!T55), "-")</f>
        <v>-</v>
      </c>
      <c r="U58" s="24"/>
      <c r="V58" s="24"/>
      <c r="W58" s="24"/>
      <c r="X58" s="39" t="str">
        <f>IF(ISNUMBER(wat_table_data!W55), IF(wat_table_data!W55=-999,"NA",IF(wat_table_data!W55&gt;99, "&gt;99", IF(wat_table_data!W55&lt;1, "&lt;1",wat_table_data!W55 ))), "-")</f>
        <v>-</v>
      </c>
      <c r="Y58" s="40" t="str">
        <f>IF(ISNUMBER(wat_table_data!X55), IF(wat_table_data!X55=-999,"NA",IF(wat_table_data!X55&gt;99, "&gt;99", IF(wat_table_data!X55&lt;1, "&lt;1",wat_table_data!X55 ))), "-")</f>
        <v>-</v>
      </c>
      <c r="Z58" s="40" t="str">
        <f>IF(ISNUMBER(wat_table_data!Y55), IF(wat_table_data!Y55=-999,"NA",IF(wat_table_data!Y55&gt;99, "&gt;99", IF(wat_table_data!Y55&lt;1, "&lt;1",wat_table_data!Y55 ))), "-")</f>
        <v>-</v>
      </c>
      <c r="AA58" s="40" t="str">
        <f>IF(ISNUMBER(wat_table_data!Z55), IF(wat_table_data!Z55=-999,"NA",IF(wat_table_data!Z55&gt;99, "&gt;99", IF(wat_table_data!Z55&lt;1, "&lt;1",wat_table_data!Z55 ))), "-")</f>
        <v>-</v>
      </c>
      <c r="AB58" s="38" t="str">
        <f>IF(ISNUMBER(wat_table_data!AA55), IF(wat_table_data!AA55=-999,"NA",IF(wat_table_data!AA55&gt;99, "&gt;99", IF(wat_table_data!AA55&lt;1, "&lt;1",wat_table_data!AA55 ))), "-")</f>
        <v>-</v>
      </c>
      <c r="AC58" s="38" t="str">
        <f>IF(ISNUMBER(wat_table_data!AB55), IF(wat_table_data!AB55=-999,"NA",IF(wat_table_data!AB55&gt;99, "&gt;99", IF(wat_table_data!AB55&lt;1, "&lt;1",wat_table_data!AB55 ))), "-")</f>
        <v>-</v>
      </c>
      <c r="AD58" s="39" t="str">
        <f>IF(ISNUMBER(wat_table_data!AC55), IF(wat_table_data!AC55=-999,"NA",IF(wat_table_data!AC55&gt;99, "&gt;99", IF(wat_table_data!AC55&lt;1, "&lt;1",wat_table_data!AC55 ))), "-")</f>
        <v>-</v>
      </c>
      <c r="AE58" s="40" t="str">
        <f>IF(ISNUMBER(wat_table_data!AD55), IF(wat_table_data!AD55=-999,"NA",IF(wat_table_data!AD55&gt;99, "&gt;99", IF(wat_table_data!AD55&lt;1, "&lt;1",wat_table_data!AD55 ))), "-")</f>
        <v>-</v>
      </c>
      <c r="AF58" s="40" t="str">
        <f>IF(ISNUMBER(wat_table_data!AE55), IF(wat_table_data!AE55=-999,"NA",IF(wat_table_data!AE55&gt;99, "&gt;99", IF(wat_table_data!AE55&lt;1, "&lt;1",wat_table_data!AE55 ))), "-")</f>
        <v>-</v>
      </c>
      <c r="AG58" s="40" t="str">
        <f>IF(ISNUMBER(wat_table_data!AF55), IF(wat_table_data!AF55=-999,"NA",IF(wat_table_data!AF55&gt;99, "&gt;99", IF(wat_table_data!AF55&lt;1, "&lt;1",wat_table_data!AF55 ))), "-")</f>
        <v>-</v>
      </c>
      <c r="AH58" s="38" t="str">
        <f>IF(ISNUMBER(wat_table_data!AG55), IF(wat_table_data!AG55=-999,"NA",IF(wat_table_data!AG55&gt;99, "&gt;99", IF(wat_table_data!AG55&lt;1, "&lt;1",wat_table_data!AG55 ))), "-")</f>
        <v>-</v>
      </c>
      <c r="AI58" s="38" t="str">
        <f>IF(ISNUMBER(wat_table_data!AH55), IF(wat_table_data!AH55=-999,"NA",IF(wat_table_data!AH55&gt;99, "&gt;99", IF(wat_table_data!AH55&lt;1, "&lt;1",wat_table_data!AH55 ))), "-")</f>
        <v>-</v>
      </c>
      <c r="AJ58" s="39" t="str">
        <f>IF(ISNUMBER(wat_table_data!AI55), IF(wat_table_data!AI55=-999,"NA",IF(wat_table_data!AI55&gt;99, "&gt;99", IF(wat_table_data!AI55&lt;1, "&lt;1",wat_table_data!AI55 ))), "-")</f>
        <v>-</v>
      </c>
      <c r="AK58" s="40" t="str">
        <f>IF(ISNUMBER(wat_table_data!AJ55), IF(wat_table_data!AJ55=-999,"NA",IF(wat_table_data!AJ55&gt;99, "&gt;99", IF(wat_table_data!AJ55&lt;1, "&lt;1",wat_table_data!AJ55 ))), "-")</f>
        <v>-</v>
      </c>
      <c r="AL58" s="40" t="str">
        <f>IF(ISNUMBER(wat_table_data!AK55), IF(wat_table_data!AK55=-999,"NA",IF(wat_table_data!AK55&gt;99, "&gt;99", IF(wat_table_data!AK55&lt;1, "&lt;1",wat_table_data!AK55 ))), "-")</f>
        <v>-</v>
      </c>
      <c r="AM58" s="40" t="str">
        <f>IF(ISNUMBER(wat_table_data!AL55), IF(wat_table_data!AL55=-999,"NA",IF(wat_table_data!AL55&gt;99, "&gt;99", IF(wat_table_data!AL55&lt;1, "&lt;1",wat_table_data!AL55 ))), "-")</f>
        <v>-</v>
      </c>
      <c r="AN58" s="38" t="str">
        <f>IF(ISNUMBER(wat_table_data!AM55), IF(wat_table_data!AM55=-999,"NA",IF(wat_table_data!AM55&gt;99, "&gt;99", IF(wat_table_data!AM55&lt;1, "&lt;1",wat_table_data!AM55 ))), "-")</f>
        <v>-</v>
      </c>
      <c r="AO58" s="38" t="str">
        <f>IF(ISNUMBER(wat_table_data!AN55), IF(wat_table_data!AN55=-999,"NA",IF(wat_table_data!AN55&gt;99, "&gt;99", IF(wat_table_data!AN55&lt;1, "&lt;1",wat_table_data!AN55 ))), "-")</f>
        <v>-</v>
      </c>
    </row>
    <row r="59" ht="13.8" x14ac:dyDescent="0.25">
      <c r="A59" s="34" t="str">
        <f>IF(ISBLANK(wat_table_data!A56), "", wat_table_data!A56)</f>
        <v/>
      </c>
      <c r="B59" s="34" t="str">
        <f>IF(ISBLANK(wat_table_data!B56), "", wat_table_data!B56)</f>
        <v/>
      </c>
      <c r="C59" s="34" t="str">
        <f>IF(ISBLANK(wat_table_data!C56), "", wat_table_data!C56)</f>
        <v/>
      </c>
      <c r="D59" s="35" t="str">
        <f>IF(ISNUMBER(wat_table_data!D56), wat_table_data!D56, "-")</f>
        <v>-</v>
      </c>
      <c r="E59" s="36" t="str">
        <f>IF(ISNUMBER(wat_table_data!E56), wat_table_data!E56, "-")</f>
        <v>-</v>
      </c>
      <c r="F59" s="37" t="str">
        <f>IF(ISNUMBER(wat_table_data!F56), IF(wat_table_data!F56=-999,"NA",IF(wat_table_data!F56&gt;99, "&gt;99", IF(wat_table_data!F56&lt;1, "&lt;1",wat_table_data!F56 ))), "-")</f>
        <v>-</v>
      </c>
      <c r="G59" s="38" t="str">
        <f>IF(ISNUMBER(wat_table_data!G56), IF(wat_table_data!G56=-999,"NA",IF(wat_table_data!G56&gt;99, "&gt;99", IF(wat_table_data!G56&lt;1, "&lt;1",wat_table_data!G56 ))), "-")</f>
        <v>-</v>
      </c>
      <c r="H59" s="38" t="str">
        <f>IF(ISNUMBER(wat_table_data!H56), IF(wat_table_data!H56=-999,"NA",IF(wat_table_data!H56&gt;99, "&gt;99", IF(wat_table_data!H56&lt;1, "&lt;1",wat_table_data!H56 ))), "-")</f>
        <v>-</v>
      </c>
      <c r="I59" s="38" t="str">
        <f>IF(ISNUMBER(wat_table_data!I56), IF(wat_table_data!I56=-999,"NA",IF(wat_table_data!I56&gt;99, "&gt;99", IF(wat_table_data!I56&lt;1, "&lt;1",wat_table_data!I56 ))), "-")</f>
        <v>-</v>
      </c>
      <c r="J59" s="24" t="str">
        <f>IF(ISNUMBER(wat_table_data!J56), IF(wat_table_data!J56=-999,"NA",wat_table_data!J56), "-")</f>
        <v>-</v>
      </c>
      <c r="K59" s="37" t="str">
        <f>IF(ISNUMBER(wat_table_data!K56), IF(wat_table_data!K56=-999,"NA",IF(wat_table_data!K56&gt;99, "&gt;99", IF(wat_table_data!K56&lt;1, "&lt;1",wat_table_data!K56 ))), "-")</f>
        <v>-</v>
      </c>
      <c r="L59" s="38" t="str">
        <f>IF(ISNUMBER(wat_table_data!L56), IF(wat_table_data!L56=-999,"NA",IF(wat_table_data!L56&gt;99, "&gt;99", IF(wat_table_data!L56&lt;1, "&lt;1",wat_table_data!L56 ))), "-")</f>
        <v>-</v>
      </c>
      <c r="M59" s="38" t="str">
        <f>IF(ISNUMBER(wat_table_data!M56), IF(wat_table_data!M56=-999,"NA",IF(wat_table_data!M56&gt;99, "&gt;99", IF(wat_table_data!M56&lt;1, "&lt;1",wat_table_data!M56 ))), "-")</f>
        <v>-</v>
      </c>
      <c r="N59" s="38" t="str">
        <f>IF(ISNUMBER(wat_table_data!N56), IF(wat_table_data!N56=-999,"NA",IF(wat_table_data!N56&gt;99, "&gt;99", IF(wat_table_data!N56&lt;1, "&lt;1",wat_table_data!N56 ))), "-")</f>
        <v>-</v>
      </c>
      <c r="O59" s="24" t="str">
        <f>IF(ISNUMBER(wat_table_data!O56), IF(wat_table_data!O56=-999,"NA",wat_table_data!O56), "-")</f>
        <v>-</v>
      </c>
      <c r="P59" s="37" t="str">
        <f>IF(ISNUMBER(wat_table_data!P56), IF(wat_table_data!P56=-999,"NA",IF(wat_table_data!P56&gt;99, "&gt;99", IF(wat_table_data!P56&lt;1, "&lt;1",wat_table_data!P56 ))), "-")</f>
        <v>-</v>
      </c>
      <c r="Q59" s="38" t="str">
        <f>IF(ISNUMBER(wat_table_data!Q56), IF(wat_table_data!Q56=-999,"NA",IF(wat_table_data!Q56&gt;99, "&gt;99", IF(wat_table_data!Q56&lt;1, "&lt;1",wat_table_data!Q56 ))), "-")</f>
        <v>-</v>
      </c>
      <c r="R59" s="38" t="str">
        <f>IF(ISNUMBER(wat_table_data!R56), IF(wat_table_data!R56=-999,"NA",IF(wat_table_data!R56&gt;99, "&gt;99", IF(wat_table_data!R56&lt;1, "&lt;1",wat_table_data!R56 ))), "-")</f>
        <v>-</v>
      </c>
      <c r="S59" s="38" t="str">
        <f>IF(ISNUMBER(wat_table_data!S56), IF(wat_table_data!S56=-999,"NA",IF(wat_table_data!S56&gt;99, "&gt;99", IF(wat_table_data!S56&lt;1, "&lt;1",wat_table_data!S56 ))), "-")</f>
        <v>-</v>
      </c>
      <c r="T59" s="24" t="str">
        <f>IF(ISNUMBER(wat_table_data!T56), IF(wat_table_data!T56=-999,"NA",wat_table_data!T56), "-")</f>
        <v>-</v>
      </c>
      <c r="U59" s="24"/>
      <c r="V59" s="24"/>
      <c r="W59" s="24"/>
      <c r="X59" s="39" t="str">
        <f>IF(ISNUMBER(wat_table_data!W56), IF(wat_table_data!W56=-999,"NA",IF(wat_table_data!W56&gt;99, "&gt;99", IF(wat_table_data!W56&lt;1, "&lt;1",wat_table_data!W56 ))), "-")</f>
        <v>-</v>
      </c>
      <c r="Y59" s="40" t="str">
        <f>IF(ISNUMBER(wat_table_data!X56), IF(wat_table_data!X56=-999,"NA",IF(wat_table_data!X56&gt;99, "&gt;99", IF(wat_table_data!X56&lt;1, "&lt;1",wat_table_data!X56 ))), "-")</f>
        <v>-</v>
      </c>
      <c r="Z59" s="40" t="str">
        <f>IF(ISNUMBER(wat_table_data!Y56), IF(wat_table_data!Y56=-999,"NA",IF(wat_table_data!Y56&gt;99, "&gt;99", IF(wat_table_data!Y56&lt;1, "&lt;1",wat_table_data!Y56 ))), "-")</f>
        <v>-</v>
      </c>
      <c r="AA59" s="40" t="str">
        <f>IF(ISNUMBER(wat_table_data!Z56), IF(wat_table_data!Z56=-999,"NA",IF(wat_table_data!Z56&gt;99, "&gt;99", IF(wat_table_data!Z56&lt;1, "&lt;1",wat_table_data!Z56 ))), "-")</f>
        <v>-</v>
      </c>
      <c r="AB59" s="38" t="str">
        <f>IF(ISNUMBER(wat_table_data!AA56), IF(wat_table_data!AA56=-999,"NA",IF(wat_table_data!AA56&gt;99, "&gt;99", IF(wat_table_data!AA56&lt;1, "&lt;1",wat_table_data!AA56 ))), "-")</f>
        <v>-</v>
      </c>
      <c r="AC59" s="38" t="str">
        <f>IF(ISNUMBER(wat_table_data!AB56), IF(wat_table_data!AB56=-999,"NA",IF(wat_table_data!AB56&gt;99, "&gt;99", IF(wat_table_data!AB56&lt;1, "&lt;1",wat_table_data!AB56 ))), "-")</f>
        <v>-</v>
      </c>
      <c r="AD59" s="39" t="str">
        <f>IF(ISNUMBER(wat_table_data!AC56), IF(wat_table_data!AC56=-999,"NA",IF(wat_table_data!AC56&gt;99, "&gt;99", IF(wat_table_data!AC56&lt;1, "&lt;1",wat_table_data!AC56 ))), "-")</f>
        <v>-</v>
      </c>
      <c r="AE59" s="40" t="str">
        <f>IF(ISNUMBER(wat_table_data!AD56), IF(wat_table_data!AD56=-999,"NA",IF(wat_table_data!AD56&gt;99, "&gt;99", IF(wat_table_data!AD56&lt;1, "&lt;1",wat_table_data!AD56 ))), "-")</f>
        <v>-</v>
      </c>
      <c r="AF59" s="40" t="str">
        <f>IF(ISNUMBER(wat_table_data!AE56), IF(wat_table_data!AE56=-999,"NA",IF(wat_table_data!AE56&gt;99, "&gt;99", IF(wat_table_data!AE56&lt;1, "&lt;1",wat_table_data!AE56 ))), "-")</f>
        <v>-</v>
      </c>
      <c r="AG59" s="40" t="str">
        <f>IF(ISNUMBER(wat_table_data!AF56), IF(wat_table_data!AF56=-999,"NA",IF(wat_table_data!AF56&gt;99, "&gt;99", IF(wat_table_data!AF56&lt;1, "&lt;1",wat_table_data!AF56 ))), "-")</f>
        <v>-</v>
      </c>
      <c r="AH59" s="38" t="str">
        <f>IF(ISNUMBER(wat_table_data!AG56), IF(wat_table_data!AG56=-999,"NA",IF(wat_table_data!AG56&gt;99, "&gt;99", IF(wat_table_data!AG56&lt;1, "&lt;1",wat_table_data!AG56 ))), "-")</f>
        <v>-</v>
      </c>
      <c r="AI59" s="38" t="str">
        <f>IF(ISNUMBER(wat_table_data!AH56), IF(wat_table_data!AH56=-999,"NA",IF(wat_table_data!AH56&gt;99, "&gt;99", IF(wat_table_data!AH56&lt;1, "&lt;1",wat_table_data!AH56 ))), "-")</f>
        <v>-</v>
      </c>
      <c r="AJ59" s="39" t="str">
        <f>IF(ISNUMBER(wat_table_data!AI56), IF(wat_table_data!AI56=-999,"NA",IF(wat_table_data!AI56&gt;99, "&gt;99", IF(wat_table_data!AI56&lt;1, "&lt;1",wat_table_data!AI56 ))), "-")</f>
        <v>-</v>
      </c>
      <c r="AK59" s="40" t="str">
        <f>IF(ISNUMBER(wat_table_data!AJ56), IF(wat_table_data!AJ56=-999,"NA",IF(wat_table_data!AJ56&gt;99, "&gt;99", IF(wat_table_data!AJ56&lt;1, "&lt;1",wat_table_data!AJ56 ))), "-")</f>
        <v>-</v>
      </c>
      <c r="AL59" s="40" t="str">
        <f>IF(ISNUMBER(wat_table_data!AK56), IF(wat_table_data!AK56=-999,"NA",IF(wat_table_data!AK56&gt;99, "&gt;99", IF(wat_table_data!AK56&lt;1, "&lt;1",wat_table_data!AK56 ))), "-")</f>
        <v>-</v>
      </c>
      <c r="AM59" s="40" t="str">
        <f>IF(ISNUMBER(wat_table_data!AL56), IF(wat_table_data!AL56=-999,"NA",IF(wat_table_data!AL56&gt;99, "&gt;99", IF(wat_table_data!AL56&lt;1, "&lt;1",wat_table_data!AL56 ))), "-")</f>
        <v>-</v>
      </c>
      <c r="AN59" s="38" t="str">
        <f>IF(ISNUMBER(wat_table_data!AM56), IF(wat_table_data!AM56=-999,"NA",IF(wat_table_data!AM56&gt;99, "&gt;99", IF(wat_table_data!AM56&lt;1, "&lt;1",wat_table_data!AM56 ))), "-")</f>
        <v>-</v>
      </c>
      <c r="AO59" s="38" t="str">
        <f>IF(ISNUMBER(wat_table_data!AN56), IF(wat_table_data!AN56=-999,"NA",IF(wat_table_data!AN56&gt;99, "&gt;99", IF(wat_table_data!AN56&lt;1, "&lt;1",wat_table_data!AN56 ))), "-")</f>
        <v>-</v>
      </c>
    </row>
    <row r="60" ht="13.8" x14ac:dyDescent="0.25">
      <c r="A60" s="34" t="str">
        <f>IF(ISBLANK(wat_table_data!A57), "", wat_table_data!A57)</f>
        <v/>
      </c>
      <c r="B60" s="34" t="str">
        <f>IF(ISBLANK(wat_table_data!B57), "", wat_table_data!B57)</f>
        <v/>
      </c>
      <c r="C60" s="34" t="str">
        <f>IF(ISBLANK(wat_table_data!C57), "", wat_table_data!C57)</f>
        <v/>
      </c>
      <c r="D60" s="35" t="str">
        <f>IF(ISNUMBER(wat_table_data!D57), wat_table_data!D57, "-")</f>
        <v>-</v>
      </c>
      <c r="E60" s="36" t="str">
        <f>IF(ISNUMBER(wat_table_data!E57), wat_table_data!E57, "-")</f>
        <v>-</v>
      </c>
      <c r="F60" s="37" t="str">
        <f>IF(ISNUMBER(wat_table_data!F57), IF(wat_table_data!F57=-999,"NA",IF(wat_table_data!F57&gt;99, "&gt;99", IF(wat_table_data!F57&lt;1, "&lt;1",wat_table_data!F57 ))), "-")</f>
        <v>-</v>
      </c>
      <c r="G60" s="38" t="str">
        <f>IF(ISNUMBER(wat_table_data!G57), IF(wat_table_data!G57=-999,"NA",IF(wat_table_data!G57&gt;99, "&gt;99", IF(wat_table_data!G57&lt;1, "&lt;1",wat_table_data!G57 ))), "-")</f>
        <v>-</v>
      </c>
      <c r="H60" s="38" t="str">
        <f>IF(ISNUMBER(wat_table_data!H57), IF(wat_table_data!H57=-999,"NA",IF(wat_table_data!H57&gt;99, "&gt;99", IF(wat_table_data!H57&lt;1, "&lt;1",wat_table_data!H57 ))), "-")</f>
        <v>-</v>
      </c>
      <c r="I60" s="38" t="str">
        <f>IF(ISNUMBER(wat_table_data!I57), IF(wat_table_data!I57=-999,"NA",IF(wat_table_data!I57&gt;99, "&gt;99", IF(wat_table_data!I57&lt;1, "&lt;1",wat_table_data!I57 ))), "-")</f>
        <v>-</v>
      </c>
      <c r="J60" s="24" t="str">
        <f>IF(ISNUMBER(wat_table_data!J57), IF(wat_table_data!J57=-999,"NA",wat_table_data!J57), "-")</f>
        <v>-</v>
      </c>
      <c r="K60" s="37" t="str">
        <f>IF(ISNUMBER(wat_table_data!K57), IF(wat_table_data!K57=-999,"NA",IF(wat_table_data!K57&gt;99, "&gt;99", IF(wat_table_data!K57&lt;1, "&lt;1",wat_table_data!K57 ))), "-")</f>
        <v>-</v>
      </c>
      <c r="L60" s="38" t="str">
        <f>IF(ISNUMBER(wat_table_data!L57), IF(wat_table_data!L57=-999,"NA",IF(wat_table_data!L57&gt;99, "&gt;99", IF(wat_table_data!L57&lt;1, "&lt;1",wat_table_data!L57 ))), "-")</f>
        <v>-</v>
      </c>
      <c r="M60" s="38" t="str">
        <f>IF(ISNUMBER(wat_table_data!M57), IF(wat_table_data!M57=-999,"NA",IF(wat_table_data!M57&gt;99, "&gt;99", IF(wat_table_data!M57&lt;1, "&lt;1",wat_table_data!M57 ))), "-")</f>
        <v>-</v>
      </c>
      <c r="N60" s="38" t="str">
        <f>IF(ISNUMBER(wat_table_data!N57), IF(wat_table_data!N57=-999,"NA",IF(wat_table_data!N57&gt;99, "&gt;99", IF(wat_table_data!N57&lt;1, "&lt;1",wat_table_data!N57 ))), "-")</f>
        <v>-</v>
      </c>
      <c r="O60" s="24" t="str">
        <f>IF(ISNUMBER(wat_table_data!O57), IF(wat_table_data!O57=-999,"NA",wat_table_data!O57), "-")</f>
        <v>-</v>
      </c>
      <c r="P60" s="37" t="str">
        <f>IF(ISNUMBER(wat_table_data!P57), IF(wat_table_data!P57=-999,"NA",IF(wat_table_data!P57&gt;99, "&gt;99", IF(wat_table_data!P57&lt;1, "&lt;1",wat_table_data!P57 ))), "-")</f>
        <v>-</v>
      </c>
      <c r="Q60" s="38" t="str">
        <f>IF(ISNUMBER(wat_table_data!Q57), IF(wat_table_data!Q57=-999,"NA",IF(wat_table_data!Q57&gt;99, "&gt;99", IF(wat_table_data!Q57&lt;1, "&lt;1",wat_table_data!Q57 ))), "-")</f>
        <v>-</v>
      </c>
      <c r="R60" s="38" t="str">
        <f>IF(ISNUMBER(wat_table_data!R57), IF(wat_table_data!R57=-999,"NA",IF(wat_table_data!R57&gt;99, "&gt;99", IF(wat_table_data!R57&lt;1, "&lt;1",wat_table_data!R57 ))), "-")</f>
        <v>-</v>
      </c>
      <c r="S60" s="38" t="str">
        <f>IF(ISNUMBER(wat_table_data!S57), IF(wat_table_data!S57=-999,"NA",IF(wat_table_data!S57&gt;99, "&gt;99", IF(wat_table_data!S57&lt;1, "&lt;1",wat_table_data!S57 ))), "-")</f>
        <v>-</v>
      </c>
      <c r="T60" s="24" t="str">
        <f>IF(ISNUMBER(wat_table_data!T57), IF(wat_table_data!T57=-999,"NA",wat_table_data!T57), "-")</f>
        <v>-</v>
      </c>
      <c r="U60" s="24"/>
      <c r="V60" s="24"/>
      <c r="W60" s="24"/>
      <c r="X60" s="39" t="str">
        <f>IF(ISNUMBER(wat_table_data!W57), IF(wat_table_data!W57=-999,"NA",IF(wat_table_data!W57&gt;99, "&gt;99", IF(wat_table_data!W57&lt;1, "&lt;1",wat_table_data!W57 ))), "-")</f>
        <v>-</v>
      </c>
      <c r="Y60" s="40" t="str">
        <f>IF(ISNUMBER(wat_table_data!X57), IF(wat_table_data!X57=-999,"NA",IF(wat_table_data!X57&gt;99, "&gt;99", IF(wat_table_data!X57&lt;1, "&lt;1",wat_table_data!X57 ))), "-")</f>
        <v>-</v>
      </c>
      <c r="Z60" s="40" t="str">
        <f>IF(ISNUMBER(wat_table_data!Y57), IF(wat_table_data!Y57=-999,"NA",IF(wat_table_data!Y57&gt;99, "&gt;99", IF(wat_table_data!Y57&lt;1, "&lt;1",wat_table_data!Y57 ))), "-")</f>
        <v>-</v>
      </c>
      <c r="AA60" s="40" t="str">
        <f>IF(ISNUMBER(wat_table_data!Z57), IF(wat_table_data!Z57=-999,"NA",IF(wat_table_data!Z57&gt;99, "&gt;99", IF(wat_table_data!Z57&lt;1, "&lt;1",wat_table_data!Z57 ))), "-")</f>
        <v>-</v>
      </c>
      <c r="AB60" s="38" t="str">
        <f>IF(ISNUMBER(wat_table_data!AA57), IF(wat_table_data!AA57=-999,"NA",IF(wat_table_data!AA57&gt;99, "&gt;99", IF(wat_table_data!AA57&lt;1, "&lt;1",wat_table_data!AA57 ))), "-")</f>
        <v>-</v>
      </c>
      <c r="AC60" s="38" t="str">
        <f>IF(ISNUMBER(wat_table_data!AB57), IF(wat_table_data!AB57=-999,"NA",IF(wat_table_data!AB57&gt;99, "&gt;99", IF(wat_table_data!AB57&lt;1, "&lt;1",wat_table_data!AB57 ))), "-")</f>
        <v>-</v>
      </c>
      <c r="AD60" s="39" t="str">
        <f>IF(ISNUMBER(wat_table_data!AC57), IF(wat_table_data!AC57=-999,"NA",IF(wat_table_data!AC57&gt;99, "&gt;99", IF(wat_table_data!AC57&lt;1, "&lt;1",wat_table_data!AC57 ))), "-")</f>
        <v>-</v>
      </c>
      <c r="AE60" s="40" t="str">
        <f>IF(ISNUMBER(wat_table_data!AD57), IF(wat_table_data!AD57=-999,"NA",IF(wat_table_data!AD57&gt;99, "&gt;99", IF(wat_table_data!AD57&lt;1, "&lt;1",wat_table_data!AD57 ))), "-")</f>
        <v>-</v>
      </c>
      <c r="AF60" s="40" t="str">
        <f>IF(ISNUMBER(wat_table_data!AE57), IF(wat_table_data!AE57=-999,"NA",IF(wat_table_data!AE57&gt;99, "&gt;99", IF(wat_table_data!AE57&lt;1, "&lt;1",wat_table_data!AE57 ))), "-")</f>
        <v>-</v>
      </c>
      <c r="AG60" s="40" t="str">
        <f>IF(ISNUMBER(wat_table_data!AF57), IF(wat_table_data!AF57=-999,"NA",IF(wat_table_data!AF57&gt;99, "&gt;99", IF(wat_table_data!AF57&lt;1, "&lt;1",wat_table_data!AF57 ))), "-")</f>
        <v>-</v>
      </c>
      <c r="AH60" s="38" t="str">
        <f>IF(ISNUMBER(wat_table_data!AG57), IF(wat_table_data!AG57=-999,"NA",IF(wat_table_data!AG57&gt;99, "&gt;99", IF(wat_table_data!AG57&lt;1, "&lt;1",wat_table_data!AG57 ))), "-")</f>
        <v>-</v>
      </c>
      <c r="AI60" s="38" t="str">
        <f>IF(ISNUMBER(wat_table_data!AH57), IF(wat_table_data!AH57=-999,"NA",IF(wat_table_data!AH57&gt;99, "&gt;99", IF(wat_table_data!AH57&lt;1, "&lt;1",wat_table_data!AH57 ))), "-")</f>
        <v>-</v>
      </c>
      <c r="AJ60" s="39" t="str">
        <f>IF(ISNUMBER(wat_table_data!AI57), IF(wat_table_data!AI57=-999,"NA",IF(wat_table_data!AI57&gt;99, "&gt;99", IF(wat_table_data!AI57&lt;1, "&lt;1",wat_table_data!AI57 ))), "-")</f>
        <v>-</v>
      </c>
      <c r="AK60" s="40" t="str">
        <f>IF(ISNUMBER(wat_table_data!AJ57), IF(wat_table_data!AJ57=-999,"NA",IF(wat_table_data!AJ57&gt;99, "&gt;99", IF(wat_table_data!AJ57&lt;1, "&lt;1",wat_table_data!AJ57 ))), "-")</f>
        <v>-</v>
      </c>
      <c r="AL60" s="40" t="str">
        <f>IF(ISNUMBER(wat_table_data!AK57), IF(wat_table_data!AK57=-999,"NA",IF(wat_table_data!AK57&gt;99, "&gt;99", IF(wat_table_data!AK57&lt;1, "&lt;1",wat_table_data!AK57 ))), "-")</f>
        <v>-</v>
      </c>
      <c r="AM60" s="40" t="str">
        <f>IF(ISNUMBER(wat_table_data!AL57), IF(wat_table_data!AL57=-999,"NA",IF(wat_table_data!AL57&gt;99, "&gt;99", IF(wat_table_data!AL57&lt;1, "&lt;1",wat_table_data!AL57 ))), "-")</f>
        <v>-</v>
      </c>
      <c r="AN60" s="38" t="str">
        <f>IF(ISNUMBER(wat_table_data!AM57), IF(wat_table_data!AM57=-999,"NA",IF(wat_table_data!AM57&gt;99, "&gt;99", IF(wat_table_data!AM57&lt;1, "&lt;1",wat_table_data!AM57 ))), "-")</f>
        <v>-</v>
      </c>
      <c r="AO60" s="38" t="str">
        <f>IF(ISNUMBER(wat_table_data!AN57), IF(wat_table_data!AN57=-999,"NA",IF(wat_table_data!AN57&gt;99, "&gt;99", IF(wat_table_data!AN57&lt;1, "&lt;1",wat_table_data!AN57 ))), "-")</f>
        <v>-</v>
      </c>
    </row>
    <row r="61" ht="13.8" x14ac:dyDescent="0.25">
      <c r="A61" s="34" t="str">
        <f>IF(ISBLANK(wat_table_data!A58), "", wat_table_data!A58)</f>
        <v/>
      </c>
      <c r="B61" s="34" t="str">
        <f>IF(ISBLANK(wat_table_data!B58), "", wat_table_data!B58)</f>
        <v/>
      </c>
      <c r="C61" s="34" t="str">
        <f>IF(ISBLANK(wat_table_data!C58), "", wat_table_data!C58)</f>
        <v/>
      </c>
      <c r="D61" s="35" t="str">
        <f>IF(ISNUMBER(wat_table_data!D58), wat_table_data!D58, "-")</f>
        <v>-</v>
      </c>
      <c r="E61" s="36" t="str">
        <f>IF(ISNUMBER(wat_table_data!E58), wat_table_data!E58, "-")</f>
        <v>-</v>
      </c>
      <c r="F61" s="37" t="str">
        <f>IF(ISNUMBER(wat_table_data!F58), IF(wat_table_data!F58=-999,"NA",IF(wat_table_data!F58&gt;99, "&gt;99", IF(wat_table_data!F58&lt;1, "&lt;1",wat_table_data!F58 ))), "-")</f>
        <v>-</v>
      </c>
      <c r="G61" s="38" t="str">
        <f>IF(ISNUMBER(wat_table_data!G58), IF(wat_table_data!G58=-999,"NA",IF(wat_table_data!G58&gt;99, "&gt;99", IF(wat_table_data!G58&lt;1, "&lt;1",wat_table_data!G58 ))), "-")</f>
        <v>-</v>
      </c>
      <c r="H61" s="38" t="str">
        <f>IF(ISNUMBER(wat_table_data!H58), IF(wat_table_data!H58=-999,"NA",IF(wat_table_data!H58&gt;99, "&gt;99", IF(wat_table_data!H58&lt;1, "&lt;1",wat_table_data!H58 ))), "-")</f>
        <v>-</v>
      </c>
      <c r="I61" s="38" t="str">
        <f>IF(ISNUMBER(wat_table_data!I58), IF(wat_table_data!I58=-999,"NA",IF(wat_table_data!I58&gt;99, "&gt;99", IF(wat_table_data!I58&lt;1, "&lt;1",wat_table_data!I58 ))), "-")</f>
        <v>-</v>
      </c>
      <c r="J61" s="24" t="str">
        <f>IF(ISNUMBER(wat_table_data!J58), IF(wat_table_data!J58=-999,"NA",wat_table_data!J58), "-")</f>
        <v>-</v>
      </c>
      <c r="K61" s="37" t="str">
        <f>IF(ISNUMBER(wat_table_data!K58), IF(wat_table_data!K58=-999,"NA",IF(wat_table_data!K58&gt;99, "&gt;99", IF(wat_table_data!K58&lt;1, "&lt;1",wat_table_data!K58 ))), "-")</f>
        <v>-</v>
      </c>
      <c r="L61" s="38" t="str">
        <f>IF(ISNUMBER(wat_table_data!L58), IF(wat_table_data!L58=-999,"NA",IF(wat_table_data!L58&gt;99, "&gt;99", IF(wat_table_data!L58&lt;1, "&lt;1",wat_table_data!L58 ))), "-")</f>
        <v>-</v>
      </c>
      <c r="M61" s="38" t="str">
        <f>IF(ISNUMBER(wat_table_data!M58), IF(wat_table_data!M58=-999,"NA",IF(wat_table_data!M58&gt;99, "&gt;99", IF(wat_table_data!M58&lt;1, "&lt;1",wat_table_data!M58 ))), "-")</f>
        <v>-</v>
      </c>
      <c r="N61" s="38" t="str">
        <f>IF(ISNUMBER(wat_table_data!N58), IF(wat_table_data!N58=-999,"NA",IF(wat_table_data!N58&gt;99, "&gt;99", IF(wat_table_data!N58&lt;1, "&lt;1",wat_table_data!N58 ))), "-")</f>
        <v>-</v>
      </c>
      <c r="O61" s="24" t="str">
        <f>IF(ISNUMBER(wat_table_data!O58), IF(wat_table_data!O58=-999,"NA",wat_table_data!O58), "-")</f>
        <v>-</v>
      </c>
      <c r="P61" s="37" t="str">
        <f>IF(ISNUMBER(wat_table_data!P58), IF(wat_table_data!P58=-999,"NA",IF(wat_table_data!P58&gt;99, "&gt;99", IF(wat_table_data!P58&lt;1, "&lt;1",wat_table_data!P58 ))), "-")</f>
        <v>-</v>
      </c>
      <c r="Q61" s="38" t="str">
        <f>IF(ISNUMBER(wat_table_data!Q58), IF(wat_table_data!Q58=-999,"NA",IF(wat_table_data!Q58&gt;99, "&gt;99", IF(wat_table_data!Q58&lt;1, "&lt;1",wat_table_data!Q58 ))), "-")</f>
        <v>-</v>
      </c>
      <c r="R61" s="38" t="str">
        <f>IF(ISNUMBER(wat_table_data!R58), IF(wat_table_data!R58=-999,"NA",IF(wat_table_data!R58&gt;99, "&gt;99", IF(wat_table_data!R58&lt;1, "&lt;1",wat_table_data!R58 ))), "-")</f>
        <v>-</v>
      </c>
      <c r="S61" s="38" t="str">
        <f>IF(ISNUMBER(wat_table_data!S58), IF(wat_table_data!S58=-999,"NA",IF(wat_table_data!S58&gt;99, "&gt;99", IF(wat_table_data!S58&lt;1, "&lt;1",wat_table_data!S58 ))), "-")</f>
        <v>-</v>
      </c>
      <c r="T61" s="24" t="str">
        <f>IF(ISNUMBER(wat_table_data!T58), IF(wat_table_data!T58=-999,"NA",wat_table_data!T58), "-")</f>
        <v>-</v>
      </c>
      <c r="U61" s="24"/>
      <c r="V61" s="24"/>
      <c r="W61" s="24"/>
      <c r="X61" s="39" t="str">
        <f>IF(ISNUMBER(wat_table_data!W58), IF(wat_table_data!W58=-999,"NA",IF(wat_table_data!W58&gt;99, "&gt;99", IF(wat_table_data!W58&lt;1, "&lt;1",wat_table_data!W58 ))), "-")</f>
        <v>-</v>
      </c>
      <c r="Y61" s="40" t="str">
        <f>IF(ISNUMBER(wat_table_data!X58), IF(wat_table_data!X58=-999,"NA",IF(wat_table_data!X58&gt;99, "&gt;99", IF(wat_table_data!X58&lt;1, "&lt;1",wat_table_data!X58 ))), "-")</f>
        <v>-</v>
      </c>
      <c r="Z61" s="40" t="str">
        <f>IF(ISNUMBER(wat_table_data!Y58), IF(wat_table_data!Y58=-999,"NA",IF(wat_table_data!Y58&gt;99, "&gt;99", IF(wat_table_data!Y58&lt;1, "&lt;1",wat_table_data!Y58 ))), "-")</f>
        <v>-</v>
      </c>
      <c r="AA61" s="40" t="str">
        <f>IF(ISNUMBER(wat_table_data!Z58), IF(wat_table_data!Z58=-999,"NA",IF(wat_table_data!Z58&gt;99, "&gt;99", IF(wat_table_data!Z58&lt;1, "&lt;1",wat_table_data!Z58 ))), "-")</f>
        <v>-</v>
      </c>
      <c r="AB61" s="38" t="str">
        <f>IF(ISNUMBER(wat_table_data!AA58), IF(wat_table_data!AA58=-999,"NA",IF(wat_table_data!AA58&gt;99, "&gt;99", IF(wat_table_data!AA58&lt;1, "&lt;1",wat_table_data!AA58 ))), "-")</f>
        <v>-</v>
      </c>
      <c r="AC61" s="38" t="str">
        <f>IF(ISNUMBER(wat_table_data!AB58), IF(wat_table_data!AB58=-999,"NA",IF(wat_table_data!AB58&gt;99, "&gt;99", IF(wat_table_data!AB58&lt;1, "&lt;1",wat_table_data!AB58 ))), "-")</f>
        <v>-</v>
      </c>
      <c r="AD61" s="39" t="str">
        <f>IF(ISNUMBER(wat_table_data!AC58), IF(wat_table_data!AC58=-999,"NA",IF(wat_table_data!AC58&gt;99, "&gt;99", IF(wat_table_data!AC58&lt;1, "&lt;1",wat_table_data!AC58 ))), "-")</f>
        <v>-</v>
      </c>
      <c r="AE61" s="40" t="str">
        <f>IF(ISNUMBER(wat_table_data!AD58), IF(wat_table_data!AD58=-999,"NA",IF(wat_table_data!AD58&gt;99, "&gt;99", IF(wat_table_data!AD58&lt;1, "&lt;1",wat_table_data!AD58 ))), "-")</f>
        <v>-</v>
      </c>
      <c r="AF61" s="40" t="str">
        <f>IF(ISNUMBER(wat_table_data!AE58), IF(wat_table_data!AE58=-999,"NA",IF(wat_table_data!AE58&gt;99, "&gt;99", IF(wat_table_data!AE58&lt;1, "&lt;1",wat_table_data!AE58 ))), "-")</f>
        <v>-</v>
      </c>
      <c r="AG61" s="40" t="str">
        <f>IF(ISNUMBER(wat_table_data!AF58), IF(wat_table_data!AF58=-999,"NA",IF(wat_table_data!AF58&gt;99, "&gt;99", IF(wat_table_data!AF58&lt;1, "&lt;1",wat_table_data!AF58 ))), "-")</f>
        <v>-</v>
      </c>
      <c r="AH61" s="38" t="str">
        <f>IF(ISNUMBER(wat_table_data!AG58), IF(wat_table_data!AG58=-999,"NA",IF(wat_table_data!AG58&gt;99, "&gt;99", IF(wat_table_data!AG58&lt;1, "&lt;1",wat_table_data!AG58 ))), "-")</f>
        <v>-</v>
      </c>
      <c r="AI61" s="38" t="str">
        <f>IF(ISNUMBER(wat_table_data!AH58), IF(wat_table_data!AH58=-999,"NA",IF(wat_table_data!AH58&gt;99, "&gt;99", IF(wat_table_data!AH58&lt;1, "&lt;1",wat_table_data!AH58 ))), "-")</f>
        <v>-</v>
      </c>
      <c r="AJ61" s="39" t="str">
        <f>IF(ISNUMBER(wat_table_data!AI58), IF(wat_table_data!AI58=-999,"NA",IF(wat_table_data!AI58&gt;99, "&gt;99", IF(wat_table_data!AI58&lt;1, "&lt;1",wat_table_data!AI58 ))), "-")</f>
        <v>-</v>
      </c>
      <c r="AK61" s="40" t="str">
        <f>IF(ISNUMBER(wat_table_data!AJ58), IF(wat_table_data!AJ58=-999,"NA",IF(wat_table_data!AJ58&gt;99, "&gt;99", IF(wat_table_data!AJ58&lt;1, "&lt;1",wat_table_data!AJ58 ))), "-")</f>
        <v>-</v>
      </c>
      <c r="AL61" s="40" t="str">
        <f>IF(ISNUMBER(wat_table_data!AK58), IF(wat_table_data!AK58=-999,"NA",IF(wat_table_data!AK58&gt;99, "&gt;99", IF(wat_table_data!AK58&lt;1, "&lt;1",wat_table_data!AK58 ))), "-")</f>
        <v>-</v>
      </c>
      <c r="AM61" s="40" t="str">
        <f>IF(ISNUMBER(wat_table_data!AL58), IF(wat_table_data!AL58=-999,"NA",IF(wat_table_data!AL58&gt;99, "&gt;99", IF(wat_table_data!AL58&lt;1, "&lt;1",wat_table_data!AL58 ))), "-")</f>
        <v>-</v>
      </c>
      <c r="AN61" s="38" t="str">
        <f>IF(ISNUMBER(wat_table_data!AM58), IF(wat_table_data!AM58=-999,"NA",IF(wat_table_data!AM58&gt;99, "&gt;99", IF(wat_table_data!AM58&lt;1, "&lt;1",wat_table_data!AM58 ))), "-")</f>
        <v>-</v>
      </c>
      <c r="AO61" s="38" t="str">
        <f>IF(ISNUMBER(wat_table_data!AN58), IF(wat_table_data!AN58=-999,"NA",IF(wat_table_data!AN58&gt;99, "&gt;99", IF(wat_table_data!AN58&lt;1, "&lt;1",wat_table_data!AN58 ))), "-")</f>
        <v>-</v>
      </c>
    </row>
    <row r="62" ht="13.8" x14ac:dyDescent="0.25">
      <c r="A62" s="34" t="str">
        <f>IF(ISBLANK(wat_table_data!A59), "", wat_table_data!A59)</f>
        <v/>
      </c>
      <c r="B62" s="34" t="str">
        <f>IF(ISBLANK(wat_table_data!B59), "", wat_table_data!B59)</f>
        <v/>
      </c>
      <c r="C62" s="34" t="str">
        <f>IF(ISBLANK(wat_table_data!C59), "", wat_table_data!C59)</f>
        <v/>
      </c>
      <c r="D62" s="35" t="str">
        <f>IF(ISNUMBER(wat_table_data!D59), wat_table_data!D59, "-")</f>
        <v>-</v>
      </c>
      <c r="E62" s="36" t="str">
        <f>IF(ISNUMBER(wat_table_data!E59), wat_table_data!E59, "-")</f>
        <v>-</v>
      </c>
      <c r="F62" s="37" t="str">
        <f>IF(ISNUMBER(wat_table_data!F59), IF(wat_table_data!F59=-999,"NA",IF(wat_table_data!F59&gt;99, "&gt;99", IF(wat_table_data!F59&lt;1, "&lt;1",wat_table_data!F59 ))), "-")</f>
        <v>-</v>
      </c>
      <c r="G62" s="38" t="str">
        <f>IF(ISNUMBER(wat_table_data!G59), IF(wat_table_data!G59=-999,"NA",IF(wat_table_data!G59&gt;99, "&gt;99", IF(wat_table_data!G59&lt;1, "&lt;1",wat_table_data!G59 ))), "-")</f>
        <v>-</v>
      </c>
      <c r="H62" s="38" t="str">
        <f>IF(ISNUMBER(wat_table_data!H59), IF(wat_table_data!H59=-999,"NA",IF(wat_table_data!H59&gt;99, "&gt;99", IF(wat_table_data!H59&lt;1, "&lt;1",wat_table_data!H59 ))), "-")</f>
        <v>-</v>
      </c>
      <c r="I62" s="38" t="str">
        <f>IF(ISNUMBER(wat_table_data!I59), IF(wat_table_data!I59=-999,"NA",IF(wat_table_data!I59&gt;99, "&gt;99", IF(wat_table_data!I59&lt;1, "&lt;1",wat_table_data!I59 ))), "-")</f>
        <v>-</v>
      </c>
      <c r="J62" s="24" t="str">
        <f>IF(ISNUMBER(wat_table_data!J59), IF(wat_table_data!J59=-999,"NA",wat_table_data!J59), "-")</f>
        <v>-</v>
      </c>
      <c r="K62" s="37" t="str">
        <f>IF(ISNUMBER(wat_table_data!K59), IF(wat_table_data!K59=-999,"NA",IF(wat_table_data!K59&gt;99, "&gt;99", IF(wat_table_data!K59&lt;1, "&lt;1",wat_table_data!K59 ))), "-")</f>
        <v>-</v>
      </c>
      <c r="L62" s="38" t="str">
        <f>IF(ISNUMBER(wat_table_data!L59), IF(wat_table_data!L59=-999,"NA",IF(wat_table_data!L59&gt;99, "&gt;99", IF(wat_table_data!L59&lt;1, "&lt;1",wat_table_data!L59 ))), "-")</f>
        <v>-</v>
      </c>
      <c r="M62" s="38" t="str">
        <f>IF(ISNUMBER(wat_table_data!M59), IF(wat_table_data!M59=-999,"NA",IF(wat_table_data!M59&gt;99, "&gt;99", IF(wat_table_data!M59&lt;1, "&lt;1",wat_table_data!M59 ))), "-")</f>
        <v>-</v>
      </c>
      <c r="N62" s="38" t="str">
        <f>IF(ISNUMBER(wat_table_data!N59), IF(wat_table_data!N59=-999,"NA",IF(wat_table_data!N59&gt;99, "&gt;99", IF(wat_table_data!N59&lt;1, "&lt;1",wat_table_data!N59 ))), "-")</f>
        <v>-</v>
      </c>
      <c r="O62" s="24" t="str">
        <f>IF(ISNUMBER(wat_table_data!O59), IF(wat_table_data!O59=-999,"NA",wat_table_data!O59), "-")</f>
        <v>-</v>
      </c>
      <c r="P62" s="37" t="str">
        <f>IF(ISNUMBER(wat_table_data!P59), IF(wat_table_data!P59=-999,"NA",IF(wat_table_data!P59&gt;99, "&gt;99", IF(wat_table_data!P59&lt;1, "&lt;1",wat_table_data!P59 ))), "-")</f>
        <v>-</v>
      </c>
      <c r="Q62" s="38" t="str">
        <f>IF(ISNUMBER(wat_table_data!Q59), IF(wat_table_data!Q59=-999,"NA",IF(wat_table_data!Q59&gt;99, "&gt;99", IF(wat_table_data!Q59&lt;1, "&lt;1",wat_table_data!Q59 ))), "-")</f>
        <v>-</v>
      </c>
      <c r="R62" s="38" t="str">
        <f>IF(ISNUMBER(wat_table_data!R59), IF(wat_table_data!R59=-999,"NA",IF(wat_table_data!R59&gt;99, "&gt;99", IF(wat_table_data!R59&lt;1, "&lt;1",wat_table_data!R59 ))), "-")</f>
        <v>-</v>
      </c>
      <c r="S62" s="38" t="str">
        <f>IF(ISNUMBER(wat_table_data!S59), IF(wat_table_data!S59=-999,"NA",IF(wat_table_data!S59&gt;99, "&gt;99", IF(wat_table_data!S59&lt;1, "&lt;1",wat_table_data!S59 ))), "-")</f>
        <v>-</v>
      </c>
      <c r="T62" s="24" t="str">
        <f>IF(ISNUMBER(wat_table_data!T59), IF(wat_table_data!T59=-999,"NA",wat_table_data!T59), "-")</f>
        <v>-</v>
      </c>
      <c r="U62" s="24"/>
      <c r="V62" s="24"/>
      <c r="W62" s="24"/>
      <c r="X62" s="39" t="str">
        <f>IF(ISNUMBER(wat_table_data!W59), IF(wat_table_data!W59=-999,"NA",IF(wat_table_data!W59&gt;99, "&gt;99", IF(wat_table_data!W59&lt;1, "&lt;1",wat_table_data!W59 ))), "-")</f>
        <v>-</v>
      </c>
      <c r="Y62" s="40" t="str">
        <f>IF(ISNUMBER(wat_table_data!X59), IF(wat_table_data!X59=-999,"NA",IF(wat_table_data!X59&gt;99, "&gt;99", IF(wat_table_data!X59&lt;1, "&lt;1",wat_table_data!X59 ))), "-")</f>
        <v>-</v>
      </c>
      <c r="Z62" s="40" t="str">
        <f>IF(ISNUMBER(wat_table_data!Y59), IF(wat_table_data!Y59=-999,"NA",IF(wat_table_data!Y59&gt;99, "&gt;99", IF(wat_table_data!Y59&lt;1, "&lt;1",wat_table_data!Y59 ))), "-")</f>
        <v>-</v>
      </c>
      <c r="AA62" s="40" t="str">
        <f>IF(ISNUMBER(wat_table_data!Z59), IF(wat_table_data!Z59=-999,"NA",IF(wat_table_data!Z59&gt;99, "&gt;99", IF(wat_table_data!Z59&lt;1, "&lt;1",wat_table_data!Z59 ))), "-")</f>
        <v>-</v>
      </c>
      <c r="AB62" s="38" t="str">
        <f>IF(ISNUMBER(wat_table_data!AA59), IF(wat_table_data!AA59=-999,"NA",IF(wat_table_data!AA59&gt;99, "&gt;99", IF(wat_table_data!AA59&lt;1, "&lt;1",wat_table_data!AA59 ))), "-")</f>
        <v>-</v>
      </c>
      <c r="AC62" s="38" t="str">
        <f>IF(ISNUMBER(wat_table_data!AB59), IF(wat_table_data!AB59=-999,"NA",IF(wat_table_data!AB59&gt;99, "&gt;99", IF(wat_table_data!AB59&lt;1, "&lt;1",wat_table_data!AB59 ))), "-")</f>
        <v>-</v>
      </c>
      <c r="AD62" s="39" t="str">
        <f>IF(ISNUMBER(wat_table_data!AC59), IF(wat_table_data!AC59=-999,"NA",IF(wat_table_data!AC59&gt;99, "&gt;99", IF(wat_table_data!AC59&lt;1, "&lt;1",wat_table_data!AC59 ))), "-")</f>
        <v>-</v>
      </c>
      <c r="AE62" s="40" t="str">
        <f>IF(ISNUMBER(wat_table_data!AD59), IF(wat_table_data!AD59=-999,"NA",IF(wat_table_data!AD59&gt;99, "&gt;99", IF(wat_table_data!AD59&lt;1, "&lt;1",wat_table_data!AD59 ))), "-")</f>
        <v>-</v>
      </c>
      <c r="AF62" s="40" t="str">
        <f>IF(ISNUMBER(wat_table_data!AE59), IF(wat_table_data!AE59=-999,"NA",IF(wat_table_data!AE59&gt;99, "&gt;99", IF(wat_table_data!AE59&lt;1, "&lt;1",wat_table_data!AE59 ))), "-")</f>
        <v>-</v>
      </c>
      <c r="AG62" s="40" t="str">
        <f>IF(ISNUMBER(wat_table_data!AF59), IF(wat_table_data!AF59=-999,"NA",IF(wat_table_data!AF59&gt;99, "&gt;99", IF(wat_table_data!AF59&lt;1, "&lt;1",wat_table_data!AF59 ))), "-")</f>
        <v>-</v>
      </c>
      <c r="AH62" s="38" t="str">
        <f>IF(ISNUMBER(wat_table_data!AG59), IF(wat_table_data!AG59=-999,"NA",IF(wat_table_data!AG59&gt;99, "&gt;99", IF(wat_table_data!AG59&lt;1, "&lt;1",wat_table_data!AG59 ))), "-")</f>
        <v>-</v>
      </c>
      <c r="AI62" s="38" t="str">
        <f>IF(ISNUMBER(wat_table_data!AH59), IF(wat_table_data!AH59=-999,"NA",IF(wat_table_data!AH59&gt;99, "&gt;99", IF(wat_table_data!AH59&lt;1, "&lt;1",wat_table_data!AH59 ))), "-")</f>
        <v>-</v>
      </c>
      <c r="AJ62" s="39" t="str">
        <f>IF(ISNUMBER(wat_table_data!AI59), IF(wat_table_data!AI59=-999,"NA",IF(wat_table_data!AI59&gt;99, "&gt;99", IF(wat_table_data!AI59&lt;1, "&lt;1",wat_table_data!AI59 ))), "-")</f>
        <v>-</v>
      </c>
      <c r="AK62" s="40" t="str">
        <f>IF(ISNUMBER(wat_table_data!AJ59), IF(wat_table_data!AJ59=-999,"NA",IF(wat_table_data!AJ59&gt;99, "&gt;99", IF(wat_table_data!AJ59&lt;1, "&lt;1",wat_table_data!AJ59 ))), "-")</f>
        <v>-</v>
      </c>
      <c r="AL62" s="40" t="str">
        <f>IF(ISNUMBER(wat_table_data!AK59), IF(wat_table_data!AK59=-999,"NA",IF(wat_table_data!AK59&gt;99, "&gt;99", IF(wat_table_data!AK59&lt;1, "&lt;1",wat_table_data!AK59 ))), "-")</f>
        <v>-</v>
      </c>
      <c r="AM62" s="40" t="str">
        <f>IF(ISNUMBER(wat_table_data!AL59), IF(wat_table_data!AL59=-999,"NA",IF(wat_table_data!AL59&gt;99, "&gt;99", IF(wat_table_data!AL59&lt;1, "&lt;1",wat_table_data!AL59 ))), "-")</f>
        <v>-</v>
      </c>
      <c r="AN62" s="38" t="str">
        <f>IF(ISNUMBER(wat_table_data!AM59), IF(wat_table_data!AM59=-999,"NA",IF(wat_table_data!AM59&gt;99, "&gt;99", IF(wat_table_data!AM59&lt;1, "&lt;1",wat_table_data!AM59 ))), "-")</f>
        <v>-</v>
      </c>
      <c r="AO62" s="38" t="str">
        <f>IF(ISNUMBER(wat_table_data!AN59), IF(wat_table_data!AN59=-999,"NA",IF(wat_table_data!AN59&gt;99, "&gt;99", IF(wat_table_data!AN59&lt;1, "&lt;1",wat_table_data!AN59 ))), "-")</f>
        <v>-</v>
      </c>
    </row>
    <row r="63" ht="13.8" x14ac:dyDescent="0.25">
      <c r="A63" s="34" t="str">
        <f>IF(ISBLANK(wat_table_data!A60), "", wat_table_data!A60)</f>
        <v/>
      </c>
      <c r="B63" s="34" t="str">
        <f>IF(ISBLANK(wat_table_data!B60), "", wat_table_data!B60)</f>
        <v/>
      </c>
      <c r="C63" s="34" t="str">
        <f>IF(ISBLANK(wat_table_data!C60), "", wat_table_data!C60)</f>
        <v/>
      </c>
      <c r="D63" s="35" t="str">
        <f>IF(ISNUMBER(wat_table_data!D60), wat_table_data!D60, "-")</f>
        <v>-</v>
      </c>
      <c r="E63" s="36" t="str">
        <f>IF(ISNUMBER(wat_table_data!E60), wat_table_data!E60, "-")</f>
        <v>-</v>
      </c>
      <c r="F63" s="37" t="str">
        <f>IF(ISNUMBER(wat_table_data!F60), IF(wat_table_data!F60=-999,"NA",IF(wat_table_data!F60&gt;99, "&gt;99", IF(wat_table_data!F60&lt;1, "&lt;1",wat_table_data!F60 ))), "-")</f>
        <v>-</v>
      </c>
      <c r="G63" s="38" t="str">
        <f>IF(ISNUMBER(wat_table_data!G60), IF(wat_table_data!G60=-999,"NA",IF(wat_table_data!G60&gt;99, "&gt;99", IF(wat_table_data!G60&lt;1, "&lt;1",wat_table_data!G60 ))), "-")</f>
        <v>-</v>
      </c>
      <c r="H63" s="38" t="str">
        <f>IF(ISNUMBER(wat_table_data!H60), IF(wat_table_data!H60=-999,"NA",IF(wat_table_data!H60&gt;99, "&gt;99", IF(wat_table_data!H60&lt;1, "&lt;1",wat_table_data!H60 ))), "-")</f>
        <v>-</v>
      </c>
      <c r="I63" s="38" t="str">
        <f>IF(ISNUMBER(wat_table_data!I60), IF(wat_table_data!I60=-999,"NA",IF(wat_table_data!I60&gt;99, "&gt;99", IF(wat_table_data!I60&lt;1, "&lt;1",wat_table_data!I60 ))), "-")</f>
        <v>-</v>
      </c>
      <c r="J63" s="24" t="str">
        <f>IF(ISNUMBER(wat_table_data!J60), IF(wat_table_data!J60=-999,"NA",wat_table_data!J60), "-")</f>
        <v>-</v>
      </c>
      <c r="K63" s="37" t="str">
        <f>IF(ISNUMBER(wat_table_data!K60), IF(wat_table_data!K60=-999,"NA",IF(wat_table_data!K60&gt;99, "&gt;99", IF(wat_table_data!K60&lt;1, "&lt;1",wat_table_data!K60 ))), "-")</f>
        <v>-</v>
      </c>
      <c r="L63" s="38" t="str">
        <f>IF(ISNUMBER(wat_table_data!L60), IF(wat_table_data!L60=-999,"NA",IF(wat_table_data!L60&gt;99, "&gt;99", IF(wat_table_data!L60&lt;1, "&lt;1",wat_table_data!L60 ))), "-")</f>
        <v>-</v>
      </c>
      <c r="M63" s="38" t="str">
        <f>IF(ISNUMBER(wat_table_data!M60), IF(wat_table_data!M60=-999,"NA",IF(wat_table_data!M60&gt;99, "&gt;99", IF(wat_table_data!M60&lt;1, "&lt;1",wat_table_data!M60 ))), "-")</f>
        <v>-</v>
      </c>
      <c r="N63" s="38" t="str">
        <f>IF(ISNUMBER(wat_table_data!N60), IF(wat_table_data!N60=-999,"NA",IF(wat_table_data!N60&gt;99, "&gt;99", IF(wat_table_data!N60&lt;1, "&lt;1",wat_table_data!N60 ))), "-")</f>
        <v>-</v>
      </c>
      <c r="O63" s="24" t="str">
        <f>IF(ISNUMBER(wat_table_data!O60), IF(wat_table_data!O60=-999,"NA",wat_table_data!O60), "-")</f>
        <v>-</v>
      </c>
      <c r="P63" s="37" t="str">
        <f>IF(ISNUMBER(wat_table_data!P60), IF(wat_table_data!P60=-999,"NA",IF(wat_table_data!P60&gt;99, "&gt;99", IF(wat_table_data!P60&lt;1, "&lt;1",wat_table_data!P60 ))), "-")</f>
        <v>-</v>
      </c>
      <c r="Q63" s="38" t="str">
        <f>IF(ISNUMBER(wat_table_data!Q60), IF(wat_table_data!Q60=-999,"NA",IF(wat_table_data!Q60&gt;99, "&gt;99", IF(wat_table_data!Q60&lt;1, "&lt;1",wat_table_data!Q60 ))), "-")</f>
        <v>-</v>
      </c>
      <c r="R63" s="38" t="str">
        <f>IF(ISNUMBER(wat_table_data!R60), IF(wat_table_data!R60=-999,"NA",IF(wat_table_data!R60&gt;99, "&gt;99", IF(wat_table_data!R60&lt;1, "&lt;1",wat_table_data!R60 ))), "-")</f>
        <v>-</v>
      </c>
      <c r="S63" s="38" t="str">
        <f>IF(ISNUMBER(wat_table_data!S60), IF(wat_table_data!S60=-999,"NA",IF(wat_table_data!S60&gt;99, "&gt;99", IF(wat_table_data!S60&lt;1, "&lt;1",wat_table_data!S60 ))), "-")</f>
        <v>-</v>
      </c>
      <c r="T63" s="24" t="str">
        <f>IF(ISNUMBER(wat_table_data!T60), IF(wat_table_data!T60=-999,"NA",wat_table_data!T60), "-")</f>
        <v>-</v>
      </c>
      <c r="U63" s="24"/>
      <c r="V63" s="24"/>
      <c r="W63" s="24"/>
      <c r="X63" s="39" t="str">
        <f>IF(ISNUMBER(wat_table_data!W60), IF(wat_table_data!W60=-999,"NA",IF(wat_table_data!W60&gt;99, "&gt;99", IF(wat_table_data!W60&lt;1, "&lt;1",wat_table_data!W60 ))), "-")</f>
        <v>-</v>
      </c>
      <c r="Y63" s="40" t="str">
        <f>IF(ISNUMBER(wat_table_data!X60), IF(wat_table_data!X60=-999,"NA",IF(wat_table_data!X60&gt;99, "&gt;99", IF(wat_table_data!X60&lt;1, "&lt;1",wat_table_data!X60 ))), "-")</f>
        <v>-</v>
      </c>
      <c r="Z63" s="40" t="str">
        <f>IF(ISNUMBER(wat_table_data!Y60), IF(wat_table_data!Y60=-999,"NA",IF(wat_table_data!Y60&gt;99, "&gt;99", IF(wat_table_data!Y60&lt;1, "&lt;1",wat_table_data!Y60 ))), "-")</f>
        <v>-</v>
      </c>
      <c r="AA63" s="40" t="str">
        <f>IF(ISNUMBER(wat_table_data!Z60), IF(wat_table_data!Z60=-999,"NA",IF(wat_table_data!Z60&gt;99, "&gt;99", IF(wat_table_data!Z60&lt;1, "&lt;1",wat_table_data!Z60 ))), "-")</f>
        <v>-</v>
      </c>
      <c r="AB63" s="38" t="str">
        <f>IF(ISNUMBER(wat_table_data!AA60), IF(wat_table_data!AA60=-999,"NA",IF(wat_table_data!AA60&gt;99, "&gt;99", IF(wat_table_data!AA60&lt;1, "&lt;1",wat_table_data!AA60 ))), "-")</f>
        <v>-</v>
      </c>
      <c r="AC63" s="38" t="str">
        <f>IF(ISNUMBER(wat_table_data!AB60), IF(wat_table_data!AB60=-999,"NA",IF(wat_table_data!AB60&gt;99, "&gt;99", IF(wat_table_data!AB60&lt;1, "&lt;1",wat_table_data!AB60 ))), "-")</f>
        <v>-</v>
      </c>
      <c r="AD63" s="39" t="str">
        <f>IF(ISNUMBER(wat_table_data!AC60), IF(wat_table_data!AC60=-999,"NA",IF(wat_table_data!AC60&gt;99, "&gt;99", IF(wat_table_data!AC60&lt;1, "&lt;1",wat_table_data!AC60 ))), "-")</f>
        <v>-</v>
      </c>
      <c r="AE63" s="40" t="str">
        <f>IF(ISNUMBER(wat_table_data!AD60), IF(wat_table_data!AD60=-999,"NA",IF(wat_table_data!AD60&gt;99, "&gt;99", IF(wat_table_data!AD60&lt;1, "&lt;1",wat_table_data!AD60 ))), "-")</f>
        <v>-</v>
      </c>
      <c r="AF63" s="40" t="str">
        <f>IF(ISNUMBER(wat_table_data!AE60), IF(wat_table_data!AE60=-999,"NA",IF(wat_table_data!AE60&gt;99, "&gt;99", IF(wat_table_data!AE60&lt;1, "&lt;1",wat_table_data!AE60 ))), "-")</f>
        <v>-</v>
      </c>
      <c r="AG63" s="40" t="str">
        <f>IF(ISNUMBER(wat_table_data!AF60), IF(wat_table_data!AF60=-999,"NA",IF(wat_table_data!AF60&gt;99, "&gt;99", IF(wat_table_data!AF60&lt;1, "&lt;1",wat_table_data!AF60 ))), "-")</f>
        <v>-</v>
      </c>
      <c r="AH63" s="38" t="str">
        <f>IF(ISNUMBER(wat_table_data!AG60), IF(wat_table_data!AG60=-999,"NA",IF(wat_table_data!AG60&gt;99, "&gt;99", IF(wat_table_data!AG60&lt;1, "&lt;1",wat_table_data!AG60 ))), "-")</f>
        <v>-</v>
      </c>
      <c r="AI63" s="38" t="str">
        <f>IF(ISNUMBER(wat_table_data!AH60), IF(wat_table_data!AH60=-999,"NA",IF(wat_table_data!AH60&gt;99, "&gt;99", IF(wat_table_data!AH60&lt;1, "&lt;1",wat_table_data!AH60 ))), "-")</f>
        <v>-</v>
      </c>
      <c r="AJ63" s="39" t="str">
        <f>IF(ISNUMBER(wat_table_data!AI60), IF(wat_table_data!AI60=-999,"NA",IF(wat_table_data!AI60&gt;99, "&gt;99", IF(wat_table_data!AI60&lt;1, "&lt;1",wat_table_data!AI60 ))), "-")</f>
        <v>-</v>
      </c>
      <c r="AK63" s="40" t="str">
        <f>IF(ISNUMBER(wat_table_data!AJ60), IF(wat_table_data!AJ60=-999,"NA",IF(wat_table_data!AJ60&gt;99, "&gt;99", IF(wat_table_data!AJ60&lt;1, "&lt;1",wat_table_data!AJ60 ))), "-")</f>
        <v>-</v>
      </c>
      <c r="AL63" s="40" t="str">
        <f>IF(ISNUMBER(wat_table_data!AK60), IF(wat_table_data!AK60=-999,"NA",IF(wat_table_data!AK60&gt;99, "&gt;99", IF(wat_table_data!AK60&lt;1, "&lt;1",wat_table_data!AK60 ))), "-")</f>
        <v>-</v>
      </c>
      <c r="AM63" s="40" t="str">
        <f>IF(ISNUMBER(wat_table_data!AL60), IF(wat_table_data!AL60=-999,"NA",IF(wat_table_data!AL60&gt;99, "&gt;99", IF(wat_table_data!AL60&lt;1, "&lt;1",wat_table_data!AL60 ))), "-")</f>
        <v>-</v>
      </c>
      <c r="AN63" s="38" t="str">
        <f>IF(ISNUMBER(wat_table_data!AM60), IF(wat_table_data!AM60=-999,"NA",IF(wat_table_data!AM60&gt;99, "&gt;99", IF(wat_table_data!AM60&lt;1, "&lt;1",wat_table_data!AM60 ))), "-")</f>
        <v>-</v>
      </c>
      <c r="AO63" s="38" t="str">
        <f>IF(ISNUMBER(wat_table_data!AN60), IF(wat_table_data!AN60=-999,"NA",IF(wat_table_data!AN60&gt;99, "&gt;99", IF(wat_table_data!AN60&lt;1, "&lt;1",wat_table_data!AN60 ))), "-")</f>
        <v>-</v>
      </c>
    </row>
    <row r="64" ht="13.8" x14ac:dyDescent="0.25">
      <c r="A64" s="34" t="str">
        <f>IF(ISBLANK(wat_table_data!A61), "", wat_table_data!A61)</f>
        <v/>
      </c>
      <c r="B64" s="34" t="str">
        <f>IF(ISBLANK(wat_table_data!B61), "", wat_table_data!B61)</f>
        <v/>
      </c>
      <c r="C64" s="34" t="str">
        <f>IF(ISBLANK(wat_table_data!C61), "", wat_table_data!C61)</f>
        <v/>
      </c>
      <c r="D64" s="35" t="str">
        <f>IF(ISNUMBER(wat_table_data!D61), wat_table_data!D61, "-")</f>
        <v>-</v>
      </c>
      <c r="E64" s="36" t="str">
        <f>IF(ISNUMBER(wat_table_data!E61), wat_table_data!E61, "-")</f>
        <v>-</v>
      </c>
      <c r="F64" s="37" t="str">
        <f>IF(ISNUMBER(wat_table_data!F61), IF(wat_table_data!F61=-999,"NA",IF(wat_table_data!F61&gt;99, "&gt;99", IF(wat_table_data!F61&lt;1, "&lt;1",wat_table_data!F61 ))), "-")</f>
        <v>-</v>
      </c>
      <c r="G64" s="38" t="str">
        <f>IF(ISNUMBER(wat_table_data!G61), IF(wat_table_data!G61=-999,"NA",IF(wat_table_data!G61&gt;99, "&gt;99", IF(wat_table_data!G61&lt;1, "&lt;1",wat_table_data!G61 ))), "-")</f>
        <v>-</v>
      </c>
      <c r="H64" s="38" t="str">
        <f>IF(ISNUMBER(wat_table_data!H61), IF(wat_table_data!H61=-999,"NA",IF(wat_table_data!H61&gt;99, "&gt;99", IF(wat_table_data!H61&lt;1, "&lt;1",wat_table_data!H61 ))), "-")</f>
        <v>-</v>
      </c>
      <c r="I64" s="38" t="str">
        <f>IF(ISNUMBER(wat_table_data!I61), IF(wat_table_data!I61=-999,"NA",IF(wat_table_data!I61&gt;99, "&gt;99", IF(wat_table_data!I61&lt;1, "&lt;1",wat_table_data!I61 ))), "-")</f>
        <v>-</v>
      </c>
      <c r="J64" s="24" t="str">
        <f>IF(ISNUMBER(wat_table_data!J61), IF(wat_table_data!J61=-999,"NA",wat_table_data!J61), "-")</f>
        <v>-</v>
      </c>
      <c r="K64" s="37" t="str">
        <f>IF(ISNUMBER(wat_table_data!K61), IF(wat_table_data!K61=-999,"NA",IF(wat_table_data!K61&gt;99, "&gt;99", IF(wat_table_data!K61&lt;1, "&lt;1",wat_table_data!K61 ))), "-")</f>
        <v>-</v>
      </c>
      <c r="L64" s="38" t="str">
        <f>IF(ISNUMBER(wat_table_data!L61), IF(wat_table_data!L61=-999,"NA",IF(wat_table_data!L61&gt;99, "&gt;99", IF(wat_table_data!L61&lt;1, "&lt;1",wat_table_data!L61 ))), "-")</f>
        <v>-</v>
      </c>
      <c r="M64" s="38" t="str">
        <f>IF(ISNUMBER(wat_table_data!M61), IF(wat_table_data!M61=-999,"NA",IF(wat_table_data!M61&gt;99, "&gt;99", IF(wat_table_data!M61&lt;1, "&lt;1",wat_table_data!M61 ))), "-")</f>
        <v>-</v>
      </c>
      <c r="N64" s="38" t="str">
        <f>IF(ISNUMBER(wat_table_data!N61), IF(wat_table_data!N61=-999,"NA",IF(wat_table_data!N61&gt;99, "&gt;99", IF(wat_table_data!N61&lt;1, "&lt;1",wat_table_data!N61 ))), "-")</f>
        <v>-</v>
      </c>
      <c r="O64" s="24" t="str">
        <f>IF(ISNUMBER(wat_table_data!O61), IF(wat_table_data!O61=-999,"NA",wat_table_data!O61), "-")</f>
        <v>-</v>
      </c>
      <c r="P64" s="37" t="str">
        <f>IF(ISNUMBER(wat_table_data!P61), IF(wat_table_data!P61=-999,"NA",IF(wat_table_data!P61&gt;99, "&gt;99", IF(wat_table_data!P61&lt;1, "&lt;1",wat_table_data!P61 ))), "-")</f>
        <v>-</v>
      </c>
      <c r="Q64" s="38" t="str">
        <f>IF(ISNUMBER(wat_table_data!Q61), IF(wat_table_data!Q61=-999,"NA",IF(wat_table_data!Q61&gt;99, "&gt;99", IF(wat_table_data!Q61&lt;1, "&lt;1",wat_table_data!Q61 ))), "-")</f>
        <v>-</v>
      </c>
      <c r="R64" s="38" t="str">
        <f>IF(ISNUMBER(wat_table_data!R61), IF(wat_table_data!R61=-999,"NA",IF(wat_table_data!R61&gt;99, "&gt;99", IF(wat_table_data!R61&lt;1, "&lt;1",wat_table_data!R61 ))), "-")</f>
        <v>-</v>
      </c>
      <c r="S64" s="38" t="str">
        <f>IF(ISNUMBER(wat_table_data!S61), IF(wat_table_data!S61=-999,"NA",IF(wat_table_data!S61&gt;99, "&gt;99", IF(wat_table_data!S61&lt;1, "&lt;1",wat_table_data!S61 ))), "-")</f>
        <v>-</v>
      </c>
      <c r="T64" s="24" t="str">
        <f>IF(ISNUMBER(wat_table_data!T61), IF(wat_table_data!T61=-999,"NA",wat_table_data!T61), "-")</f>
        <v>-</v>
      </c>
      <c r="U64" s="24"/>
      <c r="V64" s="24"/>
      <c r="W64" s="24"/>
      <c r="X64" s="39" t="str">
        <f>IF(ISNUMBER(wat_table_data!W61), IF(wat_table_data!W61=-999,"NA",IF(wat_table_data!W61&gt;99, "&gt;99", IF(wat_table_data!W61&lt;1, "&lt;1",wat_table_data!W61 ))), "-")</f>
        <v>-</v>
      </c>
      <c r="Y64" s="40" t="str">
        <f>IF(ISNUMBER(wat_table_data!X61), IF(wat_table_data!X61=-999,"NA",IF(wat_table_data!X61&gt;99, "&gt;99", IF(wat_table_data!X61&lt;1, "&lt;1",wat_table_data!X61 ))), "-")</f>
        <v>-</v>
      </c>
      <c r="Z64" s="40" t="str">
        <f>IF(ISNUMBER(wat_table_data!Y61), IF(wat_table_data!Y61=-999,"NA",IF(wat_table_data!Y61&gt;99, "&gt;99", IF(wat_table_data!Y61&lt;1, "&lt;1",wat_table_data!Y61 ))), "-")</f>
        <v>-</v>
      </c>
      <c r="AA64" s="40" t="str">
        <f>IF(ISNUMBER(wat_table_data!Z61), IF(wat_table_data!Z61=-999,"NA",IF(wat_table_data!Z61&gt;99, "&gt;99", IF(wat_table_data!Z61&lt;1, "&lt;1",wat_table_data!Z61 ))), "-")</f>
        <v>-</v>
      </c>
      <c r="AB64" s="38" t="str">
        <f>IF(ISNUMBER(wat_table_data!AA61), IF(wat_table_data!AA61=-999,"NA",IF(wat_table_data!AA61&gt;99, "&gt;99", IF(wat_table_data!AA61&lt;1, "&lt;1",wat_table_data!AA61 ))), "-")</f>
        <v>-</v>
      </c>
      <c r="AC64" s="38" t="str">
        <f>IF(ISNUMBER(wat_table_data!AB61), IF(wat_table_data!AB61=-999,"NA",IF(wat_table_data!AB61&gt;99, "&gt;99", IF(wat_table_data!AB61&lt;1, "&lt;1",wat_table_data!AB61 ))), "-")</f>
        <v>-</v>
      </c>
      <c r="AD64" s="39" t="str">
        <f>IF(ISNUMBER(wat_table_data!AC61), IF(wat_table_data!AC61=-999,"NA",IF(wat_table_data!AC61&gt;99, "&gt;99", IF(wat_table_data!AC61&lt;1, "&lt;1",wat_table_data!AC61 ))), "-")</f>
        <v>-</v>
      </c>
      <c r="AE64" s="40" t="str">
        <f>IF(ISNUMBER(wat_table_data!AD61), IF(wat_table_data!AD61=-999,"NA",IF(wat_table_data!AD61&gt;99, "&gt;99", IF(wat_table_data!AD61&lt;1, "&lt;1",wat_table_data!AD61 ))), "-")</f>
        <v>-</v>
      </c>
      <c r="AF64" s="40" t="str">
        <f>IF(ISNUMBER(wat_table_data!AE61), IF(wat_table_data!AE61=-999,"NA",IF(wat_table_data!AE61&gt;99, "&gt;99", IF(wat_table_data!AE61&lt;1, "&lt;1",wat_table_data!AE61 ))), "-")</f>
        <v>-</v>
      </c>
      <c r="AG64" s="40" t="str">
        <f>IF(ISNUMBER(wat_table_data!AF61), IF(wat_table_data!AF61=-999,"NA",IF(wat_table_data!AF61&gt;99, "&gt;99", IF(wat_table_data!AF61&lt;1, "&lt;1",wat_table_data!AF61 ))), "-")</f>
        <v>-</v>
      </c>
      <c r="AH64" s="38" t="str">
        <f>IF(ISNUMBER(wat_table_data!AG61), IF(wat_table_data!AG61=-999,"NA",IF(wat_table_data!AG61&gt;99, "&gt;99", IF(wat_table_data!AG61&lt;1, "&lt;1",wat_table_data!AG61 ))), "-")</f>
        <v>-</v>
      </c>
      <c r="AI64" s="38" t="str">
        <f>IF(ISNUMBER(wat_table_data!AH61), IF(wat_table_data!AH61=-999,"NA",IF(wat_table_data!AH61&gt;99, "&gt;99", IF(wat_table_data!AH61&lt;1, "&lt;1",wat_table_data!AH61 ))), "-")</f>
        <v>-</v>
      </c>
      <c r="AJ64" s="39" t="str">
        <f>IF(ISNUMBER(wat_table_data!AI61), IF(wat_table_data!AI61=-999,"NA",IF(wat_table_data!AI61&gt;99, "&gt;99", IF(wat_table_data!AI61&lt;1, "&lt;1",wat_table_data!AI61 ))), "-")</f>
        <v>-</v>
      </c>
      <c r="AK64" s="40" t="str">
        <f>IF(ISNUMBER(wat_table_data!AJ61), IF(wat_table_data!AJ61=-999,"NA",IF(wat_table_data!AJ61&gt;99, "&gt;99", IF(wat_table_data!AJ61&lt;1, "&lt;1",wat_table_data!AJ61 ))), "-")</f>
        <v>-</v>
      </c>
      <c r="AL64" s="40" t="str">
        <f>IF(ISNUMBER(wat_table_data!AK61), IF(wat_table_data!AK61=-999,"NA",IF(wat_table_data!AK61&gt;99, "&gt;99", IF(wat_table_data!AK61&lt;1, "&lt;1",wat_table_data!AK61 ))), "-")</f>
        <v>-</v>
      </c>
      <c r="AM64" s="40" t="str">
        <f>IF(ISNUMBER(wat_table_data!AL61), IF(wat_table_data!AL61=-999,"NA",IF(wat_table_data!AL61&gt;99, "&gt;99", IF(wat_table_data!AL61&lt;1, "&lt;1",wat_table_data!AL61 ))), "-")</f>
        <v>-</v>
      </c>
      <c r="AN64" s="38" t="str">
        <f>IF(ISNUMBER(wat_table_data!AM61), IF(wat_table_data!AM61=-999,"NA",IF(wat_table_data!AM61&gt;99, "&gt;99", IF(wat_table_data!AM61&lt;1, "&lt;1",wat_table_data!AM61 ))), "-")</f>
        <v>-</v>
      </c>
      <c r="AO64" s="38" t="str">
        <f>IF(ISNUMBER(wat_table_data!AN61), IF(wat_table_data!AN61=-999,"NA",IF(wat_table_data!AN61&gt;99, "&gt;99", IF(wat_table_data!AN61&lt;1, "&lt;1",wat_table_data!AN61 ))), "-")</f>
        <v>-</v>
      </c>
    </row>
    <row r="65" ht="13.8" x14ac:dyDescent="0.25">
      <c r="A65" s="34" t="str">
        <f>IF(ISBLANK(wat_table_data!A62), "", wat_table_data!A62)</f>
        <v/>
      </c>
      <c r="B65" s="34" t="str">
        <f>IF(ISBLANK(wat_table_data!B62), "", wat_table_data!B62)</f>
        <v/>
      </c>
      <c r="C65" s="34" t="str">
        <f>IF(ISBLANK(wat_table_data!C62), "", wat_table_data!C62)</f>
        <v/>
      </c>
      <c r="D65" s="35" t="str">
        <f>IF(ISNUMBER(wat_table_data!D62), wat_table_data!D62, "-")</f>
        <v>-</v>
      </c>
      <c r="E65" s="36" t="str">
        <f>IF(ISNUMBER(wat_table_data!E62), wat_table_data!E62, "-")</f>
        <v>-</v>
      </c>
      <c r="F65" s="37" t="str">
        <f>IF(ISNUMBER(wat_table_data!F62), IF(wat_table_data!F62=-999,"NA",IF(wat_table_data!F62&gt;99, "&gt;99", IF(wat_table_data!F62&lt;1, "&lt;1",wat_table_data!F62 ))), "-")</f>
        <v>-</v>
      </c>
      <c r="G65" s="38" t="str">
        <f>IF(ISNUMBER(wat_table_data!G62), IF(wat_table_data!G62=-999,"NA",IF(wat_table_data!G62&gt;99, "&gt;99", IF(wat_table_data!G62&lt;1, "&lt;1",wat_table_data!G62 ))), "-")</f>
        <v>-</v>
      </c>
      <c r="H65" s="38" t="str">
        <f>IF(ISNUMBER(wat_table_data!H62), IF(wat_table_data!H62=-999,"NA",IF(wat_table_data!H62&gt;99, "&gt;99", IF(wat_table_data!H62&lt;1, "&lt;1",wat_table_data!H62 ))), "-")</f>
        <v>-</v>
      </c>
      <c r="I65" s="38" t="str">
        <f>IF(ISNUMBER(wat_table_data!I62), IF(wat_table_data!I62=-999,"NA",IF(wat_table_data!I62&gt;99, "&gt;99", IF(wat_table_data!I62&lt;1, "&lt;1",wat_table_data!I62 ))), "-")</f>
        <v>-</v>
      </c>
      <c r="J65" s="24" t="str">
        <f>IF(ISNUMBER(wat_table_data!J62), IF(wat_table_data!J62=-999,"NA",wat_table_data!J62), "-")</f>
        <v>-</v>
      </c>
      <c r="K65" s="37" t="str">
        <f>IF(ISNUMBER(wat_table_data!K62), IF(wat_table_data!K62=-999,"NA",IF(wat_table_data!K62&gt;99, "&gt;99", IF(wat_table_data!K62&lt;1, "&lt;1",wat_table_data!K62 ))), "-")</f>
        <v>-</v>
      </c>
      <c r="L65" s="38" t="str">
        <f>IF(ISNUMBER(wat_table_data!L62), IF(wat_table_data!L62=-999,"NA",IF(wat_table_data!L62&gt;99, "&gt;99", IF(wat_table_data!L62&lt;1, "&lt;1",wat_table_data!L62 ))), "-")</f>
        <v>-</v>
      </c>
      <c r="M65" s="38" t="str">
        <f>IF(ISNUMBER(wat_table_data!M62), IF(wat_table_data!M62=-999,"NA",IF(wat_table_data!M62&gt;99, "&gt;99", IF(wat_table_data!M62&lt;1, "&lt;1",wat_table_data!M62 ))), "-")</f>
        <v>-</v>
      </c>
      <c r="N65" s="38" t="str">
        <f>IF(ISNUMBER(wat_table_data!N62), IF(wat_table_data!N62=-999,"NA",IF(wat_table_data!N62&gt;99, "&gt;99", IF(wat_table_data!N62&lt;1, "&lt;1",wat_table_data!N62 ))), "-")</f>
        <v>-</v>
      </c>
      <c r="O65" s="24" t="str">
        <f>IF(ISNUMBER(wat_table_data!O62), IF(wat_table_data!O62=-999,"NA",wat_table_data!O62), "-")</f>
        <v>-</v>
      </c>
      <c r="P65" s="37" t="str">
        <f>IF(ISNUMBER(wat_table_data!P62), IF(wat_table_data!P62=-999,"NA",IF(wat_table_data!P62&gt;99, "&gt;99", IF(wat_table_data!P62&lt;1, "&lt;1",wat_table_data!P62 ))), "-")</f>
        <v>-</v>
      </c>
      <c r="Q65" s="38" t="str">
        <f>IF(ISNUMBER(wat_table_data!Q62), IF(wat_table_data!Q62=-999,"NA",IF(wat_table_data!Q62&gt;99, "&gt;99", IF(wat_table_data!Q62&lt;1, "&lt;1",wat_table_data!Q62 ))), "-")</f>
        <v>-</v>
      </c>
      <c r="R65" s="38" t="str">
        <f>IF(ISNUMBER(wat_table_data!R62), IF(wat_table_data!R62=-999,"NA",IF(wat_table_data!R62&gt;99, "&gt;99", IF(wat_table_data!R62&lt;1, "&lt;1",wat_table_data!R62 ))), "-")</f>
        <v>-</v>
      </c>
      <c r="S65" s="38" t="str">
        <f>IF(ISNUMBER(wat_table_data!S62), IF(wat_table_data!S62=-999,"NA",IF(wat_table_data!S62&gt;99, "&gt;99", IF(wat_table_data!S62&lt;1, "&lt;1",wat_table_data!S62 ))), "-")</f>
        <v>-</v>
      </c>
      <c r="T65" s="24" t="str">
        <f>IF(ISNUMBER(wat_table_data!T62), IF(wat_table_data!T62=-999,"NA",wat_table_data!T62), "-")</f>
        <v>-</v>
      </c>
      <c r="U65" s="24"/>
      <c r="V65" s="24"/>
      <c r="W65" s="24"/>
      <c r="X65" s="39" t="str">
        <f>IF(ISNUMBER(wat_table_data!W62), IF(wat_table_data!W62=-999,"NA",IF(wat_table_data!W62&gt;99, "&gt;99", IF(wat_table_data!W62&lt;1, "&lt;1",wat_table_data!W62 ))), "-")</f>
        <v>-</v>
      </c>
      <c r="Y65" s="40" t="str">
        <f>IF(ISNUMBER(wat_table_data!X62), IF(wat_table_data!X62=-999,"NA",IF(wat_table_data!X62&gt;99, "&gt;99", IF(wat_table_data!X62&lt;1, "&lt;1",wat_table_data!X62 ))), "-")</f>
        <v>-</v>
      </c>
      <c r="Z65" s="40" t="str">
        <f>IF(ISNUMBER(wat_table_data!Y62), IF(wat_table_data!Y62=-999,"NA",IF(wat_table_data!Y62&gt;99, "&gt;99", IF(wat_table_data!Y62&lt;1, "&lt;1",wat_table_data!Y62 ))), "-")</f>
        <v>-</v>
      </c>
      <c r="AA65" s="40" t="str">
        <f>IF(ISNUMBER(wat_table_data!Z62), IF(wat_table_data!Z62=-999,"NA",IF(wat_table_data!Z62&gt;99, "&gt;99", IF(wat_table_data!Z62&lt;1, "&lt;1",wat_table_data!Z62 ))), "-")</f>
        <v>-</v>
      </c>
      <c r="AB65" s="38" t="str">
        <f>IF(ISNUMBER(wat_table_data!AA62), IF(wat_table_data!AA62=-999,"NA",IF(wat_table_data!AA62&gt;99, "&gt;99", IF(wat_table_data!AA62&lt;1, "&lt;1",wat_table_data!AA62 ))), "-")</f>
        <v>-</v>
      </c>
      <c r="AC65" s="38" t="str">
        <f>IF(ISNUMBER(wat_table_data!AB62), IF(wat_table_data!AB62=-999,"NA",IF(wat_table_data!AB62&gt;99, "&gt;99", IF(wat_table_data!AB62&lt;1, "&lt;1",wat_table_data!AB62 ))), "-")</f>
        <v>-</v>
      </c>
      <c r="AD65" s="39" t="str">
        <f>IF(ISNUMBER(wat_table_data!AC62), IF(wat_table_data!AC62=-999,"NA",IF(wat_table_data!AC62&gt;99, "&gt;99", IF(wat_table_data!AC62&lt;1, "&lt;1",wat_table_data!AC62 ))), "-")</f>
        <v>-</v>
      </c>
      <c r="AE65" s="40" t="str">
        <f>IF(ISNUMBER(wat_table_data!AD62), IF(wat_table_data!AD62=-999,"NA",IF(wat_table_data!AD62&gt;99, "&gt;99", IF(wat_table_data!AD62&lt;1, "&lt;1",wat_table_data!AD62 ))), "-")</f>
        <v>-</v>
      </c>
      <c r="AF65" s="40" t="str">
        <f>IF(ISNUMBER(wat_table_data!AE62), IF(wat_table_data!AE62=-999,"NA",IF(wat_table_data!AE62&gt;99, "&gt;99", IF(wat_table_data!AE62&lt;1, "&lt;1",wat_table_data!AE62 ))), "-")</f>
        <v>-</v>
      </c>
      <c r="AG65" s="40" t="str">
        <f>IF(ISNUMBER(wat_table_data!AF62), IF(wat_table_data!AF62=-999,"NA",IF(wat_table_data!AF62&gt;99, "&gt;99", IF(wat_table_data!AF62&lt;1, "&lt;1",wat_table_data!AF62 ))), "-")</f>
        <v>-</v>
      </c>
      <c r="AH65" s="38" t="str">
        <f>IF(ISNUMBER(wat_table_data!AG62), IF(wat_table_data!AG62=-999,"NA",IF(wat_table_data!AG62&gt;99, "&gt;99", IF(wat_table_data!AG62&lt;1, "&lt;1",wat_table_data!AG62 ))), "-")</f>
        <v>-</v>
      </c>
      <c r="AI65" s="38" t="str">
        <f>IF(ISNUMBER(wat_table_data!AH62), IF(wat_table_data!AH62=-999,"NA",IF(wat_table_data!AH62&gt;99, "&gt;99", IF(wat_table_data!AH62&lt;1, "&lt;1",wat_table_data!AH62 ))), "-")</f>
        <v>-</v>
      </c>
      <c r="AJ65" s="39" t="str">
        <f>IF(ISNUMBER(wat_table_data!AI62), IF(wat_table_data!AI62=-999,"NA",IF(wat_table_data!AI62&gt;99, "&gt;99", IF(wat_table_data!AI62&lt;1, "&lt;1",wat_table_data!AI62 ))), "-")</f>
        <v>-</v>
      </c>
      <c r="AK65" s="40" t="str">
        <f>IF(ISNUMBER(wat_table_data!AJ62), IF(wat_table_data!AJ62=-999,"NA",IF(wat_table_data!AJ62&gt;99, "&gt;99", IF(wat_table_data!AJ62&lt;1, "&lt;1",wat_table_data!AJ62 ))), "-")</f>
        <v>-</v>
      </c>
      <c r="AL65" s="40" t="str">
        <f>IF(ISNUMBER(wat_table_data!AK62), IF(wat_table_data!AK62=-999,"NA",IF(wat_table_data!AK62&gt;99, "&gt;99", IF(wat_table_data!AK62&lt;1, "&lt;1",wat_table_data!AK62 ))), "-")</f>
        <v>-</v>
      </c>
      <c r="AM65" s="40" t="str">
        <f>IF(ISNUMBER(wat_table_data!AL62), IF(wat_table_data!AL62=-999,"NA",IF(wat_table_data!AL62&gt;99, "&gt;99", IF(wat_table_data!AL62&lt;1, "&lt;1",wat_table_data!AL62 ))), "-")</f>
        <v>-</v>
      </c>
      <c r="AN65" s="38" t="str">
        <f>IF(ISNUMBER(wat_table_data!AM62), IF(wat_table_data!AM62=-999,"NA",IF(wat_table_data!AM62&gt;99, "&gt;99", IF(wat_table_data!AM62&lt;1, "&lt;1",wat_table_data!AM62 ))), "-")</f>
        <v>-</v>
      </c>
      <c r="AO65" s="38" t="str">
        <f>IF(ISNUMBER(wat_table_data!AN62), IF(wat_table_data!AN62=-999,"NA",IF(wat_table_data!AN62&gt;99, "&gt;99", IF(wat_table_data!AN62&lt;1, "&lt;1",wat_table_data!AN62 ))), "-")</f>
        <v>-</v>
      </c>
    </row>
    <row r="66" ht="13.8" x14ac:dyDescent="0.25">
      <c r="A66" s="34" t="str">
        <f>IF(ISBLANK(wat_table_data!A63), "", wat_table_data!A63)</f>
        <v/>
      </c>
      <c r="B66" s="34" t="str">
        <f>IF(ISBLANK(wat_table_data!B63), "", wat_table_data!B63)</f>
        <v/>
      </c>
      <c r="C66" s="34" t="str">
        <f>IF(ISBLANK(wat_table_data!C63), "", wat_table_data!C63)</f>
        <v/>
      </c>
      <c r="D66" s="35" t="str">
        <f>IF(ISNUMBER(wat_table_data!D63), wat_table_data!D63, "-")</f>
        <v>-</v>
      </c>
      <c r="E66" s="36" t="str">
        <f>IF(ISNUMBER(wat_table_data!E63), wat_table_data!E63, "-")</f>
        <v>-</v>
      </c>
      <c r="F66" s="37" t="str">
        <f>IF(ISNUMBER(wat_table_data!F63), IF(wat_table_data!F63=-999,"NA",IF(wat_table_data!F63&gt;99, "&gt;99", IF(wat_table_data!F63&lt;1, "&lt;1",wat_table_data!F63 ))), "-")</f>
        <v>-</v>
      </c>
      <c r="G66" s="38" t="str">
        <f>IF(ISNUMBER(wat_table_data!G63), IF(wat_table_data!G63=-999,"NA",IF(wat_table_data!G63&gt;99, "&gt;99", IF(wat_table_data!G63&lt;1, "&lt;1",wat_table_data!G63 ))), "-")</f>
        <v>-</v>
      </c>
      <c r="H66" s="38" t="str">
        <f>IF(ISNUMBER(wat_table_data!H63), IF(wat_table_data!H63=-999,"NA",IF(wat_table_data!H63&gt;99, "&gt;99", IF(wat_table_data!H63&lt;1, "&lt;1",wat_table_data!H63 ))), "-")</f>
        <v>-</v>
      </c>
      <c r="I66" s="38" t="str">
        <f>IF(ISNUMBER(wat_table_data!I63), IF(wat_table_data!I63=-999,"NA",IF(wat_table_data!I63&gt;99, "&gt;99", IF(wat_table_data!I63&lt;1, "&lt;1",wat_table_data!I63 ))), "-")</f>
        <v>-</v>
      </c>
      <c r="J66" s="24" t="str">
        <f>IF(ISNUMBER(wat_table_data!J63), IF(wat_table_data!J63=-999,"NA",wat_table_data!J63), "-")</f>
        <v>-</v>
      </c>
      <c r="K66" s="37" t="str">
        <f>IF(ISNUMBER(wat_table_data!K63), IF(wat_table_data!K63=-999,"NA",IF(wat_table_data!K63&gt;99, "&gt;99", IF(wat_table_data!K63&lt;1, "&lt;1",wat_table_data!K63 ))), "-")</f>
        <v>-</v>
      </c>
      <c r="L66" s="38" t="str">
        <f>IF(ISNUMBER(wat_table_data!L63), IF(wat_table_data!L63=-999,"NA",IF(wat_table_data!L63&gt;99, "&gt;99", IF(wat_table_data!L63&lt;1, "&lt;1",wat_table_data!L63 ))), "-")</f>
        <v>-</v>
      </c>
      <c r="M66" s="38" t="str">
        <f>IF(ISNUMBER(wat_table_data!M63), IF(wat_table_data!M63=-999,"NA",IF(wat_table_data!M63&gt;99, "&gt;99", IF(wat_table_data!M63&lt;1, "&lt;1",wat_table_data!M63 ))), "-")</f>
        <v>-</v>
      </c>
      <c r="N66" s="38" t="str">
        <f>IF(ISNUMBER(wat_table_data!N63), IF(wat_table_data!N63=-999,"NA",IF(wat_table_data!N63&gt;99, "&gt;99", IF(wat_table_data!N63&lt;1, "&lt;1",wat_table_data!N63 ))), "-")</f>
        <v>-</v>
      </c>
      <c r="O66" s="24" t="str">
        <f>IF(ISNUMBER(wat_table_data!O63), IF(wat_table_data!O63=-999,"NA",wat_table_data!O63), "-")</f>
        <v>-</v>
      </c>
      <c r="P66" s="37" t="str">
        <f>IF(ISNUMBER(wat_table_data!P63), IF(wat_table_data!P63=-999,"NA",IF(wat_table_data!P63&gt;99, "&gt;99", IF(wat_table_data!P63&lt;1, "&lt;1",wat_table_data!P63 ))), "-")</f>
        <v>-</v>
      </c>
      <c r="Q66" s="38" t="str">
        <f>IF(ISNUMBER(wat_table_data!Q63), IF(wat_table_data!Q63=-999,"NA",IF(wat_table_data!Q63&gt;99, "&gt;99", IF(wat_table_data!Q63&lt;1, "&lt;1",wat_table_data!Q63 ))), "-")</f>
        <v>-</v>
      </c>
      <c r="R66" s="38" t="str">
        <f>IF(ISNUMBER(wat_table_data!R63), IF(wat_table_data!R63=-999,"NA",IF(wat_table_data!R63&gt;99, "&gt;99", IF(wat_table_data!R63&lt;1, "&lt;1",wat_table_data!R63 ))), "-")</f>
        <v>-</v>
      </c>
      <c r="S66" s="38" t="str">
        <f>IF(ISNUMBER(wat_table_data!S63), IF(wat_table_data!S63=-999,"NA",IF(wat_table_data!S63&gt;99, "&gt;99", IF(wat_table_data!S63&lt;1, "&lt;1",wat_table_data!S63 ))), "-")</f>
        <v>-</v>
      </c>
      <c r="T66" s="24" t="str">
        <f>IF(ISNUMBER(wat_table_data!T63), IF(wat_table_data!T63=-999,"NA",wat_table_data!T63), "-")</f>
        <v>-</v>
      </c>
      <c r="U66" s="24"/>
      <c r="V66" s="24"/>
      <c r="W66" s="24"/>
      <c r="X66" s="39" t="str">
        <f>IF(ISNUMBER(wat_table_data!W63), IF(wat_table_data!W63=-999,"NA",IF(wat_table_data!W63&gt;99, "&gt;99", IF(wat_table_data!W63&lt;1, "&lt;1",wat_table_data!W63 ))), "-")</f>
        <v>-</v>
      </c>
      <c r="Y66" s="40" t="str">
        <f>IF(ISNUMBER(wat_table_data!X63), IF(wat_table_data!X63=-999,"NA",IF(wat_table_data!X63&gt;99, "&gt;99", IF(wat_table_data!X63&lt;1, "&lt;1",wat_table_data!X63 ))), "-")</f>
        <v>-</v>
      </c>
      <c r="Z66" s="40" t="str">
        <f>IF(ISNUMBER(wat_table_data!Y63), IF(wat_table_data!Y63=-999,"NA",IF(wat_table_data!Y63&gt;99, "&gt;99", IF(wat_table_data!Y63&lt;1, "&lt;1",wat_table_data!Y63 ))), "-")</f>
        <v>-</v>
      </c>
      <c r="AA66" s="40" t="str">
        <f>IF(ISNUMBER(wat_table_data!Z63), IF(wat_table_data!Z63=-999,"NA",IF(wat_table_data!Z63&gt;99, "&gt;99", IF(wat_table_data!Z63&lt;1, "&lt;1",wat_table_data!Z63 ))), "-")</f>
        <v>-</v>
      </c>
      <c r="AB66" s="38" t="str">
        <f>IF(ISNUMBER(wat_table_data!AA63), IF(wat_table_data!AA63=-999,"NA",IF(wat_table_data!AA63&gt;99, "&gt;99", IF(wat_table_data!AA63&lt;1, "&lt;1",wat_table_data!AA63 ))), "-")</f>
        <v>-</v>
      </c>
      <c r="AC66" s="38" t="str">
        <f>IF(ISNUMBER(wat_table_data!AB63), IF(wat_table_data!AB63=-999,"NA",IF(wat_table_data!AB63&gt;99, "&gt;99", IF(wat_table_data!AB63&lt;1, "&lt;1",wat_table_data!AB63 ))), "-")</f>
        <v>-</v>
      </c>
      <c r="AD66" s="39" t="str">
        <f>IF(ISNUMBER(wat_table_data!AC63), IF(wat_table_data!AC63=-999,"NA",IF(wat_table_data!AC63&gt;99, "&gt;99", IF(wat_table_data!AC63&lt;1, "&lt;1",wat_table_data!AC63 ))), "-")</f>
        <v>-</v>
      </c>
      <c r="AE66" s="40" t="str">
        <f>IF(ISNUMBER(wat_table_data!AD63), IF(wat_table_data!AD63=-999,"NA",IF(wat_table_data!AD63&gt;99, "&gt;99", IF(wat_table_data!AD63&lt;1, "&lt;1",wat_table_data!AD63 ))), "-")</f>
        <v>-</v>
      </c>
      <c r="AF66" s="40" t="str">
        <f>IF(ISNUMBER(wat_table_data!AE63), IF(wat_table_data!AE63=-999,"NA",IF(wat_table_data!AE63&gt;99, "&gt;99", IF(wat_table_data!AE63&lt;1, "&lt;1",wat_table_data!AE63 ))), "-")</f>
        <v>-</v>
      </c>
      <c r="AG66" s="40" t="str">
        <f>IF(ISNUMBER(wat_table_data!AF63), IF(wat_table_data!AF63=-999,"NA",IF(wat_table_data!AF63&gt;99, "&gt;99", IF(wat_table_data!AF63&lt;1, "&lt;1",wat_table_data!AF63 ))), "-")</f>
        <v>-</v>
      </c>
      <c r="AH66" s="38" t="str">
        <f>IF(ISNUMBER(wat_table_data!AG63), IF(wat_table_data!AG63=-999,"NA",IF(wat_table_data!AG63&gt;99, "&gt;99", IF(wat_table_data!AG63&lt;1, "&lt;1",wat_table_data!AG63 ))), "-")</f>
        <v>-</v>
      </c>
      <c r="AI66" s="38" t="str">
        <f>IF(ISNUMBER(wat_table_data!AH63), IF(wat_table_data!AH63=-999,"NA",IF(wat_table_data!AH63&gt;99, "&gt;99", IF(wat_table_data!AH63&lt;1, "&lt;1",wat_table_data!AH63 ))), "-")</f>
        <v>-</v>
      </c>
      <c r="AJ66" s="39" t="str">
        <f>IF(ISNUMBER(wat_table_data!AI63), IF(wat_table_data!AI63=-999,"NA",IF(wat_table_data!AI63&gt;99, "&gt;99", IF(wat_table_data!AI63&lt;1, "&lt;1",wat_table_data!AI63 ))), "-")</f>
        <v>-</v>
      </c>
      <c r="AK66" s="40" t="str">
        <f>IF(ISNUMBER(wat_table_data!AJ63), IF(wat_table_data!AJ63=-999,"NA",IF(wat_table_data!AJ63&gt;99, "&gt;99", IF(wat_table_data!AJ63&lt;1, "&lt;1",wat_table_data!AJ63 ))), "-")</f>
        <v>-</v>
      </c>
      <c r="AL66" s="40" t="str">
        <f>IF(ISNUMBER(wat_table_data!AK63), IF(wat_table_data!AK63=-999,"NA",IF(wat_table_data!AK63&gt;99, "&gt;99", IF(wat_table_data!AK63&lt;1, "&lt;1",wat_table_data!AK63 ))), "-")</f>
        <v>-</v>
      </c>
      <c r="AM66" s="40" t="str">
        <f>IF(ISNUMBER(wat_table_data!AL63), IF(wat_table_data!AL63=-999,"NA",IF(wat_table_data!AL63&gt;99, "&gt;99", IF(wat_table_data!AL63&lt;1, "&lt;1",wat_table_data!AL63 ))), "-")</f>
        <v>-</v>
      </c>
      <c r="AN66" s="38" t="str">
        <f>IF(ISNUMBER(wat_table_data!AM63), IF(wat_table_data!AM63=-999,"NA",IF(wat_table_data!AM63&gt;99, "&gt;99", IF(wat_table_data!AM63&lt;1, "&lt;1",wat_table_data!AM63 ))), "-")</f>
        <v>-</v>
      </c>
      <c r="AO66" s="38" t="str">
        <f>IF(ISNUMBER(wat_table_data!AN63), IF(wat_table_data!AN63=-999,"NA",IF(wat_table_data!AN63&gt;99, "&gt;99", IF(wat_table_data!AN63&lt;1, "&lt;1",wat_table_data!AN63 ))), "-")</f>
        <v>-</v>
      </c>
    </row>
    <row r="67" ht="13.8" x14ac:dyDescent="0.25">
      <c r="A67" s="34" t="str">
        <f>IF(ISBLANK(wat_table_data!A64), "", wat_table_data!A64)</f>
        <v/>
      </c>
      <c r="B67" s="34" t="str">
        <f>IF(ISBLANK(wat_table_data!B64), "", wat_table_data!B64)</f>
        <v/>
      </c>
      <c r="C67" s="34" t="str">
        <f>IF(ISBLANK(wat_table_data!C64), "", wat_table_data!C64)</f>
        <v/>
      </c>
      <c r="D67" s="35" t="str">
        <f>IF(ISNUMBER(wat_table_data!D64), wat_table_data!D64, "-")</f>
        <v>-</v>
      </c>
      <c r="E67" s="36" t="str">
        <f>IF(ISNUMBER(wat_table_data!E64), wat_table_data!E64, "-")</f>
        <v>-</v>
      </c>
      <c r="F67" s="37" t="str">
        <f>IF(ISNUMBER(wat_table_data!F64), IF(wat_table_data!F64=-999,"NA",IF(wat_table_data!F64&gt;99, "&gt;99", IF(wat_table_data!F64&lt;1, "&lt;1",wat_table_data!F64 ))), "-")</f>
        <v>-</v>
      </c>
      <c r="G67" s="38" t="str">
        <f>IF(ISNUMBER(wat_table_data!G64), IF(wat_table_data!G64=-999,"NA",IF(wat_table_data!G64&gt;99, "&gt;99", IF(wat_table_data!G64&lt;1, "&lt;1",wat_table_data!G64 ))), "-")</f>
        <v>-</v>
      </c>
      <c r="H67" s="38" t="str">
        <f>IF(ISNUMBER(wat_table_data!H64), IF(wat_table_data!H64=-999,"NA",IF(wat_table_data!H64&gt;99, "&gt;99", IF(wat_table_data!H64&lt;1, "&lt;1",wat_table_data!H64 ))), "-")</f>
        <v>-</v>
      </c>
      <c r="I67" s="38" t="str">
        <f>IF(ISNUMBER(wat_table_data!I64), IF(wat_table_data!I64=-999,"NA",IF(wat_table_data!I64&gt;99, "&gt;99", IF(wat_table_data!I64&lt;1, "&lt;1",wat_table_data!I64 ))), "-")</f>
        <v>-</v>
      </c>
      <c r="J67" s="24" t="str">
        <f>IF(ISNUMBER(wat_table_data!J64), IF(wat_table_data!J64=-999,"NA",wat_table_data!J64), "-")</f>
        <v>-</v>
      </c>
      <c r="K67" s="37" t="str">
        <f>IF(ISNUMBER(wat_table_data!K64), IF(wat_table_data!K64=-999,"NA",IF(wat_table_data!K64&gt;99, "&gt;99", IF(wat_table_data!K64&lt;1, "&lt;1",wat_table_data!K64 ))), "-")</f>
        <v>-</v>
      </c>
      <c r="L67" s="38" t="str">
        <f>IF(ISNUMBER(wat_table_data!L64), IF(wat_table_data!L64=-999,"NA",IF(wat_table_data!L64&gt;99, "&gt;99", IF(wat_table_data!L64&lt;1, "&lt;1",wat_table_data!L64 ))), "-")</f>
        <v>-</v>
      </c>
      <c r="M67" s="38" t="str">
        <f>IF(ISNUMBER(wat_table_data!M64), IF(wat_table_data!M64=-999,"NA",IF(wat_table_data!M64&gt;99, "&gt;99", IF(wat_table_data!M64&lt;1, "&lt;1",wat_table_data!M64 ))), "-")</f>
        <v>-</v>
      </c>
      <c r="N67" s="38" t="str">
        <f>IF(ISNUMBER(wat_table_data!N64), IF(wat_table_data!N64=-999,"NA",IF(wat_table_data!N64&gt;99, "&gt;99", IF(wat_table_data!N64&lt;1, "&lt;1",wat_table_data!N64 ))), "-")</f>
        <v>-</v>
      </c>
      <c r="O67" s="24" t="str">
        <f>IF(ISNUMBER(wat_table_data!O64), IF(wat_table_data!O64=-999,"NA",wat_table_data!O64), "-")</f>
        <v>-</v>
      </c>
      <c r="P67" s="37" t="str">
        <f>IF(ISNUMBER(wat_table_data!P64), IF(wat_table_data!P64=-999,"NA",IF(wat_table_data!P64&gt;99, "&gt;99", IF(wat_table_data!P64&lt;1, "&lt;1",wat_table_data!P64 ))), "-")</f>
        <v>-</v>
      </c>
      <c r="Q67" s="38" t="str">
        <f>IF(ISNUMBER(wat_table_data!Q64), IF(wat_table_data!Q64=-999,"NA",IF(wat_table_data!Q64&gt;99, "&gt;99", IF(wat_table_data!Q64&lt;1, "&lt;1",wat_table_data!Q64 ))), "-")</f>
        <v>-</v>
      </c>
      <c r="R67" s="38" t="str">
        <f>IF(ISNUMBER(wat_table_data!R64), IF(wat_table_data!R64=-999,"NA",IF(wat_table_data!R64&gt;99, "&gt;99", IF(wat_table_data!R64&lt;1, "&lt;1",wat_table_data!R64 ))), "-")</f>
        <v>-</v>
      </c>
      <c r="S67" s="38" t="str">
        <f>IF(ISNUMBER(wat_table_data!S64), IF(wat_table_data!S64=-999,"NA",IF(wat_table_data!S64&gt;99, "&gt;99", IF(wat_table_data!S64&lt;1, "&lt;1",wat_table_data!S64 ))), "-")</f>
        <v>-</v>
      </c>
      <c r="T67" s="24" t="str">
        <f>IF(ISNUMBER(wat_table_data!T64), IF(wat_table_data!T64=-999,"NA",wat_table_data!T64), "-")</f>
        <v>-</v>
      </c>
      <c r="U67" s="24"/>
      <c r="V67" s="24"/>
      <c r="W67" s="24"/>
      <c r="X67" s="39" t="str">
        <f>IF(ISNUMBER(wat_table_data!W64), IF(wat_table_data!W64=-999,"NA",IF(wat_table_data!W64&gt;99, "&gt;99", IF(wat_table_data!W64&lt;1, "&lt;1",wat_table_data!W64 ))), "-")</f>
        <v>-</v>
      </c>
      <c r="Y67" s="40" t="str">
        <f>IF(ISNUMBER(wat_table_data!X64), IF(wat_table_data!X64=-999,"NA",IF(wat_table_data!X64&gt;99, "&gt;99", IF(wat_table_data!X64&lt;1, "&lt;1",wat_table_data!X64 ))), "-")</f>
        <v>-</v>
      </c>
      <c r="Z67" s="40" t="str">
        <f>IF(ISNUMBER(wat_table_data!Y64), IF(wat_table_data!Y64=-999,"NA",IF(wat_table_data!Y64&gt;99, "&gt;99", IF(wat_table_data!Y64&lt;1, "&lt;1",wat_table_data!Y64 ))), "-")</f>
        <v>-</v>
      </c>
      <c r="AA67" s="40" t="str">
        <f>IF(ISNUMBER(wat_table_data!Z64), IF(wat_table_data!Z64=-999,"NA",IF(wat_table_data!Z64&gt;99, "&gt;99", IF(wat_table_data!Z64&lt;1, "&lt;1",wat_table_data!Z64 ))), "-")</f>
        <v>-</v>
      </c>
      <c r="AB67" s="38" t="str">
        <f>IF(ISNUMBER(wat_table_data!AA64), IF(wat_table_data!AA64=-999,"NA",IF(wat_table_data!AA64&gt;99, "&gt;99", IF(wat_table_data!AA64&lt;1, "&lt;1",wat_table_data!AA64 ))), "-")</f>
        <v>-</v>
      </c>
      <c r="AC67" s="38" t="str">
        <f>IF(ISNUMBER(wat_table_data!AB64), IF(wat_table_data!AB64=-999,"NA",IF(wat_table_data!AB64&gt;99, "&gt;99", IF(wat_table_data!AB64&lt;1, "&lt;1",wat_table_data!AB64 ))), "-")</f>
        <v>-</v>
      </c>
      <c r="AD67" s="39" t="str">
        <f>IF(ISNUMBER(wat_table_data!AC64), IF(wat_table_data!AC64=-999,"NA",IF(wat_table_data!AC64&gt;99, "&gt;99", IF(wat_table_data!AC64&lt;1, "&lt;1",wat_table_data!AC64 ))), "-")</f>
        <v>-</v>
      </c>
      <c r="AE67" s="40" t="str">
        <f>IF(ISNUMBER(wat_table_data!AD64), IF(wat_table_data!AD64=-999,"NA",IF(wat_table_data!AD64&gt;99, "&gt;99", IF(wat_table_data!AD64&lt;1, "&lt;1",wat_table_data!AD64 ))), "-")</f>
        <v>-</v>
      </c>
      <c r="AF67" s="40" t="str">
        <f>IF(ISNUMBER(wat_table_data!AE64), IF(wat_table_data!AE64=-999,"NA",IF(wat_table_data!AE64&gt;99, "&gt;99", IF(wat_table_data!AE64&lt;1, "&lt;1",wat_table_data!AE64 ))), "-")</f>
        <v>-</v>
      </c>
      <c r="AG67" s="40" t="str">
        <f>IF(ISNUMBER(wat_table_data!AF64), IF(wat_table_data!AF64=-999,"NA",IF(wat_table_data!AF64&gt;99, "&gt;99", IF(wat_table_data!AF64&lt;1, "&lt;1",wat_table_data!AF64 ))), "-")</f>
        <v>-</v>
      </c>
      <c r="AH67" s="38" t="str">
        <f>IF(ISNUMBER(wat_table_data!AG64), IF(wat_table_data!AG64=-999,"NA",IF(wat_table_data!AG64&gt;99, "&gt;99", IF(wat_table_data!AG64&lt;1, "&lt;1",wat_table_data!AG64 ))), "-")</f>
        <v>-</v>
      </c>
      <c r="AI67" s="38" t="str">
        <f>IF(ISNUMBER(wat_table_data!AH64), IF(wat_table_data!AH64=-999,"NA",IF(wat_table_data!AH64&gt;99, "&gt;99", IF(wat_table_data!AH64&lt;1, "&lt;1",wat_table_data!AH64 ))), "-")</f>
        <v>-</v>
      </c>
      <c r="AJ67" s="39" t="str">
        <f>IF(ISNUMBER(wat_table_data!AI64), IF(wat_table_data!AI64=-999,"NA",IF(wat_table_data!AI64&gt;99, "&gt;99", IF(wat_table_data!AI64&lt;1, "&lt;1",wat_table_data!AI64 ))), "-")</f>
        <v>-</v>
      </c>
      <c r="AK67" s="40" t="str">
        <f>IF(ISNUMBER(wat_table_data!AJ64), IF(wat_table_data!AJ64=-999,"NA",IF(wat_table_data!AJ64&gt;99, "&gt;99", IF(wat_table_data!AJ64&lt;1, "&lt;1",wat_table_data!AJ64 ))), "-")</f>
        <v>-</v>
      </c>
      <c r="AL67" s="40" t="str">
        <f>IF(ISNUMBER(wat_table_data!AK64), IF(wat_table_data!AK64=-999,"NA",IF(wat_table_data!AK64&gt;99, "&gt;99", IF(wat_table_data!AK64&lt;1, "&lt;1",wat_table_data!AK64 ))), "-")</f>
        <v>-</v>
      </c>
      <c r="AM67" s="40" t="str">
        <f>IF(ISNUMBER(wat_table_data!AL64), IF(wat_table_data!AL64=-999,"NA",IF(wat_table_data!AL64&gt;99, "&gt;99", IF(wat_table_data!AL64&lt;1, "&lt;1",wat_table_data!AL64 ))), "-")</f>
        <v>-</v>
      </c>
      <c r="AN67" s="38" t="str">
        <f>IF(ISNUMBER(wat_table_data!AM64), IF(wat_table_data!AM64=-999,"NA",IF(wat_table_data!AM64&gt;99, "&gt;99", IF(wat_table_data!AM64&lt;1, "&lt;1",wat_table_data!AM64 ))), "-")</f>
        <v>-</v>
      </c>
      <c r="AO67" s="38" t="str">
        <f>IF(ISNUMBER(wat_table_data!AN64), IF(wat_table_data!AN64=-999,"NA",IF(wat_table_data!AN64&gt;99, "&gt;99", IF(wat_table_data!AN64&lt;1, "&lt;1",wat_table_data!AN64 ))), "-")</f>
        <v>-</v>
      </c>
    </row>
    <row r="68" ht="13.8" x14ac:dyDescent="0.25">
      <c r="A68" s="34" t="str">
        <f>IF(ISBLANK(wat_table_data!A65), "", wat_table_data!A65)</f>
        <v/>
      </c>
      <c r="B68" s="34" t="str">
        <f>IF(ISBLANK(wat_table_data!B65), "", wat_table_data!B65)</f>
        <v/>
      </c>
      <c r="C68" s="34" t="str">
        <f>IF(ISBLANK(wat_table_data!C65), "", wat_table_data!C65)</f>
        <v/>
      </c>
      <c r="D68" s="35" t="str">
        <f>IF(ISNUMBER(wat_table_data!D65), wat_table_data!D65, "-")</f>
        <v>-</v>
      </c>
      <c r="E68" s="36" t="str">
        <f>IF(ISNUMBER(wat_table_data!E65), wat_table_data!E65, "-")</f>
        <v>-</v>
      </c>
      <c r="F68" s="37" t="str">
        <f>IF(ISNUMBER(wat_table_data!F65), IF(wat_table_data!F65=-999,"NA",IF(wat_table_data!F65&gt;99, "&gt;99", IF(wat_table_data!F65&lt;1, "&lt;1",wat_table_data!F65 ))), "-")</f>
        <v>-</v>
      </c>
      <c r="G68" s="38" t="str">
        <f>IF(ISNUMBER(wat_table_data!G65), IF(wat_table_data!G65=-999,"NA",IF(wat_table_data!G65&gt;99, "&gt;99", IF(wat_table_data!G65&lt;1, "&lt;1",wat_table_data!G65 ))), "-")</f>
        <v>-</v>
      </c>
      <c r="H68" s="38" t="str">
        <f>IF(ISNUMBER(wat_table_data!H65), IF(wat_table_data!H65=-999,"NA",IF(wat_table_data!H65&gt;99, "&gt;99", IF(wat_table_data!H65&lt;1, "&lt;1",wat_table_data!H65 ))), "-")</f>
        <v>-</v>
      </c>
      <c r="I68" s="38" t="str">
        <f>IF(ISNUMBER(wat_table_data!I65), IF(wat_table_data!I65=-999,"NA",IF(wat_table_data!I65&gt;99, "&gt;99", IF(wat_table_data!I65&lt;1, "&lt;1",wat_table_data!I65 ))), "-")</f>
        <v>-</v>
      </c>
      <c r="J68" s="24" t="str">
        <f>IF(ISNUMBER(wat_table_data!J65), IF(wat_table_data!J65=-999,"NA",wat_table_data!J65), "-")</f>
        <v>-</v>
      </c>
      <c r="K68" s="37" t="str">
        <f>IF(ISNUMBER(wat_table_data!K65), IF(wat_table_data!K65=-999,"NA",IF(wat_table_data!K65&gt;99, "&gt;99", IF(wat_table_data!K65&lt;1, "&lt;1",wat_table_data!K65 ))), "-")</f>
        <v>-</v>
      </c>
      <c r="L68" s="38" t="str">
        <f>IF(ISNUMBER(wat_table_data!L65), IF(wat_table_data!L65=-999,"NA",IF(wat_table_data!L65&gt;99, "&gt;99", IF(wat_table_data!L65&lt;1, "&lt;1",wat_table_data!L65 ))), "-")</f>
        <v>-</v>
      </c>
      <c r="M68" s="38" t="str">
        <f>IF(ISNUMBER(wat_table_data!M65), IF(wat_table_data!M65=-999,"NA",IF(wat_table_data!M65&gt;99, "&gt;99", IF(wat_table_data!M65&lt;1, "&lt;1",wat_table_data!M65 ))), "-")</f>
        <v>-</v>
      </c>
      <c r="N68" s="38" t="str">
        <f>IF(ISNUMBER(wat_table_data!N65), IF(wat_table_data!N65=-999,"NA",IF(wat_table_data!N65&gt;99, "&gt;99", IF(wat_table_data!N65&lt;1, "&lt;1",wat_table_data!N65 ))), "-")</f>
        <v>-</v>
      </c>
      <c r="O68" s="24" t="str">
        <f>IF(ISNUMBER(wat_table_data!O65), IF(wat_table_data!O65=-999,"NA",wat_table_data!O65), "-")</f>
        <v>-</v>
      </c>
      <c r="P68" s="37" t="str">
        <f>IF(ISNUMBER(wat_table_data!P65), IF(wat_table_data!P65=-999,"NA",IF(wat_table_data!P65&gt;99, "&gt;99", IF(wat_table_data!P65&lt;1, "&lt;1",wat_table_data!P65 ))), "-")</f>
        <v>-</v>
      </c>
      <c r="Q68" s="38" t="str">
        <f>IF(ISNUMBER(wat_table_data!Q65), IF(wat_table_data!Q65=-999,"NA",IF(wat_table_data!Q65&gt;99, "&gt;99", IF(wat_table_data!Q65&lt;1, "&lt;1",wat_table_data!Q65 ))), "-")</f>
        <v>-</v>
      </c>
      <c r="R68" s="38" t="str">
        <f>IF(ISNUMBER(wat_table_data!R65), IF(wat_table_data!R65=-999,"NA",IF(wat_table_data!R65&gt;99, "&gt;99", IF(wat_table_data!R65&lt;1, "&lt;1",wat_table_data!R65 ))), "-")</f>
        <v>-</v>
      </c>
      <c r="S68" s="38" t="str">
        <f>IF(ISNUMBER(wat_table_data!S65), IF(wat_table_data!S65=-999,"NA",IF(wat_table_data!S65&gt;99, "&gt;99", IF(wat_table_data!S65&lt;1, "&lt;1",wat_table_data!S65 ))), "-")</f>
        <v>-</v>
      </c>
      <c r="T68" s="24" t="str">
        <f>IF(ISNUMBER(wat_table_data!T65), IF(wat_table_data!T65=-999,"NA",wat_table_data!T65), "-")</f>
        <v>-</v>
      </c>
      <c r="U68" s="24"/>
      <c r="V68" s="24"/>
      <c r="W68" s="24"/>
      <c r="X68" s="39" t="str">
        <f>IF(ISNUMBER(wat_table_data!W65), IF(wat_table_data!W65=-999,"NA",IF(wat_table_data!W65&gt;99, "&gt;99", IF(wat_table_data!W65&lt;1, "&lt;1",wat_table_data!W65 ))), "-")</f>
        <v>-</v>
      </c>
      <c r="Y68" s="40" t="str">
        <f>IF(ISNUMBER(wat_table_data!X65), IF(wat_table_data!X65=-999,"NA",IF(wat_table_data!X65&gt;99, "&gt;99", IF(wat_table_data!X65&lt;1, "&lt;1",wat_table_data!X65 ))), "-")</f>
        <v>-</v>
      </c>
      <c r="Z68" s="40" t="str">
        <f>IF(ISNUMBER(wat_table_data!Y65), IF(wat_table_data!Y65=-999,"NA",IF(wat_table_data!Y65&gt;99, "&gt;99", IF(wat_table_data!Y65&lt;1, "&lt;1",wat_table_data!Y65 ))), "-")</f>
        <v>-</v>
      </c>
      <c r="AA68" s="40" t="str">
        <f>IF(ISNUMBER(wat_table_data!Z65), IF(wat_table_data!Z65=-999,"NA",IF(wat_table_data!Z65&gt;99, "&gt;99", IF(wat_table_data!Z65&lt;1, "&lt;1",wat_table_data!Z65 ))), "-")</f>
        <v>-</v>
      </c>
      <c r="AB68" s="38" t="str">
        <f>IF(ISNUMBER(wat_table_data!AA65), IF(wat_table_data!AA65=-999,"NA",IF(wat_table_data!AA65&gt;99, "&gt;99", IF(wat_table_data!AA65&lt;1, "&lt;1",wat_table_data!AA65 ))), "-")</f>
        <v>-</v>
      </c>
      <c r="AC68" s="38" t="str">
        <f>IF(ISNUMBER(wat_table_data!AB65), IF(wat_table_data!AB65=-999,"NA",IF(wat_table_data!AB65&gt;99, "&gt;99", IF(wat_table_data!AB65&lt;1, "&lt;1",wat_table_data!AB65 ))), "-")</f>
        <v>-</v>
      </c>
      <c r="AD68" s="39" t="str">
        <f>IF(ISNUMBER(wat_table_data!AC65), IF(wat_table_data!AC65=-999,"NA",IF(wat_table_data!AC65&gt;99, "&gt;99", IF(wat_table_data!AC65&lt;1, "&lt;1",wat_table_data!AC65 ))), "-")</f>
        <v>-</v>
      </c>
      <c r="AE68" s="40" t="str">
        <f>IF(ISNUMBER(wat_table_data!AD65), IF(wat_table_data!AD65=-999,"NA",IF(wat_table_data!AD65&gt;99, "&gt;99", IF(wat_table_data!AD65&lt;1, "&lt;1",wat_table_data!AD65 ))), "-")</f>
        <v>-</v>
      </c>
      <c r="AF68" s="40" t="str">
        <f>IF(ISNUMBER(wat_table_data!AE65), IF(wat_table_data!AE65=-999,"NA",IF(wat_table_data!AE65&gt;99, "&gt;99", IF(wat_table_data!AE65&lt;1, "&lt;1",wat_table_data!AE65 ))), "-")</f>
        <v>-</v>
      </c>
      <c r="AG68" s="40" t="str">
        <f>IF(ISNUMBER(wat_table_data!AF65), IF(wat_table_data!AF65=-999,"NA",IF(wat_table_data!AF65&gt;99, "&gt;99", IF(wat_table_data!AF65&lt;1, "&lt;1",wat_table_data!AF65 ))), "-")</f>
        <v>-</v>
      </c>
      <c r="AH68" s="38" t="str">
        <f>IF(ISNUMBER(wat_table_data!AG65), IF(wat_table_data!AG65=-999,"NA",IF(wat_table_data!AG65&gt;99, "&gt;99", IF(wat_table_data!AG65&lt;1, "&lt;1",wat_table_data!AG65 ))), "-")</f>
        <v>-</v>
      </c>
      <c r="AI68" s="38" t="str">
        <f>IF(ISNUMBER(wat_table_data!AH65), IF(wat_table_data!AH65=-999,"NA",IF(wat_table_data!AH65&gt;99, "&gt;99", IF(wat_table_data!AH65&lt;1, "&lt;1",wat_table_data!AH65 ))), "-")</f>
        <v>-</v>
      </c>
      <c r="AJ68" s="39" t="str">
        <f>IF(ISNUMBER(wat_table_data!AI65), IF(wat_table_data!AI65=-999,"NA",IF(wat_table_data!AI65&gt;99, "&gt;99", IF(wat_table_data!AI65&lt;1, "&lt;1",wat_table_data!AI65 ))), "-")</f>
        <v>-</v>
      </c>
      <c r="AK68" s="40" t="str">
        <f>IF(ISNUMBER(wat_table_data!AJ65), IF(wat_table_data!AJ65=-999,"NA",IF(wat_table_data!AJ65&gt;99, "&gt;99", IF(wat_table_data!AJ65&lt;1, "&lt;1",wat_table_data!AJ65 ))), "-")</f>
        <v>-</v>
      </c>
      <c r="AL68" s="40" t="str">
        <f>IF(ISNUMBER(wat_table_data!AK65), IF(wat_table_data!AK65=-999,"NA",IF(wat_table_data!AK65&gt;99, "&gt;99", IF(wat_table_data!AK65&lt;1, "&lt;1",wat_table_data!AK65 ))), "-")</f>
        <v>-</v>
      </c>
      <c r="AM68" s="40" t="str">
        <f>IF(ISNUMBER(wat_table_data!AL65), IF(wat_table_data!AL65=-999,"NA",IF(wat_table_data!AL65&gt;99, "&gt;99", IF(wat_table_data!AL65&lt;1, "&lt;1",wat_table_data!AL65 ))), "-")</f>
        <v>-</v>
      </c>
      <c r="AN68" s="38" t="str">
        <f>IF(ISNUMBER(wat_table_data!AM65), IF(wat_table_data!AM65=-999,"NA",IF(wat_table_data!AM65&gt;99, "&gt;99", IF(wat_table_data!AM65&lt;1, "&lt;1",wat_table_data!AM65 ))), "-")</f>
        <v>-</v>
      </c>
      <c r="AO68" s="38" t="str">
        <f>IF(ISNUMBER(wat_table_data!AN65), IF(wat_table_data!AN65=-999,"NA",IF(wat_table_data!AN65&gt;99, "&gt;99", IF(wat_table_data!AN65&lt;1, "&lt;1",wat_table_data!AN65 ))), "-")</f>
        <v>-</v>
      </c>
    </row>
    <row r="69" ht="13.8" x14ac:dyDescent="0.25">
      <c r="A69" s="34" t="str">
        <f>IF(ISBLANK(wat_table_data!A66), "", wat_table_data!A66)</f>
        <v/>
      </c>
      <c r="B69" s="34" t="str">
        <f>IF(ISBLANK(wat_table_data!B66), "", wat_table_data!B66)</f>
        <v/>
      </c>
      <c r="C69" s="34" t="str">
        <f>IF(ISBLANK(wat_table_data!C66), "", wat_table_data!C66)</f>
        <v/>
      </c>
      <c r="D69" s="35" t="str">
        <f>IF(ISNUMBER(wat_table_data!D66), wat_table_data!D66, "-")</f>
        <v>-</v>
      </c>
      <c r="E69" s="36" t="str">
        <f>IF(ISNUMBER(wat_table_data!E66), wat_table_data!E66, "-")</f>
        <v>-</v>
      </c>
      <c r="F69" s="37" t="str">
        <f>IF(ISNUMBER(wat_table_data!F66), IF(wat_table_data!F66=-999,"NA",IF(wat_table_data!F66&gt;99, "&gt;99", IF(wat_table_data!F66&lt;1, "&lt;1",wat_table_data!F66 ))), "-")</f>
        <v>-</v>
      </c>
      <c r="G69" s="38" t="str">
        <f>IF(ISNUMBER(wat_table_data!G66), IF(wat_table_data!G66=-999,"NA",IF(wat_table_data!G66&gt;99, "&gt;99", IF(wat_table_data!G66&lt;1, "&lt;1",wat_table_data!G66 ))), "-")</f>
        <v>-</v>
      </c>
      <c r="H69" s="38" t="str">
        <f>IF(ISNUMBER(wat_table_data!H66), IF(wat_table_data!H66=-999,"NA",IF(wat_table_data!H66&gt;99, "&gt;99", IF(wat_table_data!H66&lt;1, "&lt;1",wat_table_data!H66 ))), "-")</f>
        <v>-</v>
      </c>
      <c r="I69" s="38" t="str">
        <f>IF(ISNUMBER(wat_table_data!I66), IF(wat_table_data!I66=-999,"NA",IF(wat_table_data!I66&gt;99, "&gt;99", IF(wat_table_data!I66&lt;1, "&lt;1",wat_table_data!I66 ))), "-")</f>
        <v>-</v>
      </c>
      <c r="J69" s="24" t="str">
        <f>IF(ISNUMBER(wat_table_data!J66), IF(wat_table_data!J66=-999,"NA",wat_table_data!J66), "-")</f>
        <v>-</v>
      </c>
      <c r="K69" s="37" t="str">
        <f>IF(ISNUMBER(wat_table_data!K66), IF(wat_table_data!K66=-999,"NA",IF(wat_table_data!K66&gt;99, "&gt;99", IF(wat_table_data!K66&lt;1, "&lt;1",wat_table_data!K66 ))), "-")</f>
        <v>-</v>
      </c>
      <c r="L69" s="38" t="str">
        <f>IF(ISNUMBER(wat_table_data!L66), IF(wat_table_data!L66=-999,"NA",IF(wat_table_data!L66&gt;99, "&gt;99", IF(wat_table_data!L66&lt;1, "&lt;1",wat_table_data!L66 ))), "-")</f>
        <v>-</v>
      </c>
      <c r="M69" s="38" t="str">
        <f>IF(ISNUMBER(wat_table_data!M66), IF(wat_table_data!M66=-999,"NA",IF(wat_table_data!M66&gt;99, "&gt;99", IF(wat_table_data!M66&lt;1, "&lt;1",wat_table_data!M66 ))), "-")</f>
        <v>-</v>
      </c>
      <c r="N69" s="38" t="str">
        <f>IF(ISNUMBER(wat_table_data!N66), IF(wat_table_data!N66=-999,"NA",IF(wat_table_data!N66&gt;99, "&gt;99", IF(wat_table_data!N66&lt;1, "&lt;1",wat_table_data!N66 ))), "-")</f>
        <v>-</v>
      </c>
      <c r="O69" s="24" t="str">
        <f>IF(ISNUMBER(wat_table_data!O66), IF(wat_table_data!O66=-999,"NA",wat_table_data!O66), "-")</f>
        <v>-</v>
      </c>
      <c r="P69" s="37" t="str">
        <f>IF(ISNUMBER(wat_table_data!P66), IF(wat_table_data!P66=-999,"NA",IF(wat_table_data!P66&gt;99, "&gt;99", IF(wat_table_data!P66&lt;1, "&lt;1",wat_table_data!P66 ))), "-")</f>
        <v>-</v>
      </c>
      <c r="Q69" s="38" t="str">
        <f>IF(ISNUMBER(wat_table_data!Q66), IF(wat_table_data!Q66=-999,"NA",IF(wat_table_data!Q66&gt;99, "&gt;99", IF(wat_table_data!Q66&lt;1, "&lt;1",wat_table_data!Q66 ))), "-")</f>
        <v>-</v>
      </c>
      <c r="R69" s="38" t="str">
        <f>IF(ISNUMBER(wat_table_data!R66), IF(wat_table_data!R66=-999,"NA",IF(wat_table_data!R66&gt;99, "&gt;99", IF(wat_table_data!R66&lt;1, "&lt;1",wat_table_data!R66 ))), "-")</f>
        <v>-</v>
      </c>
      <c r="S69" s="38" t="str">
        <f>IF(ISNUMBER(wat_table_data!S66), IF(wat_table_data!S66=-999,"NA",IF(wat_table_data!S66&gt;99, "&gt;99", IF(wat_table_data!S66&lt;1, "&lt;1",wat_table_data!S66 ))), "-")</f>
        <v>-</v>
      </c>
      <c r="T69" s="24" t="str">
        <f>IF(ISNUMBER(wat_table_data!T66), IF(wat_table_data!T66=-999,"NA",wat_table_data!T66), "-")</f>
        <v>-</v>
      </c>
      <c r="U69" s="24"/>
      <c r="V69" s="24"/>
      <c r="W69" s="24"/>
      <c r="X69" s="39" t="str">
        <f>IF(ISNUMBER(wat_table_data!W66), IF(wat_table_data!W66=-999,"NA",IF(wat_table_data!W66&gt;99, "&gt;99", IF(wat_table_data!W66&lt;1, "&lt;1",wat_table_data!W66 ))), "-")</f>
        <v>-</v>
      </c>
      <c r="Y69" s="40" t="str">
        <f>IF(ISNUMBER(wat_table_data!X66), IF(wat_table_data!X66=-999,"NA",IF(wat_table_data!X66&gt;99, "&gt;99", IF(wat_table_data!X66&lt;1, "&lt;1",wat_table_data!X66 ))), "-")</f>
        <v>-</v>
      </c>
      <c r="Z69" s="40" t="str">
        <f>IF(ISNUMBER(wat_table_data!Y66), IF(wat_table_data!Y66=-999,"NA",IF(wat_table_data!Y66&gt;99, "&gt;99", IF(wat_table_data!Y66&lt;1, "&lt;1",wat_table_data!Y66 ))), "-")</f>
        <v>-</v>
      </c>
      <c r="AA69" s="40" t="str">
        <f>IF(ISNUMBER(wat_table_data!Z66), IF(wat_table_data!Z66=-999,"NA",IF(wat_table_data!Z66&gt;99, "&gt;99", IF(wat_table_data!Z66&lt;1, "&lt;1",wat_table_data!Z66 ))), "-")</f>
        <v>-</v>
      </c>
      <c r="AB69" s="38" t="str">
        <f>IF(ISNUMBER(wat_table_data!AA66), IF(wat_table_data!AA66=-999,"NA",IF(wat_table_data!AA66&gt;99, "&gt;99", IF(wat_table_data!AA66&lt;1, "&lt;1",wat_table_data!AA66 ))), "-")</f>
        <v>-</v>
      </c>
      <c r="AC69" s="38" t="str">
        <f>IF(ISNUMBER(wat_table_data!AB66), IF(wat_table_data!AB66=-999,"NA",IF(wat_table_data!AB66&gt;99, "&gt;99", IF(wat_table_data!AB66&lt;1, "&lt;1",wat_table_data!AB66 ))), "-")</f>
        <v>-</v>
      </c>
      <c r="AD69" s="39" t="str">
        <f>IF(ISNUMBER(wat_table_data!AC66), IF(wat_table_data!AC66=-999,"NA",IF(wat_table_data!AC66&gt;99, "&gt;99", IF(wat_table_data!AC66&lt;1, "&lt;1",wat_table_data!AC66 ))), "-")</f>
        <v>-</v>
      </c>
      <c r="AE69" s="40" t="str">
        <f>IF(ISNUMBER(wat_table_data!AD66), IF(wat_table_data!AD66=-999,"NA",IF(wat_table_data!AD66&gt;99, "&gt;99", IF(wat_table_data!AD66&lt;1, "&lt;1",wat_table_data!AD66 ))), "-")</f>
        <v>-</v>
      </c>
      <c r="AF69" s="40" t="str">
        <f>IF(ISNUMBER(wat_table_data!AE66), IF(wat_table_data!AE66=-999,"NA",IF(wat_table_data!AE66&gt;99, "&gt;99", IF(wat_table_data!AE66&lt;1, "&lt;1",wat_table_data!AE66 ))), "-")</f>
        <v>-</v>
      </c>
      <c r="AG69" s="40" t="str">
        <f>IF(ISNUMBER(wat_table_data!AF66), IF(wat_table_data!AF66=-999,"NA",IF(wat_table_data!AF66&gt;99, "&gt;99", IF(wat_table_data!AF66&lt;1, "&lt;1",wat_table_data!AF66 ))), "-")</f>
        <v>-</v>
      </c>
      <c r="AH69" s="38" t="str">
        <f>IF(ISNUMBER(wat_table_data!AG66), IF(wat_table_data!AG66=-999,"NA",IF(wat_table_data!AG66&gt;99, "&gt;99", IF(wat_table_data!AG66&lt;1, "&lt;1",wat_table_data!AG66 ))), "-")</f>
        <v>-</v>
      </c>
      <c r="AI69" s="38" t="str">
        <f>IF(ISNUMBER(wat_table_data!AH66), IF(wat_table_data!AH66=-999,"NA",IF(wat_table_data!AH66&gt;99, "&gt;99", IF(wat_table_data!AH66&lt;1, "&lt;1",wat_table_data!AH66 ))), "-")</f>
        <v>-</v>
      </c>
      <c r="AJ69" s="39" t="str">
        <f>IF(ISNUMBER(wat_table_data!AI66), IF(wat_table_data!AI66=-999,"NA",IF(wat_table_data!AI66&gt;99, "&gt;99", IF(wat_table_data!AI66&lt;1, "&lt;1",wat_table_data!AI66 ))), "-")</f>
        <v>-</v>
      </c>
      <c r="AK69" s="40" t="str">
        <f>IF(ISNUMBER(wat_table_data!AJ66), IF(wat_table_data!AJ66=-999,"NA",IF(wat_table_data!AJ66&gt;99, "&gt;99", IF(wat_table_data!AJ66&lt;1, "&lt;1",wat_table_data!AJ66 ))), "-")</f>
        <v>-</v>
      </c>
      <c r="AL69" s="40" t="str">
        <f>IF(ISNUMBER(wat_table_data!AK66), IF(wat_table_data!AK66=-999,"NA",IF(wat_table_data!AK66&gt;99, "&gt;99", IF(wat_table_data!AK66&lt;1, "&lt;1",wat_table_data!AK66 ))), "-")</f>
        <v>-</v>
      </c>
      <c r="AM69" s="40" t="str">
        <f>IF(ISNUMBER(wat_table_data!AL66), IF(wat_table_data!AL66=-999,"NA",IF(wat_table_data!AL66&gt;99, "&gt;99", IF(wat_table_data!AL66&lt;1, "&lt;1",wat_table_data!AL66 ))), "-")</f>
        <v>-</v>
      </c>
      <c r="AN69" s="38" t="str">
        <f>IF(ISNUMBER(wat_table_data!AM66), IF(wat_table_data!AM66=-999,"NA",IF(wat_table_data!AM66&gt;99, "&gt;99", IF(wat_table_data!AM66&lt;1, "&lt;1",wat_table_data!AM66 ))), "-")</f>
        <v>-</v>
      </c>
      <c r="AO69" s="38" t="str">
        <f>IF(ISNUMBER(wat_table_data!AN66), IF(wat_table_data!AN66=-999,"NA",IF(wat_table_data!AN66&gt;99, "&gt;99", IF(wat_table_data!AN66&lt;1, "&lt;1",wat_table_data!AN66 ))), "-")</f>
        <v>-</v>
      </c>
    </row>
    <row r="70" ht="13.8" x14ac:dyDescent="0.25">
      <c r="A70" s="34" t="str">
        <f>IF(ISBLANK(wat_table_data!A67), "", wat_table_data!A67)</f>
        <v/>
      </c>
      <c r="B70" s="34" t="str">
        <f>IF(ISBLANK(wat_table_data!B67), "", wat_table_data!B67)</f>
        <v/>
      </c>
      <c r="C70" s="34" t="str">
        <f>IF(ISBLANK(wat_table_data!C67), "", wat_table_data!C67)</f>
        <v/>
      </c>
      <c r="D70" s="35" t="str">
        <f>IF(ISNUMBER(wat_table_data!D67), wat_table_data!D67, "-")</f>
        <v>-</v>
      </c>
      <c r="E70" s="36" t="str">
        <f>IF(ISNUMBER(wat_table_data!E67), wat_table_data!E67, "-")</f>
        <v>-</v>
      </c>
      <c r="F70" s="37" t="str">
        <f>IF(ISNUMBER(wat_table_data!F67), IF(wat_table_data!F67=-999,"NA",IF(wat_table_data!F67&gt;99, "&gt;99", IF(wat_table_data!F67&lt;1, "&lt;1",wat_table_data!F67 ))), "-")</f>
        <v>-</v>
      </c>
      <c r="G70" s="38" t="str">
        <f>IF(ISNUMBER(wat_table_data!G67), IF(wat_table_data!G67=-999,"NA",IF(wat_table_data!G67&gt;99, "&gt;99", IF(wat_table_data!G67&lt;1, "&lt;1",wat_table_data!G67 ))), "-")</f>
        <v>-</v>
      </c>
      <c r="H70" s="38" t="str">
        <f>IF(ISNUMBER(wat_table_data!H67), IF(wat_table_data!H67=-999,"NA",IF(wat_table_data!H67&gt;99, "&gt;99", IF(wat_table_data!H67&lt;1, "&lt;1",wat_table_data!H67 ))), "-")</f>
        <v>-</v>
      </c>
      <c r="I70" s="38" t="str">
        <f>IF(ISNUMBER(wat_table_data!I67), IF(wat_table_data!I67=-999,"NA",IF(wat_table_data!I67&gt;99, "&gt;99", IF(wat_table_data!I67&lt;1, "&lt;1",wat_table_data!I67 ))), "-")</f>
        <v>-</v>
      </c>
      <c r="J70" s="24" t="str">
        <f>IF(ISNUMBER(wat_table_data!J67), IF(wat_table_data!J67=-999,"NA",wat_table_data!J67), "-")</f>
        <v>-</v>
      </c>
      <c r="K70" s="37" t="str">
        <f>IF(ISNUMBER(wat_table_data!K67), IF(wat_table_data!K67=-999,"NA",IF(wat_table_data!K67&gt;99, "&gt;99", IF(wat_table_data!K67&lt;1, "&lt;1",wat_table_data!K67 ))), "-")</f>
        <v>-</v>
      </c>
      <c r="L70" s="38" t="str">
        <f>IF(ISNUMBER(wat_table_data!L67), IF(wat_table_data!L67=-999,"NA",IF(wat_table_data!L67&gt;99, "&gt;99", IF(wat_table_data!L67&lt;1, "&lt;1",wat_table_data!L67 ))), "-")</f>
        <v>-</v>
      </c>
      <c r="M70" s="38" t="str">
        <f>IF(ISNUMBER(wat_table_data!M67), IF(wat_table_data!M67=-999,"NA",IF(wat_table_data!M67&gt;99, "&gt;99", IF(wat_table_data!M67&lt;1, "&lt;1",wat_table_data!M67 ))), "-")</f>
        <v>-</v>
      </c>
      <c r="N70" s="38" t="str">
        <f>IF(ISNUMBER(wat_table_data!N67), IF(wat_table_data!N67=-999,"NA",IF(wat_table_data!N67&gt;99, "&gt;99", IF(wat_table_data!N67&lt;1, "&lt;1",wat_table_data!N67 ))), "-")</f>
        <v>-</v>
      </c>
      <c r="O70" s="24" t="str">
        <f>IF(ISNUMBER(wat_table_data!O67), IF(wat_table_data!O67=-999,"NA",wat_table_data!O67), "-")</f>
        <v>-</v>
      </c>
      <c r="P70" s="37" t="str">
        <f>IF(ISNUMBER(wat_table_data!P67), IF(wat_table_data!P67=-999,"NA",IF(wat_table_data!P67&gt;99, "&gt;99", IF(wat_table_data!P67&lt;1, "&lt;1",wat_table_data!P67 ))), "-")</f>
        <v>-</v>
      </c>
      <c r="Q70" s="38" t="str">
        <f>IF(ISNUMBER(wat_table_data!Q67), IF(wat_table_data!Q67=-999,"NA",IF(wat_table_data!Q67&gt;99, "&gt;99", IF(wat_table_data!Q67&lt;1, "&lt;1",wat_table_data!Q67 ))), "-")</f>
        <v>-</v>
      </c>
      <c r="R70" s="38" t="str">
        <f>IF(ISNUMBER(wat_table_data!R67), IF(wat_table_data!R67=-999,"NA",IF(wat_table_data!R67&gt;99, "&gt;99", IF(wat_table_data!R67&lt;1, "&lt;1",wat_table_data!R67 ))), "-")</f>
        <v>-</v>
      </c>
      <c r="S70" s="38" t="str">
        <f>IF(ISNUMBER(wat_table_data!S67), IF(wat_table_data!S67=-999,"NA",IF(wat_table_data!S67&gt;99, "&gt;99", IF(wat_table_data!S67&lt;1, "&lt;1",wat_table_data!S67 ))), "-")</f>
        <v>-</v>
      </c>
      <c r="T70" s="24" t="str">
        <f>IF(ISNUMBER(wat_table_data!T67), IF(wat_table_data!T67=-999,"NA",wat_table_data!T67), "-")</f>
        <v>-</v>
      </c>
      <c r="U70" s="24"/>
      <c r="V70" s="24"/>
      <c r="W70" s="24"/>
      <c r="X70" s="39" t="str">
        <f>IF(ISNUMBER(wat_table_data!W67), IF(wat_table_data!W67=-999,"NA",IF(wat_table_data!W67&gt;99, "&gt;99", IF(wat_table_data!W67&lt;1, "&lt;1",wat_table_data!W67 ))), "-")</f>
        <v>-</v>
      </c>
      <c r="Y70" s="40" t="str">
        <f>IF(ISNUMBER(wat_table_data!X67), IF(wat_table_data!X67=-999,"NA",IF(wat_table_data!X67&gt;99, "&gt;99", IF(wat_table_data!X67&lt;1, "&lt;1",wat_table_data!X67 ))), "-")</f>
        <v>-</v>
      </c>
      <c r="Z70" s="40" t="str">
        <f>IF(ISNUMBER(wat_table_data!Y67), IF(wat_table_data!Y67=-999,"NA",IF(wat_table_data!Y67&gt;99, "&gt;99", IF(wat_table_data!Y67&lt;1, "&lt;1",wat_table_data!Y67 ))), "-")</f>
        <v>-</v>
      </c>
      <c r="AA70" s="40" t="str">
        <f>IF(ISNUMBER(wat_table_data!Z67), IF(wat_table_data!Z67=-999,"NA",IF(wat_table_data!Z67&gt;99, "&gt;99", IF(wat_table_data!Z67&lt;1, "&lt;1",wat_table_data!Z67 ))), "-")</f>
        <v>-</v>
      </c>
      <c r="AB70" s="38" t="str">
        <f>IF(ISNUMBER(wat_table_data!AA67), IF(wat_table_data!AA67=-999,"NA",IF(wat_table_data!AA67&gt;99, "&gt;99", IF(wat_table_data!AA67&lt;1, "&lt;1",wat_table_data!AA67 ))), "-")</f>
        <v>-</v>
      </c>
      <c r="AC70" s="38" t="str">
        <f>IF(ISNUMBER(wat_table_data!AB67), IF(wat_table_data!AB67=-999,"NA",IF(wat_table_data!AB67&gt;99, "&gt;99", IF(wat_table_data!AB67&lt;1, "&lt;1",wat_table_data!AB67 ))), "-")</f>
        <v>-</v>
      </c>
      <c r="AD70" s="39" t="str">
        <f>IF(ISNUMBER(wat_table_data!AC67), IF(wat_table_data!AC67=-999,"NA",IF(wat_table_data!AC67&gt;99, "&gt;99", IF(wat_table_data!AC67&lt;1, "&lt;1",wat_table_data!AC67 ))), "-")</f>
        <v>-</v>
      </c>
      <c r="AE70" s="40" t="str">
        <f>IF(ISNUMBER(wat_table_data!AD67), IF(wat_table_data!AD67=-999,"NA",IF(wat_table_data!AD67&gt;99, "&gt;99", IF(wat_table_data!AD67&lt;1, "&lt;1",wat_table_data!AD67 ))), "-")</f>
        <v>-</v>
      </c>
      <c r="AF70" s="40" t="str">
        <f>IF(ISNUMBER(wat_table_data!AE67), IF(wat_table_data!AE67=-999,"NA",IF(wat_table_data!AE67&gt;99, "&gt;99", IF(wat_table_data!AE67&lt;1, "&lt;1",wat_table_data!AE67 ))), "-")</f>
        <v>-</v>
      </c>
      <c r="AG70" s="40" t="str">
        <f>IF(ISNUMBER(wat_table_data!AF67), IF(wat_table_data!AF67=-999,"NA",IF(wat_table_data!AF67&gt;99, "&gt;99", IF(wat_table_data!AF67&lt;1, "&lt;1",wat_table_data!AF67 ))), "-")</f>
        <v>-</v>
      </c>
      <c r="AH70" s="38" t="str">
        <f>IF(ISNUMBER(wat_table_data!AG67), IF(wat_table_data!AG67=-999,"NA",IF(wat_table_data!AG67&gt;99, "&gt;99", IF(wat_table_data!AG67&lt;1, "&lt;1",wat_table_data!AG67 ))), "-")</f>
        <v>-</v>
      </c>
      <c r="AI70" s="38" t="str">
        <f>IF(ISNUMBER(wat_table_data!AH67), IF(wat_table_data!AH67=-999,"NA",IF(wat_table_data!AH67&gt;99, "&gt;99", IF(wat_table_data!AH67&lt;1, "&lt;1",wat_table_data!AH67 ))), "-")</f>
        <v>-</v>
      </c>
      <c r="AJ70" s="39" t="str">
        <f>IF(ISNUMBER(wat_table_data!AI67), IF(wat_table_data!AI67=-999,"NA",IF(wat_table_data!AI67&gt;99, "&gt;99", IF(wat_table_data!AI67&lt;1, "&lt;1",wat_table_data!AI67 ))), "-")</f>
        <v>-</v>
      </c>
      <c r="AK70" s="40" t="str">
        <f>IF(ISNUMBER(wat_table_data!AJ67), IF(wat_table_data!AJ67=-999,"NA",IF(wat_table_data!AJ67&gt;99, "&gt;99", IF(wat_table_data!AJ67&lt;1, "&lt;1",wat_table_data!AJ67 ))), "-")</f>
        <v>-</v>
      </c>
      <c r="AL70" s="40" t="str">
        <f>IF(ISNUMBER(wat_table_data!AK67), IF(wat_table_data!AK67=-999,"NA",IF(wat_table_data!AK67&gt;99, "&gt;99", IF(wat_table_data!AK67&lt;1, "&lt;1",wat_table_data!AK67 ))), "-")</f>
        <v>-</v>
      </c>
      <c r="AM70" s="40" t="str">
        <f>IF(ISNUMBER(wat_table_data!AL67), IF(wat_table_data!AL67=-999,"NA",IF(wat_table_data!AL67&gt;99, "&gt;99", IF(wat_table_data!AL67&lt;1, "&lt;1",wat_table_data!AL67 ))), "-")</f>
        <v>-</v>
      </c>
      <c r="AN70" s="38" t="str">
        <f>IF(ISNUMBER(wat_table_data!AM67), IF(wat_table_data!AM67=-999,"NA",IF(wat_table_data!AM67&gt;99, "&gt;99", IF(wat_table_data!AM67&lt;1, "&lt;1",wat_table_data!AM67 ))), "-")</f>
        <v>-</v>
      </c>
      <c r="AO70" s="38" t="str">
        <f>IF(ISNUMBER(wat_table_data!AN67), IF(wat_table_data!AN67=-999,"NA",IF(wat_table_data!AN67&gt;99, "&gt;99", IF(wat_table_data!AN67&lt;1, "&lt;1",wat_table_data!AN67 ))), "-")</f>
        <v>-</v>
      </c>
    </row>
    <row r="71" ht="13.8" x14ac:dyDescent="0.25">
      <c r="A71" s="34" t="str">
        <f>IF(ISBLANK(wat_table_data!A68), "", wat_table_data!A68)</f>
        <v/>
      </c>
      <c r="B71" s="34" t="str">
        <f>IF(ISBLANK(wat_table_data!B68), "", wat_table_data!B68)</f>
        <v/>
      </c>
      <c r="C71" s="34" t="str">
        <f>IF(ISBLANK(wat_table_data!C68), "", wat_table_data!C68)</f>
        <v/>
      </c>
      <c r="D71" s="35" t="str">
        <f>IF(ISNUMBER(wat_table_data!D68), wat_table_data!D68, "-")</f>
        <v>-</v>
      </c>
      <c r="E71" s="36" t="str">
        <f>IF(ISNUMBER(wat_table_data!E68), wat_table_data!E68, "-")</f>
        <v>-</v>
      </c>
      <c r="F71" s="37" t="str">
        <f>IF(ISNUMBER(wat_table_data!F68), IF(wat_table_data!F68=-999,"NA",IF(wat_table_data!F68&gt;99, "&gt;99", IF(wat_table_data!F68&lt;1, "&lt;1",wat_table_data!F68 ))), "-")</f>
        <v>-</v>
      </c>
      <c r="G71" s="38" t="str">
        <f>IF(ISNUMBER(wat_table_data!G68), IF(wat_table_data!G68=-999,"NA",IF(wat_table_data!G68&gt;99, "&gt;99", IF(wat_table_data!G68&lt;1, "&lt;1",wat_table_data!G68 ))), "-")</f>
        <v>-</v>
      </c>
      <c r="H71" s="38" t="str">
        <f>IF(ISNUMBER(wat_table_data!H68), IF(wat_table_data!H68=-999,"NA",IF(wat_table_data!H68&gt;99, "&gt;99", IF(wat_table_data!H68&lt;1, "&lt;1",wat_table_data!H68 ))), "-")</f>
        <v>-</v>
      </c>
      <c r="I71" s="38" t="str">
        <f>IF(ISNUMBER(wat_table_data!I68), IF(wat_table_data!I68=-999,"NA",IF(wat_table_data!I68&gt;99, "&gt;99", IF(wat_table_data!I68&lt;1, "&lt;1",wat_table_data!I68 ))), "-")</f>
        <v>-</v>
      </c>
      <c r="J71" s="24" t="str">
        <f>IF(ISNUMBER(wat_table_data!J68), IF(wat_table_data!J68=-999,"NA",wat_table_data!J68), "-")</f>
        <v>-</v>
      </c>
      <c r="K71" s="37" t="str">
        <f>IF(ISNUMBER(wat_table_data!K68), IF(wat_table_data!K68=-999,"NA",IF(wat_table_data!K68&gt;99, "&gt;99", IF(wat_table_data!K68&lt;1, "&lt;1",wat_table_data!K68 ))), "-")</f>
        <v>-</v>
      </c>
      <c r="L71" s="38" t="str">
        <f>IF(ISNUMBER(wat_table_data!L68), IF(wat_table_data!L68=-999,"NA",IF(wat_table_data!L68&gt;99, "&gt;99", IF(wat_table_data!L68&lt;1, "&lt;1",wat_table_data!L68 ))), "-")</f>
        <v>-</v>
      </c>
      <c r="M71" s="38" t="str">
        <f>IF(ISNUMBER(wat_table_data!M68), IF(wat_table_data!M68=-999,"NA",IF(wat_table_data!M68&gt;99, "&gt;99", IF(wat_table_data!M68&lt;1, "&lt;1",wat_table_data!M68 ))), "-")</f>
        <v>-</v>
      </c>
      <c r="N71" s="38" t="str">
        <f>IF(ISNUMBER(wat_table_data!N68), IF(wat_table_data!N68=-999,"NA",IF(wat_table_data!N68&gt;99, "&gt;99", IF(wat_table_data!N68&lt;1, "&lt;1",wat_table_data!N68 ))), "-")</f>
        <v>-</v>
      </c>
      <c r="O71" s="24" t="str">
        <f>IF(ISNUMBER(wat_table_data!O68), IF(wat_table_data!O68=-999,"NA",wat_table_data!O68), "-")</f>
        <v>-</v>
      </c>
      <c r="P71" s="37" t="str">
        <f>IF(ISNUMBER(wat_table_data!P68), IF(wat_table_data!P68=-999,"NA",IF(wat_table_data!P68&gt;99, "&gt;99", IF(wat_table_data!P68&lt;1, "&lt;1",wat_table_data!P68 ))), "-")</f>
        <v>-</v>
      </c>
      <c r="Q71" s="38" t="str">
        <f>IF(ISNUMBER(wat_table_data!Q68), IF(wat_table_data!Q68=-999,"NA",IF(wat_table_data!Q68&gt;99, "&gt;99", IF(wat_table_data!Q68&lt;1, "&lt;1",wat_table_data!Q68 ))), "-")</f>
        <v>-</v>
      </c>
      <c r="R71" s="38" t="str">
        <f>IF(ISNUMBER(wat_table_data!R68), IF(wat_table_data!R68=-999,"NA",IF(wat_table_data!R68&gt;99, "&gt;99", IF(wat_table_data!R68&lt;1, "&lt;1",wat_table_data!R68 ))), "-")</f>
        <v>-</v>
      </c>
      <c r="S71" s="38" t="str">
        <f>IF(ISNUMBER(wat_table_data!S68), IF(wat_table_data!S68=-999,"NA",IF(wat_table_data!S68&gt;99, "&gt;99", IF(wat_table_data!S68&lt;1, "&lt;1",wat_table_data!S68 ))), "-")</f>
        <v>-</v>
      </c>
      <c r="T71" s="24" t="str">
        <f>IF(ISNUMBER(wat_table_data!T68), IF(wat_table_data!T68=-999,"NA",wat_table_data!T68), "-")</f>
        <v>-</v>
      </c>
      <c r="U71" s="24"/>
      <c r="V71" s="24"/>
      <c r="W71" s="24"/>
      <c r="X71" s="39" t="str">
        <f>IF(ISNUMBER(wat_table_data!W68), IF(wat_table_data!W68=-999,"NA",IF(wat_table_data!W68&gt;99, "&gt;99", IF(wat_table_data!W68&lt;1, "&lt;1",wat_table_data!W68 ))), "-")</f>
        <v>-</v>
      </c>
      <c r="Y71" s="40" t="str">
        <f>IF(ISNUMBER(wat_table_data!X68), IF(wat_table_data!X68=-999,"NA",IF(wat_table_data!X68&gt;99, "&gt;99", IF(wat_table_data!X68&lt;1, "&lt;1",wat_table_data!X68 ))), "-")</f>
        <v>-</v>
      </c>
      <c r="Z71" s="40" t="str">
        <f>IF(ISNUMBER(wat_table_data!Y68), IF(wat_table_data!Y68=-999,"NA",IF(wat_table_data!Y68&gt;99, "&gt;99", IF(wat_table_data!Y68&lt;1, "&lt;1",wat_table_data!Y68 ))), "-")</f>
        <v>-</v>
      </c>
      <c r="AA71" s="40" t="str">
        <f>IF(ISNUMBER(wat_table_data!Z68), IF(wat_table_data!Z68=-999,"NA",IF(wat_table_data!Z68&gt;99, "&gt;99", IF(wat_table_data!Z68&lt;1, "&lt;1",wat_table_data!Z68 ))), "-")</f>
        <v>-</v>
      </c>
      <c r="AB71" s="38" t="str">
        <f>IF(ISNUMBER(wat_table_data!AA68), IF(wat_table_data!AA68=-999,"NA",IF(wat_table_data!AA68&gt;99, "&gt;99", IF(wat_table_data!AA68&lt;1, "&lt;1",wat_table_data!AA68 ))), "-")</f>
        <v>-</v>
      </c>
      <c r="AC71" s="38" t="str">
        <f>IF(ISNUMBER(wat_table_data!AB68), IF(wat_table_data!AB68=-999,"NA",IF(wat_table_data!AB68&gt;99, "&gt;99", IF(wat_table_data!AB68&lt;1, "&lt;1",wat_table_data!AB68 ))), "-")</f>
        <v>-</v>
      </c>
      <c r="AD71" s="39" t="str">
        <f>IF(ISNUMBER(wat_table_data!AC68), IF(wat_table_data!AC68=-999,"NA",IF(wat_table_data!AC68&gt;99, "&gt;99", IF(wat_table_data!AC68&lt;1, "&lt;1",wat_table_data!AC68 ))), "-")</f>
        <v>-</v>
      </c>
      <c r="AE71" s="40" t="str">
        <f>IF(ISNUMBER(wat_table_data!AD68), IF(wat_table_data!AD68=-999,"NA",IF(wat_table_data!AD68&gt;99, "&gt;99", IF(wat_table_data!AD68&lt;1, "&lt;1",wat_table_data!AD68 ))), "-")</f>
        <v>-</v>
      </c>
      <c r="AF71" s="40" t="str">
        <f>IF(ISNUMBER(wat_table_data!AE68), IF(wat_table_data!AE68=-999,"NA",IF(wat_table_data!AE68&gt;99, "&gt;99", IF(wat_table_data!AE68&lt;1, "&lt;1",wat_table_data!AE68 ))), "-")</f>
        <v>-</v>
      </c>
      <c r="AG71" s="40" t="str">
        <f>IF(ISNUMBER(wat_table_data!AF68), IF(wat_table_data!AF68=-999,"NA",IF(wat_table_data!AF68&gt;99, "&gt;99", IF(wat_table_data!AF68&lt;1, "&lt;1",wat_table_data!AF68 ))), "-")</f>
        <v>-</v>
      </c>
      <c r="AH71" s="38" t="str">
        <f>IF(ISNUMBER(wat_table_data!AG68), IF(wat_table_data!AG68=-999,"NA",IF(wat_table_data!AG68&gt;99, "&gt;99", IF(wat_table_data!AG68&lt;1, "&lt;1",wat_table_data!AG68 ))), "-")</f>
        <v>-</v>
      </c>
      <c r="AI71" s="38" t="str">
        <f>IF(ISNUMBER(wat_table_data!AH68), IF(wat_table_data!AH68=-999,"NA",IF(wat_table_data!AH68&gt;99, "&gt;99", IF(wat_table_data!AH68&lt;1, "&lt;1",wat_table_data!AH68 ))), "-")</f>
        <v>-</v>
      </c>
      <c r="AJ71" s="39" t="str">
        <f>IF(ISNUMBER(wat_table_data!AI68), IF(wat_table_data!AI68=-999,"NA",IF(wat_table_data!AI68&gt;99, "&gt;99", IF(wat_table_data!AI68&lt;1, "&lt;1",wat_table_data!AI68 ))), "-")</f>
        <v>-</v>
      </c>
      <c r="AK71" s="40" t="str">
        <f>IF(ISNUMBER(wat_table_data!AJ68), IF(wat_table_data!AJ68=-999,"NA",IF(wat_table_data!AJ68&gt;99, "&gt;99", IF(wat_table_data!AJ68&lt;1, "&lt;1",wat_table_data!AJ68 ))), "-")</f>
        <v>-</v>
      </c>
      <c r="AL71" s="40" t="str">
        <f>IF(ISNUMBER(wat_table_data!AK68), IF(wat_table_data!AK68=-999,"NA",IF(wat_table_data!AK68&gt;99, "&gt;99", IF(wat_table_data!AK68&lt;1, "&lt;1",wat_table_data!AK68 ))), "-")</f>
        <v>-</v>
      </c>
      <c r="AM71" s="40" t="str">
        <f>IF(ISNUMBER(wat_table_data!AL68), IF(wat_table_data!AL68=-999,"NA",IF(wat_table_data!AL68&gt;99, "&gt;99", IF(wat_table_data!AL68&lt;1, "&lt;1",wat_table_data!AL68 ))), "-")</f>
        <v>-</v>
      </c>
      <c r="AN71" s="38" t="str">
        <f>IF(ISNUMBER(wat_table_data!AM68), IF(wat_table_data!AM68=-999,"NA",IF(wat_table_data!AM68&gt;99, "&gt;99", IF(wat_table_data!AM68&lt;1, "&lt;1",wat_table_data!AM68 ))), "-")</f>
        <v>-</v>
      </c>
      <c r="AO71" s="38" t="str">
        <f>IF(ISNUMBER(wat_table_data!AN68), IF(wat_table_data!AN68=-999,"NA",IF(wat_table_data!AN68&gt;99, "&gt;99", IF(wat_table_data!AN68&lt;1, "&lt;1",wat_table_data!AN68 ))), "-")</f>
        <v>-</v>
      </c>
    </row>
    <row r="72" ht="13.8" x14ac:dyDescent="0.25">
      <c r="A72" s="34" t="str">
        <f>IF(ISBLANK(wat_table_data!A69), "", wat_table_data!A69)</f>
        <v/>
      </c>
      <c r="B72" s="34" t="str">
        <f>IF(ISBLANK(wat_table_data!B69), "", wat_table_data!B69)</f>
        <v/>
      </c>
      <c r="C72" s="34" t="str">
        <f>IF(ISBLANK(wat_table_data!C69), "", wat_table_data!C69)</f>
        <v/>
      </c>
      <c r="D72" s="35" t="str">
        <f>IF(ISNUMBER(wat_table_data!D69), wat_table_data!D69, "-")</f>
        <v>-</v>
      </c>
      <c r="E72" s="36" t="str">
        <f>IF(ISNUMBER(wat_table_data!E69), wat_table_data!E69, "-")</f>
        <v>-</v>
      </c>
      <c r="F72" s="37" t="str">
        <f>IF(ISNUMBER(wat_table_data!F69), IF(wat_table_data!F69=-999,"NA",IF(wat_table_data!F69&gt;99, "&gt;99", IF(wat_table_data!F69&lt;1, "&lt;1",wat_table_data!F69 ))), "-")</f>
        <v>-</v>
      </c>
      <c r="G72" s="38" t="str">
        <f>IF(ISNUMBER(wat_table_data!G69), IF(wat_table_data!G69=-999,"NA",IF(wat_table_data!G69&gt;99, "&gt;99", IF(wat_table_data!G69&lt;1, "&lt;1",wat_table_data!G69 ))), "-")</f>
        <v>-</v>
      </c>
      <c r="H72" s="38" t="str">
        <f>IF(ISNUMBER(wat_table_data!H69), IF(wat_table_data!H69=-999,"NA",IF(wat_table_data!H69&gt;99, "&gt;99", IF(wat_table_data!H69&lt;1, "&lt;1",wat_table_data!H69 ))), "-")</f>
        <v>-</v>
      </c>
      <c r="I72" s="38" t="str">
        <f>IF(ISNUMBER(wat_table_data!I69), IF(wat_table_data!I69=-999,"NA",IF(wat_table_data!I69&gt;99, "&gt;99", IF(wat_table_data!I69&lt;1, "&lt;1",wat_table_data!I69 ))), "-")</f>
        <v>-</v>
      </c>
      <c r="J72" s="24" t="str">
        <f>IF(ISNUMBER(wat_table_data!J69), IF(wat_table_data!J69=-999,"NA",wat_table_data!J69), "-")</f>
        <v>-</v>
      </c>
      <c r="K72" s="37" t="str">
        <f>IF(ISNUMBER(wat_table_data!K69), IF(wat_table_data!K69=-999,"NA",IF(wat_table_data!K69&gt;99, "&gt;99", IF(wat_table_data!K69&lt;1, "&lt;1",wat_table_data!K69 ))), "-")</f>
        <v>-</v>
      </c>
      <c r="L72" s="38" t="str">
        <f>IF(ISNUMBER(wat_table_data!L69), IF(wat_table_data!L69=-999,"NA",IF(wat_table_data!L69&gt;99, "&gt;99", IF(wat_table_data!L69&lt;1, "&lt;1",wat_table_data!L69 ))), "-")</f>
        <v>-</v>
      </c>
      <c r="M72" s="38" t="str">
        <f>IF(ISNUMBER(wat_table_data!M69), IF(wat_table_data!M69=-999,"NA",IF(wat_table_data!M69&gt;99, "&gt;99", IF(wat_table_data!M69&lt;1, "&lt;1",wat_table_data!M69 ))), "-")</f>
        <v>-</v>
      </c>
      <c r="N72" s="38" t="str">
        <f>IF(ISNUMBER(wat_table_data!N69), IF(wat_table_data!N69=-999,"NA",IF(wat_table_data!N69&gt;99, "&gt;99", IF(wat_table_data!N69&lt;1, "&lt;1",wat_table_data!N69 ))), "-")</f>
        <v>-</v>
      </c>
      <c r="O72" s="24" t="str">
        <f>IF(ISNUMBER(wat_table_data!O69), IF(wat_table_data!O69=-999,"NA",wat_table_data!O69), "-")</f>
        <v>-</v>
      </c>
      <c r="P72" s="37" t="str">
        <f>IF(ISNUMBER(wat_table_data!P69), IF(wat_table_data!P69=-999,"NA",IF(wat_table_data!P69&gt;99, "&gt;99", IF(wat_table_data!P69&lt;1, "&lt;1",wat_table_data!P69 ))), "-")</f>
        <v>-</v>
      </c>
      <c r="Q72" s="38" t="str">
        <f>IF(ISNUMBER(wat_table_data!Q69), IF(wat_table_data!Q69=-999,"NA",IF(wat_table_data!Q69&gt;99, "&gt;99", IF(wat_table_data!Q69&lt;1, "&lt;1",wat_table_data!Q69 ))), "-")</f>
        <v>-</v>
      </c>
      <c r="R72" s="38" t="str">
        <f>IF(ISNUMBER(wat_table_data!R69), IF(wat_table_data!R69=-999,"NA",IF(wat_table_data!R69&gt;99, "&gt;99", IF(wat_table_data!R69&lt;1, "&lt;1",wat_table_data!R69 ))), "-")</f>
        <v>-</v>
      </c>
      <c r="S72" s="38" t="str">
        <f>IF(ISNUMBER(wat_table_data!S69), IF(wat_table_data!S69=-999,"NA",IF(wat_table_data!S69&gt;99, "&gt;99", IF(wat_table_data!S69&lt;1, "&lt;1",wat_table_data!S69 ))), "-")</f>
        <v>-</v>
      </c>
      <c r="T72" s="24" t="str">
        <f>IF(ISNUMBER(wat_table_data!T69), IF(wat_table_data!T69=-999,"NA",wat_table_data!T69), "-")</f>
        <v>-</v>
      </c>
      <c r="U72" s="24"/>
      <c r="V72" s="24"/>
      <c r="W72" s="24"/>
      <c r="X72" s="39" t="str">
        <f>IF(ISNUMBER(wat_table_data!W69), IF(wat_table_data!W69=-999,"NA",IF(wat_table_data!W69&gt;99, "&gt;99", IF(wat_table_data!W69&lt;1, "&lt;1",wat_table_data!W69 ))), "-")</f>
        <v>-</v>
      </c>
      <c r="Y72" s="40" t="str">
        <f>IF(ISNUMBER(wat_table_data!X69), IF(wat_table_data!X69=-999,"NA",IF(wat_table_data!X69&gt;99, "&gt;99", IF(wat_table_data!X69&lt;1, "&lt;1",wat_table_data!X69 ))), "-")</f>
        <v>-</v>
      </c>
      <c r="Z72" s="40" t="str">
        <f>IF(ISNUMBER(wat_table_data!Y69), IF(wat_table_data!Y69=-999,"NA",IF(wat_table_data!Y69&gt;99, "&gt;99", IF(wat_table_data!Y69&lt;1, "&lt;1",wat_table_data!Y69 ))), "-")</f>
        <v>-</v>
      </c>
      <c r="AA72" s="40" t="str">
        <f>IF(ISNUMBER(wat_table_data!Z69), IF(wat_table_data!Z69=-999,"NA",IF(wat_table_data!Z69&gt;99, "&gt;99", IF(wat_table_data!Z69&lt;1, "&lt;1",wat_table_data!Z69 ))), "-")</f>
        <v>-</v>
      </c>
      <c r="AB72" s="38" t="str">
        <f>IF(ISNUMBER(wat_table_data!AA69), IF(wat_table_data!AA69=-999,"NA",IF(wat_table_data!AA69&gt;99, "&gt;99", IF(wat_table_data!AA69&lt;1, "&lt;1",wat_table_data!AA69 ))), "-")</f>
        <v>-</v>
      </c>
      <c r="AC72" s="38" t="str">
        <f>IF(ISNUMBER(wat_table_data!AB69), IF(wat_table_data!AB69=-999,"NA",IF(wat_table_data!AB69&gt;99, "&gt;99", IF(wat_table_data!AB69&lt;1, "&lt;1",wat_table_data!AB69 ))), "-")</f>
        <v>-</v>
      </c>
      <c r="AD72" s="39" t="str">
        <f>IF(ISNUMBER(wat_table_data!AC69), IF(wat_table_data!AC69=-999,"NA",IF(wat_table_data!AC69&gt;99, "&gt;99", IF(wat_table_data!AC69&lt;1, "&lt;1",wat_table_data!AC69 ))), "-")</f>
        <v>-</v>
      </c>
      <c r="AE72" s="40" t="str">
        <f>IF(ISNUMBER(wat_table_data!AD69), IF(wat_table_data!AD69=-999,"NA",IF(wat_table_data!AD69&gt;99, "&gt;99", IF(wat_table_data!AD69&lt;1, "&lt;1",wat_table_data!AD69 ))), "-")</f>
        <v>-</v>
      </c>
      <c r="AF72" s="40" t="str">
        <f>IF(ISNUMBER(wat_table_data!AE69), IF(wat_table_data!AE69=-999,"NA",IF(wat_table_data!AE69&gt;99, "&gt;99", IF(wat_table_data!AE69&lt;1, "&lt;1",wat_table_data!AE69 ))), "-")</f>
        <v>-</v>
      </c>
      <c r="AG72" s="40" t="str">
        <f>IF(ISNUMBER(wat_table_data!AF69), IF(wat_table_data!AF69=-999,"NA",IF(wat_table_data!AF69&gt;99, "&gt;99", IF(wat_table_data!AF69&lt;1, "&lt;1",wat_table_data!AF69 ))), "-")</f>
        <v>-</v>
      </c>
      <c r="AH72" s="38" t="str">
        <f>IF(ISNUMBER(wat_table_data!AG69), IF(wat_table_data!AG69=-999,"NA",IF(wat_table_data!AG69&gt;99, "&gt;99", IF(wat_table_data!AG69&lt;1, "&lt;1",wat_table_data!AG69 ))), "-")</f>
        <v>-</v>
      </c>
      <c r="AI72" s="38" t="str">
        <f>IF(ISNUMBER(wat_table_data!AH69), IF(wat_table_data!AH69=-999,"NA",IF(wat_table_data!AH69&gt;99, "&gt;99", IF(wat_table_data!AH69&lt;1, "&lt;1",wat_table_data!AH69 ))), "-")</f>
        <v>-</v>
      </c>
      <c r="AJ72" s="39" t="str">
        <f>IF(ISNUMBER(wat_table_data!AI69), IF(wat_table_data!AI69=-999,"NA",IF(wat_table_data!AI69&gt;99, "&gt;99", IF(wat_table_data!AI69&lt;1, "&lt;1",wat_table_data!AI69 ))), "-")</f>
        <v>-</v>
      </c>
      <c r="AK72" s="40" t="str">
        <f>IF(ISNUMBER(wat_table_data!AJ69), IF(wat_table_data!AJ69=-999,"NA",IF(wat_table_data!AJ69&gt;99, "&gt;99", IF(wat_table_data!AJ69&lt;1, "&lt;1",wat_table_data!AJ69 ))), "-")</f>
        <v>-</v>
      </c>
      <c r="AL72" s="40" t="str">
        <f>IF(ISNUMBER(wat_table_data!AK69), IF(wat_table_data!AK69=-999,"NA",IF(wat_table_data!AK69&gt;99, "&gt;99", IF(wat_table_data!AK69&lt;1, "&lt;1",wat_table_data!AK69 ))), "-")</f>
        <v>-</v>
      </c>
      <c r="AM72" s="40" t="str">
        <f>IF(ISNUMBER(wat_table_data!AL69), IF(wat_table_data!AL69=-999,"NA",IF(wat_table_data!AL69&gt;99, "&gt;99", IF(wat_table_data!AL69&lt;1, "&lt;1",wat_table_data!AL69 ))), "-")</f>
        <v>-</v>
      </c>
      <c r="AN72" s="38" t="str">
        <f>IF(ISNUMBER(wat_table_data!AM69), IF(wat_table_data!AM69=-999,"NA",IF(wat_table_data!AM69&gt;99, "&gt;99", IF(wat_table_data!AM69&lt;1, "&lt;1",wat_table_data!AM69 ))), "-")</f>
        <v>-</v>
      </c>
      <c r="AO72" s="38" t="str">
        <f>IF(ISNUMBER(wat_table_data!AN69), IF(wat_table_data!AN69=-999,"NA",IF(wat_table_data!AN69&gt;99, "&gt;99", IF(wat_table_data!AN69&lt;1, "&lt;1",wat_table_data!AN69 ))), "-")</f>
        <v>-</v>
      </c>
    </row>
    <row r="73" ht="13.8" x14ac:dyDescent="0.25">
      <c r="A73" s="34" t="str">
        <f>IF(ISBLANK(wat_table_data!A70), "", wat_table_data!A70)</f>
        <v/>
      </c>
      <c r="B73" s="34" t="str">
        <f>IF(ISBLANK(wat_table_data!B70), "", wat_table_data!B70)</f>
        <v/>
      </c>
      <c r="C73" s="34" t="str">
        <f>IF(ISBLANK(wat_table_data!C70), "", wat_table_data!C70)</f>
        <v/>
      </c>
      <c r="D73" s="35" t="str">
        <f>IF(ISNUMBER(wat_table_data!D70), wat_table_data!D70, "-")</f>
        <v>-</v>
      </c>
      <c r="E73" s="36" t="str">
        <f>IF(ISNUMBER(wat_table_data!E70), wat_table_data!E70, "-")</f>
        <v>-</v>
      </c>
      <c r="F73" s="37" t="str">
        <f>IF(ISNUMBER(wat_table_data!F70), IF(wat_table_data!F70=-999,"NA",IF(wat_table_data!F70&gt;99, "&gt;99", IF(wat_table_data!F70&lt;1, "&lt;1",wat_table_data!F70 ))), "-")</f>
        <v>-</v>
      </c>
      <c r="G73" s="38" t="str">
        <f>IF(ISNUMBER(wat_table_data!G70), IF(wat_table_data!G70=-999,"NA",IF(wat_table_data!G70&gt;99, "&gt;99", IF(wat_table_data!G70&lt;1, "&lt;1",wat_table_data!G70 ))), "-")</f>
        <v>-</v>
      </c>
      <c r="H73" s="38" t="str">
        <f>IF(ISNUMBER(wat_table_data!H70), IF(wat_table_data!H70=-999,"NA",IF(wat_table_data!H70&gt;99, "&gt;99", IF(wat_table_data!H70&lt;1, "&lt;1",wat_table_data!H70 ))), "-")</f>
        <v>-</v>
      </c>
      <c r="I73" s="38" t="str">
        <f>IF(ISNUMBER(wat_table_data!I70), IF(wat_table_data!I70=-999,"NA",IF(wat_table_data!I70&gt;99, "&gt;99", IF(wat_table_data!I70&lt;1, "&lt;1",wat_table_data!I70 ))), "-")</f>
        <v>-</v>
      </c>
      <c r="J73" s="24" t="str">
        <f>IF(ISNUMBER(wat_table_data!J70), IF(wat_table_data!J70=-999,"NA",wat_table_data!J70), "-")</f>
        <v>-</v>
      </c>
      <c r="K73" s="37" t="str">
        <f>IF(ISNUMBER(wat_table_data!K70), IF(wat_table_data!K70=-999,"NA",IF(wat_table_data!K70&gt;99, "&gt;99", IF(wat_table_data!K70&lt;1, "&lt;1",wat_table_data!K70 ))), "-")</f>
        <v>-</v>
      </c>
      <c r="L73" s="38" t="str">
        <f>IF(ISNUMBER(wat_table_data!L70), IF(wat_table_data!L70=-999,"NA",IF(wat_table_data!L70&gt;99, "&gt;99", IF(wat_table_data!L70&lt;1, "&lt;1",wat_table_data!L70 ))), "-")</f>
        <v>-</v>
      </c>
      <c r="M73" s="38" t="str">
        <f>IF(ISNUMBER(wat_table_data!M70), IF(wat_table_data!M70=-999,"NA",IF(wat_table_data!M70&gt;99, "&gt;99", IF(wat_table_data!M70&lt;1, "&lt;1",wat_table_data!M70 ))), "-")</f>
        <v>-</v>
      </c>
      <c r="N73" s="38" t="str">
        <f>IF(ISNUMBER(wat_table_data!N70), IF(wat_table_data!N70=-999,"NA",IF(wat_table_data!N70&gt;99, "&gt;99", IF(wat_table_data!N70&lt;1, "&lt;1",wat_table_data!N70 ))), "-")</f>
        <v>-</v>
      </c>
      <c r="O73" s="24" t="str">
        <f>IF(ISNUMBER(wat_table_data!O70), IF(wat_table_data!O70=-999,"NA",wat_table_data!O70), "-")</f>
        <v>-</v>
      </c>
      <c r="P73" s="37" t="str">
        <f>IF(ISNUMBER(wat_table_data!P70), IF(wat_table_data!P70=-999,"NA",IF(wat_table_data!P70&gt;99, "&gt;99", IF(wat_table_data!P70&lt;1, "&lt;1",wat_table_data!P70 ))), "-")</f>
        <v>-</v>
      </c>
      <c r="Q73" s="38" t="str">
        <f>IF(ISNUMBER(wat_table_data!Q70), IF(wat_table_data!Q70=-999,"NA",IF(wat_table_data!Q70&gt;99, "&gt;99", IF(wat_table_data!Q70&lt;1, "&lt;1",wat_table_data!Q70 ))), "-")</f>
        <v>-</v>
      </c>
      <c r="R73" s="38" t="str">
        <f>IF(ISNUMBER(wat_table_data!R70), IF(wat_table_data!R70=-999,"NA",IF(wat_table_data!R70&gt;99, "&gt;99", IF(wat_table_data!R70&lt;1, "&lt;1",wat_table_data!R70 ))), "-")</f>
        <v>-</v>
      </c>
      <c r="S73" s="38" t="str">
        <f>IF(ISNUMBER(wat_table_data!S70), IF(wat_table_data!S70=-999,"NA",IF(wat_table_data!S70&gt;99, "&gt;99", IF(wat_table_data!S70&lt;1, "&lt;1",wat_table_data!S70 ))), "-")</f>
        <v>-</v>
      </c>
      <c r="T73" s="24" t="str">
        <f>IF(ISNUMBER(wat_table_data!T70), IF(wat_table_data!T70=-999,"NA",wat_table_data!T70), "-")</f>
        <v>-</v>
      </c>
      <c r="U73" s="24"/>
      <c r="V73" s="24"/>
      <c r="W73" s="24"/>
      <c r="X73" s="39" t="str">
        <f>IF(ISNUMBER(wat_table_data!W70), IF(wat_table_data!W70=-999,"NA",IF(wat_table_data!W70&gt;99, "&gt;99", IF(wat_table_data!W70&lt;1, "&lt;1",wat_table_data!W70 ))), "-")</f>
        <v>-</v>
      </c>
      <c r="Y73" s="40" t="str">
        <f>IF(ISNUMBER(wat_table_data!X70), IF(wat_table_data!X70=-999,"NA",IF(wat_table_data!X70&gt;99, "&gt;99", IF(wat_table_data!X70&lt;1, "&lt;1",wat_table_data!X70 ))), "-")</f>
        <v>-</v>
      </c>
      <c r="Z73" s="40" t="str">
        <f>IF(ISNUMBER(wat_table_data!Y70), IF(wat_table_data!Y70=-999,"NA",IF(wat_table_data!Y70&gt;99, "&gt;99", IF(wat_table_data!Y70&lt;1, "&lt;1",wat_table_data!Y70 ))), "-")</f>
        <v>-</v>
      </c>
      <c r="AA73" s="40" t="str">
        <f>IF(ISNUMBER(wat_table_data!Z70), IF(wat_table_data!Z70=-999,"NA",IF(wat_table_data!Z70&gt;99, "&gt;99", IF(wat_table_data!Z70&lt;1, "&lt;1",wat_table_data!Z70 ))), "-")</f>
        <v>-</v>
      </c>
      <c r="AB73" s="38" t="str">
        <f>IF(ISNUMBER(wat_table_data!AA70), IF(wat_table_data!AA70=-999,"NA",IF(wat_table_data!AA70&gt;99, "&gt;99", IF(wat_table_data!AA70&lt;1, "&lt;1",wat_table_data!AA70 ))), "-")</f>
        <v>-</v>
      </c>
      <c r="AC73" s="38" t="str">
        <f>IF(ISNUMBER(wat_table_data!AB70), IF(wat_table_data!AB70=-999,"NA",IF(wat_table_data!AB70&gt;99, "&gt;99", IF(wat_table_data!AB70&lt;1, "&lt;1",wat_table_data!AB70 ))), "-")</f>
        <v>-</v>
      </c>
      <c r="AD73" s="39" t="str">
        <f>IF(ISNUMBER(wat_table_data!AC70), IF(wat_table_data!AC70=-999,"NA",IF(wat_table_data!AC70&gt;99, "&gt;99", IF(wat_table_data!AC70&lt;1, "&lt;1",wat_table_data!AC70 ))), "-")</f>
        <v>-</v>
      </c>
      <c r="AE73" s="40" t="str">
        <f>IF(ISNUMBER(wat_table_data!AD70), IF(wat_table_data!AD70=-999,"NA",IF(wat_table_data!AD70&gt;99, "&gt;99", IF(wat_table_data!AD70&lt;1, "&lt;1",wat_table_data!AD70 ))), "-")</f>
        <v>-</v>
      </c>
      <c r="AF73" s="40" t="str">
        <f>IF(ISNUMBER(wat_table_data!AE70), IF(wat_table_data!AE70=-999,"NA",IF(wat_table_data!AE70&gt;99, "&gt;99", IF(wat_table_data!AE70&lt;1, "&lt;1",wat_table_data!AE70 ))), "-")</f>
        <v>-</v>
      </c>
      <c r="AG73" s="40" t="str">
        <f>IF(ISNUMBER(wat_table_data!AF70), IF(wat_table_data!AF70=-999,"NA",IF(wat_table_data!AF70&gt;99, "&gt;99", IF(wat_table_data!AF70&lt;1, "&lt;1",wat_table_data!AF70 ))), "-")</f>
        <v>-</v>
      </c>
      <c r="AH73" s="38" t="str">
        <f>IF(ISNUMBER(wat_table_data!AG70), IF(wat_table_data!AG70=-999,"NA",IF(wat_table_data!AG70&gt;99, "&gt;99", IF(wat_table_data!AG70&lt;1, "&lt;1",wat_table_data!AG70 ))), "-")</f>
        <v>-</v>
      </c>
      <c r="AI73" s="38" t="str">
        <f>IF(ISNUMBER(wat_table_data!AH70), IF(wat_table_data!AH70=-999,"NA",IF(wat_table_data!AH70&gt;99, "&gt;99", IF(wat_table_data!AH70&lt;1, "&lt;1",wat_table_data!AH70 ))), "-")</f>
        <v>-</v>
      </c>
      <c r="AJ73" s="39" t="str">
        <f>IF(ISNUMBER(wat_table_data!AI70), IF(wat_table_data!AI70=-999,"NA",IF(wat_table_data!AI70&gt;99, "&gt;99", IF(wat_table_data!AI70&lt;1, "&lt;1",wat_table_data!AI70 ))), "-")</f>
        <v>-</v>
      </c>
      <c r="AK73" s="40" t="str">
        <f>IF(ISNUMBER(wat_table_data!AJ70), IF(wat_table_data!AJ70=-999,"NA",IF(wat_table_data!AJ70&gt;99, "&gt;99", IF(wat_table_data!AJ70&lt;1, "&lt;1",wat_table_data!AJ70 ))), "-")</f>
        <v>-</v>
      </c>
      <c r="AL73" s="40" t="str">
        <f>IF(ISNUMBER(wat_table_data!AK70), IF(wat_table_data!AK70=-999,"NA",IF(wat_table_data!AK70&gt;99, "&gt;99", IF(wat_table_data!AK70&lt;1, "&lt;1",wat_table_data!AK70 ))), "-")</f>
        <v>-</v>
      </c>
      <c r="AM73" s="40" t="str">
        <f>IF(ISNUMBER(wat_table_data!AL70), IF(wat_table_data!AL70=-999,"NA",IF(wat_table_data!AL70&gt;99, "&gt;99", IF(wat_table_data!AL70&lt;1, "&lt;1",wat_table_data!AL70 ))), "-")</f>
        <v>-</v>
      </c>
      <c r="AN73" s="38" t="str">
        <f>IF(ISNUMBER(wat_table_data!AM70), IF(wat_table_data!AM70=-999,"NA",IF(wat_table_data!AM70&gt;99, "&gt;99", IF(wat_table_data!AM70&lt;1, "&lt;1",wat_table_data!AM70 ))), "-")</f>
        <v>-</v>
      </c>
      <c r="AO73" s="38" t="str">
        <f>IF(ISNUMBER(wat_table_data!AN70), IF(wat_table_data!AN70=-999,"NA",IF(wat_table_data!AN70&gt;99, "&gt;99", IF(wat_table_data!AN70&lt;1, "&lt;1",wat_table_data!AN70 ))), "-")</f>
        <v>-</v>
      </c>
    </row>
    <row r="74" ht="13.8" x14ac:dyDescent="0.25">
      <c r="A74" s="34" t="str">
        <f>IF(ISBLANK(wat_table_data!A71), "", wat_table_data!A71)</f>
        <v/>
      </c>
      <c r="B74" s="34" t="str">
        <f>IF(ISBLANK(wat_table_data!B71), "", wat_table_data!B71)</f>
        <v/>
      </c>
      <c r="C74" s="34" t="str">
        <f>IF(ISBLANK(wat_table_data!C71), "", wat_table_data!C71)</f>
        <v/>
      </c>
      <c r="D74" s="35" t="str">
        <f>IF(ISNUMBER(wat_table_data!D71), wat_table_data!D71, "-")</f>
        <v>-</v>
      </c>
      <c r="E74" s="36" t="str">
        <f>IF(ISNUMBER(wat_table_data!E71), wat_table_data!E71, "-")</f>
        <v>-</v>
      </c>
      <c r="F74" s="37" t="str">
        <f>IF(ISNUMBER(wat_table_data!F71), IF(wat_table_data!F71=-999,"NA",IF(wat_table_data!F71&gt;99, "&gt;99", IF(wat_table_data!F71&lt;1, "&lt;1",wat_table_data!F71 ))), "-")</f>
        <v>-</v>
      </c>
      <c r="G74" s="38" t="str">
        <f>IF(ISNUMBER(wat_table_data!G71), IF(wat_table_data!G71=-999,"NA",IF(wat_table_data!G71&gt;99, "&gt;99", IF(wat_table_data!G71&lt;1, "&lt;1",wat_table_data!G71 ))), "-")</f>
        <v>-</v>
      </c>
      <c r="H74" s="38" t="str">
        <f>IF(ISNUMBER(wat_table_data!H71), IF(wat_table_data!H71=-999,"NA",IF(wat_table_data!H71&gt;99, "&gt;99", IF(wat_table_data!H71&lt;1, "&lt;1",wat_table_data!H71 ))), "-")</f>
        <v>-</v>
      </c>
      <c r="I74" s="38" t="str">
        <f>IF(ISNUMBER(wat_table_data!I71), IF(wat_table_data!I71=-999,"NA",IF(wat_table_data!I71&gt;99, "&gt;99", IF(wat_table_data!I71&lt;1, "&lt;1",wat_table_data!I71 ))), "-")</f>
        <v>-</v>
      </c>
      <c r="J74" s="24" t="str">
        <f>IF(ISNUMBER(wat_table_data!J71), IF(wat_table_data!J71=-999,"NA",wat_table_data!J71), "-")</f>
        <v>-</v>
      </c>
      <c r="K74" s="37" t="str">
        <f>IF(ISNUMBER(wat_table_data!K71), IF(wat_table_data!K71=-999,"NA",IF(wat_table_data!K71&gt;99, "&gt;99", IF(wat_table_data!K71&lt;1, "&lt;1",wat_table_data!K71 ))), "-")</f>
        <v>-</v>
      </c>
      <c r="L74" s="38" t="str">
        <f>IF(ISNUMBER(wat_table_data!L71), IF(wat_table_data!L71=-999,"NA",IF(wat_table_data!L71&gt;99, "&gt;99", IF(wat_table_data!L71&lt;1, "&lt;1",wat_table_data!L71 ))), "-")</f>
        <v>-</v>
      </c>
      <c r="M74" s="38" t="str">
        <f>IF(ISNUMBER(wat_table_data!M71), IF(wat_table_data!M71=-999,"NA",IF(wat_table_data!M71&gt;99, "&gt;99", IF(wat_table_data!M71&lt;1, "&lt;1",wat_table_data!M71 ))), "-")</f>
        <v>-</v>
      </c>
      <c r="N74" s="38" t="str">
        <f>IF(ISNUMBER(wat_table_data!N71), IF(wat_table_data!N71=-999,"NA",IF(wat_table_data!N71&gt;99, "&gt;99", IF(wat_table_data!N71&lt;1, "&lt;1",wat_table_data!N71 ))), "-")</f>
        <v>-</v>
      </c>
      <c r="O74" s="24" t="str">
        <f>IF(ISNUMBER(wat_table_data!O71), IF(wat_table_data!O71=-999,"NA",wat_table_data!O71), "-")</f>
        <v>-</v>
      </c>
      <c r="P74" s="37" t="str">
        <f>IF(ISNUMBER(wat_table_data!P71), IF(wat_table_data!P71=-999,"NA",IF(wat_table_data!P71&gt;99, "&gt;99", IF(wat_table_data!P71&lt;1, "&lt;1",wat_table_data!P71 ))), "-")</f>
        <v>-</v>
      </c>
      <c r="Q74" s="38" t="str">
        <f>IF(ISNUMBER(wat_table_data!Q71), IF(wat_table_data!Q71=-999,"NA",IF(wat_table_data!Q71&gt;99, "&gt;99", IF(wat_table_data!Q71&lt;1, "&lt;1",wat_table_data!Q71 ))), "-")</f>
        <v>-</v>
      </c>
      <c r="R74" s="38" t="str">
        <f>IF(ISNUMBER(wat_table_data!R71), IF(wat_table_data!R71=-999,"NA",IF(wat_table_data!R71&gt;99, "&gt;99", IF(wat_table_data!R71&lt;1, "&lt;1",wat_table_data!R71 ))), "-")</f>
        <v>-</v>
      </c>
      <c r="S74" s="38" t="str">
        <f>IF(ISNUMBER(wat_table_data!S71), IF(wat_table_data!S71=-999,"NA",IF(wat_table_data!S71&gt;99, "&gt;99", IF(wat_table_data!S71&lt;1, "&lt;1",wat_table_data!S71 ))), "-")</f>
        <v>-</v>
      </c>
      <c r="T74" s="24" t="str">
        <f>IF(ISNUMBER(wat_table_data!T71), IF(wat_table_data!T71=-999,"NA",wat_table_data!T71), "-")</f>
        <v>-</v>
      </c>
      <c r="U74" s="24"/>
      <c r="V74" s="24"/>
      <c r="W74" s="24"/>
      <c r="X74" s="39" t="str">
        <f>IF(ISNUMBER(wat_table_data!W71), IF(wat_table_data!W71=-999,"NA",IF(wat_table_data!W71&gt;99, "&gt;99", IF(wat_table_data!W71&lt;1, "&lt;1",wat_table_data!W71 ))), "-")</f>
        <v>-</v>
      </c>
      <c r="Y74" s="40" t="str">
        <f>IF(ISNUMBER(wat_table_data!X71), IF(wat_table_data!X71=-999,"NA",IF(wat_table_data!X71&gt;99, "&gt;99", IF(wat_table_data!X71&lt;1, "&lt;1",wat_table_data!X71 ))), "-")</f>
        <v>-</v>
      </c>
      <c r="Z74" s="40" t="str">
        <f>IF(ISNUMBER(wat_table_data!Y71), IF(wat_table_data!Y71=-999,"NA",IF(wat_table_data!Y71&gt;99, "&gt;99", IF(wat_table_data!Y71&lt;1, "&lt;1",wat_table_data!Y71 ))), "-")</f>
        <v>-</v>
      </c>
      <c r="AA74" s="40" t="str">
        <f>IF(ISNUMBER(wat_table_data!Z71), IF(wat_table_data!Z71=-999,"NA",IF(wat_table_data!Z71&gt;99, "&gt;99", IF(wat_table_data!Z71&lt;1, "&lt;1",wat_table_data!Z71 ))), "-")</f>
        <v>-</v>
      </c>
      <c r="AB74" s="38" t="str">
        <f>IF(ISNUMBER(wat_table_data!AA71), IF(wat_table_data!AA71=-999,"NA",IF(wat_table_data!AA71&gt;99, "&gt;99", IF(wat_table_data!AA71&lt;1, "&lt;1",wat_table_data!AA71 ))), "-")</f>
        <v>-</v>
      </c>
      <c r="AC74" s="38" t="str">
        <f>IF(ISNUMBER(wat_table_data!AB71), IF(wat_table_data!AB71=-999,"NA",IF(wat_table_data!AB71&gt;99, "&gt;99", IF(wat_table_data!AB71&lt;1, "&lt;1",wat_table_data!AB71 ))), "-")</f>
        <v>-</v>
      </c>
      <c r="AD74" s="39" t="str">
        <f>IF(ISNUMBER(wat_table_data!AC71), IF(wat_table_data!AC71=-999,"NA",IF(wat_table_data!AC71&gt;99, "&gt;99", IF(wat_table_data!AC71&lt;1, "&lt;1",wat_table_data!AC71 ))), "-")</f>
        <v>-</v>
      </c>
      <c r="AE74" s="40" t="str">
        <f>IF(ISNUMBER(wat_table_data!AD71), IF(wat_table_data!AD71=-999,"NA",IF(wat_table_data!AD71&gt;99, "&gt;99", IF(wat_table_data!AD71&lt;1, "&lt;1",wat_table_data!AD71 ))), "-")</f>
        <v>-</v>
      </c>
      <c r="AF74" s="40" t="str">
        <f>IF(ISNUMBER(wat_table_data!AE71), IF(wat_table_data!AE71=-999,"NA",IF(wat_table_data!AE71&gt;99, "&gt;99", IF(wat_table_data!AE71&lt;1, "&lt;1",wat_table_data!AE71 ))), "-")</f>
        <v>-</v>
      </c>
      <c r="AG74" s="40" t="str">
        <f>IF(ISNUMBER(wat_table_data!AF71), IF(wat_table_data!AF71=-999,"NA",IF(wat_table_data!AF71&gt;99, "&gt;99", IF(wat_table_data!AF71&lt;1, "&lt;1",wat_table_data!AF71 ))), "-")</f>
        <v>-</v>
      </c>
      <c r="AH74" s="38" t="str">
        <f>IF(ISNUMBER(wat_table_data!AG71), IF(wat_table_data!AG71=-999,"NA",IF(wat_table_data!AG71&gt;99, "&gt;99", IF(wat_table_data!AG71&lt;1, "&lt;1",wat_table_data!AG71 ))), "-")</f>
        <v>-</v>
      </c>
      <c r="AI74" s="38" t="str">
        <f>IF(ISNUMBER(wat_table_data!AH71), IF(wat_table_data!AH71=-999,"NA",IF(wat_table_data!AH71&gt;99, "&gt;99", IF(wat_table_data!AH71&lt;1, "&lt;1",wat_table_data!AH71 ))), "-")</f>
        <v>-</v>
      </c>
      <c r="AJ74" s="39" t="str">
        <f>IF(ISNUMBER(wat_table_data!AI71), IF(wat_table_data!AI71=-999,"NA",IF(wat_table_data!AI71&gt;99, "&gt;99", IF(wat_table_data!AI71&lt;1, "&lt;1",wat_table_data!AI71 ))), "-")</f>
        <v>-</v>
      </c>
      <c r="AK74" s="40" t="str">
        <f>IF(ISNUMBER(wat_table_data!AJ71), IF(wat_table_data!AJ71=-999,"NA",IF(wat_table_data!AJ71&gt;99, "&gt;99", IF(wat_table_data!AJ71&lt;1, "&lt;1",wat_table_data!AJ71 ))), "-")</f>
        <v>-</v>
      </c>
      <c r="AL74" s="40" t="str">
        <f>IF(ISNUMBER(wat_table_data!AK71), IF(wat_table_data!AK71=-999,"NA",IF(wat_table_data!AK71&gt;99, "&gt;99", IF(wat_table_data!AK71&lt;1, "&lt;1",wat_table_data!AK71 ))), "-")</f>
        <v>-</v>
      </c>
      <c r="AM74" s="40" t="str">
        <f>IF(ISNUMBER(wat_table_data!AL71), IF(wat_table_data!AL71=-999,"NA",IF(wat_table_data!AL71&gt;99, "&gt;99", IF(wat_table_data!AL71&lt;1, "&lt;1",wat_table_data!AL71 ))), "-")</f>
        <v>-</v>
      </c>
      <c r="AN74" s="38" t="str">
        <f>IF(ISNUMBER(wat_table_data!AM71), IF(wat_table_data!AM71=-999,"NA",IF(wat_table_data!AM71&gt;99, "&gt;99", IF(wat_table_data!AM71&lt;1, "&lt;1",wat_table_data!AM71 ))), "-")</f>
        <v>-</v>
      </c>
      <c r="AO74" s="38" t="str">
        <f>IF(ISNUMBER(wat_table_data!AN71), IF(wat_table_data!AN71=-999,"NA",IF(wat_table_data!AN71&gt;99, "&gt;99", IF(wat_table_data!AN71&lt;1, "&lt;1",wat_table_data!AN71 ))), "-")</f>
        <v>-</v>
      </c>
    </row>
    <row r="75" ht="13.8" x14ac:dyDescent="0.25">
      <c r="A75" s="34" t="str">
        <f>IF(ISBLANK(wat_table_data!A72), "", wat_table_data!A72)</f>
        <v/>
      </c>
      <c r="B75" s="34" t="str">
        <f>IF(ISBLANK(wat_table_data!B72), "", wat_table_data!B72)</f>
        <v/>
      </c>
      <c r="C75" s="34" t="str">
        <f>IF(ISBLANK(wat_table_data!C72), "", wat_table_data!C72)</f>
        <v/>
      </c>
      <c r="D75" s="35" t="str">
        <f>IF(ISNUMBER(wat_table_data!D72), wat_table_data!D72, "-")</f>
        <v>-</v>
      </c>
      <c r="E75" s="36" t="str">
        <f>IF(ISNUMBER(wat_table_data!E72), wat_table_data!E72, "-")</f>
        <v>-</v>
      </c>
      <c r="F75" s="37" t="str">
        <f>IF(ISNUMBER(wat_table_data!F72), IF(wat_table_data!F72=-999,"NA",IF(wat_table_data!F72&gt;99, "&gt;99", IF(wat_table_data!F72&lt;1, "&lt;1",wat_table_data!F72 ))), "-")</f>
        <v>-</v>
      </c>
      <c r="G75" s="38" t="str">
        <f>IF(ISNUMBER(wat_table_data!G72), IF(wat_table_data!G72=-999,"NA",IF(wat_table_data!G72&gt;99, "&gt;99", IF(wat_table_data!G72&lt;1, "&lt;1",wat_table_data!G72 ))), "-")</f>
        <v>-</v>
      </c>
      <c r="H75" s="38" t="str">
        <f>IF(ISNUMBER(wat_table_data!H72), IF(wat_table_data!H72=-999,"NA",IF(wat_table_data!H72&gt;99, "&gt;99", IF(wat_table_data!H72&lt;1, "&lt;1",wat_table_data!H72 ))), "-")</f>
        <v>-</v>
      </c>
      <c r="I75" s="38" t="str">
        <f>IF(ISNUMBER(wat_table_data!I72), IF(wat_table_data!I72=-999,"NA",IF(wat_table_data!I72&gt;99, "&gt;99", IF(wat_table_data!I72&lt;1, "&lt;1",wat_table_data!I72 ))), "-")</f>
        <v>-</v>
      </c>
      <c r="J75" s="24" t="str">
        <f>IF(ISNUMBER(wat_table_data!J72), IF(wat_table_data!J72=-999,"NA",wat_table_data!J72), "-")</f>
        <v>-</v>
      </c>
      <c r="K75" s="37" t="str">
        <f>IF(ISNUMBER(wat_table_data!K72), IF(wat_table_data!K72=-999,"NA",IF(wat_table_data!K72&gt;99, "&gt;99", IF(wat_table_data!K72&lt;1, "&lt;1",wat_table_data!K72 ))), "-")</f>
        <v>-</v>
      </c>
      <c r="L75" s="38" t="str">
        <f>IF(ISNUMBER(wat_table_data!L72), IF(wat_table_data!L72=-999,"NA",IF(wat_table_data!L72&gt;99, "&gt;99", IF(wat_table_data!L72&lt;1, "&lt;1",wat_table_data!L72 ))), "-")</f>
        <v>-</v>
      </c>
      <c r="M75" s="38" t="str">
        <f>IF(ISNUMBER(wat_table_data!M72), IF(wat_table_data!M72=-999,"NA",IF(wat_table_data!M72&gt;99, "&gt;99", IF(wat_table_data!M72&lt;1, "&lt;1",wat_table_data!M72 ))), "-")</f>
        <v>-</v>
      </c>
      <c r="N75" s="38" t="str">
        <f>IF(ISNUMBER(wat_table_data!N72), IF(wat_table_data!N72=-999,"NA",IF(wat_table_data!N72&gt;99, "&gt;99", IF(wat_table_data!N72&lt;1, "&lt;1",wat_table_data!N72 ))), "-")</f>
        <v>-</v>
      </c>
      <c r="O75" s="24" t="str">
        <f>IF(ISNUMBER(wat_table_data!O72), IF(wat_table_data!O72=-999,"NA",wat_table_data!O72), "-")</f>
        <v>-</v>
      </c>
      <c r="P75" s="37" t="str">
        <f>IF(ISNUMBER(wat_table_data!P72), IF(wat_table_data!P72=-999,"NA",IF(wat_table_data!P72&gt;99, "&gt;99", IF(wat_table_data!P72&lt;1, "&lt;1",wat_table_data!P72 ))), "-")</f>
        <v>-</v>
      </c>
      <c r="Q75" s="38" t="str">
        <f>IF(ISNUMBER(wat_table_data!Q72), IF(wat_table_data!Q72=-999,"NA",IF(wat_table_data!Q72&gt;99, "&gt;99", IF(wat_table_data!Q72&lt;1, "&lt;1",wat_table_data!Q72 ))), "-")</f>
        <v>-</v>
      </c>
      <c r="R75" s="38" t="str">
        <f>IF(ISNUMBER(wat_table_data!R72), IF(wat_table_data!R72=-999,"NA",IF(wat_table_data!R72&gt;99, "&gt;99", IF(wat_table_data!R72&lt;1, "&lt;1",wat_table_data!R72 ))), "-")</f>
        <v>-</v>
      </c>
      <c r="S75" s="38" t="str">
        <f>IF(ISNUMBER(wat_table_data!S72), IF(wat_table_data!S72=-999,"NA",IF(wat_table_data!S72&gt;99, "&gt;99", IF(wat_table_data!S72&lt;1, "&lt;1",wat_table_data!S72 ))), "-")</f>
        <v>-</v>
      </c>
      <c r="T75" s="24" t="str">
        <f>IF(ISNUMBER(wat_table_data!T72), IF(wat_table_data!T72=-999,"NA",wat_table_data!T72), "-")</f>
        <v>-</v>
      </c>
      <c r="U75" s="24"/>
      <c r="V75" s="24"/>
      <c r="W75" s="24"/>
      <c r="X75" s="39" t="str">
        <f>IF(ISNUMBER(wat_table_data!W72), IF(wat_table_data!W72=-999,"NA",IF(wat_table_data!W72&gt;99, "&gt;99", IF(wat_table_data!W72&lt;1, "&lt;1",wat_table_data!W72 ))), "-")</f>
        <v>-</v>
      </c>
      <c r="Y75" s="40" t="str">
        <f>IF(ISNUMBER(wat_table_data!X72), IF(wat_table_data!X72=-999,"NA",IF(wat_table_data!X72&gt;99, "&gt;99", IF(wat_table_data!X72&lt;1, "&lt;1",wat_table_data!X72 ))), "-")</f>
        <v>-</v>
      </c>
      <c r="Z75" s="40" t="str">
        <f>IF(ISNUMBER(wat_table_data!Y72), IF(wat_table_data!Y72=-999,"NA",IF(wat_table_data!Y72&gt;99, "&gt;99", IF(wat_table_data!Y72&lt;1, "&lt;1",wat_table_data!Y72 ))), "-")</f>
        <v>-</v>
      </c>
      <c r="AA75" s="40" t="str">
        <f>IF(ISNUMBER(wat_table_data!Z72), IF(wat_table_data!Z72=-999,"NA",IF(wat_table_data!Z72&gt;99, "&gt;99", IF(wat_table_data!Z72&lt;1, "&lt;1",wat_table_data!Z72 ))), "-")</f>
        <v>-</v>
      </c>
      <c r="AB75" s="38" t="str">
        <f>IF(ISNUMBER(wat_table_data!AA72), IF(wat_table_data!AA72=-999,"NA",IF(wat_table_data!AA72&gt;99, "&gt;99", IF(wat_table_data!AA72&lt;1, "&lt;1",wat_table_data!AA72 ))), "-")</f>
        <v>-</v>
      </c>
      <c r="AC75" s="38" t="str">
        <f>IF(ISNUMBER(wat_table_data!AB72), IF(wat_table_data!AB72=-999,"NA",IF(wat_table_data!AB72&gt;99, "&gt;99", IF(wat_table_data!AB72&lt;1, "&lt;1",wat_table_data!AB72 ))), "-")</f>
        <v>-</v>
      </c>
      <c r="AD75" s="39" t="str">
        <f>IF(ISNUMBER(wat_table_data!AC72), IF(wat_table_data!AC72=-999,"NA",IF(wat_table_data!AC72&gt;99, "&gt;99", IF(wat_table_data!AC72&lt;1, "&lt;1",wat_table_data!AC72 ))), "-")</f>
        <v>-</v>
      </c>
      <c r="AE75" s="40" t="str">
        <f>IF(ISNUMBER(wat_table_data!AD72), IF(wat_table_data!AD72=-999,"NA",IF(wat_table_data!AD72&gt;99, "&gt;99", IF(wat_table_data!AD72&lt;1, "&lt;1",wat_table_data!AD72 ))), "-")</f>
        <v>-</v>
      </c>
      <c r="AF75" s="40" t="str">
        <f>IF(ISNUMBER(wat_table_data!AE72), IF(wat_table_data!AE72=-999,"NA",IF(wat_table_data!AE72&gt;99, "&gt;99", IF(wat_table_data!AE72&lt;1, "&lt;1",wat_table_data!AE72 ))), "-")</f>
        <v>-</v>
      </c>
      <c r="AG75" s="40" t="str">
        <f>IF(ISNUMBER(wat_table_data!AF72), IF(wat_table_data!AF72=-999,"NA",IF(wat_table_data!AF72&gt;99, "&gt;99", IF(wat_table_data!AF72&lt;1, "&lt;1",wat_table_data!AF72 ))), "-")</f>
        <v>-</v>
      </c>
      <c r="AH75" s="38" t="str">
        <f>IF(ISNUMBER(wat_table_data!AG72), IF(wat_table_data!AG72=-999,"NA",IF(wat_table_data!AG72&gt;99, "&gt;99", IF(wat_table_data!AG72&lt;1, "&lt;1",wat_table_data!AG72 ))), "-")</f>
        <v>-</v>
      </c>
      <c r="AI75" s="38" t="str">
        <f>IF(ISNUMBER(wat_table_data!AH72), IF(wat_table_data!AH72=-999,"NA",IF(wat_table_data!AH72&gt;99, "&gt;99", IF(wat_table_data!AH72&lt;1, "&lt;1",wat_table_data!AH72 ))), "-")</f>
        <v>-</v>
      </c>
      <c r="AJ75" s="39" t="str">
        <f>IF(ISNUMBER(wat_table_data!AI72), IF(wat_table_data!AI72=-999,"NA",IF(wat_table_data!AI72&gt;99, "&gt;99", IF(wat_table_data!AI72&lt;1, "&lt;1",wat_table_data!AI72 ))), "-")</f>
        <v>-</v>
      </c>
      <c r="AK75" s="40" t="str">
        <f>IF(ISNUMBER(wat_table_data!AJ72), IF(wat_table_data!AJ72=-999,"NA",IF(wat_table_data!AJ72&gt;99, "&gt;99", IF(wat_table_data!AJ72&lt;1, "&lt;1",wat_table_data!AJ72 ))), "-")</f>
        <v>-</v>
      </c>
      <c r="AL75" s="40" t="str">
        <f>IF(ISNUMBER(wat_table_data!AK72), IF(wat_table_data!AK72=-999,"NA",IF(wat_table_data!AK72&gt;99, "&gt;99", IF(wat_table_data!AK72&lt;1, "&lt;1",wat_table_data!AK72 ))), "-")</f>
        <v>-</v>
      </c>
      <c r="AM75" s="40" t="str">
        <f>IF(ISNUMBER(wat_table_data!AL72), IF(wat_table_data!AL72=-999,"NA",IF(wat_table_data!AL72&gt;99, "&gt;99", IF(wat_table_data!AL72&lt;1, "&lt;1",wat_table_data!AL72 ))), "-")</f>
        <v>-</v>
      </c>
      <c r="AN75" s="38" t="str">
        <f>IF(ISNUMBER(wat_table_data!AM72), IF(wat_table_data!AM72=-999,"NA",IF(wat_table_data!AM72&gt;99, "&gt;99", IF(wat_table_data!AM72&lt;1, "&lt;1",wat_table_data!AM72 ))), "-")</f>
        <v>-</v>
      </c>
      <c r="AO75" s="38" t="str">
        <f>IF(ISNUMBER(wat_table_data!AN72), IF(wat_table_data!AN72=-999,"NA",IF(wat_table_data!AN72&gt;99, "&gt;99", IF(wat_table_data!AN72&lt;1, "&lt;1",wat_table_data!AN72 ))), "-")</f>
        <v>-</v>
      </c>
    </row>
    <row r="76" ht="13.8" x14ac:dyDescent="0.25">
      <c r="A76" s="34" t="str">
        <f>IF(ISBLANK(wat_table_data!A73), "", wat_table_data!A73)</f>
        <v/>
      </c>
      <c r="B76" s="34" t="str">
        <f>IF(ISBLANK(wat_table_data!B73), "", wat_table_data!B73)</f>
        <v/>
      </c>
      <c r="C76" s="34" t="str">
        <f>IF(ISBLANK(wat_table_data!C73), "", wat_table_data!C73)</f>
        <v/>
      </c>
      <c r="D76" s="35" t="str">
        <f>IF(ISNUMBER(wat_table_data!D73), wat_table_data!D73, "-")</f>
        <v>-</v>
      </c>
      <c r="E76" s="36" t="str">
        <f>IF(ISNUMBER(wat_table_data!E73), wat_table_data!E73, "-")</f>
        <v>-</v>
      </c>
      <c r="F76" s="37" t="str">
        <f>IF(ISNUMBER(wat_table_data!F73), IF(wat_table_data!F73=-999,"NA",IF(wat_table_data!F73&gt;99, "&gt;99", IF(wat_table_data!F73&lt;1, "&lt;1",wat_table_data!F73 ))), "-")</f>
        <v>-</v>
      </c>
      <c r="G76" s="38" t="str">
        <f>IF(ISNUMBER(wat_table_data!G73), IF(wat_table_data!G73=-999,"NA",IF(wat_table_data!G73&gt;99, "&gt;99", IF(wat_table_data!G73&lt;1, "&lt;1",wat_table_data!G73 ))), "-")</f>
        <v>-</v>
      </c>
      <c r="H76" s="38" t="str">
        <f>IF(ISNUMBER(wat_table_data!H73), IF(wat_table_data!H73=-999,"NA",IF(wat_table_data!H73&gt;99, "&gt;99", IF(wat_table_data!H73&lt;1, "&lt;1",wat_table_data!H73 ))), "-")</f>
        <v>-</v>
      </c>
      <c r="I76" s="38" t="str">
        <f>IF(ISNUMBER(wat_table_data!I73), IF(wat_table_data!I73=-999,"NA",IF(wat_table_data!I73&gt;99, "&gt;99", IF(wat_table_data!I73&lt;1, "&lt;1",wat_table_data!I73 ))), "-")</f>
        <v>-</v>
      </c>
      <c r="J76" s="24" t="str">
        <f>IF(ISNUMBER(wat_table_data!J73), IF(wat_table_data!J73=-999,"NA",wat_table_data!J73), "-")</f>
        <v>-</v>
      </c>
      <c r="K76" s="37" t="str">
        <f>IF(ISNUMBER(wat_table_data!K73), IF(wat_table_data!K73=-999,"NA",IF(wat_table_data!K73&gt;99, "&gt;99", IF(wat_table_data!K73&lt;1, "&lt;1",wat_table_data!K73 ))), "-")</f>
        <v>-</v>
      </c>
      <c r="L76" s="38" t="str">
        <f>IF(ISNUMBER(wat_table_data!L73), IF(wat_table_data!L73=-999,"NA",IF(wat_table_data!L73&gt;99, "&gt;99", IF(wat_table_data!L73&lt;1, "&lt;1",wat_table_data!L73 ))), "-")</f>
        <v>-</v>
      </c>
      <c r="M76" s="38" t="str">
        <f>IF(ISNUMBER(wat_table_data!M73), IF(wat_table_data!M73=-999,"NA",IF(wat_table_data!M73&gt;99, "&gt;99", IF(wat_table_data!M73&lt;1, "&lt;1",wat_table_data!M73 ))), "-")</f>
        <v>-</v>
      </c>
      <c r="N76" s="38" t="str">
        <f>IF(ISNUMBER(wat_table_data!N73), IF(wat_table_data!N73=-999,"NA",IF(wat_table_data!N73&gt;99, "&gt;99", IF(wat_table_data!N73&lt;1, "&lt;1",wat_table_data!N73 ))), "-")</f>
        <v>-</v>
      </c>
      <c r="O76" s="24" t="str">
        <f>IF(ISNUMBER(wat_table_data!O73), IF(wat_table_data!O73=-999,"NA",wat_table_data!O73), "-")</f>
        <v>-</v>
      </c>
      <c r="P76" s="37" t="str">
        <f>IF(ISNUMBER(wat_table_data!P73), IF(wat_table_data!P73=-999,"NA",IF(wat_table_data!P73&gt;99, "&gt;99", IF(wat_table_data!P73&lt;1, "&lt;1",wat_table_data!P73 ))), "-")</f>
        <v>-</v>
      </c>
      <c r="Q76" s="38" t="str">
        <f>IF(ISNUMBER(wat_table_data!Q73), IF(wat_table_data!Q73=-999,"NA",IF(wat_table_data!Q73&gt;99, "&gt;99", IF(wat_table_data!Q73&lt;1, "&lt;1",wat_table_data!Q73 ))), "-")</f>
        <v>-</v>
      </c>
      <c r="R76" s="38" t="str">
        <f>IF(ISNUMBER(wat_table_data!R73), IF(wat_table_data!R73=-999,"NA",IF(wat_table_data!R73&gt;99, "&gt;99", IF(wat_table_data!R73&lt;1, "&lt;1",wat_table_data!R73 ))), "-")</f>
        <v>-</v>
      </c>
      <c r="S76" s="38" t="str">
        <f>IF(ISNUMBER(wat_table_data!S73), IF(wat_table_data!S73=-999,"NA",IF(wat_table_data!S73&gt;99, "&gt;99", IF(wat_table_data!S73&lt;1, "&lt;1",wat_table_data!S73 ))), "-")</f>
        <v>-</v>
      </c>
      <c r="T76" s="24" t="str">
        <f>IF(ISNUMBER(wat_table_data!T73), IF(wat_table_data!T73=-999,"NA",wat_table_data!T73), "-")</f>
        <v>-</v>
      </c>
      <c r="U76" s="24"/>
      <c r="V76" s="24"/>
      <c r="W76" s="24"/>
      <c r="X76" s="39" t="str">
        <f>IF(ISNUMBER(wat_table_data!W73), IF(wat_table_data!W73=-999,"NA",IF(wat_table_data!W73&gt;99, "&gt;99", IF(wat_table_data!W73&lt;1, "&lt;1",wat_table_data!W73 ))), "-")</f>
        <v>-</v>
      </c>
      <c r="Y76" s="40" t="str">
        <f>IF(ISNUMBER(wat_table_data!X73), IF(wat_table_data!X73=-999,"NA",IF(wat_table_data!X73&gt;99, "&gt;99", IF(wat_table_data!X73&lt;1, "&lt;1",wat_table_data!X73 ))), "-")</f>
        <v>-</v>
      </c>
      <c r="Z76" s="40" t="str">
        <f>IF(ISNUMBER(wat_table_data!Y73), IF(wat_table_data!Y73=-999,"NA",IF(wat_table_data!Y73&gt;99, "&gt;99", IF(wat_table_data!Y73&lt;1, "&lt;1",wat_table_data!Y73 ))), "-")</f>
        <v>-</v>
      </c>
      <c r="AA76" s="40" t="str">
        <f>IF(ISNUMBER(wat_table_data!Z73), IF(wat_table_data!Z73=-999,"NA",IF(wat_table_data!Z73&gt;99, "&gt;99", IF(wat_table_data!Z73&lt;1, "&lt;1",wat_table_data!Z73 ))), "-")</f>
        <v>-</v>
      </c>
      <c r="AB76" s="38" t="str">
        <f>IF(ISNUMBER(wat_table_data!AA73), IF(wat_table_data!AA73=-999,"NA",IF(wat_table_data!AA73&gt;99, "&gt;99", IF(wat_table_data!AA73&lt;1, "&lt;1",wat_table_data!AA73 ))), "-")</f>
        <v>-</v>
      </c>
      <c r="AC76" s="38" t="str">
        <f>IF(ISNUMBER(wat_table_data!AB73), IF(wat_table_data!AB73=-999,"NA",IF(wat_table_data!AB73&gt;99, "&gt;99", IF(wat_table_data!AB73&lt;1, "&lt;1",wat_table_data!AB73 ))), "-")</f>
        <v>-</v>
      </c>
      <c r="AD76" s="39" t="str">
        <f>IF(ISNUMBER(wat_table_data!AC73), IF(wat_table_data!AC73=-999,"NA",IF(wat_table_data!AC73&gt;99, "&gt;99", IF(wat_table_data!AC73&lt;1, "&lt;1",wat_table_data!AC73 ))), "-")</f>
        <v>-</v>
      </c>
      <c r="AE76" s="40" t="str">
        <f>IF(ISNUMBER(wat_table_data!AD73), IF(wat_table_data!AD73=-999,"NA",IF(wat_table_data!AD73&gt;99, "&gt;99", IF(wat_table_data!AD73&lt;1, "&lt;1",wat_table_data!AD73 ))), "-")</f>
        <v>-</v>
      </c>
      <c r="AF76" s="40" t="str">
        <f>IF(ISNUMBER(wat_table_data!AE73), IF(wat_table_data!AE73=-999,"NA",IF(wat_table_data!AE73&gt;99, "&gt;99", IF(wat_table_data!AE73&lt;1, "&lt;1",wat_table_data!AE73 ))), "-")</f>
        <v>-</v>
      </c>
      <c r="AG76" s="40" t="str">
        <f>IF(ISNUMBER(wat_table_data!AF73), IF(wat_table_data!AF73=-999,"NA",IF(wat_table_data!AF73&gt;99, "&gt;99", IF(wat_table_data!AF73&lt;1, "&lt;1",wat_table_data!AF73 ))), "-")</f>
        <v>-</v>
      </c>
      <c r="AH76" s="38" t="str">
        <f>IF(ISNUMBER(wat_table_data!AG73), IF(wat_table_data!AG73=-999,"NA",IF(wat_table_data!AG73&gt;99, "&gt;99", IF(wat_table_data!AG73&lt;1, "&lt;1",wat_table_data!AG73 ))), "-")</f>
        <v>-</v>
      </c>
      <c r="AI76" s="38" t="str">
        <f>IF(ISNUMBER(wat_table_data!AH73), IF(wat_table_data!AH73=-999,"NA",IF(wat_table_data!AH73&gt;99, "&gt;99", IF(wat_table_data!AH73&lt;1, "&lt;1",wat_table_data!AH73 ))), "-")</f>
        <v>-</v>
      </c>
      <c r="AJ76" s="39" t="str">
        <f>IF(ISNUMBER(wat_table_data!AI73), IF(wat_table_data!AI73=-999,"NA",IF(wat_table_data!AI73&gt;99, "&gt;99", IF(wat_table_data!AI73&lt;1, "&lt;1",wat_table_data!AI73 ))), "-")</f>
        <v>-</v>
      </c>
      <c r="AK76" s="40" t="str">
        <f>IF(ISNUMBER(wat_table_data!AJ73), IF(wat_table_data!AJ73=-999,"NA",IF(wat_table_data!AJ73&gt;99, "&gt;99", IF(wat_table_data!AJ73&lt;1, "&lt;1",wat_table_data!AJ73 ))), "-")</f>
        <v>-</v>
      </c>
      <c r="AL76" s="40" t="str">
        <f>IF(ISNUMBER(wat_table_data!AK73), IF(wat_table_data!AK73=-999,"NA",IF(wat_table_data!AK73&gt;99, "&gt;99", IF(wat_table_data!AK73&lt;1, "&lt;1",wat_table_data!AK73 ))), "-")</f>
        <v>-</v>
      </c>
      <c r="AM76" s="40" t="str">
        <f>IF(ISNUMBER(wat_table_data!AL73), IF(wat_table_data!AL73=-999,"NA",IF(wat_table_data!AL73&gt;99, "&gt;99", IF(wat_table_data!AL73&lt;1, "&lt;1",wat_table_data!AL73 ))), "-")</f>
        <v>-</v>
      </c>
      <c r="AN76" s="38" t="str">
        <f>IF(ISNUMBER(wat_table_data!AM73), IF(wat_table_data!AM73=-999,"NA",IF(wat_table_data!AM73&gt;99, "&gt;99", IF(wat_table_data!AM73&lt;1, "&lt;1",wat_table_data!AM73 ))), "-")</f>
        <v>-</v>
      </c>
      <c r="AO76" s="38" t="str">
        <f>IF(ISNUMBER(wat_table_data!AN73), IF(wat_table_data!AN73=-999,"NA",IF(wat_table_data!AN73&gt;99, "&gt;99", IF(wat_table_data!AN73&lt;1, "&lt;1",wat_table_data!AN73 ))), "-")</f>
        <v>-</v>
      </c>
    </row>
    <row r="77" ht="13.8" x14ac:dyDescent="0.25">
      <c r="A77" s="34" t="str">
        <f>IF(ISBLANK(wat_table_data!A74), "", wat_table_data!A74)</f>
        <v/>
      </c>
      <c r="B77" s="34" t="str">
        <f>IF(ISBLANK(wat_table_data!B74), "", wat_table_data!B74)</f>
        <v/>
      </c>
      <c r="C77" s="34" t="str">
        <f>IF(ISBLANK(wat_table_data!C74), "", wat_table_data!C74)</f>
        <v/>
      </c>
      <c r="D77" s="35" t="str">
        <f>IF(ISNUMBER(wat_table_data!D74), wat_table_data!D74, "-")</f>
        <v>-</v>
      </c>
      <c r="E77" s="36" t="str">
        <f>IF(ISNUMBER(wat_table_data!E74), wat_table_data!E74, "-")</f>
        <v>-</v>
      </c>
      <c r="F77" s="37" t="str">
        <f>IF(ISNUMBER(wat_table_data!F74), IF(wat_table_data!F74=-999,"NA",IF(wat_table_data!F74&gt;99, "&gt;99", IF(wat_table_data!F74&lt;1, "&lt;1",wat_table_data!F74 ))), "-")</f>
        <v>-</v>
      </c>
      <c r="G77" s="38" t="str">
        <f>IF(ISNUMBER(wat_table_data!G74), IF(wat_table_data!G74=-999,"NA",IF(wat_table_data!G74&gt;99, "&gt;99", IF(wat_table_data!G74&lt;1, "&lt;1",wat_table_data!G74 ))), "-")</f>
        <v>-</v>
      </c>
      <c r="H77" s="38" t="str">
        <f>IF(ISNUMBER(wat_table_data!H74), IF(wat_table_data!H74=-999,"NA",IF(wat_table_data!H74&gt;99, "&gt;99", IF(wat_table_data!H74&lt;1, "&lt;1",wat_table_data!H74 ))), "-")</f>
        <v>-</v>
      </c>
      <c r="I77" s="38" t="str">
        <f>IF(ISNUMBER(wat_table_data!I74), IF(wat_table_data!I74=-999,"NA",IF(wat_table_data!I74&gt;99, "&gt;99", IF(wat_table_data!I74&lt;1, "&lt;1",wat_table_data!I74 ))), "-")</f>
        <v>-</v>
      </c>
      <c r="J77" s="24" t="str">
        <f>IF(ISNUMBER(wat_table_data!J74), IF(wat_table_data!J74=-999,"NA",wat_table_data!J74), "-")</f>
        <v>-</v>
      </c>
      <c r="K77" s="37" t="str">
        <f>IF(ISNUMBER(wat_table_data!K74), IF(wat_table_data!K74=-999,"NA",IF(wat_table_data!K74&gt;99, "&gt;99", IF(wat_table_data!K74&lt;1, "&lt;1",wat_table_data!K74 ))), "-")</f>
        <v>-</v>
      </c>
      <c r="L77" s="38" t="str">
        <f>IF(ISNUMBER(wat_table_data!L74), IF(wat_table_data!L74=-999,"NA",IF(wat_table_data!L74&gt;99, "&gt;99", IF(wat_table_data!L74&lt;1, "&lt;1",wat_table_data!L74 ))), "-")</f>
        <v>-</v>
      </c>
      <c r="M77" s="38" t="str">
        <f>IF(ISNUMBER(wat_table_data!M74), IF(wat_table_data!M74=-999,"NA",IF(wat_table_data!M74&gt;99, "&gt;99", IF(wat_table_data!M74&lt;1, "&lt;1",wat_table_data!M74 ))), "-")</f>
        <v>-</v>
      </c>
      <c r="N77" s="38" t="str">
        <f>IF(ISNUMBER(wat_table_data!N74), IF(wat_table_data!N74=-999,"NA",IF(wat_table_data!N74&gt;99, "&gt;99", IF(wat_table_data!N74&lt;1, "&lt;1",wat_table_data!N74 ))), "-")</f>
        <v>-</v>
      </c>
      <c r="O77" s="24" t="str">
        <f>IF(ISNUMBER(wat_table_data!O74), IF(wat_table_data!O74=-999,"NA",wat_table_data!O74), "-")</f>
        <v>-</v>
      </c>
      <c r="P77" s="37" t="str">
        <f>IF(ISNUMBER(wat_table_data!P74), IF(wat_table_data!P74=-999,"NA",IF(wat_table_data!P74&gt;99, "&gt;99", IF(wat_table_data!P74&lt;1, "&lt;1",wat_table_data!P74 ))), "-")</f>
        <v>-</v>
      </c>
      <c r="Q77" s="38" t="str">
        <f>IF(ISNUMBER(wat_table_data!Q74), IF(wat_table_data!Q74=-999,"NA",IF(wat_table_data!Q74&gt;99, "&gt;99", IF(wat_table_data!Q74&lt;1, "&lt;1",wat_table_data!Q74 ))), "-")</f>
        <v>-</v>
      </c>
      <c r="R77" s="38" t="str">
        <f>IF(ISNUMBER(wat_table_data!R74), IF(wat_table_data!R74=-999,"NA",IF(wat_table_data!R74&gt;99, "&gt;99", IF(wat_table_data!R74&lt;1, "&lt;1",wat_table_data!R74 ))), "-")</f>
        <v>-</v>
      </c>
      <c r="S77" s="38" t="str">
        <f>IF(ISNUMBER(wat_table_data!S74), IF(wat_table_data!S74=-999,"NA",IF(wat_table_data!S74&gt;99, "&gt;99", IF(wat_table_data!S74&lt;1, "&lt;1",wat_table_data!S74 ))), "-")</f>
        <v>-</v>
      </c>
      <c r="T77" s="24" t="str">
        <f>IF(ISNUMBER(wat_table_data!T74), IF(wat_table_data!T74=-999,"NA",wat_table_data!T74), "-")</f>
        <v>-</v>
      </c>
      <c r="U77" s="24"/>
      <c r="V77" s="24"/>
      <c r="W77" s="24"/>
      <c r="X77" s="39" t="str">
        <f>IF(ISNUMBER(wat_table_data!W74), IF(wat_table_data!W74=-999,"NA",IF(wat_table_data!W74&gt;99, "&gt;99", IF(wat_table_data!W74&lt;1, "&lt;1",wat_table_data!W74 ))), "-")</f>
        <v>-</v>
      </c>
      <c r="Y77" s="40" t="str">
        <f>IF(ISNUMBER(wat_table_data!X74), IF(wat_table_data!X74=-999,"NA",IF(wat_table_data!X74&gt;99, "&gt;99", IF(wat_table_data!X74&lt;1, "&lt;1",wat_table_data!X74 ))), "-")</f>
        <v>-</v>
      </c>
      <c r="Z77" s="40" t="str">
        <f>IF(ISNUMBER(wat_table_data!Y74), IF(wat_table_data!Y74=-999,"NA",IF(wat_table_data!Y74&gt;99, "&gt;99", IF(wat_table_data!Y74&lt;1, "&lt;1",wat_table_data!Y74 ))), "-")</f>
        <v>-</v>
      </c>
      <c r="AA77" s="40" t="str">
        <f>IF(ISNUMBER(wat_table_data!Z74), IF(wat_table_data!Z74=-999,"NA",IF(wat_table_data!Z74&gt;99, "&gt;99", IF(wat_table_data!Z74&lt;1, "&lt;1",wat_table_data!Z74 ))), "-")</f>
        <v>-</v>
      </c>
      <c r="AB77" s="38" t="str">
        <f>IF(ISNUMBER(wat_table_data!AA74), IF(wat_table_data!AA74=-999,"NA",IF(wat_table_data!AA74&gt;99, "&gt;99", IF(wat_table_data!AA74&lt;1, "&lt;1",wat_table_data!AA74 ))), "-")</f>
        <v>-</v>
      </c>
      <c r="AC77" s="38" t="str">
        <f>IF(ISNUMBER(wat_table_data!AB74), IF(wat_table_data!AB74=-999,"NA",IF(wat_table_data!AB74&gt;99, "&gt;99", IF(wat_table_data!AB74&lt;1, "&lt;1",wat_table_data!AB74 ))), "-")</f>
        <v>-</v>
      </c>
      <c r="AD77" s="39" t="str">
        <f>IF(ISNUMBER(wat_table_data!AC74), IF(wat_table_data!AC74=-999,"NA",IF(wat_table_data!AC74&gt;99, "&gt;99", IF(wat_table_data!AC74&lt;1, "&lt;1",wat_table_data!AC74 ))), "-")</f>
        <v>-</v>
      </c>
      <c r="AE77" s="40" t="str">
        <f>IF(ISNUMBER(wat_table_data!AD74), IF(wat_table_data!AD74=-999,"NA",IF(wat_table_data!AD74&gt;99, "&gt;99", IF(wat_table_data!AD74&lt;1, "&lt;1",wat_table_data!AD74 ))), "-")</f>
        <v>-</v>
      </c>
      <c r="AF77" s="40" t="str">
        <f>IF(ISNUMBER(wat_table_data!AE74), IF(wat_table_data!AE74=-999,"NA",IF(wat_table_data!AE74&gt;99, "&gt;99", IF(wat_table_data!AE74&lt;1, "&lt;1",wat_table_data!AE74 ))), "-")</f>
        <v>-</v>
      </c>
      <c r="AG77" s="40" t="str">
        <f>IF(ISNUMBER(wat_table_data!AF74), IF(wat_table_data!AF74=-999,"NA",IF(wat_table_data!AF74&gt;99, "&gt;99", IF(wat_table_data!AF74&lt;1, "&lt;1",wat_table_data!AF74 ))), "-")</f>
        <v>-</v>
      </c>
      <c r="AH77" s="38" t="str">
        <f>IF(ISNUMBER(wat_table_data!AG74), IF(wat_table_data!AG74=-999,"NA",IF(wat_table_data!AG74&gt;99, "&gt;99", IF(wat_table_data!AG74&lt;1, "&lt;1",wat_table_data!AG74 ))), "-")</f>
        <v>-</v>
      </c>
      <c r="AI77" s="38" t="str">
        <f>IF(ISNUMBER(wat_table_data!AH74), IF(wat_table_data!AH74=-999,"NA",IF(wat_table_data!AH74&gt;99, "&gt;99", IF(wat_table_data!AH74&lt;1, "&lt;1",wat_table_data!AH74 ))), "-")</f>
        <v>-</v>
      </c>
      <c r="AJ77" s="39" t="str">
        <f>IF(ISNUMBER(wat_table_data!AI74), IF(wat_table_data!AI74=-999,"NA",IF(wat_table_data!AI74&gt;99, "&gt;99", IF(wat_table_data!AI74&lt;1, "&lt;1",wat_table_data!AI74 ))), "-")</f>
        <v>-</v>
      </c>
      <c r="AK77" s="40" t="str">
        <f>IF(ISNUMBER(wat_table_data!AJ74), IF(wat_table_data!AJ74=-999,"NA",IF(wat_table_data!AJ74&gt;99, "&gt;99", IF(wat_table_data!AJ74&lt;1, "&lt;1",wat_table_data!AJ74 ))), "-")</f>
        <v>-</v>
      </c>
      <c r="AL77" s="40" t="str">
        <f>IF(ISNUMBER(wat_table_data!AK74), IF(wat_table_data!AK74=-999,"NA",IF(wat_table_data!AK74&gt;99, "&gt;99", IF(wat_table_data!AK74&lt;1, "&lt;1",wat_table_data!AK74 ))), "-")</f>
        <v>-</v>
      </c>
      <c r="AM77" s="40" t="str">
        <f>IF(ISNUMBER(wat_table_data!AL74), IF(wat_table_data!AL74=-999,"NA",IF(wat_table_data!AL74&gt;99, "&gt;99", IF(wat_table_data!AL74&lt;1, "&lt;1",wat_table_data!AL74 ))), "-")</f>
        <v>-</v>
      </c>
      <c r="AN77" s="38" t="str">
        <f>IF(ISNUMBER(wat_table_data!AM74), IF(wat_table_data!AM74=-999,"NA",IF(wat_table_data!AM74&gt;99, "&gt;99", IF(wat_table_data!AM74&lt;1, "&lt;1",wat_table_data!AM74 ))), "-")</f>
        <v>-</v>
      </c>
      <c r="AO77" s="38" t="str">
        <f>IF(ISNUMBER(wat_table_data!AN74), IF(wat_table_data!AN74=-999,"NA",IF(wat_table_data!AN74&gt;99, "&gt;99", IF(wat_table_data!AN74&lt;1, "&lt;1",wat_table_data!AN74 ))), "-")</f>
        <v>-</v>
      </c>
    </row>
    <row r="78" ht="13.8" x14ac:dyDescent="0.25">
      <c r="A78" s="34" t="str">
        <f>IF(ISBLANK(wat_table_data!A75), "", wat_table_data!A75)</f>
        <v/>
      </c>
      <c r="B78" s="34" t="str">
        <f>IF(ISBLANK(wat_table_data!B75), "", wat_table_data!B75)</f>
        <v/>
      </c>
      <c r="C78" s="34" t="str">
        <f>IF(ISBLANK(wat_table_data!C75), "", wat_table_data!C75)</f>
        <v/>
      </c>
      <c r="D78" s="35" t="str">
        <f>IF(ISNUMBER(wat_table_data!D75), wat_table_data!D75, "-")</f>
        <v>-</v>
      </c>
      <c r="E78" s="36" t="str">
        <f>IF(ISNUMBER(wat_table_data!E75), wat_table_data!E75, "-")</f>
        <v>-</v>
      </c>
      <c r="F78" s="37" t="str">
        <f>IF(ISNUMBER(wat_table_data!F75), IF(wat_table_data!F75=-999,"NA",IF(wat_table_data!F75&gt;99, "&gt;99", IF(wat_table_data!F75&lt;1, "&lt;1",wat_table_data!F75 ))), "-")</f>
        <v>-</v>
      </c>
      <c r="G78" s="38" t="str">
        <f>IF(ISNUMBER(wat_table_data!G75), IF(wat_table_data!G75=-999,"NA",IF(wat_table_data!G75&gt;99, "&gt;99", IF(wat_table_data!G75&lt;1, "&lt;1",wat_table_data!G75 ))), "-")</f>
        <v>-</v>
      </c>
      <c r="H78" s="38" t="str">
        <f>IF(ISNUMBER(wat_table_data!H75), IF(wat_table_data!H75=-999,"NA",IF(wat_table_data!H75&gt;99, "&gt;99", IF(wat_table_data!H75&lt;1, "&lt;1",wat_table_data!H75 ))), "-")</f>
        <v>-</v>
      </c>
      <c r="I78" s="38" t="str">
        <f>IF(ISNUMBER(wat_table_data!I75), IF(wat_table_data!I75=-999,"NA",IF(wat_table_data!I75&gt;99, "&gt;99", IF(wat_table_data!I75&lt;1, "&lt;1",wat_table_data!I75 ))), "-")</f>
        <v>-</v>
      </c>
      <c r="J78" s="24" t="str">
        <f>IF(ISNUMBER(wat_table_data!J75), IF(wat_table_data!J75=-999,"NA",wat_table_data!J75), "-")</f>
        <v>-</v>
      </c>
      <c r="K78" s="37" t="str">
        <f>IF(ISNUMBER(wat_table_data!K75), IF(wat_table_data!K75=-999,"NA",IF(wat_table_data!K75&gt;99, "&gt;99", IF(wat_table_data!K75&lt;1, "&lt;1",wat_table_data!K75 ))), "-")</f>
        <v>-</v>
      </c>
      <c r="L78" s="38" t="str">
        <f>IF(ISNUMBER(wat_table_data!L75), IF(wat_table_data!L75=-999,"NA",IF(wat_table_data!L75&gt;99, "&gt;99", IF(wat_table_data!L75&lt;1, "&lt;1",wat_table_data!L75 ))), "-")</f>
        <v>-</v>
      </c>
      <c r="M78" s="38" t="str">
        <f>IF(ISNUMBER(wat_table_data!M75), IF(wat_table_data!M75=-999,"NA",IF(wat_table_data!M75&gt;99, "&gt;99", IF(wat_table_data!M75&lt;1, "&lt;1",wat_table_data!M75 ))), "-")</f>
        <v>-</v>
      </c>
      <c r="N78" s="38" t="str">
        <f>IF(ISNUMBER(wat_table_data!N75), IF(wat_table_data!N75=-999,"NA",IF(wat_table_data!N75&gt;99, "&gt;99", IF(wat_table_data!N75&lt;1, "&lt;1",wat_table_data!N75 ))), "-")</f>
        <v>-</v>
      </c>
      <c r="O78" s="24" t="str">
        <f>IF(ISNUMBER(wat_table_data!O75), IF(wat_table_data!O75=-999,"NA",wat_table_data!O75), "-")</f>
        <v>-</v>
      </c>
      <c r="P78" s="37" t="str">
        <f>IF(ISNUMBER(wat_table_data!P75), IF(wat_table_data!P75=-999,"NA",IF(wat_table_data!P75&gt;99, "&gt;99", IF(wat_table_data!P75&lt;1, "&lt;1",wat_table_data!P75 ))), "-")</f>
        <v>-</v>
      </c>
      <c r="Q78" s="38" t="str">
        <f>IF(ISNUMBER(wat_table_data!Q75), IF(wat_table_data!Q75=-999,"NA",IF(wat_table_data!Q75&gt;99, "&gt;99", IF(wat_table_data!Q75&lt;1, "&lt;1",wat_table_data!Q75 ))), "-")</f>
        <v>-</v>
      </c>
      <c r="R78" s="38" t="str">
        <f>IF(ISNUMBER(wat_table_data!R75), IF(wat_table_data!R75=-999,"NA",IF(wat_table_data!R75&gt;99, "&gt;99", IF(wat_table_data!R75&lt;1, "&lt;1",wat_table_data!R75 ))), "-")</f>
        <v>-</v>
      </c>
      <c r="S78" s="38" t="str">
        <f>IF(ISNUMBER(wat_table_data!S75), IF(wat_table_data!S75=-999,"NA",IF(wat_table_data!S75&gt;99, "&gt;99", IF(wat_table_data!S75&lt;1, "&lt;1",wat_table_data!S75 ))), "-")</f>
        <v>-</v>
      </c>
      <c r="T78" s="24" t="str">
        <f>IF(ISNUMBER(wat_table_data!T75), IF(wat_table_data!T75=-999,"NA",wat_table_data!T75), "-")</f>
        <v>-</v>
      </c>
      <c r="U78" s="24"/>
      <c r="V78" s="24"/>
      <c r="W78" s="24"/>
      <c r="X78" s="39" t="str">
        <f>IF(ISNUMBER(wat_table_data!W75), IF(wat_table_data!W75=-999,"NA",IF(wat_table_data!W75&gt;99, "&gt;99", IF(wat_table_data!W75&lt;1, "&lt;1",wat_table_data!W75 ))), "-")</f>
        <v>-</v>
      </c>
      <c r="Y78" s="40" t="str">
        <f>IF(ISNUMBER(wat_table_data!X75), IF(wat_table_data!X75=-999,"NA",IF(wat_table_data!X75&gt;99, "&gt;99", IF(wat_table_data!X75&lt;1, "&lt;1",wat_table_data!X75 ))), "-")</f>
        <v>-</v>
      </c>
      <c r="Z78" s="40" t="str">
        <f>IF(ISNUMBER(wat_table_data!Y75), IF(wat_table_data!Y75=-999,"NA",IF(wat_table_data!Y75&gt;99, "&gt;99", IF(wat_table_data!Y75&lt;1, "&lt;1",wat_table_data!Y75 ))), "-")</f>
        <v>-</v>
      </c>
      <c r="AA78" s="40" t="str">
        <f>IF(ISNUMBER(wat_table_data!Z75), IF(wat_table_data!Z75=-999,"NA",IF(wat_table_data!Z75&gt;99, "&gt;99", IF(wat_table_data!Z75&lt;1, "&lt;1",wat_table_data!Z75 ))), "-")</f>
        <v>-</v>
      </c>
      <c r="AB78" s="38" t="str">
        <f>IF(ISNUMBER(wat_table_data!AA75), IF(wat_table_data!AA75=-999,"NA",IF(wat_table_data!AA75&gt;99, "&gt;99", IF(wat_table_data!AA75&lt;1, "&lt;1",wat_table_data!AA75 ))), "-")</f>
        <v>-</v>
      </c>
      <c r="AC78" s="38" t="str">
        <f>IF(ISNUMBER(wat_table_data!AB75), IF(wat_table_data!AB75=-999,"NA",IF(wat_table_data!AB75&gt;99, "&gt;99", IF(wat_table_data!AB75&lt;1, "&lt;1",wat_table_data!AB75 ))), "-")</f>
        <v>-</v>
      </c>
      <c r="AD78" s="39" t="str">
        <f>IF(ISNUMBER(wat_table_data!AC75), IF(wat_table_data!AC75=-999,"NA",IF(wat_table_data!AC75&gt;99, "&gt;99", IF(wat_table_data!AC75&lt;1, "&lt;1",wat_table_data!AC75 ))), "-")</f>
        <v>-</v>
      </c>
      <c r="AE78" s="40" t="str">
        <f>IF(ISNUMBER(wat_table_data!AD75), IF(wat_table_data!AD75=-999,"NA",IF(wat_table_data!AD75&gt;99, "&gt;99", IF(wat_table_data!AD75&lt;1, "&lt;1",wat_table_data!AD75 ))), "-")</f>
        <v>-</v>
      </c>
      <c r="AF78" s="40" t="str">
        <f>IF(ISNUMBER(wat_table_data!AE75), IF(wat_table_data!AE75=-999,"NA",IF(wat_table_data!AE75&gt;99, "&gt;99", IF(wat_table_data!AE75&lt;1, "&lt;1",wat_table_data!AE75 ))), "-")</f>
        <v>-</v>
      </c>
      <c r="AG78" s="40" t="str">
        <f>IF(ISNUMBER(wat_table_data!AF75), IF(wat_table_data!AF75=-999,"NA",IF(wat_table_data!AF75&gt;99, "&gt;99", IF(wat_table_data!AF75&lt;1, "&lt;1",wat_table_data!AF75 ))), "-")</f>
        <v>-</v>
      </c>
      <c r="AH78" s="38" t="str">
        <f>IF(ISNUMBER(wat_table_data!AG75), IF(wat_table_data!AG75=-999,"NA",IF(wat_table_data!AG75&gt;99, "&gt;99", IF(wat_table_data!AG75&lt;1, "&lt;1",wat_table_data!AG75 ))), "-")</f>
        <v>-</v>
      </c>
      <c r="AI78" s="38" t="str">
        <f>IF(ISNUMBER(wat_table_data!AH75), IF(wat_table_data!AH75=-999,"NA",IF(wat_table_data!AH75&gt;99, "&gt;99", IF(wat_table_data!AH75&lt;1, "&lt;1",wat_table_data!AH75 ))), "-")</f>
        <v>-</v>
      </c>
      <c r="AJ78" s="39" t="str">
        <f>IF(ISNUMBER(wat_table_data!AI75), IF(wat_table_data!AI75=-999,"NA",IF(wat_table_data!AI75&gt;99, "&gt;99", IF(wat_table_data!AI75&lt;1, "&lt;1",wat_table_data!AI75 ))), "-")</f>
        <v>-</v>
      </c>
      <c r="AK78" s="40" t="str">
        <f>IF(ISNUMBER(wat_table_data!AJ75), IF(wat_table_data!AJ75=-999,"NA",IF(wat_table_data!AJ75&gt;99, "&gt;99", IF(wat_table_data!AJ75&lt;1, "&lt;1",wat_table_data!AJ75 ))), "-")</f>
        <v>-</v>
      </c>
      <c r="AL78" s="40" t="str">
        <f>IF(ISNUMBER(wat_table_data!AK75), IF(wat_table_data!AK75=-999,"NA",IF(wat_table_data!AK75&gt;99, "&gt;99", IF(wat_table_data!AK75&lt;1, "&lt;1",wat_table_data!AK75 ))), "-")</f>
        <v>-</v>
      </c>
      <c r="AM78" s="40" t="str">
        <f>IF(ISNUMBER(wat_table_data!AL75), IF(wat_table_data!AL75=-999,"NA",IF(wat_table_data!AL75&gt;99, "&gt;99", IF(wat_table_data!AL75&lt;1, "&lt;1",wat_table_data!AL75 ))), "-")</f>
        <v>-</v>
      </c>
      <c r="AN78" s="38" t="str">
        <f>IF(ISNUMBER(wat_table_data!AM75), IF(wat_table_data!AM75=-999,"NA",IF(wat_table_data!AM75&gt;99, "&gt;99", IF(wat_table_data!AM75&lt;1, "&lt;1",wat_table_data!AM75 ))), "-")</f>
        <v>-</v>
      </c>
      <c r="AO78" s="38" t="str">
        <f>IF(ISNUMBER(wat_table_data!AN75), IF(wat_table_data!AN75=-999,"NA",IF(wat_table_data!AN75&gt;99, "&gt;99", IF(wat_table_data!AN75&lt;1, "&lt;1",wat_table_data!AN75 ))), "-")</f>
        <v>-</v>
      </c>
    </row>
    <row r="79" ht="13.8" x14ac:dyDescent="0.25">
      <c r="A79" s="34" t="str">
        <f>IF(ISBLANK(wat_table_data!A76), "", wat_table_data!A76)</f>
        <v/>
      </c>
      <c r="B79" s="34" t="str">
        <f>IF(ISBLANK(wat_table_data!B76), "", wat_table_data!B76)</f>
        <v/>
      </c>
      <c r="C79" s="34" t="str">
        <f>IF(ISBLANK(wat_table_data!C76), "", wat_table_data!C76)</f>
        <v/>
      </c>
      <c r="D79" s="35" t="str">
        <f>IF(ISNUMBER(wat_table_data!D76), wat_table_data!D76, "-")</f>
        <v>-</v>
      </c>
      <c r="E79" s="36" t="str">
        <f>IF(ISNUMBER(wat_table_data!E76), wat_table_data!E76, "-")</f>
        <v>-</v>
      </c>
      <c r="F79" s="37" t="str">
        <f>IF(ISNUMBER(wat_table_data!F76), IF(wat_table_data!F76=-999,"NA",IF(wat_table_data!F76&gt;99, "&gt;99", IF(wat_table_data!F76&lt;1, "&lt;1",wat_table_data!F76 ))), "-")</f>
        <v>-</v>
      </c>
      <c r="G79" s="38" t="str">
        <f>IF(ISNUMBER(wat_table_data!G76), IF(wat_table_data!G76=-999,"NA",IF(wat_table_data!G76&gt;99, "&gt;99", IF(wat_table_data!G76&lt;1, "&lt;1",wat_table_data!G76 ))), "-")</f>
        <v>-</v>
      </c>
      <c r="H79" s="38" t="str">
        <f>IF(ISNUMBER(wat_table_data!H76), IF(wat_table_data!H76=-999,"NA",IF(wat_table_data!H76&gt;99, "&gt;99", IF(wat_table_data!H76&lt;1, "&lt;1",wat_table_data!H76 ))), "-")</f>
        <v>-</v>
      </c>
      <c r="I79" s="38" t="str">
        <f>IF(ISNUMBER(wat_table_data!I76), IF(wat_table_data!I76=-999,"NA",IF(wat_table_data!I76&gt;99, "&gt;99", IF(wat_table_data!I76&lt;1, "&lt;1",wat_table_data!I76 ))), "-")</f>
        <v>-</v>
      </c>
      <c r="J79" s="24" t="str">
        <f>IF(ISNUMBER(wat_table_data!J76), IF(wat_table_data!J76=-999,"NA",wat_table_data!J76), "-")</f>
        <v>-</v>
      </c>
      <c r="K79" s="37" t="str">
        <f>IF(ISNUMBER(wat_table_data!K76), IF(wat_table_data!K76=-999,"NA",IF(wat_table_data!K76&gt;99, "&gt;99", IF(wat_table_data!K76&lt;1, "&lt;1",wat_table_data!K76 ))), "-")</f>
        <v>-</v>
      </c>
      <c r="L79" s="38" t="str">
        <f>IF(ISNUMBER(wat_table_data!L76), IF(wat_table_data!L76=-999,"NA",IF(wat_table_data!L76&gt;99, "&gt;99", IF(wat_table_data!L76&lt;1, "&lt;1",wat_table_data!L76 ))), "-")</f>
        <v>-</v>
      </c>
      <c r="M79" s="38" t="str">
        <f>IF(ISNUMBER(wat_table_data!M76), IF(wat_table_data!M76=-999,"NA",IF(wat_table_data!M76&gt;99, "&gt;99", IF(wat_table_data!M76&lt;1, "&lt;1",wat_table_data!M76 ))), "-")</f>
        <v>-</v>
      </c>
      <c r="N79" s="38" t="str">
        <f>IF(ISNUMBER(wat_table_data!N76), IF(wat_table_data!N76=-999,"NA",IF(wat_table_data!N76&gt;99, "&gt;99", IF(wat_table_data!N76&lt;1, "&lt;1",wat_table_data!N76 ))), "-")</f>
        <v>-</v>
      </c>
      <c r="O79" s="24" t="str">
        <f>IF(ISNUMBER(wat_table_data!O76), IF(wat_table_data!O76=-999,"NA",wat_table_data!O76), "-")</f>
        <v>-</v>
      </c>
      <c r="P79" s="37" t="str">
        <f>IF(ISNUMBER(wat_table_data!P76), IF(wat_table_data!P76=-999,"NA",IF(wat_table_data!P76&gt;99, "&gt;99", IF(wat_table_data!P76&lt;1, "&lt;1",wat_table_data!P76 ))), "-")</f>
        <v>-</v>
      </c>
      <c r="Q79" s="38" t="str">
        <f>IF(ISNUMBER(wat_table_data!Q76), IF(wat_table_data!Q76=-999,"NA",IF(wat_table_data!Q76&gt;99, "&gt;99", IF(wat_table_data!Q76&lt;1, "&lt;1",wat_table_data!Q76 ))), "-")</f>
        <v>-</v>
      </c>
      <c r="R79" s="38" t="str">
        <f>IF(ISNUMBER(wat_table_data!R76), IF(wat_table_data!R76=-999,"NA",IF(wat_table_data!R76&gt;99, "&gt;99", IF(wat_table_data!R76&lt;1, "&lt;1",wat_table_data!R76 ))), "-")</f>
        <v>-</v>
      </c>
      <c r="S79" s="38" t="str">
        <f>IF(ISNUMBER(wat_table_data!S76), IF(wat_table_data!S76=-999,"NA",IF(wat_table_data!S76&gt;99, "&gt;99", IF(wat_table_data!S76&lt;1, "&lt;1",wat_table_data!S76 ))), "-")</f>
        <v>-</v>
      </c>
      <c r="T79" s="24" t="str">
        <f>IF(ISNUMBER(wat_table_data!T76), IF(wat_table_data!T76=-999,"NA",wat_table_data!T76), "-")</f>
        <v>-</v>
      </c>
      <c r="U79" s="24"/>
      <c r="V79" s="24"/>
      <c r="W79" s="24"/>
      <c r="X79" s="39" t="str">
        <f>IF(ISNUMBER(wat_table_data!W76), IF(wat_table_data!W76=-999,"NA",IF(wat_table_data!W76&gt;99, "&gt;99", IF(wat_table_data!W76&lt;1, "&lt;1",wat_table_data!W76 ))), "-")</f>
        <v>-</v>
      </c>
      <c r="Y79" s="40" t="str">
        <f>IF(ISNUMBER(wat_table_data!X76), IF(wat_table_data!X76=-999,"NA",IF(wat_table_data!X76&gt;99, "&gt;99", IF(wat_table_data!X76&lt;1, "&lt;1",wat_table_data!X76 ))), "-")</f>
        <v>-</v>
      </c>
      <c r="Z79" s="40" t="str">
        <f>IF(ISNUMBER(wat_table_data!Y76), IF(wat_table_data!Y76=-999,"NA",IF(wat_table_data!Y76&gt;99, "&gt;99", IF(wat_table_data!Y76&lt;1, "&lt;1",wat_table_data!Y76 ))), "-")</f>
        <v>-</v>
      </c>
      <c r="AA79" s="40" t="str">
        <f>IF(ISNUMBER(wat_table_data!Z76), IF(wat_table_data!Z76=-999,"NA",IF(wat_table_data!Z76&gt;99, "&gt;99", IF(wat_table_data!Z76&lt;1, "&lt;1",wat_table_data!Z76 ))), "-")</f>
        <v>-</v>
      </c>
      <c r="AB79" s="38" t="str">
        <f>IF(ISNUMBER(wat_table_data!AA76), IF(wat_table_data!AA76=-999,"NA",IF(wat_table_data!AA76&gt;99, "&gt;99", IF(wat_table_data!AA76&lt;1, "&lt;1",wat_table_data!AA76 ))), "-")</f>
        <v>-</v>
      </c>
      <c r="AC79" s="38" t="str">
        <f>IF(ISNUMBER(wat_table_data!AB76), IF(wat_table_data!AB76=-999,"NA",IF(wat_table_data!AB76&gt;99, "&gt;99", IF(wat_table_data!AB76&lt;1, "&lt;1",wat_table_data!AB76 ))), "-")</f>
        <v>-</v>
      </c>
      <c r="AD79" s="39" t="str">
        <f>IF(ISNUMBER(wat_table_data!AC76), IF(wat_table_data!AC76=-999,"NA",IF(wat_table_data!AC76&gt;99, "&gt;99", IF(wat_table_data!AC76&lt;1, "&lt;1",wat_table_data!AC76 ))), "-")</f>
        <v>-</v>
      </c>
      <c r="AE79" s="40" t="str">
        <f>IF(ISNUMBER(wat_table_data!AD76), IF(wat_table_data!AD76=-999,"NA",IF(wat_table_data!AD76&gt;99, "&gt;99", IF(wat_table_data!AD76&lt;1, "&lt;1",wat_table_data!AD76 ))), "-")</f>
        <v>-</v>
      </c>
      <c r="AF79" s="40" t="str">
        <f>IF(ISNUMBER(wat_table_data!AE76), IF(wat_table_data!AE76=-999,"NA",IF(wat_table_data!AE76&gt;99, "&gt;99", IF(wat_table_data!AE76&lt;1, "&lt;1",wat_table_data!AE76 ))), "-")</f>
        <v>-</v>
      </c>
      <c r="AG79" s="40" t="str">
        <f>IF(ISNUMBER(wat_table_data!AF76), IF(wat_table_data!AF76=-999,"NA",IF(wat_table_data!AF76&gt;99, "&gt;99", IF(wat_table_data!AF76&lt;1, "&lt;1",wat_table_data!AF76 ))), "-")</f>
        <v>-</v>
      </c>
      <c r="AH79" s="38" t="str">
        <f>IF(ISNUMBER(wat_table_data!AG76), IF(wat_table_data!AG76=-999,"NA",IF(wat_table_data!AG76&gt;99, "&gt;99", IF(wat_table_data!AG76&lt;1, "&lt;1",wat_table_data!AG76 ))), "-")</f>
        <v>-</v>
      </c>
      <c r="AI79" s="38" t="str">
        <f>IF(ISNUMBER(wat_table_data!AH76), IF(wat_table_data!AH76=-999,"NA",IF(wat_table_data!AH76&gt;99, "&gt;99", IF(wat_table_data!AH76&lt;1, "&lt;1",wat_table_data!AH76 ))), "-")</f>
        <v>-</v>
      </c>
      <c r="AJ79" s="39" t="str">
        <f>IF(ISNUMBER(wat_table_data!AI76), IF(wat_table_data!AI76=-999,"NA",IF(wat_table_data!AI76&gt;99, "&gt;99", IF(wat_table_data!AI76&lt;1, "&lt;1",wat_table_data!AI76 ))), "-")</f>
        <v>-</v>
      </c>
      <c r="AK79" s="40" t="str">
        <f>IF(ISNUMBER(wat_table_data!AJ76), IF(wat_table_data!AJ76=-999,"NA",IF(wat_table_data!AJ76&gt;99, "&gt;99", IF(wat_table_data!AJ76&lt;1, "&lt;1",wat_table_data!AJ76 ))), "-")</f>
        <v>-</v>
      </c>
      <c r="AL79" s="40" t="str">
        <f>IF(ISNUMBER(wat_table_data!AK76), IF(wat_table_data!AK76=-999,"NA",IF(wat_table_data!AK76&gt;99, "&gt;99", IF(wat_table_data!AK76&lt;1, "&lt;1",wat_table_data!AK76 ))), "-")</f>
        <v>-</v>
      </c>
      <c r="AM79" s="40" t="str">
        <f>IF(ISNUMBER(wat_table_data!AL76), IF(wat_table_data!AL76=-999,"NA",IF(wat_table_data!AL76&gt;99, "&gt;99", IF(wat_table_data!AL76&lt;1, "&lt;1",wat_table_data!AL76 ))), "-")</f>
        <v>-</v>
      </c>
      <c r="AN79" s="38" t="str">
        <f>IF(ISNUMBER(wat_table_data!AM76), IF(wat_table_data!AM76=-999,"NA",IF(wat_table_data!AM76&gt;99, "&gt;99", IF(wat_table_data!AM76&lt;1, "&lt;1",wat_table_data!AM76 ))), "-")</f>
        <v>-</v>
      </c>
      <c r="AO79" s="38" t="str">
        <f>IF(ISNUMBER(wat_table_data!AN76), IF(wat_table_data!AN76=-999,"NA",IF(wat_table_data!AN76&gt;99, "&gt;99", IF(wat_table_data!AN76&lt;1, "&lt;1",wat_table_data!AN76 ))), "-")</f>
        <v>-</v>
      </c>
    </row>
    <row r="80" ht="13.8" x14ac:dyDescent="0.25">
      <c r="A80" s="34" t="str">
        <f>IF(ISBLANK(wat_table_data!A77), "", wat_table_data!A77)</f>
        <v/>
      </c>
      <c r="B80" s="34" t="str">
        <f>IF(ISBLANK(wat_table_data!B77), "", wat_table_data!B77)</f>
        <v/>
      </c>
      <c r="C80" s="34" t="str">
        <f>IF(ISBLANK(wat_table_data!C77), "", wat_table_data!C77)</f>
        <v/>
      </c>
      <c r="D80" s="35" t="str">
        <f>IF(ISNUMBER(wat_table_data!D77), wat_table_data!D77, "-")</f>
        <v>-</v>
      </c>
      <c r="E80" s="36" t="str">
        <f>IF(ISNUMBER(wat_table_data!E77), wat_table_data!E77, "-")</f>
        <v>-</v>
      </c>
      <c r="F80" s="37" t="str">
        <f>IF(ISNUMBER(wat_table_data!F77), IF(wat_table_data!F77=-999,"NA",IF(wat_table_data!F77&gt;99, "&gt;99", IF(wat_table_data!F77&lt;1, "&lt;1",wat_table_data!F77 ))), "-")</f>
        <v>-</v>
      </c>
      <c r="G80" s="38" t="str">
        <f>IF(ISNUMBER(wat_table_data!G77), IF(wat_table_data!G77=-999,"NA",IF(wat_table_data!G77&gt;99, "&gt;99", IF(wat_table_data!G77&lt;1, "&lt;1",wat_table_data!G77 ))), "-")</f>
        <v>-</v>
      </c>
      <c r="H80" s="38" t="str">
        <f>IF(ISNUMBER(wat_table_data!H77), IF(wat_table_data!H77=-999,"NA",IF(wat_table_data!H77&gt;99, "&gt;99", IF(wat_table_data!H77&lt;1, "&lt;1",wat_table_data!H77 ))), "-")</f>
        <v>-</v>
      </c>
      <c r="I80" s="38" t="str">
        <f>IF(ISNUMBER(wat_table_data!I77), IF(wat_table_data!I77=-999,"NA",IF(wat_table_data!I77&gt;99, "&gt;99", IF(wat_table_data!I77&lt;1, "&lt;1",wat_table_data!I77 ))), "-")</f>
        <v>-</v>
      </c>
      <c r="J80" s="24" t="str">
        <f>IF(ISNUMBER(wat_table_data!J77), IF(wat_table_data!J77=-999,"NA",wat_table_data!J77), "-")</f>
        <v>-</v>
      </c>
      <c r="K80" s="37" t="str">
        <f>IF(ISNUMBER(wat_table_data!K77), IF(wat_table_data!K77=-999,"NA",IF(wat_table_data!K77&gt;99, "&gt;99", IF(wat_table_data!K77&lt;1, "&lt;1",wat_table_data!K77 ))), "-")</f>
        <v>-</v>
      </c>
      <c r="L80" s="38" t="str">
        <f>IF(ISNUMBER(wat_table_data!L77), IF(wat_table_data!L77=-999,"NA",IF(wat_table_data!L77&gt;99, "&gt;99", IF(wat_table_data!L77&lt;1, "&lt;1",wat_table_data!L77 ))), "-")</f>
        <v>-</v>
      </c>
      <c r="M80" s="38" t="str">
        <f>IF(ISNUMBER(wat_table_data!M77), IF(wat_table_data!M77=-999,"NA",IF(wat_table_data!M77&gt;99, "&gt;99", IF(wat_table_data!M77&lt;1, "&lt;1",wat_table_data!M77 ))), "-")</f>
        <v>-</v>
      </c>
      <c r="N80" s="38" t="str">
        <f>IF(ISNUMBER(wat_table_data!N77), IF(wat_table_data!N77=-999,"NA",IF(wat_table_data!N77&gt;99, "&gt;99", IF(wat_table_data!N77&lt;1, "&lt;1",wat_table_data!N77 ))), "-")</f>
        <v>-</v>
      </c>
      <c r="O80" s="24" t="str">
        <f>IF(ISNUMBER(wat_table_data!O77), IF(wat_table_data!O77=-999,"NA",wat_table_data!O77), "-")</f>
        <v>-</v>
      </c>
      <c r="P80" s="37" t="str">
        <f>IF(ISNUMBER(wat_table_data!P77), IF(wat_table_data!P77=-999,"NA",IF(wat_table_data!P77&gt;99, "&gt;99", IF(wat_table_data!P77&lt;1, "&lt;1",wat_table_data!P77 ))), "-")</f>
        <v>-</v>
      </c>
      <c r="Q80" s="38" t="str">
        <f>IF(ISNUMBER(wat_table_data!Q77), IF(wat_table_data!Q77=-999,"NA",IF(wat_table_data!Q77&gt;99, "&gt;99", IF(wat_table_data!Q77&lt;1, "&lt;1",wat_table_data!Q77 ))), "-")</f>
        <v>-</v>
      </c>
      <c r="R80" s="38" t="str">
        <f>IF(ISNUMBER(wat_table_data!R77), IF(wat_table_data!R77=-999,"NA",IF(wat_table_data!R77&gt;99, "&gt;99", IF(wat_table_data!R77&lt;1, "&lt;1",wat_table_data!R77 ))), "-")</f>
        <v>-</v>
      </c>
      <c r="S80" s="38" t="str">
        <f>IF(ISNUMBER(wat_table_data!S77), IF(wat_table_data!S77=-999,"NA",IF(wat_table_data!S77&gt;99, "&gt;99", IF(wat_table_data!S77&lt;1, "&lt;1",wat_table_data!S77 ))), "-")</f>
        <v>-</v>
      </c>
      <c r="T80" s="24" t="str">
        <f>IF(ISNUMBER(wat_table_data!T77), IF(wat_table_data!T77=-999,"NA",wat_table_data!T77), "-")</f>
        <v>-</v>
      </c>
      <c r="U80" s="24"/>
      <c r="V80" s="24"/>
      <c r="W80" s="24"/>
      <c r="X80" s="39" t="str">
        <f>IF(ISNUMBER(wat_table_data!W77), IF(wat_table_data!W77=-999,"NA",IF(wat_table_data!W77&gt;99, "&gt;99", IF(wat_table_data!W77&lt;1, "&lt;1",wat_table_data!W77 ))), "-")</f>
        <v>-</v>
      </c>
      <c r="Y80" s="40" t="str">
        <f>IF(ISNUMBER(wat_table_data!X77), IF(wat_table_data!X77=-999,"NA",IF(wat_table_data!X77&gt;99, "&gt;99", IF(wat_table_data!X77&lt;1, "&lt;1",wat_table_data!X77 ))), "-")</f>
        <v>-</v>
      </c>
      <c r="Z80" s="40" t="str">
        <f>IF(ISNUMBER(wat_table_data!Y77), IF(wat_table_data!Y77=-999,"NA",IF(wat_table_data!Y77&gt;99, "&gt;99", IF(wat_table_data!Y77&lt;1, "&lt;1",wat_table_data!Y77 ))), "-")</f>
        <v>-</v>
      </c>
      <c r="AA80" s="40" t="str">
        <f>IF(ISNUMBER(wat_table_data!Z77), IF(wat_table_data!Z77=-999,"NA",IF(wat_table_data!Z77&gt;99, "&gt;99", IF(wat_table_data!Z77&lt;1, "&lt;1",wat_table_data!Z77 ))), "-")</f>
        <v>-</v>
      </c>
      <c r="AB80" s="38" t="str">
        <f>IF(ISNUMBER(wat_table_data!AA77), IF(wat_table_data!AA77=-999,"NA",IF(wat_table_data!AA77&gt;99, "&gt;99", IF(wat_table_data!AA77&lt;1, "&lt;1",wat_table_data!AA77 ))), "-")</f>
        <v>-</v>
      </c>
      <c r="AC80" s="38" t="str">
        <f>IF(ISNUMBER(wat_table_data!AB77), IF(wat_table_data!AB77=-999,"NA",IF(wat_table_data!AB77&gt;99, "&gt;99", IF(wat_table_data!AB77&lt;1, "&lt;1",wat_table_data!AB77 ))), "-")</f>
        <v>-</v>
      </c>
      <c r="AD80" s="39" t="str">
        <f>IF(ISNUMBER(wat_table_data!AC77), IF(wat_table_data!AC77=-999,"NA",IF(wat_table_data!AC77&gt;99, "&gt;99", IF(wat_table_data!AC77&lt;1, "&lt;1",wat_table_data!AC77 ))), "-")</f>
        <v>-</v>
      </c>
      <c r="AE80" s="40" t="str">
        <f>IF(ISNUMBER(wat_table_data!AD77), IF(wat_table_data!AD77=-999,"NA",IF(wat_table_data!AD77&gt;99, "&gt;99", IF(wat_table_data!AD77&lt;1, "&lt;1",wat_table_data!AD77 ))), "-")</f>
        <v>-</v>
      </c>
      <c r="AF80" s="40" t="str">
        <f>IF(ISNUMBER(wat_table_data!AE77), IF(wat_table_data!AE77=-999,"NA",IF(wat_table_data!AE77&gt;99, "&gt;99", IF(wat_table_data!AE77&lt;1, "&lt;1",wat_table_data!AE77 ))), "-")</f>
        <v>-</v>
      </c>
      <c r="AG80" s="40" t="str">
        <f>IF(ISNUMBER(wat_table_data!AF77), IF(wat_table_data!AF77=-999,"NA",IF(wat_table_data!AF77&gt;99, "&gt;99", IF(wat_table_data!AF77&lt;1, "&lt;1",wat_table_data!AF77 ))), "-")</f>
        <v>-</v>
      </c>
      <c r="AH80" s="38" t="str">
        <f>IF(ISNUMBER(wat_table_data!AG77), IF(wat_table_data!AG77=-999,"NA",IF(wat_table_data!AG77&gt;99, "&gt;99", IF(wat_table_data!AG77&lt;1, "&lt;1",wat_table_data!AG77 ))), "-")</f>
        <v>-</v>
      </c>
      <c r="AI80" s="38" t="str">
        <f>IF(ISNUMBER(wat_table_data!AH77), IF(wat_table_data!AH77=-999,"NA",IF(wat_table_data!AH77&gt;99, "&gt;99", IF(wat_table_data!AH77&lt;1, "&lt;1",wat_table_data!AH77 ))), "-")</f>
        <v>-</v>
      </c>
      <c r="AJ80" s="39" t="str">
        <f>IF(ISNUMBER(wat_table_data!AI77), IF(wat_table_data!AI77=-999,"NA",IF(wat_table_data!AI77&gt;99, "&gt;99", IF(wat_table_data!AI77&lt;1, "&lt;1",wat_table_data!AI77 ))), "-")</f>
        <v>-</v>
      </c>
      <c r="AK80" s="40" t="str">
        <f>IF(ISNUMBER(wat_table_data!AJ77), IF(wat_table_data!AJ77=-999,"NA",IF(wat_table_data!AJ77&gt;99, "&gt;99", IF(wat_table_data!AJ77&lt;1, "&lt;1",wat_table_data!AJ77 ))), "-")</f>
        <v>-</v>
      </c>
      <c r="AL80" s="40" t="str">
        <f>IF(ISNUMBER(wat_table_data!AK77), IF(wat_table_data!AK77=-999,"NA",IF(wat_table_data!AK77&gt;99, "&gt;99", IF(wat_table_data!AK77&lt;1, "&lt;1",wat_table_data!AK77 ))), "-")</f>
        <v>-</v>
      </c>
      <c r="AM80" s="40" t="str">
        <f>IF(ISNUMBER(wat_table_data!AL77), IF(wat_table_data!AL77=-999,"NA",IF(wat_table_data!AL77&gt;99, "&gt;99", IF(wat_table_data!AL77&lt;1, "&lt;1",wat_table_data!AL77 ))), "-")</f>
        <v>-</v>
      </c>
      <c r="AN80" s="38" t="str">
        <f>IF(ISNUMBER(wat_table_data!AM77), IF(wat_table_data!AM77=-999,"NA",IF(wat_table_data!AM77&gt;99, "&gt;99", IF(wat_table_data!AM77&lt;1, "&lt;1",wat_table_data!AM77 ))), "-")</f>
        <v>-</v>
      </c>
      <c r="AO80" s="38" t="str">
        <f>IF(ISNUMBER(wat_table_data!AN77), IF(wat_table_data!AN77=-999,"NA",IF(wat_table_data!AN77&gt;99, "&gt;99", IF(wat_table_data!AN77&lt;1, "&lt;1",wat_table_data!AN77 ))), "-")</f>
        <v>-</v>
      </c>
    </row>
    <row r="81" ht="13.8" x14ac:dyDescent="0.25">
      <c r="A81" s="34" t="str">
        <f>IF(ISBLANK(wat_table_data!A78), "", wat_table_data!A78)</f>
        <v/>
      </c>
      <c r="B81" s="34" t="str">
        <f>IF(ISBLANK(wat_table_data!B78), "", wat_table_data!B78)</f>
        <v/>
      </c>
      <c r="C81" s="34" t="str">
        <f>IF(ISBLANK(wat_table_data!C78), "", wat_table_data!C78)</f>
        <v/>
      </c>
      <c r="D81" s="35" t="str">
        <f>IF(ISNUMBER(wat_table_data!D78), wat_table_data!D78, "-")</f>
        <v>-</v>
      </c>
      <c r="E81" s="36" t="str">
        <f>IF(ISNUMBER(wat_table_data!E78), wat_table_data!E78, "-")</f>
        <v>-</v>
      </c>
      <c r="F81" s="37" t="str">
        <f>IF(ISNUMBER(wat_table_data!F78), IF(wat_table_data!F78=-999,"NA",IF(wat_table_data!F78&gt;99, "&gt;99", IF(wat_table_data!F78&lt;1, "&lt;1",wat_table_data!F78 ))), "-")</f>
        <v>-</v>
      </c>
      <c r="G81" s="38" t="str">
        <f>IF(ISNUMBER(wat_table_data!G78), IF(wat_table_data!G78=-999,"NA",IF(wat_table_data!G78&gt;99, "&gt;99", IF(wat_table_data!G78&lt;1, "&lt;1",wat_table_data!G78 ))), "-")</f>
        <v>-</v>
      </c>
      <c r="H81" s="38" t="str">
        <f>IF(ISNUMBER(wat_table_data!H78), IF(wat_table_data!H78=-999,"NA",IF(wat_table_data!H78&gt;99, "&gt;99", IF(wat_table_data!H78&lt;1, "&lt;1",wat_table_data!H78 ))), "-")</f>
        <v>-</v>
      </c>
      <c r="I81" s="38" t="str">
        <f>IF(ISNUMBER(wat_table_data!I78), IF(wat_table_data!I78=-999,"NA",IF(wat_table_data!I78&gt;99, "&gt;99", IF(wat_table_data!I78&lt;1, "&lt;1",wat_table_data!I78 ))), "-")</f>
        <v>-</v>
      </c>
      <c r="J81" s="24" t="str">
        <f>IF(ISNUMBER(wat_table_data!J78), IF(wat_table_data!J78=-999,"NA",wat_table_data!J78), "-")</f>
        <v>-</v>
      </c>
      <c r="K81" s="37" t="str">
        <f>IF(ISNUMBER(wat_table_data!K78), IF(wat_table_data!K78=-999,"NA",IF(wat_table_data!K78&gt;99, "&gt;99", IF(wat_table_data!K78&lt;1, "&lt;1",wat_table_data!K78 ))), "-")</f>
        <v>-</v>
      </c>
      <c r="L81" s="38" t="str">
        <f>IF(ISNUMBER(wat_table_data!L78), IF(wat_table_data!L78=-999,"NA",IF(wat_table_data!L78&gt;99, "&gt;99", IF(wat_table_data!L78&lt;1, "&lt;1",wat_table_data!L78 ))), "-")</f>
        <v>-</v>
      </c>
      <c r="M81" s="38" t="str">
        <f>IF(ISNUMBER(wat_table_data!M78), IF(wat_table_data!M78=-999,"NA",IF(wat_table_data!M78&gt;99, "&gt;99", IF(wat_table_data!M78&lt;1, "&lt;1",wat_table_data!M78 ))), "-")</f>
        <v>-</v>
      </c>
      <c r="N81" s="38" t="str">
        <f>IF(ISNUMBER(wat_table_data!N78), IF(wat_table_data!N78=-999,"NA",IF(wat_table_data!N78&gt;99, "&gt;99", IF(wat_table_data!N78&lt;1, "&lt;1",wat_table_data!N78 ))), "-")</f>
        <v>-</v>
      </c>
      <c r="O81" s="24" t="str">
        <f>IF(ISNUMBER(wat_table_data!O78), IF(wat_table_data!O78=-999,"NA",wat_table_data!O78), "-")</f>
        <v>-</v>
      </c>
      <c r="P81" s="37" t="str">
        <f>IF(ISNUMBER(wat_table_data!P78), IF(wat_table_data!P78=-999,"NA",IF(wat_table_data!P78&gt;99, "&gt;99", IF(wat_table_data!P78&lt;1, "&lt;1",wat_table_data!P78 ))), "-")</f>
        <v>-</v>
      </c>
      <c r="Q81" s="38" t="str">
        <f>IF(ISNUMBER(wat_table_data!Q78), IF(wat_table_data!Q78=-999,"NA",IF(wat_table_data!Q78&gt;99, "&gt;99", IF(wat_table_data!Q78&lt;1, "&lt;1",wat_table_data!Q78 ))), "-")</f>
        <v>-</v>
      </c>
      <c r="R81" s="38" t="str">
        <f>IF(ISNUMBER(wat_table_data!R78), IF(wat_table_data!R78=-999,"NA",IF(wat_table_data!R78&gt;99, "&gt;99", IF(wat_table_data!R78&lt;1, "&lt;1",wat_table_data!R78 ))), "-")</f>
        <v>-</v>
      </c>
      <c r="S81" s="38" t="str">
        <f>IF(ISNUMBER(wat_table_data!S78), IF(wat_table_data!S78=-999,"NA",IF(wat_table_data!S78&gt;99, "&gt;99", IF(wat_table_data!S78&lt;1, "&lt;1",wat_table_data!S78 ))), "-")</f>
        <v>-</v>
      </c>
      <c r="T81" s="24" t="str">
        <f>IF(ISNUMBER(wat_table_data!T78), IF(wat_table_data!T78=-999,"NA",wat_table_data!T78), "-")</f>
        <v>-</v>
      </c>
      <c r="U81" s="24"/>
      <c r="V81" s="24"/>
      <c r="W81" s="24"/>
      <c r="X81" s="39" t="str">
        <f>IF(ISNUMBER(wat_table_data!W78), IF(wat_table_data!W78=-999,"NA",IF(wat_table_data!W78&gt;99, "&gt;99", IF(wat_table_data!W78&lt;1, "&lt;1",wat_table_data!W78 ))), "-")</f>
        <v>-</v>
      </c>
      <c r="Y81" s="40" t="str">
        <f>IF(ISNUMBER(wat_table_data!X78), IF(wat_table_data!X78=-999,"NA",IF(wat_table_data!X78&gt;99, "&gt;99", IF(wat_table_data!X78&lt;1, "&lt;1",wat_table_data!X78 ))), "-")</f>
        <v>-</v>
      </c>
      <c r="Z81" s="40" t="str">
        <f>IF(ISNUMBER(wat_table_data!Y78), IF(wat_table_data!Y78=-999,"NA",IF(wat_table_data!Y78&gt;99, "&gt;99", IF(wat_table_data!Y78&lt;1, "&lt;1",wat_table_data!Y78 ))), "-")</f>
        <v>-</v>
      </c>
      <c r="AA81" s="40" t="str">
        <f>IF(ISNUMBER(wat_table_data!Z78), IF(wat_table_data!Z78=-999,"NA",IF(wat_table_data!Z78&gt;99, "&gt;99", IF(wat_table_data!Z78&lt;1, "&lt;1",wat_table_data!Z78 ))), "-")</f>
        <v>-</v>
      </c>
      <c r="AB81" s="38" t="str">
        <f>IF(ISNUMBER(wat_table_data!AA78), IF(wat_table_data!AA78=-999,"NA",IF(wat_table_data!AA78&gt;99, "&gt;99", IF(wat_table_data!AA78&lt;1, "&lt;1",wat_table_data!AA78 ))), "-")</f>
        <v>-</v>
      </c>
      <c r="AC81" s="38" t="str">
        <f>IF(ISNUMBER(wat_table_data!AB78), IF(wat_table_data!AB78=-999,"NA",IF(wat_table_data!AB78&gt;99, "&gt;99", IF(wat_table_data!AB78&lt;1, "&lt;1",wat_table_data!AB78 ))), "-")</f>
        <v>-</v>
      </c>
      <c r="AD81" s="39" t="str">
        <f>IF(ISNUMBER(wat_table_data!AC78), IF(wat_table_data!AC78=-999,"NA",IF(wat_table_data!AC78&gt;99, "&gt;99", IF(wat_table_data!AC78&lt;1, "&lt;1",wat_table_data!AC78 ))), "-")</f>
        <v>-</v>
      </c>
      <c r="AE81" s="40" t="str">
        <f>IF(ISNUMBER(wat_table_data!AD78), IF(wat_table_data!AD78=-999,"NA",IF(wat_table_data!AD78&gt;99, "&gt;99", IF(wat_table_data!AD78&lt;1, "&lt;1",wat_table_data!AD78 ))), "-")</f>
        <v>-</v>
      </c>
      <c r="AF81" s="40" t="str">
        <f>IF(ISNUMBER(wat_table_data!AE78), IF(wat_table_data!AE78=-999,"NA",IF(wat_table_data!AE78&gt;99, "&gt;99", IF(wat_table_data!AE78&lt;1, "&lt;1",wat_table_data!AE78 ))), "-")</f>
        <v>-</v>
      </c>
      <c r="AG81" s="40" t="str">
        <f>IF(ISNUMBER(wat_table_data!AF78), IF(wat_table_data!AF78=-999,"NA",IF(wat_table_data!AF78&gt;99, "&gt;99", IF(wat_table_data!AF78&lt;1, "&lt;1",wat_table_data!AF78 ))), "-")</f>
        <v>-</v>
      </c>
      <c r="AH81" s="38" t="str">
        <f>IF(ISNUMBER(wat_table_data!AG78), IF(wat_table_data!AG78=-999,"NA",IF(wat_table_data!AG78&gt;99, "&gt;99", IF(wat_table_data!AG78&lt;1, "&lt;1",wat_table_data!AG78 ))), "-")</f>
        <v>-</v>
      </c>
      <c r="AI81" s="38" t="str">
        <f>IF(ISNUMBER(wat_table_data!AH78), IF(wat_table_data!AH78=-999,"NA",IF(wat_table_data!AH78&gt;99, "&gt;99", IF(wat_table_data!AH78&lt;1, "&lt;1",wat_table_data!AH78 ))), "-")</f>
        <v>-</v>
      </c>
      <c r="AJ81" s="39" t="str">
        <f>IF(ISNUMBER(wat_table_data!AI78), IF(wat_table_data!AI78=-999,"NA",IF(wat_table_data!AI78&gt;99, "&gt;99", IF(wat_table_data!AI78&lt;1, "&lt;1",wat_table_data!AI78 ))), "-")</f>
        <v>-</v>
      </c>
      <c r="AK81" s="40" t="str">
        <f>IF(ISNUMBER(wat_table_data!AJ78), IF(wat_table_data!AJ78=-999,"NA",IF(wat_table_data!AJ78&gt;99, "&gt;99", IF(wat_table_data!AJ78&lt;1, "&lt;1",wat_table_data!AJ78 ))), "-")</f>
        <v>-</v>
      </c>
      <c r="AL81" s="40" t="str">
        <f>IF(ISNUMBER(wat_table_data!AK78), IF(wat_table_data!AK78=-999,"NA",IF(wat_table_data!AK78&gt;99, "&gt;99", IF(wat_table_data!AK78&lt;1, "&lt;1",wat_table_data!AK78 ))), "-")</f>
        <v>-</v>
      </c>
      <c r="AM81" s="40" t="str">
        <f>IF(ISNUMBER(wat_table_data!AL78), IF(wat_table_data!AL78=-999,"NA",IF(wat_table_data!AL78&gt;99, "&gt;99", IF(wat_table_data!AL78&lt;1, "&lt;1",wat_table_data!AL78 ))), "-")</f>
        <v>-</v>
      </c>
      <c r="AN81" s="38" t="str">
        <f>IF(ISNUMBER(wat_table_data!AM78), IF(wat_table_data!AM78=-999,"NA",IF(wat_table_data!AM78&gt;99, "&gt;99", IF(wat_table_data!AM78&lt;1, "&lt;1",wat_table_data!AM78 ))), "-")</f>
        <v>-</v>
      </c>
      <c r="AO81" s="38" t="str">
        <f>IF(ISNUMBER(wat_table_data!AN78), IF(wat_table_data!AN78=-999,"NA",IF(wat_table_data!AN78&gt;99, "&gt;99", IF(wat_table_data!AN78&lt;1, "&lt;1",wat_table_data!AN78 ))), "-")</f>
        <v>-</v>
      </c>
    </row>
    <row r="82" ht="13.8" x14ac:dyDescent="0.25">
      <c r="A82" s="34" t="str">
        <f>IF(ISBLANK(wat_table_data!A79), "", wat_table_data!A79)</f>
        <v/>
      </c>
      <c r="B82" s="34" t="str">
        <f>IF(ISBLANK(wat_table_data!B79), "", wat_table_data!B79)</f>
        <v/>
      </c>
      <c r="C82" s="34" t="str">
        <f>IF(ISBLANK(wat_table_data!C79), "", wat_table_data!C79)</f>
        <v/>
      </c>
      <c r="D82" s="35" t="str">
        <f>IF(ISNUMBER(wat_table_data!D79), wat_table_data!D79, "-")</f>
        <v>-</v>
      </c>
      <c r="E82" s="36" t="str">
        <f>IF(ISNUMBER(wat_table_data!E79), wat_table_data!E79, "-")</f>
        <v>-</v>
      </c>
      <c r="F82" s="37" t="str">
        <f>IF(ISNUMBER(wat_table_data!F79), IF(wat_table_data!F79=-999,"NA",IF(wat_table_data!F79&gt;99, "&gt;99", IF(wat_table_data!F79&lt;1, "&lt;1",wat_table_data!F79 ))), "-")</f>
        <v>-</v>
      </c>
      <c r="G82" s="38" t="str">
        <f>IF(ISNUMBER(wat_table_data!G79), IF(wat_table_data!G79=-999,"NA",IF(wat_table_data!G79&gt;99, "&gt;99", IF(wat_table_data!G79&lt;1, "&lt;1",wat_table_data!G79 ))), "-")</f>
        <v>-</v>
      </c>
      <c r="H82" s="38" t="str">
        <f>IF(ISNUMBER(wat_table_data!H79), IF(wat_table_data!H79=-999,"NA",IF(wat_table_data!H79&gt;99, "&gt;99", IF(wat_table_data!H79&lt;1, "&lt;1",wat_table_data!H79 ))), "-")</f>
        <v>-</v>
      </c>
      <c r="I82" s="38" t="str">
        <f>IF(ISNUMBER(wat_table_data!I79), IF(wat_table_data!I79=-999,"NA",IF(wat_table_data!I79&gt;99, "&gt;99", IF(wat_table_data!I79&lt;1, "&lt;1",wat_table_data!I79 ))), "-")</f>
        <v>-</v>
      </c>
      <c r="J82" s="24" t="str">
        <f>IF(ISNUMBER(wat_table_data!J79), IF(wat_table_data!J79=-999,"NA",wat_table_data!J79), "-")</f>
        <v>-</v>
      </c>
      <c r="K82" s="37" t="str">
        <f>IF(ISNUMBER(wat_table_data!K79), IF(wat_table_data!K79=-999,"NA",IF(wat_table_data!K79&gt;99, "&gt;99", IF(wat_table_data!K79&lt;1, "&lt;1",wat_table_data!K79 ))), "-")</f>
        <v>-</v>
      </c>
      <c r="L82" s="38" t="str">
        <f>IF(ISNUMBER(wat_table_data!L79), IF(wat_table_data!L79=-999,"NA",IF(wat_table_data!L79&gt;99, "&gt;99", IF(wat_table_data!L79&lt;1, "&lt;1",wat_table_data!L79 ))), "-")</f>
        <v>-</v>
      </c>
      <c r="M82" s="38" t="str">
        <f>IF(ISNUMBER(wat_table_data!M79), IF(wat_table_data!M79=-999,"NA",IF(wat_table_data!M79&gt;99, "&gt;99", IF(wat_table_data!M79&lt;1, "&lt;1",wat_table_data!M79 ))), "-")</f>
        <v>-</v>
      </c>
      <c r="N82" s="38" t="str">
        <f>IF(ISNUMBER(wat_table_data!N79), IF(wat_table_data!N79=-999,"NA",IF(wat_table_data!N79&gt;99, "&gt;99", IF(wat_table_data!N79&lt;1, "&lt;1",wat_table_data!N79 ))), "-")</f>
        <v>-</v>
      </c>
      <c r="O82" s="24" t="str">
        <f>IF(ISNUMBER(wat_table_data!O79), IF(wat_table_data!O79=-999,"NA",wat_table_data!O79), "-")</f>
        <v>-</v>
      </c>
      <c r="P82" s="37" t="str">
        <f>IF(ISNUMBER(wat_table_data!P79), IF(wat_table_data!P79=-999,"NA",IF(wat_table_data!P79&gt;99, "&gt;99", IF(wat_table_data!P79&lt;1, "&lt;1",wat_table_data!P79 ))), "-")</f>
        <v>-</v>
      </c>
      <c r="Q82" s="38" t="str">
        <f>IF(ISNUMBER(wat_table_data!Q79), IF(wat_table_data!Q79=-999,"NA",IF(wat_table_data!Q79&gt;99, "&gt;99", IF(wat_table_data!Q79&lt;1, "&lt;1",wat_table_data!Q79 ))), "-")</f>
        <v>-</v>
      </c>
      <c r="R82" s="38" t="str">
        <f>IF(ISNUMBER(wat_table_data!R79), IF(wat_table_data!R79=-999,"NA",IF(wat_table_data!R79&gt;99, "&gt;99", IF(wat_table_data!R79&lt;1, "&lt;1",wat_table_data!R79 ))), "-")</f>
        <v>-</v>
      </c>
      <c r="S82" s="38" t="str">
        <f>IF(ISNUMBER(wat_table_data!S79), IF(wat_table_data!S79=-999,"NA",IF(wat_table_data!S79&gt;99, "&gt;99", IF(wat_table_data!S79&lt;1, "&lt;1",wat_table_data!S79 ))), "-")</f>
        <v>-</v>
      </c>
      <c r="T82" s="24" t="str">
        <f>IF(ISNUMBER(wat_table_data!T79), IF(wat_table_data!T79=-999,"NA",wat_table_data!T79), "-")</f>
        <v>-</v>
      </c>
      <c r="U82" s="24"/>
      <c r="V82" s="24"/>
      <c r="W82" s="24"/>
      <c r="X82" s="39" t="str">
        <f>IF(ISNUMBER(wat_table_data!W79), IF(wat_table_data!W79=-999,"NA",IF(wat_table_data!W79&gt;99, "&gt;99", IF(wat_table_data!W79&lt;1, "&lt;1",wat_table_data!W79 ))), "-")</f>
        <v>-</v>
      </c>
      <c r="Y82" s="40" t="str">
        <f>IF(ISNUMBER(wat_table_data!X79), IF(wat_table_data!X79=-999,"NA",IF(wat_table_data!X79&gt;99, "&gt;99", IF(wat_table_data!X79&lt;1, "&lt;1",wat_table_data!X79 ))), "-")</f>
        <v>-</v>
      </c>
      <c r="Z82" s="40" t="str">
        <f>IF(ISNUMBER(wat_table_data!Y79), IF(wat_table_data!Y79=-999,"NA",IF(wat_table_data!Y79&gt;99, "&gt;99", IF(wat_table_data!Y79&lt;1, "&lt;1",wat_table_data!Y79 ))), "-")</f>
        <v>-</v>
      </c>
      <c r="AA82" s="40" t="str">
        <f>IF(ISNUMBER(wat_table_data!Z79), IF(wat_table_data!Z79=-999,"NA",IF(wat_table_data!Z79&gt;99, "&gt;99", IF(wat_table_data!Z79&lt;1, "&lt;1",wat_table_data!Z79 ))), "-")</f>
        <v>-</v>
      </c>
      <c r="AB82" s="38" t="str">
        <f>IF(ISNUMBER(wat_table_data!AA79), IF(wat_table_data!AA79=-999,"NA",IF(wat_table_data!AA79&gt;99, "&gt;99", IF(wat_table_data!AA79&lt;1, "&lt;1",wat_table_data!AA79 ))), "-")</f>
        <v>-</v>
      </c>
      <c r="AC82" s="38" t="str">
        <f>IF(ISNUMBER(wat_table_data!AB79), IF(wat_table_data!AB79=-999,"NA",IF(wat_table_data!AB79&gt;99, "&gt;99", IF(wat_table_data!AB79&lt;1, "&lt;1",wat_table_data!AB79 ))), "-")</f>
        <v>-</v>
      </c>
      <c r="AD82" s="39" t="str">
        <f>IF(ISNUMBER(wat_table_data!AC79), IF(wat_table_data!AC79=-999,"NA",IF(wat_table_data!AC79&gt;99, "&gt;99", IF(wat_table_data!AC79&lt;1, "&lt;1",wat_table_data!AC79 ))), "-")</f>
        <v>-</v>
      </c>
      <c r="AE82" s="40" t="str">
        <f>IF(ISNUMBER(wat_table_data!AD79), IF(wat_table_data!AD79=-999,"NA",IF(wat_table_data!AD79&gt;99, "&gt;99", IF(wat_table_data!AD79&lt;1, "&lt;1",wat_table_data!AD79 ))), "-")</f>
        <v>-</v>
      </c>
      <c r="AF82" s="40" t="str">
        <f>IF(ISNUMBER(wat_table_data!AE79), IF(wat_table_data!AE79=-999,"NA",IF(wat_table_data!AE79&gt;99, "&gt;99", IF(wat_table_data!AE79&lt;1, "&lt;1",wat_table_data!AE79 ))), "-")</f>
        <v>-</v>
      </c>
      <c r="AG82" s="40" t="str">
        <f>IF(ISNUMBER(wat_table_data!AF79), IF(wat_table_data!AF79=-999,"NA",IF(wat_table_data!AF79&gt;99, "&gt;99", IF(wat_table_data!AF79&lt;1, "&lt;1",wat_table_data!AF79 ))), "-")</f>
        <v>-</v>
      </c>
      <c r="AH82" s="38" t="str">
        <f>IF(ISNUMBER(wat_table_data!AG79), IF(wat_table_data!AG79=-999,"NA",IF(wat_table_data!AG79&gt;99, "&gt;99", IF(wat_table_data!AG79&lt;1, "&lt;1",wat_table_data!AG79 ))), "-")</f>
        <v>-</v>
      </c>
      <c r="AI82" s="38" t="str">
        <f>IF(ISNUMBER(wat_table_data!AH79), IF(wat_table_data!AH79=-999,"NA",IF(wat_table_data!AH79&gt;99, "&gt;99", IF(wat_table_data!AH79&lt;1, "&lt;1",wat_table_data!AH79 ))), "-")</f>
        <v>-</v>
      </c>
      <c r="AJ82" s="39" t="str">
        <f>IF(ISNUMBER(wat_table_data!AI79), IF(wat_table_data!AI79=-999,"NA",IF(wat_table_data!AI79&gt;99, "&gt;99", IF(wat_table_data!AI79&lt;1, "&lt;1",wat_table_data!AI79 ))), "-")</f>
        <v>-</v>
      </c>
      <c r="AK82" s="40" t="str">
        <f>IF(ISNUMBER(wat_table_data!AJ79), IF(wat_table_data!AJ79=-999,"NA",IF(wat_table_data!AJ79&gt;99, "&gt;99", IF(wat_table_data!AJ79&lt;1, "&lt;1",wat_table_data!AJ79 ))), "-")</f>
        <v>-</v>
      </c>
      <c r="AL82" s="40" t="str">
        <f>IF(ISNUMBER(wat_table_data!AK79), IF(wat_table_data!AK79=-999,"NA",IF(wat_table_data!AK79&gt;99, "&gt;99", IF(wat_table_data!AK79&lt;1, "&lt;1",wat_table_data!AK79 ))), "-")</f>
        <v>-</v>
      </c>
      <c r="AM82" s="40" t="str">
        <f>IF(ISNUMBER(wat_table_data!AL79), IF(wat_table_data!AL79=-999,"NA",IF(wat_table_data!AL79&gt;99, "&gt;99", IF(wat_table_data!AL79&lt;1, "&lt;1",wat_table_data!AL79 ))), "-")</f>
        <v>-</v>
      </c>
      <c r="AN82" s="38" t="str">
        <f>IF(ISNUMBER(wat_table_data!AM79), IF(wat_table_data!AM79=-999,"NA",IF(wat_table_data!AM79&gt;99, "&gt;99", IF(wat_table_data!AM79&lt;1, "&lt;1",wat_table_data!AM79 ))), "-")</f>
        <v>-</v>
      </c>
      <c r="AO82" s="38" t="str">
        <f>IF(ISNUMBER(wat_table_data!AN79), IF(wat_table_data!AN79=-999,"NA",IF(wat_table_data!AN79&gt;99, "&gt;99", IF(wat_table_data!AN79&lt;1, "&lt;1",wat_table_data!AN79 ))), "-")</f>
        <v>-</v>
      </c>
    </row>
    <row r="83" ht="13.8" x14ac:dyDescent="0.25">
      <c r="A83" s="34" t="str">
        <f>IF(ISBLANK(wat_table_data!A80), "", wat_table_data!A80)</f>
        <v/>
      </c>
      <c r="B83" s="34" t="str">
        <f>IF(ISBLANK(wat_table_data!B80), "", wat_table_data!B80)</f>
        <v/>
      </c>
      <c r="C83" s="34" t="str">
        <f>IF(ISBLANK(wat_table_data!C80), "", wat_table_data!C80)</f>
        <v/>
      </c>
      <c r="D83" s="35" t="str">
        <f>IF(ISNUMBER(wat_table_data!D80), wat_table_data!D80, "-")</f>
        <v>-</v>
      </c>
      <c r="E83" s="36" t="str">
        <f>IF(ISNUMBER(wat_table_data!E80), wat_table_data!E80, "-")</f>
        <v>-</v>
      </c>
      <c r="F83" s="37" t="str">
        <f>IF(ISNUMBER(wat_table_data!F80), IF(wat_table_data!F80=-999,"NA",IF(wat_table_data!F80&gt;99, "&gt;99", IF(wat_table_data!F80&lt;1, "&lt;1",wat_table_data!F80 ))), "-")</f>
        <v>-</v>
      </c>
      <c r="G83" s="38" t="str">
        <f>IF(ISNUMBER(wat_table_data!G80), IF(wat_table_data!G80=-999,"NA",IF(wat_table_data!G80&gt;99, "&gt;99", IF(wat_table_data!G80&lt;1, "&lt;1",wat_table_data!G80 ))), "-")</f>
        <v>-</v>
      </c>
      <c r="H83" s="38" t="str">
        <f>IF(ISNUMBER(wat_table_data!H80), IF(wat_table_data!H80=-999,"NA",IF(wat_table_data!H80&gt;99, "&gt;99", IF(wat_table_data!H80&lt;1, "&lt;1",wat_table_data!H80 ))), "-")</f>
        <v>-</v>
      </c>
      <c r="I83" s="38" t="str">
        <f>IF(ISNUMBER(wat_table_data!I80), IF(wat_table_data!I80=-999,"NA",IF(wat_table_data!I80&gt;99, "&gt;99", IF(wat_table_data!I80&lt;1, "&lt;1",wat_table_data!I80 ))), "-")</f>
        <v>-</v>
      </c>
      <c r="J83" s="24" t="str">
        <f>IF(ISNUMBER(wat_table_data!J80), IF(wat_table_data!J80=-999,"NA",wat_table_data!J80), "-")</f>
        <v>-</v>
      </c>
      <c r="K83" s="37" t="str">
        <f>IF(ISNUMBER(wat_table_data!K80), IF(wat_table_data!K80=-999,"NA",IF(wat_table_data!K80&gt;99, "&gt;99", IF(wat_table_data!K80&lt;1, "&lt;1",wat_table_data!K80 ))), "-")</f>
        <v>-</v>
      </c>
      <c r="L83" s="38" t="str">
        <f>IF(ISNUMBER(wat_table_data!L80), IF(wat_table_data!L80=-999,"NA",IF(wat_table_data!L80&gt;99, "&gt;99", IF(wat_table_data!L80&lt;1, "&lt;1",wat_table_data!L80 ))), "-")</f>
        <v>-</v>
      </c>
      <c r="M83" s="38" t="str">
        <f>IF(ISNUMBER(wat_table_data!M80), IF(wat_table_data!M80=-999,"NA",IF(wat_table_data!M80&gt;99, "&gt;99", IF(wat_table_data!M80&lt;1, "&lt;1",wat_table_data!M80 ))), "-")</f>
        <v>-</v>
      </c>
      <c r="N83" s="38" t="str">
        <f>IF(ISNUMBER(wat_table_data!N80), IF(wat_table_data!N80=-999,"NA",IF(wat_table_data!N80&gt;99, "&gt;99", IF(wat_table_data!N80&lt;1, "&lt;1",wat_table_data!N80 ))), "-")</f>
        <v>-</v>
      </c>
      <c r="O83" s="24" t="str">
        <f>IF(ISNUMBER(wat_table_data!O80), IF(wat_table_data!O80=-999,"NA",wat_table_data!O80), "-")</f>
        <v>-</v>
      </c>
      <c r="P83" s="37" t="str">
        <f>IF(ISNUMBER(wat_table_data!P80), IF(wat_table_data!P80=-999,"NA",IF(wat_table_data!P80&gt;99, "&gt;99", IF(wat_table_data!P80&lt;1, "&lt;1",wat_table_data!P80 ))), "-")</f>
        <v>-</v>
      </c>
      <c r="Q83" s="38" t="str">
        <f>IF(ISNUMBER(wat_table_data!Q80), IF(wat_table_data!Q80=-999,"NA",IF(wat_table_data!Q80&gt;99, "&gt;99", IF(wat_table_data!Q80&lt;1, "&lt;1",wat_table_data!Q80 ))), "-")</f>
        <v>-</v>
      </c>
      <c r="R83" s="38" t="str">
        <f>IF(ISNUMBER(wat_table_data!R80), IF(wat_table_data!R80=-999,"NA",IF(wat_table_data!R80&gt;99, "&gt;99", IF(wat_table_data!R80&lt;1, "&lt;1",wat_table_data!R80 ))), "-")</f>
        <v>-</v>
      </c>
      <c r="S83" s="38" t="str">
        <f>IF(ISNUMBER(wat_table_data!S80), IF(wat_table_data!S80=-999,"NA",IF(wat_table_data!S80&gt;99, "&gt;99", IF(wat_table_data!S80&lt;1, "&lt;1",wat_table_data!S80 ))), "-")</f>
        <v>-</v>
      </c>
      <c r="T83" s="24" t="str">
        <f>IF(ISNUMBER(wat_table_data!T80), IF(wat_table_data!T80=-999,"NA",wat_table_data!T80), "-")</f>
        <v>-</v>
      </c>
      <c r="U83" s="24"/>
      <c r="V83" s="24"/>
      <c r="W83" s="24"/>
      <c r="X83" s="39" t="str">
        <f>IF(ISNUMBER(wat_table_data!W80), IF(wat_table_data!W80=-999,"NA",IF(wat_table_data!W80&gt;99, "&gt;99", IF(wat_table_data!W80&lt;1, "&lt;1",wat_table_data!W80 ))), "-")</f>
        <v>-</v>
      </c>
      <c r="Y83" s="40" t="str">
        <f>IF(ISNUMBER(wat_table_data!X80), IF(wat_table_data!X80=-999,"NA",IF(wat_table_data!X80&gt;99, "&gt;99", IF(wat_table_data!X80&lt;1, "&lt;1",wat_table_data!X80 ))), "-")</f>
        <v>-</v>
      </c>
      <c r="Z83" s="40" t="str">
        <f>IF(ISNUMBER(wat_table_data!Y80), IF(wat_table_data!Y80=-999,"NA",IF(wat_table_data!Y80&gt;99, "&gt;99", IF(wat_table_data!Y80&lt;1, "&lt;1",wat_table_data!Y80 ))), "-")</f>
        <v>-</v>
      </c>
      <c r="AA83" s="40" t="str">
        <f>IF(ISNUMBER(wat_table_data!Z80), IF(wat_table_data!Z80=-999,"NA",IF(wat_table_data!Z80&gt;99, "&gt;99", IF(wat_table_data!Z80&lt;1, "&lt;1",wat_table_data!Z80 ))), "-")</f>
        <v>-</v>
      </c>
      <c r="AB83" s="38" t="str">
        <f>IF(ISNUMBER(wat_table_data!AA80), IF(wat_table_data!AA80=-999,"NA",IF(wat_table_data!AA80&gt;99, "&gt;99", IF(wat_table_data!AA80&lt;1, "&lt;1",wat_table_data!AA80 ))), "-")</f>
        <v>-</v>
      </c>
      <c r="AC83" s="38" t="str">
        <f>IF(ISNUMBER(wat_table_data!AB80), IF(wat_table_data!AB80=-999,"NA",IF(wat_table_data!AB80&gt;99, "&gt;99", IF(wat_table_data!AB80&lt;1, "&lt;1",wat_table_data!AB80 ))), "-")</f>
        <v>-</v>
      </c>
      <c r="AD83" s="39" t="str">
        <f>IF(ISNUMBER(wat_table_data!AC80), IF(wat_table_data!AC80=-999,"NA",IF(wat_table_data!AC80&gt;99, "&gt;99", IF(wat_table_data!AC80&lt;1, "&lt;1",wat_table_data!AC80 ))), "-")</f>
        <v>-</v>
      </c>
      <c r="AE83" s="40" t="str">
        <f>IF(ISNUMBER(wat_table_data!AD80), IF(wat_table_data!AD80=-999,"NA",IF(wat_table_data!AD80&gt;99, "&gt;99", IF(wat_table_data!AD80&lt;1, "&lt;1",wat_table_data!AD80 ))), "-")</f>
        <v>-</v>
      </c>
      <c r="AF83" s="40" t="str">
        <f>IF(ISNUMBER(wat_table_data!AE80), IF(wat_table_data!AE80=-999,"NA",IF(wat_table_data!AE80&gt;99, "&gt;99", IF(wat_table_data!AE80&lt;1, "&lt;1",wat_table_data!AE80 ))), "-")</f>
        <v>-</v>
      </c>
      <c r="AG83" s="40" t="str">
        <f>IF(ISNUMBER(wat_table_data!AF80), IF(wat_table_data!AF80=-999,"NA",IF(wat_table_data!AF80&gt;99, "&gt;99", IF(wat_table_data!AF80&lt;1, "&lt;1",wat_table_data!AF80 ))), "-")</f>
        <v>-</v>
      </c>
      <c r="AH83" s="38" t="str">
        <f>IF(ISNUMBER(wat_table_data!AG80), IF(wat_table_data!AG80=-999,"NA",IF(wat_table_data!AG80&gt;99, "&gt;99", IF(wat_table_data!AG80&lt;1, "&lt;1",wat_table_data!AG80 ))), "-")</f>
        <v>-</v>
      </c>
      <c r="AI83" s="38" t="str">
        <f>IF(ISNUMBER(wat_table_data!AH80), IF(wat_table_data!AH80=-999,"NA",IF(wat_table_data!AH80&gt;99, "&gt;99", IF(wat_table_data!AH80&lt;1, "&lt;1",wat_table_data!AH80 ))), "-")</f>
        <v>-</v>
      </c>
      <c r="AJ83" s="39" t="str">
        <f>IF(ISNUMBER(wat_table_data!AI80), IF(wat_table_data!AI80=-999,"NA",IF(wat_table_data!AI80&gt;99, "&gt;99", IF(wat_table_data!AI80&lt;1, "&lt;1",wat_table_data!AI80 ))), "-")</f>
        <v>-</v>
      </c>
      <c r="AK83" s="40" t="str">
        <f>IF(ISNUMBER(wat_table_data!AJ80), IF(wat_table_data!AJ80=-999,"NA",IF(wat_table_data!AJ80&gt;99, "&gt;99", IF(wat_table_data!AJ80&lt;1, "&lt;1",wat_table_data!AJ80 ))), "-")</f>
        <v>-</v>
      </c>
      <c r="AL83" s="40" t="str">
        <f>IF(ISNUMBER(wat_table_data!AK80), IF(wat_table_data!AK80=-999,"NA",IF(wat_table_data!AK80&gt;99, "&gt;99", IF(wat_table_data!AK80&lt;1, "&lt;1",wat_table_data!AK80 ))), "-")</f>
        <v>-</v>
      </c>
      <c r="AM83" s="40" t="str">
        <f>IF(ISNUMBER(wat_table_data!AL80), IF(wat_table_data!AL80=-999,"NA",IF(wat_table_data!AL80&gt;99, "&gt;99", IF(wat_table_data!AL80&lt;1, "&lt;1",wat_table_data!AL80 ))), "-")</f>
        <v>-</v>
      </c>
      <c r="AN83" s="38" t="str">
        <f>IF(ISNUMBER(wat_table_data!AM80), IF(wat_table_data!AM80=-999,"NA",IF(wat_table_data!AM80&gt;99, "&gt;99", IF(wat_table_data!AM80&lt;1, "&lt;1",wat_table_data!AM80 ))), "-")</f>
        <v>-</v>
      </c>
      <c r="AO83" s="38" t="str">
        <f>IF(ISNUMBER(wat_table_data!AN80), IF(wat_table_data!AN80=-999,"NA",IF(wat_table_data!AN80&gt;99, "&gt;99", IF(wat_table_data!AN80&lt;1, "&lt;1",wat_table_data!AN80 ))), "-")</f>
        <v>-</v>
      </c>
    </row>
    <row r="84" ht="13.8" x14ac:dyDescent="0.25">
      <c r="A84" s="34" t="str">
        <f>IF(ISBLANK(wat_table_data!A81), "", wat_table_data!A81)</f>
        <v/>
      </c>
      <c r="B84" s="34" t="str">
        <f>IF(ISBLANK(wat_table_data!B81), "", wat_table_data!B81)</f>
        <v/>
      </c>
      <c r="C84" s="34" t="str">
        <f>IF(ISBLANK(wat_table_data!C81), "", wat_table_data!C81)</f>
        <v/>
      </c>
      <c r="D84" s="35" t="str">
        <f>IF(ISNUMBER(wat_table_data!D81), wat_table_data!D81, "-")</f>
        <v>-</v>
      </c>
      <c r="E84" s="36" t="str">
        <f>IF(ISNUMBER(wat_table_data!E81), wat_table_data!E81, "-")</f>
        <v>-</v>
      </c>
      <c r="F84" s="37" t="str">
        <f>IF(ISNUMBER(wat_table_data!F81), IF(wat_table_data!F81=-999,"NA",IF(wat_table_data!F81&gt;99, "&gt;99", IF(wat_table_data!F81&lt;1, "&lt;1",wat_table_data!F81 ))), "-")</f>
        <v>-</v>
      </c>
      <c r="G84" s="38" t="str">
        <f>IF(ISNUMBER(wat_table_data!G81), IF(wat_table_data!G81=-999,"NA",IF(wat_table_data!G81&gt;99, "&gt;99", IF(wat_table_data!G81&lt;1, "&lt;1",wat_table_data!G81 ))), "-")</f>
        <v>-</v>
      </c>
      <c r="H84" s="38" t="str">
        <f>IF(ISNUMBER(wat_table_data!H81), IF(wat_table_data!H81=-999,"NA",IF(wat_table_data!H81&gt;99, "&gt;99", IF(wat_table_data!H81&lt;1, "&lt;1",wat_table_data!H81 ))), "-")</f>
        <v>-</v>
      </c>
      <c r="I84" s="38" t="str">
        <f>IF(ISNUMBER(wat_table_data!I81), IF(wat_table_data!I81=-999,"NA",IF(wat_table_data!I81&gt;99, "&gt;99", IF(wat_table_data!I81&lt;1, "&lt;1",wat_table_data!I81 ))), "-")</f>
        <v>-</v>
      </c>
      <c r="J84" s="24" t="str">
        <f>IF(ISNUMBER(wat_table_data!J81), IF(wat_table_data!J81=-999,"NA",wat_table_data!J81), "-")</f>
        <v>-</v>
      </c>
      <c r="K84" s="37" t="str">
        <f>IF(ISNUMBER(wat_table_data!K81), IF(wat_table_data!K81=-999,"NA",IF(wat_table_data!K81&gt;99, "&gt;99", IF(wat_table_data!K81&lt;1, "&lt;1",wat_table_data!K81 ))), "-")</f>
        <v>-</v>
      </c>
      <c r="L84" s="38" t="str">
        <f>IF(ISNUMBER(wat_table_data!L81), IF(wat_table_data!L81=-999,"NA",IF(wat_table_data!L81&gt;99, "&gt;99", IF(wat_table_data!L81&lt;1, "&lt;1",wat_table_data!L81 ))), "-")</f>
        <v>-</v>
      </c>
      <c r="M84" s="38" t="str">
        <f>IF(ISNUMBER(wat_table_data!M81), IF(wat_table_data!M81=-999,"NA",IF(wat_table_data!M81&gt;99, "&gt;99", IF(wat_table_data!M81&lt;1, "&lt;1",wat_table_data!M81 ))), "-")</f>
        <v>-</v>
      </c>
      <c r="N84" s="38" t="str">
        <f>IF(ISNUMBER(wat_table_data!N81), IF(wat_table_data!N81=-999,"NA",IF(wat_table_data!N81&gt;99, "&gt;99", IF(wat_table_data!N81&lt;1, "&lt;1",wat_table_data!N81 ))), "-")</f>
        <v>-</v>
      </c>
      <c r="O84" s="24" t="str">
        <f>IF(ISNUMBER(wat_table_data!O81), IF(wat_table_data!O81=-999,"NA",wat_table_data!O81), "-")</f>
        <v>-</v>
      </c>
      <c r="P84" s="37" t="str">
        <f>IF(ISNUMBER(wat_table_data!P81), IF(wat_table_data!P81=-999,"NA",IF(wat_table_data!P81&gt;99, "&gt;99", IF(wat_table_data!P81&lt;1, "&lt;1",wat_table_data!P81 ))), "-")</f>
        <v>-</v>
      </c>
      <c r="Q84" s="38" t="str">
        <f>IF(ISNUMBER(wat_table_data!Q81), IF(wat_table_data!Q81=-999,"NA",IF(wat_table_data!Q81&gt;99, "&gt;99", IF(wat_table_data!Q81&lt;1, "&lt;1",wat_table_data!Q81 ))), "-")</f>
        <v>-</v>
      </c>
      <c r="R84" s="38" t="str">
        <f>IF(ISNUMBER(wat_table_data!R81), IF(wat_table_data!R81=-999,"NA",IF(wat_table_data!R81&gt;99, "&gt;99", IF(wat_table_data!R81&lt;1, "&lt;1",wat_table_data!R81 ))), "-")</f>
        <v>-</v>
      </c>
      <c r="S84" s="38" t="str">
        <f>IF(ISNUMBER(wat_table_data!S81), IF(wat_table_data!S81=-999,"NA",IF(wat_table_data!S81&gt;99, "&gt;99", IF(wat_table_data!S81&lt;1, "&lt;1",wat_table_data!S81 ))), "-")</f>
        <v>-</v>
      </c>
      <c r="T84" s="24" t="str">
        <f>IF(ISNUMBER(wat_table_data!T81), IF(wat_table_data!T81=-999,"NA",wat_table_data!T81), "-")</f>
        <v>-</v>
      </c>
      <c r="U84" s="24"/>
      <c r="V84" s="24"/>
      <c r="W84" s="24"/>
      <c r="X84" s="39" t="str">
        <f>IF(ISNUMBER(wat_table_data!W81), IF(wat_table_data!W81=-999,"NA",IF(wat_table_data!W81&gt;99, "&gt;99", IF(wat_table_data!W81&lt;1, "&lt;1",wat_table_data!W81 ))), "-")</f>
        <v>-</v>
      </c>
      <c r="Y84" s="40" t="str">
        <f>IF(ISNUMBER(wat_table_data!X81), IF(wat_table_data!X81=-999,"NA",IF(wat_table_data!X81&gt;99, "&gt;99", IF(wat_table_data!X81&lt;1, "&lt;1",wat_table_data!X81 ))), "-")</f>
        <v>-</v>
      </c>
      <c r="Z84" s="40" t="str">
        <f>IF(ISNUMBER(wat_table_data!Y81), IF(wat_table_data!Y81=-999,"NA",IF(wat_table_data!Y81&gt;99, "&gt;99", IF(wat_table_data!Y81&lt;1, "&lt;1",wat_table_data!Y81 ))), "-")</f>
        <v>-</v>
      </c>
      <c r="AA84" s="40" t="str">
        <f>IF(ISNUMBER(wat_table_data!Z81), IF(wat_table_data!Z81=-999,"NA",IF(wat_table_data!Z81&gt;99, "&gt;99", IF(wat_table_data!Z81&lt;1, "&lt;1",wat_table_data!Z81 ))), "-")</f>
        <v>-</v>
      </c>
      <c r="AB84" s="38" t="str">
        <f>IF(ISNUMBER(wat_table_data!AA81), IF(wat_table_data!AA81=-999,"NA",IF(wat_table_data!AA81&gt;99, "&gt;99", IF(wat_table_data!AA81&lt;1, "&lt;1",wat_table_data!AA81 ))), "-")</f>
        <v>-</v>
      </c>
      <c r="AC84" s="38" t="str">
        <f>IF(ISNUMBER(wat_table_data!AB81), IF(wat_table_data!AB81=-999,"NA",IF(wat_table_data!AB81&gt;99, "&gt;99", IF(wat_table_data!AB81&lt;1, "&lt;1",wat_table_data!AB81 ))), "-")</f>
        <v>-</v>
      </c>
      <c r="AD84" s="39" t="str">
        <f>IF(ISNUMBER(wat_table_data!AC81), IF(wat_table_data!AC81=-999,"NA",IF(wat_table_data!AC81&gt;99, "&gt;99", IF(wat_table_data!AC81&lt;1, "&lt;1",wat_table_data!AC81 ))), "-")</f>
        <v>-</v>
      </c>
      <c r="AE84" s="40" t="str">
        <f>IF(ISNUMBER(wat_table_data!AD81), IF(wat_table_data!AD81=-999,"NA",IF(wat_table_data!AD81&gt;99, "&gt;99", IF(wat_table_data!AD81&lt;1, "&lt;1",wat_table_data!AD81 ))), "-")</f>
        <v>-</v>
      </c>
      <c r="AF84" s="40" t="str">
        <f>IF(ISNUMBER(wat_table_data!AE81), IF(wat_table_data!AE81=-999,"NA",IF(wat_table_data!AE81&gt;99, "&gt;99", IF(wat_table_data!AE81&lt;1, "&lt;1",wat_table_data!AE81 ))), "-")</f>
        <v>-</v>
      </c>
      <c r="AG84" s="40" t="str">
        <f>IF(ISNUMBER(wat_table_data!AF81), IF(wat_table_data!AF81=-999,"NA",IF(wat_table_data!AF81&gt;99, "&gt;99", IF(wat_table_data!AF81&lt;1, "&lt;1",wat_table_data!AF81 ))), "-")</f>
        <v>-</v>
      </c>
      <c r="AH84" s="38" t="str">
        <f>IF(ISNUMBER(wat_table_data!AG81), IF(wat_table_data!AG81=-999,"NA",IF(wat_table_data!AG81&gt;99, "&gt;99", IF(wat_table_data!AG81&lt;1, "&lt;1",wat_table_data!AG81 ))), "-")</f>
        <v>-</v>
      </c>
      <c r="AI84" s="38" t="str">
        <f>IF(ISNUMBER(wat_table_data!AH81), IF(wat_table_data!AH81=-999,"NA",IF(wat_table_data!AH81&gt;99, "&gt;99", IF(wat_table_data!AH81&lt;1, "&lt;1",wat_table_data!AH81 ))), "-")</f>
        <v>-</v>
      </c>
      <c r="AJ84" s="39" t="str">
        <f>IF(ISNUMBER(wat_table_data!AI81), IF(wat_table_data!AI81=-999,"NA",IF(wat_table_data!AI81&gt;99, "&gt;99", IF(wat_table_data!AI81&lt;1, "&lt;1",wat_table_data!AI81 ))), "-")</f>
        <v>-</v>
      </c>
      <c r="AK84" s="40" t="str">
        <f>IF(ISNUMBER(wat_table_data!AJ81), IF(wat_table_data!AJ81=-999,"NA",IF(wat_table_data!AJ81&gt;99, "&gt;99", IF(wat_table_data!AJ81&lt;1, "&lt;1",wat_table_data!AJ81 ))), "-")</f>
        <v>-</v>
      </c>
      <c r="AL84" s="40" t="str">
        <f>IF(ISNUMBER(wat_table_data!AK81), IF(wat_table_data!AK81=-999,"NA",IF(wat_table_data!AK81&gt;99, "&gt;99", IF(wat_table_data!AK81&lt;1, "&lt;1",wat_table_data!AK81 ))), "-")</f>
        <v>-</v>
      </c>
      <c r="AM84" s="40" t="str">
        <f>IF(ISNUMBER(wat_table_data!AL81), IF(wat_table_data!AL81=-999,"NA",IF(wat_table_data!AL81&gt;99, "&gt;99", IF(wat_table_data!AL81&lt;1, "&lt;1",wat_table_data!AL81 ))), "-")</f>
        <v>-</v>
      </c>
      <c r="AN84" s="38" t="str">
        <f>IF(ISNUMBER(wat_table_data!AM81), IF(wat_table_data!AM81=-999,"NA",IF(wat_table_data!AM81&gt;99, "&gt;99", IF(wat_table_data!AM81&lt;1, "&lt;1",wat_table_data!AM81 ))), "-")</f>
        <v>-</v>
      </c>
      <c r="AO84" s="38" t="str">
        <f>IF(ISNUMBER(wat_table_data!AN81), IF(wat_table_data!AN81=-999,"NA",IF(wat_table_data!AN81&gt;99, "&gt;99", IF(wat_table_data!AN81&lt;1, "&lt;1",wat_table_data!AN81 ))), "-")</f>
        <v>-</v>
      </c>
    </row>
    <row r="85" ht="13.8" x14ac:dyDescent="0.25">
      <c r="A85" s="34" t="str">
        <f>IF(ISBLANK(wat_table_data!A82), "", wat_table_data!A82)</f>
        <v/>
      </c>
      <c r="B85" s="34" t="str">
        <f>IF(ISBLANK(wat_table_data!B82), "", wat_table_data!B82)</f>
        <v/>
      </c>
      <c r="C85" s="34" t="str">
        <f>IF(ISBLANK(wat_table_data!C82), "", wat_table_data!C82)</f>
        <v/>
      </c>
      <c r="D85" s="35" t="str">
        <f>IF(ISNUMBER(wat_table_data!D82), wat_table_data!D82, "-")</f>
        <v>-</v>
      </c>
      <c r="E85" s="36" t="str">
        <f>IF(ISNUMBER(wat_table_data!E82), wat_table_data!E82, "-")</f>
        <v>-</v>
      </c>
      <c r="F85" s="37" t="str">
        <f>IF(ISNUMBER(wat_table_data!F82), IF(wat_table_data!F82=-999,"NA",IF(wat_table_data!F82&gt;99, "&gt;99", IF(wat_table_data!F82&lt;1, "&lt;1",wat_table_data!F82 ))), "-")</f>
        <v>-</v>
      </c>
      <c r="G85" s="38" t="str">
        <f>IF(ISNUMBER(wat_table_data!G82), IF(wat_table_data!G82=-999,"NA",IF(wat_table_data!G82&gt;99, "&gt;99", IF(wat_table_data!G82&lt;1, "&lt;1",wat_table_data!G82 ))), "-")</f>
        <v>-</v>
      </c>
      <c r="H85" s="38" t="str">
        <f>IF(ISNUMBER(wat_table_data!H82), IF(wat_table_data!H82=-999,"NA",IF(wat_table_data!H82&gt;99, "&gt;99", IF(wat_table_data!H82&lt;1, "&lt;1",wat_table_data!H82 ))), "-")</f>
        <v>-</v>
      </c>
      <c r="I85" s="38" t="str">
        <f>IF(ISNUMBER(wat_table_data!I82), IF(wat_table_data!I82=-999,"NA",IF(wat_table_data!I82&gt;99, "&gt;99", IF(wat_table_data!I82&lt;1, "&lt;1",wat_table_data!I82 ))), "-")</f>
        <v>-</v>
      </c>
      <c r="J85" s="24" t="str">
        <f>IF(ISNUMBER(wat_table_data!J82), IF(wat_table_data!J82=-999,"NA",wat_table_data!J82), "-")</f>
        <v>-</v>
      </c>
      <c r="K85" s="37" t="str">
        <f>IF(ISNUMBER(wat_table_data!K82), IF(wat_table_data!K82=-999,"NA",IF(wat_table_data!K82&gt;99, "&gt;99", IF(wat_table_data!K82&lt;1, "&lt;1",wat_table_data!K82 ))), "-")</f>
        <v>-</v>
      </c>
      <c r="L85" s="38" t="str">
        <f>IF(ISNUMBER(wat_table_data!L82), IF(wat_table_data!L82=-999,"NA",IF(wat_table_data!L82&gt;99, "&gt;99", IF(wat_table_data!L82&lt;1, "&lt;1",wat_table_data!L82 ))), "-")</f>
        <v>-</v>
      </c>
      <c r="M85" s="38" t="str">
        <f>IF(ISNUMBER(wat_table_data!M82), IF(wat_table_data!M82=-999,"NA",IF(wat_table_data!M82&gt;99, "&gt;99", IF(wat_table_data!M82&lt;1, "&lt;1",wat_table_data!M82 ))), "-")</f>
        <v>-</v>
      </c>
      <c r="N85" s="38" t="str">
        <f>IF(ISNUMBER(wat_table_data!N82), IF(wat_table_data!N82=-999,"NA",IF(wat_table_data!N82&gt;99, "&gt;99", IF(wat_table_data!N82&lt;1, "&lt;1",wat_table_data!N82 ))), "-")</f>
        <v>-</v>
      </c>
      <c r="O85" s="24" t="str">
        <f>IF(ISNUMBER(wat_table_data!O82), IF(wat_table_data!O82=-999,"NA",wat_table_data!O82), "-")</f>
        <v>-</v>
      </c>
      <c r="P85" s="37" t="str">
        <f>IF(ISNUMBER(wat_table_data!P82), IF(wat_table_data!P82=-999,"NA",IF(wat_table_data!P82&gt;99, "&gt;99", IF(wat_table_data!P82&lt;1, "&lt;1",wat_table_data!P82 ))), "-")</f>
        <v>-</v>
      </c>
      <c r="Q85" s="38" t="str">
        <f>IF(ISNUMBER(wat_table_data!Q82), IF(wat_table_data!Q82=-999,"NA",IF(wat_table_data!Q82&gt;99, "&gt;99", IF(wat_table_data!Q82&lt;1, "&lt;1",wat_table_data!Q82 ))), "-")</f>
        <v>-</v>
      </c>
      <c r="R85" s="38" t="str">
        <f>IF(ISNUMBER(wat_table_data!R82), IF(wat_table_data!R82=-999,"NA",IF(wat_table_data!R82&gt;99, "&gt;99", IF(wat_table_data!R82&lt;1, "&lt;1",wat_table_data!R82 ))), "-")</f>
        <v>-</v>
      </c>
      <c r="S85" s="38" t="str">
        <f>IF(ISNUMBER(wat_table_data!S82), IF(wat_table_data!S82=-999,"NA",IF(wat_table_data!S82&gt;99, "&gt;99", IF(wat_table_data!S82&lt;1, "&lt;1",wat_table_data!S82 ))), "-")</f>
        <v>-</v>
      </c>
      <c r="T85" s="24" t="str">
        <f>IF(ISNUMBER(wat_table_data!T82), IF(wat_table_data!T82=-999,"NA",wat_table_data!T82), "-")</f>
        <v>-</v>
      </c>
      <c r="U85" s="24"/>
      <c r="V85" s="24"/>
      <c r="W85" s="24"/>
      <c r="X85" s="39" t="str">
        <f>IF(ISNUMBER(wat_table_data!W82), IF(wat_table_data!W82=-999,"NA",IF(wat_table_data!W82&gt;99, "&gt;99", IF(wat_table_data!W82&lt;1, "&lt;1",wat_table_data!W82 ))), "-")</f>
        <v>-</v>
      </c>
      <c r="Y85" s="40" t="str">
        <f>IF(ISNUMBER(wat_table_data!X82), IF(wat_table_data!X82=-999,"NA",IF(wat_table_data!X82&gt;99, "&gt;99", IF(wat_table_data!X82&lt;1, "&lt;1",wat_table_data!X82 ))), "-")</f>
        <v>-</v>
      </c>
      <c r="Z85" s="40" t="str">
        <f>IF(ISNUMBER(wat_table_data!Y82), IF(wat_table_data!Y82=-999,"NA",IF(wat_table_data!Y82&gt;99, "&gt;99", IF(wat_table_data!Y82&lt;1, "&lt;1",wat_table_data!Y82 ))), "-")</f>
        <v>-</v>
      </c>
      <c r="AA85" s="40" t="str">
        <f>IF(ISNUMBER(wat_table_data!Z82), IF(wat_table_data!Z82=-999,"NA",IF(wat_table_data!Z82&gt;99, "&gt;99", IF(wat_table_data!Z82&lt;1, "&lt;1",wat_table_data!Z82 ))), "-")</f>
        <v>-</v>
      </c>
      <c r="AB85" s="38" t="str">
        <f>IF(ISNUMBER(wat_table_data!AA82), IF(wat_table_data!AA82=-999,"NA",IF(wat_table_data!AA82&gt;99, "&gt;99", IF(wat_table_data!AA82&lt;1, "&lt;1",wat_table_data!AA82 ))), "-")</f>
        <v>-</v>
      </c>
      <c r="AC85" s="38" t="str">
        <f>IF(ISNUMBER(wat_table_data!AB82), IF(wat_table_data!AB82=-999,"NA",IF(wat_table_data!AB82&gt;99, "&gt;99", IF(wat_table_data!AB82&lt;1, "&lt;1",wat_table_data!AB82 ))), "-")</f>
        <v>-</v>
      </c>
      <c r="AD85" s="39" t="str">
        <f>IF(ISNUMBER(wat_table_data!AC82), IF(wat_table_data!AC82=-999,"NA",IF(wat_table_data!AC82&gt;99, "&gt;99", IF(wat_table_data!AC82&lt;1, "&lt;1",wat_table_data!AC82 ))), "-")</f>
        <v>-</v>
      </c>
      <c r="AE85" s="40" t="str">
        <f>IF(ISNUMBER(wat_table_data!AD82), IF(wat_table_data!AD82=-999,"NA",IF(wat_table_data!AD82&gt;99, "&gt;99", IF(wat_table_data!AD82&lt;1, "&lt;1",wat_table_data!AD82 ))), "-")</f>
        <v>-</v>
      </c>
      <c r="AF85" s="40" t="str">
        <f>IF(ISNUMBER(wat_table_data!AE82), IF(wat_table_data!AE82=-999,"NA",IF(wat_table_data!AE82&gt;99, "&gt;99", IF(wat_table_data!AE82&lt;1, "&lt;1",wat_table_data!AE82 ))), "-")</f>
        <v>-</v>
      </c>
      <c r="AG85" s="40" t="str">
        <f>IF(ISNUMBER(wat_table_data!AF82), IF(wat_table_data!AF82=-999,"NA",IF(wat_table_data!AF82&gt;99, "&gt;99", IF(wat_table_data!AF82&lt;1, "&lt;1",wat_table_data!AF82 ))), "-")</f>
        <v>-</v>
      </c>
      <c r="AH85" s="38" t="str">
        <f>IF(ISNUMBER(wat_table_data!AG82), IF(wat_table_data!AG82=-999,"NA",IF(wat_table_data!AG82&gt;99, "&gt;99", IF(wat_table_data!AG82&lt;1, "&lt;1",wat_table_data!AG82 ))), "-")</f>
        <v>-</v>
      </c>
      <c r="AI85" s="38" t="str">
        <f>IF(ISNUMBER(wat_table_data!AH82), IF(wat_table_data!AH82=-999,"NA",IF(wat_table_data!AH82&gt;99, "&gt;99", IF(wat_table_data!AH82&lt;1, "&lt;1",wat_table_data!AH82 ))), "-")</f>
        <v>-</v>
      </c>
      <c r="AJ85" s="39" t="str">
        <f>IF(ISNUMBER(wat_table_data!AI82), IF(wat_table_data!AI82=-999,"NA",IF(wat_table_data!AI82&gt;99, "&gt;99", IF(wat_table_data!AI82&lt;1, "&lt;1",wat_table_data!AI82 ))), "-")</f>
        <v>-</v>
      </c>
      <c r="AK85" s="40" t="str">
        <f>IF(ISNUMBER(wat_table_data!AJ82), IF(wat_table_data!AJ82=-999,"NA",IF(wat_table_data!AJ82&gt;99, "&gt;99", IF(wat_table_data!AJ82&lt;1, "&lt;1",wat_table_data!AJ82 ))), "-")</f>
        <v>-</v>
      </c>
      <c r="AL85" s="40" t="str">
        <f>IF(ISNUMBER(wat_table_data!AK82), IF(wat_table_data!AK82=-999,"NA",IF(wat_table_data!AK82&gt;99, "&gt;99", IF(wat_table_data!AK82&lt;1, "&lt;1",wat_table_data!AK82 ))), "-")</f>
        <v>-</v>
      </c>
      <c r="AM85" s="40" t="str">
        <f>IF(ISNUMBER(wat_table_data!AL82), IF(wat_table_data!AL82=-999,"NA",IF(wat_table_data!AL82&gt;99, "&gt;99", IF(wat_table_data!AL82&lt;1, "&lt;1",wat_table_data!AL82 ))), "-")</f>
        <v>-</v>
      </c>
      <c r="AN85" s="38" t="str">
        <f>IF(ISNUMBER(wat_table_data!AM82), IF(wat_table_data!AM82=-999,"NA",IF(wat_table_data!AM82&gt;99, "&gt;99", IF(wat_table_data!AM82&lt;1, "&lt;1",wat_table_data!AM82 ))), "-")</f>
        <v>-</v>
      </c>
      <c r="AO85" s="38" t="str">
        <f>IF(ISNUMBER(wat_table_data!AN82), IF(wat_table_data!AN82=-999,"NA",IF(wat_table_data!AN82&gt;99, "&gt;99", IF(wat_table_data!AN82&lt;1, "&lt;1",wat_table_data!AN82 ))), "-")</f>
        <v>-</v>
      </c>
    </row>
    <row r="86" ht="13.8" x14ac:dyDescent="0.25">
      <c r="A86" s="34" t="str">
        <f>IF(ISBLANK(wat_table_data!A83), "", wat_table_data!A83)</f>
        <v/>
      </c>
      <c r="B86" s="34" t="str">
        <f>IF(ISBLANK(wat_table_data!B83), "", wat_table_data!B83)</f>
        <v/>
      </c>
      <c r="C86" s="34" t="str">
        <f>IF(ISBLANK(wat_table_data!C83), "", wat_table_data!C83)</f>
        <v/>
      </c>
      <c r="D86" s="35" t="str">
        <f>IF(ISNUMBER(wat_table_data!D83), wat_table_data!D83, "-")</f>
        <v>-</v>
      </c>
      <c r="E86" s="36" t="str">
        <f>IF(ISNUMBER(wat_table_data!E83), wat_table_data!E83, "-")</f>
        <v>-</v>
      </c>
      <c r="F86" s="37" t="str">
        <f>IF(ISNUMBER(wat_table_data!F83), IF(wat_table_data!F83=-999,"NA",IF(wat_table_data!F83&gt;99, "&gt;99", IF(wat_table_data!F83&lt;1, "&lt;1",wat_table_data!F83 ))), "-")</f>
        <v>-</v>
      </c>
      <c r="G86" s="38" t="str">
        <f>IF(ISNUMBER(wat_table_data!G83), IF(wat_table_data!G83=-999,"NA",IF(wat_table_data!G83&gt;99, "&gt;99", IF(wat_table_data!G83&lt;1, "&lt;1",wat_table_data!G83 ))), "-")</f>
        <v>-</v>
      </c>
      <c r="H86" s="38" t="str">
        <f>IF(ISNUMBER(wat_table_data!H83), IF(wat_table_data!H83=-999,"NA",IF(wat_table_data!H83&gt;99, "&gt;99", IF(wat_table_data!H83&lt;1, "&lt;1",wat_table_data!H83 ))), "-")</f>
        <v>-</v>
      </c>
      <c r="I86" s="38" t="str">
        <f>IF(ISNUMBER(wat_table_data!I83), IF(wat_table_data!I83=-999,"NA",IF(wat_table_data!I83&gt;99, "&gt;99", IF(wat_table_data!I83&lt;1, "&lt;1",wat_table_data!I83 ))), "-")</f>
        <v>-</v>
      </c>
      <c r="J86" s="24" t="str">
        <f>IF(ISNUMBER(wat_table_data!J83), IF(wat_table_data!J83=-999,"NA",wat_table_data!J83), "-")</f>
        <v>-</v>
      </c>
      <c r="K86" s="37" t="str">
        <f>IF(ISNUMBER(wat_table_data!K83), IF(wat_table_data!K83=-999,"NA",IF(wat_table_data!K83&gt;99, "&gt;99", IF(wat_table_data!K83&lt;1, "&lt;1",wat_table_data!K83 ))), "-")</f>
        <v>-</v>
      </c>
      <c r="L86" s="38" t="str">
        <f>IF(ISNUMBER(wat_table_data!L83), IF(wat_table_data!L83=-999,"NA",IF(wat_table_data!L83&gt;99, "&gt;99", IF(wat_table_data!L83&lt;1, "&lt;1",wat_table_data!L83 ))), "-")</f>
        <v>-</v>
      </c>
      <c r="M86" s="38" t="str">
        <f>IF(ISNUMBER(wat_table_data!M83), IF(wat_table_data!M83=-999,"NA",IF(wat_table_data!M83&gt;99, "&gt;99", IF(wat_table_data!M83&lt;1, "&lt;1",wat_table_data!M83 ))), "-")</f>
        <v>-</v>
      </c>
      <c r="N86" s="38" t="str">
        <f>IF(ISNUMBER(wat_table_data!N83), IF(wat_table_data!N83=-999,"NA",IF(wat_table_data!N83&gt;99, "&gt;99", IF(wat_table_data!N83&lt;1, "&lt;1",wat_table_data!N83 ))), "-")</f>
        <v>-</v>
      </c>
      <c r="O86" s="24" t="str">
        <f>IF(ISNUMBER(wat_table_data!O83), IF(wat_table_data!O83=-999,"NA",wat_table_data!O83), "-")</f>
        <v>-</v>
      </c>
      <c r="P86" s="37" t="str">
        <f>IF(ISNUMBER(wat_table_data!P83), IF(wat_table_data!P83=-999,"NA",IF(wat_table_data!P83&gt;99, "&gt;99", IF(wat_table_data!P83&lt;1, "&lt;1",wat_table_data!P83 ))), "-")</f>
        <v>-</v>
      </c>
      <c r="Q86" s="38" t="str">
        <f>IF(ISNUMBER(wat_table_data!Q83), IF(wat_table_data!Q83=-999,"NA",IF(wat_table_data!Q83&gt;99, "&gt;99", IF(wat_table_data!Q83&lt;1, "&lt;1",wat_table_data!Q83 ))), "-")</f>
        <v>-</v>
      </c>
      <c r="R86" s="38" t="str">
        <f>IF(ISNUMBER(wat_table_data!R83), IF(wat_table_data!R83=-999,"NA",IF(wat_table_data!R83&gt;99, "&gt;99", IF(wat_table_data!R83&lt;1, "&lt;1",wat_table_data!R83 ))), "-")</f>
        <v>-</v>
      </c>
      <c r="S86" s="38" t="str">
        <f>IF(ISNUMBER(wat_table_data!S83), IF(wat_table_data!S83=-999,"NA",IF(wat_table_data!S83&gt;99, "&gt;99", IF(wat_table_data!S83&lt;1, "&lt;1",wat_table_data!S83 ))), "-")</f>
        <v>-</v>
      </c>
      <c r="T86" s="24" t="str">
        <f>IF(ISNUMBER(wat_table_data!T83), IF(wat_table_data!T83=-999,"NA",wat_table_data!T83), "-")</f>
        <v>-</v>
      </c>
      <c r="U86" s="24"/>
      <c r="V86" s="24"/>
      <c r="W86" s="24"/>
      <c r="X86" s="39" t="str">
        <f>IF(ISNUMBER(wat_table_data!W83), IF(wat_table_data!W83=-999,"NA",IF(wat_table_data!W83&gt;99, "&gt;99", IF(wat_table_data!W83&lt;1, "&lt;1",wat_table_data!W83 ))), "-")</f>
        <v>-</v>
      </c>
      <c r="Y86" s="40" t="str">
        <f>IF(ISNUMBER(wat_table_data!X83), IF(wat_table_data!X83=-999,"NA",IF(wat_table_data!X83&gt;99, "&gt;99", IF(wat_table_data!X83&lt;1, "&lt;1",wat_table_data!X83 ))), "-")</f>
        <v>-</v>
      </c>
      <c r="Z86" s="40" t="str">
        <f>IF(ISNUMBER(wat_table_data!Y83), IF(wat_table_data!Y83=-999,"NA",IF(wat_table_data!Y83&gt;99, "&gt;99", IF(wat_table_data!Y83&lt;1, "&lt;1",wat_table_data!Y83 ))), "-")</f>
        <v>-</v>
      </c>
      <c r="AA86" s="40" t="str">
        <f>IF(ISNUMBER(wat_table_data!Z83), IF(wat_table_data!Z83=-999,"NA",IF(wat_table_data!Z83&gt;99, "&gt;99", IF(wat_table_data!Z83&lt;1, "&lt;1",wat_table_data!Z83 ))), "-")</f>
        <v>-</v>
      </c>
      <c r="AB86" s="38" t="str">
        <f>IF(ISNUMBER(wat_table_data!AA83), IF(wat_table_data!AA83=-999,"NA",IF(wat_table_data!AA83&gt;99, "&gt;99", IF(wat_table_data!AA83&lt;1, "&lt;1",wat_table_data!AA83 ))), "-")</f>
        <v>-</v>
      </c>
      <c r="AC86" s="38" t="str">
        <f>IF(ISNUMBER(wat_table_data!AB83), IF(wat_table_data!AB83=-999,"NA",IF(wat_table_data!AB83&gt;99, "&gt;99", IF(wat_table_data!AB83&lt;1, "&lt;1",wat_table_data!AB83 ))), "-")</f>
        <v>-</v>
      </c>
      <c r="AD86" s="39" t="str">
        <f>IF(ISNUMBER(wat_table_data!AC83), IF(wat_table_data!AC83=-999,"NA",IF(wat_table_data!AC83&gt;99, "&gt;99", IF(wat_table_data!AC83&lt;1, "&lt;1",wat_table_data!AC83 ))), "-")</f>
        <v>-</v>
      </c>
      <c r="AE86" s="40" t="str">
        <f>IF(ISNUMBER(wat_table_data!AD83), IF(wat_table_data!AD83=-999,"NA",IF(wat_table_data!AD83&gt;99, "&gt;99", IF(wat_table_data!AD83&lt;1, "&lt;1",wat_table_data!AD83 ))), "-")</f>
        <v>-</v>
      </c>
      <c r="AF86" s="40" t="str">
        <f>IF(ISNUMBER(wat_table_data!AE83), IF(wat_table_data!AE83=-999,"NA",IF(wat_table_data!AE83&gt;99, "&gt;99", IF(wat_table_data!AE83&lt;1, "&lt;1",wat_table_data!AE83 ))), "-")</f>
        <v>-</v>
      </c>
      <c r="AG86" s="40" t="str">
        <f>IF(ISNUMBER(wat_table_data!AF83), IF(wat_table_data!AF83=-999,"NA",IF(wat_table_data!AF83&gt;99, "&gt;99", IF(wat_table_data!AF83&lt;1, "&lt;1",wat_table_data!AF83 ))), "-")</f>
        <v>-</v>
      </c>
      <c r="AH86" s="38" t="str">
        <f>IF(ISNUMBER(wat_table_data!AG83), IF(wat_table_data!AG83=-999,"NA",IF(wat_table_data!AG83&gt;99, "&gt;99", IF(wat_table_data!AG83&lt;1, "&lt;1",wat_table_data!AG83 ))), "-")</f>
        <v>-</v>
      </c>
      <c r="AI86" s="38" t="str">
        <f>IF(ISNUMBER(wat_table_data!AH83), IF(wat_table_data!AH83=-999,"NA",IF(wat_table_data!AH83&gt;99, "&gt;99", IF(wat_table_data!AH83&lt;1, "&lt;1",wat_table_data!AH83 ))), "-")</f>
        <v>-</v>
      </c>
      <c r="AJ86" s="39" t="str">
        <f>IF(ISNUMBER(wat_table_data!AI83), IF(wat_table_data!AI83=-999,"NA",IF(wat_table_data!AI83&gt;99, "&gt;99", IF(wat_table_data!AI83&lt;1, "&lt;1",wat_table_data!AI83 ))), "-")</f>
        <v>-</v>
      </c>
      <c r="AK86" s="40" t="str">
        <f>IF(ISNUMBER(wat_table_data!AJ83), IF(wat_table_data!AJ83=-999,"NA",IF(wat_table_data!AJ83&gt;99, "&gt;99", IF(wat_table_data!AJ83&lt;1, "&lt;1",wat_table_data!AJ83 ))), "-")</f>
        <v>-</v>
      </c>
      <c r="AL86" s="40" t="str">
        <f>IF(ISNUMBER(wat_table_data!AK83), IF(wat_table_data!AK83=-999,"NA",IF(wat_table_data!AK83&gt;99, "&gt;99", IF(wat_table_data!AK83&lt;1, "&lt;1",wat_table_data!AK83 ))), "-")</f>
        <v>-</v>
      </c>
      <c r="AM86" s="40" t="str">
        <f>IF(ISNUMBER(wat_table_data!AL83), IF(wat_table_data!AL83=-999,"NA",IF(wat_table_data!AL83&gt;99, "&gt;99", IF(wat_table_data!AL83&lt;1, "&lt;1",wat_table_data!AL83 ))), "-")</f>
        <v>-</v>
      </c>
      <c r="AN86" s="38" t="str">
        <f>IF(ISNUMBER(wat_table_data!AM83), IF(wat_table_data!AM83=-999,"NA",IF(wat_table_data!AM83&gt;99, "&gt;99", IF(wat_table_data!AM83&lt;1, "&lt;1",wat_table_data!AM83 ))), "-")</f>
        <v>-</v>
      </c>
      <c r="AO86" s="38" t="str">
        <f>IF(ISNUMBER(wat_table_data!AN83), IF(wat_table_data!AN83=-999,"NA",IF(wat_table_data!AN83&gt;99, "&gt;99", IF(wat_table_data!AN83&lt;1, "&lt;1",wat_table_data!AN83 ))), "-")</f>
        <v>-</v>
      </c>
    </row>
    <row r="87" ht="13.8" x14ac:dyDescent="0.25">
      <c r="A87" s="34" t="str">
        <f>IF(ISBLANK(wat_table_data!A84), "", wat_table_data!A84)</f>
        <v/>
      </c>
      <c r="B87" s="34" t="str">
        <f>IF(ISBLANK(wat_table_data!B84), "", wat_table_data!B84)</f>
        <v/>
      </c>
      <c r="C87" s="34" t="str">
        <f>IF(ISBLANK(wat_table_data!C84), "", wat_table_data!C84)</f>
        <v/>
      </c>
      <c r="D87" s="35" t="str">
        <f>IF(ISNUMBER(wat_table_data!D84), wat_table_data!D84, "-")</f>
        <v>-</v>
      </c>
      <c r="E87" s="36" t="str">
        <f>IF(ISNUMBER(wat_table_data!E84), wat_table_data!E84, "-")</f>
        <v>-</v>
      </c>
      <c r="F87" s="37" t="str">
        <f>IF(ISNUMBER(wat_table_data!F84), IF(wat_table_data!F84=-999,"NA",IF(wat_table_data!F84&gt;99, "&gt;99", IF(wat_table_data!F84&lt;1, "&lt;1",wat_table_data!F84 ))), "-")</f>
        <v>-</v>
      </c>
      <c r="G87" s="38" t="str">
        <f>IF(ISNUMBER(wat_table_data!G84), IF(wat_table_data!G84=-999,"NA",IF(wat_table_data!G84&gt;99, "&gt;99", IF(wat_table_data!G84&lt;1, "&lt;1",wat_table_data!G84 ))), "-")</f>
        <v>-</v>
      </c>
      <c r="H87" s="38" t="str">
        <f>IF(ISNUMBER(wat_table_data!H84), IF(wat_table_data!H84=-999,"NA",IF(wat_table_data!H84&gt;99, "&gt;99", IF(wat_table_data!H84&lt;1, "&lt;1",wat_table_data!H84 ))), "-")</f>
        <v>-</v>
      </c>
      <c r="I87" s="38" t="str">
        <f>IF(ISNUMBER(wat_table_data!I84), IF(wat_table_data!I84=-999,"NA",IF(wat_table_data!I84&gt;99, "&gt;99", IF(wat_table_data!I84&lt;1, "&lt;1",wat_table_data!I84 ))), "-")</f>
        <v>-</v>
      </c>
      <c r="J87" s="24" t="str">
        <f>IF(ISNUMBER(wat_table_data!J84), IF(wat_table_data!J84=-999,"NA",wat_table_data!J84), "-")</f>
        <v>-</v>
      </c>
      <c r="K87" s="37" t="str">
        <f>IF(ISNUMBER(wat_table_data!K84), IF(wat_table_data!K84=-999,"NA",IF(wat_table_data!K84&gt;99, "&gt;99", IF(wat_table_data!K84&lt;1, "&lt;1",wat_table_data!K84 ))), "-")</f>
        <v>-</v>
      </c>
      <c r="L87" s="38" t="str">
        <f>IF(ISNUMBER(wat_table_data!L84), IF(wat_table_data!L84=-999,"NA",IF(wat_table_data!L84&gt;99, "&gt;99", IF(wat_table_data!L84&lt;1, "&lt;1",wat_table_data!L84 ))), "-")</f>
        <v>-</v>
      </c>
      <c r="M87" s="38" t="str">
        <f>IF(ISNUMBER(wat_table_data!M84), IF(wat_table_data!M84=-999,"NA",IF(wat_table_data!M84&gt;99, "&gt;99", IF(wat_table_data!M84&lt;1, "&lt;1",wat_table_data!M84 ))), "-")</f>
        <v>-</v>
      </c>
      <c r="N87" s="38" t="str">
        <f>IF(ISNUMBER(wat_table_data!N84), IF(wat_table_data!N84=-999,"NA",IF(wat_table_data!N84&gt;99, "&gt;99", IF(wat_table_data!N84&lt;1, "&lt;1",wat_table_data!N84 ))), "-")</f>
        <v>-</v>
      </c>
      <c r="O87" s="24" t="str">
        <f>IF(ISNUMBER(wat_table_data!O84), IF(wat_table_data!O84=-999,"NA",wat_table_data!O84), "-")</f>
        <v>-</v>
      </c>
      <c r="P87" s="37" t="str">
        <f>IF(ISNUMBER(wat_table_data!P84), IF(wat_table_data!P84=-999,"NA",IF(wat_table_data!P84&gt;99, "&gt;99", IF(wat_table_data!P84&lt;1, "&lt;1",wat_table_data!P84 ))), "-")</f>
        <v>-</v>
      </c>
      <c r="Q87" s="38" t="str">
        <f>IF(ISNUMBER(wat_table_data!Q84), IF(wat_table_data!Q84=-999,"NA",IF(wat_table_data!Q84&gt;99, "&gt;99", IF(wat_table_data!Q84&lt;1, "&lt;1",wat_table_data!Q84 ))), "-")</f>
        <v>-</v>
      </c>
      <c r="R87" s="38" t="str">
        <f>IF(ISNUMBER(wat_table_data!R84), IF(wat_table_data!R84=-999,"NA",IF(wat_table_data!R84&gt;99, "&gt;99", IF(wat_table_data!R84&lt;1, "&lt;1",wat_table_data!R84 ))), "-")</f>
        <v>-</v>
      </c>
      <c r="S87" s="38" t="str">
        <f>IF(ISNUMBER(wat_table_data!S84), IF(wat_table_data!S84=-999,"NA",IF(wat_table_data!S84&gt;99, "&gt;99", IF(wat_table_data!S84&lt;1, "&lt;1",wat_table_data!S84 ))), "-")</f>
        <v>-</v>
      </c>
      <c r="T87" s="24" t="str">
        <f>IF(ISNUMBER(wat_table_data!T84), IF(wat_table_data!T84=-999,"NA",wat_table_data!T84), "-")</f>
        <v>-</v>
      </c>
      <c r="U87" s="24"/>
      <c r="V87" s="24"/>
      <c r="W87" s="24"/>
      <c r="X87" s="39" t="str">
        <f>IF(ISNUMBER(wat_table_data!W84), IF(wat_table_data!W84=-999,"NA",IF(wat_table_data!W84&gt;99, "&gt;99", IF(wat_table_data!W84&lt;1, "&lt;1",wat_table_data!W84 ))), "-")</f>
        <v>-</v>
      </c>
      <c r="Y87" s="40" t="str">
        <f>IF(ISNUMBER(wat_table_data!X84), IF(wat_table_data!X84=-999,"NA",IF(wat_table_data!X84&gt;99, "&gt;99", IF(wat_table_data!X84&lt;1, "&lt;1",wat_table_data!X84 ))), "-")</f>
        <v>-</v>
      </c>
      <c r="Z87" s="40" t="str">
        <f>IF(ISNUMBER(wat_table_data!Y84), IF(wat_table_data!Y84=-999,"NA",IF(wat_table_data!Y84&gt;99, "&gt;99", IF(wat_table_data!Y84&lt;1, "&lt;1",wat_table_data!Y84 ))), "-")</f>
        <v>-</v>
      </c>
      <c r="AA87" s="40" t="str">
        <f>IF(ISNUMBER(wat_table_data!Z84), IF(wat_table_data!Z84=-999,"NA",IF(wat_table_data!Z84&gt;99, "&gt;99", IF(wat_table_data!Z84&lt;1, "&lt;1",wat_table_data!Z84 ))), "-")</f>
        <v>-</v>
      </c>
      <c r="AB87" s="38" t="str">
        <f>IF(ISNUMBER(wat_table_data!AA84), IF(wat_table_data!AA84=-999,"NA",IF(wat_table_data!AA84&gt;99, "&gt;99", IF(wat_table_data!AA84&lt;1, "&lt;1",wat_table_data!AA84 ))), "-")</f>
        <v>-</v>
      </c>
      <c r="AC87" s="38" t="str">
        <f>IF(ISNUMBER(wat_table_data!AB84), IF(wat_table_data!AB84=-999,"NA",IF(wat_table_data!AB84&gt;99, "&gt;99", IF(wat_table_data!AB84&lt;1, "&lt;1",wat_table_data!AB84 ))), "-")</f>
        <v>-</v>
      </c>
      <c r="AD87" s="39" t="str">
        <f>IF(ISNUMBER(wat_table_data!AC84), IF(wat_table_data!AC84=-999,"NA",IF(wat_table_data!AC84&gt;99, "&gt;99", IF(wat_table_data!AC84&lt;1, "&lt;1",wat_table_data!AC84 ))), "-")</f>
        <v>-</v>
      </c>
      <c r="AE87" s="40" t="str">
        <f>IF(ISNUMBER(wat_table_data!AD84), IF(wat_table_data!AD84=-999,"NA",IF(wat_table_data!AD84&gt;99, "&gt;99", IF(wat_table_data!AD84&lt;1, "&lt;1",wat_table_data!AD84 ))), "-")</f>
        <v>-</v>
      </c>
      <c r="AF87" s="40" t="str">
        <f>IF(ISNUMBER(wat_table_data!AE84), IF(wat_table_data!AE84=-999,"NA",IF(wat_table_data!AE84&gt;99, "&gt;99", IF(wat_table_data!AE84&lt;1, "&lt;1",wat_table_data!AE84 ))), "-")</f>
        <v>-</v>
      </c>
      <c r="AG87" s="40" t="str">
        <f>IF(ISNUMBER(wat_table_data!AF84), IF(wat_table_data!AF84=-999,"NA",IF(wat_table_data!AF84&gt;99, "&gt;99", IF(wat_table_data!AF84&lt;1, "&lt;1",wat_table_data!AF84 ))), "-")</f>
        <v>-</v>
      </c>
      <c r="AH87" s="38" t="str">
        <f>IF(ISNUMBER(wat_table_data!AG84), IF(wat_table_data!AG84=-999,"NA",IF(wat_table_data!AG84&gt;99, "&gt;99", IF(wat_table_data!AG84&lt;1, "&lt;1",wat_table_data!AG84 ))), "-")</f>
        <v>-</v>
      </c>
      <c r="AI87" s="38" t="str">
        <f>IF(ISNUMBER(wat_table_data!AH84), IF(wat_table_data!AH84=-999,"NA",IF(wat_table_data!AH84&gt;99, "&gt;99", IF(wat_table_data!AH84&lt;1, "&lt;1",wat_table_data!AH84 ))), "-")</f>
        <v>-</v>
      </c>
      <c r="AJ87" s="39" t="str">
        <f>IF(ISNUMBER(wat_table_data!AI84), IF(wat_table_data!AI84=-999,"NA",IF(wat_table_data!AI84&gt;99, "&gt;99", IF(wat_table_data!AI84&lt;1, "&lt;1",wat_table_data!AI84 ))), "-")</f>
        <v>-</v>
      </c>
      <c r="AK87" s="40" t="str">
        <f>IF(ISNUMBER(wat_table_data!AJ84), IF(wat_table_data!AJ84=-999,"NA",IF(wat_table_data!AJ84&gt;99, "&gt;99", IF(wat_table_data!AJ84&lt;1, "&lt;1",wat_table_data!AJ84 ))), "-")</f>
        <v>-</v>
      </c>
      <c r="AL87" s="40" t="str">
        <f>IF(ISNUMBER(wat_table_data!AK84), IF(wat_table_data!AK84=-999,"NA",IF(wat_table_data!AK84&gt;99, "&gt;99", IF(wat_table_data!AK84&lt;1, "&lt;1",wat_table_data!AK84 ))), "-")</f>
        <v>-</v>
      </c>
      <c r="AM87" s="40" t="str">
        <f>IF(ISNUMBER(wat_table_data!AL84), IF(wat_table_data!AL84=-999,"NA",IF(wat_table_data!AL84&gt;99, "&gt;99", IF(wat_table_data!AL84&lt;1, "&lt;1",wat_table_data!AL84 ))), "-")</f>
        <v>-</v>
      </c>
      <c r="AN87" s="38" t="str">
        <f>IF(ISNUMBER(wat_table_data!AM84), IF(wat_table_data!AM84=-999,"NA",IF(wat_table_data!AM84&gt;99, "&gt;99", IF(wat_table_data!AM84&lt;1, "&lt;1",wat_table_data!AM84 ))), "-")</f>
        <v>-</v>
      </c>
      <c r="AO87" s="38" t="str">
        <f>IF(ISNUMBER(wat_table_data!AN84), IF(wat_table_data!AN84=-999,"NA",IF(wat_table_data!AN84&gt;99, "&gt;99", IF(wat_table_data!AN84&lt;1, "&lt;1",wat_table_data!AN84 ))), "-")</f>
        <v>-</v>
      </c>
    </row>
    <row r="88" ht="13.8" x14ac:dyDescent="0.25">
      <c r="A88" s="34" t="str">
        <f>IF(ISBLANK(wat_table_data!A85), "", wat_table_data!A85)</f>
        <v/>
      </c>
      <c r="B88" s="34" t="str">
        <f>IF(ISBLANK(wat_table_data!B85), "", wat_table_data!B85)</f>
        <v/>
      </c>
      <c r="C88" s="34" t="str">
        <f>IF(ISBLANK(wat_table_data!C85), "", wat_table_data!C85)</f>
        <v/>
      </c>
      <c r="D88" s="35" t="str">
        <f>IF(ISNUMBER(wat_table_data!D85), wat_table_data!D85, "-")</f>
        <v>-</v>
      </c>
      <c r="E88" s="36" t="str">
        <f>IF(ISNUMBER(wat_table_data!E85), wat_table_data!E85, "-")</f>
        <v>-</v>
      </c>
      <c r="F88" s="37" t="str">
        <f>IF(ISNUMBER(wat_table_data!F85), IF(wat_table_data!F85=-999,"NA",IF(wat_table_data!F85&gt;99, "&gt;99", IF(wat_table_data!F85&lt;1, "&lt;1",wat_table_data!F85 ))), "-")</f>
        <v>-</v>
      </c>
      <c r="G88" s="38" t="str">
        <f>IF(ISNUMBER(wat_table_data!G85), IF(wat_table_data!G85=-999,"NA",IF(wat_table_data!G85&gt;99, "&gt;99", IF(wat_table_data!G85&lt;1, "&lt;1",wat_table_data!G85 ))), "-")</f>
        <v>-</v>
      </c>
      <c r="H88" s="38" t="str">
        <f>IF(ISNUMBER(wat_table_data!H85), IF(wat_table_data!H85=-999,"NA",IF(wat_table_data!H85&gt;99, "&gt;99", IF(wat_table_data!H85&lt;1, "&lt;1",wat_table_data!H85 ))), "-")</f>
        <v>-</v>
      </c>
      <c r="I88" s="38" t="str">
        <f>IF(ISNUMBER(wat_table_data!I85), IF(wat_table_data!I85=-999,"NA",IF(wat_table_data!I85&gt;99, "&gt;99", IF(wat_table_data!I85&lt;1, "&lt;1",wat_table_data!I85 ))), "-")</f>
        <v>-</v>
      </c>
      <c r="J88" s="24" t="str">
        <f>IF(ISNUMBER(wat_table_data!J85), IF(wat_table_data!J85=-999,"NA",wat_table_data!J85), "-")</f>
        <v>-</v>
      </c>
      <c r="K88" s="37" t="str">
        <f>IF(ISNUMBER(wat_table_data!K85), IF(wat_table_data!K85=-999,"NA",IF(wat_table_data!K85&gt;99, "&gt;99", IF(wat_table_data!K85&lt;1, "&lt;1",wat_table_data!K85 ))), "-")</f>
        <v>-</v>
      </c>
      <c r="L88" s="38" t="str">
        <f>IF(ISNUMBER(wat_table_data!L85), IF(wat_table_data!L85=-999,"NA",IF(wat_table_data!L85&gt;99, "&gt;99", IF(wat_table_data!L85&lt;1, "&lt;1",wat_table_data!L85 ))), "-")</f>
        <v>-</v>
      </c>
      <c r="M88" s="38" t="str">
        <f>IF(ISNUMBER(wat_table_data!M85), IF(wat_table_data!M85=-999,"NA",IF(wat_table_data!M85&gt;99, "&gt;99", IF(wat_table_data!M85&lt;1, "&lt;1",wat_table_data!M85 ))), "-")</f>
        <v>-</v>
      </c>
      <c r="N88" s="38" t="str">
        <f>IF(ISNUMBER(wat_table_data!N85), IF(wat_table_data!N85=-999,"NA",IF(wat_table_data!N85&gt;99, "&gt;99", IF(wat_table_data!N85&lt;1, "&lt;1",wat_table_data!N85 ))), "-")</f>
        <v>-</v>
      </c>
      <c r="O88" s="24" t="str">
        <f>IF(ISNUMBER(wat_table_data!O85), IF(wat_table_data!O85=-999,"NA",wat_table_data!O85), "-")</f>
        <v>-</v>
      </c>
      <c r="P88" s="37" t="str">
        <f>IF(ISNUMBER(wat_table_data!P85), IF(wat_table_data!P85=-999,"NA",IF(wat_table_data!P85&gt;99, "&gt;99", IF(wat_table_data!P85&lt;1, "&lt;1",wat_table_data!P85 ))), "-")</f>
        <v>-</v>
      </c>
      <c r="Q88" s="38" t="str">
        <f>IF(ISNUMBER(wat_table_data!Q85), IF(wat_table_data!Q85=-999,"NA",IF(wat_table_data!Q85&gt;99, "&gt;99", IF(wat_table_data!Q85&lt;1, "&lt;1",wat_table_data!Q85 ))), "-")</f>
        <v>-</v>
      </c>
      <c r="R88" s="38" t="str">
        <f>IF(ISNUMBER(wat_table_data!R85), IF(wat_table_data!R85=-999,"NA",IF(wat_table_data!R85&gt;99, "&gt;99", IF(wat_table_data!R85&lt;1, "&lt;1",wat_table_data!R85 ))), "-")</f>
        <v>-</v>
      </c>
      <c r="S88" s="38" t="str">
        <f>IF(ISNUMBER(wat_table_data!S85), IF(wat_table_data!S85=-999,"NA",IF(wat_table_data!S85&gt;99, "&gt;99", IF(wat_table_data!S85&lt;1, "&lt;1",wat_table_data!S85 ))), "-")</f>
        <v>-</v>
      </c>
      <c r="T88" s="24" t="str">
        <f>IF(ISNUMBER(wat_table_data!T85), IF(wat_table_data!T85=-999,"NA",wat_table_data!T85), "-")</f>
        <v>-</v>
      </c>
      <c r="U88" s="24"/>
      <c r="V88" s="24"/>
      <c r="W88" s="24"/>
      <c r="X88" s="39" t="str">
        <f>IF(ISNUMBER(wat_table_data!W85), IF(wat_table_data!W85=-999,"NA",IF(wat_table_data!W85&gt;99, "&gt;99", IF(wat_table_data!W85&lt;1, "&lt;1",wat_table_data!W85 ))), "-")</f>
        <v>-</v>
      </c>
      <c r="Y88" s="40" t="str">
        <f>IF(ISNUMBER(wat_table_data!X85), IF(wat_table_data!X85=-999,"NA",IF(wat_table_data!X85&gt;99, "&gt;99", IF(wat_table_data!X85&lt;1, "&lt;1",wat_table_data!X85 ))), "-")</f>
        <v>-</v>
      </c>
      <c r="Z88" s="40" t="str">
        <f>IF(ISNUMBER(wat_table_data!Y85), IF(wat_table_data!Y85=-999,"NA",IF(wat_table_data!Y85&gt;99, "&gt;99", IF(wat_table_data!Y85&lt;1, "&lt;1",wat_table_data!Y85 ))), "-")</f>
        <v>-</v>
      </c>
      <c r="AA88" s="40" t="str">
        <f>IF(ISNUMBER(wat_table_data!Z85), IF(wat_table_data!Z85=-999,"NA",IF(wat_table_data!Z85&gt;99, "&gt;99", IF(wat_table_data!Z85&lt;1, "&lt;1",wat_table_data!Z85 ))), "-")</f>
        <v>-</v>
      </c>
      <c r="AB88" s="38" t="str">
        <f>IF(ISNUMBER(wat_table_data!AA85), IF(wat_table_data!AA85=-999,"NA",IF(wat_table_data!AA85&gt;99, "&gt;99", IF(wat_table_data!AA85&lt;1, "&lt;1",wat_table_data!AA85 ))), "-")</f>
        <v>-</v>
      </c>
      <c r="AC88" s="38" t="str">
        <f>IF(ISNUMBER(wat_table_data!AB85), IF(wat_table_data!AB85=-999,"NA",IF(wat_table_data!AB85&gt;99, "&gt;99", IF(wat_table_data!AB85&lt;1, "&lt;1",wat_table_data!AB85 ))), "-")</f>
        <v>-</v>
      </c>
      <c r="AD88" s="39" t="str">
        <f>IF(ISNUMBER(wat_table_data!AC85), IF(wat_table_data!AC85=-999,"NA",IF(wat_table_data!AC85&gt;99, "&gt;99", IF(wat_table_data!AC85&lt;1, "&lt;1",wat_table_data!AC85 ))), "-")</f>
        <v>-</v>
      </c>
      <c r="AE88" s="40" t="str">
        <f>IF(ISNUMBER(wat_table_data!AD85), IF(wat_table_data!AD85=-999,"NA",IF(wat_table_data!AD85&gt;99, "&gt;99", IF(wat_table_data!AD85&lt;1, "&lt;1",wat_table_data!AD85 ))), "-")</f>
        <v>-</v>
      </c>
      <c r="AF88" s="40" t="str">
        <f>IF(ISNUMBER(wat_table_data!AE85), IF(wat_table_data!AE85=-999,"NA",IF(wat_table_data!AE85&gt;99, "&gt;99", IF(wat_table_data!AE85&lt;1, "&lt;1",wat_table_data!AE85 ))), "-")</f>
        <v>-</v>
      </c>
      <c r="AG88" s="40" t="str">
        <f>IF(ISNUMBER(wat_table_data!AF85), IF(wat_table_data!AF85=-999,"NA",IF(wat_table_data!AF85&gt;99, "&gt;99", IF(wat_table_data!AF85&lt;1, "&lt;1",wat_table_data!AF85 ))), "-")</f>
        <v>-</v>
      </c>
      <c r="AH88" s="38" t="str">
        <f>IF(ISNUMBER(wat_table_data!AG85), IF(wat_table_data!AG85=-999,"NA",IF(wat_table_data!AG85&gt;99, "&gt;99", IF(wat_table_data!AG85&lt;1, "&lt;1",wat_table_data!AG85 ))), "-")</f>
        <v>-</v>
      </c>
      <c r="AI88" s="38" t="str">
        <f>IF(ISNUMBER(wat_table_data!AH85), IF(wat_table_data!AH85=-999,"NA",IF(wat_table_data!AH85&gt;99, "&gt;99", IF(wat_table_data!AH85&lt;1, "&lt;1",wat_table_data!AH85 ))), "-")</f>
        <v>-</v>
      </c>
      <c r="AJ88" s="39" t="str">
        <f>IF(ISNUMBER(wat_table_data!AI85), IF(wat_table_data!AI85=-999,"NA",IF(wat_table_data!AI85&gt;99, "&gt;99", IF(wat_table_data!AI85&lt;1, "&lt;1",wat_table_data!AI85 ))), "-")</f>
        <v>-</v>
      </c>
      <c r="AK88" s="40" t="str">
        <f>IF(ISNUMBER(wat_table_data!AJ85), IF(wat_table_data!AJ85=-999,"NA",IF(wat_table_data!AJ85&gt;99, "&gt;99", IF(wat_table_data!AJ85&lt;1, "&lt;1",wat_table_data!AJ85 ))), "-")</f>
        <v>-</v>
      </c>
      <c r="AL88" s="40" t="str">
        <f>IF(ISNUMBER(wat_table_data!AK85), IF(wat_table_data!AK85=-999,"NA",IF(wat_table_data!AK85&gt;99, "&gt;99", IF(wat_table_data!AK85&lt;1, "&lt;1",wat_table_data!AK85 ))), "-")</f>
        <v>-</v>
      </c>
      <c r="AM88" s="40" t="str">
        <f>IF(ISNUMBER(wat_table_data!AL85), IF(wat_table_data!AL85=-999,"NA",IF(wat_table_data!AL85&gt;99, "&gt;99", IF(wat_table_data!AL85&lt;1, "&lt;1",wat_table_data!AL85 ))), "-")</f>
        <v>-</v>
      </c>
      <c r="AN88" s="38" t="str">
        <f>IF(ISNUMBER(wat_table_data!AM85), IF(wat_table_data!AM85=-999,"NA",IF(wat_table_data!AM85&gt;99, "&gt;99", IF(wat_table_data!AM85&lt;1, "&lt;1",wat_table_data!AM85 ))), "-")</f>
        <v>-</v>
      </c>
      <c r="AO88" s="38" t="str">
        <f>IF(ISNUMBER(wat_table_data!AN85), IF(wat_table_data!AN85=-999,"NA",IF(wat_table_data!AN85&gt;99, "&gt;99", IF(wat_table_data!AN85&lt;1, "&lt;1",wat_table_data!AN85 ))), "-")</f>
        <v>-</v>
      </c>
    </row>
    <row r="89" ht="13.8" x14ac:dyDescent="0.25">
      <c r="A89" s="34" t="str">
        <f>IF(ISBLANK(wat_table_data!A86), "", wat_table_data!A86)</f>
        <v/>
      </c>
      <c r="B89" s="34" t="str">
        <f>IF(ISBLANK(wat_table_data!B86), "", wat_table_data!B86)</f>
        <v/>
      </c>
      <c r="C89" s="34" t="str">
        <f>IF(ISBLANK(wat_table_data!C86), "", wat_table_data!C86)</f>
        <v/>
      </c>
      <c r="D89" s="35" t="str">
        <f>IF(ISNUMBER(wat_table_data!D86), wat_table_data!D86, "-")</f>
        <v>-</v>
      </c>
      <c r="E89" s="36" t="str">
        <f>IF(ISNUMBER(wat_table_data!E86), wat_table_data!E86, "-")</f>
        <v>-</v>
      </c>
      <c r="F89" s="37" t="str">
        <f>IF(ISNUMBER(wat_table_data!F86), IF(wat_table_data!F86=-999,"NA",IF(wat_table_data!F86&gt;99, "&gt;99", IF(wat_table_data!F86&lt;1, "&lt;1",wat_table_data!F86 ))), "-")</f>
        <v>-</v>
      </c>
      <c r="G89" s="38" t="str">
        <f>IF(ISNUMBER(wat_table_data!G86), IF(wat_table_data!G86=-999,"NA",IF(wat_table_data!G86&gt;99, "&gt;99", IF(wat_table_data!G86&lt;1, "&lt;1",wat_table_data!G86 ))), "-")</f>
        <v>-</v>
      </c>
      <c r="H89" s="38" t="str">
        <f>IF(ISNUMBER(wat_table_data!H86), IF(wat_table_data!H86=-999,"NA",IF(wat_table_data!H86&gt;99, "&gt;99", IF(wat_table_data!H86&lt;1, "&lt;1",wat_table_data!H86 ))), "-")</f>
        <v>-</v>
      </c>
      <c r="I89" s="38" t="str">
        <f>IF(ISNUMBER(wat_table_data!I86), IF(wat_table_data!I86=-999,"NA",IF(wat_table_data!I86&gt;99, "&gt;99", IF(wat_table_data!I86&lt;1, "&lt;1",wat_table_data!I86 ))), "-")</f>
        <v>-</v>
      </c>
      <c r="J89" s="24" t="str">
        <f>IF(ISNUMBER(wat_table_data!J86), IF(wat_table_data!J86=-999,"NA",wat_table_data!J86), "-")</f>
        <v>-</v>
      </c>
      <c r="K89" s="37" t="str">
        <f>IF(ISNUMBER(wat_table_data!K86), IF(wat_table_data!K86=-999,"NA",IF(wat_table_data!K86&gt;99, "&gt;99", IF(wat_table_data!K86&lt;1, "&lt;1",wat_table_data!K86 ))), "-")</f>
        <v>-</v>
      </c>
      <c r="L89" s="38" t="str">
        <f>IF(ISNUMBER(wat_table_data!L86), IF(wat_table_data!L86=-999,"NA",IF(wat_table_data!L86&gt;99, "&gt;99", IF(wat_table_data!L86&lt;1, "&lt;1",wat_table_data!L86 ))), "-")</f>
        <v>-</v>
      </c>
      <c r="M89" s="38" t="str">
        <f>IF(ISNUMBER(wat_table_data!M86), IF(wat_table_data!M86=-999,"NA",IF(wat_table_data!M86&gt;99, "&gt;99", IF(wat_table_data!M86&lt;1, "&lt;1",wat_table_data!M86 ))), "-")</f>
        <v>-</v>
      </c>
      <c r="N89" s="38" t="str">
        <f>IF(ISNUMBER(wat_table_data!N86), IF(wat_table_data!N86=-999,"NA",IF(wat_table_data!N86&gt;99, "&gt;99", IF(wat_table_data!N86&lt;1, "&lt;1",wat_table_data!N86 ))), "-")</f>
        <v>-</v>
      </c>
      <c r="O89" s="24" t="str">
        <f>IF(ISNUMBER(wat_table_data!O86), IF(wat_table_data!O86=-999,"NA",wat_table_data!O86), "-")</f>
        <v>-</v>
      </c>
      <c r="P89" s="37" t="str">
        <f>IF(ISNUMBER(wat_table_data!P86), IF(wat_table_data!P86=-999,"NA",IF(wat_table_data!P86&gt;99, "&gt;99", IF(wat_table_data!P86&lt;1, "&lt;1",wat_table_data!P86 ))), "-")</f>
        <v>-</v>
      </c>
      <c r="Q89" s="38" t="str">
        <f>IF(ISNUMBER(wat_table_data!Q86), IF(wat_table_data!Q86=-999,"NA",IF(wat_table_data!Q86&gt;99, "&gt;99", IF(wat_table_data!Q86&lt;1, "&lt;1",wat_table_data!Q86 ))), "-")</f>
        <v>-</v>
      </c>
      <c r="R89" s="38" t="str">
        <f>IF(ISNUMBER(wat_table_data!R86), IF(wat_table_data!R86=-999,"NA",IF(wat_table_data!R86&gt;99, "&gt;99", IF(wat_table_data!R86&lt;1, "&lt;1",wat_table_data!R86 ))), "-")</f>
        <v>-</v>
      </c>
      <c r="S89" s="38" t="str">
        <f>IF(ISNUMBER(wat_table_data!S86), IF(wat_table_data!S86=-999,"NA",IF(wat_table_data!S86&gt;99, "&gt;99", IF(wat_table_data!S86&lt;1, "&lt;1",wat_table_data!S86 ))), "-")</f>
        <v>-</v>
      </c>
      <c r="T89" s="24" t="str">
        <f>IF(ISNUMBER(wat_table_data!T86), IF(wat_table_data!T86=-999,"NA",wat_table_data!T86), "-")</f>
        <v>-</v>
      </c>
      <c r="U89" s="24"/>
      <c r="V89" s="24"/>
      <c r="W89" s="24"/>
      <c r="X89" s="39" t="str">
        <f>IF(ISNUMBER(wat_table_data!W86), IF(wat_table_data!W86=-999,"NA",IF(wat_table_data!W86&gt;99, "&gt;99", IF(wat_table_data!W86&lt;1, "&lt;1",wat_table_data!W86 ))), "-")</f>
        <v>-</v>
      </c>
      <c r="Y89" s="40" t="str">
        <f>IF(ISNUMBER(wat_table_data!X86), IF(wat_table_data!X86=-999,"NA",IF(wat_table_data!X86&gt;99, "&gt;99", IF(wat_table_data!X86&lt;1, "&lt;1",wat_table_data!X86 ))), "-")</f>
        <v>-</v>
      </c>
      <c r="Z89" s="40" t="str">
        <f>IF(ISNUMBER(wat_table_data!Y86), IF(wat_table_data!Y86=-999,"NA",IF(wat_table_data!Y86&gt;99, "&gt;99", IF(wat_table_data!Y86&lt;1, "&lt;1",wat_table_data!Y86 ))), "-")</f>
        <v>-</v>
      </c>
      <c r="AA89" s="40" t="str">
        <f>IF(ISNUMBER(wat_table_data!Z86), IF(wat_table_data!Z86=-999,"NA",IF(wat_table_data!Z86&gt;99, "&gt;99", IF(wat_table_data!Z86&lt;1, "&lt;1",wat_table_data!Z86 ))), "-")</f>
        <v>-</v>
      </c>
      <c r="AB89" s="38" t="str">
        <f>IF(ISNUMBER(wat_table_data!AA86), IF(wat_table_data!AA86=-999,"NA",IF(wat_table_data!AA86&gt;99, "&gt;99", IF(wat_table_data!AA86&lt;1, "&lt;1",wat_table_data!AA86 ))), "-")</f>
        <v>-</v>
      </c>
      <c r="AC89" s="38" t="str">
        <f>IF(ISNUMBER(wat_table_data!AB86), IF(wat_table_data!AB86=-999,"NA",IF(wat_table_data!AB86&gt;99, "&gt;99", IF(wat_table_data!AB86&lt;1, "&lt;1",wat_table_data!AB86 ))), "-")</f>
        <v>-</v>
      </c>
      <c r="AD89" s="39" t="str">
        <f>IF(ISNUMBER(wat_table_data!AC86), IF(wat_table_data!AC86=-999,"NA",IF(wat_table_data!AC86&gt;99, "&gt;99", IF(wat_table_data!AC86&lt;1, "&lt;1",wat_table_data!AC86 ))), "-")</f>
        <v>-</v>
      </c>
      <c r="AE89" s="40" t="str">
        <f>IF(ISNUMBER(wat_table_data!AD86), IF(wat_table_data!AD86=-999,"NA",IF(wat_table_data!AD86&gt;99, "&gt;99", IF(wat_table_data!AD86&lt;1, "&lt;1",wat_table_data!AD86 ))), "-")</f>
        <v>-</v>
      </c>
      <c r="AF89" s="40" t="str">
        <f>IF(ISNUMBER(wat_table_data!AE86), IF(wat_table_data!AE86=-999,"NA",IF(wat_table_data!AE86&gt;99, "&gt;99", IF(wat_table_data!AE86&lt;1, "&lt;1",wat_table_data!AE86 ))), "-")</f>
        <v>-</v>
      </c>
      <c r="AG89" s="40" t="str">
        <f>IF(ISNUMBER(wat_table_data!AF86), IF(wat_table_data!AF86=-999,"NA",IF(wat_table_data!AF86&gt;99, "&gt;99", IF(wat_table_data!AF86&lt;1, "&lt;1",wat_table_data!AF86 ))), "-")</f>
        <v>-</v>
      </c>
      <c r="AH89" s="38" t="str">
        <f>IF(ISNUMBER(wat_table_data!AG86), IF(wat_table_data!AG86=-999,"NA",IF(wat_table_data!AG86&gt;99, "&gt;99", IF(wat_table_data!AG86&lt;1, "&lt;1",wat_table_data!AG86 ))), "-")</f>
        <v>-</v>
      </c>
      <c r="AI89" s="38" t="str">
        <f>IF(ISNUMBER(wat_table_data!AH86), IF(wat_table_data!AH86=-999,"NA",IF(wat_table_data!AH86&gt;99, "&gt;99", IF(wat_table_data!AH86&lt;1, "&lt;1",wat_table_data!AH86 ))), "-")</f>
        <v>-</v>
      </c>
      <c r="AJ89" s="39" t="str">
        <f>IF(ISNUMBER(wat_table_data!AI86), IF(wat_table_data!AI86=-999,"NA",IF(wat_table_data!AI86&gt;99, "&gt;99", IF(wat_table_data!AI86&lt;1, "&lt;1",wat_table_data!AI86 ))), "-")</f>
        <v>-</v>
      </c>
      <c r="AK89" s="40" t="str">
        <f>IF(ISNUMBER(wat_table_data!AJ86), IF(wat_table_data!AJ86=-999,"NA",IF(wat_table_data!AJ86&gt;99, "&gt;99", IF(wat_table_data!AJ86&lt;1, "&lt;1",wat_table_data!AJ86 ))), "-")</f>
        <v>-</v>
      </c>
      <c r="AL89" s="40" t="str">
        <f>IF(ISNUMBER(wat_table_data!AK86), IF(wat_table_data!AK86=-999,"NA",IF(wat_table_data!AK86&gt;99, "&gt;99", IF(wat_table_data!AK86&lt;1, "&lt;1",wat_table_data!AK86 ))), "-")</f>
        <v>-</v>
      </c>
      <c r="AM89" s="40" t="str">
        <f>IF(ISNUMBER(wat_table_data!AL86), IF(wat_table_data!AL86=-999,"NA",IF(wat_table_data!AL86&gt;99, "&gt;99", IF(wat_table_data!AL86&lt;1, "&lt;1",wat_table_data!AL86 ))), "-")</f>
        <v>-</v>
      </c>
      <c r="AN89" s="38" t="str">
        <f>IF(ISNUMBER(wat_table_data!AM86), IF(wat_table_data!AM86=-999,"NA",IF(wat_table_data!AM86&gt;99, "&gt;99", IF(wat_table_data!AM86&lt;1, "&lt;1",wat_table_data!AM86 ))), "-")</f>
        <v>-</v>
      </c>
      <c r="AO89" s="38" t="str">
        <f>IF(ISNUMBER(wat_table_data!AN86), IF(wat_table_data!AN86=-999,"NA",IF(wat_table_data!AN86&gt;99, "&gt;99", IF(wat_table_data!AN86&lt;1, "&lt;1",wat_table_data!AN86 ))), "-")</f>
        <v>-</v>
      </c>
    </row>
    <row r="90" ht="13.8" x14ac:dyDescent="0.25">
      <c r="A90" s="34" t="str">
        <f>IF(ISBLANK(wat_table_data!A87), "", wat_table_data!A87)</f>
        <v/>
      </c>
      <c r="B90" s="34" t="str">
        <f>IF(ISBLANK(wat_table_data!B87), "", wat_table_data!B87)</f>
        <v/>
      </c>
      <c r="C90" s="34" t="str">
        <f>IF(ISBLANK(wat_table_data!C87), "", wat_table_data!C87)</f>
        <v/>
      </c>
      <c r="D90" s="35" t="str">
        <f>IF(ISNUMBER(wat_table_data!D87), wat_table_data!D87, "-")</f>
        <v>-</v>
      </c>
      <c r="E90" s="36" t="str">
        <f>IF(ISNUMBER(wat_table_data!E87), wat_table_data!E87, "-")</f>
        <v>-</v>
      </c>
      <c r="F90" s="37" t="str">
        <f>IF(ISNUMBER(wat_table_data!F87), IF(wat_table_data!F87=-999,"NA",IF(wat_table_data!F87&gt;99, "&gt;99", IF(wat_table_data!F87&lt;1, "&lt;1",wat_table_data!F87 ))), "-")</f>
        <v>-</v>
      </c>
      <c r="G90" s="38" t="str">
        <f>IF(ISNUMBER(wat_table_data!G87), IF(wat_table_data!G87=-999,"NA",IF(wat_table_data!G87&gt;99, "&gt;99", IF(wat_table_data!G87&lt;1, "&lt;1",wat_table_data!G87 ))), "-")</f>
        <v>-</v>
      </c>
      <c r="H90" s="38" t="str">
        <f>IF(ISNUMBER(wat_table_data!H87), IF(wat_table_data!H87=-999,"NA",IF(wat_table_data!H87&gt;99, "&gt;99", IF(wat_table_data!H87&lt;1, "&lt;1",wat_table_data!H87 ))), "-")</f>
        <v>-</v>
      </c>
      <c r="I90" s="38" t="str">
        <f>IF(ISNUMBER(wat_table_data!I87), IF(wat_table_data!I87=-999,"NA",IF(wat_table_data!I87&gt;99, "&gt;99", IF(wat_table_data!I87&lt;1, "&lt;1",wat_table_data!I87 ))), "-")</f>
        <v>-</v>
      </c>
      <c r="J90" s="24" t="str">
        <f>IF(ISNUMBER(wat_table_data!J87), IF(wat_table_data!J87=-999,"NA",wat_table_data!J87), "-")</f>
        <v>-</v>
      </c>
      <c r="K90" s="37" t="str">
        <f>IF(ISNUMBER(wat_table_data!K87), IF(wat_table_data!K87=-999,"NA",IF(wat_table_data!K87&gt;99, "&gt;99", IF(wat_table_data!K87&lt;1, "&lt;1",wat_table_data!K87 ))), "-")</f>
        <v>-</v>
      </c>
      <c r="L90" s="38" t="str">
        <f>IF(ISNUMBER(wat_table_data!L87), IF(wat_table_data!L87=-999,"NA",IF(wat_table_data!L87&gt;99, "&gt;99", IF(wat_table_data!L87&lt;1, "&lt;1",wat_table_data!L87 ))), "-")</f>
        <v>-</v>
      </c>
      <c r="M90" s="38" t="str">
        <f>IF(ISNUMBER(wat_table_data!M87), IF(wat_table_data!M87=-999,"NA",IF(wat_table_data!M87&gt;99, "&gt;99", IF(wat_table_data!M87&lt;1, "&lt;1",wat_table_data!M87 ))), "-")</f>
        <v>-</v>
      </c>
      <c r="N90" s="38" t="str">
        <f>IF(ISNUMBER(wat_table_data!N87), IF(wat_table_data!N87=-999,"NA",IF(wat_table_data!N87&gt;99, "&gt;99", IF(wat_table_data!N87&lt;1, "&lt;1",wat_table_data!N87 ))), "-")</f>
        <v>-</v>
      </c>
      <c r="O90" s="24" t="str">
        <f>IF(ISNUMBER(wat_table_data!O87), IF(wat_table_data!O87=-999,"NA",wat_table_data!O87), "-")</f>
        <v>-</v>
      </c>
      <c r="P90" s="37" t="str">
        <f>IF(ISNUMBER(wat_table_data!P87), IF(wat_table_data!P87=-999,"NA",IF(wat_table_data!P87&gt;99, "&gt;99", IF(wat_table_data!P87&lt;1, "&lt;1",wat_table_data!P87 ))), "-")</f>
        <v>-</v>
      </c>
      <c r="Q90" s="38" t="str">
        <f>IF(ISNUMBER(wat_table_data!Q87), IF(wat_table_data!Q87=-999,"NA",IF(wat_table_data!Q87&gt;99, "&gt;99", IF(wat_table_data!Q87&lt;1, "&lt;1",wat_table_data!Q87 ))), "-")</f>
        <v>-</v>
      </c>
      <c r="R90" s="38" t="str">
        <f>IF(ISNUMBER(wat_table_data!R87), IF(wat_table_data!R87=-999,"NA",IF(wat_table_data!R87&gt;99, "&gt;99", IF(wat_table_data!R87&lt;1, "&lt;1",wat_table_data!R87 ))), "-")</f>
        <v>-</v>
      </c>
      <c r="S90" s="38" t="str">
        <f>IF(ISNUMBER(wat_table_data!S87), IF(wat_table_data!S87=-999,"NA",IF(wat_table_data!S87&gt;99, "&gt;99", IF(wat_table_data!S87&lt;1, "&lt;1",wat_table_data!S87 ))), "-")</f>
        <v>-</v>
      </c>
      <c r="T90" s="24" t="str">
        <f>IF(ISNUMBER(wat_table_data!T87), IF(wat_table_data!T87=-999,"NA",wat_table_data!T87), "-")</f>
        <v>-</v>
      </c>
      <c r="U90" s="24"/>
      <c r="V90" s="24"/>
      <c r="W90" s="24"/>
      <c r="X90" s="39" t="str">
        <f>IF(ISNUMBER(wat_table_data!W87), IF(wat_table_data!W87=-999,"NA",IF(wat_table_data!W87&gt;99, "&gt;99", IF(wat_table_data!W87&lt;1, "&lt;1",wat_table_data!W87 ))), "-")</f>
        <v>-</v>
      </c>
      <c r="Y90" s="40" t="str">
        <f>IF(ISNUMBER(wat_table_data!X87), IF(wat_table_data!X87=-999,"NA",IF(wat_table_data!X87&gt;99, "&gt;99", IF(wat_table_data!X87&lt;1, "&lt;1",wat_table_data!X87 ))), "-")</f>
        <v>-</v>
      </c>
      <c r="Z90" s="40" t="str">
        <f>IF(ISNUMBER(wat_table_data!Y87), IF(wat_table_data!Y87=-999,"NA",IF(wat_table_data!Y87&gt;99, "&gt;99", IF(wat_table_data!Y87&lt;1, "&lt;1",wat_table_data!Y87 ))), "-")</f>
        <v>-</v>
      </c>
      <c r="AA90" s="40" t="str">
        <f>IF(ISNUMBER(wat_table_data!Z87), IF(wat_table_data!Z87=-999,"NA",IF(wat_table_data!Z87&gt;99, "&gt;99", IF(wat_table_data!Z87&lt;1, "&lt;1",wat_table_data!Z87 ))), "-")</f>
        <v>-</v>
      </c>
      <c r="AB90" s="38" t="str">
        <f>IF(ISNUMBER(wat_table_data!AA87), IF(wat_table_data!AA87=-999,"NA",IF(wat_table_data!AA87&gt;99, "&gt;99", IF(wat_table_data!AA87&lt;1, "&lt;1",wat_table_data!AA87 ))), "-")</f>
        <v>-</v>
      </c>
      <c r="AC90" s="38" t="str">
        <f>IF(ISNUMBER(wat_table_data!AB87), IF(wat_table_data!AB87=-999,"NA",IF(wat_table_data!AB87&gt;99, "&gt;99", IF(wat_table_data!AB87&lt;1, "&lt;1",wat_table_data!AB87 ))), "-")</f>
        <v>-</v>
      </c>
      <c r="AD90" s="39" t="str">
        <f>IF(ISNUMBER(wat_table_data!AC87), IF(wat_table_data!AC87=-999,"NA",IF(wat_table_data!AC87&gt;99, "&gt;99", IF(wat_table_data!AC87&lt;1, "&lt;1",wat_table_data!AC87 ))), "-")</f>
        <v>-</v>
      </c>
      <c r="AE90" s="40" t="str">
        <f>IF(ISNUMBER(wat_table_data!AD87), IF(wat_table_data!AD87=-999,"NA",IF(wat_table_data!AD87&gt;99, "&gt;99", IF(wat_table_data!AD87&lt;1, "&lt;1",wat_table_data!AD87 ))), "-")</f>
        <v>-</v>
      </c>
      <c r="AF90" s="40" t="str">
        <f>IF(ISNUMBER(wat_table_data!AE87), IF(wat_table_data!AE87=-999,"NA",IF(wat_table_data!AE87&gt;99, "&gt;99", IF(wat_table_data!AE87&lt;1, "&lt;1",wat_table_data!AE87 ))), "-")</f>
        <v>-</v>
      </c>
      <c r="AG90" s="40" t="str">
        <f>IF(ISNUMBER(wat_table_data!AF87), IF(wat_table_data!AF87=-999,"NA",IF(wat_table_data!AF87&gt;99, "&gt;99", IF(wat_table_data!AF87&lt;1, "&lt;1",wat_table_data!AF87 ))), "-")</f>
        <v>-</v>
      </c>
      <c r="AH90" s="38" t="str">
        <f>IF(ISNUMBER(wat_table_data!AG87), IF(wat_table_data!AG87=-999,"NA",IF(wat_table_data!AG87&gt;99, "&gt;99", IF(wat_table_data!AG87&lt;1, "&lt;1",wat_table_data!AG87 ))), "-")</f>
        <v>-</v>
      </c>
      <c r="AI90" s="38" t="str">
        <f>IF(ISNUMBER(wat_table_data!AH87), IF(wat_table_data!AH87=-999,"NA",IF(wat_table_data!AH87&gt;99, "&gt;99", IF(wat_table_data!AH87&lt;1, "&lt;1",wat_table_data!AH87 ))), "-")</f>
        <v>-</v>
      </c>
      <c r="AJ90" s="39" t="str">
        <f>IF(ISNUMBER(wat_table_data!AI87), IF(wat_table_data!AI87=-999,"NA",IF(wat_table_data!AI87&gt;99, "&gt;99", IF(wat_table_data!AI87&lt;1, "&lt;1",wat_table_data!AI87 ))), "-")</f>
        <v>-</v>
      </c>
      <c r="AK90" s="40" t="str">
        <f>IF(ISNUMBER(wat_table_data!AJ87), IF(wat_table_data!AJ87=-999,"NA",IF(wat_table_data!AJ87&gt;99, "&gt;99", IF(wat_table_data!AJ87&lt;1, "&lt;1",wat_table_data!AJ87 ))), "-")</f>
        <v>-</v>
      </c>
      <c r="AL90" s="40" t="str">
        <f>IF(ISNUMBER(wat_table_data!AK87), IF(wat_table_data!AK87=-999,"NA",IF(wat_table_data!AK87&gt;99, "&gt;99", IF(wat_table_data!AK87&lt;1, "&lt;1",wat_table_data!AK87 ))), "-")</f>
        <v>-</v>
      </c>
      <c r="AM90" s="40" t="str">
        <f>IF(ISNUMBER(wat_table_data!AL87), IF(wat_table_data!AL87=-999,"NA",IF(wat_table_data!AL87&gt;99, "&gt;99", IF(wat_table_data!AL87&lt;1, "&lt;1",wat_table_data!AL87 ))), "-")</f>
        <v>-</v>
      </c>
      <c r="AN90" s="38" t="str">
        <f>IF(ISNUMBER(wat_table_data!AM87), IF(wat_table_data!AM87=-999,"NA",IF(wat_table_data!AM87&gt;99, "&gt;99", IF(wat_table_data!AM87&lt;1, "&lt;1",wat_table_data!AM87 ))), "-")</f>
        <v>-</v>
      </c>
      <c r="AO90" s="38" t="str">
        <f>IF(ISNUMBER(wat_table_data!AN87), IF(wat_table_data!AN87=-999,"NA",IF(wat_table_data!AN87&gt;99, "&gt;99", IF(wat_table_data!AN87&lt;1, "&lt;1",wat_table_data!AN87 ))), "-")</f>
        <v>-</v>
      </c>
    </row>
    <row r="91" ht="13.8" x14ac:dyDescent="0.25">
      <c r="A91" s="34" t="str">
        <f>IF(ISBLANK(wat_table_data!A88), "", wat_table_data!A88)</f>
        <v/>
      </c>
      <c r="B91" s="34" t="str">
        <f>IF(ISBLANK(wat_table_data!B88), "", wat_table_data!B88)</f>
        <v/>
      </c>
      <c r="C91" s="34" t="str">
        <f>IF(ISBLANK(wat_table_data!C88), "", wat_table_data!C88)</f>
        <v/>
      </c>
      <c r="D91" s="35" t="str">
        <f>IF(ISNUMBER(wat_table_data!D88), wat_table_data!D88, "-")</f>
        <v>-</v>
      </c>
      <c r="E91" s="36" t="str">
        <f>IF(ISNUMBER(wat_table_data!E88), wat_table_data!E88, "-")</f>
        <v>-</v>
      </c>
      <c r="F91" s="37" t="str">
        <f>IF(ISNUMBER(wat_table_data!F88), IF(wat_table_data!F88=-999,"NA",IF(wat_table_data!F88&gt;99, "&gt;99", IF(wat_table_data!F88&lt;1, "&lt;1",wat_table_data!F88 ))), "-")</f>
        <v>-</v>
      </c>
      <c r="G91" s="38" t="str">
        <f>IF(ISNUMBER(wat_table_data!G88), IF(wat_table_data!G88=-999,"NA",IF(wat_table_data!G88&gt;99, "&gt;99", IF(wat_table_data!G88&lt;1, "&lt;1",wat_table_data!G88 ))), "-")</f>
        <v>-</v>
      </c>
      <c r="H91" s="38" t="str">
        <f>IF(ISNUMBER(wat_table_data!H88), IF(wat_table_data!H88=-999,"NA",IF(wat_table_data!H88&gt;99, "&gt;99", IF(wat_table_data!H88&lt;1, "&lt;1",wat_table_data!H88 ))), "-")</f>
        <v>-</v>
      </c>
      <c r="I91" s="38" t="str">
        <f>IF(ISNUMBER(wat_table_data!I88), IF(wat_table_data!I88=-999,"NA",IF(wat_table_data!I88&gt;99, "&gt;99", IF(wat_table_data!I88&lt;1, "&lt;1",wat_table_data!I88 ))), "-")</f>
        <v>-</v>
      </c>
      <c r="J91" s="24" t="str">
        <f>IF(ISNUMBER(wat_table_data!J88), IF(wat_table_data!J88=-999,"NA",wat_table_data!J88), "-")</f>
        <v>-</v>
      </c>
      <c r="K91" s="37" t="str">
        <f>IF(ISNUMBER(wat_table_data!K88), IF(wat_table_data!K88=-999,"NA",IF(wat_table_data!K88&gt;99, "&gt;99", IF(wat_table_data!K88&lt;1, "&lt;1",wat_table_data!K88 ))), "-")</f>
        <v>-</v>
      </c>
      <c r="L91" s="38" t="str">
        <f>IF(ISNUMBER(wat_table_data!L88), IF(wat_table_data!L88=-999,"NA",IF(wat_table_data!L88&gt;99, "&gt;99", IF(wat_table_data!L88&lt;1, "&lt;1",wat_table_data!L88 ))), "-")</f>
        <v>-</v>
      </c>
      <c r="M91" s="38" t="str">
        <f>IF(ISNUMBER(wat_table_data!M88), IF(wat_table_data!M88=-999,"NA",IF(wat_table_data!M88&gt;99, "&gt;99", IF(wat_table_data!M88&lt;1, "&lt;1",wat_table_data!M88 ))), "-")</f>
        <v>-</v>
      </c>
      <c r="N91" s="38" t="str">
        <f>IF(ISNUMBER(wat_table_data!N88), IF(wat_table_data!N88=-999,"NA",IF(wat_table_data!N88&gt;99, "&gt;99", IF(wat_table_data!N88&lt;1, "&lt;1",wat_table_data!N88 ))), "-")</f>
        <v>-</v>
      </c>
      <c r="O91" s="24" t="str">
        <f>IF(ISNUMBER(wat_table_data!O88), IF(wat_table_data!O88=-999,"NA",wat_table_data!O88), "-")</f>
        <v>-</v>
      </c>
      <c r="P91" s="37" t="str">
        <f>IF(ISNUMBER(wat_table_data!P88), IF(wat_table_data!P88=-999,"NA",IF(wat_table_data!P88&gt;99, "&gt;99", IF(wat_table_data!P88&lt;1, "&lt;1",wat_table_data!P88 ))), "-")</f>
        <v>-</v>
      </c>
      <c r="Q91" s="38" t="str">
        <f>IF(ISNUMBER(wat_table_data!Q88), IF(wat_table_data!Q88=-999,"NA",IF(wat_table_data!Q88&gt;99, "&gt;99", IF(wat_table_data!Q88&lt;1, "&lt;1",wat_table_data!Q88 ))), "-")</f>
        <v>-</v>
      </c>
      <c r="R91" s="38" t="str">
        <f>IF(ISNUMBER(wat_table_data!R88), IF(wat_table_data!R88=-999,"NA",IF(wat_table_data!R88&gt;99, "&gt;99", IF(wat_table_data!R88&lt;1, "&lt;1",wat_table_data!R88 ))), "-")</f>
        <v>-</v>
      </c>
      <c r="S91" s="38" t="str">
        <f>IF(ISNUMBER(wat_table_data!S88), IF(wat_table_data!S88=-999,"NA",IF(wat_table_data!S88&gt;99, "&gt;99", IF(wat_table_data!S88&lt;1, "&lt;1",wat_table_data!S88 ))), "-")</f>
        <v>-</v>
      </c>
      <c r="T91" s="24" t="str">
        <f>IF(ISNUMBER(wat_table_data!T88), IF(wat_table_data!T88=-999,"NA",wat_table_data!T88), "-")</f>
        <v>-</v>
      </c>
      <c r="U91" s="24"/>
      <c r="V91" s="24"/>
      <c r="W91" s="24"/>
      <c r="X91" s="39" t="str">
        <f>IF(ISNUMBER(wat_table_data!W88), IF(wat_table_data!W88=-999,"NA",IF(wat_table_data!W88&gt;99, "&gt;99", IF(wat_table_data!W88&lt;1, "&lt;1",wat_table_data!W88 ))), "-")</f>
        <v>-</v>
      </c>
      <c r="Y91" s="40" t="str">
        <f>IF(ISNUMBER(wat_table_data!X88), IF(wat_table_data!X88=-999,"NA",IF(wat_table_data!X88&gt;99, "&gt;99", IF(wat_table_data!X88&lt;1, "&lt;1",wat_table_data!X88 ))), "-")</f>
        <v>-</v>
      </c>
      <c r="Z91" s="40" t="str">
        <f>IF(ISNUMBER(wat_table_data!Y88), IF(wat_table_data!Y88=-999,"NA",IF(wat_table_data!Y88&gt;99, "&gt;99", IF(wat_table_data!Y88&lt;1, "&lt;1",wat_table_data!Y88 ))), "-")</f>
        <v>-</v>
      </c>
      <c r="AA91" s="40" t="str">
        <f>IF(ISNUMBER(wat_table_data!Z88), IF(wat_table_data!Z88=-999,"NA",IF(wat_table_data!Z88&gt;99, "&gt;99", IF(wat_table_data!Z88&lt;1, "&lt;1",wat_table_data!Z88 ))), "-")</f>
        <v>-</v>
      </c>
      <c r="AB91" s="38" t="str">
        <f>IF(ISNUMBER(wat_table_data!AA88), IF(wat_table_data!AA88=-999,"NA",IF(wat_table_data!AA88&gt;99, "&gt;99", IF(wat_table_data!AA88&lt;1, "&lt;1",wat_table_data!AA88 ))), "-")</f>
        <v>-</v>
      </c>
      <c r="AC91" s="38" t="str">
        <f>IF(ISNUMBER(wat_table_data!AB88), IF(wat_table_data!AB88=-999,"NA",IF(wat_table_data!AB88&gt;99, "&gt;99", IF(wat_table_data!AB88&lt;1, "&lt;1",wat_table_data!AB88 ))), "-")</f>
        <v>-</v>
      </c>
      <c r="AD91" s="39" t="str">
        <f>IF(ISNUMBER(wat_table_data!AC88), IF(wat_table_data!AC88=-999,"NA",IF(wat_table_data!AC88&gt;99, "&gt;99", IF(wat_table_data!AC88&lt;1, "&lt;1",wat_table_data!AC88 ))), "-")</f>
        <v>-</v>
      </c>
      <c r="AE91" s="40" t="str">
        <f>IF(ISNUMBER(wat_table_data!AD88), IF(wat_table_data!AD88=-999,"NA",IF(wat_table_data!AD88&gt;99, "&gt;99", IF(wat_table_data!AD88&lt;1, "&lt;1",wat_table_data!AD88 ))), "-")</f>
        <v>-</v>
      </c>
      <c r="AF91" s="40" t="str">
        <f>IF(ISNUMBER(wat_table_data!AE88), IF(wat_table_data!AE88=-999,"NA",IF(wat_table_data!AE88&gt;99, "&gt;99", IF(wat_table_data!AE88&lt;1, "&lt;1",wat_table_data!AE88 ))), "-")</f>
        <v>-</v>
      </c>
      <c r="AG91" s="40" t="str">
        <f>IF(ISNUMBER(wat_table_data!AF88), IF(wat_table_data!AF88=-999,"NA",IF(wat_table_data!AF88&gt;99, "&gt;99", IF(wat_table_data!AF88&lt;1, "&lt;1",wat_table_data!AF88 ))), "-")</f>
        <v>-</v>
      </c>
      <c r="AH91" s="38" t="str">
        <f>IF(ISNUMBER(wat_table_data!AG88), IF(wat_table_data!AG88=-999,"NA",IF(wat_table_data!AG88&gt;99, "&gt;99", IF(wat_table_data!AG88&lt;1, "&lt;1",wat_table_data!AG88 ))), "-")</f>
        <v>-</v>
      </c>
      <c r="AI91" s="38" t="str">
        <f>IF(ISNUMBER(wat_table_data!AH88), IF(wat_table_data!AH88=-999,"NA",IF(wat_table_data!AH88&gt;99, "&gt;99", IF(wat_table_data!AH88&lt;1, "&lt;1",wat_table_data!AH88 ))), "-")</f>
        <v>-</v>
      </c>
      <c r="AJ91" s="39" t="str">
        <f>IF(ISNUMBER(wat_table_data!AI88), IF(wat_table_data!AI88=-999,"NA",IF(wat_table_data!AI88&gt;99, "&gt;99", IF(wat_table_data!AI88&lt;1, "&lt;1",wat_table_data!AI88 ))), "-")</f>
        <v>-</v>
      </c>
      <c r="AK91" s="40" t="str">
        <f>IF(ISNUMBER(wat_table_data!AJ88), IF(wat_table_data!AJ88=-999,"NA",IF(wat_table_data!AJ88&gt;99, "&gt;99", IF(wat_table_data!AJ88&lt;1, "&lt;1",wat_table_data!AJ88 ))), "-")</f>
        <v>-</v>
      </c>
      <c r="AL91" s="40" t="str">
        <f>IF(ISNUMBER(wat_table_data!AK88), IF(wat_table_data!AK88=-999,"NA",IF(wat_table_data!AK88&gt;99, "&gt;99", IF(wat_table_data!AK88&lt;1, "&lt;1",wat_table_data!AK88 ))), "-")</f>
        <v>-</v>
      </c>
      <c r="AM91" s="40" t="str">
        <f>IF(ISNUMBER(wat_table_data!AL88), IF(wat_table_data!AL88=-999,"NA",IF(wat_table_data!AL88&gt;99, "&gt;99", IF(wat_table_data!AL88&lt;1, "&lt;1",wat_table_data!AL88 ))), "-")</f>
        <v>-</v>
      </c>
      <c r="AN91" s="38" t="str">
        <f>IF(ISNUMBER(wat_table_data!AM88), IF(wat_table_data!AM88=-999,"NA",IF(wat_table_data!AM88&gt;99, "&gt;99", IF(wat_table_data!AM88&lt;1, "&lt;1",wat_table_data!AM88 ))), "-")</f>
        <v>-</v>
      </c>
      <c r="AO91" s="38" t="str">
        <f>IF(ISNUMBER(wat_table_data!AN88), IF(wat_table_data!AN88=-999,"NA",IF(wat_table_data!AN88&gt;99, "&gt;99", IF(wat_table_data!AN88&lt;1, "&lt;1",wat_table_data!AN88 ))), "-")</f>
        <v>-</v>
      </c>
    </row>
    <row r="92" ht="13.8" x14ac:dyDescent="0.25">
      <c r="A92" s="34" t="str">
        <f>IF(ISBLANK(wat_table_data!A89), "", wat_table_data!A89)</f>
        <v/>
      </c>
      <c r="B92" s="34" t="str">
        <f>IF(ISBLANK(wat_table_data!B89), "", wat_table_data!B89)</f>
        <v/>
      </c>
      <c r="C92" s="34" t="str">
        <f>IF(ISBLANK(wat_table_data!C89), "", wat_table_data!C89)</f>
        <v/>
      </c>
      <c r="D92" s="35" t="str">
        <f>IF(ISNUMBER(wat_table_data!D89), wat_table_data!D89, "-")</f>
        <v>-</v>
      </c>
      <c r="E92" s="36" t="str">
        <f>IF(ISNUMBER(wat_table_data!E89), wat_table_data!E89, "-")</f>
        <v>-</v>
      </c>
      <c r="F92" s="37" t="str">
        <f>IF(ISNUMBER(wat_table_data!F89), IF(wat_table_data!F89=-999,"NA",IF(wat_table_data!F89&gt;99, "&gt;99", IF(wat_table_data!F89&lt;1, "&lt;1",wat_table_data!F89 ))), "-")</f>
        <v>-</v>
      </c>
      <c r="G92" s="38" t="str">
        <f>IF(ISNUMBER(wat_table_data!G89), IF(wat_table_data!G89=-999,"NA",IF(wat_table_data!G89&gt;99, "&gt;99", IF(wat_table_data!G89&lt;1, "&lt;1",wat_table_data!G89 ))), "-")</f>
        <v>-</v>
      </c>
      <c r="H92" s="38" t="str">
        <f>IF(ISNUMBER(wat_table_data!H89), IF(wat_table_data!H89=-999,"NA",IF(wat_table_data!H89&gt;99, "&gt;99", IF(wat_table_data!H89&lt;1, "&lt;1",wat_table_data!H89 ))), "-")</f>
        <v>-</v>
      </c>
      <c r="I92" s="38" t="str">
        <f>IF(ISNUMBER(wat_table_data!I89), IF(wat_table_data!I89=-999,"NA",IF(wat_table_data!I89&gt;99, "&gt;99", IF(wat_table_data!I89&lt;1, "&lt;1",wat_table_data!I89 ))), "-")</f>
        <v>-</v>
      </c>
      <c r="J92" s="24" t="str">
        <f>IF(ISNUMBER(wat_table_data!J89), IF(wat_table_data!J89=-999,"NA",wat_table_data!J89), "-")</f>
        <v>-</v>
      </c>
      <c r="K92" s="37" t="str">
        <f>IF(ISNUMBER(wat_table_data!K89), IF(wat_table_data!K89=-999,"NA",IF(wat_table_data!K89&gt;99, "&gt;99", IF(wat_table_data!K89&lt;1, "&lt;1",wat_table_data!K89 ))), "-")</f>
        <v>-</v>
      </c>
      <c r="L92" s="38" t="str">
        <f>IF(ISNUMBER(wat_table_data!L89), IF(wat_table_data!L89=-999,"NA",IF(wat_table_data!L89&gt;99, "&gt;99", IF(wat_table_data!L89&lt;1, "&lt;1",wat_table_data!L89 ))), "-")</f>
        <v>-</v>
      </c>
      <c r="M92" s="38" t="str">
        <f>IF(ISNUMBER(wat_table_data!M89), IF(wat_table_data!M89=-999,"NA",IF(wat_table_data!M89&gt;99, "&gt;99", IF(wat_table_data!M89&lt;1, "&lt;1",wat_table_data!M89 ))), "-")</f>
        <v>-</v>
      </c>
      <c r="N92" s="38" t="str">
        <f>IF(ISNUMBER(wat_table_data!N89), IF(wat_table_data!N89=-999,"NA",IF(wat_table_data!N89&gt;99, "&gt;99", IF(wat_table_data!N89&lt;1, "&lt;1",wat_table_data!N89 ))), "-")</f>
        <v>-</v>
      </c>
      <c r="O92" s="24" t="str">
        <f>IF(ISNUMBER(wat_table_data!O89), IF(wat_table_data!O89=-999,"NA",wat_table_data!O89), "-")</f>
        <v>-</v>
      </c>
      <c r="P92" s="37" t="str">
        <f>IF(ISNUMBER(wat_table_data!P89), IF(wat_table_data!P89=-999,"NA",IF(wat_table_data!P89&gt;99, "&gt;99", IF(wat_table_data!P89&lt;1, "&lt;1",wat_table_data!P89 ))), "-")</f>
        <v>-</v>
      </c>
      <c r="Q92" s="38" t="str">
        <f>IF(ISNUMBER(wat_table_data!Q89), IF(wat_table_data!Q89=-999,"NA",IF(wat_table_data!Q89&gt;99, "&gt;99", IF(wat_table_data!Q89&lt;1, "&lt;1",wat_table_data!Q89 ))), "-")</f>
        <v>-</v>
      </c>
      <c r="R92" s="38" t="str">
        <f>IF(ISNUMBER(wat_table_data!R89), IF(wat_table_data!R89=-999,"NA",IF(wat_table_data!R89&gt;99, "&gt;99", IF(wat_table_data!R89&lt;1, "&lt;1",wat_table_data!R89 ))), "-")</f>
        <v>-</v>
      </c>
      <c r="S92" s="38" t="str">
        <f>IF(ISNUMBER(wat_table_data!S89), IF(wat_table_data!S89=-999,"NA",IF(wat_table_data!S89&gt;99, "&gt;99", IF(wat_table_data!S89&lt;1, "&lt;1",wat_table_data!S89 ))), "-")</f>
        <v>-</v>
      </c>
      <c r="T92" s="24" t="str">
        <f>IF(ISNUMBER(wat_table_data!T89), IF(wat_table_data!T89=-999,"NA",wat_table_data!T89), "-")</f>
        <v>-</v>
      </c>
      <c r="U92" s="24"/>
      <c r="V92" s="24"/>
      <c r="W92" s="24"/>
      <c r="X92" s="39" t="str">
        <f>IF(ISNUMBER(wat_table_data!W89), IF(wat_table_data!W89=-999,"NA",IF(wat_table_data!W89&gt;99, "&gt;99", IF(wat_table_data!W89&lt;1, "&lt;1",wat_table_data!W89 ))), "-")</f>
        <v>-</v>
      </c>
      <c r="Y92" s="40" t="str">
        <f>IF(ISNUMBER(wat_table_data!X89), IF(wat_table_data!X89=-999,"NA",IF(wat_table_data!X89&gt;99, "&gt;99", IF(wat_table_data!X89&lt;1, "&lt;1",wat_table_data!X89 ))), "-")</f>
        <v>-</v>
      </c>
      <c r="Z92" s="40" t="str">
        <f>IF(ISNUMBER(wat_table_data!Y89), IF(wat_table_data!Y89=-999,"NA",IF(wat_table_data!Y89&gt;99, "&gt;99", IF(wat_table_data!Y89&lt;1, "&lt;1",wat_table_data!Y89 ))), "-")</f>
        <v>-</v>
      </c>
      <c r="AA92" s="40" t="str">
        <f>IF(ISNUMBER(wat_table_data!Z89), IF(wat_table_data!Z89=-999,"NA",IF(wat_table_data!Z89&gt;99, "&gt;99", IF(wat_table_data!Z89&lt;1, "&lt;1",wat_table_data!Z89 ))), "-")</f>
        <v>-</v>
      </c>
      <c r="AB92" s="38" t="str">
        <f>IF(ISNUMBER(wat_table_data!AA89), IF(wat_table_data!AA89=-999,"NA",IF(wat_table_data!AA89&gt;99, "&gt;99", IF(wat_table_data!AA89&lt;1, "&lt;1",wat_table_data!AA89 ))), "-")</f>
        <v>-</v>
      </c>
      <c r="AC92" s="38" t="str">
        <f>IF(ISNUMBER(wat_table_data!AB89), IF(wat_table_data!AB89=-999,"NA",IF(wat_table_data!AB89&gt;99, "&gt;99", IF(wat_table_data!AB89&lt;1, "&lt;1",wat_table_data!AB89 ))), "-")</f>
        <v>-</v>
      </c>
      <c r="AD92" s="39" t="str">
        <f>IF(ISNUMBER(wat_table_data!AC89), IF(wat_table_data!AC89=-999,"NA",IF(wat_table_data!AC89&gt;99, "&gt;99", IF(wat_table_data!AC89&lt;1, "&lt;1",wat_table_data!AC89 ))), "-")</f>
        <v>-</v>
      </c>
      <c r="AE92" s="40" t="str">
        <f>IF(ISNUMBER(wat_table_data!AD89), IF(wat_table_data!AD89=-999,"NA",IF(wat_table_data!AD89&gt;99, "&gt;99", IF(wat_table_data!AD89&lt;1, "&lt;1",wat_table_data!AD89 ))), "-")</f>
        <v>-</v>
      </c>
      <c r="AF92" s="40" t="str">
        <f>IF(ISNUMBER(wat_table_data!AE89), IF(wat_table_data!AE89=-999,"NA",IF(wat_table_data!AE89&gt;99, "&gt;99", IF(wat_table_data!AE89&lt;1, "&lt;1",wat_table_data!AE89 ))), "-")</f>
        <v>-</v>
      </c>
      <c r="AG92" s="40" t="str">
        <f>IF(ISNUMBER(wat_table_data!AF89), IF(wat_table_data!AF89=-999,"NA",IF(wat_table_data!AF89&gt;99, "&gt;99", IF(wat_table_data!AF89&lt;1, "&lt;1",wat_table_data!AF89 ))), "-")</f>
        <v>-</v>
      </c>
      <c r="AH92" s="38" t="str">
        <f>IF(ISNUMBER(wat_table_data!AG89), IF(wat_table_data!AG89=-999,"NA",IF(wat_table_data!AG89&gt;99, "&gt;99", IF(wat_table_data!AG89&lt;1, "&lt;1",wat_table_data!AG89 ))), "-")</f>
        <v>-</v>
      </c>
      <c r="AI92" s="38" t="str">
        <f>IF(ISNUMBER(wat_table_data!AH89), IF(wat_table_data!AH89=-999,"NA",IF(wat_table_data!AH89&gt;99, "&gt;99", IF(wat_table_data!AH89&lt;1, "&lt;1",wat_table_data!AH89 ))), "-")</f>
        <v>-</v>
      </c>
      <c r="AJ92" s="39" t="str">
        <f>IF(ISNUMBER(wat_table_data!AI89), IF(wat_table_data!AI89=-999,"NA",IF(wat_table_data!AI89&gt;99, "&gt;99", IF(wat_table_data!AI89&lt;1, "&lt;1",wat_table_data!AI89 ))), "-")</f>
        <v>-</v>
      </c>
      <c r="AK92" s="40" t="str">
        <f>IF(ISNUMBER(wat_table_data!AJ89), IF(wat_table_data!AJ89=-999,"NA",IF(wat_table_data!AJ89&gt;99, "&gt;99", IF(wat_table_data!AJ89&lt;1, "&lt;1",wat_table_data!AJ89 ))), "-")</f>
        <v>-</v>
      </c>
      <c r="AL92" s="40" t="str">
        <f>IF(ISNUMBER(wat_table_data!AK89), IF(wat_table_data!AK89=-999,"NA",IF(wat_table_data!AK89&gt;99, "&gt;99", IF(wat_table_data!AK89&lt;1, "&lt;1",wat_table_data!AK89 ))), "-")</f>
        <v>-</v>
      </c>
      <c r="AM92" s="40" t="str">
        <f>IF(ISNUMBER(wat_table_data!AL89), IF(wat_table_data!AL89=-999,"NA",IF(wat_table_data!AL89&gt;99, "&gt;99", IF(wat_table_data!AL89&lt;1, "&lt;1",wat_table_data!AL89 ))), "-")</f>
        <v>-</v>
      </c>
      <c r="AN92" s="38" t="str">
        <f>IF(ISNUMBER(wat_table_data!AM89), IF(wat_table_data!AM89=-999,"NA",IF(wat_table_data!AM89&gt;99, "&gt;99", IF(wat_table_data!AM89&lt;1, "&lt;1",wat_table_data!AM89 ))), "-")</f>
        <v>-</v>
      </c>
      <c r="AO92" s="38" t="str">
        <f>IF(ISNUMBER(wat_table_data!AN89), IF(wat_table_data!AN89=-999,"NA",IF(wat_table_data!AN89&gt;99, "&gt;99", IF(wat_table_data!AN89&lt;1, "&lt;1",wat_table_data!AN89 ))), "-")</f>
        <v>-</v>
      </c>
    </row>
    <row r="93" ht="13.8" x14ac:dyDescent="0.25">
      <c r="A93" s="34" t="str">
        <f>IF(ISBLANK(wat_table_data!A90), "", wat_table_data!A90)</f>
        <v/>
      </c>
      <c r="B93" s="34" t="str">
        <f>IF(ISBLANK(wat_table_data!B90), "", wat_table_data!B90)</f>
        <v/>
      </c>
      <c r="C93" s="34" t="str">
        <f>IF(ISBLANK(wat_table_data!C90), "", wat_table_data!C90)</f>
        <v/>
      </c>
      <c r="D93" s="35" t="str">
        <f>IF(ISNUMBER(wat_table_data!D90), wat_table_data!D90, "-")</f>
        <v>-</v>
      </c>
      <c r="E93" s="36" t="str">
        <f>IF(ISNUMBER(wat_table_data!E90), wat_table_data!E90, "-")</f>
        <v>-</v>
      </c>
      <c r="F93" s="37" t="str">
        <f>IF(ISNUMBER(wat_table_data!F90), IF(wat_table_data!F90=-999,"NA",IF(wat_table_data!F90&gt;99, "&gt;99", IF(wat_table_data!F90&lt;1, "&lt;1",wat_table_data!F90 ))), "-")</f>
        <v>-</v>
      </c>
      <c r="G93" s="38" t="str">
        <f>IF(ISNUMBER(wat_table_data!G90), IF(wat_table_data!G90=-999,"NA",IF(wat_table_data!G90&gt;99, "&gt;99", IF(wat_table_data!G90&lt;1, "&lt;1",wat_table_data!G90 ))), "-")</f>
        <v>-</v>
      </c>
      <c r="H93" s="38" t="str">
        <f>IF(ISNUMBER(wat_table_data!H90), IF(wat_table_data!H90=-999,"NA",IF(wat_table_data!H90&gt;99, "&gt;99", IF(wat_table_data!H90&lt;1, "&lt;1",wat_table_data!H90 ))), "-")</f>
        <v>-</v>
      </c>
      <c r="I93" s="38" t="str">
        <f>IF(ISNUMBER(wat_table_data!I90), IF(wat_table_data!I90=-999,"NA",IF(wat_table_data!I90&gt;99, "&gt;99", IF(wat_table_data!I90&lt;1, "&lt;1",wat_table_data!I90 ))), "-")</f>
        <v>-</v>
      </c>
      <c r="J93" s="24" t="str">
        <f>IF(ISNUMBER(wat_table_data!J90), IF(wat_table_data!J90=-999,"NA",wat_table_data!J90), "-")</f>
        <v>-</v>
      </c>
      <c r="K93" s="37" t="str">
        <f>IF(ISNUMBER(wat_table_data!K90), IF(wat_table_data!K90=-999,"NA",IF(wat_table_data!K90&gt;99, "&gt;99", IF(wat_table_data!K90&lt;1, "&lt;1",wat_table_data!K90 ))), "-")</f>
        <v>-</v>
      </c>
      <c r="L93" s="38" t="str">
        <f>IF(ISNUMBER(wat_table_data!L90), IF(wat_table_data!L90=-999,"NA",IF(wat_table_data!L90&gt;99, "&gt;99", IF(wat_table_data!L90&lt;1, "&lt;1",wat_table_data!L90 ))), "-")</f>
        <v>-</v>
      </c>
      <c r="M93" s="38" t="str">
        <f>IF(ISNUMBER(wat_table_data!M90), IF(wat_table_data!M90=-999,"NA",IF(wat_table_data!M90&gt;99, "&gt;99", IF(wat_table_data!M90&lt;1, "&lt;1",wat_table_data!M90 ))), "-")</f>
        <v>-</v>
      </c>
      <c r="N93" s="38" t="str">
        <f>IF(ISNUMBER(wat_table_data!N90), IF(wat_table_data!N90=-999,"NA",IF(wat_table_data!N90&gt;99, "&gt;99", IF(wat_table_data!N90&lt;1, "&lt;1",wat_table_data!N90 ))), "-")</f>
        <v>-</v>
      </c>
      <c r="O93" s="24" t="str">
        <f>IF(ISNUMBER(wat_table_data!O90), IF(wat_table_data!O90=-999,"NA",wat_table_data!O90), "-")</f>
        <v>-</v>
      </c>
      <c r="P93" s="37" t="str">
        <f>IF(ISNUMBER(wat_table_data!P90), IF(wat_table_data!P90=-999,"NA",IF(wat_table_data!P90&gt;99, "&gt;99", IF(wat_table_data!P90&lt;1, "&lt;1",wat_table_data!P90 ))), "-")</f>
        <v>-</v>
      </c>
      <c r="Q93" s="38" t="str">
        <f>IF(ISNUMBER(wat_table_data!Q90), IF(wat_table_data!Q90=-999,"NA",IF(wat_table_data!Q90&gt;99, "&gt;99", IF(wat_table_data!Q90&lt;1, "&lt;1",wat_table_data!Q90 ))), "-")</f>
        <v>-</v>
      </c>
      <c r="R93" s="38" t="str">
        <f>IF(ISNUMBER(wat_table_data!R90), IF(wat_table_data!R90=-999,"NA",IF(wat_table_data!R90&gt;99, "&gt;99", IF(wat_table_data!R90&lt;1, "&lt;1",wat_table_data!R90 ))), "-")</f>
        <v>-</v>
      </c>
      <c r="S93" s="38" t="str">
        <f>IF(ISNUMBER(wat_table_data!S90), IF(wat_table_data!S90=-999,"NA",IF(wat_table_data!S90&gt;99, "&gt;99", IF(wat_table_data!S90&lt;1, "&lt;1",wat_table_data!S90 ))), "-")</f>
        <v>-</v>
      </c>
      <c r="T93" s="24" t="str">
        <f>IF(ISNUMBER(wat_table_data!T90), IF(wat_table_data!T90=-999,"NA",wat_table_data!T90), "-")</f>
        <v>-</v>
      </c>
      <c r="U93" s="24"/>
      <c r="V93" s="24"/>
      <c r="W93" s="24"/>
      <c r="X93" s="39" t="str">
        <f>IF(ISNUMBER(wat_table_data!W90), IF(wat_table_data!W90=-999,"NA",IF(wat_table_data!W90&gt;99, "&gt;99", IF(wat_table_data!W90&lt;1, "&lt;1",wat_table_data!W90 ))), "-")</f>
        <v>-</v>
      </c>
      <c r="Y93" s="40" t="str">
        <f>IF(ISNUMBER(wat_table_data!X90), IF(wat_table_data!X90=-999,"NA",IF(wat_table_data!X90&gt;99, "&gt;99", IF(wat_table_data!X90&lt;1, "&lt;1",wat_table_data!X90 ))), "-")</f>
        <v>-</v>
      </c>
      <c r="Z93" s="40" t="str">
        <f>IF(ISNUMBER(wat_table_data!Y90), IF(wat_table_data!Y90=-999,"NA",IF(wat_table_data!Y90&gt;99, "&gt;99", IF(wat_table_data!Y90&lt;1, "&lt;1",wat_table_data!Y90 ))), "-")</f>
        <v>-</v>
      </c>
      <c r="AA93" s="40" t="str">
        <f>IF(ISNUMBER(wat_table_data!Z90), IF(wat_table_data!Z90=-999,"NA",IF(wat_table_data!Z90&gt;99, "&gt;99", IF(wat_table_data!Z90&lt;1, "&lt;1",wat_table_data!Z90 ))), "-")</f>
        <v>-</v>
      </c>
      <c r="AB93" s="38" t="str">
        <f>IF(ISNUMBER(wat_table_data!AA90), IF(wat_table_data!AA90=-999,"NA",IF(wat_table_data!AA90&gt;99, "&gt;99", IF(wat_table_data!AA90&lt;1, "&lt;1",wat_table_data!AA90 ))), "-")</f>
        <v>-</v>
      </c>
      <c r="AC93" s="38" t="str">
        <f>IF(ISNUMBER(wat_table_data!AB90), IF(wat_table_data!AB90=-999,"NA",IF(wat_table_data!AB90&gt;99, "&gt;99", IF(wat_table_data!AB90&lt;1, "&lt;1",wat_table_data!AB90 ))), "-")</f>
        <v>-</v>
      </c>
      <c r="AD93" s="39" t="str">
        <f>IF(ISNUMBER(wat_table_data!AC90), IF(wat_table_data!AC90=-999,"NA",IF(wat_table_data!AC90&gt;99, "&gt;99", IF(wat_table_data!AC90&lt;1, "&lt;1",wat_table_data!AC90 ))), "-")</f>
        <v>-</v>
      </c>
      <c r="AE93" s="40" t="str">
        <f>IF(ISNUMBER(wat_table_data!AD90), IF(wat_table_data!AD90=-999,"NA",IF(wat_table_data!AD90&gt;99, "&gt;99", IF(wat_table_data!AD90&lt;1, "&lt;1",wat_table_data!AD90 ))), "-")</f>
        <v>-</v>
      </c>
      <c r="AF93" s="40" t="str">
        <f>IF(ISNUMBER(wat_table_data!AE90), IF(wat_table_data!AE90=-999,"NA",IF(wat_table_data!AE90&gt;99, "&gt;99", IF(wat_table_data!AE90&lt;1, "&lt;1",wat_table_data!AE90 ))), "-")</f>
        <v>-</v>
      </c>
      <c r="AG93" s="40" t="str">
        <f>IF(ISNUMBER(wat_table_data!AF90), IF(wat_table_data!AF90=-999,"NA",IF(wat_table_data!AF90&gt;99, "&gt;99", IF(wat_table_data!AF90&lt;1, "&lt;1",wat_table_data!AF90 ))), "-")</f>
        <v>-</v>
      </c>
      <c r="AH93" s="38" t="str">
        <f>IF(ISNUMBER(wat_table_data!AG90), IF(wat_table_data!AG90=-999,"NA",IF(wat_table_data!AG90&gt;99, "&gt;99", IF(wat_table_data!AG90&lt;1, "&lt;1",wat_table_data!AG90 ))), "-")</f>
        <v>-</v>
      </c>
      <c r="AI93" s="38" t="str">
        <f>IF(ISNUMBER(wat_table_data!AH90), IF(wat_table_data!AH90=-999,"NA",IF(wat_table_data!AH90&gt;99, "&gt;99", IF(wat_table_data!AH90&lt;1, "&lt;1",wat_table_data!AH90 ))), "-")</f>
        <v>-</v>
      </c>
      <c r="AJ93" s="39" t="str">
        <f>IF(ISNUMBER(wat_table_data!AI90), IF(wat_table_data!AI90=-999,"NA",IF(wat_table_data!AI90&gt;99, "&gt;99", IF(wat_table_data!AI90&lt;1, "&lt;1",wat_table_data!AI90 ))), "-")</f>
        <v>-</v>
      </c>
      <c r="AK93" s="40" t="str">
        <f>IF(ISNUMBER(wat_table_data!AJ90), IF(wat_table_data!AJ90=-999,"NA",IF(wat_table_data!AJ90&gt;99, "&gt;99", IF(wat_table_data!AJ90&lt;1, "&lt;1",wat_table_data!AJ90 ))), "-")</f>
        <v>-</v>
      </c>
      <c r="AL93" s="40" t="str">
        <f>IF(ISNUMBER(wat_table_data!AK90), IF(wat_table_data!AK90=-999,"NA",IF(wat_table_data!AK90&gt;99, "&gt;99", IF(wat_table_data!AK90&lt;1, "&lt;1",wat_table_data!AK90 ))), "-")</f>
        <v>-</v>
      </c>
      <c r="AM93" s="40" t="str">
        <f>IF(ISNUMBER(wat_table_data!AL90), IF(wat_table_data!AL90=-999,"NA",IF(wat_table_data!AL90&gt;99, "&gt;99", IF(wat_table_data!AL90&lt;1, "&lt;1",wat_table_data!AL90 ))), "-")</f>
        <v>-</v>
      </c>
      <c r="AN93" s="38" t="str">
        <f>IF(ISNUMBER(wat_table_data!AM90), IF(wat_table_data!AM90=-999,"NA",IF(wat_table_data!AM90&gt;99, "&gt;99", IF(wat_table_data!AM90&lt;1, "&lt;1",wat_table_data!AM90 ))), "-")</f>
        <v>-</v>
      </c>
      <c r="AO93" s="38" t="str">
        <f>IF(ISNUMBER(wat_table_data!AN90), IF(wat_table_data!AN90=-999,"NA",IF(wat_table_data!AN90&gt;99, "&gt;99", IF(wat_table_data!AN90&lt;1, "&lt;1",wat_table_data!AN90 ))), "-")</f>
        <v>-</v>
      </c>
    </row>
    <row r="94" ht="13.8" x14ac:dyDescent="0.25">
      <c r="A94" s="34" t="str">
        <f>IF(ISBLANK(wat_table_data!A91), "", wat_table_data!A91)</f>
        <v/>
      </c>
      <c r="B94" s="34" t="str">
        <f>IF(ISBLANK(wat_table_data!B91), "", wat_table_data!B91)</f>
        <v/>
      </c>
      <c r="C94" s="34" t="str">
        <f>IF(ISBLANK(wat_table_data!C91), "", wat_table_data!C91)</f>
        <v/>
      </c>
      <c r="D94" s="35" t="str">
        <f>IF(ISNUMBER(wat_table_data!D91), wat_table_data!D91, "-")</f>
        <v>-</v>
      </c>
      <c r="E94" s="36" t="str">
        <f>IF(ISNUMBER(wat_table_data!E91), wat_table_data!E91, "-")</f>
        <v>-</v>
      </c>
      <c r="F94" s="37" t="str">
        <f>IF(ISNUMBER(wat_table_data!F91), IF(wat_table_data!F91=-999,"NA",IF(wat_table_data!F91&gt;99, "&gt;99", IF(wat_table_data!F91&lt;1, "&lt;1",wat_table_data!F91 ))), "-")</f>
        <v>-</v>
      </c>
      <c r="G94" s="38" t="str">
        <f>IF(ISNUMBER(wat_table_data!G91), IF(wat_table_data!G91=-999,"NA",IF(wat_table_data!G91&gt;99, "&gt;99", IF(wat_table_data!G91&lt;1, "&lt;1",wat_table_data!G91 ))), "-")</f>
        <v>-</v>
      </c>
      <c r="H94" s="38" t="str">
        <f>IF(ISNUMBER(wat_table_data!H91), IF(wat_table_data!H91=-999,"NA",IF(wat_table_data!H91&gt;99, "&gt;99", IF(wat_table_data!H91&lt;1, "&lt;1",wat_table_data!H91 ))), "-")</f>
        <v>-</v>
      </c>
      <c r="I94" s="38" t="str">
        <f>IF(ISNUMBER(wat_table_data!I91), IF(wat_table_data!I91=-999,"NA",IF(wat_table_data!I91&gt;99, "&gt;99", IF(wat_table_data!I91&lt;1, "&lt;1",wat_table_data!I91 ))), "-")</f>
        <v>-</v>
      </c>
      <c r="J94" s="24" t="str">
        <f>IF(ISNUMBER(wat_table_data!J91), IF(wat_table_data!J91=-999,"NA",wat_table_data!J91), "-")</f>
        <v>-</v>
      </c>
      <c r="K94" s="37" t="str">
        <f>IF(ISNUMBER(wat_table_data!K91), IF(wat_table_data!K91=-999,"NA",IF(wat_table_data!K91&gt;99, "&gt;99", IF(wat_table_data!K91&lt;1, "&lt;1",wat_table_data!K91 ))), "-")</f>
        <v>-</v>
      </c>
      <c r="L94" s="38" t="str">
        <f>IF(ISNUMBER(wat_table_data!L91), IF(wat_table_data!L91=-999,"NA",IF(wat_table_data!L91&gt;99, "&gt;99", IF(wat_table_data!L91&lt;1, "&lt;1",wat_table_data!L91 ))), "-")</f>
        <v>-</v>
      </c>
      <c r="M94" s="38" t="str">
        <f>IF(ISNUMBER(wat_table_data!M91), IF(wat_table_data!M91=-999,"NA",IF(wat_table_data!M91&gt;99, "&gt;99", IF(wat_table_data!M91&lt;1, "&lt;1",wat_table_data!M91 ))), "-")</f>
        <v>-</v>
      </c>
      <c r="N94" s="38" t="str">
        <f>IF(ISNUMBER(wat_table_data!N91), IF(wat_table_data!N91=-999,"NA",IF(wat_table_data!N91&gt;99, "&gt;99", IF(wat_table_data!N91&lt;1, "&lt;1",wat_table_data!N91 ))), "-")</f>
        <v>-</v>
      </c>
      <c r="O94" s="24" t="str">
        <f>IF(ISNUMBER(wat_table_data!O91), IF(wat_table_data!O91=-999,"NA",wat_table_data!O91), "-")</f>
        <v>-</v>
      </c>
      <c r="P94" s="37" t="str">
        <f>IF(ISNUMBER(wat_table_data!P91), IF(wat_table_data!P91=-999,"NA",IF(wat_table_data!P91&gt;99, "&gt;99", IF(wat_table_data!P91&lt;1, "&lt;1",wat_table_data!P91 ))), "-")</f>
        <v>-</v>
      </c>
      <c r="Q94" s="38" t="str">
        <f>IF(ISNUMBER(wat_table_data!Q91), IF(wat_table_data!Q91=-999,"NA",IF(wat_table_data!Q91&gt;99, "&gt;99", IF(wat_table_data!Q91&lt;1, "&lt;1",wat_table_data!Q91 ))), "-")</f>
        <v>-</v>
      </c>
      <c r="R94" s="38" t="str">
        <f>IF(ISNUMBER(wat_table_data!R91), IF(wat_table_data!R91=-999,"NA",IF(wat_table_data!R91&gt;99, "&gt;99", IF(wat_table_data!R91&lt;1, "&lt;1",wat_table_data!R91 ))), "-")</f>
        <v>-</v>
      </c>
      <c r="S94" s="38" t="str">
        <f>IF(ISNUMBER(wat_table_data!S91), IF(wat_table_data!S91=-999,"NA",IF(wat_table_data!S91&gt;99, "&gt;99", IF(wat_table_data!S91&lt;1, "&lt;1",wat_table_data!S91 ))), "-")</f>
        <v>-</v>
      </c>
      <c r="T94" s="24" t="str">
        <f>IF(ISNUMBER(wat_table_data!T91), IF(wat_table_data!T91=-999,"NA",wat_table_data!T91), "-")</f>
        <v>-</v>
      </c>
      <c r="U94" s="24"/>
      <c r="V94" s="24"/>
      <c r="W94" s="24"/>
      <c r="X94" s="39" t="str">
        <f>IF(ISNUMBER(wat_table_data!W91), IF(wat_table_data!W91=-999,"NA",IF(wat_table_data!W91&gt;99, "&gt;99", IF(wat_table_data!W91&lt;1, "&lt;1",wat_table_data!W91 ))), "-")</f>
        <v>-</v>
      </c>
      <c r="Y94" s="40" t="str">
        <f>IF(ISNUMBER(wat_table_data!X91), IF(wat_table_data!X91=-999,"NA",IF(wat_table_data!X91&gt;99, "&gt;99", IF(wat_table_data!X91&lt;1, "&lt;1",wat_table_data!X91 ))), "-")</f>
        <v>-</v>
      </c>
      <c r="Z94" s="40" t="str">
        <f>IF(ISNUMBER(wat_table_data!Y91), IF(wat_table_data!Y91=-999,"NA",IF(wat_table_data!Y91&gt;99, "&gt;99", IF(wat_table_data!Y91&lt;1, "&lt;1",wat_table_data!Y91 ))), "-")</f>
        <v>-</v>
      </c>
      <c r="AA94" s="40" t="str">
        <f>IF(ISNUMBER(wat_table_data!Z91), IF(wat_table_data!Z91=-999,"NA",IF(wat_table_data!Z91&gt;99, "&gt;99", IF(wat_table_data!Z91&lt;1, "&lt;1",wat_table_data!Z91 ))), "-")</f>
        <v>-</v>
      </c>
      <c r="AB94" s="38" t="str">
        <f>IF(ISNUMBER(wat_table_data!AA91), IF(wat_table_data!AA91=-999,"NA",IF(wat_table_data!AA91&gt;99, "&gt;99", IF(wat_table_data!AA91&lt;1, "&lt;1",wat_table_data!AA91 ))), "-")</f>
        <v>-</v>
      </c>
      <c r="AC94" s="38" t="str">
        <f>IF(ISNUMBER(wat_table_data!AB91), IF(wat_table_data!AB91=-999,"NA",IF(wat_table_data!AB91&gt;99, "&gt;99", IF(wat_table_data!AB91&lt;1, "&lt;1",wat_table_data!AB91 ))), "-")</f>
        <v>-</v>
      </c>
      <c r="AD94" s="39" t="str">
        <f>IF(ISNUMBER(wat_table_data!AC91), IF(wat_table_data!AC91=-999,"NA",IF(wat_table_data!AC91&gt;99, "&gt;99", IF(wat_table_data!AC91&lt;1, "&lt;1",wat_table_data!AC91 ))), "-")</f>
        <v>-</v>
      </c>
      <c r="AE94" s="40" t="str">
        <f>IF(ISNUMBER(wat_table_data!AD91), IF(wat_table_data!AD91=-999,"NA",IF(wat_table_data!AD91&gt;99, "&gt;99", IF(wat_table_data!AD91&lt;1, "&lt;1",wat_table_data!AD91 ))), "-")</f>
        <v>-</v>
      </c>
      <c r="AF94" s="40" t="str">
        <f>IF(ISNUMBER(wat_table_data!AE91), IF(wat_table_data!AE91=-999,"NA",IF(wat_table_data!AE91&gt;99, "&gt;99", IF(wat_table_data!AE91&lt;1, "&lt;1",wat_table_data!AE91 ))), "-")</f>
        <v>-</v>
      </c>
      <c r="AG94" s="40" t="str">
        <f>IF(ISNUMBER(wat_table_data!AF91), IF(wat_table_data!AF91=-999,"NA",IF(wat_table_data!AF91&gt;99, "&gt;99", IF(wat_table_data!AF91&lt;1, "&lt;1",wat_table_data!AF91 ))), "-")</f>
        <v>-</v>
      </c>
      <c r="AH94" s="38" t="str">
        <f>IF(ISNUMBER(wat_table_data!AG91), IF(wat_table_data!AG91=-999,"NA",IF(wat_table_data!AG91&gt;99, "&gt;99", IF(wat_table_data!AG91&lt;1, "&lt;1",wat_table_data!AG91 ))), "-")</f>
        <v>-</v>
      </c>
      <c r="AI94" s="38" t="str">
        <f>IF(ISNUMBER(wat_table_data!AH91), IF(wat_table_data!AH91=-999,"NA",IF(wat_table_data!AH91&gt;99, "&gt;99", IF(wat_table_data!AH91&lt;1, "&lt;1",wat_table_data!AH91 ))), "-")</f>
        <v>-</v>
      </c>
      <c r="AJ94" s="39" t="str">
        <f>IF(ISNUMBER(wat_table_data!AI91), IF(wat_table_data!AI91=-999,"NA",IF(wat_table_data!AI91&gt;99, "&gt;99", IF(wat_table_data!AI91&lt;1, "&lt;1",wat_table_data!AI91 ))), "-")</f>
        <v>-</v>
      </c>
      <c r="AK94" s="40" t="str">
        <f>IF(ISNUMBER(wat_table_data!AJ91), IF(wat_table_data!AJ91=-999,"NA",IF(wat_table_data!AJ91&gt;99, "&gt;99", IF(wat_table_data!AJ91&lt;1, "&lt;1",wat_table_data!AJ91 ))), "-")</f>
        <v>-</v>
      </c>
      <c r="AL94" s="40" t="str">
        <f>IF(ISNUMBER(wat_table_data!AK91), IF(wat_table_data!AK91=-999,"NA",IF(wat_table_data!AK91&gt;99, "&gt;99", IF(wat_table_data!AK91&lt;1, "&lt;1",wat_table_data!AK91 ))), "-")</f>
        <v>-</v>
      </c>
      <c r="AM94" s="40" t="str">
        <f>IF(ISNUMBER(wat_table_data!AL91), IF(wat_table_data!AL91=-999,"NA",IF(wat_table_data!AL91&gt;99, "&gt;99", IF(wat_table_data!AL91&lt;1, "&lt;1",wat_table_data!AL91 ))), "-")</f>
        <v>-</v>
      </c>
      <c r="AN94" s="38" t="str">
        <f>IF(ISNUMBER(wat_table_data!AM91), IF(wat_table_data!AM91=-999,"NA",IF(wat_table_data!AM91&gt;99, "&gt;99", IF(wat_table_data!AM91&lt;1, "&lt;1",wat_table_data!AM91 ))), "-")</f>
        <v>-</v>
      </c>
      <c r="AO94" s="38" t="str">
        <f>IF(ISNUMBER(wat_table_data!AN91), IF(wat_table_data!AN91=-999,"NA",IF(wat_table_data!AN91&gt;99, "&gt;99", IF(wat_table_data!AN91&lt;1, "&lt;1",wat_table_data!AN91 ))), "-")</f>
        <v>-</v>
      </c>
    </row>
    <row r="95" ht="13.8" x14ac:dyDescent="0.25">
      <c r="A95" s="34" t="str">
        <f>IF(ISBLANK(wat_table_data!A92), "", wat_table_data!A92)</f>
        <v/>
      </c>
      <c r="B95" s="34" t="str">
        <f>IF(ISBLANK(wat_table_data!B92), "", wat_table_data!B92)</f>
        <v/>
      </c>
      <c r="C95" s="34" t="str">
        <f>IF(ISBLANK(wat_table_data!C92), "", wat_table_data!C92)</f>
        <v/>
      </c>
      <c r="D95" s="35" t="str">
        <f>IF(ISNUMBER(wat_table_data!D92), wat_table_data!D92, "-")</f>
        <v>-</v>
      </c>
      <c r="E95" s="36" t="str">
        <f>IF(ISNUMBER(wat_table_data!E92), wat_table_data!E92, "-")</f>
        <v>-</v>
      </c>
      <c r="F95" s="37" t="str">
        <f>IF(ISNUMBER(wat_table_data!F92), IF(wat_table_data!F92=-999,"NA",IF(wat_table_data!F92&gt;99, "&gt;99", IF(wat_table_data!F92&lt;1, "&lt;1",wat_table_data!F92 ))), "-")</f>
        <v>-</v>
      </c>
      <c r="G95" s="38" t="str">
        <f>IF(ISNUMBER(wat_table_data!G92), IF(wat_table_data!G92=-999,"NA",IF(wat_table_data!G92&gt;99, "&gt;99", IF(wat_table_data!G92&lt;1, "&lt;1",wat_table_data!G92 ))), "-")</f>
        <v>-</v>
      </c>
      <c r="H95" s="38" t="str">
        <f>IF(ISNUMBER(wat_table_data!H92), IF(wat_table_data!H92=-999,"NA",IF(wat_table_data!H92&gt;99, "&gt;99", IF(wat_table_data!H92&lt;1, "&lt;1",wat_table_data!H92 ))), "-")</f>
        <v>-</v>
      </c>
      <c r="I95" s="38" t="str">
        <f>IF(ISNUMBER(wat_table_data!I92), IF(wat_table_data!I92=-999,"NA",IF(wat_table_data!I92&gt;99, "&gt;99", IF(wat_table_data!I92&lt;1, "&lt;1",wat_table_data!I92 ))), "-")</f>
        <v>-</v>
      </c>
      <c r="J95" s="24" t="str">
        <f>IF(ISNUMBER(wat_table_data!J92), IF(wat_table_data!J92=-999,"NA",wat_table_data!J92), "-")</f>
        <v>-</v>
      </c>
      <c r="K95" s="37" t="str">
        <f>IF(ISNUMBER(wat_table_data!K92), IF(wat_table_data!K92=-999,"NA",IF(wat_table_data!K92&gt;99, "&gt;99", IF(wat_table_data!K92&lt;1, "&lt;1",wat_table_data!K92 ))), "-")</f>
        <v>-</v>
      </c>
      <c r="L95" s="38" t="str">
        <f>IF(ISNUMBER(wat_table_data!L92), IF(wat_table_data!L92=-999,"NA",IF(wat_table_data!L92&gt;99, "&gt;99", IF(wat_table_data!L92&lt;1, "&lt;1",wat_table_data!L92 ))), "-")</f>
        <v>-</v>
      </c>
      <c r="M95" s="38" t="str">
        <f>IF(ISNUMBER(wat_table_data!M92), IF(wat_table_data!M92=-999,"NA",IF(wat_table_data!M92&gt;99, "&gt;99", IF(wat_table_data!M92&lt;1, "&lt;1",wat_table_data!M92 ))), "-")</f>
        <v>-</v>
      </c>
      <c r="N95" s="38" t="str">
        <f>IF(ISNUMBER(wat_table_data!N92), IF(wat_table_data!N92=-999,"NA",IF(wat_table_data!N92&gt;99, "&gt;99", IF(wat_table_data!N92&lt;1, "&lt;1",wat_table_data!N92 ))), "-")</f>
        <v>-</v>
      </c>
      <c r="O95" s="24" t="str">
        <f>IF(ISNUMBER(wat_table_data!O92), IF(wat_table_data!O92=-999,"NA",wat_table_data!O92), "-")</f>
        <v>-</v>
      </c>
      <c r="P95" s="37" t="str">
        <f>IF(ISNUMBER(wat_table_data!P92), IF(wat_table_data!P92=-999,"NA",IF(wat_table_data!P92&gt;99, "&gt;99", IF(wat_table_data!P92&lt;1, "&lt;1",wat_table_data!P92 ))), "-")</f>
        <v>-</v>
      </c>
      <c r="Q95" s="38" t="str">
        <f>IF(ISNUMBER(wat_table_data!Q92), IF(wat_table_data!Q92=-999,"NA",IF(wat_table_data!Q92&gt;99, "&gt;99", IF(wat_table_data!Q92&lt;1, "&lt;1",wat_table_data!Q92 ))), "-")</f>
        <v>-</v>
      </c>
      <c r="R95" s="38" t="str">
        <f>IF(ISNUMBER(wat_table_data!R92), IF(wat_table_data!R92=-999,"NA",IF(wat_table_data!R92&gt;99, "&gt;99", IF(wat_table_data!R92&lt;1, "&lt;1",wat_table_data!R92 ))), "-")</f>
        <v>-</v>
      </c>
      <c r="S95" s="38" t="str">
        <f>IF(ISNUMBER(wat_table_data!S92), IF(wat_table_data!S92=-999,"NA",IF(wat_table_data!S92&gt;99, "&gt;99", IF(wat_table_data!S92&lt;1, "&lt;1",wat_table_data!S92 ))), "-")</f>
        <v>-</v>
      </c>
      <c r="T95" s="24" t="str">
        <f>IF(ISNUMBER(wat_table_data!T92), IF(wat_table_data!T92=-999,"NA",wat_table_data!T92), "-")</f>
        <v>-</v>
      </c>
      <c r="U95" s="24"/>
      <c r="V95" s="24"/>
      <c r="W95" s="24"/>
      <c r="X95" s="39" t="str">
        <f>IF(ISNUMBER(wat_table_data!W92), IF(wat_table_data!W92=-999,"NA",IF(wat_table_data!W92&gt;99, "&gt;99", IF(wat_table_data!W92&lt;1, "&lt;1",wat_table_data!W92 ))), "-")</f>
        <v>-</v>
      </c>
      <c r="Y95" s="40" t="str">
        <f>IF(ISNUMBER(wat_table_data!X92), IF(wat_table_data!X92=-999,"NA",IF(wat_table_data!X92&gt;99, "&gt;99", IF(wat_table_data!X92&lt;1, "&lt;1",wat_table_data!X92 ))), "-")</f>
        <v>-</v>
      </c>
      <c r="Z95" s="40" t="str">
        <f>IF(ISNUMBER(wat_table_data!Y92), IF(wat_table_data!Y92=-999,"NA",IF(wat_table_data!Y92&gt;99, "&gt;99", IF(wat_table_data!Y92&lt;1, "&lt;1",wat_table_data!Y92 ))), "-")</f>
        <v>-</v>
      </c>
      <c r="AA95" s="40" t="str">
        <f>IF(ISNUMBER(wat_table_data!Z92), IF(wat_table_data!Z92=-999,"NA",IF(wat_table_data!Z92&gt;99, "&gt;99", IF(wat_table_data!Z92&lt;1, "&lt;1",wat_table_data!Z92 ))), "-")</f>
        <v>-</v>
      </c>
      <c r="AB95" s="38" t="str">
        <f>IF(ISNUMBER(wat_table_data!AA92), IF(wat_table_data!AA92=-999,"NA",IF(wat_table_data!AA92&gt;99, "&gt;99", IF(wat_table_data!AA92&lt;1, "&lt;1",wat_table_data!AA92 ))), "-")</f>
        <v>-</v>
      </c>
      <c r="AC95" s="38" t="str">
        <f>IF(ISNUMBER(wat_table_data!AB92), IF(wat_table_data!AB92=-999,"NA",IF(wat_table_data!AB92&gt;99, "&gt;99", IF(wat_table_data!AB92&lt;1, "&lt;1",wat_table_data!AB92 ))), "-")</f>
        <v>-</v>
      </c>
      <c r="AD95" s="39" t="str">
        <f>IF(ISNUMBER(wat_table_data!AC92), IF(wat_table_data!AC92=-999,"NA",IF(wat_table_data!AC92&gt;99, "&gt;99", IF(wat_table_data!AC92&lt;1, "&lt;1",wat_table_data!AC92 ))), "-")</f>
        <v>-</v>
      </c>
      <c r="AE95" s="40" t="str">
        <f>IF(ISNUMBER(wat_table_data!AD92), IF(wat_table_data!AD92=-999,"NA",IF(wat_table_data!AD92&gt;99, "&gt;99", IF(wat_table_data!AD92&lt;1, "&lt;1",wat_table_data!AD92 ))), "-")</f>
        <v>-</v>
      </c>
      <c r="AF95" s="40" t="str">
        <f>IF(ISNUMBER(wat_table_data!AE92), IF(wat_table_data!AE92=-999,"NA",IF(wat_table_data!AE92&gt;99, "&gt;99", IF(wat_table_data!AE92&lt;1, "&lt;1",wat_table_data!AE92 ))), "-")</f>
        <v>-</v>
      </c>
      <c r="AG95" s="40" t="str">
        <f>IF(ISNUMBER(wat_table_data!AF92), IF(wat_table_data!AF92=-999,"NA",IF(wat_table_data!AF92&gt;99, "&gt;99", IF(wat_table_data!AF92&lt;1, "&lt;1",wat_table_data!AF92 ))), "-")</f>
        <v>-</v>
      </c>
      <c r="AH95" s="38" t="str">
        <f>IF(ISNUMBER(wat_table_data!AG92), IF(wat_table_data!AG92=-999,"NA",IF(wat_table_data!AG92&gt;99, "&gt;99", IF(wat_table_data!AG92&lt;1, "&lt;1",wat_table_data!AG92 ))), "-")</f>
        <v>-</v>
      </c>
      <c r="AI95" s="38" t="str">
        <f>IF(ISNUMBER(wat_table_data!AH92), IF(wat_table_data!AH92=-999,"NA",IF(wat_table_data!AH92&gt;99, "&gt;99", IF(wat_table_data!AH92&lt;1, "&lt;1",wat_table_data!AH92 ))), "-")</f>
        <v>-</v>
      </c>
      <c r="AJ95" s="39" t="str">
        <f>IF(ISNUMBER(wat_table_data!AI92), IF(wat_table_data!AI92=-999,"NA",IF(wat_table_data!AI92&gt;99, "&gt;99", IF(wat_table_data!AI92&lt;1, "&lt;1",wat_table_data!AI92 ))), "-")</f>
        <v>-</v>
      </c>
      <c r="AK95" s="40" t="str">
        <f>IF(ISNUMBER(wat_table_data!AJ92), IF(wat_table_data!AJ92=-999,"NA",IF(wat_table_data!AJ92&gt;99, "&gt;99", IF(wat_table_data!AJ92&lt;1, "&lt;1",wat_table_data!AJ92 ))), "-")</f>
        <v>-</v>
      </c>
      <c r="AL95" s="40" t="str">
        <f>IF(ISNUMBER(wat_table_data!AK92), IF(wat_table_data!AK92=-999,"NA",IF(wat_table_data!AK92&gt;99, "&gt;99", IF(wat_table_data!AK92&lt;1, "&lt;1",wat_table_data!AK92 ))), "-")</f>
        <v>-</v>
      </c>
      <c r="AM95" s="40" t="str">
        <f>IF(ISNUMBER(wat_table_data!AL92), IF(wat_table_data!AL92=-999,"NA",IF(wat_table_data!AL92&gt;99, "&gt;99", IF(wat_table_data!AL92&lt;1, "&lt;1",wat_table_data!AL92 ))), "-")</f>
        <v>-</v>
      </c>
      <c r="AN95" s="38" t="str">
        <f>IF(ISNUMBER(wat_table_data!AM92), IF(wat_table_data!AM92=-999,"NA",IF(wat_table_data!AM92&gt;99, "&gt;99", IF(wat_table_data!AM92&lt;1, "&lt;1",wat_table_data!AM92 ))), "-")</f>
        <v>-</v>
      </c>
      <c r="AO95" s="38" t="str">
        <f>IF(ISNUMBER(wat_table_data!AN92), IF(wat_table_data!AN92=-999,"NA",IF(wat_table_data!AN92&gt;99, "&gt;99", IF(wat_table_data!AN92&lt;1, "&lt;1",wat_table_data!AN92 ))), "-")</f>
        <v>-</v>
      </c>
    </row>
    <row r="96" ht="13.8" x14ac:dyDescent="0.25">
      <c r="A96" s="34" t="str">
        <f>IF(ISBLANK(wat_table_data!A93), "", wat_table_data!A93)</f>
        <v/>
      </c>
      <c r="B96" s="34" t="str">
        <f>IF(ISBLANK(wat_table_data!B93), "", wat_table_data!B93)</f>
        <v/>
      </c>
      <c r="C96" s="34" t="str">
        <f>IF(ISBLANK(wat_table_data!C93), "", wat_table_data!C93)</f>
        <v/>
      </c>
      <c r="D96" s="35" t="str">
        <f>IF(ISNUMBER(wat_table_data!D93), wat_table_data!D93, "-")</f>
        <v>-</v>
      </c>
      <c r="E96" s="36" t="str">
        <f>IF(ISNUMBER(wat_table_data!E93), wat_table_data!E93, "-")</f>
        <v>-</v>
      </c>
      <c r="F96" s="37" t="str">
        <f>IF(ISNUMBER(wat_table_data!F93), IF(wat_table_data!F93=-999,"NA",IF(wat_table_data!F93&gt;99, "&gt;99", IF(wat_table_data!F93&lt;1, "&lt;1",wat_table_data!F93 ))), "-")</f>
        <v>-</v>
      </c>
      <c r="G96" s="38" t="str">
        <f>IF(ISNUMBER(wat_table_data!G93), IF(wat_table_data!G93=-999,"NA",IF(wat_table_data!G93&gt;99, "&gt;99", IF(wat_table_data!G93&lt;1, "&lt;1",wat_table_data!G93 ))), "-")</f>
        <v>-</v>
      </c>
      <c r="H96" s="38" t="str">
        <f>IF(ISNUMBER(wat_table_data!H93), IF(wat_table_data!H93=-999,"NA",IF(wat_table_data!H93&gt;99, "&gt;99", IF(wat_table_data!H93&lt;1, "&lt;1",wat_table_data!H93 ))), "-")</f>
        <v>-</v>
      </c>
      <c r="I96" s="38" t="str">
        <f>IF(ISNUMBER(wat_table_data!I93), IF(wat_table_data!I93=-999,"NA",IF(wat_table_data!I93&gt;99, "&gt;99", IF(wat_table_data!I93&lt;1, "&lt;1",wat_table_data!I93 ))), "-")</f>
        <v>-</v>
      </c>
      <c r="J96" s="24" t="str">
        <f>IF(ISNUMBER(wat_table_data!J93), IF(wat_table_data!J93=-999,"NA",wat_table_data!J93), "-")</f>
        <v>-</v>
      </c>
      <c r="K96" s="37" t="str">
        <f>IF(ISNUMBER(wat_table_data!K93), IF(wat_table_data!K93=-999,"NA",IF(wat_table_data!K93&gt;99, "&gt;99", IF(wat_table_data!K93&lt;1, "&lt;1",wat_table_data!K93 ))), "-")</f>
        <v>-</v>
      </c>
      <c r="L96" s="38" t="str">
        <f>IF(ISNUMBER(wat_table_data!L93), IF(wat_table_data!L93=-999,"NA",IF(wat_table_data!L93&gt;99, "&gt;99", IF(wat_table_data!L93&lt;1, "&lt;1",wat_table_data!L93 ))), "-")</f>
        <v>-</v>
      </c>
      <c r="M96" s="38" t="str">
        <f>IF(ISNUMBER(wat_table_data!M93), IF(wat_table_data!M93=-999,"NA",IF(wat_table_data!M93&gt;99, "&gt;99", IF(wat_table_data!M93&lt;1, "&lt;1",wat_table_data!M93 ))), "-")</f>
        <v>-</v>
      </c>
      <c r="N96" s="38" t="str">
        <f>IF(ISNUMBER(wat_table_data!N93), IF(wat_table_data!N93=-999,"NA",IF(wat_table_data!N93&gt;99, "&gt;99", IF(wat_table_data!N93&lt;1, "&lt;1",wat_table_data!N93 ))), "-")</f>
        <v>-</v>
      </c>
      <c r="O96" s="24" t="str">
        <f>IF(ISNUMBER(wat_table_data!O93), IF(wat_table_data!O93=-999,"NA",wat_table_data!O93), "-")</f>
        <v>-</v>
      </c>
      <c r="P96" s="37" t="str">
        <f>IF(ISNUMBER(wat_table_data!P93), IF(wat_table_data!P93=-999,"NA",IF(wat_table_data!P93&gt;99, "&gt;99", IF(wat_table_data!P93&lt;1, "&lt;1",wat_table_data!P93 ))), "-")</f>
        <v>-</v>
      </c>
      <c r="Q96" s="38" t="str">
        <f>IF(ISNUMBER(wat_table_data!Q93), IF(wat_table_data!Q93=-999,"NA",IF(wat_table_data!Q93&gt;99, "&gt;99", IF(wat_table_data!Q93&lt;1, "&lt;1",wat_table_data!Q93 ))), "-")</f>
        <v>-</v>
      </c>
      <c r="R96" s="38" t="str">
        <f>IF(ISNUMBER(wat_table_data!R93), IF(wat_table_data!R93=-999,"NA",IF(wat_table_data!R93&gt;99, "&gt;99", IF(wat_table_data!R93&lt;1, "&lt;1",wat_table_data!R93 ))), "-")</f>
        <v>-</v>
      </c>
      <c r="S96" s="38" t="str">
        <f>IF(ISNUMBER(wat_table_data!S93), IF(wat_table_data!S93=-999,"NA",IF(wat_table_data!S93&gt;99, "&gt;99", IF(wat_table_data!S93&lt;1, "&lt;1",wat_table_data!S93 ))), "-")</f>
        <v>-</v>
      </c>
      <c r="T96" s="24" t="str">
        <f>IF(ISNUMBER(wat_table_data!T93), IF(wat_table_data!T93=-999,"NA",wat_table_data!T93), "-")</f>
        <v>-</v>
      </c>
      <c r="U96" s="24"/>
      <c r="V96" s="24"/>
      <c r="W96" s="24"/>
      <c r="X96" s="39" t="str">
        <f>IF(ISNUMBER(wat_table_data!W93), IF(wat_table_data!W93=-999,"NA",IF(wat_table_data!W93&gt;99, "&gt;99", IF(wat_table_data!W93&lt;1, "&lt;1",wat_table_data!W93 ))), "-")</f>
        <v>-</v>
      </c>
      <c r="Y96" s="40" t="str">
        <f>IF(ISNUMBER(wat_table_data!X93), IF(wat_table_data!X93=-999,"NA",IF(wat_table_data!X93&gt;99, "&gt;99", IF(wat_table_data!X93&lt;1, "&lt;1",wat_table_data!X93 ))), "-")</f>
        <v>-</v>
      </c>
      <c r="Z96" s="40" t="str">
        <f>IF(ISNUMBER(wat_table_data!Y93), IF(wat_table_data!Y93=-999,"NA",IF(wat_table_data!Y93&gt;99, "&gt;99", IF(wat_table_data!Y93&lt;1, "&lt;1",wat_table_data!Y93 ))), "-")</f>
        <v>-</v>
      </c>
      <c r="AA96" s="40" t="str">
        <f>IF(ISNUMBER(wat_table_data!Z93), IF(wat_table_data!Z93=-999,"NA",IF(wat_table_data!Z93&gt;99, "&gt;99", IF(wat_table_data!Z93&lt;1, "&lt;1",wat_table_data!Z93 ))), "-")</f>
        <v>-</v>
      </c>
      <c r="AB96" s="38" t="str">
        <f>IF(ISNUMBER(wat_table_data!AA93), IF(wat_table_data!AA93=-999,"NA",IF(wat_table_data!AA93&gt;99, "&gt;99", IF(wat_table_data!AA93&lt;1, "&lt;1",wat_table_data!AA93 ))), "-")</f>
        <v>-</v>
      </c>
      <c r="AC96" s="38" t="str">
        <f>IF(ISNUMBER(wat_table_data!AB93), IF(wat_table_data!AB93=-999,"NA",IF(wat_table_data!AB93&gt;99, "&gt;99", IF(wat_table_data!AB93&lt;1, "&lt;1",wat_table_data!AB93 ))), "-")</f>
        <v>-</v>
      </c>
      <c r="AD96" s="39" t="str">
        <f>IF(ISNUMBER(wat_table_data!AC93), IF(wat_table_data!AC93=-999,"NA",IF(wat_table_data!AC93&gt;99, "&gt;99", IF(wat_table_data!AC93&lt;1, "&lt;1",wat_table_data!AC93 ))), "-")</f>
        <v>-</v>
      </c>
      <c r="AE96" s="40" t="str">
        <f>IF(ISNUMBER(wat_table_data!AD93), IF(wat_table_data!AD93=-999,"NA",IF(wat_table_data!AD93&gt;99, "&gt;99", IF(wat_table_data!AD93&lt;1, "&lt;1",wat_table_data!AD93 ))), "-")</f>
        <v>-</v>
      </c>
      <c r="AF96" s="40" t="str">
        <f>IF(ISNUMBER(wat_table_data!AE93), IF(wat_table_data!AE93=-999,"NA",IF(wat_table_data!AE93&gt;99, "&gt;99", IF(wat_table_data!AE93&lt;1, "&lt;1",wat_table_data!AE93 ))), "-")</f>
        <v>-</v>
      </c>
      <c r="AG96" s="40" t="str">
        <f>IF(ISNUMBER(wat_table_data!AF93), IF(wat_table_data!AF93=-999,"NA",IF(wat_table_data!AF93&gt;99, "&gt;99", IF(wat_table_data!AF93&lt;1, "&lt;1",wat_table_data!AF93 ))), "-")</f>
        <v>-</v>
      </c>
      <c r="AH96" s="38" t="str">
        <f>IF(ISNUMBER(wat_table_data!AG93), IF(wat_table_data!AG93=-999,"NA",IF(wat_table_data!AG93&gt;99, "&gt;99", IF(wat_table_data!AG93&lt;1, "&lt;1",wat_table_data!AG93 ))), "-")</f>
        <v>-</v>
      </c>
      <c r="AI96" s="38" t="str">
        <f>IF(ISNUMBER(wat_table_data!AH93), IF(wat_table_data!AH93=-999,"NA",IF(wat_table_data!AH93&gt;99, "&gt;99", IF(wat_table_data!AH93&lt;1, "&lt;1",wat_table_data!AH93 ))), "-")</f>
        <v>-</v>
      </c>
      <c r="AJ96" s="39" t="str">
        <f>IF(ISNUMBER(wat_table_data!AI93), IF(wat_table_data!AI93=-999,"NA",IF(wat_table_data!AI93&gt;99, "&gt;99", IF(wat_table_data!AI93&lt;1, "&lt;1",wat_table_data!AI93 ))), "-")</f>
        <v>-</v>
      </c>
      <c r="AK96" s="40" t="str">
        <f>IF(ISNUMBER(wat_table_data!AJ93), IF(wat_table_data!AJ93=-999,"NA",IF(wat_table_data!AJ93&gt;99, "&gt;99", IF(wat_table_data!AJ93&lt;1, "&lt;1",wat_table_data!AJ93 ))), "-")</f>
        <v>-</v>
      </c>
      <c r="AL96" s="40" t="str">
        <f>IF(ISNUMBER(wat_table_data!AK93), IF(wat_table_data!AK93=-999,"NA",IF(wat_table_data!AK93&gt;99, "&gt;99", IF(wat_table_data!AK93&lt;1, "&lt;1",wat_table_data!AK93 ))), "-")</f>
        <v>-</v>
      </c>
      <c r="AM96" s="40" t="str">
        <f>IF(ISNUMBER(wat_table_data!AL93), IF(wat_table_data!AL93=-999,"NA",IF(wat_table_data!AL93&gt;99, "&gt;99", IF(wat_table_data!AL93&lt;1, "&lt;1",wat_table_data!AL93 ))), "-")</f>
        <v>-</v>
      </c>
      <c r="AN96" s="38" t="str">
        <f>IF(ISNUMBER(wat_table_data!AM93), IF(wat_table_data!AM93=-999,"NA",IF(wat_table_data!AM93&gt;99, "&gt;99", IF(wat_table_data!AM93&lt;1, "&lt;1",wat_table_data!AM93 ))), "-")</f>
        <v>-</v>
      </c>
      <c r="AO96" s="38" t="str">
        <f>IF(ISNUMBER(wat_table_data!AN93), IF(wat_table_data!AN93=-999,"NA",IF(wat_table_data!AN93&gt;99, "&gt;99", IF(wat_table_data!AN93&lt;1, "&lt;1",wat_table_data!AN93 ))), "-")</f>
        <v>-</v>
      </c>
    </row>
    <row r="97" ht="13.8" x14ac:dyDescent="0.25">
      <c r="A97" s="34" t="str">
        <f>IF(ISBLANK(wat_table_data!A94), "", wat_table_data!A94)</f>
        <v/>
      </c>
      <c r="B97" s="34" t="str">
        <f>IF(ISBLANK(wat_table_data!B94), "", wat_table_data!B94)</f>
        <v/>
      </c>
      <c r="C97" s="34" t="str">
        <f>IF(ISBLANK(wat_table_data!C94), "", wat_table_data!C94)</f>
        <v/>
      </c>
      <c r="D97" s="35" t="str">
        <f>IF(ISNUMBER(wat_table_data!D94), wat_table_data!D94, "-")</f>
        <v>-</v>
      </c>
      <c r="E97" s="36" t="str">
        <f>IF(ISNUMBER(wat_table_data!E94), wat_table_data!E94, "-")</f>
        <v>-</v>
      </c>
      <c r="F97" s="37" t="str">
        <f>IF(ISNUMBER(wat_table_data!F94), IF(wat_table_data!F94=-999,"NA",IF(wat_table_data!F94&gt;99, "&gt;99", IF(wat_table_data!F94&lt;1, "&lt;1",wat_table_data!F94 ))), "-")</f>
        <v>-</v>
      </c>
      <c r="G97" s="38" t="str">
        <f>IF(ISNUMBER(wat_table_data!G94), IF(wat_table_data!G94=-999,"NA",IF(wat_table_data!G94&gt;99, "&gt;99", IF(wat_table_data!G94&lt;1, "&lt;1",wat_table_data!G94 ))), "-")</f>
        <v>-</v>
      </c>
      <c r="H97" s="38" t="str">
        <f>IF(ISNUMBER(wat_table_data!H94), IF(wat_table_data!H94=-999,"NA",IF(wat_table_data!H94&gt;99, "&gt;99", IF(wat_table_data!H94&lt;1, "&lt;1",wat_table_data!H94 ))), "-")</f>
        <v>-</v>
      </c>
      <c r="I97" s="38" t="str">
        <f>IF(ISNUMBER(wat_table_data!I94), IF(wat_table_data!I94=-999,"NA",IF(wat_table_data!I94&gt;99, "&gt;99", IF(wat_table_data!I94&lt;1, "&lt;1",wat_table_data!I94 ))), "-")</f>
        <v>-</v>
      </c>
      <c r="J97" s="24" t="str">
        <f>IF(ISNUMBER(wat_table_data!J94), IF(wat_table_data!J94=-999,"NA",wat_table_data!J94), "-")</f>
        <v>-</v>
      </c>
      <c r="K97" s="37" t="str">
        <f>IF(ISNUMBER(wat_table_data!K94), IF(wat_table_data!K94=-999,"NA",IF(wat_table_data!K94&gt;99, "&gt;99", IF(wat_table_data!K94&lt;1, "&lt;1",wat_table_data!K94 ))), "-")</f>
        <v>-</v>
      </c>
      <c r="L97" s="38" t="str">
        <f>IF(ISNUMBER(wat_table_data!L94), IF(wat_table_data!L94=-999,"NA",IF(wat_table_data!L94&gt;99, "&gt;99", IF(wat_table_data!L94&lt;1, "&lt;1",wat_table_data!L94 ))), "-")</f>
        <v>-</v>
      </c>
      <c r="M97" s="38" t="str">
        <f>IF(ISNUMBER(wat_table_data!M94), IF(wat_table_data!M94=-999,"NA",IF(wat_table_data!M94&gt;99, "&gt;99", IF(wat_table_data!M94&lt;1, "&lt;1",wat_table_data!M94 ))), "-")</f>
        <v>-</v>
      </c>
      <c r="N97" s="38" t="str">
        <f>IF(ISNUMBER(wat_table_data!N94), IF(wat_table_data!N94=-999,"NA",IF(wat_table_data!N94&gt;99, "&gt;99", IF(wat_table_data!N94&lt;1, "&lt;1",wat_table_data!N94 ))), "-")</f>
        <v>-</v>
      </c>
      <c r="O97" s="24" t="str">
        <f>IF(ISNUMBER(wat_table_data!O94), IF(wat_table_data!O94=-999,"NA",wat_table_data!O94), "-")</f>
        <v>-</v>
      </c>
      <c r="P97" s="37" t="str">
        <f>IF(ISNUMBER(wat_table_data!P94), IF(wat_table_data!P94=-999,"NA",IF(wat_table_data!P94&gt;99, "&gt;99", IF(wat_table_data!P94&lt;1, "&lt;1",wat_table_data!P94 ))), "-")</f>
        <v>-</v>
      </c>
      <c r="Q97" s="38" t="str">
        <f>IF(ISNUMBER(wat_table_data!Q94), IF(wat_table_data!Q94=-999,"NA",IF(wat_table_data!Q94&gt;99, "&gt;99", IF(wat_table_data!Q94&lt;1, "&lt;1",wat_table_data!Q94 ))), "-")</f>
        <v>-</v>
      </c>
      <c r="R97" s="38" t="str">
        <f>IF(ISNUMBER(wat_table_data!R94), IF(wat_table_data!R94=-999,"NA",IF(wat_table_data!R94&gt;99, "&gt;99", IF(wat_table_data!R94&lt;1, "&lt;1",wat_table_data!R94 ))), "-")</f>
        <v>-</v>
      </c>
      <c r="S97" s="38" t="str">
        <f>IF(ISNUMBER(wat_table_data!S94), IF(wat_table_data!S94=-999,"NA",IF(wat_table_data!S94&gt;99, "&gt;99", IF(wat_table_data!S94&lt;1, "&lt;1",wat_table_data!S94 ))), "-")</f>
        <v>-</v>
      </c>
      <c r="T97" s="24" t="str">
        <f>IF(ISNUMBER(wat_table_data!T94), IF(wat_table_data!T94=-999,"NA",wat_table_data!T94), "-")</f>
        <v>-</v>
      </c>
      <c r="U97" s="24"/>
      <c r="V97" s="24"/>
      <c r="W97" s="24"/>
      <c r="X97" s="39" t="str">
        <f>IF(ISNUMBER(wat_table_data!W94), IF(wat_table_data!W94=-999,"NA",IF(wat_table_data!W94&gt;99, "&gt;99", IF(wat_table_data!W94&lt;1, "&lt;1",wat_table_data!W94 ))), "-")</f>
        <v>-</v>
      </c>
      <c r="Y97" s="40" t="str">
        <f>IF(ISNUMBER(wat_table_data!X94), IF(wat_table_data!X94=-999,"NA",IF(wat_table_data!X94&gt;99, "&gt;99", IF(wat_table_data!X94&lt;1, "&lt;1",wat_table_data!X94 ))), "-")</f>
        <v>-</v>
      </c>
      <c r="Z97" s="40" t="str">
        <f>IF(ISNUMBER(wat_table_data!Y94), IF(wat_table_data!Y94=-999,"NA",IF(wat_table_data!Y94&gt;99, "&gt;99", IF(wat_table_data!Y94&lt;1, "&lt;1",wat_table_data!Y94 ))), "-")</f>
        <v>-</v>
      </c>
      <c r="AA97" s="40" t="str">
        <f>IF(ISNUMBER(wat_table_data!Z94), IF(wat_table_data!Z94=-999,"NA",IF(wat_table_data!Z94&gt;99, "&gt;99", IF(wat_table_data!Z94&lt;1, "&lt;1",wat_table_data!Z94 ))), "-")</f>
        <v>-</v>
      </c>
      <c r="AB97" s="38" t="str">
        <f>IF(ISNUMBER(wat_table_data!AA94), IF(wat_table_data!AA94=-999,"NA",IF(wat_table_data!AA94&gt;99, "&gt;99", IF(wat_table_data!AA94&lt;1, "&lt;1",wat_table_data!AA94 ))), "-")</f>
        <v>-</v>
      </c>
      <c r="AC97" s="38" t="str">
        <f>IF(ISNUMBER(wat_table_data!AB94), IF(wat_table_data!AB94=-999,"NA",IF(wat_table_data!AB94&gt;99, "&gt;99", IF(wat_table_data!AB94&lt;1, "&lt;1",wat_table_data!AB94 ))), "-")</f>
        <v>-</v>
      </c>
      <c r="AD97" s="39" t="str">
        <f>IF(ISNUMBER(wat_table_data!AC94), IF(wat_table_data!AC94=-999,"NA",IF(wat_table_data!AC94&gt;99, "&gt;99", IF(wat_table_data!AC94&lt;1, "&lt;1",wat_table_data!AC94 ))), "-")</f>
        <v>-</v>
      </c>
      <c r="AE97" s="40" t="str">
        <f>IF(ISNUMBER(wat_table_data!AD94), IF(wat_table_data!AD94=-999,"NA",IF(wat_table_data!AD94&gt;99, "&gt;99", IF(wat_table_data!AD94&lt;1, "&lt;1",wat_table_data!AD94 ))), "-")</f>
        <v>-</v>
      </c>
      <c r="AF97" s="40" t="str">
        <f>IF(ISNUMBER(wat_table_data!AE94), IF(wat_table_data!AE94=-999,"NA",IF(wat_table_data!AE94&gt;99, "&gt;99", IF(wat_table_data!AE94&lt;1, "&lt;1",wat_table_data!AE94 ))), "-")</f>
        <v>-</v>
      </c>
      <c r="AG97" s="40" t="str">
        <f>IF(ISNUMBER(wat_table_data!AF94), IF(wat_table_data!AF94=-999,"NA",IF(wat_table_data!AF94&gt;99, "&gt;99", IF(wat_table_data!AF94&lt;1, "&lt;1",wat_table_data!AF94 ))), "-")</f>
        <v>-</v>
      </c>
      <c r="AH97" s="38" t="str">
        <f>IF(ISNUMBER(wat_table_data!AG94), IF(wat_table_data!AG94=-999,"NA",IF(wat_table_data!AG94&gt;99, "&gt;99", IF(wat_table_data!AG94&lt;1, "&lt;1",wat_table_data!AG94 ))), "-")</f>
        <v>-</v>
      </c>
      <c r="AI97" s="38" t="str">
        <f>IF(ISNUMBER(wat_table_data!AH94), IF(wat_table_data!AH94=-999,"NA",IF(wat_table_data!AH94&gt;99, "&gt;99", IF(wat_table_data!AH94&lt;1, "&lt;1",wat_table_data!AH94 ))), "-")</f>
        <v>-</v>
      </c>
      <c r="AJ97" s="39" t="str">
        <f>IF(ISNUMBER(wat_table_data!AI94), IF(wat_table_data!AI94=-999,"NA",IF(wat_table_data!AI94&gt;99, "&gt;99", IF(wat_table_data!AI94&lt;1, "&lt;1",wat_table_data!AI94 ))), "-")</f>
        <v>-</v>
      </c>
      <c r="AK97" s="40" t="str">
        <f>IF(ISNUMBER(wat_table_data!AJ94), IF(wat_table_data!AJ94=-999,"NA",IF(wat_table_data!AJ94&gt;99, "&gt;99", IF(wat_table_data!AJ94&lt;1, "&lt;1",wat_table_data!AJ94 ))), "-")</f>
        <v>-</v>
      </c>
      <c r="AL97" s="40" t="str">
        <f>IF(ISNUMBER(wat_table_data!AK94), IF(wat_table_data!AK94=-999,"NA",IF(wat_table_data!AK94&gt;99, "&gt;99", IF(wat_table_data!AK94&lt;1, "&lt;1",wat_table_data!AK94 ))), "-")</f>
        <v>-</v>
      </c>
      <c r="AM97" s="40" t="str">
        <f>IF(ISNUMBER(wat_table_data!AL94), IF(wat_table_data!AL94=-999,"NA",IF(wat_table_data!AL94&gt;99, "&gt;99", IF(wat_table_data!AL94&lt;1, "&lt;1",wat_table_data!AL94 ))), "-")</f>
        <v>-</v>
      </c>
      <c r="AN97" s="38" t="str">
        <f>IF(ISNUMBER(wat_table_data!AM94), IF(wat_table_data!AM94=-999,"NA",IF(wat_table_data!AM94&gt;99, "&gt;99", IF(wat_table_data!AM94&lt;1, "&lt;1",wat_table_data!AM94 ))), "-")</f>
        <v>-</v>
      </c>
      <c r="AO97" s="38" t="str">
        <f>IF(ISNUMBER(wat_table_data!AN94), IF(wat_table_data!AN94=-999,"NA",IF(wat_table_data!AN94&gt;99, "&gt;99", IF(wat_table_data!AN94&lt;1, "&lt;1",wat_table_data!AN94 ))), "-")</f>
        <v>-</v>
      </c>
    </row>
    <row r="98" ht="13.8" x14ac:dyDescent="0.25">
      <c r="A98" s="34" t="str">
        <f>IF(ISBLANK(wat_table_data!A95), "", wat_table_data!A95)</f>
        <v/>
      </c>
      <c r="B98" s="34" t="str">
        <f>IF(ISBLANK(wat_table_data!B95), "", wat_table_data!B95)</f>
        <v/>
      </c>
      <c r="C98" s="34" t="str">
        <f>IF(ISBLANK(wat_table_data!C95), "", wat_table_data!C95)</f>
        <v/>
      </c>
      <c r="D98" s="35" t="str">
        <f>IF(ISNUMBER(wat_table_data!D95), wat_table_data!D95, "-")</f>
        <v>-</v>
      </c>
      <c r="E98" s="36" t="str">
        <f>IF(ISNUMBER(wat_table_data!E95), wat_table_data!E95, "-")</f>
        <v>-</v>
      </c>
      <c r="F98" s="37" t="str">
        <f>IF(ISNUMBER(wat_table_data!F95), IF(wat_table_data!F95=-999,"NA",IF(wat_table_data!F95&gt;99, "&gt;99", IF(wat_table_data!F95&lt;1, "&lt;1",wat_table_data!F95 ))), "-")</f>
        <v>-</v>
      </c>
      <c r="G98" s="38" t="str">
        <f>IF(ISNUMBER(wat_table_data!G95), IF(wat_table_data!G95=-999,"NA",IF(wat_table_data!G95&gt;99, "&gt;99", IF(wat_table_data!G95&lt;1, "&lt;1",wat_table_data!G95 ))), "-")</f>
        <v>-</v>
      </c>
      <c r="H98" s="38" t="str">
        <f>IF(ISNUMBER(wat_table_data!H95), IF(wat_table_data!H95=-999,"NA",IF(wat_table_data!H95&gt;99, "&gt;99", IF(wat_table_data!H95&lt;1, "&lt;1",wat_table_data!H95 ))), "-")</f>
        <v>-</v>
      </c>
      <c r="I98" s="38" t="str">
        <f>IF(ISNUMBER(wat_table_data!I95), IF(wat_table_data!I95=-999,"NA",IF(wat_table_data!I95&gt;99, "&gt;99", IF(wat_table_data!I95&lt;1, "&lt;1",wat_table_data!I95 ))), "-")</f>
        <v>-</v>
      </c>
      <c r="J98" s="24" t="str">
        <f>IF(ISNUMBER(wat_table_data!J95), IF(wat_table_data!J95=-999,"NA",wat_table_data!J95), "-")</f>
        <v>-</v>
      </c>
      <c r="K98" s="37" t="str">
        <f>IF(ISNUMBER(wat_table_data!K95), IF(wat_table_data!K95=-999,"NA",IF(wat_table_data!K95&gt;99, "&gt;99", IF(wat_table_data!K95&lt;1, "&lt;1",wat_table_data!K95 ))), "-")</f>
        <v>-</v>
      </c>
      <c r="L98" s="38" t="str">
        <f>IF(ISNUMBER(wat_table_data!L95), IF(wat_table_data!L95=-999,"NA",IF(wat_table_data!L95&gt;99, "&gt;99", IF(wat_table_data!L95&lt;1, "&lt;1",wat_table_data!L95 ))), "-")</f>
        <v>-</v>
      </c>
      <c r="M98" s="38" t="str">
        <f>IF(ISNUMBER(wat_table_data!M95), IF(wat_table_data!M95=-999,"NA",IF(wat_table_data!M95&gt;99, "&gt;99", IF(wat_table_data!M95&lt;1, "&lt;1",wat_table_data!M95 ))), "-")</f>
        <v>-</v>
      </c>
      <c r="N98" s="38" t="str">
        <f>IF(ISNUMBER(wat_table_data!N95), IF(wat_table_data!N95=-999,"NA",IF(wat_table_data!N95&gt;99, "&gt;99", IF(wat_table_data!N95&lt;1, "&lt;1",wat_table_data!N95 ))), "-")</f>
        <v>-</v>
      </c>
      <c r="O98" s="24" t="str">
        <f>IF(ISNUMBER(wat_table_data!O95), IF(wat_table_data!O95=-999,"NA",wat_table_data!O95), "-")</f>
        <v>-</v>
      </c>
      <c r="P98" s="37" t="str">
        <f>IF(ISNUMBER(wat_table_data!P95), IF(wat_table_data!P95=-999,"NA",IF(wat_table_data!P95&gt;99, "&gt;99", IF(wat_table_data!P95&lt;1, "&lt;1",wat_table_data!P95 ))), "-")</f>
        <v>-</v>
      </c>
      <c r="Q98" s="38" t="str">
        <f>IF(ISNUMBER(wat_table_data!Q95), IF(wat_table_data!Q95=-999,"NA",IF(wat_table_data!Q95&gt;99, "&gt;99", IF(wat_table_data!Q95&lt;1, "&lt;1",wat_table_data!Q95 ))), "-")</f>
        <v>-</v>
      </c>
      <c r="R98" s="38" t="str">
        <f>IF(ISNUMBER(wat_table_data!R95), IF(wat_table_data!R95=-999,"NA",IF(wat_table_data!R95&gt;99, "&gt;99", IF(wat_table_data!R95&lt;1, "&lt;1",wat_table_data!R95 ))), "-")</f>
        <v>-</v>
      </c>
      <c r="S98" s="38" t="str">
        <f>IF(ISNUMBER(wat_table_data!S95), IF(wat_table_data!S95=-999,"NA",IF(wat_table_data!S95&gt;99, "&gt;99", IF(wat_table_data!S95&lt;1, "&lt;1",wat_table_data!S95 ))), "-")</f>
        <v>-</v>
      </c>
      <c r="T98" s="24" t="str">
        <f>IF(ISNUMBER(wat_table_data!T95), IF(wat_table_data!T95=-999,"NA",wat_table_data!T95), "-")</f>
        <v>-</v>
      </c>
      <c r="U98" s="24"/>
      <c r="V98" s="24"/>
      <c r="W98" s="24"/>
      <c r="X98" s="39" t="str">
        <f>IF(ISNUMBER(wat_table_data!W95), IF(wat_table_data!W95=-999,"NA",IF(wat_table_data!W95&gt;99, "&gt;99", IF(wat_table_data!W95&lt;1, "&lt;1",wat_table_data!W95 ))), "-")</f>
        <v>-</v>
      </c>
      <c r="Y98" s="40" t="str">
        <f>IF(ISNUMBER(wat_table_data!X95), IF(wat_table_data!X95=-999,"NA",IF(wat_table_data!X95&gt;99, "&gt;99", IF(wat_table_data!X95&lt;1, "&lt;1",wat_table_data!X95 ))), "-")</f>
        <v>-</v>
      </c>
      <c r="Z98" s="40" t="str">
        <f>IF(ISNUMBER(wat_table_data!Y95), IF(wat_table_data!Y95=-999,"NA",IF(wat_table_data!Y95&gt;99, "&gt;99", IF(wat_table_data!Y95&lt;1, "&lt;1",wat_table_data!Y95 ))), "-")</f>
        <v>-</v>
      </c>
      <c r="AA98" s="40" t="str">
        <f>IF(ISNUMBER(wat_table_data!Z95), IF(wat_table_data!Z95=-999,"NA",IF(wat_table_data!Z95&gt;99, "&gt;99", IF(wat_table_data!Z95&lt;1, "&lt;1",wat_table_data!Z95 ))), "-")</f>
        <v>-</v>
      </c>
      <c r="AB98" s="38" t="str">
        <f>IF(ISNUMBER(wat_table_data!AA95), IF(wat_table_data!AA95=-999,"NA",IF(wat_table_data!AA95&gt;99, "&gt;99", IF(wat_table_data!AA95&lt;1, "&lt;1",wat_table_data!AA95 ))), "-")</f>
        <v>-</v>
      </c>
      <c r="AC98" s="38" t="str">
        <f>IF(ISNUMBER(wat_table_data!AB95), IF(wat_table_data!AB95=-999,"NA",IF(wat_table_data!AB95&gt;99, "&gt;99", IF(wat_table_data!AB95&lt;1, "&lt;1",wat_table_data!AB95 ))), "-")</f>
        <v>-</v>
      </c>
      <c r="AD98" s="39" t="str">
        <f>IF(ISNUMBER(wat_table_data!AC95), IF(wat_table_data!AC95=-999,"NA",IF(wat_table_data!AC95&gt;99, "&gt;99", IF(wat_table_data!AC95&lt;1, "&lt;1",wat_table_data!AC95 ))), "-")</f>
        <v>-</v>
      </c>
      <c r="AE98" s="40" t="str">
        <f>IF(ISNUMBER(wat_table_data!AD95), IF(wat_table_data!AD95=-999,"NA",IF(wat_table_data!AD95&gt;99, "&gt;99", IF(wat_table_data!AD95&lt;1, "&lt;1",wat_table_data!AD95 ))), "-")</f>
        <v>-</v>
      </c>
      <c r="AF98" s="40" t="str">
        <f>IF(ISNUMBER(wat_table_data!AE95), IF(wat_table_data!AE95=-999,"NA",IF(wat_table_data!AE95&gt;99, "&gt;99", IF(wat_table_data!AE95&lt;1, "&lt;1",wat_table_data!AE95 ))), "-")</f>
        <v>-</v>
      </c>
      <c r="AG98" s="40" t="str">
        <f>IF(ISNUMBER(wat_table_data!AF95), IF(wat_table_data!AF95=-999,"NA",IF(wat_table_data!AF95&gt;99, "&gt;99", IF(wat_table_data!AF95&lt;1, "&lt;1",wat_table_data!AF95 ))), "-")</f>
        <v>-</v>
      </c>
      <c r="AH98" s="38" t="str">
        <f>IF(ISNUMBER(wat_table_data!AG95), IF(wat_table_data!AG95=-999,"NA",IF(wat_table_data!AG95&gt;99, "&gt;99", IF(wat_table_data!AG95&lt;1, "&lt;1",wat_table_data!AG95 ))), "-")</f>
        <v>-</v>
      </c>
      <c r="AI98" s="38" t="str">
        <f>IF(ISNUMBER(wat_table_data!AH95), IF(wat_table_data!AH95=-999,"NA",IF(wat_table_data!AH95&gt;99, "&gt;99", IF(wat_table_data!AH95&lt;1, "&lt;1",wat_table_data!AH95 ))), "-")</f>
        <v>-</v>
      </c>
      <c r="AJ98" s="39" t="str">
        <f>IF(ISNUMBER(wat_table_data!AI95), IF(wat_table_data!AI95=-999,"NA",IF(wat_table_data!AI95&gt;99, "&gt;99", IF(wat_table_data!AI95&lt;1, "&lt;1",wat_table_data!AI95 ))), "-")</f>
        <v>-</v>
      </c>
      <c r="AK98" s="40" t="str">
        <f>IF(ISNUMBER(wat_table_data!AJ95), IF(wat_table_data!AJ95=-999,"NA",IF(wat_table_data!AJ95&gt;99, "&gt;99", IF(wat_table_data!AJ95&lt;1, "&lt;1",wat_table_data!AJ95 ))), "-")</f>
        <v>-</v>
      </c>
      <c r="AL98" s="40" t="str">
        <f>IF(ISNUMBER(wat_table_data!AK95), IF(wat_table_data!AK95=-999,"NA",IF(wat_table_data!AK95&gt;99, "&gt;99", IF(wat_table_data!AK95&lt;1, "&lt;1",wat_table_data!AK95 ))), "-")</f>
        <v>-</v>
      </c>
      <c r="AM98" s="40" t="str">
        <f>IF(ISNUMBER(wat_table_data!AL95), IF(wat_table_data!AL95=-999,"NA",IF(wat_table_data!AL95&gt;99, "&gt;99", IF(wat_table_data!AL95&lt;1, "&lt;1",wat_table_data!AL95 ))), "-")</f>
        <v>-</v>
      </c>
      <c r="AN98" s="38" t="str">
        <f>IF(ISNUMBER(wat_table_data!AM95), IF(wat_table_data!AM95=-999,"NA",IF(wat_table_data!AM95&gt;99, "&gt;99", IF(wat_table_data!AM95&lt;1, "&lt;1",wat_table_data!AM95 ))), "-")</f>
        <v>-</v>
      </c>
      <c r="AO98" s="38" t="str">
        <f>IF(ISNUMBER(wat_table_data!AN95), IF(wat_table_data!AN95=-999,"NA",IF(wat_table_data!AN95&gt;99, "&gt;99", IF(wat_table_data!AN95&lt;1, "&lt;1",wat_table_data!AN95 ))), "-")</f>
        <v>-</v>
      </c>
    </row>
    <row r="99" ht="13.8" x14ac:dyDescent="0.25">
      <c r="A99" s="34" t="str">
        <f>IF(ISBLANK(wat_table_data!A96), "", wat_table_data!A96)</f>
        <v/>
      </c>
      <c r="B99" s="34" t="str">
        <f>IF(ISBLANK(wat_table_data!B96), "", wat_table_data!B96)</f>
        <v/>
      </c>
      <c r="C99" s="34" t="str">
        <f>IF(ISBLANK(wat_table_data!C96), "", wat_table_data!C96)</f>
        <v/>
      </c>
      <c r="D99" s="35" t="str">
        <f>IF(ISNUMBER(wat_table_data!D96), wat_table_data!D96, "-")</f>
        <v>-</v>
      </c>
      <c r="E99" s="36" t="str">
        <f>IF(ISNUMBER(wat_table_data!E96), wat_table_data!E96, "-")</f>
        <v>-</v>
      </c>
      <c r="F99" s="37" t="str">
        <f>IF(ISNUMBER(wat_table_data!F96), IF(wat_table_data!F96=-999,"NA",IF(wat_table_data!F96&gt;99, "&gt;99", IF(wat_table_data!F96&lt;1, "&lt;1",wat_table_data!F96 ))), "-")</f>
        <v>-</v>
      </c>
      <c r="G99" s="38" t="str">
        <f>IF(ISNUMBER(wat_table_data!G96), IF(wat_table_data!G96=-999,"NA",IF(wat_table_data!G96&gt;99, "&gt;99", IF(wat_table_data!G96&lt;1, "&lt;1",wat_table_data!G96 ))), "-")</f>
        <v>-</v>
      </c>
      <c r="H99" s="38" t="str">
        <f>IF(ISNUMBER(wat_table_data!H96), IF(wat_table_data!H96=-999,"NA",IF(wat_table_data!H96&gt;99, "&gt;99", IF(wat_table_data!H96&lt;1, "&lt;1",wat_table_data!H96 ))), "-")</f>
        <v>-</v>
      </c>
      <c r="I99" s="38" t="str">
        <f>IF(ISNUMBER(wat_table_data!I96), IF(wat_table_data!I96=-999,"NA",IF(wat_table_data!I96&gt;99, "&gt;99", IF(wat_table_data!I96&lt;1, "&lt;1",wat_table_data!I96 ))), "-")</f>
        <v>-</v>
      </c>
      <c r="J99" s="24" t="str">
        <f>IF(ISNUMBER(wat_table_data!J96), IF(wat_table_data!J96=-999,"NA",wat_table_data!J96), "-")</f>
        <v>-</v>
      </c>
      <c r="K99" s="37" t="str">
        <f>IF(ISNUMBER(wat_table_data!K96), IF(wat_table_data!K96=-999,"NA",IF(wat_table_data!K96&gt;99, "&gt;99", IF(wat_table_data!K96&lt;1, "&lt;1",wat_table_data!K96 ))), "-")</f>
        <v>-</v>
      </c>
      <c r="L99" s="38" t="str">
        <f>IF(ISNUMBER(wat_table_data!L96), IF(wat_table_data!L96=-999,"NA",IF(wat_table_data!L96&gt;99, "&gt;99", IF(wat_table_data!L96&lt;1, "&lt;1",wat_table_data!L96 ))), "-")</f>
        <v>-</v>
      </c>
      <c r="M99" s="38" t="str">
        <f>IF(ISNUMBER(wat_table_data!M96), IF(wat_table_data!M96=-999,"NA",IF(wat_table_data!M96&gt;99, "&gt;99", IF(wat_table_data!M96&lt;1, "&lt;1",wat_table_data!M96 ))), "-")</f>
        <v>-</v>
      </c>
      <c r="N99" s="38" t="str">
        <f>IF(ISNUMBER(wat_table_data!N96), IF(wat_table_data!N96=-999,"NA",IF(wat_table_data!N96&gt;99, "&gt;99", IF(wat_table_data!N96&lt;1, "&lt;1",wat_table_data!N96 ))), "-")</f>
        <v>-</v>
      </c>
      <c r="O99" s="24" t="str">
        <f>IF(ISNUMBER(wat_table_data!O96), IF(wat_table_data!O96=-999,"NA",wat_table_data!O96), "-")</f>
        <v>-</v>
      </c>
      <c r="P99" s="37" t="str">
        <f>IF(ISNUMBER(wat_table_data!P96), IF(wat_table_data!P96=-999,"NA",IF(wat_table_data!P96&gt;99, "&gt;99", IF(wat_table_data!P96&lt;1, "&lt;1",wat_table_data!P96 ))), "-")</f>
        <v>-</v>
      </c>
      <c r="Q99" s="38" t="str">
        <f>IF(ISNUMBER(wat_table_data!Q96), IF(wat_table_data!Q96=-999,"NA",IF(wat_table_data!Q96&gt;99, "&gt;99", IF(wat_table_data!Q96&lt;1, "&lt;1",wat_table_data!Q96 ))), "-")</f>
        <v>-</v>
      </c>
      <c r="R99" s="38" t="str">
        <f>IF(ISNUMBER(wat_table_data!R96), IF(wat_table_data!R96=-999,"NA",IF(wat_table_data!R96&gt;99, "&gt;99", IF(wat_table_data!R96&lt;1, "&lt;1",wat_table_data!R96 ))), "-")</f>
        <v>-</v>
      </c>
      <c r="S99" s="38" t="str">
        <f>IF(ISNUMBER(wat_table_data!S96), IF(wat_table_data!S96=-999,"NA",IF(wat_table_data!S96&gt;99, "&gt;99", IF(wat_table_data!S96&lt;1, "&lt;1",wat_table_data!S96 ))), "-")</f>
        <v>-</v>
      </c>
      <c r="T99" s="24" t="str">
        <f>IF(ISNUMBER(wat_table_data!T96), IF(wat_table_data!T96=-999,"NA",wat_table_data!T96), "-")</f>
        <v>-</v>
      </c>
      <c r="U99" s="24"/>
      <c r="V99" s="24"/>
      <c r="W99" s="24"/>
      <c r="X99" s="39" t="str">
        <f>IF(ISNUMBER(wat_table_data!W96), IF(wat_table_data!W96=-999,"NA",IF(wat_table_data!W96&gt;99, "&gt;99", IF(wat_table_data!W96&lt;1, "&lt;1",wat_table_data!W96 ))), "-")</f>
        <v>-</v>
      </c>
      <c r="Y99" s="40" t="str">
        <f>IF(ISNUMBER(wat_table_data!X96), IF(wat_table_data!X96=-999,"NA",IF(wat_table_data!X96&gt;99, "&gt;99", IF(wat_table_data!X96&lt;1, "&lt;1",wat_table_data!X96 ))), "-")</f>
        <v>-</v>
      </c>
      <c r="Z99" s="40" t="str">
        <f>IF(ISNUMBER(wat_table_data!Y96), IF(wat_table_data!Y96=-999,"NA",IF(wat_table_data!Y96&gt;99, "&gt;99", IF(wat_table_data!Y96&lt;1, "&lt;1",wat_table_data!Y96 ))), "-")</f>
        <v>-</v>
      </c>
      <c r="AA99" s="40" t="str">
        <f>IF(ISNUMBER(wat_table_data!Z96), IF(wat_table_data!Z96=-999,"NA",IF(wat_table_data!Z96&gt;99, "&gt;99", IF(wat_table_data!Z96&lt;1, "&lt;1",wat_table_data!Z96 ))), "-")</f>
        <v>-</v>
      </c>
      <c r="AB99" s="38" t="str">
        <f>IF(ISNUMBER(wat_table_data!AA96), IF(wat_table_data!AA96=-999,"NA",IF(wat_table_data!AA96&gt;99, "&gt;99", IF(wat_table_data!AA96&lt;1, "&lt;1",wat_table_data!AA96 ))), "-")</f>
        <v>-</v>
      </c>
      <c r="AC99" s="38" t="str">
        <f>IF(ISNUMBER(wat_table_data!AB96), IF(wat_table_data!AB96=-999,"NA",IF(wat_table_data!AB96&gt;99, "&gt;99", IF(wat_table_data!AB96&lt;1, "&lt;1",wat_table_data!AB96 ))), "-")</f>
        <v>-</v>
      </c>
      <c r="AD99" s="39" t="str">
        <f>IF(ISNUMBER(wat_table_data!AC96), IF(wat_table_data!AC96=-999,"NA",IF(wat_table_data!AC96&gt;99, "&gt;99", IF(wat_table_data!AC96&lt;1, "&lt;1",wat_table_data!AC96 ))), "-")</f>
        <v>-</v>
      </c>
      <c r="AE99" s="40" t="str">
        <f>IF(ISNUMBER(wat_table_data!AD96), IF(wat_table_data!AD96=-999,"NA",IF(wat_table_data!AD96&gt;99, "&gt;99", IF(wat_table_data!AD96&lt;1, "&lt;1",wat_table_data!AD96 ))), "-")</f>
        <v>-</v>
      </c>
      <c r="AF99" s="40" t="str">
        <f>IF(ISNUMBER(wat_table_data!AE96), IF(wat_table_data!AE96=-999,"NA",IF(wat_table_data!AE96&gt;99, "&gt;99", IF(wat_table_data!AE96&lt;1, "&lt;1",wat_table_data!AE96 ))), "-")</f>
        <v>-</v>
      </c>
      <c r="AG99" s="40" t="str">
        <f>IF(ISNUMBER(wat_table_data!AF96), IF(wat_table_data!AF96=-999,"NA",IF(wat_table_data!AF96&gt;99, "&gt;99", IF(wat_table_data!AF96&lt;1, "&lt;1",wat_table_data!AF96 ))), "-")</f>
        <v>-</v>
      </c>
      <c r="AH99" s="38" t="str">
        <f>IF(ISNUMBER(wat_table_data!AG96), IF(wat_table_data!AG96=-999,"NA",IF(wat_table_data!AG96&gt;99, "&gt;99", IF(wat_table_data!AG96&lt;1, "&lt;1",wat_table_data!AG96 ))), "-")</f>
        <v>-</v>
      </c>
      <c r="AI99" s="38" t="str">
        <f>IF(ISNUMBER(wat_table_data!AH96), IF(wat_table_data!AH96=-999,"NA",IF(wat_table_data!AH96&gt;99, "&gt;99", IF(wat_table_data!AH96&lt;1, "&lt;1",wat_table_data!AH96 ))), "-")</f>
        <v>-</v>
      </c>
      <c r="AJ99" s="39" t="str">
        <f>IF(ISNUMBER(wat_table_data!AI96), IF(wat_table_data!AI96=-999,"NA",IF(wat_table_data!AI96&gt;99, "&gt;99", IF(wat_table_data!AI96&lt;1, "&lt;1",wat_table_data!AI96 ))), "-")</f>
        <v>-</v>
      </c>
      <c r="AK99" s="40" t="str">
        <f>IF(ISNUMBER(wat_table_data!AJ96), IF(wat_table_data!AJ96=-999,"NA",IF(wat_table_data!AJ96&gt;99, "&gt;99", IF(wat_table_data!AJ96&lt;1, "&lt;1",wat_table_data!AJ96 ))), "-")</f>
        <v>-</v>
      </c>
      <c r="AL99" s="40" t="str">
        <f>IF(ISNUMBER(wat_table_data!AK96), IF(wat_table_data!AK96=-999,"NA",IF(wat_table_data!AK96&gt;99, "&gt;99", IF(wat_table_data!AK96&lt;1, "&lt;1",wat_table_data!AK96 ))), "-")</f>
        <v>-</v>
      </c>
      <c r="AM99" s="40" t="str">
        <f>IF(ISNUMBER(wat_table_data!AL96), IF(wat_table_data!AL96=-999,"NA",IF(wat_table_data!AL96&gt;99, "&gt;99", IF(wat_table_data!AL96&lt;1, "&lt;1",wat_table_data!AL96 ))), "-")</f>
        <v>-</v>
      </c>
      <c r="AN99" s="38" t="str">
        <f>IF(ISNUMBER(wat_table_data!AM96), IF(wat_table_data!AM96=-999,"NA",IF(wat_table_data!AM96&gt;99, "&gt;99", IF(wat_table_data!AM96&lt;1, "&lt;1",wat_table_data!AM96 ))), "-")</f>
        <v>-</v>
      </c>
      <c r="AO99" s="38" t="str">
        <f>IF(ISNUMBER(wat_table_data!AN96), IF(wat_table_data!AN96=-999,"NA",IF(wat_table_data!AN96&gt;99, "&gt;99", IF(wat_table_data!AN96&lt;1, "&lt;1",wat_table_data!AN96 ))), "-")</f>
        <v>-</v>
      </c>
    </row>
    <row r="100" ht="13.8" x14ac:dyDescent="0.25">
      <c r="A100" s="34" t="str">
        <f>IF(ISBLANK(wat_table_data!A97), "", wat_table_data!A97)</f>
        <v/>
      </c>
      <c r="B100" s="34" t="str">
        <f>IF(ISBLANK(wat_table_data!B97), "", wat_table_data!B97)</f>
        <v/>
      </c>
      <c r="C100" s="34" t="str">
        <f>IF(ISBLANK(wat_table_data!C97), "", wat_table_data!C97)</f>
        <v/>
      </c>
      <c r="D100" s="35" t="str">
        <f>IF(ISNUMBER(wat_table_data!D97), wat_table_data!D97, "-")</f>
        <v>-</v>
      </c>
      <c r="E100" s="36" t="str">
        <f>IF(ISNUMBER(wat_table_data!E97), wat_table_data!E97, "-")</f>
        <v>-</v>
      </c>
      <c r="F100" s="37" t="str">
        <f>IF(ISNUMBER(wat_table_data!F97), IF(wat_table_data!F97=-999,"NA",IF(wat_table_data!F97&gt;99, "&gt;99", IF(wat_table_data!F97&lt;1, "&lt;1",wat_table_data!F97 ))), "-")</f>
        <v>-</v>
      </c>
      <c r="G100" s="38" t="str">
        <f>IF(ISNUMBER(wat_table_data!G97), IF(wat_table_data!G97=-999,"NA",IF(wat_table_data!G97&gt;99, "&gt;99", IF(wat_table_data!G97&lt;1, "&lt;1",wat_table_data!G97 ))), "-")</f>
        <v>-</v>
      </c>
      <c r="H100" s="38" t="str">
        <f>IF(ISNUMBER(wat_table_data!H97), IF(wat_table_data!H97=-999,"NA",IF(wat_table_data!H97&gt;99, "&gt;99", IF(wat_table_data!H97&lt;1, "&lt;1",wat_table_data!H97 ))), "-")</f>
        <v>-</v>
      </c>
      <c r="I100" s="38" t="str">
        <f>IF(ISNUMBER(wat_table_data!I97), IF(wat_table_data!I97=-999,"NA",IF(wat_table_data!I97&gt;99, "&gt;99", IF(wat_table_data!I97&lt;1, "&lt;1",wat_table_data!I97 ))), "-")</f>
        <v>-</v>
      </c>
      <c r="J100" s="24" t="str">
        <f>IF(ISNUMBER(wat_table_data!J97), IF(wat_table_data!J97=-999,"NA",wat_table_data!J97), "-")</f>
        <v>-</v>
      </c>
      <c r="K100" s="37" t="str">
        <f>IF(ISNUMBER(wat_table_data!K97), IF(wat_table_data!K97=-999,"NA",IF(wat_table_data!K97&gt;99, "&gt;99", IF(wat_table_data!K97&lt;1, "&lt;1",wat_table_data!K97 ))), "-")</f>
        <v>-</v>
      </c>
      <c r="L100" s="38" t="str">
        <f>IF(ISNUMBER(wat_table_data!L97), IF(wat_table_data!L97=-999,"NA",IF(wat_table_data!L97&gt;99, "&gt;99", IF(wat_table_data!L97&lt;1, "&lt;1",wat_table_data!L97 ))), "-")</f>
        <v>-</v>
      </c>
      <c r="M100" s="38" t="str">
        <f>IF(ISNUMBER(wat_table_data!M97), IF(wat_table_data!M97=-999,"NA",IF(wat_table_data!M97&gt;99, "&gt;99", IF(wat_table_data!M97&lt;1, "&lt;1",wat_table_data!M97 ))), "-")</f>
        <v>-</v>
      </c>
      <c r="N100" s="38" t="str">
        <f>IF(ISNUMBER(wat_table_data!N97), IF(wat_table_data!N97=-999,"NA",IF(wat_table_data!N97&gt;99, "&gt;99", IF(wat_table_data!N97&lt;1, "&lt;1",wat_table_data!N97 ))), "-")</f>
        <v>-</v>
      </c>
      <c r="O100" s="24" t="str">
        <f>IF(ISNUMBER(wat_table_data!O97), IF(wat_table_data!O97=-999,"NA",wat_table_data!O97), "-")</f>
        <v>-</v>
      </c>
      <c r="P100" s="37" t="str">
        <f>IF(ISNUMBER(wat_table_data!P97), IF(wat_table_data!P97=-999,"NA",IF(wat_table_data!P97&gt;99, "&gt;99", IF(wat_table_data!P97&lt;1, "&lt;1",wat_table_data!P97 ))), "-")</f>
        <v>-</v>
      </c>
      <c r="Q100" s="38" t="str">
        <f>IF(ISNUMBER(wat_table_data!Q97), IF(wat_table_data!Q97=-999,"NA",IF(wat_table_data!Q97&gt;99, "&gt;99", IF(wat_table_data!Q97&lt;1, "&lt;1",wat_table_data!Q97 ))), "-")</f>
        <v>-</v>
      </c>
      <c r="R100" s="38" t="str">
        <f>IF(ISNUMBER(wat_table_data!R97), IF(wat_table_data!R97=-999,"NA",IF(wat_table_data!R97&gt;99, "&gt;99", IF(wat_table_data!R97&lt;1, "&lt;1",wat_table_data!R97 ))), "-")</f>
        <v>-</v>
      </c>
      <c r="S100" s="38" t="str">
        <f>IF(ISNUMBER(wat_table_data!S97), IF(wat_table_data!S97=-999,"NA",IF(wat_table_data!S97&gt;99, "&gt;99", IF(wat_table_data!S97&lt;1, "&lt;1",wat_table_data!S97 ))), "-")</f>
        <v>-</v>
      </c>
      <c r="T100" s="24" t="str">
        <f>IF(ISNUMBER(wat_table_data!T97), IF(wat_table_data!T97=-999,"NA",wat_table_data!T97), "-")</f>
        <v>-</v>
      </c>
      <c r="U100" s="24"/>
      <c r="V100" s="24"/>
      <c r="W100" s="24"/>
      <c r="X100" s="39" t="str">
        <f>IF(ISNUMBER(wat_table_data!W97), IF(wat_table_data!W97=-999,"NA",IF(wat_table_data!W97&gt;99, "&gt;99", IF(wat_table_data!W97&lt;1, "&lt;1",wat_table_data!W97 ))), "-")</f>
        <v>-</v>
      </c>
      <c r="Y100" s="40" t="str">
        <f>IF(ISNUMBER(wat_table_data!X97), IF(wat_table_data!X97=-999,"NA",IF(wat_table_data!X97&gt;99, "&gt;99", IF(wat_table_data!X97&lt;1, "&lt;1",wat_table_data!X97 ))), "-")</f>
        <v>-</v>
      </c>
      <c r="Z100" s="40" t="str">
        <f>IF(ISNUMBER(wat_table_data!Y97), IF(wat_table_data!Y97=-999,"NA",IF(wat_table_data!Y97&gt;99, "&gt;99", IF(wat_table_data!Y97&lt;1, "&lt;1",wat_table_data!Y97 ))), "-")</f>
        <v>-</v>
      </c>
      <c r="AA100" s="40" t="str">
        <f>IF(ISNUMBER(wat_table_data!Z97), IF(wat_table_data!Z97=-999,"NA",IF(wat_table_data!Z97&gt;99, "&gt;99", IF(wat_table_data!Z97&lt;1, "&lt;1",wat_table_data!Z97 ))), "-")</f>
        <v>-</v>
      </c>
      <c r="AB100" s="38" t="str">
        <f>IF(ISNUMBER(wat_table_data!AA97), IF(wat_table_data!AA97=-999,"NA",IF(wat_table_data!AA97&gt;99, "&gt;99", IF(wat_table_data!AA97&lt;1, "&lt;1",wat_table_data!AA97 ))), "-")</f>
        <v>-</v>
      </c>
      <c r="AC100" s="38" t="str">
        <f>IF(ISNUMBER(wat_table_data!AB97), IF(wat_table_data!AB97=-999,"NA",IF(wat_table_data!AB97&gt;99, "&gt;99", IF(wat_table_data!AB97&lt;1, "&lt;1",wat_table_data!AB97 ))), "-")</f>
        <v>-</v>
      </c>
      <c r="AD100" s="39" t="str">
        <f>IF(ISNUMBER(wat_table_data!AC97), IF(wat_table_data!AC97=-999,"NA",IF(wat_table_data!AC97&gt;99, "&gt;99", IF(wat_table_data!AC97&lt;1, "&lt;1",wat_table_data!AC97 ))), "-")</f>
        <v>-</v>
      </c>
      <c r="AE100" s="40" t="str">
        <f>IF(ISNUMBER(wat_table_data!AD97), IF(wat_table_data!AD97=-999,"NA",IF(wat_table_data!AD97&gt;99, "&gt;99", IF(wat_table_data!AD97&lt;1, "&lt;1",wat_table_data!AD97 ))), "-")</f>
        <v>-</v>
      </c>
      <c r="AF100" s="40" t="str">
        <f>IF(ISNUMBER(wat_table_data!AE97), IF(wat_table_data!AE97=-999,"NA",IF(wat_table_data!AE97&gt;99, "&gt;99", IF(wat_table_data!AE97&lt;1, "&lt;1",wat_table_data!AE97 ))), "-")</f>
        <v>-</v>
      </c>
      <c r="AG100" s="40" t="str">
        <f>IF(ISNUMBER(wat_table_data!AF97), IF(wat_table_data!AF97=-999,"NA",IF(wat_table_data!AF97&gt;99, "&gt;99", IF(wat_table_data!AF97&lt;1, "&lt;1",wat_table_data!AF97 ))), "-")</f>
        <v>-</v>
      </c>
      <c r="AH100" s="38" t="str">
        <f>IF(ISNUMBER(wat_table_data!AG97), IF(wat_table_data!AG97=-999,"NA",IF(wat_table_data!AG97&gt;99, "&gt;99", IF(wat_table_data!AG97&lt;1, "&lt;1",wat_table_data!AG97 ))), "-")</f>
        <v>-</v>
      </c>
      <c r="AI100" s="38" t="str">
        <f>IF(ISNUMBER(wat_table_data!AH97), IF(wat_table_data!AH97=-999,"NA",IF(wat_table_data!AH97&gt;99, "&gt;99", IF(wat_table_data!AH97&lt;1, "&lt;1",wat_table_data!AH97 ))), "-")</f>
        <v>-</v>
      </c>
      <c r="AJ100" s="39" t="str">
        <f>IF(ISNUMBER(wat_table_data!AI97), IF(wat_table_data!AI97=-999,"NA",IF(wat_table_data!AI97&gt;99, "&gt;99", IF(wat_table_data!AI97&lt;1, "&lt;1",wat_table_data!AI97 ))), "-")</f>
        <v>-</v>
      </c>
      <c r="AK100" s="40" t="str">
        <f>IF(ISNUMBER(wat_table_data!AJ97), IF(wat_table_data!AJ97=-999,"NA",IF(wat_table_data!AJ97&gt;99, "&gt;99", IF(wat_table_data!AJ97&lt;1, "&lt;1",wat_table_data!AJ97 ))), "-")</f>
        <v>-</v>
      </c>
      <c r="AL100" s="40" t="str">
        <f>IF(ISNUMBER(wat_table_data!AK97), IF(wat_table_data!AK97=-999,"NA",IF(wat_table_data!AK97&gt;99, "&gt;99", IF(wat_table_data!AK97&lt;1, "&lt;1",wat_table_data!AK97 ))), "-")</f>
        <v>-</v>
      </c>
      <c r="AM100" s="40" t="str">
        <f>IF(ISNUMBER(wat_table_data!AL97), IF(wat_table_data!AL97=-999,"NA",IF(wat_table_data!AL97&gt;99, "&gt;99", IF(wat_table_data!AL97&lt;1, "&lt;1",wat_table_data!AL97 ))), "-")</f>
        <v>-</v>
      </c>
      <c r="AN100" s="38" t="str">
        <f>IF(ISNUMBER(wat_table_data!AM97), IF(wat_table_data!AM97=-999,"NA",IF(wat_table_data!AM97&gt;99, "&gt;99", IF(wat_table_data!AM97&lt;1, "&lt;1",wat_table_data!AM97 ))), "-")</f>
        <v>-</v>
      </c>
      <c r="AO100" s="38" t="str">
        <f>IF(ISNUMBER(wat_table_data!AN97), IF(wat_table_data!AN97=-999,"NA",IF(wat_table_data!AN97&gt;99, "&gt;99", IF(wat_table_data!AN97&lt;1, "&lt;1",wat_table_data!AN97 ))), "-")</f>
        <v>-</v>
      </c>
    </row>
    <row r="101" ht="13.8" x14ac:dyDescent="0.25">
      <c r="A101" s="34" t="str">
        <f>IF(ISBLANK(wat_table_data!A98), "", wat_table_data!A98)</f>
        <v/>
      </c>
      <c r="B101" s="34" t="str">
        <f>IF(ISBLANK(wat_table_data!B98), "", wat_table_data!B98)</f>
        <v/>
      </c>
      <c r="C101" s="34" t="str">
        <f>IF(ISBLANK(wat_table_data!C98), "", wat_table_data!C98)</f>
        <v/>
      </c>
      <c r="D101" s="35" t="str">
        <f>IF(ISNUMBER(wat_table_data!D98), wat_table_data!D98, "-")</f>
        <v>-</v>
      </c>
      <c r="E101" s="36" t="str">
        <f>IF(ISNUMBER(wat_table_data!E98), wat_table_data!E98, "-")</f>
        <v>-</v>
      </c>
      <c r="F101" s="37" t="str">
        <f>IF(ISNUMBER(wat_table_data!F98), IF(wat_table_data!F98=-999,"NA",IF(wat_table_data!F98&gt;99, "&gt;99", IF(wat_table_data!F98&lt;1, "&lt;1",wat_table_data!F98 ))), "-")</f>
        <v>-</v>
      </c>
      <c r="G101" s="38" t="str">
        <f>IF(ISNUMBER(wat_table_data!G98), IF(wat_table_data!G98=-999,"NA",IF(wat_table_data!G98&gt;99, "&gt;99", IF(wat_table_data!G98&lt;1, "&lt;1",wat_table_data!G98 ))), "-")</f>
        <v>-</v>
      </c>
      <c r="H101" s="38" t="str">
        <f>IF(ISNUMBER(wat_table_data!H98), IF(wat_table_data!H98=-999,"NA",IF(wat_table_data!H98&gt;99, "&gt;99", IF(wat_table_data!H98&lt;1, "&lt;1",wat_table_data!H98 ))), "-")</f>
        <v>-</v>
      </c>
      <c r="I101" s="38" t="str">
        <f>IF(ISNUMBER(wat_table_data!I98), IF(wat_table_data!I98=-999,"NA",IF(wat_table_data!I98&gt;99, "&gt;99", IF(wat_table_data!I98&lt;1, "&lt;1",wat_table_data!I98 ))), "-")</f>
        <v>-</v>
      </c>
      <c r="J101" s="24" t="str">
        <f>IF(ISNUMBER(wat_table_data!J98), IF(wat_table_data!J98=-999,"NA",wat_table_data!J98), "-")</f>
        <v>-</v>
      </c>
      <c r="K101" s="37" t="str">
        <f>IF(ISNUMBER(wat_table_data!K98), IF(wat_table_data!K98=-999,"NA",IF(wat_table_data!K98&gt;99, "&gt;99", IF(wat_table_data!K98&lt;1, "&lt;1",wat_table_data!K98 ))), "-")</f>
        <v>-</v>
      </c>
      <c r="L101" s="38" t="str">
        <f>IF(ISNUMBER(wat_table_data!L98), IF(wat_table_data!L98=-999,"NA",IF(wat_table_data!L98&gt;99, "&gt;99", IF(wat_table_data!L98&lt;1, "&lt;1",wat_table_data!L98 ))), "-")</f>
        <v>-</v>
      </c>
      <c r="M101" s="38" t="str">
        <f>IF(ISNUMBER(wat_table_data!M98), IF(wat_table_data!M98=-999,"NA",IF(wat_table_data!M98&gt;99, "&gt;99", IF(wat_table_data!M98&lt;1, "&lt;1",wat_table_data!M98 ))), "-")</f>
        <v>-</v>
      </c>
      <c r="N101" s="38" t="str">
        <f>IF(ISNUMBER(wat_table_data!N98), IF(wat_table_data!N98=-999,"NA",IF(wat_table_data!N98&gt;99, "&gt;99", IF(wat_table_data!N98&lt;1, "&lt;1",wat_table_data!N98 ))), "-")</f>
        <v>-</v>
      </c>
      <c r="O101" s="24" t="str">
        <f>IF(ISNUMBER(wat_table_data!O98), IF(wat_table_data!O98=-999,"NA",wat_table_data!O98), "-")</f>
        <v>-</v>
      </c>
      <c r="P101" s="37" t="str">
        <f>IF(ISNUMBER(wat_table_data!P98), IF(wat_table_data!P98=-999,"NA",IF(wat_table_data!P98&gt;99, "&gt;99", IF(wat_table_data!P98&lt;1, "&lt;1",wat_table_data!P98 ))), "-")</f>
        <v>-</v>
      </c>
      <c r="Q101" s="38" t="str">
        <f>IF(ISNUMBER(wat_table_data!Q98), IF(wat_table_data!Q98=-999,"NA",IF(wat_table_data!Q98&gt;99, "&gt;99", IF(wat_table_data!Q98&lt;1, "&lt;1",wat_table_data!Q98 ))), "-")</f>
        <v>-</v>
      </c>
      <c r="R101" s="38" t="str">
        <f>IF(ISNUMBER(wat_table_data!R98), IF(wat_table_data!R98=-999,"NA",IF(wat_table_data!R98&gt;99, "&gt;99", IF(wat_table_data!R98&lt;1, "&lt;1",wat_table_data!R98 ))), "-")</f>
        <v>-</v>
      </c>
      <c r="S101" s="38" t="str">
        <f>IF(ISNUMBER(wat_table_data!S98), IF(wat_table_data!S98=-999,"NA",IF(wat_table_data!S98&gt;99, "&gt;99", IF(wat_table_data!S98&lt;1, "&lt;1",wat_table_data!S98 ))), "-")</f>
        <v>-</v>
      </c>
      <c r="T101" s="24" t="str">
        <f>IF(ISNUMBER(wat_table_data!T98), IF(wat_table_data!T98=-999,"NA",wat_table_data!T98), "-")</f>
        <v>-</v>
      </c>
      <c r="U101" s="24"/>
      <c r="V101" s="24"/>
      <c r="W101" s="24"/>
      <c r="X101" s="39" t="str">
        <f>IF(ISNUMBER(wat_table_data!W98), IF(wat_table_data!W98=-999,"NA",IF(wat_table_data!W98&gt;99, "&gt;99", IF(wat_table_data!W98&lt;1, "&lt;1",wat_table_data!W98 ))), "-")</f>
        <v>-</v>
      </c>
      <c r="Y101" s="40" t="str">
        <f>IF(ISNUMBER(wat_table_data!X98), IF(wat_table_data!X98=-999,"NA",IF(wat_table_data!X98&gt;99, "&gt;99", IF(wat_table_data!X98&lt;1, "&lt;1",wat_table_data!X98 ))), "-")</f>
        <v>-</v>
      </c>
      <c r="Z101" s="40" t="str">
        <f>IF(ISNUMBER(wat_table_data!Y98), IF(wat_table_data!Y98=-999,"NA",IF(wat_table_data!Y98&gt;99, "&gt;99", IF(wat_table_data!Y98&lt;1, "&lt;1",wat_table_data!Y98 ))), "-")</f>
        <v>-</v>
      </c>
      <c r="AA101" s="40" t="str">
        <f>IF(ISNUMBER(wat_table_data!Z98), IF(wat_table_data!Z98=-999,"NA",IF(wat_table_data!Z98&gt;99, "&gt;99", IF(wat_table_data!Z98&lt;1, "&lt;1",wat_table_data!Z98 ))), "-")</f>
        <v>-</v>
      </c>
      <c r="AB101" s="38" t="str">
        <f>IF(ISNUMBER(wat_table_data!AA98), IF(wat_table_data!AA98=-999,"NA",IF(wat_table_data!AA98&gt;99, "&gt;99", IF(wat_table_data!AA98&lt;1, "&lt;1",wat_table_data!AA98 ))), "-")</f>
        <v>-</v>
      </c>
      <c r="AC101" s="38" t="str">
        <f>IF(ISNUMBER(wat_table_data!AB98), IF(wat_table_data!AB98=-999,"NA",IF(wat_table_data!AB98&gt;99, "&gt;99", IF(wat_table_data!AB98&lt;1, "&lt;1",wat_table_data!AB98 ))), "-")</f>
        <v>-</v>
      </c>
      <c r="AD101" s="39" t="str">
        <f>IF(ISNUMBER(wat_table_data!AC98), IF(wat_table_data!AC98=-999,"NA",IF(wat_table_data!AC98&gt;99, "&gt;99", IF(wat_table_data!AC98&lt;1, "&lt;1",wat_table_data!AC98 ))), "-")</f>
        <v>-</v>
      </c>
      <c r="AE101" s="40" t="str">
        <f>IF(ISNUMBER(wat_table_data!AD98), IF(wat_table_data!AD98=-999,"NA",IF(wat_table_data!AD98&gt;99, "&gt;99", IF(wat_table_data!AD98&lt;1, "&lt;1",wat_table_data!AD98 ))), "-")</f>
        <v>-</v>
      </c>
      <c r="AF101" s="40" t="str">
        <f>IF(ISNUMBER(wat_table_data!AE98), IF(wat_table_data!AE98=-999,"NA",IF(wat_table_data!AE98&gt;99, "&gt;99", IF(wat_table_data!AE98&lt;1, "&lt;1",wat_table_data!AE98 ))), "-")</f>
        <v>-</v>
      </c>
      <c r="AG101" s="40" t="str">
        <f>IF(ISNUMBER(wat_table_data!AF98), IF(wat_table_data!AF98=-999,"NA",IF(wat_table_data!AF98&gt;99, "&gt;99", IF(wat_table_data!AF98&lt;1, "&lt;1",wat_table_data!AF98 ))), "-")</f>
        <v>-</v>
      </c>
      <c r="AH101" s="38" t="str">
        <f>IF(ISNUMBER(wat_table_data!AG98), IF(wat_table_data!AG98=-999,"NA",IF(wat_table_data!AG98&gt;99, "&gt;99", IF(wat_table_data!AG98&lt;1, "&lt;1",wat_table_data!AG98 ))), "-")</f>
        <v>-</v>
      </c>
      <c r="AI101" s="38" t="str">
        <f>IF(ISNUMBER(wat_table_data!AH98), IF(wat_table_data!AH98=-999,"NA",IF(wat_table_data!AH98&gt;99, "&gt;99", IF(wat_table_data!AH98&lt;1, "&lt;1",wat_table_data!AH98 ))), "-")</f>
        <v>-</v>
      </c>
      <c r="AJ101" s="39" t="str">
        <f>IF(ISNUMBER(wat_table_data!AI98), IF(wat_table_data!AI98=-999,"NA",IF(wat_table_data!AI98&gt;99, "&gt;99", IF(wat_table_data!AI98&lt;1, "&lt;1",wat_table_data!AI98 ))), "-")</f>
        <v>-</v>
      </c>
      <c r="AK101" s="40" t="str">
        <f>IF(ISNUMBER(wat_table_data!AJ98), IF(wat_table_data!AJ98=-999,"NA",IF(wat_table_data!AJ98&gt;99, "&gt;99", IF(wat_table_data!AJ98&lt;1, "&lt;1",wat_table_data!AJ98 ))), "-")</f>
        <v>-</v>
      </c>
      <c r="AL101" s="40" t="str">
        <f>IF(ISNUMBER(wat_table_data!AK98), IF(wat_table_data!AK98=-999,"NA",IF(wat_table_data!AK98&gt;99, "&gt;99", IF(wat_table_data!AK98&lt;1, "&lt;1",wat_table_data!AK98 ))), "-")</f>
        <v>-</v>
      </c>
      <c r="AM101" s="40" t="str">
        <f>IF(ISNUMBER(wat_table_data!AL98), IF(wat_table_data!AL98=-999,"NA",IF(wat_table_data!AL98&gt;99, "&gt;99", IF(wat_table_data!AL98&lt;1, "&lt;1",wat_table_data!AL98 ))), "-")</f>
        <v>-</v>
      </c>
      <c r="AN101" s="38" t="str">
        <f>IF(ISNUMBER(wat_table_data!AM98), IF(wat_table_data!AM98=-999,"NA",IF(wat_table_data!AM98&gt;99, "&gt;99", IF(wat_table_data!AM98&lt;1, "&lt;1",wat_table_data!AM98 ))), "-")</f>
        <v>-</v>
      </c>
      <c r="AO101" s="38" t="str">
        <f>IF(ISNUMBER(wat_table_data!AN98), IF(wat_table_data!AN98=-999,"NA",IF(wat_table_data!AN98&gt;99, "&gt;99", IF(wat_table_data!AN98&lt;1, "&lt;1",wat_table_data!AN98 ))), "-")</f>
        <v>-</v>
      </c>
    </row>
    <row r="102" ht="13.8" x14ac:dyDescent="0.25">
      <c r="A102" s="34" t="str">
        <f>IF(ISBLANK(wat_table_data!A99), "", wat_table_data!A99)</f>
        <v/>
      </c>
      <c r="B102" s="34" t="str">
        <f>IF(ISBLANK(wat_table_data!B99), "", wat_table_data!B99)</f>
        <v/>
      </c>
      <c r="C102" s="34" t="str">
        <f>IF(ISBLANK(wat_table_data!C99), "", wat_table_data!C99)</f>
        <v/>
      </c>
      <c r="D102" s="35" t="str">
        <f>IF(ISNUMBER(wat_table_data!D99), wat_table_data!D99, "-")</f>
        <v>-</v>
      </c>
      <c r="E102" s="36" t="str">
        <f>IF(ISNUMBER(wat_table_data!E99), wat_table_data!E99, "-")</f>
        <v>-</v>
      </c>
      <c r="F102" s="37" t="str">
        <f>IF(ISNUMBER(wat_table_data!F99), IF(wat_table_data!F99=-999,"NA",IF(wat_table_data!F99&gt;99, "&gt;99", IF(wat_table_data!F99&lt;1, "&lt;1",wat_table_data!F99 ))), "-")</f>
        <v>-</v>
      </c>
      <c r="G102" s="38" t="str">
        <f>IF(ISNUMBER(wat_table_data!G99), IF(wat_table_data!G99=-999,"NA",IF(wat_table_data!G99&gt;99, "&gt;99", IF(wat_table_data!G99&lt;1, "&lt;1",wat_table_data!G99 ))), "-")</f>
        <v>-</v>
      </c>
      <c r="H102" s="38" t="str">
        <f>IF(ISNUMBER(wat_table_data!H99), IF(wat_table_data!H99=-999,"NA",IF(wat_table_data!H99&gt;99, "&gt;99", IF(wat_table_data!H99&lt;1, "&lt;1",wat_table_data!H99 ))), "-")</f>
        <v>-</v>
      </c>
      <c r="I102" s="38" t="str">
        <f>IF(ISNUMBER(wat_table_data!I99), IF(wat_table_data!I99=-999,"NA",IF(wat_table_data!I99&gt;99, "&gt;99", IF(wat_table_data!I99&lt;1, "&lt;1",wat_table_data!I99 ))), "-")</f>
        <v>-</v>
      </c>
      <c r="J102" s="24" t="str">
        <f>IF(ISNUMBER(wat_table_data!J99), IF(wat_table_data!J99=-999,"NA",wat_table_data!J99), "-")</f>
        <v>-</v>
      </c>
      <c r="K102" s="37" t="str">
        <f>IF(ISNUMBER(wat_table_data!K99), IF(wat_table_data!K99=-999,"NA",IF(wat_table_data!K99&gt;99, "&gt;99", IF(wat_table_data!K99&lt;1, "&lt;1",wat_table_data!K99 ))), "-")</f>
        <v>-</v>
      </c>
      <c r="L102" s="38" t="str">
        <f>IF(ISNUMBER(wat_table_data!L99), IF(wat_table_data!L99=-999,"NA",IF(wat_table_data!L99&gt;99, "&gt;99", IF(wat_table_data!L99&lt;1, "&lt;1",wat_table_data!L99 ))), "-")</f>
        <v>-</v>
      </c>
      <c r="M102" s="38" t="str">
        <f>IF(ISNUMBER(wat_table_data!M99), IF(wat_table_data!M99=-999,"NA",IF(wat_table_data!M99&gt;99, "&gt;99", IF(wat_table_data!M99&lt;1, "&lt;1",wat_table_data!M99 ))), "-")</f>
        <v>-</v>
      </c>
      <c r="N102" s="38" t="str">
        <f>IF(ISNUMBER(wat_table_data!N99), IF(wat_table_data!N99=-999,"NA",IF(wat_table_data!N99&gt;99, "&gt;99", IF(wat_table_data!N99&lt;1, "&lt;1",wat_table_data!N99 ))), "-")</f>
        <v>-</v>
      </c>
      <c r="O102" s="24" t="str">
        <f>IF(ISNUMBER(wat_table_data!O99), IF(wat_table_data!O99=-999,"NA",wat_table_data!O99), "-")</f>
        <v>-</v>
      </c>
      <c r="P102" s="37" t="str">
        <f>IF(ISNUMBER(wat_table_data!P99), IF(wat_table_data!P99=-999,"NA",IF(wat_table_data!P99&gt;99, "&gt;99", IF(wat_table_data!P99&lt;1, "&lt;1",wat_table_data!P99 ))), "-")</f>
        <v>-</v>
      </c>
      <c r="Q102" s="38" t="str">
        <f>IF(ISNUMBER(wat_table_data!Q99), IF(wat_table_data!Q99=-999,"NA",IF(wat_table_data!Q99&gt;99, "&gt;99", IF(wat_table_data!Q99&lt;1, "&lt;1",wat_table_data!Q99 ))), "-")</f>
        <v>-</v>
      </c>
      <c r="R102" s="38" t="str">
        <f>IF(ISNUMBER(wat_table_data!R99), IF(wat_table_data!R99=-999,"NA",IF(wat_table_data!R99&gt;99, "&gt;99", IF(wat_table_data!R99&lt;1, "&lt;1",wat_table_data!R99 ))), "-")</f>
        <v>-</v>
      </c>
      <c r="S102" s="38" t="str">
        <f>IF(ISNUMBER(wat_table_data!S99), IF(wat_table_data!S99=-999,"NA",IF(wat_table_data!S99&gt;99, "&gt;99", IF(wat_table_data!S99&lt;1, "&lt;1",wat_table_data!S99 ))), "-")</f>
        <v>-</v>
      </c>
      <c r="T102" s="24" t="str">
        <f>IF(ISNUMBER(wat_table_data!T99), IF(wat_table_data!T99=-999,"NA",wat_table_data!T99), "-")</f>
        <v>-</v>
      </c>
      <c r="U102" s="24"/>
      <c r="V102" s="24"/>
      <c r="W102" s="24"/>
      <c r="X102" s="39" t="str">
        <f>IF(ISNUMBER(wat_table_data!W99), IF(wat_table_data!W99=-999,"NA",IF(wat_table_data!W99&gt;99, "&gt;99", IF(wat_table_data!W99&lt;1, "&lt;1",wat_table_data!W99 ))), "-")</f>
        <v>-</v>
      </c>
      <c r="Y102" s="40" t="str">
        <f>IF(ISNUMBER(wat_table_data!X99), IF(wat_table_data!X99=-999,"NA",IF(wat_table_data!X99&gt;99, "&gt;99", IF(wat_table_data!X99&lt;1, "&lt;1",wat_table_data!X99 ))), "-")</f>
        <v>-</v>
      </c>
      <c r="Z102" s="40" t="str">
        <f>IF(ISNUMBER(wat_table_data!Y99), IF(wat_table_data!Y99=-999,"NA",IF(wat_table_data!Y99&gt;99, "&gt;99", IF(wat_table_data!Y99&lt;1, "&lt;1",wat_table_data!Y99 ))), "-")</f>
        <v>-</v>
      </c>
      <c r="AA102" s="40" t="str">
        <f>IF(ISNUMBER(wat_table_data!Z99), IF(wat_table_data!Z99=-999,"NA",IF(wat_table_data!Z99&gt;99, "&gt;99", IF(wat_table_data!Z99&lt;1, "&lt;1",wat_table_data!Z99 ))), "-")</f>
        <v>-</v>
      </c>
      <c r="AB102" s="38" t="str">
        <f>IF(ISNUMBER(wat_table_data!AA99), IF(wat_table_data!AA99=-999,"NA",IF(wat_table_data!AA99&gt;99, "&gt;99", IF(wat_table_data!AA99&lt;1, "&lt;1",wat_table_data!AA99 ))), "-")</f>
        <v>-</v>
      </c>
      <c r="AC102" s="38" t="str">
        <f>IF(ISNUMBER(wat_table_data!AB99), IF(wat_table_data!AB99=-999,"NA",IF(wat_table_data!AB99&gt;99, "&gt;99", IF(wat_table_data!AB99&lt;1, "&lt;1",wat_table_data!AB99 ))), "-")</f>
        <v>-</v>
      </c>
      <c r="AD102" s="39" t="str">
        <f>IF(ISNUMBER(wat_table_data!AC99), IF(wat_table_data!AC99=-999,"NA",IF(wat_table_data!AC99&gt;99, "&gt;99", IF(wat_table_data!AC99&lt;1, "&lt;1",wat_table_data!AC99 ))), "-")</f>
        <v>-</v>
      </c>
      <c r="AE102" s="40" t="str">
        <f>IF(ISNUMBER(wat_table_data!AD99), IF(wat_table_data!AD99=-999,"NA",IF(wat_table_data!AD99&gt;99, "&gt;99", IF(wat_table_data!AD99&lt;1, "&lt;1",wat_table_data!AD99 ))), "-")</f>
        <v>-</v>
      </c>
      <c r="AF102" s="40" t="str">
        <f>IF(ISNUMBER(wat_table_data!AE99), IF(wat_table_data!AE99=-999,"NA",IF(wat_table_data!AE99&gt;99, "&gt;99", IF(wat_table_data!AE99&lt;1, "&lt;1",wat_table_data!AE99 ))), "-")</f>
        <v>-</v>
      </c>
      <c r="AG102" s="40" t="str">
        <f>IF(ISNUMBER(wat_table_data!AF99), IF(wat_table_data!AF99=-999,"NA",IF(wat_table_data!AF99&gt;99, "&gt;99", IF(wat_table_data!AF99&lt;1, "&lt;1",wat_table_data!AF99 ))), "-")</f>
        <v>-</v>
      </c>
      <c r="AH102" s="38" t="str">
        <f>IF(ISNUMBER(wat_table_data!AG99), IF(wat_table_data!AG99=-999,"NA",IF(wat_table_data!AG99&gt;99, "&gt;99", IF(wat_table_data!AG99&lt;1, "&lt;1",wat_table_data!AG99 ))), "-")</f>
        <v>-</v>
      </c>
      <c r="AI102" s="38" t="str">
        <f>IF(ISNUMBER(wat_table_data!AH99), IF(wat_table_data!AH99=-999,"NA",IF(wat_table_data!AH99&gt;99, "&gt;99", IF(wat_table_data!AH99&lt;1, "&lt;1",wat_table_data!AH99 ))), "-")</f>
        <v>-</v>
      </c>
      <c r="AJ102" s="39" t="str">
        <f>IF(ISNUMBER(wat_table_data!AI99), IF(wat_table_data!AI99=-999,"NA",IF(wat_table_data!AI99&gt;99, "&gt;99", IF(wat_table_data!AI99&lt;1, "&lt;1",wat_table_data!AI99 ))), "-")</f>
        <v>-</v>
      </c>
      <c r="AK102" s="40" t="str">
        <f>IF(ISNUMBER(wat_table_data!AJ99), IF(wat_table_data!AJ99=-999,"NA",IF(wat_table_data!AJ99&gt;99, "&gt;99", IF(wat_table_data!AJ99&lt;1, "&lt;1",wat_table_data!AJ99 ))), "-")</f>
        <v>-</v>
      </c>
      <c r="AL102" s="40" t="str">
        <f>IF(ISNUMBER(wat_table_data!AK99), IF(wat_table_data!AK99=-999,"NA",IF(wat_table_data!AK99&gt;99, "&gt;99", IF(wat_table_data!AK99&lt;1, "&lt;1",wat_table_data!AK99 ))), "-")</f>
        <v>-</v>
      </c>
      <c r="AM102" s="40" t="str">
        <f>IF(ISNUMBER(wat_table_data!AL99), IF(wat_table_data!AL99=-999,"NA",IF(wat_table_data!AL99&gt;99, "&gt;99", IF(wat_table_data!AL99&lt;1, "&lt;1",wat_table_data!AL99 ))), "-")</f>
        <v>-</v>
      </c>
      <c r="AN102" s="38" t="str">
        <f>IF(ISNUMBER(wat_table_data!AM99), IF(wat_table_data!AM99=-999,"NA",IF(wat_table_data!AM99&gt;99, "&gt;99", IF(wat_table_data!AM99&lt;1, "&lt;1",wat_table_data!AM99 ))), "-")</f>
        <v>-</v>
      </c>
      <c r="AO102" s="38" t="str">
        <f>IF(ISNUMBER(wat_table_data!AN99), IF(wat_table_data!AN99=-999,"NA",IF(wat_table_data!AN99&gt;99, "&gt;99", IF(wat_table_data!AN99&lt;1, "&lt;1",wat_table_data!AN99 ))), "-")</f>
        <v>-</v>
      </c>
    </row>
    <row r="103" ht="13.8" x14ac:dyDescent="0.25">
      <c r="A103" s="34" t="str">
        <f>IF(ISBLANK(wat_table_data!A100), "", wat_table_data!A100)</f>
        <v/>
      </c>
      <c r="B103" s="34" t="str">
        <f>IF(ISBLANK(wat_table_data!B100), "", wat_table_data!B100)</f>
        <v/>
      </c>
      <c r="C103" s="34" t="str">
        <f>IF(ISBLANK(wat_table_data!C100), "", wat_table_data!C100)</f>
        <v/>
      </c>
      <c r="D103" s="35" t="str">
        <f>IF(ISNUMBER(wat_table_data!D100), wat_table_data!D100, "-")</f>
        <v>-</v>
      </c>
      <c r="E103" s="36" t="str">
        <f>IF(ISNUMBER(wat_table_data!E100), wat_table_data!E100, "-")</f>
        <v>-</v>
      </c>
      <c r="F103" s="37" t="str">
        <f>IF(ISNUMBER(wat_table_data!F100), IF(wat_table_data!F100=-999,"NA",IF(wat_table_data!F100&gt;99, "&gt;99", IF(wat_table_data!F100&lt;1, "&lt;1",wat_table_data!F100 ))), "-")</f>
        <v>-</v>
      </c>
      <c r="G103" s="38" t="str">
        <f>IF(ISNUMBER(wat_table_data!G100), IF(wat_table_data!G100=-999,"NA",IF(wat_table_data!G100&gt;99, "&gt;99", IF(wat_table_data!G100&lt;1, "&lt;1",wat_table_data!G100 ))), "-")</f>
        <v>-</v>
      </c>
      <c r="H103" s="38" t="str">
        <f>IF(ISNUMBER(wat_table_data!H100), IF(wat_table_data!H100=-999,"NA",IF(wat_table_data!H100&gt;99, "&gt;99", IF(wat_table_data!H100&lt;1, "&lt;1",wat_table_data!H100 ))), "-")</f>
        <v>-</v>
      </c>
      <c r="I103" s="38" t="str">
        <f>IF(ISNUMBER(wat_table_data!I100), IF(wat_table_data!I100=-999,"NA",IF(wat_table_data!I100&gt;99, "&gt;99", IF(wat_table_data!I100&lt;1, "&lt;1",wat_table_data!I100 ))), "-")</f>
        <v>-</v>
      </c>
      <c r="J103" s="24" t="str">
        <f>IF(ISNUMBER(wat_table_data!J100), IF(wat_table_data!J100=-999,"NA",wat_table_data!J100), "-")</f>
        <v>-</v>
      </c>
      <c r="K103" s="37" t="str">
        <f>IF(ISNUMBER(wat_table_data!K100), IF(wat_table_data!K100=-999,"NA",IF(wat_table_data!K100&gt;99, "&gt;99", IF(wat_table_data!K100&lt;1, "&lt;1",wat_table_data!K100 ))), "-")</f>
        <v>-</v>
      </c>
      <c r="L103" s="38" t="str">
        <f>IF(ISNUMBER(wat_table_data!L100), IF(wat_table_data!L100=-999,"NA",IF(wat_table_data!L100&gt;99, "&gt;99", IF(wat_table_data!L100&lt;1, "&lt;1",wat_table_data!L100 ))), "-")</f>
        <v>-</v>
      </c>
      <c r="M103" s="38" t="str">
        <f>IF(ISNUMBER(wat_table_data!M100), IF(wat_table_data!M100=-999,"NA",IF(wat_table_data!M100&gt;99, "&gt;99", IF(wat_table_data!M100&lt;1, "&lt;1",wat_table_data!M100 ))), "-")</f>
        <v>-</v>
      </c>
      <c r="N103" s="38" t="str">
        <f>IF(ISNUMBER(wat_table_data!N100), IF(wat_table_data!N100=-999,"NA",IF(wat_table_data!N100&gt;99, "&gt;99", IF(wat_table_data!N100&lt;1, "&lt;1",wat_table_data!N100 ))), "-")</f>
        <v>-</v>
      </c>
      <c r="O103" s="24" t="str">
        <f>IF(ISNUMBER(wat_table_data!O100), IF(wat_table_data!O100=-999,"NA",wat_table_data!O100), "-")</f>
        <v>-</v>
      </c>
      <c r="P103" s="37" t="str">
        <f>IF(ISNUMBER(wat_table_data!P100), IF(wat_table_data!P100=-999,"NA",IF(wat_table_data!P100&gt;99, "&gt;99", IF(wat_table_data!P100&lt;1, "&lt;1",wat_table_data!P100 ))), "-")</f>
        <v>-</v>
      </c>
      <c r="Q103" s="38" t="str">
        <f>IF(ISNUMBER(wat_table_data!Q100), IF(wat_table_data!Q100=-999,"NA",IF(wat_table_data!Q100&gt;99, "&gt;99", IF(wat_table_data!Q100&lt;1, "&lt;1",wat_table_data!Q100 ))), "-")</f>
        <v>-</v>
      </c>
      <c r="R103" s="38" t="str">
        <f>IF(ISNUMBER(wat_table_data!R100), IF(wat_table_data!R100=-999,"NA",IF(wat_table_data!R100&gt;99, "&gt;99", IF(wat_table_data!R100&lt;1, "&lt;1",wat_table_data!R100 ))), "-")</f>
        <v>-</v>
      </c>
      <c r="S103" s="38" t="str">
        <f>IF(ISNUMBER(wat_table_data!S100), IF(wat_table_data!S100=-999,"NA",IF(wat_table_data!S100&gt;99, "&gt;99", IF(wat_table_data!S100&lt;1, "&lt;1",wat_table_data!S100 ))), "-")</f>
        <v>-</v>
      </c>
      <c r="T103" s="24" t="str">
        <f>IF(ISNUMBER(wat_table_data!T100), IF(wat_table_data!T100=-999,"NA",wat_table_data!T100), "-")</f>
        <v>-</v>
      </c>
      <c r="U103" s="24"/>
      <c r="V103" s="24"/>
      <c r="W103" s="24"/>
      <c r="X103" s="39" t="str">
        <f>IF(ISNUMBER(wat_table_data!W100), IF(wat_table_data!W100=-999,"NA",IF(wat_table_data!W100&gt;99, "&gt;99", IF(wat_table_data!W100&lt;1, "&lt;1",wat_table_data!W100 ))), "-")</f>
        <v>-</v>
      </c>
      <c r="Y103" s="40" t="str">
        <f>IF(ISNUMBER(wat_table_data!X100), IF(wat_table_data!X100=-999,"NA",IF(wat_table_data!X100&gt;99, "&gt;99", IF(wat_table_data!X100&lt;1, "&lt;1",wat_table_data!X100 ))), "-")</f>
        <v>-</v>
      </c>
      <c r="Z103" s="40" t="str">
        <f>IF(ISNUMBER(wat_table_data!Y100), IF(wat_table_data!Y100=-999,"NA",IF(wat_table_data!Y100&gt;99, "&gt;99", IF(wat_table_data!Y100&lt;1, "&lt;1",wat_table_data!Y100 ))), "-")</f>
        <v>-</v>
      </c>
      <c r="AA103" s="40" t="str">
        <f>IF(ISNUMBER(wat_table_data!Z100), IF(wat_table_data!Z100=-999,"NA",IF(wat_table_data!Z100&gt;99, "&gt;99", IF(wat_table_data!Z100&lt;1, "&lt;1",wat_table_data!Z100 ))), "-")</f>
        <v>-</v>
      </c>
      <c r="AB103" s="38" t="str">
        <f>IF(ISNUMBER(wat_table_data!AA100), IF(wat_table_data!AA100=-999,"NA",IF(wat_table_data!AA100&gt;99, "&gt;99", IF(wat_table_data!AA100&lt;1, "&lt;1",wat_table_data!AA100 ))), "-")</f>
        <v>-</v>
      </c>
      <c r="AC103" s="38" t="str">
        <f>IF(ISNUMBER(wat_table_data!AB100), IF(wat_table_data!AB100=-999,"NA",IF(wat_table_data!AB100&gt;99, "&gt;99", IF(wat_table_data!AB100&lt;1, "&lt;1",wat_table_data!AB100 ))), "-")</f>
        <v>-</v>
      </c>
      <c r="AD103" s="39" t="str">
        <f>IF(ISNUMBER(wat_table_data!AC100), IF(wat_table_data!AC100=-999,"NA",IF(wat_table_data!AC100&gt;99, "&gt;99", IF(wat_table_data!AC100&lt;1, "&lt;1",wat_table_data!AC100 ))), "-")</f>
        <v>-</v>
      </c>
      <c r="AE103" s="40" t="str">
        <f>IF(ISNUMBER(wat_table_data!AD100), IF(wat_table_data!AD100=-999,"NA",IF(wat_table_data!AD100&gt;99, "&gt;99", IF(wat_table_data!AD100&lt;1, "&lt;1",wat_table_data!AD100 ))), "-")</f>
        <v>-</v>
      </c>
      <c r="AF103" s="40" t="str">
        <f>IF(ISNUMBER(wat_table_data!AE100), IF(wat_table_data!AE100=-999,"NA",IF(wat_table_data!AE100&gt;99, "&gt;99", IF(wat_table_data!AE100&lt;1, "&lt;1",wat_table_data!AE100 ))), "-")</f>
        <v>-</v>
      </c>
      <c r="AG103" s="40" t="str">
        <f>IF(ISNUMBER(wat_table_data!AF100), IF(wat_table_data!AF100=-999,"NA",IF(wat_table_data!AF100&gt;99, "&gt;99", IF(wat_table_data!AF100&lt;1, "&lt;1",wat_table_data!AF100 ))), "-")</f>
        <v>-</v>
      </c>
      <c r="AH103" s="38" t="str">
        <f>IF(ISNUMBER(wat_table_data!AG100), IF(wat_table_data!AG100=-999,"NA",IF(wat_table_data!AG100&gt;99, "&gt;99", IF(wat_table_data!AG100&lt;1, "&lt;1",wat_table_data!AG100 ))), "-")</f>
        <v>-</v>
      </c>
      <c r="AI103" s="38" t="str">
        <f>IF(ISNUMBER(wat_table_data!AH100), IF(wat_table_data!AH100=-999,"NA",IF(wat_table_data!AH100&gt;99, "&gt;99", IF(wat_table_data!AH100&lt;1, "&lt;1",wat_table_data!AH100 ))), "-")</f>
        <v>-</v>
      </c>
      <c r="AJ103" s="39" t="str">
        <f>IF(ISNUMBER(wat_table_data!AI100), IF(wat_table_data!AI100=-999,"NA",IF(wat_table_data!AI100&gt;99, "&gt;99", IF(wat_table_data!AI100&lt;1, "&lt;1",wat_table_data!AI100 ))), "-")</f>
        <v>-</v>
      </c>
      <c r="AK103" s="40" t="str">
        <f>IF(ISNUMBER(wat_table_data!AJ100), IF(wat_table_data!AJ100=-999,"NA",IF(wat_table_data!AJ100&gt;99, "&gt;99", IF(wat_table_data!AJ100&lt;1, "&lt;1",wat_table_data!AJ100 ))), "-")</f>
        <v>-</v>
      </c>
      <c r="AL103" s="40" t="str">
        <f>IF(ISNUMBER(wat_table_data!AK100), IF(wat_table_data!AK100=-999,"NA",IF(wat_table_data!AK100&gt;99, "&gt;99", IF(wat_table_data!AK100&lt;1, "&lt;1",wat_table_data!AK100 ))), "-")</f>
        <v>-</v>
      </c>
      <c r="AM103" s="40" t="str">
        <f>IF(ISNUMBER(wat_table_data!AL100), IF(wat_table_data!AL100=-999,"NA",IF(wat_table_data!AL100&gt;99, "&gt;99", IF(wat_table_data!AL100&lt;1, "&lt;1",wat_table_data!AL100 ))), "-")</f>
        <v>-</v>
      </c>
      <c r="AN103" s="38" t="str">
        <f>IF(ISNUMBER(wat_table_data!AM100), IF(wat_table_data!AM100=-999,"NA",IF(wat_table_data!AM100&gt;99, "&gt;99", IF(wat_table_data!AM100&lt;1, "&lt;1",wat_table_data!AM100 ))), "-")</f>
        <v>-</v>
      </c>
      <c r="AO103" s="38" t="str">
        <f>IF(ISNUMBER(wat_table_data!AN100), IF(wat_table_data!AN100=-999,"NA",IF(wat_table_data!AN100&gt;99, "&gt;99", IF(wat_table_data!AN100&lt;1, "&lt;1",wat_table_data!AN100 ))), "-")</f>
        <v>-</v>
      </c>
    </row>
    <row r="104" ht="13.8" x14ac:dyDescent="0.25">
      <c r="A104" s="34" t="str">
        <f>IF(ISBLANK(wat_table_data!A101), "", wat_table_data!A101)</f>
        <v/>
      </c>
      <c r="B104" s="34" t="str">
        <f>IF(ISBLANK(wat_table_data!B101), "", wat_table_data!B101)</f>
        <v/>
      </c>
      <c r="C104" s="34" t="str">
        <f>IF(ISBLANK(wat_table_data!C101), "", wat_table_data!C101)</f>
        <v/>
      </c>
      <c r="D104" s="35" t="str">
        <f>IF(ISNUMBER(wat_table_data!D101), wat_table_data!D101, "-")</f>
        <v>-</v>
      </c>
      <c r="E104" s="36" t="str">
        <f>IF(ISNUMBER(wat_table_data!E101), wat_table_data!E101, "-")</f>
        <v>-</v>
      </c>
      <c r="F104" s="37" t="str">
        <f>IF(ISNUMBER(wat_table_data!F101), IF(wat_table_data!F101=-999,"NA",IF(wat_table_data!F101&gt;99, "&gt;99", IF(wat_table_data!F101&lt;1, "&lt;1",wat_table_data!F101 ))), "-")</f>
        <v>-</v>
      </c>
      <c r="G104" s="38" t="str">
        <f>IF(ISNUMBER(wat_table_data!G101), IF(wat_table_data!G101=-999,"NA",IF(wat_table_data!G101&gt;99, "&gt;99", IF(wat_table_data!G101&lt;1, "&lt;1",wat_table_data!G101 ))), "-")</f>
        <v>-</v>
      </c>
      <c r="H104" s="38" t="str">
        <f>IF(ISNUMBER(wat_table_data!H101), IF(wat_table_data!H101=-999,"NA",IF(wat_table_data!H101&gt;99, "&gt;99", IF(wat_table_data!H101&lt;1, "&lt;1",wat_table_data!H101 ))), "-")</f>
        <v>-</v>
      </c>
      <c r="I104" s="38" t="str">
        <f>IF(ISNUMBER(wat_table_data!I101), IF(wat_table_data!I101=-999,"NA",IF(wat_table_data!I101&gt;99, "&gt;99", IF(wat_table_data!I101&lt;1, "&lt;1",wat_table_data!I101 ))), "-")</f>
        <v>-</v>
      </c>
      <c r="J104" s="24" t="str">
        <f>IF(ISNUMBER(wat_table_data!J101), IF(wat_table_data!J101=-999,"NA",wat_table_data!J101), "-")</f>
        <v>-</v>
      </c>
      <c r="K104" s="37" t="str">
        <f>IF(ISNUMBER(wat_table_data!K101), IF(wat_table_data!K101=-999,"NA",IF(wat_table_data!K101&gt;99, "&gt;99", IF(wat_table_data!K101&lt;1, "&lt;1",wat_table_data!K101 ))), "-")</f>
        <v>-</v>
      </c>
      <c r="L104" s="38" t="str">
        <f>IF(ISNUMBER(wat_table_data!L101), IF(wat_table_data!L101=-999,"NA",IF(wat_table_data!L101&gt;99, "&gt;99", IF(wat_table_data!L101&lt;1, "&lt;1",wat_table_data!L101 ))), "-")</f>
        <v>-</v>
      </c>
      <c r="M104" s="38" t="str">
        <f>IF(ISNUMBER(wat_table_data!M101), IF(wat_table_data!M101=-999,"NA",IF(wat_table_data!M101&gt;99, "&gt;99", IF(wat_table_data!M101&lt;1, "&lt;1",wat_table_data!M101 ))), "-")</f>
        <v>-</v>
      </c>
      <c r="N104" s="38" t="str">
        <f>IF(ISNUMBER(wat_table_data!N101), IF(wat_table_data!N101=-999,"NA",IF(wat_table_data!N101&gt;99, "&gt;99", IF(wat_table_data!N101&lt;1, "&lt;1",wat_table_data!N101 ))), "-")</f>
        <v>-</v>
      </c>
      <c r="O104" s="24" t="str">
        <f>IF(ISNUMBER(wat_table_data!O101), IF(wat_table_data!O101=-999,"NA",wat_table_data!O101), "-")</f>
        <v>-</v>
      </c>
      <c r="P104" s="37" t="str">
        <f>IF(ISNUMBER(wat_table_data!P101), IF(wat_table_data!P101=-999,"NA",IF(wat_table_data!P101&gt;99, "&gt;99", IF(wat_table_data!P101&lt;1, "&lt;1",wat_table_data!P101 ))), "-")</f>
        <v>-</v>
      </c>
      <c r="Q104" s="38" t="str">
        <f>IF(ISNUMBER(wat_table_data!Q101), IF(wat_table_data!Q101=-999,"NA",IF(wat_table_data!Q101&gt;99, "&gt;99", IF(wat_table_data!Q101&lt;1, "&lt;1",wat_table_data!Q101 ))), "-")</f>
        <v>-</v>
      </c>
      <c r="R104" s="38" t="str">
        <f>IF(ISNUMBER(wat_table_data!R101), IF(wat_table_data!R101=-999,"NA",IF(wat_table_data!R101&gt;99, "&gt;99", IF(wat_table_data!R101&lt;1, "&lt;1",wat_table_data!R101 ))), "-")</f>
        <v>-</v>
      </c>
      <c r="S104" s="38" t="str">
        <f>IF(ISNUMBER(wat_table_data!S101), IF(wat_table_data!S101=-999,"NA",IF(wat_table_data!S101&gt;99, "&gt;99", IF(wat_table_data!S101&lt;1, "&lt;1",wat_table_data!S101 ))), "-")</f>
        <v>-</v>
      </c>
      <c r="T104" s="24" t="str">
        <f>IF(ISNUMBER(wat_table_data!T101), IF(wat_table_data!T101=-999,"NA",wat_table_data!T101), "-")</f>
        <v>-</v>
      </c>
      <c r="U104" s="24"/>
      <c r="V104" s="24"/>
      <c r="W104" s="24"/>
      <c r="X104" s="39" t="str">
        <f>IF(ISNUMBER(wat_table_data!W101), IF(wat_table_data!W101=-999,"NA",IF(wat_table_data!W101&gt;99, "&gt;99", IF(wat_table_data!W101&lt;1, "&lt;1",wat_table_data!W101 ))), "-")</f>
        <v>-</v>
      </c>
      <c r="Y104" s="40" t="str">
        <f>IF(ISNUMBER(wat_table_data!X101), IF(wat_table_data!X101=-999,"NA",IF(wat_table_data!X101&gt;99, "&gt;99", IF(wat_table_data!X101&lt;1, "&lt;1",wat_table_data!X101 ))), "-")</f>
        <v>-</v>
      </c>
      <c r="Z104" s="40" t="str">
        <f>IF(ISNUMBER(wat_table_data!Y101), IF(wat_table_data!Y101=-999,"NA",IF(wat_table_data!Y101&gt;99, "&gt;99", IF(wat_table_data!Y101&lt;1, "&lt;1",wat_table_data!Y101 ))), "-")</f>
        <v>-</v>
      </c>
      <c r="AA104" s="40" t="str">
        <f>IF(ISNUMBER(wat_table_data!Z101), IF(wat_table_data!Z101=-999,"NA",IF(wat_table_data!Z101&gt;99, "&gt;99", IF(wat_table_data!Z101&lt;1, "&lt;1",wat_table_data!Z101 ))), "-")</f>
        <v>-</v>
      </c>
      <c r="AB104" s="38" t="str">
        <f>IF(ISNUMBER(wat_table_data!AA101), IF(wat_table_data!AA101=-999,"NA",IF(wat_table_data!AA101&gt;99, "&gt;99", IF(wat_table_data!AA101&lt;1, "&lt;1",wat_table_data!AA101 ))), "-")</f>
        <v>-</v>
      </c>
      <c r="AC104" s="38" t="str">
        <f>IF(ISNUMBER(wat_table_data!AB101), IF(wat_table_data!AB101=-999,"NA",IF(wat_table_data!AB101&gt;99, "&gt;99", IF(wat_table_data!AB101&lt;1, "&lt;1",wat_table_data!AB101 ))), "-")</f>
        <v>-</v>
      </c>
      <c r="AD104" s="39" t="str">
        <f>IF(ISNUMBER(wat_table_data!AC101), IF(wat_table_data!AC101=-999,"NA",IF(wat_table_data!AC101&gt;99, "&gt;99", IF(wat_table_data!AC101&lt;1, "&lt;1",wat_table_data!AC101 ))), "-")</f>
        <v>-</v>
      </c>
      <c r="AE104" s="40" t="str">
        <f>IF(ISNUMBER(wat_table_data!AD101), IF(wat_table_data!AD101=-999,"NA",IF(wat_table_data!AD101&gt;99, "&gt;99", IF(wat_table_data!AD101&lt;1, "&lt;1",wat_table_data!AD101 ))), "-")</f>
        <v>-</v>
      </c>
      <c r="AF104" s="40" t="str">
        <f>IF(ISNUMBER(wat_table_data!AE101), IF(wat_table_data!AE101=-999,"NA",IF(wat_table_data!AE101&gt;99, "&gt;99", IF(wat_table_data!AE101&lt;1, "&lt;1",wat_table_data!AE101 ))), "-")</f>
        <v>-</v>
      </c>
      <c r="AG104" s="40" t="str">
        <f>IF(ISNUMBER(wat_table_data!AF101), IF(wat_table_data!AF101=-999,"NA",IF(wat_table_data!AF101&gt;99, "&gt;99", IF(wat_table_data!AF101&lt;1, "&lt;1",wat_table_data!AF101 ))), "-")</f>
        <v>-</v>
      </c>
      <c r="AH104" s="38" t="str">
        <f>IF(ISNUMBER(wat_table_data!AG101), IF(wat_table_data!AG101=-999,"NA",IF(wat_table_data!AG101&gt;99, "&gt;99", IF(wat_table_data!AG101&lt;1, "&lt;1",wat_table_data!AG101 ))), "-")</f>
        <v>-</v>
      </c>
      <c r="AI104" s="38" t="str">
        <f>IF(ISNUMBER(wat_table_data!AH101), IF(wat_table_data!AH101=-999,"NA",IF(wat_table_data!AH101&gt;99, "&gt;99", IF(wat_table_data!AH101&lt;1, "&lt;1",wat_table_data!AH101 ))), "-")</f>
        <v>-</v>
      </c>
      <c r="AJ104" s="39" t="str">
        <f>IF(ISNUMBER(wat_table_data!AI101), IF(wat_table_data!AI101=-999,"NA",IF(wat_table_data!AI101&gt;99, "&gt;99", IF(wat_table_data!AI101&lt;1, "&lt;1",wat_table_data!AI101 ))), "-")</f>
        <v>-</v>
      </c>
      <c r="AK104" s="40" t="str">
        <f>IF(ISNUMBER(wat_table_data!AJ101), IF(wat_table_data!AJ101=-999,"NA",IF(wat_table_data!AJ101&gt;99, "&gt;99", IF(wat_table_data!AJ101&lt;1, "&lt;1",wat_table_data!AJ101 ))), "-")</f>
        <v>-</v>
      </c>
      <c r="AL104" s="40" t="str">
        <f>IF(ISNUMBER(wat_table_data!AK101), IF(wat_table_data!AK101=-999,"NA",IF(wat_table_data!AK101&gt;99, "&gt;99", IF(wat_table_data!AK101&lt;1, "&lt;1",wat_table_data!AK101 ))), "-")</f>
        <v>-</v>
      </c>
      <c r="AM104" s="40" t="str">
        <f>IF(ISNUMBER(wat_table_data!AL101), IF(wat_table_data!AL101=-999,"NA",IF(wat_table_data!AL101&gt;99, "&gt;99", IF(wat_table_data!AL101&lt;1, "&lt;1",wat_table_data!AL101 ))), "-")</f>
        <v>-</v>
      </c>
      <c r="AN104" s="38" t="str">
        <f>IF(ISNUMBER(wat_table_data!AM101), IF(wat_table_data!AM101=-999,"NA",IF(wat_table_data!AM101&gt;99, "&gt;99", IF(wat_table_data!AM101&lt;1, "&lt;1",wat_table_data!AM101 ))), "-")</f>
        <v>-</v>
      </c>
      <c r="AO104" s="38" t="str">
        <f>IF(ISNUMBER(wat_table_data!AN101), IF(wat_table_data!AN101=-999,"NA",IF(wat_table_data!AN101&gt;99, "&gt;99", IF(wat_table_data!AN101&lt;1, "&lt;1",wat_table_data!AN101 ))), "-")</f>
        <v>-</v>
      </c>
    </row>
    <row r="105" ht="13.8" x14ac:dyDescent="0.25">
      <c r="A105" s="34" t="str">
        <f>IF(ISBLANK(wat_table_data!A102), "", wat_table_data!A102)</f>
        <v/>
      </c>
      <c r="B105" s="34" t="str">
        <f>IF(ISBLANK(wat_table_data!B102), "", wat_table_data!B102)</f>
        <v/>
      </c>
      <c r="C105" s="34" t="str">
        <f>IF(ISBLANK(wat_table_data!C102), "", wat_table_data!C102)</f>
        <v/>
      </c>
      <c r="D105" s="35" t="str">
        <f>IF(ISNUMBER(wat_table_data!D102), wat_table_data!D102, "-")</f>
        <v>-</v>
      </c>
      <c r="E105" s="36" t="str">
        <f>IF(ISNUMBER(wat_table_data!E102), wat_table_data!E102, "-")</f>
        <v>-</v>
      </c>
      <c r="F105" s="37" t="str">
        <f>IF(ISNUMBER(wat_table_data!F102), IF(wat_table_data!F102=-999,"NA",IF(wat_table_data!F102&gt;99, "&gt;99", IF(wat_table_data!F102&lt;1, "&lt;1",wat_table_data!F102 ))), "-")</f>
        <v>-</v>
      </c>
      <c r="G105" s="38" t="str">
        <f>IF(ISNUMBER(wat_table_data!G102), IF(wat_table_data!G102=-999,"NA",IF(wat_table_data!G102&gt;99, "&gt;99", IF(wat_table_data!G102&lt;1, "&lt;1",wat_table_data!G102 ))), "-")</f>
        <v>-</v>
      </c>
      <c r="H105" s="38" t="str">
        <f>IF(ISNUMBER(wat_table_data!H102), IF(wat_table_data!H102=-999,"NA",IF(wat_table_data!H102&gt;99, "&gt;99", IF(wat_table_data!H102&lt;1, "&lt;1",wat_table_data!H102 ))), "-")</f>
        <v>-</v>
      </c>
      <c r="I105" s="38" t="str">
        <f>IF(ISNUMBER(wat_table_data!I102), IF(wat_table_data!I102=-999,"NA",IF(wat_table_data!I102&gt;99, "&gt;99", IF(wat_table_data!I102&lt;1, "&lt;1",wat_table_data!I102 ))), "-")</f>
        <v>-</v>
      </c>
      <c r="J105" s="24" t="str">
        <f>IF(ISNUMBER(wat_table_data!J102), IF(wat_table_data!J102=-999,"NA",wat_table_data!J102), "-")</f>
        <v>-</v>
      </c>
      <c r="K105" s="37" t="str">
        <f>IF(ISNUMBER(wat_table_data!K102), IF(wat_table_data!K102=-999,"NA",IF(wat_table_data!K102&gt;99, "&gt;99", IF(wat_table_data!K102&lt;1, "&lt;1",wat_table_data!K102 ))), "-")</f>
        <v>-</v>
      </c>
      <c r="L105" s="38" t="str">
        <f>IF(ISNUMBER(wat_table_data!L102), IF(wat_table_data!L102=-999,"NA",IF(wat_table_data!L102&gt;99, "&gt;99", IF(wat_table_data!L102&lt;1, "&lt;1",wat_table_data!L102 ))), "-")</f>
        <v>-</v>
      </c>
      <c r="M105" s="38" t="str">
        <f>IF(ISNUMBER(wat_table_data!M102), IF(wat_table_data!M102=-999,"NA",IF(wat_table_data!M102&gt;99, "&gt;99", IF(wat_table_data!M102&lt;1, "&lt;1",wat_table_data!M102 ))), "-")</f>
        <v>-</v>
      </c>
      <c r="N105" s="38" t="str">
        <f>IF(ISNUMBER(wat_table_data!N102), IF(wat_table_data!N102=-999,"NA",IF(wat_table_data!N102&gt;99, "&gt;99", IF(wat_table_data!N102&lt;1, "&lt;1",wat_table_data!N102 ))), "-")</f>
        <v>-</v>
      </c>
      <c r="O105" s="24" t="str">
        <f>IF(ISNUMBER(wat_table_data!O102), IF(wat_table_data!O102=-999,"NA",wat_table_data!O102), "-")</f>
        <v>-</v>
      </c>
      <c r="P105" s="37" t="str">
        <f>IF(ISNUMBER(wat_table_data!P102), IF(wat_table_data!P102=-999,"NA",IF(wat_table_data!P102&gt;99, "&gt;99", IF(wat_table_data!P102&lt;1, "&lt;1",wat_table_data!P102 ))), "-")</f>
        <v>-</v>
      </c>
      <c r="Q105" s="38" t="str">
        <f>IF(ISNUMBER(wat_table_data!Q102), IF(wat_table_data!Q102=-999,"NA",IF(wat_table_data!Q102&gt;99, "&gt;99", IF(wat_table_data!Q102&lt;1, "&lt;1",wat_table_data!Q102 ))), "-")</f>
        <v>-</v>
      </c>
      <c r="R105" s="38" t="str">
        <f>IF(ISNUMBER(wat_table_data!R102), IF(wat_table_data!R102=-999,"NA",IF(wat_table_data!R102&gt;99, "&gt;99", IF(wat_table_data!R102&lt;1, "&lt;1",wat_table_data!R102 ))), "-")</f>
        <v>-</v>
      </c>
      <c r="S105" s="38" t="str">
        <f>IF(ISNUMBER(wat_table_data!S102), IF(wat_table_data!S102=-999,"NA",IF(wat_table_data!S102&gt;99, "&gt;99", IF(wat_table_data!S102&lt;1, "&lt;1",wat_table_data!S102 ))), "-")</f>
        <v>-</v>
      </c>
      <c r="T105" s="24" t="str">
        <f>IF(ISNUMBER(wat_table_data!T102), IF(wat_table_data!T102=-999,"NA",wat_table_data!T102), "-")</f>
        <v>-</v>
      </c>
      <c r="U105" s="24"/>
      <c r="V105" s="24"/>
      <c r="W105" s="24"/>
      <c r="X105" s="39" t="str">
        <f>IF(ISNUMBER(wat_table_data!W102), IF(wat_table_data!W102=-999,"NA",IF(wat_table_data!W102&gt;99, "&gt;99", IF(wat_table_data!W102&lt;1, "&lt;1",wat_table_data!W102 ))), "-")</f>
        <v>-</v>
      </c>
      <c r="Y105" s="40" t="str">
        <f>IF(ISNUMBER(wat_table_data!X102), IF(wat_table_data!X102=-999,"NA",IF(wat_table_data!X102&gt;99, "&gt;99", IF(wat_table_data!X102&lt;1, "&lt;1",wat_table_data!X102 ))), "-")</f>
        <v>-</v>
      </c>
      <c r="Z105" s="40" t="str">
        <f>IF(ISNUMBER(wat_table_data!Y102), IF(wat_table_data!Y102=-999,"NA",IF(wat_table_data!Y102&gt;99, "&gt;99", IF(wat_table_data!Y102&lt;1, "&lt;1",wat_table_data!Y102 ))), "-")</f>
        <v>-</v>
      </c>
      <c r="AA105" s="40" t="str">
        <f>IF(ISNUMBER(wat_table_data!Z102), IF(wat_table_data!Z102=-999,"NA",IF(wat_table_data!Z102&gt;99, "&gt;99", IF(wat_table_data!Z102&lt;1, "&lt;1",wat_table_data!Z102 ))), "-")</f>
        <v>-</v>
      </c>
      <c r="AB105" s="38" t="str">
        <f>IF(ISNUMBER(wat_table_data!AA102), IF(wat_table_data!AA102=-999,"NA",IF(wat_table_data!AA102&gt;99, "&gt;99", IF(wat_table_data!AA102&lt;1, "&lt;1",wat_table_data!AA102 ))), "-")</f>
        <v>-</v>
      </c>
      <c r="AC105" s="38" t="str">
        <f>IF(ISNUMBER(wat_table_data!AB102), IF(wat_table_data!AB102=-999,"NA",IF(wat_table_data!AB102&gt;99, "&gt;99", IF(wat_table_data!AB102&lt;1, "&lt;1",wat_table_data!AB102 ))), "-")</f>
        <v>-</v>
      </c>
      <c r="AD105" s="39" t="str">
        <f>IF(ISNUMBER(wat_table_data!AC102), IF(wat_table_data!AC102=-999,"NA",IF(wat_table_data!AC102&gt;99, "&gt;99", IF(wat_table_data!AC102&lt;1, "&lt;1",wat_table_data!AC102 ))), "-")</f>
        <v>-</v>
      </c>
      <c r="AE105" s="40" t="str">
        <f>IF(ISNUMBER(wat_table_data!AD102), IF(wat_table_data!AD102=-999,"NA",IF(wat_table_data!AD102&gt;99, "&gt;99", IF(wat_table_data!AD102&lt;1, "&lt;1",wat_table_data!AD102 ))), "-")</f>
        <v>-</v>
      </c>
      <c r="AF105" s="40" t="str">
        <f>IF(ISNUMBER(wat_table_data!AE102), IF(wat_table_data!AE102=-999,"NA",IF(wat_table_data!AE102&gt;99, "&gt;99", IF(wat_table_data!AE102&lt;1, "&lt;1",wat_table_data!AE102 ))), "-")</f>
        <v>-</v>
      </c>
      <c r="AG105" s="40" t="str">
        <f>IF(ISNUMBER(wat_table_data!AF102), IF(wat_table_data!AF102=-999,"NA",IF(wat_table_data!AF102&gt;99, "&gt;99", IF(wat_table_data!AF102&lt;1, "&lt;1",wat_table_data!AF102 ))), "-")</f>
        <v>-</v>
      </c>
      <c r="AH105" s="38" t="str">
        <f>IF(ISNUMBER(wat_table_data!AG102), IF(wat_table_data!AG102=-999,"NA",IF(wat_table_data!AG102&gt;99, "&gt;99", IF(wat_table_data!AG102&lt;1, "&lt;1",wat_table_data!AG102 ))), "-")</f>
        <v>-</v>
      </c>
      <c r="AI105" s="38" t="str">
        <f>IF(ISNUMBER(wat_table_data!AH102), IF(wat_table_data!AH102=-999,"NA",IF(wat_table_data!AH102&gt;99, "&gt;99", IF(wat_table_data!AH102&lt;1, "&lt;1",wat_table_data!AH102 ))), "-")</f>
        <v>-</v>
      </c>
      <c r="AJ105" s="39" t="str">
        <f>IF(ISNUMBER(wat_table_data!AI102), IF(wat_table_data!AI102=-999,"NA",IF(wat_table_data!AI102&gt;99, "&gt;99", IF(wat_table_data!AI102&lt;1, "&lt;1",wat_table_data!AI102 ))), "-")</f>
        <v>-</v>
      </c>
      <c r="AK105" s="40" t="str">
        <f>IF(ISNUMBER(wat_table_data!AJ102), IF(wat_table_data!AJ102=-999,"NA",IF(wat_table_data!AJ102&gt;99, "&gt;99", IF(wat_table_data!AJ102&lt;1, "&lt;1",wat_table_data!AJ102 ))), "-")</f>
        <v>-</v>
      </c>
      <c r="AL105" s="40" t="str">
        <f>IF(ISNUMBER(wat_table_data!AK102), IF(wat_table_data!AK102=-999,"NA",IF(wat_table_data!AK102&gt;99, "&gt;99", IF(wat_table_data!AK102&lt;1, "&lt;1",wat_table_data!AK102 ))), "-")</f>
        <v>-</v>
      </c>
      <c r="AM105" s="40" t="str">
        <f>IF(ISNUMBER(wat_table_data!AL102), IF(wat_table_data!AL102=-999,"NA",IF(wat_table_data!AL102&gt;99, "&gt;99", IF(wat_table_data!AL102&lt;1, "&lt;1",wat_table_data!AL102 ))), "-")</f>
        <v>-</v>
      </c>
      <c r="AN105" s="38" t="str">
        <f>IF(ISNUMBER(wat_table_data!AM102), IF(wat_table_data!AM102=-999,"NA",IF(wat_table_data!AM102&gt;99, "&gt;99", IF(wat_table_data!AM102&lt;1, "&lt;1",wat_table_data!AM102 ))), "-")</f>
        <v>-</v>
      </c>
      <c r="AO105" s="38" t="str">
        <f>IF(ISNUMBER(wat_table_data!AN102), IF(wat_table_data!AN102=-999,"NA",IF(wat_table_data!AN102&gt;99, "&gt;99", IF(wat_table_data!AN102&lt;1, "&lt;1",wat_table_data!AN102 ))), "-")</f>
        <v>-</v>
      </c>
    </row>
    <row r="106" ht="13.8" x14ac:dyDescent="0.25">
      <c r="A106" s="34" t="str">
        <f>IF(ISBLANK(wat_table_data!A103), "", wat_table_data!A103)</f>
        <v/>
      </c>
      <c r="B106" s="34" t="str">
        <f>IF(ISBLANK(wat_table_data!B103), "", wat_table_data!B103)</f>
        <v/>
      </c>
      <c r="C106" s="34" t="str">
        <f>IF(ISBLANK(wat_table_data!C103), "", wat_table_data!C103)</f>
        <v/>
      </c>
      <c r="D106" s="35" t="str">
        <f>IF(ISNUMBER(wat_table_data!D103), wat_table_data!D103, "-")</f>
        <v>-</v>
      </c>
      <c r="E106" s="36" t="str">
        <f>IF(ISNUMBER(wat_table_data!E103), wat_table_data!E103, "-")</f>
        <v>-</v>
      </c>
      <c r="F106" s="37" t="str">
        <f>IF(ISNUMBER(wat_table_data!F103), IF(wat_table_data!F103=-999,"NA",IF(wat_table_data!F103&gt;99, "&gt;99", IF(wat_table_data!F103&lt;1, "&lt;1",wat_table_data!F103 ))), "-")</f>
        <v>-</v>
      </c>
      <c r="G106" s="38" t="str">
        <f>IF(ISNUMBER(wat_table_data!G103), IF(wat_table_data!G103=-999,"NA",IF(wat_table_data!G103&gt;99, "&gt;99", IF(wat_table_data!G103&lt;1, "&lt;1",wat_table_data!G103 ))), "-")</f>
        <v>-</v>
      </c>
      <c r="H106" s="38" t="str">
        <f>IF(ISNUMBER(wat_table_data!H103), IF(wat_table_data!H103=-999,"NA",IF(wat_table_data!H103&gt;99, "&gt;99", IF(wat_table_data!H103&lt;1, "&lt;1",wat_table_data!H103 ))), "-")</f>
        <v>-</v>
      </c>
      <c r="I106" s="38" t="str">
        <f>IF(ISNUMBER(wat_table_data!I103), IF(wat_table_data!I103=-999,"NA",IF(wat_table_data!I103&gt;99, "&gt;99", IF(wat_table_data!I103&lt;1, "&lt;1",wat_table_data!I103 ))), "-")</f>
        <v>-</v>
      </c>
      <c r="J106" s="24" t="str">
        <f>IF(ISNUMBER(wat_table_data!J103), IF(wat_table_data!J103=-999,"NA",wat_table_data!J103), "-")</f>
        <v>-</v>
      </c>
      <c r="K106" s="37" t="str">
        <f>IF(ISNUMBER(wat_table_data!K103), IF(wat_table_data!K103=-999,"NA",IF(wat_table_data!K103&gt;99, "&gt;99", IF(wat_table_data!K103&lt;1, "&lt;1",wat_table_data!K103 ))), "-")</f>
        <v>-</v>
      </c>
      <c r="L106" s="38" t="str">
        <f>IF(ISNUMBER(wat_table_data!L103), IF(wat_table_data!L103=-999,"NA",IF(wat_table_data!L103&gt;99, "&gt;99", IF(wat_table_data!L103&lt;1, "&lt;1",wat_table_data!L103 ))), "-")</f>
        <v>-</v>
      </c>
      <c r="M106" s="38" t="str">
        <f>IF(ISNUMBER(wat_table_data!M103), IF(wat_table_data!M103=-999,"NA",IF(wat_table_data!M103&gt;99, "&gt;99", IF(wat_table_data!M103&lt;1, "&lt;1",wat_table_data!M103 ))), "-")</f>
        <v>-</v>
      </c>
      <c r="N106" s="38" t="str">
        <f>IF(ISNUMBER(wat_table_data!N103), IF(wat_table_data!N103=-999,"NA",IF(wat_table_data!N103&gt;99, "&gt;99", IF(wat_table_data!N103&lt;1, "&lt;1",wat_table_data!N103 ))), "-")</f>
        <v>-</v>
      </c>
      <c r="O106" s="24" t="str">
        <f>IF(ISNUMBER(wat_table_data!O103), IF(wat_table_data!O103=-999,"NA",wat_table_data!O103), "-")</f>
        <v>-</v>
      </c>
      <c r="P106" s="37" t="str">
        <f>IF(ISNUMBER(wat_table_data!P103), IF(wat_table_data!P103=-999,"NA",IF(wat_table_data!P103&gt;99, "&gt;99", IF(wat_table_data!P103&lt;1, "&lt;1",wat_table_data!P103 ))), "-")</f>
        <v>-</v>
      </c>
      <c r="Q106" s="38" t="str">
        <f>IF(ISNUMBER(wat_table_data!Q103), IF(wat_table_data!Q103=-999,"NA",IF(wat_table_data!Q103&gt;99, "&gt;99", IF(wat_table_data!Q103&lt;1, "&lt;1",wat_table_data!Q103 ))), "-")</f>
        <v>-</v>
      </c>
      <c r="R106" s="38" t="str">
        <f>IF(ISNUMBER(wat_table_data!R103), IF(wat_table_data!R103=-999,"NA",IF(wat_table_data!R103&gt;99, "&gt;99", IF(wat_table_data!R103&lt;1, "&lt;1",wat_table_data!R103 ))), "-")</f>
        <v>-</v>
      </c>
      <c r="S106" s="38" t="str">
        <f>IF(ISNUMBER(wat_table_data!S103), IF(wat_table_data!S103=-999,"NA",IF(wat_table_data!S103&gt;99, "&gt;99", IF(wat_table_data!S103&lt;1, "&lt;1",wat_table_data!S103 ))), "-")</f>
        <v>-</v>
      </c>
      <c r="T106" s="24" t="str">
        <f>IF(ISNUMBER(wat_table_data!T103), IF(wat_table_data!T103=-999,"NA",wat_table_data!T103), "-")</f>
        <v>-</v>
      </c>
      <c r="U106" s="24"/>
      <c r="V106" s="24"/>
      <c r="W106" s="24"/>
      <c r="X106" s="39" t="str">
        <f>IF(ISNUMBER(wat_table_data!W103), IF(wat_table_data!W103=-999,"NA",IF(wat_table_data!W103&gt;99, "&gt;99", IF(wat_table_data!W103&lt;1, "&lt;1",wat_table_data!W103 ))), "-")</f>
        <v>-</v>
      </c>
      <c r="Y106" s="40" t="str">
        <f>IF(ISNUMBER(wat_table_data!X103), IF(wat_table_data!X103=-999,"NA",IF(wat_table_data!X103&gt;99, "&gt;99", IF(wat_table_data!X103&lt;1, "&lt;1",wat_table_data!X103 ))), "-")</f>
        <v>-</v>
      </c>
      <c r="Z106" s="40" t="str">
        <f>IF(ISNUMBER(wat_table_data!Y103), IF(wat_table_data!Y103=-999,"NA",IF(wat_table_data!Y103&gt;99, "&gt;99", IF(wat_table_data!Y103&lt;1, "&lt;1",wat_table_data!Y103 ))), "-")</f>
        <v>-</v>
      </c>
      <c r="AA106" s="40" t="str">
        <f>IF(ISNUMBER(wat_table_data!Z103), IF(wat_table_data!Z103=-999,"NA",IF(wat_table_data!Z103&gt;99, "&gt;99", IF(wat_table_data!Z103&lt;1, "&lt;1",wat_table_data!Z103 ))), "-")</f>
        <v>-</v>
      </c>
      <c r="AB106" s="38" t="str">
        <f>IF(ISNUMBER(wat_table_data!AA103), IF(wat_table_data!AA103=-999,"NA",IF(wat_table_data!AA103&gt;99, "&gt;99", IF(wat_table_data!AA103&lt;1, "&lt;1",wat_table_data!AA103 ))), "-")</f>
        <v>-</v>
      </c>
      <c r="AC106" s="38" t="str">
        <f>IF(ISNUMBER(wat_table_data!AB103), IF(wat_table_data!AB103=-999,"NA",IF(wat_table_data!AB103&gt;99, "&gt;99", IF(wat_table_data!AB103&lt;1, "&lt;1",wat_table_data!AB103 ))), "-")</f>
        <v>-</v>
      </c>
      <c r="AD106" s="39" t="str">
        <f>IF(ISNUMBER(wat_table_data!AC103), IF(wat_table_data!AC103=-999,"NA",IF(wat_table_data!AC103&gt;99, "&gt;99", IF(wat_table_data!AC103&lt;1, "&lt;1",wat_table_data!AC103 ))), "-")</f>
        <v>-</v>
      </c>
      <c r="AE106" s="40" t="str">
        <f>IF(ISNUMBER(wat_table_data!AD103), IF(wat_table_data!AD103=-999,"NA",IF(wat_table_data!AD103&gt;99, "&gt;99", IF(wat_table_data!AD103&lt;1, "&lt;1",wat_table_data!AD103 ))), "-")</f>
        <v>-</v>
      </c>
      <c r="AF106" s="40" t="str">
        <f>IF(ISNUMBER(wat_table_data!AE103), IF(wat_table_data!AE103=-999,"NA",IF(wat_table_data!AE103&gt;99, "&gt;99", IF(wat_table_data!AE103&lt;1, "&lt;1",wat_table_data!AE103 ))), "-")</f>
        <v>-</v>
      </c>
      <c r="AG106" s="40" t="str">
        <f>IF(ISNUMBER(wat_table_data!AF103), IF(wat_table_data!AF103=-999,"NA",IF(wat_table_data!AF103&gt;99, "&gt;99", IF(wat_table_data!AF103&lt;1, "&lt;1",wat_table_data!AF103 ))), "-")</f>
        <v>-</v>
      </c>
      <c r="AH106" s="38" t="str">
        <f>IF(ISNUMBER(wat_table_data!AG103), IF(wat_table_data!AG103=-999,"NA",IF(wat_table_data!AG103&gt;99, "&gt;99", IF(wat_table_data!AG103&lt;1, "&lt;1",wat_table_data!AG103 ))), "-")</f>
        <v>-</v>
      </c>
      <c r="AI106" s="38" t="str">
        <f>IF(ISNUMBER(wat_table_data!AH103), IF(wat_table_data!AH103=-999,"NA",IF(wat_table_data!AH103&gt;99, "&gt;99", IF(wat_table_data!AH103&lt;1, "&lt;1",wat_table_data!AH103 ))), "-")</f>
        <v>-</v>
      </c>
      <c r="AJ106" s="39" t="str">
        <f>IF(ISNUMBER(wat_table_data!AI103), IF(wat_table_data!AI103=-999,"NA",IF(wat_table_data!AI103&gt;99, "&gt;99", IF(wat_table_data!AI103&lt;1, "&lt;1",wat_table_data!AI103 ))), "-")</f>
        <v>-</v>
      </c>
      <c r="AK106" s="40" t="str">
        <f>IF(ISNUMBER(wat_table_data!AJ103), IF(wat_table_data!AJ103=-999,"NA",IF(wat_table_data!AJ103&gt;99, "&gt;99", IF(wat_table_data!AJ103&lt;1, "&lt;1",wat_table_data!AJ103 ))), "-")</f>
        <v>-</v>
      </c>
      <c r="AL106" s="40" t="str">
        <f>IF(ISNUMBER(wat_table_data!AK103), IF(wat_table_data!AK103=-999,"NA",IF(wat_table_data!AK103&gt;99, "&gt;99", IF(wat_table_data!AK103&lt;1, "&lt;1",wat_table_data!AK103 ))), "-")</f>
        <v>-</v>
      </c>
      <c r="AM106" s="40" t="str">
        <f>IF(ISNUMBER(wat_table_data!AL103), IF(wat_table_data!AL103=-999,"NA",IF(wat_table_data!AL103&gt;99, "&gt;99", IF(wat_table_data!AL103&lt;1, "&lt;1",wat_table_data!AL103 ))), "-")</f>
        <v>-</v>
      </c>
      <c r="AN106" s="38" t="str">
        <f>IF(ISNUMBER(wat_table_data!AM103), IF(wat_table_data!AM103=-999,"NA",IF(wat_table_data!AM103&gt;99, "&gt;99", IF(wat_table_data!AM103&lt;1, "&lt;1",wat_table_data!AM103 ))), "-")</f>
        <v>-</v>
      </c>
      <c r="AO106" s="38" t="str">
        <f>IF(ISNUMBER(wat_table_data!AN103), IF(wat_table_data!AN103=-999,"NA",IF(wat_table_data!AN103&gt;99, "&gt;99", IF(wat_table_data!AN103&lt;1, "&lt;1",wat_table_data!AN103 ))), "-")</f>
        <v>-</v>
      </c>
    </row>
    <row r="107" ht="13.8" x14ac:dyDescent="0.25">
      <c r="A107" s="34" t="str">
        <f>IF(ISBLANK(wat_table_data!A104), "", wat_table_data!A104)</f>
        <v/>
      </c>
      <c r="B107" s="34" t="str">
        <f>IF(ISBLANK(wat_table_data!B104), "", wat_table_data!B104)</f>
        <v/>
      </c>
      <c r="C107" s="34" t="str">
        <f>IF(ISBLANK(wat_table_data!C104), "", wat_table_data!C104)</f>
        <v/>
      </c>
      <c r="D107" s="35" t="str">
        <f>IF(ISNUMBER(wat_table_data!D104), wat_table_data!D104, "-")</f>
        <v>-</v>
      </c>
      <c r="E107" s="36" t="str">
        <f>IF(ISNUMBER(wat_table_data!E104), wat_table_data!E104, "-")</f>
        <v>-</v>
      </c>
      <c r="F107" s="37" t="str">
        <f>IF(ISNUMBER(wat_table_data!F104), IF(wat_table_data!F104=-999,"NA",IF(wat_table_data!F104&gt;99, "&gt;99", IF(wat_table_data!F104&lt;1, "&lt;1",wat_table_data!F104 ))), "-")</f>
        <v>-</v>
      </c>
      <c r="G107" s="38" t="str">
        <f>IF(ISNUMBER(wat_table_data!G104), IF(wat_table_data!G104=-999,"NA",IF(wat_table_data!G104&gt;99, "&gt;99", IF(wat_table_data!G104&lt;1, "&lt;1",wat_table_data!G104 ))), "-")</f>
        <v>-</v>
      </c>
      <c r="H107" s="38" t="str">
        <f>IF(ISNUMBER(wat_table_data!H104), IF(wat_table_data!H104=-999,"NA",IF(wat_table_data!H104&gt;99, "&gt;99", IF(wat_table_data!H104&lt;1, "&lt;1",wat_table_data!H104 ))), "-")</f>
        <v>-</v>
      </c>
      <c r="I107" s="38" t="str">
        <f>IF(ISNUMBER(wat_table_data!I104), IF(wat_table_data!I104=-999,"NA",IF(wat_table_data!I104&gt;99, "&gt;99", IF(wat_table_data!I104&lt;1, "&lt;1",wat_table_data!I104 ))), "-")</f>
        <v>-</v>
      </c>
      <c r="J107" s="24" t="str">
        <f>IF(ISNUMBER(wat_table_data!J104), IF(wat_table_data!J104=-999,"NA",wat_table_data!J104), "-")</f>
        <v>-</v>
      </c>
      <c r="K107" s="37" t="str">
        <f>IF(ISNUMBER(wat_table_data!K104), IF(wat_table_data!K104=-999,"NA",IF(wat_table_data!K104&gt;99, "&gt;99", IF(wat_table_data!K104&lt;1, "&lt;1",wat_table_data!K104 ))), "-")</f>
        <v>-</v>
      </c>
      <c r="L107" s="38" t="str">
        <f>IF(ISNUMBER(wat_table_data!L104), IF(wat_table_data!L104=-999,"NA",IF(wat_table_data!L104&gt;99, "&gt;99", IF(wat_table_data!L104&lt;1, "&lt;1",wat_table_data!L104 ))), "-")</f>
        <v>-</v>
      </c>
      <c r="M107" s="38" t="str">
        <f>IF(ISNUMBER(wat_table_data!M104), IF(wat_table_data!M104=-999,"NA",IF(wat_table_data!M104&gt;99, "&gt;99", IF(wat_table_data!M104&lt;1, "&lt;1",wat_table_data!M104 ))), "-")</f>
        <v>-</v>
      </c>
      <c r="N107" s="38" t="str">
        <f>IF(ISNUMBER(wat_table_data!N104), IF(wat_table_data!N104=-999,"NA",IF(wat_table_data!N104&gt;99, "&gt;99", IF(wat_table_data!N104&lt;1, "&lt;1",wat_table_data!N104 ))), "-")</f>
        <v>-</v>
      </c>
      <c r="O107" s="24" t="str">
        <f>IF(ISNUMBER(wat_table_data!O104), IF(wat_table_data!O104=-999,"NA",wat_table_data!O104), "-")</f>
        <v>-</v>
      </c>
      <c r="P107" s="37" t="str">
        <f>IF(ISNUMBER(wat_table_data!P104), IF(wat_table_data!P104=-999,"NA",IF(wat_table_data!P104&gt;99, "&gt;99", IF(wat_table_data!P104&lt;1, "&lt;1",wat_table_data!P104 ))), "-")</f>
        <v>-</v>
      </c>
      <c r="Q107" s="38" t="str">
        <f>IF(ISNUMBER(wat_table_data!Q104), IF(wat_table_data!Q104=-999,"NA",IF(wat_table_data!Q104&gt;99, "&gt;99", IF(wat_table_data!Q104&lt;1, "&lt;1",wat_table_data!Q104 ))), "-")</f>
        <v>-</v>
      </c>
      <c r="R107" s="38" t="str">
        <f>IF(ISNUMBER(wat_table_data!R104), IF(wat_table_data!R104=-999,"NA",IF(wat_table_data!R104&gt;99, "&gt;99", IF(wat_table_data!R104&lt;1, "&lt;1",wat_table_data!R104 ))), "-")</f>
        <v>-</v>
      </c>
      <c r="S107" s="38" t="str">
        <f>IF(ISNUMBER(wat_table_data!S104), IF(wat_table_data!S104=-999,"NA",IF(wat_table_data!S104&gt;99, "&gt;99", IF(wat_table_data!S104&lt;1, "&lt;1",wat_table_data!S104 ))), "-")</f>
        <v>-</v>
      </c>
      <c r="T107" s="24" t="str">
        <f>IF(ISNUMBER(wat_table_data!T104), IF(wat_table_data!T104=-999,"NA",wat_table_data!T104), "-")</f>
        <v>-</v>
      </c>
      <c r="U107" s="24"/>
      <c r="V107" s="24"/>
      <c r="W107" s="24"/>
      <c r="X107" s="39" t="str">
        <f>IF(ISNUMBER(wat_table_data!W104), IF(wat_table_data!W104=-999,"NA",IF(wat_table_data!W104&gt;99, "&gt;99", IF(wat_table_data!W104&lt;1, "&lt;1",wat_table_data!W104 ))), "-")</f>
        <v>-</v>
      </c>
      <c r="Y107" s="40" t="str">
        <f>IF(ISNUMBER(wat_table_data!X104), IF(wat_table_data!X104=-999,"NA",IF(wat_table_data!X104&gt;99, "&gt;99", IF(wat_table_data!X104&lt;1, "&lt;1",wat_table_data!X104 ))), "-")</f>
        <v>-</v>
      </c>
      <c r="Z107" s="40" t="str">
        <f>IF(ISNUMBER(wat_table_data!Y104), IF(wat_table_data!Y104=-999,"NA",IF(wat_table_data!Y104&gt;99, "&gt;99", IF(wat_table_data!Y104&lt;1, "&lt;1",wat_table_data!Y104 ))), "-")</f>
        <v>-</v>
      </c>
      <c r="AA107" s="40" t="str">
        <f>IF(ISNUMBER(wat_table_data!Z104), IF(wat_table_data!Z104=-999,"NA",IF(wat_table_data!Z104&gt;99, "&gt;99", IF(wat_table_data!Z104&lt;1, "&lt;1",wat_table_data!Z104 ))), "-")</f>
        <v>-</v>
      </c>
      <c r="AB107" s="38" t="str">
        <f>IF(ISNUMBER(wat_table_data!AA104), IF(wat_table_data!AA104=-999,"NA",IF(wat_table_data!AA104&gt;99, "&gt;99", IF(wat_table_data!AA104&lt;1, "&lt;1",wat_table_data!AA104 ))), "-")</f>
        <v>-</v>
      </c>
      <c r="AC107" s="38" t="str">
        <f>IF(ISNUMBER(wat_table_data!AB104), IF(wat_table_data!AB104=-999,"NA",IF(wat_table_data!AB104&gt;99, "&gt;99", IF(wat_table_data!AB104&lt;1, "&lt;1",wat_table_data!AB104 ))), "-")</f>
        <v>-</v>
      </c>
      <c r="AD107" s="39" t="str">
        <f>IF(ISNUMBER(wat_table_data!AC104), IF(wat_table_data!AC104=-999,"NA",IF(wat_table_data!AC104&gt;99, "&gt;99", IF(wat_table_data!AC104&lt;1, "&lt;1",wat_table_data!AC104 ))), "-")</f>
        <v>-</v>
      </c>
      <c r="AE107" s="40" t="str">
        <f>IF(ISNUMBER(wat_table_data!AD104), IF(wat_table_data!AD104=-999,"NA",IF(wat_table_data!AD104&gt;99, "&gt;99", IF(wat_table_data!AD104&lt;1, "&lt;1",wat_table_data!AD104 ))), "-")</f>
        <v>-</v>
      </c>
      <c r="AF107" s="40" t="str">
        <f>IF(ISNUMBER(wat_table_data!AE104), IF(wat_table_data!AE104=-999,"NA",IF(wat_table_data!AE104&gt;99, "&gt;99", IF(wat_table_data!AE104&lt;1, "&lt;1",wat_table_data!AE104 ))), "-")</f>
        <v>-</v>
      </c>
      <c r="AG107" s="40" t="str">
        <f>IF(ISNUMBER(wat_table_data!AF104), IF(wat_table_data!AF104=-999,"NA",IF(wat_table_data!AF104&gt;99, "&gt;99", IF(wat_table_data!AF104&lt;1, "&lt;1",wat_table_data!AF104 ))), "-")</f>
        <v>-</v>
      </c>
      <c r="AH107" s="38" t="str">
        <f>IF(ISNUMBER(wat_table_data!AG104), IF(wat_table_data!AG104=-999,"NA",IF(wat_table_data!AG104&gt;99, "&gt;99", IF(wat_table_data!AG104&lt;1, "&lt;1",wat_table_data!AG104 ))), "-")</f>
        <v>-</v>
      </c>
      <c r="AI107" s="38" t="str">
        <f>IF(ISNUMBER(wat_table_data!AH104), IF(wat_table_data!AH104=-999,"NA",IF(wat_table_data!AH104&gt;99, "&gt;99", IF(wat_table_data!AH104&lt;1, "&lt;1",wat_table_data!AH104 ))), "-")</f>
        <v>-</v>
      </c>
      <c r="AJ107" s="39" t="str">
        <f>IF(ISNUMBER(wat_table_data!AI104), IF(wat_table_data!AI104=-999,"NA",IF(wat_table_data!AI104&gt;99, "&gt;99", IF(wat_table_data!AI104&lt;1, "&lt;1",wat_table_data!AI104 ))), "-")</f>
        <v>-</v>
      </c>
      <c r="AK107" s="40" t="str">
        <f>IF(ISNUMBER(wat_table_data!AJ104), IF(wat_table_data!AJ104=-999,"NA",IF(wat_table_data!AJ104&gt;99, "&gt;99", IF(wat_table_data!AJ104&lt;1, "&lt;1",wat_table_data!AJ104 ))), "-")</f>
        <v>-</v>
      </c>
      <c r="AL107" s="40" t="str">
        <f>IF(ISNUMBER(wat_table_data!AK104), IF(wat_table_data!AK104=-999,"NA",IF(wat_table_data!AK104&gt;99, "&gt;99", IF(wat_table_data!AK104&lt;1, "&lt;1",wat_table_data!AK104 ))), "-")</f>
        <v>-</v>
      </c>
      <c r="AM107" s="40" t="str">
        <f>IF(ISNUMBER(wat_table_data!AL104), IF(wat_table_data!AL104=-999,"NA",IF(wat_table_data!AL104&gt;99, "&gt;99", IF(wat_table_data!AL104&lt;1, "&lt;1",wat_table_data!AL104 ))), "-")</f>
        <v>-</v>
      </c>
      <c r="AN107" s="38" t="str">
        <f>IF(ISNUMBER(wat_table_data!AM104), IF(wat_table_data!AM104=-999,"NA",IF(wat_table_data!AM104&gt;99, "&gt;99", IF(wat_table_data!AM104&lt;1, "&lt;1",wat_table_data!AM104 ))), "-")</f>
        <v>-</v>
      </c>
      <c r="AO107" s="38" t="str">
        <f>IF(ISNUMBER(wat_table_data!AN104), IF(wat_table_data!AN104=-999,"NA",IF(wat_table_data!AN104&gt;99, "&gt;99", IF(wat_table_data!AN104&lt;1, "&lt;1",wat_table_data!AN104 ))), "-")</f>
        <v>-</v>
      </c>
    </row>
    <row r="108" ht="13.8" x14ac:dyDescent="0.25">
      <c r="A108" s="34" t="str">
        <f>IF(ISBLANK(wat_table_data!A105), "", wat_table_data!A105)</f>
        <v/>
      </c>
      <c r="B108" s="34" t="str">
        <f>IF(ISBLANK(wat_table_data!B105), "", wat_table_data!B105)</f>
        <v/>
      </c>
      <c r="C108" s="34" t="str">
        <f>IF(ISBLANK(wat_table_data!C105), "", wat_table_data!C105)</f>
        <v/>
      </c>
      <c r="D108" s="35" t="str">
        <f>IF(ISNUMBER(wat_table_data!D105), wat_table_data!D105, "-")</f>
        <v>-</v>
      </c>
      <c r="E108" s="36" t="str">
        <f>IF(ISNUMBER(wat_table_data!E105), wat_table_data!E105, "-")</f>
        <v>-</v>
      </c>
      <c r="F108" s="37" t="str">
        <f>IF(ISNUMBER(wat_table_data!F105), IF(wat_table_data!F105=-999,"NA",IF(wat_table_data!F105&gt;99, "&gt;99", IF(wat_table_data!F105&lt;1, "&lt;1",wat_table_data!F105 ))), "-")</f>
        <v>-</v>
      </c>
      <c r="G108" s="38" t="str">
        <f>IF(ISNUMBER(wat_table_data!G105), IF(wat_table_data!G105=-999,"NA",IF(wat_table_data!G105&gt;99, "&gt;99", IF(wat_table_data!G105&lt;1, "&lt;1",wat_table_data!G105 ))), "-")</f>
        <v>-</v>
      </c>
      <c r="H108" s="38" t="str">
        <f>IF(ISNUMBER(wat_table_data!H105), IF(wat_table_data!H105=-999,"NA",IF(wat_table_data!H105&gt;99, "&gt;99", IF(wat_table_data!H105&lt;1, "&lt;1",wat_table_data!H105 ))), "-")</f>
        <v>-</v>
      </c>
      <c r="I108" s="38" t="str">
        <f>IF(ISNUMBER(wat_table_data!I105), IF(wat_table_data!I105=-999,"NA",IF(wat_table_data!I105&gt;99, "&gt;99", IF(wat_table_data!I105&lt;1, "&lt;1",wat_table_data!I105 ))), "-")</f>
        <v>-</v>
      </c>
      <c r="J108" s="24" t="str">
        <f>IF(ISNUMBER(wat_table_data!J105), IF(wat_table_data!J105=-999,"NA",wat_table_data!J105), "-")</f>
        <v>-</v>
      </c>
      <c r="K108" s="37" t="str">
        <f>IF(ISNUMBER(wat_table_data!K105), IF(wat_table_data!K105=-999,"NA",IF(wat_table_data!K105&gt;99, "&gt;99", IF(wat_table_data!K105&lt;1, "&lt;1",wat_table_data!K105 ))), "-")</f>
        <v>-</v>
      </c>
      <c r="L108" s="38" t="str">
        <f>IF(ISNUMBER(wat_table_data!L105), IF(wat_table_data!L105=-999,"NA",IF(wat_table_data!L105&gt;99, "&gt;99", IF(wat_table_data!L105&lt;1, "&lt;1",wat_table_data!L105 ))), "-")</f>
        <v>-</v>
      </c>
      <c r="M108" s="38" t="str">
        <f>IF(ISNUMBER(wat_table_data!M105), IF(wat_table_data!M105=-999,"NA",IF(wat_table_data!M105&gt;99, "&gt;99", IF(wat_table_data!M105&lt;1, "&lt;1",wat_table_data!M105 ))), "-")</f>
        <v>-</v>
      </c>
      <c r="N108" s="38" t="str">
        <f>IF(ISNUMBER(wat_table_data!N105), IF(wat_table_data!N105=-999,"NA",IF(wat_table_data!N105&gt;99, "&gt;99", IF(wat_table_data!N105&lt;1, "&lt;1",wat_table_data!N105 ))), "-")</f>
        <v>-</v>
      </c>
      <c r="O108" s="24" t="str">
        <f>IF(ISNUMBER(wat_table_data!O105), IF(wat_table_data!O105=-999,"NA",wat_table_data!O105), "-")</f>
        <v>-</v>
      </c>
      <c r="P108" s="37" t="str">
        <f>IF(ISNUMBER(wat_table_data!P105), IF(wat_table_data!P105=-999,"NA",IF(wat_table_data!P105&gt;99, "&gt;99", IF(wat_table_data!P105&lt;1, "&lt;1",wat_table_data!P105 ))), "-")</f>
        <v>-</v>
      </c>
      <c r="Q108" s="38" t="str">
        <f>IF(ISNUMBER(wat_table_data!Q105), IF(wat_table_data!Q105=-999,"NA",IF(wat_table_data!Q105&gt;99, "&gt;99", IF(wat_table_data!Q105&lt;1, "&lt;1",wat_table_data!Q105 ))), "-")</f>
        <v>-</v>
      </c>
      <c r="R108" s="38" t="str">
        <f>IF(ISNUMBER(wat_table_data!R105), IF(wat_table_data!R105=-999,"NA",IF(wat_table_data!R105&gt;99, "&gt;99", IF(wat_table_data!R105&lt;1, "&lt;1",wat_table_data!R105 ))), "-")</f>
        <v>-</v>
      </c>
      <c r="S108" s="38" t="str">
        <f>IF(ISNUMBER(wat_table_data!S105), IF(wat_table_data!S105=-999,"NA",IF(wat_table_data!S105&gt;99, "&gt;99", IF(wat_table_data!S105&lt;1, "&lt;1",wat_table_data!S105 ))), "-")</f>
        <v>-</v>
      </c>
      <c r="T108" s="24" t="str">
        <f>IF(ISNUMBER(wat_table_data!T105), IF(wat_table_data!T105=-999,"NA",wat_table_data!T105), "-")</f>
        <v>-</v>
      </c>
      <c r="U108" s="24"/>
      <c r="V108" s="24"/>
      <c r="W108" s="24"/>
      <c r="X108" s="39" t="str">
        <f>IF(ISNUMBER(wat_table_data!W105), IF(wat_table_data!W105=-999,"NA",IF(wat_table_data!W105&gt;99, "&gt;99", IF(wat_table_data!W105&lt;1, "&lt;1",wat_table_data!W105 ))), "-")</f>
        <v>-</v>
      </c>
      <c r="Y108" s="40" t="str">
        <f>IF(ISNUMBER(wat_table_data!X105), IF(wat_table_data!X105=-999,"NA",IF(wat_table_data!X105&gt;99, "&gt;99", IF(wat_table_data!X105&lt;1, "&lt;1",wat_table_data!X105 ))), "-")</f>
        <v>-</v>
      </c>
      <c r="Z108" s="40" t="str">
        <f>IF(ISNUMBER(wat_table_data!Y105), IF(wat_table_data!Y105=-999,"NA",IF(wat_table_data!Y105&gt;99, "&gt;99", IF(wat_table_data!Y105&lt;1, "&lt;1",wat_table_data!Y105 ))), "-")</f>
        <v>-</v>
      </c>
      <c r="AA108" s="40" t="str">
        <f>IF(ISNUMBER(wat_table_data!Z105), IF(wat_table_data!Z105=-999,"NA",IF(wat_table_data!Z105&gt;99, "&gt;99", IF(wat_table_data!Z105&lt;1, "&lt;1",wat_table_data!Z105 ))), "-")</f>
        <v>-</v>
      </c>
      <c r="AB108" s="38" t="str">
        <f>IF(ISNUMBER(wat_table_data!AA105), IF(wat_table_data!AA105=-999,"NA",IF(wat_table_data!AA105&gt;99, "&gt;99", IF(wat_table_data!AA105&lt;1, "&lt;1",wat_table_data!AA105 ))), "-")</f>
        <v>-</v>
      </c>
      <c r="AC108" s="38" t="str">
        <f>IF(ISNUMBER(wat_table_data!AB105), IF(wat_table_data!AB105=-999,"NA",IF(wat_table_data!AB105&gt;99, "&gt;99", IF(wat_table_data!AB105&lt;1, "&lt;1",wat_table_data!AB105 ))), "-")</f>
        <v>-</v>
      </c>
      <c r="AD108" s="39" t="str">
        <f>IF(ISNUMBER(wat_table_data!AC105), IF(wat_table_data!AC105=-999,"NA",IF(wat_table_data!AC105&gt;99, "&gt;99", IF(wat_table_data!AC105&lt;1, "&lt;1",wat_table_data!AC105 ))), "-")</f>
        <v>-</v>
      </c>
      <c r="AE108" s="40" t="str">
        <f>IF(ISNUMBER(wat_table_data!AD105), IF(wat_table_data!AD105=-999,"NA",IF(wat_table_data!AD105&gt;99, "&gt;99", IF(wat_table_data!AD105&lt;1, "&lt;1",wat_table_data!AD105 ))), "-")</f>
        <v>-</v>
      </c>
      <c r="AF108" s="40" t="str">
        <f>IF(ISNUMBER(wat_table_data!AE105), IF(wat_table_data!AE105=-999,"NA",IF(wat_table_data!AE105&gt;99, "&gt;99", IF(wat_table_data!AE105&lt;1, "&lt;1",wat_table_data!AE105 ))), "-")</f>
        <v>-</v>
      </c>
      <c r="AG108" s="40" t="str">
        <f>IF(ISNUMBER(wat_table_data!AF105), IF(wat_table_data!AF105=-999,"NA",IF(wat_table_data!AF105&gt;99, "&gt;99", IF(wat_table_data!AF105&lt;1, "&lt;1",wat_table_data!AF105 ))), "-")</f>
        <v>-</v>
      </c>
      <c r="AH108" s="38" t="str">
        <f>IF(ISNUMBER(wat_table_data!AG105), IF(wat_table_data!AG105=-999,"NA",IF(wat_table_data!AG105&gt;99, "&gt;99", IF(wat_table_data!AG105&lt;1, "&lt;1",wat_table_data!AG105 ))), "-")</f>
        <v>-</v>
      </c>
      <c r="AI108" s="38" t="str">
        <f>IF(ISNUMBER(wat_table_data!AH105), IF(wat_table_data!AH105=-999,"NA",IF(wat_table_data!AH105&gt;99, "&gt;99", IF(wat_table_data!AH105&lt;1, "&lt;1",wat_table_data!AH105 ))), "-")</f>
        <v>-</v>
      </c>
      <c r="AJ108" s="39" t="str">
        <f>IF(ISNUMBER(wat_table_data!AI105), IF(wat_table_data!AI105=-999,"NA",IF(wat_table_data!AI105&gt;99, "&gt;99", IF(wat_table_data!AI105&lt;1, "&lt;1",wat_table_data!AI105 ))), "-")</f>
        <v>-</v>
      </c>
      <c r="AK108" s="40" t="str">
        <f>IF(ISNUMBER(wat_table_data!AJ105), IF(wat_table_data!AJ105=-999,"NA",IF(wat_table_data!AJ105&gt;99, "&gt;99", IF(wat_table_data!AJ105&lt;1, "&lt;1",wat_table_data!AJ105 ))), "-")</f>
        <v>-</v>
      </c>
      <c r="AL108" s="40" t="str">
        <f>IF(ISNUMBER(wat_table_data!AK105), IF(wat_table_data!AK105=-999,"NA",IF(wat_table_data!AK105&gt;99, "&gt;99", IF(wat_table_data!AK105&lt;1, "&lt;1",wat_table_data!AK105 ))), "-")</f>
        <v>-</v>
      </c>
      <c r="AM108" s="40" t="str">
        <f>IF(ISNUMBER(wat_table_data!AL105), IF(wat_table_data!AL105=-999,"NA",IF(wat_table_data!AL105&gt;99, "&gt;99", IF(wat_table_data!AL105&lt;1, "&lt;1",wat_table_data!AL105 ))), "-")</f>
        <v>-</v>
      </c>
      <c r="AN108" s="38" t="str">
        <f>IF(ISNUMBER(wat_table_data!AM105), IF(wat_table_data!AM105=-999,"NA",IF(wat_table_data!AM105&gt;99, "&gt;99", IF(wat_table_data!AM105&lt;1, "&lt;1",wat_table_data!AM105 ))), "-")</f>
        <v>-</v>
      </c>
      <c r="AO108" s="38" t="str">
        <f>IF(ISNUMBER(wat_table_data!AN105), IF(wat_table_data!AN105=-999,"NA",IF(wat_table_data!AN105&gt;99, "&gt;99", IF(wat_table_data!AN105&lt;1, "&lt;1",wat_table_data!AN105 ))), "-")</f>
        <v>-</v>
      </c>
    </row>
    <row r="109" ht="13.8" x14ac:dyDescent="0.25">
      <c r="A109" s="34" t="str">
        <f>IF(ISBLANK(wat_table_data!A106), "", wat_table_data!A106)</f>
        <v/>
      </c>
      <c r="B109" s="34" t="str">
        <f>IF(ISBLANK(wat_table_data!B106), "", wat_table_data!B106)</f>
        <v/>
      </c>
      <c r="C109" s="34" t="str">
        <f>IF(ISBLANK(wat_table_data!C106), "", wat_table_data!C106)</f>
        <v/>
      </c>
      <c r="D109" s="35" t="str">
        <f>IF(ISNUMBER(wat_table_data!D106), wat_table_data!D106, "-")</f>
        <v>-</v>
      </c>
      <c r="E109" s="36" t="str">
        <f>IF(ISNUMBER(wat_table_data!E106), wat_table_data!E106, "-")</f>
        <v>-</v>
      </c>
      <c r="F109" s="37" t="str">
        <f>IF(ISNUMBER(wat_table_data!F106), IF(wat_table_data!F106=-999,"NA",IF(wat_table_data!F106&gt;99, "&gt;99", IF(wat_table_data!F106&lt;1, "&lt;1",wat_table_data!F106 ))), "-")</f>
        <v>-</v>
      </c>
      <c r="G109" s="38" t="str">
        <f>IF(ISNUMBER(wat_table_data!G106), IF(wat_table_data!G106=-999,"NA",IF(wat_table_data!G106&gt;99, "&gt;99", IF(wat_table_data!G106&lt;1, "&lt;1",wat_table_data!G106 ))), "-")</f>
        <v>-</v>
      </c>
      <c r="H109" s="38" t="str">
        <f>IF(ISNUMBER(wat_table_data!H106), IF(wat_table_data!H106=-999,"NA",IF(wat_table_data!H106&gt;99, "&gt;99", IF(wat_table_data!H106&lt;1, "&lt;1",wat_table_data!H106 ))), "-")</f>
        <v>-</v>
      </c>
      <c r="I109" s="38" t="str">
        <f>IF(ISNUMBER(wat_table_data!I106), IF(wat_table_data!I106=-999,"NA",IF(wat_table_data!I106&gt;99, "&gt;99", IF(wat_table_data!I106&lt;1, "&lt;1",wat_table_data!I106 ))), "-")</f>
        <v>-</v>
      </c>
      <c r="J109" s="24" t="str">
        <f>IF(ISNUMBER(wat_table_data!J106), IF(wat_table_data!J106=-999,"NA",wat_table_data!J106), "-")</f>
        <v>-</v>
      </c>
      <c r="K109" s="37" t="str">
        <f>IF(ISNUMBER(wat_table_data!K106), IF(wat_table_data!K106=-999,"NA",IF(wat_table_data!K106&gt;99, "&gt;99", IF(wat_table_data!K106&lt;1, "&lt;1",wat_table_data!K106 ))), "-")</f>
        <v>-</v>
      </c>
      <c r="L109" s="38" t="str">
        <f>IF(ISNUMBER(wat_table_data!L106), IF(wat_table_data!L106=-999,"NA",IF(wat_table_data!L106&gt;99, "&gt;99", IF(wat_table_data!L106&lt;1, "&lt;1",wat_table_data!L106 ))), "-")</f>
        <v>-</v>
      </c>
      <c r="M109" s="38" t="str">
        <f>IF(ISNUMBER(wat_table_data!M106), IF(wat_table_data!M106=-999,"NA",IF(wat_table_data!M106&gt;99, "&gt;99", IF(wat_table_data!M106&lt;1, "&lt;1",wat_table_data!M106 ))), "-")</f>
        <v>-</v>
      </c>
      <c r="N109" s="38" t="str">
        <f>IF(ISNUMBER(wat_table_data!N106), IF(wat_table_data!N106=-999,"NA",IF(wat_table_data!N106&gt;99, "&gt;99", IF(wat_table_data!N106&lt;1, "&lt;1",wat_table_data!N106 ))), "-")</f>
        <v>-</v>
      </c>
      <c r="O109" s="24" t="str">
        <f>IF(ISNUMBER(wat_table_data!O106), IF(wat_table_data!O106=-999,"NA",wat_table_data!O106), "-")</f>
        <v>-</v>
      </c>
      <c r="P109" s="37" t="str">
        <f>IF(ISNUMBER(wat_table_data!P106), IF(wat_table_data!P106=-999,"NA",IF(wat_table_data!P106&gt;99, "&gt;99", IF(wat_table_data!P106&lt;1, "&lt;1",wat_table_data!P106 ))), "-")</f>
        <v>-</v>
      </c>
      <c r="Q109" s="38" t="str">
        <f>IF(ISNUMBER(wat_table_data!Q106), IF(wat_table_data!Q106=-999,"NA",IF(wat_table_data!Q106&gt;99, "&gt;99", IF(wat_table_data!Q106&lt;1, "&lt;1",wat_table_data!Q106 ))), "-")</f>
        <v>-</v>
      </c>
      <c r="R109" s="38" t="str">
        <f>IF(ISNUMBER(wat_table_data!R106), IF(wat_table_data!R106=-999,"NA",IF(wat_table_data!R106&gt;99, "&gt;99", IF(wat_table_data!R106&lt;1, "&lt;1",wat_table_data!R106 ))), "-")</f>
        <v>-</v>
      </c>
      <c r="S109" s="38" t="str">
        <f>IF(ISNUMBER(wat_table_data!S106), IF(wat_table_data!S106=-999,"NA",IF(wat_table_data!S106&gt;99, "&gt;99", IF(wat_table_data!S106&lt;1, "&lt;1",wat_table_data!S106 ))), "-")</f>
        <v>-</v>
      </c>
      <c r="T109" s="24" t="str">
        <f>IF(ISNUMBER(wat_table_data!T106), IF(wat_table_data!T106=-999,"NA",wat_table_data!T106), "-")</f>
        <v>-</v>
      </c>
      <c r="U109" s="24"/>
      <c r="V109" s="24"/>
      <c r="W109" s="24"/>
      <c r="X109" s="39" t="str">
        <f>IF(ISNUMBER(wat_table_data!W106), IF(wat_table_data!W106=-999,"NA",IF(wat_table_data!W106&gt;99, "&gt;99", IF(wat_table_data!W106&lt;1, "&lt;1",wat_table_data!W106 ))), "-")</f>
        <v>-</v>
      </c>
      <c r="Y109" s="40" t="str">
        <f>IF(ISNUMBER(wat_table_data!X106), IF(wat_table_data!X106=-999,"NA",IF(wat_table_data!X106&gt;99, "&gt;99", IF(wat_table_data!X106&lt;1, "&lt;1",wat_table_data!X106 ))), "-")</f>
        <v>-</v>
      </c>
      <c r="Z109" s="40" t="str">
        <f>IF(ISNUMBER(wat_table_data!Y106), IF(wat_table_data!Y106=-999,"NA",IF(wat_table_data!Y106&gt;99, "&gt;99", IF(wat_table_data!Y106&lt;1, "&lt;1",wat_table_data!Y106 ))), "-")</f>
        <v>-</v>
      </c>
      <c r="AA109" s="40" t="str">
        <f>IF(ISNUMBER(wat_table_data!Z106), IF(wat_table_data!Z106=-999,"NA",IF(wat_table_data!Z106&gt;99, "&gt;99", IF(wat_table_data!Z106&lt;1, "&lt;1",wat_table_data!Z106 ))), "-")</f>
        <v>-</v>
      </c>
      <c r="AB109" s="38" t="str">
        <f>IF(ISNUMBER(wat_table_data!AA106), IF(wat_table_data!AA106=-999,"NA",IF(wat_table_data!AA106&gt;99, "&gt;99", IF(wat_table_data!AA106&lt;1, "&lt;1",wat_table_data!AA106 ))), "-")</f>
        <v>-</v>
      </c>
      <c r="AC109" s="38" t="str">
        <f>IF(ISNUMBER(wat_table_data!AB106), IF(wat_table_data!AB106=-999,"NA",IF(wat_table_data!AB106&gt;99, "&gt;99", IF(wat_table_data!AB106&lt;1, "&lt;1",wat_table_data!AB106 ))), "-")</f>
        <v>-</v>
      </c>
      <c r="AD109" s="39" t="str">
        <f>IF(ISNUMBER(wat_table_data!AC106), IF(wat_table_data!AC106=-999,"NA",IF(wat_table_data!AC106&gt;99, "&gt;99", IF(wat_table_data!AC106&lt;1, "&lt;1",wat_table_data!AC106 ))), "-")</f>
        <v>-</v>
      </c>
      <c r="AE109" s="40" t="str">
        <f>IF(ISNUMBER(wat_table_data!AD106), IF(wat_table_data!AD106=-999,"NA",IF(wat_table_data!AD106&gt;99, "&gt;99", IF(wat_table_data!AD106&lt;1, "&lt;1",wat_table_data!AD106 ))), "-")</f>
        <v>-</v>
      </c>
      <c r="AF109" s="40" t="str">
        <f>IF(ISNUMBER(wat_table_data!AE106), IF(wat_table_data!AE106=-999,"NA",IF(wat_table_data!AE106&gt;99, "&gt;99", IF(wat_table_data!AE106&lt;1, "&lt;1",wat_table_data!AE106 ))), "-")</f>
        <v>-</v>
      </c>
      <c r="AG109" s="40" t="str">
        <f>IF(ISNUMBER(wat_table_data!AF106), IF(wat_table_data!AF106=-999,"NA",IF(wat_table_data!AF106&gt;99, "&gt;99", IF(wat_table_data!AF106&lt;1, "&lt;1",wat_table_data!AF106 ))), "-")</f>
        <v>-</v>
      </c>
      <c r="AH109" s="38" t="str">
        <f>IF(ISNUMBER(wat_table_data!AG106), IF(wat_table_data!AG106=-999,"NA",IF(wat_table_data!AG106&gt;99, "&gt;99", IF(wat_table_data!AG106&lt;1, "&lt;1",wat_table_data!AG106 ))), "-")</f>
        <v>-</v>
      </c>
      <c r="AI109" s="38" t="str">
        <f>IF(ISNUMBER(wat_table_data!AH106), IF(wat_table_data!AH106=-999,"NA",IF(wat_table_data!AH106&gt;99, "&gt;99", IF(wat_table_data!AH106&lt;1, "&lt;1",wat_table_data!AH106 ))), "-")</f>
        <v>-</v>
      </c>
      <c r="AJ109" s="39" t="str">
        <f>IF(ISNUMBER(wat_table_data!AI106), IF(wat_table_data!AI106=-999,"NA",IF(wat_table_data!AI106&gt;99, "&gt;99", IF(wat_table_data!AI106&lt;1, "&lt;1",wat_table_data!AI106 ))), "-")</f>
        <v>-</v>
      </c>
      <c r="AK109" s="40" t="str">
        <f>IF(ISNUMBER(wat_table_data!AJ106), IF(wat_table_data!AJ106=-999,"NA",IF(wat_table_data!AJ106&gt;99, "&gt;99", IF(wat_table_data!AJ106&lt;1, "&lt;1",wat_table_data!AJ106 ))), "-")</f>
        <v>-</v>
      </c>
      <c r="AL109" s="40" t="str">
        <f>IF(ISNUMBER(wat_table_data!AK106), IF(wat_table_data!AK106=-999,"NA",IF(wat_table_data!AK106&gt;99, "&gt;99", IF(wat_table_data!AK106&lt;1, "&lt;1",wat_table_data!AK106 ))), "-")</f>
        <v>-</v>
      </c>
      <c r="AM109" s="40" t="str">
        <f>IF(ISNUMBER(wat_table_data!AL106), IF(wat_table_data!AL106=-999,"NA",IF(wat_table_data!AL106&gt;99, "&gt;99", IF(wat_table_data!AL106&lt;1, "&lt;1",wat_table_data!AL106 ))), "-")</f>
        <v>-</v>
      </c>
      <c r="AN109" s="38" t="str">
        <f>IF(ISNUMBER(wat_table_data!AM106), IF(wat_table_data!AM106=-999,"NA",IF(wat_table_data!AM106&gt;99, "&gt;99", IF(wat_table_data!AM106&lt;1, "&lt;1",wat_table_data!AM106 ))), "-")</f>
        <v>-</v>
      </c>
      <c r="AO109" s="38" t="str">
        <f>IF(ISNUMBER(wat_table_data!AN106), IF(wat_table_data!AN106=-999,"NA",IF(wat_table_data!AN106&gt;99, "&gt;99", IF(wat_table_data!AN106&lt;1, "&lt;1",wat_table_data!AN106 ))), "-")</f>
        <v>-</v>
      </c>
    </row>
    <row r="110" ht="13.8" x14ac:dyDescent="0.25">
      <c r="A110" s="34" t="str">
        <f>IF(ISBLANK(wat_table_data!A107), "", wat_table_data!A107)</f>
        <v/>
      </c>
      <c r="B110" s="34" t="str">
        <f>IF(ISBLANK(wat_table_data!B107), "", wat_table_data!B107)</f>
        <v/>
      </c>
      <c r="C110" s="34" t="str">
        <f>IF(ISBLANK(wat_table_data!C107), "", wat_table_data!C107)</f>
        <v/>
      </c>
      <c r="D110" s="35" t="str">
        <f>IF(ISNUMBER(wat_table_data!D107), wat_table_data!D107, "-")</f>
        <v>-</v>
      </c>
      <c r="E110" s="36" t="str">
        <f>IF(ISNUMBER(wat_table_data!E107), wat_table_data!E107, "-")</f>
        <v>-</v>
      </c>
      <c r="F110" s="37" t="str">
        <f>IF(ISNUMBER(wat_table_data!F107), IF(wat_table_data!F107=-999,"NA",IF(wat_table_data!F107&gt;99, "&gt;99", IF(wat_table_data!F107&lt;1, "&lt;1",wat_table_data!F107 ))), "-")</f>
        <v>-</v>
      </c>
      <c r="G110" s="38" t="str">
        <f>IF(ISNUMBER(wat_table_data!G107), IF(wat_table_data!G107=-999,"NA",IF(wat_table_data!G107&gt;99, "&gt;99", IF(wat_table_data!G107&lt;1, "&lt;1",wat_table_data!G107 ))), "-")</f>
        <v>-</v>
      </c>
      <c r="H110" s="38" t="str">
        <f>IF(ISNUMBER(wat_table_data!H107), IF(wat_table_data!H107=-999,"NA",IF(wat_table_data!H107&gt;99, "&gt;99", IF(wat_table_data!H107&lt;1, "&lt;1",wat_table_data!H107 ))), "-")</f>
        <v>-</v>
      </c>
      <c r="I110" s="38" t="str">
        <f>IF(ISNUMBER(wat_table_data!I107), IF(wat_table_data!I107=-999,"NA",IF(wat_table_data!I107&gt;99, "&gt;99", IF(wat_table_data!I107&lt;1, "&lt;1",wat_table_data!I107 ))), "-")</f>
        <v>-</v>
      </c>
      <c r="J110" s="24" t="str">
        <f>IF(ISNUMBER(wat_table_data!J107), IF(wat_table_data!J107=-999,"NA",wat_table_data!J107), "-")</f>
        <v>-</v>
      </c>
      <c r="K110" s="37" t="str">
        <f>IF(ISNUMBER(wat_table_data!K107), IF(wat_table_data!K107=-999,"NA",IF(wat_table_data!K107&gt;99, "&gt;99", IF(wat_table_data!K107&lt;1, "&lt;1",wat_table_data!K107 ))), "-")</f>
        <v>-</v>
      </c>
      <c r="L110" s="38" t="str">
        <f>IF(ISNUMBER(wat_table_data!L107), IF(wat_table_data!L107=-999,"NA",IF(wat_table_data!L107&gt;99, "&gt;99", IF(wat_table_data!L107&lt;1, "&lt;1",wat_table_data!L107 ))), "-")</f>
        <v>-</v>
      </c>
      <c r="M110" s="38" t="str">
        <f>IF(ISNUMBER(wat_table_data!M107), IF(wat_table_data!M107=-999,"NA",IF(wat_table_data!M107&gt;99, "&gt;99", IF(wat_table_data!M107&lt;1, "&lt;1",wat_table_data!M107 ))), "-")</f>
        <v>-</v>
      </c>
      <c r="N110" s="38" t="str">
        <f>IF(ISNUMBER(wat_table_data!N107), IF(wat_table_data!N107=-999,"NA",IF(wat_table_data!N107&gt;99, "&gt;99", IF(wat_table_data!N107&lt;1, "&lt;1",wat_table_data!N107 ))), "-")</f>
        <v>-</v>
      </c>
      <c r="O110" s="24" t="str">
        <f>IF(ISNUMBER(wat_table_data!O107), IF(wat_table_data!O107=-999,"NA",wat_table_data!O107), "-")</f>
        <v>-</v>
      </c>
      <c r="P110" s="37" t="str">
        <f>IF(ISNUMBER(wat_table_data!P107), IF(wat_table_data!P107=-999,"NA",IF(wat_table_data!P107&gt;99, "&gt;99", IF(wat_table_data!P107&lt;1, "&lt;1",wat_table_data!P107 ))), "-")</f>
        <v>-</v>
      </c>
      <c r="Q110" s="38" t="str">
        <f>IF(ISNUMBER(wat_table_data!Q107), IF(wat_table_data!Q107=-999,"NA",IF(wat_table_data!Q107&gt;99, "&gt;99", IF(wat_table_data!Q107&lt;1, "&lt;1",wat_table_data!Q107 ))), "-")</f>
        <v>-</v>
      </c>
      <c r="R110" s="38" t="str">
        <f>IF(ISNUMBER(wat_table_data!R107), IF(wat_table_data!R107=-999,"NA",IF(wat_table_data!R107&gt;99, "&gt;99", IF(wat_table_data!R107&lt;1, "&lt;1",wat_table_data!R107 ))), "-")</f>
        <v>-</v>
      </c>
      <c r="S110" s="38" t="str">
        <f>IF(ISNUMBER(wat_table_data!S107), IF(wat_table_data!S107=-999,"NA",IF(wat_table_data!S107&gt;99, "&gt;99", IF(wat_table_data!S107&lt;1, "&lt;1",wat_table_data!S107 ))), "-")</f>
        <v>-</v>
      </c>
      <c r="T110" s="24" t="str">
        <f>IF(ISNUMBER(wat_table_data!T107), IF(wat_table_data!T107=-999,"NA",wat_table_data!T107), "-")</f>
        <v>-</v>
      </c>
      <c r="U110" s="24"/>
      <c r="V110" s="24"/>
      <c r="W110" s="24"/>
      <c r="X110" s="39" t="str">
        <f>IF(ISNUMBER(wat_table_data!W107), IF(wat_table_data!W107=-999,"NA",IF(wat_table_data!W107&gt;99, "&gt;99", IF(wat_table_data!W107&lt;1, "&lt;1",wat_table_data!W107 ))), "-")</f>
        <v>-</v>
      </c>
      <c r="Y110" s="40" t="str">
        <f>IF(ISNUMBER(wat_table_data!X107), IF(wat_table_data!X107=-999,"NA",IF(wat_table_data!X107&gt;99, "&gt;99", IF(wat_table_data!X107&lt;1, "&lt;1",wat_table_data!X107 ))), "-")</f>
        <v>-</v>
      </c>
      <c r="Z110" s="40" t="str">
        <f>IF(ISNUMBER(wat_table_data!Y107), IF(wat_table_data!Y107=-999,"NA",IF(wat_table_data!Y107&gt;99, "&gt;99", IF(wat_table_data!Y107&lt;1, "&lt;1",wat_table_data!Y107 ))), "-")</f>
        <v>-</v>
      </c>
      <c r="AA110" s="40" t="str">
        <f>IF(ISNUMBER(wat_table_data!Z107), IF(wat_table_data!Z107=-999,"NA",IF(wat_table_data!Z107&gt;99, "&gt;99", IF(wat_table_data!Z107&lt;1, "&lt;1",wat_table_data!Z107 ))), "-")</f>
        <v>-</v>
      </c>
      <c r="AB110" s="38" t="str">
        <f>IF(ISNUMBER(wat_table_data!AA107), IF(wat_table_data!AA107=-999,"NA",IF(wat_table_data!AA107&gt;99, "&gt;99", IF(wat_table_data!AA107&lt;1, "&lt;1",wat_table_data!AA107 ))), "-")</f>
        <v>-</v>
      </c>
      <c r="AC110" s="38" t="str">
        <f>IF(ISNUMBER(wat_table_data!AB107), IF(wat_table_data!AB107=-999,"NA",IF(wat_table_data!AB107&gt;99, "&gt;99", IF(wat_table_data!AB107&lt;1, "&lt;1",wat_table_data!AB107 ))), "-")</f>
        <v>-</v>
      </c>
      <c r="AD110" s="39" t="str">
        <f>IF(ISNUMBER(wat_table_data!AC107), IF(wat_table_data!AC107=-999,"NA",IF(wat_table_data!AC107&gt;99, "&gt;99", IF(wat_table_data!AC107&lt;1, "&lt;1",wat_table_data!AC107 ))), "-")</f>
        <v>-</v>
      </c>
      <c r="AE110" s="40" t="str">
        <f>IF(ISNUMBER(wat_table_data!AD107), IF(wat_table_data!AD107=-999,"NA",IF(wat_table_data!AD107&gt;99, "&gt;99", IF(wat_table_data!AD107&lt;1, "&lt;1",wat_table_data!AD107 ))), "-")</f>
        <v>-</v>
      </c>
      <c r="AF110" s="40" t="str">
        <f>IF(ISNUMBER(wat_table_data!AE107), IF(wat_table_data!AE107=-999,"NA",IF(wat_table_data!AE107&gt;99, "&gt;99", IF(wat_table_data!AE107&lt;1, "&lt;1",wat_table_data!AE107 ))), "-")</f>
        <v>-</v>
      </c>
      <c r="AG110" s="40" t="str">
        <f>IF(ISNUMBER(wat_table_data!AF107), IF(wat_table_data!AF107=-999,"NA",IF(wat_table_data!AF107&gt;99, "&gt;99", IF(wat_table_data!AF107&lt;1, "&lt;1",wat_table_data!AF107 ))), "-")</f>
        <v>-</v>
      </c>
      <c r="AH110" s="38" t="str">
        <f>IF(ISNUMBER(wat_table_data!AG107), IF(wat_table_data!AG107=-999,"NA",IF(wat_table_data!AG107&gt;99, "&gt;99", IF(wat_table_data!AG107&lt;1, "&lt;1",wat_table_data!AG107 ))), "-")</f>
        <v>-</v>
      </c>
      <c r="AI110" s="38" t="str">
        <f>IF(ISNUMBER(wat_table_data!AH107), IF(wat_table_data!AH107=-999,"NA",IF(wat_table_data!AH107&gt;99, "&gt;99", IF(wat_table_data!AH107&lt;1, "&lt;1",wat_table_data!AH107 ))), "-")</f>
        <v>-</v>
      </c>
      <c r="AJ110" s="39" t="str">
        <f>IF(ISNUMBER(wat_table_data!AI107), IF(wat_table_data!AI107=-999,"NA",IF(wat_table_data!AI107&gt;99, "&gt;99", IF(wat_table_data!AI107&lt;1, "&lt;1",wat_table_data!AI107 ))), "-")</f>
        <v>-</v>
      </c>
      <c r="AK110" s="40" t="str">
        <f>IF(ISNUMBER(wat_table_data!AJ107), IF(wat_table_data!AJ107=-999,"NA",IF(wat_table_data!AJ107&gt;99, "&gt;99", IF(wat_table_data!AJ107&lt;1, "&lt;1",wat_table_data!AJ107 ))), "-")</f>
        <v>-</v>
      </c>
      <c r="AL110" s="40" t="str">
        <f>IF(ISNUMBER(wat_table_data!AK107), IF(wat_table_data!AK107=-999,"NA",IF(wat_table_data!AK107&gt;99, "&gt;99", IF(wat_table_data!AK107&lt;1, "&lt;1",wat_table_data!AK107 ))), "-")</f>
        <v>-</v>
      </c>
      <c r="AM110" s="40" t="str">
        <f>IF(ISNUMBER(wat_table_data!AL107), IF(wat_table_data!AL107=-999,"NA",IF(wat_table_data!AL107&gt;99, "&gt;99", IF(wat_table_data!AL107&lt;1, "&lt;1",wat_table_data!AL107 ))), "-")</f>
        <v>-</v>
      </c>
      <c r="AN110" s="38" t="str">
        <f>IF(ISNUMBER(wat_table_data!AM107), IF(wat_table_data!AM107=-999,"NA",IF(wat_table_data!AM107&gt;99, "&gt;99", IF(wat_table_data!AM107&lt;1, "&lt;1",wat_table_data!AM107 ))), "-")</f>
        <v>-</v>
      </c>
      <c r="AO110" s="38" t="str">
        <f>IF(ISNUMBER(wat_table_data!AN107), IF(wat_table_data!AN107=-999,"NA",IF(wat_table_data!AN107&gt;99, "&gt;99", IF(wat_table_data!AN107&lt;1, "&lt;1",wat_table_data!AN107 ))), "-")</f>
        <v>-</v>
      </c>
    </row>
    <row r="111" ht="13.8" x14ac:dyDescent="0.25">
      <c r="A111" s="34" t="str">
        <f>IF(ISBLANK(wat_table_data!A108), "", wat_table_data!A108)</f>
        <v/>
      </c>
      <c r="B111" s="34" t="str">
        <f>IF(ISBLANK(wat_table_data!B108), "", wat_table_data!B108)</f>
        <v/>
      </c>
      <c r="C111" s="34" t="str">
        <f>IF(ISBLANK(wat_table_data!C108), "", wat_table_data!C108)</f>
        <v/>
      </c>
      <c r="D111" s="35" t="str">
        <f>IF(ISNUMBER(wat_table_data!D108), wat_table_data!D108, "-")</f>
        <v>-</v>
      </c>
      <c r="E111" s="36" t="str">
        <f>IF(ISNUMBER(wat_table_data!E108), wat_table_data!E108, "-")</f>
        <v>-</v>
      </c>
      <c r="F111" s="37" t="str">
        <f>IF(ISNUMBER(wat_table_data!F108), IF(wat_table_data!F108=-999,"NA",IF(wat_table_data!F108&gt;99, "&gt;99", IF(wat_table_data!F108&lt;1, "&lt;1",wat_table_data!F108 ))), "-")</f>
        <v>-</v>
      </c>
      <c r="G111" s="38" t="str">
        <f>IF(ISNUMBER(wat_table_data!G108), IF(wat_table_data!G108=-999,"NA",IF(wat_table_data!G108&gt;99, "&gt;99", IF(wat_table_data!G108&lt;1, "&lt;1",wat_table_data!G108 ))), "-")</f>
        <v>-</v>
      </c>
      <c r="H111" s="38" t="str">
        <f>IF(ISNUMBER(wat_table_data!H108), IF(wat_table_data!H108=-999,"NA",IF(wat_table_data!H108&gt;99, "&gt;99", IF(wat_table_data!H108&lt;1, "&lt;1",wat_table_data!H108 ))), "-")</f>
        <v>-</v>
      </c>
      <c r="I111" s="38" t="str">
        <f>IF(ISNUMBER(wat_table_data!I108), IF(wat_table_data!I108=-999,"NA",IF(wat_table_data!I108&gt;99, "&gt;99", IF(wat_table_data!I108&lt;1, "&lt;1",wat_table_data!I108 ))), "-")</f>
        <v>-</v>
      </c>
      <c r="J111" s="24" t="str">
        <f>IF(ISNUMBER(wat_table_data!J108), IF(wat_table_data!J108=-999,"NA",wat_table_data!J108), "-")</f>
        <v>-</v>
      </c>
      <c r="K111" s="37" t="str">
        <f>IF(ISNUMBER(wat_table_data!K108), IF(wat_table_data!K108=-999,"NA",IF(wat_table_data!K108&gt;99, "&gt;99", IF(wat_table_data!K108&lt;1, "&lt;1",wat_table_data!K108 ))), "-")</f>
        <v>-</v>
      </c>
      <c r="L111" s="38" t="str">
        <f>IF(ISNUMBER(wat_table_data!L108), IF(wat_table_data!L108=-999,"NA",IF(wat_table_data!L108&gt;99, "&gt;99", IF(wat_table_data!L108&lt;1, "&lt;1",wat_table_data!L108 ))), "-")</f>
        <v>-</v>
      </c>
      <c r="M111" s="38" t="str">
        <f>IF(ISNUMBER(wat_table_data!M108), IF(wat_table_data!M108=-999,"NA",IF(wat_table_data!M108&gt;99, "&gt;99", IF(wat_table_data!M108&lt;1, "&lt;1",wat_table_data!M108 ))), "-")</f>
        <v>-</v>
      </c>
      <c r="N111" s="38" t="str">
        <f>IF(ISNUMBER(wat_table_data!N108), IF(wat_table_data!N108=-999,"NA",IF(wat_table_data!N108&gt;99, "&gt;99", IF(wat_table_data!N108&lt;1, "&lt;1",wat_table_data!N108 ))), "-")</f>
        <v>-</v>
      </c>
      <c r="O111" s="24" t="str">
        <f>IF(ISNUMBER(wat_table_data!O108), IF(wat_table_data!O108=-999,"NA",wat_table_data!O108), "-")</f>
        <v>-</v>
      </c>
      <c r="P111" s="37" t="str">
        <f>IF(ISNUMBER(wat_table_data!P108), IF(wat_table_data!P108=-999,"NA",IF(wat_table_data!P108&gt;99, "&gt;99", IF(wat_table_data!P108&lt;1, "&lt;1",wat_table_data!P108 ))), "-")</f>
        <v>-</v>
      </c>
      <c r="Q111" s="38" t="str">
        <f>IF(ISNUMBER(wat_table_data!Q108), IF(wat_table_data!Q108=-999,"NA",IF(wat_table_data!Q108&gt;99, "&gt;99", IF(wat_table_data!Q108&lt;1, "&lt;1",wat_table_data!Q108 ))), "-")</f>
        <v>-</v>
      </c>
      <c r="R111" s="38" t="str">
        <f>IF(ISNUMBER(wat_table_data!R108), IF(wat_table_data!R108=-999,"NA",IF(wat_table_data!R108&gt;99, "&gt;99", IF(wat_table_data!R108&lt;1, "&lt;1",wat_table_data!R108 ))), "-")</f>
        <v>-</v>
      </c>
      <c r="S111" s="38" t="str">
        <f>IF(ISNUMBER(wat_table_data!S108), IF(wat_table_data!S108=-999,"NA",IF(wat_table_data!S108&gt;99, "&gt;99", IF(wat_table_data!S108&lt;1, "&lt;1",wat_table_data!S108 ))), "-")</f>
        <v>-</v>
      </c>
      <c r="T111" s="24" t="str">
        <f>IF(ISNUMBER(wat_table_data!T108), IF(wat_table_data!T108=-999,"NA",wat_table_data!T108), "-")</f>
        <v>-</v>
      </c>
      <c r="U111" s="24"/>
      <c r="V111" s="24"/>
      <c r="W111" s="24"/>
      <c r="X111" s="39" t="str">
        <f>IF(ISNUMBER(wat_table_data!W108), IF(wat_table_data!W108=-999,"NA",IF(wat_table_data!W108&gt;99, "&gt;99", IF(wat_table_data!W108&lt;1, "&lt;1",wat_table_data!W108 ))), "-")</f>
        <v>-</v>
      </c>
      <c r="Y111" s="40" t="str">
        <f>IF(ISNUMBER(wat_table_data!X108), IF(wat_table_data!X108=-999,"NA",IF(wat_table_data!X108&gt;99, "&gt;99", IF(wat_table_data!X108&lt;1, "&lt;1",wat_table_data!X108 ))), "-")</f>
        <v>-</v>
      </c>
      <c r="Z111" s="40" t="str">
        <f>IF(ISNUMBER(wat_table_data!Y108), IF(wat_table_data!Y108=-999,"NA",IF(wat_table_data!Y108&gt;99, "&gt;99", IF(wat_table_data!Y108&lt;1, "&lt;1",wat_table_data!Y108 ))), "-")</f>
        <v>-</v>
      </c>
      <c r="AA111" s="40" t="str">
        <f>IF(ISNUMBER(wat_table_data!Z108), IF(wat_table_data!Z108=-999,"NA",IF(wat_table_data!Z108&gt;99, "&gt;99", IF(wat_table_data!Z108&lt;1, "&lt;1",wat_table_data!Z108 ))), "-")</f>
        <v>-</v>
      </c>
      <c r="AB111" s="38" t="str">
        <f>IF(ISNUMBER(wat_table_data!AA108), IF(wat_table_data!AA108=-999,"NA",IF(wat_table_data!AA108&gt;99, "&gt;99", IF(wat_table_data!AA108&lt;1, "&lt;1",wat_table_data!AA108 ))), "-")</f>
        <v>-</v>
      </c>
      <c r="AC111" s="38" t="str">
        <f>IF(ISNUMBER(wat_table_data!AB108), IF(wat_table_data!AB108=-999,"NA",IF(wat_table_data!AB108&gt;99, "&gt;99", IF(wat_table_data!AB108&lt;1, "&lt;1",wat_table_data!AB108 ))), "-")</f>
        <v>-</v>
      </c>
      <c r="AD111" s="39" t="str">
        <f>IF(ISNUMBER(wat_table_data!AC108), IF(wat_table_data!AC108=-999,"NA",IF(wat_table_data!AC108&gt;99, "&gt;99", IF(wat_table_data!AC108&lt;1, "&lt;1",wat_table_data!AC108 ))), "-")</f>
        <v>-</v>
      </c>
      <c r="AE111" s="40" t="str">
        <f>IF(ISNUMBER(wat_table_data!AD108), IF(wat_table_data!AD108=-999,"NA",IF(wat_table_data!AD108&gt;99, "&gt;99", IF(wat_table_data!AD108&lt;1, "&lt;1",wat_table_data!AD108 ))), "-")</f>
        <v>-</v>
      </c>
      <c r="AF111" s="40" t="str">
        <f>IF(ISNUMBER(wat_table_data!AE108), IF(wat_table_data!AE108=-999,"NA",IF(wat_table_data!AE108&gt;99, "&gt;99", IF(wat_table_data!AE108&lt;1, "&lt;1",wat_table_data!AE108 ))), "-")</f>
        <v>-</v>
      </c>
      <c r="AG111" s="40" t="str">
        <f>IF(ISNUMBER(wat_table_data!AF108), IF(wat_table_data!AF108=-999,"NA",IF(wat_table_data!AF108&gt;99, "&gt;99", IF(wat_table_data!AF108&lt;1, "&lt;1",wat_table_data!AF108 ))), "-")</f>
        <v>-</v>
      </c>
      <c r="AH111" s="38" t="str">
        <f>IF(ISNUMBER(wat_table_data!AG108), IF(wat_table_data!AG108=-999,"NA",IF(wat_table_data!AG108&gt;99, "&gt;99", IF(wat_table_data!AG108&lt;1, "&lt;1",wat_table_data!AG108 ))), "-")</f>
        <v>-</v>
      </c>
      <c r="AI111" s="38" t="str">
        <f>IF(ISNUMBER(wat_table_data!AH108), IF(wat_table_data!AH108=-999,"NA",IF(wat_table_data!AH108&gt;99, "&gt;99", IF(wat_table_data!AH108&lt;1, "&lt;1",wat_table_data!AH108 ))), "-")</f>
        <v>-</v>
      </c>
      <c r="AJ111" s="39" t="str">
        <f>IF(ISNUMBER(wat_table_data!AI108), IF(wat_table_data!AI108=-999,"NA",IF(wat_table_data!AI108&gt;99, "&gt;99", IF(wat_table_data!AI108&lt;1, "&lt;1",wat_table_data!AI108 ))), "-")</f>
        <v>-</v>
      </c>
      <c r="AK111" s="40" t="str">
        <f>IF(ISNUMBER(wat_table_data!AJ108), IF(wat_table_data!AJ108=-999,"NA",IF(wat_table_data!AJ108&gt;99, "&gt;99", IF(wat_table_data!AJ108&lt;1, "&lt;1",wat_table_data!AJ108 ))), "-")</f>
        <v>-</v>
      </c>
      <c r="AL111" s="40" t="str">
        <f>IF(ISNUMBER(wat_table_data!AK108), IF(wat_table_data!AK108=-999,"NA",IF(wat_table_data!AK108&gt;99, "&gt;99", IF(wat_table_data!AK108&lt;1, "&lt;1",wat_table_data!AK108 ))), "-")</f>
        <v>-</v>
      </c>
      <c r="AM111" s="40" t="str">
        <f>IF(ISNUMBER(wat_table_data!AL108), IF(wat_table_data!AL108=-999,"NA",IF(wat_table_data!AL108&gt;99, "&gt;99", IF(wat_table_data!AL108&lt;1, "&lt;1",wat_table_data!AL108 ))), "-")</f>
        <v>-</v>
      </c>
      <c r="AN111" s="38" t="str">
        <f>IF(ISNUMBER(wat_table_data!AM108), IF(wat_table_data!AM108=-999,"NA",IF(wat_table_data!AM108&gt;99, "&gt;99", IF(wat_table_data!AM108&lt;1, "&lt;1",wat_table_data!AM108 ))), "-")</f>
        <v>-</v>
      </c>
      <c r="AO111" s="38" t="str">
        <f>IF(ISNUMBER(wat_table_data!AN108), IF(wat_table_data!AN108=-999,"NA",IF(wat_table_data!AN108&gt;99, "&gt;99", IF(wat_table_data!AN108&lt;1, "&lt;1",wat_table_data!AN108 ))), "-")</f>
        <v>-</v>
      </c>
    </row>
    <row r="112" ht="13.8" x14ac:dyDescent="0.25">
      <c r="A112" s="34" t="str">
        <f>IF(ISBLANK(wat_table_data!A109), "", wat_table_data!A109)</f>
        <v/>
      </c>
      <c r="B112" s="34" t="str">
        <f>IF(ISBLANK(wat_table_data!B109), "", wat_table_data!B109)</f>
        <v/>
      </c>
      <c r="C112" s="34" t="str">
        <f>IF(ISBLANK(wat_table_data!C109), "", wat_table_data!C109)</f>
        <v/>
      </c>
      <c r="D112" s="35" t="str">
        <f>IF(ISNUMBER(wat_table_data!D109), wat_table_data!D109, "-")</f>
        <v>-</v>
      </c>
      <c r="E112" s="36" t="str">
        <f>IF(ISNUMBER(wat_table_data!E109), wat_table_data!E109, "-")</f>
        <v>-</v>
      </c>
      <c r="F112" s="37" t="str">
        <f>IF(ISNUMBER(wat_table_data!F109), IF(wat_table_data!F109=-999,"NA",IF(wat_table_data!F109&gt;99, "&gt;99", IF(wat_table_data!F109&lt;1, "&lt;1",wat_table_data!F109 ))), "-")</f>
        <v>-</v>
      </c>
      <c r="G112" s="38" t="str">
        <f>IF(ISNUMBER(wat_table_data!G109), IF(wat_table_data!G109=-999,"NA",IF(wat_table_data!G109&gt;99, "&gt;99", IF(wat_table_data!G109&lt;1, "&lt;1",wat_table_data!G109 ))), "-")</f>
        <v>-</v>
      </c>
      <c r="H112" s="38" t="str">
        <f>IF(ISNUMBER(wat_table_data!H109), IF(wat_table_data!H109=-999,"NA",IF(wat_table_data!H109&gt;99, "&gt;99", IF(wat_table_data!H109&lt;1, "&lt;1",wat_table_data!H109 ))), "-")</f>
        <v>-</v>
      </c>
      <c r="I112" s="38" t="str">
        <f>IF(ISNUMBER(wat_table_data!I109), IF(wat_table_data!I109=-999,"NA",IF(wat_table_data!I109&gt;99, "&gt;99", IF(wat_table_data!I109&lt;1, "&lt;1",wat_table_data!I109 ))), "-")</f>
        <v>-</v>
      </c>
      <c r="J112" s="24" t="str">
        <f>IF(ISNUMBER(wat_table_data!J109), IF(wat_table_data!J109=-999,"NA",wat_table_data!J109), "-")</f>
        <v>-</v>
      </c>
      <c r="K112" s="37" t="str">
        <f>IF(ISNUMBER(wat_table_data!K109), IF(wat_table_data!K109=-999,"NA",IF(wat_table_data!K109&gt;99, "&gt;99", IF(wat_table_data!K109&lt;1, "&lt;1",wat_table_data!K109 ))), "-")</f>
        <v>-</v>
      </c>
      <c r="L112" s="38" t="str">
        <f>IF(ISNUMBER(wat_table_data!L109), IF(wat_table_data!L109=-999,"NA",IF(wat_table_data!L109&gt;99, "&gt;99", IF(wat_table_data!L109&lt;1, "&lt;1",wat_table_data!L109 ))), "-")</f>
        <v>-</v>
      </c>
      <c r="M112" s="38" t="str">
        <f>IF(ISNUMBER(wat_table_data!M109), IF(wat_table_data!M109=-999,"NA",IF(wat_table_data!M109&gt;99, "&gt;99", IF(wat_table_data!M109&lt;1, "&lt;1",wat_table_data!M109 ))), "-")</f>
        <v>-</v>
      </c>
      <c r="N112" s="38" t="str">
        <f>IF(ISNUMBER(wat_table_data!N109), IF(wat_table_data!N109=-999,"NA",IF(wat_table_data!N109&gt;99, "&gt;99", IF(wat_table_data!N109&lt;1, "&lt;1",wat_table_data!N109 ))), "-")</f>
        <v>-</v>
      </c>
      <c r="O112" s="24" t="str">
        <f>IF(ISNUMBER(wat_table_data!O109), IF(wat_table_data!O109=-999,"NA",wat_table_data!O109), "-")</f>
        <v>-</v>
      </c>
      <c r="P112" s="37" t="str">
        <f>IF(ISNUMBER(wat_table_data!P109), IF(wat_table_data!P109=-999,"NA",IF(wat_table_data!P109&gt;99, "&gt;99", IF(wat_table_data!P109&lt;1, "&lt;1",wat_table_data!P109 ))), "-")</f>
        <v>-</v>
      </c>
      <c r="Q112" s="38" t="str">
        <f>IF(ISNUMBER(wat_table_data!Q109), IF(wat_table_data!Q109=-999,"NA",IF(wat_table_data!Q109&gt;99, "&gt;99", IF(wat_table_data!Q109&lt;1, "&lt;1",wat_table_data!Q109 ))), "-")</f>
        <v>-</v>
      </c>
      <c r="R112" s="38" t="str">
        <f>IF(ISNUMBER(wat_table_data!R109), IF(wat_table_data!R109=-999,"NA",IF(wat_table_data!R109&gt;99, "&gt;99", IF(wat_table_data!R109&lt;1, "&lt;1",wat_table_data!R109 ))), "-")</f>
        <v>-</v>
      </c>
      <c r="S112" s="38" t="str">
        <f>IF(ISNUMBER(wat_table_data!S109), IF(wat_table_data!S109=-999,"NA",IF(wat_table_data!S109&gt;99, "&gt;99", IF(wat_table_data!S109&lt;1, "&lt;1",wat_table_data!S109 ))), "-")</f>
        <v>-</v>
      </c>
      <c r="T112" s="24" t="str">
        <f>IF(ISNUMBER(wat_table_data!T109), IF(wat_table_data!T109=-999,"NA",wat_table_data!T109), "-")</f>
        <v>-</v>
      </c>
      <c r="U112" s="24"/>
      <c r="V112" s="24"/>
      <c r="W112" s="24"/>
      <c r="X112" s="39" t="str">
        <f>IF(ISNUMBER(wat_table_data!W109), IF(wat_table_data!W109=-999,"NA",IF(wat_table_data!W109&gt;99, "&gt;99", IF(wat_table_data!W109&lt;1, "&lt;1",wat_table_data!W109 ))), "-")</f>
        <v>-</v>
      </c>
      <c r="Y112" s="40" t="str">
        <f>IF(ISNUMBER(wat_table_data!X109), IF(wat_table_data!X109=-999,"NA",IF(wat_table_data!X109&gt;99, "&gt;99", IF(wat_table_data!X109&lt;1, "&lt;1",wat_table_data!X109 ))), "-")</f>
        <v>-</v>
      </c>
      <c r="Z112" s="40" t="str">
        <f>IF(ISNUMBER(wat_table_data!Y109), IF(wat_table_data!Y109=-999,"NA",IF(wat_table_data!Y109&gt;99, "&gt;99", IF(wat_table_data!Y109&lt;1, "&lt;1",wat_table_data!Y109 ))), "-")</f>
        <v>-</v>
      </c>
      <c r="AA112" s="40" t="str">
        <f>IF(ISNUMBER(wat_table_data!Z109), IF(wat_table_data!Z109=-999,"NA",IF(wat_table_data!Z109&gt;99, "&gt;99", IF(wat_table_data!Z109&lt;1, "&lt;1",wat_table_data!Z109 ))), "-")</f>
        <v>-</v>
      </c>
      <c r="AB112" s="38" t="str">
        <f>IF(ISNUMBER(wat_table_data!AA109), IF(wat_table_data!AA109=-999,"NA",IF(wat_table_data!AA109&gt;99, "&gt;99", IF(wat_table_data!AA109&lt;1, "&lt;1",wat_table_data!AA109 ))), "-")</f>
        <v>-</v>
      </c>
      <c r="AC112" s="38" t="str">
        <f>IF(ISNUMBER(wat_table_data!AB109), IF(wat_table_data!AB109=-999,"NA",IF(wat_table_data!AB109&gt;99, "&gt;99", IF(wat_table_data!AB109&lt;1, "&lt;1",wat_table_data!AB109 ))), "-")</f>
        <v>-</v>
      </c>
      <c r="AD112" s="39" t="str">
        <f>IF(ISNUMBER(wat_table_data!AC109), IF(wat_table_data!AC109=-999,"NA",IF(wat_table_data!AC109&gt;99, "&gt;99", IF(wat_table_data!AC109&lt;1, "&lt;1",wat_table_data!AC109 ))), "-")</f>
        <v>-</v>
      </c>
      <c r="AE112" s="40" t="str">
        <f>IF(ISNUMBER(wat_table_data!AD109), IF(wat_table_data!AD109=-999,"NA",IF(wat_table_data!AD109&gt;99, "&gt;99", IF(wat_table_data!AD109&lt;1, "&lt;1",wat_table_data!AD109 ))), "-")</f>
        <v>-</v>
      </c>
      <c r="AF112" s="40" t="str">
        <f>IF(ISNUMBER(wat_table_data!AE109), IF(wat_table_data!AE109=-999,"NA",IF(wat_table_data!AE109&gt;99, "&gt;99", IF(wat_table_data!AE109&lt;1, "&lt;1",wat_table_data!AE109 ))), "-")</f>
        <v>-</v>
      </c>
      <c r="AG112" s="40" t="str">
        <f>IF(ISNUMBER(wat_table_data!AF109), IF(wat_table_data!AF109=-999,"NA",IF(wat_table_data!AF109&gt;99, "&gt;99", IF(wat_table_data!AF109&lt;1, "&lt;1",wat_table_data!AF109 ))), "-")</f>
        <v>-</v>
      </c>
      <c r="AH112" s="38" t="str">
        <f>IF(ISNUMBER(wat_table_data!AG109), IF(wat_table_data!AG109=-999,"NA",IF(wat_table_data!AG109&gt;99, "&gt;99", IF(wat_table_data!AG109&lt;1, "&lt;1",wat_table_data!AG109 ))), "-")</f>
        <v>-</v>
      </c>
      <c r="AI112" s="38" t="str">
        <f>IF(ISNUMBER(wat_table_data!AH109), IF(wat_table_data!AH109=-999,"NA",IF(wat_table_data!AH109&gt;99, "&gt;99", IF(wat_table_data!AH109&lt;1, "&lt;1",wat_table_data!AH109 ))), "-")</f>
        <v>-</v>
      </c>
      <c r="AJ112" s="39" t="str">
        <f>IF(ISNUMBER(wat_table_data!AI109), IF(wat_table_data!AI109=-999,"NA",IF(wat_table_data!AI109&gt;99, "&gt;99", IF(wat_table_data!AI109&lt;1, "&lt;1",wat_table_data!AI109 ))), "-")</f>
        <v>-</v>
      </c>
      <c r="AK112" s="40" t="str">
        <f>IF(ISNUMBER(wat_table_data!AJ109), IF(wat_table_data!AJ109=-999,"NA",IF(wat_table_data!AJ109&gt;99, "&gt;99", IF(wat_table_data!AJ109&lt;1, "&lt;1",wat_table_data!AJ109 ))), "-")</f>
        <v>-</v>
      </c>
      <c r="AL112" s="40" t="str">
        <f>IF(ISNUMBER(wat_table_data!AK109), IF(wat_table_data!AK109=-999,"NA",IF(wat_table_data!AK109&gt;99, "&gt;99", IF(wat_table_data!AK109&lt;1, "&lt;1",wat_table_data!AK109 ))), "-")</f>
        <v>-</v>
      </c>
      <c r="AM112" s="40" t="str">
        <f>IF(ISNUMBER(wat_table_data!AL109), IF(wat_table_data!AL109=-999,"NA",IF(wat_table_data!AL109&gt;99, "&gt;99", IF(wat_table_data!AL109&lt;1, "&lt;1",wat_table_data!AL109 ))), "-")</f>
        <v>-</v>
      </c>
      <c r="AN112" s="38" t="str">
        <f>IF(ISNUMBER(wat_table_data!AM109), IF(wat_table_data!AM109=-999,"NA",IF(wat_table_data!AM109&gt;99, "&gt;99", IF(wat_table_data!AM109&lt;1, "&lt;1",wat_table_data!AM109 ))), "-")</f>
        <v>-</v>
      </c>
      <c r="AO112" s="38" t="str">
        <f>IF(ISNUMBER(wat_table_data!AN109), IF(wat_table_data!AN109=-999,"NA",IF(wat_table_data!AN109&gt;99, "&gt;99", IF(wat_table_data!AN109&lt;1, "&lt;1",wat_table_data!AN109 ))), "-")</f>
        <v>-</v>
      </c>
    </row>
    <row r="113" ht="13.8" x14ac:dyDescent="0.25">
      <c r="A113" s="34" t="str">
        <f>IF(ISBLANK(wat_table_data!A110), "", wat_table_data!A110)</f>
        <v/>
      </c>
      <c r="B113" s="34" t="str">
        <f>IF(ISBLANK(wat_table_data!B110), "", wat_table_data!B110)</f>
        <v/>
      </c>
      <c r="C113" s="34" t="str">
        <f>IF(ISBLANK(wat_table_data!C110), "", wat_table_data!C110)</f>
        <v/>
      </c>
      <c r="D113" s="35" t="str">
        <f>IF(ISNUMBER(wat_table_data!D110), wat_table_data!D110, "-")</f>
        <v>-</v>
      </c>
      <c r="E113" s="36" t="str">
        <f>IF(ISNUMBER(wat_table_data!E110), wat_table_data!E110, "-")</f>
        <v>-</v>
      </c>
      <c r="F113" s="37" t="str">
        <f>IF(ISNUMBER(wat_table_data!F110), IF(wat_table_data!F110=-999,"NA",IF(wat_table_data!F110&gt;99, "&gt;99", IF(wat_table_data!F110&lt;1, "&lt;1",wat_table_data!F110 ))), "-")</f>
        <v>-</v>
      </c>
      <c r="G113" s="38" t="str">
        <f>IF(ISNUMBER(wat_table_data!G110), IF(wat_table_data!G110=-999,"NA",IF(wat_table_data!G110&gt;99, "&gt;99", IF(wat_table_data!G110&lt;1, "&lt;1",wat_table_data!G110 ))), "-")</f>
        <v>-</v>
      </c>
      <c r="H113" s="38" t="str">
        <f>IF(ISNUMBER(wat_table_data!H110), IF(wat_table_data!H110=-999,"NA",IF(wat_table_data!H110&gt;99, "&gt;99", IF(wat_table_data!H110&lt;1, "&lt;1",wat_table_data!H110 ))), "-")</f>
        <v>-</v>
      </c>
      <c r="I113" s="38" t="str">
        <f>IF(ISNUMBER(wat_table_data!I110), IF(wat_table_data!I110=-999,"NA",IF(wat_table_data!I110&gt;99, "&gt;99", IF(wat_table_data!I110&lt;1, "&lt;1",wat_table_data!I110 ))), "-")</f>
        <v>-</v>
      </c>
      <c r="J113" s="24" t="str">
        <f>IF(ISNUMBER(wat_table_data!J110), IF(wat_table_data!J110=-999,"NA",wat_table_data!J110), "-")</f>
        <v>-</v>
      </c>
      <c r="K113" s="37" t="str">
        <f>IF(ISNUMBER(wat_table_data!K110), IF(wat_table_data!K110=-999,"NA",IF(wat_table_data!K110&gt;99, "&gt;99", IF(wat_table_data!K110&lt;1, "&lt;1",wat_table_data!K110 ))), "-")</f>
        <v>-</v>
      </c>
      <c r="L113" s="38" t="str">
        <f>IF(ISNUMBER(wat_table_data!L110), IF(wat_table_data!L110=-999,"NA",IF(wat_table_data!L110&gt;99, "&gt;99", IF(wat_table_data!L110&lt;1, "&lt;1",wat_table_data!L110 ))), "-")</f>
        <v>-</v>
      </c>
      <c r="M113" s="38" t="str">
        <f>IF(ISNUMBER(wat_table_data!M110), IF(wat_table_data!M110=-999,"NA",IF(wat_table_data!M110&gt;99, "&gt;99", IF(wat_table_data!M110&lt;1, "&lt;1",wat_table_data!M110 ))), "-")</f>
        <v>-</v>
      </c>
      <c r="N113" s="38" t="str">
        <f>IF(ISNUMBER(wat_table_data!N110), IF(wat_table_data!N110=-999,"NA",IF(wat_table_data!N110&gt;99, "&gt;99", IF(wat_table_data!N110&lt;1, "&lt;1",wat_table_data!N110 ))), "-")</f>
        <v>-</v>
      </c>
      <c r="O113" s="24" t="str">
        <f>IF(ISNUMBER(wat_table_data!O110), IF(wat_table_data!O110=-999,"NA",wat_table_data!O110), "-")</f>
        <v>-</v>
      </c>
      <c r="P113" s="37" t="str">
        <f>IF(ISNUMBER(wat_table_data!P110), IF(wat_table_data!P110=-999,"NA",IF(wat_table_data!P110&gt;99, "&gt;99", IF(wat_table_data!P110&lt;1, "&lt;1",wat_table_data!P110 ))), "-")</f>
        <v>-</v>
      </c>
      <c r="Q113" s="38" t="str">
        <f>IF(ISNUMBER(wat_table_data!Q110), IF(wat_table_data!Q110=-999,"NA",IF(wat_table_data!Q110&gt;99, "&gt;99", IF(wat_table_data!Q110&lt;1, "&lt;1",wat_table_data!Q110 ))), "-")</f>
        <v>-</v>
      </c>
      <c r="R113" s="38" t="str">
        <f>IF(ISNUMBER(wat_table_data!R110), IF(wat_table_data!R110=-999,"NA",IF(wat_table_data!R110&gt;99, "&gt;99", IF(wat_table_data!R110&lt;1, "&lt;1",wat_table_data!R110 ))), "-")</f>
        <v>-</v>
      </c>
      <c r="S113" s="38" t="str">
        <f>IF(ISNUMBER(wat_table_data!S110), IF(wat_table_data!S110=-999,"NA",IF(wat_table_data!S110&gt;99, "&gt;99", IF(wat_table_data!S110&lt;1, "&lt;1",wat_table_data!S110 ))), "-")</f>
        <v>-</v>
      </c>
      <c r="T113" s="24" t="str">
        <f>IF(ISNUMBER(wat_table_data!T110), IF(wat_table_data!T110=-999,"NA",wat_table_data!T110), "-")</f>
        <v>-</v>
      </c>
      <c r="U113" s="24"/>
      <c r="V113" s="24"/>
      <c r="W113" s="24"/>
      <c r="X113" s="39" t="str">
        <f>IF(ISNUMBER(wat_table_data!W110), IF(wat_table_data!W110=-999,"NA",IF(wat_table_data!W110&gt;99, "&gt;99", IF(wat_table_data!W110&lt;1, "&lt;1",wat_table_data!W110 ))), "-")</f>
        <v>-</v>
      </c>
      <c r="Y113" s="40" t="str">
        <f>IF(ISNUMBER(wat_table_data!X110), IF(wat_table_data!X110=-999,"NA",IF(wat_table_data!X110&gt;99, "&gt;99", IF(wat_table_data!X110&lt;1, "&lt;1",wat_table_data!X110 ))), "-")</f>
        <v>-</v>
      </c>
      <c r="Z113" s="40" t="str">
        <f>IF(ISNUMBER(wat_table_data!Y110), IF(wat_table_data!Y110=-999,"NA",IF(wat_table_data!Y110&gt;99, "&gt;99", IF(wat_table_data!Y110&lt;1, "&lt;1",wat_table_data!Y110 ))), "-")</f>
        <v>-</v>
      </c>
      <c r="AA113" s="40" t="str">
        <f>IF(ISNUMBER(wat_table_data!Z110), IF(wat_table_data!Z110=-999,"NA",IF(wat_table_data!Z110&gt;99, "&gt;99", IF(wat_table_data!Z110&lt;1, "&lt;1",wat_table_data!Z110 ))), "-")</f>
        <v>-</v>
      </c>
      <c r="AB113" s="38" t="str">
        <f>IF(ISNUMBER(wat_table_data!AA110), IF(wat_table_data!AA110=-999,"NA",IF(wat_table_data!AA110&gt;99, "&gt;99", IF(wat_table_data!AA110&lt;1, "&lt;1",wat_table_data!AA110 ))), "-")</f>
        <v>-</v>
      </c>
      <c r="AC113" s="38" t="str">
        <f>IF(ISNUMBER(wat_table_data!AB110), IF(wat_table_data!AB110=-999,"NA",IF(wat_table_data!AB110&gt;99, "&gt;99", IF(wat_table_data!AB110&lt;1, "&lt;1",wat_table_data!AB110 ))), "-")</f>
        <v>-</v>
      </c>
      <c r="AD113" s="39" t="str">
        <f>IF(ISNUMBER(wat_table_data!AC110), IF(wat_table_data!AC110=-999,"NA",IF(wat_table_data!AC110&gt;99, "&gt;99", IF(wat_table_data!AC110&lt;1, "&lt;1",wat_table_data!AC110 ))), "-")</f>
        <v>-</v>
      </c>
      <c r="AE113" s="40" t="str">
        <f>IF(ISNUMBER(wat_table_data!AD110), IF(wat_table_data!AD110=-999,"NA",IF(wat_table_data!AD110&gt;99, "&gt;99", IF(wat_table_data!AD110&lt;1, "&lt;1",wat_table_data!AD110 ))), "-")</f>
        <v>-</v>
      </c>
      <c r="AF113" s="40" t="str">
        <f>IF(ISNUMBER(wat_table_data!AE110), IF(wat_table_data!AE110=-999,"NA",IF(wat_table_data!AE110&gt;99, "&gt;99", IF(wat_table_data!AE110&lt;1, "&lt;1",wat_table_data!AE110 ))), "-")</f>
        <v>-</v>
      </c>
      <c r="AG113" s="40" t="str">
        <f>IF(ISNUMBER(wat_table_data!AF110), IF(wat_table_data!AF110=-999,"NA",IF(wat_table_data!AF110&gt;99, "&gt;99", IF(wat_table_data!AF110&lt;1, "&lt;1",wat_table_data!AF110 ))), "-")</f>
        <v>-</v>
      </c>
      <c r="AH113" s="38" t="str">
        <f>IF(ISNUMBER(wat_table_data!AG110), IF(wat_table_data!AG110=-999,"NA",IF(wat_table_data!AG110&gt;99, "&gt;99", IF(wat_table_data!AG110&lt;1, "&lt;1",wat_table_data!AG110 ))), "-")</f>
        <v>-</v>
      </c>
      <c r="AI113" s="38" t="str">
        <f>IF(ISNUMBER(wat_table_data!AH110), IF(wat_table_data!AH110=-999,"NA",IF(wat_table_data!AH110&gt;99, "&gt;99", IF(wat_table_data!AH110&lt;1, "&lt;1",wat_table_data!AH110 ))), "-")</f>
        <v>-</v>
      </c>
      <c r="AJ113" s="39" t="str">
        <f>IF(ISNUMBER(wat_table_data!AI110), IF(wat_table_data!AI110=-999,"NA",IF(wat_table_data!AI110&gt;99, "&gt;99", IF(wat_table_data!AI110&lt;1, "&lt;1",wat_table_data!AI110 ))), "-")</f>
        <v>-</v>
      </c>
      <c r="AK113" s="40" t="str">
        <f>IF(ISNUMBER(wat_table_data!AJ110), IF(wat_table_data!AJ110=-999,"NA",IF(wat_table_data!AJ110&gt;99, "&gt;99", IF(wat_table_data!AJ110&lt;1, "&lt;1",wat_table_data!AJ110 ))), "-")</f>
        <v>-</v>
      </c>
      <c r="AL113" s="40" t="str">
        <f>IF(ISNUMBER(wat_table_data!AK110), IF(wat_table_data!AK110=-999,"NA",IF(wat_table_data!AK110&gt;99, "&gt;99", IF(wat_table_data!AK110&lt;1, "&lt;1",wat_table_data!AK110 ))), "-")</f>
        <v>-</v>
      </c>
      <c r="AM113" s="40" t="str">
        <f>IF(ISNUMBER(wat_table_data!AL110), IF(wat_table_data!AL110=-999,"NA",IF(wat_table_data!AL110&gt;99, "&gt;99", IF(wat_table_data!AL110&lt;1, "&lt;1",wat_table_data!AL110 ))), "-")</f>
        <v>-</v>
      </c>
      <c r="AN113" s="38" t="str">
        <f>IF(ISNUMBER(wat_table_data!AM110), IF(wat_table_data!AM110=-999,"NA",IF(wat_table_data!AM110&gt;99, "&gt;99", IF(wat_table_data!AM110&lt;1, "&lt;1",wat_table_data!AM110 ))), "-")</f>
        <v>-</v>
      </c>
      <c r="AO113" s="38" t="str">
        <f>IF(ISNUMBER(wat_table_data!AN110), IF(wat_table_data!AN110=-999,"NA",IF(wat_table_data!AN110&gt;99, "&gt;99", IF(wat_table_data!AN110&lt;1, "&lt;1",wat_table_data!AN110 ))), "-")</f>
        <v>-</v>
      </c>
    </row>
    <row r="114" ht="13.8" x14ac:dyDescent="0.25">
      <c r="A114" s="34" t="str">
        <f>IF(ISBLANK(wat_table_data!A111), "", wat_table_data!A111)</f>
        <v/>
      </c>
      <c r="B114" s="34" t="str">
        <f>IF(ISBLANK(wat_table_data!B111), "", wat_table_data!B111)</f>
        <v/>
      </c>
      <c r="C114" s="34" t="str">
        <f>IF(ISBLANK(wat_table_data!C111), "", wat_table_data!C111)</f>
        <v/>
      </c>
      <c r="D114" s="35" t="str">
        <f>IF(ISNUMBER(wat_table_data!D111), wat_table_data!D111, "-")</f>
        <v>-</v>
      </c>
      <c r="E114" s="36" t="str">
        <f>IF(ISNUMBER(wat_table_data!E111), wat_table_data!E111, "-")</f>
        <v>-</v>
      </c>
      <c r="F114" s="37" t="str">
        <f>IF(ISNUMBER(wat_table_data!F111), IF(wat_table_data!F111=-999,"NA",IF(wat_table_data!F111&gt;99, "&gt;99", IF(wat_table_data!F111&lt;1, "&lt;1",wat_table_data!F111 ))), "-")</f>
        <v>-</v>
      </c>
      <c r="G114" s="38" t="str">
        <f>IF(ISNUMBER(wat_table_data!G111), IF(wat_table_data!G111=-999,"NA",IF(wat_table_data!G111&gt;99, "&gt;99", IF(wat_table_data!G111&lt;1, "&lt;1",wat_table_data!G111 ))), "-")</f>
        <v>-</v>
      </c>
      <c r="H114" s="38" t="str">
        <f>IF(ISNUMBER(wat_table_data!H111), IF(wat_table_data!H111=-999,"NA",IF(wat_table_data!H111&gt;99, "&gt;99", IF(wat_table_data!H111&lt;1, "&lt;1",wat_table_data!H111 ))), "-")</f>
        <v>-</v>
      </c>
      <c r="I114" s="38" t="str">
        <f>IF(ISNUMBER(wat_table_data!I111), IF(wat_table_data!I111=-999,"NA",IF(wat_table_data!I111&gt;99, "&gt;99", IF(wat_table_data!I111&lt;1, "&lt;1",wat_table_data!I111 ))), "-")</f>
        <v>-</v>
      </c>
      <c r="J114" s="24" t="str">
        <f>IF(ISNUMBER(wat_table_data!J111), IF(wat_table_data!J111=-999,"NA",wat_table_data!J111), "-")</f>
        <v>-</v>
      </c>
      <c r="K114" s="37" t="str">
        <f>IF(ISNUMBER(wat_table_data!K111), IF(wat_table_data!K111=-999,"NA",IF(wat_table_data!K111&gt;99, "&gt;99", IF(wat_table_data!K111&lt;1, "&lt;1",wat_table_data!K111 ))), "-")</f>
        <v>-</v>
      </c>
      <c r="L114" s="38" t="str">
        <f>IF(ISNUMBER(wat_table_data!L111), IF(wat_table_data!L111=-999,"NA",IF(wat_table_data!L111&gt;99, "&gt;99", IF(wat_table_data!L111&lt;1, "&lt;1",wat_table_data!L111 ))), "-")</f>
        <v>-</v>
      </c>
      <c r="M114" s="38" t="str">
        <f>IF(ISNUMBER(wat_table_data!M111), IF(wat_table_data!M111=-999,"NA",IF(wat_table_data!M111&gt;99, "&gt;99", IF(wat_table_data!M111&lt;1, "&lt;1",wat_table_data!M111 ))), "-")</f>
        <v>-</v>
      </c>
      <c r="N114" s="38" t="str">
        <f>IF(ISNUMBER(wat_table_data!N111), IF(wat_table_data!N111=-999,"NA",IF(wat_table_data!N111&gt;99, "&gt;99", IF(wat_table_data!N111&lt;1, "&lt;1",wat_table_data!N111 ))), "-")</f>
        <v>-</v>
      </c>
      <c r="O114" s="24" t="str">
        <f>IF(ISNUMBER(wat_table_data!O111), IF(wat_table_data!O111=-999,"NA",wat_table_data!O111), "-")</f>
        <v>-</v>
      </c>
      <c r="P114" s="37" t="str">
        <f>IF(ISNUMBER(wat_table_data!P111), IF(wat_table_data!P111=-999,"NA",IF(wat_table_data!P111&gt;99, "&gt;99", IF(wat_table_data!P111&lt;1, "&lt;1",wat_table_data!P111 ))), "-")</f>
        <v>-</v>
      </c>
      <c r="Q114" s="38" t="str">
        <f>IF(ISNUMBER(wat_table_data!Q111), IF(wat_table_data!Q111=-999,"NA",IF(wat_table_data!Q111&gt;99, "&gt;99", IF(wat_table_data!Q111&lt;1, "&lt;1",wat_table_data!Q111 ))), "-")</f>
        <v>-</v>
      </c>
      <c r="R114" s="38" t="str">
        <f>IF(ISNUMBER(wat_table_data!R111), IF(wat_table_data!R111=-999,"NA",IF(wat_table_data!R111&gt;99, "&gt;99", IF(wat_table_data!R111&lt;1, "&lt;1",wat_table_data!R111 ))), "-")</f>
        <v>-</v>
      </c>
      <c r="S114" s="38" t="str">
        <f>IF(ISNUMBER(wat_table_data!S111), IF(wat_table_data!S111=-999,"NA",IF(wat_table_data!S111&gt;99, "&gt;99", IF(wat_table_data!S111&lt;1, "&lt;1",wat_table_data!S111 ))), "-")</f>
        <v>-</v>
      </c>
      <c r="T114" s="24" t="str">
        <f>IF(ISNUMBER(wat_table_data!T111), IF(wat_table_data!T111=-999,"NA",wat_table_data!T111), "-")</f>
        <v>-</v>
      </c>
      <c r="U114" s="24"/>
      <c r="V114" s="24"/>
      <c r="W114" s="24"/>
      <c r="X114" s="39" t="str">
        <f>IF(ISNUMBER(wat_table_data!W111), IF(wat_table_data!W111=-999,"NA",IF(wat_table_data!W111&gt;99, "&gt;99", IF(wat_table_data!W111&lt;1, "&lt;1",wat_table_data!W111 ))), "-")</f>
        <v>-</v>
      </c>
      <c r="Y114" s="40" t="str">
        <f>IF(ISNUMBER(wat_table_data!X111), IF(wat_table_data!X111=-999,"NA",IF(wat_table_data!X111&gt;99, "&gt;99", IF(wat_table_data!X111&lt;1, "&lt;1",wat_table_data!X111 ))), "-")</f>
        <v>-</v>
      </c>
      <c r="Z114" s="40" t="str">
        <f>IF(ISNUMBER(wat_table_data!Y111), IF(wat_table_data!Y111=-999,"NA",IF(wat_table_data!Y111&gt;99, "&gt;99", IF(wat_table_data!Y111&lt;1, "&lt;1",wat_table_data!Y111 ))), "-")</f>
        <v>-</v>
      </c>
      <c r="AA114" s="40" t="str">
        <f>IF(ISNUMBER(wat_table_data!Z111), IF(wat_table_data!Z111=-999,"NA",IF(wat_table_data!Z111&gt;99, "&gt;99", IF(wat_table_data!Z111&lt;1, "&lt;1",wat_table_data!Z111 ))), "-")</f>
        <v>-</v>
      </c>
      <c r="AB114" s="38" t="str">
        <f>IF(ISNUMBER(wat_table_data!AA111), IF(wat_table_data!AA111=-999,"NA",IF(wat_table_data!AA111&gt;99, "&gt;99", IF(wat_table_data!AA111&lt;1, "&lt;1",wat_table_data!AA111 ))), "-")</f>
        <v>-</v>
      </c>
      <c r="AC114" s="38" t="str">
        <f>IF(ISNUMBER(wat_table_data!AB111), IF(wat_table_data!AB111=-999,"NA",IF(wat_table_data!AB111&gt;99, "&gt;99", IF(wat_table_data!AB111&lt;1, "&lt;1",wat_table_data!AB111 ))), "-")</f>
        <v>-</v>
      </c>
      <c r="AD114" s="39" t="str">
        <f>IF(ISNUMBER(wat_table_data!AC111), IF(wat_table_data!AC111=-999,"NA",IF(wat_table_data!AC111&gt;99, "&gt;99", IF(wat_table_data!AC111&lt;1, "&lt;1",wat_table_data!AC111 ))), "-")</f>
        <v>-</v>
      </c>
      <c r="AE114" s="40" t="str">
        <f>IF(ISNUMBER(wat_table_data!AD111), IF(wat_table_data!AD111=-999,"NA",IF(wat_table_data!AD111&gt;99, "&gt;99", IF(wat_table_data!AD111&lt;1, "&lt;1",wat_table_data!AD111 ))), "-")</f>
        <v>-</v>
      </c>
      <c r="AF114" s="40" t="str">
        <f>IF(ISNUMBER(wat_table_data!AE111), IF(wat_table_data!AE111=-999,"NA",IF(wat_table_data!AE111&gt;99, "&gt;99", IF(wat_table_data!AE111&lt;1, "&lt;1",wat_table_data!AE111 ))), "-")</f>
        <v>-</v>
      </c>
      <c r="AG114" s="40" t="str">
        <f>IF(ISNUMBER(wat_table_data!AF111), IF(wat_table_data!AF111=-999,"NA",IF(wat_table_data!AF111&gt;99, "&gt;99", IF(wat_table_data!AF111&lt;1, "&lt;1",wat_table_data!AF111 ))), "-")</f>
        <v>-</v>
      </c>
      <c r="AH114" s="38" t="str">
        <f>IF(ISNUMBER(wat_table_data!AG111), IF(wat_table_data!AG111=-999,"NA",IF(wat_table_data!AG111&gt;99, "&gt;99", IF(wat_table_data!AG111&lt;1, "&lt;1",wat_table_data!AG111 ))), "-")</f>
        <v>-</v>
      </c>
      <c r="AI114" s="38" t="str">
        <f>IF(ISNUMBER(wat_table_data!AH111), IF(wat_table_data!AH111=-999,"NA",IF(wat_table_data!AH111&gt;99, "&gt;99", IF(wat_table_data!AH111&lt;1, "&lt;1",wat_table_data!AH111 ))), "-")</f>
        <v>-</v>
      </c>
      <c r="AJ114" s="39" t="str">
        <f>IF(ISNUMBER(wat_table_data!AI111), IF(wat_table_data!AI111=-999,"NA",IF(wat_table_data!AI111&gt;99, "&gt;99", IF(wat_table_data!AI111&lt;1, "&lt;1",wat_table_data!AI111 ))), "-")</f>
        <v>-</v>
      </c>
      <c r="AK114" s="40" t="str">
        <f>IF(ISNUMBER(wat_table_data!AJ111), IF(wat_table_data!AJ111=-999,"NA",IF(wat_table_data!AJ111&gt;99, "&gt;99", IF(wat_table_data!AJ111&lt;1, "&lt;1",wat_table_data!AJ111 ))), "-")</f>
        <v>-</v>
      </c>
      <c r="AL114" s="40" t="str">
        <f>IF(ISNUMBER(wat_table_data!AK111), IF(wat_table_data!AK111=-999,"NA",IF(wat_table_data!AK111&gt;99, "&gt;99", IF(wat_table_data!AK111&lt;1, "&lt;1",wat_table_data!AK111 ))), "-")</f>
        <v>-</v>
      </c>
      <c r="AM114" s="40" t="str">
        <f>IF(ISNUMBER(wat_table_data!AL111), IF(wat_table_data!AL111=-999,"NA",IF(wat_table_data!AL111&gt;99, "&gt;99", IF(wat_table_data!AL111&lt;1, "&lt;1",wat_table_data!AL111 ))), "-")</f>
        <v>-</v>
      </c>
      <c r="AN114" s="38" t="str">
        <f>IF(ISNUMBER(wat_table_data!AM111), IF(wat_table_data!AM111=-999,"NA",IF(wat_table_data!AM111&gt;99, "&gt;99", IF(wat_table_data!AM111&lt;1, "&lt;1",wat_table_data!AM111 ))), "-")</f>
        <v>-</v>
      </c>
      <c r="AO114" s="38" t="str">
        <f>IF(ISNUMBER(wat_table_data!AN111), IF(wat_table_data!AN111=-999,"NA",IF(wat_table_data!AN111&gt;99, "&gt;99", IF(wat_table_data!AN111&lt;1, "&lt;1",wat_table_data!AN111 ))), "-")</f>
        <v>-</v>
      </c>
    </row>
    <row r="115" ht="13.8" x14ac:dyDescent="0.25">
      <c r="A115" s="34" t="str">
        <f>IF(ISBLANK(wat_table_data!A112), "", wat_table_data!A112)</f>
        <v/>
      </c>
      <c r="B115" s="34" t="str">
        <f>IF(ISBLANK(wat_table_data!B112), "", wat_table_data!B112)</f>
        <v/>
      </c>
      <c r="C115" s="34" t="str">
        <f>IF(ISBLANK(wat_table_data!C112), "", wat_table_data!C112)</f>
        <v/>
      </c>
      <c r="D115" s="35" t="str">
        <f>IF(ISNUMBER(wat_table_data!D112), wat_table_data!D112, "-")</f>
        <v>-</v>
      </c>
      <c r="E115" s="36" t="str">
        <f>IF(ISNUMBER(wat_table_data!E112), wat_table_data!E112, "-")</f>
        <v>-</v>
      </c>
      <c r="F115" s="37" t="str">
        <f>IF(ISNUMBER(wat_table_data!F112), IF(wat_table_data!F112=-999,"NA",IF(wat_table_data!F112&gt;99, "&gt;99", IF(wat_table_data!F112&lt;1, "&lt;1",wat_table_data!F112 ))), "-")</f>
        <v>-</v>
      </c>
      <c r="G115" s="38" t="str">
        <f>IF(ISNUMBER(wat_table_data!G112), IF(wat_table_data!G112=-999,"NA",IF(wat_table_data!G112&gt;99, "&gt;99", IF(wat_table_data!G112&lt;1, "&lt;1",wat_table_data!G112 ))), "-")</f>
        <v>-</v>
      </c>
      <c r="H115" s="38" t="str">
        <f>IF(ISNUMBER(wat_table_data!H112), IF(wat_table_data!H112=-999,"NA",IF(wat_table_data!H112&gt;99, "&gt;99", IF(wat_table_data!H112&lt;1, "&lt;1",wat_table_data!H112 ))), "-")</f>
        <v>-</v>
      </c>
      <c r="I115" s="38" t="str">
        <f>IF(ISNUMBER(wat_table_data!I112), IF(wat_table_data!I112=-999,"NA",IF(wat_table_data!I112&gt;99, "&gt;99", IF(wat_table_data!I112&lt;1, "&lt;1",wat_table_data!I112 ))), "-")</f>
        <v>-</v>
      </c>
      <c r="J115" s="24" t="str">
        <f>IF(ISNUMBER(wat_table_data!J112), IF(wat_table_data!J112=-999,"NA",wat_table_data!J112), "-")</f>
        <v>-</v>
      </c>
      <c r="K115" s="37" t="str">
        <f>IF(ISNUMBER(wat_table_data!K112), IF(wat_table_data!K112=-999,"NA",IF(wat_table_data!K112&gt;99, "&gt;99", IF(wat_table_data!K112&lt;1, "&lt;1",wat_table_data!K112 ))), "-")</f>
        <v>-</v>
      </c>
      <c r="L115" s="38" t="str">
        <f>IF(ISNUMBER(wat_table_data!L112), IF(wat_table_data!L112=-999,"NA",IF(wat_table_data!L112&gt;99, "&gt;99", IF(wat_table_data!L112&lt;1, "&lt;1",wat_table_data!L112 ))), "-")</f>
        <v>-</v>
      </c>
      <c r="M115" s="38" t="str">
        <f>IF(ISNUMBER(wat_table_data!M112), IF(wat_table_data!M112=-999,"NA",IF(wat_table_data!M112&gt;99, "&gt;99", IF(wat_table_data!M112&lt;1, "&lt;1",wat_table_data!M112 ))), "-")</f>
        <v>-</v>
      </c>
      <c r="N115" s="38" t="str">
        <f>IF(ISNUMBER(wat_table_data!N112), IF(wat_table_data!N112=-999,"NA",IF(wat_table_data!N112&gt;99, "&gt;99", IF(wat_table_data!N112&lt;1, "&lt;1",wat_table_data!N112 ))), "-")</f>
        <v>-</v>
      </c>
      <c r="O115" s="24" t="str">
        <f>IF(ISNUMBER(wat_table_data!O112), IF(wat_table_data!O112=-999,"NA",wat_table_data!O112), "-")</f>
        <v>-</v>
      </c>
      <c r="P115" s="37" t="str">
        <f>IF(ISNUMBER(wat_table_data!P112), IF(wat_table_data!P112=-999,"NA",IF(wat_table_data!P112&gt;99, "&gt;99", IF(wat_table_data!P112&lt;1, "&lt;1",wat_table_data!P112 ))), "-")</f>
        <v>-</v>
      </c>
      <c r="Q115" s="38" t="str">
        <f>IF(ISNUMBER(wat_table_data!Q112), IF(wat_table_data!Q112=-999,"NA",IF(wat_table_data!Q112&gt;99, "&gt;99", IF(wat_table_data!Q112&lt;1, "&lt;1",wat_table_data!Q112 ))), "-")</f>
        <v>-</v>
      </c>
      <c r="R115" s="38" t="str">
        <f>IF(ISNUMBER(wat_table_data!R112), IF(wat_table_data!R112=-999,"NA",IF(wat_table_data!R112&gt;99, "&gt;99", IF(wat_table_data!R112&lt;1, "&lt;1",wat_table_data!R112 ))), "-")</f>
        <v>-</v>
      </c>
      <c r="S115" s="38" t="str">
        <f>IF(ISNUMBER(wat_table_data!S112), IF(wat_table_data!S112=-999,"NA",IF(wat_table_data!S112&gt;99, "&gt;99", IF(wat_table_data!S112&lt;1, "&lt;1",wat_table_data!S112 ))), "-")</f>
        <v>-</v>
      </c>
      <c r="T115" s="24" t="str">
        <f>IF(ISNUMBER(wat_table_data!T112), IF(wat_table_data!T112=-999,"NA",wat_table_data!T112), "-")</f>
        <v>-</v>
      </c>
      <c r="U115" s="24"/>
      <c r="V115" s="24"/>
      <c r="W115" s="24"/>
      <c r="X115" s="39" t="str">
        <f>IF(ISNUMBER(wat_table_data!W112), IF(wat_table_data!W112=-999,"NA",IF(wat_table_data!W112&gt;99, "&gt;99", IF(wat_table_data!W112&lt;1, "&lt;1",wat_table_data!W112 ))), "-")</f>
        <v>-</v>
      </c>
      <c r="Y115" s="40" t="str">
        <f>IF(ISNUMBER(wat_table_data!X112), IF(wat_table_data!X112=-999,"NA",IF(wat_table_data!X112&gt;99, "&gt;99", IF(wat_table_data!X112&lt;1, "&lt;1",wat_table_data!X112 ))), "-")</f>
        <v>-</v>
      </c>
      <c r="Z115" s="40" t="str">
        <f>IF(ISNUMBER(wat_table_data!Y112), IF(wat_table_data!Y112=-999,"NA",IF(wat_table_data!Y112&gt;99, "&gt;99", IF(wat_table_data!Y112&lt;1, "&lt;1",wat_table_data!Y112 ))), "-")</f>
        <v>-</v>
      </c>
      <c r="AA115" s="40" t="str">
        <f>IF(ISNUMBER(wat_table_data!Z112), IF(wat_table_data!Z112=-999,"NA",IF(wat_table_data!Z112&gt;99, "&gt;99", IF(wat_table_data!Z112&lt;1, "&lt;1",wat_table_data!Z112 ))), "-")</f>
        <v>-</v>
      </c>
      <c r="AB115" s="38" t="str">
        <f>IF(ISNUMBER(wat_table_data!AA112), IF(wat_table_data!AA112=-999,"NA",IF(wat_table_data!AA112&gt;99, "&gt;99", IF(wat_table_data!AA112&lt;1, "&lt;1",wat_table_data!AA112 ))), "-")</f>
        <v>-</v>
      </c>
      <c r="AC115" s="38" t="str">
        <f>IF(ISNUMBER(wat_table_data!AB112), IF(wat_table_data!AB112=-999,"NA",IF(wat_table_data!AB112&gt;99, "&gt;99", IF(wat_table_data!AB112&lt;1, "&lt;1",wat_table_data!AB112 ))), "-")</f>
        <v>-</v>
      </c>
      <c r="AD115" s="39" t="str">
        <f>IF(ISNUMBER(wat_table_data!AC112), IF(wat_table_data!AC112=-999,"NA",IF(wat_table_data!AC112&gt;99, "&gt;99", IF(wat_table_data!AC112&lt;1, "&lt;1",wat_table_data!AC112 ))), "-")</f>
        <v>-</v>
      </c>
      <c r="AE115" s="40" t="str">
        <f>IF(ISNUMBER(wat_table_data!AD112), IF(wat_table_data!AD112=-999,"NA",IF(wat_table_data!AD112&gt;99, "&gt;99", IF(wat_table_data!AD112&lt;1, "&lt;1",wat_table_data!AD112 ))), "-")</f>
        <v>-</v>
      </c>
      <c r="AF115" s="40" t="str">
        <f>IF(ISNUMBER(wat_table_data!AE112), IF(wat_table_data!AE112=-999,"NA",IF(wat_table_data!AE112&gt;99, "&gt;99", IF(wat_table_data!AE112&lt;1, "&lt;1",wat_table_data!AE112 ))), "-")</f>
        <v>-</v>
      </c>
      <c r="AG115" s="40" t="str">
        <f>IF(ISNUMBER(wat_table_data!AF112), IF(wat_table_data!AF112=-999,"NA",IF(wat_table_data!AF112&gt;99, "&gt;99", IF(wat_table_data!AF112&lt;1, "&lt;1",wat_table_data!AF112 ))), "-")</f>
        <v>-</v>
      </c>
      <c r="AH115" s="38" t="str">
        <f>IF(ISNUMBER(wat_table_data!AG112), IF(wat_table_data!AG112=-999,"NA",IF(wat_table_data!AG112&gt;99, "&gt;99", IF(wat_table_data!AG112&lt;1, "&lt;1",wat_table_data!AG112 ))), "-")</f>
        <v>-</v>
      </c>
      <c r="AI115" s="38" t="str">
        <f>IF(ISNUMBER(wat_table_data!AH112), IF(wat_table_data!AH112=-999,"NA",IF(wat_table_data!AH112&gt;99, "&gt;99", IF(wat_table_data!AH112&lt;1, "&lt;1",wat_table_data!AH112 ))), "-")</f>
        <v>-</v>
      </c>
      <c r="AJ115" s="39" t="str">
        <f>IF(ISNUMBER(wat_table_data!AI112), IF(wat_table_data!AI112=-999,"NA",IF(wat_table_data!AI112&gt;99, "&gt;99", IF(wat_table_data!AI112&lt;1, "&lt;1",wat_table_data!AI112 ))), "-")</f>
        <v>-</v>
      </c>
      <c r="AK115" s="40" t="str">
        <f>IF(ISNUMBER(wat_table_data!AJ112), IF(wat_table_data!AJ112=-999,"NA",IF(wat_table_data!AJ112&gt;99, "&gt;99", IF(wat_table_data!AJ112&lt;1, "&lt;1",wat_table_data!AJ112 ))), "-")</f>
        <v>-</v>
      </c>
      <c r="AL115" s="40" t="str">
        <f>IF(ISNUMBER(wat_table_data!AK112), IF(wat_table_data!AK112=-999,"NA",IF(wat_table_data!AK112&gt;99, "&gt;99", IF(wat_table_data!AK112&lt;1, "&lt;1",wat_table_data!AK112 ))), "-")</f>
        <v>-</v>
      </c>
      <c r="AM115" s="40" t="str">
        <f>IF(ISNUMBER(wat_table_data!AL112), IF(wat_table_data!AL112=-999,"NA",IF(wat_table_data!AL112&gt;99, "&gt;99", IF(wat_table_data!AL112&lt;1, "&lt;1",wat_table_data!AL112 ))), "-")</f>
        <v>-</v>
      </c>
      <c r="AN115" s="38" t="str">
        <f>IF(ISNUMBER(wat_table_data!AM112), IF(wat_table_data!AM112=-999,"NA",IF(wat_table_data!AM112&gt;99, "&gt;99", IF(wat_table_data!AM112&lt;1, "&lt;1",wat_table_data!AM112 ))), "-")</f>
        <v>-</v>
      </c>
      <c r="AO115" s="38" t="str">
        <f>IF(ISNUMBER(wat_table_data!AN112), IF(wat_table_data!AN112=-999,"NA",IF(wat_table_data!AN112&gt;99, "&gt;99", IF(wat_table_data!AN112&lt;1, "&lt;1",wat_table_data!AN112 ))), "-")</f>
        <v>-</v>
      </c>
    </row>
    <row r="116" ht="13.8" x14ac:dyDescent="0.25">
      <c r="A116" s="34" t="str">
        <f>IF(ISBLANK(wat_table_data!A113), "", wat_table_data!A113)</f>
        <v/>
      </c>
      <c r="B116" s="34" t="str">
        <f>IF(ISBLANK(wat_table_data!B113), "", wat_table_data!B113)</f>
        <v/>
      </c>
      <c r="C116" s="34" t="str">
        <f>IF(ISBLANK(wat_table_data!C113), "", wat_table_data!C113)</f>
        <v/>
      </c>
      <c r="D116" s="35" t="str">
        <f>IF(ISNUMBER(wat_table_data!D113), wat_table_data!D113, "-")</f>
        <v>-</v>
      </c>
      <c r="E116" s="36" t="str">
        <f>IF(ISNUMBER(wat_table_data!E113), wat_table_data!E113, "-")</f>
        <v>-</v>
      </c>
      <c r="F116" s="37" t="str">
        <f>IF(ISNUMBER(wat_table_data!F113), IF(wat_table_data!F113=-999,"NA",IF(wat_table_data!F113&gt;99, "&gt;99", IF(wat_table_data!F113&lt;1, "&lt;1",wat_table_data!F113 ))), "-")</f>
        <v>-</v>
      </c>
      <c r="G116" s="38" t="str">
        <f>IF(ISNUMBER(wat_table_data!G113), IF(wat_table_data!G113=-999,"NA",IF(wat_table_data!G113&gt;99, "&gt;99", IF(wat_table_data!G113&lt;1, "&lt;1",wat_table_data!G113 ))), "-")</f>
        <v>-</v>
      </c>
      <c r="H116" s="38" t="str">
        <f>IF(ISNUMBER(wat_table_data!H113), IF(wat_table_data!H113=-999,"NA",IF(wat_table_data!H113&gt;99, "&gt;99", IF(wat_table_data!H113&lt;1, "&lt;1",wat_table_data!H113 ))), "-")</f>
        <v>-</v>
      </c>
      <c r="I116" s="38" t="str">
        <f>IF(ISNUMBER(wat_table_data!I113), IF(wat_table_data!I113=-999,"NA",IF(wat_table_data!I113&gt;99, "&gt;99", IF(wat_table_data!I113&lt;1, "&lt;1",wat_table_data!I113 ))), "-")</f>
        <v>-</v>
      </c>
      <c r="J116" s="24" t="str">
        <f>IF(ISNUMBER(wat_table_data!J113), IF(wat_table_data!J113=-999,"NA",wat_table_data!J113), "-")</f>
        <v>-</v>
      </c>
      <c r="K116" s="37" t="str">
        <f>IF(ISNUMBER(wat_table_data!K113), IF(wat_table_data!K113=-999,"NA",IF(wat_table_data!K113&gt;99, "&gt;99", IF(wat_table_data!K113&lt;1, "&lt;1",wat_table_data!K113 ))), "-")</f>
        <v>-</v>
      </c>
      <c r="L116" s="38" t="str">
        <f>IF(ISNUMBER(wat_table_data!L113), IF(wat_table_data!L113=-999,"NA",IF(wat_table_data!L113&gt;99, "&gt;99", IF(wat_table_data!L113&lt;1, "&lt;1",wat_table_data!L113 ))), "-")</f>
        <v>-</v>
      </c>
      <c r="M116" s="38" t="str">
        <f>IF(ISNUMBER(wat_table_data!M113), IF(wat_table_data!M113=-999,"NA",IF(wat_table_data!M113&gt;99, "&gt;99", IF(wat_table_data!M113&lt;1, "&lt;1",wat_table_data!M113 ))), "-")</f>
        <v>-</v>
      </c>
      <c r="N116" s="38" t="str">
        <f>IF(ISNUMBER(wat_table_data!N113), IF(wat_table_data!N113=-999,"NA",IF(wat_table_data!N113&gt;99, "&gt;99", IF(wat_table_data!N113&lt;1, "&lt;1",wat_table_data!N113 ))), "-")</f>
        <v>-</v>
      </c>
      <c r="O116" s="24" t="str">
        <f>IF(ISNUMBER(wat_table_data!O113), IF(wat_table_data!O113=-999,"NA",wat_table_data!O113), "-")</f>
        <v>-</v>
      </c>
      <c r="P116" s="37" t="str">
        <f>IF(ISNUMBER(wat_table_data!P113), IF(wat_table_data!P113=-999,"NA",IF(wat_table_data!P113&gt;99, "&gt;99", IF(wat_table_data!P113&lt;1, "&lt;1",wat_table_data!P113 ))), "-")</f>
        <v>-</v>
      </c>
      <c r="Q116" s="38" t="str">
        <f>IF(ISNUMBER(wat_table_data!Q113), IF(wat_table_data!Q113=-999,"NA",IF(wat_table_data!Q113&gt;99, "&gt;99", IF(wat_table_data!Q113&lt;1, "&lt;1",wat_table_data!Q113 ))), "-")</f>
        <v>-</v>
      </c>
      <c r="R116" s="38" t="str">
        <f>IF(ISNUMBER(wat_table_data!R113), IF(wat_table_data!R113=-999,"NA",IF(wat_table_data!R113&gt;99, "&gt;99", IF(wat_table_data!R113&lt;1, "&lt;1",wat_table_data!R113 ))), "-")</f>
        <v>-</v>
      </c>
      <c r="S116" s="38" t="str">
        <f>IF(ISNUMBER(wat_table_data!S113), IF(wat_table_data!S113=-999,"NA",IF(wat_table_data!S113&gt;99, "&gt;99", IF(wat_table_data!S113&lt;1, "&lt;1",wat_table_data!S113 ))), "-")</f>
        <v>-</v>
      </c>
      <c r="T116" s="24" t="str">
        <f>IF(ISNUMBER(wat_table_data!T113), IF(wat_table_data!T113=-999,"NA",wat_table_data!T113), "-")</f>
        <v>-</v>
      </c>
      <c r="U116" s="24"/>
      <c r="V116" s="24"/>
      <c r="W116" s="24"/>
      <c r="X116" s="39" t="str">
        <f>IF(ISNUMBER(wat_table_data!W113), IF(wat_table_data!W113=-999,"NA",IF(wat_table_data!W113&gt;99, "&gt;99", IF(wat_table_data!W113&lt;1, "&lt;1",wat_table_data!W113 ))), "-")</f>
        <v>-</v>
      </c>
      <c r="Y116" s="40" t="str">
        <f>IF(ISNUMBER(wat_table_data!X113), IF(wat_table_data!X113=-999,"NA",IF(wat_table_data!X113&gt;99, "&gt;99", IF(wat_table_data!X113&lt;1, "&lt;1",wat_table_data!X113 ))), "-")</f>
        <v>-</v>
      </c>
      <c r="Z116" s="40" t="str">
        <f>IF(ISNUMBER(wat_table_data!Y113), IF(wat_table_data!Y113=-999,"NA",IF(wat_table_data!Y113&gt;99, "&gt;99", IF(wat_table_data!Y113&lt;1, "&lt;1",wat_table_data!Y113 ))), "-")</f>
        <v>-</v>
      </c>
      <c r="AA116" s="40" t="str">
        <f>IF(ISNUMBER(wat_table_data!Z113), IF(wat_table_data!Z113=-999,"NA",IF(wat_table_data!Z113&gt;99, "&gt;99", IF(wat_table_data!Z113&lt;1, "&lt;1",wat_table_data!Z113 ))), "-")</f>
        <v>-</v>
      </c>
      <c r="AB116" s="38" t="str">
        <f>IF(ISNUMBER(wat_table_data!AA113), IF(wat_table_data!AA113=-999,"NA",IF(wat_table_data!AA113&gt;99, "&gt;99", IF(wat_table_data!AA113&lt;1, "&lt;1",wat_table_data!AA113 ))), "-")</f>
        <v>-</v>
      </c>
      <c r="AC116" s="38" t="str">
        <f>IF(ISNUMBER(wat_table_data!AB113), IF(wat_table_data!AB113=-999,"NA",IF(wat_table_data!AB113&gt;99, "&gt;99", IF(wat_table_data!AB113&lt;1, "&lt;1",wat_table_data!AB113 ))), "-")</f>
        <v>-</v>
      </c>
      <c r="AD116" s="39" t="str">
        <f>IF(ISNUMBER(wat_table_data!AC113), IF(wat_table_data!AC113=-999,"NA",IF(wat_table_data!AC113&gt;99, "&gt;99", IF(wat_table_data!AC113&lt;1, "&lt;1",wat_table_data!AC113 ))), "-")</f>
        <v>-</v>
      </c>
      <c r="AE116" s="40" t="str">
        <f>IF(ISNUMBER(wat_table_data!AD113), IF(wat_table_data!AD113=-999,"NA",IF(wat_table_data!AD113&gt;99, "&gt;99", IF(wat_table_data!AD113&lt;1, "&lt;1",wat_table_data!AD113 ))), "-")</f>
        <v>-</v>
      </c>
      <c r="AF116" s="40" t="str">
        <f>IF(ISNUMBER(wat_table_data!AE113), IF(wat_table_data!AE113=-999,"NA",IF(wat_table_data!AE113&gt;99, "&gt;99", IF(wat_table_data!AE113&lt;1, "&lt;1",wat_table_data!AE113 ))), "-")</f>
        <v>-</v>
      </c>
      <c r="AG116" s="40" t="str">
        <f>IF(ISNUMBER(wat_table_data!AF113), IF(wat_table_data!AF113=-999,"NA",IF(wat_table_data!AF113&gt;99, "&gt;99", IF(wat_table_data!AF113&lt;1, "&lt;1",wat_table_data!AF113 ))), "-")</f>
        <v>-</v>
      </c>
      <c r="AH116" s="38" t="str">
        <f>IF(ISNUMBER(wat_table_data!AG113), IF(wat_table_data!AG113=-999,"NA",IF(wat_table_data!AG113&gt;99, "&gt;99", IF(wat_table_data!AG113&lt;1, "&lt;1",wat_table_data!AG113 ))), "-")</f>
        <v>-</v>
      </c>
      <c r="AI116" s="38" t="str">
        <f>IF(ISNUMBER(wat_table_data!AH113), IF(wat_table_data!AH113=-999,"NA",IF(wat_table_data!AH113&gt;99, "&gt;99", IF(wat_table_data!AH113&lt;1, "&lt;1",wat_table_data!AH113 ))), "-")</f>
        <v>-</v>
      </c>
      <c r="AJ116" s="39" t="str">
        <f>IF(ISNUMBER(wat_table_data!AI113), IF(wat_table_data!AI113=-999,"NA",IF(wat_table_data!AI113&gt;99, "&gt;99", IF(wat_table_data!AI113&lt;1, "&lt;1",wat_table_data!AI113 ))), "-")</f>
        <v>-</v>
      </c>
      <c r="AK116" s="40" t="str">
        <f>IF(ISNUMBER(wat_table_data!AJ113), IF(wat_table_data!AJ113=-999,"NA",IF(wat_table_data!AJ113&gt;99, "&gt;99", IF(wat_table_data!AJ113&lt;1, "&lt;1",wat_table_data!AJ113 ))), "-")</f>
        <v>-</v>
      </c>
      <c r="AL116" s="40" t="str">
        <f>IF(ISNUMBER(wat_table_data!AK113), IF(wat_table_data!AK113=-999,"NA",IF(wat_table_data!AK113&gt;99, "&gt;99", IF(wat_table_data!AK113&lt;1, "&lt;1",wat_table_data!AK113 ))), "-")</f>
        <v>-</v>
      </c>
      <c r="AM116" s="40" t="str">
        <f>IF(ISNUMBER(wat_table_data!AL113), IF(wat_table_data!AL113=-999,"NA",IF(wat_table_data!AL113&gt;99, "&gt;99", IF(wat_table_data!AL113&lt;1, "&lt;1",wat_table_data!AL113 ))), "-")</f>
        <v>-</v>
      </c>
      <c r="AN116" s="38" t="str">
        <f>IF(ISNUMBER(wat_table_data!AM113), IF(wat_table_data!AM113=-999,"NA",IF(wat_table_data!AM113&gt;99, "&gt;99", IF(wat_table_data!AM113&lt;1, "&lt;1",wat_table_data!AM113 ))), "-")</f>
        <v>-</v>
      </c>
      <c r="AO116" s="38" t="str">
        <f>IF(ISNUMBER(wat_table_data!AN113), IF(wat_table_data!AN113=-999,"NA",IF(wat_table_data!AN113&gt;99, "&gt;99", IF(wat_table_data!AN113&lt;1, "&lt;1",wat_table_data!AN113 ))), "-")</f>
        <v>-</v>
      </c>
    </row>
    <row r="117" ht="13.8" x14ac:dyDescent="0.25">
      <c r="A117" s="34" t="str">
        <f>IF(ISBLANK(wat_table_data!A114), "", wat_table_data!A114)</f>
        <v/>
      </c>
      <c r="B117" s="34" t="str">
        <f>IF(ISBLANK(wat_table_data!B114), "", wat_table_data!B114)</f>
        <v/>
      </c>
      <c r="C117" s="34" t="str">
        <f>IF(ISBLANK(wat_table_data!C114), "", wat_table_data!C114)</f>
        <v/>
      </c>
      <c r="D117" s="35" t="str">
        <f>IF(ISNUMBER(wat_table_data!D114), wat_table_data!D114, "-")</f>
        <v>-</v>
      </c>
      <c r="E117" s="36" t="str">
        <f>IF(ISNUMBER(wat_table_data!E114), wat_table_data!E114, "-")</f>
        <v>-</v>
      </c>
      <c r="F117" s="37" t="str">
        <f>IF(ISNUMBER(wat_table_data!F114), IF(wat_table_data!F114=-999,"NA",IF(wat_table_data!F114&gt;99, "&gt;99", IF(wat_table_data!F114&lt;1, "&lt;1",wat_table_data!F114 ))), "-")</f>
        <v>-</v>
      </c>
      <c r="G117" s="38" t="str">
        <f>IF(ISNUMBER(wat_table_data!G114), IF(wat_table_data!G114=-999,"NA",IF(wat_table_data!G114&gt;99, "&gt;99", IF(wat_table_data!G114&lt;1, "&lt;1",wat_table_data!G114 ))), "-")</f>
        <v>-</v>
      </c>
      <c r="H117" s="38" t="str">
        <f>IF(ISNUMBER(wat_table_data!H114), IF(wat_table_data!H114=-999,"NA",IF(wat_table_data!H114&gt;99, "&gt;99", IF(wat_table_data!H114&lt;1, "&lt;1",wat_table_data!H114 ))), "-")</f>
        <v>-</v>
      </c>
      <c r="I117" s="38" t="str">
        <f>IF(ISNUMBER(wat_table_data!I114), IF(wat_table_data!I114=-999,"NA",IF(wat_table_data!I114&gt;99, "&gt;99", IF(wat_table_data!I114&lt;1, "&lt;1",wat_table_data!I114 ))), "-")</f>
        <v>-</v>
      </c>
      <c r="J117" s="24" t="str">
        <f>IF(ISNUMBER(wat_table_data!J114), IF(wat_table_data!J114=-999,"NA",wat_table_data!J114), "-")</f>
        <v>-</v>
      </c>
      <c r="K117" s="37" t="str">
        <f>IF(ISNUMBER(wat_table_data!K114), IF(wat_table_data!K114=-999,"NA",IF(wat_table_data!K114&gt;99, "&gt;99", IF(wat_table_data!K114&lt;1, "&lt;1",wat_table_data!K114 ))), "-")</f>
        <v>-</v>
      </c>
      <c r="L117" s="38" t="str">
        <f>IF(ISNUMBER(wat_table_data!L114), IF(wat_table_data!L114=-999,"NA",IF(wat_table_data!L114&gt;99, "&gt;99", IF(wat_table_data!L114&lt;1, "&lt;1",wat_table_data!L114 ))), "-")</f>
        <v>-</v>
      </c>
      <c r="M117" s="38" t="str">
        <f>IF(ISNUMBER(wat_table_data!M114), IF(wat_table_data!M114=-999,"NA",IF(wat_table_data!M114&gt;99, "&gt;99", IF(wat_table_data!M114&lt;1, "&lt;1",wat_table_data!M114 ))), "-")</f>
        <v>-</v>
      </c>
      <c r="N117" s="38" t="str">
        <f>IF(ISNUMBER(wat_table_data!N114), IF(wat_table_data!N114=-999,"NA",IF(wat_table_data!N114&gt;99, "&gt;99", IF(wat_table_data!N114&lt;1, "&lt;1",wat_table_data!N114 ))), "-")</f>
        <v>-</v>
      </c>
      <c r="O117" s="24" t="str">
        <f>IF(ISNUMBER(wat_table_data!O114), IF(wat_table_data!O114=-999,"NA",wat_table_data!O114), "-")</f>
        <v>-</v>
      </c>
      <c r="P117" s="37" t="str">
        <f>IF(ISNUMBER(wat_table_data!P114), IF(wat_table_data!P114=-999,"NA",IF(wat_table_data!P114&gt;99, "&gt;99", IF(wat_table_data!P114&lt;1, "&lt;1",wat_table_data!P114 ))), "-")</f>
        <v>-</v>
      </c>
      <c r="Q117" s="38" t="str">
        <f>IF(ISNUMBER(wat_table_data!Q114), IF(wat_table_data!Q114=-999,"NA",IF(wat_table_data!Q114&gt;99, "&gt;99", IF(wat_table_data!Q114&lt;1, "&lt;1",wat_table_data!Q114 ))), "-")</f>
        <v>-</v>
      </c>
      <c r="R117" s="38" t="str">
        <f>IF(ISNUMBER(wat_table_data!R114), IF(wat_table_data!R114=-999,"NA",IF(wat_table_data!R114&gt;99, "&gt;99", IF(wat_table_data!R114&lt;1, "&lt;1",wat_table_data!R114 ))), "-")</f>
        <v>-</v>
      </c>
      <c r="S117" s="38" t="str">
        <f>IF(ISNUMBER(wat_table_data!S114), IF(wat_table_data!S114=-999,"NA",IF(wat_table_data!S114&gt;99, "&gt;99", IF(wat_table_data!S114&lt;1, "&lt;1",wat_table_data!S114 ))), "-")</f>
        <v>-</v>
      </c>
      <c r="T117" s="24" t="str">
        <f>IF(ISNUMBER(wat_table_data!T114), IF(wat_table_data!T114=-999,"NA",wat_table_data!T114), "-")</f>
        <v>-</v>
      </c>
      <c r="U117" s="24"/>
      <c r="V117" s="24"/>
      <c r="W117" s="24"/>
      <c r="X117" s="39" t="str">
        <f>IF(ISNUMBER(wat_table_data!W114), IF(wat_table_data!W114=-999,"NA",IF(wat_table_data!W114&gt;99, "&gt;99", IF(wat_table_data!W114&lt;1, "&lt;1",wat_table_data!W114 ))), "-")</f>
        <v>-</v>
      </c>
      <c r="Y117" s="40" t="str">
        <f>IF(ISNUMBER(wat_table_data!X114), IF(wat_table_data!X114=-999,"NA",IF(wat_table_data!X114&gt;99, "&gt;99", IF(wat_table_data!X114&lt;1, "&lt;1",wat_table_data!X114 ))), "-")</f>
        <v>-</v>
      </c>
      <c r="Z117" s="40" t="str">
        <f>IF(ISNUMBER(wat_table_data!Y114), IF(wat_table_data!Y114=-999,"NA",IF(wat_table_data!Y114&gt;99, "&gt;99", IF(wat_table_data!Y114&lt;1, "&lt;1",wat_table_data!Y114 ))), "-")</f>
        <v>-</v>
      </c>
      <c r="AA117" s="40" t="str">
        <f>IF(ISNUMBER(wat_table_data!Z114), IF(wat_table_data!Z114=-999,"NA",IF(wat_table_data!Z114&gt;99, "&gt;99", IF(wat_table_data!Z114&lt;1, "&lt;1",wat_table_data!Z114 ))), "-")</f>
        <v>-</v>
      </c>
      <c r="AB117" s="38" t="str">
        <f>IF(ISNUMBER(wat_table_data!AA114), IF(wat_table_data!AA114=-999,"NA",IF(wat_table_data!AA114&gt;99, "&gt;99", IF(wat_table_data!AA114&lt;1, "&lt;1",wat_table_data!AA114 ))), "-")</f>
        <v>-</v>
      </c>
      <c r="AC117" s="38" t="str">
        <f>IF(ISNUMBER(wat_table_data!AB114), IF(wat_table_data!AB114=-999,"NA",IF(wat_table_data!AB114&gt;99, "&gt;99", IF(wat_table_data!AB114&lt;1, "&lt;1",wat_table_data!AB114 ))), "-")</f>
        <v>-</v>
      </c>
      <c r="AD117" s="39" t="str">
        <f>IF(ISNUMBER(wat_table_data!AC114), IF(wat_table_data!AC114=-999,"NA",IF(wat_table_data!AC114&gt;99, "&gt;99", IF(wat_table_data!AC114&lt;1, "&lt;1",wat_table_data!AC114 ))), "-")</f>
        <v>-</v>
      </c>
      <c r="AE117" s="40" t="str">
        <f>IF(ISNUMBER(wat_table_data!AD114), IF(wat_table_data!AD114=-999,"NA",IF(wat_table_data!AD114&gt;99, "&gt;99", IF(wat_table_data!AD114&lt;1, "&lt;1",wat_table_data!AD114 ))), "-")</f>
        <v>-</v>
      </c>
      <c r="AF117" s="40" t="str">
        <f>IF(ISNUMBER(wat_table_data!AE114), IF(wat_table_data!AE114=-999,"NA",IF(wat_table_data!AE114&gt;99, "&gt;99", IF(wat_table_data!AE114&lt;1, "&lt;1",wat_table_data!AE114 ))), "-")</f>
        <v>-</v>
      </c>
      <c r="AG117" s="40" t="str">
        <f>IF(ISNUMBER(wat_table_data!AF114), IF(wat_table_data!AF114=-999,"NA",IF(wat_table_data!AF114&gt;99, "&gt;99", IF(wat_table_data!AF114&lt;1, "&lt;1",wat_table_data!AF114 ))), "-")</f>
        <v>-</v>
      </c>
      <c r="AH117" s="38" t="str">
        <f>IF(ISNUMBER(wat_table_data!AG114), IF(wat_table_data!AG114=-999,"NA",IF(wat_table_data!AG114&gt;99, "&gt;99", IF(wat_table_data!AG114&lt;1, "&lt;1",wat_table_data!AG114 ))), "-")</f>
        <v>-</v>
      </c>
      <c r="AI117" s="38" t="str">
        <f>IF(ISNUMBER(wat_table_data!AH114), IF(wat_table_data!AH114=-999,"NA",IF(wat_table_data!AH114&gt;99, "&gt;99", IF(wat_table_data!AH114&lt;1, "&lt;1",wat_table_data!AH114 ))), "-")</f>
        <v>-</v>
      </c>
      <c r="AJ117" s="39" t="str">
        <f>IF(ISNUMBER(wat_table_data!AI114), IF(wat_table_data!AI114=-999,"NA",IF(wat_table_data!AI114&gt;99, "&gt;99", IF(wat_table_data!AI114&lt;1, "&lt;1",wat_table_data!AI114 ))), "-")</f>
        <v>-</v>
      </c>
      <c r="AK117" s="40" t="str">
        <f>IF(ISNUMBER(wat_table_data!AJ114), IF(wat_table_data!AJ114=-999,"NA",IF(wat_table_data!AJ114&gt;99, "&gt;99", IF(wat_table_data!AJ114&lt;1, "&lt;1",wat_table_data!AJ114 ))), "-")</f>
        <v>-</v>
      </c>
      <c r="AL117" s="40" t="str">
        <f>IF(ISNUMBER(wat_table_data!AK114), IF(wat_table_data!AK114=-999,"NA",IF(wat_table_data!AK114&gt;99, "&gt;99", IF(wat_table_data!AK114&lt;1, "&lt;1",wat_table_data!AK114 ))), "-")</f>
        <v>-</v>
      </c>
      <c r="AM117" s="40" t="str">
        <f>IF(ISNUMBER(wat_table_data!AL114), IF(wat_table_data!AL114=-999,"NA",IF(wat_table_data!AL114&gt;99, "&gt;99", IF(wat_table_data!AL114&lt;1, "&lt;1",wat_table_data!AL114 ))), "-")</f>
        <v>-</v>
      </c>
      <c r="AN117" s="38" t="str">
        <f>IF(ISNUMBER(wat_table_data!AM114), IF(wat_table_data!AM114=-999,"NA",IF(wat_table_data!AM114&gt;99, "&gt;99", IF(wat_table_data!AM114&lt;1, "&lt;1",wat_table_data!AM114 ))), "-")</f>
        <v>-</v>
      </c>
      <c r="AO117" s="38" t="str">
        <f>IF(ISNUMBER(wat_table_data!AN114), IF(wat_table_data!AN114=-999,"NA",IF(wat_table_data!AN114&gt;99, "&gt;99", IF(wat_table_data!AN114&lt;1, "&lt;1",wat_table_data!AN114 ))), "-")</f>
        <v>-</v>
      </c>
    </row>
    <row r="118" ht="13.8" x14ac:dyDescent="0.25">
      <c r="A118" s="34" t="str">
        <f>IF(ISBLANK(wat_table_data!A115), "", wat_table_data!A115)</f>
        <v/>
      </c>
      <c r="B118" s="34" t="str">
        <f>IF(ISBLANK(wat_table_data!B115), "", wat_table_data!B115)</f>
        <v/>
      </c>
      <c r="C118" s="34" t="str">
        <f>IF(ISBLANK(wat_table_data!C115), "", wat_table_data!C115)</f>
        <v/>
      </c>
      <c r="D118" s="35" t="str">
        <f>IF(ISNUMBER(wat_table_data!D115), wat_table_data!D115, "-")</f>
        <v>-</v>
      </c>
      <c r="E118" s="36" t="str">
        <f>IF(ISNUMBER(wat_table_data!E115), wat_table_data!E115, "-")</f>
        <v>-</v>
      </c>
      <c r="F118" s="37" t="str">
        <f>IF(ISNUMBER(wat_table_data!F115), IF(wat_table_data!F115=-999,"NA",IF(wat_table_data!F115&gt;99, "&gt;99", IF(wat_table_data!F115&lt;1, "&lt;1",wat_table_data!F115 ))), "-")</f>
        <v>-</v>
      </c>
      <c r="G118" s="38" t="str">
        <f>IF(ISNUMBER(wat_table_data!G115), IF(wat_table_data!G115=-999,"NA",IF(wat_table_data!G115&gt;99, "&gt;99", IF(wat_table_data!G115&lt;1, "&lt;1",wat_table_data!G115 ))), "-")</f>
        <v>-</v>
      </c>
      <c r="H118" s="38" t="str">
        <f>IF(ISNUMBER(wat_table_data!H115), IF(wat_table_data!H115=-999,"NA",IF(wat_table_data!H115&gt;99, "&gt;99", IF(wat_table_data!H115&lt;1, "&lt;1",wat_table_data!H115 ))), "-")</f>
        <v>-</v>
      </c>
      <c r="I118" s="38" t="str">
        <f>IF(ISNUMBER(wat_table_data!I115), IF(wat_table_data!I115=-999,"NA",IF(wat_table_data!I115&gt;99, "&gt;99", IF(wat_table_data!I115&lt;1, "&lt;1",wat_table_data!I115 ))), "-")</f>
        <v>-</v>
      </c>
      <c r="J118" s="24" t="str">
        <f>IF(ISNUMBER(wat_table_data!J115), IF(wat_table_data!J115=-999,"NA",wat_table_data!J115), "-")</f>
        <v>-</v>
      </c>
      <c r="K118" s="37" t="str">
        <f>IF(ISNUMBER(wat_table_data!K115), IF(wat_table_data!K115=-999,"NA",IF(wat_table_data!K115&gt;99, "&gt;99", IF(wat_table_data!K115&lt;1, "&lt;1",wat_table_data!K115 ))), "-")</f>
        <v>-</v>
      </c>
      <c r="L118" s="38" t="str">
        <f>IF(ISNUMBER(wat_table_data!L115), IF(wat_table_data!L115=-999,"NA",IF(wat_table_data!L115&gt;99, "&gt;99", IF(wat_table_data!L115&lt;1, "&lt;1",wat_table_data!L115 ))), "-")</f>
        <v>-</v>
      </c>
      <c r="M118" s="38" t="str">
        <f>IF(ISNUMBER(wat_table_data!M115), IF(wat_table_data!M115=-999,"NA",IF(wat_table_data!M115&gt;99, "&gt;99", IF(wat_table_data!M115&lt;1, "&lt;1",wat_table_data!M115 ))), "-")</f>
        <v>-</v>
      </c>
      <c r="N118" s="38" t="str">
        <f>IF(ISNUMBER(wat_table_data!N115), IF(wat_table_data!N115=-999,"NA",IF(wat_table_data!N115&gt;99, "&gt;99", IF(wat_table_data!N115&lt;1, "&lt;1",wat_table_data!N115 ))), "-")</f>
        <v>-</v>
      </c>
      <c r="O118" s="24" t="str">
        <f>IF(ISNUMBER(wat_table_data!O115), IF(wat_table_data!O115=-999,"NA",wat_table_data!O115), "-")</f>
        <v>-</v>
      </c>
      <c r="P118" s="37" t="str">
        <f>IF(ISNUMBER(wat_table_data!P115), IF(wat_table_data!P115=-999,"NA",IF(wat_table_data!P115&gt;99, "&gt;99", IF(wat_table_data!P115&lt;1, "&lt;1",wat_table_data!P115 ))), "-")</f>
        <v>-</v>
      </c>
      <c r="Q118" s="38" t="str">
        <f>IF(ISNUMBER(wat_table_data!Q115), IF(wat_table_data!Q115=-999,"NA",IF(wat_table_data!Q115&gt;99, "&gt;99", IF(wat_table_data!Q115&lt;1, "&lt;1",wat_table_data!Q115 ))), "-")</f>
        <v>-</v>
      </c>
      <c r="R118" s="38" t="str">
        <f>IF(ISNUMBER(wat_table_data!R115), IF(wat_table_data!R115=-999,"NA",IF(wat_table_data!R115&gt;99, "&gt;99", IF(wat_table_data!R115&lt;1, "&lt;1",wat_table_data!R115 ))), "-")</f>
        <v>-</v>
      </c>
      <c r="S118" s="38" t="str">
        <f>IF(ISNUMBER(wat_table_data!S115), IF(wat_table_data!S115=-999,"NA",IF(wat_table_data!S115&gt;99, "&gt;99", IF(wat_table_data!S115&lt;1, "&lt;1",wat_table_data!S115 ))), "-")</f>
        <v>-</v>
      </c>
      <c r="T118" s="24" t="str">
        <f>IF(ISNUMBER(wat_table_data!T115), IF(wat_table_data!T115=-999,"NA",wat_table_data!T115), "-")</f>
        <v>-</v>
      </c>
      <c r="U118" s="24"/>
      <c r="V118" s="24"/>
      <c r="W118" s="24"/>
      <c r="X118" s="39" t="str">
        <f>IF(ISNUMBER(wat_table_data!W115), IF(wat_table_data!W115=-999,"NA",IF(wat_table_data!W115&gt;99, "&gt;99", IF(wat_table_data!W115&lt;1, "&lt;1",wat_table_data!W115 ))), "-")</f>
        <v>-</v>
      </c>
      <c r="Y118" s="40" t="str">
        <f>IF(ISNUMBER(wat_table_data!X115), IF(wat_table_data!X115=-999,"NA",IF(wat_table_data!X115&gt;99, "&gt;99", IF(wat_table_data!X115&lt;1, "&lt;1",wat_table_data!X115 ))), "-")</f>
        <v>-</v>
      </c>
      <c r="Z118" s="40" t="str">
        <f>IF(ISNUMBER(wat_table_data!Y115), IF(wat_table_data!Y115=-999,"NA",IF(wat_table_data!Y115&gt;99, "&gt;99", IF(wat_table_data!Y115&lt;1, "&lt;1",wat_table_data!Y115 ))), "-")</f>
        <v>-</v>
      </c>
      <c r="AA118" s="40" t="str">
        <f>IF(ISNUMBER(wat_table_data!Z115), IF(wat_table_data!Z115=-999,"NA",IF(wat_table_data!Z115&gt;99, "&gt;99", IF(wat_table_data!Z115&lt;1, "&lt;1",wat_table_data!Z115 ))), "-")</f>
        <v>-</v>
      </c>
      <c r="AB118" s="38" t="str">
        <f>IF(ISNUMBER(wat_table_data!AA115), IF(wat_table_data!AA115=-999,"NA",IF(wat_table_data!AA115&gt;99, "&gt;99", IF(wat_table_data!AA115&lt;1, "&lt;1",wat_table_data!AA115 ))), "-")</f>
        <v>-</v>
      </c>
      <c r="AC118" s="38" t="str">
        <f>IF(ISNUMBER(wat_table_data!AB115), IF(wat_table_data!AB115=-999,"NA",IF(wat_table_data!AB115&gt;99, "&gt;99", IF(wat_table_data!AB115&lt;1, "&lt;1",wat_table_data!AB115 ))), "-")</f>
        <v>-</v>
      </c>
      <c r="AD118" s="39" t="str">
        <f>IF(ISNUMBER(wat_table_data!AC115), IF(wat_table_data!AC115=-999,"NA",IF(wat_table_data!AC115&gt;99, "&gt;99", IF(wat_table_data!AC115&lt;1, "&lt;1",wat_table_data!AC115 ))), "-")</f>
        <v>-</v>
      </c>
      <c r="AE118" s="40" t="str">
        <f>IF(ISNUMBER(wat_table_data!AD115), IF(wat_table_data!AD115=-999,"NA",IF(wat_table_data!AD115&gt;99, "&gt;99", IF(wat_table_data!AD115&lt;1, "&lt;1",wat_table_data!AD115 ))), "-")</f>
        <v>-</v>
      </c>
      <c r="AF118" s="40" t="str">
        <f>IF(ISNUMBER(wat_table_data!AE115), IF(wat_table_data!AE115=-999,"NA",IF(wat_table_data!AE115&gt;99, "&gt;99", IF(wat_table_data!AE115&lt;1, "&lt;1",wat_table_data!AE115 ))), "-")</f>
        <v>-</v>
      </c>
      <c r="AG118" s="40" t="str">
        <f>IF(ISNUMBER(wat_table_data!AF115), IF(wat_table_data!AF115=-999,"NA",IF(wat_table_data!AF115&gt;99, "&gt;99", IF(wat_table_data!AF115&lt;1, "&lt;1",wat_table_data!AF115 ))), "-")</f>
        <v>-</v>
      </c>
      <c r="AH118" s="38" t="str">
        <f>IF(ISNUMBER(wat_table_data!AG115), IF(wat_table_data!AG115=-999,"NA",IF(wat_table_data!AG115&gt;99, "&gt;99", IF(wat_table_data!AG115&lt;1, "&lt;1",wat_table_data!AG115 ))), "-")</f>
        <v>-</v>
      </c>
      <c r="AI118" s="38" t="str">
        <f>IF(ISNUMBER(wat_table_data!AH115), IF(wat_table_data!AH115=-999,"NA",IF(wat_table_data!AH115&gt;99, "&gt;99", IF(wat_table_data!AH115&lt;1, "&lt;1",wat_table_data!AH115 ))), "-")</f>
        <v>-</v>
      </c>
      <c r="AJ118" s="39" t="str">
        <f>IF(ISNUMBER(wat_table_data!AI115), IF(wat_table_data!AI115=-999,"NA",IF(wat_table_data!AI115&gt;99, "&gt;99", IF(wat_table_data!AI115&lt;1, "&lt;1",wat_table_data!AI115 ))), "-")</f>
        <v>-</v>
      </c>
      <c r="AK118" s="40" t="str">
        <f>IF(ISNUMBER(wat_table_data!AJ115), IF(wat_table_data!AJ115=-999,"NA",IF(wat_table_data!AJ115&gt;99, "&gt;99", IF(wat_table_data!AJ115&lt;1, "&lt;1",wat_table_data!AJ115 ))), "-")</f>
        <v>-</v>
      </c>
      <c r="AL118" s="40" t="str">
        <f>IF(ISNUMBER(wat_table_data!AK115), IF(wat_table_data!AK115=-999,"NA",IF(wat_table_data!AK115&gt;99, "&gt;99", IF(wat_table_data!AK115&lt;1, "&lt;1",wat_table_data!AK115 ))), "-")</f>
        <v>-</v>
      </c>
      <c r="AM118" s="40" t="str">
        <f>IF(ISNUMBER(wat_table_data!AL115), IF(wat_table_data!AL115=-999,"NA",IF(wat_table_data!AL115&gt;99, "&gt;99", IF(wat_table_data!AL115&lt;1, "&lt;1",wat_table_data!AL115 ))), "-")</f>
        <v>-</v>
      </c>
      <c r="AN118" s="38" t="str">
        <f>IF(ISNUMBER(wat_table_data!AM115), IF(wat_table_data!AM115=-999,"NA",IF(wat_table_data!AM115&gt;99, "&gt;99", IF(wat_table_data!AM115&lt;1, "&lt;1",wat_table_data!AM115 ))), "-")</f>
        <v>-</v>
      </c>
      <c r="AO118" s="38" t="str">
        <f>IF(ISNUMBER(wat_table_data!AN115), IF(wat_table_data!AN115=-999,"NA",IF(wat_table_data!AN115&gt;99, "&gt;99", IF(wat_table_data!AN115&lt;1, "&lt;1",wat_table_data!AN115 ))), "-")</f>
        <v>-</v>
      </c>
    </row>
    <row r="119" ht="13.8" x14ac:dyDescent="0.25">
      <c r="A119" s="34" t="str">
        <f>IF(ISBLANK(wat_table_data!A116), "", wat_table_data!A116)</f>
        <v/>
      </c>
      <c r="B119" s="34" t="str">
        <f>IF(ISBLANK(wat_table_data!B116), "", wat_table_data!B116)</f>
        <v/>
      </c>
      <c r="C119" s="34" t="str">
        <f>IF(ISBLANK(wat_table_data!C116), "", wat_table_data!C116)</f>
        <v/>
      </c>
      <c r="D119" s="35" t="str">
        <f>IF(ISNUMBER(wat_table_data!D116), wat_table_data!D116, "-")</f>
        <v>-</v>
      </c>
      <c r="E119" s="36" t="str">
        <f>IF(ISNUMBER(wat_table_data!E116), wat_table_data!E116, "-")</f>
        <v>-</v>
      </c>
      <c r="F119" s="37" t="str">
        <f>IF(ISNUMBER(wat_table_data!F116), IF(wat_table_data!F116=-999,"NA",IF(wat_table_data!F116&gt;99, "&gt;99", IF(wat_table_data!F116&lt;1, "&lt;1",wat_table_data!F116 ))), "-")</f>
        <v>-</v>
      </c>
      <c r="G119" s="38" t="str">
        <f>IF(ISNUMBER(wat_table_data!G116), IF(wat_table_data!G116=-999,"NA",IF(wat_table_data!G116&gt;99, "&gt;99", IF(wat_table_data!G116&lt;1, "&lt;1",wat_table_data!G116 ))), "-")</f>
        <v>-</v>
      </c>
      <c r="H119" s="38" t="str">
        <f>IF(ISNUMBER(wat_table_data!H116), IF(wat_table_data!H116=-999,"NA",IF(wat_table_data!H116&gt;99, "&gt;99", IF(wat_table_data!H116&lt;1, "&lt;1",wat_table_data!H116 ))), "-")</f>
        <v>-</v>
      </c>
      <c r="I119" s="38" t="str">
        <f>IF(ISNUMBER(wat_table_data!I116), IF(wat_table_data!I116=-999,"NA",IF(wat_table_data!I116&gt;99, "&gt;99", IF(wat_table_data!I116&lt;1, "&lt;1",wat_table_data!I116 ))), "-")</f>
        <v>-</v>
      </c>
      <c r="J119" s="24" t="str">
        <f>IF(ISNUMBER(wat_table_data!J116), IF(wat_table_data!J116=-999,"NA",wat_table_data!J116), "-")</f>
        <v>-</v>
      </c>
      <c r="K119" s="37" t="str">
        <f>IF(ISNUMBER(wat_table_data!K116), IF(wat_table_data!K116=-999,"NA",IF(wat_table_data!K116&gt;99, "&gt;99", IF(wat_table_data!K116&lt;1, "&lt;1",wat_table_data!K116 ))), "-")</f>
        <v>-</v>
      </c>
      <c r="L119" s="38" t="str">
        <f>IF(ISNUMBER(wat_table_data!L116), IF(wat_table_data!L116=-999,"NA",IF(wat_table_data!L116&gt;99, "&gt;99", IF(wat_table_data!L116&lt;1, "&lt;1",wat_table_data!L116 ))), "-")</f>
        <v>-</v>
      </c>
      <c r="M119" s="38" t="str">
        <f>IF(ISNUMBER(wat_table_data!M116), IF(wat_table_data!M116=-999,"NA",IF(wat_table_data!M116&gt;99, "&gt;99", IF(wat_table_data!M116&lt;1, "&lt;1",wat_table_data!M116 ))), "-")</f>
        <v>-</v>
      </c>
      <c r="N119" s="38" t="str">
        <f>IF(ISNUMBER(wat_table_data!N116), IF(wat_table_data!N116=-999,"NA",IF(wat_table_data!N116&gt;99, "&gt;99", IF(wat_table_data!N116&lt;1, "&lt;1",wat_table_data!N116 ))), "-")</f>
        <v>-</v>
      </c>
      <c r="O119" s="24" t="str">
        <f>IF(ISNUMBER(wat_table_data!O116), IF(wat_table_data!O116=-999,"NA",wat_table_data!O116), "-")</f>
        <v>-</v>
      </c>
      <c r="P119" s="37" t="str">
        <f>IF(ISNUMBER(wat_table_data!P116), IF(wat_table_data!P116=-999,"NA",IF(wat_table_data!P116&gt;99, "&gt;99", IF(wat_table_data!P116&lt;1, "&lt;1",wat_table_data!P116 ))), "-")</f>
        <v>-</v>
      </c>
      <c r="Q119" s="38" t="str">
        <f>IF(ISNUMBER(wat_table_data!Q116), IF(wat_table_data!Q116=-999,"NA",IF(wat_table_data!Q116&gt;99, "&gt;99", IF(wat_table_data!Q116&lt;1, "&lt;1",wat_table_data!Q116 ))), "-")</f>
        <v>-</v>
      </c>
      <c r="R119" s="38" t="str">
        <f>IF(ISNUMBER(wat_table_data!R116), IF(wat_table_data!R116=-999,"NA",IF(wat_table_data!R116&gt;99, "&gt;99", IF(wat_table_data!R116&lt;1, "&lt;1",wat_table_data!R116 ))), "-")</f>
        <v>-</v>
      </c>
      <c r="S119" s="38" t="str">
        <f>IF(ISNUMBER(wat_table_data!S116), IF(wat_table_data!S116=-999,"NA",IF(wat_table_data!S116&gt;99, "&gt;99", IF(wat_table_data!S116&lt;1, "&lt;1",wat_table_data!S116 ))), "-")</f>
        <v>-</v>
      </c>
      <c r="T119" s="24" t="str">
        <f>IF(ISNUMBER(wat_table_data!T116), IF(wat_table_data!T116=-999,"NA",wat_table_data!T116), "-")</f>
        <v>-</v>
      </c>
      <c r="U119" s="24"/>
      <c r="V119" s="24"/>
      <c r="W119" s="24"/>
      <c r="X119" s="39" t="str">
        <f>IF(ISNUMBER(wat_table_data!W116), IF(wat_table_data!W116=-999,"NA",IF(wat_table_data!W116&gt;99, "&gt;99", IF(wat_table_data!W116&lt;1, "&lt;1",wat_table_data!W116 ))), "-")</f>
        <v>-</v>
      </c>
      <c r="Y119" s="40" t="str">
        <f>IF(ISNUMBER(wat_table_data!X116), IF(wat_table_data!X116=-999,"NA",IF(wat_table_data!X116&gt;99, "&gt;99", IF(wat_table_data!X116&lt;1, "&lt;1",wat_table_data!X116 ))), "-")</f>
        <v>-</v>
      </c>
      <c r="Z119" s="40" t="str">
        <f>IF(ISNUMBER(wat_table_data!Y116), IF(wat_table_data!Y116=-999,"NA",IF(wat_table_data!Y116&gt;99, "&gt;99", IF(wat_table_data!Y116&lt;1, "&lt;1",wat_table_data!Y116 ))), "-")</f>
        <v>-</v>
      </c>
      <c r="AA119" s="40" t="str">
        <f>IF(ISNUMBER(wat_table_data!Z116), IF(wat_table_data!Z116=-999,"NA",IF(wat_table_data!Z116&gt;99, "&gt;99", IF(wat_table_data!Z116&lt;1, "&lt;1",wat_table_data!Z116 ))), "-")</f>
        <v>-</v>
      </c>
      <c r="AB119" s="38" t="str">
        <f>IF(ISNUMBER(wat_table_data!AA116), IF(wat_table_data!AA116=-999,"NA",IF(wat_table_data!AA116&gt;99, "&gt;99", IF(wat_table_data!AA116&lt;1, "&lt;1",wat_table_data!AA116 ))), "-")</f>
        <v>-</v>
      </c>
      <c r="AC119" s="38" t="str">
        <f>IF(ISNUMBER(wat_table_data!AB116), IF(wat_table_data!AB116=-999,"NA",IF(wat_table_data!AB116&gt;99, "&gt;99", IF(wat_table_data!AB116&lt;1, "&lt;1",wat_table_data!AB116 ))), "-")</f>
        <v>-</v>
      </c>
      <c r="AD119" s="39" t="str">
        <f>IF(ISNUMBER(wat_table_data!AC116), IF(wat_table_data!AC116=-999,"NA",IF(wat_table_data!AC116&gt;99, "&gt;99", IF(wat_table_data!AC116&lt;1, "&lt;1",wat_table_data!AC116 ))), "-")</f>
        <v>-</v>
      </c>
      <c r="AE119" s="40" t="str">
        <f>IF(ISNUMBER(wat_table_data!AD116), IF(wat_table_data!AD116=-999,"NA",IF(wat_table_data!AD116&gt;99, "&gt;99", IF(wat_table_data!AD116&lt;1, "&lt;1",wat_table_data!AD116 ))), "-")</f>
        <v>-</v>
      </c>
      <c r="AF119" s="40" t="str">
        <f>IF(ISNUMBER(wat_table_data!AE116), IF(wat_table_data!AE116=-999,"NA",IF(wat_table_data!AE116&gt;99, "&gt;99", IF(wat_table_data!AE116&lt;1, "&lt;1",wat_table_data!AE116 ))), "-")</f>
        <v>-</v>
      </c>
      <c r="AG119" s="40" t="str">
        <f>IF(ISNUMBER(wat_table_data!AF116), IF(wat_table_data!AF116=-999,"NA",IF(wat_table_data!AF116&gt;99, "&gt;99", IF(wat_table_data!AF116&lt;1, "&lt;1",wat_table_data!AF116 ))), "-")</f>
        <v>-</v>
      </c>
      <c r="AH119" s="38" t="str">
        <f>IF(ISNUMBER(wat_table_data!AG116), IF(wat_table_data!AG116=-999,"NA",IF(wat_table_data!AG116&gt;99, "&gt;99", IF(wat_table_data!AG116&lt;1, "&lt;1",wat_table_data!AG116 ))), "-")</f>
        <v>-</v>
      </c>
      <c r="AI119" s="38" t="str">
        <f>IF(ISNUMBER(wat_table_data!AH116), IF(wat_table_data!AH116=-999,"NA",IF(wat_table_data!AH116&gt;99, "&gt;99", IF(wat_table_data!AH116&lt;1, "&lt;1",wat_table_data!AH116 ))), "-")</f>
        <v>-</v>
      </c>
      <c r="AJ119" s="39" t="str">
        <f>IF(ISNUMBER(wat_table_data!AI116), IF(wat_table_data!AI116=-999,"NA",IF(wat_table_data!AI116&gt;99, "&gt;99", IF(wat_table_data!AI116&lt;1, "&lt;1",wat_table_data!AI116 ))), "-")</f>
        <v>-</v>
      </c>
      <c r="AK119" s="40" t="str">
        <f>IF(ISNUMBER(wat_table_data!AJ116), IF(wat_table_data!AJ116=-999,"NA",IF(wat_table_data!AJ116&gt;99, "&gt;99", IF(wat_table_data!AJ116&lt;1, "&lt;1",wat_table_data!AJ116 ))), "-")</f>
        <v>-</v>
      </c>
      <c r="AL119" s="40" t="str">
        <f>IF(ISNUMBER(wat_table_data!AK116), IF(wat_table_data!AK116=-999,"NA",IF(wat_table_data!AK116&gt;99, "&gt;99", IF(wat_table_data!AK116&lt;1, "&lt;1",wat_table_data!AK116 ))), "-")</f>
        <v>-</v>
      </c>
      <c r="AM119" s="40" t="str">
        <f>IF(ISNUMBER(wat_table_data!AL116), IF(wat_table_data!AL116=-999,"NA",IF(wat_table_data!AL116&gt;99, "&gt;99", IF(wat_table_data!AL116&lt;1, "&lt;1",wat_table_data!AL116 ))), "-")</f>
        <v>-</v>
      </c>
      <c r="AN119" s="38" t="str">
        <f>IF(ISNUMBER(wat_table_data!AM116), IF(wat_table_data!AM116=-999,"NA",IF(wat_table_data!AM116&gt;99, "&gt;99", IF(wat_table_data!AM116&lt;1, "&lt;1",wat_table_data!AM116 ))), "-")</f>
        <v>-</v>
      </c>
      <c r="AO119" s="38" t="str">
        <f>IF(ISNUMBER(wat_table_data!AN116), IF(wat_table_data!AN116=-999,"NA",IF(wat_table_data!AN116&gt;99, "&gt;99", IF(wat_table_data!AN116&lt;1, "&lt;1",wat_table_data!AN116 ))), "-")</f>
        <v>-</v>
      </c>
    </row>
    <row r="120" ht="13.8" x14ac:dyDescent="0.25">
      <c r="A120" s="34" t="str">
        <f>IF(ISBLANK(wat_table_data!A117), "", wat_table_data!A117)</f>
        <v/>
      </c>
      <c r="B120" s="34" t="str">
        <f>IF(ISBLANK(wat_table_data!B117), "", wat_table_data!B117)</f>
        <v/>
      </c>
      <c r="C120" s="34" t="str">
        <f>IF(ISBLANK(wat_table_data!C117), "", wat_table_data!C117)</f>
        <v/>
      </c>
      <c r="D120" s="35" t="str">
        <f>IF(ISNUMBER(wat_table_data!D117), wat_table_data!D117, "-")</f>
        <v>-</v>
      </c>
      <c r="E120" s="36" t="str">
        <f>IF(ISNUMBER(wat_table_data!E117), wat_table_data!E117, "-")</f>
        <v>-</v>
      </c>
      <c r="F120" s="37" t="str">
        <f>IF(ISNUMBER(wat_table_data!F117), IF(wat_table_data!F117=-999,"NA",IF(wat_table_data!F117&gt;99, "&gt;99", IF(wat_table_data!F117&lt;1, "&lt;1",wat_table_data!F117 ))), "-")</f>
        <v>-</v>
      </c>
      <c r="G120" s="38" t="str">
        <f>IF(ISNUMBER(wat_table_data!G117), IF(wat_table_data!G117=-999,"NA",IF(wat_table_data!G117&gt;99, "&gt;99", IF(wat_table_data!G117&lt;1, "&lt;1",wat_table_data!G117 ))), "-")</f>
        <v>-</v>
      </c>
      <c r="H120" s="38" t="str">
        <f>IF(ISNUMBER(wat_table_data!H117), IF(wat_table_data!H117=-999,"NA",IF(wat_table_data!H117&gt;99, "&gt;99", IF(wat_table_data!H117&lt;1, "&lt;1",wat_table_data!H117 ))), "-")</f>
        <v>-</v>
      </c>
      <c r="I120" s="38" t="str">
        <f>IF(ISNUMBER(wat_table_data!I117), IF(wat_table_data!I117=-999,"NA",IF(wat_table_data!I117&gt;99, "&gt;99", IF(wat_table_data!I117&lt;1, "&lt;1",wat_table_data!I117 ))), "-")</f>
        <v>-</v>
      </c>
      <c r="J120" s="24" t="str">
        <f>IF(ISNUMBER(wat_table_data!J117), IF(wat_table_data!J117=-999,"NA",wat_table_data!J117), "-")</f>
        <v>-</v>
      </c>
      <c r="K120" s="37" t="str">
        <f>IF(ISNUMBER(wat_table_data!K117), IF(wat_table_data!K117=-999,"NA",IF(wat_table_data!K117&gt;99, "&gt;99", IF(wat_table_data!K117&lt;1, "&lt;1",wat_table_data!K117 ))), "-")</f>
        <v>-</v>
      </c>
      <c r="L120" s="38" t="str">
        <f>IF(ISNUMBER(wat_table_data!L117), IF(wat_table_data!L117=-999,"NA",IF(wat_table_data!L117&gt;99, "&gt;99", IF(wat_table_data!L117&lt;1, "&lt;1",wat_table_data!L117 ))), "-")</f>
        <v>-</v>
      </c>
      <c r="M120" s="38" t="str">
        <f>IF(ISNUMBER(wat_table_data!M117), IF(wat_table_data!M117=-999,"NA",IF(wat_table_data!M117&gt;99, "&gt;99", IF(wat_table_data!M117&lt;1, "&lt;1",wat_table_data!M117 ))), "-")</f>
        <v>-</v>
      </c>
      <c r="N120" s="38" t="str">
        <f>IF(ISNUMBER(wat_table_data!N117), IF(wat_table_data!N117=-999,"NA",IF(wat_table_data!N117&gt;99, "&gt;99", IF(wat_table_data!N117&lt;1, "&lt;1",wat_table_data!N117 ))), "-")</f>
        <v>-</v>
      </c>
      <c r="O120" s="24" t="str">
        <f>IF(ISNUMBER(wat_table_data!O117), IF(wat_table_data!O117=-999,"NA",wat_table_data!O117), "-")</f>
        <v>-</v>
      </c>
      <c r="P120" s="37" t="str">
        <f>IF(ISNUMBER(wat_table_data!P117), IF(wat_table_data!P117=-999,"NA",IF(wat_table_data!P117&gt;99, "&gt;99", IF(wat_table_data!P117&lt;1, "&lt;1",wat_table_data!P117 ))), "-")</f>
        <v>-</v>
      </c>
      <c r="Q120" s="38" t="str">
        <f>IF(ISNUMBER(wat_table_data!Q117), IF(wat_table_data!Q117=-999,"NA",IF(wat_table_data!Q117&gt;99, "&gt;99", IF(wat_table_data!Q117&lt;1, "&lt;1",wat_table_data!Q117 ))), "-")</f>
        <v>-</v>
      </c>
      <c r="R120" s="38" t="str">
        <f>IF(ISNUMBER(wat_table_data!R117), IF(wat_table_data!R117=-999,"NA",IF(wat_table_data!R117&gt;99, "&gt;99", IF(wat_table_data!R117&lt;1, "&lt;1",wat_table_data!R117 ))), "-")</f>
        <v>-</v>
      </c>
      <c r="S120" s="38" t="str">
        <f>IF(ISNUMBER(wat_table_data!S117), IF(wat_table_data!S117=-999,"NA",IF(wat_table_data!S117&gt;99, "&gt;99", IF(wat_table_data!S117&lt;1, "&lt;1",wat_table_data!S117 ))), "-")</f>
        <v>-</v>
      </c>
      <c r="T120" s="24" t="str">
        <f>IF(ISNUMBER(wat_table_data!T117), IF(wat_table_data!T117=-999,"NA",wat_table_data!T117), "-")</f>
        <v>-</v>
      </c>
      <c r="U120" s="24"/>
      <c r="V120" s="24"/>
      <c r="W120" s="24"/>
      <c r="X120" s="39" t="str">
        <f>IF(ISNUMBER(wat_table_data!W117), IF(wat_table_data!W117=-999,"NA",IF(wat_table_data!W117&gt;99, "&gt;99", IF(wat_table_data!W117&lt;1, "&lt;1",wat_table_data!W117 ))), "-")</f>
        <v>-</v>
      </c>
      <c r="Y120" s="40" t="str">
        <f>IF(ISNUMBER(wat_table_data!X117), IF(wat_table_data!X117=-999,"NA",IF(wat_table_data!X117&gt;99, "&gt;99", IF(wat_table_data!X117&lt;1, "&lt;1",wat_table_data!X117 ))), "-")</f>
        <v>-</v>
      </c>
      <c r="Z120" s="40" t="str">
        <f>IF(ISNUMBER(wat_table_data!Y117), IF(wat_table_data!Y117=-999,"NA",IF(wat_table_data!Y117&gt;99, "&gt;99", IF(wat_table_data!Y117&lt;1, "&lt;1",wat_table_data!Y117 ))), "-")</f>
        <v>-</v>
      </c>
      <c r="AA120" s="40" t="str">
        <f>IF(ISNUMBER(wat_table_data!Z117), IF(wat_table_data!Z117=-999,"NA",IF(wat_table_data!Z117&gt;99, "&gt;99", IF(wat_table_data!Z117&lt;1, "&lt;1",wat_table_data!Z117 ))), "-")</f>
        <v>-</v>
      </c>
      <c r="AB120" s="38" t="str">
        <f>IF(ISNUMBER(wat_table_data!AA117), IF(wat_table_data!AA117=-999,"NA",IF(wat_table_data!AA117&gt;99, "&gt;99", IF(wat_table_data!AA117&lt;1, "&lt;1",wat_table_data!AA117 ))), "-")</f>
        <v>-</v>
      </c>
      <c r="AC120" s="38" t="str">
        <f>IF(ISNUMBER(wat_table_data!AB117), IF(wat_table_data!AB117=-999,"NA",IF(wat_table_data!AB117&gt;99, "&gt;99", IF(wat_table_data!AB117&lt;1, "&lt;1",wat_table_data!AB117 ))), "-")</f>
        <v>-</v>
      </c>
      <c r="AD120" s="39" t="str">
        <f>IF(ISNUMBER(wat_table_data!AC117), IF(wat_table_data!AC117=-999,"NA",IF(wat_table_data!AC117&gt;99, "&gt;99", IF(wat_table_data!AC117&lt;1, "&lt;1",wat_table_data!AC117 ))), "-")</f>
        <v>-</v>
      </c>
      <c r="AE120" s="40" t="str">
        <f>IF(ISNUMBER(wat_table_data!AD117), IF(wat_table_data!AD117=-999,"NA",IF(wat_table_data!AD117&gt;99, "&gt;99", IF(wat_table_data!AD117&lt;1, "&lt;1",wat_table_data!AD117 ))), "-")</f>
        <v>-</v>
      </c>
      <c r="AF120" s="40" t="str">
        <f>IF(ISNUMBER(wat_table_data!AE117), IF(wat_table_data!AE117=-999,"NA",IF(wat_table_data!AE117&gt;99, "&gt;99", IF(wat_table_data!AE117&lt;1, "&lt;1",wat_table_data!AE117 ))), "-")</f>
        <v>-</v>
      </c>
      <c r="AG120" s="40" t="str">
        <f>IF(ISNUMBER(wat_table_data!AF117), IF(wat_table_data!AF117=-999,"NA",IF(wat_table_data!AF117&gt;99, "&gt;99", IF(wat_table_data!AF117&lt;1, "&lt;1",wat_table_data!AF117 ))), "-")</f>
        <v>-</v>
      </c>
      <c r="AH120" s="38" t="str">
        <f>IF(ISNUMBER(wat_table_data!AG117), IF(wat_table_data!AG117=-999,"NA",IF(wat_table_data!AG117&gt;99, "&gt;99", IF(wat_table_data!AG117&lt;1, "&lt;1",wat_table_data!AG117 ))), "-")</f>
        <v>-</v>
      </c>
      <c r="AI120" s="38" t="str">
        <f>IF(ISNUMBER(wat_table_data!AH117), IF(wat_table_data!AH117=-999,"NA",IF(wat_table_data!AH117&gt;99, "&gt;99", IF(wat_table_data!AH117&lt;1, "&lt;1",wat_table_data!AH117 ))), "-")</f>
        <v>-</v>
      </c>
      <c r="AJ120" s="39" t="str">
        <f>IF(ISNUMBER(wat_table_data!AI117), IF(wat_table_data!AI117=-999,"NA",IF(wat_table_data!AI117&gt;99, "&gt;99", IF(wat_table_data!AI117&lt;1, "&lt;1",wat_table_data!AI117 ))), "-")</f>
        <v>-</v>
      </c>
      <c r="AK120" s="40" t="str">
        <f>IF(ISNUMBER(wat_table_data!AJ117), IF(wat_table_data!AJ117=-999,"NA",IF(wat_table_data!AJ117&gt;99, "&gt;99", IF(wat_table_data!AJ117&lt;1, "&lt;1",wat_table_data!AJ117 ))), "-")</f>
        <v>-</v>
      </c>
      <c r="AL120" s="40" t="str">
        <f>IF(ISNUMBER(wat_table_data!AK117), IF(wat_table_data!AK117=-999,"NA",IF(wat_table_data!AK117&gt;99, "&gt;99", IF(wat_table_data!AK117&lt;1, "&lt;1",wat_table_data!AK117 ))), "-")</f>
        <v>-</v>
      </c>
      <c r="AM120" s="40" t="str">
        <f>IF(ISNUMBER(wat_table_data!AL117), IF(wat_table_data!AL117=-999,"NA",IF(wat_table_data!AL117&gt;99, "&gt;99", IF(wat_table_data!AL117&lt;1, "&lt;1",wat_table_data!AL117 ))), "-")</f>
        <v>-</v>
      </c>
      <c r="AN120" s="38" t="str">
        <f>IF(ISNUMBER(wat_table_data!AM117), IF(wat_table_data!AM117=-999,"NA",IF(wat_table_data!AM117&gt;99, "&gt;99", IF(wat_table_data!AM117&lt;1, "&lt;1",wat_table_data!AM117 ))), "-")</f>
        <v>-</v>
      </c>
      <c r="AO120" s="38" t="str">
        <f>IF(ISNUMBER(wat_table_data!AN117), IF(wat_table_data!AN117=-999,"NA",IF(wat_table_data!AN117&gt;99, "&gt;99", IF(wat_table_data!AN117&lt;1, "&lt;1",wat_table_data!AN117 ))), "-")</f>
        <v>-</v>
      </c>
    </row>
    <row r="121" ht="13.8" x14ac:dyDescent="0.25">
      <c r="A121" s="34" t="str">
        <f>IF(ISBLANK(wat_table_data!A118), "", wat_table_data!A118)</f>
        <v/>
      </c>
      <c r="B121" s="34" t="str">
        <f>IF(ISBLANK(wat_table_data!B118), "", wat_table_data!B118)</f>
        <v/>
      </c>
      <c r="C121" s="34" t="str">
        <f>IF(ISBLANK(wat_table_data!C118), "", wat_table_data!C118)</f>
        <v/>
      </c>
      <c r="D121" s="35" t="str">
        <f>IF(ISNUMBER(wat_table_data!D118), wat_table_data!D118, "-")</f>
        <v>-</v>
      </c>
      <c r="E121" s="36" t="str">
        <f>IF(ISNUMBER(wat_table_data!E118), wat_table_data!E118, "-")</f>
        <v>-</v>
      </c>
      <c r="F121" s="37" t="str">
        <f>IF(ISNUMBER(wat_table_data!F118), IF(wat_table_data!F118=-999,"NA",IF(wat_table_data!F118&gt;99, "&gt;99", IF(wat_table_data!F118&lt;1, "&lt;1",wat_table_data!F118 ))), "-")</f>
        <v>-</v>
      </c>
      <c r="G121" s="38" t="str">
        <f>IF(ISNUMBER(wat_table_data!G118), IF(wat_table_data!G118=-999,"NA",IF(wat_table_data!G118&gt;99, "&gt;99", IF(wat_table_data!G118&lt;1, "&lt;1",wat_table_data!G118 ))), "-")</f>
        <v>-</v>
      </c>
      <c r="H121" s="38" t="str">
        <f>IF(ISNUMBER(wat_table_data!H118), IF(wat_table_data!H118=-999,"NA",IF(wat_table_data!H118&gt;99, "&gt;99", IF(wat_table_data!H118&lt;1, "&lt;1",wat_table_data!H118 ))), "-")</f>
        <v>-</v>
      </c>
      <c r="I121" s="38" t="str">
        <f>IF(ISNUMBER(wat_table_data!I118), IF(wat_table_data!I118=-999,"NA",IF(wat_table_data!I118&gt;99, "&gt;99", IF(wat_table_data!I118&lt;1, "&lt;1",wat_table_data!I118 ))), "-")</f>
        <v>-</v>
      </c>
      <c r="J121" s="24" t="str">
        <f>IF(ISNUMBER(wat_table_data!J118), IF(wat_table_data!J118=-999,"NA",wat_table_data!J118), "-")</f>
        <v>-</v>
      </c>
      <c r="K121" s="37" t="str">
        <f>IF(ISNUMBER(wat_table_data!K118), IF(wat_table_data!K118=-999,"NA",IF(wat_table_data!K118&gt;99, "&gt;99", IF(wat_table_data!K118&lt;1, "&lt;1",wat_table_data!K118 ))), "-")</f>
        <v>-</v>
      </c>
      <c r="L121" s="38" t="str">
        <f>IF(ISNUMBER(wat_table_data!L118), IF(wat_table_data!L118=-999,"NA",IF(wat_table_data!L118&gt;99, "&gt;99", IF(wat_table_data!L118&lt;1, "&lt;1",wat_table_data!L118 ))), "-")</f>
        <v>-</v>
      </c>
      <c r="M121" s="38" t="str">
        <f>IF(ISNUMBER(wat_table_data!M118), IF(wat_table_data!M118=-999,"NA",IF(wat_table_data!M118&gt;99, "&gt;99", IF(wat_table_data!M118&lt;1, "&lt;1",wat_table_data!M118 ))), "-")</f>
        <v>-</v>
      </c>
      <c r="N121" s="38" t="str">
        <f>IF(ISNUMBER(wat_table_data!N118), IF(wat_table_data!N118=-999,"NA",IF(wat_table_data!N118&gt;99, "&gt;99", IF(wat_table_data!N118&lt;1, "&lt;1",wat_table_data!N118 ))), "-")</f>
        <v>-</v>
      </c>
      <c r="O121" s="24" t="str">
        <f>IF(ISNUMBER(wat_table_data!O118), IF(wat_table_data!O118=-999,"NA",wat_table_data!O118), "-")</f>
        <v>-</v>
      </c>
      <c r="P121" s="37" t="str">
        <f>IF(ISNUMBER(wat_table_data!P118), IF(wat_table_data!P118=-999,"NA",IF(wat_table_data!P118&gt;99, "&gt;99", IF(wat_table_data!P118&lt;1, "&lt;1",wat_table_data!P118 ))), "-")</f>
        <v>-</v>
      </c>
      <c r="Q121" s="38" t="str">
        <f>IF(ISNUMBER(wat_table_data!Q118), IF(wat_table_data!Q118=-999,"NA",IF(wat_table_data!Q118&gt;99, "&gt;99", IF(wat_table_data!Q118&lt;1, "&lt;1",wat_table_data!Q118 ))), "-")</f>
        <v>-</v>
      </c>
      <c r="R121" s="38" t="str">
        <f>IF(ISNUMBER(wat_table_data!R118), IF(wat_table_data!R118=-999,"NA",IF(wat_table_data!R118&gt;99, "&gt;99", IF(wat_table_data!R118&lt;1, "&lt;1",wat_table_data!R118 ))), "-")</f>
        <v>-</v>
      </c>
      <c r="S121" s="38" t="str">
        <f>IF(ISNUMBER(wat_table_data!S118), IF(wat_table_data!S118=-999,"NA",IF(wat_table_data!S118&gt;99, "&gt;99", IF(wat_table_data!S118&lt;1, "&lt;1",wat_table_data!S118 ))), "-")</f>
        <v>-</v>
      </c>
      <c r="T121" s="24" t="str">
        <f>IF(ISNUMBER(wat_table_data!T118), IF(wat_table_data!T118=-999,"NA",wat_table_data!T118), "-")</f>
        <v>-</v>
      </c>
      <c r="U121" s="24"/>
      <c r="V121" s="24"/>
      <c r="W121" s="24"/>
      <c r="X121" s="39" t="str">
        <f>IF(ISNUMBER(wat_table_data!W118), IF(wat_table_data!W118=-999,"NA",IF(wat_table_data!W118&gt;99, "&gt;99", IF(wat_table_data!W118&lt;1, "&lt;1",wat_table_data!W118 ))), "-")</f>
        <v>-</v>
      </c>
      <c r="Y121" s="40" t="str">
        <f>IF(ISNUMBER(wat_table_data!X118), IF(wat_table_data!X118=-999,"NA",IF(wat_table_data!X118&gt;99, "&gt;99", IF(wat_table_data!X118&lt;1, "&lt;1",wat_table_data!X118 ))), "-")</f>
        <v>-</v>
      </c>
      <c r="Z121" s="40" t="str">
        <f>IF(ISNUMBER(wat_table_data!Y118), IF(wat_table_data!Y118=-999,"NA",IF(wat_table_data!Y118&gt;99, "&gt;99", IF(wat_table_data!Y118&lt;1, "&lt;1",wat_table_data!Y118 ))), "-")</f>
        <v>-</v>
      </c>
      <c r="AA121" s="40" t="str">
        <f>IF(ISNUMBER(wat_table_data!Z118), IF(wat_table_data!Z118=-999,"NA",IF(wat_table_data!Z118&gt;99, "&gt;99", IF(wat_table_data!Z118&lt;1, "&lt;1",wat_table_data!Z118 ))), "-")</f>
        <v>-</v>
      </c>
      <c r="AB121" s="38" t="str">
        <f>IF(ISNUMBER(wat_table_data!AA118), IF(wat_table_data!AA118=-999,"NA",IF(wat_table_data!AA118&gt;99, "&gt;99", IF(wat_table_data!AA118&lt;1, "&lt;1",wat_table_data!AA118 ))), "-")</f>
        <v>-</v>
      </c>
      <c r="AC121" s="38" t="str">
        <f>IF(ISNUMBER(wat_table_data!AB118), IF(wat_table_data!AB118=-999,"NA",IF(wat_table_data!AB118&gt;99, "&gt;99", IF(wat_table_data!AB118&lt;1, "&lt;1",wat_table_data!AB118 ))), "-")</f>
        <v>-</v>
      </c>
      <c r="AD121" s="39" t="str">
        <f>IF(ISNUMBER(wat_table_data!AC118), IF(wat_table_data!AC118=-999,"NA",IF(wat_table_data!AC118&gt;99, "&gt;99", IF(wat_table_data!AC118&lt;1, "&lt;1",wat_table_data!AC118 ))), "-")</f>
        <v>-</v>
      </c>
      <c r="AE121" s="40" t="str">
        <f>IF(ISNUMBER(wat_table_data!AD118), IF(wat_table_data!AD118=-999,"NA",IF(wat_table_data!AD118&gt;99, "&gt;99", IF(wat_table_data!AD118&lt;1, "&lt;1",wat_table_data!AD118 ))), "-")</f>
        <v>-</v>
      </c>
      <c r="AF121" s="40" t="str">
        <f>IF(ISNUMBER(wat_table_data!AE118), IF(wat_table_data!AE118=-999,"NA",IF(wat_table_data!AE118&gt;99, "&gt;99", IF(wat_table_data!AE118&lt;1, "&lt;1",wat_table_data!AE118 ))), "-")</f>
        <v>-</v>
      </c>
      <c r="AG121" s="40" t="str">
        <f>IF(ISNUMBER(wat_table_data!AF118), IF(wat_table_data!AF118=-999,"NA",IF(wat_table_data!AF118&gt;99, "&gt;99", IF(wat_table_data!AF118&lt;1, "&lt;1",wat_table_data!AF118 ))), "-")</f>
        <v>-</v>
      </c>
      <c r="AH121" s="38" t="str">
        <f>IF(ISNUMBER(wat_table_data!AG118), IF(wat_table_data!AG118=-999,"NA",IF(wat_table_data!AG118&gt;99, "&gt;99", IF(wat_table_data!AG118&lt;1, "&lt;1",wat_table_data!AG118 ))), "-")</f>
        <v>-</v>
      </c>
      <c r="AI121" s="38" t="str">
        <f>IF(ISNUMBER(wat_table_data!AH118), IF(wat_table_data!AH118=-999,"NA",IF(wat_table_data!AH118&gt;99, "&gt;99", IF(wat_table_data!AH118&lt;1, "&lt;1",wat_table_data!AH118 ))), "-")</f>
        <v>-</v>
      </c>
      <c r="AJ121" s="39" t="str">
        <f>IF(ISNUMBER(wat_table_data!AI118), IF(wat_table_data!AI118=-999,"NA",IF(wat_table_data!AI118&gt;99, "&gt;99", IF(wat_table_data!AI118&lt;1, "&lt;1",wat_table_data!AI118 ))), "-")</f>
        <v>-</v>
      </c>
      <c r="AK121" s="40" t="str">
        <f>IF(ISNUMBER(wat_table_data!AJ118), IF(wat_table_data!AJ118=-999,"NA",IF(wat_table_data!AJ118&gt;99, "&gt;99", IF(wat_table_data!AJ118&lt;1, "&lt;1",wat_table_data!AJ118 ))), "-")</f>
        <v>-</v>
      </c>
      <c r="AL121" s="40" t="str">
        <f>IF(ISNUMBER(wat_table_data!AK118), IF(wat_table_data!AK118=-999,"NA",IF(wat_table_data!AK118&gt;99, "&gt;99", IF(wat_table_data!AK118&lt;1, "&lt;1",wat_table_data!AK118 ))), "-")</f>
        <v>-</v>
      </c>
      <c r="AM121" s="40" t="str">
        <f>IF(ISNUMBER(wat_table_data!AL118), IF(wat_table_data!AL118=-999,"NA",IF(wat_table_data!AL118&gt;99, "&gt;99", IF(wat_table_data!AL118&lt;1, "&lt;1",wat_table_data!AL118 ))), "-")</f>
        <v>-</v>
      </c>
      <c r="AN121" s="38" t="str">
        <f>IF(ISNUMBER(wat_table_data!AM118), IF(wat_table_data!AM118=-999,"NA",IF(wat_table_data!AM118&gt;99, "&gt;99", IF(wat_table_data!AM118&lt;1, "&lt;1",wat_table_data!AM118 ))), "-")</f>
        <v>-</v>
      </c>
      <c r="AO121" s="38" t="str">
        <f>IF(ISNUMBER(wat_table_data!AN118), IF(wat_table_data!AN118=-999,"NA",IF(wat_table_data!AN118&gt;99, "&gt;99", IF(wat_table_data!AN118&lt;1, "&lt;1",wat_table_data!AN118 ))), "-")</f>
        <v>-</v>
      </c>
    </row>
    <row r="122" ht="13.8" x14ac:dyDescent="0.25">
      <c r="A122" s="34" t="str">
        <f>IF(ISBLANK(wat_table_data!A119), "", wat_table_data!A119)</f>
        <v/>
      </c>
      <c r="B122" s="34" t="str">
        <f>IF(ISBLANK(wat_table_data!B119), "", wat_table_data!B119)</f>
        <v/>
      </c>
      <c r="C122" s="34" t="str">
        <f>IF(ISBLANK(wat_table_data!C119), "", wat_table_data!C119)</f>
        <v/>
      </c>
      <c r="D122" s="35" t="str">
        <f>IF(ISNUMBER(wat_table_data!D119), wat_table_data!D119, "-")</f>
        <v>-</v>
      </c>
      <c r="E122" s="36" t="str">
        <f>IF(ISNUMBER(wat_table_data!E119), wat_table_data!E119, "-")</f>
        <v>-</v>
      </c>
      <c r="F122" s="37" t="str">
        <f>IF(ISNUMBER(wat_table_data!F119), IF(wat_table_data!F119=-999,"NA",IF(wat_table_data!F119&gt;99, "&gt;99", IF(wat_table_data!F119&lt;1, "&lt;1",wat_table_data!F119 ))), "-")</f>
        <v>-</v>
      </c>
      <c r="G122" s="38" t="str">
        <f>IF(ISNUMBER(wat_table_data!G119), IF(wat_table_data!G119=-999,"NA",IF(wat_table_data!G119&gt;99, "&gt;99", IF(wat_table_data!G119&lt;1, "&lt;1",wat_table_data!G119 ))), "-")</f>
        <v>-</v>
      </c>
      <c r="H122" s="38" t="str">
        <f>IF(ISNUMBER(wat_table_data!H119), IF(wat_table_data!H119=-999,"NA",IF(wat_table_data!H119&gt;99, "&gt;99", IF(wat_table_data!H119&lt;1, "&lt;1",wat_table_data!H119 ))), "-")</f>
        <v>-</v>
      </c>
      <c r="I122" s="38" t="str">
        <f>IF(ISNUMBER(wat_table_data!I119), IF(wat_table_data!I119=-999,"NA",IF(wat_table_data!I119&gt;99, "&gt;99", IF(wat_table_data!I119&lt;1, "&lt;1",wat_table_data!I119 ))), "-")</f>
        <v>-</v>
      </c>
      <c r="J122" s="24" t="str">
        <f>IF(ISNUMBER(wat_table_data!J119), IF(wat_table_data!J119=-999,"NA",wat_table_data!J119), "-")</f>
        <v>-</v>
      </c>
      <c r="K122" s="37" t="str">
        <f>IF(ISNUMBER(wat_table_data!K119), IF(wat_table_data!K119=-999,"NA",IF(wat_table_data!K119&gt;99, "&gt;99", IF(wat_table_data!K119&lt;1, "&lt;1",wat_table_data!K119 ))), "-")</f>
        <v>-</v>
      </c>
      <c r="L122" s="38" t="str">
        <f>IF(ISNUMBER(wat_table_data!L119), IF(wat_table_data!L119=-999,"NA",IF(wat_table_data!L119&gt;99, "&gt;99", IF(wat_table_data!L119&lt;1, "&lt;1",wat_table_data!L119 ))), "-")</f>
        <v>-</v>
      </c>
      <c r="M122" s="38" t="str">
        <f>IF(ISNUMBER(wat_table_data!M119), IF(wat_table_data!M119=-999,"NA",IF(wat_table_data!M119&gt;99, "&gt;99", IF(wat_table_data!M119&lt;1, "&lt;1",wat_table_data!M119 ))), "-")</f>
        <v>-</v>
      </c>
      <c r="N122" s="38" t="str">
        <f>IF(ISNUMBER(wat_table_data!N119), IF(wat_table_data!N119=-999,"NA",IF(wat_table_data!N119&gt;99, "&gt;99", IF(wat_table_data!N119&lt;1, "&lt;1",wat_table_data!N119 ))), "-")</f>
        <v>-</v>
      </c>
      <c r="O122" s="24" t="str">
        <f>IF(ISNUMBER(wat_table_data!O119), IF(wat_table_data!O119=-999,"NA",wat_table_data!O119), "-")</f>
        <v>-</v>
      </c>
      <c r="P122" s="37" t="str">
        <f>IF(ISNUMBER(wat_table_data!P119), IF(wat_table_data!P119=-999,"NA",IF(wat_table_data!P119&gt;99, "&gt;99", IF(wat_table_data!P119&lt;1, "&lt;1",wat_table_data!P119 ))), "-")</f>
        <v>-</v>
      </c>
      <c r="Q122" s="38" t="str">
        <f>IF(ISNUMBER(wat_table_data!Q119), IF(wat_table_data!Q119=-999,"NA",IF(wat_table_data!Q119&gt;99, "&gt;99", IF(wat_table_data!Q119&lt;1, "&lt;1",wat_table_data!Q119 ))), "-")</f>
        <v>-</v>
      </c>
      <c r="R122" s="38" t="str">
        <f>IF(ISNUMBER(wat_table_data!R119), IF(wat_table_data!R119=-999,"NA",IF(wat_table_data!R119&gt;99, "&gt;99", IF(wat_table_data!R119&lt;1, "&lt;1",wat_table_data!R119 ))), "-")</f>
        <v>-</v>
      </c>
      <c r="S122" s="38" t="str">
        <f>IF(ISNUMBER(wat_table_data!S119), IF(wat_table_data!S119=-999,"NA",IF(wat_table_data!S119&gt;99, "&gt;99", IF(wat_table_data!S119&lt;1, "&lt;1",wat_table_data!S119 ))), "-")</f>
        <v>-</v>
      </c>
      <c r="T122" s="24" t="str">
        <f>IF(ISNUMBER(wat_table_data!T119), IF(wat_table_data!T119=-999,"NA",wat_table_data!T119), "-")</f>
        <v>-</v>
      </c>
      <c r="U122" s="24"/>
      <c r="V122" s="24"/>
      <c r="W122" s="24"/>
      <c r="X122" s="39" t="str">
        <f>IF(ISNUMBER(wat_table_data!W119), IF(wat_table_data!W119=-999,"NA",IF(wat_table_data!W119&gt;99, "&gt;99", IF(wat_table_data!W119&lt;1, "&lt;1",wat_table_data!W119 ))), "-")</f>
        <v>-</v>
      </c>
      <c r="Y122" s="40" t="str">
        <f>IF(ISNUMBER(wat_table_data!X119), IF(wat_table_data!X119=-999,"NA",IF(wat_table_data!X119&gt;99, "&gt;99", IF(wat_table_data!X119&lt;1, "&lt;1",wat_table_data!X119 ))), "-")</f>
        <v>-</v>
      </c>
      <c r="Z122" s="40" t="str">
        <f>IF(ISNUMBER(wat_table_data!Y119), IF(wat_table_data!Y119=-999,"NA",IF(wat_table_data!Y119&gt;99, "&gt;99", IF(wat_table_data!Y119&lt;1, "&lt;1",wat_table_data!Y119 ))), "-")</f>
        <v>-</v>
      </c>
      <c r="AA122" s="40" t="str">
        <f>IF(ISNUMBER(wat_table_data!Z119), IF(wat_table_data!Z119=-999,"NA",IF(wat_table_data!Z119&gt;99, "&gt;99", IF(wat_table_data!Z119&lt;1, "&lt;1",wat_table_data!Z119 ))), "-")</f>
        <v>-</v>
      </c>
      <c r="AB122" s="38" t="str">
        <f>IF(ISNUMBER(wat_table_data!AA119), IF(wat_table_data!AA119=-999,"NA",IF(wat_table_data!AA119&gt;99, "&gt;99", IF(wat_table_data!AA119&lt;1, "&lt;1",wat_table_data!AA119 ))), "-")</f>
        <v>-</v>
      </c>
      <c r="AC122" s="38" t="str">
        <f>IF(ISNUMBER(wat_table_data!AB119), IF(wat_table_data!AB119=-999,"NA",IF(wat_table_data!AB119&gt;99, "&gt;99", IF(wat_table_data!AB119&lt;1, "&lt;1",wat_table_data!AB119 ))), "-")</f>
        <v>-</v>
      </c>
      <c r="AD122" s="39" t="str">
        <f>IF(ISNUMBER(wat_table_data!AC119), IF(wat_table_data!AC119=-999,"NA",IF(wat_table_data!AC119&gt;99, "&gt;99", IF(wat_table_data!AC119&lt;1, "&lt;1",wat_table_data!AC119 ))), "-")</f>
        <v>-</v>
      </c>
      <c r="AE122" s="40" t="str">
        <f>IF(ISNUMBER(wat_table_data!AD119), IF(wat_table_data!AD119=-999,"NA",IF(wat_table_data!AD119&gt;99, "&gt;99", IF(wat_table_data!AD119&lt;1, "&lt;1",wat_table_data!AD119 ))), "-")</f>
        <v>-</v>
      </c>
      <c r="AF122" s="40" t="str">
        <f>IF(ISNUMBER(wat_table_data!AE119), IF(wat_table_data!AE119=-999,"NA",IF(wat_table_data!AE119&gt;99, "&gt;99", IF(wat_table_data!AE119&lt;1, "&lt;1",wat_table_data!AE119 ))), "-")</f>
        <v>-</v>
      </c>
      <c r="AG122" s="40" t="str">
        <f>IF(ISNUMBER(wat_table_data!AF119), IF(wat_table_data!AF119=-999,"NA",IF(wat_table_data!AF119&gt;99, "&gt;99", IF(wat_table_data!AF119&lt;1, "&lt;1",wat_table_data!AF119 ))), "-")</f>
        <v>-</v>
      </c>
      <c r="AH122" s="38" t="str">
        <f>IF(ISNUMBER(wat_table_data!AG119), IF(wat_table_data!AG119=-999,"NA",IF(wat_table_data!AG119&gt;99, "&gt;99", IF(wat_table_data!AG119&lt;1, "&lt;1",wat_table_data!AG119 ))), "-")</f>
        <v>-</v>
      </c>
      <c r="AI122" s="38" t="str">
        <f>IF(ISNUMBER(wat_table_data!AH119), IF(wat_table_data!AH119=-999,"NA",IF(wat_table_data!AH119&gt;99, "&gt;99", IF(wat_table_data!AH119&lt;1, "&lt;1",wat_table_data!AH119 ))), "-")</f>
        <v>-</v>
      </c>
      <c r="AJ122" s="39" t="str">
        <f>IF(ISNUMBER(wat_table_data!AI119), IF(wat_table_data!AI119=-999,"NA",IF(wat_table_data!AI119&gt;99, "&gt;99", IF(wat_table_data!AI119&lt;1, "&lt;1",wat_table_data!AI119 ))), "-")</f>
        <v>-</v>
      </c>
      <c r="AK122" s="40" t="str">
        <f>IF(ISNUMBER(wat_table_data!AJ119), IF(wat_table_data!AJ119=-999,"NA",IF(wat_table_data!AJ119&gt;99, "&gt;99", IF(wat_table_data!AJ119&lt;1, "&lt;1",wat_table_data!AJ119 ))), "-")</f>
        <v>-</v>
      </c>
      <c r="AL122" s="40" t="str">
        <f>IF(ISNUMBER(wat_table_data!AK119), IF(wat_table_data!AK119=-999,"NA",IF(wat_table_data!AK119&gt;99, "&gt;99", IF(wat_table_data!AK119&lt;1, "&lt;1",wat_table_data!AK119 ))), "-")</f>
        <v>-</v>
      </c>
      <c r="AM122" s="40" t="str">
        <f>IF(ISNUMBER(wat_table_data!AL119), IF(wat_table_data!AL119=-999,"NA",IF(wat_table_data!AL119&gt;99, "&gt;99", IF(wat_table_data!AL119&lt;1, "&lt;1",wat_table_data!AL119 ))), "-")</f>
        <v>-</v>
      </c>
      <c r="AN122" s="38" t="str">
        <f>IF(ISNUMBER(wat_table_data!AM119), IF(wat_table_data!AM119=-999,"NA",IF(wat_table_data!AM119&gt;99, "&gt;99", IF(wat_table_data!AM119&lt;1, "&lt;1",wat_table_data!AM119 ))), "-")</f>
        <v>-</v>
      </c>
      <c r="AO122" s="38" t="str">
        <f>IF(ISNUMBER(wat_table_data!AN119), IF(wat_table_data!AN119=-999,"NA",IF(wat_table_data!AN119&gt;99, "&gt;99", IF(wat_table_data!AN119&lt;1, "&lt;1",wat_table_data!AN119 ))), "-")</f>
        <v>-</v>
      </c>
    </row>
    <row r="123" ht="13.8" x14ac:dyDescent="0.25">
      <c r="A123" s="34" t="str">
        <f>IF(ISBLANK(wat_table_data!A120), "", wat_table_data!A120)</f>
        <v/>
      </c>
      <c r="B123" s="34" t="str">
        <f>IF(ISBLANK(wat_table_data!B120), "", wat_table_data!B120)</f>
        <v/>
      </c>
      <c r="C123" s="34" t="str">
        <f>IF(ISBLANK(wat_table_data!C120), "", wat_table_data!C120)</f>
        <v/>
      </c>
      <c r="D123" s="35" t="str">
        <f>IF(ISNUMBER(wat_table_data!D120), wat_table_data!D120, "-")</f>
        <v>-</v>
      </c>
      <c r="E123" s="36" t="str">
        <f>IF(ISNUMBER(wat_table_data!E120), wat_table_data!E120, "-")</f>
        <v>-</v>
      </c>
      <c r="F123" s="37" t="str">
        <f>IF(ISNUMBER(wat_table_data!F120), IF(wat_table_data!F120=-999,"NA",IF(wat_table_data!F120&gt;99, "&gt;99", IF(wat_table_data!F120&lt;1, "&lt;1",wat_table_data!F120 ))), "-")</f>
        <v>-</v>
      </c>
      <c r="G123" s="38" t="str">
        <f>IF(ISNUMBER(wat_table_data!G120), IF(wat_table_data!G120=-999,"NA",IF(wat_table_data!G120&gt;99, "&gt;99", IF(wat_table_data!G120&lt;1, "&lt;1",wat_table_data!G120 ))), "-")</f>
        <v>-</v>
      </c>
      <c r="H123" s="38" t="str">
        <f>IF(ISNUMBER(wat_table_data!H120), IF(wat_table_data!H120=-999,"NA",IF(wat_table_data!H120&gt;99, "&gt;99", IF(wat_table_data!H120&lt;1, "&lt;1",wat_table_data!H120 ))), "-")</f>
        <v>-</v>
      </c>
      <c r="I123" s="38" t="str">
        <f>IF(ISNUMBER(wat_table_data!I120), IF(wat_table_data!I120=-999,"NA",IF(wat_table_data!I120&gt;99, "&gt;99", IF(wat_table_data!I120&lt;1, "&lt;1",wat_table_data!I120 ))), "-")</f>
        <v>-</v>
      </c>
      <c r="J123" s="24" t="str">
        <f>IF(ISNUMBER(wat_table_data!J120), IF(wat_table_data!J120=-999,"NA",wat_table_data!J120), "-")</f>
        <v>-</v>
      </c>
      <c r="K123" s="37" t="str">
        <f>IF(ISNUMBER(wat_table_data!K120), IF(wat_table_data!K120=-999,"NA",IF(wat_table_data!K120&gt;99, "&gt;99", IF(wat_table_data!K120&lt;1, "&lt;1",wat_table_data!K120 ))), "-")</f>
        <v>-</v>
      </c>
      <c r="L123" s="38" t="str">
        <f>IF(ISNUMBER(wat_table_data!L120), IF(wat_table_data!L120=-999,"NA",IF(wat_table_data!L120&gt;99, "&gt;99", IF(wat_table_data!L120&lt;1, "&lt;1",wat_table_data!L120 ))), "-")</f>
        <v>-</v>
      </c>
      <c r="M123" s="38" t="str">
        <f>IF(ISNUMBER(wat_table_data!M120), IF(wat_table_data!M120=-999,"NA",IF(wat_table_data!M120&gt;99, "&gt;99", IF(wat_table_data!M120&lt;1, "&lt;1",wat_table_data!M120 ))), "-")</f>
        <v>-</v>
      </c>
      <c r="N123" s="38" t="str">
        <f>IF(ISNUMBER(wat_table_data!N120), IF(wat_table_data!N120=-999,"NA",IF(wat_table_data!N120&gt;99, "&gt;99", IF(wat_table_data!N120&lt;1, "&lt;1",wat_table_data!N120 ))), "-")</f>
        <v>-</v>
      </c>
      <c r="O123" s="24" t="str">
        <f>IF(ISNUMBER(wat_table_data!O120), IF(wat_table_data!O120=-999,"NA",wat_table_data!O120), "-")</f>
        <v>-</v>
      </c>
      <c r="P123" s="37" t="str">
        <f>IF(ISNUMBER(wat_table_data!P120), IF(wat_table_data!P120=-999,"NA",IF(wat_table_data!P120&gt;99, "&gt;99", IF(wat_table_data!P120&lt;1, "&lt;1",wat_table_data!P120 ))), "-")</f>
        <v>-</v>
      </c>
      <c r="Q123" s="38" t="str">
        <f>IF(ISNUMBER(wat_table_data!Q120), IF(wat_table_data!Q120=-999,"NA",IF(wat_table_data!Q120&gt;99, "&gt;99", IF(wat_table_data!Q120&lt;1, "&lt;1",wat_table_data!Q120 ))), "-")</f>
        <v>-</v>
      </c>
      <c r="R123" s="38" t="str">
        <f>IF(ISNUMBER(wat_table_data!R120), IF(wat_table_data!R120=-999,"NA",IF(wat_table_data!R120&gt;99, "&gt;99", IF(wat_table_data!R120&lt;1, "&lt;1",wat_table_data!R120 ))), "-")</f>
        <v>-</v>
      </c>
      <c r="S123" s="38" t="str">
        <f>IF(ISNUMBER(wat_table_data!S120), IF(wat_table_data!S120=-999,"NA",IF(wat_table_data!S120&gt;99, "&gt;99", IF(wat_table_data!S120&lt;1, "&lt;1",wat_table_data!S120 ))), "-")</f>
        <v>-</v>
      </c>
      <c r="T123" s="24" t="str">
        <f>IF(ISNUMBER(wat_table_data!T120), IF(wat_table_data!T120=-999,"NA",wat_table_data!T120), "-")</f>
        <v>-</v>
      </c>
      <c r="U123" s="24"/>
      <c r="V123" s="24"/>
      <c r="W123" s="24"/>
      <c r="X123" s="39" t="str">
        <f>IF(ISNUMBER(wat_table_data!W120), IF(wat_table_data!W120=-999,"NA",IF(wat_table_data!W120&gt;99, "&gt;99", IF(wat_table_data!W120&lt;1, "&lt;1",wat_table_data!W120 ))), "-")</f>
        <v>-</v>
      </c>
      <c r="Y123" s="40" t="str">
        <f>IF(ISNUMBER(wat_table_data!X120), IF(wat_table_data!X120=-999,"NA",IF(wat_table_data!X120&gt;99, "&gt;99", IF(wat_table_data!X120&lt;1, "&lt;1",wat_table_data!X120 ))), "-")</f>
        <v>-</v>
      </c>
      <c r="Z123" s="40" t="str">
        <f>IF(ISNUMBER(wat_table_data!Y120), IF(wat_table_data!Y120=-999,"NA",IF(wat_table_data!Y120&gt;99, "&gt;99", IF(wat_table_data!Y120&lt;1, "&lt;1",wat_table_data!Y120 ))), "-")</f>
        <v>-</v>
      </c>
      <c r="AA123" s="40" t="str">
        <f>IF(ISNUMBER(wat_table_data!Z120), IF(wat_table_data!Z120=-999,"NA",IF(wat_table_data!Z120&gt;99, "&gt;99", IF(wat_table_data!Z120&lt;1, "&lt;1",wat_table_data!Z120 ))), "-")</f>
        <v>-</v>
      </c>
      <c r="AB123" s="38" t="str">
        <f>IF(ISNUMBER(wat_table_data!AA120), IF(wat_table_data!AA120=-999,"NA",IF(wat_table_data!AA120&gt;99, "&gt;99", IF(wat_table_data!AA120&lt;1, "&lt;1",wat_table_data!AA120 ))), "-")</f>
        <v>-</v>
      </c>
      <c r="AC123" s="38" t="str">
        <f>IF(ISNUMBER(wat_table_data!AB120), IF(wat_table_data!AB120=-999,"NA",IF(wat_table_data!AB120&gt;99, "&gt;99", IF(wat_table_data!AB120&lt;1, "&lt;1",wat_table_data!AB120 ))), "-")</f>
        <v>-</v>
      </c>
      <c r="AD123" s="39" t="str">
        <f>IF(ISNUMBER(wat_table_data!AC120), IF(wat_table_data!AC120=-999,"NA",IF(wat_table_data!AC120&gt;99, "&gt;99", IF(wat_table_data!AC120&lt;1, "&lt;1",wat_table_data!AC120 ))), "-")</f>
        <v>-</v>
      </c>
      <c r="AE123" s="40" t="str">
        <f>IF(ISNUMBER(wat_table_data!AD120), IF(wat_table_data!AD120=-999,"NA",IF(wat_table_data!AD120&gt;99, "&gt;99", IF(wat_table_data!AD120&lt;1, "&lt;1",wat_table_data!AD120 ))), "-")</f>
        <v>-</v>
      </c>
      <c r="AF123" s="40" t="str">
        <f>IF(ISNUMBER(wat_table_data!AE120), IF(wat_table_data!AE120=-999,"NA",IF(wat_table_data!AE120&gt;99, "&gt;99", IF(wat_table_data!AE120&lt;1, "&lt;1",wat_table_data!AE120 ))), "-")</f>
        <v>-</v>
      </c>
      <c r="AG123" s="40" t="str">
        <f>IF(ISNUMBER(wat_table_data!AF120), IF(wat_table_data!AF120=-999,"NA",IF(wat_table_data!AF120&gt;99, "&gt;99", IF(wat_table_data!AF120&lt;1, "&lt;1",wat_table_data!AF120 ))), "-")</f>
        <v>-</v>
      </c>
      <c r="AH123" s="38" t="str">
        <f>IF(ISNUMBER(wat_table_data!AG120), IF(wat_table_data!AG120=-999,"NA",IF(wat_table_data!AG120&gt;99, "&gt;99", IF(wat_table_data!AG120&lt;1, "&lt;1",wat_table_data!AG120 ))), "-")</f>
        <v>-</v>
      </c>
      <c r="AI123" s="38" t="str">
        <f>IF(ISNUMBER(wat_table_data!AH120), IF(wat_table_data!AH120=-999,"NA",IF(wat_table_data!AH120&gt;99, "&gt;99", IF(wat_table_data!AH120&lt;1, "&lt;1",wat_table_data!AH120 ))), "-")</f>
        <v>-</v>
      </c>
      <c r="AJ123" s="39" t="str">
        <f>IF(ISNUMBER(wat_table_data!AI120), IF(wat_table_data!AI120=-999,"NA",IF(wat_table_data!AI120&gt;99, "&gt;99", IF(wat_table_data!AI120&lt;1, "&lt;1",wat_table_data!AI120 ))), "-")</f>
        <v>-</v>
      </c>
      <c r="AK123" s="40" t="str">
        <f>IF(ISNUMBER(wat_table_data!AJ120), IF(wat_table_data!AJ120=-999,"NA",IF(wat_table_data!AJ120&gt;99, "&gt;99", IF(wat_table_data!AJ120&lt;1, "&lt;1",wat_table_data!AJ120 ))), "-")</f>
        <v>-</v>
      </c>
      <c r="AL123" s="40" t="str">
        <f>IF(ISNUMBER(wat_table_data!AK120), IF(wat_table_data!AK120=-999,"NA",IF(wat_table_data!AK120&gt;99, "&gt;99", IF(wat_table_data!AK120&lt;1, "&lt;1",wat_table_data!AK120 ))), "-")</f>
        <v>-</v>
      </c>
      <c r="AM123" s="40" t="str">
        <f>IF(ISNUMBER(wat_table_data!AL120), IF(wat_table_data!AL120=-999,"NA",IF(wat_table_data!AL120&gt;99, "&gt;99", IF(wat_table_data!AL120&lt;1, "&lt;1",wat_table_data!AL120 ))), "-")</f>
        <v>-</v>
      </c>
      <c r="AN123" s="38" t="str">
        <f>IF(ISNUMBER(wat_table_data!AM120), IF(wat_table_data!AM120=-999,"NA",IF(wat_table_data!AM120&gt;99, "&gt;99", IF(wat_table_data!AM120&lt;1, "&lt;1",wat_table_data!AM120 ))), "-")</f>
        <v>-</v>
      </c>
      <c r="AO123" s="38" t="str">
        <f>IF(ISNUMBER(wat_table_data!AN120), IF(wat_table_data!AN120=-999,"NA",IF(wat_table_data!AN120&gt;99, "&gt;99", IF(wat_table_data!AN120&lt;1, "&lt;1",wat_table_data!AN120 ))), "-")</f>
        <v>-</v>
      </c>
    </row>
    <row r="124" ht="13.8" x14ac:dyDescent="0.25">
      <c r="A124" s="34" t="str">
        <f>IF(ISBLANK(wat_table_data!A121), "", wat_table_data!A121)</f>
        <v/>
      </c>
      <c r="B124" s="34" t="str">
        <f>IF(ISBLANK(wat_table_data!B121), "", wat_table_data!B121)</f>
        <v/>
      </c>
      <c r="C124" s="34" t="str">
        <f>IF(ISBLANK(wat_table_data!C121), "", wat_table_data!C121)</f>
        <v/>
      </c>
      <c r="D124" s="35" t="str">
        <f>IF(ISNUMBER(wat_table_data!D121), wat_table_data!D121, "-")</f>
        <v>-</v>
      </c>
      <c r="E124" s="36" t="str">
        <f>IF(ISNUMBER(wat_table_data!E121), wat_table_data!E121, "-")</f>
        <v>-</v>
      </c>
      <c r="F124" s="37" t="str">
        <f>IF(ISNUMBER(wat_table_data!F121), IF(wat_table_data!F121=-999,"NA",IF(wat_table_data!F121&gt;99, "&gt;99", IF(wat_table_data!F121&lt;1, "&lt;1",wat_table_data!F121 ))), "-")</f>
        <v>-</v>
      </c>
      <c r="G124" s="38" t="str">
        <f>IF(ISNUMBER(wat_table_data!G121), IF(wat_table_data!G121=-999,"NA",IF(wat_table_data!G121&gt;99, "&gt;99", IF(wat_table_data!G121&lt;1, "&lt;1",wat_table_data!G121 ))), "-")</f>
        <v>-</v>
      </c>
      <c r="H124" s="38" t="str">
        <f>IF(ISNUMBER(wat_table_data!H121), IF(wat_table_data!H121=-999,"NA",IF(wat_table_data!H121&gt;99, "&gt;99", IF(wat_table_data!H121&lt;1, "&lt;1",wat_table_data!H121 ))), "-")</f>
        <v>-</v>
      </c>
      <c r="I124" s="38" t="str">
        <f>IF(ISNUMBER(wat_table_data!I121), IF(wat_table_data!I121=-999,"NA",IF(wat_table_data!I121&gt;99, "&gt;99", IF(wat_table_data!I121&lt;1, "&lt;1",wat_table_data!I121 ))), "-")</f>
        <v>-</v>
      </c>
      <c r="J124" s="24" t="str">
        <f>IF(ISNUMBER(wat_table_data!J121), IF(wat_table_data!J121=-999,"NA",wat_table_data!J121), "-")</f>
        <v>-</v>
      </c>
      <c r="K124" s="37" t="str">
        <f>IF(ISNUMBER(wat_table_data!K121), IF(wat_table_data!K121=-999,"NA",IF(wat_table_data!K121&gt;99, "&gt;99", IF(wat_table_data!K121&lt;1, "&lt;1",wat_table_data!K121 ))), "-")</f>
        <v>-</v>
      </c>
      <c r="L124" s="38" t="str">
        <f>IF(ISNUMBER(wat_table_data!L121), IF(wat_table_data!L121=-999,"NA",IF(wat_table_data!L121&gt;99, "&gt;99", IF(wat_table_data!L121&lt;1, "&lt;1",wat_table_data!L121 ))), "-")</f>
        <v>-</v>
      </c>
      <c r="M124" s="38" t="str">
        <f>IF(ISNUMBER(wat_table_data!M121), IF(wat_table_data!M121=-999,"NA",IF(wat_table_data!M121&gt;99, "&gt;99", IF(wat_table_data!M121&lt;1, "&lt;1",wat_table_data!M121 ))), "-")</f>
        <v>-</v>
      </c>
      <c r="N124" s="38" t="str">
        <f>IF(ISNUMBER(wat_table_data!N121), IF(wat_table_data!N121=-999,"NA",IF(wat_table_data!N121&gt;99, "&gt;99", IF(wat_table_data!N121&lt;1, "&lt;1",wat_table_data!N121 ))), "-")</f>
        <v>-</v>
      </c>
      <c r="O124" s="24" t="str">
        <f>IF(ISNUMBER(wat_table_data!O121), IF(wat_table_data!O121=-999,"NA",wat_table_data!O121), "-")</f>
        <v>-</v>
      </c>
      <c r="P124" s="37" t="str">
        <f>IF(ISNUMBER(wat_table_data!P121), IF(wat_table_data!P121=-999,"NA",IF(wat_table_data!P121&gt;99, "&gt;99", IF(wat_table_data!P121&lt;1, "&lt;1",wat_table_data!P121 ))), "-")</f>
        <v>-</v>
      </c>
      <c r="Q124" s="38" t="str">
        <f>IF(ISNUMBER(wat_table_data!Q121), IF(wat_table_data!Q121=-999,"NA",IF(wat_table_data!Q121&gt;99, "&gt;99", IF(wat_table_data!Q121&lt;1, "&lt;1",wat_table_data!Q121 ))), "-")</f>
        <v>-</v>
      </c>
      <c r="R124" s="38" t="str">
        <f>IF(ISNUMBER(wat_table_data!R121), IF(wat_table_data!R121=-999,"NA",IF(wat_table_data!R121&gt;99, "&gt;99", IF(wat_table_data!R121&lt;1, "&lt;1",wat_table_data!R121 ))), "-")</f>
        <v>-</v>
      </c>
      <c r="S124" s="38" t="str">
        <f>IF(ISNUMBER(wat_table_data!S121), IF(wat_table_data!S121=-999,"NA",IF(wat_table_data!S121&gt;99, "&gt;99", IF(wat_table_data!S121&lt;1, "&lt;1",wat_table_data!S121 ))), "-")</f>
        <v>-</v>
      </c>
      <c r="T124" s="24" t="str">
        <f>IF(ISNUMBER(wat_table_data!T121), IF(wat_table_data!T121=-999,"NA",wat_table_data!T121), "-")</f>
        <v>-</v>
      </c>
      <c r="U124" s="24"/>
      <c r="V124" s="24"/>
      <c r="W124" s="24"/>
      <c r="X124" s="39" t="str">
        <f>IF(ISNUMBER(wat_table_data!W121), IF(wat_table_data!W121=-999,"NA",IF(wat_table_data!W121&gt;99, "&gt;99", IF(wat_table_data!W121&lt;1, "&lt;1",wat_table_data!W121 ))), "-")</f>
        <v>-</v>
      </c>
      <c r="Y124" s="40" t="str">
        <f>IF(ISNUMBER(wat_table_data!X121), IF(wat_table_data!X121=-999,"NA",IF(wat_table_data!X121&gt;99, "&gt;99", IF(wat_table_data!X121&lt;1, "&lt;1",wat_table_data!X121 ))), "-")</f>
        <v>-</v>
      </c>
      <c r="Z124" s="40" t="str">
        <f>IF(ISNUMBER(wat_table_data!Y121), IF(wat_table_data!Y121=-999,"NA",IF(wat_table_data!Y121&gt;99, "&gt;99", IF(wat_table_data!Y121&lt;1, "&lt;1",wat_table_data!Y121 ))), "-")</f>
        <v>-</v>
      </c>
      <c r="AA124" s="40" t="str">
        <f>IF(ISNUMBER(wat_table_data!Z121), IF(wat_table_data!Z121=-999,"NA",IF(wat_table_data!Z121&gt;99, "&gt;99", IF(wat_table_data!Z121&lt;1, "&lt;1",wat_table_data!Z121 ))), "-")</f>
        <v>-</v>
      </c>
      <c r="AB124" s="38" t="str">
        <f>IF(ISNUMBER(wat_table_data!AA121), IF(wat_table_data!AA121=-999,"NA",IF(wat_table_data!AA121&gt;99, "&gt;99", IF(wat_table_data!AA121&lt;1, "&lt;1",wat_table_data!AA121 ))), "-")</f>
        <v>-</v>
      </c>
      <c r="AC124" s="38" t="str">
        <f>IF(ISNUMBER(wat_table_data!AB121), IF(wat_table_data!AB121=-999,"NA",IF(wat_table_data!AB121&gt;99, "&gt;99", IF(wat_table_data!AB121&lt;1, "&lt;1",wat_table_data!AB121 ))), "-")</f>
        <v>-</v>
      </c>
      <c r="AD124" s="39" t="str">
        <f>IF(ISNUMBER(wat_table_data!AC121), IF(wat_table_data!AC121=-999,"NA",IF(wat_table_data!AC121&gt;99, "&gt;99", IF(wat_table_data!AC121&lt;1, "&lt;1",wat_table_data!AC121 ))), "-")</f>
        <v>-</v>
      </c>
      <c r="AE124" s="40" t="str">
        <f>IF(ISNUMBER(wat_table_data!AD121), IF(wat_table_data!AD121=-999,"NA",IF(wat_table_data!AD121&gt;99, "&gt;99", IF(wat_table_data!AD121&lt;1, "&lt;1",wat_table_data!AD121 ))), "-")</f>
        <v>-</v>
      </c>
      <c r="AF124" s="40" t="str">
        <f>IF(ISNUMBER(wat_table_data!AE121), IF(wat_table_data!AE121=-999,"NA",IF(wat_table_data!AE121&gt;99, "&gt;99", IF(wat_table_data!AE121&lt;1, "&lt;1",wat_table_data!AE121 ))), "-")</f>
        <v>-</v>
      </c>
      <c r="AG124" s="40" t="str">
        <f>IF(ISNUMBER(wat_table_data!AF121), IF(wat_table_data!AF121=-999,"NA",IF(wat_table_data!AF121&gt;99, "&gt;99", IF(wat_table_data!AF121&lt;1, "&lt;1",wat_table_data!AF121 ))), "-")</f>
        <v>-</v>
      </c>
      <c r="AH124" s="38" t="str">
        <f>IF(ISNUMBER(wat_table_data!AG121), IF(wat_table_data!AG121=-999,"NA",IF(wat_table_data!AG121&gt;99, "&gt;99", IF(wat_table_data!AG121&lt;1, "&lt;1",wat_table_data!AG121 ))), "-")</f>
        <v>-</v>
      </c>
      <c r="AI124" s="38" t="str">
        <f>IF(ISNUMBER(wat_table_data!AH121), IF(wat_table_data!AH121=-999,"NA",IF(wat_table_data!AH121&gt;99, "&gt;99", IF(wat_table_data!AH121&lt;1, "&lt;1",wat_table_data!AH121 ))), "-")</f>
        <v>-</v>
      </c>
      <c r="AJ124" s="39" t="str">
        <f>IF(ISNUMBER(wat_table_data!AI121), IF(wat_table_data!AI121=-999,"NA",IF(wat_table_data!AI121&gt;99, "&gt;99", IF(wat_table_data!AI121&lt;1, "&lt;1",wat_table_data!AI121 ))), "-")</f>
        <v>-</v>
      </c>
      <c r="AK124" s="40" t="str">
        <f>IF(ISNUMBER(wat_table_data!AJ121), IF(wat_table_data!AJ121=-999,"NA",IF(wat_table_data!AJ121&gt;99, "&gt;99", IF(wat_table_data!AJ121&lt;1, "&lt;1",wat_table_data!AJ121 ))), "-")</f>
        <v>-</v>
      </c>
      <c r="AL124" s="40" t="str">
        <f>IF(ISNUMBER(wat_table_data!AK121), IF(wat_table_data!AK121=-999,"NA",IF(wat_table_data!AK121&gt;99, "&gt;99", IF(wat_table_data!AK121&lt;1, "&lt;1",wat_table_data!AK121 ))), "-")</f>
        <v>-</v>
      </c>
      <c r="AM124" s="40" t="str">
        <f>IF(ISNUMBER(wat_table_data!AL121), IF(wat_table_data!AL121=-999,"NA",IF(wat_table_data!AL121&gt;99, "&gt;99", IF(wat_table_data!AL121&lt;1, "&lt;1",wat_table_data!AL121 ))), "-")</f>
        <v>-</v>
      </c>
      <c r="AN124" s="38" t="str">
        <f>IF(ISNUMBER(wat_table_data!AM121), IF(wat_table_data!AM121=-999,"NA",IF(wat_table_data!AM121&gt;99, "&gt;99", IF(wat_table_data!AM121&lt;1, "&lt;1",wat_table_data!AM121 ))), "-")</f>
        <v>-</v>
      </c>
      <c r="AO124" s="38" t="str">
        <f>IF(ISNUMBER(wat_table_data!AN121), IF(wat_table_data!AN121=-999,"NA",IF(wat_table_data!AN121&gt;99, "&gt;99", IF(wat_table_data!AN121&lt;1, "&lt;1",wat_table_data!AN121 ))), "-")</f>
        <v>-</v>
      </c>
    </row>
    <row r="125" ht="13.8" x14ac:dyDescent="0.25">
      <c r="A125" s="34" t="str">
        <f>IF(ISBLANK(wat_table_data!A122), "", wat_table_data!A122)</f>
        <v/>
      </c>
      <c r="B125" s="34" t="str">
        <f>IF(ISBLANK(wat_table_data!B122), "", wat_table_data!B122)</f>
        <v/>
      </c>
      <c r="C125" s="34" t="str">
        <f>IF(ISBLANK(wat_table_data!C122), "", wat_table_data!C122)</f>
        <v/>
      </c>
      <c r="D125" s="35" t="str">
        <f>IF(ISNUMBER(wat_table_data!D122), wat_table_data!D122, "-")</f>
        <v>-</v>
      </c>
      <c r="E125" s="36" t="str">
        <f>IF(ISNUMBER(wat_table_data!E122), wat_table_data!E122, "-")</f>
        <v>-</v>
      </c>
      <c r="F125" s="37" t="str">
        <f>IF(ISNUMBER(wat_table_data!F122), IF(wat_table_data!F122=-999,"NA",IF(wat_table_data!F122&gt;99, "&gt;99", IF(wat_table_data!F122&lt;1, "&lt;1",wat_table_data!F122 ))), "-")</f>
        <v>-</v>
      </c>
      <c r="G125" s="38" t="str">
        <f>IF(ISNUMBER(wat_table_data!G122), IF(wat_table_data!G122=-999,"NA",IF(wat_table_data!G122&gt;99, "&gt;99", IF(wat_table_data!G122&lt;1, "&lt;1",wat_table_data!G122 ))), "-")</f>
        <v>-</v>
      </c>
      <c r="H125" s="38" t="str">
        <f>IF(ISNUMBER(wat_table_data!H122), IF(wat_table_data!H122=-999,"NA",IF(wat_table_data!H122&gt;99, "&gt;99", IF(wat_table_data!H122&lt;1, "&lt;1",wat_table_data!H122 ))), "-")</f>
        <v>-</v>
      </c>
      <c r="I125" s="38" t="str">
        <f>IF(ISNUMBER(wat_table_data!I122), IF(wat_table_data!I122=-999,"NA",IF(wat_table_data!I122&gt;99, "&gt;99", IF(wat_table_data!I122&lt;1, "&lt;1",wat_table_data!I122 ))), "-")</f>
        <v>-</v>
      </c>
      <c r="J125" s="24" t="str">
        <f>IF(ISNUMBER(wat_table_data!J122), IF(wat_table_data!J122=-999,"NA",wat_table_data!J122), "-")</f>
        <v>-</v>
      </c>
      <c r="K125" s="37" t="str">
        <f>IF(ISNUMBER(wat_table_data!K122), IF(wat_table_data!K122=-999,"NA",IF(wat_table_data!K122&gt;99, "&gt;99", IF(wat_table_data!K122&lt;1, "&lt;1",wat_table_data!K122 ))), "-")</f>
        <v>-</v>
      </c>
      <c r="L125" s="38" t="str">
        <f>IF(ISNUMBER(wat_table_data!L122), IF(wat_table_data!L122=-999,"NA",IF(wat_table_data!L122&gt;99, "&gt;99", IF(wat_table_data!L122&lt;1, "&lt;1",wat_table_data!L122 ))), "-")</f>
        <v>-</v>
      </c>
      <c r="M125" s="38" t="str">
        <f>IF(ISNUMBER(wat_table_data!M122), IF(wat_table_data!M122=-999,"NA",IF(wat_table_data!M122&gt;99, "&gt;99", IF(wat_table_data!M122&lt;1, "&lt;1",wat_table_data!M122 ))), "-")</f>
        <v>-</v>
      </c>
      <c r="N125" s="38" t="str">
        <f>IF(ISNUMBER(wat_table_data!N122), IF(wat_table_data!N122=-999,"NA",IF(wat_table_data!N122&gt;99, "&gt;99", IF(wat_table_data!N122&lt;1, "&lt;1",wat_table_data!N122 ))), "-")</f>
        <v>-</v>
      </c>
      <c r="O125" s="24" t="str">
        <f>IF(ISNUMBER(wat_table_data!O122), IF(wat_table_data!O122=-999,"NA",wat_table_data!O122), "-")</f>
        <v>-</v>
      </c>
      <c r="P125" s="37" t="str">
        <f>IF(ISNUMBER(wat_table_data!P122), IF(wat_table_data!P122=-999,"NA",IF(wat_table_data!P122&gt;99, "&gt;99", IF(wat_table_data!P122&lt;1, "&lt;1",wat_table_data!P122 ))), "-")</f>
        <v>-</v>
      </c>
      <c r="Q125" s="38" t="str">
        <f>IF(ISNUMBER(wat_table_data!Q122), IF(wat_table_data!Q122=-999,"NA",IF(wat_table_data!Q122&gt;99, "&gt;99", IF(wat_table_data!Q122&lt;1, "&lt;1",wat_table_data!Q122 ))), "-")</f>
        <v>-</v>
      </c>
      <c r="R125" s="38" t="str">
        <f>IF(ISNUMBER(wat_table_data!R122), IF(wat_table_data!R122=-999,"NA",IF(wat_table_data!R122&gt;99, "&gt;99", IF(wat_table_data!R122&lt;1, "&lt;1",wat_table_data!R122 ))), "-")</f>
        <v>-</v>
      </c>
      <c r="S125" s="38" t="str">
        <f>IF(ISNUMBER(wat_table_data!S122), IF(wat_table_data!S122=-999,"NA",IF(wat_table_data!S122&gt;99, "&gt;99", IF(wat_table_data!S122&lt;1, "&lt;1",wat_table_data!S122 ))), "-")</f>
        <v>-</v>
      </c>
      <c r="T125" s="24" t="str">
        <f>IF(ISNUMBER(wat_table_data!T122), IF(wat_table_data!T122=-999,"NA",wat_table_data!T122), "-")</f>
        <v>-</v>
      </c>
      <c r="U125" s="24"/>
      <c r="V125" s="24"/>
      <c r="W125" s="24"/>
      <c r="X125" s="39" t="str">
        <f>IF(ISNUMBER(wat_table_data!W122), IF(wat_table_data!W122=-999,"NA",IF(wat_table_data!W122&gt;99, "&gt;99", IF(wat_table_data!W122&lt;1, "&lt;1",wat_table_data!W122 ))), "-")</f>
        <v>-</v>
      </c>
      <c r="Y125" s="40" t="str">
        <f>IF(ISNUMBER(wat_table_data!X122), IF(wat_table_data!X122=-999,"NA",IF(wat_table_data!X122&gt;99, "&gt;99", IF(wat_table_data!X122&lt;1, "&lt;1",wat_table_data!X122 ))), "-")</f>
        <v>-</v>
      </c>
      <c r="Z125" s="40" t="str">
        <f>IF(ISNUMBER(wat_table_data!Y122), IF(wat_table_data!Y122=-999,"NA",IF(wat_table_data!Y122&gt;99, "&gt;99", IF(wat_table_data!Y122&lt;1, "&lt;1",wat_table_data!Y122 ))), "-")</f>
        <v>-</v>
      </c>
      <c r="AA125" s="40" t="str">
        <f>IF(ISNUMBER(wat_table_data!Z122), IF(wat_table_data!Z122=-999,"NA",IF(wat_table_data!Z122&gt;99, "&gt;99", IF(wat_table_data!Z122&lt;1, "&lt;1",wat_table_data!Z122 ))), "-")</f>
        <v>-</v>
      </c>
      <c r="AB125" s="38" t="str">
        <f>IF(ISNUMBER(wat_table_data!AA122), IF(wat_table_data!AA122=-999,"NA",IF(wat_table_data!AA122&gt;99, "&gt;99", IF(wat_table_data!AA122&lt;1, "&lt;1",wat_table_data!AA122 ))), "-")</f>
        <v>-</v>
      </c>
      <c r="AC125" s="38" t="str">
        <f>IF(ISNUMBER(wat_table_data!AB122), IF(wat_table_data!AB122=-999,"NA",IF(wat_table_data!AB122&gt;99, "&gt;99", IF(wat_table_data!AB122&lt;1, "&lt;1",wat_table_data!AB122 ))), "-")</f>
        <v>-</v>
      </c>
      <c r="AD125" s="39" t="str">
        <f>IF(ISNUMBER(wat_table_data!AC122), IF(wat_table_data!AC122=-999,"NA",IF(wat_table_data!AC122&gt;99, "&gt;99", IF(wat_table_data!AC122&lt;1, "&lt;1",wat_table_data!AC122 ))), "-")</f>
        <v>-</v>
      </c>
      <c r="AE125" s="40" t="str">
        <f>IF(ISNUMBER(wat_table_data!AD122), IF(wat_table_data!AD122=-999,"NA",IF(wat_table_data!AD122&gt;99, "&gt;99", IF(wat_table_data!AD122&lt;1, "&lt;1",wat_table_data!AD122 ))), "-")</f>
        <v>-</v>
      </c>
      <c r="AF125" s="40" t="str">
        <f>IF(ISNUMBER(wat_table_data!AE122), IF(wat_table_data!AE122=-999,"NA",IF(wat_table_data!AE122&gt;99, "&gt;99", IF(wat_table_data!AE122&lt;1, "&lt;1",wat_table_data!AE122 ))), "-")</f>
        <v>-</v>
      </c>
      <c r="AG125" s="40" t="str">
        <f>IF(ISNUMBER(wat_table_data!AF122), IF(wat_table_data!AF122=-999,"NA",IF(wat_table_data!AF122&gt;99, "&gt;99", IF(wat_table_data!AF122&lt;1, "&lt;1",wat_table_data!AF122 ))), "-")</f>
        <v>-</v>
      </c>
      <c r="AH125" s="38" t="str">
        <f>IF(ISNUMBER(wat_table_data!AG122), IF(wat_table_data!AG122=-999,"NA",IF(wat_table_data!AG122&gt;99, "&gt;99", IF(wat_table_data!AG122&lt;1, "&lt;1",wat_table_data!AG122 ))), "-")</f>
        <v>-</v>
      </c>
      <c r="AI125" s="38" t="str">
        <f>IF(ISNUMBER(wat_table_data!AH122), IF(wat_table_data!AH122=-999,"NA",IF(wat_table_data!AH122&gt;99, "&gt;99", IF(wat_table_data!AH122&lt;1, "&lt;1",wat_table_data!AH122 ))), "-")</f>
        <v>-</v>
      </c>
      <c r="AJ125" s="39" t="str">
        <f>IF(ISNUMBER(wat_table_data!AI122), IF(wat_table_data!AI122=-999,"NA",IF(wat_table_data!AI122&gt;99, "&gt;99", IF(wat_table_data!AI122&lt;1, "&lt;1",wat_table_data!AI122 ))), "-")</f>
        <v>-</v>
      </c>
      <c r="AK125" s="40" t="str">
        <f>IF(ISNUMBER(wat_table_data!AJ122), IF(wat_table_data!AJ122=-999,"NA",IF(wat_table_data!AJ122&gt;99, "&gt;99", IF(wat_table_data!AJ122&lt;1, "&lt;1",wat_table_data!AJ122 ))), "-")</f>
        <v>-</v>
      </c>
      <c r="AL125" s="40" t="str">
        <f>IF(ISNUMBER(wat_table_data!AK122), IF(wat_table_data!AK122=-999,"NA",IF(wat_table_data!AK122&gt;99, "&gt;99", IF(wat_table_data!AK122&lt;1, "&lt;1",wat_table_data!AK122 ))), "-")</f>
        <v>-</v>
      </c>
      <c r="AM125" s="40" t="str">
        <f>IF(ISNUMBER(wat_table_data!AL122), IF(wat_table_data!AL122=-999,"NA",IF(wat_table_data!AL122&gt;99, "&gt;99", IF(wat_table_data!AL122&lt;1, "&lt;1",wat_table_data!AL122 ))), "-")</f>
        <v>-</v>
      </c>
      <c r="AN125" s="38" t="str">
        <f>IF(ISNUMBER(wat_table_data!AM122), IF(wat_table_data!AM122=-999,"NA",IF(wat_table_data!AM122&gt;99, "&gt;99", IF(wat_table_data!AM122&lt;1, "&lt;1",wat_table_data!AM122 ))), "-")</f>
        <v>-</v>
      </c>
      <c r="AO125" s="38" t="str">
        <f>IF(ISNUMBER(wat_table_data!AN122), IF(wat_table_data!AN122=-999,"NA",IF(wat_table_data!AN122&gt;99, "&gt;99", IF(wat_table_data!AN122&lt;1, "&lt;1",wat_table_data!AN122 ))), "-")</f>
        <v>-</v>
      </c>
    </row>
    <row r="126" ht="13.8" x14ac:dyDescent="0.25">
      <c r="A126" s="34" t="str">
        <f>IF(ISBLANK(wat_table_data!A123), "", wat_table_data!A123)</f>
        <v/>
      </c>
      <c r="B126" s="34" t="str">
        <f>IF(ISBLANK(wat_table_data!B123), "", wat_table_data!B123)</f>
        <v/>
      </c>
      <c r="C126" s="34" t="str">
        <f>IF(ISBLANK(wat_table_data!C123), "", wat_table_data!C123)</f>
        <v/>
      </c>
      <c r="D126" s="35" t="str">
        <f>IF(ISNUMBER(wat_table_data!D123), wat_table_data!D123, "-")</f>
        <v>-</v>
      </c>
      <c r="E126" s="36" t="str">
        <f>IF(ISNUMBER(wat_table_data!E123), wat_table_data!E123, "-")</f>
        <v>-</v>
      </c>
      <c r="F126" s="37" t="str">
        <f>IF(ISNUMBER(wat_table_data!F123), IF(wat_table_data!F123=-999,"NA",IF(wat_table_data!F123&gt;99, "&gt;99", IF(wat_table_data!F123&lt;1, "&lt;1",wat_table_data!F123 ))), "-")</f>
        <v>-</v>
      </c>
      <c r="G126" s="38" t="str">
        <f>IF(ISNUMBER(wat_table_data!G123), IF(wat_table_data!G123=-999,"NA",IF(wat_table_data!G123&gt;99, "&gt;99", IF(wat_table_data!G123&lt;1, "&lt;1",wat_table_data!G123 ))), "-")</f>
        <v>-</v>
      </c>
      <c r="H126" s="38" t="str">
        <f>IF(ISNUMBER(wat_table_data!H123), IF(wat_table_data!H123=-999,"NA",IF(wat_table_data!H123&gt;99, "&gt;99", IF(wat_table_data!H123&lt;1, "&lt;1",wat_table_data!H123 ))), "-")</f>
        <v>-</v>
      </c>
      <c r="I126" s="38" t="str">
        <f>IF(ISNUMBER(wat_table_data!I123), IF(wat_table_data!I123=-999,"NA",IF(wat_table_data!I123&gt;99, "&gt;99", IF(wat_table_data!I123&lt;1, "&lt;1",wat_table_data!I123 ))), "-")</f>
        <v>-</v>
      </c>
      <c r="J126" s="24" t="str">
        <f>IF(ISNUMBER(wat_table_data!J123), IF(wat_table_data!J123=-999,"NA",wat_table_data!J123), "-")</f>
        <v>-</v>
      </c>
      <c r="K126" s="37" t="str">
        <f>IF(ISNUMBER(wat_table_data!K123), IF(wat_table_data!K123=-999,"NA",IF(wat_table_data!K123&gt;99, "&gt;99", IF(wat_table_data!K123&lt;1, "&lt;1",wat_table_data!K123 ))), "-")</f>
        <v>-</v>
      </c>
      <c r="L126" s="38" t="str">
        <f>IF(ISNUMBER(wat_table_data!L123), IF(wat_table_data!L123=-999,"NA",IF(wat_table_data!L123&gt;99, "&gt;99", IF(wat_table_data!L123&lt;1, "&lt;1",wat_table_data!L123 ))), "-")</f>
        <v>-</v>
      </c>
      <c r="M126" s="38" t="str">
        <f>IF(ISNUMBER(wat_table_data!M123), IF(wat_table_data!M123=-999,"NA",IF(wat_table_data!M123&gt;99, "&gt;99", IF(wat_table_data!M123&lt;1, "&lt;1",wat_table_data!M123 ))), "-")</f>
        <v>-</v>
      </c>
      <c r="N126" s="38" t="str">
        <f>IF(ISNUMBER(wat_table_data!N123), IF(wat_table_data!N123=-999,"NA",IF(wat_table_data!N123&gt;99, "&gt;99", IF(wat_table_data!N123&lt;1, "&lt;1",wat_table_data!N123 ))), "-")</f>
        <v>-</v>
      </c>
      <c r="O126" s="24" t="str">
        <f>IF(ISNUMBER(wat_table_data!O123), IF(wat_table_data!O123=-999,"NA",wat_table_data!O123), "-")</f>
        <v>-</v>
      </c>
      <c r="P126" s="37" t="str">
        <f>IF(ISNUMBER(wat_table_data!P123), IF(wat_table_data!P123=-999,"NA",IF(wat_table_data!P123&gt;99, "&gt;99", IF(wat_table_data!P123&lt;1, "&lt;1",wat_table_data!P123 ))), "-")</f>
        <v>-</v>
      </c>
      <c r="Q126" s="38" t="str">
        <f>IF(ISNUMBER(wat_table_data!Q123), IF(wat_table_data!Q123=-999,"NA",IF(wat_table_data!Q123&gt;99, "&gt;99", IF(wat_table_data!Q123&lt;1, "&lt;1",wat_table_data!Q123 ))), "-")</f>
        <v>-</v>
      </c>
      <c r="R126" s="38" t="str">
        <f>IF(ISNUMBER(wat_table_data!R123), IF(wat_table_data!R123=-999,"NA",IF(wat_table_data!R123&gt;99, "&gt;99", IF(wat_table_data!R123&lt;1, "&lt;1",wat_table_data!R123 ))), "-")</f>
        <v>-</v>
      </c>
      <c r="S126" s="38" t="str">
        <f>IF(ISNUMBER(wat_table_data!S123), IF(wat_table_data!S123=-999,"NA",IF(wat_table_data!S123&gt;99, "&gt;99", IF(wat_table_data!S123&lt;1, "&lt;1",wat_table_data!S123 ))), "-")</f>
        <v>-</v>
      </c>
      <c r="T126" s="24" t="str">
        <f>IF(ISNUMBER(wat_table_data!T123), IF(wat_table_data!T123=-999,"NA",wat_table_data!T123), "-")</f>
        <v>-</v>
      </c>
      <c r="U126" s="24"/>
      <c r="V126" s="24"/>
      <c r="W126" s="24"/>
      <c r="X126" s="39" t="str">
        <f>IF(ISNUMBER(wat_table_data!W123), IF(wat_table_data!W123=-999,"NA",IF(wat_table_data!W123&gt;99, "&gt;99", IF(wat_table_data!W123&lt;1, "&lt;1",wat_table_data!W123 ))), "-")</f>
        <v>-</v>
      </c>
      <c r="Y126" s="40" t="str">
        <f>IF(ISNUMBER(wat_table_data!X123), IF(wat_table_data!X123=-999,"NA",IF(wat_table_data!X123&gt;99, "&gt;99", IF(wat_table_data!X123&lt;1, "&lt;1",wat_table_data!X123 ))), "-")</f>
        <v>-</v>
      </c>
      <c r="Z126" s="40" t="str">
        <f>IF(ISNUMBER(wat_table_data!Y123), IF(wat_table_data!Y123=-999,"NA",IF(wat_table_data!Y123&gt;99, "&gt;99", IF(wat_table_data!Y123&lt;1, "&lt;1",wat_table_data!Y123 ))), "-")</f>
        <v>-</v>
      </c>
      <c r="AA126" s="40" t="str">
        <f>IF(ISNUMBER(wat_table_data!Z123), IF(wat_table_data!Z123=-999,"NA",IF(wat_table_data!Z123&gt;99, "&gt;99", IF(wat_table_data!Z123&lt;1, "&lt;1",wat_table_data!Z123 ))), "-")</f>
        <v>-</v>
      </c>
      <c r="AB126" s="38" t="str">
        <f>IF(ISNUMBER(wat_table_data!AA123), IF(wat_table_data!AA123=-999,"NA",IF(wat_table_data!AA123&gt;99, "&gt;99", IF(wat_table_data!AA123&lt;1, "&lt;1",wat_table_data!AA123 ))), "-")</f>
        <v>-</v>
      </c>
      <c r="AC126" s="38" t="str">
        <f>IF(ISNUMBER(wat_table_data!AB123), IF(wat_table_data!AB123=-999,"NA",IF(wat_table_data!AB123&gt;99, "&gt;99", IF(wat_table_data!AB123&lt;1, "&lt;1",wat_table_data!AB123 ))), "-")</f>
        <v>-</v>
      </c>
      <c r="AD126" s="39" t="str">
        <f>IF(ISNUMBER(wat_table_data!AC123), IF(wat_table_data!AC123=-999,"NA",IF(wat_table_data!AC123&gt;99, "&gt;99", IF(wat_table_data!AC123&lt;1, "&lt;1",wat_table_data!AC123 ))), "-")</f>
        <v>-</v>
      </c>
      <c r="AE126" s="40" t="str">
        <f>IF(ISNUMBER(wat_table_data!AD123), IF(wat_table_data!AD123=-999,"NA",IF(wat_table_data!AD123&gt;99, "&gt;99", IF(wat_table_data!AD123&lt;1, "&lt;1",wat_table_data!AD123 ))), "-")</f>
        <v>-</v>
      </c>
      <c r="AF126" s="40" t="str">
        <f>IF(ISNUMBER(wat_table_data!AE123), IF(wat_table_data!AE123=-999,"NA",IF(wat_table_data!AE123&gt;99, "&gt;99", IF(wat_table_data!AE123&lt;1, "&lt;1",wat_table_data!AE123 ))), "-")</f>
        <v>-</v>
      </c>
      <c r="AG126" s="40" t="str">
        <f>IF(ISNUMBER(wat_table_data!AF123), IF(wat_table_data!AF123=-999,"NA",IF(wat_table_data!AF123&gt;99, "&gt;99", IF(wat_table_data!AF123&lt;1, "&lt;1",wat_table_data!AF123 ))), "-")</f>
        <v>-</v>
      </c>
      <c r="AH126" s="38" t="str">
        <f>IF(ISNUMBER(wat_table_data!AG123), IF(wat_table_data!AG123=-999,"NA",IF(wat_table_data!AG123&gt;99, "&gt;99", IF(wat_table_data!AG123&lt;1, "&lt;1",wat_table_data!AG123 ))), "-")</f>
        <v>-</v>
      </c>
      <c r="AI126" s="38" t="str">
        <f>IF(ISNUMBER(wat_table_data!AH123), IF(wat_table_data!AH123=-999,"NA",IF(wat_table_data!AH123&gt;99, "&gt;99", IF(wat_table_data!AH123&lt;1, "&lt;1",wat_table_data!AH123 ))), "-")</f>
        <v>-</v>
      </c>
      <c r="AJ126" s="39" t="str">
        <f>IF(ISNUMBER(wat_table_data!AI123), IF(wat_table_data!AI123=-999,"NA",IF(wat_table_data!AI123&gt;99, "&gt;99", IF(wat_table_data!AI123&lt;1, "&lt;1",wat_table_data!AI123 ))), "-")</f>
        <v>-</v>
      </c>
      <c r="AK126" s="40" t="str">
        <f>IF(ISNUMBER(wat_table_data!AJ123), IF(wat_table_data!AJ123=-999,"NA",IF(wat_table_data!AJ123&gt;99, "&gt;99", IF(wat_table_data!AJ123&lt;1, "&lt;1",wat_table_data!AJ123 ))), "-")</f>
        <v>-</v>
      </c>
      <c r="AL126" s="40" t="str">
        <f>IF(ISNUMBER(wat_table_data!AK123), IF(wat_table_data!AK123=-999,"NA",IF(wat_table_data!AK123&gt;99, "&gt;99", IF(wat_table_data!AK123&lt;1, "&lt;1",wat_table_data!AK123 ))), "-")</f>
        <v>-</v>
      </c>
      <c r="AM126" s="40" t="str">
        <f>IF(ISNUMBER(wat_table_data!AL123), IF(wat_table_data!AL123=-999,"NA",IF(wat_table_data!AL123&gt;99, "&gt;99", IF(wat_table_data!AL123&lt;1, "&lt;1",wat_table_data!AL123 ))), "-")</f>
        <v>-</v>
      </c>
      <c r="AN126" s="38" t="str">
        <f>IF(ISNUMBER(wat_table_data!AM123), IF(wat_table_data!AM123=-999,"NA",IF(wat_table_data!AM123&gt;99, "&gt;99", IF(wat_table_data!AM123&lt;1, "&lt;1",wat_table_data!AM123 ))), "-")</f>
        <v>-</v>
      </c>
      <c r="AO126" s="38" t="str">
        <f>IF(ISNUMBER(wat_table_data!AN123), IF(wat_table_data!AN123=-999,"NA",IF(wat_table_data!AN123&gt;99, "&gt;99", IF(wat_table_data!AN123&lt;1, "&lt;1",wat_table_data!AN123 ))), "-")</f>
        <v>-</v>
      </c>
    </row>
    <row r="127" ht="13.8" x14ac:dyDescent="0.25">
      <c r="A127" s="34" t="str">
        <f>IF(ISBLANK(wat_table_data!A124), "", wat_table_data!A124)</f>
        <v/>
      </c>
      <c r="B127" s="34" t="str">
        <f>IF(ISBLANK(wat_table_data!B124), "", wat_table_data!B124)</f>
        <v/>
      </c>
      <c r="C127" s="34" t="str">
        <f>IF(ISBLANK(wat_table_data!C124), "", wat_table_data!C124)</f>
        <v/>
      </c>
      <c r="D127" s="35" t="str">
        <f>IF(ISNUMBER(wat_table_data!D124), wat_table_data!D124, "-")</f>
        <v>-</v>
      </c>
      <c r="E127" s="36" t="str">
        <f>IF(ISNUMBER(wat_table_data!E124), wat_table_data!E124, "-")</f>
        <v>-</v>
      </c>
      <c r="F127" s="37" t="str">
        <f>IF(ISNUMBER(wat_table_data!F124), IF(wat_table_data!F124=-999,"NA",IF(wat_table_data!F124&gt;99, "&gt;99", IF(wat_table_data!F124&lt;1, "&lt;1",wat_table_data!F124 ))), "-")</f>
        <v>-</v>
      </c>
      <c r="G127" s="38" t="str">
        <f>IF(ISNUMBER(wat_table_data!G124), IF(wat_table_data!G124=-999,"NA",IF(wat_table_data!G124&gt;99, "&gt;99", IF(wat_table_data!G124&lt;1, "&lt;1",wat_table_data!G124 ))), "-")</f>
        <v>-</v>
      </c>
      <c r="H127" s="38" t="str">
        <f>IF(ISNUMBER(wat_table_data!H124), IF(wat_table_data!H124=-999,"NA",IF(wat_table_data!H124&gt;99, "&gt;99", IF(wat_table_data!H124&lt;1, "&lt;1",wat_table_data!H124 ))), "-")</f>
        <v>-</v>
      </c>
      <c r="I127" s="38" t="str">
        <f>IF(ISNUMBER(wat_table_data!I124), IF(wat_table_data!I124=-999,"NA",IF(wat_table_data!I124&gt;99, "&gt;99", IF(wat_table_data!I124&lt;1, "&lt;1",wat_table_data!I124 ))), "-")</f>
        <v>-</v>
      </c>
      <c r="J127" s="24" t="str">
        <f>IF(ISNUMBER(wat_table_data!J124), IF(wat_table_data!J124=-999,"NA",wat_table_data!J124), "-")</f>
        <v>-</v>
      </c>
      <c r="K127" s="37" t="str">
        <f>IF(ISNUMBER(wat_table_data!K124), IF(wat_table_data!K124=-999,"NA",IF(wat_table_data!K124&gt;99, "&gt;99", IF(wat_table_data!K124&lt;1, "&lt;1",wat_table_data!K124 ))), "-")</f>
        <v>-</v>
      </c>
      <c r="L127" s="38" t="str">
        <f>IF(ISNUMBER(wat_table_data!L124), IF(wat_table_data!L124=-999,"NA",IF(wat_table_data!L124&gt;99, "&gt;99", IF(wat_table_data!L124&lt;1, "&lt;1",wat_table_data!L124 ))), "-")</f>
        <v>-</v>
      </c>
      <c r="M127" s="38" t="str">
        <f>IF(ISNUMBER(wat_table_data!M124), IF(wat_table_data!M124=-999,"NA",IF(wat_table_data!M124&gt;99, "&gt;99", IF(wat_table_data!M124&lt;1, "&lt;1",wat_table_data!M124 ))), "-")</f>
        <v>-</v>
      </c>
      <c r="N127" s="38" t="str">
        <f>IF(ISNUMBER(wat_table_data!N124), IF(wat_table_data!N124=-999,"NA",IF(wat_table_data!N124&gt;99, "&gt;99", IF(wat_table_data!N124&lt;1, "&lt;1",wat_table_data!N124 ))), "-")</f>
        <v>-</v>
      </c>
      <c r="O127" s="24" t="str">
        <f>IF(ISNUMBER(wat_table_data!O124), IF(wat_table_data!O124=-999,"NA",wat_table_data!O124), "-")</f>
        <v>-</v>
      </c>
      <c r="P127" s="37" t="str">
        <f>IF(ISNUMBER(wat_table_data!P124), IF(wat_table_data!P124=-999,"NA",IF(wat_table_data!P124&gt;99, "&gt;99", IF(wat_table_data!P124&lt;1, "&lt;1",wat_table_data!P124 ))), "-")</f>
        <v>-</v>
      </c>
      <c r="Q127" s="38" t="str">
        <f>IF(ISNUMBER(wat_table_data!Q124), IF(wat_table_data!Q124=-999,"NA",IF(wat_table_data!Q124&gt;99, "&gt;99", IF(wat_table_data!Q124&lt;1, "&lt;1",wat_table_data!Q124 ))), "-")</f>
        <v>-</v>
      </c>
      <c r="R127" s="38" t="str">
        <f>IF(ISNUMBER(wat_table_data!R124), IF(wat_table_data!R124=-999,"NA",IF(wat_table_data!R124&gt;99, "&gt;99", IF(wat_table_data!R124&lt;1, "&lt;1",wat_table_data!R124 ))), "-")</f>
        <v>-</v>
      </c>
      <c r="S127" s="38" t="str">
        <f>IF(ISNUMBER(wat_table_data!S124), IF(wat_table_data!S124=-999,"NA",IF(wat_table_data!S124&gt;99, "&gt;99", IF(wat_table_data!S124&lt;1, "&lt;1",wat_table_data!S124 ))), "-")</f>
        <v>-</v>
      </c>
      <c r="T127" s="24" t="str">
        <f>IF(ISNUMBER(wat_table_data!T124), IF(wat_table_data!T124=-999,"NA",wat_table_data!T124), "-")</f>
        <v>-</v>
      </c>
      <c r="U127" s="24"/>
      <c r="V127" s="24"/>
      <c r="W127" s="24"/>
      <c r="X127" s="39" t="str">
        <f>IF(ISNUMBER(wat_table_data!W124), IF(wat_table_data!W124=-999,"NA",IF(wat_table_data!W124&gt;99, "&gt;99", IF(wat_table_data!W124&lt;1, "&lt;1",wat_table_data!W124 ))), "-")</f>
        <v>-</v>
      </c>
      <c r="Y127" s="40" t="str">
        <f>IF(ISNUMBER(wat_table_data!X124), IF(wat_table_data!X124=-999,"NA",IF(wat_table_data!X124&gt;99, "&gt;99", IF(wat_table_data!X124&lt;1, "&lt;1",wat_table_data!X124 ))), "-")</f>
        <v>-</v>
      </c>
      <c r="Z127" s="40" t="str">
        <f>IF(ISNUMBER(wat_table_data!Y124), IF(wat_table_data!Y124=-999,"NA",IF(wat_table_data!Y124&gt;99, "&gt;99", IF(wat_table_data!Y124&lt;1, "&lt;1",wat_table_data!Y124 ))), "-")</f>
        <v>-</v>
      </c>
      <c r="AA127" s="40" t="str">
        <f>IF(ISNUMBER(wat_table_data!Z124), IF(wat_table_data!Z124=-999,"NA",IF(wat_table_data!Z124&gt;99, "&gt;99", IF(wat_table_data!Z124&lt;1, "&lt;1",wat_table_data!Z124 ))), "-")</f>
        <v>-</v>
      </c>
      <c r="AB127" s="38" t="str">
        <f>IF(ISNUMBER(wat_table_data!AA124), IF(wat_table_data!AA124=-999,"NA",IF(wat_table_data!AA124&gt;99, "&gt;99", IF(wat_table_data!AA124&lt;1, "&lt;1",wat_table_data!AA124 ))), "-")</f>
        <v>-</v>
      </c>
      <c r="AC127" s="38" t="str">
        <f>IF(ISNUMBER(wat_table_data!AB124), IF(wat_table_data!AB124=-999,"NA",IF(wat_table_data!AB124&gt;99, "&gt;99", IF(wat_table_data!AB124&lt;1, "&lt;1",wat_table_data!AB124 ))), "-")</f>
        <v>-</v>
      </c>
      <c r="AD127" s="39" t="str">
        <f>IF(ISNUMBER(wat_table_data!AC124), IF(wat_table_data!AC124=-999,"NA",IF(wat_table_data!AC124&gt;99, "&gt;99", IF(wat_table_data!AC124&lt;1, "&lt;1",wat_table_data!AC124 ))), "-")</f>
        <v>-</v>
      </c>
      <c r="AE127" s="40" t="str">
        <f>IF(ISNUMBER(wat_table_data!AD124), IF(wat_table_data!AD124=-999,"NA",IF(wat_table_data!AD124&gt;99, "&gt;99", IF(wat_table_data!AD124&lt;1, "&lt;1",wat_table_data!AD124 ))), "-")</f>
        <v>-</v>
      </c>
      <c r="AF127" s="40" t="str">
        <f>IF(ISNUMBER(wat_table_data!AE124), IF(wat_table_data!AE124=-999,"NA",IF(wat_table_data!AE124&gt;99, "&gt;99", IF(wat_table_data!AE124&lt;1, "&lt;1",wat_table_data!AE124 ))), "-")</f>
        <v>-</v>
      </c>
      <c r="AG127" s="40" t="str">
        <f>IF(ISNUMBER(wat_table_data!AF124), IF(wat_table_data!AF124=-999,"NA",IF(wat_table_data!AF124&gt;99, "&gt;99", IF(wat_table_data!AF124&lt;1, "&lt;1",wat_table_data!AF124 ))), "-")</f>
        <v>-</v>
      </c>
      <c r="AH127" s="38" t="str">
        <f>IF(ISNUMBER(wat_table_data!AG124), IF(wat_table_data!AG124=-999,"NA",IF(wat_table_data!AG124&gt;99, "&gt;99", IF(wat_table_data!AG124&lt;1, "&lt;1",wat_table_data!AG124 ))), "-")</f>
        <v>-</v>
      </c>
      <c r="AI127" s="38" t="str">
        <f>IF(ISNUMBER(wat_table_data!AH124), IF(wat_table_data!AH124=-999,"NA",IF(wat_table_data!AH124&gt;99, "&gt;99", IF(wat_table_data!AH124&lt;1, "&lt;1",wat_table_data!AH124 ))), "-")</f>
        <v>-</v>
      </c>
      <c r="AJ127" s="39" t="str">
        <f>IF(ISNUMBER(wat_table_data!AI124), IF(wat_table_data!AI124=-999,"NA",IF(wat_table_data!AI124&gt;99, "&gt;99", IF(wat_table_data!AI124&lt;1, "&lt;1",wat_table_data!AI124 ))), "-")</f>
        <v>-</v>
      </c>
      <c r="AK127" s="40" t="str">
        <f>IF(ISNUMBER(wat_table_data!AJ124), IF(wat_table_data!AJ124=-999,"NA",IF(wat_table_data!AJ124&gt;99, "&gt;99", IF(wat_table_data!AJ124&lt;1, "&lt;1",wat_table_data!AJ124 ))), "-")</f>
        <v>-</v>
      </c>
      <c r="AL127" s="40" t="str">
        <f>IF(ISNUMBER(wat_table_data!AK124), IF(wat_table_data!AK124=-999,"NA",IF(wat_table_data!AK124&gt;99, "&gt;99", IF(wat_table_data!AK124&lt;1, "&lt;1",wat_table_data!AK124 ))), "-")</f>
        <v>-</v>
      </c>
      <c r="AM127" s="40" t="str">
        <f>IF(ISNUMBER(wat_table_data!AL124), IF(wat_table_data!AL124=-999,"NA",IF(wat_table_data!AL124&gt;99, "&gt;99", IF(wat_table_data!AL124&lt;1, "&lt;1",wat_table_data!AL124 ))), "-")</f>
        <v>-</v>
      </c>
      <c r="AN127" s="38" t="str">
        <f>IF(ISNUMBER(wat_table_data!AM124), IF(wat_table_data!AM124=-999,"NA",IF(wat_table_data!AM124&gt;99, "&gt;99", IF(wat_table_data!AM124&lt;1, "&lt;1",wat_table_data!AM124 ))), "-")</f>
        <v>-</v>
      </c>
      <c r="AO127" s="38" t="str">
        <f>IF(ISNUMBER(wat_table_data!AN124), IF(wat_table_data!AN124=-999,"NA",IF(wat_table_data!AN124&gt;99, "&gt;99", IF(wat_table_data!AN124&lt;1, "&lt;1",wat_table_data!AN124 ))), "-")</f>
        <v>-</v>
      </c>
    </row>
    <row r="128" ht="13.8" x14ac:dyDescent="0.25">
      <c r="A128" s="34" t="str">
        <f>IF(ISBLANK(wat_table_data!A125), "", wat_table_data!A125)</f>
        <v/>
      </c>
      <c r="B128" s="34" t="str">
        <f>IF(ISBLANK(wat_table_data!B125), "", wat_table_data!B125)</f>
        <v/>
      </c>
      <c r="C128" s="34" t="str">
        <f>IF(ISBLANK(wat_table_data!C125), "", wat_table_data!C125)</f>
        <v/>
      </c>
      <c r="D128" s="35" t="str">
        <f>IF(ISNUMBER(wat_table_data!D125), wat_table_data!D125, "-")</f>
        <v>-</v>
      </c>
      <c r="E128" s="36" t="str">
        <f>IF(ISNUMBER(wat_table_data!E125), wat_table_data!E125, "-")</f>
        <v>-</v>
      </c>
      <c r="F128" s="37" t="str">
        <f>IF(ISNUMBER(wat_table_data!F125), IF(wat_table_data!F125=-999,"NA",IF(wat_table_data!F125&gt;99, "&gt;99", IF(wat_table_data!F125&lt;1, "&lt;1",wat_table_data!F125 ))), "-")</f>
        <v>-</v>
      </c>
      <c r="G128" s="38" t="str">
        <f>IF(ISNUMBER(wat_table_data!G125), IF(wat_table_data!G125=-999,"NA",IF(wat_table_data!G125&gt;99, "&gt;99", IF(wat_table_data!G125&lt;1, "&lt;1",wat_table_data!G125 ))), "-")</f>
        <v>-</v>
      </c>
      <c r="H128" s="38" t="str">
        <f>IF(ISNUMBER(wat_table_data!H125), IF(wat_table_data!H125=-999,"NA",IF(wat_table_data!H125&gt;99, "&gt;99", IF(wat_table_data!H125&lt;1, "&lt;1",wat_table_data!H125 ))), "-")</f>
        <v>-</v>
      </c>
      <c r="I128" s="38" t="str">
        <f>IF(ISNUMBER(wat_table_data!I125), IF(wat_table_data!I125=-999,"NA",IF(wat_table_data!I125&gt;99, "&gt;99", IF(wat_table_data!I125&lt;1, "&lt;1",wat_table_data!I125 ))), "-")</f>
        <v>-</v>
      </c>
      <c r="J128" s="24" t="str">
        <f>IF(ISNUMBER(wat_table_data!J125), IF(wat_table_data!J125=-999,"NA",wat_table_data!J125), "-")</f>
        <v>-</v>
      </c>
      <c r="K128" s="37" t="str">
        <f>IF(ISNUMBER(wat_table_data!K125), IF(wat_table_data!K125=-999,"NA",IF(wat_table_data!K125&gt;99, "&gt;99", IF(wat_table_data!K125&lt;1, "&lt;1",wat_table_data!K125 ))), "-")</f>
        <v>-</v>
      </c>
      <c r="L128" s="38" t="str">
        <f>IF(ISNUMBER(wat_table_data!L125), IF(wat_table_data!L125=-999,"NA",IF(wat_table_data!L125&gt;99, "&gt;99", IF(wat_table_data!L125&lt;1, "&lt;1",wat_table_data!L125 ))), "-")</f>
        <v>-</v>
      </c>
      <c r="M128" s="38" t="str">
        <f>IF(ISNUMBER(wat_table_data!M125), IF(wat_table_data!M125=-999,"NA",IF(wat_table_data!M125&gt;99, "&gt;99", IF(wat_table_data!M125&lt;1, "&lt;1",wat_table_data!M125 ))), "-")</f>
        <v>-</v>
      </c>
      <c r="N128" s="38" t="str">
        <f>IF(ISNUMBER(wat_table_data!N125), IF(wat_table_data!N125=-999,"NA",IF(wat_table_data!N125&gt;99, "&gt;99", IF(wat_table_data!N125&lt;1, "&lt;1",wat_table_data!N125 ))), "-")</f>
        <v>-</v>
      </c>
      <c r="O128" s="24" t="str">
        <f>IF(ISNUMBER(wat_table_data!O125), IF(wat_table_data!O125=-999,"NA",wat_table_data!O125), "-")</f>
        <v>-</v>
      </c>
      <c r="P128" s="37" t="str">
        <f>IF(ISNUMBER(wat_table_data!P125), IF(wat_table_data!P125=-999,"NA",IF(wat_table_data!P125&gt;99, "&gt;99", IF(wat_table_data!P125&lt;1, "&lt;1",wat_table_data!P125 ))), "-")</f>
        <v>-</v>
      </c>
      <c r="Q128" s="38" t="str">
        <f>IF(ISNUMBER(wat_table_data!Q125), IF(wat_table_data!Q125=-999,"NA",IF(wat_table_data!Q125&gt;99, "&gt;99", IF(wat_table_data!Q125&lt;1, "&lt;1",wat_table_data!Q125 ))), "-")</f>
        <v>-</v>
      </c>
      <c r="R128" s="38" t="str">
        <f>IF(ISNUMBER(wat_table_data!R125), IF(wat_table_data!R125=-999,"NA",IF(wat_table_data!R125&gt;99, "&gt;99", IF(wat_table_data!R125&lt;1, "&lt;1",wat_table_data!R125 ))), "-")</f>
        <v>-</v>
      </c>
      <c r="S128" s="38" t="str">
        <f>IF(ISNUMBER(wat_table_data!S125), IF(wat_table_data!S125=-999,"NA",IF(wat_table_data!S125&gt;99, "&gt;99", IF(wat_table_data!S125&lt;1, "&lt;1",wat_table_data!S125 ))), "-")</f>
        <v>-</v>
      </c>
      <c r="T128" s="24" t="str">
        <f>IF(ISNUMBER(wat_table_data!T125), IF(wat_table_data!T125=-999,"NA",wat_table_data!T125), "-")</f>
        <v>-</v>
      </c>
      <c r="U128" s="24"/>
      <c r="V128" s="24"/>
      <c r="W128" s="24"/>
      <c r="X128" s="39" t="str">
        <f>IF(ISNUMBER(wat_table_data!W125), IF(wat_table_data!W125=-999,"NA",IF(wat_table_data!W125&gt;99, "&gt;99", IF(wat_table_data!W125&lt;1, "&lt;1",wat_table_data!W125 ))), "-")</f>
        <v>-</v>
      </c>
      <c r="Y128" s="40" t="str">
        <f>IF(ISNUMBER(wat_table_data!X125), IF(wat_table_data!X125=-999,"NA",IF(wat_table_data!X125&gt;99, "&gt;99", IF(wat_table_data!X125&lt;1, "&lt;1",wat_table_data!X125 ))), "-")</f>
        <v>-</v>
      </c>
      <c r="Z128" s="40" t="str">
        <f>IF(ISNUMBER(wat_table_data!Y125), IF(wat_table_data!Y125=-999,"NA",IF(wat_table_data!Y125&gt;99, "&gt;99", IF(wat_table_data!Y125&lt;1, "&lt;1",wat_table_data!Y125 ))), "-")</f>
        <v>-</v>
      </c>
      <c r="AA128" s="40" t="str">
        <f>IF(ISNUMBER(wat_table_data!Z125), IF(wat_table_data!Z125=-999,"NA",IF(wat_table_data!Z125&gt;99, "&gt;99", IF(wat_table_data!Z125&lt;1, "&lt;1",wat_table_data!Z125 ))), "-")</f>
        <v>-</v>
      </c>
      <c r="AB128" s="38" t="str">
        <f>IF(ISNUMBER(wat_table_data!AA125), IF(wat_table_data!AA125=-999,"NA",IF(wat_table_data!AA125&gt;99, "&gt;99", IF(wat_table_data!AA125&lt;1, "&lt;1",wat_table_data!AA125 ))), "-")</f>
        <v>-</v>
      </c>
      <c r="AC128" s="38" t="str">
        <f>IF(ISNUMBER(wat_table_data!AB125), IF(wat_table_data!AB125=-999,"NA",IF(wat_table_data!AB125&gt;99, "&gt;99", IF(wat_table_data!AB125&lt;1, "&lt;1",wat_table_data!AB125 ))), "-")</f>
        <v>-</v>
      </c>
      <c r="AD128" s="39" t="str">
        <f>IF(ISNUMBER(wat_table_data!AC125), IF(wat_table_data!AC125=-999,"NA",IF(wat_table_data!AC125&gt;99, "&gt;99", IF(wat_table_data!AC125&lt;1, "&lt;1",wat_table_data!AC125 ))), "-")</f>
        <v>-</v>
      </c>
      <c r="AE128" s="40" t="str">
        <f>IF(ISNUMBER(wat_table_data!AD125), IF(wat_table_data!AD125=-999,"NA",IF(wat_table_data!AD125&gt;99, "&gt;99", IF(wat_table_data!AD125&lt;1, "&lt;1",wat_table_data!AD125 ))), "-")</f>
        <v>-</v>
      </c>
      <c r="AF128" s="40" t="str">
        <f>IF(ISNUMBER(wat_table_data!AE125), IF(wat_table_data!AE125=-999,"NA",IF(wat_table_data!AE125&gt;99, "&gt;99", IF(wat_table_data!AE125&lt;1, "&lt;1",wat_table_data!AE125 ))), "-")</f>
        <v>-</v>
      </c>
      <c r="AG128" s="40" t="str">
        <f>IF(ISNUMBER(wat_table_data!AF125), IF(wat_table_data!AF125=-999,"NA",IF(wat_table_data!AF125&gt;99, "&gt;99", IF(wat_table_data!AF125&lt;1, "&lt;1",wat_table_data!AF125 ))), "-")</f>
        <v>-</v>
      </c>
      <c r="AH128" s="38" t="str">
        <f>IF(ISNUMBER(wat_table_data!AG125), IF(wat_table_data!AG125=-999,"NA",IF(wat_table_data!AG125&gt;99, "&gt;99", IF(wat_table_data!AG125&lt;1, "&lt;1",wat_table_data!AG125 ))), "-")</f>
        <v>-</v>
      </c>
      <c r="AI128" s="38" t="str">
        <f>IF(ISNUMBER(wat_table_data!AH125), IF(wat_table_data!AH125=-999,"NA",IF(wat_table_data!AH125&gt;99, "&gt;99", IF(wat_table_data!AH125&lt;1, "&lt;1",wat_table_data!AH125 ))), "-")</f>
        <v>-</v>
      </c>
      <c r="AJ128" s="39" t="str">
        <f>IF(ISNUMBER(wat_table_data!AI125), IF(wat_table_data!AI125=-999,"NA",IF(wat_table_data!AI125&gt;99, "&gt;99", IF(wat_table_data!AI125&lt;1, "&lt;1",wat_table_data!AI125 ))), "-")</f>
        <v>-</v>
      </c>
      <c r="AK128" s="40" t="str">
        <f>IF(ISNUMBER(wat_table_data!AJ125), IF(wat_table_data!AJ125=-999,"NA",IF(wat_table_data!AJ125&gt;99, "&gt;99", IF(wat_table_data!AJ125&lt;1, "&lt;1",wat_table_data!AJ125 ))), "-")</f>
        <v>-</v>
      </c>
      <c r="AL128" s="40" t="str">
        <f>IF(ISNUMBER(wat_table_data!AK125), IF(wat_table_data!AK125=-999,"NA",IF(wat_table_data!AK125&gt;99, "&gt;99", IF(wat_table_data!AK125&lt;1, "&lt;1",wat_table_data!AK125 ))), "-")</f>
        <v>-</v>
      </c>
      <c r="AM128" s="40" t="str">
        <f>IF(ISNUMBER(wat_table_data!AL125), IF(wat_table_data!AL125=-999,"NA",IF(wat_table_data!AL125&gt;99, "&gt;99", IF(wat_table_data!AL125&lt;1, "&lt;1",wat_table_data!AL125 ))), "-")</f>
        <v>-</v>
      </c>
      <c r="AN128" s="38" t="str">
        <f>IF(ISNUMBER(wat_table_data!AM125), IF(wat_table_data!AM125=-999,"NA",IF(wat_table_data!AM125&gt;99, "&gt;99", IF(wat_table_data!AM125&lt;1, "&lt;1",wat_table_data!AM125 ))), "-")</f>
        <v>-</v>
      </c>
      <c r="AO128" s="38" t="str">
        <f>IF(ISNUMBER(wat_table_data!AN125), IF(wat_table_data!AN125=-999,"NA",IF(wat_table_data!AN125&gt;99, "&gt;99", IF(wat_table_data!AN125&lt;1, "&lt;1",wat_table_data!AN125 ))), "-")</f>
        <v>-</v>
      </c>
    </row>
    <row r="129" ht="13.8" x14ac:dyDescent="0.25">
      <c r="A129" s="34" t="str">
        <f>IF(ISBLANK(wat_table_data!A126), "", wat_table_data!A126)</f>
        <v/>
      </c>
      <c r="B129" s="34" t="str">
        <f>IF(ISBLANK(wat_table_data!B126), "", wat_table_data!B126)</f>
        <v/>
      </c>
      <c r="C129" s="34" t="str">
        <f>IF(ISBLANK(wat_table_data!C126), "", wat_table_data!C126)</f>
        <v/>
      </c>
      <c r="D129" s="35" t="str">
        <f>IF(ISNUMBER(wat_table_data!D126), wat_table_data!D126, "-")</f>
        <v>-</v>
      </c>
      <c r="E129" s="36" t="str">
        <f>IF(ISNUMBER(wat_table_data!E126), wat_table_data!E126, "-")</f>
        <v>-</v>
      </c>
      <c r="F129" s="37" t="str">
        <f>IF(ISNUMBER(wat_table_data!F126), IF(wat_table_data!F126=-999,"NA",IF(wat_table_data!F126&gt;99, "&gt;99", IF(wat_table_data!F126&lt;1, "&lt;1",wat_table_data!F126 ))), "-")</f>
        <v>-</v>
      </c>
      <c r="G129" s="38" t="str">
        <f>IF(ISNUMBER(wat_table_data!G126), IF(wat_table_data!G126=-999,"NA",IF(wat_table_data!G126&gt;99, "&gt;99", IF(wat_table_data!G126&lt;1, "&lt;1",wat_table_data!G126 ))), "-")</f>
        <v>-</v>
      </c>
      <c r="H129" s="38" t="str">
        <f>IF(ISNUMBER(wat_table_data!H126), IF(wat_table_data!H126=-999,"NA",IF(wat_table_data!H126&gt;99, "&gt;99", IF(wat_table_data!H126&lt;1, "&lt;1",wat_table_data!H126 ))), "-")</f>
        <v>-</v>
      </c>
      <c r="I129" s="38" t="str">
        <f>IF(ISNUMBER(wat_table_data!I126), IF(wat_table_data!I126=-999,"NA",IF(wat_table_data!I126&gt;99, "&gt;99", IF(wat_table_data!I126&lt;1, "&lt;1",wat_table_data!I126 ))), "-")</f>
        <v>-</v>
      </c>
      <c r="J129" s="24" t="str">
        <f>IF(ISNUMBER(wat_table_data!J126), IF(wat_table_data!J126=-999,"NA",wat_table_data!J126), "-")</f>
        <v>-</v>
      </c>
      <c r="K129" s="37" t="str">
        <f>IF(ISNUMBER(wat_table_data!K126), IF(wat_table_data!K126=-999,"NA",IF(wat_table_data!K126&gt;99, "&gt;99", IF(wat_table_data!K126&lt;1, "&lt;1",wat_table_data!K126 ))), "-")</f>
        <v>-</v>
      </c>
      <c r="L129" s="38" t="str">
        <f>IF(ISNUMBER(wat_table_data!L126), IF(wat_table_data!L126=-999,"NA",IF(wat_table_data!L126&gt;99, "&gt;99", IF(wat_table_data!L126&lt;1, "&lt;1",wat_table_data!L126 ))), "-")</f>
        <v>-</v>
      </c>
      <c r="M129" s="38" t="str">
        <f>IF(ISNUMBER(wat_table_data!M126), IF(wat_table_data!M126=-999,"NA",IF(wat_table_data!M126&gt;99, "&gt;99", IF(wat_table_data!M126&lt;1, "&lt;1",wat_table_data!M126 ))), "-")</f>
        <v>-</v>
      </c>
      <c r="N129" s="38" t="str">
        <f>IF(ISNUMBER(wat_table_data!N126), IF(wat_table_data!N126=-999,"NA",IF(wat_table_data!N126&gt;99, "&gt;99", IF(wat_table_data!N126&lt;1, "&lt;1",wat_table_data!N126 ))), "-")</f>
        <v>-</v>
      </c>
      <c r="O129" s="24" t="str">
        <f>IF(ISNUMBER(wat_table_data!O126), IF(wat_table_data!O126=-999,"NA",wat_table_data!O126), "-")</f>
        <v>-</v>
      </c>
      <c r="P129" s="37" t="str">
        <f>IF(ISNUMBER(wat_table_data!P126), IF(wat_table_data!P126=-999,"NA",IF(wat_table_data!P126&gt;99, "&gt;99", IF(wat_table_data!P126&lt;1, "&lt;1",wat_table_data!P126 ))), "-")</f>
        <v>-</v>
      </c>
      <c r="Q129" s="38" t="str">
        <f>IF(ISNUMBER(wat_table_data!Q126), IF(wat_table_data!Q126=-999,"NA",IF(wat_table_data!Q126&gt;99, "&gt;99", IF(wat_table_data!Q126&lt;1, "&lt;1",wat_table_data!Q126 ))), "-")</f>
        <v>-</v>
      </c>
      <c r="R129" s="38" t="str">
        <f>IF(ISNUMBER(wat_table_data!R126), IF(wat_table_data!R126=-999,"NA",IF(wat_table_data!R126&gt;99, "&gt;99", IF(wat_table_data!R126&lt;1, "&lt;1",wat_table_data!R126 ))), "-")</f>
        <v>-</v>
      </c>
      <c r="S129" s="38" t="str">
        <f>IF(ISNUMBER(wat_table_data!S126), IF(wat_table_data!S126=-999,"NA",IF(wat_table_data!S126&gt;99, "&gt;99", IF(wat_table_data!S126&lt;1, "&lt;1",wat_table_data!S126 ))), "-")</f>
        <v>-</v>
      </c>
      <c r="T129" s="24" t="str">
        <f>IF(ISNUMBER(wat_table_data!T126), IF(wat_table_data!T126=-999,"NA",wat_table_data!T126), "-")</f>
        <v>-</v>
      </c>
      <c r="U129" s="24"/>
      <c r="V129" s="24"/>
      <c r="W129" s="24"/>
      <c r="X129" s="39" t="str">
        <f>IF(ISNUMBER(wat_table_data!W126), IF(wat_table_data!W126=-999,"NA",IF(wat_table_data!W126&gt;99, "&gt;99", IF(wat_table_data!W126&lt;1, "&lt;1",wat_table_data!W126 ))), "-")</f>
        <v>-</v>
      </c>
      <c r="Y129" s="40" t="str">
        <f>IF(ISNUMBER(wat_table_data!X126), IF(wat_table_data!X126=-999,"NA",IF(wat_table_data!X126&gt;99, "&gt;99", IF(wat_table_data!X126&lt;1, "&lt;1",wat_table_data!X126 ))), "-")</f>
        <v>-</v>
      </c>
      <c r="Z129" s="40" t="str">
        <f>IF(ISNUMBER(wat_table_data!Y126), IF(wat_table_data!Y126=-999,"NA",IF(wat_table_data!Y126&gt;99, "&gt;99", IF(wat_table_data!Y126&lt;1, "&lt;1",wat_table_data!Y126 ))), "-")</f>
        <v>-</v>
      </c>
      <c r="AA129" s="40" t="str">
        <f>IF(ISNUMBER(wat_table_data!Z126), IF(wat_table_data!Z126=-999,"NA",IF(wat_table_data!Z126&gt;99, "&gt;99", IF(wat_table_data!Z126&lt;1, "&lt;1",wat_table_data!Z126 ))), "-")</f>
        <v>-</v>
      </c>
      <c r="AB129" s="38" t="str">
        <f>IF(ISNUMBER(wat_table_data!AA126), IF(wat_table_data!AA126=-999,"NA",IF(wat_table_data!AA126&gt;99, "&gt;99", IF(wat_table_data!AA126&lt;1, "&lt;1",wat_table_data!AA126 ))), "-")</f>
        <v>-</v>
      </c>
      <c r="AC129" s="38" t="str">
        <f>IF(ISNUMBER(wat_table_data!AB126), IF(wat_table_data!AB126=-999,"NA",IF(wat_table_data!AB126&gt;99, "&gt;99", IF(wat_table_data!AB126&lt;1, "&lt;1",wat_table_data!AB126 ))), "-")</f>
        <v>-</v>
      </c>
      <c r="AD129" s="39" t="str">
        <f>IF(ISNUMBER(wat_table_data!AC126), IF(wat_table_data!AC126=-999,"NA",IF(wat_table_data!AC126&gt;99, "&gt;99", IF(wat_table_data!AC126&lt;1, "&lt;1",wat_table_data!AC126 ))), "-")</f>
        <v>-</v>
      </c>
      <c r="AE129" s="40" t="str">
        <f>IF(ISNUMBER(wat_table_data!AD126), IF(wat_table_data!AD126=-999,"NA",IF(wat_table_data!AD126&gt;99, "&gt;99", IF(wat_table_data!AD126&lt;1, "&lt;1",wat_table_data!AD126 ))), "-")</f>
        <v>-</v>
      </c>
      <c r="AF129" s="40" t="str">
        <f>IF(ISNUMBER(wat_table_data!AE126), IF(wat_table_data!AE126=-999,"NA",IF(wat_table_data!AE126&gt;99, "&gt;99", IF(wat_table_data!AE126&lt;1, "&lt;1",wat_table_data!AE126 ))), "-")</f>
        <v>-</v>
      </c>
      <c r="AG129" s="40" t="str">
        <f>IF(ISNUMBER(wat_table_data!AF126), IF(wat_table_data!AF126=-999,"NA",IF(wat_table_data!AF126&gt;99, "&gt;99", IF(wat_table_data!AF126&lt;1, "&lt;1",wat_table_data!AF126 ))), "-")</f>
        <v>-</v>
      </c>
      <c r="AH129" s="38" t="str">
        <f>IF(ISNUMBER(wat_table_data!AG126), IF(wat_table_data!AG126=-999,"NA",IF(wat_table_data!AG126&gt;99, "&gt;99", IF(wat_table_data!AG126&lt;1, "&lt;1",wat_table_data!AG126 ))), "-")</f>
        <v>-</v>
      </c>
      <c r="AI129" s="38" t="str">
        <f>IF(ISNUMBER(wat_table_data!AH126), IF(wat_table_data!AH126=-999,"NA",IF(wat_table_data!AH126&gt;99, "&gt;99", IF(wat_table_data!AH126&lt;1, "&lt;1",wat_table_data!AH126 ))), "-")</f>
        <v>-</v>
      </c>
      <c r="AJ129" s="39" t="str">
        <f>IF(ISNUMBER(wat_table_data!AI126), IF(wat_table_data!AI126=-999,"NA",IF(wat_table_data!AI126&gt;99, "&gt;99", IF(wat_table_data!AI126&lt;1, "&lt;1",wat_table_data!AI126 ))), "-")</f>
        <v>-</v>
      </c>
      <c r="AK129" s="40" t="str">
        <f>IF(ISNUMBER(wat_table_data!AJ126), IF(wat_table_data!AJ126=-999,"NA",IF(wat_table_data!AJ126&gt;99, "&gt;99", IF(wat_table_data!AJ126&lt;1, "&lt;1",wat_table_data!AJ126 ))), "-")</f>
        <v>-</v>
      </c>
      <c r="AL129" s="40" t="str">
        <f>IF(ISNUMBER(wat_table_data!AK126), IF(wat_table_data!AK126=-999,"NA",IF(wat_table_data!AK126&gt;99, "&gt;99", IF(wat_table_data!AK126&lt;1, "&lt;1",wat_table_data!AK126 ))), "-")</f>
        <v>-</v>
      </c>
      <c r="AM129" s="40" t="str">
        <f>IF(ISNUMBER(wat_table_data!AL126), IF(wat_table_data!AL126=-999,"NA",IF(wat_table_data!AL126&gt;99, "&gt;99", IF(wat_table_data!AL126&lt;1, "&lt;1",wat_table_data!AL126 ))), "-")</f>
        <v>-</v>
      </c>
      <c r="AN129" s="38" t="str">
        <f>IF(ISNUMBER(wat_table_data!AM126), IF(wat_table_data!AM126=-999,"NA",IF(wat_table_data!AM126&gt;99, "&gt;99", IF(wat_table_data!AM126&lt;1, "&lt;1",wat_table_data!AM126 ))), "-")</f>
        <v>-</v>
      </c>
      <c r="AO129" s="38" t="str">
        <f>IF(ISNUMBER(wat_table_data!AN126), IF(wat_table_data!AN126=-999,"NA",IF(wat_table_data!AN126&gt;99, "&gt;99", IF(wat_table_data!AN126&lt;1, "&lt;1",wat_table_data!AN126 ))), "-")</f>
        <v>-</v>
      </c>
    </row>
    <row r="130" ht="13.8" x14ac:dyDescent="0.25">
      <c r="A130" s="34" t="str">
        <f>IF(ISBLANK(wat_table_data!A127), "", wat_table_data!A127)</f>
        <v/>
      </c>
      <c r="B130" s="34" t="str">
        <f>IF(ISBLANK(wat_table_data!B127), "", wat_table_data!B127)</f>
        <v/>
      </c>
      <c r="C130" s="34" t="str">
        <f>IF(ISBLANK(wat_table_data!C127), "", wat_table_data!C127)</f>
        <v/>
      </c>
      <c r="D130" s="35" t="str">
        <f>IF(ISNUMBER(wat_table_data!D127), wat_table_data!D127, "-")</f>
        <v>-</v>
      </c>
      <c r="E130" s="36" t="str">
        <f>IF(ISNUMBER(wat_table_data!E127), wat_table_data!E127, "-")</f>
        <v>-</v>
      </c>
      <c r="F130" s="37" t="str">
        <f>IF(ISNUMBER(wat_table_data!F127), IF(wat_table_data!F127=-999,"NA",IF(wat_table_data!F127&gt;99, "&gt;99", IF(wat_table_data!F127&lt;1, "&lt;1",wat_table_data!F127 ))), "-")</f>
        <v>-</v>
      </c>
      <c r="G130" s="38" t="str">
        <f>IF(ISNUMBER(wat_table_data!G127), IF(wat_table_data!G127=-999,"NA",IF(wat_table_data!G127&gt;99, "&gt;99", IF(wat_table_data!G127&lt;1, "&lt;1",wat_table_data!G127 ))), "-")</f>
        <v>-</v>
      </c>
      <c r="H130" s="38" t="str">
        <f>IF(ISNUMBER(wat_table_data!H127), IF(wat_table_data!H127=-999,"NA",IF(wat_table_data!H127&gt;99, "&gt;99", IF(wat_table_data!H127&lt;1, "&lt;1",wat_table_data!H127 ))), "-")</f>
        <v>-</v>
      </c>
      <c r="I130" s="38" t="str">
        <f>IF(ISNUMBER(wat_table_data!I127), IF(wat_table_data!I127=-999,"NA",IF(wat_table_data!I127&gt;99, "&gt;99", IF(wat_table_data!I127&lt;1, "&lt;1",wat_table_data!I127 ))), "-")</f>
        <v>-</v>
      </c>
      <c r="J130" s="24" t="str">
        <f>IF(ISNUMBER(wat_table_data!J127), IF(wat_table_data!J127=-999,"NA",wat_table_data!J127), "-")</f>
        <v>-</v>
      </c>
      <c r="K130" s="37" t="str">
        <f>IF(ISNUMBER(wat_table_data!K127), IF(wat_table_data!K127=-999,"NA",IF(wat_table_data!K127&gt;99, "&gt;99", IF(wat_table_data!K127&lt;1, "&lt;1",wat_table_data!K127 ))), "-")</f>
        <v>-</v>
      </c>
      <c r="L130" s="38" t="str">
        <f>IF(ISNUMBER(wat_table_data!L127), IF(wat_table_data!L127=-999,"NA",IF(wat_table_data!L127&gt;99, "&gt;99", IF(wat_table_data!L127&lt;1, "&lt;1",wat_table_data!L127 ))), "-")</f>
        <v>-</v>
      </c>
      <c r="M130" s="38" t="str">
        <f>IF(ISNUMBER(wat_table_data!M127), IF(wat_table_data!M127=-999,"NA",IF(wat_table_data!M127&gt;99, "&gt;99", IF(wat_table_data!M127&lt;1, "&lt;1",wat_table_data!M127 ))), "-")</f>
        <v>-</v>
      </c>
      <c r="N130" s="38" t="str">
        <f>IF(ISNUMBER(wat_table_data!N127), IF(wat_table_data!N127=-999,"NA",IF(wat_table_data!N127&gt;99, "&gt;99", IF(wat_table_data!N127&lt;1, "&lt;1",wat_table_data!N127 ))), "-")</f>
        <v>-</v>
      </c>
      <c r="O130" s="24" t="str">
        <f>IF(ISNUMBER(wat_table_data!O127), IF(wat_table_data!O127=-999,"NA",wat_table_data!O127), "-")</f>
        <v>-</v>
      </c>
      <c r="P130" s="37" t="str">
        <f>IF(ISNUMBER(wat_table_data!P127), IF(wat_table_data!P127=-999,"NA",IF(wat_table_data!P127&gt;99, "&gt;99", IF(wat_table_data!P127&lt;1, "&lt;1",wat_table_data!P127 ))), "-")</f>
        <v>-</v>
      </c>
      <c r="Q130" s="38" t="str">
        <f>IF(ISNUMBER(wat_table_data!Q127), IF(wat_table_data!Q127=-999,"NA",IF(wat_table_data!Q127&gt;99, "&gt;99", IF(wat_table_data!Q127&lt;1, "&lt;1",wat_table_data!Q127 ))), "-")</f>
        <v>-</v>
      </c>
      <c r="R130" s="38" t="str">
        <f>IF(ISNUMBER(wat_table_data!R127), IF(wat_table_data!R127=-999,"NA",IF(wat_table_data!R127&gt;99, "&gt;99", IF(wat_table_data!R127&lt;1, "&lt;1",wat_table_data!R127 ))), "-")</f>
        <v>-</v>
      </c>
      <c r="S130" s="38" t="str">
        <f>IF(ISNUMBER(wat_table_data!S127), IF(wat_table_data!S127=-999,"NA",IF(wat_table_data!S127&gt;99, "&gt;99", IF(wat_table_data!S127&lt;1, "&lt;1",wat_table_data!S127 ))), "-")</f>
        <v>-</v>
      </c>
      <c r="T130" s="24" t="str">
        <f>IF(ISNUMBER(wat_table_data!T127), IF(wat_table_data!T127=-999,"NA",wat_table_data!T127), "-")</f>
        <v>-</v>
      </c>
      <c r="U130" s="24"/>
      <c r="V130" s="24"/>
      <c r="W130" s="24"/>
      <c r="X130" s="39" t="str">
        <f>IF(ISNUMBER(wat_table_data!W127), IF(wat_table_data!W127=-999,"NA",IF(wat_table_data!W127&gt;99, "&gt;99", IF(wat_table_data!W127&lt;1, "&lt;1",wat_table_data!W127 ))), "-")</f>
        <v>-</v>
      </c>
      <c r="Y130" s="40" t="str">
        <f>IF(ISNUMBER(wat_table_data!X127), IF(wat_table_data!X127=-999,"NA",IF(wat_table_data!X127&gt;99, "&gt;99", IF(wat_table_data!X127&lt;1, "&lt;1",wat_table_data!X127 ))), "-")</f>
        <v>-</v>
      </c>
      <c r="Z130" s="40" t="str">
        <f>IF(ISNUMBER(wat_table_data!Y127), IF(wat_table_data!Y127=-999,"NA",IF(wat_table_data!Y127&gt;99, "&gt;99", IF(wat_table_data!Y127&lt;1, "&lt;1",wat_table_data!Y127 ))), "-")</f>
        <v>-</v>
      </c>
      <c r="AA130" s="40" t="str">
        <f>IF(ISNUMBER(wat_table_data!Z127), IF(wat_table_data!Z127=-999,"NA",IF(wat_table_data!Z127&gt;99, "&gt;99", IF(wat_table_data!Z127&lt;1, "&lt;1",wat_table_data!Z127 ))), "-")</f>
        <v>-</v>
      </c>
      <c r="AB130" s="38" t="str">
        <f>IF(ISNUMBER(wat_table_data!AA127), IF(wat_table_data!AA127=-999,"NA",IF(wat_table_data!AA127&gt;99, "&gt;99", IF(wat_table_data!AA127&lt;1, "&lt;1",wat_table_data!AA127 ))), "-")</f>
        <v>-</v>
      </c>
      <c r="AC130" s="38" t="str">
        <f>IF(ISNUMBER(wat_table_data!AB127), IF(wat_table_data!AB127=-999,"NA",IF(wat_table_data!AB127&gt;99, "&gt;99", IF(wat_table_data!AB127&lt;1, "&lt;1",wat_table_data!AB127 ))), "-")</f>
        <v>-</v>
      </c>
      <c r="AD130" s="39" t="str">
        <f>IF(ISNUMBER(wat_table_data!AC127), IF(wat_table_data!AC127=-999,"NA",IF(wat_table_data!AC127&gt;99, "&gt;99", IF(wat_table_data!AC127&lt;1, "&lt;1",wat_table_data!AC127 ))), "-")</f>
        <v>-</v>
      </c>
      <c r="AE130" s="40" t="str">
        <f>IF(ISNUMBER(wat_table_data!AD127), IF(wat_table_data!AD127=-999,"NA",IF(wat_table_data!AD127&gt;99, "&gt;99", IF(wat_table_data!AD127&lt;1, "&lt;1",wat_table_data!AD127 ))), "-")</f>
        <v>-</v>
      </c>
      <c r="AF130" s="40" t="str">
        <f>IF(ISNUMBER(wat_table_data!AE127), IF(wat_table_data!AE127=-999,"NA",IF(wat_table_data!AE127&gt;99, "&gt;99", IF(wat_table_data!AE127&lt;1, "&lt;1",wat_table_data!AE127 ))), "-")</f>
        <v>-</v>
      </c>
      <c r="AG130" s="40" t="str">
        <f>IF(ISNUMBER(wat_table_data!AF127), IF(wat_table_data!AF127=-999,"NA",IF(wat_table_data!AF127&gt;99, "&gt;99", IF(wat_table_data!AF127&lt;1, "&lt;1",wat_table_data!AF127 ))), "-")</f>
        <v>-</v>
      </c>
      <c r="AH130" s="38" t="str">
        <f>IF(ISNUMBER(wat_table_data!AG127), IF(wat_table_data!AG127=-999,"NA",IF(wat_table_data!AG127&gt;99, "&gt;99", IF(wat_table_data!AG127&lt;1, "&lt;1",wat_table_data!AG127 ))), "-")</f>
        <v>-</v>
      </c>
      <c r="AI130" s="38" t="str">
        <f>IF(ISNUMBER(wat_table_data!AH127), IF(wat_table_data!AH127=-999,"NA",IF(wat_table_data!AH127&gt;99, "&gt;99", IF(wat_table_data!AH127&lt;1, "&lt;1",wat_table_data!AH127 ))), "-")</f>
        <v>-</v>
      </c>
      <c r="AJ130" s="39" t="str">
        <f>IF(ISNUMBER(wat_table_data!AI127), IF(wat_table_data!AI127=-999,"NA",IF(wat_table_data!AI127&gt;99, "&gt;99", IF(wat_table_data!AI127&lt;1, "&lt;1",wat_table_data!AI127 ))), "-")</f>
        <v>-</v>
      </c>
      <c r="AK130" s="40" t="str">
        <f>IF(ISNUMBER(wat_table_data!AJ127), IF(wat_table_data!AJ127=-999,"NA",IF(wat_table_data!AJ127&gt;99, "&gt;99", IF(wat_table_data!AJ127&lt;1, "&lt;1",wat_table_data!AJ127 ))), "-")</f>
        <v>-</v>
      </c>
      <c r="AL130" s="40" t="str">
        <f>IF(ISNUMBER(wat_table_data!AK127), IF(wat_table_data!AK127=-999,"NA",IF(wat_table_data!AK127&gt;99, "&gt;99", IF(wat_table_data!AK127&lt;1, "&lt;1",wat_table_data!AK127 ))), "-")</f>
        <v>-</v>
      </c>
      <c r="AM130" s="40" t="str">
        <f>IF(ISNUMBER(wat_table_data!AL127), IF(wat_table_data!AL127=-999,"NA",IF(wat_table_data!AL127&gt;99, "&gt;99", IF(wat_table_data!AL127&lt;1, "&lt;1",wat_table_data!AL127 ))), "-")</f>
        <v>-</v>
      </c>
      <c r="AN130" s="38" t="str">
        <f>IF(ISNUMBER(wat_table_data!AM127), IF(wat_table_data!AM127=-999,"NA",IF(wat_table_data!AM127&gt;99, "&gt;99", IF(wat_table_data!AM127&lt;1, "&lt;1",wat_table_data!AM127 ))), "-")</f>
        <v>-</v>
      </c>
      <c r="AO130" s="38" t="str">
        <f>IF(ISNUMBER(wat_table_data!AN127), IF(wat_table_data!AN127=-999,"NA",IF(wat_table_data!AN127&gt;99, "&gt;99", IF(wat_table_data!AN127&lt;1, "&lt;1",wat_table_data!AN127 ))), "-")</f>
        <v>-</v>
      </c>
    </row>
    <row r="131" ht="13.8" x14ac:dyDescent="0.25">
      <c r="A131" s="34" t="str">
        <f>IF(ISBLANK(wat_table_data!A128), "", wat_table_data!A128)</f>
        <v/>
      </c>
      <c r="B131" s="34" t="str">
        <f>IF(ISBLANK(wat_table_data!B128), "", wat_table_data!B128)</f>
        <v/>
      </c>
      <c r="C131" s="34" t="str">
        <f>IF(ISBLANK(wat_table_data!C128), "", wat_table_data!C128)</f>
        <v/>
      </c>
      <c r="D131" s="35" t="str">
        <f>IF(ISNUMBER(wat_table_data!D128), wat_table_data!D128, "-")</f>
        <v>-</v>
      </c>
      <c r="E131" s="36" t="str">
        <f>IF(ISNUMBER(wat_table_data!E128), wat_table_data!E128, "-")</f>
        <v>-</v>
      </c>
      <c r="F131" s="37" t="str">
        <f>IF(ISNUMBER(wat_table_data!F128), IF(wat_table_data!F128=-999,"NA",IF(wat_table_data!F128&gt;99, "&gt;99", IF(wat_table_data!F128&lt;1, "&lt;1",wat_table_data!F128 ))), "-")</f>
        <v>-</v>
      </c>
      <c r="G131" s="38" t="str">
        <f>IF(ISNUMBER(wat_table_data!G128), IF(wat_table_data!G128=-999,"NA",IF(wat_table_data!G128&gt;99, "&gt;99", IF(wat_table_data!G128&lt;1, "&lt;1",wat_table_data!G128 ))), "-")</f>
        <v>-</v>
      </c>
      <c r="H131" s="38" t="str">
        <f>IF(ISNUMBER(wat_table_data!H128), IF(wat_table_data!H128=-999,"NA",IF(wat_table_data!H128&gt;99, "&gt;99", IF(wat_table_data!H128&lt;1, "&lt;1",wat_table_data!H128 ))), "-")</f>
        <v>-</v>
      </c>
      <c r="I131" s="38" t="str">
        <f>IF(ISNUMBER(wat_table_data!I128), IF(wat_table_data!I128=-999,"NA",IF(wat_table_data!I128&gt;99, "&gt;99", IF(wat_table_data!I128&lt;1, "&lt;1",wat_table_data!I128 ))), "-")</f>
        <v>-</v>
      </c>
      <c r="J131" s="24" t="str">
        <f>IF(ISNUMBER(wat_table_data!J128), IF(wat_table_data!J128=-999,"NA",wat_table_data!J128), "-")</f>
        <v>-</v>
      </c>
      <c r="K131" s="37" t="str">
        <f>IF(ISNUMBER(wat_table_data!K128), IF(wat_table_data!K128=-999,"NA",IF(wat_table_data!K128&gt;99, "&gt;99", IF(wat_table_data!K128&lt;1, "&lt;1",wat_table_data!K128 ))), "-")</f>
        <v>-</v>
      </c>
      <c r="L131" s="38" t="str">
        <f>IF(ISNUMBER(wat_table_data!L128), IF(wat_table_data!L128=-999,"NA",IF(wat_table_data!L128&gt;99, "&gt;99", IF(wat_table_data!L128&lt;1, "&lt;1",wat_table_data!L128 ))), "-")</f>
        <v>-</v>
      </c>
      <c r="M131" s="38" t="str">
        <f>IF(ISNUMBER(wat_table_data!M128), IF(wat_table_data!M128=-999,"NA",IF(wat_table_data!M128&gt;99, "&gt;99", IF(wat_table_data!M128&lt;1, "&lt;1",wat_table_data!M128 ))), "-")</f>
        <v>-</v>
      </c>
      <c r="N131" s="38" t="str">
        <f>IF(ISNUMBER(wat_table_data!N128), IF(wat_table_data!N128=-999,"NA",IF(wat_table_data!N128&gt;99, "&gt;99", IF(wat_table_data!N128&lt;1, "&lt;1",wat_table_data!N128 ))), "-")</f>
        <v>-</v>
      </c>
      <c r="O131" s="24" t="str">
        <f>IF(ISNUMBER(wat_table_data!O128), IF(wat_table_data!O128=-999,"NA",wat_table_data!O128), "-")</f>
        <v>-</v>
      </c>
      <c r="P131" s="37" t="str">
        <f>IF(ISNUMBER(wat_table_data!P128), IF(wat_table_data!P128=-999,"NA",IF(wat_table_data!P128&gt;99, "&gt;99", IF(wat_table_data!P128&lt;1, "&lt;1",wat_table_data!P128 ))), "-")</f>
        <v>-</v>
      </c>
      <c r="Q131" s="38" t="str">
        <f>IF(ISNUMBER(wat_table_data!Q128), IF(wat_table_data!Q128=-999,"NA",IF(wat_table_data!Q128&gt;99, "&gt;99", IF(wat_table_data!Q128&lt;1, "&lt;1",wat_table_data!Q128 ))), "-")</f>
        <v>-</v>
      </c>
      <c r="R131" s="38" t="str">
        <f>IF(ISNUMBER(wat_table_data!R128), IF(wat_table_data!R128=-999,"NA",IF(wat_table_data!R128&gt;99, "&gt;99", IF(wat_table_data!R128&lt;1, "&lt;1",wat_table_data!R128 ))), "-")</f>
        <v>-</v>
      </c>
      <c r="S131" s="38" t="str">
        <f>IF(ISNUMBER(wat_table_data!S128), IF(wat_table_data!S128=-999,"NA",IF(wat_table_data!S128&gt;99, "&gt;99", IF(wat_table_data!S128&lt;1, "&lt;1",wat_table_data!S128 ))), "-")</f>
        <v>-</v>
      </c>
      <c r="T131" s="24" t="str">
        <f>IF(ISNUMBER(wat_table_data!T128), IF(wat_table_data!T128=-999,"NA",wat_table_data!T128), "-")</f>
        <v>-</v>
      </c>
      <c r="U131" s="24"/>
      <c r="V131" s="24"/>
      <c r="W131" s="24"/>
      <c r="X131" s="39" t="str">
        <f>IF(ISNUMBER(wat_table_data!W128), IF(wat_table_data!W128=-999,"NA",IF(wat_table_data!W128&gt;99, "&gt;99", IF(wat_table_data!W128&lt;1, "&lt;1",wat_table_data!W128 ))), "-")</f>
        <v>-</v>
      </c>
      <c r="Y131" s="40" t="str">
        <f>IF(ISNUMBER(wat_table_data!X128), IF(wat_table_data!X128=-999,"NA",IF(wat_table_data!X128&gt;99, "&gt;99", IF(wat_table_data!X128&lt;1, "&lt;1",wat_table_data!X128 ))), "-")</f>
        <v>-</v>
      </c>
      <c r="Z131" s="40" t="str">
        <f>IF(ISNUMBER(wat_table_data!Y128), IF(wat_table_data!Y128=-999,"NA",IF(wat_table_data!Y128&gt;99, "&gt;99", IF(wat_table_data!Y128&lt;1, "&lt;1",wat_table_data!Y128 ))), "-")</f>
        <v>-</v>
      </c>
      <c r="AA131" s="40" t="str">
        <f>IF(ISNUMBER(wat_table_data!Z128), IF(wat_table_data!Z128=-999,"NA",IF(wat_table_data!Z128&gt;99, "&gt;99", IF(wat_table_data!Z128&lt;1, "&lt;1",wat_table_data!Z128 ))), "-")</f>
        <v>-</v>
      </c>
      <c r="AB131" s="38" t="str">
        <f>IF(ISNUMBER(wat_table_data!AA128), IF(wat_table_data!AA128=-999,"NA",IF(wat_table_data!AA128&gt;99, "&gt;99", IF(wat_table_data!AA128&lt;1, "&lt;1",wat_table_data!AA128 ))), "-")</f>
        <v>-</v>
      </c>
      <c r="AC131" s="38" t="str">
        <f>IF(ISNUMBER(wat_table_data!AB128), IF(wat_table_data!AB128=-999,"NA",IF(wat_table_data!AB128&gt;99, "&gt;99", IF(wat_table_data!AB128&lt;1, "&lt;1",wat_table_data!AB128 ))), "-")</f>
        <v>-</v>
      </c>
      <c r="AD131" s="39" t="str">
        <f>IF(ISNUMBER(wat_table_data!AC128), IF(wat_table_data!AC128=-999,"NA",IF(wat_table_data!AC128&gt;99, "&gt;99", IF(wat_table_data!AC128&lt;1, "&lt;1",wat_table_data!AC128 ))), "-")</f>
        <v>-</v>
      </c>
      <c r="AE131" s="40" t="str">
        <f>IF(ISNUMBER(wat_table_data!AD128), IF(wat_table_data!AD128=-999,"NA",IF(wat_table_data!AD128&gt;99, "&gt;99", IF(wat_table_data!AD128&lt;1, "&lt;1",wat_table_data!AD128 ))), "-")</f>
        <v>-</v>
      </c>
      <c r="AF131" s="40" t="str">
        <f>IF(ISNUMBER(wat_table_data!AE128), IF(wat_table_data!AE128=-999,"NA",IF(wat_table_data!AE128&gt;99, "&gt;99", IF(wat_table_data!AE128&lt;1, "&lt;1",wat_table_data!AE128 ))), "-")</f>
        <v>-</v>
      </c>
      <c r="AG131" s="40" t="str">
        <f>IF(ISNUMBER(wat_table_data!AF128), IF(wat_table_data!AF128=-999,"NA",IF(wat_table_data!AF128&gt;99, "&gt;99", IF(wat_table_data!AF128&lt;1, "&lt;1",wat_table_data!AF128 ))), "-")</f>
        <v>-</v>
      </c>
      <c r="AH131" s="38" t="str">
        <f>IF(ISNUMBER(wat_table_data!AG128), IF(wat_table_data!AG128=-999,"NA",IF(wat_table_data!AG128&gt;99, "&gt;99", IF(wat_table_data!AG128&lt;1, "&lt;1",wat_table_data!AG128 ))), "-")</f>
        <v>-</v>
      </c>
      <c r="AI131" s="38" t="str">
        <f>IF(ISNUMBER(wat_table_data!AH128), IF(wat_table_data!AH128=-999,"NA",IF(wat_table_data!AH128&gt;99, "&gt;99", IF(wat_table_data!AH128&lt;1, "&lt;1",wat_table_data!AH128 ))), "-")</f>
        <v>-</v>
      </c>
      <c r="AJ131" s="39" t="str">
        <f>IF(ISNUMBER(wat_table_data!AI128), IF(wat_table_data!AI128=-999,"NA",IF(wat_table_data!AI128&gt;99, "&gt;99", IF(wat_table_data!AI128&lt;1, "&lt;1",wat_table_data!AI128 ))), "-")</f>
        <v>-</v>
      </c>
      <c r="AK131" s="40" t="str">
        <f>IF(ISNUMBER(wat_table_data!AJ128), IF(wat_table_data!AJ128=-999,"NA",IF(wat_table_data!AJ128&gt;99, "&gt;99", IF(wat_table_data!AJ128&lt;1, "&lt;1",wat_table_data!AJ128 ))), "-")</f>
        <v>-</v>
      </c>
      <c r="AL131" s="40" t="str">
        <f>IF(ISNUMBER(wat_table_data!AK128), IF(wat_table_data!AK128=-999,"NA",IF(wat_table_data!AK128&gt;99, "&gt;99", IF(wat_table_data!AK128&lt;1, "&lt;1",wat_table_data!AK128 ))), "-")</f>
        <v>-</v>
      </c>
      <c r="AM131" s="40" t="str">
        <f>IF(ISNUMBER(wat_table_data!AL128), IF(wat_table_data!AL128=-999,"NA",IF(wat_table_data!AL128&gt;99, "&gt;99", IF(wat_table_data!AL128&lt;1, "&lt;1",wat_table_data!AL128 ))), "-")</f>
        <v>-</v>
      </c>
      <c r="AN131" s="38" t="str">
        <f>IF(ISNUMBER(wat_table_data!AM128), IF(wat_table_data!AM128=-999,"NA",IF(wat_table_data!AM128&gt;99, "&gt;99", IF(wat_table_data!AM128&lt;1, "&lt;1",wat_table_data!AM128 ))), "-")</f>
        <v>-</v>
      </c>
      <c r="AO131" s="38" t="str">
        <f>IF(ISNUMBER(wat_table_data!AN128), IF(wat_table_data!AN128=-999,"NA",IF(wat_table_data!AN128&gt;99, "&gt;99", IF(wat_table_data!AN128&lt;1, "&lt;1",wat_table_data!AN128 ))), "-")</f>
        <v>-</v>
      </c>
    </row>
    <row r="132" ht="13.8" x14ac:dyDescent="0.25">
      <c r="A132" s="34" t="str">
        <f>IF(ISBLANK(wat_table_data!A129), "", wat_table_data!A129)</f>
        <v/>
      </c>
      <c r="B132" s="34" t="str">
        <f>IF(ISBLANK(wat_table_data!B129), "", wat_table_data!B129)</f>
        <v/>
      </c>
      <c r="C132" s="34" t="str">
        <f>IF(ISBLANK(wat_table_data!C129), "", wat_table_data!C129)</f>
        <v/>
      </c>
      <c r="D132" s="35" t="str">
        <f>IF(ISNUMBER(wat_table_data!D129), wat_table_data!D129, "-")</f>
        <v>-</v>
      </c>
      <c r="E132" s="36" t="str">
        <f>IF(ISNUMBER(wat_table_data!E129), wat_table_data!E129, "-")</f>
        <v>-</v>
      </c>
      <c r="F132" s="37" t="str">
        <f>IF(ISNUMBER(wat_table_data!F129), IF(wat_table_data!F129=-999,"NA",IF(wat_table_data!F129&gt;99, "&gt;99", IF(wat_table_data!F129&lt;1, "&lt;1",wat_table_data!F129 ))), "-")</f>
        <v>-</v>
      </c>
      <c r="G132" s="38" t="str">
        <f>IF(ISNUMBER(wat_table_data!G129), IF(wat_table_data!G129=-999,"NA",IF(wat_table_data!G129&gt;99, "&gt;99", IF(wat_table_data!G129&lt;1, "&lt;1",wat_table_data!G129 ))), "-")</f>
        <v>-</v>
      </c>
      <c r="H132" s="38" t="str">
        <f>IF(ISNUMBER(wat_table_data!H129), IF(wat_table_data!H129=-999,"NA",IF(wat_table_data!H129&gt;99, "&gt;99", IF(wat_table_data!H129&lt;1, "&lt;1",wat_table_data!H129 ))), "-")</f>
        <v>-</v>
      </c>
      <c r="I132" s="38" t="str">
        <f>IF(ISNUMBER(wat_table_data!I129), IF(wat_table_data!I129=-999,"NA",IF(wat_table_data!I129&gt;99, "&gt;99", IF(wat_table_data!I129&lt;1, "&lt;1",wat_table_data!I129 ))), "-")</f>
        <v>-</v>
      </c>
      <c r="J132" s="24" t="str">
        <f>IF(ISNUMBER(wat_table_data!J129), IF(wat_table_data!J129=-999,"NA",wat_table_data!J129), "-")</f>
        <v>-</v>
      </c>
      <c r="K132" s="37" t="str">
        <f>IF(ISNUMBER(wat_table_data!K129), IF(wat_table_data!K129=-999,"NA",IF(wat_table_data!K129&gt;99, "&gt;99", IF(wat_table_data!K129&lt;1, "&lt;1",wat_table_data!K129 ))), "-")</f>
        <v>-</v>
      </c>
      <c r="L132" s="38" t="str">
        <f>IF(ISNUMBER(wat_table_data!L129), IF(wat_table_data!L129=-999,"NA",IF(wat_table_data!L129&gt;99, "&gt;99", IF(wat_table_data!L129&lt;1, "&lt;1",wat_table_data!L129 ))), "-")</f>
        <v>-</v>
      </c>
      <c r="M132" s="38" t="str">
        <f>IF(ISNUMBER(wat_table_data!M129), IF(wat_table_data!M129=-999,"NA",IF(wat_table_data!M129&gt;99, "&gt;99", IF(wat_table_data!M129&lt;1, "&lt;1",wat_table_data!M129 ))), "-")</f>
        <v>-</v>
      </c>
      <c r="N132" s="38" t="str">
        <f>IF(ISNUMBER(wat_table_data!N129), IF(wat_table_data!N129=-999,"NA",IF(wat_table_data!N129&gt;99, "&gt;99", IF(wat_table_data!N129&lt;1, "&lt;1",wat_table_data!N129 ))), "-")</f>
        <v>-</v>
      </c>
      <c r="O132" s="24" t="str">
        <f>IF(ISNUMBER(wat_table_data!O129), IF(wat_table_data!O129=-999,"NA",wat_table_data!O129), "-")</f>
        <v>-</v>
      </c>
      <c r="P132" s="37" t="str">
        <f>IF(ISNUMBER(wat_table_data!P129), IF(wat_table_data!P129=-999,"NA",IF(wat_table_data!P129&gt;99, "&gt;99", IF(wat_table_data!P129&lt;1, "&lt;1",wat_table_data!P129 ))), "-")</f>
        <v>-</v>
      </c>
      <c r="Q132" s="38" t="str">
        <f>IF(ISNUMBER(wat_table_data!Q129), IF(wat_table_data!Q129=-999,"NA",IF(wat_table_data!Q129&gt;99, "&gt;99", IF(wat_table_data!Q129&lt;1, "&lt;1",wat_table_data!Q129 ))), "-")</f>
        <v>-</v>
      </c>
      <c r="R132" s="38" t="str">
        <f>IF(ISNUMBER(wat_table_data!R129), IF(wat_table_data!R129=-999,"NA",IF(wat_table_data!R129&gt;99, "&gt;99", IF(wat_table_data!R129&lt;1, "&lt;1",wat_table_data!R129 ))), "-")</f>
        <v>-</v>
      </c>
      <c r="S132" s="38" t="str">
        <f>IF(ISNUMBER(wat_table_data!S129), IF(wat_table_data!S129=-999,"NA",IF(wat_table_data!S129&gt;99, "&gt;99", IF(wat_table_data!S129&lt;1, "&lt;1",wat_table_data!S129 ))), "-")</f>
        <v>-</v>
      </c>
      <c r="T132" s="24" t="str">
        <f>IF(ISNUMBER(wat_table_data!T129), IF(wat_table_data!T129=-999,"NA",wat_table_data!T129), "-")</f>
        <v>-</v>
      </c>
      <c r="U132" s="24"/>
      <c r="V132" s="24"/>
      <c r="W132" s="24"/>
      <c r="X132" s="39" t="str">
        <f>IF(ISNUMBER(wat_table_data!W129), IF(wat_table_data!W129=-999,"NA",IF(wat_table_data!W129&gt;99, "&gt;99", IF(wat_table_data!W129&lt;1, "&lt;1",wat_table_data!W129 ))), "-")</f>
        <v>-</v>
      </c>
      <c r="Y132" s="40" t="str">
        <f>IF(ISNUMBER(wat_table_data!X129), IF(wat_table_data!X129=-999,"NA",IF(wat_table_data!X129&gt;99, "&gt;99", IF(wat_table_data!X129&lt;1, "&lt;1",wat_table_data!X129 ))), "-")</f>
        <v>-</v>
      </c>
      <c r="Z132" s="40" t="str">
        <f>IF(ISNUMBER(wat_table_data!Y129), IF(wat_table_data!Y129=-999,"NA",IF(wat_table_data!Y129&gt;99, "&gt;99", IF(wat_table_data!Y129&lt;1, "&lt;1",wat_table_data!Y129 ))), "-")</f>
        <v>-</v>
      </c>
      <c r="AA132" s="40" t="str">
        <f>IF(ISNUMBER(wat_table_data!Z129), IF(wat_table_data!Z129=-999,"NA",IF(wat_table_data!Z129&gt;99, "&gt;99", IF(wat_table_data!Z129&lt;1, "&lt;1",wat_table_data!Z129 ))), "-")</f>
        <v>-</v>
      </c>
      <c r="AB132" s="38" t="str">
        <f>IF(ISNUMBER(wat_table_data!AA129), IF(wat_table_data!AA129=-999,"NA",IF(wat_table_data!AA129&gt;99, "&gt;99", IF(wat_table_data!AA129&lt;1, "&lt;1",wat_table_data!AA129 ))), "-")</f>
        <v>-</v>
      </c>
      <c r="AC132" s="38" t="str">
        <f>IF(ISNUMBER(wat_table_data!AB129), IF(wat_table_data!AB129=-999,"NA",IF(wat_table_data!AB129&gt;99, "&gt;99", IF(wat_table_data!AB129&lt;1, "&lt;1",wat_table_data!AB129 ))), "-")</f>
        <v>-</v>
      </c>
      <c r="AD132" s="39" t="str">
        <f>IF(ISNUMBER(wat_table_data!AC129), IF(wat_table_data!AC129=-999,"NA",IF(wat_table_data!AC129&gt;99, "&gt;99", IF(wat_table_data!AC129&lt;1, "&lt;1",wat_table_data!AC129 ))), "-")</f>
        <v>-</v>
      </c>
      <c r="AE132" s="40" t="str">
        <f>IF(ISNUMBER(wat_table_data!AD129), IF(wat_table_data!AD129=-999,"NA",IF(wat_table_data!AD129&gt;99, "&gt;99", IF(wat_table_data!AD129&lt;1, "&lt;1",wat_table_data!AD129 ))), "-")</f>
        <v>-</v>
      </c>
      <c r="AF132" s="40" t="str">
        <f>IF(ISNUMBER(wat_table_data!AE129), IF(wat_table_data!AE129=-999,"NA",IF(wat_table_data!AE129&gt;99, "&gt;99", IF(wat_table_data!AE129&lt;1, "&lt;1",wat_table_data!AE129 ))), "-")</f>
        <v>-</v>
      </c>
      <c r="AG132" s="40" t="str">
        <f>IF(ISNUMBER(wat_table_data!AF129), IF(wat_table_data!AF129=-999,"NA",IF(wat_table_data!AF129&gt;99, "&gt;99", IF(wat_table_data!AF129&lt;1, "&lt;1",wat_table_data!AF129 ))), "-")</f>
        <v>-</v>
      </c>
      <c r="AH132" s="38" t="str">
        <f>IF(ISNUMBER(wat_table_data!AG129), IF(wat_table_data!AG129=-999,"NA",IF(wat_table_data!AG129&gt;99, "&gt;99", IF(wat_table_data!AG129&lt;1, "&lt;1",wat_table_data!AG129 ))), "-")</f>
        <v>-</v>
      </c>
      <c r="AI132" s="38" t="str">
        <f>IF(ISNUMBER(wat_table_data!AH129), IF(wat_table_data!AH129=-999,"NA",IF(wat_table_data!AH129&gt;99, "&gt;99", IF(wat_table_data!AH129&lt;1, "&lt;1",wat_table_data!AH129 ))), "-")</f>
        <v>-</v>
      </c>
      <c r="AJ132" s="39" t="str">
        <f>IF(ISNUMBER(wat_table_data!AI129), IF(wat_table_data!AI129=-999,"NA",IF(wat_table_data!AI129&gt;99, "&gt;99", IF(wat_table_data!AI129&lt;1, "&lt;1",wat_table_data!AI129 ))), "-")</f>
        <v>-</v>
      </c>
      <c r="AK132" s="40" t="str">
        <f>IF(ISNUMBER(wat_table_data!AJ129), IF(wat_table_data!AJ129=-999,"NA",IF(wat_table_data!AJ129&gt;99, "&gt;99", IF(wat_table_data!AJ129&lt;1, "&lt;1",wat_table_data!AJ129 ))), "-")</f>
        <v>-</v>
      </c>
      <c r="AL132" s="40" t="str">
        <f>IF(ISNUMBER(wat_table_data!AK129), IF(wat_table_data!AK129=-999,"NA",IF(wat_table_data!AK129&gt;99, "&gt;99", IF(wat_table_data!AK129&lt;1, "&lt;1",wat_table_data!AK129 ))), "-")</f>
        <v>-</v>
      </c>
      <c r="AM132" s="40" t="str">
        <f>IF(ISNUMBER(wat_table_data!AL129), IF(wat_table_data!AL129=-999,"NA",IF(wat_table_data!AL129&gt;99, "&gt;99", IF(wat_table_data!AL129&lt;1, "&lt;1",wat_table_data!AL129 ))), "-")</f>
        <v>-</v>
      </c>
      <c r="AN132" s="38" t="str">
        <f>IF(ISNUMBER(wat_table_data!AM129), IF(wat_table_data!AM129=-999,"NA",IF(wat_table_data!AM129&gt;99, "&gt;99", IF(wat_table_data!AM129&lt;1, "&lt;1",wat_table_data!AM129 ))), "-")</f>
        <v>-</v>
      </c>
      <c r="AO132" s="38" t="str">
        <f>IF(ISNUMBER(wat_table_data!AN129), IF(wat_table_data!AN129=-999,"NA",IF(wat_table_data!AN129&gt;99, "&gt;99", IF(wat_table_data!AN129&lt;1, "&lt;1",wat_table_data!AN129 ))), "-")</f>
        <v>-</v>
      </c>
    </row>
    <row r="133" ht="13.8" x14ac:dyDescent="0.25">
      <c r="A133" s="34" t="str">
        <f>IF(ISBLANK(wat_table_data!A130), "", wat_table_data!A130)</f>
        <v/>
      </c>
      <c r="B133" s="34" t="str">
        <f>IF(ISBLANK(wat_table_data!B130), "", wat_table_data!B130)</f>
        <v/>
      </c>
      <c r="C133" s="34" t="str">
        <f>IF(ISBLANK(wat_table_data!C130), "", wat_table_data!C130)</f>
        <v/>
      </c>
      <c r="D133" s="35" t="str">
        <f>IF(ISNUMBER(wat_table_data!D130), wat_table_data!D130, "-")</f>
        <v>-</v>
      </c>
      <c r="E133" s="36" t="str">
        <f>IF(ISNUMBER(wat_table_data!E130), wat_table_data!E130, "-")</f>
        <v>-</v>
      </c>
      <c r="F133" s="37" t="str">
        <f>IF(ISNUMBER(wat_table_data!F130), IF(wat_table_data!F130=-999,"NA",IF(wat_table_data!F130&gt;99, "&gt;99", IF(wat_table_data!F130&lt;1, "&lt;1",wat_table_data!F130 ))), "-")</f>
        <v>-</v>
      </c>
      <c r="G133" s="38" t="str">
        <f>IF(ISNUMBER(wat_table_data!G130), IF(wat_table_data!G130=-999,"NA",IF(wat_table_data!G130&gt;99, "&gt;99", IF(wat_table_data!G130&lt;1, "&lt;1",wat_table_data!G130 ))), "-")</f>
        <v>-</v>
      </c>
      <c r="H133" s="38" t="str">
        <f>IF(ISNUMBER(wat_table_data!H130), IF(wat_table_data!H130=-999,"NA",IF(wat_table_data!H130&gt;99, "&gt;99", IF(wat_table_data!H130&lt;1, "&lt;1",wat_table_data!H130 ))), "-")</f>
        <v>-</v>
      </c>
      <c r="I133" s="38" t="str">
        <f>IF(ISNUMBER(wat_table_data!I130), IF(wat_table_data!I130=-999,"NA",IF(wat_table_data!I130&gt;99, "&gt;99", IF(wat_table_data!I130&lt;1, "&lt;1",wat_table_data!I130 ))), "-")</f>
        <v>-</v>
      </c>
      <c r="J133" s="24" t="str">
        <f>IF(ISNUMBER(wat_table_data!J130), IF(wat_table_data!J130=-999,"NA",wat_table_data!J130), "-")</f>
        <v>-</v>
      </c>
      <c r="K133" s="37" t="str">
        <f>IF(ISNUMBER(wat_table_data!K130), IF(wat_table_data!K130=-999,"NA",IF(wat_table_data!K130&gt;99, "&gt;99", IF(wat_table_data!K130&lt;1, "&lt;1",wat_table_data!K130 ))), "-")</f>
        <v>-</v>
      </c>
      <c r="L133" s="38" t="str">
        <f>IF(ISNUMBER(wat_table_data!L130), IF(wat_table_data!L130=-999,"NA",IF(wat_table_data!L130&gt;99, "&gt;99", IF(wat_table_data!L130&lt;1, "&lt;1",wat_table_data!L130 ))), "-")</f>
        <v>-</v>
      </c>
      <c r="M133" s="38" t="str">
        <f>IF(ISNUMBER(wat_table_data!M130), IF(wat_table_data!M130=-999,"NA",IF(wat_table_data!M130&gt;99, "&gt;99", IF(wat_table_data!M130&lt;1, "&lt;1",wat_table_data!M130 ))), "-")</f>
        <v>-</v>
      </c>
      <c r="N133" s="38" t="str">
        <f>IF(ISNUMBER(wat_table_data!N130), IF(wat_table_data!N130=-999,"NA",IF(wat_table_data!N130&gt;99, "&gt;99", IF(wat_table_data!N130&lt;1, "&lt;1",wat_table_data!N130 ))), "-")</f>
        <v>-</v>
      </c>
      <c r="O133" s="24" t="str">
        <f>IF(ISNUMBER(wat_table_data!O130), IF(wat_table_data!O130=-999,"NA",wat_table_data!O130), "-")</f>
        <v>-</v>
      </c>
      <c r="P133" s="37" t="str">
        <f>IF(ISNUMBER(wat_table_data!P130), IF(wat_table_data!P130=-999,"NA",IF(wat_table_data!P130&gt;99, "&gt;99", IF(wat_table_data!P130&lt;1, "&lt;1",wat_table_data!P130 ))), "-")</f>
        <v>-</v>
      </c>
      <c r="Q133" s="38" t="str">
        <f>IF(ISNUMBER(wat_table_data!Q130), IF(wat_table_data!Q130=-999,"NA",IF(wat_table_data!Q130&gt;99, "&gt;99", IF(wat_table_data!Q130&lt;1, "&lt;1",wat_table_data!Q130 ))), "-")</f>
        <v>-</v>
      </c>
      <c r="R133" s="38" t="str">
        <f>IF(ISNUMBER(wat_table_data!R130), IF(wat_table_data!R130=-999,"NA",IF(wat_table_data!R130&gt;99, "&gt;99", IF(wat_table_data!R130&lt;1, "&lt;1",wat_table_data!R130 ))), "-")</f>
        <v>-</v>
      </c>
      <c r="S133" s="38" t="str">
        <f>IF(ISNUMBER(wat_table_data!S130), IF(wat_table_data!S130=-999,"NA",IF(wat_table_data!S130&gt;99, "&gt;99", IF(wat_table_data!S130&lt;1, "&lt;1",wat_table_data!S130 ))), "-")</f>
        <v>-</v>
      </c>
      <c r="T133" s="24" t="str">
        <f>IF(ISNUMBER(wat_table_data!T130), IF(wat_table_data!T130=-999,"NA",wat_table_data!T130), "-")</f>
        <v>-</v>
      </c>
      <c r="U133" s="24"/>
      <c r="V133" s="24"/>
      <c r="W133" s="24"/>
      <c r="X133" s="39" t="str">
        <f>IF(ISNUMBER(wat_table_data!W130), IF(wat_table_data!W130=-999,"NA",IF(wat_table_data!W130&gt;99, "&gt;99", IF(wat_table_data!W130&lt;1, "&lt;1",wat_table_data!W130 ))), "-")</f>
        <v>-</v>
      </c>
      <c r="Y133" s="40" t="str">
        <f>IF(ISNUMBER(wat_table_data!X130), IF(wat_table_data!X130=-999,"NA",IF(wat_table_data!X130&gt;99, "&gt;99", IF(wat_table_data!X130&lt;1, "&lt;1",wat_table_data!X130 ))), "-")</f>
        <v>-</v>
      </c>
      <c r="Z133" s="40" t="str">
        <f>IF(ISNUMBER(wat_table_data!Y130), IF(wat_table_data!Y130=-999,"NA",IF(wat_table_data!Y130&gt;99, "&gt;99", IF(wat_table_data!Y130&lt;1, "&lt;1",wat_table_data!Y130 ))), "-")</f>
        <v>-</v>
      </c>
      <c r="AA133" s="40" t="str">
        <f>IF(ISNUMBER(wat_table_data!Z130), IF(wat_table_data!Z130=-999,"NA",IF(wat_table_data!Z130&gt;99, "&gt;99", IF(wat_table_data!Z130&lt;1, "&lt;1",wat_table_data!Z130 ))), "-")</f>
        <v>-</v>
      </c>
      <c r="AB133" s="38" t="str">
        <f>IF(ISNUMBER(wat_table_data!AA130), IF(wat_table_data!AA130=-999,"NA",IF(wat_table_data!AA130&gt;99, "&gt;99", IF(wat_table_data!AA130&lt;1, "&lt;1",wat_table_data!AA130 ))), "-")</f>
        <v>-</v>
      </c>
      <c r="AC133" s="38" t="str">
        <f>IF(ISNUMBER(wat_table_data!AB130), IF(wat_table_data!AB130=-999,"NA",IF(wat_table_data!AB130&gt;99, "&gt;99", IF(wat_table_data!AB130&lt;1, "&lt;1",wat_table_data!AB130 ))), "-")</f>
        <v>-</v>
      </c>
      <c r="AD133" s="39" t="str">
        <f>IF(ISNUMBER(wat_table_data!AC130), IF(wat_table_data!AC130=-999,"NA",IF(wat_table_data!AC130&gt;99, "&gt;99", IF(wat_table_data!AC130&lt;1, "&lt;1",wat_table_data!AC130 ))), "-")</f>
        <v>-</v>
      </c>
      <c r="AE133" s="40" t="str">
        <f>IF(ISNUMBER(wat_table_data!AD130), IF(wat_table_data!AD130=-999,"NA",IF(wat_table_data!AD130&gt;99, "&gt;99", IF(wat_table_data!AD130&lt;1, "&lt;1",wat_table_data!AD130 ))), "-")</f>
        <v>-</v>
      </c>
      <c r="AF133" s="40" t="str">
        <f>IF(ISNUMBER(wat_table_data!AE130), IF(wat_table_data!AE130=-999,"NA",IF(wat_table_data!AE130&gt;99, "&gt;99", IF(wat_table_data!AE130&lt;1, "&lt;1",wat_table_data!AE130 ))), "-")</f>
        <v>-</v>
      </c>
      <c r="AG133" s="40" t="str">
        <f>IF(ISNUMBER(wat_table_data!AF130), IF(wat_table_data!AF130=-999,"NA",IF(wat_table_data!AF130&gt;99, "&gt;99", IF(wat_table_data!AF130&lt;1, "&lt;1",wat_table_data!AF130 ))), "-")</f>
        <v>-</v>
      </c>
      <c r="AH133" s="38" t="str">
        <f>IF(ISNUMBER(wat_table_data!AG130), IF(wat_table_data!AG130=-999,"NA",IF(wat_table_data!AG130&gt;99, "&gt;99", IF(wat_table_data!AG130&lt;1, "&lt;1",wat_table_data!AG130 ))), "-")</f>
        <v>-</v>
      </c>
      <c r="AI133" s="38" t="str">
        <f>IF(ISNUMBER(wat_table_data!AH130), IF(wat_table_data!AH130=-999,"NA",IF(wat_table_data!AH130&gt;99, "&gt;99", IF(wat_table_data!AH130&lt;1, "&lt;1",wat_table_data!AH130 ))), "-")</f>
        <v>-</v>
      </c>
      <c r="AJ133" s="39" t="str">
        <f>IF(ISNUMBER(wat_table_data!AI130), IF(wat_table_data!AI130=-999,"NA",IF(wat_table_data!AI130&gt;99, "&gt;99", IF(wat_table_data!AI130&lt;1, "&lt;1",wat_table_data!AI130 ))), "-")</f>
        <v>-</v>
      </c>
      <c r="AK133" s="40" t="str">
        <f>IF(ISNUMBER(wat_table_data!AJ130), IF(wat_table_data!AJ130=-999,"NA",IF(wat_table_data!AJ130&gt;99, "&gt;99", IF(wat_table_data!AJ130&lt;1, "&lt;1",wat_table_data!AJ130 ))), "-")</f>
        <v>-</v>
      </c>
      <c r="AL133" s="40" t="str">
        <f>IF(ISNUMBER(wat_table_data!AK130), IF(wat_table_data!AK130=-999,"NA",IF(wat_table_data!AK130&gt;99, "&gt;99", IF(wat_table_data!AK130&lt;1, "&lt;1",wat_table_data!AK130 ))), "-")</f>
        <v>-</v>
      </c>
      <c r="AM133" s="40" t="str">
        <f>IF(ISNUMBER(wat_table_data!AL130), IF(wat_table_data!AL130=-999,"NA",IF(wat_table_data!AL130&gt;99, "&gt;99", IF(wat_table_data!AL130&lt;1, "&lt;1",wat_table_data!AL130 ))), "-")</f>
        <v>-</v>
      </c>
      <c r="AN133" s="38" t="str">
        <f>IF(ISNUMBER(wat_table_data!AM130), IF(wat_table_data!AM130=-999,"NA",IF(wat_table_data!AM130&gt;99, "&gt;99", IF(wat_table_data!AM130&lt;1, "&lt;1",wat_table_data!AM130 ))), "-")</f>
        <v>-</v>
      </c>
      <c r="AO133" s="38" t="str">
        <f>IF(ISNUMBER(wat_table_data!AN130), IF(wat_table_data!AN130=-999,"NA",IF(wat_table_data!AN130&gt;99, "&gt;99", IF(wat_table_data!AN130&lt;1, "&lt;1",wat_table_data!AN130 ))), "-")</f>
        <v>-</v>
      </c>
    </row>
    <row r="134" ht="13.8" x14ac:dyDescent="0.25">
      <c r="A134" s="34" t="str">
        <f>IF(ISBLANK(wat_table_data!A131), "", wat_table_data!A131)</f>
        <v/>
      </c>
      <c r="B134" s="34" t="str">
        <f>IF(ISBLANK(wat_table_data!B131), "", wat_table_data!B131)</f>
        <v/>
      </c>
      <c r="C134" s="34" t="str">
        <f>IF(ISBLANK(wat_table_data!C131), "", wat_table_data!C131)</f>
        <v/>
      </c>
      <c r="D134" s="35" t="str">
        <f>IF(ISNUMBER(wat_table_data!D131), wat_table_data!D131, "-")</f>
        <v>-</v>
      </c>
      <c r="E134" s="36" t="str">
        <f>IF(ISNUMBER(wat_table_data!E131), wat_table_data!E131, "-")</f>
        <v>-</v>
      </c>
      <c r="F134" s="37" t="str">
        <f>IF(ISNUMBER(wat_table_data!F131), IF(wat_table_data!F131=-999,"NA",IF(wat_table_data!F131&gt;99, "&gt;99", IF(wat_table_data!F131&lt;1, "&lt;1",wat_table_data!F131 ))), "-")</f>
        <v>-</v>
      </c>
      <c r="G134" s="38" t="str">
        <f>IF(ISNUMBER(wat_table_data!G131), IF(wat_table_data!G131=-999,"NA",IF(wat_table_data!G131&gt;99, "&gt;99", IF(wat_table_data!G131&lt;1, "&lt;1",wat_table_data!G131 ))), "-")</f>
        <v>-</v>
      </c>
      <c r="H134" s="38" t="str">
        <f>IF(ISNUMBER(wat_table_data!H131), IF(wat_table_data!H131=-999,"NA",IF(wat_table_data!H131&gt;99, "&gt;99", IF(wat_table_data!H131&lt;1, "&lt;1",wat_table_data!H131 ))), "-")</f>
        <v>-</v>
      </c>
      <c r="I134" s="38" t="str">
        <f>IF(ISNUMBER(wat_table_data!I131), IF(wat_table_data!I131=-999,"NA",IF(wat_table_data!I131&gt;99, "&gt;99", IF(wat_table_data!I131&lt;1, "&lt;1",wat_table_data!I131 ))), "-")</f>
        <v>-</v>
      </c>
      <c r="J134" s="24" t="str">
        <f>IF(ISNUMBER(wat_table_data!J131), IF(wat_table_data!J131=-999,"NA",wat_table_data!J131), "-")</f>
        <v>-</v>
      </c>
      <c r="K134" s="37" t="str">
        <f>IF(ISNUMBER(wat_table_data!K131), IF(wat_table_data!K131=-999,"NA",IF(wat_table_data!K131&gt;99, "&gt;99", IF(wat_table_data!K131&lt;1, "&lt;1",wat_table_data!K131 ))), "-")</f>
        <v>-</v>
      </c>
      <c r="L134" s="38" t="str">
        <f>IF(ISNUMBER(wat_table_data!L131), IF(wat_table_data!L131=-999,"NA",IF(wat_table_data!L131&gt;99, "&gt;99", IF(wat_table_data!L131&lt;1, "&lt;1",wat_table_data!L131 ))), "-")</f>
        <v>-</v>
      </c>
      <c r="M134" s="38" t="str">
        <f>IF(ISNUMBER(wat_table_data!M131), IF(wat_table_data!M131=-999,"NA",IF(wat_table_data!M131&gt;99, "&gt;99", IF(wat_table_data!M131&lt;1, "&lt;1",wat_table_data!M131 ))), "-")</f>
        <v>-</v>
      </c>
      <c r="N134" s="38" t="str">
        <f>IF(ISNUMBER(wat_table_data!N131), IF(wat_table_data!N131=-999,"NA",IF(wat_table_data!N131&gt;99, "&gt;99", IF(wat_table_data!N131&lt;1, "&lt;1",wat_table_data!N131 ))), "-")</f>
        <v>-</v>
      </c>
      <c r="O134" s="24" t="str">
        <f>IF(ISNUMBER(wat_table_data!O131), IF(wat_table_data!O131=-999,"NA",wat_table_data!O131), "-")</f>
        <v>-</v>
      </c>
      <c r="P134" s="37" t="str">
        <f>IF(ISNUMBER(wat_table_data!P131), IF(wat_table_data!P131=-999,"NA",IF(wat_table_data!P131&gt;99, "&gt;99", IF(wat_table_data!P131&lt;1, "&lt;1",wat_table_data!P131 ))), "-")</f>
        <v>-</v>
      </c>
      <c r="Q134" s="38" t="str">
        <f>IF(ISNUMBER(wat_table_data!Q131), IF(wat_table_data!Q131=-999,"NA",IF(wat_table_data!Q131&gt;99, "&gt;99", IF(wat_table_data!Q131&lt;1, "&lt;1",wat_table_data!Q131 ))), "-")</f>
        <v>-</v>
      </c>
      <c r="R134" s="38" t="str">
        <f>IF(ISNUMBER(wat_table_data!R131), IF(wat_table_data!R131=-999,"NA",IF(wat_table_data!R131&gt;99, "&gt;99", IF(wat_table_data!R131&lt;1, "&lt;1",wat_table_data!R131 ))), "-")</f>
        <v>-</v>
      </c>
      <c r="S134" s="38" t="str">
        <f>IF(ISNUMBER(wat_table_data!S131), IF(wat_table_data!S131=-999,"NA",IF(wat_table_data!S131&gt;99, "&gt;99", IF(wat_table_data!S131&lt;1, "&lt;1",wat_table_data!S131 ))), "-")</f>
        <v>-</v>
      </c>
      <c r="T134" s="24" t="str">
        <f>IF(ISNUMBER(wat_table_data!T131), IF(wat_table_data!T131=-999,"NA",wat_table_data!T131), "-")</f>
        <v>-</v>
      </c>
      <c r="U134" s="24"/>
      <c r="V134" s="24"/>
      <c r="W134" s="24"/>
      <c r="X134" s="39" t="str">
        <f>IF(ISNUMBER(wat_table_data!W131), IF(wat_table_data!W131=-999,"NA",IF(wat_table_data!W131&gt;99, "&gt;99", IF(wat_table_data!W131&lt;1, "&lt;1",wat_table_data!W131 ))), "-")</f>
        <v>-</v>
      </c>
      <c r="Y134" s="40" t="str">
        <f>IF(ISNUMBER(wat_table_data!X131), IF(wat_table_data!X131=-999,"NA",IF(wat_table_data!X131&gt;99, "&gt;99", IF(wat_table_data!X131&lt;1, "&lt;1",wat_table_data!X131 ))), "-")</f>
        <v>-</v>
      </c>
      <c r="Z134" s="40" t="str">
        <f>IF(ISNUMBER(wat_table_data!Y131), IF(wat_table_data!Y131=-999,"NA",IF(wat_table_data!Y131&gt;99, "&gt;99", IF(wat_table_data!Y131&lt;1, "&lt;1",wat_table_data!Y131 ))), "-")</f>
        <v>-</v>
      </c>
      <c r="AA134" s="40" t="str">
        <f>IF(ISNUMBER(wat_table_data!Z131), IF(wat_table_data!Z131=-999,"NA",IF(wat_table_data!Z131&gt;99, "&gt;99", IF(wat_table_data!Z131&lt;1, "&lt;1",wat_table_data!Z131 ))), "-")</f>
        <v>-</v>
      </c>
      <c r="AB134" s="38" t="str">
        <f>IF(ISNUMBER(wat_table_data!AA131), IF(wat_table_data!AA131=-999,"NA",IF(wat_table_data!AA131&gt;99, "&gt;99", IF(wat_table_data!AA131&lt;1, "&lt;1",wat_table_data!AA131 ))), "-")</f>
        <v>-</v>
      </c>
      <c r="AC134" s="38" t="str">
        <f>IF(ISNUMBER(wat_table_data!AB131), IF(wat_table_data!AB131=-999,"NA",IF(wat_table_data!AB131&gt;99, "&gt;99", IF(wat_table_data!AB131&lt;1, "&lt;1",wat_table_data!AB131 ))), "-")</f>
        <v>-</v>
      </c>
      <c r="AD134" s="39" t="str">
        <f>IF(ISNUMBER(wat_table_data!AC131), IF(wat_table_data!AC131=-999,"NA",IF(wat_table_data!AC131&gt;99, "&gt;99", IF(wat_table_data!AC131&lt;1, "&lt;1",wat_table_data!AC131 ))), "-")</f>
        <v>-</v>
      </c>
      <c r="AE134" s="40" t="str">
        <f>IF(ISNUMBER(wat_table_data!AD131), IF(wat_table_data!AD131=-999,"NA",IF(wat_table_data!AD131&gt;99, "&gt;99", IF(wat_table_data!AD131&lt;1, "&lt;1",wat_table_data!AD131 ))), "-")</f>
        <v>-</v>
      </c>
      <c r="AF134" s="40" t="str">
        <f>IF(ISNUMBER(wat_table_data!AE131), IF(wat_table_data!AE131=-999,"NA",IF(wat_table_data!AE131&gt;99, "&gt;99", IF(wat_table_data!AE131&lt;1, "&lt;1",wat_table_data!AE131 ))), "-")</f>
        <v>-</v>
      </c>
      <c r="AG134" s="40" t="str">
        <f>IF(ISNUMBER(wat_table_data!AF131), IF(wat_table_data!AF131=-999,"NA",IF(wat_table_data!AF131&gt;99, "&gt;99", IF(wat_table_data!AF131&lt;1, "&lt;1",wat_table_data!AF131 ))), "-")</f>
        <v>-</v>
      </c>
      <c r="AH134" s="38" t="str">
        <f>IF(ISNUMBER(wat_table_data!AG131), IF(wat_table_data!AG131=-999,"NA",IF(wat_table_data!AG131&gt;99, "&gt;99", IF(wat_table_data!AG131&lt;1, "&lt;1",wat_table_data!AG131 ))), "-")</f>
        <v>-</v>
      </c>
      <c r="AI134" s="38" t="str">
        <f>IF(ISNUMBER(wat_table_data!AH131), IF(wat_table_data!AH131=-999,"NA",IF(wat_table_data!AH131&gt;99, "&gt;99", IF(wat_table_data!AH131&lt;1, "&lt;1",wat_table_data!AH131 ))), "-")</f>
        <v>-</v>
      </c>
      <c r="AJ134" s="39" t="str">
        <f>IF(ISNUMBER(wat_table_data!AI131), IF(wat_table_data!AI131=-999,"NA",IF(wat_table_data!AI131&gt;99, "&gt;99", IF(wat_table_data!AI131&lt;1, "&lt;1",wat_table_data!AI131 ))), "-")</f>
        <v>-</v>
      </c>
      <c r="AK134" s="40" t="str">
        <f>IF(ISNUMBER(wat_table_data!AJ131), IF(wat_table_data!AJ131=-999,"NA",IF(wat_table_data!AJ131&gt;99, "&gt;99", IF(wat_table_data!AJ131&lt;1, "&lt;1",wat_table_data!AJ131 ))), "-")</f>
        <v>-</v>
      </c>
      <c r="AL134" s="40" t="str">
        <f>IF(ISNUMBER(wat_table_data!AK131), IF(wat_table_data!AK131=-999,"NA",IF(wat_table_data!AK131&gt;99, "&gt;99", IF(wat_table_data!AK131&lt;1, "&lt;1",wat_table_data!AK131 ))), "-")</f>
        <v>-</v>
      </c>
      <c r="AM134" s="40" t="str">
        <f>IF(ISNUMBER(wat_table_data!AL131), IF(wat_table_data!AL131=-999,"NA",IF(wat_table_data!AL131&gt;99, "&gt;99", IF(wat_table_data!AL131&lt;1, "&lt;1",wat_table_data!AL131 ))), "-")</f>
        <v>-</v>
      </c>
      <c r="AN134" s="38" t="str">
        <f>IF(ISNUMBER(wat_table_data!AM131), IF(wat_table_data!AM131=-999,"NA",IF(wat_table_data!AM131&gt;99, "&gt;99", IF(wat_table_data!AM131&lt;1, "&lt;1",wat_table_data!AM131 ))), "-")</f>
        <v>-</v>
      </c>
      <c r="AO134" s="38" t="str">
        <f>IF(ISNUMBER(wat_table_data!AN131), IF(wat_table_data!AN131=-999,"NA",IF(wat_table_data!AN131&gt;99, "&gt;99", IF(wat_table_data!AN131&lt;1, "&lt;1",wat_table_data!AN131 ))), "-")</f>
        <v>-</v>
      </c>
    </row>
    <row r="135" ht="13.8" x14ac:dyDescent="0.25">
      <c r="A135" s="34" t="str">
        <f>IF(ISBLANK(wat_table_data!A132), "", wat_table_data!A132)</f>
        <v/>
      </c>
      <c r="B135" s="34" t="str">
        <f>IF(ISBLANK(wat_table_data!B132), "", wat_table_data!B132)</f>
        <v/>
      </c>
      <c r="C135" s="34" t="str">
        <f>IF(ISBLANK(wat_table_data!C132), "", wat_table_data!C132)</f>
        <v/>
      </c>
      <c r="D135" s="35" t="str">
        <f>IF(ISNUMBER(wat_table_data!D132), wat_table_data!D132, "-")</f>
        <v>-</v>
      </c>
      <c r="E135" s="36" t="str">
        <f>IF(ISNUMBER(wat_table_data!E132), wat_table_data!E132, "-")</f>
        <v>-</v>
      </c>
      <c r="F135" s="37" t="str">
        <f>IF(ISNUMBER(wat_table_data!F132), IF(wat_table_data!F132=-999,"NA",IF(wat_table_data!F132&gt;99, "&gt;99", IF(wat_table_data!F132&lt;1, "&lt;1",wat_table_data!F132 ))), "-")</f>
        <v>-</v>
      </c>
      <c r="G135" s="38" t="str">
        <f>IF(ISNUMBER(wat_table_data!G132), IF(wat_table_data!G132=-999,"NA",IF(wat_table_data!G132&gt;99, "&gt;99", IF(wat_table_data!G132&lt;1, "&lt;1",wat_table_data!G132 ))), "-")</f>
        <v>-</v>
      </c>
      <c r="H135" s="38" t="str">
        <f>IF(ISNUMBER(wat_table_data!H132), IF(wat_table_data!H132=-999,"NA",IF(wat_table_data!H132&gt;99, "&gt;99", IF(wat_table_data!H132&lt;1, "&lt;1",wat_table_data!H132 ))), "-")</f>
        <v>-</v>
      </c>
      <c r="I135" s="38" t="str">
        <f>IF(ISNUMBER(wat_table_data!I132), IF(wat_table_data!I132=-999,"NA",IF(wat_table_data!I132&gt;99, "&gt;99", IF(wat_table_data!I132&lt;1, "&lt;1",wat_table_data!I132 ))), "-")</f>
        <v>-</v>
      </c>
      <c r="J135" s="24" t="str">
        <f>IF(ISNUMBER(wat_table_data!J132), IF(wat_table_data!J132=-999,"NA",wat_table_data!J132), "-")</f>
        <v>-</v>
      </c>
      <c r="K135" s="37" t="str">
        <f>IF(ISNUMBER(wat_table_data!K132), IF(wat_table_data!K132=-999,"NA",IF(wat_table_data!K132&gt;99, "&gt;99", IF(wat_table_data!K132&lt;1, "&lt;1",wat_table_data!K132 ))), "-")</f>
        <v>-</v>
      </c>
      <c r="L135" s="38" t="str">
        <f>IF(ISNUMBER(wat_table_data!L132), IF(wat_table_data!L132=-999,"NA",IF(wat_table_data!L132&gt;99, "&gt;99", IF(wat_table_data!L132&lt;1, "&lt;1",wat_table_data!L132 ))), "-")</f>
        <v>-</v>
      </c>
      <c r="M135" s="38" t="str">
        <f>IF(ISNUMBER(wat_table_data!M132), IF(wat_table_data!M132=-999,"NA",IF(wat_table_data!M132&gt;99, "&gt;99", IF(wat_table_data!M132&lt;1, "&lt;1",wat_table_data!M132 ))), "-")</f>
        <v>-</v>
      </c>
      <c r="N135" s="38" t="str">
        <f>IF(ISNUMBER(wat_table_data!N132), IF(wat_table_data!N132=-999,"NA",IF(wat_table_data!N132&gt;99, "&gt;99", IF(wat_table_data!N132&lt;1, "&lt;1",wat_table_data!N132 ))), "-")</f>
        <v>-</v>
      </c>
      <c r="O135" s="24" t="str">
        <f>IF(ISNUMBER(wat_table_data!O132), IF(wat_table_data!O132=-999,"NA",wat_table_data!O132), "-")</f>
        <v>-</v>
      </c>
      <c r="P135" s="37" t="str">
        <f>IF(ISNUMBER(wat_table_data!P132), IF(wat_table_data!P132=-999,"NA",IF(wat_table_data!P132&gt;99, "&gt;99", IF(wat_table_data!P132&lt;1, "&lt;1",wat_table_data!P132 ))), "-")</f>
        <v>-</v>
      </c>
      <c r="Q135" s="38" t="str">
        <f>IF(ISNUMBER(wat_table_data!Q132), IF(wat_table_data!Q132=-999,"NA",IF(wat_table_data!Q132&gt;99, "&gt;99", IF(wat_table_data!Q132&lt;1, "&lt;1",wat_table_data!Q132 ))), "-")</f>
        <v>-</v>
      </c>
      <c r="R135" s="38" t="str">
        <f>IF(ISNUMBER(wat_table_data!R132), IF(wat_table_data!R132=-999,"NA",IF(wat_table_data!R132&gt;99, "&gt;99", IF(wat_table_data!R132&lt;1, "&lt;1",wat_table_data!R132 ))), "-")</f>
        <v>-</v>
      </c>
      <c r="S135" s="38" t="str">
        <f>IF(ISNUMBER(wat_table_data!S132), IF(wat_table_data!S132=-999,"NA",IF(wat_table_data!S132&gt;99, "&gt;99", IF(wat_table_data!S132&lt;1, "&lt;1",wat_table_data!S132 ))), "-")</f>
        <v>-</v>
      </c>
      <c r="T135" s="24" t="str">
        <f>IF(ISNUMBER(wat_table_data!T132), IF(wat_table_data!T132=-999,"NA",wat_table_data!T132), "-")</f>
        <v>-</v>
      </c>
      <c r="U135" s="24"/>
      <c r="V135" s="24"/>
      <c r="W135" s="24"/>
      <c r="X135" s="39" t="str">
        <f>IF(ISNUMBER(wat_table_data!W132), IF(wat_table_data!W132=-999,"NA",IF(wat_table_data!W132&gt;99, "&gt;99", IF(wat_table_data!W132&lt;1, "&lt;1",wat_table_data!W132 ))), "-")</f>
        <v>-</v>
      </c>
      <c r="Y135" s="40" t="str">
        <f>IF(ISNUMBER(wat_table_data!X132), IF(wat_table_data!X132=-999,"NA",IF(wat_table_data!X132&gt;99, "&gt;99", IF(wat_table_data!X132&lt;1, "&lt;1",wat_table_data!X132 ))), "-")</f>
        <v>-</v>
      </c>
      <c r="Z135" s="40" t="str">
        <f>IF(ISNUMBER(wat_table_data!Y132), IF(wat_table_data!Y132=-999,"NA",IF(wat_table_data!Y132&gt;99, "&gt;99", IF(wat_table_data!Y132&lt;1, "&lt;1",wat_table_data!Y132 ))), "-")</f>
        <v>-</v>
      </c>
      <c r="AA135" s="40" t="str">
        <f>IF(ISNUMBER(wat_table_data!Z132), IF(wat_table_data!Z132=-999,"NA",IF(wat_table_data!Z132&gt;99, "&gt;99", IF(wat_table_data!Z132&lt;1, "&lt;1",wat_table_data!Z132 ))), "-")</f>
        <v>-</v>
      </c>
      <c r="AB135" s="38" t="str">
        <f>IF(ISNUMBER(wat_table_data!AA132), IF(wat_table_data!AA132=-999,"NA",IF(wat_table_data!AA132&gt;99, "&gt;99", IF(wat_table_data!AA132&lt;1, "&lt;1",wat_table_data!AA132 ))), "-")</f>
        <v>-</v>
      </c>
      <c r="AC135" s="38" t="str">
        <f>IF(ISNUMBER(wat_table_data!AB132), IF(wat_table_data!AB132=-999,"NA",IF(wat_table_data!AB132&gt;99, "&gt;99", IF(wat_table_data!AB132&lt;1, "&lt;1",wat_table_data!AB132 ))), "-")</f>
        <v>-</v>
      </c>
      <c r="AD135" s="39" t="str">
        <f>IF(ISNUMBER(wat_table_data!AC132), IF(wat_table_data!AC132=-999,"NA",IF(wat_table_data!AC132&gt;99, "&gt;99", IF(wat_table_data!AC132&lt;1, "&lt;1",wat_table_data!AC132 ))), "-")</f>
        <v>-</v>
      </c>
      <c r="AE135" s="40" t="str">
        <f>IF(ISNUMBER(wat_table_data!AD132), IF(wat_table_data!AD132=-999,"NA",IF(wat_table_data!AD132&gt;99, "&gt;99", IF(wat_table_data!AD132&lt;1, "&lt;1",wat_table_data!AD132 ))), "-")</f>
        <v>-</v>
      </c>
      <c r="AF135" s="40" t="str">
        <f>IF(ISNUMBER(wat_table_data!AE132), IF(wat_table_data!AE132=-999,"NA",IF(wat_table_data!AE132&gt;99, "&gt;99", IF(wat_table_data!AE132&lt;1, "&lt;1",wat_table_data!AE132 ))), "-")</f>
        <v>-</v>
      </c>
      <c r="AG135" s="40" t="str">
        <f>IF(ISNUMBER(wat_table_data!AF132), IF(wat_table_data!AF132=-999,"NA",IF(wat_table_data!AF132&gt;99, "&gt;99", IF(wat_table_data!AF132&lt;1, "&lt;1",wat_table_data!AF132 ))), "-")</f>
        <v>-</v>
      </c>
      <c r="AH135" s="38" t="str">
        <f>IF(ISNUMBER(wat_table_data!AG132), IF(wat_table_data!AG132=-999,"NA",IF(wat_table_data!AG132&gt;99, "&gt;99", IF(wat_table_data!AG132&lt;1, "&lt;1",wat_table_data!AG132 ))), "-")</f>
        <v>-</v>
      </c>
      <c r="AI135" s="38" t="str">
        <f>IF(ISNUMBER(wat_table_data!AH132), IF(wat_table_data!AH132=-999,"NA",IF(wat_table_data!AH132&gt;99, "&gt;99", IF(wat_table_data!AH132&lt;1, "&lt;1",wat_table_data!AH132 ))), "-")</f>
        <v>-</v>
      </c>
      <c r="AJ135" s="39" t="str">
        <f>IF(ISNUMBER(wat_table_data!AI132), IF(wat_table_data!AI132=-999,"NA",IF(wat_table_data!AI132&gt;99, "&gt;99", IF(wat_table_data!AI132&lt;1, "&lt;1",wat_table_data!AI132 ))), "-")</f>
        <v>-</v>
      </c>
      <c r="AK135" s="40" t="str">
        <f>IF(ISNUMBER(wat_table_data!AJ132), IF(wat_table_data!AJ132=-999,"NA",IF(wat_table_data!AJ132&gt;99, "&gt;99", IF(wat_table_data!AJ132&lt;1, "&lt;1",wat_table_data!AJ132 ))), "-")</f>
        <v>-</v>
      </c>
      <c r="AL135" s="40" t="str">
        <f>IF(ISNUMBER(wat_table_data!AK132), IF(wat_table_data!AK132=-999,"NA",IF(wat_table_data!AK132&gt;99, "&gt;99", IF(wat_table_data!AK132&lt;1, "&lt;1",wat_table_data!AK132 ))), "-")</f>
        <v>-</v>
      </c>
      <c r="AM135" s="40" t="str">
        <f>IF(ISNUMBER(wat_table_data!AL132), IF(wat_table_data!AL132=-999,"NA",IF(wat_table_data!AL132&gt;99, "&gt;99", IF(wat_table_data!AL132&lt;1, "&lt;1",wat_table_data!AL132 ))), "-")</f>
        <v>-</v>
      </c>
      <c r="AN135" s="38" t="str">
        <f>IF(ISNUMBER(wat_table_data!AM132), IF(wat_table_data!AM132=-999,"NA",IF(wat_table_data!AM132&gt;99, "&gt;99", IF(wat_table_data!AM132&lt;1, "&lt;1",wat_table_data!AM132 ))), "-")</f>
        <v>-</v>
      </c>
      <c r="AO135" s="38" t="str">
        <f>IF(ISNUMBER(wat_table_data!AN132), IF(wat_table_data!AN132=-999,"NA",IF(wat_table_data!AN132&gt;99, "&gt;99", IF(wat_table_data!AN132&lt;1, "&lt;1",wat_table_data!AN132 ))), "-")</f>
        <v>-</v>
      </c>
    </row>
    <row r="136" ht="13.8" x14ac:dyDescent="0.25">
      <c r="A136" s="34" t="str">
        <f>IF(ISBLANK(wat_table_data!A133), "", wat_table_data!A133)</f>
        <v/>
      </c>
      <c r="B136" s="34" t="str">
        <f>IF(ISBLANK(wat_table_data!B133), "", wat_table_data!B133)</f>
        <v/>
      </c>
      <c r="C136" s="34" t="str">
        <f>IF(ISBLANK(wat_table_data!C133), "", wat_table_data!C133)</f>
        <v/>
      </c>
      <c r="D136" s="35" t="str">
        <f>IF(ISNUMBER(wat_table_data!D133), wat_table_data!D133, "-")</f>
        <v>-</v>
      </c>
      <c r="E136" s="36" t="str">
        <f>IF(ISNUMBER(wat_table_data!E133), wat_table_data!E133, "-")</f>
        <v>-</v>
      </c>
      <c r="F136" s="37" t="str">
        <f>IF(ISNUMBER(wat_table_data!F133), IF(wat_table_data!F133=-999,"NA",IF(wat_table_data!F133&gt;99, "&gt;99", IF(wat_table_data!F133&lt;1, "&lt;1",wat_table_data!F133 ))), "-")</f>
        <v>-</v>
      </c>
      <c r="G136" s="38" t="str">
        <f>IF(ISNUMBER(wat_table_data!G133), IF(wat_table_data!G133=-999,"NA",IF(wat_table_data!G133&gt;99, "&gt;99", IF(wat_table_data!G133&lt;1, "&lt;1",wat_table_data!G133 ))), "-")</f>
        <v>-</v>
      </c>
      <c r="H136" s="38" t="str">
        <f>IF(ISNUMBER(wat_table_data!H133), IF(wat_table_data!H133=-999,"NA",IF(wat_table_data!H133&gt;99, "&gt;99", IF(wat_table_data!H133&lt;1, "&lt;1",wat_table_data!H133 ))), "-")</f>
        <v>-</v>
      </c>
      <c r="I136" s="38" t="str">
        <f>IF(ISNUMBER(wat_table_data!I133), IF(wat_table_data!I133=-999,"NA",IF(wat_table_data!I133&gt;99, "&gt;99", IF(wat_table_data!I133&lt;1, "&lt;1",wat_table_data!I133 ))), "-")</f>
        <v>-</v>
      </c>
      <c r="J136" s="24" t="str">
        <f>IF(ISNUMBER(wat_table_data!J133), IF(wat_table_data!J133=-999,"NA",wat_table_data!J133), "-")</f>
        <v>-</v>
      </c>
      <c r="K136" s="37" t="str">
        <f>IF(ISNUMBER(wat_table_data!K133), IF(wat_table_data!K133=-999,"NA",IF(wat_table_data!K133&gt;99, "&gt;99", IF(wat_table_data!K133&lt;1, "&lt;1",wat_table_data!K133 ))), "-")</f>
        <v>-</v>
      </c>
      <c r="L136" s="38" t="str">
        <f>IF(ISNUMBER(wat_table_data!L133), IF(wat_table_data!L133=-999,"NA",IF(wat_table_data!L133&gt;99, "&gt;99", IF(wat_table_data!L133&lt;1, "&lt;1",wat_table_data!L133 ))), "-")</f>
        <v>-</v>
      </c>
      <c r="M136" s="38" t="str">
        <f>IF(ISNUMBER(wat_table_data!M133), IF(wat_table_data!M133=-999,"NA",IF(wat_table_data!M133&gt;99, "&gt;99", IF(wat_table_data!M133&lt;1, "&lt;1",wat_table_data!M133 ))), "-")</f>
        <v>-</v>
      </c>
      <c r="N136" s="38" t="str">
        <f>IF(ISNUMBER(wat_table_data!N133), IF(wat_table_data!N133=-999,"NA",IF(wat_table_data!N133&gt;99, "&gt;99", IF(wat_table_data!N133&lt;1, "&lt;1",wat_table_data!N133 ))), "-")</f>
        <v>-</v>
      </c>
      <c r="O136" s="24" t="str">
        <f>IF(ISNUMBER(wat_table_data!O133), IF(wat_table_data!O133=-999,"NA",wat_table_data!O133), "-")</f>
        <v>-</v>
      </c>
      <c r="P136" s="37" t="str">
        <f>IF(ISNUMBER(wat_table_data!P133), IF(wat_table_data!P133=-999,"NA",IF(wat_table_data!P133&gt;99, "&gt;99", IF(wat_table_data!P133&lt;1, "&lt;1",wat_table_data!P133 ))), "-")</f>
        <v>-</v>
      </c>
      <c r="Q136" s="38" t="str">
        <f>IF(ISNUMBER(wat_table_data!Q133), IF(wat_table_data!Q133=-999,"NA",IF(wat_table_data!Q133&gt;99, "&gt;99", IF(wat_table_data!Q133&lt;1, "&lt;1",wat_table_data!Q133 ))), "-")</f>
        <v>-</v>
      </c>
      <c r="R136" s="38" t="str">
        <f>IF(ISNUMBER(wat_table_data!R133), IF(wat_table_data!R133=-999,"NA",IF(wat_table_data!R133&gt;99, "&gt;99", IF(wat_table_data!R133&lt;1, "&lt;1",wat_table_data!R133 ))), "-")</f>
        <v>-</v>
      </c>
      <c r="S136" s="38" t="str">
        <f>IF(ISNUMBER(wat_table_data!S133), IF(wat_table_data!S133=-999,"NA",IF(wat_table_data!S133&gt;99, "&gt;99", IF(wat_table_data!S133&lt;1, "&lt;1",wat_table_data!S133 ))), "-")</f>
        <v>-</v>
      </c>
      <c r="T136" s="24" t="str">
        <f>IF(ISNUMBER(wat_table_data!T133), IF(wat_table_data!T133=-999,"NA",wat_table_data!T133), "-")</f>
        <v>-</v>
      </c>
      <c r="U136" s="24"/>
      <c r="V136" s="24"/>
      <c r="W136" s="24"/>
      <c r="X136" s="39" t="str">
        <f>IF(ISNUMBER(wat_table_data!W133), IF(wat_table_data!W133=-999,"NA",IF(wat_table_data!W133&gt;99, "&gt;99", IF(wat_table_data!W133&lt;1, "&lt;1",wat_table_data!W133 ))), "-")</f>
        <v>-</v>
      </c>
      <c r="Y136" s="40" t="str">
        <f>IF(ISNUMBER(wat_table_data!X133), IF(wat_table_data!X133=-999,"NA",IF(wat_table_data!X133&gt;99, "&gt;99", IF(wat_table_data!X133&lt;1, "&lt;1",wat_table_data!X133 ))), "-")</f>
        <v>-</v>
      </c>
      <c r="Z136" s="40" t="str">
        <f>IF(ISNUMBER(wat_table_data!Y133), IF(wat_table_data!Y133=-999,"NA",IF(wat_table_data!Y133&gt;99, "&gt;99", IF(wat_table_data!Y133&lt;1, "&lt;1",wat_table_data!Y133 ))), "-")</f>
        <v>-</v>
      </c>
      <c r="AA136" s="40" t="str">
        <f>IF(ISNUMBER(wat_table_data!Z133), IF(wat_table_data!Z133=-999,"NA",IF(wat_table_data!Z133&gt;99, "&gt;99", IF(wat_table_data!Z133&lt;1, "&lt;1",wat_table_data!Z133 ))), "-")</f>
        <v>-</v>
      </c>
      <c r="AB136" s="38" t="str">
        <f>IF(ISNUMBER(wat_table_data!AA133), IF(wat_table_data!AA133=-999,"NA",IF(wat_table_data!AA133&gt;99, "&gt;99", IF(wat_table_data!AA133&lt;1, "&lt;1",wat_table_data!AA133 ))), "-")</f>
        <v>-</v>
      </c>
      <c r="AC136" s="38" t="str">
        <f>IF(ISNUMBER(wat_table_data!AB133), IF(wat_table_data!AB133=-999,"NA",IF(wat_table_data!AB133&gt;99, "&gt;99", IF(wat_table_data!AB133&lt;1, "&lt;1",wat_table_data!AB133 ))), "-")</f>
        <v>-</v>
      </c>
      <c r="AD136" s="39" t="str">
        <f>IF(ISNUMBER(wat_table_data!AC133), IF(wat_table_data!AC133=-999,"NA",IF(wat_table_data!AC133&gt;99, "&gt;99", IF(wat_table_data!AC133&lt;1, "&lt;1",wat_table_data!AC133 ))), "-")</f>
        <v>-</v>
      </c>
      <c r="AE136" s="40" t="str">
        <f>IF(ISNUMBER(wat_table_data!AD133), IF(wat_table_data!AD133=-999,"NA",IF(wat_table_data!AD133&gt;99, "&gt;99", IF(wat_table_data!AD133&lt;1, "&lt;1",wat_table_data!AD133 ))), "-")</f>
        <v>-</v>
      </c>
      <c r="AF136" s="40" t="str">
        <f>IF(ISNUMBER(wat_table_data!AE133), IF(wat_table_data!AE133=-999,"NA",IF(wat_table_data!AE133&gt;99, "&gt;99", IF(wat_table_data!AE133&lt;1, "&lt;1",wat_table_data!AE133 ))), "-")</f>
        <v>-</v>
      </c>
      <c r="AG136" s="40" t="str">
        <f>IF(ISNUMBER(wat_table_data!AF133), IF(wat_table_data!AF133=-999,"NA",IF(wat_table_data!AF133&gt;99, "&gt;99", IF(wat_table_data!AF133&lt;1, "&lt;1",wat_table_data!AF133 ))), "-")</f>
        <v>-</v>
      </c>
      <c r="AH136" s="38" t="str">
        <f>IF(ISNUMBER(wat_table_data!AG133), IF(wat_table_data!AG133=-999,"NA",IF(wat_table_data!AG133&gt;99, "&gt;99", IF(wat_table_data!AG133&lt;1, "&lt;1",wat_table_data!AG133 ))), "-")</f>
        <v>-</v>
      </c>
      <c r="AI136" s="38" t="str">
        <f>IF(ISNUMBER(wat_table_data!AH133), IF(wat_table_data!AH133=-999,"NA",IF(wat_table_data!AH133&gt;99, "&gt;99", IF(wat_table_data!AH133&lt;1, "&lt;1",wat_table_data!AH133 ))), "-")</f>
        <v>-</v>
      </c>
      <c r="AJ136" s="39" t="str">
        <f>IF(ISNUMBER(wat_table_data!AI133), IF(wat_table_data!AI133=-999,"NA",IF(wat_table_data!AI133&gt;99, "&gt;99", IF(wat_table_data!AI133&lt;1, "&lt;1",wat_table_data!AI133 ))), "-")</f>
        <v>-</v>
      </c>
      <c r="AK136" s="40" t="str">
        <f>IF(ISNUMBER(wat_table_data!AJ133), IF(wat_table_data!AJ133=-999,"NA",IF(wat_table_data!AJ133&gt;99, "&gt;99", IF(wat_table_data!AJ133&lt;1, "&lt;1",wat_table_data!AJ133 ))), "-")</f>
        <v>-</v>
      </c>
      <c r="AL136" s="40" t="str">
        <f>IF(ISNUMBER(wat_table_data!AK133), IF(wat_table_data!AK133=-999,"NA",IF(wat_table_data!AK133&gt;99, "&gt;99", IF(wat_table_data!AK133&lt;1, "&lt;1",wat_table_data!AK133 ))), "-")</f>
        <v>-</v>
      </c>
      <c r="AM136" s="40" t="str">
        <f>IF(ISNUMBER(wat_table_data!AL133), IF(wat_table_data!AL133=-999,"NA",IF(wat_table_data!AL133&gt;99, "&gt;99", IF(wat_table_data!AL133&lt;1, "&lt;1",wat_table_data!AL133 ))), "-")</f>
        <v>-</v>
      </c>
      <c r="AN136" s="38" t="str">
        <f>IF(ISNUMBER(wat_table_data!AM133), IF(wat_table_data!AM133=-999,"NA",IF(wat_table_data!AM133&gt;99, "&gt;99", IF(wat_table_data!AM133&lt;1, "&lt;1",wat_table_data!AM133 ))), "-")</f>
        <v>-</v>
      </c>
      <c r="AO136" s="38" t="str">
        <f>IF(ISNUMBER(wat_table_data!AN133), IF(wat_table_data!AN133=-999,"NA",IF(wat_table_data!AN133&gt;99, "&gt;99", IF(wat_table_data!AN133&lt;1, "&lt;1",wat_table_data!AN133 ))), "-")</f>
        <v>-</v>
      </c>
    </row>
    <row r="137" ht="13.8" x14ac:dyDescent="0.25">
      <c r="A137" s="34" t="str">
        <f>IF(ISBLANK(wat_table_data!A134), "", wat_table_data!A134)</f>
        <v/>
      </c>
      <c r="B137" s="34" t="str">
        <f>IF(ISBLANK(wat_table_data!B134), "", wat_table_data!B134)</f>
        <v/>
      </c>
      <c r="C137" s="34" t="str">
        <f>IF(ISBLANK(wat_table_data!C134), "", wat_table_data!C134)</f>
        <v/>
      </c>
      <c r="D137" s="35" t="str">
        <f>IF(ISNUMBER(wat_table_data!D134), wat_table_data!D134, "-")</f>
        <v>-</v>
      </c>
      <c r="E137" s="36" t="str">
        <f>IF(ISNUMBER(wat_table_data!E134), wat_table_data!E134, "-")</f>
        <v>-</v>
      </c>
      <c r="F137" s="37" t="str">
        <f>IF(ISNUMBER(wat_table_data!F134), IF(wat_table_data!F134=-999,"NA",IF(wat_table_data!F134&gt;99, "&gt;99", IF(wat_table_data!F134&lt;1, "&lt;1",wat_table_data!F134 ))), "-")</f>
        <v>-</v>
      </c>
      <c r="G137" s="38" t="str">
        <f>IF(ISNUMBER(wat_table_data!G134), IF(wat_table_data!G134=-999,"NA",IF(wat_table_data!G134&gt;99, "&gt;99", IF(wat_table_data!G134&lt;1, "&lt;1",wat_table_data!G134 ))), "-")</f>
        <v>-</v>
      </c>
      <c r="H137" s="38" t="str">
        <f>IF(ISNUMBER(wat_table_data!H134), IF(wat_table_data!H134=-999,"NA",IF(wat_table_data!H134&gt;99, "&gt;99", IF(wat_table_data!H134&lt;1, "&lt;1",wat_table_data!H134 ))), "-")</f>
        <v>-</v>
      </c>
      <c r="I137" s="38" t="str">
        <f>IF(ISNUMBER(wat_table_data!I134), IF(wat_table_data!I134=-999,"NA",IF(wat_table_data!I134&gt;99, "&gt;99", IF(wat_table_data!I134&lt;1, "&lt;1",wat_table_data!I134 ))), "-")</f>
        <v>-</v>
      </c>
      <c r="J137" s="24" t="str">
        <f>IF(ISNUMBER(wat_table_data!J134), IF(wat_table_data!J134=-999,"NA",wat_table_data!J134), "-")</f>
        <v>-</v>
      </c>
      <c r="K137" s="37" t="str">
        <f>IF(ISNUMBER(wat_table_data!K134), IF(wat_table_data!K134=-999,"NA",IF(wat_table_data!K134&gt;99, "&gt;99", IF(wat_table_data!K134&lt;1, "&lt;1",wat_table_data!K134 ))), "-")</f>
        <v>-</v>
      </c>
      <c r="L137" s="38" t="str">
        <f>IF(ISNUMBER(wat_table_data!L134), IF(wat_table_data!L134=-999,"NA",IF(wat_table_data!L134&gt;99, "&gt;99", IF(wat_table_data!L134&lt;1, "&lt;1",wat_table_data!L134 ))), "-")</f>
        <v>-</v>
      </c>
      <c r="M137" s="38" t="str">
        <f>IF(ISNUMBER(wat_table_data!M134), IF(wat_table_data!M134=-999,"NA",IF(wat_table_data!M134&gt;99, "&gt;99", IF(wat_table_data!M134&lt;1, "&lt;1",wat_table_data!M134 ))), "-")</f>
        <v>-</v>
      </c>
      <c r="N137" s="38" t="str">
        <f>IF(ISNUMBER(wat_table_data!N134), IF(wat_table_data!N134=-999,"NA",IF(wat_table_data!N134&gt;99, "&gt;99", IF(wat_table_data!N134&lt;1, "&lt;1",wat_table_data!N134 ))), "-")</f>
        <v>-</v>
      </c>
      <c r="O137" s="24" t="str">
        <f>IF(ISNUMBER(wat_table_data!O134), IF(wat_table_data!O134=-999,"NA",wat_table_data!O134), "-")</f>
        <v>-</v>
      </c>
      <c r="P137" s="37" t="str">
        <f>IF(ISNUMBER(wat_table_data!P134), IF(wat_table_data!P134=-999,"NA",IF(wat_table_data!P134&gt;99, "&gt;99", IF(wat_table_data!P134&lt;1, "&lt;1",wat_table_data!P134 ))), "-")</f>
        <v>-</v>
      </c>
      <c r="Q137" s="38" t="str">
        <f>IF(ISNUMBER(wat_table_data!Q134), IF(wat_table_data!Q134=-999,"NA",IF(wat_table_data!Q134&gt;99, "&gt;99", IF(wat_table_data!Q134&lt;1, "&lt;1",wat_table_data!Q134 ))), "-")</f>
        <v>-</v>
      </c>
      <c r="R137" s="38" t="str">
        <f>IF(ISNUMBER(wat_table_data!R134), IF(wat_table_data!R134=-999,"NA",IF(wat_table_data!R134&gt;99, "&gt;99", IF(wat_table_data!R134&lt;1, "&lt;1",wat_table_data!R134 ))), "-")</f>
        <v>-</v>
      </c>
      <c r="S137" s="38" t="str">
        <f>IF(ISNUMBER(wat_table_data!S134), IF(wat_table_data!S134=-999,"NA",IF(wat_table_data!S134&gt;99, "&gt;99", IF(wat_table_data!S134&lt;1, "&lt;1",wat_table_data!S134 ))), "-")</f>
        <v>-</v>
      </c>
      <c r="T137" s="24" t="str">
        <f>IF(ISNUMBER(wat_table_data!T134), IF(wat_table_data!T134=-999,"NA",wat_table_data!T134), "-")</f>
        <v>-</v>
      </c>
      <c r="U137" s="24"/>
      <c r="V137" s="24"/>
      <c r="W137" s="24"/>
      <c r="X137" s="39" t="str">
        <f>IF(ISNUMBER(wat_table_data!W134), IF(wat_table_data!W134=-999,"NA",IF(wat_table_data!W134&gt;99, "&gt;99", IF(wat_table_data!W134&lt;1, "&lt;1",wat_table_data!W134 ))), "-")</f>
        <v>-</v>
      </c>
      <c r="Y137" s="40" t="str">
        <f>IF(ISNUMBER(wat_table_data!X134), IF(wat_table_data!X134=-999,"NA",IF(wat_table_data!X134&gt;99, "&gt;99", IF(wat_table_data!X134&lt;1, "&lt;1",wat_table_data!X134 ))), "-")</f>
        <v>-</v>
      </c>
      <c r="Z137" s="40" t="str">
        <f>IF(ISNUMBER(wat_table_data!Y134), IF(wat_table_data!Y134=-999,"NA",IF(wat_table_data!Y134&gt;99, "&gt;99", IF(wat_table_data!Y134&lt;1, "&lt;1",wat_table_data!Y134 ))), "-")</f>
        <v>-</v>
      </c>
      <c r="AA137" s="40" t="str">
        <f>IF(ISNUMBER(wat_table_data!Z134), IF(wat_table_data!Z134=-999,"NA",IF(wat_table_data!Z134&gt;99, "&gt;99", IF(wat_table_data!Z134&lt;1, "&lt;1",wat_table_data!Z134 ))), "-")</f>
        <v>-</v>
      </c>
      <c r="AB137" s="38" t="str">
        <f>IF(ISNUMBER(wat_table_data!AA134), IF(wat_table_data!AA134=-999,"NA",IF(wat_table_data!AA134&gt;99, "&gt;99", IF(wat_table_data!AA134&lt;1, "&lt;1",wat_table_data!AA134 ))), "-")</f>
        <v>-</v>
      </c>
      <c r="AC137" s="38" t="str">
        <f>IF(ISNUMBER(wat_table_data!AB134), IF(wat_table_data!AB134=-999,"NA",IF(wat_table_data!AB134&gt;99, "&gt;99", IF(wat_table_data!AB134&lt;1, "&lt;1",wat_table_data!AB134 ))), "-")</f>
        <v>-</v>
      </c>
      <c r="AD137" s="39" t="str">
        <f>IF(ISNUMBER(wat_table_data!AC134), IF(wat_table_data!AC134=-999,"NA",IF(wat_table_data!AC134&gt;99, "&gt;99", IF(wat_table_data!AC134&lt;1, "&lt;1",wat_table_data!AC134 ))), "-")</f>
        <v>-</v>
      </c>
      <c r="AE137" s="40" t="str">
        <f>IF(ISNUMBER(wat_table_data!AD134), IF(wat_table_data!AD134=-999,"NA",IF(wat_table_data!AD134&gt;99, "&gt;99", IF(wat_table_data!AD134&lt;1, "&lt;1",wat_table_data!AD134 ))), "-")</f>
        <v>-</v>
      </c>
      <c r="AF137" s="40" t="str">
        <f>IF(ISNUMBER(wat_table_data!AE134), IF(wat_table_data!AE134=-999,"NA",IF(wat_table_data!AE134&gt;99, "&gt;99", IF(wat_table_data!AE134&lt;1, "&lt;1",wat_table_data!AE134 ))), "-")</f>
        <v>-</v>
      </c>
      <c r="AG137" s="40" t="str">
        <f>IF(ISNUMBER(wat_table_data!AF134), IF(wat_table_data!AF134=-999,"NA",IF(wat_table_data!AF134&gt;99, "&gt;99", IF(wat_table_data!AF134&lt;1, "&lt;1",wat_table_data!AF134 ))), "-")</f>
        <v>-</v>
      </c>
      <c r="AH137" s="38" t="str">
        <f>IF(ISNUMBER(wat_table_data!AG134), IF(wat_table_data!AG134=-999,"NA",IF(wat_table_data!AG134&gt;99, "&gt;99", IF(wat_table_data!AG134&lt;1, "&lt;1",wat_table_data!AG134 ))), "-")</f>
        <v>-</v>
      </c>
      <c r="AI137" s="38" t="str">
        <f>IF(ISNUMBER(wat_table_data!AH134), IF(wat_table_data!AH134=-999,"NA",IF(wat_table_data!AH134&gt;99, "&gt;99", IF(wat_table_data!AH134&lt;1, "&lt;1",wat_table_data!AH134 ))), "-")</f>
        <v>-</v>
      </c>
      <c r="AJ137" s="39" t="str">
        <f>IF(ISNUMBER(wat_table_data!AI134), IF(wat_table_data!AI134=-999,"NA",IF(wat_table_data!AI134&gt;99, "&gt;99", IF(wat_table_data!AI134&lt;1, "&lt;1",wat_table_data!AI134 ))), "-")</f>
        <v>-</v>
      </c>
      <c r="AK137" s="40" t="str">
        <f>IF(ISNUMBER(wat_table_data!AJ134), IF(wat_table_data!AJ134=-999,"NA",IF(wat_table_data!AJ134&gt;99, "&gt;99", IF(wat_table_data!AJ134&lt;1, "&lt;1",wat_table_data!AJ134 ))), "-")</f>
        <v>-</v>
      </c>
      <c r="AL137" s="40" t="str">
        <f>IF(ISNUMBER(wat_table_data!AK134), IF(wat_table_data!AK134=-999,"NA",IF(wat_table_data!AK134&gt;99, "&gt;99", IF(wat_table_data!AK134&lt;1, "&lt;1",wat_table_data!AK134 ))), "-")</f>
        <v>-</v>
      </c>
      <c r="AM137" s="40" t="str">
        <f>IF(ISNUMBER(wat_table_data!AL134), IF(wat_table_data!AL134=-999,"NA",IF(wat_table_data!AL134&gt;99, "&gt;99", IF(wat_table_data!AL134&lt;1, "&lt;1",wat_table_data!AL134 ))), "-")</f>
        <v>-</v>
      </c>
      <c r="AN137" s="38" t="str">
        <f>IF(ISNUMBER(wat_table_data!AM134), IF(wat_table_data!AM134=-999,"NA",IF(wat_table_data!AM134&gt;99, "&gt;99", IF(wat_table_data!AM134&lt;1, "&lt;1",wat_table_data!AM134 ))), "-")</f>
        <v>-</v>
      </c>
      <c r="AO137" s="38" t="str">
        <f>IF(ISNUMBER(wat_table_data!AN134), IF(wat_table_data!AN134=-999,"NA",IF(wat_table_data!AN134&gt;99, "&gt;99", IF(wat_table_data!AN134&lt;1, "&lt;1",wat_table_data!AN134 ))), "-")</f>
        <v>-</v>
      </c>
    </row>
    <row r="138" ht="13.8" x14ac:dyDescent="0.25">
      <c r="A138" s="34" t="str">
        <f>IF(ISBLANK(wat_table_data!A135), "", wat_table_data!A135)</f>
        <v/>
      </c>
      <c r="B138" s="34" t="str">
        <f>IF(ISBLANK(wat_table_data!B135), "", wat_table_data!B135)</f>
        <v/>
      </c>
      <c r="C138" s="34" t="str">
        <f>IF(ISBLANK(wat_table_data!C135), "", wat_table_data!C135)</f>
        <v/>
      </c>
      <c r="D138" s="35" t="str">
        <f>IF(ISNUMBER(wat_table_data!D135), wat_table_data!D135, "-")</f>
        <v>-</v>
      </c>
      <c r="E138" s="36" t="str">
        <f>IF(ISNUMBER(wat_table_data!E135), wat_table_data!E135, "-")</f>
        <v>-</v>
      </c>
      <c r="F138" s="37" t="str">
        <f>IF(ISNUMBER(wat_table_data!F135), IF(wat_table_data!F135=-999,"NA",IF(wat_table_data!F135&gt;99, "&gt;99", IF(wat_table_data!F135&lt;1, "&lt;1",wat_table_data!F135 ))), "-")</f>
        <v>-</v>
      </c>
      <c r="G138" s="38" t="str">
        <f>IF(ISNUMBER(wat_table_data!G135), IF(wat_table_data!G135=-999,"NA",IF(wat_table_data!G135&gt;99, "&gt;99", IF(wat_table_data!G135&lt;1, "&lt;1",wat_table_data!G135 ))), "-")</f>
        <v>-</v>
      </c>
      <c r="H138" s="38" t="str">
        <f>IF(ISNUMBER(wat_table_data!H135), IF(wat_table_data!H135=-999,"NA",IF(wat_table_data!H135&gt;99, "&gt;99", IF(wat_table_data!H135&lt;1, "&lt;1",wat_table_data!H135 ))), "-")</f>
        <v>-</v>
      </c>
      <c r="I138" s="38" t="str">
        <f>IF(ISNUMBER(wat_table_data!I135), IF(wat_table_data!I135=-999,"NA",IF(wat_table_data!I135&gt;99, "&gt;99", IF(wat_table_data!I135&lt;1, "&lt;1",wat_table_data!I135 ))), "-")</f>
        <v>-</v>
      </c>
      <c r="J138" s="24" t="str">
        <f>IF(ISNUMBER(wat_table_data!J135), IF(wat_table_data!J135=-999,"NA",wat_table_data!J135), "-")</f>
        <v>-</v>
      </c>
      <c r="K138" s="37" t="str">
        <f>IF(ISNUMBER(wat_table_data!K135), IF(wat_table_data!K135=-999,"NA",IF(wat_table_data!K135&gt;99, "&gt;99", IF(wat_table_data!K135&lt;1, "&lt;1",wat_table_data!K135 ))), "-")</f>
        <v>-</v>
      </c>
      <c r="L138" s="38" t="str">
        <f>IF(ISNUMBER(wat_table_data!L135), IF(wat_table_data!L135=-999,"NA",IF(wat_table_data!L135&gt;99, "&gt;99", IF(wat_table_data!L135&lt;1, "&lt;1",wat_table_data!L135 ))), "-")</f>
        <v>-</v>
      </c>
      <c r="M138" s="38" t="str">
        <f>IF(ISNUMBER(wat_table_data!M135), IF(wat_table_data!M135=-999,"NA",IF(wat_table_data!M135&gt;99, "&gt;99", IF(wat_table_data!M135&lt;1, "&lt;1",wat_table_data!M135 ))), "-")</f>
        <v>-</v>
      </c>
      <c r="N138" s="38" t="str">
        <f>IF(ISNUMBER(wat_table_data!N135), IF(wat_table_data!N135=-999,"NA",IF(wat_table_data!N135&gt;99, "&gt;99", IF(wat_table_data!N135&lt;1, "&lt;1",wat_table_data!N135 ))), "-")</f>
        <v>-</v>
      </c>
      <c r="O138" s="24" t="str">
        <f>IF(ISNUMBER(wat_table_data!O135), IF(wat_table_data!O135=-999,"NA",wat_table_data!O135), "-")</f>
        <v>-</v>
      </c>
      <c r="P138" s="37" t="str">
        <f>IF(ISNUMBER(wat_table_data!P135), IF(wat_table_data!P135=-999,"NA",IF(wat_table_data!P135&gt;99, "&gt;99", IF(wat_table_data!P135&lt;1, "&lt;1",wat_table_data!P135 ))), "-")</f>
        <v>-</v>
      </c>
      <c r="Q138" s="38" t="str">
        <f>IF(ISNUMBER(wat_table_data!Q135), IF(wat_table_data!Q135=-999,"NA",IF(wat_table_data!Q135&gt;99, "&gt;99", IF(wat_table_data!Q135&lt;1, "&lt;1",wat_table_data!Q135 ))), "-")</f>
        <v>-</v>
      </c>
      <c r="R138" s="38" t="str">
        <f>IF(ISNUMBER(wat_table_data!R135), IF(wat_table_data!R135=-999,"NA",IF(wat_table_data!R135&gt;99, "&gt;99", IF(wat_table_data!R135&lt;1, "&lt;1",wat_table_data!R135 ))), "-")</f>
        <v>-</v>
      </c>
      <c r="S138" s="38" t="str">
        <f>IF(ISNUMBER(wat_table_data!S135), IF(wat_table_data!S135=-999,"NA",IF(wat_table_data!S135&gt;99, "&gt;99", IF(wat_table_data!S135&lt;1, "&lt;1",wat_table_data!S135 ))), "-")</f>
        <v>-</v>
      </c>
      <c r="T138" s="24" t="str">
        <f>IF(ISNUMBER(wat_table_data!T135), IF(wat_table_data!T135=-999,"NA",wat_table_data!T135), "-")</f>
        <v>-</v>
      </c>
      <c r="U138" s="24"/>
      <c r="V138" s="24"/>
      <c r="W138" s="24"/>
      <c r="X138" s="39" t="str">
        <f>IF(ISNUMBER(wat_table_data!W135), IF(wat_table_data!W135=-999,"NA",IF(wat_table_data!W135&gt;99, "&gt;99", IF(wat_table_data!W135&lt;1, "&lt;1",wat_table_data!W135 ))), "-")</f>
        <v>-</v>
      </c>
      <c r="Y138" s="40" t="str">
        <f>IF(ISNUMBER(wat_table_data!X135), IF(wat_table_data!X135=-999,"NA",IF(wat_table_data!X135&gt;99, "&gt;99", IF(wat_table_data!X135&lt;1, "&lt;1",wat_table_data!X135 ))), "-")</f>
        <v>-</v>
      </c>
      <c r="Z138" s="40" t="str">
        <f>IF(ISNUMBER(wat_table_data!Y135), IF(wat_table_data!Y135=-999,"NA",IF(wat_table_data!Y135&gt;99, "&gt;99", IF(wat_table_data!Y135&lt;1, "&lt;1",wat_table_data!Y135 ))), "-")</f>
        <v>-</v>
      </c>
      <c r="AA138" s="40" t="str">
        <f>IF(ISNUMBER(wat_table_data!Z135), IF(wat_table_data!Z135=-999,"NA",IF(wat_table_data!Z135&gt;99, "&gt;99", IF(wat_table_data!Z135&lt;1, "&lt;1",wat_table_data!Z135 ))), "-")</f>
        <v>-</v>
      </c>
      <c r="AB138" s="38" t="str">
        <f>IF(ISNUMBER(wat_table_data!AA135), IF(wat_table_data!AA135=-999,"NA",IF(wat_table_data!AA135&gt;99, "&gt;99", IF(wat_table_data!AA135&lt;1, "&lt;1",wat_table_data!AA135 ))), "-")</f>
        <v>-</v>
      </c>
      <c r="AC138" s="38" t="str">
        <f>IF(ISNUMBER(wat_table_data!AB135), IF(wat_table_data!AB135=-999,"NA",IF(wat_table_data!AB135&gt;99, "&gt;99", IF(wat_table_data!AB135&lt;1, "&lt;1",wat_table_data!AB135 ))), "-")</f>
        <v>-</v>
      </c>
      <c r="AD138" s="39" t="str">
        <f>IF(ISNUMBER(wat_table_data!AC135), IF(wat_table_data!AC135=-999,"NA",IF(wat_table_data!AC135&gt;99, "&gt;99", IF(wat_table_data!AC135&lt;1, "&lt;1",wat_table_data!AC135 ))), "-")</f>
        <v>-</v>
      </c>
      <c r="AE138" s="40" t="str">
        <f>IF(ISNUMBER(wat_table_data!AD135), IF(wat_table_data!AD135=-999,"NA",IF(wat_table_data!AD135&gt;99, "&gt;99", IF(wat_table_data!AD135&lt;1, "&lt;1",wat_table_data!AD135 ))), "-")</f>
        <v>-</v>
      </c>
      <c r="AF138" s="40" t="str">
        <f>IF(ISNUMBER(wat_table_data!AE135), IF(wat_table_data!AE135=-999,"NA",IF(wat_table_data!AE135&gt;99, "&gt;99", IF(wat_table_data!AE135&lt;1, "&lt;1",wat_table_data!AE135 ))), "-")</f>
        <v>-</v>
      </c>
      <c r="AG138" s="40" t="str">
        <f>IF(ISNUMBER(wat_table_data!AF135), IF(wat_table_data!AF135=-999,"NA",IF(wat_table_data!AF135&gt;99, "&gt;99", IF(wat_table_data!AF135&lt;1, "&lt;1",wat_table_data!AF135 ))), "-")</f>
        <v>-</v>
      </c>
      <c r="AH138" s="38" t="str">
        <f>IF(ISNUMBER(wat_table_data!AG135), IF(wat_table_data!AG135=-999,"NA",IF(wat_table_data!AG135&gt;99, "&gt;99", IF(wat_table_data!AG135&lt;1, "&lt;1",wat_table_data!AG135 ))), "-")</f>
        <v>-</v>
      </c>
      <c r="AI138" s="38" t="str">
        <f>IF(ISNUMBER(wat_table_data!AH135), IF(wat_table_data!AH135=-999,"NA",IF(wat_table_data!AH135&gt;99, "&gt;99", IF(wat_table_data!AH135&lt;1, "&lt;1",wat_table_data!AH135 ))), "-")</f>
        <v>-</v>
      </c>
      <c r="AJ138" s="39" t="str">
        <f>IF(ISNUMBER(wat_table_data!AI135), IF(wat_table_data!AI135=-999,"NA",IF(wat_table_data!AI135&gt;99, "&gt;99", IF(wat_table_data!AI135&lt;1, "&lt;1",wat_table_data!AI135 ))), "-")</f>
        <v>-</v>
      </c>
      <c r="AK138" s="40" t="str">
        <f>IF(ISNUMBER(wat_table_data!AJ135), IF(wat_table_data!AJ135=-999,"NA",IF(wat_table_data!AJ135&gt;99, "&gt;99", IF(wat_table_data!AJ135&lt;1, "&lt;1",wat_table_data!AJ135 ))), "-")</f>
        <v>-</v>
      </c>
      <c r="AL138" s="40" t="str">
        <f>IF(ISNUMBER(wat_table_data!AK135), IF(wat_table_data!AK135=-999,"NA",IF(wat_table_data!AK135&gt;99, "&gt;99", IF(wat_table_data!AK135&lt;1, "&lt;1",wat_table_data!AK135 ))), "-")</f>
        <v>-</v>
      </c>
      <c r="AM138" s="40" t="str">
        <f>IF(ISNUMBER(wat_table_data!AL135), IF(wat_table_data!AL135=-999,"NA",IF(wat_table_data!AL135&gt;99, "&gt;99", IF(wat_table_data!AL135&lt;1, "&lt;1",wat_table_data!AL135 ))), "-")</f>
        <v>-</v>
      </c>
      <c r="AN138" s="38" t="str">
        <f>IF(ISNUMBER(wat_table_data!AM135), IF(wat_table_data!AM135=-999,"NA",IF(wat_table_data!AM135&gt;99, "&gt;99", IF(wat_table_data!AM135&lt;1, "&lt;1",wat_table_data!AM135 ))), "-")</f>
        <v>-</v>
      </c>
      <c r="AO138" s="38" t="str">
        <f>IF(ISNUMBER(wat_table_data!AN135), IF(wat_table_data!AN135=-999,"NA",IF(wat_table_data!AN135&gt;99, "&gt;99", IF(wat_table_data!AN135&lt;1, "&lt;1",wat_table_data!AN135 ))), "-")</f>
        <v>-</v>
      </c>
    </row>
    <row r="139" ht="13.8" x14ac:dyDescent="0.25">
      <c r="A139" s="34" t="str">
        <f>IF(ISBLANK(wat_table_data!A136), "", wat_table_data!A136)</f>
        <v/>
      </c>
      <c r="B139" s="34" t="str">
        <f>IF(ISBLANK(wat_table_data!B136), "", wat_table_data!B136)</f>
        <v/>
      </c>
      <c r="C139" s="34" t="str">
        <f>IF(ISBLANK(wat_table_data!C136), "", wat_table_data!C136)</f>
        <v/>
      </c>
      <c r="D139" s="35" t="str">
        <f>IF(ISNUMBER(wat_table_data!D136), wat_table_data!D136, "-")</f>
        <v>-</v>
      </c>
      <c r="E139" s="36" t="str">
        <f>IF(ISNUMBER(wat_table_data!E136), wat_table_data!E136, "-")</f>
        <v>-</v>
      </c>
      <c r="F139" s="37" t="str">
        <f>IF(ISNUMBER(wat_table_data!F136), IF(wat_table_data!F136=-999,"NA",IF(wat_table_data!F136&gt;99, "&gt;99", IF(wat_table_data!F136&lt;1, "&lt;1",wat_table_data!F136 ))), "-")</f>
        <v>-</v>
      </c>
      <c r="G139" s="38" t="str">
        <f>IF(ISNUMBER(wat_table_data!G136), IF(wat_table_data!G136=-999,"NA",IF(wat_table_data!G136&gt;99, "&gt;99", IF(wat_table_data!G136&lt;1, "&lt;1",wat_table_data!G136 ))), "-")</f>
        <v>-</v>
      </c>
      <c r="H139" s="38" t="str">
        <f>IF(ISNUMBER(wat_table_data!H136), IF(wat_table_data!H136=-999,"NA",IF(wat_table_data!H136&gt;99, "&gt;99", IF(wat_table_data!H136&lt;1, "&lt;1",wat_table_data!H136 ))), "-")</f>
        <v>-</v>
      </c>
      <c r="I139" s="38" t="str">
        <f>IF(ISNUMBER(wat_table_data!I136), IF(wat_table_data!I136=-999,"NA",IF(wat_table_data!I136&gt;99, "&gt;99", IF(wat_table_data!I136&lt;1, "&lt;1",wat_table_data!I136 ))), "-")</f>
        <v>-</v>
      </c>
      <c r="J139" s="24" t="str">
        <f>IF(ISNUMBER(wat_table_data!J136), IF(wat_table_data!J136=-999,"NA",wat_table_data!J136), "-")</f>
        <v>-</v>
      </c>
      <c r="K139" s="37" t="str">
        <f>IF(ISNUMBER(wat_table_data!K136), IF(wat_table_data!K136=-999,"NA",IF(wat_table_data!K136&gt;99, "&gt;99", IF(wat_table_data!K136&lt;1, "&lt;1",wat_table_data!K136 ))), "-")</f>
        <v>-</v>
      </c>
      <c r="L139" s="38" t="str">
        <f>IF(ISNUMBER(wat_table_data!L136), IF(wat_table_data!L136=-999,"NA",IF(wat_table_data!L136&gt;99, "&gt;99", IF(wat_table_data!L136&lt;1, "&lt;1",wat_table_data!L136 ))), "-")</f>
        <v>-</v>
      </c>
      <c r="M139" s="38" t="str">
        <f>IF(ISNUMBER(wat_table_data!M136), IF(wat_table_data!M136=-999,"NA",IF(wat_table_data!M136&gt;99, "&gt;99", IF(wat_table_data!M136&lt;1, "&lt;1",wat_table_data!M136 ))), "-")</f>
        <v>-</v>
      </c>
      <c r="N139" s="38" t="str">
        <f>IF(ISNUMBER(wat_table_data!N136), IF(wat_table_data!N136=-999,"NA",IF(wat_table_data!N136&gt;99, "&gt;99", IF(wat_table_data!N136&lt;1, "&lt;1",wat_table_data!N136 ))), "-")</f>
        <v>-</v>
      </c>
      <c r="O139" s="24" t="str">
        <f>IF(ISNUMBER(wat_table_data!O136), IF(wat_table_data!O136=-999,"NA",wat_table_data!O136), "-")</f>
        <v>-</v>
      </c>
      <c r="P139" s="37" t="str">
        <f>IF(ISNUMBER(wat_table_data!P136), IF(wat_table_data!P136=-999,"NA",IF(wat_table_data!P136&gt;99, "&gt;99", IF(wat_table_data!P136&lt;1, "&lt;1",wat_table_data!P136 ))), "-")</f>
        <v>-</v>
      </c>
      <c r="Q139" s="38" t="str">
        <f>IF(ISNUMBER(wat_table_data!Q136), IF(wat_table_data!Q136=-999,"NA",IF(wat_table_data!Q136&gt;99, "&gt;99", IF(wat_table_data!Q136&lt;1, "&lt;1",wat_table_data!Q136 ))), "-")</f>
        <v>-</v>
      </c>
      <c r="R139" s="38" t="str">
        <f>IF(ISNUMBER(wat_table_data!R136), IF(wat_table_data!R136=-999,"NA",IF(wat_table_data!R136&gt;99, "&gt;99", IF(wat_table_data!R136&lt;1, "&lt;1",wat_table_data!R136 ))), "-")</f>
        <v>-</v>
      </c>
      <c r="S139" s="38" t="str">
        <f>IF(ISNUMBER(wat_table_data!S136), IF(wat_table_data!S136=-999,"NA",IF(wat_table_data!S136&gt;99, "&gt;99", IF(wat_table_data!S136&lt;1, "&lt;1",wat_table_data!S136 ))), "-")</f>
        <v>-</v>
      </c>
      <c r="T139" s="24" t="str">
        <f>IF(ISNUMBER(wat_table_data!T136), IF(wat_table_data!T136=-999,"NA",wat_table_data!T136), "-")</f>
        <v>-</v>
      </c>
      <c r="U139" s="24"/>
      <c r="V139" s="24"/>
      <c r="W139" s="24"/>
      <c r="X139" s="39" t="str">
        <f>IF(ISNUMBER(wat_table_data!W136), IF(wat_table_data!W136=-999,"NA",IF(wat_table_data!W136&gt;99, "&gt;99", IF(wat_table_data!W136&lt;1, "&lt;1",wat_table_data!W136 ))), "-")</f>
        <v>-</v>
      </c>
      <c r="Y139" s="40" t="str">
        <f>IF(ISNUMBER(wat_table_data!X136), IF(wat_table_data!X136=-999,"NA",IF(wat_table_data!X136&gt;99, "&gt;99", IF(wat_table_data!X136&lt;1, "&lt;1",wat_table_data!X136 ))), "-")</f>
        <v>-</v>
      </c>
      <c r="Z139" s="40" t="str">
        <f>IF(ISNUMBER(wat_table_data!Y136), IF(wat_table_data!Y136=-999,"NA",IF(wat_table_data!Y136&gt;99, "&gt;99", IF(wat_table_data!Y136&lt;1, "&lt;1",wat_table_data!Y136 ))), "-")</f>
        <v>-</v>
      </c>
      <c r="AA139" s="40" t="str">
        <f>IF(ISNUMBER(wat_table_data!Z136), IF(wat_table_data!Z136=-999,"NA",IF(wat_table_data!Z136&gt;99, "&gt;99", IF(wat_table_data!Z136&lt;1, "&lt;1",wat_table_data!Z136 ))), "-")</f>
        <v>-</v>
      </c>
      <c r="AB139" s="38" t="str">
        <f>IF(ISNUMBER(wat_table_data!AA136), IF(wat_table_data!AA136=-999,"NA",IF(wat_table_data!AA136&gt;99, "&gt;99", IF(wat_table_data!AA136&lt;1, "&lt;1",wat_table_data!AA136 ))), "-")</f>
        <v>-</v>
      </c>
      <c r="AC139" s="38" t="str">
        <f>IF(ISNUMBER(wat_table_data!AB136), IF(wat_table_data!AB136=-999,"NA",IF(wat_table_data!AB136&gt;99, "&gt;99", IF(wat_table_data!AB136&lt;1, "&lt;1",wat_table_data!AB136 ))), "-")</f>
        <v>-</v>
      </c>
      <c r="AD139" s="39" t="str">
        <f>IF(ISNUMBER(wat_table_data!AC136), IF(wat_table_data!AC136=-999,"NA",IF(wat_table_data!AC136&gt;99, "&gt;99", IF(wat_table_data!AC136&lt;1, "&lt;1",wat_table_data!AC136 ))), "-")</f>
        <v>-</v>
      </c>
      <c r="AE139" s="40" t="str">
        <f>IF(ISNUMBER(wat_table_data!AD136), IF(wat_table_data!AD136=-999,"NA",IF(wat_table_data!AD136&gt;99, "&gt;99", IF(wat_table_data!AD136&lt;1, "&lt;1",wat_table_data!AD136 ))), "-")</f>
        <v>-</v>
      </c>
      <c r="AF139" s="40" t="str">
        <f>IF(ISNUMBER(wat_table_data!AE136), IF(wat_table_data!AE136=-999,"NA",IF(wat_table_data!AE136&gt;99, "&gt;99", IF(wat_table_data!AE136&lt;1, "&lt;1",wat_table_data!AE136 ))), "-")</f>
        <v>-</v>
      </c>
      <c r="AG139" s="40" t="str">
        <f>IF(ISNUMBER(wat_table_data!AF136), IF(wat_table_data!AF136=-999,"NA",IF(wat_table_data!AF136&gt;99, "&gt;99", IF(wat_table_data!AF136&lt;1, "&lt;1",wat_table_data!AF136 ))), "-")</f>
        <v>-</v>
      </c>
      <c r="AH139" s="38" t="str">
        <f>IF(ISNUMBER(wat_table_data!AG136), IF(wat_table_data!AG136=-999,"NA",IF(wat_table_data!AG136&gt;99, "&gt;99", IF(wat_table_data!AG136&lt;1, "&lt;1",wat_table_data!AG136 ))), "-")</f>
        <v>-</v>
      </c>
      <c r="AI139" s="38" t="str">
        <f>IF(ISNUMBER(wat_table_data!AH136), IF(wat_table_data!AH136=-999,"NA",IF(wat_table_data!AH136&gt;99, "&gt;99", IF(wat_table_data!AH136&lt;1, "&lt;1",wat_table_data!AH136 ))), "-")</f>
        <v>-</v>
      </c>
      <c r="AJ139" s="39" t="str">
        <f>IF(ISNUMBER(wat_table_data!AI136), IF(wat_table_data!AI136=-999,"NA",IF(wat_table_data!AI136&gt;99, "&gt;99", IF(wat_table_data!AI136&lt;1, "&lt;1",wat_table_data!AI136 ))), "-")</f>
        <v>-</v>
      </c>
      <c r="AK139" s="40" t="str">
        <f>IF(ISNUMBER(wat_table_data!AJ136), IF(wat_table_data!AJ136=-999,"NA",IF(wat_table_data!AJ136&gt;99, "&gt;99", IF(wat_table_data!AJ136&lt;1, "&lt;1",wat_table_data!AJ136 ))), "-")</f>
        <v>-</v>
      </c>
      <c r="AL139" s="40" t="str">
        <f>IF(ISNUMBER(wat_table_data!AK136), IF(wat_table_data!AK136=-999,"NA",IF(wat_table_data!AK136&gt;99, "&gt;99", IF(wat_table_data!AK136&lt;1, "&lt;1",wat_table_data!AK136 ))), "-")</f>
        <v>-</v>
      </c>
      <c r="AM139" s="40" t="str">
        <f>IF(ISNUMBER(wat_table_data!AL136), IF(wat_table_data!AL136=-999,"NA",IF(wat_table_data!AL136&gt;99, "&gt;99", IF(wat_table_data!AL136&lt;1, "&lt;1",wat_table_data!AL136 ))), "-")</f>
        <v>-</v>
      </c>
      <c r="AN139" s="38" t="str">
        <f>IF(ISNUMBER(wat_table_data!AM136), IF(wat_table_data!AM136=-999,"NA",IF(wat_table_data!AM136&gt;99, "&gt;99", IF(wat_table_data!AM136&lt;1, "&lt;1",wat_table_data!AM136 ))), "-")</f>
        <v>-</v>
      </c>
      <c r="AO139" s="38" t="str">
        <f>IF(ISNUMBER(wat_table_data!AN136), IF(wat_table_data!AN136=-999,"NA",IF(wat_table_data!AN136&gt;99, "&gt;99", IF(wat_table_data!AN136&lt;1, "&lt;1",wat_table_data!AN136 ))), "-")</f>
        <v>-</v>
      </c>
    </row>
    <row r="140" ht="13.8" x14ac:dyDescent="0.25">
      <c r="A140" s="34" t="str">
        <f>IF(ISBLANK(wat_table_data!A137), "", wat_table_data!A137)</f>
        <v/>
      </c>
      <c r="B140" s="34" t="str">
        <f>IF(ISBLANK(wat_table_data!B137), "", wat_table_data!B137)</f>
        <v/>
      </c>
      <c r="C140" s="34" t="str">
        <f>IF(ISBLANK(wat_table_data!C137), "", wat_table_data!C137)</f>
        <v/>
      </c>
      <c r="D140" s="35" t="str">
        <f>IF(ISNUMBER(wat_table_data!D137), wat_table_data!D137, "-")</f>
        <v>-</v>
      </c>
      <c r="E140" s="36" t="str">
        <f>IF(ISNUMBER(wat_table_data!E137), wat_table_data!E137, "-")</f>
        <v>-</v>
      </c>
      <c r="F140" s="37" t="str">
        <f>IF(ISNUMBER(wat_table_data!F137), IF(wat_table_data!F137=-999,"NA",IF(wat_table_data!F137&gt;99, "&gt;99", IF(wat_table_data!F137&lt;1, "&lt;1",wat_table_data!F137 ))), "-")</f>
        <v>-</v>
      </c>
      <c r="G140" s="38" t="str">
        <f>IF(ISNUMBER(wat_table_data!G137), IF(wat_table_data!G137=-999,"NA",IF(wat_table_data!G137&gt;99, "&gt;99", IF(wat_table_data!G137&lt;1, "&lt;1",wat_table_data!G137 ))), "-")</f>
        <v>-</v>
      </c>
      <c r="H140" s="38" t="str">
        <f>IF(ISNUMBER(wat_table_data!H137), IF(wat_table_data!H137=-999,"NA",IF(wat_table_data!H137&gt;99, "&gt;99", IF(wat_table_data!H137&lt;1, "&lt;1",wat_table_data!H137 ))), "-")</f>
        <v>-</v>
      </c>
      <c r="I140" s="38" t="str">
        <f>IF(ISNUMBER(wat_table_data!I137), IF(wat_table_data!I137=-999,"NA",IF(wat_table_data!I137&gt;99, "&gt;99", IF(wat_table_data!I137&lt;1, "&lt;1",wat_table_data!I137 ))), "-")</f>
        <v>-</v>
      </c>
      <c r="J140" s="24" t="str">
        <f>IF(ISNUMBER(wat_table_data!J137), IF(wat_table_data!J137=-999,"NA",wat_table_data!J137), "-")</f>
        <v>-</v>
      </c>
      <c r="K140" s="37" t="str">
        <f>IF(ISNUMBER(wat_table_data!K137), IF(wat_table_data!K137=-999,"NA",IF(wat_table_data!K137&gt;99, "&gt;99", IF(wat_table_data!K137&lt;1, "&lt;1",wat_table_data!K137 ))), "-")</f>
        <v>-</v>
      </c>
      <c r="L140" s="38" t="str">
        <f>IF(ISNUMBER(wat_table_data!L137), IF(wat_table_data!L137=-999,"NA",IF(wat_table_data!L137&gt;99, "&gt;99", IF(wat_table_data!L137&lt;1, "&lt;1",wat_table_data!L137 ))), "-")</f>
        <v>-</v>
      </c>
      <c r="M140" s="38" t="str">
        <f>IF(ISNUMBER(wat_table_data!M137), IF(wat_table_data!M137=-999,"NA",IF(wat_table_data!M137&gt;99, "&gt;99", IF(wat_table_data!M137&lt;1, "&lt;1",wat_table_data!M137 ))), "-")</f>
        <v>-</v>
      </c>
      <c r="N140" s="38" t="str">
        <f>IF(ISNUMBER(wat_table_data!N137), IF(wat_table_data!N137=-999,"NA",IF(wat_table_data!N137&gt;99, "&gt;99", IF(wat_table_data!N137&lt;1, "&lt;1",wat_table_data!N137 ))), "-")</f>
        <v>-</v>
      </c>
      <c r="O140" s="24" t="str">
        <f>IF(ISNUMBER(wat_table_data!O137), IF(wat_table_data!O137=-999,"NA",wat_table_data!O137), "-")</f>
        <v>-</v>
      </c>
      <c r="P140" s="37" t="str">
        <f>IF(ISNUMBER(wat_table_data!P137), IF(wat_table_data!P137=-999,"NA",IF(wat_table_data!P137&gt;99, "&gt;99", IF(wat_table_data!P137&lt;1, "&lt;1",wat_table_data!P137 ))), "-")</f>
        <v>-</v>
      </c>
      <c r="Q140" s="38" t="str">
        <f>IF(ISNUMBER(wat_table_data!Q137), IF(wat_table_data!Q137=-999,"NA",IF(wat_table_data!Q137&gt;99, "&gt;99", IF(wat_table_data!Q137&lt;1, "&lt;1",wat_table_data!Q137 ))), "-")</f>
        <v>-</v>
      </c>
      <c r="R140" s="38" t="str">
        <f>IF(ISNUMBER(wat_table_data!R137), IF(wat_table_data!R137=-999,"NA",IF(wat_table_data!R137&gt;99, "&gt;99", IF(wat_table_data!R137&lt;1, "&lt;1",wat_table_data!R137 ))), "-")</f>
        <v>-</v>
      </c>
      <c r="S140" s="38" t="str">
        <f>IF(ISNUMBER(wat_table_data!S137), IF(wat_table_data!S137=-999,"NA",IF(wat_table_data!S137&gt;99, "&gt;99", IF(wat_table_data!S137&lt;1, "&lt;1",wat_table_data!S137 ))), "-")</f>
        <v>-</v>
      </c>
      <c r="T140" s="24" t="str">
        <f>IF(ISNUMBER(wat_table_data!T137), IF(wat_table_data!T137=-999,"NA",wat_table_data!T137), "-")</f>
        <v>-</v>
      </c>
      <c r="U140" s="24"/>
      <c r="V140" s="24"/>
      <c r="W140" s="24"/>
      <c r="X140" s="39" t="str">
        <f>IF(ISNUMBER(wat_table_data!W137), IF(wat_table_data!W137=-999,"NA",IF(wat_table_data!W137&gt;99, "&gt;99", IF(wat_table_data!W137&lt;1, "&lt;1",wat_table_data!W137 ))), "-")</f>
        <v>-</v>
      </c>
      <c r="Y140" s="40" t="str">
        <f>IF(ISNUMBER(wat_table_data!X137), IF(wat_table_data!X137=-999,"NA",IF(wat_table_data!X137&gt;99, "&gt;99", IF(wat_table_data!X137&lt;1, "&lt;1",wat_table_data!X137 ))), "-")</f>
        <v>-</v>
      </c>
      <c r="Z140" s="40" t="str">
        <f>IF(ISNUMBER(wat_table_data!Y137), IF(wat_table_data!Y137=-999,"NA",IF(wat_table_data!Y137&gt;99, "&gt;99", IF(wat_table_data!Y137&lt;1, "&lt;1",wat_table_data!Y137 ))), "-")</f>
        <v>-</v>
      </c>
      <c r="AA140" s="40" t="str">
        <f>IF(ISNUMBER(wat_table_data!Z137), IF(wat_table_data!Z137=-999,"NA",IF(wat_table_data!Z137&gt;99, "&gt;99", IF(wat_table_data!Z137&lt;1, "&lt;1",wat_table_data!Z137 ))), "-")</f>
        <v>-</v>
      </c>
      <c r="AB140" s="38" t="str">
        <f>IF(ISNUMBER(wat_table_data!AA137), IF(wat_table_data!AA137=-999,"NA",IF(wat_table_data!AA137&gt;99, "&gt;99", IF(wat_table_data!AA137&lt;1, "&lt;1",wat_table_data!AA137 ))), "-")</f>
        <v>-</v>
      </c>
      <c r="AC140" s="38" t="str">
        <f>IF(ISNUMBER(wat_table_data!AB137), IF(wat_table_data!AB137=-999,"NA",IF(wat_table_data!AB137&gt;99, "&gt;99", IF(wat_table_data!AB137&lt;1, "&lt;1",wat_table_data!AB137 ))), "-")</f>
        <v>-</v>
      </c>
      <c r="AD140" s="39" t="str">
        <f>IF(ISNUMBER(wat_table_data!AC137), IF(wat_table_data!AC137=-999,"NA",IF(wat_table_data!AC137&gt;99, "&gt;99", IF(wat_table_data!AC137&lt;1, "&lt;1",wat_table_data!AC137 ))), "-")</f>
        <v>-</v>
      </c>
      <c r="AE140" s="40" t="str">
        <f>IF(ISNUMBER(wat_table_data!AD137), IF(wat_table_data!AD137=-999,"NA",IF(wat_table_data!AD137&gt;99, "&gt;99", IF(wat_table_data!AD137&lt;1, "&lt;1",wat_table_data!AD137 ))), "-")</f>
        <v>-</v>
      </c>
      <c r="AF140" s="40" t="str">
        <f>IF(ISNUMBER(wat_table_data!AE137), IF(wat_table_data!AE137=-999,"NA",IF(wat_table_data!AE137&gt;99, "&gt;99", IF(wat_table_data!AE137&lt;1, "&lt;1",wat_table_data!AE137 ))), "-")</f>
        <v>-</v>
      </c>
      <c r="AG140" s="40" t="str">
        <f>IF(ISNUMBER(wat_table_data!AF137), IF(wat_table_data!AF137=-999,"NA",IF(wat_table_data!AF137&gt;99, "&gt;99", IF(wat_table_data!AF137&lt;1, "&lt;1",wat_table_data!AF137 ))), "-")</f>
        <v>-</v>
      </c>
      <c r="AH140" s="38" t="str">
        <f>IF(ISNUMBER(wat_table_data!AG137), IF(wat_table_data!AG137=-999,"NA",IF(wat_table_data!AG137&gt;99, "&gt;99", IF(wat_table_data!AG137&lt;1, "&lt;1",wat_table_data!AG137 ))), "-")</f>
        <v>-</v>
      </c>
      <c r="AI140" s="38" t="str">
        <f>IF(ISNUMBER(wat_table_data!AH137), IF(wat_table_data!AH137=-999,"NA",IF(wat_table_data!AH137&gt;99, "&gt;99", IF(wat_table_data!AH137&lt;1, "&lt;1",wat_table_data!AH137 ))), "-")</f>
        <v>-</v>
      </c>
      <c r="AJ140" s="39" t="str">
        <f>IF(ISNUMBER(wat_table_data!AI137), IF(wat_table_data!AI137=-999,"NA",IF(wat_table_data!AI137&gt;99, "&gt;99", IF(wat_table_data!AI137&lt;1, "&lt;1",wat_table_data!AI137 ))), "-")</f>
        <v>-</v>
      </c>
      <c r="AK140" s="40" t="str">
        <f>IF(ISNUMBER(wat_table_data!AJ137), IF(wat_table_data!AJ137=-999,"NA",IF(wat_table_data!AJ137&gt;99, "&gt;99", IF(wat_table_data!AJ137&lt;1, "&lt;1",wat_table_data!AJ137 ))), "-")</f>
        <v>-</v>
      </c>
      <c r="AL140" s="40" t="str">
        <f>IF(ISNUMBER(wat_table_data!AK137), IF(wat_table_data!AK137=-999,"NA",IF(wat_table_data!AK137&gt;99, "&gt;99", IF(wat_table_data!AK137&lt;1, "&lt;1",wat_table_data!AK137 ))), "-")</f>
        <v>-</v>
      </c>
      <c r="AM140" s="40" t="str">
        <f>IF(ISNUMBER(wat_table_data!AL137), IF(wat_table_data!AL137=-999,"NA",IF(wat_table_data!AL137&gt;99, "&gt;99", IF(wat_table_data!AL137&lt;1, "&lt;1",wat_table_data!AL137 ))), "-")</f>
        <v>-</v>
      </c>
      <c r="AN140" s="38" t="str">
        <f>IF(ISNUMBER(wat_table_data!AM137), IF(wat_table_data!AM137=-999,"NA",IF(wat_table_data!AM137&gt;99, "&gt;99", IF(wat_table_data!AM137&lt;1, "&lt;1",wat_table_data!AM137 ))), "-")</f>
        <v>-</v>
      </c>
      <c r="AO140" s="38" t="str">
        <f>IF(ISNUMBER(wat_table_data!AN137), IF(wat_table_data!AN137=-999,"NA",IF(wat_table_data!AN137&gt;99, "&gt;99", IF(wat_table_data!AN137&lt;1, "&lt;1",wat_table_data!AN137 ))), "-")</f>
        <v>-</v>
      </c>
    </row>
    <row r="141" ht="13.8" x14ac:dyDescent="0.25">
      <c r="A141" s="34" t="str">
        <f>IF(ISBLANK(wat_table_data!A138), "", wat_table_data!A138)</f>
        <v/>
      </c>
      <c r="B141" s="34" t="str">
        <f>IF(ISBLANK(wat_table_data!B138), "", wat_table_data!B138)</f>
        <v/>
      </c>
      <c r="C141" s="34" t="str">
        <f>IF(ISBLANK(wat_table_data!C138), "", wat_table_data!C138)</f>
        <v/>
      </c>
      <c r="D141" s="35" t="str">
        <f>IF(ISNUMBER(wat_table_data!D138), wat_table_data!D138, "-")</f>
        <v>-</v>
      </c>
      <c r="E141" s="36" t="str">
        <f>IF(ISNUMBER(wat_table_data!E138), wat_table_data!E138, "-")</f>
        <v>-</v>
      </c>
      <c r="F141" s="37" t="str">
        <f>IF(ISNUMBER(wat_table_data!F138), IF(wat_table_data!F138=-999,"NA",IF(wat_table_data!F138&gt;99, "&gt;99", IF(wat_table_data!F138&lt;1, "&lt;1",wat_table_data!F138 ))), "-")</f>
        <v>-</v>
      </c>
      <c r="G141" s="38" t="str">
        <f>IF(ISNUMBER(wat_table_data!G138), IF(wat_table_data!G138=-999,"NA",IF(wat_table_data!G138&gt;99, "&gt;99", IF(wat_table_data!G138&lt;1, "&lt;1",wat_table_data!G138 ))), "-")</f>
        <v>-</v>
      </c>
      <c r="H141" s="38" t="str">
        <f>IF(ISNUMBER(wat_table_data!H138), IF(wat_table_data!H138=-999,"NA",IF(wat_table_data!H138&gt;99, "&gt;99", IF(wat_table_data!H138&lt;1, "&lt;1",wat_table_data!H138 ))), "-")</f>
        <v>-</v>
      </c>
      <c r="I141" s="38" t="str">
        <f>IF(ISNUMBER(wat_table_data!I138), IF(wat_table_data!I138=-999,"NA",IF(wat_table_data!I138&gt;99, "&gt;99", IF(wat_table_data!I138&lt;1, "&lt;1",wat_table_data!I138 ))), "-")</f>
        <v>-</v>
      </c>
      <c r="J141" s="24" t="str">
        <f>IF(ISNUMBER(wat_table_data!J138), IF(wat_table_data!J138=-999,"NA",wat_table_data!J138), "-")</f>
        <v>-</v>
      </c>
      <c r="K141" s="37" t="str">
        <f>IF(ISNUMBER(wat_table_data!K138), IF(wat_table_data!K138=-999,"NA",IF(wat_table_data!K138&gt;99, "&gt;99", IF(wat_table_data!K138&lt;1, "&lt;1",wat_table_data!K138 ))), "-")</f>
        <v>-</v>
      </c>
      <c r="L141" s="38" t="str">
        <f>IF(ISNUMBER(wat_table_data!L138), IF(wat_table_data!L138=-999,"NA",IF(wat_table_data!L138&gt;99, "&gt;99", IF(wat_table_data!L138&lt;1, "&lt;1",wat_table_data!L138 ))), "-")</f>
        <v>-</v>
      </c>
      <c r="M141" s="38" t="str">
        <f>IF(ISNUMBER(wat_table_data!M138), IF(wat_table_data!M138=-999,"NA",IF(wat_table_data!M138&gt;99, "&gt;99", IF(wat_table_data!M138&lt;1, "&lt;1",wat_table_data!M138 ))), "-")</f>
        <v>-</v>
      </c>
      <c r="N141" s="38" t="str">
        <f>IF(ISNUMBER(wat_table_data!N138), IF(wat_table_data!N138=-999,"NA",IF(wat_table_data!N138&gt;99, "&gt;99", IF(wat_table_data!N138&lt;1, "&lt;1",wat_table_data!N138 ))), "-")</f>
        <v>-</v>
      </c>
      <c r="O141" s="24" t="str">
        <f>IF(ISNUMBER(wat_table_data!O138), IF(wat_table_data!O138=-999,"NA",wat_table_data!O138), "-")</f>
        <v>-</v>
      </c>
      <c r="P141" s="37" t="str">
        <f>IF(ISNUMBER(wat_table_data!P138), IF(wat_table_data!P138=-999,"NA",IF(wat_table_data!P138&gt;99, "&gt;99", IF(wat_table_data!P138&lt;1, "&lt;1",wat_table_data!P138 ))), "-")</f>
        <v>-</v>
      </c>
      <c r="Q141" s="38" t="str">
        <f>IF(ISNUMBER(wat_table_data!Q138), IF(wat_table_data!Q138=-999,"NA",IF(wat_table_data!Q138&gt;99, "&gt;99", IF(wat_table_data!Q138&lt;1, "&lt;1",wat_table_data!Q138 ))), "-")</f>
        <v>-</v>
      </c>
      <c r="R141" s="38" t="str">
        <f>IF(ISNUMBER(wat_table_data!R138), IF(wat_table_data!R138=-999,"NA",IF(wat_table_data!R138&gt;99, "&gt;99", IF(wat_table_data!R138&lt;1, "&lt;1",wat_table_data!R138 ))), "-")</f>
        <v>-</v>
      </c>
      <c r="S141" s="38" t="str">
        <f>IF(ISNUMBER(wat_table_data!S138), IF(wat_table_data!S138=-999,"NA",IF(wat_table_data!S138&gt;99, "&gt;99", IF(wat_table_data!S138&lt;1, "&lt;1",wat_table_data!S138 ))), "-")</f>
        <v>-</v>
      </c>
      <c r="T141" s="24" t="str">
        <f>IF(ISNUMBER(wat_table_data!T138), IF(wat_table_data!T138=-999,"NA",wat_table_data!T138), "-")</f>
        <v>-</v>
      </c>
      <c r="U141" s="24"/>
      <c r="V141" s="24"/>
      <c r="W141" s="24"/>
      <c r="X141" s="39" t="str">
        <f>IF(ISNUMBER(wat_table_data!W138), IF(wat_table_data!W138=-999,"NA",IF(wat_table_data!W138&gt;99, "&gt;99", IF(wat_table_data!W138&lt;1, "&lt;1",wat_table_data!W138 ))), "-")</f>
        <v>-</v>
      </c>
      <c r="Y141" s="40" t="str">
        <f>IF(ISNUMBER(wat_table_data!X138), IF(wat_table_data!X138=-999,"NA",IF(wat_table_data!X138&gt;99, "&gt;99", IF(wat_table_data!X138&lt;1, "&lt;1",wat_table_data!X138 ))), "-")</f>
        <v>-</v>
      </c>
      <c r="Z141" s="40" t="str">
        <f>IF(ISNUMBER(wat_table_data!Y138), IF(wat_table_data!Y138=-999,"NA",IF(wat_table_data!Y138&gt;99, "&gt;99", IF(wat_table_data!Y138&lt;1, "&lt;1",wat_table_data!Y138 ))), "-")</f>
        <v>-</v>
      </c>
      <c r="AA141" s="40" t="str">
        <f>IF(ISNUMBER(wat_table_data!Z138), IF(wat_table_data!Z138=-999,"NA",IF(wat_table_data!Z138&gt;99, "&gt;99", IF(wat_table_data!Z138&lt;1, "&lt;1",wat_table_data!Z138 ))), "-")</f>
        <v>-</v>
      </c>
      <c r="AB141" s="38" t="str">
        <f>IF(ISNUMBER(wat_table_data!AA138), IF(wat_table_data!AA138=-999,"NA",IF(wat_table_data!AA138&gt;99, "&gt;99", IF(wat_table_data!AA138&lt;1, "&lt;1",wat_table_data!AA138 ))), "-")</f>
        <v>-</v>
      </c>
      <c r="AC141" s="38" t="str">
        <f>IF(ISNUMBER(wat_table_data!AB138), IF(wat_table_data!AB138=-999,"NA",IF(wat_table_data!AB138&gt;99, "&gt;99", IF(wat_table_data!AB138&lt;1, "&lt;1",wat_table_data!AB138 ))), "-")</f>
        <v>-</v>
      </c>
      <c r="AD141" s="39" t="str">
        <f>IF(ISNUMBER(wat_table_data!AC138), IF(wat_table_data!AC138=-999,"NA",IF(wat_table_data!AC138&gt;99, "&gt;99", IF(wat_table_data!AC138&lt;1, "&lt;1",wat_table_data!AC138 ))), "-")</f>
        <v>-</v>
      </c>
      <c r="AE141" s="40" t="str">
        <f>IF(ISNUMBER(wat_table_data!AD138), IF(wat_table_data!AD138=-999,"NA",IF(wat_table_data!AD138&gt;99, "&gt;99", IF(wat_table_data!AD138&lt;1, "&lt;1",wat_table_data!AD138 ))), "-")</f>
        <v>-</v>
      </c>
      <c r="AF141" s="40" t="str">
        <f>IF(ISNUMBER(wat_table_data!AE138), IF(wat_table_data!AE138=-999,"NA",IF(wat_table_data!AE138&gt;99, "&gt;99", IF(wat_table_data!AE138&lt;1, "&lt;1",wat_table_data!AE138 ))), "-")</f>
        <v>-</v>
      </c>
      <c r="AG141" s="40" t="str">
        <f>IF(ISNUMBER(wat_table_data!AF138), IF(wat_table_data!AF138=-999,"NA",IF(wat_table_data!AF138&gt;99, "&gt;99", IF(wat_table_data!AF138&lt;1, "&lt;1",wat_table_data!AF138 ))), "-")</f>
        <v>-</v>
      </c>
      <c r="AH141" s="38" t="str">
        <f>IF(ISNUMBER(wat_table_data!AG138), IF(wat_table_data!AG138=-999,"NA",IF(wat_table_data!AG138&gt;99, "&gt;99", IF(wat_table_data!AG138&lt;1, "&lt;1",wat_table_data!AG138 ))), "-")</f>
        <v>-</v>
      </c>
      <c r="AI141" s="38" t="str">
        <f>IF(ISNUMBER(wat_table_data!AH138), IF(wat_table_data!AH138=-999,"NA",IF(wat_table_data!AH138&gt;99, "&gt;99", IF(wat_table_data!AH138&lt;1, "&lt;1",wat_table_data!AH138 ))), "-")</f>
        <v>-</v>
      </c>
      <c r="AJ141" s="39" t="str">
        <f>IF(ISNUMBER(wat_table_data!AI138), IF(wat_table_data!AI138=-999,"NA",IF(wat_table_data!AI138&gt;99, "&gt;99", IF(wat_table_data!AI138&lt;1, "&lt;1",wat_table_data!AI138 ))), "-")</f>
        <v>-</v>
      </c>
      <c r="AK141" s="40" t="str">
        <f>IF(ISNUMBER(wat_table_data!AJ138), IF(wat_table_data!AJ138=-999,"NA",IF(wat_table_data!AJ138&gt;99, "&gt;99", IF(wat_table_data!AJ138&lt;1, "&lt;1",wat_table_data!AJ138 ))), "-")</f>
        <v>-</v>
      </c>
      <c r="AL141" s="40" t="str">
        <f>IF(ISNUMBER(wat_table_data!AK138), IF(wat_table_data!AK138=-999,"NA",IF(wat_table_data!AK138&gt;99, "&gt;99", IF(wat_table_data!AK138&lt;1, "&lt;1",wat_table_data!AK138 ))), "-")</f>
        <v>-</v>
      </c>
      <c r="AM141" s="40" t="str">
        <f>IF(ISNUMBER(wat_table_data!AL138), IF(wat_table_data!AL138=-999,"NA",IF(wat_table_data!AL138&gt;99, "&gt;99", IF(wat_table_data!AL138&lt;1, "&lt;1",wat_table_data!AL138 ))), "-")</f>
        <v>-</v>
      </c>
      <c r="AN141" s="38" t="str">
        <f>IF(ISNUMBER(wat_table_data!AM138), IF(wat_table_data!AM138=-999,"NA",IF(wat_table_data!AM138&gt;99, "&gt;99", IF(wat_table_data!AM138&lt;1, "&lt;1",wat_table_data!AM138 ))), "-")</f>
        <v>-</v>
      </c>
      <c r="AO141" s="38" t="str">
        <f>IF(ISNUMBER(wat_table_data!AN138), IF(wat_table_data!AN138=-999,"NA",IF(wat_table_data!AN138&gt;99, "&gt;99", IF(wat_table_data!AN138&lt;1, "&lt;1",wat_table_data!AN138 ))), "-")</f>
        <v>-</v>
      </c>
    </row>
    <row r="142" ht="13.8" x14ac:dyDescent="0.25">
      <c r="A142" s="34" t="str">
        <f>IF(ISBLANK(wat_table_data!A139), "", wat_table_data!A139)</f>
        <v/>
      </c>
      <c r="B142" s="34" t="str">
        <f>IF(ISBLANK(wat_table_data!B139), "", wat_table_data!B139)</f>
        <v/>
      </c>
      <c r="C142" s="34" t="str">
        <f>IF(ISBLANK(wat_table_data!C139), "", wat_table_data!C139)</f>
        <v/>
      </c>
      <c r="D142" s="35" t="str">
        <f>IF(ISNUMBER(wat_table_data!D139), wat_table_data!D139, "-")</f>
        <v>-</v>
      </c>
      <c r="E142" s="36" t="str">
        <f>IF(ISNUMBER(wat_table_data!E139), wat_table_data!E139, "-")</f>
        <v>-</v>
      </c>
      <c r="F142" s="37" t="str">
        <f>IF(ISNUMBER(wat_table_data!F139), IF(wat_table_data!F139=-999,"NA",IF(wat_table_data!F139&gt;99, "&gt;99", IF(wat_table_data!F139&lt;1, "&lt;1",wat_table_data!F139 ))), "-")</f>
        <v>-</v>
      </c>
      <c r="G142" s="38" t="str">
        <f>IF(ISNUMBER(wat_table_data!G139), IF(wat_table_data!G139=-999,"NA",IF(wat_table_data!G139&gt;99, "&gt;99", IF(wat_table_data!G139&lt;1, "&lt;1",wat_table_data!G139 ))), "-")</f>
        <v>-</v>
      </c>
      <c r="H142" s="38" t="str">
        <f>IF(ISNUMBER(wat_table_data!H139), IF(wat_table_data!H139=-999,"NA",IF(wat_table_data!H139&gt;99, "&gt;99", IF(wat_table_data!H139&lt;1, "&lt;1",wat_table_data!H139 ))), "-")</f>
        <v>-</v>
      </c>
      <c r="I142" s="38" t="str">
        <f>IF(ISNUMBER(wat_table_data!I139), IF(wat_table_data!I139=-999,"NA",IF(wat_table_data!I139&gt;99, "&gt;99", IF(wat_table_data!I139&lt;1, "&lt;1",wat_table_data!I139 ))), "-")</f>
        <v>-</v>
      </c>
      <c r="J142" s="24" t="str">
        <f>IF(ISNUMBER(wat_table_data!J139), IF(wat_table_data!J139=-999,"NA",wat_table_data!J139), "-")</f>
        <v>-</v>
      </c>
      <c r="K142" s="37" t="str">
        <f>IF(ISNUMBER(wat_table_data!K139), IF(wat_table_data!K139=-999,"NA",IF(wat_table_data!K139&gt;99, "&gt;99", IF(wat_table_data!K139&lt;1, "&lt;1",wat_table_data!K139 ))), "-")</f>
        <v>-</v>
      </c>
      <c r="L142" s="38" t="str">
        <f>IF(ISNUMBER(wat_table_data!L139), IF(wat_table_data!L139=-999,"NA",IF(wat_table_data!L139&gt;99, "&gt;99", IF(wat_table_data!L139&lt;1, "&lt;1",wat_table_data!L139 ))), "-")</f>
        <v>-</v>
      </c>
      <c r="M142" s="38" t="str">
        <f>IF(ISNUMBER(wat_table_data!M139), IF(wat_table_data!M139=-999,"NA",IF(wat_table_data!M139&gt;99, "&gt;99", IF(wat_table_data!M139&lt;1, "&lt;1",wat_table_data!M139 ))), "-")</f>
        <v>-</v>
      </c>
      <c r="N142" s="38" t="str">
        <f>IF(ISNUMBER(wat_table_data!N139), IF(wat_table_data!N139=-999,"NA",IF(wat_table_data!N139&gt;99, "&gt;99", IF(wat_table_data!N139&lt;1, "&lt;1",wat_table_data!N139 ))), "-")</f>
        <v>-</v>
      </c>
      <c r="O142" s="24" t="str">
        <f>IF(ISNUMBER(wat_table_data!O139), IF(wat_table_data!O139=-999,"NA",wat_table_data!O139), "-")</f>
        <v>-</v>
      </c>
      <c r="P142" s="37" t="str">
        <f>IF(ISNUMBER(wat_table_data!P139), IF(wat_table_data!P139=-999,"NA",IF(wat_table_data!P139&gt;99, "&gt;99", IF(wat_table_data!P139&lt;1, "&lt;1",wat_table_data!P139 ))), "-")</f>
        <v>-</v>
      </c>
      <c r="Q142" s="38" t="str">
        <f>IF(ISNUMBER(wat_table_data!Q139), IF(wat_table_data!Q139=-999,"NA",IF(wat_table_data!Q139&gt;99, "&gt;99", IF(wat_table_data!Q139&lt;1, "&lt;1",wat_table_data!Q139 ))), "-")</f>
        <v>-</v>
      </c>
      <c r="R142" s="38" t="str">
        <f>IF(ISNUMBER(wat_table_data!R139), IF(wat_table_data!R139=-999,"NA",IF(wat_table_data!R139&gt;99, "&gt;99", IF(wat_table_data!R139&lt;1, "&lt;1",wat_table_data!R139 ))), "-")</f>
        <v>-</v>
      </c>
      <c r="S142" s="38" t="str">
        <f>IF(ISNUMBER(wat_table_data!S139), IF(wat_table_data!S139=-999,"NA",IF(wat_table_data!S139&gt;99, "&gt;99", IF(wat_table_data!S139&lt;1, "&lt;1",wat_table_data!S139 ))), "-")</f>
        <v>-</v>
      </c>
      <c r="T142" s="24" t="str">
        <f>IF(ISNUMBER(wat_table_data!T139), IF(wat_table_data!T139=-999,"NA",wat_table_data!T139), "-")</f>
        <v>-</v>
      </c>
      <c r="U142" s="24"/>
      <c r="V142" s="24"/>
      <c r="W142" s="24"/>
      <c r="X142" s="39" t="str">
        <f>IF(ISNUMBER(wat_table_data!W139), IF(wat_table_data!W139=-999,"NA",IF(wat_table_data!W139&gt;99, "&gt;99", IF(wat_table_data!W139&lt;1, "&lt;1",wat_table_data!W139 ))), "-")</f>
        <v>-</v>
      </c>
      <c r="Y142" s="40" t="str">
        <f>IF(ISNUMBER(wat_table_data!X139), IF(wat_table_data!X139=-999,"NA",IF(wat_table_data!X139&gt;99, "&gt;99", IF(wat_table_data!X139&lt;1, "&lt;1",wat_table_data!X139 ))), "-")</f>
        <v>-</v>
      </c>
      <c r="Z142" s="40" t="str">
        <f>IF(ISNUMBER(wat_table_data!Y139), IF(wat_table_data!Y139=-999,"NA",IF(wat_table_data!Y139&gt;99, "&gt;99", IF(wat_table_data!Y139&lt;1, "&lt;1",wat_table_data!Y139 ))), "-")</f>
        <v>-</v>
      </c>
      <c r="AA142" s="40" t="str">
        <f>IF(ISNUMBER(wat_table_data!Z139), IF(wat_table_data!Z139=-999,"NA",IF(wat_table_data!Z139&gt;99, "&gt;99", IF(wat_table_data!Z139&lt;1, "&lt;1",wat_table_data!Z139 ))), "-")</f>
        <v>-</v>
      </c>
      <c r="AB142" s="38" t="str">
        <f>IF(ISNUMBER(wat_table_data!AA139), IF(wat_table_data!AA139=-999,"NA",IF(wat_table_data!AA139&gt;99, "&gt;99", IF(wat_table_data!AA139&lt;1, "&lt;1",wat_table_data!AA139 ))), "-")</f>
        <v>-</v>
      </c>
      <c r="AC142" s="38" t="str">
        <f>IF(ISNUMBER(wat_table_data!AB139), IF(wat_table_data!AB139=-999,"NA",IF(wat_table_data!AB139&gt;99, "&gt;99", IF(wat_table_data!AB139&lt;1, "&lt;1",wat_table_data!AB139 ))), "-")</f>
        <v>-</v>
      </c>
      <c r="AD142" s="39" t="str">
        <f>IF(ISNUMBER(wat_table_data!AC139), IF(wat_table_data!AC139=-999,"NA",IF(wat_table_data!AC139&gt;99, "&gt;99", IF(wat_table_data!AC139&lt;1, "&lt;1",wat_table_data!AC139 ))), "-")</f>
        <v>-</v>
      </c>
      <c r="AE142" s="40" t="str">
        <f>IF(ISNUMBER(wat_table_data!AD139), IF(wat_table_data!AD139=-999,"NA",IF(wat_table_data!AD139&gt;99, "&gt;99", IF(wat_table_data!AD139&lt;1, "&lt;1",wat_table_data!AD139 ))), "-")</f>
        <v>-</v>
      </c>
      <c r="AF142" s="40" t="str">
        <f>IF(ISNUMBER(wat_table_data!AE139), IF(wat_table_data!AE139=-999,"NA",IF(wat_table_data!AE139&gt;99, "&gt;99", IF(wat_table_data!AE139&lt;1, "&lt;1",wat_table_data!AE139 ))), "-")</f>
        <v>-</v>
      </c>
      <c r="AG142" s="40" t="str">
        <f>IF(ISNUMBER(wat_table_data!AF139), IF(wat_table_data!AF139=-999,"NA",IF(wat_table_data!AF139&gt;99, "&gt;99", IF(wat_table_data!AF139&lt;1, "&lt;1",wat_table_data!AF139 ))), "-")</f>
        <v>-</v>
      </c>
      <c r="AH142" s="38" t="str">
        <f>IF(ISNUMBER(wat_table_data!AG139), IF(wat_table_data!AG139=-999,"NA",IF(wat_table_data!AG139&gt;99, "&gt;99", IF(wat_table_data!AG139&lt;1, "&lt;1",wat_table_data!AG139 ))), "-")</f>
        <v>-</v>
      </c>
      <c r="AI142" s="38" t="str">
        <f>IF(ISNUMBER(wat_table_data!AH139), IF(wat_table_data!AH139=-999,"NA",IF(wat_table_data!AH139&gt;99, "&gt;99", IF(wat_table_data!AH139&lt;1, "&lt;1",wat_table_data!AH139 ))), "-")</f>
        <v>-</v>
      </c>
      <c r="AJ142" s="39" t="str">
        <f>IF(ISNUMBER(wat_table_data!AI139), IF(wat_table_data!AI139=-999,"NA",IF(wat_table_data!AI139&gt;99, "&gt;99", IF(wat_table_data!AI139&lt;1, "&lt;1",wat_table_data!AI139 ))), "-")</f>
        <v>-</v>
      </c>
      <c r="AK142" s="40" t="str">
        <f>IF(ISNUMBER(wat_table_data!AJ139), IF(wat_table_data!AJ139=-999,"NA",IF(wat_table_data!AJ139&gt;99, "&gt;99", IF(wat_table_data!AJ139&lt;1, "&lt;1",wat_table_data!AJ139 ))), "-")</f>
        <v>-</v>
      </c>
      <c r="AL142" s="40" t="str">
        <f>IF(ISNUMBER(wat_table_data!AK139), IF(wat_table_data!AK139=-999,"NA",IF(wat_table_data!AK139&gt;99, "&gt;99", IF(wat_table_data!AK139&lt;1, "&lt;1",wat_table_data!AK139 ))), "-")</f>
        <v>-</v>
      </c>
      <c r="AM142" s="40" t="str">
        <f>IF(ISNUMBER(wat_table_data!AL139), IF(wat_table_data!AL139=-999,"NA",IF(wat_table_data!AL139&gt;99, "&gt;99", IF(wat_table_data!AL139&lt;1, "&lt;1",wat_table_data!AL139 ))), "-")</f>
        <v>-</v>
      </c>
      <c r="AN142" s="38" t="str">
        <f>IF(ISNUMBER(wat_table_data!AM139), IF(wat_table_data!AM139=-999,"NA",IF(wat_table_data!AM139&gt;99, "&gt;99", IF(wat_table_data!AM139&lt;1, "&lt;1",wat_table_data!AM139 ))), "-")</f>
        <v>-</v>
      </c>
      <c r="AO142" s="38" t="str">
        <f>IF(ISNUMBER(wat_table_data!AN139), IF(wat_table_data!AN139=-999,"NA",IF(wat_table_data!AN139&gt;99, "&gt;99", IF(wat_table_data!AN139&lt;1, "&lt;1",wat_table_data!AN139 ))), "-")</f>
        <v>-</v>
      </c>
    </row>
    <row r="143" ht="13.8" x14ac:dyDescent="0.25">
      <c r="A143" s="34" t="str">
        <f>IF(ISBLANK(wat_table_data!A140), "", wat_table_data!A140)</f>
        <v/>
      </c>
      <c r="B143" s="34" t="str">
        <f>IF(ISBLANK(wat_table_data!B140), "", wat_table_data!B140)</f>
        <v/>
      </c>
      <c r="C143" s="34" t="str">
        <f>IF(ISBLANK(wat_table_data!C140), "", wat_table_data!C140)</f>
        <v/>
      </c>
      <c r="D143" s="35" t="str">
        <f>IF(ISNUMBER(wat_table_data!D140), wat_table_data!D140, "-")</f>
        <v>-</v>
      </c>
      <c r="E143" s="36" t="str">
        <f>IF(ISNUMBER(wat_table_data!E140), wat_table_data!E140, "-")</f>
        <v>-</v>
      </c>
      <c r="F143" s="37" t="str">
        <f>IF(ISNUMBER(wat_table_data!F140), IF(wat_table_data!F140=-999,"NA",IF(wat_table_data!F140&gt;99, "&gt;99", IF(wat_table_data!F140&lt;1, "&lt;1",wat_table_data!F140 ))), "-")</f>
        <v>-</v>
      </c>
      <c r="G143" s="38" t="str">
        <f>IF(ISNUMBER(wat_table_data!G140), IF(wat_table_data!G140=-999,"NA",IF(wat_table_data!G140&gt;99, "&gt;99", IF(wat_table_data!G140&lt;1, "&lt;1",wat_table_data!G140 ))), "-")</f>
        <v>-</v>
      </c>
      <c r="H143" s="38" t="str">
        <f>IF(ISNUMBER(wat_table_data!H140), IF(wat_table_data!H140=-999,"NA",IF(wat_table_data!H140&gt;99, "&gt;99", IF(wat_table_data!H140&lt;1, "&lt;1",wat_table_data!H140 ))), "-")</f>
        <v>-</v>
      </c>
      <c r="I143" s="38" t="str">
        <f>IF(ISNUMBER(wat_table_data!I140), IF(wat_table_data!I140=-999,"NA",IF(wat_table_data!I140&gt;99, "&gt;99", IF(wat_table_data!I140&lt;1, "&lt;1",wat_table_data!I140 ))), "-")</f>
        <v>-</v>
      </c>
      <c r="J143" s="24" t="str">
        <f>IF(ISNUMBER(wat_table_data!J140), IF(wat_table_data!J140=-999,"NA",wat_table_data!J140), "-")</f>
        <v>-</v>
      </c>
      <c r="K143" s="37" t="str">
        <f>IF(ISNUMBER(wat_table_data!K140), IF(wat_table_data!K140=-999,"NA",IF(wat_table_data!K140&gt;99, "&gt;99", IF(wat_table_data!K140&lt;1, "&lt;1",wat_table_data!K140 ))), "-")</f>
        <v>-</v>
      </c>
      <c r="L143" s="38" t="str">
        <f>IF(ISNUMBER(wat_table_data!L140), IF(wat_table_data!L140=-999,"NA",IF(wat_table_data!L140&gt;99, "&gt;99", IF(wat_table_data!L140&lt;1, "&lt;1",wat_table_data!L140 ))), "-")</f>
        <v>-</v>
      </c>
      <c r="M143" s="38" t="str">
        <f>IF(ISNUMBER(wat_table_data!M140), IF(wat_table_data!M140=-999,"NA",IF(wat_table_data!M140&gt;99, "&gt;99", IF(wat_table_data!M140&lt;1, "&lt;1",wat_table_data!M140 ))), "-")</f>
        <v>-</v>
      </c>
      <c r="N143" s="38" t="str">
        <f>IF(ISNUMBER(wat_table_data!N140), IF(wat_table_data!N140=-999,"NA",IF(wat_table_data!N140&gt;99, "&gt;99", IF(wat_table_data!N140&lt;1, "&lt;1",wat_table_data!N140 ))), "-")</f>
        <v>-</v>
      </c>
      <c r="O143" s="24" t="str">
        <f>IF(ISNUMBER(wat_table_data!O140), IF(wat_table_data!O140=-999,"NA",wat_table_data!O140), "-")</f>
        <v>-</v>
      </c>
      <c r="P143" s="37" t="str">
        <f>IF(ISNUMBER(wat_table_data!P140), IF(wat_table_data!P140=-999,"NA",IF(wat_table_data!P140&gt;99, "&gt;99", IF(wat_table_data!P140&lt;1, "&lt;1",wat_table_data!P140 ))), "-")</f>
        <v>-</v>
      </c>
      <c r="Q143" s="38" t="str">
        <f>IF(ISNUMBER(wat_table_data!Q140), IF(wat_table_data!Q140=-999,"NA",IF(wat_table_data!Q140&gt;99, "&gt;99", IF(wat_table_data!Q140&lt;1, "&lt;1",wat_table_data!Q140 ))), "-")</f>
        <v>-</v>
      </c>
      <c r="R143" s="38" t="str">
        <f>IF(ISNUMBER(wat_table_data!R140), IF(wat_table_data!R140=-999,"NA",IF(wat_table_data!R140&gt;99, "&gt;99", IF(wat_table_data!R140&lt;1, "&lt;1",wat_table_data!R140 ))), "-")</f>
        <v>-</v>
      </c>
      <c r="S143" s="38" t="str">
        <f>IF(ISNUMBER(wat_table_data!S140), IF(wat_table_data!S140=-999,"NA",IF(wat_table_data!S140&gt;99, "&gt;99", IF(wat_table_data!S140&lt;1, "&lt;1",wat_table_data!S140 ))), "-")</f>
        <v>-</v>
      </c>
      <c r="T143" s="24" t="str">
        <f>IF(ISNUMBER(wat_table_data!T140), IF(wat_table_data!T140=-999,"NA",wat_table_data!T140), "-")</f>
        <v>-</v>
      </c>
      <c r="U143" s="24"/>
      <c r="V143" s="24"/>
      <c r="W143" s="24"/>
      <c r="X143" s="39" t="str">
        <f>IF(ISNUMBER(wat_table_data!W140), IF(wat_table_data!W140=-999,"NA",IF(wat_table_data!W140&gt;99, "&gt;99", IF(wat_table_data!W140&lt;1, "&lt;1",wat_table_data!W140 ))), "-")</f>
        <v>-</v>
      </c>
      <c r="Y143" s="40" t="str">
        <f>IF(ISNUMBER(wat_table_data!X140), IF(wat_table_data!X140=-999,"NA",IF(wat_table_data!X140&gt;99, "&gt;99", IF(wat_table_data!X140&lt;1, "&lt;1",wat_table_data!X140 ))), "-")</f>
        <v>-</v>
      </c>
      <c r="Z143" s="40" t="str">
        <f>IF(ISNUMBER(wat_table_data!Y140), IF(wat_table_data!Y140=-999,"NA",IF(wat_table_data!Y140&gt;99, "&gt;99", IF(wat_table_data!Y140&lt;1, "&lt;1",wat_table_data!Y140 ))), "-")</f>
        <v>-</v>
      </c>
      <c r="AA143" s="40" t="str">
        <f>IF(ISNUMBER(wat_table_data!Z140), IF(wat_table_data!Z140=-999,"NA",IF(wat_table_data!Z140&gt;99, "&gt;99", IF(wat_table_data!Z140&lt;1, "&lt;1",wat_table_data!Z140 ))), "-")</f>
        <v>-</v>
      </c>
      <c r="AB143" s="38" t="str">
        <f>IF(ISNUMBER(wat_table_data!AA140), IF(wat_table_data!AA140=-999,"NA",IF(wat_table_data!AA140&gt;99, "&gt;99", IF(wat_table_data!AA140&lt;1, "&lt;1",wat_table_data!AA140 ))), "-")</f>
        <v>-</v>
      </c>
      <c r="AC143" s="38" t="str">
        <f>IF(ISNUMBER(wat_table_data!AB140), IF(wat_table_data!AB140=-999,"NA",IF(wat_table_data!AB140&gt;99, "&gt;99", IF(wat_table_data!AB140&lt;1, "&lt;1",wat_table_data!AB140 ))), "-")</f>
        <v>-</v>
      </c>
      <c r="AD143" s="39" t="str">
        <f>IF(ISNUMBER(wat_table_data!AC140), IF(wat_table_data!AC140=-999,"NA",IF(wat_table_data!AC140&gt;99, "&gt;99", IF(wat_table_data!AC140&lt;1, "&lt;1",wat_table_data!AC140 ))), "-")</f>
        <v>-</v>
      </c>
      <c r="AE143" s="40" t="str">
        <f>IF(ISNUMBER(wat_table_data!AD140), IF(wat_table_data!AD140=-999,"NA",IF(wat_table_data!AD140&gt;99, "&gt;99", IF(wat_table_data!AD140&lt;1, "&lt;1",wat_table_data!AD140 ))), "-")</f>
        <v>-</v>
      </c>
      <c r="AF143" s="40" t="str">
        <f>IF(ISNUMBER(wat_table_data!AE140), IF(wat_table_data!AE140=-999,"NA",IF(wat_table_data!AE140&gt;99, "&gt;99", IF(wat_table_data!AE140&lt;1, "&lt;1",wat_table_data!AE140 ))), "-")</f>
        <v>-</v>
      </c>
      <c r="AG143" s="40" t="str">
        <f>IF(ISNUMBER(wat_table_data!AF140), IF(wat_table_data!AF140=-999,"NA",IF(wat_table_data!AF140&gt;99, "&gt;99", IF(wat_table_data!AF140&lt;1, "&lt;1",wat_table_data!AF140 ))), "-")</f>
        <v>-</v>
      </c>
      <c r="AH143" s="38" t="str">
        <f>IF(ISNUMBER(wat_table_data!AG140), IF(wat_table_data!AG140=-999,"NA",IF(wat_table_data!AG140&gt;99, "&gt;99", IF(wat_table_data!AG140&lt;1, "&lt;1",wat_table_data!AG140 ))), "-")</f>
        <v>-</v>
      </c>
      <c r="AI143" s="38" t="str">
        <f>IF(ISNUMBER(wat_table_data!AH140), IF(wat_table_data!AH140=-999,"NA",IF(wat_table_data!AH140&gt;99, "&gt;99", IF(wat_table_data!AH140&lt;1, "&lt;1",wat_table_data!AH140 ))), "-")</f>
        <v>-</v>
      </c>
      <c r="AJ143" s="39" t="str">
        <f>IF(ISNUMBER(wat_table_data!AI140), IF(wat_table_data!AI140=-999,"NA",IF(wat_table_data!AI140&gt;99, "&gt;99", IF(wat_table_data!AI140&lt;1, "&lt;1",wat_table_data!AI140 ))), "-")</f>
        <v>-</v>
      </c>
      <c r="AK143" s="40" t="str">
        <f>IF(ISNUMBER(wat_table_data!AJ140), IF(wat_table_data!AJ140=-999,"NA",IF(wat_table_data!AJ140&gt;99, "&gt;99", IF(wat_table_data!AJ140&lt;1, "&lt;1",wat_table_data!AJ140 ))), "-")</f>
        <v>-</v>
      </c>
      <c r="AL143" s="40" t="str">
        <f>IF(ISNUMBER(wat_table_data!AK140), IF(wat_table_data!AK140=-999,"NA",IF(wat_table_data!AK140&gt;99, "&gt;99", IF(wat_table_data!AK140&lt;1, "&lt;1",wat_table_data!AK140 ))), "-")</f>
        <v>-</v>
      </c>
      <c r="AM143" s="40" t="str">
        <f>IF(ISNUMBER(wat_table_data!AL140), IF(wat_table_data!AL140=-999,"NA",IF(wat_table_data!AL140&gt;99, "&gt;99", IF(wat_table_data!AL140&lt;1, "&lt;1",wat_table_data!AL140 ))), "-")</f>
        <v>-</v>
      </c>
      <c r="AN143" s="38" t="str">
        <f>IF(ISNUMBER(wat_table_data!AM140), IF(wat_table_data!AM140=-999,"NA",IF(wat_table_data!AM140&gt;99, "&gt;99", IF(wat_table_data!AM140&lt;1, "&lt;1",wat_table_data!AM140 ))), "-")</f>
        <v>-</v>
      </c>
      <c r="AO143" s="38" t="str">
        <f>IF(ISNUMBER(wat_table_data!AN140), IF(wat_table_data!AN140=-999,"NA",IF(wat_table_data!AN140&gt;99, "&gt;99", IF(wat_table_data!AN140&lt;1, "&lt;1",wat_table_data!AN140 ))), "-")</f>
        <v>-</v>
      </c>
    </row>
    <row r="144" ht="13.8" x14ac:dyDescent="0.25">
      <c r="A144" s="34" t="str">
        <f>IF(ISBLANK(wat_table_data!A141), "", wat_table_data!A141)</f>
        <v/>
      </c>
      <c r="B144" s="34" t="str">
        <f>IF(ISBLANK(wat_table_data!B141), "", wat_table_data!B141)</f>
        <v/>
      </c>
      <c r="C144" s="34" t="str">
        <f>IF(ISBLANK(wat_table_data!C141), "", wat_table_data!C141)</f>
        <v/>
      </c>
      <c r="D144" s="35" t="str">
        <f>IF(ISNUMBER(wat_table_data!D141), wat_table_data!D141, "-")</f>
        <v>-</v>
      </c>
      <c r="E144" s="36" t="str">
        <f>IF(ISNUMBER(wat_table_data!E141), wat_table_data!E141, "-")</f>
        <v>-</v>
      </c>
      <c r="F144" s="37" t="str">
        <f>IF(ISNUMBER(wat_table_data!F141), IF(wat_table_data!F141=-999,"NA",IF(wat_table_data!F141&gt;99, "&gt;99", IF(wat_table_data!F141&lt;1, "&lt;1",wat_table_data!F141 ))), "-")</f>
        <v>-</v>
      </c>
      <c r="G144" s="38" t="str">
        <f>IF(ISNUMBER(wat_table_data!G141), IF(wat_table_data!G141=-999,"NA",IF(wat_table_data!G141&gt;99, "&gt;99", IF(wat_table_data!G141&lt;1, "&lt;1",wat_table_data!G141 ))), "-")</f>
        <v>-</v>
      </c>
      <c r="H144" s="38" t="str">
        <f>IF(ISNUMBER(wat_table_data!H141), IF(wat_table_data!H141=-999,"NA",IF(wat_table_data!H141&gt;99, "&gt;99", IF(wat_table_data!H141&lt;1, "&lt;1",wat_table_data!H141 ))), "-")</f>
        <v>-</v>
      </c>
      <c r="I144" s="38" t="str">
        <f>IF(ISNUMBER(wat_table_data!I141), IF(wat_table_data!I141=-999,"NA",IF(wat_table_data!I141&gt;99, "&gt;99", IF(wat_table_data!I141&lt;1, "&lt;1",wat_table_data!I141 ))), "-")</f>
        <v>-</v>
      </c>
      <c r="J144" s="24" t="str">
        <f>IF(ISNUMBER(wat_table_data!J141), IF(wat_table_data!J141=-999,"NA",wat_table_data!J141), "-")</f>
        <v>-</v>
      </c>
      <c r="K144" s="37" t="str">
        <f>IF(ISNUMBER(wat_table_data!K141), IF(wat_table_data!K141=-999,"NA",IF(wat_table_data!K141&gt;99, "&gt;99", IF(wat_table_data!K141&lt;1, "&lt;1",wat_table_data!K141 ))), "-")</f>
        <v>-</v>
      </c>
      <c r="L144" s="38" t="str">
        <f>IF(ISNUMBER(wat_table_data!L141), IF(wat_table_data!L141=-999,"NA",IF(wat_table_data!L141&gt;99, "&gt;99", IF(wat_table_data!L141&lt;1, "&lt;1",wat_table_data!L141 ))), "-")</f>
        <v>-</v>
      </c>
      <c r="M144" s="38" t="str">
        <f>IF(ISNUMBER(wat_table_data!M141), IF(wat_table_data!M141=-999,"NA",IF(wat_table_data!M141&gt;99, "&gt;99", IF(wat_table_data!M141&lt;1, "&lt;1",wat_table_data!M141 ))), "-")</f>
        <v>-</v>
      </c>
      <c r="N144" s="38" t="str">
        <f>IF(ISNUMBER(wat_table_data!N141), IF(wat_table_data!N141=-999,"NA",IF(wat_table_data!N141&gt;99, "&gt;99", IF(wat_table_data!N141&lt;1, "&lt;1",wat_table_data!N141 ))), "-")</f>
        <v>-</v>
      </c>
      <c r="O144" s="24" t="str">
        <f>IF(ISNUMBER(wat_table_data!O141), IF(wat_table_data!O141=-999,"NA",wat_table_data!O141), "-")</f>
        <v>-</v>
      </c>
      <c r="P144" s="37" t="str">
        <f>IF(ISNUMBER(wat_table_data!P141), IF(wat_table_data!P141=-999,"NA",IF(wat_table_data!P141&gt;99, "&gt;99", IF(wat_table_data!P141&lt;1, "&lt;1",wat_table_data!P141 ))), "-")</f>
        <v>-</v>
      </c>
      <c r="Q144" s="38" t="str">
        <f>IF(ISNUMBER(wat_table_data!Q141), IF(wat_table_data!Q141=-999,"NA",IF(wat_table_data!Q141&gt;99, "&gt;99", IF(wat_table_data!Q141&lt;1, "&lt;1",wat_table_data!Q141 ))), "-")</f>
        <v>-</v>
      </c>
      <c r="R144" s="38" t="str">
        <f>IF(ISNUMBER(wat_table_data!R141), IF(wat_table_data!R141=-999,"NA",IF(wat_table_data!R141&gt;99, "&gt;99", IF(wat_table_data!R141&lt;1, "&lt;1",wat_table_data!R141 ))), "-")</f>
        <v>-</v>
      </c>
      <c r="S144" s="38" t="str">
        <f>IF(ISNUMBER(wat_table_data!S141), IF(wat_table_data!S141=-999,"NA",IF(wat_table_data!S141&gt;99, "&gt;99", IF(wat_table_data!S141&lt;1, "&lt;1",wat_table_data!S141 ))), "-")</f>
        <v>-</v>
      </c>
      <c r="T144" s="24" t="str">
        <f>IF(ISNUMBER(wat_table_data!T141), IF(wat_table_data!T141=-999,"NA",wat_table_data!T141), "-")</f>
        <v>-</v>
      </c>
      <c r="U144" s="24"/>
      <c r="V144" s="24"/>
      <c r="W144" s="24"/>
      <c r="X144" s="39" t="str">
        <f>IF(ISNUMBER(wat_table_data!W141), IF(wat_table_data!W141=-999,"NA",IF(wat_table_data!W141&gt;99, "&gt;99", IF(wat_table_data!W141&lt;1, "&lt;1",wat_table_data!W141 ))), "-")</f>
        <v>-</v>
      </c>
      <c r="Y144" s="40" t="str">
        <f>IF(ISNUMBER(wat_table_data!X141), IF(wat_table_data!X141=-999,"NA",IF(wat_table_data!X141&gt;99, "&gt;99", IF(wat_table_data!X141&lt;1, "&lt;1",wat_table_data!X141 ))), "-")</f>
        <v>-</v>
      </c>
      <c r="Z144" s="40" t="str">
        <f>IF(ISNUMBER(wat_table_data!Y141), IF(wat_table_data!Y141=-999,"NA",IF(wat_table_data!Y141&gt;99, "&gt;99", IF(wat_table_data!Y141&lt;1, "&lt;1",wat_table_data!Y141 ))), "-")</f>
        <v>-</v>
      </c>
      <c r="AA144" s="40" t="str">
        <f>IF(ISNUMBER(wat_table_data!Z141), IF(wat_table_data!Z141=-999,"NA",IF(wat_table_data!Z141&gt;99, "&gt;99", IF(wat_table_data!Z141&lt;1, "&lt;1",wat_table_data!Z141 ))), "-")</f>
        <v>-</v>
      </c>
      <c r="AB144" s="38" t="str">
        <f>IF(ISNUMBER(wat_table_data!AA141), IF(wat_table_data!AA141=-999,"NA",IF(wat_table_data!AA141&gt;99, "&gt;99", IF(wat_table_data!AA141&lt;1, "&lt;1",wat_table_data!AA141 ))), "-")</f>
        <v>-</v>
      </c>
      <c r="AC144" s="38" t="str">
        <f>IF(ISNUMBER(wat_table_data!AB141), IF(wat_table_data!AB141=-999,"NA",IF(wat_table_data!AB141&gt;99, "&gt;99", IF(wat_table_data!AB141&lt;1, "&lt;1",wat_table_data!AB141 ))), "-")</f>
        <v>-</v>
      </c>
      <c r="AD144" s="39" t="str">
        <f>IF(ISNUMBER(wat_table_data!AC141), IF(wat_table_data!AC141=-999,"NA",IF(wat_table_data!AC141&gt;99, "&gt;99", IF(wat_table_data!AC141&lt;1, "&lt;1",wat_table_data!AC141 ))), "-")</f>
        <v>-</v>
      </c>
      <c r="AE144" s="40" t="str">
        <f>IF(ISNUMBER(wat_table_data!AD141), IF(wat_table_data!AD141=-999,"NA",IF(wat_table_data!AD141&gt;99, "&gt;99", IF(wat_table_data!AD141&lt;1, "&lt;1",wat_table_data!AD141 ))), "-")</f>
        <v>-</v>
      </c>
      <c r="AF144" s="40" t="str">
        <f>IF(ISNUMBER(wat_table_data!AE141), IF(wat_table_data!AE141=-999,"NA",IF(wat_table_data!AE141&gt;99, "&gt;99", IF(wat_table_data!AE141&lt;1, "&lt;1",wat_table_data!AE141 ))), "-")</f>
        <v>-</v>
      </c>
      <c r="AG144" s="40" t="str">
        <f>IF(ISNUMBER(wat_table_data!AF141), IF(wat_table_data!AF141=-999,"NA",IF(wat_table_data!AF141&gt;99, "&gt;99", IF(wat_table_data!AF141&lt;1, "&lt;1",wat_table_data!AF141 ))), "-")</f>
        <v>-</v>
      </c>
      <c r="AH144" s="38" t="str">
        <f>IF(ISNUMBER(wat_table_data!AG141), IF(wat_table_data!AG141=-999,"NA",IF(wat_table_data!AG141&gt;99, "&gt;99", IF(wat_table_data!AG141&lt;1, "&lt;1",wat_table_data!AG141 ))), "-")</f>
        <v>-</v>
      </c>
      <c r="AI144" s="38" t="str">
        <f>IF(ISNUMBER(wat_table_data!AH141), IF(wat_table_data!AH141=-999,"NA",IF(wat_table_data!AH141&gt;99, "&gt;99", IF(wat_table_data!AH141&lt;1, "&lt;1",wat_table_data!AH141 ))), "-")</f>
        <v>-</v>
      </c>
      <c r="AJ144" s="39" t="str">
        <f>IF(ISNUMBER(wat_table_data!AI141), IF(wat_table_data!AI141=-999,"NA",IF(wat_table_data!AI141&gt;99, "&gt;99", IF(wat_table_data!AI141&lt;1, "&lt;1",wat_table_data!AI141 ))), "-")</f>
        <v>-</v>
      </c>
      <c r="AK144" s="40" t="str">
        <f>IF(ISNUMBER(wat_table_data!AJ141), IF(wat_table_data!AJ141=-999,"NA",IF(wat_table_data!AJ141&gt;99, "&gt;99", IF(wat_table_data!AJ141&lt;1, "&lt;1",wat_table_data!AJ141 ))), "-")</f>
        <v>-</v>
      </c>
      <c r="AL144" s="40" t="str">
        <f>IF(ISNUMBER(wat_table_data!AK141), IF(wat_table_data!AK141=-999,"NA",IF(wat_table_data!AK141&gt;99, "&gt;99", IF(wat_table_data!AK141&lt;1, "&lt;1",wat_table_data!AK141 ))), "-")</f>
        <v>-</v>
      </c>
      <c r="AM144" s="40" t="str">
        <f>IF(ISNUMBER(wat_table_data!AL141), IF(wat_table_data!AL141=-999,"NA",IF(wat_table_data!AL141&gt;99, "&gt;99", IF(wat_table_data!AL141&lt;1, "&lt;1",wat_table_data!AL141 ))), "-")</f>
        <v>-</v>
      </c>
      <c r="AN144" s="38" t="str">
        <f>IF(ISNUMBER(wat_table_data!AM141), IF(wat_table_data!AM141=-999,"NA",IF(wat_table_data!AM141&gt;99, "&gt;99", IF(wat_table_data!AM141&lt;1, "&lt;1",wat_table_data!AM141 ))), "-")</f>
        <v>-</v>
      </c>
      <c r="AO144" s="38" t="str">
        <f>IF(ISNUMBER(wat_table_data!AN141), IF(wat_table_data!AN141=-999,"NA",IF(wat_table_data!AN141&gt;99, "&gt;99", IF(wat_table_data!AN141&lt;1, "&lt;1",wat_table_data!AN141 ))), "-")</f>
        <v>-</v>
      </c>
    </row>
    <row r="145" ht="13.8" x14ac:dyDescent="0.25">
      <c r="A145" s="34" t="str">
        <f>IF(ISBLANK(wat_table_data!A142), "", wat_table_data!A142)</f>
        <v/>
      </c>
      <c r="B145" s="34" t="str">
        <f>IF(ISBLANK(wat_table_data!B142), "", wat_table_data!B142)</f>
        <v/>
      </c>
      <c r="C145" s="34" t="str">
        <f>IF(ISBLANK(wat_table_data!C142), "", wat_table_data!C142)</f>
        <v/>
      </c>
      <c r="D145" s="35" t="str">
        <f>IF(ISNUMBER(wat_table_data!D142), wat_table_data!D142, "-")</f>
        <v>-</v>
      </c>
      <c r="E145" s="36" t="str">
        <f>IF(ISNUMBER(wat_table_data!E142), wat_table_data!E142, "-")</f>
        <v>-</v>
      </c>
      <c r="F145" s="37" t="str">
        <f>IF(ISNUMBER(wat_table_data!F142), IF(wat_table_data!F142=-999,"NA",IF(wat_table_data!F142&gt;99, "&gt;99", IF(wat_table_data!F142&lt;1, "&lt;1",wat_table_data!F142 ))), "-")</f>
        <v>-</v>
      </c>
      <c r="G145" s="38" t="str">
        <f>IF(ISNUMBER(wat_table_data!G142), IF(wat_table_data!G142=-999,"NA",IF(wat_table_data!G142&gt;99, "&gt;99", IF(wat_table_data!G142&lt;1, "&lt;1",wat_table_data!G142 ))), "-")</f>
        <v>-</v>
      </c>
      <c r="H145" s="38" t="str">
        <f>IF(ISNUMBER(wat_table_data!H142), IF(wat_table_data!H142=-999,"NA",IF(wat_table_data!H142&gt;99, "&gt;99", IF(wat_table_data!H142&lt;1, "&lt;1",wat_table_data!H142 ))), "-")</f>
        <v>-</v>
      </c>
      <c r="I145" s="38" t="str">
        <f>IF(ISNUMBER(wat_table_data!I142), IF(wat_table_data!I142=-999,"NA",IF(wat_table_data!I142&gt;99, "&gt;99", IF(wat_table_data!I142&lt;1, "&lt;1",wat_table_data!I142 ))), "-")</f>
        <v>-</v>
      </c>
      <c r="J145" s="24" t="str">
        <f>IF(ISNUMBER(wat_table_data!J142), IF(wat_table_data!J142=-999,"NA",wat_table_data!J142), "-")</f>
        <v>-</v>
      </c>
      <c r="K145" s="37" t="str">
        <f>IF(ISNUMBER(wat_table_data!K142), IF(wat_table_data!K142=-999,"NA",IF(wat_table_data!K142&gt;99, "&gt;99", IF(wat_table_data!K142&lt;1, "&lt;1",wat_table_data!K142 ))), "-")</f>
        <v>-</v>
      </c>
      <c r="L145" s="38" t="str">
        <f>IF(ISNUMBER(wat_table_data!L142), IF(wat_table_data!L142=-999,"NA",IF(wat_table_data!L142&gt;99, "&gt;99", IF(wat_table_data!L142&lt;1, "&lt;1",wat_table_data!L142 ))), "-")</f>
        <v>-</v>
      </c>
      <c r="M145" s="38" t="str">
        <f>IF(ISNUMBER(wat_table_data!M142), IF(wat_table_data!M142=-999,"NA",IF(wat_table_data!M142&gt;99, "&gt;99", IF(wat_table_data!M142&lt;1, "&lt;1",wat_table_data!M142 ))), "-")</f>
        <v>-</v>
      </c>
      <c r="N145" s="38" t="str">
        <f>IF(ISNUMBER(wat_table_data!N142), IF(wat_table_data!N142=-999,"NA",IF(wat_table_data!N142&gt;99, "&gt;99", IF(wat_table_data!N142&lt;1, "&lt;1",wat_table_data!N142 ))), "-")</f>
        <v>-</v>
      </c>
      <c r="O145" s="24" t="str">
        <f>IF(ISNUMBER(wat_table_data!O142), IF(wat_table_data!O142=-999,"NA",wat_table_data!O142), "-")</f>
        <v>-</v>
      </c>
      <c r="P145" s="37" t="str">
        <f>IF(ISNUMBER(wat_table_data!P142), IF(wat_table_data!P142=-999,"NA",IF(wat_table_data!P142&gt;99, "&gt;99", IF(wat_table_data!P142&lt;1, "&lt;1",wat_table_data!P142 ))), "-")</f>
        <v>-</v>
      </c>
      <c r="Q145" s="38" t="str">
        <f>IF(ISNUMBER(wat_table_data!Q142), IF(wat_table_data!Q142=-999,"NA",IF(wat_table_data!Q142&gt;99, "&gt;99", IF(wat_table_data!Q142&lt;1, "&lt;1",wat_table_data!Q142 ))), "-")</f>
        <v>-</v>
      </c>
      <c r="R145" s="38" t="str">
        <f>IF(ISNUMBER(wat_table_data!R142), IF(wat_table_data!R142=-999,"NA",IF(wat_table_data!R142&gt;99, "&gt;99", IF(wat_table_data!R142&lt;1, "&lt;1",wat_table_data!R142 ))), "-")</f>
        <v>-</v>
      </c>
      <c r="S145" s="38" t="str">
        <f>IF(ISNUMBER(wat_table_data!S142), IF(wat_table_data!S142=-999,"NA",IF(wat_table_data!S142&gt;99, "&gt;99", IF(wat_table_data!S142&lt;1, "&lt;1",wat_table_data!S142 ))), "-")</f>
        <v>-</v>
      </c>
      <c r="T145" s="24" t="str">
        <f>IF(ISNUMBER(wat_table_data!T142), IF(wat_table_data!T142=-999,"NA",wat_table_data!T142), "-")</f>
        <v>-</v>
      </c>
      <c r="U145" s="24"/>
      <c r="V145" s="24"/>
      <c r="W145" s="24"/>
      <c r="X145" s="39" t="str">
        <f>IF(ISNUMBER(wat_table_data!W142), IF(wat_table_data!W142=-999,"NA",IF(wat_table_data!W142&gt;99, "&gt;99", IF(wat_table_data!W142&lt;1, "&lt;1",wat_table_data!W142 ))), "-")</f>
        <v>-</v>
      </c>
      <c r="Y145" s="40" t="str">
        <f>IF(ISNUMBER(wat_table_data!X142), IF(wat_table_data!X142=-999,"NA",IF(wat_table_data!X142&gt;99, "&gt;99", IF(wat_table_data!X142&lt;1, "&lt;1",wat_table_data!X142 ))), "-")</f>
        <v>-</v>
      </c>
      <c r="Z145" s="40" t="str">
        <f>IF(ISNUMBER(wat_table_data!Y142), IF(wat_table_data!Y142=-999,"NA",IF(wat_table_data!Y142&gt;99, "&gt;99", IF(wat_table_data!Y142&lt;1, "&lt;1",wat_table_data!Y142 ))), "-")</f>
        <v>-</v>
      </c>
      <c r="AA145" s="40" t="str">
        <f>IF(ISNUMBER(wat_table_data!Z142), IF(wat_table_data!Z142=-999,"NA",IF(wat_table_data!Z142&gt;99, "&gt;99", IF(wat_table_data!Z142&lt;1, "&lt;1",wat_table_data!Z142 ))), "-")</f>
        <v>-</v>
      </c>
      <c r="AB145" s="38" t="str">
        <f>IF(ISNUMBER(wat_table_data!AA142), IF(wat_table_data!AA142=-999,"NA",IF(wat_table_data!AA142&gt;99, "&gt;99", IF(wat_table_data!AA142&lt;1, "&lt;1",wat_table_data!AA142 ))), "-")</f>
        <v>-</v>
      </c>
      <c r="AC145" s="38" t="str">
        <f>IF(ISNUMBER(wat_table_data!AB142), IF(wat_table_data!AB142=-999,"NA",IF(wat_table_data!AB142&gt;99, "&gt;99", IF(wat_table_data!AB142&lt;1, "&lt;1",wat_table_data!AB142 ))), "-")</f>
        <v>-</v>
      </c>
      <c r="AD145" s="39" t="str">
        <f>IF(ISNUMBER(wat_table_data!AC142), IF(wat_table_data!AC142=-999,"NA",IF(wat_table_data!AC142&gt;99, "&gt;99", IF(wat_table_data!AC142&lt;1, "&lt;1",wat_table_data!AC142 ))), "-")</f>
        <v>-</v>
      </c>
      <c r="AE145" s="40" t="str">
        <f>IF(ISNUMBER(wat_table_data!AD142), IF(wat_table_data!AD142=-999,"NA",IF(wat_table_data!AD142&gt;99, "&gt;99", IF(wat_table_data!AD142&lt;1, "&lt;1",wat_table_data!AD142 ))), "-")</f>
        <v>-</v>
      </c>
      <c r="AF145" s="40" t="str">
        <f>IF(ISNUMBER(wat_table_data!AE142), IF(wat_table_data!AE142=-999,"NA",IF(wat_table_data!AE142&gt;99, "&gt;99", IF(wat_table_data!AE142&lt;1, "&lt;1",wat_table_data!AE142 ))), "-")</f>
        <v>-</v>
      </c>
      <c r="AG145" s="40" t="str">
        <f>IF(ISNUMBER(wat_table_data!AF142), IF(wat_table_data!AF142=-999,"NA",IF(wat_table_data!AF142&gt;99, "&gt;99", IF(wat_table_data!AF142&lt;1, "&lt;1",wat_table_data!AF142 ))), "-")</f>
        <v>-</v>
      </c>
      <c r="AH145" s="38" t="str">
        <f>IF(ISNUMBER(wat_table_data!AG142), IF(wat_table_data!AG142=-999,"NA",IF(wat_table_data!AG142&gt;99, "&gt;99", IF(wat_table_data!AG142&lt;1, "&lt;1",wat_table_data!AG142 ))), "-")</f>
        <v>-</v>
      </c>
      <c r="AI145" s="38" t="str">
        <f>IF(ISNUMBER(wat_table_data!AH142), IF(wat_table_data!AH142=-999,"NA",IF(wat_table_data!AH142&gt;99, "&gt;99", IF(wat_table_data!AH142&lt;1, "&lt;1",wat_table_data!AH142 ))), "-")</f>
        <v>-</v>
      </c>
      <c r="AJ145" s="39" t="str">
        <f>IF(ISNUMBER(wat_table_data!AI142), IF(wat_table_data!AI142=-999,"NA",IF(wat_table_data!AI142&gt;99, "&gt;99", IF(wat_table_data!AI142&lt;1, "&lt;1",wat_table_data!AI142 ))), "-")</f>
        <v>-</v>
      </c>
      <c r="AK145" s="40" t="str">
        <f>IF(ISNUMBER(wat_table_data!AJ142), IF(wat_table_data!AJ142=-999,"NA",IF(wat_table_data!AJ142&gt;99, "&gt;99", IF(wat_table_data!AJ142&lt;1, "&lt;1",wat_table_data!AJ142 ))), "-")</f>
        <v>-</v>
      </c>
      <c r="AL145" s="40" t="str">
        <f>IF(ISNUMBER(wat_table_data!AK142), IF(wat_table_data!AK142=-999,"NA",IF(wat_table_data!AK142&gt;99, "&gt;99", IF(wat_table_data!AK142&lt;1, "&lt;1",wat_table_data!AK142 ))), "-")</f>
        <v>-</v>
      </c>
      <c r="AM145" s="40" t="str">
        <f>IF(ISNUMBER(wat_table_data!AL142), IF(wat_table_data!AL142=-999,"NA",IF(wat_table_data!AL142&gt;99, "&gt;99", IF(wat_table_data!AL142&lt;1, "&lt;1",wat_table_data!AL142 ))), "-")</f>
        <v>-</v>
      </c>
      <c r="AN145" s="38" t="str">
        <f>IF(ISNUMBER(wat_table_data!AM142), IF(wat_table_data!AM142=-999,"NA",IF(wat_table_data!AM142&gt;99, "&gt;99", IF(wat_table_data!AM142&lt;1, "&lt;1",wat_table_data!AM142 ))), "-")</f>
        <v>-</v>
      </c>
      <c r="AO145" s="38" t="str">
        <f>IF(ISNUMBER(wat_table_data!AN142), IF(wat_table_data!AN142=-999,"NA",IF(wat_table_data!AN142&gt;99, "&gt;99", IF(wat_table_data!AN142&lt;1, "&lt;1",wat_table_data!AN142 ))), "-")</f>
        <v>-</v>
      </c>
    </row>
    <row r="146" ht="13.8" x14ac:dyDescent="0.25">
      <c r="A146" s="34" t="str">
        <f>IF(ISBLANK(wat_table_data!A143), "", wat_table_data!A143)</f>
        <v/>
      </c>
      <c r="B146" s="34" t="str">
        <f>IF(ISBLANK(wat_table_data!B143), "", wat_table_data!B143)</f>
        <v/>
      </c>
      <c r="C146" s="34" t="str">
        <f>IF(ISBLANK(wat_table_data!C143), "", wat_table_data!C143)</f>
        <v/>
      </c>
      <c r="D146" s="35" t="str">
        <f>IF(ISNUMBER(wat_table_data!D143), wat_table_data!D143, "-")</f>
        <v>-</v>
      </c>
      <c r="E146" s="36" t="str">
        <f>IF(ISNUMBER(wat_table_data!E143), wat_table_data!E143, "-")</f>
        <v>-</v>
      </c>
      <c r="F146" s="37" t="str">
        <f>IF(ISNUMBER(wat_table_data!F143), IF(wat_table_data!F143=-999,"NA",IF(wat_table_data!F143&gt;99, "&gt;99", IF(wat_table_data!F143&lt;1, "&lt;1",wat_table_data!F143 ))), "-")</f>
        <v>-</v>
      </c>
      <c r="G146" s="38" t="str">
        <f>IF(ISNUMBER(wat_table_data!G143), IF(wat_table_data!G143=-999,"NA",IF(wat_table_data!G143&gt;99, "&gt;99", IF(wat_table_data!G143&lt;1, "&lt;1",wat_table_data!G143 ))), "-")</f>
        <v>-</v>
      </c>
      <c r="H146" s="38" t="str">
        <f>IF(ISNUMBER(wat_table_data!H143), IF(wat_table_data!H143=-999,"NA",IF(wat_table_data!H143&gt;99, "&gt;99", IF(wat_table_data!H143&lt;1, "&lt;1",wat_table_data!H143 ))), "-")</f>
        <v>-</v>
      </c>
      <c r="I146" s="38" t="str">
        <f>IF(ISNUMBER(wat_table_data!I143), IF(wat_table_data!I143=-999,"NA",IF(wat_table_data!I143&gt;99, "&gt;99", IF(wat_table_data!I143&lt;1, "&lt;1",wat_table_data!I143 ))), "-")</f>
        <v>-</v>
      </c>
      <c r="J146" s="24" t="str">
        <f>IF(ISNUMBER(wat_table_data!J143), IF(wat_table_data!J143=-999,"NA",wat_table_data!J143), "-")</f>
        <v>-</v>
      </c>
      <c r="K146" s="37" t="str">
        <f>IF(ISNUMBER(wat_table_data!K143), IF(wat_table_data!K143=-999,"NA",IF(wat_table_data!K143&gt;99, "&gt;99", IF(wat_table_data!K143&lt;1, "&lt;1",wat_table_data!K143 ))), "-")</f>
        <v>-</v>
      </c>
      <c r="L146" s="38" t="str">
        <f>IF(ISNUMBER(wat_table_data!L143), IF(wat_table_data!L143=-999,"NA",IF(wat_table_data!L143&gt;99, "&gt;99", IF(wat_table_data!L143&lt;1, "&lt;1",wat_table_data!L143 ))), "-")</f>
        <v>-</v>
      </c>
      <c r="M146" s="38" t="str">
        <f>IF(ISNUMBER(wat_table_data!M143), IF(wat_table_data!M143=-999,"NA",IF(wat_table_data!M143&gt;99, "&gt;99", IF(wat_table_data!M143&lt;1, "&lt;1",wat_table_data!M143 ))), "-")</f>
        <v>-</v>
      </c>
      <c r="N146" s="38" t="str">
        <f>IF(ISNUMBER(wat_table_data!N143), IF(wat_table_data!N143=-999,"NA",IF(wat_table_data!N143&gt;99, "&gt;99", IF(wat_table_data!N143&lt;1, "&lt;1",wat_table_data!N143 ))), "-")</f>
        <v>-</v>
      </c>
      <c r="O146" s="24" t="str">
        <f>IF(ISNUMBER(wat_table_data!O143), IF(wat_table_data!O143=-999,"NA",wat_table_data!O143), "-")</f>
        <v>-</v>
      </c>
      <c r="P146" s="37" t="str">
        <f>IF(ISNUMBER(wat_table_data!P143), IF(wat_table_data!P143=-999,"NA",IF(wat_table_data!P143&gt;99, "&gt;99", IF(wat_table_data!P143&lt;1, "&lt;1",wat_table_data!P143 ))), "-")</f>
        <v>-</v>
      </c>
      <c r="Q146" s="38" t="str">
        <f>IF(ISNUMBER(wat_table_data!Q143), IF(wat_table_data!Q143=-999,"NA",IF(wat_table_data!Q143&gt;99, "&gt;99", IF(wat_table_data!Q143&lt;1, "&lt;1",wat_table_data!Q143 ))), "-")</f>
        <v>-</v>
      </c>
      <c r="R146" s="38" t="str">
        <f>IF(ISNUMBER(wat_table_data!R143), IF(wat_table_data!R143=-999,"NA",IF(wat_table_data!R143&gt;99, "&gt;99", IF(wat_table_data!R143&lt;1, "&lt;1",wat_table_data!R143 ))), "-")</f>
        <v>-</v>
      </c>
      <c r="S146" s="38" t="str">
        <f>IF(ISNUMBER(wat_table_data!S143), IF(wat_table_data!S143=-999,"NA",IF(wat_table_data!S143&gt;99, "&gt;99", IF(wat_table_data!S143&lt;1, "&lt;1",wat_table_data!S143 ))), "-")</f>
        <v>-</v>
      </c>
      <c r="T146" s="24" t="str">
        <f>IF(ISNUMBER(wat_table_data!T143), IF(wat_table_data!T143=-999,"NA",wat_table_data!T143), "-")</f>
        <v>-</v>
      </c>
      <c r="U146" s="24"/>
      <c r="V146" s="24"/>
      <c r="W146" s="24"/>
      <c r="X146" s="39" t="str">
        <f>IF(ISNUMBER(wat_table_data!W143), IF(wat_table_data!W143=-999,"NA",IF(wat_table_data!W143&gt;99, "&gt;99", IF(wat_table_data!W143&lt;1, "&lt;1",wat_table_data!W143 ))), "-")</f>
        <v>-</v>
      </c>
      <c r="Y146" s="40" t="str">
        <f>IF(ISNUMBER(wat_table_data!X143), IF(wat_table_data!X143=-999,"NA",IF(wat_table_data!X143&gt;99, "&gt;99", IF(wat_table_data!X143&lt;1, "&lt;1",wat_table_data!X143 ))), "-")</f>
        <v>-</v>
      </c>
      <c r="Z146" s="40" t="str">
        <f>IF(ISNUMBER(wat_table_data!Y143), IF(wat_table_data!Y143=-999,"NA",IF(wat_table_data!Y143&gt;99, "&gt;99", IF(wat_table_data!Y143&lt;1, "&lt;1",wat_table_data!Y143 ))), "-")</f>
        <v>-</v>
      </c>
      <c r="AA146" s="40" t="str">
        <f>IF(ISNUMBER(wat_table_data!Z143), IF(wat_table_data!Z143=-999,"NA",IF(wat_table_data!Z143&gt;99, "&gt;99", IF(wat_table_data!Z143&lt;1, "&lt;1",wat_table_data!Z143 ))), "-")</f>
        <v>-</v>
      </c>
      <c r="AB146" s="38" t="str">
        <f>IF(ISNUMBER(wat_table_data!AA143), IF(wat_table_data!AA143=-999,"NA",IF(wat_table_data!AA143&gt;99, "&gt;99", IF(wat_table_data!AA143&lt;1, "&lt;1",wat_table_data!AA143 ))), "-")</f>
        <v>-</v>
      </c>
      <c r="AC146" s="38" t="str">
        <f>IF(ISNUMBER(wat_table_data!AB143), IF(wat_table_data!AB143=-999,"NA",IF(wat_table_data!AB143&gt;99, "&gt;99", IF(wat_table_data!AB143&lt;1, "&lt;1",wat_table_data!AB143 ))), "-")</f>
        <v>-</v>
      </c>
      <c r="AD146" s="39" t="str">
        <f>IF(ISNUMBER(wat_table_data!AC143), IF(wat_table_data!AC143=-999,"NA",IF(wat_table_data!AC143&gt;99, "&gt;99", IF(wat_table_data!AC143&lt;1, "&lt;1",wat_table_data!AC143 ))), "-")</f>
        <v>-</v>
      </c>
      <c r="AE146" s="40" t="str">
        <f>IF(ISNUMBER(wat_table_data!AD143), IF(wat_table_data!AD143=-999,"NA",IF(wat_table_data!AD143&gt;99, "&gt;99", IF(wat_table_data!AD143&lt;1, "&lt;1",wat_table_data!AD143 ))), "-")</f>
        <v>-</v>
      </c>
      <c r="AF146" s="40" t="str">
        <f>IF(ISNUMBER(wat_table_data!AE143), IF(wat_table_data!AE143=-999,"NA",IF(wat_table_data!AE143&gt;99, "&gt;99", IF(wat_table_data!AE143&lt;1, "&lt;1",wat_table_data!AE143 ))), "-")</f>
        <v>-</v>
      </c>
      <c r="AG146" s="40" t="str">
        <f>IF(ISNUMBER(wat_table_data!AF143), IF(wat_table_data!AF143=-999,"NA",IF(wat_table_data!AF143&gt;99, "&gt;99", IF(wat_table_data!AF143&lt;1, "&lt;1",wat_table_data!AF143 ))), "-")</f>
        <v>-</v>
      </c>
      <c r="AH146" s="38" t="str">
        <f>IF(ISNUMBER(wat_table_data!AG143), IF(wat_table_data!AG143=-999,"NA",IF(wat_table_data!AG143&gt;99, "&gt;99", IF(wat_table_data!AG143&lt;1, "&lt;1",wat_table_data!AG143 ))), "-")</f>
        <v>-</v>
      </c>
      <c r="AI146" s="38" t="str">
        <f>IF(ISNUMBER(wat_table_data!AH143), IF(wat_table_data!AH143=-999,"NA",IF(wat_table_data!AH143&gt;99, "&gt;99", IF(wat_table_data!AH143&lt;1, "&lt;1",wat_table_data!AH143 ))), "-")</f>
        <v>-</v>
      </c>
      <c r="AJ146" s="39" t="str">
        <f>IF(ISNUMBER(wat_table_data!AI143), IF(wat_table_data!AI143=-999,"NA",IF(wat_table_data!AI143&gt;99, "&gt;99", IF(wat_table_data!AI143&lt;1, "&lt;1",wat_table_data!AI143 ))), "-")</f>
        <v>-</v>
      </c>
      <c r="AK146" s="40" t="str">
        <f>IF(ISNUMBER(wat_table_data!AJ143), IF(wat_table_data!AJ143=-999,"NA",IF(wat_table_data!AJ143&gt;99, "&gt;99", IF(wat_table_data!AJ143&lt;1, "&lt;1",wat_table_data!AJ143 ))), "-")</f>
        <v>-</v>
      </c>
      <c r="AL146" s="40" t="str">
        <f>IF(ISNUMBER(wat_table_data!AK143), IF(wat_table_data!AK143=-999,"NA",IF(wat_table_data!AK143&gt;99, "&gt;99", IF(wat_table_data!AK143&lt;1, "&lt;1",wat_table_data!AK143 ))), "-")</f>
        <v>-</v>
      </c>
      <c r="AM146" s="40" t="str">
        <f>IF(ISNUMBER(wat_table_data!AL143), IF(wat_table_data!AL143=-999,"NA",IF(wat_table_data!AL143&gt;99, "&gt;99", IF(wat_table_data!AL143&lt;1, "&lt;1",wat_table_data!AL143 ))), "-")</f>
        <v>-</v>
      </c>
      <c r="AN146" s="38" t="str">
        <f>IF(ISNUMBER(wat_table_data!AM143), IF(wat_table_data!AM143=-999,"NA",IF(wat_table_data!AM143&gt;99, "&gt;99", IF(wat_table_data!AM143&lt;1, "&lt;1",wat_table_data!AM143 ))), "-")</f>
        <v>-</v>
      </c>
      <c r="AO146" s="38" t="str">
        <f>IF(ISNUMBER(wat_table_data!AN143), IF(wat_table_data!AN143=-999,"NA",IF(wat_table_data!AN143&gt;99, "&gt;99", IF(wat_table_data!AN143&lt;1, "&lt;1",wat_table_data!AN143 ))), "-")</f>
        <v>-</v>
      </c>
    </row>
    <row r="147" ht="13.8" x14ac:dyDescent="0.25">
      <c r="A147" s="34" t="str">
        <f>IF(ISBLANK(wat_table_data!A144), "", wat_table_data!A144)</f>
        <v/>
      </c>
      <c r="B147" s="34" t="str">
        <f>IF(ISBLANK(wat_table_data!B144), "", wat_table_data!B144)</f>
        <v/>
      </c>
      <c r="C147" s="34" t="str">
        <f>IF(ISBLANK(wat_table_data!C144), "", wat_table_data!C144)</f>
        <v/>
      </c>
      <c r="D147" s="35" t="str">
        <f>IF(ISNUMBER(wat_table_data!D144), wat_table_data!D144, "-")</f>
        <v>-</v>
      </c>
      <c r="E147" s="36" t="str">
        <f>IF(ISNUMBER(wat_table_data!E144), wat_table_data!E144, "-")</f>
        <v>-</v>
      </c>
      <c r="F147" s="37" t="str">
        <f>IF(ISNUMBER(wat_table_data!F144), IF(wat_table_data!F144=-999,"NA",IF(wat_table_data!F144&gt;99, "&gt;99", IF(wat_table_data!F144&lt;1, "&lt;1",wat_table_data!F144 ))), "-")</f>
        <v>-</v>
      </c>
      <c r="G147" s="38" t="str">
        <f>IF(ISNUMBER(wat_table_data!G144), IF(wat_table_data!G144=-999,"NA",IF(wat_table_data!G144&gt;99, "&gt;99", IF(wat_table_data!G144&lt;1, "&lt;1",wat_table_data!G144 ))), "-")</f>
        <v>-</v>
      </c>
      <c r="H147" s="38" t="str">
        <f>IF(ISNUMBER(wat_table_data!H144), IF(wat_table_data!H144=-999,"NA",IF(wat_table_data!H144&gt;99, "&gt;99", IF(wat_table_data!H144&lt;1, "&lt;1",wat_table_data!H144 ))), "-")</f>
        <v>-</v>
      </c>
      <c r="I147" s="38" t="str">
        <f>IF(ISNUMBER(wat_table_data!I144), IF(wat_table_data!I144=-999,"NA",IF(wat_table_data!I144&gt;99, "&gt;99", IF(wat_table_data!I144&lt;1, "&lt;1",wat_table_data!I144 ))), "-")</f>
        <v>-</v>
      </c>
      <c r="J147" s="24" t="str">
        <f>IF(ISNUMBER(wat_table_data!J144), IF(wat_table_data!J144=-999,"NA",wat_table_data!J144), "-")</f>
        <v>-</v>
      </c>
      <c r="K147" s="37" t="str">
        <f>IF(ISNUMBER(wat_table_data!K144), IF(wat_table_data!K144=-999,"NA",IF(wat_table_data!K144&gt;99, "&gt;99", IF(wat_table_data!K144&lt;1, "&lt;1",wat_table_data!K144 ))), "-")</f>
        <v>-</v>
      </c>
      <c r="L147" s="38" t="str">
        <f>IF(ISNUMBER(wat_table_data!L144), IF(wat_table_data!L144=-999,"NA",IF(wat_table_data!L144&gt;99, "&gt;99", IF(wat_table_data!L144&lt;1, "&lt;1",wat_table_data!L144 ))), "-")</f>
        <v>-</v>
      </c>
      <c r="M147" s="38" t="str">
        <f>IF(ISNUMBER(wat_table_data!M144), IF(wat_table_data!M144=-999,"NA",IF(wat_table_data!M144&gt;99, "&gt;99", IF(wat_table_data!M144&lt;1, "&lt;1",wat_table_data!M144 ))), "-")</f>
        <v>-</v>
      </c>
      <c r="N147" s="38" t="str">
        <f>IF(ISNUMBER(wat_table_data!N144), IF(wat_table_data!N144=-999,"NA",IF(wat_table_data!N144&gt;99, "&gt;99", IF(wat_table_data!N144&lt;1, "&lt;1",wat_table_data!N144 ))), "-")</f>
        <v>-</v>
      </c>
      <c r="O147" s="24" t="str">
        <f>IF(ISNUMBER(wat_table_data!O144), IF(wat_table_data!O144=-999,"NA",wat_table_data!O144), "-")</f>
        <v>-</v>
      </c>
      <c r="P147" s="37" t="str">
        <f>IF(ISNUMBER(wat_table_data!P144), IF(wat_table_data!P144=-999,"NA",IF(wat_table_data!P144&gt;99, "&gt;99", IF(wat_table_data!P144&lt;1, "&lt;1",wat_table_data!P144 ))), "-")</f>
        <v>-</v>
      </c>
      <c r="Q147" s="38" t="str">
        <f>IF(ISNUMBER(wat_table_data!Q144), IF(wat_table_data!Q144=-999,"NA",IF(wat_table_data!Q144&gt;99, "&gt;99", IF(wat_table_data!Q144&lt;1, "&lt;1",wat_table_data!Q144 ))), "-")</f>
        <v>-</v>
      </c>
      <c r="R147" s="38" t="str">
        <f>IF(ISNUMBER(wat_table_data!R144), IF(wat_table_data!R144=-999,"NA",IF(wat_table_data!R144&gt;99, "&gt;99", IF(wat_table_data!R144&lt;1, "&lt;1",wat_table_data!R144 ))), "-")</f>
        <v>-</v>
      </c>
      <c r="S147" s="38" t="str">
        <f>IF(ISNUMBER(wat_table_data!S144), IF(wat_table_data!S144=-999,"NA",IF(wat_table_data!S144&gt;99, "&gt;99", IF(wat_table_data!S144&lt;1, "&lt;1",wat_table_data!S144 ))), "-")</f>
        <v>-</v>
      </c>
      <c r="T147" s="24" t="str">
        <f>IF(ISNUMBER(wat_table_data!T144), IF(wat_table_data!T144=-999,"NA",wat_table_data!T144), "-")</f>
        <v>-</v>
      </c>
      <c r="U147" s="24"/>
      <c r="V147" s="24"/>
      <c r="W147" s="24"/>
      <c r="X147" s="39" t="str">
        <f>IF(ISNUMBER(wat_table_data!W144), IF(wat_table_data!W144=-999,"NA",IF(wat_table_data!W144&gt;99, "&gt;99", IF(wat_table_data!W144&lt;1, "&lt;1",wat_table_data!W144 ))), "-")</f>
        <v>-</v>
      </c>
      <c r="Y147" s="40" t="str">
        <f>IF(ISNUMBER(wat_table_data!X144), IF(wat_table_data!X144=-999,"NA",IF(wat_table_data!X144&gt;99, "&gt;99", IF(wat_table_data!X144&lt;1, "&lt;1",wat_table_data!X144 ))), "-")</f>
        <v>-</v>
      </c>
      <c r="Z147" s="40" t="str">
        <f>IF(ISNUMBER(wat_table_data!Y144), IF(wat_table_data!Y144=-999,"NA",IF(wat_table_data!Y144&gt;99, "&gt;99", IF(wat_table_data!Y144&lt;1, "&lt;1",wat_table_data!Y144 ))), "-")</f>
        <v>-</v>
      </c>
      <c r="AA147" s="40" t="str">
        <f>IF(ISNUMBER(wat_table_data!Z144), IF(wat_table_data!Z144=-999,"NA",IF(wat_table_data!Z144&gt;99, "&gt;99", IF(wat_table_data!Z144&lt;1, "&lt;1",wat_table_data!Z144 ))), "-")</f>
        <v>-</v>
      </c>
      <c r="AB147" s="38" t="str">
        <f>IF(ISNUMBER(wat_table_data!AA144), IF(wat_table_data!AA144=-999,"NA",IF(wat_table_data!AA144&gt;99, "&gt;99", IF(wat_table_data!AA144&lt;1, "&lt;1",wat_table_data!AA144 ))), "-")</f>
        <v>-</v>
      </c>
      <c r="AC147" s="38" t="str">
        <f>IF(ISNUMBER(wat_table_data!AB144), IF(wat_table_data!AB144=-999,"NA",IF(wat_table_data!AB144&gt;99, "&gt;99", IF(wat_table_data!AB144&lt;1, "&lt;1",wat_table_data!AB144 ))), "-")</f>
        <v>-</v>
      </c>
      <c r="AD147" s="39" t="str">
        <f>IF(ISNUMBER(wat_table_data!AC144), IF(wat_table_data!AC144=-999,"NA",IF(wat_table_data!AC144&gt;99, "&gt;99", IF(wat_table_data!AC144&lt;1, "&lt;1",wat_table_data!AC144 ))), "-")</f>
        <v>-</v>
      </c>
      <c r="AE147" s="40" t="str">
        <f>IF(ISNUMBER(wat_table_data!AD144), IF(wat_table_data!AD144=-999,"NA",IF(wat_table_data!AD144&gt;99, "&gt;99", IF(wat_table_data!AD144&lt;1, "&lt;1",wat_table_data!AD144 ))), "-")</f>
        <v>-</v>
      </c>
      <c r="AF147" s="40" t="str">
        <f>IF(ISNUMBER(wat_table_data!AE144), IF(wat_table_data!AE144=-999,"NA",IF(wat_table_data!AE144&gt;99, "&gt;99", IF(wat_table_data!AE144&lt;1, "&lt;1",wat_table_data!AE144 ))), "-")</f>
        <v>-</v>
      </c>
      <c r="AG147" s="40" t="str">
        <f>IF(ISNUMBER(wat_table_data!AF144), IF(wat_table_data!AF144=-999,"NA",IF(wat_table_data!AF144&gt;99, "&gt;99", IF(wat_table_data!AF144&lt;1, "&lt;1",wat_table_data!AF144 ))), "-")</f>
        <v>-</v>
      </c>
      <c r="AH147" s="38" t="str">
        <f>IF(ISNUMBER(wat_table_data!AG144), IF(wat_table_data!AG144=-999,"NA",IF(wat_table_data!AG144&gt;99, "&gt;99", IF(wat_table_data!AG144&lt;1, "&lt;1",wat_table_data!AG144 ))), "-")</f>
        <v>-</v>
      </c>
      <c r="AI147" s="38" t="str">
        <f>IF(ISNUMBER(wat_table_data!AH144), IF(wat_table_data!AH144=-999,"NA",IF(wat_table_data!AH144&gt;99, "&gt;99", IF(wat_table_data!AH144&lt;1, "&lt;1",wat_table_data!AH144 ))), "-")</f>
        <v>-</v>
      </c>
      <c r="AJ147" s="39" t="str">
        <f>IF(ISNUMBER(wat_table_data!AI144), IF(wat_table_data!AI144=-999,"NA",IF(wat_table_data!AI144&gt;99, "&gt;99", IF(wat_table_data!AI144&lt;1, "&lt;1",wat_table_data!AI144 ))), "-")</f>
        <v>-</v>
      </c>
      <c r="AK147" s="40" t="str">
        <f>IF(ISNUMBER(wat_table_data!AJ144), IF(wat_table_data!AJ144=-999,"NA",IF(wat_table_data!AJ144&gt;99, "&gt;99", IF(wat_table_data!AJ144&lt;1, "&lt;1",wat_table_data!AJ144 ))), "-")</f>
        <v>-</v>
      </c>
      <c r="AL147" s="40" t="str">
        <f>IF(ISNUMBER(wat_table_data!AK144), IF(wat_table_data!AK144=-999,"NA",IF(wat_table_data!AK144&gt;99, "&gt;99", IF(wat_table_data!AK144&lt;1, "&lt;1",wat_table_data!AK144 ))), "-")</f>
        <v>-</v>
      </c>
      <c r="AM147" s="40" t="str">
        <f>IF(ISNUMBER(wat_table_data!AL144), IF(wat_table_data!AL144=-999,"NA",IF(wat_table_data!AL144&gt;99, "&gt;99", IF(wat_table_data!AL144&lt;1, "&lt;1",wat_table_data!AL144 ))), "-")</f>
        <v>-</v>
      </c>
      <c r="AN147" s="38" t="str">
        <f>IF(ISNUMBER(wat_table_data!AM144), IF(wat_table_data!AM144=-999,"NA",IF(wat_table_data!AM144&gt;99, "&gt;99", IF(wat_table_data!AM144&lt;1, "&lt;1",wat_table_data!AM144 ))), "-")</f>
        <v>-</v>
      </c>
      <c r="AO147" s="38" t="str">
        <f>IF(ISNUMBER(wat_table_data!AN144), IF(wat_table_data!AN144=-999,"NA",IF(wat_table_data!AN144&gt;99, "&gt;99", IF(wat_table_data!AN144&lt;1, "&lt;1",wat_table_data!AN144 ))), "-")</f>
        <v>-</v>
      </c>
    </row>
    <row r="148" ht="13.8" x14ac:dyDescent="0.25">
      <c r="A148" s="34" t="str">
        <f>IF(ISBLANK(wat_table_data!A145), "", wat_table_data!A145)</f>
        <v/>
      </c>
      <c r="B148" s="34" t="str">
        <f>IF(ISBLANK(wat_table_data!B145), "", wat_table_data!B145)</f>
        <v/>
      </c>
      <c r="C148" s="34" t="str">
        <f>IF(ISBLANK(wat_table_data!C145), "", wat_table_data!C145)</f>
        <v/>
      </c>
      <c r="D148" s="35" t="str">
        <f>IF(ISNUMBER(wat_table_data!D145), wat_table_data!D145, "-")</f>
        <v>-</v>
      </c>
      <c r="E148" s="36" t="str">
        <f>IF(ISNUMBER(wat_table_data!E145), wat_table_data!E145, "-")</f>
        <v>-</v>
      </c>
      <c r="F148" s="37" t="str">
        <f>IF(ISNUMBER(wat_table_data!F145), IF(wat_table_data!F145=-999,"NA",IF(wat_table_data!F145&gt;99, "&gt;99", IF(wat_table_data!F145&lt;1, "&lt;1",wat_table_data!F145 ))), "-")</f>
        <v>-</v>
      </c>
      <c r="G148" s="38" t="str">
        <f>IF(ISNUMBER(wat_table_data!G145), IF(wat_table_data!G145=-999,"NA",IF(wat_table_data!G145&gt;99, "&gt;99", IF(wat_table_data!G145&lt;1, "&lt;1",wat_table_data!G145 ))), "-")</f>
        <v>-</v>
      </c>
      <c r="H148" s="38" t="str">
        <f>IF(ISNUMBER(wat_table_data!H145), IF(wat_table_data!H145=-999,"NA",IF(wat_table_data!H145&gt;99, "&gt;99", IF(wat_table_data!H145&lt;1, "&lt;1",wat_table_data!H145 ))), "-")</f>
        <v>-</v>
      </c>
      <c r="I148" s="38" t="str">
        <f>IF(ISNUMBER(wat_table_data!I145), IF(wat_table_data!I145=-999,"NA",IF(wat_table_data!I145&gt;99, "&gt;99", IF(wat_table_data!I145&lt;1, "&lt;1",wat_table_data!I145 ))), "-")</f>
        <v>-</v>
      </c>
      <c r="J148" s="24" t="str">
        <f>IF(ISNUMBER(wat_table_data!J145), IF(wat_table_data!J145=-999,"NA",wat_table_data!J145), "-")</f>
        <v>-</v>
      </c>
      <c r="K148" s="37" t="str">
        <f>IF(ISNUMBER(wat_table_data!K145), IF(wat_table_data!K145=-999,"NA",IF(wat_table_data!K145&gt;99, "&gt;99", IF(wat_table_data!K145&lt;1, "&lt;1",wat_table_data!K145 ))), "-")</f>
        <v>-</v>
      </c>
      <c r="L148" s="38" t="str">
        <f>IF(ISNUMBER(wat_table_data!L145), IF(wat_table_data!L145=-999,"NA",IF(wat_table_data!L145&gt;99, "&gt;99", IF(wat_table_data!L145&lt;1, "&lt;1",wat_table_data!L145 ))), "-")</f>
        <v>-</v>
      </c>
      <c r="M148" s="38" t="str">
        <f>IF(ISNUMBER(wat_table_data!M145), IF(wat_table_data!M145=-999,"NA",IF(wat_table_data!M145&gt;99, "&gt;99", IF(wat_table_data!M145&lt;1, "&lt;1",wat_table_data!M145 ))), "-")</f>
        <v>-</v>
      </c>
      <c r="N148" s="38" t="str">
        <f>IF(ISNUMBER(wat_table_data!N145), IF(wat_table_data!N145=-999,"NA",IF(wat_table_data!N145&gt;99, "&gt;99", IF(wat_table_data!N145&lt;1, "&lt;1",wat_table_data!N145 ))), "-")</f>
        <v>-</v>
      </c>
      <c r="O148" s="24" t="str">
        <f>IF(ISNUMBER(wat_table_data!O145), IF(wat_table_data!O145=-999,"NA",wat_table_data!O145), "-")</f>
        <v>-</v>
      </c>
      <c r="P148" s="37" t="str">
        <f>IF(ISNUMBER(wat_table_data!P145), IF(wat_table_data!P145=-999,"NA",IF(wat_table_data!P145&gt;99, "&gt;99", IF(wat_table_data!P145&lt;1, "&lt;1",wat_table_data!P145 ))), "-")</f>
        <v>-</v>
      </c>
      <c r="Q148" s="38" t="str">
        <f>IF(ISNUMBER(wat_table_data!Q145), IF(wat_table_data!Q145=-999,"NA",IF(wat_table_data!Q145&gt;99, "&gt;99", IF(wat_table_data!Q145&lt;1, "&lt;1",wat_table_data!Q145 ))), "-")</f>
        <v>-</v>
      </c>
      <c r="R148" s="38" t="str">
        <f>IF(ISNUMBER(wat_table_data!R145), IF(wat_table_data!R145=-999,"NA",IF(wat_table_data!R145&gt;99, "&gt;99", IF(wat_table_data!R145&lt;1, "&lt;1",wat_table_data!R145 ))), "-")</f>
        <v>-</v>
      </c>
      <c r="S148" s="38" t="str">
        <f>IF(ISNUMBER(wat_table_data!S145), IF(wat_table_data!S145=-999,"NA",IF(wat_table_data!S145&gt;99, "&gt;99", IF(wat_table_data!S145&lt;1, "&lt;1",wat_table_data!S145 ))), "-")</f>
        <v>-</v>
      </c>
      <c r="T148" s="24" t="str">
        <f>IF(ISNUMBER(wat_table_data!T145), IF(wat_table_data!T145=-999,"NA",wat_table_data!T145), "-")</f>
        <v>-</v>
      </c>
      <c r="U148" s="24"/>
      <c r="V148" s="24"/>
      <c r="W148" s="24"/>
      <c r="X148" s="39" t="str">
        <f>IF(ISNUMBER(wat_table_data!W145), IF(wat_table_data!W145=-999,"NA",IF(wat_table_data!W145&gt;99, "&gt;99", IF(wat_table_data!W145&lt;1, "&lt;1",wat_table_data!W145 ))), "-")</f>
        <v>-</v>
      </c>
      <c r="Y148" s="40" t="str">
        <f>IF(ISNUMBER(wat_table_data!X145), IF(wat_table_data!X145=-999,"NA",IF(wat_table_data!X145&gt;99, "&gt;99", IF(wat_table_data!X145&lt;1, "&lt;1",wat_table_data!X145 ))), "-")</f>
        <v>-</v>
      </c>
      <c r="Z148" s="40" t="str">
        <f>IF(ISNUMBER(wat_table_data!Y145), IF(wat_table_data!Y145=-999,"NA",IF(wat_table_data!Y145&gt;99, "&gt;99", IF(wat_table_data!Y145&lt;1, "&lt;1",wat_table_data!Y145 ))), "-")</f>
        <v>-</v>
      </c>
      <c r="AA148" s="40" t="str">
        <f>IF(ISNUMBER(wat_table_data!Z145), IF(wat_table_data!Z145=-999,"NA",IF(wat_table_data!Z145&gt;99, "&gt;99", IF(wat_table_data!Z145&lt;1, "&lt;1",wat_table_data!Z145 ))), "-")</f>
        <v>-</v>
      </c>
      <c r="AB148" s="38" t="str">
        <f>IF(ISNUMBER(wat_table_data!AA145), IF(wat_table_data!AA145=-999,"NA",IF(wat_table_data!AA145&gt;99, "&gt;99", IF(wat_table_data!AA145&lt;1, "&lt;1",wat_table_data!AA145 ))), "-")</f>
        <v>-</v>
      </c>
      <c r="AC148" s="38" t="str">
        <f>IF(ISNUMBER(wat_table_data!AB145), IF(wat_table_data!AB145=-999,"NA",IF(wat_table_data!AB145&gt;99, "&gt;99", IF(wat_table_data!AB145&lt;1, "&lt;1",wat_table_data!AB145 ))), "-")</f>
        <v>-</v>
      </c>
      <c r="AD148" s="39" t="str">
        <f>IF(ISNUMBER(wat_table_data!AC145), IF(wat_table_data!AC145=-999,"NA",IF(wat_table_data!AC145&gt;99, "&gt;99", IF(wat_table_data!AC145&lt;1, "&lt;1",wat_table_data!AC145 ))), "-")</f>
        <v>-</v>
      </c>
      <c r="AE148" s="40" t="str">
        <f>IF(ISNUMBER(wat_table_data!AD145), IF(wat_table_data!AD145=-999,"NA",IF(wat_table_data!AD145&gt;99, "&gt;99", IF(wat_table_data!AD145&lt;1, "&lt;1",wat_table_data!AD145 ))), "-")</f>
        <v>-</v>
      </c>
      <c r="AF148" s="40" t="str">
        <f>IF(ISNUMBER(wat_table_data!AE145), IF(wat_table_data!AE145=-999,"NA",IF(wat_table_data!AE145&gt;99, "&gt;99", IF(wat_table_data!AE145&lt;1, "&lt;1",wat_table_data!AE145 ))), "-")</f>
        <v>-</v>
      </c>
      <c r="AG148" s="40" t="str">
        <f>IF(ISNUMBER(wat_table_data!AF145), IF(wat_table_data!AF145=-999,"NA",IF(wat_table_data!AF145&gt;99, "&gt;99", IF(wat_table_data!AF145&lt;1, "&lt;1",wat_table_data!AF145 ))), "-")</f>
        <v>-</v>
      </c>
      <c r="AH148" s="38" t="str">
        <f>IF(ISNUMBER(wat_table_data!AG145), IF(wat_table_data!AG145=-999,"NA",IF(wat_table_data!AG145&gt;99, "&gt;99", IF(wat_table_data!AG145&lt;1, "&lt;1",wat_table_data!AG145 ))), "-")</f>
        <v>-</v>
      </c>
      <c r="AI148" s="38" t="str">
        <f>IF(ISNUMBER(wat_table_data!AH145), IF(wat_table_data!AH145=-999,"NA",IF(wat_table_data!AH145&gt;99, "&gt;99", IF(wat_table_data!AH145&lt;1, "&lt;1",wat_table_data!AH145 ))), "-")</f>
        <v>-</v>
      </c>
      <c r="AJ148" s="39" t="str">
        <f>IF(ISNUMBER(wat_table_data!AI145), IF(wat_table_data!AI145=-999,"NA",IF(wat_table_data!AI145&gt;99, "&gt;99", IF(wat_table_data!AI145&lt;1, "&lt;1",wat_table_data!AI145 ))), "-")</f>
        <v>-</v>
      </c>
      <c r="AK148" s="40" t="str">
        <f>IF(ISNUMBER(wat_table_data!AJ145), IF(wat_table_data!AJ145=-999,"NA",IF(wat_table_data!AJ145&gt;99, "&gt;99", IF(wat_table_data!AJ145&lt;1, "&lt;1",wat_table_data!AJ145 ))), "-")</f>
        <v>-</v>
      </c>
      <c r="AL148" s="40" t="str">
        <f>IF(ISNUMBER(wat_table_data!AK145), IF(wat_table_data!AK145=-999,"NA",IF(wat_table_data!AK145&gt;99, "&gt;99", IF(wat_table_data!AK145&lt;1, "&lt;1",wat_table_data!AK145 ))), "-")</f>
        <v>-</v>
      </c>
      <c r="AM148" s="40" t="str">
        <f>IF(ISNUMBER(wat_table_data!AL145), IF(wat_table_data!AL145=-999,"NA",IF(wat_table_data!AL145&gt;99, "&gt;99", IF(wat_table_data!AL145&lt;1, "&lt;1",wat_table_data!AL145 ))), "-")</f>
        <v>-</v>
      </c>
      <c r="AN148" s="38" t="str">
        <f>IF(ISNUMBER(wat_table_data!AM145), IF(wat_table_data!AM145=-999,"NA",IF(wat_table_data!AM145&gt;99, "&gt;99", IF(wat_table_data!AM145&lt;1, "&lt;1",wat_table_data!AM145 ))), "-")</f>
        <v>-</v>
      </c>
      <c r="AO148" s="38" t="str">
        <f>IF(ISNUMBER(wat_table_data!AN145), IF(wat_table_data!AN145=-999,"NA",IF(wat_table_data!AN145&gt;99, "&gt;99", IF(wat_table_data!AN145&lt;1, "&lt;1",wat_table_data!AN145 ))), "-")</f>
        <v>-</v>
      </c>
    </row>
    <row r="149" ht="13.8" x14ac:dyDescent="0.25">
      <c r="A149" s="34" t="str">
        <f>IF(ISBLANK(wat_table_data!A146), "", wat_table_data!A146)</f>
        <v/>
      </c>
      <c r="B149" s="34" t="str">
        <f>IF(ISBLANK(wat_table_data!B146), "", wat_table_data!B146)</f>
        <v/>
      </c>
      <c r="C149" s="34" t="str">
        <f>IF(ISBLANK(wat_table_data!C146), "", wat_table_data!C146)</f>
        <v/>
      </c>
      <c r="D149" s="35" t="str">
        <f>IF(ISNUMBER(wat_table_data!D146), wat_table_data!D146, "-")</f>
        <v>-</v>
      </c>
      <c r="E149" s="36" t="str">
        <f>IF(ISNUMBER(wat_table_data!E146), wat_table_data!E146, "-")</f>
        <v>-</v>
      </c>
      <c r="F149" s="37" t="str">
        <f>IF(ISNUMBER(wat_table_data!F146), IF(wat_table_data!F146=-999,"NA",IF(wat_table_data!F146&gt;99, "&gt;99", IF(wat_table_data!F146&lt;1, "&lt;1",wat_table_data!F146 ))), "-")</f>
        <v>-</v>
      </c>
      <c r="G149" s="38" t="str">
        <f>IF(ISNUMBER(wat_table_data!G146), IF(wat_table_data!G146=-999,"NA",IF(wat_table_data!G146&gt;99, "&gt;99", IF(wat_table_data!G146&lt;1, "&lt;1",wat_table_data!G146 ))), "-")</f>
        <v>-</v>
      </c>
      <c r="H149" s="38" t="str">
        <f>IF(ISNUMBER(wat_table_data!H146), IF(wat_table_data!H146=-999,"NA",IF(wat_table_data!H146&gt;99, "&gt;99", IF(wat_table_data!H146&lt;1, "&lt;1",wat_table_data!H146 ))), "-")</f>
        <v>-</v>
      </c>
      <c r="I149" s="38" t="str">
        <f>IF(ISNUMBER(wat_table_data!I146), IF(wat_table_data!I146=-999,"NA",IF(wat_table_data!I146&gt;99, "&gt;99", IF(wat_table_data!I146&lt;1, "&lt;1",wat_table_data!I146 ))), "-")</f>
        <v>-</v>
      </c>
      <c r="J149" s="24" t="str">
        <f>IF(ISNUMBER(wat_table_data!J146), IF(wat_table_data!J146=-999,"NA",wat_table_data!J146), "-")</f>
        <v>-</v>
      </c>
      <c r="K149" s="37" t="str">
        <f>IF(ISNUMBER(wat_table_data!K146), IF(wat_table_data!K146=-999,"NA",IF(wat_table_data!K146&gt;99, "&gt;99", IF(wat_table_data!K146&lt;1, "&lt;1",wat_table_data!K146 ))), "-")</f>
        <v>-</v>
      </c>
      <c r="L149" s="38" t="str">
        <f>IF(ISNUMBER(wat_table_data!L146), IF(wat_table_data!L146=-999,"NA",IF(wat_table_data!L146&gt;99, "&gt;99", IF(wat_table_data!L146&lt;1, "&lt;1",wat_table_data!L146 ))), "-")</f>
        <v>-</v>
      </c>
      <c r="M149" s="38" t="str">
        <f>IF(ISNUMBER(wat_table_data!M146), IF(wat_table_data!M146=-999,"NA",IF(wat_table_data!M146&gt;99, "&gt;99", IF(wat_table_data!M146&lt;1, "&lt;1",wat_table_data!M146 ))), "-")</f>
        <v>-</v>
      </c>
      <c r="N149" s="38" t="str">
        <f>IF(ISNUMBER(wat_table_data!N146), IF(wat_table_data!N146=-999,"NA",IF(wat_table_data!N146&gt;99, "&gt;99", IF(wat_table_data!N146&lt;1, "&lt;1",wat_table_data!N146 ))), "-")</f>
        <v>-</v>
      </c>
      <c r="O149" s="24" t="str">
        <f>IF(ISNUMBER(wat_table_data!O146), IF(wat_table_data!O146=-999,"NA",wat_table_data!O146), "-")</f>
        <v>-</v>
      </c>
      <c r="P149" s="37" t="str">
        <f>IF(ISNUMBER(wat_table_data!P146), IF(wat_table_data!P146=-999,"NA",IF(wat_table_data!P146&gt;99, "&gt;99", IF(wat_table_data!P146&lt;1, "&lt;1",wat_table_data!P146 ))), "-")</f>
        <v>-</v>
      </c>
      <c r="Q149" s="38" t="str">
        <f>IF(ISNUMBER(wat_table_data!Q146), IF(wat_table_data!Q146=-999,"NA",IF(wat_table_data!Q146&gt;99, "&gt;99", IF(wat_table_data!Q146&lt;1, "&lt;1",wat_table_data!Q146 ))), "-")</f>
        <v>-</v>
      </c>
      <c r="R149" s="38" t="str">
        <f>IF(ISNUMBER(wat_table_data!R146), IF(wat_table_data!R146=-999,"NA",IF(wat_table_data!R146&gt;99, "&gt;99", IF(wat_table_data!R146&lt;1, "&lt;1",wat_table_data!R146 ))), "-")</f>
        <v>-</v>
      </c>
      <c r="S149" s="38" t="str">
        <f>IF(ISNUMBER(wat_table_data!S146), IF(wat_table_data!S146=-999,"NA",IF(wat_table_data!S146&gt;99, "&gt;99", IF(wat_table_data!S146&lt;1, "&lt;1",wat_table_data!S146 ))), "-")</f>
        <v>-</v>
      </c>
      <c r="T149" s="24" t="str">
        <f>IF(ISNUMBER(wat_table_data!T146), IF(wat_table_data!T146=-999,"NA",wat_table_data!T146), "-")</f>
        <v>-</v>
      </c>
      <c r="U149" s="24"/>
      <c r="V149" s="24"/>
      <c r="W149" s="24"/>
      <c r="X149" s="39" t="str">
        <f>IF(ISNUMBER(wat_table_data!W146), IF(wat_table_data!W146=-999,"NA",IF(wat_table_data!W146&gt;99, "&gt;99", IF(wat_table_data!W146&lt;1, "&lt;1",wat_table_data!W146 ))), "-")</f>
        <v>-</v>
      </c>
      <c r="Y149" s="40" t="str">
        <f>IF(ISNUMBER(wat_table_data!X146), IF(wat_table_data!X146=-999,"NA",IF(wat_table_data!X146&gt;99, "&gt;99", IF(wat_table_data!X146&lt;1, "&lt;1",wat_table_data!X146 ))), "-")</f>
        <v>-</v>
      </c>
      <c r="Z149" s="40" t="str">
        <f>IF(ISNUMBER(wat_table_data!Y146), IF(wat_table_data!Y146=-999,"NA",IF(wat_table_data!Y146&gt;99, "&gt;99", IF(wat_table_data!Y146&lt;1, "&lt;1",wat_table_data!Y146 ))), "-")</f>
        <v>-</v>
      </c>
      <c r="AA149" s="40" t="str">
        <f>IF(ISNUMBER(wat_table_data!Z146), IF(wat_table_data!Z146=-999,"NA",IF(wat_table_data!Z146&gt;99, "&gt;99", IF(wat_table_data!Z146&lt;1, "&lt;1",wat_table_data!Z146 ))), "-")</f>
        <v>-</v>
      </c>
      <c r="AB149" s="38" t="str">
        <f>IF(ISNUMBER(wat_table_data!AA146), IF(wat_table_data!AA146=-999,"NA",IF(wat_table_data!AA146&gt;99, "&gt;99", IF(wat_table_data!AA146&lt;1, "&lt;1",wat_table_data!AA146 ))), "-")</f>
        <v>-</v>
      </c>
      <c r="AC149" s="38" t="str">
        <f>IF(ISNUMBER(wat_table_data!AB146), IF(wat_table_data!AB146=-999,"NA",IF(wat_table_data!AB146&gt;99, "&gt;99", IF(wat_table_data!AB146&lt;1, "&lt;1",wat_table_data!AB146 ))), "-")</f>
        <v>-</v>
      </c>
      <c r="AD149" s="39" t="str">
        <f>IF(ISNUMBER(wat_table_data!AC146), IF(wat_table_data!AC146=-999,"NA",IF(wat_table_data!AC146&gt;99, "&gt;99", IF(wat_table_data!AC146&lt;1, "&lt;1",wat_table_data!AC146 ))), "-")</f>
        <v>-</v>
      </c>
      <c r="AE149" s="40" t="str">
        <f>IF(ISNUMBER(wat_table_data!AD146), IF(wat_table_data!AD146=-999,"NA",IF(wat_table_data!AD146&gt;99, "&gt;99", IF(wat_table_data!AD146&lt;1, "&lt;1",wat_table_data!AD146 ))), "-")</f>
        <v>-</v>
      </c>
      <c r="AF149" s="40" t="str">
        <f>IF(ISNUMBER(wat_table_data!AE146), IF(wat_table_data!AE146=-999,"NA",IF(wat_table_data!AE146&gt;99, "&gt;99", IF(wat_table_data!AE146&lt;1, "&lt;1",wat_table_data!AE146 ))), "-")</f>
        <v>-</v>
      </c>
      <c r="AG149" s="40" t="str">
        <f>IF(ISNUMBER(wat_table_data!AF146), IF(wat_table_data!AF146=-999,"NA",IF(wat_table_data!AF146&gt;99, "&gt;99", IF(wat_table_data!AF146&lt;1, "&lt;1",wat_table_data!AF146 ))), "-")</f>
        <v>-</v>
      </c>
      <c r="AH149" s="38" t="str">
        <f>IF(ISNUMBER(wat_table_data!AG146), IF(wat_table_data!AG146=-999,"NA",IF(wat_table_data!AG146&gt;99, "&gt;99", IF(wat_table_data!AG146&lt;1, "&lt;1",wat_table_data!AG146 ))), "-")</f>
        <v>-</v>
      </c>
      <c r="AI149" s="38" t="str">
        <f>IF(ISNUMBER(wat_table_data!AH146), IF(wat_table_data!AH146=-999,"NA",IF(wat_table_data!AH146&gt;99, "&gt;99", IF(wat_table_data!AH146&lt;1, "&lt;1",wat_table_data!AH146 ))), "-")</f>
        <v>-</v>
      </c>
      <c r="AJ149" s="39" t="str">
        <f>IF(ISNUMBER(wat_table_data!AI146), IF(wat_table_data!AI146=-999,"NA",IF(wat_table_data!AI146&gt;99, "&gt;99", IF(wat_table_data!AI146&lt;1, "&lt;1",wat_table_data!AI146 ))), "-")</f>
        <v>-</v>
      </c>
      <c r="AK149" s="40" t="str">
        <f>IF(ISNUMBER(wat_table_data!AJ146), IF(wat_table_data!AJ146=-999,"NA",IF(wat_table_data!AJ146&gt;99, "&gt;99", IF(wat_table_data!AJ146&lt;1, "&lt;1",wat_table_data!AJ146 ))), "-")</f>
        <v>-</v>
      </c>
      <c r="AL149" s="40" t="str">
        <f>IF(ISNUMBER(wat_table_data!AK146), IF(wat_table_data!AK146=-999,"NA",IF(wat_table_data!AK146&gt;99, "&gt;99", IF(wat_table_data!AK146&lt;1, "&lt;1",wat_table_data!AK146 ))), "-")</f>
        <v>-</v>
      </c>
      <c r="AM149" s="40" t="str">
        <f>IF(ISNUMBER(wat_table_data!AL146), IF(wat_table_data!AL146=-999,"NA",IF(wat_table_data!AL146&gt;99, "&gt;99", IF(wat_table_data!AL146&lt;1, "&lt;1",wat_table_data!AL146 ))), "-")</f>
        <v>-</v>
      </c>
      <c r="AN149" s="38" t="str">
        <f>IF(ISNUMBER(wat_table_data!AM146), IF(wat_table_data!AM146=-999,"NA",IF(wat_table_data!AM146&gt;99, "&gt;99", IF(wat_table_data!AM146&lt;1, "&lt;1",wat_table_data!AM146 ))), "-")</f>
        <v>-</v>
      </c>
      <c r="AO149" s="38" t="str">
        <f>IF(ISNUMBER(wat_table_data!AN146), IF(wat_table_data!AN146=-999,"NA",IF(wat_table_data!AN146&gt;99, "&gt;99", IF(wat_table_data!AN146&lt;1, "&lt;1",wat_table_data!AN146 ))), "-")</f>
        <v>-</v>
      </c>
    </row>
    <row r="150" ht="13.8" x14ac:dyDescent="0.25">
      <c r="A150" s="34" t="str">
        <f>IF(ISBLANK(wat_table_data!A147), "", wat_table_data!A147)</f>
        <v/>
      </c>
      <c r="B150" s="34" t="str">
        <f>IF(ISBLANK(wat_table_data!B147), "", wat_table_data!B147)</f>
        <v/>
      </c>
      <c r="C150" s="34" t="str">
        <f>IF(ISBLANK(wat_table_data!C147), "", wat_table_data!C147)</f>
        <v/>
      </c>
      <c r="D150" s="35" t="str">
        <f>IF(ISNUMBER(wat_table_data!D147), wat_table_data!D147, "-")</f>
        <v>-</v>
      </c>
      <c r="E150" s="36" t="str">
        <f>IF(ISNUMBER(wat_table_data!E147), wat_table_data!E147, "-")</f>
        <v>-</v>
      </c>
      <c r="F150" s="37" t="str">
        <f>IF(ISNUMBER(wat_table_data!F147), IF(wat_table_data!F147=-999,"NA",IF(wat_table_data!F147&gt;99, "&gt;99", IF(wat_table_data!F147&lt;1, "&lt;1",wat_table_data!F147 ))), "-")</f>
        <v>-</v>
      </c>
      <c r="G150" s="38" t="str">
        <f>IF(ISNUMBER(wat_table_data!G147), IF(wat_table_data!G147=-999,"NA",IF(wat_table_data!G147&gt;99, "&gt;99", IF(wat_table_data!G147&lt;1, "&lt;1",wat_table_data!G147 ))), "-")</f>
        <v>-</v>
      </c>
      <c r="H150" s="38" t="str">
        <f>IF(ISNUMBER(wat_table_data!H147), IF(wat_table_data!H147=-999,"NA",IF(wat_table_data!H147&gt;99, "&gt;99", IF(wat_table_data!H147&lt;1, "&lt;1",wat_table_data!H147 ))), "-")</f>
        <v>-</v>
      </c>
      <c r="I150" s="38" t="str">
        <f>IF(ISNUMBER(wat_table_data!I147), IF(wat_table_data!I147=-999,"NA",IF(wat_table_data!I147&gt;99, "&gt;99", IF(wat_table_data!I147&lt;1, "&lt;1",wat_table_data!I147 ))), "-")</f>
        <v>-</v>
      </c>
      <c r="J150" s="24" t="str">
        <f>IF(ISNUMBER(wat_table_data!J147), IF(wat_table_data!J147=-999,"NA",wat_table_data!J147), "-")</f>
        <v>-</v>
      </c>
      <c r="K150" s="37" t="str">
        <f>IF(ISNUMBER(wat_table_data!K147), IF(wat_table_data!K147=-999,"NA",IF(wat_table_data!K147&gt;99, "&gt;99", IF(wat_table_data!K147&lt;1, "&lt;1",wat_table_data!K147 ))), "-")</f>
        <v>-</v>
      </c>
      <c r="L150" s="38" t="str">
        <f>IF(ISNUMBER(wat_table_data!L147), IF(wat_table_data!L147=-999,"NA",IF(wat_table_data!L147&gt;99, "&gt;99", IF(wat_table_data!L147&lt;1, "&lt;1",wat_table_data!L147 ))), "-")</f>
        <v>-</v>
      </c>
      <c r="M150" s="38" t="str">
        <f>IF(ISNUMBER(wat_table_data!M147), IF(wat_table_data!M147=-999,"NA",IF(wat_table_data!M147&gt;99, "&gt;99", IF(wat_table_data!M147&lt;1, "&lt;1",wat_table_data!M147 ))), "-")</f>
        <v>-</v>
      </c>
      <c r="N150" s="38" t="str">
        <f>IF(ISNUMBER(wat_table_data!N147), IF(wat_table_data!N147=-999,"NA",IF(wat_table_data!N147&gt;99, "&gt;99", IF(wat_table_data!N147&lt;1, "&lt;1",wat_table_data!N147 ))), "-")</f>
        <v>-</v>
      </c>
      <c r="O150" s="24" t="str">
        <f>IF(ISNUMBER(wat_table_data!O147), IF(wat_table_data!O147=-999,"NA",wat_table_data!O147), "-")</f>
        <v>-</v>
      </c>
      <c r="P150" s="37" t="str">
        <f>IF(ISNUMBER(wat_table_data!P147), IF(wat_table_data!P147=-999,"NA",IF(wat_table_data!P147&gt;99, "&gt;99", IF(wat_table_data!P147&lt;1, "&lt;1",wat_table_data!P147 ))), "-")</f>
        <v>-</v>
      </c>
      <c r="Q150" s="38" t="str">
        <f>IF(ISNUMBER(wat_table_data!Q147), IF(wat_table_data!Q147=-999,"NA",IF(wat_table_data!Q147&gt;99, "&gt;99", IF(wat_table_data!Q147&lt;1, "&lt;1",wat_table_data!Q147 ))), "-")</f>
        <v>-</v>
      </c>
      <c r="R150" s="38" t="str">
        <f>IF(ISNUMBER(wat_table_data!R147), IF(wat_table_data!R147=-999,"NA",IF(wat_table_data!R147&gt;99, "&gt;99", IF(wat_table_data!R147&lt;1, "&lt;1",wat_table_data!R147 ))), "-")</f>
        <v>-</v>
      </c>
      <c r="S150" s="38" t="str">
        <f>IF(ISNUMBER(wat_table_data!S147), IF(wat_table_data!S147=-999,"NA",IF(wat_table_data!S147&gt;99, "&gt;99", IF(wat_table_data!S147&lt;1, "&lt;1",wat_table_data!S147 ))), "-")</f>
        <v>-</v>
      </c>
      <c r="T150" s="24" t="str">
        <f>IF(ISNUMBER(wat_table_data!T147), IF(wat_table_data!T147=-999,"NA",wat_table_data!T147), "-")</f>
        <v>-</v>
      </c>
      <c r="U150" s="24"/>
      <c r="V150" s="24"/>
      <c r="W150" s="24"/>
      <c r="X150" s="39" t="str">
        <f>IF(ISNUMBER(wat_table_data!W147), IF(wat_table_data!W147=-999,"NA",IF(wat_table_data!W147&gt;99, "&gt;99", IF(wat_table_data!W147&lt;1, "&lt;1",wat_table_data!W147 ))), "-")</f>
        <v>-</v>
      </c>
      <c r="Y150" s="40" t="str">
        <f>IF(ISNUMBER(wat_table_data!X147), IF(wat_table_data!X147=-999,"NA",IF(wat_table_data!X147&gt;99, "&gt;99", IF(wat_table_data!X147&lt;1, "&lt;1",wat_table_data!X147 ))), "-")</f>
        <v>-</v>
      </c>
      <c r="Z150" s="40" t="str">
        <f>IF(ISNUMBER(wat_table_data!Y147), IF(wat_table_data!Y147=-999,"NA",IF(wat_table_data!Y147&gt;99, "&gt;99", IF(wat_table_data!Y147&lt;1, "&lt;1",wat_table_data!Y147 ))), "-")</f>
        <v>-</v>
      </c>
      <c r="AA150" s="40" t="str">
        <f>IF(ISNUMBER(wat_table_data!Z147), IF(wat_table_data!Z147=-999,"NA",IF(wat_table_data!Z147&gt;99, "&gt;99", IF(wat_table_data!Z147&lt;1, "&lt;1",wat_table_data!Z147 ))), "-")</f>
        <v>-</v>
      </c>
      <c r="AB150" s="38" t="str">
        <f>IF(ISNUMBER(wat_table_data!AA147), IF(wat_table_data!AA147=-999,"NA",IF(wat_table_data!AA147&gt;99, "&gt;99", IF(wat_table_data!AA147&lt;1, "&lt;1",wat_table_data!AA147 ))), "-")</f>
        <v>-</v>
      </c>
      <c r="AC150" s="38" t="str">
        <f>IF(ISNUMBER(wat_table_data!AB147), IF(wat_table_data!AB147=-999,"NA",IF(wat_table_data!AB147&gt;99, "&gt;99", IF(wat_table_data!AB147&lt;1, "&lt;1",wat_table_data!AB147 ))), "-")</f>
        <v>-</v>
      </c>
      <c r="AD150" s="39" t="str">
        <f>IF(ISNUMBER(wat_table_data!AC147), IF(wat_table_data!AC147=-999,"NA",IF(wat_table_data!AC147&gt;99, "&gt;99", IF(wat_table_data!AC147&lt;1, "&lt;1",wat_table_data!AC147 ))), "-")</f>
        <v>-</v>
      </c>
      <c r="AE150" s="40" t="str">
        <f>IF(ISNUMBER(wat_table_data!AD147), IF(wat_table_data!AD147=-999,"NA",IF(wat_table_data!AD147&gt;99, "&gt;99", IF(wat_table_data!AD147&lt;1, "&lt;1",wat_table_data!AD147 ))), "-")</f>
        <v>-</v>
      </c>
      <c r="AF150" s="40" t="str">
        <f>IF(ISNUMBER(wat_table_data!AE147), IF(wat_table_data!AE147=-999,"NA",IF(wat_table_data!AE147&gt;99, "&gt;99", IF(wat_table_data!AE147&lt;1, "&lt;1",wat_table_data!AE147 ))), "-")</f>
        <v>-</v>
      </c>
      <c r="AG150" s="40" t="str">
        <f>IF(ISNUMBER(wat_table_data!AF147), IF(wat_table_data!AF147=-999,"NA",IF(wat_table_data!AF147&gt;99, "&gt;99", IF(wat_table_data!AF147&lt;1, "&lt;1",wat_table_data!AF147 ))), "-")</f>
        <v>-</v>
      </c>
      <c r="AH150" s="38" t="str">
        <f>IF(ISNUMBER(wat_table_data!AG147), IF(wat_table_data!AG147=-999,"NA",IF(wat_table_data!AG147&gt;99, "&gt;99", IF(wat_table_data!AG147&lt;1, "&lt;1",wat_table_data!AG147 ))), "-")</f>
        <v>-</v>
      </c>
      <c r="AI150" s="38" t="str">
        <f>IF(ISNUMBER(wat_table_data!AH147), IF(wat_table_data!AH147=-999,"NA",IF(wat_table_data!AH147&gt;99, "&gt;99", IF(wat_table_data!AH147&lt;1, "&lt;1",wat_table_data!AH147 ))), "-")</f>
        <v>-</v>
      </c>
      <c r="AJ150" s="39" t="str">
        <f>IF(ISNUMBER(wat_table_data!AI147), IF(wat_table_data!AI147=-999,"NA",IF(wat_table_data!AI147&gt;99, "&gt;99", IF(wat_table_data!AI147&lt;1, "&lt;1",wat_table_data!AI147 ))), "-")</f>
        <v>-</v>
      </c>
      <c r="AK150" s="40" t="str">
        <f>IF(ISNUMBER(wat_table_data!AJ147), IF(wat_table_data!AJ147=-999,"NA",IF(wat_table_data!AJ147&gt;99, "&gt;99", IF(wat_table_data!AJ147&lt;1, "&lt;1",wat_table_data!AJ147 ))), "-")</f>
        <v>-</v>
      </c>
      <c r="AL150" s="40" t="str">
        <f>IF(ISNUMBER(wat_table_data!AK147), IF(wat_table_data!AK147=-999,"NA",IF(wat_table_data!AK147&gt;99, "&gt;99", IF(wat_table_data!AK147&lt;1, "&lt;1",wat_table_data!AK147 ))), "-")</f>
        <v>-</v>
      </c>
      <c r="AM150" s="40" t="str">
        <f>IF(ISNUMBER(wat_table_data!AL147), IF(wat_table_data!AL147=-999,"NA",IF(wat_table_data!AL147&gt;99, "&gt;99", IF(wat_table_data!AL147&lt;1, "&lt;1",wat_table_data!AL147 ))), "-")</f>
        <v>-</v>
      </c>
      <c r="AN150" s="38" t="str">
        <f>IF(ISNUMBER(wat_table_data!AM147), IF(wat_table_data!AM147=-999,"NA",IF(wat_table_data!AM147&gt;99, "&gt;99", IF(wat_table_data!AM147&lt;1, "&lt;1",wat_table_data!AM147 ))), "-")</f>
        <v>-</v>
      </c>
      <c r="AO150" s="38" t="str">
        <f>IF(ISNUMBER(wat_table_data!AN147), IF(wat_table_data!AN147=-999,"NA",IF(wat_table_data!AN147&gt;99, "&gt;99", IF(wat_table_data!AN147&lt;1, "&lt;1",wat_table_data!AN147 ))), "-")</f>
        <v>-</v>
      </c>
    </row>
    <row r="151" ht="13.8" x14ac:dyDescent="0.25">
      <c r="A151" s="34" t="str">
        <f>IF(ISBLANK(wat_table_data!A148), "", wat_table_data!A148)</f>
        <v/>
      </c>
      <c r="B151" s="34" t="str">
        <f>IF(ISBLANK(wat_table_data!B148), "", wat_table_data!B148)</f>
        <v/>
      </c>
      <c r="C151" s="34" t="str">
        <f>IF(ISBLANK(wat_table_data!C148), "", wat_table_data!C148)</f>
        <v/>
      </c>
      <c r="D151" s="35" t="str">
        <f>IF(ISNUMBER(wat_table_data!D148), wat_table_data!D148, "-")</f>
        <v>-</v>
      </c>
      <c r="E151" s="36" t="str">
        <f>IF(ISNUMBER(wat_table_data!E148), wat_table_data!E148, "-")</f>
        <v>-</v>
      </c>
      <c r="F151" s="37" t="str">
        <f>IF(ISNUMBER(wat_table_data!F148), IF(wat_table_data!F148=-999,"NA",IF(wat_table_data!F148&gt;99, "&gt;99", IF(wat_table_data!F148&lt;1, "&lt;1",wat_table_data!F148 ))), "-")</f>
        <v>-</v>
      </c>
      <c r="G151" s="38" t="str">
        <f>IF(ISNUMBER(wat_table_data!G148), IF(wat_table_data!G148=-999,"NA",IF(wat_table_data!G148&gt;99, "&gt;99", IF(wat_table_data!G148&lt;1, "&lt;1",wat_table_data!G148 ))), "-")</f>
        <v>-</v>
      </c>
      <c r="H151" s="38" t="str">
        <f>IF(ISNUMBER(wat_table_data!H148), IF(wat_table_data!H148=-999,"NA",IF(wat_table_data!H148&gt;99, "&gt;99", IF(wat_table_data!H148&lt;1, "&lt;1",wat_table_data!H148 ))), "-")</f>
        <v>-</v>
      </c>
      <c r="I151" s="38" t="str">
        <f>IF(ISNUMBER(wat_table_data!I148), IF(wat_table_data!I148=-999,"NA",IF(wat_table_data!I148&gt;99, "&gt;99", IF(wat_table_data!I148&lt;1, "&lt;1",wat_table_data!I148 ))), "-")</f>
        <v>-</v>
      </c>
      <c r="J151" s="24" t="str">
        <f>IF(ISNUMBER(wat_table_data!J148), IF(wat_table_data!J148=-999,"NA",wat_table_data!J148), "-")</f>
        <v>-</v>
      </c>
      <c r="K151" s="37" t="str">
        <f>IF(ISNUMBER(wat_table_data!K148), IF(wat_table_data!K148=-999,"NA",IF(wat_table_data!K148&gt;99, "&gt;99", IF(wat_table_data!K148&lt;1, "&lt;1",wat_table_data!K148 ))), "-")</f>
        <v>-</v>
      </c>
      <c r="L151" s="38" t="str">
        <f>IF(ISNUMBER(wat_table_data!L148), IF(wat_table_data!L148=-999,"NA",IF(wat_table_data!L148&gt;99, "&gt;99", IF(wat_table_data!L148&lt;1, "&lt;1",wat_table_data!L148 ))), "-")</f>
        <v>-</v>
      </c>
      <c r="M151" s="38" t="str">
        <f>IF(ISNUMBER(wat_table_data!M148), IF(wat_table_data!M148=-999,"NA",IF(wat_table_data!M148&gt;99, "&gt;99", IF(wat_table_data!M148&lt;1, "&lt;1",wat_table_data!M148 ))), "-")</f>
        <v>-</v>
      </c>
      <c r="N151" s="38" t="str">
        <f>IF(ISNUMBER(wat_table_data!N148), IF(wat_table_data!N148=-999,"NA",IF(wat_table_data!N148&gt;99, "&gt;99", IF(wat_table_data!N148&lt;1, "&lt;1",wat_table_data!N148 ))), "-")</f>
        <v>-</v>
      </c>
      <c r="O151" s="24" t="str">
        <f>IF(ISNUMBER(wat_table_data!O148), IF(wat_table_data!O148=-999,"NA",wat_table_data!O148), "-")</f>
        <v>-</v>
      </c>
      <c r="P151" s="37" t="str">
        <f>IF(ISNUMBER(wat_table_data!P148), IF(wat_table_data!P148=-999,"NA",IF(wat_table_data!P148&gt;99, "&gt;99", IF(wat_table_data!P148&lt;1, "&lt;1",wat_table_data!P148 ))), "-")</f>
        <v>-</v>
      </c>
      <c r="Q151" s="38" t="str">
        <f>IF(ISNUMBER(wat_table_data!Q148), IF(wat_table_data!Q148=-999,"NA",IF(wat_table_data!Q148&gt;99, "&gt;99", IF(wat_table_data!Q148&lt;1, "&lt;1",wat_table_data!Q148 ))), "-")</f>
        <v>-</v>
      </c>
      <c r="R151" s="38" t="str">
        <f>IF(ISNUMBER(wat_table_data!R148), IF(wat_table_data!R148=-999,"NA",IF(wat_table_data!R148&gt;99, "&gt;99", IF(wat_table_data!R148&lt;1, "&lt;1",wat_table_data!R148 ))), "-")</f>
        <v>-</v>
      </c>
      <c r="S151" s="38" t="str">
        <f>IF(ISNUMBER(wat_table_data!S148), IF(wat_table_data!S148=-999,"NA",IF(wat_table_data!S148&gt;99, "&gt;99", IF(wat_table_data!S148&lt;1, "&lt;1",wat_table_data!S148 ))), "-")</f>
        <v>-</v>
      </c>
      <c r="T151" s="24" t="str">
        <f>IF(ISNUMBER(wat_table_data!T148), IF(wat_table_data!T148=-999,"NA",wat_table_data!T148), "-")</f>
        <v>-</v>
      </c>
      <c r="U151" s="24"/>
      <c r="V151" s="24"/>
      <c r="W151" s="24"/>
      <c r="X151" s="39" t="str">
        <f>IF(ISNUMBER(wat_table_data!W148), IF(wat_table_data!W148=-999,"NA",IF(wat_table_data!W148&gt;99, "&gt;99", IF(wat_table_data!W148&lt;1, "&lt;1",wat_table_data!W148 ))), "-")</f>
        <v>-</v>
      </c>
      <c r="Y151" s="40" t="str">
        <f>IF(ISNUMBER(wat_table_data!X148), IF(wat_table_data!X148=-999,"NA",IF(wat_table_data!X148&gt;99, "&gt;99", IF(wat_table_data!X148&lt;1, "&lt;1",wat_table_data!X148 ))), "-")</f>
        <v>-</v>
      </c>
      <c r="Z151" s="40" t="str">
        <f>IF(ISNUMBER(wat_table_data!Y148), IF(wat_table_data!Y148=-999,"NA",IF(wat_table_data!Y148&gt;99, "&gt;99", IF(wat_table_data!Y148&lt;1, "&lt;1",wat_table_data!Y148 ))), "-")</f>
        <v>-</v>
      </c>
      <c r="AA151" s="40" t="str">
        <f>IF(ISNUMBER(wat_table_data!Z148), IF(wat_table_data!Z148=-999,"NA",IF(wat_table_data!Z148&gt;99, "&gt;99", IF(wat_table_data!Z148&lt;1, "&lt;1",wat_table_data!Z148 ))), "-")</f>
        <v>-</v>
      </c>
      <c r="AB151" s="38" t="str">
        <f>IF(ISNUMBER(wat_table_data!AA148), IF(wat_table_data!AA148=-999,"NA",IF(wat_table_data!AA148&gt;99, "&gt;99", IF(wat_table_data!AA148&lt;1, "&lt;1",wat_table_data!AA148 ))), "-")</f>
        <v>-</v>
      </c>
      <c r="AC151" s="38" t="str">
        <f>IF(ISNUMBER(wat_table_data!AB148), IF(wat_table_data!AB148=-999,"NA",IF(wat_table_data!AB148&gt;99, "&gt;99", IF(wat_table_data!AB148&lt;1, "&lt;1",wat_table_data!AB148 ))), "-")</f>
        <v>-</v>
      </c>
      <c r="AD151" s="39" t="str">
        <f>IF(ISNUMBER(wat_table_data!AC148), IF(wat_table_data!AC148=-999,"NA",IF(wat_table_data!AC148&gt;99, "&gt;99", IF(wat_table_data!AC148&lt;1, "&lt;1",wat_table_data!AC148 ))), "-")</f>
        <v>-</v>
      </c>
      <c r="AE151" s="40" t="str">
        <f>IF(ISNUMBER(wat_table_data!AD148), IF(wat_table_data!AD148=-999,"NA",IF(wat_table_data!AD148&gt;99, "&gt;99", IF(wat_table_data!AD148&lt;1, "&lt;1",wat_table_data!AD148 ))), "-")</f>
        <v>-</v>
      </c>
      <c r="AF151" s="40" t="str">
        <f>IF(ISNUMBER(wat_table_data!AE148), IF(wat_table_data!AE148=-999,"NA",IF(wat_table_data!AE148&gt;99, "&gt;99", IF(wat_table_data!AE148&lt;1, "&lt;1",wat_table_data!AE148 ))), "-")</f>
        <v>-</v>
      </c>
      <c r="AG151" s="40" t="str">
        <f>IF(ISNUMBER(wat_table_data!AF148), IF(wat_table_data!AF148=-999,"NA",IF(wat_table_data!AF148&gt;99, "&gt;99", IF(wat_table_data!AF148&lt;1, "&lt;1",wat_table_data!AF148 ))), "-")</f>
        <v>-</v>
      </c>
      <c r="AH151" s="38" t="str">
        <f>IF(ISNUMBER(wat_table_data!AG148), IF(wat_table_data!AG148=-999,"NA",IF(wat_table_data!AG148&gt;99, "&gt;99", IF(wat_table_data!AG148&lt;1, "&lt;1",wat_table_data!AG148 ))), "-")</f>
        <v>-</v>
      </c>
      <c r="AI151" s="38" t="str">
        <f>IF(ISNUMBER(wat_table_data!AH148), IF(wat_table_data!AH148=-999,"NA",IF(wat_table_data!AH148&gt;99, "&gt;99", IF(wat_table_data!AH148&lt;1, "&lt;1",wat_table_data!AH148 ))), "-")</f>
        <v>-</v>
      </c>
      <c r="AJ151" s="39" t="str">
        <f>IF(ISNUMBER(wat_table_data!AI148), IF(wat_table_data!AI148=-999,"NA",IF(wat_table_data!AI148&gt;99, "&gt;99", IF(wat_table_data!AI148&lt;1, "&lt;1",wat_table_data!AI148 ))), "-")</f>
        <v>-</v>
      </c>
      <c r="AK151" s="40" t="str">
        <f>IF(ISNUMBER(wat_table_data!AJ148), IF(wat_table_data!AJ148=-999,"NA",IF(wat_table_data!AJ148&gt;99, "&gt;99", IF(wat_table_data!AJ148&lt;1, "&lt;1",wat_table_data!AJ148 ))), "-")</f>
        <v>-</v>
      </c>
      <c r="AL151" s="40" t="str">
        <f>IF(ISNUMBER(wat_table_data!AK148), IF(wat_table_data!AK148=-999,"NA",IF(wat_table_data!AK148&gt;99, "&gt;99", IF(wat_table_data!AK148&lt;1, "&lt;1",wat_table_data!AK148 ))), "-")</f>
        <v>-</v>
      </c>
      <c r="AM151" s="40" t="str">
        <f>IF(ISNUMBER(wat_table_data!AL148), IF(wat_table_data!AL148=-999,"NA",IF(wat_table_data!AL148&gt;99, "&gt;99", IF(wat_table_data!AL148&lt;1, "&lt;1",wat_table_data!AL148 ))), "-")</f>
        <v>-</v>
      </c>
      <c r="AN151" s="38" t="str">
        <f>IF(ISNUMBER(wat_table_data!AM148), IF(wat_table_data!AM148=-999,"NA",IF(wat_table_data!AM148&gt;99, "&gt;99", IF(wat_table_data!AM148&lt;1, "&lt;1",wat_table_data!AM148 ))), "-")</f>
        <v>-</v>
      </c>
      <c r="AO151" s="38" t="str">
        <f>IF(ISNUMBER(wat_table_data!AN148), IF(wat_table_data!AN148=-999,"NA",IF(wat_table_data!AN148&gt;99, "&gt;99", IF(wat_table_data!AN148&lt;1, "&lt;1",wat_table_data!AN148 ))), "-")</f>
        <v>-</v>
      </c>
    </row>
    <row r="152" ht="13.8" x14ac:dyDescent="0.25">
      <c r="A152" s="34" t="str">
        <f>IF(ISBLANK(wat_table_data!A149), "", wat_table_data!A149)</f>
        <v/>
      </c>
      <c r="B152" s="34" t="str">
        <f>IF(ISBLANK(wat_table_data!B149), "", wat_table_data!B149)</f>
        <v/>
      </c>
      <c r="C152" s="34" t="str">
        <f>IF(ISBLANK(wat_table_data!C149), "", wat_table_data!C149)</f>
        <v/>
      </c>
      <c r="D152" s="35" t="str">
        <f>IF(ISNUMBER(wat_table_data!D149), wat_table_data!D149, "-")</f>
        <v>-</v>
      </c>
      <c r="E152" s="36" t="str">
        <f>IF(ISNUMBER(wat_table_data!E149), wat_table_data!E149, "-")</f>
        <v>-</v>
      </c>
      <c r="F152" s="37" t="str">
        <f>IF(ISNUMBER(wat_table_data!F149), IF(wat_table_data!F149=-999,"NA",IF(wat_table_data!F149&gt;99, "&gt;99", IF(wat_table_data!F149&lt;1, "&lt;1",wat_table_data!F149 ))), "-")</f>
        <v>-</v>
      </c>
      <c r="G152" s="38" t="str">
        <f>IF(ISNUMBER(wat_table_data!G149), IF(wat_table_data!G149=-999,"NA",IF(wat_table_data!G149&gt;99, "&gt;99", IF(wat_table_data!G149&lt;1, "&lt;1",wat_table_data!G149 ))), "-")</f>
        <v>-</v>
      </c>
      <c r="H152" s="38" t="str">
        <f>IF(ISNUMBER(wat_table_data!H149), IF(wat_table_data!H149=-999,"NA",IF(wat_table_data!H149&gt;99, "&gt;99", IF(wat_table_data!H149&lt;1, "&lt;1",wat_table_data!H149 ))), "-")</f>
        <v>-</v>
      </c>
      <c r="I152" s="38" t="str">
        <f>IF(ISNUMBER(wat_table_data!I149), IF(wat_table_data!I149=-999,"NA",IF(wat_table_data!I149&gt;99, "&gt;99", IF(wat_table_data!I149&lt;1, "&lt;1",wat_table_data!I149 ))), "-")</f>
        <v>-</v>
      </c>
      <c r="J152" s="24" t="str">
        <f>IF(ISNUMBER(wat_table_data!J149), IF(wat_table_data!J149=-999,"NA",wat_table_data!J149), "-")</f>
        <v>-</v>
      </c>
      <c r="K152" s="37" t="str">
        <f>IF(ISNUMBER(wat_table_data!K149), IF(wat_table_data!K149=-999,"NA",IF(wat_table_data!K149&gt;99, "&gt;99", IF(wat_table_data!K149&lt;1, "&lt;1",wat_table_data!K149 ))), "-")</f>
        <v>-</v>
      </c>
      <c r="L152" s="38" t="str">
        <f>IF(ISNUMBER(wat_table_data!L149), IF(wat_table_data!L149=-999,"NA",IF(wat_table_data!L149&gt;99, "&gt;99", IF(wat_table_data!L149&lt;1, "&lt;1",wat_table_data!L149 ))), "-")</f>
        <v>-</v>
      </c>
      <c r="M152" s="38" t="str">
        <f>IF(ISNUMBER(wat_table_data!M149), IF(wat_table_data!M149=-999,"NA",IF(wat_table_data!M149&gt;99, "&gt;99", IF(wat_table_data!M149&lt;1, "&lt;1",wat_table_data!M149 ))), "-")</f>
        <v>-</v>
      </c>
      <c r="N152" s="38" t="str">
        <f>IF(ISNUMBER(wat_table_data!N149), IF(wat_table_data!N149=-999,"NA",IF(wat_table_data!N149&gt;99, "&gt;99", IF(wat_table_data!N149&lt;1, "&lt;1",wat_table_data!N149 ))), "-")</f>
        <v>-</v>
      </c>
      <c r="O152" s="24" t="str">
        <f>IF(ISNUMBER(wat_table_data!O149), IF(wat_table_data!O149=-999,"NA",wat_table_data!O149), "-")</f>
        <v>-</v>
      </c>
      <c r="P152" s="37" t="str">
        <f>IF(ISNUMBER(wat_table_data!P149), IF(wat_table_data!P149=-999,"NA",IF(wat_table_data!P149&gt;99, "&gt;99", IF(wat_table_data!P149&lt;1, "&lt;1",wat_table_data!P149 ))), "-")</f>
        <v>-</v>
      </c>
      <c r="Q152" s="38" t="str">
        <f>IF(ISNUMBER(wat_table_data!Q149), IF(wat_table_data!Q149=-999,"NA",IF(wat_table_data!Q149&gt;99, "&gt;99", IF(wat_table_data!Q149&lt;1, "&lt;1",wat_table_data!Q149 ))), "-")</f>
        <v>-</v>
      </c>
      <c r="R152" s="38" t="str">
        <f>IF(ISNUMBER(wat_table_data!R149), IF(wat_table_data!R149=-999,"NA",IF(wat_table_data!R149&gt;99, "&gt;99", IF(wat_table_data!R149&lt;1, "&lt;1",wat_table_data!R149 ))), "-")</f>
        <v>-</v>
      </c>
      <c r="S152" s="38" t="str">
        <f>IF(ISNUMBER(wat_table_data!S149), IF(wat_table_data!S149=-999,"NA",IF(wat_table_data!S149&gt;99, "&gt;99", IF(wat_table_data!S149&lt;1, "&lt;1",wat_table_data!S149 ))), "-")</f>
        <v>-</v>
      </c>
      <c r="T152" s="24" t="str">
        <f>IF(ISNUMBER(wat_table_data!T149), IF(wat_table_data!T149=-999,"NA",wat_table_data!T149), "-")</f>
        <v>-</v>
      </c>
      <c r="U152" s="24"/>
      <c r="V152" s="24"/>
      <c r="W152" s="24"/>
      <c r="X152" s="39" t="str">
        <f>IF(ISNUMBER(wat_table_data!W149), IF(wat_table_data!W149=-999,"NA",IF(wat_table_data!W149&gt;99, "&gt;99", IF(wat_table_data!W149&lt;1, "&lt;1",wat_table_data!W149 ))), "-")</f>
        <v>-</v>
      </c>
      <c r="Y152" s="40" t="str">
        <f>IF(ISNUMBER(wat_table_data!X149), IF(wat_table_data!X149=-999,"NA",IF(wat_table_data!X149&gt;99, "&gt;99", IF(wat_table_data!X149&lt;1, "&lt;1",wat_table_data!X149 ))), "-")</f>
        <v>-</v>
      </c>
      <c r="Z152" s="40" t="str">
        <f>IF(ISNUMBER(wat_table_data!Y149), IF(wat_table_data!Y149=-999,"NA",IF(wat_table_data!Y149&gt;99, "&gt;99", IF(wat_table_data!Y149&lt;1, "&lt;1",wat_table_data!Y149 ))), "-")</f>
        <v>-</v>
      </c>
      <c r="AA152" s="40" t="str">
        <f>IF(ISNUMBER(wat_table_data!Z149), IF(wat_table_data!Z149=-999,"NA",IF(wat_table_data!Z149&gt;99, "&gt;99", IF(wat_table_data!Z149&lt;1, "&lt;1",wat_table_data!Z149 ))), "-")</f>
        <v>-</v>
      </c>
      <c r="AB152" s="38" t="str">
        <f>IF(ISNUMBER(wat_table_data!AA149), IF(wat_table_data!AA149=-999,"NA",IF(wat_table_data!AA149&gt;99, "&gt;99", IF(wat_table_data!AA149&lt;1, "&lt;1",wat_table_data!AA149 ))), "-")</f>
        <v>-</v>
      </c>
      <c r="AC152" s="38" t="str">
        <f>IF(ISNUMBER(wat_table_data!AB149), IF(wat_table_data!AB149=-999,"NA",IF(wat_table_data!AB149&gt;99, "&gt;99", IF(wat_table_data!AB149&lt;1, "&lt;1",wat_table_data!AB149 ))), "-")</f>
        <v>-</v>
      </c>
      <c r="AD152" s="39" t="str">
        <f>IF(ISNUMBER(wat_table_data!AC149), IF(wat_table_data!AC149=-999,"NA",IF(wat_table_data!AC149&gt;99, "&gt;99", IF(wat_table_data!AC149&lt;1, "&lt;1",wat_table_data!AC149 ))), "-")</f>
        <v>-</v>
      </c>
      <c r="AE152" s="40" t="str">
        <f>IF(ISNUMBER(wat_table_data!AD149), IF(wat_table_data!AD149=-999,"NA",IF(wat_table_data!AD149&gt;99, "&gt;99", IF(wat_table_data!AD149&lt;1, "&lt;1",wat_table_data!AD149 ))), "-")</f>
        <v>-</v>
      </c>
      <c r="AF152" s="40" t="str">
        <f>IF(ISNUMBER(wat_table_data!AE149), IF(wat_table_data!AE149=-999,"NA",IF(wat_table_data!AE149&gt;99, "&gt;99", IF(wat_table_data!AE149&lt;1, "&lt;1",wat_table_data!AE149 ))), "-")</f>
        <v>-</v>
      </c>
      <c r="AG152" s="40" t="str">
        <f>IF(ISNUMBER(wat_table_data!AF149), IF(wat_table_data!AF149=-999,"NA",IF(wat_table_data!AF149&gt;99, "&gt;99", IF(wat_table_data!AF149&lt;1, "&lt;1",wat_table_data!AF149 ))), "-")</f>
        <v>-</v>
      </c>
      <c r="AH152" s="38" t="str">
        <f>IF(ISNUMBER(wat_table_data!AG149), IF(wat_table_data!AG149=-999,"NA",IF(wat_table_data!AG149&gt;99, "&gt;99", IF(wat_table_data!AG149&lt;1, "&lt;1",wat_table_data!AG149 ))), "-")</f>
        <v>-</v>
      </c>
      <c r="AI152" s="38" t="str">
        <f>IF(ISNUMBER(wat_table_data!AH149), IF(wat_table_data!AH149=-999,"NA",IF(wat_table_data!AH149&gt;99, "&gt;99", IF(wat_table_data!AH149&lt;1, "&lt;1",wat_table_data!AH149 ))), "-")</f>
        <v>-</v>
      </c>
      <c r="AJ152" s="39" t="str">
        <f>IF(ISNUMBER(wat_table_data!AI149), IF(wat_table_data!AI149=-999,"NA",IF(wat_table_data!AI149&gt;99, "&gt;99", IF(wat_table_data!AI149&lt;1, "&lt;1",wat_table_data!AI149 ))), "-")</f>
        <v>-</v>
      </c>
      <c r="AK152" s="40" t="str">
        <f>IF(ISNUMBER(wat_table_data!AJ149), IF(wat_table_data!AJ149=-999,"NA",IF(wat_table_data!AJ149&gt;99, "&gt;99", IF(wat_table_data!AJ149&lt;1, "&lt;1",wat_table_data!AJ149 ))), "-")</f>
        <v>-</v>
      </c>
      <c r="AL152" s="40" t="str">
        <f>IF(ISNUMBER(wat_table_data!AK149), IF(wat_table_data!AK149=-999,"NA",IF(wat_table_data!AK149&gt;99, "&gt;99", IF(wat_table_data!AK149&lt;1, "&lt;1",wat_table_data!AK149 ))), "-")</f>
        <v>-</v>
      </c>
      <c r="AM152" s="40" t="str">
        <f>IF(ISNUMBER(wat_table_data!AL149), IF(wat_table_data!AL149=-999,"NA",IF(wat_table_data!AL149&gt;99, "&gt;99", IF(wat_table_data!AL149&lt;1, "&lt;1",wat_table_data!AL149 ))), "-")</f>
        <v>-</v>
      </c>
      <c r="AN152" s="38" t="str">
        <f>IF(ISNUMBER(wat_table_data!AM149), IF(wat_table_data!AM149=-999,"NA",IF(wat_table_data!AM149&gt;99, "&gt;99", IF(wat_table_data!AM149&lt;1, "&lt;1",wat_table_data!AM149 ))), "-")</f>
        <v>-</v>
      </c>
      <c r="AO152" s="38" t="str">
        <f>IF(ISNUMBER(wat_table_data!AN149), IF(wat_table_data!AN149=-999,"NA",IF(wat_table_data!AN149&gt;99, "&gt;99", IF(wat_table_data!AN149&lt;1, "&lt;1",wat_table_data!AN149 ))), "-")</f>
        <v>-</v>
      </c>
    </row>
    <row r="153" ht="13.8" x14ac:dyDescent="0.25">
      <c r="A153" s="34" t="str">
        <f>IF(ISBLANK(wat_table_data!A150), "", wat_table_data!A150)</f>
        <v/>
      </c>
      <c r="B153" s="34" t="str">
        <f>IF(ISBLANK(wat_table_data!B150), "", wat_table_data!B150)</f>
        <v/>
      </c>
      <c r="C153" s="34" t="str">
        <f>IF(ISBLANK(wat_table_data!C150), "", wat_table_data!C150)</f>
        <v/>
      </c>
      <c r="D153" s="35" t="str">
        <f>IF(ISNUMBER(wat_table_data!D150), wat_table_data!D150, "-")</f>
        <v>-</v>
      </c>
      <c r="E153" s="36" t="str">
        <f>IF(ISNUMBER(wat_table_data!E150), wat_table_data!E150, "-")</f>
        <v>-</v>
      </c>
      <c r="F153" s="37" t="str">
        <f>IF(ISNUMBER(wat_table_data!F150), IF(wat_table_data!F150=-999,"NA",IF(wat_table_data!F150&gt;99, "&gt;99", IF(wat_table_data!F150&lt;1, "&lt;1",wat_table_data!F150 ))), "-")</f>
        <v>-</v>
      </c>
      <c r="G153" s="38" t="str">
        <f>IF(ISNUMBER(wat_table_data!G150), IF(wat_table_data!G150=-999,"NA",IF(wat_table_data!G150&gt;99, "&gt;99", IF(wat_table_data!G150&lt;1, "&lt;1",wat_table_data!G150 ))), "-")</f>
        <v>-</v>
      </c>
      <c r="H153" s="38" t="str">
        <f>IF(ISNUMBER(wat_table_data!H150), IF(wat_table_data!H150=-999,"NA",IF(wat_table_data!H150&gt;99, "&gt;99", IF(wat_table_data!H150&lt;1, "&lt;1",wat_table_data!H150 ))), "-")</f>
        <v>-</v>
      </c>
      <c r="I153" s="38" t="str">
        <f>IF(ISNUMBER(wat_table_data!I150), IF(wat_table_data!I150=-999,"NA",IF(wat_table_data!I150&gt;99, "&gt;99", IF(wat_table_data!I150&lt;1, "&lt;1",wat_table_data!I150 ))), "-")</f>
        <v>-</v>
      </c>
      <c r="J153" s="24" t="str">
        <f>IF(ISNUMBER(wat_table_data!J150), IF(wat_table_data!J150=-999,"NA",wat_table_data!J150), "-")</f>
        <v>-</v>
      </c>
      <c r="K153" s="37" t="str">
        <f>IF(ISNUMBER(wat_table_data!K150), IF(wat_table_data!K150=-999,"NA",IF(wat_table_data!K150&gt;99, "&gt;99", IF(wat_table_data!K150&lt;1, "&lt;1",wat_table_data!K150 ))), "-")</f>
        <v>-</v>
      </c>
      <c r="L153" s="38" t="str">
        <f>IF(ISNUMBER(wat_table_data!L150), IF(wat_table_data!L150=-999,"NA",IF(wat_table_data!L150&gt;99, "&gt;99", IF(wat_table_data!L150&lt;1, "&lt;1",wat_table_data!L150 ))), "-")</f>
        <v>-</v>
      </c>
      <c r="M153" s="38" t="str">
        <f>IF(ISNUMBER(wat_table_data!M150), IF(wat_table_data!M150=-999,"NA",IF(wat_table_data!M150&gt;99, "&gt;99", IF(wat_table_data!M150&lt;1, "&lt;1",wat_table_data!M150 ))), "-")</f>
        <v>-</v>
      </c>
      <c r="N153" s="38" t="str">
        <f>IF(ISNUMBER(wat_table_data!N150), IF(wat_table_data!N150=-999,"NA",IF(wat_table_data!N150&gt;99, "&gt;99", IF(wat_table_data!N150&lt;1, "&lt;1",wat_table_data!N150 ))), "-")</f>
        <v>-</v>
      </c>
      <c r="O153" s="24" t="str">
        <f>IF(ISNUMBER(wat_table_data!O150), IF(wat_table_data!O150=-999,"NA",wat_table_data!O150), "-")</f>
        <v>-</v>
      </c>
      <c r="P153" s="37" t="str">
        <f>IF(ISNUMBER(wat_table_data!P150), IF(wat_table_data!P150=-999,"NA",IF(wat_table_data!P150&gt;99, "&gt;99", IF(wat_table_data!P150&lt;1, "&lt;1",wat_table_data!P150 ))), "-")</f>
        <v>-</v>
      </c>
      <c r="Q153" s="38" t="str">
        <f>IF(ISNUMBER(wat_table_data!Q150), IF(wat_table_data!Q150=-999,"NA",IF(wat_table_data!Q150&gt;99, "&gt;99", IF(wat_table_data!Q150&lt;1, "&lt;1",wat_table_data!Q150 ))), "-")</f>
        <v>-</v>
      </c>
      <c r="R153" s="38" t="str">
        <f>IF(ISNUMBER(wat_table_data!R150), IF(wat_table_data!R150=-999,"NA",IF(wat_table_data!R150&gt;99, "&gt;99", IF(wat_table_data!R150&lt;1, "&lt;1",wat_table_data!R150 ))), "-")</f>
        <v>-</v>
      </c>
      <c r="S153" s="38" t="str">
        <f>IF(ISNUMBER(wat_table_data!S150), IF(wat_table_data!S150=-999,"NA",IF(wat_table_data!S150&gt;99, "&gt;99", IF(wat_table_data!S150&lt;1, "&lt;1",wat_table_data!S150 ))), "-")</f>
        <v>-</v>
      </c>
      <c r="T153" s="24" t="str">
        <f>IF(ISNUMBER(wat_table_data!T150), IF(wat_table_data!T150=-999,"NA",wat_table_data!T150), "-")</f>
        <v>-</v>
      </c>
      <c r="U153" s="24"/>
      <c r="V153" s="24"/>
      <c r="W153" s="24"/>
      <c r="X153" s="39" t="str">
        <f>IF(ISNUMBER(wat_table_data!W150), IF(wat_table_data!W150=-999,"NA",IF(wat_table_data!W150&gt;99, "&gt;99", IF(wat_table_data!W150&lt;1, "&lt;1",wat_table_data!W150 ))), "-")</f>
        <v>-</v>
      </c>
      <c r="Y153" s="40" t="str">
        <f>IF(ISNUMBER(wat_table_data!X150), IF(wat_table_data!X150=-999,"NA",IF(wat_table_data!X150&gt;99, "&gt;99", IF(wat_table_data!X150&lt;1, "&lt;1",wat_table_data!X150 ))), "-")</f>
        <v>-</v>
      </c>
      <c r="Z153" s="40" t="str">
        <f>IF(ISNUMBER(wat_table_data!Y150), IF(wat_table_data!Y150=-999,"NA",IF(wat_table_data!Y150&gt;99, "&gt;99", IF(wat_table_data!Y150&lt;1, "&lt;1",wat_table_data!Y150 ))), "-")</f>
        <v>-</v>
      </c>
      <c r="AA153" s="40" t="str">
        <f>IF(ISNUMBER(wat_table_data!Z150), IF(wat_table_data!Z150=-999,"NA",IF(wat_table_data!Z150&gt;99, "&gt;99", IF(wat_table_data!Z150&lt;1, "&lt;1",wat_table_data!Z150 ))), "-")</f>
        <v>-</v>
      </c>
      <c r="AB153" s="38" t="str">
        <f>IF(ISNUMBER(wat_table_data!AA150), IF(wat_table_data!AA150=-999,"NA",IF(wat_table_data!AA150&gt;99, "&gt;99", IF(wat_table_data!AA150&lt;1, "&lt;1",wat_table_data!AA150 ))), "-")</f>
        <v>-</v>
      </c>
      <c r="AC153" s="38" t="str">
        <f>IF(ISNUMBER(wat_table_data!AB150), IF(wat_table_data!AB150=-999,"NA",IF(wat_table_data!AB150&gt;99, "&gt;99", IF(wat_table_data!AB150&lt;1, "&lt;1",wat_table_data!AB150 ))), "-")</f>
        <v>-</v>
      </c>
      <c r="AD153" s="39" t="str">
        <f>IF(ISNUMBER(wat_table_data!AC150), IF(wat_table_data!AC150=-999,"NA",IF(wat_table_data!AC150&gt;99, "&gt;99", IF(wat_table_data!AC150&lt;1, "&lt;1",wat_table_data!AC150 ))), "-")</f>
        <v>-</v>
      </c>
      <c r="AE153" s="40" t="str">
        <f>IF(ISNUMBER(wat_table_data!AD150), IF(wat_table_data!AD150=-999,"NA",IF(wat_table_data!AD150&gt;99, "&gt;99", IF(wat_table_data!AD150&lt;1, "&lt;1",wat_table_data!AD150 ))), "-")</f>
        <v>-</v>
      </c>
      <c r="AF153" s="40" t="str">
        <f>IF(ISNUMBER(wat_table_data!AE150), IF(wat_table_data!AE150=-999,"NA",IF(wat_table_data!AE150&gt;99, "&gt;99", IF(wat_table_data!AE150&lt;1, "&lt;1",wat_table_data!AE150 ))), "-")</f>
        <v>-</v>
      </c>
      <c r="AG153" s="40" t="str">
        <f>IF(ISNUMBER(wat_table_data!AF150), IF(wat_table_data!AF150=-999,"NA",IF(wat_table_data!AF150&gt;99, "&gt;99", IF(wat_table_data!AF150&lt;1, "&lt;1",wat_table_data!AF150 ))), "-")</f>
        <v>-</v>
      </c>
      <c r="AH153" s="38" t="str">
        <f>IF(ISNUMBER(wat_table_data!AG150), IF(wat_table_data!AG150=-999,"NA",IF(wat_table_data!AG150&gt;99, "&gt;99", IF(wat_table_data!AG150&lt;1, "&lt;1",wat_table_data!AG150 ))), "-")</f>
        <v>-</v>
      </c>
      <c r="AI153" s="38" t="str">
        <f>IF(ISNUMBER(wat_table_data!AH150), IF(wat_table_data!AH150=-999,"NA",IF(wat_table_data!AH150&gt;99, "&gt;99", IF(wat_table_data!AH150&lt;1, "&lt;1",wat_table_data!AH150 ))), "-")</f>
        <v>-</v>
      </c>
      <c r="AJ153" s="39" t="str">
        <f>IF(ISNUMBER(wat_table_data!AI150), IF(wat_table_data!AI150=-999,"NA",IF(wat_table_data!AI150&gt;99, "&gt;99", IF(wat_table_data!AI150&lt;1, "&lt;1",wat_table_data!AI150 ))), "-")</f>
        <v>-</v>
      </c>
      <c r="AK153" s="40" t="str">
        <f>IF(ISNUMBER(wat_table_data!AJ150), IF(wat_table_data!AJ150=-999,"NA",IF(wat_table_data!AJ150&gt;99, "&gt;99", IF(wat_table_data!AJ150&lt;1, "&lt;1",wat_table_data!AJ150 ))), "-")</f>
        <v>-</v>
      </c>
      <c r="AL153" s="40" t="str">
        <f>IF(ISNUMBER(wat_table_data!AK150), IF(wat_table_data!AK150=-999,"NA",IF(wat_table_data!AK150&gt;99, "&gt;99", IF(wat_table_data!AK150&lt;1, "&lt;1",wat_table_data!AK150 ))), "-")</f>
        <v>-</v>
      </c>
      <c r="AM153" s="40" t="str">
        <f>IF(ISNUMBER(wat_table_data!AL150), IF(wat_table_data!AL150=-999,"NA",IF(wat_table_data!AL150&gt;99, "&gt;99", IF(wat_table_data!AL150&lt;1, "&lt;1",wat_table_data!AL150 ))), "-")</f>
        <v>-</v>
      </c>
      <c r="AN153" s="38" t="str">
        <f>IF(ISNUMBER(wat_table_data!AM150), IF(wat_table_data!AM150=-999,"NA",IF(wat_table_data!AM150&gt;99, "&gt;99", IF(wat_table_data!AM150&lt;1, "&lt;1",wat_table_data!AM150 ))), "-")</f>
        <v>-</v>
      </c>
      <c r="AO153" s="38" t="str">
        <f>IF(ISNUMBER(wat_table_data!AN150), IF(wat_table_data!AN150=-999,"NA",IF(wat_table_data!AN150&gt;99, "&gt;99", IF(wat_table_data!AN150&lt;1, "&lt;1",wat_table_data!AN150 ))), "-")</f>
        <v>-</v>
      </c>
    </row>
    <row r="154" ht="13.8" x14ac:dyDescent="0.25">
      <c r="A154" s="34" t="str">
        <f>IF(ISBLANK(wat_table_data!A151), "", wat_table_data!A151)</f>
        <v/>
      </c>
      <c r="B154" s="34" t="str">
        <f>IF(ISBLANK(wat_table_data!B151), "", wat_table_data!B151)</f>
        <v/>
      </c>
      <c r="C154" s="34" t="str">
        <f>IF(ISBLANK(wat_table_data!C151), "", wat_table_data!C151)</f>
        <v/>
      </c>
      <c r="D154" s="35" t="str">
        <f>IF(ISNUMBER(wat_table_data!D151), wat_table_data!D151, "-")</f>
        <v>-</v>
      </c>
      <c r="E154" s="36" t="str">
        <f>IF(ISNUMBER(wat_table_data!E151), wat_table_data!E151, "-")</f>
        <v>-</v>
      </c>
      <c r="F154" s="37" t="str">
        <f>IF(ISNUMBER(wat_table_data!F151), IF(wat_table_data!F151=-999,"NA",IF(wat_table_data!F151&gt;99, "&gt;99", IF(wat_table_data!F151&lt;1, "&lt;1",wat_table_data!F151 ))), "-")</f>
        <v>-</v>
      </c>
      <c r="G154" s="38" t="str">
        <f>IF(ISNUMBER(wat_table_data!G151), IF(wat_table_data!G151=-999,"NA",IF(wat_table_data!G151&gt;99, "&gt;99", IF(wat_table_data!G151&lt;1, "&lt;1",wat_table_data!G151 ))), "-")</f>
        <v>-</v>
      </c>
      <c r="H154" s="38" t="str">
        <f>IF(ISNUMBER(wat_table_data!H151), IF(wat_table_data!H151=-999,"NA",IF(wat_table_data!H151&gt;99, "&gt;99", IF(wat_table_data!H151&lt;1, "&lt;1",wat_table_data!H151 ))), "-")</f>
        <v>-</v>
      </c>
      <c r="I154" s="38" t="str">
        <f>IF(ISNUMBER(wat_table_data!I151), IF(wat_table_data!I151=-999,"NA",IF(wat_table_data!I151&gt;99, "&gt;99", IF(wat_table_data!I151&lt;1, "&lt;1",wat_table_data!I151 ))), "-")</f>
        <v>-</v>
      </c>
      <c r="J154" s="24" t="str">
        <f>IF(ISNUMBER(wat_table_data!J151), IF(wat_table_data!J151=-999,"NA",wat_table_data!J151), "-")</f>
        <v>-</v>
      </c>
      <c r="K154" s="37" t="str">
        <f>IF(ISNUMBER(wat_table_data!K151), IF(wat_table_data!K151=-999,"NA",IF(wat_table_data!K151&gt;99, "&gt;99", IF(wat_table_data!K151&lt;1, "&lt;1",wat_table_data!K151 ))), "-")</f>
        <v>-</v>
      </c>
      <c r="L154" s="38" t="str">
        <f>IF(ISNUMBER(wat_table_data!L151), IF(wat_table_data!L151=-999,"NA",IF(wat_table_data!L151&gt;99, "&gt;99", IF(wat_table_data!L151&lt;1, "&lt;1",wat_table_data!L151 ))), "-")</f>
        <v>-</v>
      </c>
      <c r="M154" s="38" t="str">
        <f>IF(ISNUMBER(wat_table_data!M151), IF(wat_table_data!M151=-999,"NA",IF(wat_table_data!M151&gt;99, "&gt;99", IF(wat_table_data!M151&lt;1, "&lt;1",wat_table_data!M151 ))), "-")</f>
        <v>-</v>
      </c>
      <c r="N154" s="38" t="str">
        <f>IF(ISNUMBER(wat_table_data!N151), IF(wat_table_data!N151=-999,"NA",IF(wat_table_data!N151&gt;99, "&gt;99", IF(wat_table_data!N151&lt;1, "&lt;1",wat_table_data!N151 ))), "-")</f>
        <v>-</v>
      </c>
      <c r="O154" s="24" t="str">
        <f>IF(ISNUMBER(wat_table_data!O151), IF(wat_table_data!O151=-999,"NA",wat_table_data!O151), "-")</f>
        <v>-</v>
      </c>
      <c r="P154" s="37" t="str">
        <f>IF(ISNUMBER(wat_table_data!P151), IF(wat_table_data!P151=-999,"NA",IF(wat_table_data!P151&gt;99, "&gt;99", IF(wat_table_data!P151&lt;1, "&lt;1",wat_table_data!P151 ))), "-")</f>
        <v>-</v>
      </c>
      <c r="Q154" s="38" t="str">
        <f>IF(ISNUMBER(wat_table_data!Q151), IF(wat_table_data!Q151=-999,"NA",IF(wat_table_data!Q151&gt;99, "&gt;99", IF(wat_table_data!Q151&lt;1, "&lt;1",wat_table_data!Q151 ))), "-")</f>
        <v>-</v>
      </c>
      <c r="R154" s="38" t="str">
        <f>IF(ISNUMBER(wat_table_data!R151), IF(wat_table_data!R151=-999,"NA",IF(wat_table_data!R151&gt;99, "&gt;99", IF(wat_table_data!R151&lt;1, "&lt;1",wat_table_data!R151 ))), "-")</f>
        <v>-</v>
      </c>
      <c r="S154" s="38" t="str">
        <f>IF(ISNUMBER(wat_table_data!S151), IF(wat_table_data!S151=-999,"NA",IF(wat_table_data!S151&gt;99, "&gt;99", IF(wat_table_data!S151&lt;1, "&lt;1",wat_table_data!S151 ))), "-")</f>
        <v>-</v>
      </c>
      <c r="T154" s="24" t="str">
        <f>IF(ISNUMBER(wat_table_data!T151), IF(wat_table_data!T151=-999,"NA",wat_table_data!T151), "-")</f>
        <v>-</v>
      </c>
      <c r="U154" s="24"/>
      <c r="V154" s="24"/>
      <c r="W154" s="24"/>
      <c r="X154" s="39" t="str">
        <f>IF(ISNUMBER(wat_table_data!W151), IF(wat_table_data!W151=-999,"NA",IF(wat_table_data!W151&gt;99, "&gt;99", IF(wat_table_data!W151&lt;1, "&lt;1",wat_table_data!W151 ))), "-")</f>
        <v>-</v>
      </c>
      <c r="Y154" s="40" t="str">
        <f>IF(ISNUMBER(wat_table_data!X151), IF(wat_table_data!X151=-999,"NA",IF(wat_table_data!X151&gt;99, "&gt;99", IF(wat_table_data!X151&lt;1, "&lt;1",wat_table_data!X151 ))), "-")</f>
        <v>-</v>
      </c>
      <c r="Z154" s="40" t="str">
        <f>IF(ISNUMBER(wat_table_data!Y151), IF(wat_table_data!Y151=-999,"NA",IF(wat_table_data!Y151&gt;99, "&gt;99", IF(wat_table_data!Y151&lt;1, "&lt;1",wat_table_data!Y151 ))), "-")</f>
        <v>-</v>
      </c>
      <c r="AA154" s="40" t="str">
        <f>IF(ISNUMBER(wat_table_data!Z151), IF(wat_table_data!Z151=-999,"NA",IF(wat_table_data!Z151&gt;99, "&gt;99", IF(wat_table_data!Z151&lt;1, "&lt;1",wat_table_data!Z151 ))), "-")</f>
        <v>-</v>
      </c>
      <c r="AB154" s="38" t="str">
        <f>IF(ISNUMBER(wat_table_data!AA151), IF(wat_table_data!AA151=-999,"NA",IF(wat_table_data!AA151&gt;99, "&gt;99", IF(wat_table_data!AA151&lt;1, "&lt;1",wat_table_data!AA151 ))), "-")</f>
        <v>-</v>
      </c>
      <c r="AC154" s="38" t="str">
        <f>IF(ISNUMBER(wat_table_data!AB151), IF(wat_table_data!AB151=-999,"NA",IF(wat_table_data!AB151&gt;99, "&gt;99", IF(wat_table_data!AB151&lt;1, "&lt;1",wat_table_data!AB151 ))), "-")</f>
        <v>-</v>
      </c>
      <c r="AD154" s="39" t="str">
        <f>IF(ISNUMBER(wat_table_data!AC151), IF(wat_table_data!AC151=-999,"NA",IF(wat_table_data!AC151&gt;99, "&gt;99", IF(wat_table_data!AC151&lt;1, "&lt;1",wat_table_data!AC151 ))), "-")</f>
        <v>-</v>
      </c>
      <c r="AE154" s="40" t="str">
        <f>IF(ISNUMBER(wat_table_data!AD151), IF(wat_table_data!AD151=-999,"NA",IF(wat_table_data!AD151&gt;99, "&gt;99", IF(wat_table_data!AD151&lt;1, "&lt;1",wat_table_data!AD151 ))), "-")</f>
        <v>-</v>
      </c>
      <c r="AF154" s="40" t="str">
        <f>IF(ISNUMBER(wat_table_data!AE151), IF(wat_table_data!AE151=-999,"NA",IF(wat_table_data!AE151&gt;99, "&gt;99", IF(wat_table_data!AE151&lt;1, "&lt;1",wat_table_data!AE151 ))), "-")</f>
        <v>-</v>
      </c>
      <c r="AG154" s="40" t="str">
        <f>IF(ISNUMBER(wat_table_data!AF151), IF(wat_table_data!AF151=-999,"NA",IF(wat_table_data!AF151&gt;99, "&gt;99", IF(wat_table_data!AF151&lt;1, "&lt;1",wat_table_data!AF151 ))), "-")</f>
        <v>-</v>
      </c>
      <c r="AH154" s="38" t="str">
        <f>IF(ISNUMBER(wat_table_data!AG151), IF(wat_table_data!AG151=-999,"NA",IF(wat_table_data!AG151&gt;99, "&gt;99", IF(wat_table_data!AG151&lt;1, "&lt;1",wat_table_data!AG151 ))), "-")</f>
        <v>-</v>
      </c>
      <c r="AI154" s="38" t="str">
        <f>IF(ISNUMBER(wat_table_data!AH151), IF(wat_table_data!AH151=-999,"NA",IF(wat_table_data!AH151&gt;99, "&gt;99", IF(wat_table_data!AH151&lt;1, "&lt;1",wat_table_data!AH151 ))), "-")</f>
        <v>-</v>
      </c>
      <c r="AJ154" s="39" t="str">
        <f>IF(ISNUMBER(wat_table_data!AI151), IF(wat_table_data!AI151=-999,"NA",IF(wat_table_data!AI151&gt;99, "&gt;99", IF(wat_table_data!AI151&lt;1, "&lt;1",wat_table_data!AI151 ))), "-")</f>
        <v>-</v>
      </c>
      <c r="AK154" s="40" t="str">
        <f>IF(ISNUMBER(wat_table_data!AJ151), IF(wat_table_data!AJ151=-999,"NA",IF(wat_table_data!AJ151&gt;99, "&gt;99", IF(wat_table_data!AJ151&lt;1, "&lt;1",wat_table_data!AJ151 ))), "-")</f>
        <v>-</v>
      </c>
      <c r="AL154" s="40" t="str">
        <f>IF(ISNUMBER(wat_table_data!AK151), IF(wat_table_data!AK151=-999,"NA",IF(wat_table_data!AK151&gt;99, "&gt;99", IF(wat_table_data!AK151&lt;1, "&lt;1",wat_table_data!AK151 ))), "-")</f>
        <v>-</v>
      </c>
      <c r="AM154" s="40" t="str">
        <f>IF(ISNUMBER(wat_table_data!AL151), IF(wat_table_data!AL151=-999,"NA",IF(wat_table_data!AL151&gt;99, "&gt;99", IF(wat_table_data!AL151&lt;1, "&lt;1",wat_table_data!AL151 ))), "-")</f>
        <v>-</v>
      </c>
      <c r="AN154" s="38" t="str">
        <f>IF(ISNUMBER(wat_table_data!AM151), IF(wat_table_data!AM151=-999,"NA",IF(wat_table_data!AM151&gt;99, "&gt;99", IF(wat_table_data!AM151&lt;1, "&lt;1",wat_table_data!AM151 ))), "-")</f>
        <v>-</v>
      </c>
      <c r="AO154" s="38" t="str">
        <f>IF(ISNUMBER(wat_table_data!AN151), IF(wat_table_data!AN151=-999,"NA",IF(wat_table_data!AN151&gt;99, "&gt;99", IF(wat_table_data!AN151&lt;1, "&lt;1",wat_table_data!AN151 ))), "-")</f>
        <v>-</v>
      </c>
    </row>
    <row r="155" ht="13.8" x14ac:dyDescent="0.25">
      <c r="A155" s="34" t="str">
        <f>IF(ISBLANK(wat_table_data!A152), "", wat_table_data!A152)</f>
        <v/>
      </c>
      <c r="B155" s="34" t="str">
        <f>IF(ISBLANK(wat_table_data!B152), "", wat_table_data!B152)</f>
        <v/>
      </c>
      <c r="C155" s="34" t="str">
        <f>IF(ISBLANK(wat_table_data!C152), "", wat_table_data!C152)</f>
        <v/>
      </c>
      <c r="D155" s="35" t="str">
        <f>IF(ISNUMBER(wat_table_data!D152), wat_table_data!D152, "-")</f>
        <v>-</v>
      </c>
      <c r="E155" s="36" t="str">
        <f>IF(ISNUMBER(wat_table_data!E152), wat_table_data!E152, "-")</f>
        <v>-</v>
      </c>
      <c r="F155" s="37" t="str">
        <f>IF(ISNUMBER(wat_table_data!F152), IF(wat_table_data!F152=-999,"NA",IF(wat_table_data!F152&gt;99, "&gt;99", IF(wat_table_data!F152&lt;1, "&lt;1",wat_table_data!F152 ))), "-")</f>
        <v>-</v>
      </c>
      <c r="G155" s="38" t="str">
        <f>IF(ISNUMBER(wat_table_data!G152), IF(wat_table_data!G152=-999,"NA",IF(wat_table_data!G152&gt;99, "&gt;99", IF(wat_table_data!G152&lt;1, "&lt;1",wat_table_data!G152 ))), "-")</f>
        <v>-</v>
      </c>
      <c r="H155" s="38" t="str">
        <f>IF(ISNUMBER(wat_table_data!H152), IF(wat_table_data!H152=-999,"NA",IF(wat_table_data!H152&gt;99, "&gt;99", IF(wat_table_data!H152&lt;1, "&lt;1",wat_table_data!H152 ))), "-")</f>
        <v>-</v>
      </c>
      <c r="I155" s="38" t="str">
        <f>IF(ISNUMBER(wat_table_data!I152), IF(wat_table_data!I152=-999,"NA",IF(wat_table_data!I152&gt;99, "&gt;99", IF(wat_table_data!I152&lt;1, "&lt;1",wat_table_data!I152 ))), "-")</f>
        <v>-</v>
      </c>
      <c r="J155" s="24" t="str">
        <f>IF(ISNUMBER(wat_table_data!J152), IF(wat_table_data!J152=-999,"NA",wat_table_data!J152), "-")</f>
        <v>-</v>
      </c>
      <c r="K155" s="37" t="str">
        <f>IF(ISNUMBER(wat_table_data!K152), IF(wat_table_data!K152=-999,"NA",IF(wat_table_data!K152&gt;99, "&gt;99", IF(wat_table_data!K152&lt;1, "&lt;1",wat_table_data!K152 ))), "-")</f>
        <v>-</v>
      </c>
      <c r="L155" s="38" t="str">
        <f>IF(ISNUMBER(wat_table_data!L152), IF(wat_table_data!L152=-999,"NA",IF(wat_table_data!L152&gt;99, "&gt;99", IF(wat_table_data!L152&lt;1, "&lt;1",wat_table_data!L152 ))), "-")</f>
        <v>-</v>
      </c>
      <c r="M155" s="38" t="str">
        <f>IF(ISNUMBER(wat_table_data!M152), IF(wat_table_data!M152=-999,"NA",IF(wat_table_data!M152&gt;99, "&gt;99", IF(wat_table_data!M152&lt;1, "&lt;1",wat_table_data!M152 ))), "-")</f>
        <v>-</v>
      </c>
      <c r="N155" s="38" t="str">
        <f>IF(ISNUMBER(wat_table_data!N152), IF(wat_table_data!N152=-999,"NA",IF(wat_table_data!N152&gt;99, "&gt;99", IF(wat_table_data!N152&lt;1, "&lt;1",wat_table_data!N152 ))), "-")</f>
        <v>-</v>
      </c>
      <c r="O155" s="24" t="str">
        <f>IF(ISNUMBER(wat_table_data!O152), IF(wat_table_data!O152=-999,"NA",wat_table_data!O152), "-")</f>
        <v>-</v>
      </c>
      <c r="P155" s="37" t="str">
        <f>IF(ISNUMBER(wat_table_data!P152), IF(wat_table_data!P152=-999,"NA",IF(wat_table_data!P152&gt;99, "&gt;99", IF(wat_table_data!P152&lt;1, "&lt;1",wat_table_data!P152 ))), "-")</f>
        <v>-</v>
      </c>
      <c r="Q155" s="38" t="str">
        <f>IF(ISNUMBER(wat_table_data!Q152), IF(wat_table_data!Q152=-999,"NA",IF(wat_table_data!Q152&gt;99, "&gt;99", IF(wat_table_data!Q152&lt;1, "&lt;1",wat_table_data!Q152 ))), "-")</f>
        <v>-</v>
      </c>
      <c r="R155" s="38" t="str">
        <f>IF(ISNUMBER(wat_table_data!R152), IF(wat_table_data!R152=-999,"NA",IF(wat_table_data!R152&gt;99, "&gt;99", IF(wat_table_data!R152&lt;1, "&lt;1",wat_table_data!R152 ))), "-")</f>
        <v>-</v>
      </c>
      <c r="S155" s="38" t="str">
        <f>IF(ISNUMBER(wat_table_data!S152), IF(wat_table_data!S152=-999,"NA",IF(wat_table_data!S152&gt;99, "&gt;99", IF(wat_table_data!S152&lt;1, "&lt;1",wat_table_data!S152 ))), "-")</f>
        <v>-</v>
      </c>
      <c r="T155" s="24" t="str">
        <f>IF(ISNUMBER(wat_table_data!T152), IF(wat_table_data!T152=-999,"NA",wat_table_data!T152), "-")</f>
        <v>-</v>
      </c>
      <c r="U155" s="24"/>
      <c r="V155" s="24"/>
      <c r="W155" s="24"/>
      <c r="X155" s="39" t="str">
        <f>IF(ISNUMBER(wat_table_data!W152), IF(wat_table_data!W152=-999,"NA",IF(wat_table_data!W152&gt;99, "&gt;99", IF(wat_table_data!W152&lt;1, "&lt;1",wat_table_data!W152 ))), "-")</f>
        <v>-</v>
      </c>
      <c r="Y155" s="40" t="str">
        <f>IF(ISNUMBER(wat_table_data!X152), IF(wat_table_data!X152=-999,"NA",IF(wat_table_data!X152&gt;99, "&gt;99", IF(wat_table_data!X152&lt;1, "&lt;1",wat_table_data!X152 ))), "-")</f>
        <v>-</v>
      </c>
      <c r="Z155" s="40" t="str">
        <f>IF(ISNUMBER(wat_table_data!Y152), IF(wat_table_data!Y152=-999,"NA",IF(wat_table_data!Y152&gt;99, "&gt;99", IF(wat_table_data!Y152&lt;1, "&lt;1",wat_table_data!Y152 ))), "-")</f>
        <v>-</v>
      </c>
      <c r="AA155" s="40" t="str">
        <f>IF(ISNUMBER(wat_table_data!Z152), IF(wat_table_data!Z152=-999,"NA",IF(wat_table_data!Z152&gt;99, "&gt;99", IF(wat_table_data!Z152&lt;1, "&lt;1",wat_table_data!Z152 ))), "-")</f>
        <v>-</v>
      </c>
      <c r="AB155" s="38" t="str">
        <f>IF(ISNUMBER(wat_table_data!AA152), IF(wat_table_data!AA152=-999,"NA",IF(wat_table_data!AA152&gt;99, "&gt;99", IF(wat_table_data!AA152&lt;1, "&lt;1",wat_table_data!AA152 ))), "-")</f>
        <v>-</v>
      </c>
      <c r="AC155" s="38" t="str">
        <f>IF(ISNUMBER(wat_table_data!AB152), IF(wat_table_data!AB152=-999,"NA",IF(wat_table_data!AB152&gt;99, "&gt;99", IF(wat_table_data!AB152&lt;1, "&lt;1",wat_table_data!AB152 ))), "-")</f>
        <v>-</v>
      </c>
      <c r="AD155" s="39" t="str">
        <f>IF(ISNUMBER(wat_table_data!AC152), IF(wat_table_data!AC152=-999,"NA",IF(wat_table_data!AC152&gt;99, "&gt;99", IF(wat_table_data!AC152&lt;1, "&lt;1",wat_table_data!AC152 ))), "-")</f>
        <v>-</v>
      </c>
      <c r="AE155" s="40" t="str">
        <f>IF(ISNUMBER(wat_table_data!AD152), IF(wat_table_data!AD152=-999,"NA",IF(wat_table_data!AD152&gt;99, "&gt;99", IF(wat_table_data!AD152&lt;1, "&lt;1",wat_table_data!AD152 ))), "-")</f>
        <v>-</v>
      </c>
      <c r="AF155" s="40" t="str">
        <f>IF(ISNUMBER(wat_table_data!AE152), IF(wat_table_data!AE152=-999,"NA",IF(wat_table_data!AE152&gt;99, "&gt;99", IF(wat_table_data!AE152&lt;1, "&lt;1",wat_table_data!AE152 ))), "-")</f>
        <v>-</v>
      </c>
      <c r="AG155" s="40" t="str">
        <f>IF(ISNUMBER(wat_table_data!AF152), IF(wat_table_data!AF152=-999,"NA",IF(wat_table_data!AF152&gt;99, "&gt;99", IF(wat_table_data!AF152&lt;1, "&lt;1",wat_table_data!AF152 ))), "-")</f>
        <v>-</v>
      </c>
      <c r="AH155" s="38" t="str">
        <f>IF(ISNUMBER(wat_table_data!AG152), IF(wat_table_data!AG152=-999,"NA",IF(wat_table_data!AG152&gt;99, "&gt;99", IF(wat_table_data!AG152&lt;1, "&lt;1",wat_table_data!AG152 ))), "-")</f>
        <v>-</v>
      </c>
      <c r="AI155" s="38" t="str">
        <f>IF(ISNUMBER(wat_table_data!AH152), IF(wat_table_data!AH152=-999,"NA",IF(wat_table_data!AH152&gt;99, "&gt;99", IF(wat_table_data!AH152&lt;1, "&lt;1",wat_table_data!AH152 ))), "-")</f>
        <v>-</v>
      </c>
      <c r="AJ155" s="39" t="str">
        <f>IF(ISNUMBER(wat_table_data!AI152), IF(wat_table_data!AI152=-999,"NA",IF(wat_table_data!AI152&gt;99, "&gt;99", IF(wat_table_data!AI152&lt;1, "&lt;1",wat_table_data!AI152 ))), "-")</f>
        <v>-</v>
      </c>
      <c r="AK155" s="40" t="str">
        <f>IF(ISNUMBER(wat_table_data!AJ152), IF(wat_table_data!AJ152=-999,"NA",IF(wat_table_data!AJ152&gt;99, "&gt;99", IF(wat_table_data!AJ152&lt;1, "&lt;1",wat_table_data!AJ152 ))), "-")</f>
        <v>-</v>
      </c>
      <c r="AL155" s="40" t="str">
        <f>IF(ISNUMBER(wat_table_data!AK152), IF(wat_table_data!AK152=-999,"NA",IF(wat_table_data!AK152&gt;99, "&gt;99", IF(wat_table_data!AK152&lt;1, "&lt;1",wat_table_data!AK152 ))), "-")</f>
        <v>-</v>
      </c>
      <c r="AM155" s="40" t="str">
        <f>IF(ISNUMBER(wat_table_data!AL152), IF(wat_table_data!AL152=-999,"NA",IF(wat_table_data!AL152&gt;99, "&gt;99", IF(wat_table_data!AL152&lt;1, "&lt;1",wat_table_data!AL152 ))), "-")</f>
        <v>-</v>
      </c>
      <c r="AN155" s="38" t="str">
        <f>IF(ISNUMBER(wat_table_data!AM152), IF(wat_table_data!AM152=-999,"NA",IF(wat_table_data!AM152&gt;99, "&gt;99", IF(wat_table_data!AM152&lt;1, "&lt;1",wat_table_data!AM152 ))), "-")</f>
        <v>-</v>
      </c>
      <c r="AO155" s="38" t="str">
        <f>IF(ISNUMBER(wat_table_data!AN152), IF(wat_table_data!AN152=-999,"NA",IF(wat_table_data!AN152&gt;99, "&gt;99", IF(wat_table_data!AN152&lt;1, "&lt;1",wat_table_data!AN152 ))), "-")</f>
        <v>-</v>
      </c>
    </row>
    <row r="156" ht="13.8" x14ac:dyDescent="0.25">
      <c r="A156" s="34" t="str">
        <f>IF(ISBLANK(wat_table_data!A153), "", wat_table_data!A153)</f>
        <v/>
      </c>
      <c r="B156" s="34" t="str">
        <f>IF(ISBLANK(wat_table_data!B153), "", wat_table_data!B153)</f>
        <v/>
      </c>
      <c r="C156" s="34" t="str">
        <f>IF(ISBLANK(wat_table_data!C153), "", wat_table_data!C153)</f>
        <v/>
      </c>
      <c r="D156" s="35" t="str">
        <f>IF(ISNUMBER(wat_table_data!D153), wat_table_data!D153, "-")</f>
        <v>-</v>
      </c>
      <c r="E156" s="36" t="str">
        <f>IF(ISNUMBER(wat_table_data!E153), wat_table_data!E153, "-")</f>
        <v>-</v>
      </c>
      <c r="F156" s="37" t="str">
        <f>IF(ISNUMBER(wat_table_data!F153), IF(wat_table_data!F153=-999,"NA",IF(wat_table_data!F153&gt;99, "&gt;99", IF(wat_table_data!F153&lt;1, "&lt;1",wat_table_data!F153 ))), "-")</f>
        <v>-</v>
      </c>
      <c r="G156" s="38" t="str">
        <f>IF(ISNUMBER(wat_table_data!G153), IF(wat_table_data!G153=-999,"NA",IF(wat_table_data!G153&gt;99, "&gt;99", IF(wat_table_data!G153&lt;1, "&lt;1",wat_table_data!G153 ))), "-")</f>
        <v>-</v>
      </c>
      <c r="H156" s="38" t="str">
        <f>IF(ISNUMBER(wat_table_data!H153), IF(wat_table_data!H153=-999,"NA",IF(wat_table_data!H153&gt;99, "&gt;99", IF(wat_table_data!H153&lt;1, "&lt;1",wat_table_data!H153 ))), "-")</f>
        <v>-</v>
      </c>
      <c r="I156" s="38" t="str">
        <f>IF(ISNUMBER(wat_table_data!I153), IF(wat_table_data!I153=-999,"NA",IF(wat_table_data!I153&gt;99, "&gt;99", IF(wat_table_data!I153&lt;1, "&lt;1",wat_table_data!I153 ))), "-")</f>
        <v>-</v>
      </c>
      <c r="J156" s="24" t="str">
        <f>IF(ISNUMBER(wat_table_data!J153), IF(wat_table_data!J153=-999,"NA",wat_table_data!J153), "-")</f>
        <v>-</v>
      </c>
      <c r="K156" s="37" t="str">
        <f>IF(ISNUMBER(wat_table_data!K153), IF(wat_table_data!K153=-999,"NA",IF(wat_table_data!K153&gt;99, "&gt;99", IF(wat_table_data!K153&lt;1, "&lt;1",wat_table_data!K153 ))), "-")</f>
        <v>-</v>
      </c>
      <c r="L156" s="38" t="str">
        <f>IF(ISNUMBER(wat_table_data!L153), IF(wat_table_data!L153=-999,"NA",IF(wat_table_data!L153&gt;99, "&gt;99", IF(wat_table_data!L153&lt;1, "&lt;1",wat_table_data!L153 ))), "-")</f>
        <v>-</v>
      </c>
      <c r="M156" s="38" t="str">
        <f>IF(ISNUMBER(wat_table_data!M153), IF(wat_table_data!M153=-999,"NA",IF(wat_table_data!M153&gt;99, "&gt;99", IF(wat_table_data!M153&lt;1, "&lt;1",wat_table_data!M153 ))), "-")</f>
        <v>-</v>
      </c>
      <c r="N156" s="38" t="str">
        <f>IF(ISNUMBER(wat_table_data!N153), IF(wat_table_data!N153=-999,"NA",IF(wat_table_data!N153&gt;99, "&gt;99", IF(wat_table_data!N153&lt;1, "&lt;1",wat_table_data!N153 ))), "-")</f>
        <v>-</v>
      </c>
      <c r="O156" s="24" t="str">
        <f>IF(ISNUMBER(wat_table_data!O153), IF(wat_table_data!O153=-999,"NA",wat_table_data!O153), "-")</f>
        <v>-</v>
      </c>
      <c r="P156" s="37" t="str">
        <f>IF(ISNUMBER(wat_table_data!P153), IF(wat_table_data!P153=-999,"NA",IF(wat_table_data!P153&gt;99, "&gt;99", IF(wat_table_data!P153&lt;1, "&lt;1",wat_table_data!P153 ))), "-")</f>
        <v>-</v>
      </c>
      <c r="Q156" s="38" t="str">
        <f>IF(ISNUMBER(wat_table_data!Q153), IF(wat_table_data!Q153=-999,"NA",IF(wat_table_data!Q153&gt;99, "&gt;99", IF(wat_table_data!Q153&lt;1, "&lt;1",wat_table_data!Q153 ))), "-")</f>
        <v>-</v>
      </c>
      <c r="R156" s="38" t="str">
        <f>IF(ISNUMBER(wat_table_data!R153), IF(wat_table_data!R153=-999,"NA",IF(wat_table_data!R153&gt;99, "&gt;99", IF(wat_table_data!R153&lt;1, "&lt;1",wat_table_data!R153 ))), "-")</f>
        <v>-</v>
      </c>
      <c r="S156" s="38" t="str">
        <f>IF(ISNUMBER(wat_table_data!S153), IF(wat_table_data!S153=-999,"NA",IF(wat_table_data!S153&gt;99, "&gt;99", IF(wat_table_data!S153&lt;1, "&lt;1",wat_table_data!S153 ))), "-")</f>
        <v>-</v>
      </c>
      <c r="T156" s="24" t="str">
        <f>IF(ISNUMBER(wat_table_data!T153), IF(wat_table_data!T153=-999,"NA",wat_table_data!T153), "-")</f>
        <v>-</v>
      </c>
      <c r="U156" s="24"/>
      <c r="V156" s="24"/>
      <c r="W156" s="24"/>
      <c r="X156" s="39" t="str">
        <f>IF(ISNUMBER(wat_table_data!W153), IF(wat_table_data!W153=-999,"NA",IF(wat_table_data!W153&gt;99, "&gt;99", IF(wat_table_data!W153&lt;1, "&lt;1",wat_table_data!W153 ))), "-")</f>
        <v>-</v>
      </c>
      <c r="Y156" s="40" t="str">
        <f>IF(ISNUMBER(wat_table_data!X153), IF(wat_table_data!X153=-999,"NA",IF(wat_table_data!X153&gt;99, "&gt;99", IF(wat_table_data!X153&lt;1, "&lt;1",wat_table_data!X153 ))), "-")</f>
        <v>-</v>
      </c>
      <c r="Z156" s="40" t="str">
        <f>IF(ISNUMBER(wat_table_data!Y153), IF(wat_table_data!Y153=-999,"NA",IF(wat_table_data!Y153&gt;99, "&gt;99", IF(wat_table_data!Y153&lt;1, "&lt;1",wat_table_data!Y153 ))), "-")</f>
        <v>-</v>
      </c>
      <c r="AA156" s="40" t="str">
        <f>IF(ISNUMBER(wat_table_data!Z153), IF(wat_table_data!Z153=-999,"NA",IF(wat_table_data!Z153&gt;99, "&gt;99", IF(wat_table_data!Z153&lt;1, "&lt;1",wat_table_data!Z153 ))), "-")</f>
        <v>-</v>
      </c>
      <c r="AB156" s="38" t="str">
        <f>IF(ISNUMBER(wat_table_data!AA153), IF(wat_table_data!AA153=-999,"NA",IF(wat_table_data!AA153&gt;99, "&gt;99", IF(wat_table_data!AA153&lt;1, "&lt;1",wat_table_data!AA153 ))), "-")</f>
        <v>-</v>
      </c>
      <c r="AC156" s="38" t="str">
        <f>IF(ISNUMBER(wat_table_data!AB153), IF(wat_table_data!AB153=-999,"NA",IF(wat_table_data!AB153&gt;99, "&gt;99", IF(wat_table_data!AB153&lt;1, "&lt;1",wat_table_data!AB153 ))), "-")</f>
        <v>-</v>
      </c>
      <c r="AD156" s="39" t="str">
        <f>IF(ISNUMBER(wat_table_data!AC153), IF(wat_table_data!AC153=-999,"NA",IF(wat_table_data!AC153&gt;99, "&gt;99", IF(wat_table_data!AC153&lt;1, "&lt;1",wat_table_data!AC153 ))), "-")</f>
        <v>-</v>
      </c>
      <c r="AE156" s="40" t="str">
        <f>IF(ISNUMBER(wat_table_data!AD153), IF(wat_table_data!AD153=-999,"NA",IF(wat_table_data!AD153&gt;99, "&gt;99", IF(wat_table_data!AD153&lt;1, "&lt;1",wat_table_data!AD153 ))), "-")</f>
        <v>-</v>
      </c>
      <c r="AF156" s="40" t="str">
        <f>IF(ISNUMBER(wat_table_data!AE153), IF(wat_table_data!AE153=-999,"NA",IF(wat_table_data!AE153&gt;99, "&gt;99", IF(wat_table_data!AE153&lt;1, "&lt;1",wat_table_data!AE153 ))), "-")</f>
        <v>-</v>
      </c>
      <c r="AG156" s="40" t="str">
        <f>IF(ISNUMBER(wat_table_data!AF153), IF(wat_table_data!AF153=-999,"NA",IF(wat_table_data!AF153&gt;99, "&gt;99", IF(wat_table_data!AF153&lt;1, "&lt;1",wat_table_data!AF153 ))), "-")</f>
        <v>-</v>
      </c>
      <c r="AH156" s="38" t="str">
        <f>IF(ISNUMBER(wat_table_data!AG153), IF(wat_table_data!AG153=-999,"NA",IF(wat_table_data!AG153&gt;99, "&gt;99", IF(wat_table_data!AG153&lt;1, "&lt;1",wat_table_data!AG153 ))), "-")</f>
        <v>-</v>
      </c>
      <c r="AI156" s="38" t="str">
        <f>IF(ISNUMBER(wat_table_data!AH153), IF(wat_table_data!AH153=-999,"NA",IF(wat_table_data!AH153&gt;99, "&gt;99", IF(wat_table_data!AH153&lt;1, "&lt;1",wat_table_data!AH153 ))), "-")</f>
        <v>-</v>
      </c>
      <c r="AJ156" s="39" t="str">
        <f>IF(ISNUMBER(wat_table_data!AI153), IF(wat_table_data!AI153=-999,"NA",IF(wat_table_data!AI153&gt;99, "&gt;99", IF(wat_table_data!AI153&lt;1, "&lt;1",wat_table_data!AI153 ))), "-")</f>
        <v>-</v>
      </c>
      <c r="AK156" s="40" t="str">
        <f>IF(ISNUMBER(wat_table_data!AJ153), IF(wat_table_data!AJ153=-999,"NA",IF(wat_table_data!AJ153&gt;99, "&gt;99", IF(wat_table_data!AJ153&lt;1, "&lt;1",wat_table_data!AJ153 ))), "-")</f>
        <v>-</v>
      </c>
      <c r="AL156" s="40" t="str">
        <f>IF(ISNUMBER(wat_table_data!AK153), IF(wat_table_data!AK153=-999,"NA",IF(wat_table_data!AK153&gt;99, "&gt;99", IF(wat_table_data!AK153&lt;1, "&lt;1",wat_table_data!AK153 ))), "-")</f>
        <v>-</v>
      </c>
      <c r="AM156" s="40" t="str">
        <f>IF(ISNUMBER(wat_table_data!AL153), IF(wat_table_data!AL153=-999,"NA",IF(wat_table_data!AL153&gt;99, "&gt;99", IF(wat_table_data!AL153&lt;1, "&lt;1",wat_table_data!AL153 ))), "-")</f>
        <v>-</v>
      </c>
      <c r="AN156" s="38" t="str">
        <f>IF(ISNUMBER(wat_table_data!AM153), IF(wat_table_data!AM153=-999,"NA",IF(wat_table_data!AM153&gt;99, "&gt;99", IF(wat_table_data!AM153&lt;1, "&lt;1",wat_table_data!AM153 ))), "-")</f>
        <v>-</v>
      </c>
      <c r="AO156" s="38" t="str">
        <f>IF(ISNUMBER(wat_table_data!AN153), IF(wat_table_data!AN153=-999,"NA",IF(wat_table_data!AN153&gt;99, "&gt;99", IF(wat_table_data!AN153&lt;1, "&lt;1",wat_table_data!AN153 ))), "-")</f>
        <v>-</v>
      </c>
    </row>
    <row r="157" ht="13.8" x14ac:dyDescent="0.25">
      <c r="A157" s="34" t="str">
        <f>IF(ISBLANK(wat_table_data!A154), "", wat_table_data!A154)</f>
        <v/>
      </c>
      <c r="B157" s="34" t="str">
        <f>IF(ISBLANK(wat_table_data!B154), "", wat_table_data!B154)</f>
        <v/>
      </c>
      <c r="C157" s="34" t="str">
        <f>IF(ISBLANK(wat_table_data!C154), "", wat_table_data!C154)</f>
        <v/>
      </c>
      <c r="D157" s="35" t="str">
        <f>IF(ISNUMBER(wat_table_data!D154), wat_table_data!D154, "-")</f>
        <v>-</v>
      </c>
      <c r="E157" s="36" t="str">
        <f>IF(ISNUMBER(wat_table_data!E154), wat_table_data!E154, "-")</f>
        <v>-</v>
      </c>
      <c r="F157" s="37" t="str">
        <f>IF(ISNUMBER(wat_table_data!F154), IF(wat_table_data!F154=-999,"NA",IF(wat_table_data!F154&gt;99, "&gt;99", IF(wat_table_data!F154&lt;1, "&lt;1",wat_table_data!F154 ))), "-")</f>
        <v>-</v>
      </c>
      <c r="G157" s="38" t="str">
        <f>IF(ISNUMBER(wat_table_data!G154), IF(wat_table_data!G154=-999,"NA",IF(wat_table_data!G154&gt;99, "&gt;99", IF(wat_table_data!G154&lt;1, "&lt;1",wat_table_data!G154 ))), "-")</f>
        <v>-</v>
      </c>
      <c r="H157" s="38" t="str">
        <f>IF(ISNUMBER(wat_table_data!H154), IF(wat_table_data!H154=-999,"NA",IF(wat_table_data!H154&gt;99, "&gt;99", IF(wat_table_data!H154&lt;1, "&lt;1",wat_table_data!H154 ))), "-")</f>
        <v>-</v>
      </c>
      <c r="I157" s="38" t="str">
        <f>IF(ISNUMBER(wat_table_data!I154), IF(wat_table_data!I154=-999,"NA",IF(wat_table_data!I154&gt;99, "&gt;99", IF(wat_table_data!I154&lt;1, "&lt;1",wat_table_data!I154 ))), "-")</f>
        <v>-</v>
      </c>
      <c r="J157" s="24" t="str">
        <f>IF(ISNUMBER(wat_table_data!J154), IF(wat_table_data!J154=-999,"NA",wat_table_data!J154), "-")</f>
        <v>-</v>
      </c>
      <c r="K157" s="37" t="str">
        <f>IF(ISNUMBER(wat_table_data!K154), IF(wat_table_data!K154=-999,"NA",IF(wat_table_data!K154&gt;99, "&gt;99", IF(wat_table_data!K154&lt;1, "&lt;1",wat_table_data!K154 ))), "-")</f>
        <v>-</v>
      </c>
      <c r="L157" s="38" t="str">
        <f>IF(ISNUMBER(wat_table_data!L154), IF(wat_table_data!L154=-999,"NA",IF(wat_table_data!L154&gt;99, "&gt;99", IF(wat_table_data!L154&lt;1, "&lt;1",wat_table_data!L154 ))), "-")</f>
        <v>-</v>
      </c>
      <c r="M157" s="38" t="str">
        <f>IF(ISNUMBER(wat_table_data!M154), IF(wat_table_data!M154=-999,"NA",IF(wat_table_data!M154&gt;99, "&gt;99", IF(wat_table_data!M154&lt;1, "&lt;1",wat_table_data!M154 ))), "-")</f>
        <v>-</v>
      </c>
      <c r="N157" s="38" t="str">
        <f>IF(ISNUMBER(wat_table_data!N154), IF(wat_table_data!N154=-999,"NA",IF(wat_table_data!N154&gt;99, "&gt;99", IF(wat_table_data!N154&lt;1, "&lt;1",wat_table_data!N154 ))), "-")</f>
        <v>-</v>
      </c>
      <c r="O157" s="24" t="str">
        <f>IF(ISNUMBER(wat_table_data!O154), IF(wat_table_data!O154=-999,"NA",wat_table_data!O154), "-")</f>
        <v>-</v>
      </c>
      <c r="P157" s="37" t="str">
        <f>IF(ISNUMBER(wat_table_data!P154), IF(wat_table_data!P154=-999,"NA",IF(wat_table_data!P154&gt;99, "&gt;99", IF(wat_table_data!P154&lt;1, "&lt;1",wat_table_data!P154 ))), "-")</f>
        <v>-</v>
      </c>
      <c r="Q157" s="38" t="str">
        <f>IF(ISNUMBER(wat_table_data!Q154), IF(wat_table_data!Q154=-999,"NA",IF(wat_table_data!Q154&gt;99, "&gt;99", IF(wat_table_data!Q154&lt;1, "&lt;1",wat_table_data!Q154 ))), "-")</f>
        <v>-</v>
      </c>
      <c r="R157" s="38" t="str">
        <f>IF(ISNUMBER(wat_table_data!R154), IF(wat_table_data!R154=-999,"NA",IF(wat_table_data!R154&gt;99, "&gt;99", IF(wat_table_data!R154&lt;1, "&lt;1",wat_table_data!R154 ))), "-")</f>
        <v>-</v>
      </c>
      <c r="S157" s="38" t="str">
        <f>IF(ISNUMBER(wat_table_data!S154), IF(wat_table_data!S154=-999,"NA",IF(wat_table_data!S154&gt;99, "&gt;99", IF(wat_table_data!S154&lt;1, "&lt;1",wat_table_data!S154 ))), "-")</f>
        <v>-</v>
      </c>
      <c r="T157" s="24" t="str">
        <f>IF(ISNUMBER(wat_table_data!T154), IF(wat_table_data!T154=-999,"NA",wat_table_data!T154), "-")</f>
        <v>-</v>
      </c>
      <c r="U157" s="24"/>
      <c r="V157" s="24"/>
      <c r="W157" s="24"/>
      <c r="X157" s="39" t="str">
        <f>IF(ISNUMBER(wat_table_data!W154), IF(wat_table_data!W154=-999,"NA",IF(wat_table_data!W154&gt;99, "&gt;99", IF(wat_table_data!W154&lt;1, "&lt;1",wat_table_data!W154 ))), "-")</f>
        <v>-</v>
      </c>
      <c r="Y157" s="40" t="str">
        <f>IF(ISNUMBER(wat_table_data!X154), IF(wat_table_data!X154=-999,"NA",IF(wat_table_data!X154&gt;99, "&gt;99", IF(wat_table_data!X154&lt;1, "&lt;1",wat_table_data!X154 ))), "-")</f>
        <v>-</v>
      </c>
      <c r="Z157" s="40" t="str">
        <f>IF(ISNUMBER(wat_table_data!Y154), IF(wat_table_data!Y154=-999,"NA",IF(wat_table_data!Y154&gt;99, "&gt;99", IF(wat_table_data!Y154&lt;1, "&lt;1",wat_table_data!Y154 ))), "-")</f>
        <v>-</v>
      </c>
      <c r="AA157" s="40" t="str">
        <f>IF(ISNUMBER(wat_table_data!Z154), IF(wat_table_data!Z154=-999,"NA",IF(wat_table_data!Z154&gt;99, "&gt;99", IF(wat_table_data!Z154&lt;1, "&lt;1",wat_table_data!Z154 ))), "-")</f>
        <v>-</v>
      </c>
      <c r="AB157" s="38" t="str">
        <f>IF(ISNUMBER(wat_table_data!AA154), IF(wat_table_data!AA154=-999,"NA",IF(wat_table_data!AA154&gt;99, "&gt;99", IF(wat_table_data!AA154&lt;1, "&lt;1",wat_table_data!AA154 ))), "-")</f>
        <v>-</v>
      </c>
      <c r="AC157" s="38" t="str">
        <f>IF(ISNUMBER(wat_table_data!AB154), IF(wat_table_data!AB154=-999,"NA",IF(wat_table_data!AB154&gt;99, "&gt;99", IF(wat_table_data!AB154&lt;1, "&lt;1",wat_table_data!AB154 ))), "-")</f>
        <v>-</v>
      </c>
      <c r="AD157" s="39" t="str">
        <f>IF(ISNUMBER(wat_table_data!AC154), IF(wat_table_data!AC154=-999,"NA",IF(wat_table_data!AC154&gt;99, "&gt;99", IF(wat_table_data!AC154&lt;1, "&lt;1",wat_table_data!AC154 ))), "-")</f>
        <v>-</v>
      </c>
      <c r="AE157" s="40" t="str">
        <f>IF(ISNUMBER(wat_table_data!AD154), IF(wat_table_data!AD154=-999,"NA",IF(wat_table_data!AD154&gt;99, "&gt;99", IF(wat_table_data!AD154&lt;1, "&lt;1",wat_table_data!AD154 ))), "-")</f>
        <v>-</v>
      </c>
      <c r="AF157" s="40" t="str">
        <f>IF(ISNUMBER(wat_table_data!AE154), IF(wat_table_data!AE154=-999,"NA",IF(wat_table_data!AE154&gt;99, "&gt;99", IF(wat_table_data!AE154&lt;1, "&lt;1",wat_table_data!AE154 ))), "-")</f>
        <v>-</v>
      </c>
      <c r="AG157" s="40" t="str">
        <f>IF(ISNUMBER(wat_table_data!AF154), IF(wat_table_data!AF154=-999,"NA",IF(wat_table_data!AF154&gt;99, "&gt;99", IF(wat_table_data!AF154&lt;1, "&lt;1",wat_table_data!AF154 ))), "-")</f>
        <v>-</v>
      </c>
      <c r="AH157" s="38" t="str">
        <f>IF(ISNUMBER(wat_table_data!AG154), IF(wat_table_data!AG154=-999,"NA",IF(wat_table_data!AG154&gt;99, "&gt;99", IF(wat_table_data!AG154&lt;1, "&lt;1",wat_table_data!AG154 ))), "-")</f>
        <v>-</v>
      </c>
      <c r="AI157" s="38" t="str">
        <f>IF(ISNUMBER(wat_table_data!AH154), IF(wat_table_data!AH154=-999,"NA",IF(wat_table_data!AH154&gt;99, "&gt;99", IF(wat_table_data!AH154&lt;1, "&lt;1",wat_table_data!AH154 ))), "-")</f>
        <v>-</v>
      </c>
      <c r="AJ157" s="39" t="str">
        <f>IF(ISNUMBER(wat_table_data!AI154), IF(wat_table_data!AI154=-999,"NA",IF(wat_table_data!AI154&gt;99, "&gt;99", IF(wat_table_data!AI154&lt;1, "&lt;1",wat_table_data!AI154 ))), "-")</f>
        <v>-</v>
      </c>
      <c r="AK157" s="40" t="str">
        <f>IF(ISNUMBER(wat_table_data!AJ154), IF(wat_table_data!AJ154=-999,"NA",IF(wat_table_data!AJ154&gt;99, "&gt;99", IF(wat_table_data!AJ154&lt;1, "&lt;1",wat_table_data!AJ154 ))), "-")</f>
        <v>-</v>
      </c>
      <c r="AL157" s="40" t="str">
        <f>IF(ISNUMBER(wat_table_data!AK154), IF(wat_table_data!AK154=-999,"NA",IF(wat_table_data!AK154&gt;99, "&gt;99", IF(wat_table_data!AK154&lt;1, "&lt;1",wat_table_data!AK154 ))), "-")</f>
        <v>-</v>
      </c>
      <c r="AM157" s="40" t="str">
        <f>IF(ISNUMBER(wat_table_data!AL154), IF(wat_table_data!AL154=-999,"NA",IF(wat_table_data!AL154&gt;99, "&gt;99", IF(wat_table_data!AL154&lt;1, "&lt;1",wat_table_data!AL154 ))), "-")</f>
        <v>-</v>
      </c>
      <c r="AN157" s="38" t="str">
        <f>IF(ISNUMBER(wat_table_data!AM154), IF(wat_table_data!AM154=-999,"NA",IF(wat_table_data!AM154&gt;99, "&gt;99", IF(wat_table_data!AM154&lt;1, "&lt;1",wat_table_data!AM154 ))), "-")</f>
        <v>-</v>
      </c>
      <c r="AO157" s="38" t="str">
        <f>IF(ISNUMBER(wat_table_data!AN154), IF(wat_table_data!AN154=-999,"NA",IF(wat_table_data!AN154&gt;99, "&gt;99", IF(wat_table_data!AN154&lt;1, "&lt;1",wat_table_data!AN154 ))), "-")</f>
        <v>-</v>
      </c>
    </row>
    <row r="158" ht="13.8" x14ac:dyDescent="0.25">
      <c r="A158" s="34" t="str">
        <f>IF(ISBLANK(wat_table_data!A155), "", wat_table_data!A155)</f>
        <v/>
      </c>
      <c r="B158" s="34" t="str">
        <f>IF(ISBLANK(wat_table_data!B155), "", wat_table_data!B155)</f>
        <v/>
      </c>
      <c r="C158" s="34" t="str">
        <f>IF(ISBLANK(wat_table_data!C155), "", wat_table_data!C155)</f>
        <v/>
      </c>
      <c r="D158" s="35" t="str">
        <f>IF(ISNUMBER(wat_table_data!D155), wat_table_data!D155, "-")</f>
        <v>-</v>
      </c>
      <c r="E158" s="36" t="str">
        <f>IF(ISNUMBER(wat_table_data!E155), wat_table_data!E155, "-")</f>
        <v>-</v>
      </c>
      <c r="F158" s="37" t="str">
        <f>IF(ISNUMBER(wat_table_data!F155), IF(wat_table_data!F155=-999,"NA",IF(wat_table_data!F155&gt;99, "&gt;99", IF(wat_table_data!F155&lt;1, "&lt;1",wat_table_data!F155 ))), "-")</f>
        <v>-</v>
      </c>
      <c r="G158" s="38" t="str">
        <f>IF(ISNUMBER(wat_table_data!G155), IF(wat_table_data!G155=-999,"NA",IF(wat_table_data!G155&gt;99, "&gt;99", IF(wat_table_data!G155&lt;1, "&lt;1",wat_table_data!G155 ))), "-")</f>
        <v>-</v>
      </c>
      <c r="H158" s="38" t="str">
        <f>IF(ISNUMBER(wat_table_data!H155), IF(wat_table_data!H155=-999,"NA",IF(wat_table_data!H155&gt;99, "&gt;99", IF(wat_table_data!H155&lt;1, "&lt;1",wat_table_data!H155 ))), "-")</f>
        <v>-</v>
      </c>
      <c r="I158" s="38" t="str">
        <f>IF(ISNUMBER(wat_table_data!I155), IF(wat_table_data!I155=-999,"NA",IF(wat_table_data!I155&gt;99, "&gt;99", IF(wat_table_data!I155&lt;1, "&lt;1",wat_table_data!I155 ))), "-")</f>
        <v>-</v>
      </c>
      <c r="J158" s="24" t="str">
        <f>IF(ISNUMBER(wat_table_data!J155), IF(wat_table_data!J155=-999,"NA",wat_table_data!J155), "-")</f>
        <v>-</v>
      </c>
      <c r="K158" s="37" t="str">
        <f>IF(ISNUMBER(wat_table_data!K155), IF(wat_table_data!K155=-999,"NA",IF(wat_table_data!K155&gt;99, "&gt;99", IF(wat_table_data!K155&lt;1, "&lt;1",wat_table_data!K155 ))), "-")</f>
        <v>-</v>
      </c>
      <c r="L158" s="38" t="str">
        <f>IF(ISNUMBER(wat_table_data!L155), IF(wat_table_data!L155=-999,"NA",IF(wat_table_data!L155&gt;99, "&gt;99", IF(wat_table_data!L155&lt;1, "&lt;1",wat_table_data!L155 ))), "-")</f>
        <v>-</v>
      </c>
      <c r="M158" s="38" t="str">
        <f>IF(ISNUMBER(wat_table_data!M155), IF(wat_table_data!M155=-999,"NA",IF(wat_table_data!M155&gt;99, "&gt;99", IF(wat_table_data!M155&lt;1, "&lt;1",wat_table_data!M155 ))), "-")</f>
        <v>-</v>
      </c>
      <c r="N158" s="38" t="str">
        <f>IF(ISNUMBER(wat_table_data!N155), IF(wat_table_data!N155=-999,"NA",IF(wat_table_data!N155&gt;99, "&gt;99", IF(wat_table_data!N155&lt;1, "&lt;1",wat_table_data!N155 ))), "-")</f>
        <v>-</v>
      </c>
      <c r="O158" s="24" t="str">
        <f>IF(ISNUMBER(wat_table_data!O155), IF(wat_table_data!O155=-999,"NA",wat_table_data!O155), "-")</f>
        <v>-</v>
      </c>
      <c r="P158" s="37" t="str">
        <f>IF(ISNUMBER(wat_table_data!P155), IF(wat_table_data!P155=-999,"NA",IF(wat_table_data!P155&gt;99, "&gt;99", IF(wat_table_data!P155&lt;1, "&lt;1",wat_table_data!P155 ))), "-")</f>
        <v>-</v>
      </c>
      <c r="Q158" s="38" t="str">
        <f>IF(ISNUMBER(wat_table_data!Q155), IF(wat_table_data!Q155=-999,"NA",IF(wat_table_data!Q155&gt;99, "&gt;99", IF(wat_table_data!Q155&lt;1, "&lt;1",wat_table_data!Q155 ))), "-")</f>
        <v>-</v>
      </c>
      <c r="R158" s="38" t="str">
        <f>IF(ISNUMBER(wat_table_data!R155), IF(wat_table_data!R155=-999,"NA",IF(wat_table_data!R155&gt;99, "&gt;99", IF(wat_table_data!R155&lt;1, "&lt;1",wat_table_data!R155 ))), "-")</f>
        <v>-</v>
      </c>
      <c r="S158" s="38" t="str">
        <f>IF(ISNUMBER(wat_table_data!S155), IF(wat_table_data!S155=-999,"NA",IF(wat_table_data!S155&gt;99, "&gt;99", IF(wat_table_data!S155&lt;1, "&lt;1",wat_table_data!S155 ))), "-")</f>
        <v>-</v>
      </c>
      <c r="T158" s="24" t="str">
        <f>IF(ISNUMBER(wat_table_data!T155), IF(wat_table_data!T155=-999,"NA",wat_table_data!T155), "-")</f>
        <v>-</v>
      </c>
      <c r="U158" s="24"/>
      <c r="V158" s="24"/>
      <c r="W158" s="24"/>
      <c r="X158" s="39" t="str">
        <f>IF(ISNUMBER(wat_table_data!W155), IF(wat_table_data!W155=-999,"NA",IF(wat_table_data!W155&gt;99, "&gt;99", IF(wat_table_data!W155&lt;1, "&lt;1",wat_table_data!W155 ))), "-")</f>
        <v>-</v>
      </c>
      <c r="Y158" s="40" t="str">
        <f>IF(ISNUMBER(wat_table_data!X155), IF(wat_table_data!X155=-999,"NA",IF(wat_table_data!X155&gt;99, "&gt;99", IF(wat_table_data!X155&lt;1, "&lt;1",wat_table_data!X155 ))), "-")</f>
        <v>-</v>
      </c>
      <c r="Z158" s="40" t="str">
        <f>IF(ISNUMBER(wat_table_data!Y155), IF(wat_table_data!Y155=-999,"NA",IF(wat_table_data!Y155&gt;99, "&gt;99", IF(wat_table_data!Y155&lt;1, "&lt;1",wat_table_data!Y155 ))), "-")</f>
        <v>-</v>
      </c>
      <c r="AA158" s="40" t="str">
        <f>IF(ISNUMBER(wat_table_data!Z155), IF(wat_table_data!Z155=-999,"NA",IF(wat_table_data!Z155&gt;99, "&gt;99", IF(wat_table_data!Z155&lt;1, "&lt;1",wat_table_data!Z155 ))), "-")</f>
        <v>-</v>
      </c>
      <c r="AB158" s="38" t="str">
        <f>IF(ISNUMBER(wat_table_data!AA155), IF(wat_table_data!AA155=-999,"NA",IF(wat_table_data!AA155&gt;99, "&gt;99", IF(wat_table_data!AA155&lt;1, "&lt;1",wat_table_data!AA155 ))), "-")</f>
        <v>-</v>
      </c>
      <c r="AC158" s="38" t="str">
        <f>IF(ISNUMBER(wat_table_data!AB155), IF(wat_table_data!AB155=-999,"NA",IF(wat_table_data!AB155&gt;99, "&gt;99", IF(wat_table_data!AB155&lt;1, "&lt;1",wat_table_data!AB155 ))), "-")</f>
        <v>-</v>
      </c>
      <c r="AD158" s="39" t="str">
        <f>IF(ISNUMBER(wat_table_data!AC155), IF(wat_table_data!AC155=-999,"NA",IF(wat_table_data!AC155&gt;99, "&gt;99", IF(wat_table_data!AC155&lt;1, "&lt;1",wat_table_data!AC155 ))), "-")</f>
        <v>-</v>
      </c>
      <c r="AE158" s="40" t="str">
        <f>IF(ISNUMBER(wat_table_data!AD155), IF(wat_table_data!AD155=-999,"NA",IF(wat_table_data!AD155&gt;99, "&gt;99", IF(wat_table_data!AD155&lt;1, "&lt;1",wat_table_data!AD155 ))), "-")</f>
        <v>-</v>
      </c>
      <c r="AF158" s="40" t="str">
        <f>IF(ISNUMBER(wat_table_data!AE155), IF(wat_table_data!AE155=-999,"NA",IF(wat_table_data!AE155&gt;99, "&gt;99", IF(wat_table_data!AE155&lt;1, "&lt;1",wat_table_data!AE155 ))), "-")</f>
        <v>-</v>
      </c>
      <c r="AG158" s="40" t="str">
        <f>IF(ISNUMBER(wat_table_data!AF155), IF(wat_table_data!AF155=-999,"NA",IF(wat_table_data!AF155&gt;99, "&gt;99", IF(wat_table_data!AF155&lt;1, "&lt;1",wat_table_data!AF155 ))), "-")</f>
        <v>-</v>
      </c>
      <c r="AH158" s="38" t="str">
        <f>IF(ISNUMBER(wat_table_data!AG155), IF(wat_table_data!AG155=-999,"NA",IF(wat_table_data!AG155&gt;99, "&gt;99", IF(wat_table_data!AG155&lt;1, "&lt;1",wat_table_data!AG155 ))), "-")</f>
        <v>-</v>
      </c>
      <c r="AI158" s="38" t="str">
        <f>IF(ISNUMBER(wat_table_data!AH155), IF(wat_table_data!AH155=-999,"NA",IF(wat_table_data!AH155&gt;99, "&gt;99", IF(wat_table_data!AH155&lt;1, "&lt;1",wat_table_data!AH155 ))), "-")</f>
        <v>-</v>
      </c>
      <c r="AJ158" s="39" t="str">
        <f>IF(ISNUMBER(wat_table_data!AI155), IF(wat_table_data!AI155=-999,"NA",IF(wat_table_data!AI155&gt;99, "&gt;99", IF(wat_table_data!AI155&lt;1, "&lt;1",wat_table_data!AI155 ))), "-")</f>
        <v>-</v>
      </c>
      <c r="AK158" s="40" t="str">
        <f>IF(ISNUMBER(wat_table_data!AJ155), IF(wat_table_data!AJ155=-999,"NA",IF(wat_table_data!AJ155&gt;99, "&gt;99", IF(wat_table_data!AJ155&lt;1, "&lt;1",wat_table_data!AJ155 ))), "-")</f>
        <v>-</v>
      </c>
      <c r="AL158" s="40" t="str">
        <f>IF(ISNUMBER(wat_table_data!AK155), IF(wat_table_data!AK155=-999,"NA",IF(wat_table_data!AK155&gt;99, "&gt;99", IF(wat_table_data!AK155&lt;1, "&lt;1",wat_table_data!AK155 ))), "-")</f>
        <v>-</v>
      </c>
      <c r="AM158" s="40" t="str">
        <f>IF(ISNUMBER(wat_table_data!AL155), IF(wat_table_data!AL155=-999,"NA",IF(wat_table_data!AL155&gt;99, "&gt;99", IF(wat_table_data!AL155&lt;1, "&lt;1",wat_table_data!AL155 ))), "-")</f>
        <v>-</v>
      </c>
      <c r="AN158" s="38" t="str">
        <f>IF(ISNUMBER(wat_table_data!AM155), IF(wat_table_data!AM155=-999,"NA",IF(wat_table_data!AM155&gt;99, "&gt;99", IF(wat_table_data!AM155&lt;1, "&lt;1",wat_table_data!AM155 ))), "-")</f>
        <v>-</v>
      </c>
      <c r="AO158" s="38" t="str">
        <f>IF(ISNUMBER(wat_table_data!AN155), IF(wat_table_data!AN155=-999,"NA",IF(wat_table_data!AN155&gt;99, "&gt;99", IF(wat_table_data!AN155&lt;1, "&lt;1",wat_table_data!AN155 ))), "-")</f>
        <v>-</v>
      </c>
    </row>
    <row r="159" ht="13.8" x14ac:dyDescent="0.25">
      <c r="A159" s="34" t="str">
        <f>IF(ISBLANK(wat_table_data!A156), "", wat_table_data!A156)</f>
        <v/>
      </c>
      <c r="B159" s="34" t="str">
        <f>IF(ISBLANK(wat_table_data!B156), "", wat_table_data!B156)</f>
        <v/>
      </c>
      <c r="C159" s="34" t="str">
        <f>IF(ISBLANK(wat_table_data!C156), "", wat_table_data!C156)</f>
        <v/>
      </c>
      <c r="D159" s="35" t="str">
        <f>IF(ISNUMBER(wat_table_data!D156), wat_table_data!D156, "-")</f>
        <v>-</v>
      </c>
      <c r="E159" s="36" t="str">
        <f>IF(ISNUMBER(wat_table_data!E156), wat_table_data!E156, "-")</f>
        <v>-</v>
      </c>
      <c r="F159" s="37" t="str">
        <f>IF(ISNUMBER(wat_table_data!F156), IF(wat_table_data!F156=-999,"NA",IF(wat_table_data!F156&gt;99, "&gt;99", IF(wat_table_data!F156&lt;1, "&lt;1",wat_table_data!F156 ))), "-")</f>
        <v>-</v>
      </c>
      <c r="G159" s="38" t="str">
        <f>IF(ISNUMBER(wat_table_data!G156), IF(wat_table_data!G156=-999,"NA",IF(wat_table_data!G156&gt;99, "&gt;99", IF(wat_table_data!G156&lt;1, "&lt;1",wat_table_data!G156 ))), "-")</f>
        <v>-</v>
      </c>
      <c r="H159" s="38" t="str">
        <f>IF(ISNUMBER(wat_table_data!H156), IF(wat_table_data!H156=-999,"NA",IF(wat_table_data!H156&gt;99, "&gt;99", IF(wat_table_data!H156&lt;1, "&lt;1",wat_table_data!H156 ))), "-")</f>
        <v>-</v>
      </c>
      <c r="I159" s="38" t="str">
        <f>IF(ISNUMBER(wat_table_data!I156), IF(wat_table_data!I156=-999,"NA",IF(wat_table_data!I156&gt;99, "&gt;99", IF(wat_table_data!I156&lt;1, "&lt;1",wat_table_data!I156 ))), "-")</f>
        <v>-</v>
      </c>
      <c r="J159" s="24" t="str">
        <f>IF(ISNUMBER(wat_table_data!J156), IF(wat_table_data!J156=-999,"NA",wat_table_data!J156), "-")</f>
        <v>-</v>
      </c>
      <c r="K159" s="37" t="str">
        <f>IF(ISNUMBER(wat_table_data!K156), IF(wat_table_data!K156=-999,"NA",IF(wat_table_data!K156&gt;99, "&gt;99", IF(wat_table_data!K156&lt;1, "&lt;1",wat_table_data!K156 ))), "-")</f>
        <v>-</v>
      </c>
      <c r="L159" s="38" t="str">
        <f>IF(ISNUMBER(wat_table_data!L156), IF(wat_table_data!L156=-999,"NA",IF(wat_table_data!L156&gt;99, "&gt;99", IF(wat_table_data!L156&lt;1, "&lt;1",wat_table_data!L156 ))), "-")</f>
        <v>-</v>
      </c>
      <c r="M159" s="38" t="str">
        <f>IF(ISNUMBER(wat_table_data!M156), IF(wat_table_data!M156=-999,"NA",IF(wat_table_data!M156&gt;99, "&gt;99", IF(wat_table_data!M156&lt;1, "&lt;1",wat_table_data!M156 ))), "-")</f>
        <v>-</v>
      </c>
      <c r="N159" s="38" t="str">
        <f>IF(ISNUMBER(wat_table_data!N156), IF(wat_table_data!N156=-999,"NA",IF(wat_table_data!N156&gt;99, "&gt;99", IF(wat_table_data!N156&lt;1, "&lt;1",wat_table_data!N156 ))), "-")</f>
        <v>-</v>
      </c>
      <c r="O159" s="24" t="str">
        <f>IF(ISNUMBER(wat_table_data!O156), IF(wat_table_data!O156=-999,"NA",wat_table_data!O156), "-")</f>
        <v>-</v>
      </c>
      <c r="P159" s="37" t="str">
        <f>IF(ISNUMBER(wat_table_data!P156), IF(wat_table_data!P156=-999,"NA",IF(wat_table_data!P156&gt;99, "&gt;99", IF(wat_table_data!P156&lt;1, "&lt;1",wat_table_data!P156 ))), "-")</f>
        <v>-</v>
      </c>
      <c r="Q159" s="38" t="str">
        <f>IF(ISNUMBER(wat_table_data!Q156), IF(wat_table_data!Q156=-999,"NA",IF(wat_table_data!Q156&gt;99, "&gt;99", IF(wat_table_data!Q156&lt;1, "&lt;1",wat_table_data!Q156 ))), "-")</f>
        <v>-</v>
      </c>
      <c r="R159" s="38" t="str">
        <f>IF(ISNUMBER(wat_table_data!R156), IF(wat_table_data!R156=-999,"NA",IF(wat_table_data!R156&gt;99, "&gt;99", IF(wat_table_data!R156&lt;1, "&lt;1",wat_table_data!R156 ))), "-")</f>
        <v>-</v>
      </c>
      <c r="S159" s="38" t="str">
        <f>IF(ISNUMBER(wat_table_data!S156), IF(wat_table_data!S156=-999,"NA",IF(wat_table_data!S156&gt;99, "&gt;99", IF(wat_table_data!S156&lt;1, "&lt;1",wat_table_data!S156 ))), "-")</f>
        <v>-</v>
      </c>
      <c r="T159" s="24" t="str">
        <f>IF(ISNUMBER(wat_table_data!T156), IF(wat_table_data!T156=-999,"NA",wat_table_data!T156), "-")</f>
        <v>-</v>
      </c>
      <c r="U159" s="24"/>
      <c r="V159" s="24"/>
      <c r="W159" s="24"/>
      <c r="X159" s="39" t="str">
        <f>IF(ISNUMBER(wat_table_data!W156), IF(wat_table_data!W156=-999,"NA",IF(wat_table_data!W156&gt;99, "&gt;99", IF(wat_table_data!W156&lt;1, "&lt;1",wat_table_data!W156 ))), "-")</f>
        <v>-</v>
      </c>
      <c r="Y159" s="40" t="str">
        <f>IF(ISNUMBER(wat_table_data!X156), IF(wat_table_data!X156=-999,"NA",IF(wat_table_data!X156&gt;99, "&gt;99", IF(wat_table_data!X156&lt;1, "&lt;1",wat_table_data!X156 ))), "-")</f>
        <v>-</v>
      </c>
      <c r="Z159" s="40" t="str">
        <f>IF(ISNUMBER(wat_table_data!Y156), IF(wat_table_data!Y156=-999,"NA",IF(wat_table_data!Y156&gt;99, "&gt;99", IF(wat_table_data!Y156&lt;1, "&lt;1",wat_table_data!Y156 ))), "-")</f>
        <v>-</v>
      </c>
      <c r="AA159" s="40" t="str">
        <f>IF(ISNUMBER(wat_table_data!Z156), IF(wat_table_data!Z156=-999,"NA",IF(wat_table_data!Z156&gt;99, "&gt;99", IF(wat_table_data!Z156&lt;1, "&lt;1",wat_table_data!Z156 ))), "-")</f>
        <v>-</v>
      </c>
      <c r="AB159" s="38" t="str">
        <f>IF(ISNUMBER(wat_table_data!AA156), IF(wat_table_data!AA156=-999,"NA",IF(wat_table_data!AA156&gt;99, "&gt;99", IF(wat_table_data!AA156&lt;1, "&lt;1",wat_table_data!AA156 ))), "-")</f>
        <v>-</v>
      </c>
      <c r="AC159" s="38" t="str">
        <f>IF(ISNUMBER(wat_table_data!AB156), IF(wat_table_data!AB156=-999,"NA",IF(wat_table_data!AB156&gt;99, "&gt;99", IF(wat_table_data!AB156&lt;1, "&lt;1",wat_table_data!AB156 ))), "-")</f>
        <v>-</v>
      </c>
      <c r="AD159" s="39" t="str">
        <f>IF(ISNUMBER(wat_table_data!AC156), IF(wat_table_data!AC156=-999,"NA",IF(wat_table_data!AC156&gt;99, "&gt;99", IF(wat_table_data!AC156&lt;1, "&lt;1",wat_table_data!AC156 ))), "-")</f>
        <v>-</v>
      </c>
      <c r="AE159" s="40" t="str">
        <f>IF(ISNUMBER(wat_table_data!AD156), IF(wat_table_data!AD156=-999,"NA",IF(wat_table_data!AD156&gt;99, "&gt;99", IF(wat_table_data!AD156&lt;1, "&lt;1",wat_table_data!AD156 ))), "-")</f>
        <v>-</v>
      </c>
      <c r="AF159" s="40" t="str">
        <f>IF(ISNUMBER(wat_table_data!AE156), IF(wat_table_data!AE156=-999,"NA",IF(wat_table_data!AE156&gt;99, "&gt;99", IF(wat_table_data!AE156&lt;1, "&lt;1",wat_table_data!AE156 ))), "-")</f>
        <v>-</v>
      </c>
      <c r="AG159" s="40" t="str">
        <f>IF(ISNUMBER(wat_table_data!AF156), IF(wat_table_data!AF156=-999,"NA",IF(wat_table_data!AF156&gt;99, "&gt;99", IF(wat_table_data!AF156&lt;1, "&lt;1",wat_table_data!AF156 ))), "-")</f>
        <v>-</v>
      </c>
      <c r="AH159" s="38" t="str">
        <f>IF(ISNUMBER(wat_table_data!AG156), IF(wat_table_data!AG156=-999,"NA",IF(wat_table_data!AG156&gt;99, "&gt;99", IF(wat_table_data!AG156&lt;1, "&lt;1",wat_table_data!AG156 ))), "-")</f>
        <v>-</v>
      </c>
      <c r="AI159" s="38" t="str">
        <f>IF(ISNUMBER(wat_table_data!AH156), IF(wat_table_data!AH156=-999,"NA",IF(wat_table_data!AH156&gt;99, "&gt;99", IF(wat_table_data!AH156&lt;1, "&lt;1",wat_table_data!AH156 ))), "-")</f>
        <v>-</v>
      </c>
      <c r="AJ159" s="39" t="str">
        <f>IF(ISNUMBER(wat_table_data!AI156), IF(wat_table_data!AI156=-999,"NA",IF(wat_table_data!AI156&gt;99, "&gt;99", IF(wat_table_data!AI156&lt;1, "&lt;1",wat_table_data!AI156 ))), "-")</f>
        <v>-</v>
      </c>
      <c r="AK159" s="40" t="str">
        <f>IF(ISNUMBER(wat_table_data!AJ156), IF(wat_table_data!AJ156=-999,"NA",IF(wat_table_data!AJ156&gt;99, "&gt;99", IF(wat_table_data!AJ156&lt;1, "&lt;1",wat_table_data!AJ156 ))), "-")</f>
        <v>-</v>
      </c>
      <c r="AL159" s="40" t="str">
        <f>IF(ISNUMBER(wat_table_data!AK156), IF(wat_table_data!AK156=-999,"NA",IF(wat_table_data!AK156&gt;99, "&gt;99", IF(wat_table_data!AK156&lt;1, "&lt;1",wat_table_data!AK156 ))), "-")</f>
        <v>-</v>
      </c>
      <c r="AM159" s="40" t="str">
        <f>IF(ISNUMBER(wat_table_data!AL156), IF(wat_table_data!AL156=-999,"NA",IF(wat_table_data!AL156&gt;99, "&gt;99", IF(wat_table_data!AL156&lt;1, "&lt;1",wat_table_data!AL156 ))), "-")</f>
        <v>-</v>
      </c>
      <c r="AN159" s="38" t="str">
        <f>IF(ISNUMBER(wat_table_data!AM156), IF(wat_table_data!AM156=-999,"NA",IF(wat_table_data!AM156&gt;99, "&gt;99", IF(wat_table_data!AM156&lt;1, "&lt;1",wat_table_data!AM156 ))), "-")</f>
        <v>-</v>
      </c>
      <c r="AO159" s="38" t="str">
        <f>IF(ISNUMBER(wat_table_data!AN156), IF(wat_table_data!AN156=-999,"NA",IF(wat_table_data!AN156&gt;99, "&gt;99", IF(wat_table_data!AN156&lt;1, "&lt;1",wat_table_data!AN156 ))), "-")</f>
        <v>-</v>
      </c>
    </row>
    <row r="160" ht="13.8" x14ac:dyDescent="0.25">
      <c r="A160" s="34" t="str">
        <f>IF(ISBLANK(wat_table_data!A157), "", wat_table_data!A157)</f>
        <v/>
      </c>
      <c r="B160" s="34" t="str">
        <f>IF(ISBLANK(wat_table_data!B157), "", wat_table_data!B157)</f>
        <v/>
      </c>
      <c r="C160" s="34" t="str">
        <f>IF(ISBLANK(wat_table_data!C157), "", wat_table_data!C157)</f>
        <v/>
      </c>
      <c r="D160" s="35" t="str">
        <f>IF(ISNUMBER(wat_table_data!D157), wat_table_data!D157, "-")</f>
        <v>-</v>
      </c>
      <c r="E160" s="36" t="str">
        <f>IF(ISNUMBER(wat_table_data!E157), wat_table_data!E157, "-")</f>
        <v>-</v>
      </c>
      <c r="F160" s="37" t="str">
        <f>IF(ISNUMBER(wat_table_data!F157), IF(wat_table_data!F157=-999,"NA",IF(wat_table_data!F157&gt;99, "&gt;99", IF(wat_table_data!F157&lt;1, "&lt;1",wat_table_data!F157 ))), "-")</f>
        <v>-</v>
      </c>
      <c r="G160" s="38" t="str">
        <f>IF(ISNUMBER(wat_table_data!G157), IF(wat_table_data!G157=-999,"NA",IF(wat_table_data!G157&gt;99, "&gt;99", IF(wat_table_data!G157&lt;1, "&lt;1",wat_table_data!G157 ))), "-")</f>
        <v>-</v>
      </c>
      <c r="H160" s="38" t="str">
        <f>IF(ISNUMBER(wat_table_data!H157), IF(wat_table_data!H157=-999,"NA",IF(wat_table_data!H157&gt;99, "&gt;99", IF(wat_table_data!H157&lt;1, "&lt;1",wat_table_data!H157 ))), "-")</f>
        <v>-</v>
      </c>
      <c r="I160" s="38" t="str">
        <f>IF(ISNUMBER(wat_table_data!I157), IF(wat_table_data!I157=-999,"NA",IF(wat_table_data!I157&gt;99, "&gt;99", IF(wat_table_data!I157&lt;1, "&lt;1",wat_table_data!I157 ))), "-")</f>
        <v>-</v>
      </c>
      <c r="J160" s="24" t="str">
        <f>IF(ISNUMBER(wat_table_data!J157), IF(wat_table_data!J157=-999,"NA",wat_table_data!J157), "-")</f>
        <v>-</v>
      </c>
      <c r="K160" s="37" t="str">
        <f>IF(ISNUMBER(wat_table_data!K157), IF(wat_table_data!K157=-999,"NA",IF(wat_table_data!K157&gt;99, "&gt;99", IF(wat_table_data!K157&lt;1, "&lt;1",wat_table_data!K157 ))), "-")</f>
        <v>-</v>
      </c>
      <c r="L160" s="38" t="str">
        <f>IF(ISNUMBER(wat_table_data!L157), IF(wat_table_data!L157=-999,"NA",IF(wat_table_data!L157&gt;99, "&gt;99", IF(wat_table_data!L157&lt;1, "&lt;1",wat_table_data!L157 ))), "-")</f>
        <v>-</v>
      </c>
      <c r="M160" s="38" t="str">
        <f>IF(ISNUMBER(wat_table_data!M157), IF(wat_table_data!M157=-999,"NA",IF(wat_table_data!M157&gt;99, "&gt;99", IF(wat_table_data!M157&lt;1, "&lt;1",wat_table_data!M157 ))), "-")</f>
        <v>-</v>
      </c>
      <c r="N160" s="38" t="str">
        <f>IF(ISNUMBER(wat_table_data!N157), IF(wat_table_data!N157=-999,"NA",IF(wat_table_data!N157&gt;99, "&gt;99", IF(wat_table_data!N157&lt;1, "&lt;1",wat_table_data!N157 ))), "-")</f>
        <v>-</v>
      </c>
      <c r="O160" s="24" t="str">
        <f>IF(ISNUMBER(wat_table_data!O157), IF(wat_table_data!O157=-999,"NA",wat_table_data!O157), "-")</f>
        <v>-</v>
      </c>
      <c r="P160" s="37" t="str">
        <f>IF(ISNUMBER(wat_table_data!P157), IF(wat_table_data!P157=-999,"NA",IF(wat_table_data!P157&gt;99, "&gt;99", IF(wat_table_data!P157&lt;1, "&lt;1",wat_table_data!P157 ))), "-")</f>
        <v>-</v>
      </c>
      <c r="Q160" s="38" t="str">
        <f>IF(ISNUMBER(wat_table_data!Q157), IF(wat_table_data!Q157=-999,"NA",IF(wat_table_data!Q157&gt;99, "&gt;99", IF(wat_table_data!Q157&lt;1, "&lt;1",wat_table_data!Q157 ))), "-")</f>
        <v>-</v>
      </c>
      <c r="R160" s="38" t="str">
        <f>IF(ISNUMBER(wat_table_data!R157), IF(wat_table_data!R157=-999,"NA",IF(wat_table_data!R157&gt;99, "&gt;99", IF(wat_table_data!R157&lt;1, "&lt;1",wat_table_data!R157 ))), "-")</f>
        <v>-</v>
      </c>
      <c r="S160" s="38" t="str">
        <f>IF(ISNUMBER(wat_table_data!S157), IF(wat_table_data!S157=-999,"NA",IF(wat_table_data!S157&gt;99, "&gt;99", IF(wat_table_data!S157&lt;1, "&lt;1",wat_table_data!S157 ))), "-")</f>
        <v>-</v>
      </c>
      <c r="T160" s="24" t="str">
        <f>IF(ISNUMBER(wat_table_data!T157), IF(wat_table_data!T157=-999,"NA",wat_table_data!T157), "-")</f>
        <v>-</v>
      </c>
      <c r="U160" s="24"/>
      <c r="V160" s="24"/>
      <c r="W160" s="24"/>
      <c r="X160" s="39" t="str">
        <f>IF(ISNUMBER(wat_table_data!W157), IF(wat_table_data!W157=-999,"NA",IF(wat_table_data!W157&gt;99, "&gt;99", IF(wat_table_data!W157&lt;1, "&lt;1",wat_table_data!W157 ))), "-")</f>
        <v>-</v>
      </c>
      <c r="Y160" s="40" t="str">
        <f>IF(ISNUMBER(wat_table_data!X157), IF(wat_table_data!X157=-999,"NA",IF(wat_table_data!X157&gt;99, "&gt;99", IF(wat_table_data!X157&lt;1, "&lt;1",wat_table_data!X157 ))), "-")</f>
        <v>-</v>
      </c>
      <c r="Z160" s="40" t="str">
        <f>IF(ISNUMBER(wat_table_data!Y157), IF(wat_table_data!Y157=-999,"NA",IF(wat_table_data!Y157&gt;99, "&gt;99", IF(wat_table_data!Y157&lt;1, "&lt;1",wat_table_data!Y157 ))), "-")</f>
        <v>-</v>
      </c>
      <c r="AA160" s="40" t="str">
        <f>IF(ISNUMBER(wat_table_data!Z157), IF(wat_table_data!Z157=-999,"NA",IF(wat_table_data!Z157&gt;99, "&gt;99", IF(wat_table_data!Z157&lt;1, "&lt;1",wat_table_data!Z157 ))), "-")</f>
        <v>-</v>
      </c>
      <c r="AB160" s="38" t="str">
        <f>IF(ISNUMBER(wat_table_data!AA157), IF(wat_table_data!AA157=-999,"NA",IF(wat_table_data!AA157&gt;99, "&gt;99", IF(wat_table_data!AA157&lt;1, "&lt;1",wat_table_data!AA157 ))), "-")</f>
        <v>-</v>
      </c>
      <c r="AC160" s="38" t="str">
        <f>IF(ISNUMBER(wat_table_data!AB157), IF(wat_table_data!AB157=-999,"NA",IF(wat_table_data!AB157&gt;99, "&gt;99", IF(wat_table_data!AB157&lt;1, "&lt;1",wat_table_data!AB157 ))), "-")</f>
        <v>-</v>
      </c>
      <c r="AD160" s="39" t="str">
        <f>IF(ISNUMBER(wat_table_data!AC157), IF(wat_table_data!AC157=-999,"NA",IF(wat_table_data!AC157&gt;99, "&gt;99", IF(wat_table_data!AC157&lt;1, "&lt;1",wat_table_data!AC157 ))), "-")</f>
        <v>-</v>
      </c>
      <c r="AE160" s="40" t="str">
        <f>IF(ISNUMBER(wat_table_data!AD157), IF(wat_table_data!AD157=-999,"NA",IF(wat_table_data!AD157&gt;99, "&gt;99", IF(wat_table_data!AD157&lt;1, "&lt;1",wat_table_data!AD157 ))), "-")</f>
        <v>-</v>
      </c>
      <c r="AF160" s="40" t="str">
        <f>IF(ISNUMBER(wat_table_data!AE157), IF(wat_table_data!AE157=-999,"NA",IF(wat_table_data!AE157&gt;99, "&gt;99", IF(wat_table_data!AE157&lt;1, "&lt;1",wat_table_data!AE157 ))), "-")</f>
        <v>-</v>
      </c>
      <c r="AG160" s="40" t="str">
        <f>IF(ISNUMBER(wat_table_data!AF157), IF(wat_table_data!AF157=-999,"NA",IF(wat_table_data!AF157&gt;99, "&gt;99", IF(wat_table_data!AF157&lt;1, "&lt;1",wat_table_data!AF157 ))), "-")</f>
        <v>-</v>
      </c>
      <c r="AH160" s="38" t="str">
        <f>IF(ISNUMBER(wat_table_data!AG157), IF(wat_table_data!AG157=-999,"NA",IF(wat_table_data!AG157&gt;99, "&gt;99", IF(wat_table_data!AG157&lt;1, "&lt;1",wat_table_data!AG157 ))), "-")</f>
        <v>-</v>
      </c>
      <c r="AI160" s="38" t="str">
        <f>IF(ISNUMBER(wat_table_data!AH157), IF(wat_table_data!AH157=-999,"NA",IF(wat_table_data!AH157&gt;99, "&gt;99", IF(wat_table_data!AH157&lt;1, "&lt;1",wat_table_data!AH157 ))), "-")</f>
        <v>-</v>
      </c>
      <c r="AJ160" s="39" t="str">
        <f>IF(ISNUMBER(wat_table_data!AI157), IF(wat_table_data!AI157=-999,"NA",IF(wat_table_data!AI157&gt;99, "&gt;99", IF(wat_table_data!AI157&lt;1, "&lt;1",wat_table_data!AI157 ))), "-")</f>
        <v>-</v>
      </c>
      <c r="AK160" s="40" t="str">
        <f>IF(ISNUMBER(wat_table_data!AJ157), IF(wat_table_data!AJ157=-999,"NA",IF(wat_table_data!AJ157&gt;99, "&gt;99", IF(wat_table_data!AJ157&lt;1, "&lt;1",wat_table_data!AJ157 ))), "-")</f>
        <v>-</v>
      </c>
      <c r="AL160" s="40" t="str">
        <f>IF(ISNUMBER(wat_table_data!AK157), IF(wat_table_data!AK157=-999,"NA",IF(wat_table_data!AK157&gt;99, "&gt;99", IF(wat_table_data!AK157&lt;1, "&lt;1",wat_table_data!AK157 ))), "-")</f>
        <v>-</v>
      </c>
      <c r="AM160" s="40" t="str">
        <f>IF(ISNUMBER(wat_table_data!AL157), IF(wat_table_data!AL157=-999,"NA",IF(wat_table_data!AL157&gt;99, "&gt;99", IF(wat_table_data!AL157&lt;1, "&lt;1",wat_table_data!AL157 ))), "-")</f>
        <v>-</v>
      </c>
      <c r="AN160" s="38" t="str">
        <f>IF(ISNUMBER(wat_table_data!AM157), IF(wat_table_data!AM157=-999,"NA",IF(wat_table_data!AM157&gt;99, "&gt;99", IF(wat_table_data!AM157&lt;1, "&lt;1",wat_table_data!AM157 ))), "-")</f>
        <v>-</v>
      </c>
      <c r="AO160" s="38" t="str">
        <f>IF(ISNUMBER(wat_table_data!AN157), IF(wat_table_data!AN157=-999,"NA",IF(wat_table_data!AN157&gt;99, "&gt;99", IF(wat_table_data!AN157&lt;1, "&lt;1",wat_table_data!AN157 ))), "-")</f>
        <v>-</v>
      </c>
    </row>
    <row r="161" ht="13.8" x14ac:dyDescent="0.25">
      <c r="A161" s="34" t="str">
        <f>IF(ISBLANK(wat_table_data!A158), "", wat_table_data!A158)</f>
        <v/>
      </c>
      <c r="B161" s="34" t="str">
        <f>IF(ISBLANK(wat_table_data!B158), "", wat_table_data!B158)</f>
        <v/>
      </c>
      <c r="C161" s="34" t="str">
        <f>IF(ISBLANK(wat_table_data!C158), "", wat_table_data!C158)</f>
        <v/>
      </c>
      <c r="D161" s="35" t="str">
        <f>IF(ISNUMBER(wat_table_data!D158), wat_table_data!D158, "-")</f>
        <v>-</v>
      </c>
      <c r="E161" s="36" t="str">
        <f>IF(ISNUMBER(wat_table_data!E158), wat_table_data!E158, "-")</f>
        <v>-</v>
      </c>
      <c r="F161" s="37" t="str">
        <f>IF(ISNUMBER(wat_table_data!F158), IF(wat_table_data!F158=-999,"NA",IF(wat_table_data!F158&gt;99, "&gt;99", IF(wat_table_data!F158&lt;1, "&lt;1",wat_table_data!F158 ))), "-")</f>
        <v>-</v>
      </c>
      <c r="G161" s="38" t="str">
        <f>IF(ISNUMBER(wat_table_data!G158), IF(wat_table_data!G158=-999,"NA",IF(wat_table_data!G158&gt;99, "&gt;99", IF(wat_table_data!G158&lt;1, "&lt;1",wat_table_data!G158 ))), "-")</f>
        <v>-</v>
      </c>
      <c r="H161" s="38" t="str">
        <f>IF(ISNUMBER(wat_table_data!H158), IF(wat_table_data!H158=-999,"NA",IF(wat_table_data!H158&gt;99, "&gt;99", IF(wat_table_data!H158&lt;1, "&lt;1",wat_table_data!H158 ))), "-")</f>
        <v>-</v>
      </c>
      <c r="I161" s="38" t="str">
        <f>IF(ISNUMBER(wat_table_data!I158), IF(wat_table_data!I158=-999,"NA",IF(wat_table_data!I158&gt;99, "&gt;99", IF(wat_table_data!I158&lt;1, "&lt;1",wat_table_data!I158 ))), "-")</f>
        <v>-</v>
      </c>
      <c r="J161" s="24" t="str">
        <f>IF(ISNUMBER(wat_table_data!J158), IF(wat_table_data!J158=-999,"NA",wat_table_data!J158), "-")</f>
        <v>-</v>
      </c>
      <c r="K161" s="37" t="str">
        <f>IF(ISNUMBER(wat_table_data!K158), IF(wat_table_data!K158=-999,"NA",IF(wat_table_data!K158&gt;99, "&gt;99", IF(wat_table_data!K158&lt;1, "&lt;1",wat_table_data!K158 ))), "-")</f>
        <v>-</v>
      </c>
      <c r="L161" s="38" t="str">
        <f>IF(ISNUMBER(wat_table_data!L158), IF(wat_table_data!L158=-999,"NA",IF(wat_table_data!L158&gt;99, "&gt;99", IF(wat_table_data!L158&lt;1, "&lt;1",wat_table_data!L158 ))), "-")</f>
        <v>-</v>
      </c>
      <c r="M161" s="38" t="str">
        <f>IF(ISNUMBER(wat_table_data!M158), IF(wat_table_data!M158=-999,"NA",IF(wat_table_data!M158&gt;99, "&gt;99", IF(wat_table_data!M158&lt;1, "&lt;1",wat_table_data!M158 ))), "-")</f>
        <v>-</v>
      </c>
      <c r="N161" s="38" t="str">
        <f>IF(ISNUMBER(wat_table_data!N158), IF(wat_table_data!N158=-999,"NA",IF(wat_table_data!N158&gt;99, "&gt;99", IF(wat_table_data!N158&lt;1, "&lt;1",wat_table_data!N158 ))), "-")</f>
        <v>-</v>
      </c>
      <c r="O161" s="24" t="str">
        <f>IF(ISNUMBER(wat_table_data!O158), IF(wat_table_data!O158=-999,"NA",wat_table_data!O158), "-")</f>
        <v>-</v>
      </c>
      <c r="P161" s="37" t="str">
        <f>IF(ISNUMBER(wat_table_data!P158), IF(wat_table_data!P158=-999,"NA",IF(wat_table_data!P158&gt;99, "&gt;99", IF(wat_table_data!P158&lt;1, "&lt;1",wat_table_data!P158 ))), "-")</f>
        <v>-</v>
      </c>
      <c r="Q161" s="38" t="str">
        <f>IF(ISNUMBER(wat_table_data!Q158), IF(wat_table_data!Q158=-999,"NA",IF(wat_table_data!Q158&gt;99, "&gt;99", IF(wat_table_data!Q158&lt;1, "&lt;1",wat_table_data!Q158 ))), "-")</f>
        <v>-</v>
      </c>
      <c r="R161" s="38" t="str">
        <f>IF(ISNUMBER(wat_table_data!R158), IF(wat_table_data!R158=-999,"NA",IF(wat_table_data!R158&gt;99, "&gt;99", IF(wat_table_data!R158&lt;1, "&lt;1",wat_table_data!R158 ))), "-")</f>
        <v>-</v>
      </c>
      <c r="S161" s="38" t="str">
        <f>IF(ISNUMBER(wat_table_data!S158), IF(wat_table_data!S158=-999,"NA",IF(wat_table_data!S158&gt;99, "&gt;99", IF(wat_table_data!S158&lt;1, "&lt;1",wat_table_data!S158 ))), "-")</f>
        <v>-</v>
      </c>
      <c r="T161" s="24" t="str">
        <f>IF(ISNUMBER(wat_table_data!T158), IF(wat_table_data!T158=-999,"NA",wat_table_data!T158), "-")</f>
        <v>-</v>
      </c>
      <c r="U161" s="24"/>
      <c r="V161" s="24"/>
      <c r="W161" s="24"/>
      <c r="X161" s="39" t="str">
        <f>IF(ISNUMBER(wat_table_data!W158), IF(wat_table_data!W158=-999,"NA",IF(wat_table_data!W158&gt;99, "&gt;99", IF(wat_table_data!W158&lt;1, "&lt;1",wat_table_data!W158 ))), "-")</f>
        <v>-</v>
      </c>
      <c r="Y161" s="40" t="str">
        <f>IF(ISNUMBER(wat_table_data!X158), IF(wat_table_data!X158=-999,"NA",IF(wat_table_data!X158&gt;99, "&gt;99", IF(wat_table_data!X158&lt;1, "&lt;1",wat_table_data!X158 ))), "-")</f>
        <v>-</v>
      </c>
      <c r="Z161" s="40" t="str">
        <f>IF(ISNUMBER(wat_table_data!Y158), IF(wat_table_data!Y158=-999,"NA",IF(wat_table_data!Y158&gt;99, "&gt;99", IF(wat_table_data!Y158&lt;1, "&lt;1",wat_table_data!Y158 ))), "-")</f>
        <v>-</v>
      </c>
      <c r="AA161" s="40" t="str">
        <f>IF(ISNUMBER(wat_table_data!Z158), IF(wat_table_data!Z158=-999,"NA",IF(wat_table_data!Z158&gt;99, "&gt;99", IF(wat_table_data!Z158&lt;1, "&lt;1",wat_table_data!Z158 ))), "-")</f>
        <v>-</v>
      </c>
      <c r="AB161" s="38" t="str">
        <f>IF(ISNUMBER(wat_table_data!AA158), IF(wat_table_data!AA158=-999,"NA",IF(wat_table_data!AA158&gt;99, "&gt;99", IF(wat_table_data!AA158&lt;1, "&lt;1",wat_table_data!AA158 ))), "-")</f>
        <v>-</v>
      </c>
      <c r="AC161" s="38" t="str">
        <f>IF(ISNUMBER(wat_table_data!AB158), IF(wat_table_data!AB158=-999,"NA",IF(wat_table_data!AB158&gt;99, "&gt;99", IF(wat_table_data!AB158&lt;1, "&lt;1",wat_table_data!AB158 ))), "-")</f>
        <v>-</v>
      </c>
      <c r="AD161" s="39" t="str">
        <f>IF(ISNUMBER(wat_table_data!AC158), IF(wat_table_data!AC158=-999,"NA",IF(wat_table_data!AC158&gt;99, "&gt;99", IF(wat_table_data!AC158&lt;1, "&lt;1",wat_table_data!AC158 ))), "-")</f>
        <v>-</v>
      </c>
      <c r="AE161" s="40" t="str">
        <f>IF(ISNUMBER(wat_table_data!AD158), IF(wat_table_data!AD158=-999,"NA",IF(wat_table_data!AD158&gt;99, "&gt;99", IF(wat_table_data!AD158&lt;1, "&lt;1",wat_table_data!AD158 ))), "-")</f>
        <v>-</v>
      </c>
      <c r="AF161" s="40" t="str">
        <f>IF(ISNUMBER(wat_table_data!AE158), IF(wat_table_data!AE158=-999,"NA",IF(wat_table_data!AE158&gt;99, "&gt;99", IF(wat_table_data!AE158&lt;1, "&lt;1",wat_table_data!AE158 ))), "-")</f>
        <v>-</v>
      </c>
      <c r="AG161" s="40" t="str">
        <f>IF(ISNUMBER(wat_table_data!AF158), IF(wat_table_data!AF158=-999,"NA",IF(wat_table_data!AF158&gt;99, "&gt;99", IF(wat_table_data!AF158&lt;1, "&lt;1",wat_table_data!AF158 ))), "-")</f>
        <v>-</v>
      </c>
      <c r="AH161" s="38" t="str">
        <f>IF(ISNUMBER(wat_table_data!AG158), IF(wat_table_data!AG158=-999,"NA",IF(wat_table_data!AG158&gt;99, "&gt;99", IF(wat_table_data!AG158&lt;1, "&lt;1",wat_table_data!AG158 ))), "-")</f>
        <v>-</v>
      </c>
      <c r="AI161" s="38" t="str">
        <f>IF(ISNUMBER(wat_table_data!AH158), IF(wat_table_data!AH158=-999,"NA",IF(wat_table_data!AH158&gt;99, "&gt;99", IF(wat_table_data!AH158&lt;1, "&lt;1",wat_table_data!AH158 ))), "-")</f>
        <v>-</v>
      </c>
      <c r="AJ161" s="39" t="str">
        <f>IF(ISNUMBER(wat_table_data!AI158), IF(wat_table_data!AI158=-999,"NA",IF(wat_table_data!AI158&gt;99, "&gt;99", IF(wat_table_data!AI158&lt;1, "&lt;1",wat_table_data!AI158 ))), "-")</f>
        <v>-</v>
      </c>
      <c r="AK161" s="40" t="str">
        <f>IF(ISNUMBER(wat_table_data!AJ158), IF(wat_table_data!AJ158=-999,"NA",IF(wat_table_data!AJ158&gt;99, "&gt;99", IF(wat_table_data!AJ158&lt;1, "&lt;1",wat_table_data!AJ158 ))), "-")</f>
        <v>-</v>
      </c>
      <c r="AL161" s="40" t="str">
        <f>IF(ISNUMBER(wat_table_data!AK158), IF(wat_table_data!AK158=-999,"NA",IF(wat_table_data!AK158&gt;99, "&gt;99", IF(wat_table_data!AK158&lt;1, "&lt;1",wat_table_data!AK158 ))), "-")</f>
        <v>-</v>
      </c>
      <c r="AM161" s="40" t="str">
        <f>IF(ISNUMBER(wat_table_data!AL158), IF(wat_table_data!AL158=-999,"NA",IF(wat_table_data!AL158&gt;99, "&gt;99", IF(wat_table_data!AL158&lt;1, "&lt;1",wat_table_data!AL158 ))), "-")</f>
        <v>-</v>
      </c>
      <c r="AN161" s="38" t="str">
        <f>IF(ISNUMBER(wat_table_data!AM158), IF(wat_table_data!AM158=-999,"NA",IF(wat_table_data!AM158&gt;99, "&gt;99", IF(wat_table_data!AM158&lt;1, "&lt;1",wat_table_data!AM158 ))), "-")</f>
        <v>-</v>
      </c>
      <c r="AO161" s="38" t="str">
        <f>IF(ISNUMBER(wat_table_data!AN158), IF(wat_table_data!AN158=-999,"NA",IF(wat_table_data!AN158&gt;99, "&gt;99", IF(wat_table_data!AN158&lt;1, "&lt;1",wat_table_data!AN158 ))), "-")</f>
        <v>-</v>
      </c>
    </row>
    <row r="162" ht="13.8" x14ac:dyDescent="0.25">
      <c r="A162" s="34" t="str">
        <f>IF(ISBLANK(wat_table_data!A159), "", wat_table_data!A159)</f>
        <v/>
      </c>
      <c r="B162" s="34" t="str">
        <f>IF(ISBLANK(wat_table_data!B159), "", wat_table_data!B159)</f>
        <v/>
      </c>
      <c r="C162" s="34" t="str">
        <f>IF(ISBLANK(wat_table_data!C159), "", wat_table_data!C159)</f>
        <v/>
      </c>
      <c r="D162" s="35" t="str">
        <f>IF(ISNUMBER(wat_table_data!D159), wat_table_data!D159, "-")</f>
        <v>-</v>
      </c>
      <c r="E162" s="36" t="str">
        <f>IF(ISNUMBER(wat_table_data!E159), wat_table_data!E159, "-")</f>
        <v>-</v>
      </c>
      <c r="F162" s="37" t="str">
        <f>IF(ISNUMBER(wat_table_data!F159), IF(wat_table_data!F159=-999,"NA",IF(wat_table_data!F159&gt;99, "&gt;99", IF(wat_table_data!F159&lt;1, "&lt;1",wat_table_data!F159 ))), "-")</f>
        <v>-</v>
      </c>
      <c r="G162" s="38" t="str">
        <f>IF(ISNUMBER(wat_table_data!G159), IF(wat_table_data!G159=-999,"NA",IF(wat_table_data!G159&gt;99, "&gt;99", IF(wat_table_data!G159&lt;1, "&lt;1",wat_table_data!G159 ))), "-")</f>
        <v>-</v>
      </c>
      <c r="H162" s="38" t="str">
        <f>IF(ISNUMBER(wat_table_data!H159), IF(wat_table_data!H159=-999,"NA",IF(wat_table_data!H159&gt;99, "&gt;99", IF(wat_table_data!H159&lt;1, "&lt;1",wat_table_data!H159 ))), "-")</f>
        <v>-</v>
      </c>
      <c r="I162" s="38" t="str">
        <f>IF(ISNUMBER(wat_table_data!I159), IF(wat_table_data!I159=-999,"NA",IF(wat_table_data!I159&gt;99, "&gt;99", IF(wat_table_data!I159&lt;1, "&lt;1",wat_table_data!I159 ))), "-")</f>
        <v>-</v>
      </c>
      <c r="J162" s="24" t="str">
        <f>IF(ISNUMBER(wat_table_data!J159), IF(wat_table_data!J159=-999,"NA",wat_table_data!J159), "-")</f>
        <v>-</v>
      </c>
      <c r="K162" s="37" t="str">
        <f>IF(ISNUMBER(wat_table_data!K159), IF(wat_table_data!K159=-999,"NA",IF(wat_table_data!K159&gt;99, "&gt;99", IF(wat_table_data!K159&lt;1, "&lt;1",wat_table_data!K159 ))), "-")</f>
        <v>-</v>
      </c>
      <c r="L162" s="38" t="str">
        <f>IF(ISNUMBER(wat_table_data!L159), IF(wat_table_data!L159=-999,"NA",IF(wat_table_data!L159&gt;99, "&gt;99", IF(wat_table_data!L159&lt;1, "&lt;1",wat_table_data!L159 ))), "-")</f>
        <v>-</v>
      </c>
      <c r="M162" s="38" t="str">
        <f>IF(ISNUMBER(wat_table_data!M159), IF(wat_table_data!M159=-999,"NA",IF(wat_table_data!M159&gt;99, "&gt;99", IF(wat_table_data!M159&lt;1, "&lt;1",wat_table_data!M159 ))), "-")</f>
        <v>-</v>
      </c>
      <c r="N162" s="38" t="str">
        <f>IF(ISNUMBER(wat_table_data!N159), IF(wat_table_data!N159=-999,"NA",IF(wat_table_data!N159&gt;99, "&gt;99", IF(wat_table_data!N159&lt;1, "&lt;1",wat_table_data!N159 ))), "-")</f>
        <v>-</v>
      </c>
      <c r="O162" s="24" t="str">
        <f>IF(ISNUMBER(wat_table_data!O159), IF(wat_table_data!O159=-999,"NA",wat_table_data!O159), "-")</f>
        <v>-</v>
      </c>
      <c r="P162" s="37" t="str">
        <f>IF(ISNUMBER(wat_table_data!P159), IF(wat_table_data!P159=-999,"NA",IF(wat_table_data!P159&gt;99, "&gt;99", IF(wat_table_data!P159&lt;1, "&lt;1",wat_table_data!P159 ))), "-")</f>
        <v>-</v>
      </c>
      <c r="Q162" s="38" t="str">
        <f>IF(ISNUMBER(wat_table_data!Q159), IF(wat_table_data!Q159=-999,"NA",IF(wat_table_data!Q159&gt;99, "&gt;99", IF(wat_table_data!Q159&lt;1, "&lt;1",wat_table_data!Q159 ))), "-")</f>
        <v>-</v>
      </c>
      <c r="R162" s="38" t="str">
        <f>IF(ISNUMBER(wat_table_data!R159), IF(wat_table_data!R159=-999,"NA",IF(wat_table_data!R159&gt;99, "&gt;99", IF(wat_table_data!R159&lt;1, "&lt;1",wat_table_data!R159 ))), "-")</f>
        <v>-</v>
      </c>
      <c r="S162" s="38" t="str">
        <f>IF(ISNUMBER(wat_table_data!S159), IF(wat_table_data!S159=-999,"NA",IF(wat_table_data!S159&gt;99, "&gt;99", IF(wat_table_data!S159&lt;1, "&lt;1",wat_table_data!S159 ))), "-")</f>
        <v>-</v>
      </c>
      <c r="T162" s="24" t="str">
        <f>IF(ISNUMBER(wat_table_data!T159), IF(wat_table_data!T159=-999,"NA",wat_table_data!T159), "-")</f>
        <v>-</v>
      </c>
      <c r="U162" s="24"/>
      <c r="V162" s="24"/>
      <c r="W162" s="24"/>
      <c r="X162" s="39" t="str">
        <f>IF(ISNUMBER(wat_table_data!W159), IF(wat_table_data!W159=-999,"NA",IF(wat_table_data!W159&gt;99, "&gt;99", IF(wat_table_data!W159&lt;1, "&lt;1",wat_table_data!W159 ))), "-")</f>
        <v>-</v>
      </c>
      <c r="Y162" s="40" t="str">
        <f>IF(ISNUMBER(wat_table_data!X159), IF(wat_table_data!X159=-999,"NA",IF(wat_table_data!X159&gt;99, "&gt;99", IF(wat_table_data!X159&lt;1, "&lt;1",wat_table_data!X159 ))), "-")</f>
        <v>-</v>
      </c>
      <c r="Z162" s="40" t="str">
        <f>IF(ISNUMBER(wat_table_data!Y159), IF(wat_table_data!Y159=-999,"NA",IF(wat_table_data!Y159&gt;99, "&gt;99", IF(wat_table_data!Y159&lt;1, "&lt;1",wat_table_data!Y159 ))), "-")</f>
        <v>-</v>
      </c>
      <c r="AA162" s="40" t="str">
        <f>IF(ISNUMBER(wat_table_data!Z159), IF(wat_table_data!Z159=-999,"NA",IF(wat_table_data!Z159&gt;99, "&gt;99", IF(wat_table_data!Z159&lt;1, "&lt;1",wat_table_data!Z159 ))), "-")</f>
        <v>-</v>
      </c>
      <c r="AB162" s="38" t="str">
        <f>IF(ISNUMBER(wat_table_data!AA159), IF(wat_table_data!AA159=-999,"NA",IF(wat_table_data!AA159&gt;99, "&gt;99", IF(wat_table_data!AA159&lt;1, "&lt;1",wat_table_data!AA159 ))), "-")</f>
        <v>-</v>
      </c>
      <c r="AC162" s="38" t="str">
        <f>IF(ISNUMBER(wat_table_data!AB159), IF(wat_table_data!AB159=-999,"NA",IF(wat_table_data!AB159&gt;99, "&gt;99", IF(wat_table_data!AB159&lt;1, "&lt;1",wat_table_data!AB159 ))), "-")</f>
        <v>-</v>
      </c>
      <c r="AD162" s="39" t="str">
        <f>IF(ISNUMBER(wat_table_data!AC159), IF(wat_table_data!AC159=-999,"NA",IF(wat_table_data!AC159&gt;99, "&gt;99", IF(wat_table_data!AC159&lt;1, "&lt;1",wat_table_data!AC159 ))), "-")</f>
        <v>-</v>
      </c>
      <c r="AE162" s="40" t="str">
        <f>IF(ISNUMBER(wat_table_data!AD159), IF(wat_table_data!AD159=-999,"NA",IF(wat_table_data!AD159&gt;99, "&gt;99", IF(wat_table_data!AD159&lt;1, "&lt;1",wat_table_data!AD159 ))), "-")</f>
        <v>-</v>
      </c>
      <c r="AF162" s="40" t="str">
        <f>IF(ISNUMBER(wat_table_data!AE159), IF(wat_table_data!AE159=-999,"NA",IF(wat_table_data!AE159&gt;99, "&gt;99", IF(wat_table_data!AE159&lt;1, "&lt;1",wat_table_data!AE159 ))), "-")</f>
        <v>-</v>
      </c>
      <c r="AG162" s="40" t="str">
        <f>IF(ISNUMBER(wat_table_data!AF159), IF(wat_table_data!AF159=-999,"NA",IF(wat_table_data!AF159&gt;99, "&gt;99", IF(wat_table_data!AF159&lt;1, "&lt;1",wat_table_data!AF159 ))), "-")</f>
        <v>-</v>
      </c>
      <c r="AH162" s="38" t="str">
        <f>IF(ISNUMBER(wat_table_data!AG159), IF(wat_table_data!AG159=-999,"NA",IF(wat_table_data!AG159&gt;99, "&gt;99", IF(wat_table_data!AG159&lt;1, "&lt;1",wat_table_data!AG159 ))), "-")</f>
        <v>-</v>
      </c>
      <c r="AI162" s="38" t="str">
        <f>IF(ISNUMBER(wat_table_data!AH159), IF(wat_table_data!AH159=-999,"NA",IF(wat_table_data!AH159&gt;99, "&gt;99", IF(wat_table_data!AH159&lt;1, "&lt;1",wat_table_data!AH159 ))), "-")</f>
        <v>-</v>
      </c>
      <c r="AJ162" s="39" t="str">
        <f>IF(ISNUMBER(wat_table_data!AI159), IF(wat_table_data!AI159=-999,"NA",IF(wat_table_data!AI159&gt;99, "&gt;99", IF(wat_table_data!AI159&lt;1, "&lt;1",wat_table_data!AI159 ))), "-")</f>
        <v>-</v>
      </c>
      <c r="AK162" s="40" t="str">
        <f>IF(ISNUMBER(wat_table_data!AJ159), IF(wat_table_data!AJ159=-999,"NA",IF(wat_table_data!AJ159&gt;99, "&gt;99", IF(wat_table_data!AJ159&lt;1, "&lt;1",wat_table_data!AJ159 ))), "-")</f>
        <v>-</v>
      </c>
      <c r="AL162" s="40" t="str">
        <f>IF(ISNUMBER(wat_table_data!AK159), IF(wat_table_data!AK159=-999,"NA",IF(wat_table_data!AK159&gt;99, "&gt;99", IF(wat_table_data!AK159&lt;1, "&lt;1",wat_table_data!AK159 ))), "-")</f>
        <v>-</v>
      </c>
      <c r="AM162" s="40" t="str">
        <f>IF(ISNUMBER(wat_table_data!AL159), IF(wat_table_data!AL159=-999,"NA",IF(wat_table_data!AL159&gt;99, "&gt;99", IF(wat_table_data!AL159&lt;1, "&lt;1",wat_table_data!AL159 ))), "-")</f>
        <v>-</v>
      </c>
      <c r="AN162" s="38" t="str">
        <f>IF(ISNUMBER(wat_table_data!AM159), IF(wat_table_data!AM159=-999,"NA",IF(wat_table_data!AM159&gt;99, "&gt;99", IF(wat_table_data!AM159&lt;1, "&lt;1",wat_table_data!AM159 ))), "-")</f>
        <v>-</v>
      </c>
      <c r="AO162" s="38" t="str">
        <f>IF(ISNUMBER(wat_table_data!AN159), IF(wat_table_data!AN159=-999,"NA",IF(wat_table_data!AN159&gt;99, "&gt;99", IF(wat_table_data!AN159&lt;1, "&lt;1",wat_table_data!AN159 ))), "-")</f>
        <v>-</v>
      </c>
    </row>
    <row r="163" ht="13.8" x14ac:dyDescent="0.25">
      <c r="A163" s="34" t="str">
        <f>IF(ISBLANK(wat_table_data!A160), "", wat_table_data!A160)</f>
        <v/>
      </c>
      <c r="B163" s="34" t="str">
        <f>IF(ISBLANK(wat_table_data!B160), "", wat_table_data!B160)</f>
        <v/>
      </c>
      <c r="C163" s="34" t="str">
        <f>IF(ISBLANK(wat_table_data!C160), "", wat_table_data!C160)</f>
        <v/>
      </c>
      <c r="D163" s="35" t="str">
        <f>IF(ISNUMBER(wat_table_data!D160), wat_table_data!D160, "-")</f>
        <v>-</v>
      </c>
      <c r="E163" s="36" t="str">
        <f>IF(ISNUMBER(wat_table_data!E160), wat_table_data!E160, "-")</f>
        <v>-</v>
      </c>
      <c r="F163" s="37" t="str">
        <f>IF(ISNUMBER(wat_table_data!F160), IF(wat_table_data!F160=-999,"NA",IF(wat_table_data!F160&gt;99, "&gt;99", IF(wat_table_data!F160&lt;1, "&lt;1",wat_table_data!F160 ))), "-")</f>
        <v>-</v>
      </c>
      <c r="G163" s="38" t="str">
        <f>IF(ISNUMBER(wat_table_data!G160), IF(wat_table_data!G160=-999,"NA",IF(wat_table_data!G160&gt;99, "&gt;99", IF(wat_table_data!G160&lt;1, "&lt;1",wat_table_data!G160 ))), "-")</f>
        <v>-</v>
      </c>
      <c r="H163" s="38" t="str">
        <f>IF(ISNUMBER(wat_table_data!H160), IF(wat_table_data!H160=-999,"NA",IF(wat_table_data!H160&gt;99, "&gt;99", IF(wat_table_data!H160&lt;1, "&lt;1",wat_table_data!H160 ))), "-")</f>
        <v>-</v>
      </c>
      <c r="I163" s="38" t="str">
        <f>IF(ISNUMBER(wat_table_data!I160), IF(wat_table_data!I160=-999,"NA",IF(wat_table_data!I160&gt;99, "&gt;99", IF(wat_table_data!I160&lt;1, "&lt;1",wat_table_data!I160 ))), "-")</f>
        <v>-</v>
      </c>
      <c r="J163" s="24" t="str">
        <f>IF(ISNUMBER(wat_table_data!J160), IF(wat_table_data!J160=-999,"NA",wat_table_data!J160), "-")</f>
        <v>-</v>
      </c>
      <c r="K163" s="37" t="str">
        <f>IF(ISNUMBER(wat_table_data!K160), IF(wat_table_data!K160=-999,"NA",IF(wat_table_data!K160&gt;99, "&gt;99", IF(wat_table_data!K160&lt;1, "&lt;1",wat_table_data!K160 ))), "-")</f>
        <v>-</v>
      </c>
      <c r="L163" s="38" t="str">
        <f>IF(ISNUMBER(wat_table_data!L160), IF(wat_table_data!L160=-999,"NA",IF(wat_table_data!L160&gt;99, "&gt;99", IF(wat_table_data!L160&lt;1, "&lt;1",wat_table_data!L160 ))), "-")</f>
        <v>-</v>
      </c>
      <c r="M163" s="38" t="str">
        <f>IF(ISNUMBER(wat_table_data!M160), IF(wat_table_data!M160=-999,"NA",IF(wat_table_data!M160&gt;99, "&gt;99", IF(wat_table_data!M160&lt;1, "&lt;1",wat_table_data!M160 ))), "-")</f>
        <v>-</v>
      </c>
      <c r="N163" s="38" t="str">
        <f>IF(ISNUMBER(wat_table_data!N160), IF(wat_table_data!N160=-999,"NA",IF(wat_table_data!N160&gt;99, "&gt;99", IF(wat_table_data!N160&lt;1, "&lt;1",wat_table_data!N160 ))), "-")</f>
        <v>-</v>
      </c>
      <c r="O163" s="24" t="str">
        <f>IF(ISNUMBER(wat_table_data!O160), IF(wat_table_data!O160=-999,"NA",wat_table_data!O160), "-")</f>
        <v>-</v>
      </c>
      <c r="P163" s="37" t="str">
        <f>IF(ISNUMBER(wat_table_data!P160), IF(wat_table_data!P160=-999,"NA",IF(wat_table_data!P160&gt;99, "&gt;99", IF(wat_table_data!P160&lt;1, "&lt;1",wat_table_data!P160 ))), "-")</f>
        <v>-</v>
      </c>
      <c r="Q163" s="38" t="str">
        <f>IF(ISNUMBER(wat_table_data!Q160), IF(wat_table_data!Q160=-999,"NA",IF(wat_table_data!Q160&gt;99, "&gt;99", IF(wat_table_data!Q160&lt;1, "&lt;1",wat_table_data!Q160 ))), "-")</f>
        <v>-</v>
      </c>
      <c r="R163" s="38" t="str">
        <f>IF(ISNUMBER(wat_table_data!R160), IF(wat_table_data!R160=-999,"NA",IF(wat_table_data!R160&gt;99, "&gt;99", IF(wat_table_data!R160&lt;1, "&lt;1",wat_table_data!R160 ))), "-")</f>
        <v>-</v>
      </c>
      <c r="S163" s="38" t="str">
        <f>IF(ISNUMBER(wat_table_data!S160), IF(wat_table_data!S160=-999,"NA",IF(wat_table_data!S160&gt;99, "&gt;99", IF(wat_table_data!S160&lt;1, "&lt;1",wat_table_data!S160 ))), "-")</f>
        <v>-</v>
      </c>
      <c r="T163" s="24" t="str">
        <f>IF(ISNUMBER(wat_table_data!T160), IF(wat_table_data!T160=-999,"NA",wat_table_data!T160), "-")</f>
        <v>-</v>
      </c>
      <c r="U163" s="24"/>
      <c r="V163" s="24"/>
      <c r="W163" s="24"/>
      <c r="X163" s="39" t="str">
        <f>IF(ISNUMBER(wat_table_data!W160), IF(wat_table_data!W160=-999,"NA",IF(wat_table_data!W160&gt;99, "&gt;99", IF(wat_table_data!W160&lt;1, "&lt;1",wat_table_data!W160 ))), "-")</f>
        <v>-</v>
      </c>
      <c r="Y163" s="40" t="str">
        <f>IF(ISNUMBER(wat_table_data!X160), IF(wat_table_data!X160=-999,"NA",IF(wat_table_data!X160&gt;99, "&gt;99", IF(wat_table_data!X160&lt;1, "&lt;1",wat_table_data!X160 ))), "-")</f>
        <v>-</v>
      </c>
      <c r="Z163" s="40" t="str">
        <f>IF(ISNUMBER(wat_table_data!Y160), IF(wat_table_data!Y160=-999,"NA",IF(wat_table_data!Y160&gt;99, "&gt;99", IF(wat_table_data!Y160&lt;1, "&lt;1",wat_table_data!Y160 ))), "-")</f>
        <v>-</v>
      </c>
      <c r="AA163" s="40" t="str">
        <f>IF(ISNUMBER(wat_table_data!Z160), IF(wat_table_data!Z160=-999,"NA",IF(wat_table_data!Z160&gt;99, "&gt;99", IF(wat_table_data!Z160&lt;1, "&lt;1",wat_table_data!Z160 ))), "-")</f>
        <v>-</v>
      </c>
      <c r="AB163" s="38" t="str">
        <f>IF(ISNUMBER(wat_table_data!AA160), IF(wat_table_data!AA160=-999,"NA",IF(wat_table_data!AA160&gt;99, "&gt;99", IF(wat_table_data!AA160&lt;1, "&lt;1",wat_table_data!AA160 ))), "-")</f>
        <v>-</v>
      </c>
      <c r="AC163" s="38" t="str">
        <f>IF(ISNUMBER(wat_table_data!AB160), IF(wat_table_data!AB160=-999,"NA",IF(wat_table_data!AB160&gt;99, "&gt;99", IF(wat_table_data!AB160&lt;1, "&lt;1",wat_table_data!AB160 ))), "-")</f>
        <v>-</v>
      </c>
      <c r="AD163" s="39" t="str">
        <f>IF(ISNUMBER(wat_table_data!AC160), IF(wat_table_data!AC160=-999,"NA",IF(wat_table_data!AC160&gt;99, "&gt;99", IF(wat_table_data!AC160&lt;1, "&lt;1",wat_table_data!AC160 ))), "-")</f>
        <v>-</v>
      </c>
      <c r="AE163" s="40" t="str">
        <f>IF(ISNUMBER(wat_table_data!AD160), IF(wat_table_data!AD160=-999,"NA",IF(wat_table_data!AD160&gt;99, "&gt;99", IF(wat_table_data!AD160&lt;1, "&lt;1",wat_table_data!AD160 ))), "-")</f>
        <v>-</v>
      </c>
      <c r="AF163" s="40" t="str">
        <f>IF(ISNUMBER(wat_table_data!AE160), IF(wat_table_data!AE160=-999,"NA",IF(wat_table_data!AE160&gt;99, "&gt;99", IF(wat_table_data!AE160&lt;1, "&lt;1",wat_table_data!AE160 ))), "-")</f>
        <v>-</v>
      </c>
      <c r="AG163" s="40" t="str">
        <f>IF(ISNUMBER(wat_table_data!AF160), IF(wat_table_data!AF160=-999,"NA",IF(wat_table_data!AF160&gt;99, "&gt;99", IF(wat_table_data!AF160&lt;1, "&lt;1",wat_table_data!AF160 ))), "-")</f>
        <v>-</v>
      </c>
      <c r="AH163" s="38" t="str">
        <f>IF(ISNUMBER(wat_table_data!AG160), IF(wat_table_data!AG160=-999,"NA",IF(wat_table_data!AG160&gt;99, "&gt;99", IF(wat_table_data!AG160&lt;1, "&lt;1",wat_table_data!AG160 ))), "-")</f>
        <v>-</v>
      </c>
      <c r="AI163" s="38" t="str">
        <f>IF(ISNUMBER(wat_table_data!AH160), IF(wat_table_data!AH160=-999,"NA",IF(wat_table_data!AH160&gt;99, "&gt;99", IF(wat_table_data!AH160&lt;1, "&lt;1",wat_table_data!AH160 ))), "-")</f>
        <v>-</v>
      </c>
      <c r="AJ163" s="39" t="str">
        <f>IF(ISNUMBER(wat_table_data!AI160), IF(wat_table_data!AI160=-999,"NA",IF(wat_table_data!AI160&gt;99, "&gt;99", IF(wat_table_data!AI160&lt;1, "&lt;1",wat_table_data!AI160 ))), "-")</f>
        <v>-</v>
      </c>
      <c r="AK163" s="40" t="str">
        <f>IF(ISNUMBER(wat_table_data!AJ160), IF(wat_table_data!AJ160=-999,"NA",IF(wat_table_data!AJ160&gt;99, "&gt;99", IF(wat_table_data!AJ160&lt;1, "&lt;1",wat_table_data!AJ160 ))), "-")</f>
        <v>-</v>
      </c>
      <c r="AL163" s="40" t="str">
        <f>IF(ISNUMBER(wat_table_data!AK160), IF(wat_table_data!AK160=-999,"NA",IF(wat_table_data!AK160&gt;99, "&gt;99", IF(wat_table_data!AK160&lt;1, "&lt;1",wat_table_data!AK160 ))), "-")</f>
        <v>-</v>
      </c>
      <c r="AM163" s="40" t="str">
        <f>IF(ISNUMBER(wat_table_data!AL160), IF(wat_table_data!AL160=-999,"NA",IF(wat_table_data!AL160&gt;99, "&gt;99", IF(wat_table_data!AL160&lt;1, "&lt;1",wat_table_data!AL160 ))), "-")</f>
        <v>-</v>
      </c>
      <c r="AN163" s="38" t="str">
        <f>IF(ISNUMBER(wat_table_data!AM160), IF(wat_table_data!AM160=-999,"NA",IF(wat_table_data!AM160&gt;99, "&gt;99", IF(wat_table_data!AM160&lt;1, "&lt;1",wat_table_data!AM160 ))), "-")</f>
        <v>-</v>
      </c>
      <c r="AO163" s="38" t="str">
        <f>IF(ISNUMBER(wat_table_data!AN160), IF(wat_table_data!AN160=-999,"NA",IF(wat_table_data!AN160&gt;99, "&gt;99", IF(wat_table_data!AN160&lt;1, "&lt;1",wat_table_data!AN160 ))), "-")</f>
        <v>-</v>
      </c>
    </row>
    <row r="164" ht="13.8" x14ac:dyDescent="0.25">
      <c r="A164" s="34" t="str">
        <f>IF(ISBLANK(wat_table_data!A161), "", wat_table_data!A161)</f>
        <v/>
      </c>
      <c r="B164" s="34" t="str">
        <f>IF(ISBLANK(wat_table_data!B161), "", wat_table_data!B161)</f>
        <v/>
      </c>
      <c r="C164" s="34" t="str">
        <f>IF(ISBLANK(wat_table_data!C161), "", wat_table_data!C161)</f>
        <v/>
      </c>
      <c r="D164" s="35" t="str">
        <f>IF(ISNUMBER(wat_table_data!D161), wat_table_data!D161, "-")</f>
        <v>-</v>
      </c>
      <c r="E164" s="36" t="str">
        <f>IF(ISNUMBER(wat_table_data!E161), wat_table_data!E161, "-")</f>
        <v>-</v>
      </c>
      <c r="F164" s="37" t="str">
        <f>IF(ISNUMBER(wat_table_data!F161), IF(wat_table_data!F161=-999,"NA",IF(wat_table_data!F161&gt;99, "&gt;99", IF(wat_table_data!F161&lt;1, "&lt;1",wat_table_data!F161 ))), "-")</f>
        <v>-</v>
      </c>
      <c r="G164" s="38" t="str">
        <f>IF(ISNUMBER(wat_table_data!G161), IF(wat_table_data!G161=-999,"NA",IF(wat_table_data!G161&gt;99, "&gt;99", IF(wat_table_data!G161&lt;1, "&lt;1",wat_table_data!G161 ))), "-")</f>
        <v>-</v>
      </c>
      <c r="H164" s="38" t="str">
        <f>IF(ISNUMBER(wat_table_data!H161), IF(wat_table_data!H161=-999,"NA",IF(wat_table_data!H161&gt;99, "&gt;99", IF(wat_table_data!H161&lt;1, "&lt;1",wat_table_data!H161 ))), "-")</f>
        <v>-</v>
      </c>
      <c r="I164" s="38" t="str">
        <f>IF(ISNUMBER(wat_table_data!I161), IF(wat_table_data!I161=-999,"NA",IF(wat_table_data!I161&gt;99, "&gt;99", IF(wat_table_data!I161&lt;1, "&lt;1",wat_table_data!I161 ))), "-")</f>
        <v>-</v>
      </c>
      <c r="J164" s="24" t="str">
        <f>IF(ISNUMBER(wat_table_data!J161), IF(wat_table_data!J161=-999,"NA",wat_table_data!J161), "-")</f>
        <v>-</v>
      </c>
      <c r="K164" s="37" t="str">
        <f>IF(ISNUMBER(wat_table_data!K161), IF(wat_table_data!K161=-999,"NA",IF(wat_table_data!K161&gt;99, "&gt;99", IF(wat_table_data!K161&lt;1, "&lt;1",wat_table_data!K161 ))), "-")</f>
        <v>-</v>
      </c>
      <c r="L164" s="38" t="str">
        <f>IF(ISNUMBER(wat_table_data!L161), IF(wat_table_data!L161=-999,"NA",IF(wat_table_data!L161&gt;99, "&gt;99", IF(wat_table_data!L161&lt;1, "&lt;1",wat_table_data!L161 ))), "-")</f>
        <v>-</v>
      </c>
      <c r="M164" s="38" t="str">
        <f>IF(ISNUMBER(wat_table_data!M161), IF(wat_table_data!M161=-999,"NA",IF(wat_table_data!M161&gt;99, "&gt;99", IF(wat_table_data!M161&lt;1, "&lt;1",wat_table_data!M161 ))), "-")</f>
        <v>-</v>
      </c>
      <c r="N164" s="38" t="str">
        <f>IF(ISNUMBER(wat_table_data!N161), IF(wat_table_data!N161=-999,"NA",IF(wat_table_data!N161&gt;99, "&gt;99", IF(wat_table_data!N161&lt;1, "&lt;1",wat_table_data!N161 ))), "-")</f>
        <v>-</v>
      </c>
      <c r="O164" s="24" t="str">
        <f>IF(ISNUMBER(wat_table_data!O161), IF(wat_table_data!O161=-999,"NA",wat_table_data!O161), "-")</f>
        <v>-</v>
      </c>
      <c r="P164" s="37" t="str">
        <f>IF(ISNUMBER(wat_table_data!P161), IF(wat_table_data!P161=-999,"NA",IF(wat_table_data!P161&gt;99, "&gt;99", IF(wat_table_data!P161&lt;1, "&lt;1",wat_table_data!P161 ))), "-")</f>
        <v>-</v>
      </c>
      <c r="Q164" s="38" t="str">
        <f>IF(ISNUMBER(wat_table_data!Q161), IF(wat_table_data!Q161=-999,"NA",IF(wat_table_data!Q161&gt;99, "&gt;99", IF(wat_table_data!Q161&lt;1, "&lt;1",wat_table_data!Q161 ))), "-")</f>
        <v>-</v>
      </c>
      <c r="R164" s="38" t="str">
        <f>IF(ISNUMBER(wat_table_data!R161), IF(wat_table_data!R161=-999,"NA",IF(wat_table_data!R161&gt;99, "&gt;99", IF(wat_table_data!R161&lt;1, "&lt;1",wat_table_data!R161 ))), "-")</f>
        <v>-</v>
      </c>
      <c r="S164" s="38" t="str">
        <f>IF(ISNUMBER(wat_table_data!S161), IF(wat_table_data!S161=-999,"NA",IF(wat_table_data!S161&gt;99, "&gt;99", IF(wat_table_data!S161&lt;1, "&lt;1",wat_table_data!S161 ))), "-")</f>
        <v>-</v>
      </c>
      <c r="T164" s="24" t="str">
        <f>IF(ISNUMBER(wat_table_data!T161), IF(wat_table_data!T161=-999,"NA",wat_table_data!T161), "-")</f>
        <v>-</v>
      </c>
      <c r="U164" s="24"/>
      <c r="V164" s="24"/>
      <c r="W164" s="24"/>
      <c r="X164" s="39" t="str">
        <f>IF(ISNUMBER(wat_table_data!W161), IF(wat_table_data!W161=-999,"NA",IF(wat_table_data!W161&gt;99, "&gt;99", IF(wat_table_data!W161&lt;1, "&lt;1",wat_table_data!W161 ))), "-")</f>
        <v>-</v>
      </c>
      <c r="Y164" s="40" t="str">
        <f>IF(ISNUMBER(wat_table_data!X161), IF(wat_table_data!X161=-999,"NA",IF(wat_table_data!X161&gt;99, "&gt;99", IF(wat_table_data!X161&lt;1, "&lt;1",wat_table_data!X161 ))), "-")</f>
        <v>-</v>
      </c>
      <c r="Z164" s="40" t="str">
        <f>IF(ISNUMBER(wat_table_data!Y161), IF(wat_table_data!Y161=-999,"NA",IF(wat_table_data!Y161&gt;99, "&gt;99", IF(wat_table_data!Y161&lt;1, "&lt;1",wat_table_data!Y161 ))), "-")</f>
        <v>-</v>
      </c>
      <c r="AA164" s="40" t="str">
        <f>IF(ISNUMBER(wat_table_data!Z161), IF(wat_table_data!Z161=-999,"NA",IF(wat_table_data!Z161&gt;99, "&gt;99", IF(wat_table_data!Z161&lt;1, "&lt;1",wat_table_data!Z161 ))), "-")</f>
        <v>-</v>
      </c>
      <c r="AB164" s="38" t="str">
        <f>IF(ISNUMBER(wat_table_data!AA161), IF(wat_table_data!AA161=-999,"NA",IF(wat_table_data!AA161&gt;99, "&gt;99", IF(wat_table_data!AA161&lt;1, "&lt;1",wat_table_data!AA161 ))), "-")</f>
        <v>-</v>
      </c>
      <c r="AC164" s="38" t="str">
        <f>IF(ISNUMBER(wat_table_data!AB161), IF(wat_table_data!AB161=-999,"NA",IF(wat_table_data!AB161&gt;99, "&gt;99", IF(wat_table_data!AB161&lt;1, "&lt;1",wat_table_data!AB161 ))), "-")</f>
        <v>-</v>
      </c>
      <c r="AD164" s="39" t="str">
        <f>IF(ISNUMBER(wat_table_data!AC161), IF(wat_table_data!AC161=-999,"NA",IF(wat_table_data!AC161&gt;99, "&gt;99", IF(wat_table_data!AC161&lt;1, "&lt;1",wat_table_data!AC161 ))), "-")</f>
        <v>-</v>
      </c>
      <c r="AE164" s="40" t="str">
        <f>IF(ISNUMBER(wat_table_data!AD161), IF(wat_table_data!AD161=-999,"NA",IF(wat_table_data!AD161&gt;99, "&gt;99", IF(wat_table_data!AD161&lt;1, "&lt;1",wat_table_data!AD161 ))), "-")</f>
        <v>-</v>
      </c>
      <c r="AF164" s="40" t="str">
        <f>IF(ISNUMBER(wat_table_data!AE161), IF(wat_table_data!AE161=-999,"NA",IF(wat_table_data!AE161&gt;99, "&gt;99", IF(wat_table_data!AE161&lt;1, "&lt;1",wat_table_data!AE161 ))), "-")</f>
        <v>-</v>
      </c>
      <c r="AG164" s="40" t="str">
        <f>IF(ISNUMBER(wat_table_data!AF161), IF(wat_table_data!AF161=-999,"NA",IF(wat_table_data!AF161&gt;99, "&gt;99", IF(wat_table_data!AF161&lt;1, "&lt;1",wat_table_data!AF161 ))), "-")</f>
        <v>-</v>
      </c>
      <c r="AH164" s="38" t="str">
        <f>IF(ISNUMBER(wat_table_data!AG161), IF(wat_table_data!AG161=-999,"NA",IF(wat_table_data!AG161&gt;99, "&gt;99", IF(wat_table_data!AG161&lt;1, "&lt;1",wat_table_data!AG161 ))), "-")</f>
        <v>-</v>
      </c>
      <c r="AI164" s="38" t="str">
        <f>IF(ISNUMBER(wat_table_data!AH161), IF(wat_table_data!AH161=-999,"NA",IF(wat_table_data!AH161&gt;99, "&gt;99", IF(wat_table_data!AH161&lt;1, "&lt;1",wat_table_data!AH161 ))), "-")</f>
        <v>-</v>
      </c>
      <c r="AJ164" s="39" t="str">
        <f>IF(ISNUMBER(wat_table_data!AI161), IF(wat_table_data!AI161=-999,"NA",IF(wat_table_data!AI161&gt;99, "&gt;99", IF(wat_table_data!AI161&lt;1, "&lt;1",wat_table_data!AI161 ))), "-")</f>
        <v>-</v>
      </c>
      <c r="AK164" s="40" t="str">
        <f>IF(ISNUMBER(wat_table_data!AJ161), IF(wat_table_data!AJ161=-999,"NA",IF(wat_table_data!AJ161&gt;99, "&gt;99", IF(wat_table_data!AJ161&lt;1, "&lt;1",wat_table_data!AJ161 ))), "-")</f>
        <v>-</v>
      </c>
      <c r="AL164" s="40" t="str">
        <f>IF(ISNUMBER(wat_table_data!AK161), IF(wat_table_data!AK161=-999,"NA",IF(wat_table_data!AK161&gt;99, "&gt;99", IF(wat_table_data!AK161&lt;1, "&lt;1",wat_table_data!AK161 ))), "-")</f>
        <v>-</v>
      </c>
      <c r="AM164" s="40" t="str">
        <f>IF(ISNUMBER(wat_table_data!AL161), IF(wat_table_data!AL161=-999,"NA",IF(wat_table_data!AL161&gt;99, "&gt;99", IF(wat_table_data!AL161&lt;1, "&lt;1",wat_table_data!AL161 ))), "-")</f>
        <v>-</v>
      </c>
      <c r="AN164" s="38" t="str">
        <f>IF(ISNUMBER(wat_table_data!AM161), IF(wat_table_data!AM161=-999,"NA",IF(wat_table_data!AM161&gt;99, "&gt;99", IF(wat_table_data!AM161&lt;1, "&lt;1",wat_table_data!AM161 ))), "-")</f>
        <v>-</v>
      </c>
      <c r="AO164" s="38" t="str">
        <f>IF(ISNUMBER(wat_table_data!AN161), IF(wat_table_data!AN161=-999,"NA",IF(wat_table_data!AN161&gt;99, "&gt;99", IF(wat_table_data!AN161&lt;1, "&lt;1",wat_table_data!AN161 ))), "-")</f>
        <v>-</v>
      </c>
    </row>
    <row r="165" ht="13.8" x14ac:dyDescent="0.25">
      <c r="A165" s="34" t="str">
        <f>IF(ISBLANK(wat_table_data!A162), "", wat_table_data!A162)</f>
        <v/>
      </c>
      <c r="B165" s="34" t="str">
        <f>IF(ISBLANK(wat_table_data!B162), "", wat_table_data!B162)</f>
        <v/>
      </c>
      <c r="C165" s="34" t="str">
        <f>IF(ISBLANK(wat_table_data!C162), "", wat_table_data!C162)</f>
        <v/>
      </c>
      <c r="D165" s="35" t="str">
        <f>IF(ISNUMBER(wat_table_data!D162), wat_table_data!D162, "-")</f>
        <v>-</v>
      </c>
      <c r="E165" s="36" t="str">
        <f>IF(ISNUMBER(wat_table_data!E162), wat_table_data!E162, "-")</f>
        <v>-</v>
      </c>
      <c r="F165" s="37" t="str">
        <f>IF(ISNUMBER(wat_table_data!F162), IF(wat_table_data!F162=-999,"NA",IF(wat_table_data!F162&gt;99, "&gt;99", IF(wat_table_data!F162&lt;1, "&lt;1",wat_table_data!F162 ))), "-")</f>
        <v>-</v>
      </c>
      <c r="G165" s="38" t="str">
        <f>IF(ISNUMBER(wat_table_data!G162), IF(wat_table_data!G162=-999,"NA",IF(wat_table_data!G162&gt;99, "&gt;99", IF(wat_table_data!G162&lt;1, "&lt;1",wat_table_data!G162 ))), "-")</f>
        <v>-</v>
      </c>
      <c r="H165" s="38" t="str">
        <f>IF(ISNUMBER(wat_table_data!H162), IF(wat_table_data!H162=-999,"NA",IF(wat_table_data!H162&gt;99, "&gt;99", IF(wat_table_data!H162&lt;1, "&lt;1",wat_table_data!H162 ))), "-")</f>
        <v>-</v>
      </c>
      <c r="I165" s="38" t="str">
        <f>IF(ISNUMBER(wat_table_data!I162), IF(wat_table_data!I162=-999,"NA",IF(wat_table_data!I162&gt;99, "&gt;99", IF(wat_table_data!I162&lt;1, "&lt;1",wat_table_data!I162 ))), "-")</f>
        <v>-</v>
      </c>
      <c r="J165" s="24" t="str">
        <f>IF(ISNUMBER(wat_table_data!J162), IF(wat_table_data!J162=-999,"NA",wat_table_data!J162), "-")</f>
        <v>-</v>
      </c>
      <c r="K165" s="37" t="str">
        <f>IF(ISNUMBER(wat_table_data!K162), IF(wat_table_data!K162=-999,"NA",IF(wat_table_data!K162&gt;99, "&gt;99", IF(wat_table_data!K162&lt;1, "&lt;1",wat_table_data!K162 ))), "-")</f>
        <v>-</v>
      </c>
      <c r="L165" s="38" t="str">
        <f>IF(ISNUMBER(wat_table_data!L162), IF(wat_table_data!L162=-999,"NA",IF(wat_table_data!L162&gt;99, "&gt;99", IF(wat_table_data!L162&lt;1, "&lt;1",wat_table_data!L162 ))), "-")</f>
        <v>-</v>
      </c>
      <c r="M165" s="38" t="str">
        <f>IF(ISNUMBER(wat_table_data!M162), IF(wat_table_data!M162=-999,"NA",IF(wat_table_data!M162&gt;99, "&gt;99", IF(wat_table_data!M162&lt;1, "&lt;1",wat_table_data!M162 ))), "-")</f>
        <v>-</v>
      </c>
      <c r="N165" s="38" t="str">
        <f>IF(ISNUMBER(wat_table_data!N162), IF(wat_table_data!N162=-999,"NA",IF(wat_table_data!N162&gt;99, "&gt;99", IF(wat_table_data!N162&lt;1, "&lt;1",wat_table_data!N162 ))), "-")</f>
        <v>-</v>
      </c>
      <c r="O165" s="24" t="str">
        <f>IF(ISNUMBER(wat_table_data!O162), IF(wat_table_data!O162=-999,"NA",wat_table_data!O162), "-")</f>
        <v>-</v>
      </c>
      <c r="P165" s="37" t="str">
        <f>IF(ISNUMBER(wat_table_data!P162), IF(wat_table_data!P162=-999,"NA",IF(wat_table_data!P162&gt;99, "&gt;99", IF(wat_table_data!P162&lt;1, "&lt;1",wat_table_data!P162 ))), "-")</f>
        <v>-</v>
      </c>
      <c r="Q165" s="38" t="str">
        <f>IF(ISNUMBER(wat_table_data!Q162), IF(wat_table_data!Q162=-999,"NA",IF(wat_table_data!Q162&gt;99, "&gt;99", IF(wat_table_data!Q162&lt;1, "&lt;1",wat_table_data!Q162 ))), "-")</f>
        <v>-</v>
      </c>
      <c r="R165" s="38" t="str">
        <f>IF(ISNUMBER(wat_table_data!R162), IF(wat_table_data!R162=-999,"NA",IF(wat_table_data!R162&gt;99, "&gt;99", IF(wat_table_data!R162&lt;1, "&lt;1",wat_table_data!R162 ))), "-")</f>
        <v>-</v>
      </c>
      <c r="S165" s="38" t="str">
        <f>IF(ISNUMBER(wat_table_data!S162), IF(wat_table_data!S162=-999,"NA",IF(wat_table_data!S162&gt;99, "&gt;99", IF(wat_table_data!S162&lt;1, "&lt;1",wat_table_data!S162 ))), "-")</f>
        <v>-</v>
      </c>
      <c r="T165" s="24" t="str">
        <f>IF(ISNUMBER(wat_table_data!T162), IF(wat_table_data!T162=-999,"NA",wat_table_data!T162), "-")</f>
        <v>-</v>
      </c>
      <c r="U165" s="24"/>
      <c r="V165" s="24"/>
      <c r="W165" s="24"/>
      <c r="X165" s="39" t="str">
        <f>IF(ISNUMBER(wat_table_data!W162), IF(wat_table_data!W162=-999,"NA",IF(wat_table_data!W162&gt;99, "&gt;99", IF(wat_table_data!W162&lt;1, "&lt;1",wat_table_data!W162 ))), "-")</f>
        <v>-</v>
      </c>
      <c r="Y165" s="40" t="str">
        <f>IF(ISNUMBER(wat_table_data!X162), IF(wat_table_data!X162=-999,"NA",IF(wat_table_data!X162&gt;99, "&gt;99", IF(wat_table_data!X162&lt;1, "&lt;1",wat_table_data!X162 ))), "-")</f>
        <v>-</v>
      </c>
      <c r="Z165" s="40" t="str">
        <f>IF(ISNUMBER(wat_table_data!Y162), IF(wat_table_data!Y162=-999,"NA",IF(wat_table_data!Y162&gt;99, "&gt;99", IF(wat_table_data!Y162&lt;1, "&lt;1",wat_table_data!Y162 ))), "-")</f>
        <v>-</v>
      </c>
      <c r="AA165" s="40" t="str">
        <f>IF(ISNUMBER(wat_table_data!Z162), IF(wat_table_data!Z162=-999,"NA",IF(wat_table_data!Z162&gt;99, "&gt;99", IF(wat_table_data!Z162&lt;1, "&lt;1",wat_table_data!Z162 ))), "-")</f>
        <v>-</v>
      </c>
      <c r="AB165" s="38" t="str">
        <f>IF(ISNUMBER(wat_table_data!AA162), IF(wat_table_data!AA162=-999,"NA",IF(wat_table_data!AA162&gt;99, "&gt;99", IF(wat_table_data!AA162&lt;1, "&lt;1",wat_table_data!AA162 ))), "-")</f>
        <v>-</v>
      </c>
      <c r="AC165" s="38" t="str">
        <f>IF(ISNUMBER(wat_table_data!AB162), IF(wat_table_data!AB162=-999,"NA",IF(wat_table_data!AB162&gt;99, "&gt;99", IF(wat_table_data!AB162&lt;1, "&lt;1",wat_table_data!AB162 ))), "-")</f>
        <v>-</v>
      </c>
      <c r="AD165" s="39" t="str">
        <f>IF(ISNUMBER(wat_table_data!AC162), IF(wat_table_data!AC162=-999,"NA",IF(wat_table_data!AC162&gt;99, "&gt;99", IF(wat_table_data!AC162&lt;1, "&lt;1",wat_table_data!AC162 ))), "-")</f>
        <v>-</v>
      </c>
      <c r="AE165" s="40" t="str">
        <f>IF(ISNUMBER(wat_table_data!AD162), IF(wat_table_data!AD162=-999,"NA",IF(wat_table_data!AD162&gt;99, "&gt;99", IF(wat_table_data!AD162&lt;1, "&lt;1",wat_table_data!AD162 ))), "-")</f>
        <v>-</v>
      </c>
      <c r="AF165" s="40" t="str">
        <f>IF(ISNUMBER(wat_table_data!AE162), IF(wat_table_data!AE162=-999,"NA",IF(wat_table_data!AE162&gt;99, "&gt;99", IF(wat_table_data!AE162&lt;1, "&lt;1",wat_table_data!AE162 ))), "-")</f>
        <v>-</v>
      </c>
      <c r="AG165" s="40" t="str">
        <f>IF(ISNUMBER(wat_table_data!AF162), IF(wat_table_data!AF162=-999,"NA",IF(wat_table_data!AF162&gt;99, "&gt;99", IF(wat_table_data!AF162&lt;1, "&lt;1",wat_table_data!AF162 ))), "-")</f>
        <v>-</v>
      </c>
      <c r="AH165" s="38" t="str">
        <f>IF(ISNUMBER(wat_table_data!AG162), IF(wat_table_data!AG162=-999,"NA",IF(wat_table_data!AG162&gt;99, "&gt;99", IF(wat_table_data!AG162&lt;1, "&lt;1",wat_table_data!AG162 ))), "-")</f>
        <v>-</v>
      </c>
      <c r="AI165" s="38" t="str">
        <f>IF(ISNUMBER(wat_table_data!AH162), IF(wat_table_data!AH162=-999,"NA",IF(wat_table_data!AH162&gt;99, "&gt;99", IF(wat_table_data!AH162&lt;1, "&lt;1",wat_table_data!AH162 ))), "-")</f>
        <v>-</v>
      </c>
      <c r="AJ165" s="39" t="str">
        <f>IF(ISNUMBER(wat_table_data!AI162), IF(wat_table_data!AI162=-999,"NA",IF(wat_table_data!AI162&gt;99, "&gt;99", IF(wat_table_data!AI162&lt;1, "&lt;1",wat_table_data!AI162 ))), "-")</f>
        <v>-</v>
      </c>
      <c r="AK165" s="40" t="str">
        <f>IF(ISNUMBER(wat_table_data!AJ162), IF(wat_table_data!AJ162=-999,"NA",IF(wat_table_data!AJ162&gt;99, "&gt;99", IF(wat_table_data!AJ162&lt;1, "&lt;1",wat_table_data!AJ162 ))), "-")</f>
        <v>-</v>
      </c>
      <c r="AL165" s="40" t="str">
        <f>IF(ISNUMBER(wat_table_data!AK162), IF(wat_table_data!AK162=-999,"NA",IF(wat_table_data!AK162&gt;99, "&gt;99", IF(wat_table_data!AK162&lt;1, "&lt;1",wat_table_data!AK162 ))), "-")</f>
        <v>-</v>
      </c>
      <c r="AM165" s="40" t="str">
        <f>IF(ISNUMBER(wat_table_data!AL162), IF(wat_table_data!AL162=-999,"NA",IF(wat_table_data!AL162&gt;99, "&gt;99", IF(wat_table_data!AL162&lt;1, "&lt;1",wat_table_data!AL162 ))), "-")</f>
        <v>-</v>
      </c>
      <c r="AN165" s="38" t="str">
        <f>IF(ISNUMBER(wat_table_data!AM162), IF(wat_table_data!AM162=-999,"NA",IF(wat_table_data!AM162&gt;99, "&gt;99", IF(wat_table_data!AM162&lt;1, "&lt;1",wat_table_data!AM162 ))), "-")</f>
        <v>-</v>
      </c>
      <c r="AO165" s="38" t="str">
        <f>IF(ISNUMBER(wat_table_data!AN162), IF(wat_table_data!AN162=-999,"NA",IF(wat_table_data!AN162&gt;99, "&gt;99", IF(wat_table_data!AN162&lt;1, "&lt;1",wat_table_data!AN162 ))), "-")</f>
        <v>-</v>
      </c>
    </row>
    <row r="166" ht="13.8" x14ac:dyDescent="0.25">
      <c r="A166" s="34" t="str">
        <f>IF(ISBLANK(wat_table_data!A163), "", wat_table_data!A163)</f>
        <v/>
      </c>
      <c r="B166" s="34" t="str">
        <f>IF(ISBLANK(wat_table_data!B163), "", wat_table_data!B163)</f>
        <v/>
      </c>
      <c r="C166" s="34" t="str">
        <f>IF(ISBLANK(wat_table_data!C163), "", wat_table_data!C163)</f>
        <v/>
      </c>
      <c r="D166" s="35" t="str">
        <f>IF(ISNUMBER(wat_table_data!D163), wat_table_data!D163, "-")</f>
        <v>-</v>
      </c>
      <c r="E166" s="36" t="str">
        <f>IF(ISNUMBER(wat_table_data!E163), wat_table_data!E163, "-")</f>
        <v>-</v>
      </c>
      <c r="F166" s="37" t="str">
        <f>IF(ISNUMBER(wat_table_data!F163), IF(wat_table_data!F163=-999,"NA",IF(wat_table_data!F163&gt;99, "&gt;99", IF(wat_table_data!F163&lt;1, "&lt;1",wat_table_data!F163 ))), "-")</f>
        <v>-</v>
      </c>
      <c r="G166" s="38" t="str">
        <f>IF(ISNUMBER(wat_table_data!G163), IF(wat_table_data!G163=-999,"NA",IF(wat_table_data!G163&gt;99, "&gt;99", IF(wat_table_data!G163&lt;1, "&lt;1",wat_table_data!G163 ))), "-")</f>
        <v>-</v>
      </c>
      <c r="H166" s="38" t="str">
        <f>IF(ISNUMBER(wat_table_data!H163), IF(wat_table_data!H163=-999,"NA",IF(wat_table_data!H163&gt;99, "&gt;99", IF(wat_table_data!H163&lt;1, "&lt;1",wat_table_data!H163 ))), "-")</f>
        <v>-</v>
      </c>
      <c r="I166" s="38" t="str">
        <f>IF(ISNUMBER(wat_table_data!I163), IF(wat_table_data!I163=-999,"NA",IF(wat_table_data!I163&gt;99, "&gt;99", IF(wat_table_data!I163&lt;1, "&lt;1",wat_table_data!I163 ))), "-")</f>
        <v>-</v>
      </c>
      <c r="J166" s="24" t="str">
        <f>IF(ISNUMBER(wat_table_data!J163), IF(wat_table_data!J163=-999,"NA",wat_table_data!J163), "-")</f>
        <v>-</v>
      </c>
      <c r="K166" s="37" t="str">
        <f>IF(ISNUMBER(wat_table_data!K163), IF(wat_table_data!K163=-999,"NA",IF(wat_table_data!K163&gt;99, "&gt;99", IF(wat_table_data!K163&lt;1, "&lt;1",wat_table_data!K163 ))), "-")</f>
        <v>-</v>
      </c>
      <c r="L166" s="38" t="str">
        <f>IF(ISNUMBER(wat_table_data!L163), IF(wat_table_data!L163=-999,"NA",IF(wat_table_data!L163&gt;99, "&gt;99", IF(wat_table_data!L163&lt;1, "&lt;1",wat_table_data!L163 ))), "-")</f>
        <v>-</v>
      </c>
      <c r="M166" s="38" t="str">
        <f>IF(ISNUMBER(wat_table_data!M163), IF(wat_table_data!M163=-999,"NA",IF(wat_table_data!M163&gt;99, "&gt;99", IF(wat_table_data!M163&lt;1, "&lt;1",wat_table_data!M163 ))), "-")</f>
        <v>-</v>
      </c>
      <c r="N166" s="38" t="str">
        <f>IF(ISNUMBER(wat_table_data!N163), IF(wat_table_data!N163=-999,"NA",IF(wat_table_data!N163&gt;99, "&gt;99", IF(wat_table_data!N163&lt;1, "&lt;1",wat_table_data!N163 ))), "-")</f>
        <v>-</v>
      </c>
      <c r="O166" s="24" t="str">
        <f>IF(ISNUMBER(wat_table_data!O163), IF(wat_table_data!O163=-999,"NA",wat_table_data!O163), "-")</f>
        <v>-</v>
      </c>
      <c r="P166" s="37" t="str">
        <f>IF(ISNUMBER(wat_table_data!P163), IF(wat_table_data!P163=-999,"NA",IF(wat_table_data!P163&gt;99, "&gt;99", IF(wat_table_data!P163&lt;1, "&lt;1",wat_table_data!P163 ))), "-")</f>
        <v>-</v>
      </c>
      <c r="Q166" s="38" t="str">
        <f>IF(ISNUMBER(wat_table_data!Q163), IF(wat_table_data!Q163=-999,"NA",IF(wat_table_data!Q163&gt;99, "&gt;99", IF(wat_table_data!Q163&lt;1, "&lt;1",wat_table_data!Q163 ))), "-")</f>
        <v>-</v>
      </c>
      <c r="R166" s="38" t="str">
        <f>IF(ISNUMBER(wat_table_data!R163), IF(wat_table_data!R163=-999,"NA",IF(wat_table_data!R163&gt;99, "&gt;99", IF(wat_table_data!R163&lt;1, "&lt;1",wat_table_data!R163 ))), "-")</f>
        <v>-</v>
      </c>
      <c r="S166" s="38" t="str">
        <f>IF(ISNUMBER(wat_table_data!S163), IF(wat_table_data!S163=-999,"NA",IF(wat_table_data!S163&gt;99, "&gt;99", IF(wat_table_data!S163&lt;1, "&lt;1",wat_table_data!S163 ))), "-")</f>
        <v>-</v>
      </c>
      <c r="T166" s="24" t="str">
        <f>IF(ISNUMBER(wat_table_data!T163), IF(wat_table_data!T163=-999,"NA",wat_table_data!T163), "-")</f>
        <v>-</v>
      </c>
      <c r="U166" s="24"/>
      <c r="V166" s="24"/>
      <c r="W166" s="24"/>
      <c r="X166" s="39" t="str">
        <f>IF(ISNUMBER(wat_table_data!W163), IF(wat_table_data!W163=-999,"NA",IF(wat_table_data!W163&gt;99, "&gt;99", IF(wat_table_data!W163&lt;1, "&lt;1",wat_table_data!W163 ))), "-")</f>
        <v>-</v>
      </c>
      <c r="Y166" s="40" t="str">
        <f>IF(ISNUMBER(wat_table_data!X163), IF(wat_table_data!X163=-999,"NA",IF(wat_table_data!X163&gt;99, "&gt;99", IF(wat_table_data!X163&lt;1, "&lt;1",wat_table_data!X163 ))), "-")</f>
        <v>-</v>
      </c>
      <c r="Z166" s="40" t="str">
        <f>IF(ISNUMBER(wat_table_data!Y163), IF(wat_table_data!Y163=-999,"NA",IF(wat_table_data!Y163&gt;99, "&gt;99", IF(wat_table_data!Y163&lt;1, "&lt;1",wat_table_data!Y163 ))), "-")</f>
        <v>-</v>
      </c>
      <c r="AA166" s="40" t="str">
        <f>IF(ISNUMBER(wat_table_data!Z163), IF(wat_table_data!Z163=-999,"NA",IF(wat_table_data!Z163&gt;99, "&gt;99", IF(wat_table_data!Z163&lt;1, "&lt;1",wat_table_data!Z163 ))), "-")</f>
        <v>-</v>
      </c>
      <c r="AB166" s="38" t="str">
        <f>IF(ISNUMBER(wat_table_data!AA163), IF(wat_table_data!AA163=-999,"NA",IF(wat_table_data!AA163&gt;99, "&gt;99", IF(wat_table_data!AA163&lt;1, "&lt;1",wat_table_data!AA163 ))), "-")</f>
        <v>-</v>
      </c>
      <c r="AC166" s="38" t="str">
        <f>IF(ISNUMBER(wat_table_data!AB163), IF(wat_table_data!AB163=-999,"NA",IF(wat_table_data!AB163&gt;99, "&gt;99", IF(wat_table_data!AB163&lt;1, "&lt;1",wat_table_data!AB163 ))), "-")</f>
        <v>-</v>
      </c>
      <c r="AD166" s="39" t="str">
        <f>IF(ISNUMBER(wat_table_data!AC163), IF(wat_table_data!AC163=-999,"NA",IF(wat_table_data!AC163&gt;99, "&gt;99", IF(wat_table_data!AC163&lt;1, "&lt;1",wat_table_data!AC163 ))), "-")</f>
        <v>-</v>
      </c>
      <c r="AE166" s="40" t="str">
        <f>IF(ISNUMBER(wat_table_data!AD163), IF(wat_table_data!AD163=-999,"NA",IF(wat_table_data!AD163&gt;99, "&gt;99", IF(wat_table_data!AD163&lt;1, "&lt;1",wat_table_data!AD163 ))), "-")</f>
        <v>-</v>
      </c>
      <c r="AF166" s="40" t="str">
        <f>IF(ISNUMBER(wat_table_data!AE163), IF(wat_table_data!AE163=-999,"NA",IF(wat_table_data!AE163&gt;99, "&gt;99", IF(wat_table_data!AE163&lt;1, "&lt;1",wat_table_data!AE163 ))), "-")</f>
        <v>-</v>
      </c>
      <c r="AG166" s="40" t="str">
        <f>IF(ISNUMBER(wat_table_data!AF163), IF(wat_table_data!AF163=-999,"NA",IF(wat_table_data!AF163&gt;99, "&gt;99", IF(wat_table_data!AF163&lt;1, "&lt;1",wat_table_data!AF163 ))), "-")</f>
        <v>-</v>
      </c>
      <c r="AH166" s="38" t="str">
        <f>IF(ISNUMBER(wat_table_data!AG163), IF(wat_table_data!AG163=-999,"NA",IF(wat_table_data!AG163&gt;99, "&gt;99", IF(wat_table_data!AG163&lt;1, "&lt;1",wat_table_data!AG163 ))), "-")</f>
        <v>-</v>
      </c>
      <c r="AI166" s="38" t="str">
        <f>IF(ISNUMBER(wat_table_data!AH163), IF(wat_table_data!AH163=-999,"NA",IF(wat_table_data!AH163&gt;99, "&gt;99", IF(wat_table_data!AH163&lt;1, "&lt;1",wat_table_data!AH163 ))), "-")</f>
        <v>-</v>
      </c>
      <c r="AJ166" s="39" t="str">
        <f>IF(ISNUMBER(wat_table_data!AI163), IF(wat_table_data!AI163=-999,"NA",IF(wat_table_data!AI163&gt;99, "&gt;99", IF(wat_table_data!AI163&lt;1, "&lt;1",wat_table_data!AI163 ))), "-")</f>
        <v>-</v>
      </c>
      <c r="AK166" s="40" t="str">
        <f>IF(ISNUMBER(wat_table_data!AJ163), IF(wat_table_data!AJ163=-999,"NA",IF(wat_table_data!AJ163&gt;99, "&gt;99", IF(wat_table_data!AJ163&lt;1, "&lt;1",wat_table_data!AJ163 ))), "-")</f>
        <v>-</v>
      </c>
      <c r="AL166" s="40" t="str">
        <f>IF(ISNUMBER(wat_table_data!AK163), IF(wat_table_data!AK163=-999,"NA",IF(wat_table_data!AK163&gt;99, "&gt;99", IF(wat_table_data!AK163&lt;1, "&lt;1",wat_table_data!AK163 ))), "-")</f>
        <v>-</v>
      </c>
      <c r="AM166" s="40" t="str">
        <f>IF(ISNUMBER(wat_table_data!AL163), IF(wat_table_data!AL163=-999,"NA",IF(wat_table_data!AL163&gt;99, "&gt;99", IF(wat_table_data!AL163&lt;1, "&lt;1",wat_table_data!AL163 ))), "-")</f>
        <v>-</v>
      </c>
      <c r="AN166" s="38" t="str">
        <f>IF(ISNUMBER(wat_table_data!AM163), IF(wat_table_data!AM163=-999,"NA",IF(wat_table_data!AM163&gt;99, "&gt;99", IF(wat_table_data!AM163&lt;1, "&lt;1",wat_table_data!AM163 ))), "-")</f>
        <v>-</v>
      </c>
      <c r="AO166" s="38" t="str">
        <f>IF(ISNUMBER(wat_table_data!AN163), IF(wat_table_data!AN163=-999,"NA",IF(wat_table_data!AN163&gt;99, "&gt;99", IF(wat_table_data!AN163&lt;1, "&lt;1",wat_table_data!AN163 ))), "-")</f>
        <v>-</v>
      </c>
    </row>
    <row r="167" ht="13.8" x14ac:dyDescent="0.25">
      <c r="A167" s="34" t="str">
        <f>IF(ISBLANK(wat_table_data!A164), "", wat_table_data!A164)</f>
        <v/>
      </c>
      <c r="B167" s="34" t="str">
        <f>IF(ISBLANK(wat_table_data!B164), "", wat_table_data!B164)</f>
        <v/>
      </c>
      <c r="C167" s="34" t="str">
        <f>IF(ISBLANK(wat_table_data!C164), "", wat_table_data!C164)</f>
        <v/>
      </c>
      <c r="D167" s="35" t="str">
        <f>IF(ISNUMBER(wat_table_data!D164), wat_table_data!D164, "-")</f>
        <v>-</v>
      </c>
      <c r="E167" s="36" t="str">
        <f>IF(ISNUMBER(wat_table_data!E164), wat_table_data!E164, "-")</f>
        <v>-</v>
      </c>
      <c r="F167" s="37" t="str">
        <f>IF(ISNUMBER(wat_table_data!F164), IF(wat_table_data!F164=-999,"NA",IF(wat_table_data!F164&gt;99, "&gt;99", IF(wat_table_data!F164&lt;1, "&lt;1",wat_table_data!F164 ))), "-")</f>
        <v>-</v>
      </c>
      <c r="G167" s="38" t="str">
        <f>IF(ISNUMBER(wat_table_data!G164), IF(wat_table_data!G164=-999,"NA",IF(wat_table_data!G164&gt;99, "&gt;99", IF(wat_table_data!G164&lt;1, "&lt;1",wat_table_data!G164 ))), "-")</f>
        <v>-</v>
      </c>
      <c r="H167" s="38" t="str">
        <f>IF(ISNUMBER(wat_table_data!H164), IF(wat_table_data!H164=-999,"NA",IF(wat_table_data!H164&gt;99, "&gt;99", IF(wat_table_data!H164&lt;1, "&lt;1",wat_table_data!H164 ))), "-")</f>
        <v>-</v>
      </c>
      <c r="I167" s="38" t="str">
        <f>IF(ISNUMBER(wat_table_data!I164), IF(wat_table_data!I164=-999,"NA",IF(wat_table_data!I164&gt;99, "&gt;99", IF(wat_table_data!I164&lt;1, "&lt;1",wat_table_data!I164 ))), "-")</f>
        <v>-</v>
      </c>
      <c r="J167" s="24" t="str">
        <f>IF(ISNUMBER(wat_table_data!J164), IF(wat_table_data!J164=-999,"NA",wat_table_data!J164), "-")</f>
        <v>-</v>
      </c>
      <c r="K167" s="37" t="str">
        <f>IF(ISNUMBER(wat_table_data!K164), IF(wat_table_data!K164=-999,"NA",IF(wat_table_data!K164&gt;99, "&gt;99", IF(wat_table_data!K164&lt;1, "&lt;1",wat_table_data!K164 ))), "-")</f>
        <v>-</v>
      </c>
      <c r="L167" s="38" t="str">
        <f>IF(ISNUMBER(wat_table_data!L164), IF(wat_table_data!L164=-999,"NA",IF(wat_table_data!L164&gt;99, "&gt;99", IF(wat_table_data!L164&lt;1, "&lt;1",wat_table_data!L164 ))), "-")</f>
        <v>-</v>
      </c>
      <c r="M167" s="38" t="str">
        <f>IF(ISNUMBER(wat_table_data!M164), IF(wat_table_data!M164=-999,"NA",IF(wat_table_data!M164&gt;99, "&gt;99", IF(wat_table_data!M164&lt;1, "&lt;1",wat_table_data!M164 ))), "-")</f>
        <v>-</v>
      </c>
      <c r="N167" s="38" t="str">
        <f>IF(ISNUMBER(wat_table_data!N164), IF(wat_table_data!N164=-999,"NA",IF(wat_table_data!N164&gt;99, "&gt;99", IF(wat_table_data!N164&lt;1, "&lt;1",wat_table_data!N164 ))), "-")</f>
        <v>-</v>
      </c>
      <c r="O167" s="24" t="str">
        <f>IF(ISNUMBER(wat_table_data!O164), IF(wat_table_data!O164=-999,"NA",wat_table_data!O164), "-")</f>
        <v>-</v>
      </c>
      <c r="P167" s="37" t="str">
        <f>IF(ISNUMBER(wat_table_data!P164), IF(wat_table_data!P164=-999,"NA",IF(wat_table_data!P164&gt;99, "&gt;99", IF(wat_table_data!P164&lt;1, "&lt;1",wat_table_data!P164 ))), "-")</f>
        <v>-</v>
      </c>
      <c r="Q167" s="38" t="str">
        <f>IF(ISNUMBER(wat_table_data!Q164), IF(wat_table_data!Q164=-999,"NA",IF(wat_table_data!Q164&gt;99, "&gt;99", IF(wat_table_data!Q164&lt;1, "&lt;1",wat_table_data!Q164 ))), "-")</f>
        <v>-</v>
      </c>
      <c r="R167" s="38" t="str">
        <f>IF(ISNUMBER(wat_table_data!R164), IF(wat_table_data!R164=-999,"NA",IF(wat_table_data!R164&gt;99, "&gt;99", IF(wat_table_data!R164&lt;1, "&lt;1",wat_table_data!R164 ))), "-")</f>
        <v>-</v>
      </c>
      <c r="S167" s="38" t="str">
        <f>IF(ISNUMBER(wat_table_data!S164), IF(wat_table_data!S164=-999,"NA",IF(wat_table_data!S164&gt;99, "&gt;99", IF(wat_table_data!S164&lt;1, "&lt;1",wat_table_data!S164 ))), "-")</f>
        <v>-</v>
      </c>
      <c r="T167" s="24" t="str">
        <f>IF(ISNUMBER(wat_table_data!T164), IF(wat_table_data!T164=-999,"NA",wat_table_data!T164), "-")</f>
        <v>-</v>
      </c>
      <c r="U167" s="24"/>
      <c r="V167" s="24"/>
      <c r="W167" s="24"/>
      <c r="X167" s="39" t="str">
        <f>IF(ISNUMBER(wat_table_data!W164), IF(wat_table_data!W164=-999,"NA",IF(wat_table_data!W164&gt;99, "&gt;99", IF(wat_table_data!W164&lt;1, "&lt;1",wat_table_data!W164 ))), "-")</f>
        <v>-</v>
      </c>
      <c r="Y167" s="40" t="str">
        <f>IF(ISNUMBER(wat_table_data!X164), IF(wat_table_data!X164=-999,"NA",IF(wat_table_data!X164&gt;99, "&gt;99", IF(wat_table_data!X164&lt;1, "&lt;1",wat_table_data!X164 ))), "-")</f>
        <v>-</v>
      </c>
      <c r="Z167" s="40" t="str">
        <f>IF(ISNUMBER(wat_table_data!Y164), IF(wat_table_data!Y164=-999,"NA",IF(wat_table_data!Y164&gt;99, "&gt;99", IF(wat_table_data!Y164&lt;1, "&lt;1",wat_table_data!Y164 ))), "-")</f>
        <v>-</v>
      </c>
      <c r="AA167" s="40" t="str">
        <f>IF(ISNUMBER(wat_table_data!Z164), IF(wat_table_data!Z164=-999,"NA",IF(wat_table_data!Z164&gt;99, "&gt;99", IF(wat_table_data!Z164&lt;1, "&lt;1",wat_table_data!Z164 ))), "-")</f>
        <v>-</v>
      </c>
      <c r="AB167" s="38" t="str">
        <f>IF(ISNUMBER(wat_table_data!AA164), IF(wat_table_data!AA164=-999,"NA",IF(wat_table_data!AA164&gt;99, "&gt;99", IF(wat_table_data!AA164&lt;1, "&lt;1",wat_table_data!AA164 ))), "-")</f>
        <v>-</v>
      </c>
      <c r="AC167" s="38" t="str">
        <f>IF(ISNUMBER(wat_table_data!AB164), IF(wat_table_data!AB164=-999,"NA",IF(wat_table_data!AB164&gt;99, "&gt;99", IF(wat_table_data!AB164&lt;1, "&lt;1",wat_table_data!AB164 ))), "-")</f>
        <v>-</v>
      </c>
      <c r="AD167" s="39" t="str">
        <f>IF(ISNUMBER(wat_table_data!AC164), IF(wat_table_data!AC164=-999,"NA",IF(wat_table_data!AC164&gt;99, "&gt;99", IF(wat_table_data!AC164&lt;1, "&lt;1",wat_table_data!AC164 ))), "-")</f>
        <v>-</v>
      </c>
      <c r="AE167" s="40" t="str">
        <f>IF(ISNUMBER(wat_table_data!AD164), IF(wat_table_data!AD164=-999,"NA",IF(wat_table_data!AD164&gt;99, "&gt;99", IF(wat_table_data!AD164&lt;1, "&lt;1",wat_table_data!AD164 ))), "-")</f>
        <v>-</v>
      </c>
      <c r="AF167" s="40" t="str">
        <f>IF(ISNUMBER(wat_table_data!AE164), IF(wat_table_data!AE164=-999,"NA",IF(wat_table_data!AE164&gt;99, "&gt;99", IF(wat_table_data!AE164&lt;1, "&lt;1",wat_table_data!AE164 ))), "-")</f>
        <v>-</v>
      </c>
      <c r="AG167" s="40" t="str">
        <f>IF(ISNUMBER(wat_table_data!AF164), IF(wat_table_data!AF164=-999,"NA",IF(wat_table_data!AF164&gt;99, "&gt;99", IF(wat_table_data!AF164&lt;1, "&lt;1",wat_table_data!AF164 ))), "-")</f>
        <v>-</v>
      </c>
      <c r="AH167" s="38" t="str">
        <f>IF(ISNUMBER(wat_table_data!AG164), IF(wat_table_data!AG164=-999,"NA",IF(wat_table_data!AG164&gt;99, "&gt;99", IF(wat_table_data!AG164&lt;1, "&lt;1",wat_table_data!AG164 ))), "-")</f>
        <v>-</v>
      </c>
      <c r="AI167" s="38" t="str">
        <f>IF(ISNUMBER(wat_table_data!AH164), IF(wat_table_data!AH164=-999,"NA",IF(wat_table_data!AH164&gt;99, "&gt;99", IF(wat_table_data!AH164&lt;1, "&lt;1",wat_table_data!AH164 ))), "-")</f>
        <v>-</v>
      </c>
      <c r="AJ167" s="39" t="str">
        <f>IF(ISNUMBER(wat_table_data!AI164), IF(wat_table_data!AI164=-999,"NA",IF(wat_table_data!AI164&gt;99, "&gt;99", IF(wat_table_data!AI164&lt;1, "&lt;1",wat_table_data!AI164 ))), "-")</f>
        <v>-</v>
      </c>
      <c r="AK167" s="40" t="str">
        <f>IF(ISNUMBER(wat_table_data!AJ164), IF(wat_table_data!AJ164=-999,"NA",IF(wat_table_data!AJ164&gt;99, "&gt;99", IF(wat_table_data!AJ164&lt;1, "&lt;1",wat_table_data!AJ164 ))), "-")</f>
        <v>-</v>
      </c>
      <c r="AL167" s="40" t="str">
        <f>IF(ISNUMBER(wat_table_data!AK164), IF(wat_table_data!AK164=-999,"NA",IF(wat_table_data!AK164&gt;99, "&gt;99", IF(wat_table_data!AK164&lt;1, "&lt;1",wat_table_data!AK164 ))), "-")</f>
        <v>-</v>
      </c>
      <c r="AM167" s="40" t="str">
        <f>IF(ISNUMBER(wat_table_data!AL164), IF(wat_table_data!AL164=-999,"NA",IF(wat_table_data!AL164&gt;99, "&gt;99", IF(wat_table_data!AL164&lt;1, "&lt;1",wat_table_data!AL164 ))), "-")</f>
        <v>-</v>
      </c>
      <c r="AN167" s="38" t="str">
        <f>IF(ISNUMBER(wat_table_data!AM164), IF(wat_table_data!AM164=-999,"NA",IF(wat_table_data!AM164&gt;99, "&gt;99", IF(wat_table_data!AM164&lt;1, "&lt;1",wat_table_data!AM164 ))), "-")</f>
        <v>-</v>
      </c>
      <c r="AO167" s="38" t="str">
        <f>IF(ISNUMBER(wat_table_data!AN164), IF(wat_table_data!AN164=-999,"NA",IF(wat_table_data!AN164&gt;99, "&gt;99", IF(wat_table_data!AN164&lt;1, "&lt;1",wat_table_data!AN164 ))), "-")</f>
        <v>-</v>
      </c>
    </row>
    <row r="168" ht="13.8" x14ac:dyDescent="0.25">
      <c r="A168" s="34" t="str">
        <f>IF(ISBLANK(wat_table_data!A165), "", wat_table_data!A165)</f>
        <v/>
      </c>
      <c r="B168" s="34" t="str">
        <f>IF(ISBLANK(wat_table_data!B165), "", wat_table_data!B165)</f>
        <v/>
      </c>
      <c r="C168" s="34" t="str">
        <f>IF(ISBLANK(wat_table_data!C165), "", wat_table_data!C165)</f>
        <v/>
      </c>
      <c r="D168" s="35" t="str">
        <f>IF(ISNUMBER(wat_table_data!D165), wat_table_data!D165, "-")</f>
        <v>-</v>
      </c>
      <c r="E168" s="36" t="str">
        <f>IF(ISNUMBER(wat_table_data!E165), wat_table_data!E165, "-")</f>
        <v>-</v>
      </c>
      <c r="F168" s="37" t="str">
        <f>IF(ISNUMBER(wat_table_data!F165), IF(wat_table_data!F165=-999,"NA",IF(wat_table_data!F165&gt;99, "&gt;99", IF(wat_table_data!F165&lt;1, "&lt;1",wat_table_data!F165 ))), "-")</f>
        <v>-</v>
      </c>
      <c r="G168" s="38" t="str">
        <f>IF(ISNUMBER(wat_table_data!G165), IF(wat_table_data!G165=-999,"NA",IF(wat_table_data!G165&gt;99, "&gt;99", IF(wat_table_data!G165&lt;1, "&lt;1",wat_table_data!G165 ))), "-")</f>
        <v>-</v>
      </c>
      <c r="H168" s="38" t="str">
        <f>IF(ISNUMBER(wat_table_data!H165), IF(wat_table_data!H165=-999,"NA",IF(wat_table_data!H165&gt;99, "&gt;99", IF(wat_table_data!H165&lt;1, "&lt;1",wat_table_data!H165 ))), "-")</f>
        <v>-</v>
      </c>
      <c r="I168" s="38" t="str">
        <f>IF(ISNUMBER(wat_table_data!I165), IF(wat_table_data!I165=-999,"NA",IF(wat_table_data!I165&gt;99, "&gt;99", IF(wat_table_data!I165&lt;1, "&lt;1",wat_table_data!I165 ))), "-")</f>
        <v>-</v>
      </c>
      <c r="J168" s="24" t="str">
        <f>IF(ISNUMBER(wat_table_data!J165), IF(wat_table_data!J165=-999,"NA",wat_table_data!J165), "-")</f>
        <v>-</v>
      </c>
      <c r="K168" s="37" t="str">
        <f>IF(ISNUMBER(wat_table_data!K165), IF(wat_table_data!K165=-999,"NA",IF(wat_table_data!K165&gt;99, "&gt;99", IF(wat_table_data!K165&lt;1, "&lt;1",wat_table_data!K165 ))), "-")</f>
        <v>-</v>
      </c>
      <c r="L168" s="38" t="str">
        <f>IF(ISNUMBER(wat_table_data!L165), IF(wat_table_data!L165=-999,"NA",IF(wat_table_data!L165&gt;99, "&gt;99", IF(wat_table_data!L165&lt;1, "&lt;1",wat_table_data!L165 ))), "-")</f>
        <v>-</v>
      </c>
      <c r="M168" s="38" t="str">
        <f>IF(ISNUMBER(wat_table_data!M165), IF(wat_table_data!M165=-999,"NA",IF(wat_table_data!M165&gt;99, "&gt;99", IF(wat_table_data!M165&lt;1, "&lt;1",wat_table_data!M165 ))), "-")</f>
        <v>-</v>
      </c>
      <c r="N168" s="38" t="str">
        <f>IF(ISNUMBER(wat_table_data!N165), IF(wat_table_data!N165=-999,"NA",IF(wat_table_data!N165&gt;99, "&gt;99", IF(wat_table_data!N165&lt;1, "&lt;1",wat_table_data!N165 ))), "-")</f>
        <v>-</v>
      </c>
      <c r="O168" s="24" t="str">
        <f>IF(ISNUMBER(wat_table_data!O165), IF(wat_table_data!O165=-999,"NA",wat_table_data!O165), "-")</f>
        <v>-</v>
      </c>
      <c r="P168" s="37" t="str">
        <f>IF(ISNUMBER(wat_table_data!P165), IF(wat_table_data!P165=-999,"NA",IF(wat_table_data!P165&gt;99, "&gt;99", IF(wat_table_data!P165&lt;1, "&lt;1",wat_table_data!P165 ))), "-")</f>
        <v>-</v>
      </c>
      <c r="Q168" s="38" t="str">
        <f>IF(ISNUMBER(wat_table_data!Q165), IF(wat_table_data!Q165=-999,"NA",IF(wat_table_data!Q165&gt;99, "&gt;99", IF(wat_table_data!Q165&lt;1, "&lt;1",wat_table_data!Q165 ))), "-")</f>
        <v>-</v>
      </c>
      <c r="R168" s="38" t="str">
        <f>IF(ISNUMBER(wat_table_data!R165), IF(wat_table_data!R165=-999,"NA",IF(wat_table_data!R165&gt;99, "&gt;99", IF(wat_table_data!R165&lt;1, "&lt;1",wat_table_data!R165 ))), "-")</f>
        <v>-</v>
      </c>
      <c r="S168" s="38" t="str">
        <f>IF(ISNUMBER(wat_table_data!S165), IF(wat_table_data!S165=-999,"NA",IF(wat_table_data!S165&gt;99, "&gt;99", IF(wat_table_data!S165&lt;1, "&lt;1",wat_table_data!S165 ))), "-")</f>
        <v>-</v>
      </c>
      <c r="T168" s="24" t="str">
        <f>IF(ISNUMBER(wat_table_data!T165), IF(wat_table_data!T165=-999,"NA",wat_table_data!T165), "-")</f>
        <v>-</v>
      </c>
      <c r="U168" s="24"/>
      <c r="V168" s="24"/>
      <c r="W168" s="24"/>
      <c r="X168" s="39" t="str">
        <f>IF(ISNUMBER(wat_table_data!W165), IF(wat_table_data!W165=-999,"NA",IF(wat_table_data!W165&gt;99, "&gt;99", IF(wat_table_data!W165&lt;1, "&lt;1",wat_table_data!W165 ))), "-")</f>
        <v>-</v>
      </c>
      <c r="Y168" s="40" t="str">
        <f>IF(ISNUMBER(wat_table_data!X165), IF(wat_table_data!X165=-999,"NA",IF(wat_table_data!X165&gt;99, "&gt;99", IF(wat_table_data!X165&lt;1, "&lt;1",wat_table_data!X165 ))), "-")</f>
        <v>-</v>
      </c>
      <c r="Z168" s="40" t="str">
        <f>IF(ISNUMBER(wat_table_data!Y165), IF(wat_table_data!Y165=-999,"NA",IF(wat_table_data!Y165&gt;99, "&gt;99", IF(wat_table_data!Y165&lt;1, "&lt;1",wat_table_data!Y165 ))), "-")</f>
        <v>-</v>
      </c>
      <c r="AA168" s="40" t="str">
        <f>IF(ISNUMBER(wat_table_data!Z165), IF(wat_table_data!Z165=-999,"NA",IF(wat_table_data!Z165&gt;99, "&gt;99", IF(wat_table_data!Z165&lt;1, "&lt;1",wat_table_data!Z165 ))), "-")</f>
        <v>-</v>
      </c>
      <c r="AB168" s="38" t="str">
        <f>IF(ISNUMBER(wat_table_data!AA165), IF(wat_table_data!AA165=-999,"NA",IF(wat_table_data!AA165&gt;99, "&gt;99", IF(wat_table_data!AA165&lt;1, "&lt;1",wat_table_data!AA165 ))), "-")</f>
        <v>-</v>
      </c>
      <c r="AC168" s="38" t="str">
        <f>IF(ISNUMBER(wat_table_data!AB165), IF(wat_table_data!AB165=-999,"NA",IF(wat_table_data!AB165&gt;99, "&gt;99", IF(wat_table_data!AB165&lt;1, "&lt;1",wat_table_data!AB165 ))), "-")</f>
        <v>-</v>
      </c>
      <c r="AD168" s="39" t="str">
        <f>IF(ISNUMBER(wat_table_data!AC165), IF(wat_table_data!AC165=-999,"NA",IF(wat_table_data!AC165&gt;99, "&gt;99", IF(wat_table_data!AC165&lt;1, "&lt;1",wat_table_data!AC165 ))), "-")</f>
        <v>-</v>
      </c>
      <c r="AE168" s="40" t="str">
        <f>IF(ISNUMBER(wat_table_data!AD165), IF(wat_table_data!AD165=-999,"NA",IF(wat_table_data!AD165&gt;99, "&gt;99", IF(wat_table_data!AD165&lt;1, "&lt;1",wat_table_data!AD165 ))), "-")</f>
        <v>-</v>
      </c>
      <c r="AF168" s="40" t="str">
        <f>IF(ISNUMBER(wat_table_data!AE165), IF(wat_table_data!AE165=-999,"NA",IF(wat_table_data!AE165&gt;99, "&gt;99", IF(wat_table_data!AE165&lt;1, "&lt;1",wat_table_data!AE165 ))), "-")</f>
        <v>-</v>
      </c>
      <c r="AG168" s="40" t="str">
        <f>IF(ISNUMBER(wat_table_data!AF165), IF(wat_table_data!AF165=-999,"NA",IF(wat_table_data!AF165&gt;99, "&gt;99", IF(wat_table_data!AF165&lt;1, "&lt;1",wat_table_data!AF165 ))), "-")</f>
        <v>-</v>
      </c>
      <c r="AH168" s="38" t="str">
        <f>IF(ISNUMBER(wat_table_data!AG165), IF(wat_table_data!AG165=-999,"NA",IF(wat_table_data!AG165&gt;99, "&gt;99", IF(wat_table_data!AG165&lt;1, "&lt;1",wat_table_data!AG165 ))), "-")</f>
        <v>-</v>
      </c>
      <c r="AI168" s="38" t="str">
        <f>IF(ISNUMBER(wat_table_data!AH165), IF(wat_table_data!AH165=-999,"NA",IF(wat_table_data!AH165&gt;99, "&gt;99", IF(wat_table_data!AH165&lt;1, "&lt;1",wat_table_data!AH165 ))), "-")</f>
        <v>-</v>
      </c>
      <c r="AJ168" s="39" t="str">
        <f>IF(ISNUMBER(wat_table_data!AI165), IF(wat_table_data!AI165=-999,"NA",IF(wat_table_data!AI165&gt;99, "&gt;99", IF(wat_table_data!AI165&lt;1, "&lt;1",wat_table_data!AI165 ))), "-")</f>
        <v>-</v>
      </c>
      <c r="AK168" s="40" t="str">
        <f>IF(ISNUMBER(wat_table_data!AJ165), IF(wat_table_data!AJ165=-999,"NA",IF(wat_table_data!AJ165&gt;99, "&gt;99", IF(wat_table_data!AJ165&lt;1, "&lt;1",wat_table_data!AJ165 ))), "-")</f>
        <v>-</v>
      </c>
      <c r="AL168" s="40" t="str">
        <f>IF(ISNUMBER(wat_table_data!AK165), IF(wat_table_data!AK165=-999,"NA",IF(wat_table_data!AK165&gt;99, "&gt;99", IF(wat_table_data!AK165&lt;1, "&lt;1",wat_table_data!AK165 ))), "-")</f>
        <v>-</v>
      </c>
      <c r="AM168" s="40" t="str">
        <f>IF(ISNUMBER(wat_table_data!AL165), IF(wat_table_data!AL165=-999,"NA",IF(wat_table_data!AL165&gt;99, "&gt;99", IF(wat_table_data!AL165&lt;1, "&lt;1",wat_table_data!AL165 ))), "-")</f>
        <v>-</v>
      </c>
      <c r="AN168" s="38" t="str">
        <f>IF(ISNUMBER(wat_table_data!AM165), IF(wat_table_data!AM165=-999,"NA",IF(wat_table_data!AM165&gt;99, "&gt;99", IF(wat_table_data!AM165&lt;1, "&lt;1",wat_table_data!AM165 ))), "-")</f>
        <v>-</v>
      </c>
      <c r="AO168" s="38" t="str">
        <f>IF(ISNUMBER(wat_table_data!AN165), IF(wat_table_data!AN165=-999,"NA",IF(wat_table_data!AN165&gt;99, "&gt;99", IF(wat_table_data!AN165&lt;1, "&lt;1",wat_table_data!AN165 ))), "-")</f>
        <v>-</v>
      </c>
    </row>
    <row r="169" ht="13.8" x14ac:dyDescent="0.25">
      <c r="A169" s="34" t="str">
        <f>IF(ISBLANK(wat_table_data!A166), "", wat_table_data!A166)</f>
        <v/>
      </c>
      <c r="B169" s="34" t="str">
        <f>IF(ISBLANK(wat_table_data!B166), "", wat_table_data!B166)</f>
        <v/>
      </c>
      <c r="C169" s="34" t="str">
        <f>IF(ISBLANK(wat_table_data!C166), "", wat_table_data!C166)</f>
        <v/>
      </c>
      <c r="D169" s="35" t="str">
        <f>IF(ISNUMBER(wat_table_data!D166), wat_table_data!D166, "-")</f>
        <v>-</v>
      </c>
      <c r="E169" s="36" t="str">
        <f>IF(ISNUMBER(wat_table_data!E166), wat_table_data!E166, "-")</f>
        <v>-</v>
      </c>
      <c r="F169" s="37" t="str">
        <f>IF(ISNUMBER(wat_table_data!F166), IF(wat_table_data!F166=-999,"NA",IF(wat_table_data!F166&gt;99, "&gt;99", IF(wat_table_data!F166&lt;1, "&lt;1",wat_table_data!F166 ))), "-")</f>
        <v>-</v>
      </c>
      <c r="G169" s="38" t="str">
        <f>IF(ISNUMBER(wat_table_data!G166), IF(wat_table_data!G166=-999,"NA",IF(wat_table_data!G166&gt;99, "&gt;99", IF(wat_table_data!G166&lt;1, "&lt;1",wat_table_data!G166 ))), "-")</f>
        <v>-</v>
      </c>
      <c r="H169" s="38" t="str">
        <f>IF(ISNUMBER(wat_table_data!H166), IF(wat_table_data!H166=-999,"NA",IF(wat_table_data!H166&gt;99, "&gt;99", IF(wat_table_data!H166&lt;1, "&lt;1",wat_table_data!H166 ))), "-")</f>
        <v>-</v>
      </c>
      <c r="I169" s="38" t="str">
        <f>IF(ISNUMBER(wat_table_data!I166), IF(wat_table_data!I166=-999,"NA",IF(wat_table_data!I166&gt;99, "&gt;99", IF(wat_table_data!I166&lt;1, "&lt;1",wat_table_data!I166 ))), "-")</f>
        <v>-</v>
      </c>
      <c r="J169" s="24" t="str">
        <f>IF(ISNUMBER(wat_table_data!J166), IF(wat_table_data!J166=-999,"NA",wat_table_data!J166), "-")</f>
        <v>-</v>
      </c>
      <c r="K169" s="37" t="str">
        <f>IF(ISNUMBER(wat_table_data!K166), IF(wat_table_data!K166=-999,"NA",IF(wat_table_data!K166&gt;99, "&gt;99", IF(wat_table_data!K166&lt;1, "&lt;1",wat_table_data!K166 ))), "-")</f>
        <v>-</v>
      </c>
      <c r="L169" s="38" t="str">
        <f>IF(ISNUMBER(wat_table_data!L166), IF(wat_table_data!L166=-999,"NA",IF(wat_table_data!L166&gt;99, "&gt;99", IF(wat_table_data!L166&lt;1, "&lt;1",wat_table_data!L166 ))), "-")</f>
        <v>-</v>
      </c>
      <c r="M169" s="38" t="str">
        <f>IF(ISNUMBER(wat_table_data!M166), IF(wat_table_data!M166=-999,"NA",IF(wat_table_data!M166&gt;99, "&gt;99", IF(wat_table_data!M166&lt;1, "&lt;1",wat_table_data!M166 ))), "-")</f>
        <v>-</v>
      </c>
      <c r="N169" s="38" t="str">
        <f>IF(ISNUMBER(wat_table_data!N166), IF(wat_table_data!N166=-999,"NA",IF(wat_table_data!N166&gt;99, "&gt;99", IF(wat_table_data!N166&lt;1, "&lt;1",wat_table_data!N166 ))), "-")</f>
        <v>-</v>
      </c>
      <c r="O169" s="24" t="str">
        <f>IF(ISNUMBER(wat_table_data!O166), IF(wat_table_data!O166=-999,"NA",wat_table_data!O166), "-")</f>
        <v>-</v>
      </c>
      <c r="P169" s="37" t="str">
        <f>IF(ISNUMBER(wat_table_data!P166), IF(wat_table_data!P166=-999,"NA",IF(wat_table_data!P166&gt;99, "&gt;99", IF(wat_table_data!P166&lt;1, "&lt;1",wat_table_data!P166 ))), "-")</f>
        <v>-</v>
      </c>
      <c r="Q169" s="38" t="str">
        <f>IF(ISNUMBER(wat_table_data!Q166), IF(wat_table_data!Q166=-999,"NA",IF(wat_table_data!Q166&gt;99, "&gt;99", IF(wat_table_data!Q166&lt;1, "&lt;1",wat_table_data!Q166 ))), "-")</f>
        <v>-</v>
      </c>
      <c r="R169" s="38" t="str">
        <f>IF(ISNUMBER(wat_table_data!R166), IF(wat_table_data!R166=-999,"NA",IF(wat_table_data!R166&gt;99, "&gt;99", IF(wat_table_data!R166&lt;1, "&lt;1",wat_table_data!R166 ))), "-")</f>
        <v>-</v>
      </c>
      <c r="S169" s="38" t="str">
        <f>IF(ISNUMBER(wat_table_data!S166), IF(wat_table_data!S166=-999,"NA",IF(wat_table_data!S166&gt;99, "&gt;99", IF(wat_table_data!S166&lt;1, "&lt;1",wat_table_data!S166 ))), "-")</f>
        <v>-</v>
      </c>
      <c r="T169" s="24" t="str">
        <f>IF(ISNUMBER(wat_table_data!T166), IF(wat_table_data!T166=-999,"NA",wat_table_data!T166), "-")</f>
        <v>-</v>
      </c>
      <c r="U169" s="24"/>
      <c r="V169" s="24"/>
      <c r="W169" s="24"/>
      <c r="X169" s="39" t="str">
        <f>IF(ISNUMBER(wat_table_data!W166), IF(wat_table_data!W166=-999,"NA",IF(wat_table_data!W166&gt;99, "&gt;99", IF(wat_table_data!W166&lt;1, "&lt;1",wat_table_data!W166 ))), "-")</f>
        <v>-</v>
      </c>
      <c r="Y169" s="40" t="str">
        <f>IF(ISNUMBER(wat_table_data!X166), IF(wat_table_data!X166=-999,"NA",IF(wat_table_data!X166&gt;99, "&gt;99", IF(wat_table_data!X166&lt;1, "&lt;1",wat_table_data!X166 ))), "-")</f>
        <v>-</v>
      </c>
      <c r="Z169" s="40" t="str">
        <f>IF(ISNUMBER(wat_table_data!Y166), IF(wat_table_data!Y166=-999,"NA",IF(wat_table_data!Y166&gt;99, "&gt;99", IF(wat_table_data!Y166&lt;1, "&lt;1",wat_table_data!Y166 ))), "-")</f>
        <v>-</v>
      </c>
      <c r="AA169" s="40" t="str">
        <f>IF(ISNUMBER(wat_table_data!Z166), IF(wat_table_data!Z166=-999,"NA",IF(wat_table_data!Z166&gt;99, "&gt;99", IF(wat_table_data!Z166&lt;1, "&lt;1",wat_table_data!Z166 ))), "-")</f>
        <v>-</v>
      </c>
      <c r="AB169" s="38" t="str">
        <f>IF(ISNUMBER(wat_table_data!AA166), IF(wat_table_data!AA166=-999,"NA",IF(wat_table_data!AA166&gt;99, "&gt;99", IF(wat_table_data!AA166&lt;1, "&lt;1",wat_table_data!AA166 ))), "-")</f>
        <v>-</v>
      </c>
      <c r="AC169" s="38" t="str">
        <f>IF(ISNUMBER(wat_table_data!AB166), IF(wat_table_data!AB166=-999,"NA",IF(wat_table_data!AB166&gt;99, "&gt;99", IF(wat_table_data!AB166&lt;1, "&lt;1",wat_table_data!AB166 ))), "-")</f>
        <v>-</v>
      </c>
      <c r="AD169" s="39" t="str">
        <f>IF(ISNUMBER(wat_table_data!AC166), IF(wat_table_data!AC166=-999,"NA",IF(wat_table_data!AC166&gt;99, "&gt;99", IF(wat_table_data!AC166&lt;1, "&lt;1",wat_table_data!AC166 ))), "-")</f>
        <v>-</v>
      </c>
      <c r="AE169" s="40" t="str">
        <f>IF(ISNUMBER(wat_table_data!AD166), IF(wat_table_data!AD166=-999,"NA",IF(wat_table_data!AD166&gt;99, "&gt;99", IF(wat_table_data!AD166&lt;1, "&lt;1",wat_table_data!AD166 ))), "-")</f>
        <v>-</v>
      </c>
      <c r="AF169" s="40" t="str">
        <f>IF(ISNUMBER(wat_table_data!AE166), IF(wat_table_data!AE166=-999,"NA",IF(wat_table_data!AE166&gt;99, "&gt;99", IF(wat_table_data!AE166&lt;1, "&lt;1",wat_table_data!AE166 ))), "-")</f>
        <v>-</v>
      </c>
      <c r="AG169" s="40" t="str">
        <f>IF(ISNUMBER(wat_table_data!AF166), IF(wat_table_data!AF166=-999,"NA",IF(wat_table_data!AF166&gt;99, "&gt;99", IF(wat_table_data!AF166&lt;1, "&lt;1",wat_table_data!AF166 ))), "-")</f>
        <v>-</v>
      </c>
      <c r="AH169" s="38" t="str">
        <f>IF(ISNUMBER(wat_table_data!AG166), IF(wat_table_data!AG166=-999,"NA",IF(wat_table_data!AG166&gt;99, "&gt;99", IF(wat_table_data!AG166&lt;1, "&lt;1",wat_table_data!AG166 ))), "-")</f>
        <v>-</v>
      </c>
      <c r="AI169" s="38" t="str">
        <f>IF(ISNUMBER(wat_table_data!AH166), IF(wat_table_data!AH166=-999,"NA",IF(wat_table_data!AH166&gt;99, "&gt;99", IF(wat_table_data!AH166&lt;1, "&lt;1",wat_table_data!AH166 ))), "-")</f>
        <v>-</v>
      </c>
      <c r="AJ169" s="39" t="str">
        <f>IF(ISNUMBER(wat_table_data!AI166), IF(wat_table_data!AI166=-999,"NA",IF(wat_table_data!AI166&gt;99, "&gt;99", IF(wat_table_data!AI166&lt;1, "&lt;1",wat_table_data!AI166 ))), "-")</f>
        <v>-</v>
      </c>
      <c r="AK169" s="40" t="str">
        <f>IF(ISNUMBER(wat_table_data!AJ166), IF(wat_table_data!AJ166=-999,"NA",IF(wat_table_data!AJ166&gt;99, "&gt;99", IF(wat_table_data!AJ166&lt;1, "&lt;1",wat_table_data!AJ166 ))), "-")</f>
        <v>-</v>
      </c>
      <c r="AL169" s="40" t="str">
        <f>IF(ISNUMBER(wat_table_data!AK166), IF(wat_table_data!AK166=-999,"NA",IF(wat_table_data!AK166&gt;99, "&gt;99", IF(wat_table_data!AK166&lt;1, "&lt;1",wat_table_data!AK166 ))), "-")</f>
        <v>-</v>
      </c>
      <c r="AM169" s="40" t="str">
        <f>IF(ISNUMBER(wat_table_data!AL166), IF(wat_table_data!AL166=-999,"NA",IF(wat_table_data!AL166&gt;99, "&gt;99", IF(wat_table_data!AL166&lt;1, "&lt;1",wat_table_data!AL166 ))), "-")</f>
        <v>-</v>
      </c>
      <c r="AN169" s="38" t="str">
        <f>IF(ISNUMBER(wat_table_data!AM166), IF(wat_table_data!AM166=-999,"NA",IF(wat_table_data!AM166&gt;99, "&gt;99", IF(wat_table_data!AM166&lt;1, "&lt;1",wat_table_data!AM166 ))), "-")</f>
        <v>-</v>
      </c>
      <c r="AO169" s="38" t="str">
        <f>IF(ISNUMBER(wat_table_data!AN166), IF(wat_table_data!AN166=-999,"NA",IF(wat_table_data!AN166&gt;99, "&gt;99", IF(wat_table_data!AN166&lt;1, "&lt;1",wat_table_data!AN166 ))), "-")</f>
        <v>-</v>
      </c>
    </row>
    <row r="170" ht="13.8" x14ac:dyDescent="0.25">
      <c r="A170" s="34" t="str">
        <f>IF(ISBLANK(wat_table_data!A167), "", wat_table_data!A167)</f>
        <v/>
      </c>
      <c r="B170" s="34" t="str">
        <f>IF(ISBLANK(wat_table_data!B167), "", wat_table_data!B167)</f>
        <v/>
      </c>
      <c r="C170" s="34" t="str">
        <f>IF(ISBLANK(wat_table_data!C167), "", wat_table_data!C167)</f>
        <v/>
      </c>
      <c r="D170" s="35" t="str">
        <f>IF(ISNUMBER(wat_table_data!D167), wat_table_data!D167, "-")</f>
        <v>-</v>
      </c>
      <c r="E170" s="36" t="str">
        <f>IF(ISNUMBER(wat_table_data!E167), wat_table_data!E167, "-")</f>
        <v>-</v>
      </c>
      <c r="F170" s="37" t="str">
        <f>IF(ISNUMBER(wat_table_data!F167), IF(wat_table_data!F167=-999,"NA",IF(wat_table_data!F167&gt;99, "&gt;99", IF(wat_table_data!F167&lt;1, "&lt;1",wat_table_data!F167 ))), "-")</f>
        <v>-</v>
      </c>
      <c r="G170" s="38" t="str">
        <f>IF(ISNUMBER(wat_table_data!G167), IF(wat_table_data!G167=-999,"NA",IF(wat_table_data!G167&gt;99, "&gt;99", IF(wat_table_data!G167&lt;1, "&lt;1",wat_table_data!G167 ))), "-")</f>
        <v>-</v>
      </c>
      <c r="H170" s="38" t="str">
        <f>IF(ISNUMBER(wat_table_data!H167), IF(wat_table_data!H167=-999,"NA",IF(wat_table_data!H167&gt;99, "&gt;99", IF(wat_table_data!H167&lt;1, "&lt;1",wat_table_data!H167 ))), "-")</f>
        <v>-</v>
      </c>
      <c r="I170" s="38" t="str">
        <f>IF(ISNUMBER(wat_table_data!I167), IF(wat_table_data!I167=-999,"NA",IF(wat_table_data!I167&gt;99, "&gt;99", IF(wat_table_data!I167&lt;1, "&lt;1",wat_table_data!I167 ))), "-")</f>
        <v>-</v>
      </c>
      <c r="J170" s="24" t="str">
        <f>IF(ISNUMBER(wat_table_data!J167), IF(wat_table_data!J167=-999,"NA",wat_table_data!J167), "-")</f>
        <v>-</v>
      </c>
      <c r="K170" s="37" t="str">
        <f>IF(ISNUMBER(wat_table_data!K167), IF(wat_table_data!K167=-999,"NA",IF(wat_table_data!K167&gt;99, "&gt;99", IF(wat_table_data!K167&lt;1, "&lt;1",wat_table_data!K167 ))), "-")</f>
        <v>-</v>
      </c>
      <c r="L170" s="38" t="str">
        <f>IF(ISNUMBER(wat_table_data!L167), IF(wat_table_data!L167=-999,"NA",IF(wat_table_data!L167&gt;99, "&gt;99", IF(wat_table_data!L167&lt;1, "&lt;1",wat_table_data!L167 ))), "-")</f>
        <v>-</v>
      </c>
      <c r="M170" s="38" t="str">
        <f>IF(ISNUMBER(wat_table_data!M167), IF(wat_table_data!M167=-999,"NA",IF(wat_table_data!M167&gt;99, "&gt;99", IF(wat_table_data!M167&lt;1, "&lt;1",wat_table_data!M167 ))), "-")</f>
        <v>-</v>
      </c>
      <c r="N170" s="38" t="str">
        <f>IF(ISNUMBER(wat_table_data!N167), IF(wat_table_data!N167=-999,"NA",IF(wat_table_data!N167&gt;99, "&gt;99", IF(wat_table_data!N167&lt;1, "&lt;1",wat_table_data!N167 ))), "-")</f>
        <v>-</v>
      </c>
      <c r="O170" s="24" t="str">
        <f>IF(ISNUMBER(wat_table_data!O167), IF(wat_table_data!O167=-999,"NA",wat_table_data!O167), "-")</f>
        <v>-</v>
      </c>
      <c r="P170" s="37" t="str">
        <f>IF(ISNUMBER(wat_table_data!P167), IF(wat_table_data!P167=-999,"NA",IF(wat_table_data!P167&gt;99, "&gt;99", IF(wat_table_data!P167&lt;1, "&lt;1",wat_table_data!P167 ))), "-")</f>
        <v>-</v>
      </c>
      <c r="Q170" s="38" t="str">
        <f>IF(ISNUMBER(wat_table_data!Q167), IF(wat_table_data!Q167=-999,"NA",IF(wat_table_data!Q167&gt;99, "&gt;99", IF(wat_table_data!Q167&lt;1, "&lt;1",wat_table_data!Q167 ))), "-")</f>
        <v>-</v>
      </c>
      <c r="R170" s="38" t="str">
        <f>IF(ISNUMBER(wat_table_data!R167), IF(wat_table_data!R167=-999,"NA",IF(wat_table_data!R167&gt;99, "&gt;99", IF(wat_table_data!R167&lt;1, "&lt;1",wat_table_data!R167 ))), "-")</f>
        <v>-</v>
      </c>
      <c r="S170" s="38" t="str">
        <f>IF(ISNUMBER(wat_table_data!S167), IF(wat_table_data!S167=-999,"NA",IF(wat_table_data!S167&gt;99, "&gt;99", IF(wat_table_data!S167&lt;1, "&lt;1",wat_table_data!S167 ))), "-")</f>
        <v>-</v>
      </c>
      <c r="T170" s="24" t="str">
        <f>IF(ISNUMBER(wat_table_data!T167), IF(wat_table_data!T167=-999,"NA",wat_table_data!T167), "-")</f>
        <v>-</v>
      </c>
      <c r="U170" s="24"/>
      <c r="V170" s="24"/>
      <c r="W170" s="24"/>
      <c r="X170" s="39" t="str">
        <f>IF(ISNUMBER(wat_table_data!W167), IF(wat_table_data!W167=-999,"NA",IF(wat_table_data!W167&gt;99, "&gt;99", IF(wat_table_data!W167&lt;1, "&lt;1",wat_table_data!W167 ))), "-")</f>
        <v>-</v>
      </c>
      <c r="Y170" s="40" t="str">
        <f>IF(ISNUMBER(wat_table_data!X167), IF(wat_table_data!X167=-999,"NA",IF(wat_table_data!X167&gt;99, "&gt;99", IF(wat_table_data!X167&lt;1, "&lt;1",wat_table_data!X167 ))), "-")</f>
        <v>-</v>
      </c>
      <c r="Z170" s="40" t="str">
        <f>IF(ISNUMBER(wat_table_data!Y167), IF(wat_table_data!Y167=-999,"NA",IF(wat_table_data!Y167&gt;99, "&gt;99", IF(wat_table_data!Y167&lt;1, "&lt;1",wat_table_data!Y167 ))), "-")</f>
        <v>-</v>
      </c>
      <c r="AA170" s="40" t="str">
        <f>IF(ISNUMBER(wat_table_data!Z167), IF(wat_table_data!Z167=-999,"NA",IF(wat_table_data!Z167&gt;99, "&gt;99", IF(wat_table_data!Z167&lt;1, "&lt;1",wat_table_data!Z167 ))), "-")</f>
        <v>-</v>
      </c>
      <c r="AB170" s="38" t="str">
        <f>IF(ISNUMBER(wat_table_data!AA167), IF(wat_table_data!AA167=-999,"NA",IF(wat_table_data!AA167&gt;99, "&gt;99", IF(wat_table_data!AA167&lt;1, "&lt;1",wat_table_data!AA167 ))), "-")</f>
        <v>-</v>
      </c>
      <c r="AC170" s="38" t="str">
        <f>IF(ISNUMBER(wat_table_data!AB167), IF(wat_table_data!AB167=-999,"NA",IF(wat_table_data!AB167&gt;99, "&gt;99", IF(wat_table_data!AB167&lt;1, "&lt;1",wat_table_data!AB167 ))), "-")</f>
        <v>-</v>
      </c>
      <c r="AD170" s="39" t="str">
        <f>IF(ISNUMBER(wat_table_data!AC167), IF(wat_table_data!AC167=-999,"NA",IF(wat_table_data!AC167&gt;99, "&gt;99", IF(wat_table_data!AC167&lt;1, "&lt;1",wat_table_data!AC167 ))), "-")</f>
        <v>-</v>
      </c>
      <c r="AE170" s="40" t="str">
        <f>IF(ISNUMBER(wat_table_data!AD167), IF(wat_table_data!AD167=-999,"NA",IF(wat_table_data!AD167&gt;99, "&gt;99", IF(wat_table_data!AD167&lt;1, "&lt;1",wat_table_data!AD167 ))), "-")</f>
        <v>-</v>
      </c>
      <c r="AF170" s="40" t="str">
        <f>IF(ISNUMBER(wat_table_data!AE167), IF(wat_table_data!AE167=-999,"NA",IF(wat_table_data!AE167&gt;99, "&gt;99", IF(wat_table_data!AE167&lt;1, "&lt;1",wat_table_data!AE167 ))), "-")</f>
        <v>-</v>
      </c>
      <c r="AG170" s="40" t="str">
        <f>IF(ISNUMBER(wat_table_data!AF167), IF(wat_table_data!AF167=-999,"NA",IF(wat_table_data!AF167&gt;99, "&gt;99", IF(wat_table_data!AF167&lt;1, "&lt;1",wat_table_data!AF167 ))), "-")</f>
        <v>-</v>
      </c>
      <c r="AH170" s="38" t="str">
        <f>IF(ISNUMBER(wat_table_data!AG167), IF(wat_table_data!AG167=-999,"NA",IF(wat_table_data!AG167&gt;99, "&gt;99", IF(wat_table_data!AG167&lt;1, "&lt;1",wat_table_data!AG167 ))), "-")</f>
        <v>-</v>
      </c>
      <c r="AI170" s="38" t="str">
        <f>IF(ISNUMBER(wat_table_data!AH167), IF(wat_table_data!AH167=-999,"NA",IF(wat_table_data!AH167&gt;99, "&gt;99", IF(wat_table_data!AH167&lt;1, "&lt;1",wat_table_data!AH167 ))), "-")</f>
        <v>-</v>
      </c>
      <c r="AJ170" s="39" t="str">
        <f>IF(ISNUMBER(wat_table_data!AI167), IF(wat_table_data!AI167=-999,"NA",IF(wat_table_data!AI167&gt;99, "&gt;99", IF(wat_table_data!AI167&lt;1, "&lt;1",wat_table_data!AI167 ))), "-")</f>
        <v>-</v>
      </c>
      <c r="AK170" s="40" t="str">
        <f>IF(ISNUMBER(wat_table_data!AJ167), IF(wat_table_data!AJ167=-999,"NA",IF(wat_table_data!AJ167&gt;99, "&gt;99", IF(wat_table_data!AJ167&lt;1, "&lt;1",wat_table_data!AJ167 ))), "-")</f>
        <v>-</v>
      </c>
      <c r="AL170" s="40" t="str">
        <f>IF(ISNUMBER(wat_table_data!AK167), IF(wat_table_data!AK167=-999,"NA",IF(wat_table_data!AK167&gt;99, "&gt;99", IF(wat_table_data!AK167&lt;1, "&lt;1",wat_table_data!AK167 ))), "-")</f>
        <v>-</v>
      </c>
      <c r="AM170" s="40" t="str">
        <f>IF(ISNUMBER(wat_table_data!AL167), IF(wat_table_data!AL167=-999,"NA",IF(wat_table_data!AL167&gt;99, "&gt;99", IF(wat_table_data!AL167&lt;1, "&lt;1",wat_table_data!AL167 ))), "-")</f>
        <v>-</v>
      </c>
      <c r="AN170" s="38" t="str">
        <f>IF(ISNUMBER(wat_table_data!AM167), IF(wat_table_data!AM167=-999,"NA",IF(wat_table_data!AM167&gt;99, "&gt;99", IF(wat_table_data!AM167&lt;1, "&lt;1",wat_table_data!AM167 ))), "-")</f>
        <v>-</v>
      </c>
      <c r="AO170" s="38" t="str">
        <f>IF(ISNUMBER(wat_table_data!AN167), IF(wat_table_data!AN167=-999,"NA",IF(wat_table_data!AN167&gt;99, "&gt;99", IF(wat_table_data!AN167&lt;1, "&lt;1",wat_table_data!AN167 ))), "-")</f>
        <v>-</v>
      </c>
    </row>
    <row r="171" ht="13.8" x14ac:dyDescent="0.25">
      <c r="A171" s="34" t="str">
        <f>IF(ISBLANK(wat_table_data!A168), "", wat_table_data!A168)</f>
        <v/>
      </c>
      <c r="B171" s="34" t="str">
        <f>IF(ISBLANK(wat_table_data!B168), "", wat_table_data!B168)</f>
        <v/>
      </c>
      <c r="C171" s="34" t="str">
        <f>IF(ISBLANK(wat_table_data!C168), "", wat_table_data!C168)</f>
        <v/>
      </c>
      <c r="D171" s="35" t="str">
        <f>IF(ISNUMBER(wat_table_data!D168), wat_table_data!D168, "-")</f>
        <v>-</v>
      </c>
      <c r="E171" s="36" t="str">
        <f>IF(ISNUMBER(wat_table_data!E168), wat_table_data!E168, "-")</f>
        <v>-</v>
      </c>
      <c r="F171" s="37" t="str">
        <f>IF(ISNUMBER(wat_table_data!F168), IF(wat_table_data!F168=-999,"NA",IF(wat_table_data!F168&gt;99, "&gt;99", IF(wat_table_data!F168&lt;1, "&lt;1",wat_table_data!F168 ))), "-")</f>
        <v>-</v>
      </c>
      <c r="G171" s="38" t="str">
        <f>IF(ISNUMBER(wat_table_data!G168), IF(wat_table_data!G168=-999,"NA",IF(wat_table_data!G168&gt;99, "&gt;99", IF(wat_table_data!G168&lt;1, "&lt;1",wat_table_data!G168 ))), "-")</f>
        <v>-</v>
      </c>
      <c r="H171" s="38" t="str">
        <f>IF(ISNUMBER(wat_table_data!H168), IF(wat_table_data!H168=-999,"NA",IF(wat_table_data!H168&gt;99, "&gt;99", IF(wat_table_data!H168&lt;1, "&lt;1",wat_table_data!H168 ))), "-")</f>
        <v>-</v>
      </c>
      <c r="I171" s="38" t="str">
        <f>IF(ISNUMBER(wat_table_data!I168), IF(wat_table_data!I168=-999,"NA",IF(wat_table_data!I168&gt;99, "&gt;99", IF(wat_table_data!I168&lt;1, "&lt;1",wat_table_data!I168 ))), "-")</f>
        <v>-</v>
      </c>
      <c r="J171" s="24" t="str">
        <f>IF(ISNUMBER(wat_table_data!J168), IF(wat_table_data!J168=-999,"NA",wat_table_data!J168), "-")</f>
        <v>-</v>
      </c>
      <c r="K171" s="37" t="str">
        <f>IF(ISNUMBER(wat_table_data!K168), IF(wat_table_data!K168=-999,"NA",IF(wat_table_data!K168&gt;99, "&gt;99", IF(wat_table_data!K168&lt;1, "&lt;1",wat_table_data!K168 ))), "-")</f>
        <v>-</v>
      </c>
      <c r="L171" s="38" t="str">
        <f>IF(ISNUMBER(wat_table_data!L168), IF(wat_table_data!L168=-999,"NA",IF(wat_table_data!L168&gt;99, "&gt;99", IF(wat_table_data!L168&lt;1, "&lt;1",wat_table_data!L168 ))), "-")</f>
        <v>-</v>
      </c>
      <c r="M171" s="38" t="str">
        <f>IF(ISNUMBER(wat_table_data!M168), IF(wat_table_data!M168=-999,"NA",IF(wat_table_data!M168&gt;99, "&gt;99", IF(wat_table_data!M168&lt;1, "&lt;1",wat_table_data!M168 ))), "-")</f>
        <v>-</v>
      </c>
      <c r="N171" s="38" t="str">
        <f>IF(ISNUMBER(wat_table_data!N168), IF(wat_table_data!N168=-999,"NA",IF(wat_table_data!N168&gt;99, "&gt;99", IF(wat_table_data!N168&lt;1, "&lt;1",wat_table_data!N168 ))), "-")</f>
        <v>-</v>
      </c>
      <c r="O171" s="24" t="str">
        <f>IF(ISNUMBER(wat_table_data!O168), IF(wat_table_data!O168=-999,"NA",wat_table_data!O168), "-")</f>
        <v>-</v>
      </c>
      <c r="P171" s="37" t="str">
        <f>IF(ISNUMBER(wat_table_data!P168), IF(wat_table_data!P168=-999,"NA",IF(wat_table_data!P168&gt;99, "&gt;99", IF(wat_table_data!P168&lt;1, "&lt;1",wat_table_data!P168 ))), "-")</f>
        <v>-</v>
      </c>
      <c r="Q171" s="38" t="str">
        <f>IF(ISNUMBER(wat_table_data!Q168), IF(wat_table_data!Q168=-999,"NA",IF(wat_table_data!Q168&gt;99, "&gt;99", IF(wat_table_data!Q168&lt;1, "&lt;1",wat_table_data!Q168 ))), "-")</f>
        <v>-</v>
      </c>
      <c r="R171" s="38" t="str">
        <f>IF(ISNUMBER(wat_table_data!R168), IF(wat_table_data!R168=-999,"NA",IF(wat_table_data!R168&gt;99, "&gt;99", IF(wat_table_data!R168&lt;1, "&lt;1",wat_table_data!R168 ))), "-")</f>
        <v>-</v>
      </c>
      <c r="S171" s="38" t="str">
        <f>IF(ISNUMBER(wat_table_data!S168), IF(wat_table_data!S168=-999,"NA",IF(wat_table_data!S168&gt;99, "&gt;99", IF(wat_table_data!S168&lt;1, "&lt;1",wat_table_data!S168 ))), "-")</f>
        <v>-</v>
      </c>
      <c r="T171" s="24" t="str">
        <f>IF(ISNUMBER(wat_table_data!T168), IF(wat_table_data!T168=-999,"NA",wat_table_data!T168), "-")</f>
        <v>-</v>
      </c>
      <c r="U171" s="24"/>
      <c r="V171" s="24"/>
      <c r="W171" s="24"/>
      <c r="X171" s="39" t="str">
        <f>IF(ISNUMBER(wat_table_data!W168), IF(wat_table_data!W168=-999,"NA",IF(wat_table_data!W168&gt;99, "&gt;99", IF(wat_table_data!W168&lt;1, "&lt;1",wat_table_data!W168 ))), "-")</f>
        <v>-</v>
      </c>
      <c r="Y171" s="40" t="str">
        <f>IF(ISNUMBER(wat_table_data!X168), IF(wat_table_data!X168=-999,"NA",IF(wat_table_data!X168&gt;99, "&gt;99", IF(wat_table_data!X168&lt;1, "&lt;1",wat_table_data!X168 ))), "-")</f>
        <v>-</v>
      </c>
      <c r="Z171" s="40" t="str">
        <f>IF(ISNUMBER(wat_table_data!Y168), IF(wat_table_data!Y168=-999,"NA",IF(wat_table_data!Y168&gt;99, "&gt;99", IF(wat_table_data!Y168&lt;1, "&lt;1",wat_table_data!Y168 ))), "-")</f>
        <v>-</v>
      </c>
      <c r="AA171" s="40" t="str">
        <f>IF(ISNUMBER(wat_table_data!Z168), IF(wat_table_data!Z168=-999,"NA",IF(wat_table_data!Z168&gt;99, "&gt;99", IF(wat_table_data!Z168&lt;1, "&lt;1",wat_table_data!Z168 ))), "-")</f>
        <v>-</v>
      </c>
      <c r="AB171" s="38" t="str">
        <f>IF(ISNUMBER(wat_table_data!AA168), IF(wat_table_data!AA168=-999,"NA",IF(wat_table_data!AA168&gt;99, "&gt;99", IF(wat_table_data!AA168&lt;1, "&lt;1",wat_table_data!AA168 ))), "-")</f>
        <v>-</v>
      </c>
      <c r="AC171" s="38" t="str">
        <f>IF(ISNUMBER(wat_table_data!AB168), IF(wat_table_data!AB168=-999,"NA",IF(wat_table_data!AB168&gt;99, "&gt;99", IF(wat_table_data!AB168&lt;1, "&lt;1",wat_table_data!AB168 ))), "-")</f>
        <v>-</v>
      </c>
      <c r="AD171" s="39" t="str">
        <f>IF(ISNUMBER(wat_table_data!AC168), IF(wat_table_data!AC168=-999,"NA",IF(wat_table_data!AC168&gt;99, "&gt;99", IF(wat_table_data!AC168&lt;1, "&lt;1",wat_table_data!AC168 ))), "-")</f>
        <v>-</v>
      </c>
      <c r="AE171" s="40" t="str">
        <f>IF(ISNUMBER(wat_table_data!AD168), IF(wat_table_data!AD168=-999,"NA",IF(wat_table_data!AD168&gt;99, "&gt;99", IF(wat_table_data!AD168&lt;1, "&lt;1",wat_table_data!AD168 ))), "-")</f>
        <v>-</v>
      </c>
      <c r="AF171" s="40" t="str">
        <f>IF(ISNUMBER(wat_table_data!AE168), IF(wat_table_data!AE168=-999,"NA",IF(wat_table_data!AE168&gt;99, "&gt;99", IF(wat_table_data!AE168&lt;1, "&lt;1",wat_table_data!AE168 ))), "-")</f>
        <v>-</v>
      </c>
      <c r="AG171" s="40" t="str">
        <f>IF(ISNUMBER(wat_table_data!AF168), IF(wat_table_data!AF168=-999,"NA",IF(wat_table_data!AF168&gt;99, "&gt;99", IF(wat_table_data!AF168&lt;1, "&lt;1",wat_table_data!AF168 ))), "-")</f>
        <v>-</v>
      </c>
      <c r="AH171" s="38" t="str">
        <f>IF(ISNUMBER(wat_table_data!AG168), IF(wat_table_data!AG168=-999,"NA",IF(wat_table_data!AG168&gt;99, "&gt;99", IF(wat_table_data!AG168&lt;1, "&lt;1",wat_table_data!AG168 ))), "-")</f>
        <v>-</v>
      </c>
      <c r="AI171" s="38" t="str">
        <f>IF(ISNUMBER(wat_table_data!AH168), IF(wat_table_data!AH168=-999,"NA",IF(wat_table_data!AH168&gt;99, "&gt;99", IF(wat_table_data!AH168&lt;1, "&lt;1",wat_table_data!AH168 ))), "-")</f>
        <v>-</v>
      </c>
      <c r="AJ171" s="39" t="str">
        <f>IF(ISNUMBER(wat_table_data!AI168), IF(wat_table_data!AI168=-999,"NA",IF(wat_table_data!AI168&gt;99, "&gt;99", IF(wat_table_data!AI168&lt;1, "&lt;1",wat_table_data!AI168 ))), "-")</f>
        <v>-</v>
      </c>
      <c r="AK171" s="40" t="str">
        <f>IF(ISNUMBER(wat_table_data!AJ168), IF(wat_table_data!AJ168=-999,"NA",IF(wat_table_data!AJ168&gt;99, "&gt;99", IF(wat_table_data!AJ168&lt;1, "&lt;1",wat_table_data!AJ168 ))), "-")</f>
        <v>-</v>
      </c>
      <c r="AL171" s="40" t="str">
        <f>IF(ISNUMBER(wat_table_data!AK168), IF(wat_table_data!AK168=-999,"NA",IF(wat_table_data!AK168&gt;99, "&gt;99", IF(wat_table_data!AK168&lt;1, "&lt;1",wat_table_data!AK168 ))), "-")</f>
        <v>-</v>
      </c>
      <c r="AM171" s="40" t="str">
        <f>IF(ISNUMBER(wat_table_data!AL168), IF(wat_table_data!AL168=-999,"NA",IF(wat_table_data!AL168&gt;99, "&gt;99", IF(wat_table_data!AL168&lt;1, "&lt;1",wat_table_data!AL168 ))), "-")</f>
        <v>-</v>
      </c>
      <c r="AN171" s="38" t="str">
        <f>IF(ISNUMBER(wat_table_data!AM168), IF(wat_table_data!AM168=-999,"NA",IF(wat_table_data!AM168&gt;99, "&gt;99", IF(wat_table_data!AM168&lt;1, "&lt;1",wat_table_data!AM168 ))), "-")</f>
        <v>-</v>
      </c>
      <c r="AO171" s="38" t="str">
        <f>IF(ISNUMBER(wat_table_data!AN168), IF(wat_table_data!AN168=-999,"NA",IF(wat_table_data!AN168&gt;99, "&gt;99", IF(wat_table_data!AN168&lt;1, "&lt;1",wat_table_data!AN168 ))), "-")</f>
        <v>-</v>
      </c>
    </row>
    <row r="172" ht="13.8" x14ac:dyDescent="0.25">
      <c r="A172" s="34" t="str">
        <f>IF(ISBLANK(wat_table_data!A169), "", wat_table_data!A169)</f>
        <v/>
      </c>
      <c r="B172" s="34" t="str">
        <f>IF(ISBLANK(wat_table_data!B169), "", wat_table_data!B169)</f>
        <v/>
      </c>
      <c r="C172" s="34" t="str">
        <f>IF(ISBLANK(wat_table_data!C169), "", wat_table_data!C169)</f>
        <v/>
      </c>
      <c r="D172" s="35" t="str">
        <f>IF(ISNUMBER(wat_table_data!D169), wat_table_data!D169, "-")</f>
        <v>-</v>
      </c>
      <c r="E172" s="36" t="str">
        <f>IF(ISNUMBER(wat_table_data!E169), wat_table_data!E169, "-")</f>
        <v>-</v>
      </c>
      <c r="F172" s="37" t="str">
        <f>IF(ISNUMBER(wat_table_data!F169), IF(wat_table_data!F169=-999,"NA",IF(wat_table_data!F169&gt;99, "&gt;99", IF(wat_table_data!F169&lt;1, "&lt;1",wat_table_data!F169 ))), "-")</f>
        <v>-</v>
      </c>
      <c r="G172" s="38" t="str">
        <f>IF(ISNUMBER(wat_table_data!G169), IF(wat_table_data!G169=-999,"NA",IF(wat_table_data!G169&gt;99, "&gt;99", IF(wat_table_data!G169&lt;1, "&lt;1",wat_table_data!G169 ))), "-")</f>
        <v>-</v>
      </c>
      <c r="H172" s="38" t="str">
        <f>IF(ISNUMBER(wat_table_data!H169), IF(wat_table_data!H169=-999,"NA",IF(wat_table_data!H169&gt;99, "&gt;99", IF(wat_table_data!H169&lt;1, "&lt;1",wat_table_data!H169 ))), "-")</f>
        <v>-</v>
      </c>
      <c r="I172" s="38" t="str">
        <f>IF(ISNUMBER(wat_table_data!I169), IF(wat_table_data!I169=-999,"NA",IF(wat_table_data!I169&gt;99, "&gt;99", IF(wat_table_data!I169&lt;1, "&lt;1",wat_table_data!I169 ))), "-")</f>
        <v>-</v>
      </c>
      <c r="J172" s="24" t="str">
        <f>IF(ISNUMBER(wat_table_data!J169), IF(wat_table_data!J169=-999,"NA",wat_table_data!J169), "-")</f>
        <v>-</v>
      </c>
      <c r="K172" s="37" t="str">
        <f>IF(ISNUMBER(wat_table_data!K169), IF(wat_table_data!K169=-999,"NA",IF(wat_table_data!K169&gt;99, "&gt;99", IF(wat_table_data!K169&lt;1, "&lt;1",wat_table_data!K169 ))), "-")</f>
        <v>-</v>
      </c>
      <c r="L172" s="38" t="str">
        <f>IF(ISNUMBER(wat_table_data!L169), IF(wat_table_data!L169=-999,"NA",IF(wat_table_data!L169&gt;99, "&gt;99", IF(wat_table_data!L169&lt;1, "&lt;1",wat_table_data!L169 ))), "-")</f>
        <v>-</v>
      </c>
      <c r="M172" s="38" t="str">
        <f>IF(ISNUMBER(wat_table_data!M169), IF(wat_table_data!M169=-999,"NA",IF(wat_table_data!M169&gt;99, "&gt;99", IF(wat_table_data!M169&lt;1, "&lt;1",wat_table_data!M169 ))), "-")</f>
        <v>-</v>
      </c>
      <c r="N172" s="38" t="str">
        <f>IF(ISNUMBER(wat_table_data!N169), IF(wat_table_data!N169=-999,"NA",IF(wat_table_data!N169&gt;99, "&gt;99", IF(wat_table_data!N169&lt;1, "&lt;1",wat_table_data!N169 ))), "-")</f>
        <v>-</v>
      </c>
      <c r="O172" s="24" t="str">
        <f>IF(ISNUMBER(wat_table_data!O169), IF(wat_table_data!O169=-999,"NA",wat_table_data!O169), "-")</f>
        <v>-</v>
      </c>
      <c r="P172" s="37" t="str">
        <f>IF(ISNUMBER(wat_table_data!P169), IF(wat_table_data!P169=-999,"NA",IF(wat_table_data!P169&gt;99, "&gt;99", IF(wat_table_data!P169&lt;1, "&lt;1",wat_table_data!P169 ))), "-")</f>
        <v>-</v>
      </c>
      <c r="Q172" s="38" t="str">
        <f>IF(ISNUMBER(wat_table_data!Q169), IF(wat_table_data!Q169=-999,"NA",IF(wat_table_data!Q169&gt;99, "&gt;99", IF(wat_table_data!Q169&lt;1, "&lt;1",wat_table_data!Q169 ))), "-")</f>
        <v>-</v>
      </c>
      <c r="R172" s="38" t="str">
        <f>IF(ISNUMBER(wat_table_data!R169), IF(wat_table_data!R169=-999,"NA",IF(wat_table_data!R169&gt;99, "&gt;99", IF(wat_table_data!R169&lt;1, "&lt;1",wat_table_data!R169 ))), "-")</f>
        <v>-</v>
      </c>
      <c r="S172" s="38" t="str">
        <f>IF(ISNUMBER(wat_table_data!S169), IF(wat_table_data!S169=-999,"NA",IF(wat_table_data!S169&gt;99, "&gt;99", IF(wat_table_data!S169&lt;1, "&lt;1",wat_table_data!S169 ))), "-")</f>
        <v>-</v>
      </c>
      <c r="T172" s="24" t="str">
        <f>IF(ISNUMBER(wat_table_data!T169), IF(wat_table_data!T169=-999,"NA",wat_table_data!T169), "-")</f>
        <v>-</v>
      </c>
      <c r="U172" s="24"/>
      <c r="V172" s="24"/>
      <c r="W172" s="24"/>
      <c r="X172" s="39" t="str">
        <f>IF(ISNUMBER(wat_table_data!W169), IF(wat_table_data!W169=-999,"NA",IF(wat_table_data!W169&gt;99, "&gt;99", IF(wat_table_data!W169&lt;1, "&lt;1",wat_table_data!W169 ))), "-")</f>
        <v>-</v>
      </c>
      <c r="Y172" s="40" t="str">
        <f>IF(ISNUMBER(wat_table_data!X169), IF(wat_table_data!X169=-999,"NA",IF(wat_table_data!X169&gt;99, "&gt;99", IF(wat_table_data!X169&lt;1, "&lt;1",wat_table_data!X169 ))), "-")</f>
        <v>-</v>
      </c>
      <c r="Z172" s="40" t="str">
        <f>IF(ISNUMBER(wat_table_data!Y169), IF(wat_table_data!Y169=-999,"NA",IF(wat_table_data!Y169&gt;99, "&gt;99", IF(wat_table_data!Y169&lt;1, "&lt;1",wat_table_data!Y169 ))), "-")</f>
        <v>-</v>
      </c>
      <c r="AA172" s="40" t="str">
        <f>IF(ISNUMBER(wat_table_data!Z169), IF(wat_table_data!Z169=-999,"NA",IF(wat_table_data!Z169&gt;99, "&gt;99", IF(wat_table_data!Z169&lt;1, "&lt;1",wat_table_data!Z169 ))), "-")</f>
        <v>-</v>
      </c>
      <c r="AB172" s="38" t="str">
        <f>IF(ISNUMBER(wat_table_data!AA169), IF(wat_table_data!AA169=-999,"NA",IF(wat_table_data!AA169&gt;99, "&gt;99", IF(wat_table_data!AA169&lt;1, "&lt;1",wat_table_data!AA169 ))), "-")</f>
        <v>-</v>
      </c>
      <c r="AC172" s="38" t="str">
        <f>IF(ISNUMBER(wat_table_data!AB169), IF(wat_table_data!AB169=-999,"NA",IF(wat_table_data!AB169&gt;99, "&gt;99", IF(wat_table_data!AB169&lt;1, "&lt;1",wat_table_data!AB169 ))), "-")</f>
        <v>-</v>
      </c>
      <c r="AD172" s="39" t="str">
        <f>IF(ISNUMBER(wat_table_data!AC169), IF(wat_table_data!AC169=-999,"NA",IF(wat_table_data!AC169&gt;99, "&gt;99", IF(wat_table_data!AC169&lt;1, "&lt;1",wat_table_data!AC169 ))), "-")</f>
        <v>-</v>
      </c>
      <c r="AE172" s="40" t="str">
        <f>IF(ISNUMBER(wat_table_data!AD169), IF(wat_table_data!AD169=-999,"NA",IF(wat_table_data!AD169&gt;99, "&gt;99", IF(wat_table_data!AD169&lt;1, "&lt;1",wat_table_data!AD169 ))), "-")</f>
        <v>-</v>
      </c>
      <c r="AF172" s="40" t="str">
        <f>IF(ISNUMBER(wat_table_data!AE169), IF(wat_table_data!AE169=-999,"NA",IF(wat_table_data!AE169&gt;99, "&gt;99", IF(wat_table_data!AE169&lt;1, "&lt;1",wat_table_data!AE169 ))), "-")</f>
        <v>-</v>
      </c>
      <c r="AG172" s="40" t="str">
        <f>IF(ISNUMBER(wat_table_data!AF169), IF(wat_table_data!AF169=-999,"NA",IF(wat_table_data!AF169&gt;99, "&gt;99", IF(wat_table_data!AF169&lt;1, "&lt;1",wat_table_data!AF169 ))), "-")</f>
        <v>-</v>
      </c>
      <c r="AH172" s="38" t="str">
        <f>IF(ISNUMBER(wat_table_data!AG169), IF(wat_table_data!AG169=-999,"NA",IF(wat_table_data!AG169&gt;99, "&gt;99", IF(wat_table_data!AG169&lt;1, "&lt;1",wat_table_data!AG169 ))), "-")</f>
        <v>-</v>
      </c>
      <c r="AI172" s="38" t="str">
        <f>IF(ISNUMBER(wat_table_data!AH169), IF(wat_table_data!AH169=-999,"NA",IF(wat_table_data!AH169&gt;99, "&gt;99", IF(wat_table_data!AH169&lt;1, "&lt;1",wat_table_data!AH169 ))), "-")</f>
        <v>-</v>
      </c>
      <c r="AJ172" s="39" t="str">
        <f>IF(ISNUMBER(wat_table_data!AI169), IF(wat_table_data!AI169=-999,"NA",IF(wat_table_data!AI169&gt;99, "&gt;99", IF(wat_table_data!AI169&lt;1, "&lt;1",wat_table_data!AI169 ))), "-")</f>
        <v>-</v>
      </c>
      <c r="AK172" s="40" t="str">
        <f>IF(ISNUMBER(wat_table_data!AJ169), IF(wat_table_data!AJ169=-999,"NA",IF(wat_table_data!AJ169&gt;99, "&gt;99", IF(wat_table_data!AJ169&lt;1, "&lt;1",wat_table_data!AJ169 ))), "-")</f>
        <v>-</v>
      </c>
      <c r="AL172" s="40" t="str">
        <f>IF(ISNUMBER(wat_table_data!AK169), IF(wat_table_data!AK169=-999,"NA",IF(wat_table_data!AK169&gt;99, "&gt;99", IF(wat_table_data!AK169&lt;1, "&lt;1",wat_table_data!AK169 ))), "-")</f>
        <v>-</v>
      </c>
      <c r="AM172" s="40" t="str">
        <f>IF(ISNUMBER(wat_table_data!AL169), IF(wat_table_data!AL169=-999,"NA",IF(wat_table_data!AL169&gt;99, "&gt;99", IF(wat_table_data!AL169&lt;1, "&lt;1",wat_table_data!AL169 ))), "-")</f>
        <v>-</v>
      </c>
      <c r="AN172" s="38" t="str">
        <f>IF(ISNUMBER(wat_table_data!AM169), IF(wat_table_data!AM169=-999,"NA",IF(wat_table_data!AM169&gt;99, "&gt;99", IF(wat_table_data!AM169&lt;1, "&lt;1",wat_table_data!AM169 ))), "-")</f>
        <v>-</v>
      </c>
      <c r="AO172" s="38" t="str">
        <f>IF(ISNUMBER(wat_table_data!AN169), IF(wat_table_data!AN169=-999,"NA",IF(wat_table_data!AN169&gt;99, "&gt;99", IF(wat_table_data!AN169&lt;1, "&lt;1",wat_table_data!AN169 ))), "-")</f>
        <v>-</v>
      </c>
    </row>
    <row r="173" ht="13.8" x14ac:dyDescent="0.25">
      <c r="A173" s="34" t="str">
        <f>IF(ISBLANK(wat_table_data!A170), "", wat_table_data!A170)</f>
        <v/>
      </c>
      <c r="B173" s="34" t="str">
        <f>IF(ISBLANK(wat_table_data!B170), "", wat_table_data!B170)</f>
        <v/>
      </c>
      <c r="C173" s="34" t="str">
        <f>IF(ISBLANK(wat_table_data!C170), "", wat_table_data!C170)</f>
        <v/>
      </c>
      <c r="D173" s="35" t="str">
        <f>IF(ISNUMBER(wat_table_data!D170), wat_table_data!D170, "-")</f>
        <v>-</v>
      </c>
      <c r="E173" s="36" t="str">
        <f>IF(ISNUMBER(wat_table_data!E170), wat_table_data!E170, "-")</f>
        <v>-</v>
      </c>
      <c r="F173" s="37" t="str">
        <f>IF(ISNUMBER(wat_table_data!F170), IF(wat_table_data!F170=-999,"NA",IF(wat_table_data!F170&gt;99, "&gt;99", IF(wat_table_data!F170&lt;1, "&lt;1",wat_table_data!F170 ))), "-")</f>
        <v>-</v>
      </c>
      <c r="G173" s="38" t="str">
        <f>IF(ISNUMBER(wat_table_data!G170), IF(wat_table_data!G170=-999,"NA",IF(wat_table_data!G170&gt;99, "&gt;99", IF(wat_table_data!G170&lt;1, "&lt;1",wat_table_data!G170 ))), "-")</f>
        <v>-</v>
      </c>
      <c r="H173" s="38" t="str">
        <f>IF(ISNUMBER(wat_table_data!H170), IF(wat_table_data!H170=-999,"NA",IF(wat_table_data!H170&gt;99, "&gt;99", IF(wat_table_data!H170&lt;1, "&lt;1",wat_table_data!H170 ))), "-")</f>
        <v>-</v>
      </c>
      <c r="I173" s="38" t="str">
        <f>IF(ISNUMBER(wat_table_data!I170), IF(wat_table_data!I170=-999,"NA",IF(wat_table_data!I170&gt;99, "&gt;99", IF(wat_table_data!I170&lt;1, "&lt;1",wat_table_data!I170 ))), "-")</f>
        <v>-</v>
      </c>
      <c r="J173" s="24" t="str">
        <f>IF(ISNUMBER(wat_table_data!J170), IF(wat_table_data!J170=-999,"NA",wat_table_data!J170), "-")</f>
        <v>-</v>
      </c>
      <c r="K173" s="37" t="str">
        <f>IF(ISNUMBER(wat_table_data!K170), IF(wat_table_data!K170=-999,"NA",IF(wat_table_data!K170&gt;99, "&gt;99", IF(wat_table_data!K170&lt;1, "&lt;1",wat_table_data!K170 ))), "-")</f>
        <v>-</v>
      </c>
      <c r="L173" s="38" t="str">
        <f>IF(ISNUMBER(wat_table_data!L170), IF(wat_table_data!L170=-999,"NA",IF(wat_table_data!L170&gt;99, "&gt;99", IF(wat_table_data!L170&lt;1, "&lt;1",wat_table_data!L170 ))), "-")</f>
        <v>-</v>
      </c>
      <c r="M173" s="38" t="str">
        <f>IF(ISNUMBER(wat_table_data!M170), IF(wat_table_data!M170=-999,"NA",IF(wat_table_data!M170&gt;99, "&gt;99", IF(wat_table_data!M170&lt;1, "&lt;1",wat_table_data!M170 ))), "-")</f>
        <v>-</v>
      </c>
      <c r="N173" s="38" t="str">
        <f>IF(ISNUMBER(wat_table_data!N170), IF(wat_table_data!N170=-999,"NA",IF(wat_table_data!N170&gt;99, "&gt;99", IF(wat_table_data!N170&lt;1, "&lt;1",wat_table_data!N170 ))), "-")</f>
        <v>-</v>
      </c>
      <c r="O173" s="24" t="str">
        <f>IF(ISNUMBER(wat_table_data!O170), IF(wat_table_data!O170=-999,"NA",wat_table_data!O170), "-")</f>
        <v>-</v>
      </c>
      <c r="P173" s="37" t="str">
        <f>IF(ISNUMBER(wat_table_data!P170), IF(wat_table_data!P170=-999,"NA",IF(wat_table_data!P170&gt;99, "&gt;99", IF(wat_table_data!P170&lt;1, "&lt;1",wat_table_data!P170 ))), "-")</f>
        <v>-</v>
      </c>
      <c r="Q173" s="38" t="str">
        <f>IF(ISNUMBER(wat_table_data!Q170), IF(wat_table_data!Q170=-999,"NA",IF(wat_table_data!Q170&gt;99, "&gt;99", IF(wat_table_data!Q170&lt;1, "&lt;1",wat_table_data!Q170 ))), "-")</f>
        <v>-</v>
      </c>
      <c r="R173" s="38" t="str">
        <f>IF(ISNUMBER(wat_table_data!R170), IF(wat_table_data!R170=-999,"NA",IF(wat_table_data!R170&gt;99, "&gt;99", IF(wat_table_data!R170&lt;1, "&lt;1",wat_table_data!R170 ))), "-")</f>
        <v>-</v>
      </c>
      <c r="S173" s="38" t="str">
        <f>IF(ISNUMBER(wat_table_data!S170), IF(wat_table_data!S170=-999,"NA",IF(wat_table_data!S170&gt;99, "&gt;99", IF(wat_table_data!S170&lt;1, "&lt;1",wat_table_data!S170 ))), "-")</f>
        <v>-</v>
      </c>
      <c r="T173" s="24" t="str">
        <f>IF(ISNUMBER(wat_table_data!T170), IF(wat_table_data!T170=-999,"NA",wat_table_data!T170), "-")</f>
        <v>-</v>
      </c>
      <c r="U173" s="24"/>
      <c r="V173" s="24"/>
      <c r="W173" s="24"/>
      <c r="X173" s="39" t="str">
        <f>IF(ISNUMBER(wat_table_data!W170), IF(wat_table_data!W170=-999,"NA",IF(wat_table_data!W170&gt;99, "&gt;99", IF(wat_table_data!W170&lt;1, "&lt;1",wat_table_data!W170 ))), "-")</f>
        <v>-</v>
      </c>
      <c r="Y173" s="40" t="str">
        <f>IF(ISNUMBER(wat_table_data!X170), IF(wat_table_data!X170=-999,"NA",IF(wat_table_data!X170&gt;99, "&gt;99", IF(wat_table_data!X170&lt;1, "&lt;1",wat_table_data!X170 ))), "-")</f>
        <v>-</v>
      </c>
      <c r="Z173" s="40" t="str">
        <f>IF(ISNUMBER(wat_table_data!Y170), IF(wat_table_data!Y170=-999,"NA",IF(wat_table_data!Y170&gt;99, "&gt;99", IF(wat_table_data!Y170&lt;1, "&lt;1",wat_table_data!Y170 ))), "-")</f>
        <v>-</v>
      </c>
      <c r="AA173" s="40" t="str">
        <f>IF(ISNUMBER(wat_table_data!Z170), IF(wat_table_data!Z170=-999,"NA",IF(wat_table_data!Z170&gt;99, "&gt;99", IF(wat_table_data!Z170&lt;1, "&lt;1",wat_table_data!Z170 ))), "-")</f>
        <v>-</v>
      </c>
      <c r="AB173" s="38" t="str">
        <f>IF(ISNUMBER(wat_table_data!AA170), IF(wat_table_data!AA170=-999,"NA",IF(wat_table_data!AA170&gt;99, "&gt;99", IF(wat_table_data!AA170&lt;1, "&lt;1",wat_table_data!AA170 ))), "-")</f>
        <v>-</v>
      </c>
      <c r="AC173" s="38" t="str">
        <f>IF(ISNUMBER(wat_table_data!AB170), IF(wat_table_data!AB170=-999,"NA",IF(wat_table_data!AB170&gt;99, "&gt;99", IF(wat_table_data!AB170&lt;1, "&lt;1",wat_table_data!AB170 ))), "-")</f>
        <v>-</v>
      </c>
      <c r="AD173" s="39" t="str">
        <f>IF(ISNUMBER(wat_table_data!AC170), IF(wat_table_data!AC170=-999,"NA",IF(wat_table_data!AC170&gt;99, "&gt;99", IF(wat_table_data!AC170&lt;1, "&lt;1",wat_table_data!AC170 ))), "-")</f>
        <v>-</v>
      </c>
      <c r="AE173" s="40" t="str">
        <f>IF(ISNUMBER(wat_table_data!AD170), IF(wat_table_data!AD170=-999,"NA",IF(wat_table_data!AD170&gt;99, "&gt;99", IF(wat_table_data!AD170&lt;1, "&lt;1",wat_table_data!AD170 ))), "-")</f>
        <v>-</v>
      </c>
      <c r="AF173" s="40" t="str">
        <f>IF(ISNUMBER(wat_table_data!AE170), IF(wat_table_data!AE170=-999,"NA",IF(wat_table_data!AE170&gt;99, "&gt;99", IF(wat_table_data!AE170&lt;1, "&lt;1",wat_table_data!AE170 ))), "-")</f>
        <v>-</v>
      </c>
      <c r="AG173" s="40" t="str">
        <f>IF(ISNUMBER(wat_table_data!AF170), IF(wat_table_data!AF170=-999,"NA",IF(wat_table_data!AF170&gt;99, "&gt;99", IF(wat_table_data!AF170&lt;1, "&lt;1",wat_table_data!AF170 ))), "-")</f>
        <v>-</v>
      </c>
      <c r="AH173" s="38" t="str">
        <f>IF(ISNUMBER(wat_table_data!AG170), IF(wat_table_data!AG170=-999,"NA",IF(wat_table_data!AG170&gt;99, "&gt;99", IF(wat_table_data!AG170&lt;1, "&lt;1",wat_table_data!AG170 ))), "-")</f>
        <v>-</v>
      </c>
      <c r="AI173" s="38" t="str">
        <f>IF(ISNUMBER(wat_table_data!AH170), IF(wat_table_data!AH170=-999,"NA",IF(wat_table_data!AH170&gt;99, "&gt;99", IF(wat_table_data!AH170&lt;1, "&lt;1",wat_table_data!AH170 ))), "-")</f>
        <v>-</v>
      </c>
      <c r="AJ173" s="39" t="str">
        <f>IF(ISNUMBER(wat_table_data!AI170), IF(wat_table_data!AI170=-999,"NA",IF(wat_table_data!AI170&gt;99, "&gt;99", IF(wat_table_data!AI170&lt;1, "&lt;1",wat_table_data!AI170 ))), "-")</f>
        <v>-</v>
      </c>
      <c r="AK173" s="40" t="str">
        <f>IF(ISNUMBER(wat_table_data!AJ170), IF(wat_table_data!AJ170=-999,"NA",IF(wat_table_data!AJ170&gt;99, "&gt;99", IF(wat_table_data!AJ170&lt;1, "&lt;1",wat_table_data!AJ170 ))), "-")</f>
        <v>-</v>
      </c>
      <c r="AL173" s="40" t="str">
        <f>IF(ISNUMBER(wat_table_data!AK170), IF(wat_table_data!AK170=-999,"NA",IF(wat_table_data!AK170&gt;99, "&gt;99", IF(wat_table_data!AK170&lt;1, "&lt;1",wat_table_data!AK170 ))), "-")</f>
        <v>-</v>
      </c>
      <c r="AM173" s="40" t="str">
        <f>IF(ISNUMBER(wat_table_data!AL170), IF(wat_table_data!AL170=-999,"NA",IF(wat_table_data!AL170&gt;99, "&gt;99", IF(wat_table_data!AL170&lt;1, "&lt;1",wat_table_data!AL170 ))), "-")</f>
        <v>-</v>
      </c>
      <c r="AN173" s="38" t="str">
        <f>IF(ISNUMBER(wat_table_data!AM170), IF(wat_table_data!AM170=-999,"NA",IF(wat_table_data!AM170&gt;99, "&gt;99", IF(wat_table_data!AM170&lt;1, "&lt;1",wat_table_data!AM170 ))), "-")</f>
        <v>-</v>
      </c>
      <c r="AO173" s="38" t="str">
        <f>IF(ISNUMBER(wat_table_data!AN170), IF(wat_table_data!AN170=-999,"NA",IF(wat_table_data!AN170&gt;99, "&gt;99", IF(wat_table_data!AN170&lt;1, "&lt;1",wat_table_data!AN170 ))), "-")</f>
        <v>-</v>
      </c>
    </row>
    <row r="174" ht="13.8" x14ac:dyDescent="0.25">
      <c r="A174" s="34" t="str">
        <f>IF(ISBLANK(wat_table_data!A171), "", wat_table_data!A171)</f>
        <v/>
      </c>
      <c r="B174" s="34" t="str">
        <f>IF(ISBLANK(wat_table_data!B171), "", wat_table_data!B171)</f>
        <v/>
      </c>
      <c r="C174" s="34" t="str">
        <f>IF(ISBLANK(wat_table_data!C171), "", wat_table_data!C171)</f>
        <v/>
      </c>
      <c r="D174" s="35" t="str">
        <f>IF(ISNUMBER(wat_table_data!D171), wat_table_data!D171, "-")</f>
        <v>-</v>
      </c>
      <c r="E174" s="36" t="str">
        <f>IF(ISNUMBER(wat_table_data!E171), wat_table_data!E171, "-")</f>
        <v>-</v>
      </c>
      <c r="F174" s="37" t="str">
        <f>IF(ISNUMBER(wat_table_data!F171), IF(wat_table_data!F171=-999,"NA",IF(wat_table_data!F171&gt;99, "&gt;99", IF(wat_table_data!F171&lt;1, "&lt;1",wat_table_data!F171 ))), "-")</f>
        <v>-</v>
      </c>
      <c r="G174" s="38" t="str">
        <f>IF(ISNUMBER(wat_table_data!G171), IF(wat_table_data!G171=-999,"NA",IF(wat_table_data!G171&gt;99, "&gt;99", IF(wat_table_data!G171&lt;1, "&lt;1",wat_table_data!G171 ))), "-")</f>
        <v>-</v>
      </c>
      <c r="H174" s="38" t="str">
        <f>IF(ISNUMBER(wat_table_data!H171), IF(wat_table_data!H171=-999,"NA",IF(wat_table_data!H171&gt;99, "&gt;99", IF(wat_table_data!H171&lt;1, "&lt;1",wat_table_data!H171 ))), "-")</f>
        <v>-</v>
      </c>
      <c r="I174" s="38" t="str">
        <f>IF(ISNUMBER(wat_table_data!I171), IF(wat_table_data!I171=-999,"NA",IF(wat_table_data!I171&gt;99, "&gt;99", IF(wat_table_data!I171&lt;1, "&lt;1",wat_table_data!I171 ))), "-")</f>
        <v>-</v>
      </c>
      <c r="J174" s="24" t="str">
        <f>IF(ISNUMBER(wat_table_data!J171), IF(wat_table_data!J171=-999,"NA",wat_table_data!J171), "-")</f>
        <v>-</v>
      </c>
      <c r="K174" s="37" t="str">
        <f>IF(ISNUMBER(wat_table_data!K171), IF(wat_table_data!K171=-999,"NA",IF(wat_table_data!K171&gt;99, "&gt;99", IF(wat_table_data!K171&lt;1, "&lt;1",wat_table_data!K171 ))), "-")</f>
        <v>-</v>
      </c>
      <c r="L174" s="38" t="str">
        <f>IF(ISNUMBER(wat_table_data!L171), IF(wat_table_data!L171=-999,"NA",IF(wat_table_data!L171&gt;99, "&gt;99", IF(wat_table_data!L171&lt;1, "&lt;1",wat_table_data!L171 ))), "-")</f>
        <v>-</v>
      </c>
      <c r="M174" s="38" t="str">
        <f>IF(ISNUMBER(wat_table_data!M171), IF(wat_table_data!M171=-999,"NA",IF(wat_table_data!M171&gt;99, "&gt;99", IF(wat_table_data!M171&lt;1, "&lt;1",wat_table_data!M171 ))), "-")</f>
        <v>-</v>
      </c>
      <c r="N174" s="38" t="str">
        <f>IF(ISNUMBER(wat_table_data!N171), IF(wat_table_data!N171=-999,"NA",IF(wat_table_data!N171&gt;99, "&gt;99", IF(wat_table_data!N171&lt;1, "&lt;1",wat_table_data!N171 ))), "-")</f>
        <v>-</v>
      </c>
      <c r="O174" s="24" t="str">
        <f>IF(ISNUMBER(wat_table_data!O171), IF(wat_table_data!O171=-999,"NA",wat_table_data!O171), "-")</f>
        <v>-</v>
      </c>
      <c r="P174" s="37" t="str">
        <f>IF(ISNUMBER(wat_table_data!P171), IF(wat_table_data!P171=-999,"NA",IF(wat_table_data!P171&gt;99, "&gt;99", IF(wat_table_data!P171&lt;1, "&lt;1",wat_table_data!P171 ))), "-")</f>
        <v>-</v>
      </c>
      <c r="Q174" s="38" t="str">
        <f>IF(ISNUMBER(wat_table_data!Q171), IF(wat_table_data!Q171=-999,"NA",IF(wat_table_data!Q171&gt;99, "&gt;99", IF(wat_table_data!Q171&lt;1, "&lt;1",wat_table_data!Q171 ))), "-")</f>
        <v>-</v>
      </c>
      <c r="R174" s="38" t="str">
        <f>IF(ISNUMBER(wat_table_data!R171), IF(wat_table_data!R171=-999,"NA",IF(wat_table_data!R171&gt;99, "&gt;99", IF(wat_table_data!R171&lt;1, "&lt;1",wat_table_data!R171 ))), "-")</f>
        <v>-</v>
      </c>
      <c r="S174" s="38" t="str">
        <f>IF(ISNUMBER(wat_table_data!S171), IF(wat_table_data!S171=-999,"NA",IF(wat_table_data!S171&gt;99, "&gt;99", IF(wat_table_data!S171&lt;1, "&lt;1",wat_table_data!S171 ))), "-")</f>
        <v>-</v>
      </c>
      <c r="T174" s="24" t="str">
        <f>IF(ISNUMBER(wat_table_data!T171), IF(wat_table_data!T171=-999,"NA",wat_table_data!T171), "-")</f>
        <v>-</v>
      </c>
      <c r="U174" s="24"/>
      <c r="V174" s="24"/>
      <c r="W174" s="24"/>
      <c r="X174" s="39" t="str">
        <f>IF(ISNUMBER(wat_table_data!W171), IF(wat_table_data!W171=-999,"NA",IF(wat_table_data!W171&gt;99, "&gt;99", IF(wat_table_data!W171&lt;1, "&lt;1",wat_table_data!W171 ))), "-")</f>
        <v>-</v>
      </c>
      <c r="Y174" s="40" t="str">
        <f>IF(ISNUMBER(wat_table_data!X171), IF(wat_table_data!X171=-999,"NA",IF(wat_table_data!X171&gt;99, "&gt;99", IF(wat_table_data!X171&lt;1, "&lt;1",wat_table_data!X171 ))), "-")</f>
        <v>-</v>
      </c>
      <c r="Z174" s="40" t="str">
        <f>IF(ISNUMBER(wat_table_data!Y171), IF(wat_table_data!Y171=-999,"NA",IF(wat_table_data!Y171&gt;99, "&gt;99", IF(wat_table_data!Y171&lt;1, "&lt;1",wat_table_data!Y171 ))), "-")</f>
        <v>-</v>
      </c>
      <c r="AA174" s="40" t="str">
        <f>IF(ISNUMBER(wat_table_data!Z171), IF(wat_table_data!Z171=-999,"NA",IF(wat_table_data!Z171&gt;99, "&gt;99", IF(wat_table_data!Z171&lt;1, "&lt;1",wat_table_data!Z171 ))), "-")</f>
        <v>-</v>
      </c>
      <c r="AB174" s="38" t="str">
        <f>IF(ISNUMBER(wat_table_data!AA171), IF(wat_table_data!AA171=-999,"NA",IF(wat_table_data!AA171&gt;99, "&gt;99", IF(wat_table_data!AA171&lt;1, "&lt;1",wat_table_data!AA171 ))), "-")</f>
        <v>-</v>
      </c>
      <c r="AC174" s="38" t="str">
        <f>IF(ISNUMBER(wat_table_data!AB171), IF(wat_table_data!AB171=-999,"NA",IF(wat_table_data!AB171&gt;99, "&gt;99", IF(wat_table_data!AB171&lt;1, "&lt;1",wat_table_data!AB171 ))), "-")</f>
        <v>-</v>
      </c>
      <c r="AD174" s="39" t="str">
        <f>IF(ISNUMBER(wat_table_data!AC171), IF(wat_table_data!AC171=-999,"NA",IF(wat_table_data!AC171&gt;99, "&gt;99", IF(wat_table_data!AC171&lt;1, "&lt;1",wat_table_data!AC171 ))), "-")</f>
        <v>-</v>
      </c>
      <c r="AE174" s="40" t="str">
        <f>IF(ISNUMBER(wat_table_data!AD171), IF(wat_table_data!AD171=-999,"NA",IF(wat_table_data!AD171&gt;99, "&gt;99", IF(wat_table_data!AD171&lt;1, "&lt;1",wat_table_data!AD171 ))), "-")</f>
        <v>-</v>
      </c>
      <c r="AF174" s="40" t="str">
        <f>IF(ISNUMBER(wat_table_data!AE171), IF(wat_table_data!AE171=-999,"NA",IF(wat_table_data!AE171&gt;99, "&gt;99", IF(wat_table_data!AE171&lt;1, "&lt;1",wat_table_data!AE171 ))), "-")</f>
        <v>-</v>
      </c>
      <c r="AG174" s="40" t="str">
        <f>IF(ISNUMBER(wat_table_data!AF171), IF(wat_table_data!AF171=-999,"NA",IF(wat_table_data!AF171&gt;99, "&gt;99", IF(wat_table_data!AF171&lt;1, "&lt;1",wat_table_data!AF171 ))), "-")</f>
        <v>-</v>
      </c>
      <c r="AH174" s="38" t="str">
        <f>IF(ISNUMBER(wat_table_data!AG171), IF(wat_table_data!AG171=-999,"NA",IF(wat_table_data!AG171&gt;99, "&gt;99", IF(wat_table_data!AG171&lt;1, "&lt;1",wat_table_data!AG171 ))), "-")</f>
        <v>-</v>
      </c>
      <c r="AI174" s="38" t="str">
        <f>IF(ISNUMBER(wat_table_data!AH171), IF(wat_table_data!AH171=-999,"NA",IF(wat_table_data!AH171&gt;99, "&gt;99", IF(wat_table_data!AH171&lt;1, "&lt;1",wat_table_data!AH171 ))), "-")</f>
        <v>-</v>
      </c>
      <c r="AJ174" s="39" t="str">
        <f>IF(ISNUMBER(wat_table_data!AI171), IF(wat_table_data!AI171=-999,"NA",IF(wat_table_data!AI171&gt;99, "&gt;99", IF(wat_table_data!AI171&lt;1, "&lt;1",wat_table_data!AI171 ))), "-")</f>
        <v>-</v>
      </c>
      <c r="AK174" s="40" t="str">
        <f>IF(ISNUMBER(wat_table_data!AJ171), IF(wat_table_data!AJ171=-999,"NA",IF(wat_table_data!AJ171&gt;99, "&gt;99", IF(wat_table_data!AJ171&lt;1, "&lt;1",wat_table_data!AJ171 ))), "-")</f>
        <v>-</v>
      </c>
      <c r="AL174" s="40" t="str">
        <f>IF(ISNUMBER(wat_table_data!AK171), IF(wat_table_data!AK171=-999,"NA",IF(wat_table_data!AK171&gt;99, "&gt;99", IF(wat_table_data!AK171&lt;1, "&lt;1",wat_table_data!AK171 ))), "-")</f>
        <v>-</v>
      </c>
      <c r="AM174" s="40" t="str">
        <f>IF(ISNUMBER(wat_table_data!AL171), IF(wat_table_data!AL171=-999,"NA",IF(wat_table_data!AL171&gt;99, "&gt;99", IF(wat_table_data!AL171&lt;1, "&lt;1",wat_table_data!AL171 ))), "-")</f>
        <v>-</v>
      </c>
      <c r="AN174" s="38" t="str">
        <f>IF(ISNUMBER(wat_table_data!AM171), IF(wat_table_data!AM171=-999,"NA",IF(wat_table_data!AM171&gt;99, "&gt;99", IF(wat_table_data!AM171&lt;1, "&lt;1",wat_table_data!AM171 ))), "-")</f>
        <v>-</v>
      </c>
      <c r="AO174" s="38" t="str">
        <f>IF(ISNUMBER(wat_table_data!AN171), IF(wat_table_data!AN171=-999,"NA",IF(wat_table_data!AN171&gt;99, "&gt;99", IF(wat_table_data!AN171&lt;1, "&lt;1",wat_table_data!AN171 ))), "-")</f>
        <v>-</v>
      </c>
    </row>
    <row r="175" ht="13.8" x14ac:dyDescent="0.25">
      <c r="A175" s="34" t="str">
        <f>IF(ISBLANK(wat_table_data!A172), "", wat_table_data!A172)</f>
        <v/>
      </c>
      <c r="B175" s="34" t="str">
        <f>IF(ISBLANK(wat_table_data!B172), "", wat_table_data!B172)</f>
        <v/>
      </c>
      <c r="C175" s="34" t="str">
        <f>IF(ISBLANK(wat_table_data!C172), "", wat_table_data!C172)</f>
        <v/>
      </c>
      <c r="D175" s="35" t="str">
        <f>IF(ISNUMBER(wat_table_data!D172), wat_table_data!D172, "-")</f>
        <v>-</v>
      </c>
      <c r="E175" s="36" t="str">
        <f>IF(ISNUMBER(wat_table_data!E172), wat_table_data!E172, "-")</f>
        <v>-</v>
      </c>
      <c r="F175" s="37" t="str">
        <f>IF(ISNUMBER(wat_table_data!F172), IF(wat_table_data!F172=-999,"NA",IF(wat_table_data!F172&gt;99, "&gt;99", IF(wat_table_data!F172&lt;1, "&lt;1",wat_table_data!F172 ))), "-")</f>
        <v>-</v>
      </c>
      <c r="G175" s="38" t="str">
        <f>IF(ISNUMBER(wat_table_data!G172), IF(wat_table_data!G172=-999,"NA",IF(wat_table_data!G172&gt;99, "&gt;99", IF(wat_table_data!G172&lt;1, "&lt;1",wat_table_data!G172 ))), "-")</f>
        <v>-</v>
      </c>
      <c r="H175" s="38" t="str">
        <f>IF(ISNUMBER(wat_table_data!H172), IF(wat_table_data!H172=-999,"NA",IF(wat_table_data!H172&gt;99, "&gt;99", IF(wat_table_data!H172&lt;1, "&lt;1",wat_table_data!H172 ))), "-")</f>
        <v>-</v>
      </c>
      <c r="I175" s="38" t="str">
        <f>IF(ISNUMBER(wat_table_data!I172), IF(wat_table_data!I172=-999,"NA",IF(wat_table_data!I172&gt;99, "&gt;99", IF(wat_table_data!I172&lt;1, "&lt;1",wat_table_data!I172 ))), "-")</f>
        <v>-</v>
      </c>
      <c r="J175" s="24" t="str">
        <f>IF(ISNUMBER(wat_table_data!J172), IF(wat_table_data!J172=-999,"NA",wat_table_data!J172), "-")</f>
        <v>-</v>
      </c>
      <c r="K175" s="37" t="str">
        <f>IF(ISNUMBER(wat_table_data!K172), IF(wat_table_data!K172=-999,"NA",IF(wat_table_data!K172&gt;99, "&gt;99", IF(wat_table_data!K172&lt;1, "&lt;1",wat_table_data!K172 ))), "-")</f>
        <v>-</v>
      </c>
      <c r="L175" s="38" t="str">
        <f>IF(ISNUMBER(wat_table_data!L172), IF(wat_table_data!L172=-999,"NA",IF(wat_table_data!L172&gt;99, "&gt;99", IF(wat_table_data!L172&lt;1, "&lt;1",wat_table_data!L172 ))), "-")</f>
        <v>-</v>
      </c>
      <c r="M175" s="38" t="str">
        <f>IF(ISNUMBER(wat_table_data!M172), IF(wat_table_data!M172=-999,"NA",IF(wat_table_data!M172&gt;99, "&gt;99", IF(wat_table_data!M172&lt;1, "&lt;1",wat_table_data!M172 ))), "-")</f>
        <v>-</v>
      </c>
      <c r="N175" s="38" t="str">
        <f>IF(ISNUMBER(wat_table_data!N172), IF(wat_table_data!N172=-999,"NA",IF(wat_table_data!N172&gt;99, "&gt;99", IF(wat_table_data!N172&lt;1, "&lt;1",wat_table_data!N172 ))), "-")</f>
        <v>-</v>
      </c>
      <c r="O175" s="24" t="str">
        <f>IF(ISNUMBER(wat_table_data!O172), IF(wat_table_data!O172=-999,"NA",wat_table_data!O172), "-")</f>
        <v>-</v>
      </c>
      <c r="P175" s="37" t="str">
        <f>IF(ISNUMBER(wat_table_data!P172), IF(wat_table_data!P172=-999,"NA",IF(wat_table_data!P172&gt;99, "&gt;99", IF(wat_table_data!P172&lt;1, "&lt;1",wat_table_data!P172 ))), "-")</f>
        <v>-</v>
      </c>
      <c r="Q175" s="38" t="str">
        <f>IF(ISNUMBER(wat_table_data!Q172), IF(wat_table_data!Q172=-999,"NA",IF(wat_table_data!Q172&gt;99, "&gt;99", IF(wat_table_data!Q172&lt;1, "&lt;1",wat_table_data!Q172 ))), "-")</f>
        <v>-</v>
      </c>
      <c r="R175" s="38" t="str">
        <f>IF(ISNUMBER(wat_table_data!R172), IF(wat_table_data!R172=-999,"NA",IF(wat_table_data!R172&gt;99, "&gt;99", IF(wat_table_data!R172&lt;1, "&lt;1",wat_table_data!R172 ))), "-")</f>
        <v>-</v>
      </c>
      <c r="S175" s="38" t="str">
        <f>IF(ISNUMBER(wat_table_data!S172), IF(wat_table_data!S172=-999,"NA",IF(wat_table_data!S172&gt;99, "&gt;99", IF(wat_table_data!S172&lt;1, "&lt;1",wat_table_data!S172 ))), "-")</f>
        <v>-</v>
      </c>
      <c r="T175" s="24" t="str">
        <f>IF(ISNUMBER(wat_table_data!T172), IF(wat_table_data!T172=-999,"NA",wat_table_data!T172), "-")</f>
        <v>-</v>
      </c>
      <c r="U175" s="24"/>
      <c r="V175" s="24"/>
      <c r="W175" s="24"/>
      <c r="X175" s="39" t="str">
        <f>IF(ISNUMBER(wat_table_data!W172), IF(wat_table_data!W172=-999,"NA",IF(wat_table_data!W172&gt;99, "&gt;99", IF(wat_table_data!W172&lt;1, "&lt;1",wat_table_data!W172 ))), "-")</f>
        <v>-</v>
      </c>
      <c r="Y175" s="40" t="str">
        <f>IF(ISNUMBER(wat_table_data!X172), IF(wat_table_data!X172=-999,"NA",IF(wat_table_data!X172&gt;99, "&gt;99", IF(wat_table_data!X172&lt;1, "&lt;1",wat_table_data!X172 ))), "-")</f>
        <v>-</v>
      </c>
      <c r="Z175" s="40" t="str">
        <f>IF(ISNUMBER(wat_table_data!Y172), IF(wat_table_data!Y172=-999,"NA",IF(wat_table_data!Y172&gt;99, "&gt;99", IF(wat_table_data!Y172&lt;1, "&lt;1",wat_table_data!Y172 ))), "-")</f>
        <v>-</v>
      </c>
      <c r="AA175" s="40" t="str">
        <f>IF(ISNUMBER(wat_table_data!Z172), IF(wat_table_data!Z172=-999,"NA",IF(wat_table_data!Z172&gt;99, "&gt;99", IF(wat_table_data!Z172&lt;1, "&lt;1",wat_table_data!Z172 ))), "-")</f>
        <v>-</v>
      </c>
      <c r="AB175" s="38" t="str">
        <f>IF(ISNUMBER(wat_table_data!AA172), IF(wat_table_data!AA172=-999,"NA",IF(wat_table_data!AA172&gt;99, "&gt;99", IF(wat_table_data!AA172&lt;1, "&lt;1",wat_table_data!AA172 ))), "-")</f>
        <v>-</v>
      </c>
      <c r="AC175" s="38" t="str">
        <f>IF(ISNUMBER(wat_table_data!AB172), IF(wat_table_data!AB172=-999,"NA",IF(wat_table_data!AB172&gt;99, "&gt;99", IF(wat_table_data!AB172&lt;1, "&lt;1",wat_table_data!AB172 ))), "-")</f>
        <v>-</v>
      </c>
      <c r="AD175" s="39" t="str">
        <f>IF(ISNUMBER(wat_table_data!AC172), IF(wat_table_data!AC172=-999,"NA",IF(wat_table_data!AC172&gt;99, "&gt;99", IF(wat_table_data!AC172&lt;1, "&lt;1",wat_table_data!AC172 ))), "-")</f>
        <v>-</v>
      </c>
      <c r="AE175" s="40" t="str">
        <f>IF(ISNUMBER(wat_table_data!AD172), IF(wat_table_data!AD172=-999,"NA",IF(wat_table_data!AD172&gt;99, "&gt;99", IF(wat_table_data!AD172&lt;1, "&lt;1",wat_table_data!AD172 ))), "-")</f>
        <v>-</v>
      </c>
      <c r="AF175" s="40" t="str">
        <f>IF(ISNUMBER(wat_table_data!AE172), IF(wat_table_data!AE172=-999,"NA",IF(wat_table_data!AE172&gt;99, "&gt;99", IF(wat_table_data!AE172&lt;1, "&lt;1",wat_table_data!AE172 ))), "-")</f>
        <v>-</v>
      </c>
      <c r="AG175" s="40" t="str">
        <f>IF(ISNUMBER(wat_table_data!AF172), IF(wat_table_data!AF172=-999,"NA",IF(wat_table_data!AF172&gt;99, "&gt;99", IF(wat_table_data!AF172&lt;1, "&lt;1",wat_table_data!AF172 ))), "-")</f>
        <v>-</v>
      </c>
      <c r="AH175" s="38" t="str">
        <f>IF(ISNUMBER(wat_table_data!AG172), IF(wat_table_data!AG172=-999,"NA",IF(wat_table_data!AG172&gt;99, "&gt;99", IF(wat_table_data!AG172&lt;1, "&lt;1",wat_table_data!AG172 ))), "-")</f>
        <v>-</v>
      </c>
      <c r="AI175" s="38" t="str">
        <f>IF(ISNUMBER(wat_table_data!AH172), IF(wat_table_data!AH172=-999,"NA",IF(wat_table_data!AH172&gt;99, "&gt;99", IF(wat_table_data!AH172&lt;1, "&lt;1",wat_table_data!AH172 ))), "-")</f>
        <v>-</v>
      </c>
      <c r="AJ175" s="39" t="str">
        <f>IF(ISNUMBER(wat_table_data!AI172), IF(wat_table_data!AI172=-999,"NA",IF(wat_table_data!AI172&gt;99, "&gt;99", IF(wat_table_data!AI172&lt;1, "&lt;1",wat_table_data!AI172 ))), "-")</f>
        <v>-</v>
      </c>
      <c r="AK175" s="40" t="str">
        <f>IF(ISNUMBER(wat_table_data!AJ172), IF(wat_table_data!AJ172=-999,"NA",IF(wat_table_data!AJ172&gt;99, "&gt;99", IF(wat_table_data!AJ172&lt;1, "&lt;1",wat_table_data!AJ172 ))), "-")</f>
        <v>-</v>
      </c>
      <c r="AL175" s="40" t="str">
        <f>IF(ISNUMBER(wat_table_data!AK172), IF(wat_table_data!AK172=-999,"NA",IF(wat_table_data!AK172&gt;99, "&gt;99", IF(wat_table_data!AK172&lt;1, "&lt;1",wat_table_data!AK172 ))), "-")</f>
        <v>-</v>
      </c>
      <c r="AM175" s="40" t="str">
        <f>IF(ISNUMBER(wat_table_data!AL172), IF(wat_table_data!AL172=-999,"NA",IF(wat_table_data!AL172&gt;99, "&gt;99", IF(wat_table_data!AL172&lt;1, "&lt;1",wat_table_data!AL172 ))), "-")</f>
        <v>-</v>
      </c>
      <c r="AN175" s="38" t="str">
        <f>IF(ISNUMBER(wat_table_data!AM172), IF(wat_table_data!AM172=-999,"NA",IF(wat_table_data!AM172&gt;99, "&gt;99", IF(wat_table_data!AM172&lt;1, "&lt;1",wat_table_data!AM172 ))), "-")</f>
        <v>-</v>
      </c>
      <c r="AO175" s="38" t="str">
        <f>IF(ISNUMBER(wat_table_data!AN172), IF(wat_table_data!AN172=-999,"NA",IF(wat_table_data!AN172&gt;99, "&gt;99", IF(wat_table_data!AN172&lt;1, "&lt;1",wat_table_data!AN172 ))), "-")</f>
        <v>-</v>
      </c>
    </row>
    <row r="176" ht="13.8" x14ac:dyDescent="0.25">
      <c r="A176" s="34" t="str">
        <f>IF(ISBLANK(wat_table_data!A173), "", wat_table_data!A173)</f>
        <v/>
      </c>
      <c r="B176" s="34" t="str">
        <f>IF(ISBLANK(wat_table_data!B173), "", wat_table_data!B173)</f>
        <v/>
      </c>
      <c r="C176" s="34" t="str">
        <f>IF(ISBLANK(wat_table_data!C173), "", wat_table_data!C173)</f>
        <v/>
      </c>
      <c r="D176" s="35" t="str">
        <f>IF(ISNUMBER(wat_table_data!D173), wat_table_data!D173, "-")</f>
        <v>-</v>
      </c>
      <c r="E176" s="36" t="str">
        <f>IF(ISNUMBER(wat_table_data!E173), wat_table_data!E173, "-")</f>
        <v>-</v>
      </c>
      <c r="F176" s="37" t="str">
        <f>IF(ISNUMBER(wat_table_data!F173), IF(wat_table_data!F173=-999,"NA",IF(wat_table_data!F173&gt;99, "&gt;99", IF(wat_table_data!F173&lt;1, "&lt;1",wat_table_data!F173 ))), "-")</f>
        <v>-</v>
      </c>
      <c r="G176" s="38" t="str">
        <f>IF(ISNUMBER(wat_table_data!G173), IF(wat_table_data!G173=-999,"NA",IF(wat_table_data!G173&gt;99, "&gt;99", IF(wat_table_data!G173&lt;1, "&lt;1",wat_table_data!G173 ))), "-")</f>
        <v>-</v>
      </c>
      <c r="H176" s="38" t="str">
        <f>IF(ISNUMBER(wat_table_data!H173), IF(wat_table_data!H173=-999,"NA",IF(wat_table_data!H173&gt;99, "&gt;99", IF(wat_table_data!H173&lt;1, "&lt;1",wat_table_data!H173 ))), "-")</f>
        <v>-</v>
      </c>
      <c r="I176" s="38" t="str">
        <f>IF(ISNUMBER(wat_table_data!I173), IF(wat_table_data!I173=-999,"NA",IF(wat_table_data!I173&gt;99, "&gt;99", IF(wat_table_data!I173&lt;1, "&lt;1",wat_table_data!I173 ))), "-")</f>
        <v>-</v>
      </c>
      <c r="J176" s="24" t="str">
        <f>IF(ISNUMBER(wat_table_data!J173), IF(wat_table_data!J173=-999,"NA",wat_table_data!J173), "-")</f>
        <v>-</v>
      </c>
      <c r="K176" s="37" t="str">
        <f>IF(ISNUMBER(wat_table_data!K173), IF(wat_table_data!K173=-999,"NA",IF(wat_table_data!K173&gt;99, "&gt;99", IF(wat_table_data!K173&lt;1, "&lt;1",wat_table_data!K173 ))), "-")</f>
        <v>-</v>
      </c>
      <c r="L176" s="38" t="str">
        <f>IF(ISNUMBER(wat_table_data!L173), IF(wat_table_data!L173=-999,"NA",IF(wat_table_data!L173&gt;99, "&gt;99", IF(wat_table_data!L173&lt;1, "&lt;1",wat_table_data!L173 ))), "-")</f>
        <v>-</v>
      </c>
      <c r="M176" s="38" t="str">
        <f>IF(ISNUMBER(wat_table_data!M173), IF(wat_table_data!M173=-999,"NA",IF(wat_table_data!M173&gt;99, "&gt;99", IF(wat_table_data!M173&lt;1, "&lt;1",wat_table_data!M173 ))), "-")</f>
        <v>-</v>
      </c>
      <c r="N176" s="38" t="str">
        <f>IF(ISNUMBER(wat_table_data!N173), IF(wat_table_data!N173=-999,"NA",IF(wat_table_data!N173&gt;99, "&gt;99", IF(wat_table_data!N173&lt;1, "&lt;1",wat_table_data!N173 ))), "-")</f>
        <v>-</v>
      </c>
      <c r="O176" s="24" t="str">
        <f>IF(ISNUMBER(wat_table_data!O173), IF(wat_table_data!O173=-999,"NA",wat_table_data!O173), "-")</f>
        <v>-</v>
      </c>
      <c r="P176" s="37" t="str">
        <f>IF(ISNUMBER(wat_table_data!P173), IF(wat_table_data!P173=-999,"NA",IF(wat_table_data!P173&gt;99, "&gt;99", IF(wat_table_data!P173&lt;1, "&lt;1",wat_table_data!P173 ))), "-")</f>
        <v>-</v>
      </c>
      <c r="Q176" s="38" t="str">
        <f>IF(ISNUMBER(wat_table_data!Q173), IF(wat_table_data!Q173=-999,"NA",IF(wat_table_data!Q173&gt;99, "&gt;99", IF(wat_table_data!Q173&lt;1, "&lt;1",wat_table_data!Q173 ))), "-")</f>
        <v>-</v>
      </c>
      <c r="R176" s="38" t="str">
        <f>IF(ISNUMBER(wat_table_data!R173), IF(wat_table_data!R173=-999,"NA",IF(wat_table_data!R173&gt;99, "&gt;99", IF(wat_table_data!R173&lt;1, "&lt;1",wat_table_data!R173 ))), "-")</f>
        <v>-</v>
      </c>
      <c r="S176" s="38" t="str">
        <f>IF(ISNUMBER(wat_table_data!S173), IF(wat_table_data!S173=-999,"NA",IF(wat_table_data!S173&gt;99, "&gt;99", IF(wat_table_data!S173&lt;1, "&lt;1",wat_table_data!S173 ))), "-")</f>
        <v>-</v>
      </c>
      <c r="T176" s="24" t="str">
        <f>IF(ISNUMBER(wat_table_data!T173), IF(wat_table_data!T173=-999,"NA",wat_table_data!T173), "-")</f>
        <v>-</v>
      </c>
      <c r="U176" s="24"/>
      <c r="V176" s="24"/>
      <c r="W176" s="24"/>
      <c r="X176" s="39" t="str">
        <f>IF(ISNUMBER(wat_table_data!W173), IF(wat_table_data!W173=-999,"NA",IF(wat_table_data!W173&gt;99, "&gt;99", IF(wat_table_data!W173&lt;1, "&lt;1",wat_table_data!W173 ))), "-")</f>
        <v>-</v>
      </c>
      <c r="Y176" s="40" t="str">
        <f>IF(ISNUMBER(wat_table_data!X173), IF(wat_table_data!X173=-999,"NA",IF(wat_table_data!X173&gt;99, "&gt;99", IF(wat_table_data!X173&lt;1, "&lt;1",wat_table_data!X173 ))), "-")</f>
        <v>-</v>
      </c>
      <c r="Z176" s="40" t="str">
        <f>IF(ISNUMBER(wat_table_data!Y173), IF(wat_table_data!Y173=-999,"NA",IF(wat_table_data!Y173&gt;99, "&gt;99", IF(wat_table_data!Y173&lt;1, "&lt;1",wat_table_data!Y173 ))), "-")</f>
        <v>-</v>
      </c>
      <c r="AA176" s="40" t="str">
        <f>IF(ISNUMBER(wat_table_data!Z173), IF(wat_table_data!Z173=-999,"NA",IF(wat_table_data!Z173&gt;99, "&gt;99", IF(wat_table_data!Z173&lt;1, "&lt;1",wat_table_data!Z173 ))), "-")</f>
        <v>-</v>
      </c>
      <c r="AB176" s="38" t="str">
        <f>IF(ISNUMBER(wat_table_data!AA173), IF(wat_table_data!AA173=-999,"NA",IF(wat_table_data!AA173&gt;99, "&gt;99", IF(wat_table_data!AA173&lt;1, "&lt;1",wat_table_data!AA173 ))), "-")</f>
        <v>-</v>
      </c>
      <c r="AC176" s="38" t="str">
        <f>IF(ISNUMBER(wat_table_data!AB173), IF(wat_table_data!AB173=-999,"NA",IF(wat_table_data!AB173&gt;99, "&gt;99", IF(wat_table_data!AB173&lt;1, "&lt;1",wat_table_data!AB173 ))), "-")</f>
        <v>-</v>
      </c>
      <c r="AD176" s="39" t="str">
        <f>IF(ISNUMBER(wat_table_data!AC173), IF(wat_table_data!AC173=-999,"NA",IF(wat_table_data!AC173&gt;99, "&gt;99", IF(wat_table_data!AC173&lt;1, "&lt;1",wat_table_data!AC173 ))), "-")</f>
        <v>-</v>
      </c>
      <c r="AE176" s="40" t="str">
        <f>IF(ISNUMBER(wat_table_data!AD173), IF(wat_table_data!AD173=-999,"NA",IF(wat_table_data!AD173&gt;99, "&gt;99", IF(wat_table_data!AD173&lt;1, "&lt;1",wat_table_data!AD173 ))), "-")</f>
        <v>-</v>
      </c>
      <c r="AF176" s="40" t="str">
        <f>IF(ISNUMBER(wat_table_data!AE173), IF(wat_table_data!AE173=-999,"NA",IF(wat_table_data!AE173&gt;99, "&gt;99", IF(wat_table_data!AE173&lt;1, "&lt;1",wat_table_data!AE173 ))), "-")</f>
        <v>-</v>
      </c>
      <c r="AG176" s="40" t="str">
        <f>IF(ISNUMBER(wat_table_data!AF173), IF(wat_table_data!AF173=-999,"NA",IF(wat_table_data!AF173&gt;99, "&gt;99", IF(wat_table_data!AF173&lt;1, "&lt;1",wat_table_data!AF173 ))), "-")</f>
        <v>-</v>
      </c>
      <c r="AH176" s="38" t="str">
        <f>IF(ISNUMBER(wat_table_data!AG173), IF(wat_table_data!AG173=-999,"NA",IF(wat_table_data!AG173&gt;99, "&gt;99", IF(wat_table_data!AG173&lt;1, "&lt;1",wat_table_data!AG173 ))), "-")</f>
        <v>-</v>
      </c>
      <c r="AI176" s="38" t="str">
        <f>IF(ISNUMBER(wat_table_data!AH173), IF(wat_table_data!AH173=-999,"NA",IF(wat_table_data!AH173&gt;99, "&gt;99", IF(wat_table_data!AH173&lt;1, "&lt;1",wat_table_data!AH173 ))), "-")</f>
        <v>-</v>
      </c>
      <c r="AJ176" s="39" t="str">
        <f>IF(ISNUMBER(wat_table_data!AI173), IF(wat_table_data!AI173=-999,"NA",IF(wat_table_data!AI173&gt;99, "&gt;99", IF(wat_table_data!AI173&lt;1, "&lt;1",wat_table_data!AI173 ))), "-")</f>
        <v>-</v>
      </c>
      <c r="AK176" s="40" t="str">
        <f>IF(ISNUMBER(wat_table_data!AJ173), IF(wat_table_data!AJ173=-999,"NA",IF(wat_table_data!AJ173&gt;99, "&gt;99", IF(wat_table_data!AJ173&lt;1, "&lt;1",wat_table_data!AJ173 ))), "-")</f>
        <v>-</v>
      </c>
      <c r="AL176" s="40" t="str">
        <f>IF(ISNUMBER(wat_table_data!AK173), IF(wat_table_data!AK173=-999,"NA",IF(wat_table_data!AK173&gt;99, "&gt;99", IF(wat_table_data!AK173&lt;1, "&lt;1",wat_table_data!AK173 ))), "-")</f>
        <v>-</v>
      </c>
      <c r="AM176" s="40" t="str">
        <f>IF(ISNUMBER(wat_table_data!AL173), IF(wat_table_data!AL173=-999,"NA",IF(wat_table_data!AL173&gt;99, "&gt;99", IF(wat_table_data!AL173&lt;1, "&lt;1",wat_table_data!AL173 ))), "-")</f>
        <v>-</v>
      </c>
      <c r="AN176" s="38" t="str">
        <f>IF(ISNUMBER(wat_table_data!AM173), IF(wat_table_data!AM173=-999,"NA",IF(wat_table_data!AM173&gt;99, "&gt;99", IF(wat_table_data!AM173&lt;1, "&lt;1",wat_table_data!AM173 ))), "-")</f>
        <v>-</v>
      </c>
      <c r="AO176" s="38" t="str">
        <f>IF(ISNUMBER(wat_table_data!AN173), IF(wat_table_data!AN173=-999,"NA",IF(wat_table_data!AN173&gt;99, "&gt;99", IF(wat_table_data!AN173&lt;1, "&lt;1",wat_table_data!AN173 ))), "-")</f>
        <v>-</v>
      </c>
    </row>
    <row r="177" ht="13.8" x14ac:dyDescent="0.25">
      <c r="A177" s="34" t="str">
        <f>IF(ISBLANK(wat_table_data!A174), "", wat_table_data!A174)</f>
        <v/>
      </c>
      <c r="B177" s="34" t="str">
        <f>IF(ISBLANK(wat_table_data!B174), "", wat_table_data!B174)</f>
        <v/>
      </c>
      <c r="C177" s="34" t="str">
        <f>IF(ISBLANK(wat_table_data!C174), "", wat_table_data!C174)</f>
        <v/>
      </c>
      <c r="D177" s="35" t="str">
        <f>IF(ISNUMBER(wat_table_data!D174), wat_table_data!D174, "-")</f>
        <v>-</v>
      </c>
      <c r="E177" s="36" t="str">
        <f>IF(ISNUMBER(wat_table_data!E174), wat_table_data!E174, "-")</f>
        <v>-</v>
      </c>
      <c r="F177" s="37" t="str">
        <f>IF(ISNUMBER(wat_table_data!F174), IF(wat_table_data!F174=-999,"NA",IF(wat_table_data!F174&gt;99, "&gt;99", IF(wat_table_data!F174&lt;1, "&lt;1",wat_table_data!F174 ))), "-")</f>
        <v>-</v>
      </c>
      <c r="G177" s="38" t="str">
        <f>IF(ISNUMBER(wat_table_data!G174), IF(wat_table_data!G174=-999,"NA",IF(wat_table_data!G174&gt;99, "&gt;99", IF(wat_table_data!G174&lt;1, "&lt;1",wat_table_data!G174 ))), "-")</f>
        <v>-</v>
      </c>
      <c r="H177" s="38" t="str">
        <f>IF(ISNUMBER(wat_table_data!H174), IF(wat_table_data!H174=-999,"NA",IF(wat_table_data!H174&gt;99, "&gt;99", IF(wat_table_data!H174&lt;1, "&lt;1",wat_table_data!H174 ))), "-")</f>
        <v>-</v>
      </c>
      <c r="I177" s="38" t="str">
        <f>IF(ISNUMBER(wat_table_data!I174), IF(wat_table_data!I174=-999,"NA",IF(wat_table_data!I174&gt;99, "&gt;99", IF(wat_table_data!I174&lt;1, "&lt;1",wat_table_data!I174 ))), "-")</f>
        <v>-</v>
      </c>
      <c r="J177" s="24" t="str">
        <f>IF(ISNUMBER(wat_table_data!J174), IF(wat_table_data!J174=-999,"NA",wat_table_data!J174), "-")</f>
        <v>-</v>
      </c>
      <c r="K177" s="37" t="str">
        <f>IF(ISNUMBER(wat_table_data!K174), IF(wat_table_data!K174=-999,"NA",IF(wat_table_data!K174&gt;99, "&gt;99", IF(wat_table_data!K174&lt;1, "&lt;1",wat_table_data!K174 ))), "-")</f>
        <v>-</v>
      </c>
      <c r="L177" s="38" t="str">
        <f>IF(ISNUMBER(wat_table_data!L174), IF(wat_table_data!L174=-999,"NA",IF(wat_table_data!L174&gt;99, "&gt;99", IF(wat_table_data!L174&lt;1, "&lt;1",wat_table_data!L174 ))), "-")</f>
        <v>-</v>
      </c>
      <c r="M177" s="38" t="str">
        <f>IF(ISNUMBER(wat_table_data!M174), IF(wat_table_data!M174=-999,"NA",IF(wat_table_data!M174&gt;99, "&gt;99", IF(wat_table_data!M174&lt;1, "&lt;1",wat_table_data!M174 ))), "-")</f>
        <v>-</v>
      </c>
      <c r="N177" s="38" t="str">
        <f>IF(ISNUMBER(wat_table_data!N174), IF(wat_table_data!N174=-999,"NA",IF(wat_table_data!N174&gt;99, "&gt;99", IF(wat_table_data!N174&lt;1, "&lt;1",wat_table_data!N174 ))), "-")</f>
        <v>-</v>
      </c>
      <c r="O177" s="24" t="str">
        <f>IF(ISNUMBER(wat_table_data!O174), IF(wat_table_data!O174=-999,"NA",wat_table_data!O174), "-")</f>
        <v>-</v>
      </c>
      <c r="P177" s="37" t="str">
        <f>IF(ISNUMBER(wat_table_data!P174), IF(wat_table_data!P174=-999,"NA",IF(wat_table_data!P174&gt;99, "&gt;99", IF(wat_table_data!P174&lt;1, "&lt;1",wat_table_data!P174 ))), "-")</f>
        <v>-</v>
      </c>
      <c r="Q177" s="38" t="str">
        <f>IF(ISNUMBER(wat_table_data!Q174), IF(wat_table_data!Q174=-999,"NA",IF(wat_table_data!Q174&gt;99, "&gt;99", IF(wat_table_data!Q174&lt;1, "&lt;1",wat_table_data!Q174 ))), "-")</f>
        <v>-</v>
      </c>
      <c r="R177" s="38" t="str">
        <f>IF(ISNUMBER(wat_table_data!R174), IF(wat_table_data!R174=-999,"NA",IF(wat_table_data!R174&gt;99, "&gt;99", IF(wat_table_data!R174&lt;1, "&lt;1",wat_table_data!R174 ))), "-")</f>
        <v>-</v>
      </c>
      <c r="S177" s="38" t="str">
        <f>IF(ISNUMBER(wat_table_data!S174), IF(wat_table_data!S174=-999,"NA",IF(wat_table_data!S174&gt;99, "&gt;99", IF(wat_table_data!S174&lt;1, "&lt;1",wat_table_data!S174 ))), "-")</f>
        <v>-</v>
      </c>
      <c r="T177" s="24" t="str">
        <f>IF(ISNUMBER(wat_table_data!T174), IF(wat_table_data!T174=-999,"NA",wat_table_data!T174), "-")</f>
        <v>-</v>
      </c>
      <c r="U177" s="24"/>
      <c r="V177" s="24"/>
      <c r="W177" s="24"/>
      <c r="X177" s="39" t="str">
        <f>IF(ISNUMBER(wat_table_data!W174), IF(wat_table_data!W174=-999,"NA",IF(wat_table_data!W174&gt;99, "&gt;99", IF(wat_table_data!W174&lt;1, "&lt;1",wat_table_data!W174 ))), "-")</f>
        <v>-</v>
      </c>
      <c r="Y177" s="40" t="str">
        <f>IF(ISNUMBER(wat_table_data!X174), IF(wat_table_data!X174=-999,"NA",IF(wat_table_data!X174&gt;99, "&gt;99", IF(wat_table_data!X174&lt;1, "&lt;1",wat_table_data!X174 ))), "-")</f>
        <v>-</v>
      </c>
      <c r="Z177" s="40" t="str">
        <f>IF(ISNUMBER(wat_table_data!Y174), IF(wat_table_data!Y174=-999,"NA",IF(wat_table_data!Y174&gt;99, "&gt;99", IF(wat_table_data!Y174&lt;1, "&lt;1",wat_table_data!Y174 ))), "-")</f>
        <v>-</v>
      </c>
      <c r="AA177" s="40" t="str">
        <f>IF(ISNUMBER(wat_table_data!Z174), IF(wat_table_data!Z174=-999,"NA",IF(wat_table_data!Z174&gt;99, "&gt;99", IF(wat_table_data!Z174&lt;1, "&lt;1",wat_table_data!Z174 ))), "-")</f>
        <v>-</v>
      </c>
      <c r="AB177" s="38" t="str">
        <f>IF(ISNUMBER(wat_table_data!AA174), IF(wat_table_data!AA174=-999,"NA",IF(wat_table_data!AA174&gt;99, "&gt;99", IF(wat_table_data!AA174&lt;1, "&lt;1",wat_table_data!AA174 ))), "-")</f>
        <v>-</v>
      </c>
      <c r="AC177" s="38" t="str">
        <f>IF(ISNUMBER(wat_table_data!AB174), IF(wat_table_data!AB174=-999,"NA",IF(wat_table_data!AB174&gt;99, "&gt;99", IF(wat_table_data!AB174&lt;1, "&lt;1",wat_table_data!AB174 ))), "-")</f>
        <v>-</v>
      </c>
      <c r="AD177" s="39" t="str">
        <f>IF(ISNUMBER(wat_table_data!AC174), IF(wat_table_data!AC174=-999,"NA",IF(wat_table_data!AC174&gt;99, "&gt;99", IF(wat_table_data!AC174&lt;1, "&lt;1",wat_table_data!AC174 ))), "-")</f>
        <v>-</v>
      </c>
      <c r="AE177" s="40" t="str">
        <f>IF(ISNUMBER(wat_table_data!AD174), IF(wat_table_data!AD174=-999,"NA",IF(wat_table_data!AD174&gt;99, "&gt;99", IF(wat_table_data!AD174&lt;1, "&lt;1",wat_table_data!AD174 ))), "-")</f>
        <v>-</v>
      </c>
      <c r="AF177" s="40" t="str">
        <f>IF(ISNUMBER(wat_table_data!AE174), IF(wat_table_data!AE174=-999,"NA",IF(wat_table_data!AE174&gt;99, "&gt;99", IF(wat_table_data!AE174&lt;1, "&lt;1",wat_table_data!AE174 ))), "-")</f>
        <v>-</v>
      </c>
      <c r="AG177" s="40" t="str">
        <f>IF(ISNUMBER(wat_table_data!AF174), IF(wat_table_data!AF174=-999,"NA",IF(wat_table_data!AF174&gt;99, "&gt;99", IF(wat_table_data!AF174&lt;1, "&lt;1",wat_table_data!AF174 ))), "-")</f>
        <v>-</v>
      </c>
      <c r="AH177" s="38" t="str">
        <f>IF(ISNUMBER(wat_table_data!AG174), IF(wat_table_data!AG174=-999,"NA",IF(wat_table_data!AG174&gt;99, "&gt;99", IF(wat_table_data!AG174&lt;1, "&lt;1",wat_table_data!AG174 ))), "-")</f>
        <v>-</v>
      </c>
      <c r="AI177" s="38" t="str">
        <f>IF(ISNUMBER(wat_table_data!AH174), IF(wat_table_data!AH174=-999,"NA",IF(wat_table_data!AH174&gt;99, "&gt;99", IF(wat_table_data!AH174&lt;1, "&lt;1",wat_table_data!AH174 ))), "-")</f>
        <v>-</v>
      </c>
      <c r="AJ177" s="39" t="str">
        <f>IF(ISNUMBER(wat_table_data!AI174), IF(wat_table_data!AI174=-999,"NA",IF(wat_table_data!AI174&gt;99, "&gt;99", IF(wat_table_data!AI174&lt;1, "&lt;1",wat_table_data!AI174 ))), "-")</f>
        <v>-</v>
      </c>
      <c r="AK177" s="40" t="str">
        <f>IF(ISNUMBER(wat_table_data!AJ174), IF(wat_table_data!AJ174=-999,"NA",IF(wat_table_data!AJ174&gt;99, "&gt;99", IF(wat_table_data!AJ174&lt;1, "&lt;1",wat_table_data!AJ174 ))), "-")</f>
        <v>-</v>
      </c>
      <c r="AL177" s="40" t="str">
        <f>IF(ISNUMBER(wat_table_data!AK174), IF(wat_table_data!AK174=-999,"NA",IF(wat_table_data!AK174&gt;99, "&gt;99", IF(wat_table_data!AK174&lt;1, "&lt;1",wat_table_data!AK174 ))), "-")</f>
        <v>-</v>
      </c>
      <c r="AM177" s="40" t="str">
        <f>IF(ISNUMBER(wat_table_data!AL174), IF(wat_table_data!AL174=-999,"NA",IF(wat_table_data!AL174&gt;99, "&gt;99", IF(wat_table_data!AL174&lt;1, "&lt;1",wat_table_data!AL174 ))), "-")</f>
        <v>-</v>
      </c>
      <c r="AN177" s="38" t="str">
        <f>IF(ISNUMBER(wat_table_data!AM174), IF(wat_table_data!AM174=-999,"NA",IF(wat_table_data!AM174&gt;99, "&gt;99", IF(wat_table_data!AM174&lt;1, "&lt;1",wat_table_data!AM174 ))), "-")</f>
        <v>-</v>
      </c>
      <c r="AO177" s="38" t="str">
        <f>IF(ISNUMBER(wat_table_data!AN174), IF(wat_table_data!AN174=-999,"NA",IF(wat_table_data!AN174&gt;99, "&gt;99", IF(wat_table_data!AN174&lt;1, "&lt;1",wat_table_data!AN174 ))), "-")</f>
        <v>-</v>
      </c>
    </row>
    <row r="178" ht="13.8" x14ac:dyDescent="0.25">
      <c r="A178" s="34" t="str">
        <f>IF(ISBLANK(wat_table_data!A175), "", wat_table_data!A175)</f>
        <v/>
      </c>
      <c r="B178" s="34" t="str">
        <f>IF(ISBLANK(wat_table_data!B175), "", wat_table_data!B175)</f>
        <v/>
      </c>
      <c r="C178" s="34" t="str">
        <f>IF(ISBLANK(wat_table_data!C175), "", wat_table_data!C175)</f>
        <v/>
      </c>
      <c r="D178" s="35" t="str">
        <f>IF(ISNUMBER(wat_table_data!D175), wat_table_data!D175, "-")</f>
        <v>-</v>
      </c>
      <c r="E178" s="36" t="str">
        <f>IF(ISNUMBER(wat_table_data!E175), wat_table_data!E175, "-")</f>
        <v>-</v>
      </c>
      <c r="F178" s="37" t="str">
        <f>IF(ISNUMBER(wat_table_data!F175), IF(wat_table_data!F175=-999,"NA",IF(wat_table_data!F175&gt;99, "&gt;99", IF(wat_table_data!F175&lt;1, "&lt;1",wat_table_data!F175 ))), "-")</f>
        <v>-</v>
      </c>
      <c r="G178" s="38" t="str">
        <f>IF(ISNUMBER(wat_table_data!G175), IF(wat_table_data!G175=-999,"NA",IF(wat_table_data!G175&gt;99, "&gt;99", IF(wat_table_data!G175&lt;1, "&lt;1",wat_table_data!G175 ))), "-")</f>
        <v>-</v>
      </c>
      <c r="H178" s="38" t="str">
        <f>IF(ISNUMBER(wat_table_data!H175), IF(wat_table_data!H175=-999,"NA",IF(wat_table_data!H175&gt;99, "&gt;99", IF(wat_table_data!H175&lt;1, "&lt;1",wat_table_data!H175 ))), "-")</f>
        <v>-</v>
      </c>
      <c r="I178" s="38" t="str">
        <f>IF(ISNUMBER(wat_table_data!I175), IF(wat_table_data!I175=-999,"NA",IF(wat_table_data!I175&gt;99, "&gt;99", IF(wat_table_data!I175&lt;1, "&lt;1",wat_table_data!I175 ))), "-")</f>
        <v>-</v>
      </c>
      <c r="J178" s="24" t="str">
        <f>IF(ISNUMBER(wat_table_data!J175), IF(wat_table_data!J175=-999,"NA",wat_table_data!J175), "-")</f>
        <v>-</v>
      </c>
      <c r="K178" s="37" t="str">
        <f>IF(ISNUMBER(wat_table_data!K175), IF(wat_table_data!K175=-999,"NA",IF(wat_table_data!K175&gt;99, "&gt;99", IF(wat_table_data!K175&lt;1, "&lt;1",wat_table_data!K175 ))), "-")</f>
        <v>-</v>
      </c>
      <c r="L178" s="38" t="str">
        <f>IF(ISNUMBER(wat_table_data!L175), IF(wat_table_data!L175=-999,"NA",IF(wat_table_data!L175&gt;99, "&gt;99", IF(wat_table_data!L175&lt;1, "&lt;1",wat_table_data!L175 ))), "-")</f>
        <v>-</v>
      </c>
      <c r="M178" s="38" t="str">
        <f>IF(ISNUMBER(wat_table_data!M175), IF(wat_table_data!M175=-999,"NA",IF(wat_table_data!M175&gt;99, "&gt;99", IF(wat_table_data!M175&lt;1, "&lt;1",wat_table_data!M175 ))), "-")</f>
        <v>-</v>
      </c>
      <c r="N178" s="38" t="str">
        <f>IF(ISNUMBER(wat_table_data!N175), IF(wat_table_data!N175=-999,"NA",IF(wat_table_data!N175&gt;99, "&gt;99", IF(wat_table_data!N175&lt;1, "&lt;1",wat_table_data!N175 ))), "-")</f>
        <v>-</v>
      </c>
      <c r="O178" s="24" t="str">
        <f>IF(ISNUMBER(wat_table_data!O175), IF(wat_table_data!O175=-999,"NA",wat_table_data!O175), "-")</f>
        <v>-</v>
      </c>
      <c r="P178" s="37" t="str">
        <f>IF(ISNUMBER(wat_table_data!P175), IF(wat_table_data!P175=-999,"NA",IF(wat_table_data!P175&gt;99, "&gt;99", IF(wat_table_data!P175&lt;1, "&lt;1",wat_table_data!P175 ))), "-")</f>
        <v>-</v>
      </c>
      <c r="Q178" s="38" t="str">
        <f>IF(ISNUMBER(wat_table_data!Q175), IF(wat_table_data!Q175=-999,"NA",IF(wat_table_data!Q175&gt;99, "&gt;99", IF(wat_table_data!Q175&lt;1, "&lt;1",wat_table_data!Q175 ))), "-")</f>
        <v>-</v>
      </c>
      <c r="R178" s="38" t="str">
        <f>IF(ISNUMBER(wat_table_data!R175), IF(wat_table_data!R175=-999,"NA",IF(wat_table_data!R175&gt;99, "&gt;99", IF(wat_table_data!R175&lt;1, "&lt;1",wat_table_data!R175 ))), "-")</f>
        <v>-</v>
      </c>
      <c r="S178" s="38" t="str">
        <f>IF(ISNUMBER(wat_table_data!S175), IF(wat_table_data!S175=-999,"NA",IF(wat_table_data!S175&gt;99, "&gt;99", IF(wat_table_data!S175&lt;1, "&lt;1",wat_table_data!S175 ))), "-")</f>
        <v>-</v>
      </c>
      <c r="T178" s="24" t="str">
        <f>IF(ISNUMBER(wat_table_data!T175), IF(wat_table_data!T175=-999,"NA",wat_table_data!T175), "-")</f>
        <v>-</v>
      </c>
      <c r="U178" s="24"/>
      <c r="V178" s="24"/>
      <c r="W178" s="24"/>
      <c r="X178" s="39" t="str">
        <f>IF(ISNUMBER(wat_table_data!W175), IF(wat_table_data!W175=-999,"NA",IF(wat_table_data!W175&gt;99, "&gt;99", IF(wat_table_data!W175&lt;1, "&lt;1",wat_table_data!W175 ))), "-")</f>
        <v>-</v>
      </c>
      <c r="Y178" s="40" t="str">
        <f>IF(ISNUMBER(wat_table_data!X175), IF(wat_table_data!X175=-999,"NA",IF(wat_table_data!X175&gt;99, "&gt;99", IF(wat_table_data!X175&lt;1, "&lt;1",wat_table_data!X175 ))), "-")</f>
        <v>-</v>
      </c>
      <c r="Z178" s="40" t="str">
        <f>IF(ISNUMBER(wat_table_data!Y175), IF(wat_table_data!Y175=-999,"NA",IF(wat_table_data!Y175&gt;99, "&gt;99", IF(wat_table_data!Y175&lt;1, "&lt;1",wat_table_data!Y175 ))), "-")</f>
        <v>-</v>
      </c>
      <c r="AA178" s="40" t="str">
        <f>IF(ISNUMBER(wat_table_data!Z175), IF(wat_table_data!Z175=-999,"NA",IF(wat_table_data!Z175&gt;99, "&gt;99", IF(wat_table_data!Z175&lt;1, "&lt;1",wat_table_data!Z175 ))), "-")</f>
        <v>-</v>
      </c>
      <c r="AB178" s="38" t="str">
        <f>IF(ISNUMBER(wat_table_data!AA175), IF(wat_table_data!AA175=-999,"NA",IF(wat_table_data!AA175&gt;99, "&gt;99", IF(wat_table_data!AA175&lt;1, "&lt;1",wat_table_data!AA175 ))), "-")</f>
        <v>-</v>
      </c>
      <c r="AC178" s="38" t="str">
        <f>IF(ISNUMBER(wat_table_data!AB175), IF(wat_table_data!AB175=-999,"NA",IF(wat_table_data!AB175&gt;99, "&gt;99", IF(wat_table_data!AB175&lt;1, "&lt;1",wat_table_data!AB175 ))), "-")</f>
        <v>-</v>
      </c>
      <c r="AD178" s="39" t="str">
        <f>IF(ISNUMBER(wat_table_data!AC175), IF(wat_table_data!AC175=-999,"NA",IF(wat_table_data!AC175&gt;99, "&gt;99", IF(wat_table_data!AC175&lt;1, "&lt;1",wat_table_data!AC175 ))), "-")</f>
        <v>-</v>
      </c>
      <c r="AE178" s="40" t="str">
        <f>IF(ISNUMBER(wat_table_data!AD175), IF(wat_table_data!AD175=-999,"NA",IF(wat_table_data!AD175&gt;99, "&gt;99", IF(wat_table_data!AD175&lt;1, "&lt;1",wat_table_data!AD175 ))), "-")</f>
        <v>-</v>
      </c>
      <c r="AF178" s="40" t="str">
        <f>IF(ISNUMBER(wat_table_data!AE175), IF(wat_table_data!AE175=-999,"NA",IF(wat_table_data!AE175&gt;99, "&gt;99", IF(wat_table_data!AE175&lt;1, "&lt;1",wat_table_data!AE175 ))), "-")</f>
        <v>-</v>
      </c>
      <c r="AG178" s="40" t="str">
        <f>IF(ISNUMBER(wat_table_data!AF175), IF(wat_table_data!AF175=-999,"NA",IF(wat_table_data!AF175&gt;99, "&gt;99", IF(wat_table_data!AF175&lt;1, "&lt;1",wat_table_data!AF175 ))), "-")</f>
        <v>-</v>
      </c>
      <c r="AH178" s="38" t="str">
        <f>IF(ISNUMBER(wat_table_data!AG175), IF(wat_table_data!AG175=-999,"NA",IF(wat_table_data!AG175&gt;99, "&gt;99", IF(wat_table_data!AG175&lt;1, "&lt;1",wat_table_data!AG175 ))), "-")</f>
        <v>-</v>
      </c>
      <c r="AI178" s="38" t="str">
        <f>IF(ISNUMBER(wat_table_data!AH175), IF(wat_table_data!AH175=-999,"NA",IF(wat_table_data!AH175&gt;99, "&gt;99", IF(wat_table_data!AH175&lt;1, "&lt;1",wat_table_data!AH175 ))), "-")</f>
        <v>-</v>
      </c>
      <c r="AJ178" s="39" t="str">
        <f>IF(ISNUMBER(wat_table_data!AI175), IF(wat_table_data!AI175=-999,"NA",IF(wat_table_data!AI175&gt;99, "&gt;99", IF(wat_table_data!AI175&lt;1, "&lt;1",wat_table_data!AI175 ))), "-")</f>
        <v>-</v>
      </c>
      <c r="AK178" s="40" t="str">
        <f>IF(ISNUMBER(wat_table_data!AJ175), IF(wat_table_data!AJ175=-999,"NA",IF(wat_table_data!AJ175&gt;99, "&gt;99", IF(wat_table_data!AJ175&lt;1, "&lt;1",wat_table_data!AJ175 ))), "-")</f>
        <v>-</v>
      </c>
      <c r="AL178" s="40" t="str">
        <f>IF(ISNUMBER(wat_table_data!AK175), IF(wat_table_data!AK175=-999,"NA",IF(wat_table_data!AK175&gt;99, "&gt;99", IF(wat_table_data!AK175&lt;1, "&lt;1",wat_table_data!AK175 ))), "-")</f>
        <v>-</v>
      </c>
      <c r="AM178" s="40" t="str">
        <f>IF(ISNUMBER(wat_table_data!AL175), IF(wat_table_data!AL175=-999,"NA",IF(wat_table_data!AL175&gt;99, "&gt;99", IF(wat_table_data!AL175&lt;1, "&lt;1",wat_table_data!AL175 ))), "-")</f>
        <v>-</v>
      </c>
      <c r="AN178" s="38" t="str">
        <f>IF(ISNUMBER(wat_table_data!AM175), IF(wat_table_data!AM175=-999,"NA",IF(wat_table_data!AM175&gt;99, "&gt;99", IF(wat_table_data!AM175&lt;1, "&lt;1",wat_table_data!AM175 ))), "-")</f>
        <v>-</v>
      </c>
      <c r="AO178" s="38" t="str">
        <f>IF(ISNUMBER(wat_table_data!AN175), IF(wat_table_data!AN175=-999,"NA",IF(wat_table_data!AN175&gt;99, "&gt;99", IF(wat_table_data!AN175&lt;1, "&lt;1",wat_table_data!AN175 ))), "-")</f>
        <v>-</v>
      </c>
    </row>
    <row r="179" ht="13.8" x14ac:dyDescent="0.25">
      <c r="A179" s="34" t="str">
        <f>IF(ISBLANK(wat_table_data!A176), "", wat_table_data!A176)</f>
        <v/>
      </c>
      <c r="B179" s="34" t="str">
        <f>IF(ISBLANK(wat_table_data!B176), "", wat_table_data!B176)</f>
        <v/>
      </c>
      <c r="C179" s="34" t="str">
        <f>IF(ISBLANK(wat_table_data!C176), "", wat_table_data!C176)</f>
        <v/>
      </c>
      <c r="D179" s="35" t="str">
        <f>IF(ISNUMBER(wat_table_data!D176), wat_table_data!D176, "-")</f>
        <v>-</v>
      </c>
      <c r="E179" s="36" t="str">
        <f>IF(ISNUMBER(wat_table_data!E176), wat_table_data!E176, "-")</f>
        <v>-</v>
      </c>
      <c r="F179" s="37" t="str">
        <f>IF(ISNUMBER(wat_table_data!F176), IF(wat_table_data!F176=-999,"NA",IF(wat_table_data!F176&gt;99, "&gt;99", IF(wat_table_data!F176&lt;1, "&lt;1",wat_table_data!F176 ))), "-")</f>
        <v>-</v>
      </c>
      <c r="G179" s="38" t="str">
        <f>IF(ISNUMBER(wat_table_data!G176), IF(wat_table_data!G176=-999,"NA",IF(wat_table_data!G176&gt;99, "&gt;99", IF(wat_table_data!G176&lt;1, "&lt;1",wat_table_data!G176 ))), "-")</f>
        <v>-</v>
      </c>
      <c r="H179" s="38" t="str">
        <f>IF(ISNUMBER(wat_table_data!H176), IF(wat_table_data!H176=-999,"NA",IF(wat_table_data!H176&gt;99, "&gt;99", IF(wat_table_data!H176&lt;1, "&lt;1",wat_table_data!H176 ))), "-")</f>
        <v>-</v>
      </c>
      <c r="I179" s="38" t="str">
        <f>IF(ISNUMBER(wat_table_data!I176), IF(wat_table_data!I176=-999,"NA",IF(wat_table_data!I176&gt;99, "&gt;99", IF(wat_table_data!I176&lt;1, "&lt;1",wat_table_data!I176 ))), "-")</f>
        <v>-</v>
      </c>
      <c r="J179" s="24" t="str">
        <f>IF(ISNUMBER(wat_table_data!J176), IF(wat_table_data!J176=-999,"NA",wat_table_data!J176), "-")</f>
        <v>-</v>
      </c>
      <c r="K179" s="37" t="str">
        <f>IF(ISNUMBER(wat_table_data!K176), IF(wat_table_data!K176=-999,"NA",IF(wat_table_data!K176&gt;99, "&gt;99", IF(wat_table_data!K176&lt;1, "&lt;1",wat_table_data!K176 ))), "-")</f>
        <v>-</v>
      </c>
      <c r="L179" s="38" t="str">
        <f>IF(ISNUMBER(wat_table_data!L176), IF(wat_table_data!L176=-999,"NA",IF(wat_table_data!L176&gt;99, "&gt;99", IF(wat_table_data!L176&lt;1, "&lt;1",wat_table_data!L176 ))), "-")</f>
        <v>-</v>
      </c>
      <c r="M179" s="38" t="str">
        <f>IF(ISNUMBER(wat_table_data!M176), IF(wat_table_data!M176=-999,"NA",IF(wat_table_data!M176&gt;99, "&gt;99", IF(wat_table_data!M176&lt;1, "&lt;1",wat_table_data!M176 ))), "-")</f>
        <v>-</v>
      </c>
      <c r="N179" s="38" t="str">
        <f>IF(ISNUMBER(wat_table_data!N176), IF(wat_table_data!N176=-999,"NA",IF(wat_table_data!N176&gt;99, "&gt;99", IF(wat_table_data!N176&lt;1, "&lt;1",wat_table_data!N176 ))), "-")</f>
        <v>-</v>
      </c>
      <c r="O179" s="24" t="str">
        <f>IF(ISNUMBER(wat_table_data!O176), IF(wat_table_data!O176=-999,"NA",wat_table_data!O176), "-")</f>
        <v>-</v>
      </c>
      <c r="P179" s="37" t="str">
        <f>IF(ISNUMBER(wat_table_data!P176), IF(wat_table_data!P176=-999,"NA",IF(wat_table_data!P176&gt;99, "&gt;99", IF(wat_table_data!P176&lt;1, "&lt;1",wat_table_data!P176 ))), "-")</f>
        <v>-</v>
      </c>
      <c r="Q179" s="38" t="str">
        <f>IF(ISNUMBER(wat_table_data!Q176), IF(wat_table_data!Q176=-999,"NA",IF(wat_table_data!Q176&gt;99, "&gt;99", IF(wat_table_data!Q176&lt;1, "&lt;1",wat_table_data!Q176 ))), "-")</f>
        <v>-</v>
      </c>
      <c r="R179" s="38" t="str">
        <f>IF(ISNUMBER(wat_table_data!R176), IF(wat_table_data!R176=-999,"NA",IF(wat_table_data!R176&gt;99, "&gt;99", IF(wat_table_data!R176&lt;1, "&lt;1",wat_table_data!R176 ))), "-")</f>
        <v>-</v>
      </c>
      <c r="S179" s="38" t="str">
        <f>IF(ISNUMBER(wat_table_data!S176), IF(wat_table_data!S176=-999,"NA",IF(wat_table_data!S176&gt;99, "&gt;99", IF(wat_table_data!S176&lt;1, "&lt;1",wat_table_data!S176 ))), "-")</f>
        <v>-</v>
      </c>
      <c r="T179" s="24" t="str">
        <f>IF(ISNUMBER(wat_table_data!T176), IF(wat_table_data!T176=-999,"NA",wat_table_data!T176), "-")</f>
        <v>-</v>
      </c>
      <c r="U179" s="24"/>
      <c r="V179" s="24"/>
      <c r="W179" s="24"/>
      <c r="X179" s="39" t="str">
        <f>IF(ISNUMBER(wat_table_data!W176), IF(wat_table_data!W176=-999,"NA",IF(wat_table_data!W176&gt;99, "&gt;99", IF(wat_table_data!W176&lt;1, "&lt;1",wat_table_data!W176 ))), "-")</f>
        <v>-</v>
      </c>
      <c r="Y179" s="40" t="str">
        <f>IF(ISNUMBER(wat_table_data!X176), IF(wat_table_data!X176=-999,"NA",IF(wat_table_data!X176&gt;99, "&gt;99", IF(wat_table_data!X176&lt;1, "&lt;1",wat_table_data!X176 ))), "-")</f>
        <v>-</v>
      </c>
      <c r="Z179" s="40" t="str">
        <f>IF(ISNUMBER(wat_table_data!Y176), IF(wat_table_data!Y176=-999,"NA",IF(wat_table_data!Y176&gt;99, "&gt;99", IF(wat_table_data!Y176&lt;1, "&lt;1",wat_table_data!Y176 ))), "-")</f>
        <v>-</v>
      </c>
      <c r="AA179" s="40" t="str">
        <f>IF(ISNUMBER(wat_table_data!Z176), IF(wat_table_data!Z176=-999,"NA",IF(wat_table_data!Z176&gt;99, "&gt;99", IF(wat_table_data!Z176&lt;1, "&lt;1",wat_table_data!Z176 ))), "-")</f>
        <v>-</v>
      </c>
      <c r="AB179" s="38" t="str">
        <f>IF(ISNUMBER(wat_table_data!AA176), IF(wat_table_data!AA176=-999,"NA",IF(wat_table_data!AA176&gt;99, "&gt;99", IF(wat_table_data!AA176&lt;1, "&lt;1",wat_table_data!AA176 ))), "-")</f>
        <v>-</v>
      </c>
      <c r="AC179" s="38" t="str">
        <f>IF(ISNUMBER(wat_table_data!AB176), IF(wat_table_data!AB176=-999,"NA",IF(wat_table_data!AB176&gt;99, "&gt;99", IF(wat_table_data!AB176&lt;1, "&lt;1",wat_table_data!AB176 ))), "-")</f>
        <v>-</v>
      </c>
      <c r="AD179" s="39" t="str">
        <f>IF(ISNUMBER(wat_table_data!AC176), IF(wat_table_data!AC176=-999,"NA",IF(wat_table_data!AC176&gt;99, "&gt;99", IF(wat_table_data!AC176&lt;1, "&lt;1",wat_table_data!AC176 ))), "-")</f>
        <v>-</v>
      </c>
      <c r="AE179" s="40" t="str">
        <f>IF(ISNUMBER(wat_table_data!AD176), IF(wat_table_data!AD176=-999,"NA",IF(wat_table_data!AD176&gt;99, "&gt;99", IF(wat_table_data!AD176&lt;1, "&lt;1",wat_table_data!AD176 ))), "-")</f>
        <v>-</v>
      </c>
      <c r="AF179" s="40" t="str">
        <f>IF(ISNUMBER(wat_table_data!AE176), IF(wat_table_data!AE176=-999,"NA",IF(wat_table_data!AE176&gt;99, "&gt;99", IF(wat_table_data!AE176&lt;1, "&lt;1",wat_table_data!AE176 ))), "-")</f>
        <v>-</v>
      </c>
      <c r="AG179" s="40" t="str">
        <f>IF(ISNUMBER(wat_table_data!AF176), IF(wat_table_data!AF176=-999,"NA",IF(wat_table_data!AF176&gt;99, "&gt;99", IF(wat_table_data!AF176&lt;1, "&lt;1",wat_table_data!AF176 ))), "-")</f>
        <v>-</v>
      </c>
      <c r="AH179" s="38" t="str">
        <f>IF(ISNUMBER(wat_table_data!AG176), IF(wat_table_data!AG176=-999,"NA",IF(wat_table_data!AG176&gt;99, "&gt;99", IF(wat_table_data!AG176&lt;1, "&lt;1",wat_table_data!AG176 ))), "-")</f>
        <v>-</v>
      </c>
      <c r="AI179" s="38" t="str">
        <f>IF(ISNUMBER(wat_table_data!AH176), IF(wat_table_data!AH176=-999,"NA",IF(wat_table_data!AH176&gt;99, "&gt;99", IF(wat_table_data!AH176&lt;1, "&lt;1",wat_table_data!AH176 ))), "-")</f>
        <v>-</v>
      </c>
      <c r="AJ179" s="39" t="str">
        <f>IF(ISNUMBER(wat_table_data!AI176), IF(wat_table_data!AI176=-999,"NA",IF(wat_table_data!AI176&gt;99, "&gt;99", IF(wat_table_data!AI176&lt;1, "&lt;1",wat_table_data!AI176 ))), "-")</f>
        <v>-</v>
      </c>
      <c r="AK179" s="40" t="str">
        <f>IF(ISNUMBER(wat_table_data!AJ176), IF(wat_table_data!AJ176=-999,"NA",IF(wat_table_data!AJ176&gt;99, "&gt;99", IF(wat_table_data!AJ176&lt;1, "&lt;1",wat_table_data!AJ176 ))), "-")</f>
        <v>-</v>
      </c>
      <c r="AL179" s="40" t="str">
        <f>IF(ISNUMBER(wat_table_data!AK176), IF(wat_table_data!AK176=-999,"NA",IF(wat_table_data!AK176&gt;99, "&gt;99", IF(wat_table_data!AK176&lt;1, "&lt;1",wat_table_data!AK176 ))), "-")</f>
        <v>-</v>
      </c>
      <c r="AM179" s="40" t="str">
        <f>IF(ISNUMBER(wat_table_data!AL176), IF(wat_table_data!AL176=-999,"NA",IF(wat_table_data!AL176&gt;99, "&gt;99", IF(wat_table_data!AL176&lt;1, "&lt;1",wat_table_data!AL176 ))), "-")</f>
        <v>-</v>
      </c>
      <c r="AN179" s="38" t="str">
        <f>IF(ISNUMBER(wat_table_data!AM176), IF(wat_table_data!AM176=-999,"NA",IF(wat_table_data!AM176&gt;99, "&gt;99", IF(wat_table_data!AM176&lt;1, "&lt;1",wat_table_data!AM176 ))), "-")</f>
        <v>-</v>
      </c>
      <c r="AO179" s="38" t="str">
        <f>IF(ISNUMBER(wat_table_data!AN176), IF(wat_table_data!AN176=-999,"NA",IF(wat_table_data!AN176&gt;99, "&gt;99", IF(wat_table_data!AN176&lt;1, "&lt;1",wat_table_data!AN176 ))), "-")</f>
        <v>-</v>
      </c>
    </row>
    <row r="180" ht="13.8" x14ac:dyDescent="0.25">
      <c r="A180" s="34" t="str">
        <f>IF(ISBLANK(wat_table_data!A177), "", wat_table_data!A177)</f>
        <v/>
      </c>
      <c r="B180" s="34" t="str">
        <f>IF(ISBLANK(wat_table_data!B177), "", wat_table_data!B177)</f>
        <v/>
      </c>
      <c r="C180" s="34" t="str">
        <f>IF(ISBLANK(wat_table_data!C177), "", wat_table_data!C177)</f>
        <v/>
      </c>
      <c r="D180" s="35" t="str">
        <f>IF(ISNUMBER(wat_table_data!D177), wat_table_data!D177, "-")</f>
        <v>-</v>
      </c>
      <c r="E180" s="36" t="str">
        <f>IF(ISNUMBER(wat_table_data!E177), wat_table_data!E177, "-")</f>
        <v>-</v>
      </c>
      <c r="F180" s="37" t="str">
        <f>IF(ISNUMBER(wat_table_data!F177), IF(wat_table_data!F177=-999,"NA",IF(wat_table_data!F177&gt;99, "&gt;99", IF(wat_table_data!F177&lt;1, "&lt;1",wat_table_data!F177 ))), "-")</f>
        <v>-</v>
      </c>
      <c r="G180" s="38" t="str">
        <f>IF(ISNUMBER(wat_table_data!G177), IF(wat_table_data!G177=-999,"NA",IF(wat_table_data!G177&gt;99, "&gt;99", IF(wat_table_data!G177&lt;1, "&lt;1",wat_table_data!G177 ))), "-")</f>
        <v>-</v>
      </c>
      <c r="H180" s="38" t="str">
        <f>IF(ISNUMBER(wat_table_data!H177), IF(wat_table_data!H177=-999,"NA",IF(wat_table_data!H177&gt;99, "&gt;99", IF(wat_table_data!H177&lt;1, "&lt;1",wat_table_data!H177 ))), "-")</f>
        <v>-</v>
      </c>
      <c r="I180" s="38" t="str">
        <f>IF(ISNUMBER(wat_table_data!I177), IF(wat_table_data!I177=-999,"NA",IF(wat_table_data!I177&gt;99, "&gt;99", IF(wat_table_data!I177&lt;1, "&lt;1",wat_table_data!I177 ))), "-")</f>
        <v>-</v>
      </c>
      <c r="J180" s="24" t="str">
        <f>IF(ISNUMBER(wat_table_data!J177), IF(wat_table_data!J177=-999,"NA",wat_table_data!J177), "-")</f>
        <v>-</v>
      </c>
      <c r="K180" s="37" t="str">
        <f>IF(ISNUMBER(wat_table_data!K177), IF(wat_table_data!K177=-999,"NA",IF(wat_table_data!K177&gt;99, "&gt;99", IF(wat_table_data!K177&lt;1, "&lt;1",wat_table_data!K177 ))), "-")</f>
        <v>-</v>
      </c>
      <c r="L180" s="38" t="str">
        <f>IF(ISNUMBER(wat_table_data!L177), IF(wat_table_data!L177=-999,"NA",IF(wat_table_data!L177&gt;99, "&gt;99", IF(wat_table_data!L177&lt;1, "&lt;1",wat_table_data!L177 ))), "-")</f>
        <v>-</v>
      </c>
      <c r="M180" s="38" t="str">
        <f>IF(ISNUMBER(wat_table_data!M177), IF(wat_table_data!M177=-999,"NA",IF(wat_table_data!M177&gt;99, "&gt;99", IF(wat_table_data!M177&lt;1, "&lt;1",wat_table_data!M177 ))), "-")</f>
        <v>-</v>
      </c>
      <c r="N180" s="38" t="str">
        <f>IF(ISNUMBER(wat_table_data!N177), IF(wat_table_data!N177=-999,"NA",IF(wat_table_data!N177&gt;99, "&gt;99", IF(wat_table_data!N177&lt;1, "&lt;1",wat_table_data!N177 ))), "-")</f>
        <v>-</v>
      </c>
      <c r="O180" s="24" t="str">
        <f>IF(ISNUMBER(wat_table_data!O177), IF(wat_table_data!O177=-999,"NA",wat_table_data!O177), "-")</f>
        <v>-</v>
      </c>
      <c r="P180" s="37" t="str">
        <f>IF(ISNUMBER(wat_table_data!P177), IF(wat_table_data!P177=-999,"NA",IF(wat_table_data!P177&gt;99, "&gt;99", IF(wat_table_data!P177&lt;1, "&lt;1",wat_table_data!P177 ))), "-")</f>
        <v>-</v>
      </c>
      <c r="Q180" s="38" t="str">
        <f>IF(ISNUMBER(wat_table_data!Q177), IF(wat_table_data!Q177=-999,"NA",IF(wat_table_data!Q177&gt;99, "&gt;99", IF(wat_table_data!Q177&lt;1, "&lt;1",wat_table_data!Q177 ))), "-")</f>
        <v>-</v>
      </c>
      <c r="R180" s="38" t="str">
        <f>IF(ISNUMBER(wat_table_data!R177), IF(wat_table_data!R177=-999,"NA",IF(wat_table_data!R177&gt;99, "&gt;99", IF(wat_table_data!R177&lt;1, "&lt;1",wat_table_data!R177 ))), "-")</f>
        <v>-</v>
      </c>
      <c r="S180" s="38" t="str">
        <f>IF(ISNUMBER(wat_table_data!S177), IF(wat_table_data!S177=-999,"NA",IF(wat_table_data!S177&gt;99, "&gt;99", IF(wat_table_data!S177&lt;1, "&lt;1",wat_table_data!S177 ))), "-")</f>
        <v>-</v>
      </c>
      <c r="T180" s="24" t="str">
        <f>IF(ISNUMBER(wat_table_data!T177), IF(wat_table_data!T177=-999,"NA",wat_table_data!T177), "-")</f>
        <v>-</v>
      </c>
      <c r="U180" s="24"/>
      <c r="V180" s="24"/>
      <c r="W180" s="24"/>
      <c r="X180" s="39" t="str">
        <f>IF(ISNUMBER(wat_table_data!W177), IF(wat_table_data!W177=-999,"NA",IF(wat_table_data!W177&gt;99, "&gt;99", IF(wat_table_data!W177&lt;1, "&lt;1",wat_table_data!W177 ))), "-")</f>
        <v>-</v>
      </c>
      <c r="Y180" s="40" t="str">
        <f>IF(ISNUMBER(wat_table_data!X177), IF(wat_table_data!X177=-999,"NA",IF(wat_table_data!X177&gt;99, "&gt;99", IF(wat_table_data!X177&lt;1, "&lt;1",wat_table_data!X177 ))), "-")</f>
        <v>-</v>
      </c>
      <c r="Z180" s="40" t="str">
        <f>IF(ISNUMBER(wat_table_data!Y177), IF(wat_table_data!Y177=-999,"NA",IF(wat_table_data!Y177&gt;99, "&gt;99", IF(wat_table_data!Y177&lt;1, "&lt;1",wat_table_data!Y177 ))), "-")</f>
        <v>-</v>
      </c>
      <c r="AA180" s="40" t="str">
        <f>IF(ISNUMBER(wat_table_data!Z177), IF(wat_table_data!Z177=-999,"NA",IF(wat_table_data!Z177&gt;99, "&gt;99", IF(wat_table_data!Z177&lt;1, "&lt;1",wat_table_data!Z177 ))), "-")</f>
        <v>-</v>
      </c>
      <c r="AB180" s="38" t="str">
        <f>IF(ISNUMBER(wat_table_data!AA177), IF(wat_table_data!AA177=-999,"NA",IF(wat_table_data!AA177&gt;99, "&gt;99", IF(wat_table_data!AA177&lt;1, "&lt;1",wat_table_data!AA177 ))), "-")</f>
        <v>-</v>
      </c>
      <c r="AC180" s="38" t="str">
        <f>IF(ISNUMBER(wat_table_data!AB177), IF(wat_table_data!AB177=-999,"NA",IF(wat_table_data!AB177&gt;99, "&gt;99", IF(wat_table_data!AB177&lt;1, "&lt;1",wat_table_data!AB177 ))), "-")</f>
        <v>-</v>
      </c>
      <c r="AD180" s="39" t="str">
        <f>IF(ISNUMBER(wat_table_data!AC177), IF(wat_table_data!AC177=-999,"NA",IF(wat_table_data!AC177&gt;99, "&gt;99", IF(wat_table_data!AC177&lt;1, "&lt;1",wat_table_data!AC177 ))), "-")</f>
        <v>-</v>
      </c>
      <c r="AE180" s="40" t="str">
        <f>IF(ISNUMBER(wat_table_data!AD177), IF(wat_table_data!AD177=-999,"NA",IF(wat_table_data!AD177&gt;99, "&gt;99", IF(wat_table_data!AD177&lt;1, "&lt;1",wat_table_data!AD177 ))), "-")</f>
        <v>-</v>
      </c>
      <c r="AF180" s="40" t="str">
        <f>IF(ISNUMBER(wat_table_data!AE177), IF(wat_table_data!AE177=-999,"NA",IF(wat_table_data!AE177&gt;99, "&gt;99", IF(wat_table_data!AE177&lt;1, "&lt;1",wat_table_data!AE177 ))), "-")</f>
        <v>-</v>
      </c>
      <c r="AG180" s="40" t="str">
        <f>IF(ISNUMBER(wat_table_data!AF177), IF(wat_table_data!AF177=-999,"NA",IF(wat_table_data!AF177&gt;99, "&gt;99", IF(wat_table_data!AF177&lt;1, "&lt;1",wat_table_data!AF177 ))), "-")</f>
        <v>-</v>
      </c>
      <c r="AH180" s="38" t="str">
        <f>IF(ISNUMBER(wat_table_data!AG177), IF(wat_table_data!AG177=-999,"NA",IF(wat_table_data!AG177&gt;99, "&gt;99", IF(wat_table_data!AG177&lt;1, "&lt;1",wat_table_data!AG177 ))), "-")</f>
        <v>-</v>
      </c>
      <c r="AI180" s="38" t="str">
        <f>IF(ISNUMBER(wat_table_data!AH177), IF(wat_table_data!AH177=-999,"NA",IF(wat_table_data!AH177&gt;99, "&gt;99", IF(wat_table_data!AH177&lt;1, "&lt;1",wat_table_data!AH177 ))), "-")</f>
        <v>-</v>
      </c>
      <c r="AJ180" s="39" t="str">
        <f>IF(ISNUMBER(wat_table_data!AI177), IF(wat_table_data!AI177=-999,"NA",IF(wat_table_data!AI177&gt;99, "&gt;99", IF(wat_table_data!AI177&lt;1, "&lt;1",wat_table_data!AI177 ))), "-")</f>
        <v>-</v>
      </c>
      <c r="AK180" s="40" t="str">
        <f>IF(ISNUMBER(wat_table_data!AJ177), IF(wat_table_data!AJ177=-999,"NA",IF(wat_table_data!AJ177&gt;99, "&gt;99", IF(wat_table_data!AJ177&lt;1, "&lt;1",wat_table_data!AJ177 ))), "-")</f>
        <v>-</v>
      </c>
      <c r="AL180" s="40" t="str">
        <f>IF(ISNUMBER(wat_table_data!AK177), IF(wat_table_data!AK177=-999,"NA",IF(wat_table_data!AK177&gt;99, "&gt;99", IF(wat_table_data!AK177&lt;1, "&lt;1",wat_table_data!AK177 ))), "-")</f>
        <v>-</v>
      </c>
      <c r="AM180" s="40" t="str">
        <f>IF(ISNUMBER(wat_table_data!AL177), IF(wat_table_data!AL177=-999,"NA",IF(wat_table_data!AL177&gt;99, "&gt;99", IF(wat_table_data!AL177&lt;1, "&lt;1",wat_table_data!AL177 ))), "-")</f>
        <v>-</v>
      </c>
      <c r="AN180" s="38" t="str">
        <f>IF(ISNUMBER(wat_table_data!AM177), IF(wat_table_data!AM177=-999,"NA",IF(wat_table_data!AM177&gt;99, "&gt;99", IF(wat_table_data!AM177&lt;1, "&lt;1",wat_table_data!AM177 ))), "-")</f>
        <v>-</v>
      </c>
      <c r="AO180" s="38" t="str">
        <f>IF(ISNUMBER(wat_table_data!AN177), IF(wat_table_data!AN177=-999,"NA",IF(wat_table_data!AN177&gt;99, "&gt;99", IF(wat_table_data!AN177&lt;1, "&lt;1",wat_table_data!AN177 ))), "-")</f>
        <v>-</v>
      </c>
    </row>
    <row r="181" ht="13.8" x14ac:dyDescent="0.25">
      <c r="A181" s="34" t="str">
        <f>IF(ISBLANK(wat_table_data!A178), "", wat_table_data!A178)</f>
        <v/>
      </c>
      <c r="B181" s="34" t="str">
        <f>IF(ISBLANK(wat_table_data!B178), "", wat_table_data!B178)</f>
        <v/>
      </c>
      <c r="C181" s="34" t="str">
        <f>IF(ISBLANK(wat_table_data!C178), "", wat_table_data!C178)</f>
        <v/>
      </c>
      <c r="D181" s="35" t="str">
        <f>IF(ISNUMBER(wat_table_data!D178), wat_table_data!D178, "-")</f>
        <v>-</v>
      </c>
      <c r="E181" s="36" t="str">
        <f>IF(ISNUMBER(wat_table_data!E178), wat_table_data!E178, "-")</f>
        <v>-</v>
      </c>
      <c r="F181" s="37" t="str">
        <f>IF(ISNUMBER(wat_table_data!F178), IF(wat_table_data!F178=-999,"NA",IF(wat_table_data!F178&gt;99, "&gt;99", IF(wat_table_data!F178&lt;1, "&lt;1",wat_table_data!F178 ))), "-")</f>
        <v>-</v>
      </c>
      <c r="G181" s="38" t="str">
        <f>IF(ISNUMBER(wat_table_data!G178), IF(wat_table_data!G178=-999,"NA",IF(wat_table_data!G178&gt;99, "&gt;99", IF(wat_table_data!G178&lt;1, "&lt;1",wat_table_data!G178 ))), "-")</f>
        <v>-</v>
      </c>
      <c r="H181" s="38" t="str">
        <f>IF(ISNUMBER(wat_table_data!H178), IF(wat_table_data!H178=-999,"NA",IF(wat_table_data!H178&gt;99, "&gt;99", IF(wat_table_data!H178&lt;1, "&lt;1",wat_table_data!H178 ))), "-")</f>
        <v>-</v>
      </c>
      <c r="I181" s="38" t="str">
        <f>IF(ISNUMBER(wat_table_data!I178), IF(wat_table_data!I178=-999,"NA",IF(wat_table_data!I178&gt;99, "&gt;99", IF(wat_table_data!I178&lt;1, "&lt;1",wat_table_data!I178 ))), "-")</f>
        <v>-</v>
      </c>
      <c r="J181" s="24" t="str">
        <f>IF(ISNUMBER(wat_table_data!J178), IF(wat_table_data!J178=-999,"NA",wat_table_data!J178), "-")</f>
        <v>-</v>
      </c>
      <c r="K181" s="37" t="str">
        <f>IF(ISNUMBER(wat_table_data!K178), IF(wat_table_data!K178=-999,"NA",IF(wat_table_data!K178&gt;99, "&gt;99", IF(wat_table_data!K178&lt;1, "&lt;1",wat_table_data!K178 ))), "-")</f>
        <v>-</v>
      </c>
      <c r="L181" s="38" t="str">
        <f>IF(ISNUMBER(wat_table_data!L178), IF(wat_table_data!L178=-999,"NA",IF(wat_table_data!L178&gt;99, "&gt;99", IF(wat_table_data!L178&lt;1, "&lt;1",wat_table_data!L178 ))), "-")</f>
        <v>-</v>
      </c>
      <c r="M181" s="38" t="str">
        <f>IF(ISNUMBER(wat_table_data!M178), IF(wat_table_data!M178=-999,"NA",IF(wat_table_data!M178&gt;99, "&gt;99", IF(wat_table_data!M178&lt;1, "&lt;1",wat_table_data!M178 ))), "-")</f>
        <v>-</v>
      </c>
      <c r="N181" s="38" t="str">
        <f>IF(ISNUMBER(wat_table_data!N178), IF(wat_table_data!N178=-999,"NA",IF(wat_table_data!N178&gt;99, "&gt;99", IF(wat_table_data!N178&lt;1, "&lt;1",wat_table_data!N178 ))), "-")</f>
        <v>-</v>
      </c>
      <c r="O181" s="24" t="str">
        <f>IF(ISNUMBER(wat_table_data!O178), IF(wat_table_data!O178=-999,"NA",wat_table_data!O178), "-")</f>
        <v>-</v>
      </c>
      <c r="P181" s="37" t="str">
        <f>IF(ISNUMBER(wat_table_data!P178), IF(wat_table_data!P178=-999,"NA",IF(wat_table_data!P178&gt;99, "&gt;99", IF(wat_table_data!P178&lt;1, "&lt;1",wat_table_data!P178 ))), "-")</f>
        <v>-</v>
      </c>
      <c r="Q181" s="38" t="str">
        <f>IF(ISNUMBER(wat_table_data!Q178), IF(wat_table_data!Q178=-999,"NA",IF(wat_table_data!Q178&gt;99, "&gt;99", IF(wat_table_data!Q178&lt;1, "&lt;1",wat_table_data!Q178 ))), "-")</f>
        <v>-</v>
      </c>
      <c r="R181" s="38" t="str">
        <f>IF(ISNUMBER(wat_table_data!R178), IF(wat_table_data!R178=-999,"NA",IF(wat_table_data!R178&gt;99, "&gt;99", IF(wat_table_data!R178&lt;1, "&lt;1",wat_table_data!R178 ))), "-")</f>
        <v>-</v>
      </c>
      <c r="S181" s="38" t="str">
        <f>IF(ISNUMBER(wat_table_data!S178), IF(wat_table_data!S178=-999,"NA",IF(wat_table_data!S178&gt;99, "&gt;99", IF(wat_table_data!S178&lt;1, "&lt;1",wat_table_data!S178 ))), "-")</f>
        <v>-</v>
      </c>
      <c r="T181" s="24" t="str">
        <f>IF(ISNUMBER(wat_table_data!T178), IF(wat_table_data!T178=-999,"NA",wat_table_data!T178), "-")</f>
        <v>-</v>
      </c>
      <c r="U181" s="24"/>
      <c r="V181" s="24"/>
      <c r="W181" s="24"/>
      <c r="X181" s="39" t="str">
        <f>IF(ISNUMBER(wat_table_data!W178), IF(wat_table_data!W178=-999,"NA",IF(wat_table_data!W178&gt;99, "&gt;99", IF(wat_table_data!W178&lt;1, "&lt;1",wat_table_data!W178 ))), "-")</f>
        <v>-</v>
      </c>
      <c r="Y181" s="40" t="str">
        <f>IF(ISNUMBER(wat_table_data!X178), IF(wat_table_data!X178=-999,"NA",IF(wat_table_data!X178&gt;99, "&gt;99", IF(wat_table_data!X178&lt;1, "&lt;1",wat_table_data!X178 ))), "-")</f>
        <v>-</v>
      </c>
      <c r="Z181" s="40" t="str">
        <f>IF(ISNUMBER(wat_table_data!Y178), IF(wat_table_data!Y178=-999,"NA",IF(wat_table_data!Y178&gt;99, "&gt;99", IF(wat_table_data!Y178&lt;1, "&lt;1",wat_table_data!Y178 ))), "-")</f>
        <v>-</v>
      </c>
      <c r="AA181" s="40" t="str">
        <f>IF(ISNUMBER(wat_table_data!Z178), IF(wat_table_data!Z178=-999,"NA",IF(wat_table_data!Z178&gt;99, "&gt;99", IF(wat_table_data!Z178&lt;1, "&lt;1",wat_table_data!Z178 ))), "-")</f>
        <v>-</v>
      </c>
      <c r="AB181" s="38" t="str">
        <f>IF(ISNUMBER(wat_table_data!AA178), IF(wat_table_data!AA178=-999,"NA",IF(wat_table_data!AA178&gt;99, "&gt;99", IF(wat_table_data!AA178&lt;1, "&lt;1",wat_table_data!AA178 ))), "-")</f>
        <v>-</v>
      </c>
      <c r="AC181" s="38" t="str">
        <f>IF(ISNUMBER(wat_table_data!AB178), IF(wat_table_data!AB178=-999,"NA",IF(wat_table_data!AB178&gt;99, "&gt;99", IF(wat_table_data!AB178&lt;1, "&lt;1",wat_table_data!AB178 ))), "-")</f>
        <v>-</v>
      </c>
      <c r="AD181" s="39" t="str">
        <f>IF(ISNUMBER(wat_table_data!AC178), IF(wat_table_data!AC178=-999,"NA",IF(wat_table_data!AC178&gt;99, "&gt;99", IF(wat_table_data!AC178&lt;1, "&lt;1",wat_table_data!AC178 ))), "-")</f>
        <v>-</v>
      </c>
      <c r="AE181" s="40" t="str">
        <f>IF(ISNUMBER(wat_table_data!AD178), IF(wat_table_data!AD178=-999,"NA",IF(wat_table_data!AD178&gt;99, "&gt;99", IF(wat_table_data!AD178&lt;1, "&lt;1",wat_table_data!AD178 ))), "-")</f>
        <v>-</v>
      </c>
      <c r="AF181" s="40" t="str">
        <f>IF(ISNUMBER(wat_table_data!AE178), IF(wat_table_data!AE178=-999,"NA",IF(wat_table_data!AE178&gt;99, "&gt;99", IF(wat_table_data!AE178&lt;1, "&lt;1",wat_table_data!AE178 ))), "-")</f>
        <v>-</v>
      </c>
      <c r="AG181" s="40" t="str">
        <f>IF(ISNUMBER(wat_table_data!AF178), IF(wat_table_data!AF178=-999,"NA",IF(wat_table_data!AF178&gt;99, "&gt;99", IF(wat_table_data!AF178&lt;1, "&lt;1",wat_table_data!AF178 ))), "-")</f>
        <v>-</v>
      </c>
      <c r="AH181" s="38" t="str">
        <f>IF(ISNUMBER(wat_table_data!AG178), IF(wat_table_data!AG178=-999,"NA",IF(wat_table_data!AG178&gt;99, "&gt;99", IF(wat_table_data!AG178&lt;1, "&lt;1",wat_table_data!AG178 ))), "-")</f>
        <v>-</v>
      </c>
      <c r="AI181" s="38" t="str">
        <f>IF(ISNUMBER(wat_table_data!AH178), IF(wat_table_data!AH178=-999,"NA",IF(wat_table_data!AH178&gt;99, "&gt;99", IF(wat_table_data!AH178&lt;1, "&lt;1",wat_table_data!AH178 ))), "-")</f>
        <v>-</v>
      </c>
      <c r="AJ181" s="39" t="str">
        <f>IF(ISNUMBER(wat_table_data!AI178), IF(wat_table_data!AI178=-999,"NA",IF(wat_table_data!AI178&gt;99, "&gt;99", IF(wat_table_data!AI178&lt;1, "&lt;1",wat_table_data!AI178 ))), "-")</f>
        <v>-</v>
      </c>
      <c r="AK181" s="40" t="str">
        <f>IF(ISNUMBER(wat_table_data!AJ178), IF(wat_table_data!AJ178=-999,"NA",IF(wat_table_data!AJ178&gt;99, "&gt;99", IF(wat_table_data!AJ178&lt;1, "&lt;1",wat_table_data!AJ178 ))), "-")</f>
        <v>-</v>
      </c>
      <c r="AL181" s="40" t="str">
        <f>IF(ISNUMBER(wat_table_data!AK178), IF(wat_table_data!AK178=-999,"NA",IF(wat_table_data!AK178&gt;99, "&gt;99", IF(wat_table_data!AK178&lt;1, "&lt;1",wat_table_data!AK178 ))), "-")</f>
        <v>-</v>
      </c>
      <c r="AM181" s="40" t="str">
        <f>IF(ISNUMBER(wat_table_data!AL178), IF(wat_table_data!AL178=-999,"NA",IF(wat_table_data!AL178&gt;99, "&gt;99", IF(wat_table_data!AL178&lt;1, "&lt;1",wat_table_data!AL178 ))), "-")</f>
        <v>-</v>
      </c>
      <c r="AN181" s="38" t="str">
        <f>IF(ISNUMBER(wat_table_data!AM178), IF(wat_table_data!AM178=-999,"NA",IF(wat_table_data!AM178&gt;99, "&gt;99", IF(wat_table_data!AM178&lt;1, "&lt;1",wat_table_data!AM178 ))), "-")</f>
        <v>-</v>
      </c>
      <c r="AO181" s="38" t="str">
        <f>IF(ISNUMBER(wat_table_data!AN178), IF(wat_table_data!AN178=-999,"NA",IF(wat_table_data!AN178&gt;99, "&gt;99", IF(wat_table_data!AN178&lt;1, "&lt;1",wat_table_data!AN178 ))), "-")</f>
        <v>-</v>
      </c>
    </row>
    <row r="182" ht="13.8" x14ac:dyDescent="0.25">
      <c r="A182" s="34" t="str">
        <f>IF(ISBLANK(wat_table_data!A179), "", wat_table_data!A179)</f>
        <v/>
      </c>
      <c r="B182" s="34" t="str">
        <f>IF(ISBLANK(wat_table_data!B179), "", wat_table_data!B179)</f>
        <v/>
      </c>
      <c r="C182" s="34" t="str">
        <f>IF(ISBLANK(wat_table_data!C179), "", wat_table_data!C179)</f>
        <v/>
      </c>
      <c r="D182" s="35" t="str">
        <f>IF(ISNUMBER(wat_table_data!D179), wat_table_data!D179, "-")</f>
        <v>-</v>
      </c>
      <c r="E182" s="36" t="str">
        <f>IF(ISNUMBER(wat_table_data!E179), wat_table_data!E179, "-")</f>
        <v>-</v>
      </c>
      <c r="F182" s="37" t="str">
        <f>IF(ISNUMBER(wat_table_data!F179), IF(wat_table_data!F179=-999,"NA",IF(wat_table_data!F179&gt;99, "&gt;99", IF(wat_table_data!F179&lt;1, "&lt;1",wat_table_data!F179 ))), "-")</f>
        <v>-</v>
      </c>
      <c r="G182" s="38" t="str">
        <f>IF(ISNUMBER(wat_table_data!G179), IF(wat_table_data!G179=-999,"NA",IF(wat_table_data!G179&gt;99, "&gt;99", IF(wat_table_data!G179&lt;1, "&lt;1",wat_table_data!G179 ))), "-")</f>
        <v>-</v>
      </c>
      <c r="H182" s="38" t="str">
        <f>IF(ISNUMBER(wat_table_data!H179), IF(wat_table_data!H179=-999,"NA",IF(wat_table_data!H179&gt;99, "&gt;99", IF(wat_table_data!H179&lt;1, "&lt;1",wat_table_data!H179 ))), "-")</f>
        <v>-</v>
      </c>
      <c r="I182" s="38" t="str">
        <f>IF(ISNUMBER(wat_table_data!I179), IF(wat_table_data!I179=-999,"NA",IF(wat_table_data!I179&gt;99, "&gt;99", IF(wat_table_data!I179&lt;1, "&lt;1",wat_table_data!I179 ))), "-")</f>
        <v>-</v>
      </c>
      <c r="J182" s="24" t="str">
        <f>IF(ISNUMBER(wat_table_data!J179), IF(wat_table_data!J179=-999,"NA",wat_table_data!J179), "-")</f>
        <v>-</v>
      </c>
      <c r="K182" s="37" t="str">
        <f>IF(ISNUMBER(wat_table_data!K179), IF(wat_table_data!K179=-999,"NA",IF(wat_table_data!K179&gt;99, "&gt;99", IF(wat_table_data!K179&lt;1, "&lt;1",wat_table_data!K179 ))), "-")</f>
        <v>-</v>
      </c>
      <c r="L182" s="38" t="str">
        <f>IF(ISNUMBER(wat_table_data!L179), IF(wat_table_data!L179=-999,"NA",IF(wat_table_data!L179&gt;99, "&gt;99", IF(wat_table_data!L179&lt;1, "&lt;1",wat_table_data!L179 ))), "-")</f>
        <v>-</v>
      </c>
      <c r="M182" s="38" t="str">
        <f>IF(ISNUMBER(wat_table_data!M179), IF(wat_table_data!M179=-999,"NA",IF(wat_table_data!M179&gt;99, "&gt;99", IF(wat_table_data!M179&lt;1, "&lt;1",wat_table_data!M179 ))), "-")</f>
        <v>-</v>
      </c>
      <c r="N182" s="38" t="str">
        <f>IF(ISNUMBER(wat_table_data!N179), IF(wat_table_data!N179=-999,"NA",IF(wat_table_data!N179&gt;99, "&gt;99", IF(wat_table_data!N179&lt;1, "&lt;1",wat_table_data!N179 ))), "-")</f>
        <v>-</v>
      </c>
      <c r="O182" s="24" t="str">
        <f>IF(ISNUMBER(wat_table_data!O179), IF(wat_table_data!O179=-999,"NA",wat_table_data!O179), "-")</f>
        <v>-</v>
      </c>
      <c r="P182" s="37" t="str">
        <f>IF(ISNUMBER(wat_table_data!P179), IF(wat_table_data!P179=-999,"NA",IF(wat_table_data!P179&gt;99, "&gt;99", IF(wat_table_data!P179&lt;1, "&lt;1",wat_table_data!P179 ))), "-")</f>
        <v>-</v>
      </c>
      <c r="Q182" s="38" t="str">
        <f>IF(ISNUMBER(wat_table_data!Q179), IF(wat_table_data!Q179=-999,"NA",IF(wat_table_data!Q179&gt;99, "&gt;99", IF(wat_table_data!Q179&lt;1, "&lt;1",wat_table_data!Q179 ))), "-")</f>
        <v>-</v>
      </c>
      <c r="R182" s="38" t="str">
        <f>IF(ISNUMBER(wat_table_data!R179), IF(wat_table_data!R179=-999,"NA",IF(wat_table_data!R179&gt;99, "&gt;99", IF(wat_table_data!R179&lt;1, "&lt;1",wat_table_data!R179 ))), "-")</f>
        <v>-</v>
      </c>
      <c r="S182" s="38" t="str">
        <f>IF(ISNUMBER(wat_table_data!S179), IF(wat_table_data!S179=-999,"NA",IF(wat_table_data!S179&gt;99, "&gt;99", IF(wat_table_data!S179&lt;1, "&lt;1",wat_table_data!S179 ))), "-")</f>
        <v>-</v>
      </c>
      <c r="T182" s="24" t="str">
        <f>IF(ISNUMBER(wat_table_data!T179), IF(wat_table_data!T179=-999,"NA",wat_table_data!T179), "-")</f>
        <v>-</v>
      </c>
      <c r="U182" s="24"/>
      <c r="V182" s="24"/>
      <c r="W182" s="24"/>
      <c r="X182" s="39" t="str">
        <f>IF(ISNUMBER(wat_table_data!W179), IF(wat_table_data!W179=-999,"NA",IF(wat_table_data!W179&gt;99, "&gt;99", IF(wat_table_data!W179&lt;1, "&lt;1",wat_table_data!W179 ))), "-")</f>
        <v>-</v>
      </c>
      <c r="Y182" s="40" t="str">
        <f>IF(ISNUMBER(wat_table_data!X179), IF(wat_table_data!X179=-999,"NA",IF(wat_table_data!X179&gt;99, "&gt;99", IF(wat_table_data!X179&lt;1, "&lt;1",wat_table_data!X179 ))), "-")</f>
        <v>-</v>
      </c>
      <c r="Z182" s="40" t="str">
        <f>IF(ISNUMBER(wat_table_data!Y179), IF(wat_table_data!Y179=-999,"NA",IF(wat_table_data!Y179&gt;99, "&gt;99", IF(wat_table_data!Y179&lt;1, "&lt;1",wat_table_data!Y179 ))), "-")</f>
        <v>-</v>
      </c>
      <c r="AA182" s="40" t="str">
        <f>IF(ISNUMBER(wat_table_data!Z179), IF(wat_table_data!Z179=-999,"NA",IF(wat_table_data!Z179&gt;99, "&gt;99", IF(wat_table_data!Z179&lt;1, "&lt;1",wat_table_data!Z179 ))), "-")</f>
        <v>-</v>
      </c>
      <c r="AB182" s="38" t="str">
        <f>IF(ISNUMBER(wat_table_data!AA179), IF(wat_table_data!AA179=-999,"NA",IF(wat_table_data!AA179&gt;99, "&gt;99", IF(wat_table_data!AA179&lt;1, "&lt;1",wat_table_data!AA179 ))), "-")</f>
        <v>-</v>
      </c>
      <c r="AC182" s="38" t="str">
        <f>IF(ISNUMBER(wat_table_data!AB179), IF(wat_table_data!AB179=-999,"NA",IF(wat_table_data!AB179&gt;99, "&gt;99", IF(wat_table_data!AB179&lt;1, "&lt;1",wat_table_data!AB179 ))), "-")</f>
        <v>-</v>
      </c>
      <c r="AD182" s="39" t="str">
        <f>IF(ISNUMBER(wat_table_data!AC179), IF(wat_table_data!AC179=-999,"NA",IF(wat_table_data!AC179&gt;99, "&gt;99", IF(wat_table_data!AC179&lt;1, "&lt;1",wat_table_data!AC179 ))), "-")</f>
        <v>-</v>
      </c>
      <c r="AE182" s="40" t="str">
        <f>IF(ISNUMBER(wat_table_data!AD179), IF(wat_table_data!AD179=-999,"NA",IF(wat_table_data!AD179&gt;99, "&gt;99", IF(wat_table_data!AD179&lt;1, "&lt;1",wat_table_data!AD179 ))), "-")</f>
        <v>-</v>
      </c>
      <c r="AF182" s="40" t="str">
        <f>IF(ISNUMBER(wat_table_data!AE179), IF(wat_table_data!AE179=-999,"NA",IF(wat_table_data!AE179&gt;99, "&gt;99", IF(wat_table_data!AE179&lt;1, "&lt;1",wat_table_data!AE179 ))), "-")</f>
        <v>-</v>
      </c>
      <c r="AG182" s="40" t="str">
        <f>IF(ISNUMBER(wat_table_data!AF179), IF(wat_table_data!AF179=-999,"NA",IF(wat_table_data!AF179&gt;99, "&gt;99", IF(wat_table_data!AF179&lt;1, "&lt;1",wat_table_data!AF179 ))), "-")</f>
        <v>-</v>
      </c>
      <c r="AH182" s="38" t="str">
        <f>IF(ISNUMBER(wat_table_data!AG179), IF(wat_table_data!AG179=-999,"NA",IF(wat_table_data!AG179&gt;99, "&gt;99", IF(wat_table_data!AG179&lt;1, "&lt;1",wat_table_data!AG179 ))), "-")</f>
        <v>-</v>
      </c>
      <c r="AI182" s="38" t="str">
        <f>IF(ISNUMBER(wat_table_data!AH179), IF(wat_table_data!AH179=-999,"NA",IF(wat_table_data!AH179&gt;99, "&gt;99", IF(wat_table_data!AH179&lt;1, "&lt;1",wat_table_data!AH179 ))), "-")</f>
        <v>-</v>
      </c>
      <c r="AJ182" s="39" t="str">
        <f>IF(ISNUMBER(wat_table_data!AI179), IF(wat_table_data!AI179=-999,"NA",IF(wat_table_data!AI179&gt;99, "&gt;99", IF(wat_table_data!AI179&lt;1, "&lt;1",wat_table_data!AI179 ))), "-")</f>
        <v>-</v>
      </c>
      <c r="AK182" s="40" t="str">
        <f>IF(ISNUMBER(wat_table_data!AJ179), IF(wat_table_data!AJ179=-999,"NA",IF(wat_table_data!AJ179&gt;99, "&gt;99", IF(wat_table_data!AJ179&lt;1, "&lt;1",wat_table_data!AJ179 ))), "-")</f>
        <v>-</v>
      </c>
      <c r="AL182" s="40" t="str">
        <f>IF(ISNUMBER(wat_table_data!AK179), IF(wat_table_data!AK179=-999,"NA",IF(wat_table_data!AK179&gt;99, "&gt;99", IF(wat_table_data!AK179&lt;1, "&lt;1",wat_table_data!AK179 ))), "-")</f>
        <v>-</v>
      </c>
      <c r="AM182" s="40" t="str">
        <f>IF(ISNUMBER(wat_table_data!AL179), IF(wat_table_data!AL179=-999,"NA",IF(wat_table_data!AL179&gt;99, "&gt;99", IF(wat_table_data!AL179&lt;1, "&lt;1",wat_table_data!AL179 ))), "-")</f>
        <v>-</v>
      </c>
      <c r="AN182" s="38" t="str">
        <f>IF(ISNUMBER(wat_table_data!AM179), IF(wat_table_data!AM179=-999,"NA",IF(wat_table_data!AM179&gt;99, "&gt;99", IF(wat_table_data!AM179&lt;1, "&lt;1",wat_table_data!AM179 ))), "-")</f>
        <v>-</v>
      </c>
      <c r="AO182" s="38" t="str">
        <f>IF(ISNUMBER(wat_table_data!AN179), IF(wat_table_data!AN179=-999,"NA",IF(wat_table_data!AN179&gt;99, "&gt;99", IF(wat_table_data!AN179&lt;1, "&lt;1",wat_table_data!AN179 ))), "-")</f>
        <v>-</v>
      </c>
    </row>
    <row r="183" ht="13.8" x14ac:dyDescent="0.25">
      <c r="A183" s="34" t="str">
        <f>IF(ISBLANK(wat_table_data!A180), "", wat_table_data!A180)</f>
        <v/>
      </c>
      <c r="B183" s="34" t="str">
        <f>IF(ISBLANK(wat_table_data!B180), "", wat_table_data!B180)</f>
        <v/>
      </c>
      <c r="C183" s="34" t="str">
        <f>IF(ISBLANK(wat_table_data!C180), "", wat_table_data!C180)</f>
        <v/>
      </c>
      <c r="D183" s="35" t="str">
        <f>IF(ISNUMBER(wat_table_data!D180), wat_table_data!D180, "-")</f>
        <v>-</v>
      </c>
      <c r="E183" s="36" t="str">
        <f>IF(ISNUMBER(wat_table_data!E180), wat_table_data!E180, "-")</f>
        <v>-</v>
      </c>
      <c r="F183" s="37" t="str">
        <f>IF(ISNUMBER(wat_table_data!F180), IF(wat_table_data!F180=-999,"NA",IF(wat_table_data!F180&gt;99, "&gt;99", IF(wat_table_data!F180&lt;1, "&lt;1",wat_table_data!F180 ))), "-")</f>
        <v>-</v>
      </c>
      <c r="G183" s="38" t="str">
        <f>IF(ISNUMBER(wat_table_data!G180), IF(wat_table_data!G180=-999,"NA",IF(wat_table_data!G180&gt;99, "&gt;99", IF(wat_table_data!G180&lt;1, "&lt;1",wat_table_data!G180 ))), "-")</f>
        <v>-</v>
      </c>
      <c r="H183" s="38" t="str">
        <f>IF(ISNUMBER(wat_table_data!H180), IF(wat_table_data!H180=-999,"NA",IF(wat_table_data!H180&gt;99, "&gt;99", IF(wat_table_data!H180&lt;1, "&lt;1",wat_table_data!H180 ))), "-")</f>
        <v>-</v>
      </c>
      <c r="I183" s="38" t="str">
        <f>IF(ISNUMBER(wat_table_data!I180), IF(wat_table_data!I180=-999,"NA",IF(wat_table_data!I180&gt;99, "&gt;99", IF(wat_table_data!I180&lt;1, "&lt;1",wat_table_data!I180 ))), "-")</f>
        <v>-</v>
      </c>
      <c r="J183" s="24" t="str">
        <f>IF(ISNUMBER(wat_table_data!J180), IF(wat_table_data!J180=-999,"NA",wat_table_data!J180), "-")</f>
        <v>-</v>
      </c>
      <c r="K183" s="37" t="str">
        <f>IF(ISNUMBER(wat_table_data!K180), IF(wat_table_data!K180=-999,"NA",IF(wat_table_data!K180&gt;99, "&gt;99", IF(wat_table_data!K180&lt;1, "&lt;1",wat_table_data!K180 ))), "-")</f>
        <v>-</v>
      </c>
      <c r="L183" s="38" t="str">
        <f>IF(ISNUMBER(wat_table_data!L180), IF(wat_table_data!L180=-999,"NA",IF(wat_table_data!L180&gt;99, "&gt;99", IF(wat_table_data!L180&lt;1, "&lt;1",wat_table_data!L180 ))), "-")</f>
        <v>-</v>
      </c>
      <c r="M183" s="38" t="str">
        <f>IF(ISNUMBER(wat_table_data!M180), IF(wat_table_data!M180=-999,"NA",IF(wat_table_data!M180&gt;99, "&gt;99", IF(wat_table_data!M180&lt;1, "&lt;1",wat_table_data!M180 ))), "-")</f>
        <v>-</v>
      </c>
      <c r="N183" s="38" t="str">
        <f>IF(ISNUMBER(wat_table_data!N180), IF(wat_table_data!N180=-999,"NA",IF(wat_table_data!N180&gt;99, "&gt;99", IF(wat_table_data!N180&lt;1, "&lt;1",wat_table_data!N180 ))), "-")</f>
        <v>-</v>
      </c>
      <c r="O183" s="24" t="str">
        <f>IF(ISNUMBER(wat_table_data!O180), IF(wat_table_data!O180=-999,"NA",wat_table_data!O180), "-")</f>
        <v>-</v>
      </c>
      <c r="P183" s="37" t="str">
        <f>IF(ISNUMBER(wat_table_data!P180), IF(wat_table_data!P180=-999,"NA",IF(wat_table_data!P180&gt;99, "&gt;99", IF(wat_table_data!P180&lt;1, "&lt;1",wat_table_data!P180 ))), "-")</f>
        <v>-</v>
      </c>
      <c r="Q183" s="38" t="str">
        <f>IF(ISNUMBER(wat_table_data!Q180), IF(wat_table_data!Q180=-999,"NA",IF(wat_table_data!Q180&gt;99, "&gt;99", IF(wat_table_data!Q180&lt;1, "&lt;1",wat_table_data!Q180 ))), "-")</f>
        <v>-</v>
      </c>
      <c r="R183" s="38" t="str">
        <f>IF(ISNUMBER(wat_table_data!R180), IF(wat_table_data!R180=-999,"NA",IF(wat_table_data!R180&gt;99, "&gt;99", IF(wat_table_data!R180&lt;1, "&lt;1",wat_table_data!R180 ))), "-")</f>
        <v>-</v>
      </c>
      <c r="S183" s="38" t="str">
        <f>IF(ISNUMBER(wat_table_data!S180), IF(wat_table_data!S180=-999,"NA",IF(wat_table_data!S180&gt;99, "&gt;99", IF(wat_table_data!S180&lt;1, "&lt;1",wat_table_data!S180 ))), "-")</f>
        <v>-</v>
      </c>
      <c r="T183" s="24" t="str">
        <f>IF(ISNUMBER(wat_table_data!T180), IF(wat_table_data!T180=-999,"NA",wat_table_data!T180), "-")</f>
        <v>-</v>
      </c>
      <c r="U183" s="24"/>
      <c r="V183" s="24"/>
      <c r="W183" s="24"/>
      <c r="X183" s="39" t="str">
        <f>IF(ISNUMBER(wat_table_data!W180), IF(wat_table_data!W180=-999,"NA",IF(wat_table_data!W180&gt;99, "&gt;99", IF(wat_table_data!W180&lt;1, "&lt;1",wat_table_data!W180 ))), "-")</f>
        <v>-</v>
      </c>
      <c r="Y183" s="40" t="str">
        <f>IF(ISNUMBER(wat_table_data!X180), IF(wat_table_data!X180=-999,"NA",IF(wat_table_data!X180&gt;99, "&gt;99", IF(wat_table_data!X180&lt;1, "&lt;1",wat_table_data!X180 ))), "-")</f>
        <v>-</v>
      </c>
      <c r="Z183" s="40" t="str">
        <f>IF(ISNUMBER(wat_table_data!Y180), IF(wat_table_data!Y180=-999,"NA",IF(wat_table_data!Y180&gt;99, "&gt;99", IF(wat_table_data!Y180&lt;1, "&lt;1",wat_table_data!Y180 ))), "-")</f>
        <v>-</v>
      </c>
      <c r="AA183" s="40" t="str">
        <f>IF(ISNUMBER(wat_table_data!Z180), IF(wat_table_data!Z180=-999,"NA",IF(wat_table_data!Z180&gt;99, "&gt;99", IF(wat_table_data!Z180&lt;1, "&lt;1",wat_table_data!Z180 ))), "-")</f>
        <v>-</v>
      </c>
      <c r="AB183" s="38" t="str">
        <f>IF(ISNUMBER(wat_table_data!AA180), IF(wat_table_data!AA180=-999,"NA",IF(wat_table_data!AA180&gt;99, "&gt;99", IF(wat_table_data!AA180&lt;1, "&lt;1",wat_table_data!AA180 ))), "-")</f>
        <v>-</v>
      </c>
      <c r="AC183" s="38" t="str">
        <f>IF(ISNUMBER(wat_table_data!AB180), IF(wat_table_data!AB180=-999,"NA",IF(wat_table_data!AB180&gt;99, "&gt;99", IF(wat_table_data!AB180&lt;1, "&lt;1",wat_table_data!AB180 ))), "-")</f>
        <v>-</v>
      </c>
      <c r="AD183" s="39" t="str">
        <f>IF(ISNUMBER(wat_table_data!AC180), IF(wat_table_data!AC180=-999,"NA",IF(wat_table_data!AC180&gt;99, "&gt;99", IF(wat_table_data!AC180&lt;1, "&lt;1",wat_table_data!AC180 ))), "-")</f>
        <v>-</v>
      </c>
      <c r="AE183" s="40" t="str">
        <f>IF(ISNUMBER(wat_table_data!AD180), IF(wat_table_data!AD180=-999,"NA",IF(wat_table_data!AD180&gt;99, "&gt;99", IF(wat_table_data!AD180&lt;1, "&lt;1",wat_table_data!AD180 ))), "-")</f>
        <v>-</v>
      </c>
      <c r="AF183" s="40" t="str">
        <f>IF(ISNUMBER(wat_table_data!AE180), IF(wat_table_data!AE180=-999,"NA",IF(wat_table_data!AE180&gt;99, "&gt;99", IF(wat_table_data!AE180&lt;1, "&lt;1",wat_table_data!AE180 ))), "-")</f>
        <v>-</v>
      </c>
      <c r="AG183" s="40" t="str">
        <f>IF(ISNUMBER(wat_table_data!AF180), IF(wat_table_data!AF180=-999,"NA",IF(wat_table_data!AF180&gt;99, "&gt;99", IF(wat_table_data!AF180&lt;1, "&lt;1",wat_table_data!AF180 ))), "-")</f>
        <v>-</v>
      </c>
      <c r="AH183" s="38" t="str">
        <f>IF(ISNUMBER(wat_table_data!AG180), IF(wat_table_data!AG180=-999,"NA",IF(wat_table_data!AG180&gt;99, "&gt;99", IF(wat_table_data!AG180&lt;1, "&lt;1",wat_table_data!AG180 ))), "-")</f>
        <v>-</v>
      </c>
      <c r="AI183" s="38" t="str">
        <f>IF(ISNUMBER(wat_table_data!AH180), IF(wat_table_data!AH180=-999,"NA",IF(wat_table_data!AH180&gt;99, "&gt;99", IF(wat_table_data!AH180&lt;1, "&lt;1",wat_table_data!AH180 ))), "-")</f>
        <v>-</v>
      </c>
      <c r="AJ183" s="39" t="str">
        <f>IF(ISNUMBER(wat_table_data!AI180), IF(wat_table_data!AI180=-999,"NA",IF(wat_table_data!AI180&gt;99, "&gt;99", IF(wat_table_data!AI180&lt;1, "&lt;1",wat_table_data!AI180 ))), "-")</f>
        <v>-</v>
      </c>
      <c r="AK183" s="40" t="str">
        <f>IF(ISNUMBER(wat_table_data!AJ180), IF(wat_table_data!AJ180=-999,"NA",IF(wat_table_data!AJ180&gt;99, "&gt;99", IF(wat_table_data!AJ180&lt;1, "&lt;1",wat_table_data!AJ180 ))), "-")</f>
        <v>-</v>
      </c>
      <c r="AL183" s="40" t="str">
        <f>IF(ISNUMBER(wat_table_data!AK180), IF(wat_table_data!AK180=-999,"NA",IF(wat_table_data!AK180&gt;99, "&gt;99", IF(wat_table_data!AK180&lt;1, "&lt;1",wat_table_data!AK180 ))), "-")</f>
        <v>-</v>
      </c>
      <c r="AM183" s="40" t="str">
        <f>IF(ISNUMBER(wat_table_data!AL180), IF(wat_table_data!AL180=-999,"NA",IF(wat_table_data!AL180&gt;99, "&gt;99", IF(wat_table_data!AL180&lt;1, "&lt;1",wat_table_data!AL180 ))), "-")</f>
        <v>-</v>
      </c>
      <c r="AN183" s="38" t="str">
        <f>IF(ISNUMBER(wat_table_data!AM180), IF(wat_table_data!AM180=-999,"NA",IF(wat_table_data!AM180&gt;99, "&gt;99", IF(wat_table_data!AM180&lt;1, "&lt;1",wat_table_data!AM180 ))), "-")</f>
        <v>-</v>
      </c>
      <c r="AO183" s="38" t="str">
        <f>IF(ISNUMBER(wat_table_data!AN180), IF(wat_table_data!AN180=-999,"NA",IF(wat_table_data!AN180&gt;99, "&gt;99", IF(wat_table_data!AN180&lt;1, "&lt;1",wat_table_data!AN180 ))), "-")</f>
        <v>-</v>
      </c>
    </row>
    <row r="184" ht="13.8" x14ac:dyDescent="0.25">
      <c r="A184" s="34" t="str">
        <f>IF(ISBLANK(wat_table_data!A181), "", wat_table_data!A181)</f>
        <v/>
      </c>
      <c r="B184" s="34" t="str">
        <f>IF(ISBLANK(wat_table_data!B181), "", wat_table_data!B181)</f>
        <v/>
      </c>
      <c r="C184" s="34" t="str">
        <f>IF(ISBLANK(wat_table_data!C181), "", wat_table_data!C181)</f>
        <v/>
      </c>
      <c r="D184" s="35" t="str">
        <f>IF(ISNUMBER(wat_table_data!D181), wat_table_data!D181, "-")</f>
        <v>-</v>
      </c>
      <c r="E184" s="36" t="str">
        <f>IF(ISNUMBER(wat_table_data!E181), wat_table_data!E181, "-")</f>
        <v>-</v>
      </c>
      <c r="F184" s="37" t="str">
        <f>IF(ISNUMBER(wat_table_data!F181), IF(wat_table_data!F181=-999,"NA",IF(wat_table_data!F181&gt;99, "&gt;99", IF(wat_table_data!F181&lt;1, "&lt;1",wat_table_data!F181 ))), "-")</f>
        <v>-</v>
      </c>
      <c r="G184" s="38" t="str">
        <f>IF(ISNUMBER(wat_table_data!G181), IF(wat_table_data!G181=-999,"NA",IF(wat_table_data!G181&gt;99, "&gt;99", IF(wat_table_data!G181&lt;1, "&lt;1",wat_table_data!G181 ))), "-")</f>
        <v>-</v>
      </c>
      <c r="H184" s="38" t="str">
        <f>IF(ISNUMBER(wat_table_data!H181), IF(wat_table_data!H181=-999,"NA",IF(wat_table_data!H181&gt;99, "&gt;99", IF(wat_table_data!H181&lt;1, "&lt;1",wat_table_data!H181 ))), "-")</f>
        <v>-</v>
      </c>
      <c r="I184" s="38" t="str">
        <f>IF(ISNUMBER(wat_table_data!I181), IF(wat_table_data!I181=-999,"NA",IF(wat_table_data!I181&gt;99, "&gt;99", IF(wat_table_data!I181&lt;1, "&lt;1",wat_table_data!I181 ))), "-")</f>
        <v>-</v>
      </c>
      <c r="J184" s="24" t="str">
        <f>IF(ISNUMBER(wat_table_data!J181), IF(wat_table_data!J181=-999,"NA",wat_table_data!J181), "-")</f>
        <v>-</v>
      </c>
      <c r="K184" s="37" t="str">
        <f>IF(ISNUMBER(wat_table_data!K181), IF(wat_table_data!K181=-999,"NA",IF(wat_table_data!K181&gt;99, "&gt;99", IF(wat_table_data!K181&lt;1, "&lt;1",wat_table_data!K181 ))), "-")</f>
        <v>-</v>
      </c>
      <c r="L184" s="38" t="str">
        <f>IF(ISNUMBER(wat_table_data!L181), IF(wat_table_data!L181=-999,"NA",IF(wat_table_data!L181&gt;99, "&gt;99", IF(wat_table_data!L181&lt;1, "&lt;1",wat_table_data!L181 ))), "-")</f>
        <v>-</v>
      </c>
      <c r="M184" s="38" t="str">
        <f>IF(ISNUMBER(wat_table_data!M181), IF(wat_table_data!M181=-999,"NA",IF(wat_table_data!M181&gt;99, "&gt;99", IF(wat_table_data!M181&lt;1, "&lt;1",wat_table_data!M181 ))), "-")</f>
        <v>-</v>
      </c>
      <c r="N184" s="38" t="str">
        <f>IF(ISNUMBER(wat_table_data!N181), IF(wat_table_data!N181=-999,"NA",IF(wat_table_data!N181&gt;99, "&gt;99", IF(wat_table_data!N181&lt;1, "&lt;1",wat_table_data!N181 ))), "-")</f>
        <v>-</v>
      </c>
      <c r="O184" s="24" t="str">
        <f>IF(ISNUMBER(wat_table_data!O181), IF(wat_table_data!O181=-999,"NA",wat_table_data!O181), "-")</f>
        <v>-</v>
      </c>
      <c r="P184" s="37" t="str">
        <f>IF(ISNUMBER(wat_table_data!P181), IF(wat_table_data!P181=-999,"NA",IF(wat_table_data!P181&gt;99, "&gt;99", IF(wat_table_data!P181&lt;1, "&lt;1",wat_table_data!P181 ))), "-")</f>
        <v>-</v>
      </c>
      <c r="Q184" s="38" t="str">
        <f>IF(ISNUMBER(wat_table_data!Q181), IF(wat_table_data!Q181=-999,"NA",IF(wat_table_data!Q181&gt;99, "&gt;99", IF(wat_table_data!Q181&lt;1, "&lt;1",wat_table_data!Q181 ))), "-")</f>
        <v>-</v>
      </c>
      <c r="R184" s="38" t="str">
        <f>IF(ISNUMBER(wat_table_data!R181), IF(wat_table_data!R181=-999,"NA",IF(wat_table_data!R181&gt;99, "&gt;99", IF(wat_table_data!R181&lt;1, "&lt;1",wat_table_data!R181 ))), "-")</f>
        <v>-</v>
      </c>
      <c r="S184" s="38" t="str">
        <f>IF(ISNUMBER(wat_table_data!S181), IF(wat_table_data!S181=-999,"NA",IF(wat_table_data!S181&gt;99, "&gt;99", IF(wat_table_data!S181&lt;1, "&lt;1",wat_table_data!S181 ))), "-")</f>
        <v>-</v>
      </c>
      <c r="T184" s="24" t="str">
        <f>IF(ISNUMBER(wat_table_data!T181), IF(wat_table_data!T181=-999,"NA",wat_table_data!T181), "-")</f>
        <v>-</v>
      </c>
      <c r="U184" s="24"/>
      <c r="V184" s="24"/>
      <c r="W184" s="24"/>
      <c r="X184" s="39" t="str">
        <f>IF(ISNUMBER(wat_table_data!W181), IF(wat_table_data!W181=-999,"NA",IF(wat_table_data!W181&gt;99, "&gt;99", IF(wat_table_data!W181&lt;1, "&lt;1",wat_table_data!W181 ))), "-")</f>
        <v>-</v>
      </c>
      <c r="Y184" s="40" t="str">
        <f>IF(ISNUMBER(wat_table_data!X181), IF(wat_table_data!X181=-999,"NA",IF(wat_table_data!X181&gt;99, "&gt;99", IF(wat_table_data!X181&lt;1, "&lt;1",wat_table_data!X181 ))), "-")</f>
        <v>-</v>
      </c>
      <c r="Z184" s="40" t="str">
        <f>IF(ISNUMBER(wat_table_data!Y181), IF(wat_table_data!Y181=-999,"NA",IF(wat_table_data!Y181&gt;99, "&gt;99", IF(wat_table_data!Y181&lt;1, "&lt;1",wat_table_data!Y181 ))), "-")</f>
        <v>-</v>
      </c>
      <c r="AA184" s="40" t="str">
        <f>IF(ISNUMBER(wat_table_data!Z181), IF(wat_table_data!Z181=-999,"NA",IF(wat_table_data!Z181&gt;99, "&gt;99", IF(wat_table_data!Z181&lt;1, "&lt;1",wat_table_data!Z181 ))), "-")</f>
        <v>-</v>
      </c>
      <c r="AB184" s="38" t="str">
        <f>IF(ISNUMBER(wat_table_data!AA181), IF(wat_table_data!AA181=-999,"NA",IF(wat_table_data!AA181&gt;99, "&gt;99", IF(wat_table_data!AA181&lt;1, "&lt;1",wat_table_data!AA181 ))), "-")</f>
        <v>-</v>
      </c>
      <c r="AC184" s="38" t="str">
        <f>IF(ISNUMBER(wat_table_data!AB181), IF(wat_table_data!AB181=-999,"NA",IF(wat_table_data!AB181&gt;99, "&gt;99", IF(wat_table_data!AB181&lt;1, "&lt;1",wat_table_data!AB181 ))), "-")</f>
        <v>-</v>
      </c>
      <c r="AD184" s="39" t="str">
        <f>IF(ISNUMBER(wat_table_data!AC181), IF(wat_table_data!AC181=-999,"NA",IF(wat_table_data!AC181&gt;99, "&gt;99", IF(wat_table_data!AC181&lt;1, "&lt;1",wat_table_data!AC181 ))), "-")</f>
        <v>-</v>
      </c>
      <c r="AE184" s="40" t="str">
        <f>IF(ISNUMBER(wat_table_data!AD181), IF(wat_table_data!AD181=-999,"NA",IF(wat_table_data!AD181&gt;99, "&gt;99", IF(wat_table_data!AD181&lt;1, "&lt;1",wat_table_data!AD181 ))), "-")</f>
        <v>-</v>
      </c>
      <c r="AF184" s="40" t="str">
        <f>IF(ISNUMBER(wat_table_data!AE181), IF(wat_table_data!AE181=-999,"NA",IF(wat_table_data!AE181&gt;99, "&gt;99", IF(wat_table_data!AE181&lt;1, "&lt;1",wat_table_data!AE181 ))), "-")</f>
        <v>-</v>
      </c>
      <c r="AG184" s="40" t="str">
        <f>IF(ISNUMBER(wat_table_data!AF181), IF(wat_table_data!AF181=-999,"NA",IF(wat_table_data!AF181&gt;99, "&gt;99", IF(wat_table_data!AF181&lt;1, "&lt;1",wat_table_data!AF181 ))), "-")</f>
        <v>-</v>
      </c>
      <c r="AH184" s="38" t="str">
        <f>IF(ISNUMBER(wat_table_data!AG181), IF(wat_table_data!AG181=-999,"NA",IF(wat_table_data!AG181&gt;99, "&gt;99", IF(wat_table_data!AG181&lt;1, "&lt;1",wat_table_data!AG181 ))), "-")</f>
        <v>-</v>
      </c>
      <c r="AI184" s="38" t="str">
        <f>IF(ISNUMBER(wat_table_data!AH181), IF(wat_table_data!AH181=-999,"NA",IF(wat_table_data!AH181&gt;99, "&gt;99", IF(wat_table_data!AH181&lt;1, "&lt;1",wat_table_data!AH181 ))), "-")</f>
        <v>-</v>
      </c>
      <c r="AJ184" s="39" t="str">
        <f>IF(ISNUMBER(wat_table_data!AI181), IF(wat_table_data!AI181=-999,"NA",IF(wat_table_data!AI181&gt;99, "&gt;99", IF(wat_table_data!AI181&lt;1, "&lt;1",wat_table_data!AI181 ))), "-")</f>
        <v>-</v>
      </c>
      <c r="AK184" s="40" t="str">
        <f>IF(ISNUMBER(wat_table_data!AJ181), IF(wat_table_data!AJ181=-999,"NA",IF(wat_table_data!AJ181&gt;99, "&gt;99", IF(wat_table_data!AJ181&lt;1, "&lt;1",wat_table_data!AJ181 ))), "-")</f>
        <v>-</v>
      </c>
      <c r="AL184" s="40" t="str">
        <f>IF(ISNUMBER(wat_table_data!AK181), IF(wat_table_data!AK181=-999,"NA",IF(wat_table_data!AK181&gt;99, "&gt;99", IF(wat_table_data!AK181&lt;1, "&lt;1",wat_table_data!AK181 ))), "-")</f>
        <v>-</v>
      </c>
      <c r="AM184" s="40" t="str">
        <f>IF(ISNUMBER(wat_table_data!AL181), IF(wat_table_data!AL181=-999,"NA",IF(wat_table_data!AL181&gt;99, "&gt;99", IF(wat_table_data!AL181&lt;1, "&lt;1",wat_table_data!AL181 ))), "-")</f>
        <v>-</v>
      </c>
      <c r="AN184" s="38" t="str">
        <f>IF(ISNUMBER(wat_table_data!AM181), IF(wat_table_data!AM181=-999,"NA",IF(wat_table_data!AM181&gt;99, "&gt;99", IF(wat_table_data!AM181&lt;1, "&lt;1",wat_table_data!AM181 ))), "-")</f>
        <v>-</v>
      </c>
      <c r="AO184" s="38" t="str">
        <f>IF(ISNUMBER(wat_table_data!AN181), IF(wat_table_data!AN181=-999,"NA",IF(wat_table_data!AN181&gt;99, "&gt;99", IF(wat_table_data!AN181&lt;1, "&lt;1",wat_table_data!AN181 ))), "-")</f>
        <v>-</v>
      </c>
    </row>
    <row r="185" ht="13.8" x14ac:dyDescent="0.25">
      <c r="A185" s="34" t="str">
        <f>IF(ISBLANK(wat_table_data!A182), "", wat_table_data!A182)</f>
        <v/>
      </c>
      <c r="B185" s="34" t="str">
        <f>IF(ISBLANK(wat_table_data!B182), "", wat_table_data!B182)</f>
        <v/>
      </c>
      <c r="C185" s="34" t="str">
        <f>IF(ISBLANK(wat_table_data!C182), "", wat_table_data!C182)</f>
        <v/>
      </c>
      <c r="D185" s="35" t="str">
        <f>IF(ISNUMBER(wat_table_data!D182), wat_table_data!D182, "-")</f>
        <v>-</v>
      </c>
      <c r="E185" s="36" t="str">
        <f>IF(ISNUMBER(wat_table_data!E182), wat_table_data!E182, "-")</f>
        <v>-</v>
      </c>
      <c r="F185" s="37" t="str">
        <f>IF(ISNUMBER(wat_table_data!F182), IF(wat_table_data!F182=-999,"NA",IF(wat_table_data!F182&gt;99, "&gt;99", IF(wat_table_data!F182&lt;1, "&lt;1",wat_table_data!F182 ))), "-")</f>
        <v>-</v>
      </c>
      <c r="G185" s="38" t="str">
        <f>IF(ISNUMBER(wat_table_data!G182), IF(wat_table_data!G182=-999,"NA",IF(wat_table_data!G182&gt;99, "&gt;99", IF(wat_table_data!G182&lt;1, "&lt;1",wat_table_data!G182 ))), "-")</f>
        <v>-</v>
      </c>
      <c r="H185" s="38" t="str">
        <f>IF(ISNUMBER(wat_table_data!H182), IF(wat_table_data!H182=-999,"NA",IF(wat_table_data!H182&gt;99, "&gt;99", IF(wat_table_data!H182&lt;1, "&lt;1",wat_table_data!H182 ))), "-")</f>
        <v>-</v>
      </c>
      <c r="I185" s="38" t="str">
        <f>IF(ISNUMBER(wat_table_data!I182), IF(wat_table_data!I182=-999,"NA",IF(wat_table_data!I182&gt;99, "&gt;99", IF(wat_table_data!I182&lt;1, "&lt;1",wat_table_data!I182 ))), "-")</f>
        <v>-</v>
      </c>
      <c r="J185" s="24" t="str">
        <f>IF(ISNUMBER(wat_table_data!J182), IF(wat_table_data!J182=-999,"NA",wat_table_data!J182), "-")</f>
        <v>-</v>
      </c>
      <c r="K185" s="37" t="str">
        <f>IF(ISNUMBER(wat_table_data!K182), IF(wat_table_data!K182=-999,"NA",IF(wat_table_data!K182&gt;99, "&gt;99", IF(wat_table_data!K182&lt;1, "&lt;1",wat_table_data!K182 ))), "-")</f>
        <v>-</v>
      </c>
      <c r="L185" s="38" t="str">
        <f>IF(ISNUMBER(wat_table_data!L182), IF(wat_table_data!L182=-999,"NA",IF(wat_table_data!L182&gt;99, "&gt;99", IF(wat_table_data!L182&lt;1, "&lt;1",wat_table_data!L182 ))), "-")</f>
        <v>-</v>
      </c>
      <c r="M185" s="38" t="str">
        <f>IF(ISNUMBER(wat_table_data!M182), IF(wat_table_data!M182=-999,"NA",IF(wat_table_data!M182&gt;99, "&gt;99", IF(wat_table_data!M182&lt;1, "&lt;1",wat_table_data!M182 ))), "-")</f>
        <v>-</v>
      </c>
      <c r="N185" s="38" t="str">
        <f>IF(ISNUMBER(wat_table_data!N182), IF(wat_table_data!N182=-999,"NA",IF(wat_table_data!N182&gt;99, "&gt;99", IF(wat_table_data!N182&lt;1, "&lt;1",wat_table_data!N182 ))), "-")</f>
        <v>-</v>
      </c>
      <c r="O185" s="24" t="str">
        <f>IF(ISNUMBER(wat_table_data!O182), IF(wat_table_data!O182=-999,"NA",wat_table_data!O182), "-")</f>
        <v>-</v>
      </c>
      <c r="P185" s="37" t="str">
        <f>IF(ISNUMBER(wat_table_data!P182), IF(wat_table_data!P182=-999,"NA",IF(wat_table_data!P182&gt;99, "&gt;99", IF(wat_table_data!P182&lt;1, "&lt;1",wat_table_data!P182 ))), "-")</f>
        <v>-</v>
      </c>
      <c r="Q185" s="38" t="str">
        <f>IF(ISNUMBER(wat_table_data!Q182), IF(wat_table_data!Q182=-999,"NA",IF(wat_table_data!Q182&gt;99, "&gt;99", IF(wat_table_data!Q182&lt;1, "&lt;1",wat_table_data!Q182 ))), "-")</f>
        <v>-</v>
      </c>
      <c r="R185" s="38" t="str">
        <f>IF(ISNUMBER(wat_table_data!R182), IF(wat_table_data!R182=-999,"NA",IF(wat_table_data!R182&gt;99, "&gt;99", IF(wat_table_data!R182&lt;1, "&lt;1",wat_table_data!R182 ))), "-")</f>
        <v>-</v>
      </c>
      <c r="S185" s="38" t="str">
        <f>IF(ISNUMBER(wat_table_data!S182), IF(wat_table_data!S182=-999,"NA",IF(wat_table_data!S182&gt;99, "&gt;99", IF(wat_table_data!S182&lt;1, "&lt;1",wat_table_data!S182 ))), "-")</f>
        <v>-</v>
      </c>
      <c r="T185" s="24" t="str">
        <f>IF(ISNUMBER(wat_table_data!T182), IF(wat_table_data!T182=-999,"NA",wat_table_data!T182), "-")</f>
        <v>-</v>
      </c>
      <c r="U185" s="24"/>
      <c r="V185" s="24"/>
      <c r="W185" s="24"/>
      <c r="X185" s="39" t="str">
        <f>IF(ISNUMBER(wat_table_data!W182), IF(wat_table_data!W182=-999,"NA",IF(wat_table_data!W182&gt;99, "&gt;99", IF(wat_table_data!W182&lt;1, "&lt;1",wat_table_data!W182 ))), "-")</f>
        <v>-</v>
      </c>
      <c r="Y185" s="40" t="str">
        <f>IF(ISNUMBER(wat_table_data!X182), IF(wat_table_data!X182=-999,"NA",IF(wat_table_data!X182&gt;99, "&gt;99", IF(wat_table_data!X182&lt;1, "&lt;1",wat_table_data!X182 ))), "-")</f>
        <v>-</v>
      </c>
      <c r="Z185" s="40" t="str">
        <f>IF(ISNUMBER(wat_table_data!Y182), IF(wat_table_data!Y182=-999,"NA",IF(wat_table_data!Y182&gt;99, "&gt;99", IF(wat_table_data!Y182&lt;1, "&lt;1",wat_table_data!Y182 ))), "-")</f>
        <v>-</v>
      </c>
      <c r="AA185" s="40" t="str">
        <f>IF(ISNUMBER(wat_table_data!Z182), IF(wat_table_data!Z182=-999,"NA",IF(wat_table_data!Z182&gt;99, "&gt;99", IF(wat_table_data!Z182&lt;1, "&lt;1",wat_table_data!Z182 ))), "-")</f>
        <v>-</v>
      </c>
      <c r="AB185" s="38" t="str">
        <f>IF(ISNUMBER(wat_table_data!AA182), IF(wat_table_data!AA182=-999,"NA",IF(wat_table_data!AA182&gt;99, "&gt;99", IF(wat_table_data!AA182&lt;1, "&lt;1",wat_table_data!AA182 ))), "-")</f>
        <v>-</v>
      </c>
      <c r="AC185" s="38" t="str">
        <f>IF(ISNUMBER(wat_table_data!AB182), IF(wat_table_data!AB182=-999,"NA",IF(wat_table_data!AB182&gt;99, "&gt;99", IF(wat_table_data!AB182&lt;1, "&lt;1",wat_table_data!AB182 ))), "-")</f>
        <v>-</v>
      </c>
      <c r="AD185" s="39" t="str">
        <f>IF(ISNUMBER(wat_table_data!AC182), IF(wat_table_data!AC182=-999,"NA",IF(wat_table_data!AC182&gt;99, "&gt;99", IF(wat_table_data!AC182&lt;1, "&lt;1",wat_table_data!AC182 ))), "-")</f>
        <v>-</v>
      </c>
      <c r="AE185" s="40" t="str">
        <f>IF(ISNUMBER(wat_table_data!AD182), IF(wat_table_data!AD182=-999,"NA",IF(wat_table_data!AD182&gt;99, "&gt;99", IF(wat_table_data!AD182&lt;1, "&lt;1",wat_table_data!AD182 ))), "-")</f>
        <v>-</v>
      </c>
      <c r="AF185" s="40" t="str">
        <f>IF(ISNUMBER(wat_table_data!AE182), IF(wat_table_data!AE182=-999,"NA",IF(wat_table_data!AE182&gt;99, "&gt;99", IF(wat_table_data!AE182&lt;1, "&lt;1",wat_table_data!AE182 ))), "-")</f>
        <v>-</v>
      </c>
      <c r="AG185" s="40" t="str">
        <f>IF(ISNUMBER(wat_table_data!AF182), IF(wat_table_data!AF182=-999,"NA",IF(wat_table_data!AF182&gt;99, "&gt;99", IF(wat_table_data!AF182&lt;1, "&lt;1",wat_table_data!AF182 ))), "-")</f>
        <v>-</v>
      </c>
      <c r="AH185" s="38" t="str">
        <f>IF(ISNUMBER(wat_table_data!AG182), IF(wat_table_data!AG182=-999,"NA",IF(wat_table_data!AG182&gt;99, "&gt;99", IF(wat_table_data!AG182&lt;1, "&lt;1",wat_table_data!AG182 ))), "-")</f>
        <v>-</v>
      </c>
      <c r="AI185" s="38" t="str">
        <f>IF(ISNUMBER(wat_table_data!AH182), IF(wat_table_data!AH182=-999,"NA",IF(wat_table_data!AH182&gt;99, "&gt;99", IF(wat_table_data!AH182&lt;1, "&lt;1",wat_table_data!AH182 ))), "-")</f>
        <v>-</v>
      </c>
      <c r="AJ185" s="39" t="str">
        <f>IF(ISNUMBER(wat_table_data!AI182), IF(wat_table_data!AI182=-999,"NA",IF(wat_table_data!AI182&gt;99, "&gt;99", IF(wat_table_data!AI182&lt;1, "&lt;1",wat_table_data!AI182 ))), "-")</f>
        <v>-</v>
      </c>
      <c r="AK185" s="40" t="str">
        <f>IF(ISNUMBER(wat_table_data!AJ182), IF(wat_table_data!AJ182=-999,"NA",IF(wat_table_data!AJ182&gt;99, "&gt;99", IF(wat_table_data!AJ182&lt;1, "&lt;1",wat_table_data!AJ182 ))), "-")</f>
        <v>-</v>
      </c>
      <c r="AL185" s="40" t="str">
        <f>IF(ISNUMBER(wat_table_data!AK182), IF(wat_table_data!AK182=-999,"NA",IF(wat_table_data!AK182&gt;99, "&gt;99", IF(wat_table_data!AK182&lt;1, "&lt;1",wat_table_data!AK182 ))), "-")</f>
        <v>-</v>
      </c>
      <c r="AM185" s="40" t="str">
        <f>IF(ISNUMBER(wat_table_data!AL182), IF(wat_table_data!AL182=-999,"NA",IF(wat_table_data!AL182&gt;99, "&gt;99", IF(wat_table_data!AL182&lt;1, "&lt;1",wat_table_data!AL182 ))), "-")</f>
        <v>-</v>
      </c>
      <c r="AN185" s="38" t="str">
        <f>IF(ISNUMBER(wat_table_data!AM182), IF(wat_table_data!AM182=-999,"NA",IF(wat_table_data!AM182&gt;99, "&gt;99", IF(wat_table_data!AM182&lt;1, "&lt;1",wat_table_data!AM182 ))), "-")</f>
        <v>-</v>
      </c>
      <c r="AO185" s="38" t="str">
        <f>IF(ISNUMBER(wat_table_data!AN182), IF(wat_table_data!AN182=-999,"NA",IF(wat_table_data!AN182&gt;99, "&gt;99", IF(wat_table_data!AN182&lt;1, "&lt;1",wat_table_data!AN182 ))), "-")</f>
        <v>-</v>
      </c>
    </row>
    <row r="186" ht="13.8" x14ac:dyDescent="0.25">
      <c r="A186" s="34" t="str">
        <f>IF(ISBLANK(wat_table_data!A183), "", wat_table_data!A183)</f>
        <v/>
      </c>
      <c r="B186" s="34" t="str">
        <f>IF(ISBLANK(wat_table_data!B183), "", wat_table_data!B183)</f>
        <v/>
      </c>
      <c r="C186" s="34" t="str">
        <f>IF(ISBLANK(wat_table_data!C183), "", wat_table_data!C183)</f>
        <v/>
      </c>
      <c r="D186" s="35" t="str">
        <f>IF(ISNUMBER(wat_table_data!D183), wat_table_data!D183, "-")</f>
        <v>-</v>
      </c>
      <c r="E186" s="36" t="str">
        <f>IF(ISNUMBER(wat_table_data!E183), wat_table_data!E183, "-")</f>
        <v>-</v>
      </c>
      <c r="F186" s="37" t="str">
        <f>IF(ISNUMBER(wat_table_data!F183), IF(wat_table_data!F183=-999,"NA",IF(wat_table_data!F183&gt;99, "&gt;99", IF(wat_table_data!F183&lt;1, "&lt;1",wat_table_data!F183 ))), "-")</f>
        <v>-</v>
      </c>
      <c r="G186" s="38" t="str">
        <f>IF(ISNUMBER(wat_table_data!G183), IF(wat_table_data!G183=-999,"NA",IF(wat_table_data!G183&gt;99, "&gt;99", IF(wat_table_data!G183&lt;1, "&lt;1",wat_table_data!G183 ))), "-")</f>
        <v>-</v>
      </c>
      <c r="H186" s="38" t="str">
        <f>IF(ISNUMBER(wat_table_data!H183), IF(wat_table_data!H183=-999,"NA",IF(wat_table_data!H183&gt;99, "&gt;99", IF(wat_table_data!H183&lt;1, "&lt;1",wat_table_data!H183 ))), "-")</f>
        <v>-</v>
      </c>
      <c r="I186" s="38" t="str">
        <f>IF(ISNUMBER(wat_table_data!I183), IF(wat_table_data!I183=-999,"NA",IF(wat_table_data!I183&gt;99, "&gt;99", IF(wat_table_data!I183&lt;1, "&lt;1",wat_table_data!I183 ))), "-")</f>
        <v>-</v>
      </c>
      <c r="J186" s="24" t="str">
        <f>IF(ISNUMBER(wat_table_data!J183), IF(wat_table_data!J183=-999,"NA",wat_table_data!J183), "-")</f>
        <v>-</v>
      </c>
      <c r="K186" s="37" t="str">
        <f>IF(ISNUMBER(wat_table_data!K183), IF(wat_table_data!K183=-999,"NA",IF(wat_table_data!K183&gt;99, "&gt;99", IF(wat_table_data!K183&lt;1, "&lt;1",wat_table_data!K183 ))), "-")</f>
        <v>-</v>
      </c>
      <c r="L186" s="38" t="str">
        <f>IF(ISNUMBER(wat_table_data!L183), IF(wat_table_data!L183=-999,"NA",IF(wat_table_data!L183&gt;99, "&gt;99", IF(wat_table_data!L183&lt;1, "&lt;1",wat_table_data!L183 ))), "-")</f>
        <v>-</v>
      </c>
      <c r="M186" s="38" t="str">
        <f>IF(ISNUMBER(wat_table_data!M183), IF(wat_table_data!M183=-999,"NA",IF(wat_table_data!M183&gt;99, "&gt;99", IF(wat_table_data!M183&lt;1, "&lt;1",wat_table_data!M183 ))), "-")</f>
        <v>-</v>
      </c>
      <c r="N186" s="38" t="str">
        <f>IF(ISNUMBER(wat_table_data!N183), IF(wat_table_data!N183=-999,"NA",IF(wat_table_data!N183&gt;99, "&gt;99", IF(wat_table_data!N183&lt;1, "&lt;1",wat_table_data!N183 ))), "-")</f>
        <v>-</v>
      </c>
      <c r="O186" s="24" t="str">
        <f>IF(ISNUMBER(wat_table_data!O183), IF(wat_table_data!O183=-999,"NA",wat_table_data!O183), "-")</f>
        <v>-</v>
      </c>
      <c r="P186" s="37" t="str">
        <f>IF(ISNUMBER(wat_table_data!P183), IF(wat_table_data!P183=-999,"NA",IF(wat_table_data!P183&gt;99, "&gt;99", IF(wat_table_data!P183&lt;1, "&lt;1",wat_table_data!P183 ))), "-")</f>
        <v>-</v>
      </c>
      <c r="Q186" s="38" t="str">
        <f>IF(ISNUMBER(wat_table_data!Q183), IF(wat_table_data!Q183=-999,"NA",IF(wat_table_data!Q183&gt;99, "&gt;99", IF(wat_table_data!Q183&lt;1, "&lt;1",wat_table_data!Q183 ))), "-")</f>
        <v>-</v>
      </c>
      <c r="R186" s="38" t="str">
        <f>IF(ISNUMBER(wat_table_data!R183), IF(wat_table_data!R183=-999,"NA",IF(wat_table_data!R183&gt;99, "&gt;99", IF(wat_table_data!R183&lt;1, "&lt;1",wat_table_data!R183 ))), "-")</f>
        <v>-</v>
      </c>
      <c r="S186" s="38" t="str">
        <f>IF(ISNUMBER(wat_table_data!S183), IF(wat_table_data!S183=-999,"NA",IF(wat_table_data!S183&gt;99, "&gt;99", IF(wat_table_data!S183&lt;1, "&lt;1",wat_table_data!S183 ))), "-")</f>
        <v>-</v>
      </c>
      <c r="T186" s="24" t="str">
        <f>IF(ISNUMBER(wat_table_data!T183), IF(wat_table_data!T183=-999,"NA",wat_table_data!T183), "-")</f>
        <v>-</v>
      </c>
      <c r="U186" s="24"/>
      <c r="V186" s="24"/>
      <c r="W186" s="24"/>
      <c r="X186" s="39" t="str">
        <f>IF(ISNUMBER(wat_table_data!W183), IF(wat_table_data!W183=-999,"NA",IF(wat_table_data!W183&gt;99, "&gt;99", IF(wat_table_data!W183&lt;1, "&lt;1",wat_table_data!W183 ))), "-")</f>
        <v>-</v>
      </c>
      <c r="Y186" s="40" t="str">
        <f>IF(ISNUMBER(wat_table_data!X183), IF(wat_table_data!X183=-999,"NA",IF(wat_table_data!X183&gt;99, "&gt;99", IF(wat_table_data!X183&lt;1, "&lt;1",wat_table_data!X183 ))), "-")</f>
        <v>-</v>
      </c>
      <c r="Z186" s="40" t="str">
        <f>IF(ISNUMBER(wat_table_data!Y183), IF(wat_table_data!Y183=-999,"NA",IF(wat_table_data!Y183&gt;99, "&gt;99", IF(wat_table_data!Y183&lt;1, "&lt;1",wat_table_data!Y183 ))), "-")</f>
        <v>-</v>
      </c>
      <c r="AA186" s="40" t="str">
        <f>IF(ISNUMBER(wat_table_data!Z183), IF(wat_table_data!Z183=-999,"NA",IF(wat_table_data!Z183&gt;99, "&gt;99", IF(wat_table_data!Z183&lt;1, "&lt;1",wat_table_data!Z183 ))), "-")</f>
        <v>-</v>
      </c>
      <c r="AB186" s="38" t="str">
        <f>IF(ISNUMBER(wat_table_data!AA183), IF(wat_table_data!AA183=-999,"NA",IF(wat_table_data!AA183&gt;99, "&gt;99", IF(wat_table_data!AA183&lt;1, "&lt;1",wat_table_data!AA183 ))), "-")</f>
        <v>-</v>
      </c>
      <c r="AC186" s="38" t="str">
        <f>IF(ISNUMBER(wat_table_data!AB183), IF(wat_table_data!AB183=-999,"NA",IF(wat_table_data!AB183&gt;99, "&gt;99", IF(wat_table_data!AB183&lt;1, "&lt;1",wat_table_data!AB183 ))), "-")</f>
        <v>-</v>
      </c>
      <c r="AD186" s="39" t="str">
        <f>IF(ISNUMBER(wat_table_data!AC183), IF(wat_table_data!AC183=-999,"NA",IF(wat_table_data!AC183&gt;99, "&gt;99", IF(wat_table_data!AC183&lt;1, "&lt;1",wat_table_data!AC183 ))), "-")</f>
        <v>-</v>
      </c>
      <c r="AE186" s="40" t="str">
        <f>IF(ISNUMBER(wat_table_data!AD183), IF(wat_table_data!AD183=-999,"NA",IF(wat_table_data!AD183&gt;99, "&gt;99", IF(wat_table_data!AD183&lt;1, "&lt;1",wat_table_data!AD183 ))), "-")</f>
        <v>-</v>
      </c>
      <c r="AF186" s="40" t="str">
        <f>IF(ISNUMBER(wat_table_data!AE183), IF(wat_table_data!AE183=-999,"NA",IF(wat_table_data!AE183&gt;99, "&gt;99", IF(wat_table_data!AE183&lt;1, "&lt;1",wat_table_data!AE183 ))), "-")</f>
        <v>-</v>
      </c>
      <c r="AG186" s="40" t="str">
        <f>IF(ISNUMBER(wat_table_data!AF183), IF(wat_table_data!AF183=-999,"NA",IF(wat_table_data!AF183&gt;99, "&gt;99", IF(wat_table_data!AF183&lt;1, "&lt;1",wat_table_data!AF183 ))), "-")</f>
        <v>-</v>
      </c>
      <c r="AH186" s="38" t="str">
        <f>IF(ISNUMBER(wat_table_data!AG183), IF(wat_table_data!AG183=-999,"NA",IF(wat_table_data!AG183&gt;99, "&gt;99", IF(wat_table_data!AG183&lt;1, "&lt;1",wat_table_data!AG183 ))), "-")</f>
        <v>-</v>
      </c>
      <c r="AI186" s="38" t="str">
        <f>IF(ISNUMBER(wat_table_data!AH183), IF(wat_table_data!AH183=-999,"NA",IF(wat_table_data!AH183&gt;99, "&gt;99", IF(wat_table_data!AH183&lt;1, "&lt;1",wat_table_data!AH183 ))), "-")</f>
        <v>-</v>
      </c>
      <c r="AJ186" s="39" t="str">
        <f>IF(ISNUMBER(wat_table_data!AI183), IF(wat_table_data!AI183=-999,"NA",IF(wat_table_data!AI183&gt;99, "&gt;99", IF(wat_table_data!AI183&lt;1, "&lt;1",wat_table_data!AI183 ))), "-")</f>
        <v>-</v>
      </c>
      <c r="AK186" s="40" t="str">
        <f>IF(ISNUMBER(wat_table_data!AJ183), IF(wat_table_data!AJ183=-999,"NA",IF(wat_table_data!AJ183&gt;99, "&gt;99", IF(wat_table_data!AJ183&lt;1, "&lt;1",wat_table_data!AJ183 ))), "-")</f>
        <v>-</v>
      </c>
      <c r="AL186" s="40" t="str">
        <f>IF(ISNUMBER(wat_table_data!AK183), IF(wat_table_data!AK183=-999,"NA",IF(wat_table_data!AK183&gt;99, "&gt;99", IF(wat_table_data!AK183&lt;1, "&lt;1",wat_table_data!AK183 ))), "-")</f>
        <v>-</v>
      </c>
      <c r="AM186" s="40" t="str">
        <f>IF(ISNUMBER(wat_table_data!AL183), IF(wat_table_data!AL183=-999,"NA",IF(wat_table_data!AL183&gt;99, "&gt;99", IF(wat_table_data!AL183&lt;1, "&lt;1",wat_table_data!AL183 ))), "-")</f>
        <v>-</v>
      </c>
      <c r="AN186" s="38" t="str">
        <f>IF(ISNUMBER(wat_table_data!AM183), IF(wat_table_data!AM183=-999,"NA",IF(wat_table_data!AM183&gt;99, "&gt;99", IF(wat_table_data!AM183&lt;1, "&lt;1",wat_table_data!AM183 ))), "-")</f>
        <v>-</v>
      </c>
      <c r="AO186" s="38" t="str">
        <f>IF(ISNUMBER(wat_table_data!AN183), IF(wat_table_data!AN183=-999,"NA",IF(wat_table_data!AN183&gt;99, "&gt;99", IF(wat_table_data!AN183&lt;1, "&lt;1",wat_table_data!AN183 ))), "-")</f>
        <v>-</v>
      </c>
    </row>
    <row r="187" ht="13.8" x14ac:dyDescent="0.25">
      <c r="A187" s="34" t="str">
        <f>IF(ISBLANK(wat_table_data!A184), "", wat_table_data!A184)</f>
        <v/>
      </c>
      <c r="B187" s="34" t="str">
        <f>IF(ISBLANK(wat_table_data!B184), "", wat_table_data!B184)</f>
        <v/>
      </c>
      <c r="C187" s="34" t="str">
        <f>IF(ISBLANK(wat_table_data!C184), "", wat_table_data!C184)</f>
        <v/>
      </c>
      <c r="D187" s="35" t="str">
        <f>IF(ISNUMBER(wat_table_data!D184), wat_table_data!D184, "-")</f>
        <v>-</v>
      </c>
      <c r="E187" s="36" t="str">
        <f>IF(ISNUMBER(wat_table_data!E184), wat_table_data!E184, "-")</f>
        <v>-</v>
      </c>
      <c r="F187" s="37" t="str">
        <f>IF(ISNUMBER(wat_table_data!F184), IF(wat_table_data!F184=-999,"NA",IF(wat_table_data!F184&gt;99, "&gt;99", IF(wat_table_data!F184&lt;1, "&lt;1",wat_table_data!F184 ))), "-")</f>
        <v>-</v>
      </c>
      <c r="G187" s="38" t="str">
        <f>IF(ISNUMBER(wat_table_data!G184), IF(wat_table_data!G184=-999,"NA",IF(wat_table_data!G184&gt;99, "&gt;99", IF(wat_table_data!G184&lt;1, "&lt;1",wat_table_data!G184 ))), "-")</f>
        <v>-</v>
      </c>
      <c r="H187" s="38" t="str">
        <f>IF(ISNUMBER(wat_table_data!H184), IF(wat_table_data!H184=-999,"NA",IF(wat_table_data!H184&gt;99, "&gt;99", IF(wat_table_data!H184&lt;1, "&lt;1",wat_table_data!H184 ))), "-")</f>
        <v>-</v>
      </c>
      <c r="I187" s="38" t="str">
        <f>IF(ISNUMBER(wat_table_data!I184), IF(wat_table_data!I184=-999,"NA",IF(wat_table_data!I184&gt;99, "&gt;99", IF(wat_table_data!I184&lt;1, "&lt;1",wat_table_data!I184 ))), "-")</f>
        <v>-</v>
      </c>
      <c r="J187" s="24" t="str">
        <f>IF(ISNUMBER(wat_table_data!J184), IF(wat_table_data!J184=-999,"NA",wat_table_data!J184), "-")</f>
        <v>-</v>
      </c>
      <c r="K187" s="37" t="str">
        <f>IF(ISNUMBER(wat_table_data!K184), IF(wat_table_data!K184=-999,"NA",IF(wat_table_data!K184&gt;99, "&gt;99", IF(wat_table_data!K184&lt;1, "&lt;1",wat_table_data!K184 ))), "-")</f>
        <v>-</v>
      </c>
      <c r="L187" s="38" t="str">
        <f>IF(ISNUMBER(wat_table_data!L184), IF(wat_table_data!L184=-999,"NA",IF(wat_table_data!L184&gt;99, "&gt;99", IF(wat_table_data!L184&lt;1, "&lt;1",wat_table_data!L184 ))), "-")</f>
        <v>-</v>
      </c>
      <c r="M187" s="38" t="str">
        <f>IF(ISNUMBER(wat_table_data!M184), IF(wat_table_data!M184=-999,"NA",IF(wat_table_data!M184&gt;99, "&gt;99", IF(wat_table_data!M184&lt;1, "&lt;1",wat_table_data!M184 ))), "-")</f>
        <v>-</v>
      </c>
      <c r="N187" s="38" t="str">
        <f>IF(ISNUMBER(wat_table_data!N184), IF(wat_table_data!N184=-999,"NA",IF(wat_table_data!N184&gt;99, "&gt;99", IF(wat_table_data!N184&lt;1, "&lt;1",wat_table_data!N184 ))), "-")</f>
        <v>-</v>
      </c>
      <c r="O187" s="24" t="str">
        <f>IF(ISNUMBER(wat_table_data!O184), IF(wat_table_data!O184=-999,"NA",wat_table_data!O184), "-")</f>
        <v>-</v>
      </c>
      <c r="P187" s="37" t="str">
        <f>IF(ISNUMBER(wat_table_data!P184), IF(wat_table_data!P184=-999,"NA",IF(wat_table_data!P184&gt;99, "&gt;99", IF(wat_table_data!P184&lt;1, "&lt;1",wat_table_data!P184 ))), "-")</f>
        <v>-</v>
      </c>
      <c r="Q187" s="38" t="str">
        <f>IF(ISNUMBER(wat_table_data!Q184), IF(wat_table_data!Q184=-999,"NA",IF(wat_table_data!Q184&gt;99, "&gt;99", IF(wat_table_data!Q184&lt;1, "&lt;1",wat_table_data!Q184 ))), "-")</f>
        <v>-</v>
      </c>
      <c r="R187" s="38" t="str">
        <f>IF(ISNUMBER(wat_table_data!R184), IF(wat_table_data!R184=-999,"NA",IF(wat_table_data!R184&gt;99, "&gt;99", IF(wat_table_data!R184&lt;1, "&lt;1",wat_table_data!R184 ))), "-")</f>
        <v>-</v>
      </c>
      <c r="S187" s="38" t="str">
        <f>IF(ISNUMBER(wat_table_data!S184), IF(wat_table_data!S184=-999,"NA",IF(wat_table_data!S184&gt;99, "&gt;99", IF(wat_table_data!S184&lt;1, "&lt;1",wat_table_data!S184 ))), "-")</f>
        <v>-</v>
      </c>
      <c r="T187" s="24" t="str">
        <f>IF(ISNUMBER(wat_table_data!T184), IF(wat_table_data!T184=-999,"NA",wat_table_data!T184), "-")</f>
        <v>-</v>
      </c>
      <c r="U187" s="24"/>
      <c r="V187" s="24"/>
      <c r="W187" s="24"/>
      <c r="X187" s="39" t="str">
        <f>IF(ISNUMBER(wat_table_data!W184), IF(wat_table_data!W184=-999,"NA",IF(wat_table_data!W184&gt;99, "&gt;99", IF(wat_table_data!W184&lt;1, "&lt;1",wat_table_data!W184 ))), "-")</f>
        <v>-</v>
      </c>
      <c r="Y187" s="40" t="str">
        <f>IF(ISNUMBER(wat_table_data!X184), IF(wat_table_data!X184=-999,"NA",IF(wat_table_data!X184&gt;99, "&gt;99", IF(wat_table_data!X184&lt;1, "&lt;1",wat_table_data!X184 ))), "-")</f>
        <v>-</v>
      </c>
      <c r="Z187" s="40" t="str">
        <f>IF(ISNUMBER(wat_table_data!Y184), IF(wat_table_data!Y184=-999,"NA",IF(wat_table_data!Y184&gt;99, "&gt;99", IF(wat_table_data!Y184&lt;1, "&lt;1",wat_table_data!Y184 ))), "-")</f>
        <v>-</v>
      </c>
      <c r="AA187" s="40" t="str">
        <f>IF(ISNUMBER(wat_table_data!Z184), IF(wat_table_data!Z184=-999,"NA",IF(wat_table_data!Z184&gt;99, "&gt;99", IF(wat_table_data!Z184&lt;1, "&lt;1",wat_table_data!Z184 ))), "-")</f>
        <v>-</v>
      </c>
      <c r="AB187" s="38" t="str">
        <f>IF(ISNUMBER(wat_table_data!AA184), IF(wat_table_data!AA184=-999,"NA",IF(wat_table_data!AA184&gt;99, "&gt;99", IF(wat_table_data!AA184&lt;1, "&lt;1",wat_table_data!AA184 ))), "-")</f>
        <v>-</v>
      </c>
      <c r="AC187" s="38" t="str">
        <f>IF(ISNUMBER(wat_table_data!AB184), IF(wat_table_data!AB184=-999,"NA",IF(wat_table_data!AB184&gt;99, "&gt;99", IF(wat_table_data!AB184&lt;1, "&lt;1",wat_table_data!AB184 ))), "-")</f>
        <v>-</v>
      </c>
      <c r="AD187" s="39" t="str">
        <f>IF(ISNUMBER(wat_table_data!AC184), IF(wat_table_data!AC184=-999,"NA",IF(wat_table_data!AC184&gt;99, "&gt;99", IF(wat_table_data!AC184&lt;1, "&lt;1",wat_table_data!AC184 ))), "-")</f>
        <v>-</v>
      </c>
      <c r="AE187" s="40" t="str">
        <f>IF(ISNUMBER(wat_table_data!AD184), IF(wat_table_data!AD184=-999,"NA",IF(wat_table_data!AD184&gt;99, "&gt;99", IF(wat_table_data!AD184&lt;1, "&lt;1",wat_table_data!AD184 ))), "-")</f>
        <v>-</v>
      </c>
      <c r="AF187" s="40" t="str">
        <f>IF(ISNUMBER(wat_table_data!AE184), IF(wat_table_data!AE184=-999,"NA",IF(wat_table_data!AE184&gt;99, "&gt;99", IF(wat_table_data!AE184&lt;1, "&lt;1",wat_table_data!AE184 ))), "-")</f>
        <v>-</v>
      </c>
      <c r="AG187" s="40" t="str">
        <f>IF(ISNUMBER(wat_table_data!AF184), IF(wat_table_data!AF184=-999,"NA",IF(wat_table_data!AF184&gt;99, "&gt;99", IF(wat_table_data!AF184&lt;1, "&lt;1",wat_table_data!AF184 ))), "-")</f>
        <v>-</v>
      </c>
      <c r="AH187" s="38" t="str">
        <f>IF(ISNUMBER(wat_table_data!AG184), IF(wat_table_data!AG184=-999,"NA",IF(wat_table_data!AG184&gt;99, "&gt;99", IF(wat_table_data!AG184&lt;1, "&lt;1",wat_table_data!AG184 ))), "-")</f>
        <v>-</v>
      </c>
      <c r="AI187" s="38" t="str">
        <f>IF(ISNUMBER(wat_table_data!AH184), IF(wat_table_data!AH184=-999,"NA",IF(wat_table_data!AH184&gt;99, "&gt;99", IF(wat_table_data!AH184&lt;1, "&lt;1",wat_table_data!AH184 ))), "-")</f>
        <v>-</v>
      </c>
      <c r="AJ187" s="39" t="str">
        <f>IF(ISNUMBER(wat_table_data!AI184), IF(wat_table_data!AI184=-999,"NA",IF(wat_table_data!AI184&gt;99, "&gt;99", IF(wat_table_data!AI184&lt;1, "&lt;1",wat_table_data!AI184 ))), "-")</f>
        <v>-</v>
      </c>
      <c r="AK187" s="40" t="str">
        <f>IF(ISNUMBER(wat_table_data!AJ184), IF(wat_table_data!AJ184=-999,"NA",IF(wat_table_data!AJ184&gt;99, "&gt;99", IF(wat_table_data!AJ184&lt;1, "&lt;1",wat_table_data!AJ184 ))), "-")</f>
        <v>-</v>
      </c>
      <c r="AL187" s="40" t="str">
        <f>IF(ISNUMBER(wat_table_data!AK184), IF(wat_table_data!AK184=-999,"NA",IF(wat_table_data!AK184&gt;99, "&gt;99", IF(wat_table_data!AK184&lt;1, "&lt;1",wat_table_data!AK184 ))), "-")</f>
        <v>-</v>
      </c>
      <c r="AM187" s="40" t="str">
        <f>IF(ISNUMBER(wat_table_data!AL184), IF(wat_table_data!AL184=-999,"NA",IF(wat_table_data!AL184&gt;99, "&gt;99", IF(wat_table_data!AL184&lt;1, "&lt;1",wat_table_data!AL184 ))), "-")</f>
        <v>-</v>
      </c>
      <c r="AN187" s="38" t="str">
        <f>IF(ISNUMBER(wat_table_data!AM184), IF(wat_table_data!AM184=-999,"NA",IF(wat_table_data!AM184&gt;99, "&gt;99", IF(wat_table_data!AM184&lt;1, "&lt;1",wat_table_data!AM184 ))), "-")</f>
        <v>-</v>
      </c>
      <c r="AO187" s="38" t="str">
        <f>IF(ISNUMBER(wat_table_data!AN184), IF(wat_table_data!AN184=-999,"NA",IF(wat_table_data!AN184&gt;99, "&gt;99", IF(wat_table_data!AN184&lt;1, "&lt;1",wat_table_data!AN184 ))), "-")</f>
        <v>-</v>
      </c>
    </row>
    <row r="188" ht="13.8" x14ac:dyDescent="0.25">
      <c r="A188" s="34" t="str">
        <f>IF(ISBLANK(wat_table_data!A185), "", wat_table_data!A185)</f>
        <v/>
      </c>
      <c r="B188" s="34" t="str">
        <f>IF(ISBLANK(wat_table_data!B185), "", wat_table_data!B185)</f>
        <v/>
      </c>
      <c r="C188" s="34" t="str">
        <f>IF(ISBLANK(wat_table_data!C185), "", wat_table_data!C185)</f>
        <v/>
      </c>
      <c r="D188" s="35" t="str">
        <f>IF(ISNUMBER(wat_table_data!D185), wat_table_data!D185, "-")</f>
        <v>-</v>
      </c>
      <c r="E188" s="36" t="str">
        <f>IF(ISNUMBER(wat_table_data!E185), wat_table_data!E185, "-")</f>
        <v>-</v>
      </c>
      <c r="F188" s="37" t="str">
        <f>IF(ISNUMBER(wat_table_data!F185), IF(wat_table_data!F185=-999,"NA",IF(wat_table_data!F185&gt;99, "&gt;99", IF(wat_table_data!F185&lt;1, "&lt;1",wat_table_data!F185 ))), "-")</f>
        <v>-</v>
      </c>
      <c r="G188" s="38" t="str">
        <f>IF(ISNUMBER(wat_table_data!G185), IF(wat_table_data!G185=-999,"NA",IF(wat_table_data!G185&gt;99, "&gt;99", IF(wat_table_data!G185&lt;1, "&lt;1",wat_table_data!G185 ))), "-")</f>
        <v>-</v>
      </c>
      <c r="H188" s="38" t="str">
        <f>IF(ISNUMBER(wat_table_data!H185), IF(wat_table_data!H185=-999,"NA",IF(wat_table_data!H185&gt;99, "&gt;99", IF(wat_table_data!H185&lt;1, "&lt;1",wat_table_data!H185 ))), "-")</f>
        <v>-</v>
      </c>
      <c r="I188" s="38" t="str">
        <f>IF(ISNUMBER(wat_table_data!I185), IF(wat_table_data!I185=-999,"NA",IF(wat_table_data!I185&gt;99, "&gt;99", IF(wat_table_data!I185&lt;1, "&lt;1",wat_table_data!I185 ))), "-")</f>
        <v>-</v>
      </c>
      <c r="J188" s="24" t="str">
        <f>IF(ISNUMBER(wat_table_data!J185), IF(wat_table_data!J185=-999,"NA",wat_table_data!J185), "-")</f>
        <v>-</v>
      </c>
      <c r="K188" s="37" t="str">
        <f>IF(ISNUMBER(wat_table_data!K185), IF(wat_table_data!K185=-999,"NA",IF(wat_table_data!K185&gt;99, "&gt;99", IF(wat_table_data!K185&lt;1, "&lt;1",wat_table_data!K185 ))), "-")</f>
        <v>-</v>
      </c>
      <c r="L188" s="38" t="str">
        <f>IF(ISNUMBER(wat_table_data!L185), IF(wat_table_data!L185=-999,"NA",IF(wat_table_data!L185&gt;99, "&gt;99", IF(wat_table_data!L185&lt;1, "&lt;1",wat_table_data!L185 ))), "-")</f>
        <v>-</v>
      </c>
      <c r="M188" s="38" t="str">
        <f>IF(ISNUMBER(wat_table_data!M185), IF(wat_table_data!M185=-999,"NA",IF(wat_table_data!M185&gt;99, "&gt;99", IF(wat_table_data!M185&lt;1, "&lt;1",wat_table_data!M185 ))), "-")</f>
        <v>-</v>
      </c>
      <c r="N188" s="38" t="str">
        <f>IF(ISNUMBER(wat_table_data!N185), IF(wat_table_data!N185=-999,"NA",IF(wat_table_data!N185&gt;99, "&gt;99", IF(wat_table_data!N185&lt;1, "&lt;1",wat_table_data!N185 ))), "-")</f>
        <v>-</v>
      </c>
      <c r="O188" s="24" t="str">
        <f>IF(ISNUMBER(wat_table_data!O185), IF(wat_table_data!O185=-999,"NA",wat_table_data!O185), "-")</f>
        <v>-</v>
      </c>
      <c r="P188" s="37" t="str">
        <f>IF(ISNUMBER(wat_table_data!P185), IF(wat_table_data!P185=-999,"NA",IF(wat_table_data!P185&gt;99, "&gt;99", IF(wat_table_data!P185&lt;1, "&lt;1",wat_table_data!P185 ))), "-")</f>
        <v>-</v>
      </c>
      <c r="Q188" s="38" t="str">
        <f>IF(ISNUMBER(wat_table_data!Q185), IF(wat_table_data!Q185=-999,"NA",IF(wat_table_data!Q185&gt;99, "&gt;99", IF(wat_table_data!Q185&lt;1, "&lt;1",wat_table_data!Q185 ))), "-")</f>
        <v>-</v>
      </c>
      <c r="R188" s="38" t="str">
        <f>IF(ISNUMBER(wat_table_data!R185), IF(wat_table_data!R185=-999,"NA",IF(wat_table_data!R185&gt;99, "&gt;99", IF(wat_table_data!R185&lt;1, "&lt;1",wat_table_data!R185 ))), "-")</f>
        <v>-</v>
      </c>
      <c r="S188" s="38" t="str">
        <f>IF(ISNUMBER(wat_table_data!S185), IF(wat_table_data!S185=-999,"NA",IF(wat_table_data!S185&gt;99, "&gt;99", IF(wat_table_data!S185&lt;1, "&lt;1",wat_table_data!S185 ))), "-")</f>
        <v>-</v>
      </c>
      <c r="T188" s="24" t="str">
        <f>IF(ISNUMBER(wat_table_data!T185), IF(wat_table_data!T185=-999,"NA",wat_table_data!T185), "-")</f>
        <v>-</v>
      </c>
      <c r="U188" s="24"/>
      <c r="V188" s="24"/>
      <c r="W188" s="24"/>
      <c r="X188" s="39" t="str">
        <f>IF(ISNUMBER(wat_table_data!W185), IF(wat_table_data!W185=-999,"NA",IF(wat_table_data!W185&gt;99, "&gt;99", IF(wat_table_data!W185&lt;1, "&lt;1",wat_table_data!W185 ))), "-")</f>
        <v>-</v>
      </c>
      <c r="Y188" s="40" t="str">
        <f>IF(ISNUMBER(wat_table_data!X185), IF(wat_table_data!X185=-999,"NA",IF(wat_table_data!X185&gt;99, "&gt;99", IF(wat_table_data!X185&lt;1, "&lt;1",wat_table_data!X185 ))), "-")</f>
        <v>-</v>
      </c>
      <c r="Z188" s="40" t="str">
        <f>IF(ISNUMBER(wat_table_data!Y185), IF(wat_table_data!Y185=-999,"NA",IF(wat_table_data!Y185&gt;99, "&gt;99", IF(wat_table_data!Y185&lt;1, "&lt;1",wat_table_data!Y185 ))), "-")</f>
        <v>-</v>
      </c>
      <c r="AA188" s="40" t="str">
        <f>IF(ISNUMBER(wat_table_data!Z185), IF(wat_table_data!Z185=-999,"NA",IF(wat_table_data!Z185&gt;99, "&gt;99", IF(wat_table_data!Z185&lt;1, "&lt;1",wat_table_data!Z185 ))), "-")</f>
        <v>-</v>
      </c>
      <c r="AB188" s="38" t="str">
        <f>IF(ISNUMBER(wat_table_data!AA185), IF(wat_table_data!AA185=-999,"NA",IF(wat_table_data!AA185&gt;99, "&gt;99", IF(wat_table_data!AA185&lt;1, "&lt;1",wat_table_data!AA185 ))), "-")</f>
        <v>-</v>
      </c>
      <c r="AC188" s="38" t="str">
        <f>IF(ISNUMBER(wat_table_data!AB185), IF(wat_table_data!AB185=-999,"NA",IF(wat_table_data!AB185&gt;99, "&gt;99", IF(wat_table_data!AB185&lt;1, "&lt;1",wat_table_data!AB185 ))), "-")</f>
        <v>-</v>
      </c>
      <c r="AD188" s="39" t="str">
        <f>IF(ISNUMBER(wat_table_data!AC185), IF(wat_table_data!AC185=-999,"NA",IF(wat_table_data!AC185&gt;99, "&gt;99", IF(wat_table_data!AC185&lt;1, "&lt;1",wat_table_data!AC185 ))), "-")</f>
        <v>-</v>
      </c>
      <c r="AE188" s="40" t="str">
        <f>IF(ISNUMBER(wat_table_data!AD185), IF(wat_table_data!AD185=-999,"NA",IF(wat_table_data!AD185&gt;99, "&gt;99", IF(wat_table_data!AD185&lt;1, "&lt;1",wat_table_data!AD185 ))), "-")</f>
        <v>-</v>
      </c>
      <c r="AF188" s="40" t="str">
        <f>IF(ISNUMBER(wat_table_data!AE185), IF(wat_table_data!AE185=-999,"NA",IF(wat_table_data!AE185&gt;99, "&gt;99", IF(wat_table_data!AE185&lt;1, "&lt;1",wat_table_data!AE185 ))), "-")</f>
        <v>-</v>
      </c>
      <c r="AG188" s="40" t="str">
        <f>IF(ISNUMBER(wat_table_data!AF185), IF(wat_table_data!AF185=-999,"NA",IF(wat_table_data!AF185&gt;99, "&gt;99", IF(wat_table_data!AF185&lt;1, "&lt;1",wat_table_data!AF185 ))), "-")</f>
        <v>-</v>
      </c>
      <c r="AH188" s="38" t="str">
        <f>IF(ISNUMBER(wat_table_data!AG185), IF(wat_table_data!AG185=-999,"NA",IF(wat_table_data!AG185&gt;99, "&gt;99", IF(wat_table_data!AG185&lt;1, "&lt;1",wat_table_data!AG185 ))), "-")</f>
        <v>-</v>
      </c>
      <c r="AI188" s="38" t="str">
        <f>IF(ISNUMBER(wat_table_data!AH185), IF(wat_table_data!AH185=-999,"NA",IF(wat_table_data!AH185&gt;99, "&gt;99", IF(wat_table_data!AH185&lt;1, "&lt;1",wat_table_data!AH185 ))), "-")</f>
        <v>-</v>
      </c>
      <c r="AJ188" s="39" t="str">
        <f>IF(ISNUMBER(wat_table_data!AI185), IF(wat_table_data!AI185=-999,"NA",IF(wat_table_data!AI185&gt;99, "&gt;99", IF(wat_table_data!AI185&lt;1, "&lt;1",wat_table_data!AI185 ))), "-")</f>
        <v>-</v>
      </c>
      <c r="AK188" s="40" t="str">
        <f>IF(ISNUMBER(wat_table_data!AJ185), IF(wat_table_data!AJ185=-999,"NA",IF(wat_table_data!AJ185&gt;99, "&gt;99", IF(wat_table_data!AJ185&lt;1, "&lt;1",wat_table_data!AJ185 ))), "-")</f>
        <v>-</v>
      </c>
      <c r="AL188" s="40" t="str">
        <f>IF(ISNUMBER(wat_table_data!AK185), IF(wat_table_data!AK185=-999,"NA",IF(wat_table_data!AK185&gt;99, "&gt;99", IF(wat_table_data!AK185&lt;1, "&lt;1",wat_table_data!AK185 ))), "-")</f>
        <v>-</v>
      </c>
      <c r="AM188" s="40" t="str">
        <f>IF(ISNUMBER(wat_table_data!AL185), IF(wat_table_data!AL185=-999,"NA",IF(wat_table_data!AL185&gt;99, "&gt;99", IF(wat_table_data!AL185&lt;1, "&lt;1",wat_table_data!AL185 ))), "-")</f>
        <v>-</v>
      </c>
      <c r="AN188" s="38" t="str">
        <f>IF(ISNUMBER(wat_table_data!AM185), IF(wat_table_data!AM185=-999,"NA",IF(wat_table_data!AM185&gt;99, "&gt;99", IF(wat_table_data!AM185&lt;1, "&lt;1",wat_table_data!AM185 ))), "-")</f>
        <v>-</v>
      </c>
      <c r="AO188" s="38" t="str">
        <f>IF(ISNUMBER(wat_table_data!AN185), IF(wat_table_data!AN185=-999,"NA",IF(wat_table_data!AN185&gt;99, "&gt;99", IF(wat_table_data!AN185&lt;1, "&lt;1",wat_table_data!AN185 ))), "-")</f>
        <v>-</v>
      </c>
    </row>
    <row r="189" ht="13.8" x14ac:dyDescent="0.25">
      <c r="A189" s="34" t="str">
        <f>IF(ISBLANK(wat_table_data!A186), "", wat_table_data!A186)</f>
        <v/>
      </c>
      <c r="B189" s="34" t="str">
        <f>IF(ISBLANK(wat_table_data!B186), "", wat_table_data!B186)</f>
        <v/>
      </c>
      <c r="C189" s="34" t="str">
        <f>IF(ISBLANK(wat_table_data!C186), "", wat_table_data!C186)</f>
        <v/>
      </c>
      <c r="D189" s="35" t="str">
        <f>IF(ISNUMBER(wat_table_data!D186), wat_table_data!D186, "-")</f>
        <v>-</v>
      </c>
      <c r="E189" s="36" t="str">
        <f>IF(ISNUMBER(wat_table_data!E186), wat_table_data!E186, "-")</f>
        <v>-</v>
      </c>
      <c r="F189" s="37" t="str">
        <f>IF(ISNUMBER(wat_table_data!F186), IF(wat_table_data!F186=-999,"NA",IF(wat_table_data!F186&gt;99, "&gt;99", IF(wat_table_data!F186&lt;1, "&lt;1",wat_table_data!F186 ))), "-")</f>
        <v>-</v>
      </c>
      <c r="G189" s="38" t="str">
        <f>IF(ISNUMBER(wat_table_data!G186), IF(wat_table_data!G186=-999,"NA",IF(wat_table_data!G186&gt;99, "&gt;99", IF(wat_table_data!G186&lt;1, "&lt;1",wat_table_data!G186 ))), "-")</f>
        <v>-</v>
      </c>
      <c r="H189" s="38" t="str">
        <f>IF(ISNUMBER(wat_table_data!H186), IF(wat_table_data!H186=-999,"NA",IF(wat_table_data!H186&gt;99, "&gt;99", IF(wat_table_data!H186&lt;1, "&lt;1",wat_table_data!H186 ))), "-")</f>
        <v>-</v>
      </c>
      <c r="I189" s="38" t="str">
        <f>IF(ISNUMBER(wat_table_data!I186), IF(wat_table_data!I186=-999,"NA",IF(wat_table_data!I186&gt;99, "&gt;99", IF(wat_table_data!I186&lt;1, "&lt;1",wat_table_data!I186 ))), "-")</f>
        <v>-</v>
      </c>
      <c r="J189" s="24" t="str">
        <f>IF(ISNUMBER(wat_table_data!J186), IF(wat_table_data!J186=-999,"NA",wat_table_data!J186), "-")</f>
        <v>-</v>
      </c>
      <c r="K189" s="37" t="str">
        <f>IF(ISNUMBER(wat_table_data!K186), IF(wat_table_data!K186=-999,"NA",IF(wat_table_data!K186&gt;99, "&gt;99", IF(wat_table_data!K186&lt;1, "&lt;1",wat_table_data!K186 ))), "-")</f>
        <v>-</v>
      </c>
      <c r="L189" s="38" t="str">
        <f>IF(ISNUMBER(wat_table_data!L186), IF(wat_table_data!L186=-999,"NA",IF(wat_table_data!L186&gt;99, "&gt;99", IF(wat_table_data!L186&lt;1, "&lt;1",wat_table_data!L186 ))), "-")</f>
        <v>-</v>
      </c>
      <c r="M189" s="38" t="str">
        <f>IF(ISNUMBER(wat_table_data!M186), IF(wat_table_data!M186=-999,"NA",IF(wat_table_data!M186&gt;99, "&gt;99", IF(wat_table_data!M186&lt;1, "&lt;1",wat_table_data!M186 ))), "-")</f>
        <v>-</v>
      </c>
      <c r="N189" s="38" t="str">
        <f>IF(ISNUMBER(wat_table_data!N186), IF(wat_table_data!N186=-999,"NA",IF(wat_table_data!N186&gt;99, "&gt;99", IF(wat_table_data!N186&lt;1, "&lt;1",wat_table_data!N186 ))), "-")</f>
        <v>-</v>
      </c>
      <c r="O189" s="24" t="str">
        <f>IF(ISNUMBER(wat_table_data!O186), IF(wat_table_data!O186=-999,"NA",wat_table_data!O186), "-")</f>
        <v>-</v>
      </c>
      <c r="P189" s="37" t="str">
        <f>IF(ISNUMBER(wat_table_data!P186), IF(wat_table_data!P186=-999,"NA",IF(wat_table_data!P186&gt;99, "&gt;99", IF(wat_table_data!P186&lt;1, "&lt;1",wat_table_data!P186 ))), "-")</f>
        <v>-</v>
      </c>
      <c r="Q189" s="38" t="str">
        <f>IF(ISNUMBER(wat_table_data!Q186), IF(wat_table_data!Q186=-999,"NA",IF(wat_table_data!Q186&gt;99, "&gt;99", IF(wat_table_data!Q186&lt;1, "&lt;1",wat_table_data!Q186 ))), "-")</f>
        <v>-</v>
      </c>
      <c r="R189" s="38" t="str">
        <f>IF(ISNUMBER(wat_table_data!R186), IF(wat_table_data!R186=-999,"NA",IF(wat_table_data!R186&gt;99, "&gt;99", IF(wat_table_data!R186&lt;1, "&lt;1",wat_table_data!R186 ))), "-")</f>
        <v>-</v>
      </c>
      <c r="S189" s="38" t="str">
        <f>IF(ISNUMBER(wat_table_data!S186), IF(wat_table_data!S186=-999,"NA",IF(wat_table_data!S186&gt;99, "&gt;99", IF(wat_table_data!S186&lt;1, "&lt;1",wat_table_data!S186 ))), "-")</f>
        <v>-</v>
      </c>
      <c r="T189" s="24" t="str">
        <f>IF(ISNUMBER(wat_table_data!T186), IF(wat_table_data!T186=-999,"NA",wat_table_data!T186), "-")</f>
        <v>-</v>
      </c>
      <c r="U189" s="24"/>
      <c r="V189" s="24"/>
      <c r="W189" s="24"/>
      <c r="X189" s="39" t="str">
        <f>IF(ISNUMBER(wat_table_data!W186), IF(wat_table_data!W186=-999,"NA",IF(wat_table_data!W186&gt;99, "&gt;99", IF(wat_table_data!W186&lt;1, "&lt;1",wat_table_data!W186 ))), "-")</f>
        <v>-</v>
      </c>
      <c r="Y189" s="40" t="str">
        <f>IF(ISNUMBER(wat_table_data!X186), IF(wat_table_data!X186=-999,"NA",IF(wat_table_data!X186&gt;99, "&gt;99", IF(wat_table_data!X186&lt;1, "&lt;1",wat_table_data!X186 ))), "-")</f>
        <v>-</v>
      </c>
      <c r="Z189" s="40" t="str">
        <f>IF(ISNUMBER(wat_table_data!Y186), IF(wat_table_data!Y186=-999,"NA",IF(wat_table_data!Y186&gt;99, "&gt;99", IF(wat_table_data!Y186&lt;1, "&lt;1",wat_table_data!Y186 ))), "-")</f>
        <v>-</v>
      </c>
      <c r="AA189" s="40" t="str">
        <f>IF(ISNUMBER(wat_table_data!Z186), IF(wat_table_data!Z186=-999,"NA",IF(wat_table_data!Z186&gt;99, "&gt;99", IF(wat_table_data!Z186&lt;1, "&lt;1",wat_table_data!Z186 ))), "-")</f>
        <v>-</v>
      </c>
      <c r="AB189" s="38" t="str">
        <f>IF(ISNUMBER(wat_table_data!AA186), IF(wat_table_data!AA186=-999,"NA",IF(wat_table_data!AA186&gt;99, "&gt;99", IF(wat_table_data!AA186&lt;1, "&lt;1",wat_table_data!AA186 ))), "-")</f>
        <v>-</v>
      </c>
      <c r="AC189" s="38" t="str">
        <f>IF(ISNUMBER(wat_table_data!AB186), IF(wat_table_data!AB186=-999,"NA",IF(wat_table_data!AB186&gt;99, "&gt;99", IF(wat_table_data!AB186&lt;1, "&lt;1",wat_table_data!AB186 ))), "-")</f>
        <v>-</v>
      </c>
      <c r="AD189" s="39" t="str">
        <f>IF(ISNUMBER(wat_table_data!AC186), IF(wat_table_data!AC186=-999,"NA",IF(wat_table_data!AC186&gt;99, "&gt;99", IF(wat_table_data!AC186&lt;1, "&lt;1",wat_table_data!AC186 ))), "-")</f>
        <v>-</v>
      </c>
      <c r="AE189" s="40" t="str">
        <f>IF(ISNUMBER(wat_table_data!AD186), IF(wat_table_data!AD186=-999,"NA",IF(wat_table_data!AD186&gt;99, "&gt;99", IF(wat_table_data!AD186&lt;1, "&lt;1",wat_table_data!AD186 ))), "-")</f>
        <v>-</v>
      </c>
      <c r="AF189" s="40" t="str">
        <f>IF(ISNUMBER(wat_table_data!AE186), IF(wat_table_data!AE186=-999,"NA",IF(wat_table_data!AE186&gt;99, "&gt;99", IF(wat_table_data!AE186&lt;1, "&lt;1",wat_table_data!AE186 ))), "-")</f>
        <v>-</v>
      </c>
      <c r="AG189" s="40" t="str">
        <f>IF(ISNUMBER(wat_table_data!AF186), IF(wat_table_data!AF186=-999,"NA",IF(wat_table_data!AF186&gt;99, "&gt;99", IF(wat_table_data!AF186&lt;1, "&lt;1",wat_table_data!AF186 ))), "-")</f>
        <v>-</v>
      </c>
      <c r="AH189" s="38" t="str">
        <f>IF(ISNUMBER(wat_table_data!AG186), IF(wat_table_data!AG186=-999,"NA",IF(wat_table_data!AG186&gt;99, "&gt;99", IF(wat_table_data!AG186&lt;1, "&lt;1",wat_table_data!AG186 ))), "-")</f>
        <v>-</v>
      </c>
      <c r="AI189" s="38" t="str">
        <f>IF(ISNUMBER(wat_table_data!AH186), IF(wat_table_data!AH186=-999,"NA",IF(wat_table_data!AH186&gt;99, "&gt;99", IF(wat_table_data!AH186&lt;1, "&lt;1",wat_table_data!AH186 ))), "-")</f>
        <v>-</v>
      </c>
      <c r="AJ189" s="39" t="str">
        <f>IF(ISNUMBER(wat_table_data!AI186), IF(wat_table_data!AI186=-999,"NA",IF(wat_table_data!AI186&gt;99, "&gt;99", IF(wat_table_data!AI186&lt;1, "&lt;1",wat_table_data!AI186 ))), "-")</f>
        <v>-</v>
      </c>
      <c r="AK189" s="40" t="str">
        <f>IF(ISNUMBER(wat_table_data!AJ186), IF(wat_table_data!AJ186=-999,"NA",IF(wat_table_data!AJ186&gt;99, "&gt;99", IF(wat_table_data!AJ186&lt;1, "&lt;1",wat_table_data!AJ186 ))), "-")</f>
        <v>-</v>
      </c>
      <c r="AL189" s="40" t="str">
        <f>IF(ISNUMBER(wat_table_data!AK186), IF(wat_table_data!AK186=-999,"NA",IF(wat_table_data!AK186&gt;99, "&gt;99", IF(wat_table_data!AK186&lt;1, "&lt;1",wat_table_data!AK186 ))), "-")</f>
        <v>-</v>
      </c>
      <c r="AM189" s="40" t="str">
        <f>IF(ISNUMBER(wat_table_data!AL186), IF(wat_table_data!AL186=-999,"NA",IF(wat_table_data!AL186&gt;99, "&gt;99", IF(wat_table_data!AL186&lt;1, "&lt;1",wat_table_data!AL186 ))), "-")</f>
        <v>-</v>
      </c>
      <c r="AN189" s="38" t="str">
        <f>IF(ISNUMBER(wat_table_data!AM186), IF(wat_table_data!AM186=-999,"NA",IF(wat_table_data!AM186&gt;99, "&gt;99", IF(wat_table_data!AM186&lt;1, "&lt;1",wat_table_data!AM186 ))), "-")</f>
        <v>-</v>
      </c>
      <c r="AO189" s="38" t="str">
        <f>IF(ISNUMBER(wat_table_data!AN186), IF(wat_table_data!AN186=-999,"NA",IF(wat_table_data!AN186&gt;99, "&gt;99", IF(wat_table_data!AN186&lt;1, "&lt;1",wat_table_data!AN186 ))), "-")</f>
        <v>-</v>
      </c>
    </row>
    <row r="190" ht="13.8" x14ac:dyDescent="0.25">
      <c r="A190" s="34" t="str">
        <f>IF(ISBLANK(wat_table_data!A187), "", wat_table_data!A187)</f>
        <v/>
      </c>
      <c r="B190" s="34" t="str">
        <f>IF(ISBLANK(wat_table_data!B187), "", wat_table_data!B187)</f>
        <v/>
      </c>
      <c r="C190" s="34" t="str">
        <f>IF(ISBLANK(wat_table_data!C187), "", wat_table_data!C187)</f>
        <v/>
      </c>
      <c r="D190" s="35" t="str">
        <f>IF(ISNUMBER(wat_table_data!D187), wat_table_data!D187, "-")</f>
        <v>-</v>
      </c>
      <c r="E190" s="36" t="str">
        <f>IF(ISNUMBER(wat_table_data!E187), wat_table_data!E187, "-")</f>
        <v>-</v>
      </c>
      <c r="F190" s="37" t="str">
        <f>IF(ISNUMBER(wat_table_data!F187), IF(wat_table_data!F187=-999,"NA",IF(wat_table_data!F187&gt;99, "&gt;99", IF(wat_table_data!F187&lt;1, "&lt;1",wat_table_data!F187 ))), "-")</f>
        <v>-</v>
      </c>
      <c r="G190" s="38" t="str">
        <f>IF(ISNUMBER(wat_table_data!G187), IF(wat_table_data!G187=-999,"NA",IF(wat_table_data!G187&gt;99, "&gt;99", IF(wat_table_data!G187&lt;1, "&lt;1",wat_table_data!G187 ))), "-")</f>
        <v>-</v>
      </c>
      <c r="H190" s="38" t="str">
        <f>IF(ISNUMBER(wat_table_data!H187), IF(wat_table_data!H187=-999,"NA",IF(wat_table_data!H187&gt;99, "&gt;99", IF(wat_table_data!H187&lt;1, "&lt;1",wat_table_data!H187 ))), "-")</f>
        <v>-</v>
      </c>
      <c r="I190" s="38" t="str">
        <f>IF(ISNUMBER(wat_table_data!I187), IF(wat_table_data!I187=-999,"NA",IF(wat_table_data!I187&gt;99, "&gt;99", IF(wat_table_data!I187&lt;1, "&lt;1",wat_table_data!I187 ))), "-")</f>
        <v>-</v>
      </c>
      <c r="J190" s="24" t="str">
        <f>IF(ISNUMBER(wat_table_data!J187), IF(wat_table_data!J187=-999,"NA",wat_table_data!J187), "-")</f>
        <v>-</v>
      </c>
      <c r="K190" s="37" t="str">
        <f>IF(ISNUMBER(wat_table_data!K187), IF(wat_table_data!K187=-999,"NA",IF(wat_table_data!K187&gt;99, "&gt;99", IF(wat_table_data!K187&lt;1, "&lt;1",wat_table_data!K187 ))), "-")</f>
        <v>-</v>
      </c>
      <c r="L190" s="38" t="str">
        <f>IF(ISNUMBER(wat_table_data!L187), IF(wat_table_data!L187=-999,"NA",IF(wat_table_data!L187&gt;99, "&gt;99", IF(wat_table_data!L187&lt;1, "&lt;1",wat_table_data!L187 ))), "-")</f>
        <v>-</v>
      </c>
      <c r="M190" s="38" t="str">
        <f>IF(ISNUMBER(wat_table_data!M187), IF(wat_table_data!M187=-999,"NA",IF(wat_table_data!M187&gt;99, "&gt;99", IF(wat_table_data!M187&lt;1, "&lt;1",wat_table_data!M187 ))), "-")</f>
        <v>-</v>
      </c>
      <c r="N190" s="38" t="str">
        <f>IF(ISNUMBER(wat_table_data!N187), IF(wat_table_data!N187=-999,"NA",IF(wat_table_data!N187&gt;99, "&gt;99", IF(wat_table_data!N187&lt;1, "&lt;1",wat_table_data!N187 ))), "-")</f>
        <v>-</v>
      </c>
      <c r="O190" s="24" t="str">
        <f>IF(ISNUMBER(wat_table_data!O187), IF(wat_table_data!O187=-999,"NA",wat_table_data!O187), "-")</f>
        <v>-</v>
      </c>
      <c r="P190" s="37" t="str">
        <f>IF(ISNUMBER(wat_table_data!P187), IF(wat_table_data!P187=-999,"NA",IF(wat_table_data!P187&gt;99, "&gt;99", IF(wat_table_data!P187&lt;1, "&lt;1",wat_table_data!P187 ))), "-")</f>
        <v>-</v>
      </c>
      <c r="Q190" s="38" t="str">
        <f>IF(ISNUMBER(wat_table_data!Q187), IF(wat_table_data!Q187=-999,"NA",IF(wat_table_data!Q187&gt;99, "&gt;99", IF(wat_table_data!Q187&lt;1, "&lt;1",wat_table_data!Q187 ))), "-")</f>
        <v>-</v>
      </c>
      <c r="R190" s="38" t="str">
        <f>IF(ISNUMBER(wat_table_data!R187), IF(wat_table_data!R187=-999,"NA",IF(wat_table_data!R187&gt;99, "&gt;99", IF(wat_table_data!R187&lt;1, "&lt;1",wat_table_data!R187 ))), "-")</f>
        <v>-</v>
      </c>
      <c r="S190" s="38" t="str">
        <f>IF(ISNUMBER(wat_table_data!S187), IF(wat_table_data!S187=-999,"NA",IF(wat_table_data!S187&gt;99, "&gt;99", IF(wat_table_data!S187&lt;1, "&lt;1",wat_table_data!S187 ))), "-")</f>
        <v>-</v>
      </c>
      <c r="T190" s="24" t="str">
        <f>IF(ISNUMBER(wat_table_data!T187), IF(wat_table_data!T187=-999,"NA",wat_table_data!T187), "-")</f>
        <v>-</v>
      </c>
      <c r="U190" s="24"/>
      <c r="V190" s="24"/>
      <c r="W190" s="24"/>
      <c r="X190" s="39" t="str">
        <f>IF(ISNUMBER(wat_table_data!W187), IF(wat_table_data!W187=-999,"NA",IF(wat_table_data!W187&gt;99, "&gt;99", IF(wat_table_data!W187&lt;1, "&lt;1",wat_table_data!W187 ))), "-")</f>
        <v>-</v>
      </c>
      <c r="Y190" s="40" t="str">
        <f>IF(ISNUMBER(wat_table_data!X187), IF(wat_table_data!X187=-999,"NA",IF(wat_table_data!X187&gt;99, "&gt;99", IF(wat_table_data!X187&lt;1, "&lt;1",wat_table_data!X187 ))), "-")</f>
        <v>-</v>
      </c>
      <c r="Z190" s="40" t="str">
        <f>IF(ISNUMBER(wat_table_data!Y187), IF(wat_table_data!Y187=-999,"NA",IF(wat_table_data!Y187&gt;99, "&gt;99", IF(wat_table_data!Y187&lt;1, "&lt;1",wat_table_data!Y187 ))), "-")</f>
        <v>-</v>
      </c>
      <c r="AA190" s="40" t="str">
        <f>IF(ISNUMBER(wat_table_data!Z187), IF(wat_table_data!Z187=-999,"NA",IF(wat_table_data!Z187&gt;99, "&gt;99", IF(wat_table_data!Z187&lt;1, "&lt;1",wat_table_data!Z187 ))), "-")</f>
        <v>-</v>
      </c>
      <c r="AB190" s="38" t="str">
        <f>IF(ISNUMBER(wat_table_data!AA187), IF(wat_table_data!AA187=-999,"NA",IF(wat_table_data!AA187&gt;99, "&gt;99", IF(wat_table_data!AA187&lt;1, "&lt;1",wat_table_data!AA187 ))), "-")</f>
        <v>-</v>
      </c>
      <c r="AC190" s="38" t="str">
        <f>IF(ISNUMBER(wat_table_data!AB187), IF(wat_table_data!AB187=-999,"NA",IF(wat_table_data!AB187&gt;99, "&gt;99", IF(wat_table_data!AB187&lt;1, "&lt;1",wat_table_data!AB187 ))), "-")</f>
        <v>-</v>
      </c>
      <c r="AD190" s="39" t="str">
        <f>IF(ISNUMBER(wat_table_data!AC187), IF(wat_table_data!AC187=-999,"NA",IF(wat_table_data!AC187&gt;99, "&gt;99", IF(wat_table_data!AC187&lt;1, "&lt;1",wat_table_data!AC187 ))), "-")</f>
        <v>-</v>
      </c>
      <c r="AE190" s="40" t="str">
        <f>IF(ISNUMBER(wat_table_data!AD187), IF(wat_table_data!AD187=-999,"NA",IF(wat_table_data!AD187&gt;99, "&gt;99", IF(wat_table_data!AD187&lt;1, "&lt;1",wat_table_data!AD187 ))), "-")</f>
        <v>-</v>
      </c>
      <c r="AF190" s="40" t="str">
        <f>IF(ISNUMBER(wat_table_data!AE187), IF(wat_table_data!AE187=-999,"NA",IF(wat_table_data!AE187&gt;99, "&gt;99", IF(wat_table_data!AE187&lt;1, "&lt;1",wat_table_data!AE187 ))), "-")</f>
        <v>-</v>
      </c>
      <c r="AG190" s="40" t="str">
        <f>IF(ISNUMBER(wat_table_data!AF187), IF(wat_table_data!AF187=-999,"NA",IF(wat_table_data!AF187&gt;99, "&gt;99", IF(wat_table_data!AF187&lt;1, "&lt;1",wat_table_data!AF187 ))), "-")</f>
        <v>-</v>
      </c>
      <c r="AH190" s="38" t="str">
        <f>IF(ISNUMBER(wat_table_data!AG187), IF(wat_table_data!AG187=-999,"NA",IF(wat_table_data!AG187&gt;99, "&gt;99", IF(wat_table_data!AG187&lt;1, "&lt;1",wat_table_data!AG187 ))), "-")</f>
        <v>-</v>
      </c>
      <c r="AI190" s="38" t="str">
        <f>IF(ISNUMBER(wat_table_data!AH187), IF(wat_table_data!AH187=-999,"NA",IF(wat_table_data!AH187&gt;99, "&gt;99", IF(wat_table_data!AH187&lt;1, "&lt;1",wat_table_data!AH187 ))), "-")</f>
        <v>-</v>
      </c>
      <c r="AJ190" s="39" t="str">
        <f>IF(ISNUMBER(wat_table_data!AI187), IF(wat_table_data!AI187=-999,"NA",IF(wat_table_data!AI187&gt;99, "&gt;99", IF(wat_table_data!AI187&lt;1, "&lt;1",wat_table_data!AI187 ))), "-")</f>
        <v>-</v>
      </c>
      <c r="AK190" s="40" t="str">
        <f>IF(ISNUMBER(wat_table_data!AJ187), IF(wat_table_data!AJ187=-999,"NA",IF(wat_table_data!AJ187&gt;99, "&gt;99", IF(wat_table_data!AJ187&lt;1, "&lt;1",wat_table_data!AJ187 ))), "-")</f>
        <v>-</v>
      </c>
      <c r="AL190" s="40" t="str">
        <f>IF(ISNUMBER(wat_table_data!AK187), IF(wat_table_data!AK187=-999,"NA",IF(wat_table_data!AK187&gt;99, "&gt;99", IF(wat_table_data!AK187&lt;1, "&lt;1",wat_table_data!AK187 ))), "-")</f>
        <v>-</v>
      </c>
      <c r="AM190" s="40" t="str">
        <f>IF(ISNUMBER(wat_table_data!AL187), IF(wat_table_data!AL187=-999,"NA",IF(wat_table_data!AL187&gt;99, "&gt;99", IF(wat_table_data!AL187&lt;1, "&lt;1",wat_table_data!AL187 ))), "-")</f>
        <v>-</v>
      </c>
      <c r="AN190" s="38" t="str">
        <f>IF(ISNUMBER(wat_table_data!AM187), IF(wat_table_data!AM187=-999,"NA",IF(wat_table_data!AM187&gt;99, "&gt;99", IF(wat_table_data!AM187&lt;1, "&lt;1",wat_table_data!AM187 ))), "-")</f>
        <v>-</v>
      </c>
      <c r="AO190" s="38" t="str">
        <f>IF(ISNUMBER(wat_table_data!AN187), IF(wat_table_data!AN187=-999,"NA",IF(wat_table_data!AN187&gt;99, "&gt;99", IF(wat_table_data!AN187&lt;1, "&lt;1",wat_table_data!AN187 ))), "-")</f>
        <v>-</v>
      </c>
    </row>
    <row r="191" ht="13.8" x14ac:dyDescent="0.25">
      <c r="A191" s="34" t="str">
        <f>IF(ISBLANK(wat_table_data!A188), "", wat_table_data!A188)</f>
        <v/>
      </c>
      <c r="B191" s="34" t="str">
        <f>IF(ISBLANK(wat_table_data!B188), "", wat_table_data!B188)</f>
        <v/>
      </c>
      <c r="C191" s="34" t="str">
        <f>IF(ISBLANK(wat_table_data!C188), "", wat_table_data!C188)</f>
        <v/>
      </c>
      <c r="D191" s="35" t="str">
        <f>IF(ISNUMBER(wat_table_data!D188), wat_table_data!D188, "-")</f>
        <v>-</v>
      </c>
      <c r="E191" s="36" t="str">
        <f>IF(ISNUMBER(wat_table_data!E188), wat_table_data!E188, "-")</f>
        <v>-</v>
      </c>
      <c r="F191" s="37" t="str">
        <f>IF(ISNUMBER(wat_table_data!F188), IF(wat_table_data!F188=-999,"NA",IF(wat_table_data!F188&gt;99, "&gt;99", IF(wat_table_data!F188&lt;1, "&lt;1",wat_table_data!F188 ))), "-")</f>
        <v>-</v>
      </c>
      <c r="G191" s="38" t="str">
        <f>IF(ISNUMBER(wat_table_data!G188), IF(wat_table_data!G188=-999,"NA",IF(wat_table_data!G188&gt;99, "&gt;99", IF(wat_table_data!G188&lt;1, "&lt;1",wat_table_data!G188 ))), "-")</f>
        <v>-</v>
      </c>
      <c r="H191" s="38" t="str">
        <f>IF(ISNUMBER(wat_table_data!H188), IF(wat_table_data!H188=-999,"NA",IF(wat_table_data!H188&gt;99, "&gt;99", IF(wat_table_data!H188&lt;1, "&lt;1",wat_table_data!H188 ))), "-")</f>
        <v>-</v>
      </c>
      <c r="I191" s="38" t="str">
        <f>IF(ISNUMBER(wat_table_data!I188), IF(wat_table_data!I188=-999,"NA",IF(wat_table_data!I188&gt;99, "&gt;99", IF(wat_table_data!I188&lt;1, "&lt;1",wat_table_data!I188 ))), "-")</f>
        <v>-</v>
      </c>
      <c r="J191" s="24" t="str">
        <f>IF(ISNUMBER(wat_table_data!J188), IF(wat_table_data!J188=-999,"NA",wat_table_data!J188), "-")</f>
        <v>-</v>
      </c>
      <c r="K191" s="37" t="str">
        <f>IF(ISNUMBER(wat_table_data!K188), IF(wat_table_data!K188=-999,"NA",IF(wat_table_data!K188&gt;99, "&gt;99", IF(wat_table_data!K188&lt;1, "&lt;1",wat_table_data!K188 ))), "-")</f>
        <v>-</v>
      </c>
      <c r="L191" s="38" t="str">
        <f>IF(ISNUMBER(wat_table_data!L188), IF(wat_table_data!L188=-999,"NA",IF(wat_table_data!L188&gt;99, "&gt;99", IF(wat_table_data!L188&lt;1, "&lt;1",wat_table_data!L188 ))), "-")</f>
        <v>-</v>
      </c>
      <c r="M191" s="38" t="str">
        <f>IF(ISNUMBER(wat_table_data!M188), IF(wat_table_data!M188=-999,"NA",IF(wat_table_data!M188&gt;99, "&gt;99", IF(wat_table_data!M188&lt;1, "&lt;1",wat_table_data!M188 ))), "-")</f>
        <v>-</v>
      </c>
      <c r="N191" s="38" t="str">
        <f>IF(ISNUMBER(wat_table_data!N188), IF(wat_table_data!N188=-999,"NA",IF(wat_table_data!N188&gt;99, "&gt;99", IF(wat_table_data!N188&lt;1, "&lt;1",wat_table_data!N188 ))), "-")</f>
        <v>-</v>
      </c>
      <c r="O191" s="24" t="str">
        <f>IF(ISNUMBER(wat_table_data!O188), IF(wat_table_data!O188=-999,"NA",wat_table_data!O188), "-")</f>
        <v>-</v>
      </c>
      <c r="P191" s="37" t="str">
        <f>IF(ISNUMBER(wat_table_data!P188), IF(wat_table_data!P188=-999,"NA",IF(wat_table_data!P188&gt;99, "&gt;99", IF(wat_table_data!P188&lt;1, "&lt;1",wat_table_data!P188 ))), "-")</f>
        <v>-</v>
      </c>
      <c r="Q191" s="38" t="str">
        <f>IF(ISNUMBER(wat_table_data!Q188), IF(wat_table_data!Q188=-999,"NA",IF(wat_table_data!Q188&gt;99, "&gt;99", IF(wat_table_data!Q188&lt;1, "&lt;1",wat_table_data!Q188 ))), "-")</f>
        <v>-</v>
      </c>
      <c r="R191" s="38" t="str">
        <f>IF(ISNUMBER(wat_table_data!R188), IF(wat_table_data!R188=-999,"NA",IF(wat_table_data!R188&gt;99, "&gt;99", IF(wat_table_data!R188&lt;1, "&lt;1",wat_table_data!R188 ))), "-")</f>
        <v>-</v>
      </c>
      <c r="S191" s="38" t="str">
        <f>IF(ISNUMBER(wat_table_data!S188), IF(wat_table_data!S188=-999,"NA",IF(wat_table_data!S188&gt;99, "&gt;99", IF(wat_table_data!S188&lt;1, "&lt;1",wat_table_data!S188 ))), "-")</f>
        <v>-</v>
      </c>
      <c r="T191" s="24" t="str">
        <f>IF(ISNUMBER(wat_table_data!T188), IF(wat_table_data!T188=-999,"NA",wat_table_data!T188), "-")</f>
        <v>-</v>
      </c>
      <c r="U191" s="24"/>
      <c r="V191" s="24"/>
      <c r="W191" s="24"/>
      <c r="X191" s="39" t="str">
        <f>IF(ISNUMBER(wat_table_data!W188), IF(wat_table_data!W188=-999,"NA",IF(wat_table_data!W188&gt;99, "&gt;99", IF(wat_table_data!W188&lt;1, "&lt;1",wat_table_data!W188 ))), "-")</f>
        <v>-</v>
      </c>
      <c r="Y191" s="40" t="str">
        <f>IF(ISNUMBER(wat_table_data!X188), IF(wat_table_data!X188=-999,"NA",IF(wat_table_data!X188&gt;99, "&gt;99", IF(wat_table_data!X188&lt;1, "&lt;1",wat_table_data!X188 ))), "-")</f>
        <v>-</v>
      </c>
      <c r="Z191" s="40" t="str">
        <f>IF(ISNUMBER(wat_table_data!Y188), IF(wat_table_data!Y188=-999,"NA",IF(wat_table_data!Y188&gt;99, "&gt;99", IF(wat_table_data!Y188&lt;1, "&lt;1",wat_table_data!Y188 ))), "-")</f>
        <v>-</v>
      </c>
      <c r="AA191" s="40" t="str">
        <f>IF(ISNUMBER(wat_table_data!Z188), IF(wat_table_data!Z188=-999,"NA",IF(wat_table_data!Z188&gt;99, "&gt;99", IF(wat_table_data!Z188&lt;1, "&lt;1",wat_table_data!Z188 ))), "-")</f>
        <v>-</v>
      </c>
      <c r="AB191" s="38" t="str">
        <f>IF(ISNUMBER(wat_table_data!AA188), IF(wat_table_data!AA188=-999,"NA",IF(wat_table_data!AA188&gt;99, "&gt;99", IF(wat_table_data!AA188&lt;1, "&lt;1",wat_table_data!AA188 ))), "-")</f>
        <v>-</v>
      </c>
      <c r="AC191" s="38" t="str">
        <f>IF(ISNUMBER(wat_table_data!AB188), IF(wat_table_data!AB188=-999,"NA",IF(wat_table_data!AB188&gt;99, "&gt;99", IF(wat_table_data!AB188&lt;1, "&lt;1",wat_table_data!AB188 ))), "-")</f>
        <v>-</v>
      </c>
      <c r="AD191" s="39" t="str">
        <f>IF(ISNUMBER(wat_table_data!AC188), IF(wat_table_data!AC188=-999,"NA",IF(wat_table_data!AC188&gt;99, "&gt;99", IF(wat_table_data!AC188&lt;1, "&lt;1",wat_table_data!AC188 ))), "-")</f>
        <v>-</v>
      </c>
      <c r="AE191" s="40" t="str">
        <f>IF(ISNUMBER(wat_table_data!AD188), IF(wat_table_data!AD188=-999,"NA",IF(wat_table_data!AD188&gt;99, "&gt;99", IF(wat_table_data!AD188&lt;1, "&lt;1",wat_table_data!AD188 ))), "-")</f>
        <v>-</v>
      </c>
      <c r="AF191" s="40" t="str">
        <f>IF(ISNUMBER(wat_table_data!AE188), IF(wat_table_data!AE188=-999,"NA",IF(wat_table_data!AE188&gt;99, "&gt;99", IF(wat_table_data!AE188&lt;1, "&lt;1",wat_table_data!AE188 ))), "-")</f>
        <v>-</v>
      </c>
      <c r="AG191" s="40" t="str">
        <f>IF(ISNUMBER(wat_table_data!AF188), IF(wat_table_data!AF188=-999,"NA",IF(wat_table_data!AF188&gt;99, "&gt;99", IF(wat_table_data!AF188&lt;1, "&lt;1",wat_table_data!AF188 ))), "-")</f>
        <v>-</v>
      </c>
      <c r="AH191" s="38" t="str">
        <f>IF(ISNUMBER(wat_table_data!AG188), IF(wat_table_data!AG188=-999,"NA",IF(wat_table_data!AG188&gt;99, "&gt;99", IF(wat_table_data!AG188&lt;1, "&lt;1",wat_table_data!AG188 ))), "-")</f>
        <v>-</v>
      </c>
      <c r="AI191" s="38" t="str">
        <f>IF(ISNUMBER(wat_table_data!AH188), IF(wat_table_data!AH188=-999,"NA",IF(wat_table_data!AH188&gt;99, "&gt;99", IF(wat_table_data!AH188&lt;1, "&lt;1",wat_table_data!AH188 ))), "-")</f>
        <v>-</v>
      </c>
      <c r="AJ191" s="39" t="str">
        <f>IF(ISNUMBER(wat_table_data!AI188), IF(wat_table_data!AI188=-999,"NA",IF(wat_table_data!AI188&gt;99, "&gt;99", IF(wat_table_data!AI188&lt;1, "&lt;1",wat_table_data!AI188 ))), "-")</f>
        <v>-</v>
      </c>
      <c r="AK191" s="40" t="str">
        <f>IF(ISNUMBER(wat_table_data!AJ188), IF(wat_table_data!AJ188=-999,"NA",IF(wat_table_data!AJ188&gt;99, "&gt;99", IF(wat_table_data!AJ188&lt;1, "&lt;1",wat_table_data!AJ188 ))), "-")</f>
        <v>-</v>
      </c>
      <c r="AL191" s="40" t="str">
        <f>IF(ISNUMBER(wat_table_data!AK188), IF(wat_table_data!AK188=-999,"NA",IF(wat_table_data!AK188&gt;99, "&gt;99", IF(wat_table_data!AK188&lt;1, "&lt;1",wat_table_data!AK188 ))), "-")</f>
        <v>-</v>
      </c>
      <c r="AM191" s="40" t="str">
        <f>IF(ISNUMBER(wat_table_data!AL188), IF(wat_table_data!AL188=-999,"NA",IF(wat_table_data!AL188&gt;99, "&gt;99", IF(wat_table_data!AL188&lt;1, "&lt;1",wat_table_data!AL188 ))), "-")</f>
        <v>-</v>
      </c>
      <c r="AN191" s="38" t="str">
        <f>IF(ISNUMBER(wat_table_data!AM188), IF(wat_table_data!AM188=-999,"NA",IF(wat_table_data!AM188&gt;99, "&gt;99", IF(wat_table_data!AM188&lt;1, "&lt;1",wat_table_data!AM188 ))), "-")</f>
        <v>-</v>
      </c>
      <c r="AO191" s="38" t="str">
        <f>IF(ISNUMBER(wat_table_data!AN188), IF(wat_table_data!AN188=-999,"NA",IF(wat_table_data!AN188&gt;99, "&gt;99", IF(wat_table_data!AN188&lt;1, "&lt;1",wat_table_data!AN188 ))), "-")</f>
        <v>-</v>
      </c>
    </row>
    <row r="192" ht="13.8" x14ac:dyDescent="0.25">
      <c r="A192" s="34" t="str">
        <f>IF(ISBLANK(wat_table_data!A189), "", wat_table_data!A189)</f>
        <v/>
      </c>
      <c r="B192" s="34" t="str">
        <f>IF(ISBLANK(wat_table_data!B189), "", wat_table_data!B189)</f>
        <v/>
      </c>
      <c r="C192" s="34" t="str">
        <f>IF(ISBLANK(wat_table_data!C189), "", wat_table_data!C189)</f>
        <v/>
      </c>
      <c r="D192" s="35" t="str">
        <f>IF(ISNUMBER(wat_table_data!D189), wat_table_data!D189, "-")</f>
        <v>-</v>
      </c>
      <c r="E192" s="36" t="str">
        <f>IF(ISNUMBER(wat_table_data!E189), wat_table_data!E189, "-")</f>
        <v>-</v>
      </c>
      <c r="F192" s="37" t="str">
        <f>IF(ISNUMBER(wat_table_data!F189), IF(wat_table_data!F189=-999,"NA",IF(wat_table_data!F189&gt;99, "&gt;99", IF(wat_table_data!F189&lt;1, "&lt;1",wat_table_data!F189 ))), "-")</f>
        <v>-</v>
      </c>
      <c r="G192" s="38" t="str">
        <f>IF(ISNUMBER(wat_table_data!G189), IF(wat_table_data!G189=-999,"NA",IF(wat_table_data!G189&gt;99, "&gt;99", IF(wat_table_data!G189&lt;1, "&lt;1",wat_table_data!G189 ))), "-")</f>
        <v>-</v>
      </c>
      <c r="H192" s="38" t="str">
        <f>IF(ISNUMBER(wat_table_data!H189), IF(wat_table_data!H189=-999,"NA",IF(wat_table_data!H189&gt;99, "&gt;99", IF(wat_table_data!H189&lt;1, "&lt;1",wat_table_data!H189 ))), "-")</f>
        <v>-</v>
      </c>
      <c r="I192" s="38" t="str">
        <f>IF(ISNUMBER(wat_table_data!I189), IF(wat_table_data!I189=-999,"NA",IF(wat_table_data!I189&gt;99, "&gt;99", IF(wat_table_data!I189&lt;1, "&lt;1",wat_table_data!I189 ))), "-")</f>
        <v>-</v>
      </c>
      <c r="J192" s="24" t="str">
        <f>IF(ISNUMBER(wat_table_data!J189), IF(wat_table_data!J189=-999,"NA",wat_table_data!J189), "-")</f>
        <v>-</v>
      </c>
      <c r="K192" s="37" t="str">
        <f>IF(ISNUMBER(wat_table_data!K189), IF(wat_table_data!K189=-999,"NA",IF(wat_table_data!K189&gt;99, "&gt;99", IF(wat_table_data!K189&lt;1, "&lt;1",wat_table_data!K189 ))), "-")</f>
        <v>-</v>
      </c>
      <c r="L192" s="38" t="str">
        <f>IF(ISNUMBER(wat_table_data!L189), IF(wat_table_data!L189=-999,"NA",IF(wat_table_data!L189&gt;99, "&gt;99", IF(wat_table_data!L189&lt;1, "&lt;1",wat_table_data!L189 ))), "-")</f>
        <v>-</v>
      </c>
      <c r="M192" s="38" t="str">
        <f>IF(ISNUMBER(wat_table_data!M189), IF(wat_table_data!M189=-999,"NA",IF(wat_table_data!M189&gt;99, "&gt;99", IF(wat_table_data!M189&lt;1, "&lt;1",wat_table_data!M189 ))), "-")</f>
        <v>-</v>
      </c>
      <c r="N192" s="38" t="str">
        <f>IF(ISNUMBER(wat_table_data!N189), IF(wat_table_data!N189=-999,"NA",IF(wat_table_data!N189&gt;99, "&gt;99", IF(wat_table_data!N189&lt;1, "&lt;1",wat_table_data!N189 ))), "-")</f>
        <v>-</v>
      </c>
      <c r="O192" s="24" t="str">
        <f>IF(ISNUMBER(wat_table_data!O189), IF(wat_table_data!O189=-999,"NA",wat_table_data!O189), "-")</f>
        <v>-</v>
      </c>
      <c r="P192" s="37" t="str">
        <f>IF(ISNUMBER(wat_table_data!P189), IF(wat_table_data!P189=-999,"NA",IF(wat_table_data!P189&gt;99, "&gt;99", IF(wat_table_data!P189&lt;1, "&lt;1",wat_table_data!P189 ))), "-")</f>
        <v>-</v>
      </c>
      <c r="Q192" s="38" t="str">
        <f>IF(ISNUMBER(wat_table_data!Q189), IF(wat_table_data!Q189=-999,"NA",IF(wat_table_data!Q189&gt;99, "&gt;99", IF(wat_table_data!Q189&lt;1, "&lt;1",wat_table_data!Q189 ))), "-")</f>
        <v>-</v>
      </c>
      <c r="R192" s="38" t="str">
        <f>IF(ISNUMBER(wat_table_data!R189), IF(wat_table_data!R189=-999,"NA",IF(wat_table_data!R189&gt;99, "&gt;99", IF(wat_table_data!R189&lt;1, "&lt;1",wat_table_data!R189 ))), "-")</f>
        <v>-</v>
      </c>
      <c r="S192" s="38" t="str">
        <f>IF(ISNUMBER(wat_table_data!S189), IF(wat_table_data!S189=-999,"NA",IF(wat_table_data!S189&gt;99, "&gt;99", IF(wat_table_data!S189&lt;1, "&lt;1",wat_table_data!S189 ))), "-")</f>
        <v>-</v>
      </c>
      <c r="T192" s="24" t="str">
        <f>IF(ISNUMBER(wat_table_data!T189), IF(wat_table_data!T189=-999,"NA",wat_table_data!T189), "-")</f>
        <v>-</v>
      </c>
      <c r="U192" s="24"/>
      <c r="V192" s="24"/>
      <c r="W192" s="24"/>
      <c r="X192" s="39" t="str">
        <f>IF(ISNUMBER(wat_table_data!W189), IF(wat_table_data!W189=-999,"NA",IF(wat_table_data!W189&gt;99, "&gt;99", IF(wat_table_data!W189&lt;1, "&lt;1",wat_table_data!W189 ))), "-")</f>
        <v>-</v>
      </c>
      <c r="Y192" s="40" t="str">
        <f>IF(ISNUMBER(wat_table_data!X189), IF(wat_table_data!X189=-999,"NA",IF(wat_table_data!X189&gt;99, "&gt;99", IF(wat_table_data!X189&lt;1, "&lt;1",wat_table_data!X189 ))), "-")</f>
        <v>-</v>
      </c>
      <c r="Z192" s="40" t="str">
        <f>IF(ISNUMBER(wat_table_data!Y189), IF(wat_table_data!Y189=-999,"NA",IF(wat_table_data!Y189&gt;99, "&gt;99", IF(wat_table_data!Y189&lt;1, "&lt;1",wat_table_data!Y189 ))), "-")</f>
        <v>-</v>
      </c>
      <c r="AA192" s="40" t="str">
        <f>IF(ISNUMBER(wat_table_data!Z189), IF(wat_table_data!Z189=-999,"NA",IF(wat_table_data!Z189&gt;99, "&gt;99", IF(wat_table_data!Z189&lt;1, "&lt;1",wat_table_data!Z189 ))), "-")</f>
        <v>-</v>
      </c>
      <c r="AB192" s="38" t="str">
        <f>IF(ISNUMBER(wat_table_data!AA189), IF(wat_table_data!AA189=-999,"NA",IF(wat_table_data!AA189&gt;99, "&gt;99", IF(wat_table_data!AA189&lt;1, "&lt;1",wat_table_data!AA189 ))), "-")</f>
        <v>-</v>
      </c>
      <c r="AC192" s="38" t="str">
        <f>IF(ISNUMBER(wat_table_data!AB189), IF(wat_table_data!AB189=-999,"NA",IF(wat_table_data!AB189&gt;99, "&gt;99", IF(wat_table_data!AB189&lt;1, "&lt;1",wat_table_data!AB189 ))), "-")</f>
        <v>-</v>
      </c>
      <c r="AD192" s="39" t="str">
        <f>IF(ISNUMBER(wat_table_data!AC189), IF(wat_table_data!AC189=-999,"NA",IF(wat_table_data!AC189&gt;99, "&gt;99", IF(wat_table_data!AC189&lt;1, "&lt;1",wat_table_data!AC189 ))), "-")</f>
        <v>-</v>
      </c>
      <c r="AE192" s="40" t="str">
        <f>IF(ISNUMBER(wat_table_data!AD189), IF(wat_table_data!AD189=-999,"NA",IF(wat_table_data!AD189&gt;99, "&gt;99", IF(wat_table_data!AD189&lt;1, "&lt;1",wat_table_data!AD189 ))), "-")</f>
        <v>-</v>
      </c>
      <c r="AF192" s="40" t="str">
        <f>IF(ISNUMBER(wat_table_data!AE189), IF(wat_table_data!AE189=-999,"NA",IF(wat_table_data!AE189&gt;99, "&gt;99", IF(wat_table_data!AE189&lt;1, "&lt;1",wat_table_data!AE189 ))), "-")</f>
        <v>-</v>
      </c>
      <c r="AG192" s="40" t="str">
        <f>IF(ISNUMBER(wat_table_data!AF189), IF(wat_table_data!AF189=-999,"NA",IF(wat_table_data!AF189&gt;99, "&gt;99", IF(wat_table_data!AF189&lt;1, "&lt;1",wat_table_data!AF189 ))), "-")</f>
        <v>-</v>
      </c>
      <c r="AH192" s="38" t="str">
        <f>IF(ISNUMBER(wat_table_data!AG189), IF(wat_table_data!AG189=-999,"NA",IF(wat_table_data!AG189&gt;99, "&gt;99", IF(wat_table_data!AG189&lt;1, "&lt;1",wat_table_data!AG189 ))), "-")</f>
        <v>-</v>
      </c>
      <c r="AI192" s="38" t="str">
        <f>IF(ISNUMBER(wat_table_data!AH189), IF(wat_table_data!AH189=-999,"NA",IF(wat_table_data!AH189&gt;99, "&gt;99", IF(wat_table_data!AH189&lt;1, "&lt;1",wat_table_data!AH189 ))), "-")</f>
        <v>-</v>
      </c>
      <c r="AJ192" s="39" t="str">
        <f>IF(ISNUMBER(wat_table_data!AI189), IF(wat_table_data!AI189=-999,"NA",IF(wat_table_data!AI189&gt;99, "&gt;99", IF(wat_table_data!AI189&lt;1, "&lt;1",wat_table_data!AI189 ))), "-")</f>
        <v>-</v>
      </c>
      <c r="AK192" s="40" t="str">
        <f>IF(ISNUMBER(wat_table_data!AJ189), IF(wat_table_data!AJ189=-999,"NA",IF(wat_table_data!AJ189&gt;99, "&gt;99", IF(wat_table_data!AJ189&lt;1, "&lt;1",wat_table_data!AJ189 ))), "-")</f>
        <v>-</v>
      </c>
      <c r="AL192" s="40" t="str">
        <f>IF(ISNUMBER(wat_table_data!AK189), IF(wat_table_data!AK189=-999,"NA",IF(wat_table_data!AK189&gt;99, "&gt;99", IF(wat_table_data!AK189&lt;1, "&lt;1",wat_table_data!AK189 ))), "-")</f>
        <v>-</v>
      </c>
      <c r="AM192" s="40" t="str">
        <f>IF(ISNUMBER(wat_table_data!AL189), IF(wat_table_data!AL189=-999,"NA",IF(wat_table_data!AL189&gt;99, "&gt;99", IF(wat_table_data!AL189&lt;1, "&lt;1",wat_table_data!AL189 ))), "-")</f>
        <v>-</v>
      </c>
      <c r="AN192" s="38" t="str">
        <f>IF(ISNUMBER(wat_table_data!AM189), IF(wat_table_data!AM189=-999,"NA",IF(wat_table_data!AM189&gt;99, "&gt;99", IF(wat_table_data!AM189&lt;1, "&lt;1",wat_table_data!AM189 ))), "-")</f>
        <v>-</v>
      </c>
      <c r="AO192" s="38" t="str">
        <f>IF(ISNUMBER(wat_table_data!AN189), IF(wat_table_data!AN189=-999,"NA",IF(wat_table_data!AN189&gt;99, "&gt;99", IF(wat_table_data!AN189&lt;1, "&lt;1",wat_table_data!AN189 ))), "-")</f>
        <v>-</v>
      </c>
    </row>
    <row r="193" ht="13.8" x14ac:dyDescent="0.25">
      <c r="A193" s="34" t="str">
        <f>IF(ISBLANK(wat_table_data!A190), "", wat_table_data!A190)</f>
        <v/>
      </c>
      <c r="B193" s="34" t="str">
        <f>IF(ISBLANK(wat_table_data!B190), "", wat_table_data!B190)</f>
        <v/>
      </c>
      <c r="C193" s="34" t="str">
        <f>IF(ISBLANK(wat_table_data!C190), "", wat_table_data!C190)</f>
        <v/>
      </c>
      <c r="D193" s="35" t="str">
        <f>IF(ISNUMBER(wat_table_data!D190), wat_table_data!D190, "-")</f>
        <v>-</v>
      </c>
      <c r="E193" s="36" t="str">
        <f>IF(ISNUMBER(wat_table_data!E190), wat_table_data!E190, "-")</f>
        <v>-</v>
      </c>
      <c r="F193" s="37" t="str">
        <f>IF(ISNUMBER(wat_table_data!F190), IF(wat_table_data!F190=-999,"NA",IF(wat_table_data!F190&gt;99, "&gt;99", IF(wat_table_data!F190&lt;1, "&lt;1",wat_table_data!F190 ))), "-")</f>
        <v>-</v>
      </c>
      <c r="G193" s="38" t="str">
        <f>IF(ISNUMBER(wat_table_data!G190), IF(wat_table_data!G190=-999,"NA",IF(wat_table_data!G190&gt;99, "&gt;99", IF(wat_table_data!G190&lt;1, "&lt;1",wat_table_data!G190 ))), "-")</f>
        <v>-</v>
      </c>
      <c r="H193" s="38" t="str">
        <f>IF(ISNUMBER(wat_table_data!H190), IF(wat_table_data!H190=-999,"NA",IF(wat_table_data!H190&gt;99, "&gt;99", IF(wat_table_data!H190&lt;1, "&lt;1",wat_table_data!H190 ))), "-")</f>
        <v>-</v>
      </c>
      <c r="I193" s="38" t="str">
        <f>IF(ISNUMBER(wat_table_data!I190), IF(wat_table_data!I190=-999,"NA",IF(wat_table_data!I190&gt;99, "&gt;99", IF(wat_table_data!I190&lt;1, "&lt;1",wat_table_data!I190 ))), "-")</f>
        <v>-</v>
      </c>
      <c r="J193" s="24" t="str">
        <f>IF(ISNUMBER(wat_table_data!J190), IF(wat_table_data!J190=-999,"NA",wat_table_data!J190), "-")</f>
        <v>-</v>
      </c>
      <c r="K193" s="37" t="str">
        <f>IF(ISNUMBER(wat_table_data!K190), IF(wat_table_data!K190=-999,"NA",IF(wat_table_data!K190&gt;99, "&gt;99", IF(wat_table_data!K190&lt;1, "&lt;1",wat_table_data!K190 ))), "-")</f>
        <v>-</v>
      </c>
      <c r="L193" s="38" t="str">
        <f>IF(ISNUMBER(wat_table_data!L190), IF(wat_table_data!L190=-999,"NA",IF(wat_table_data!L190&gt;99, "&gt;99", IF(wat_table_data!L190&lt;1, "&lt;1",wat_table_data!L190 ))), "-")</f>
        <v>-</v>
      </c>
      <c r="M193" s="38" t="str">
        <f>IF(ISNUMBER(wat_table_data!M190), IF(wat_table_data!M190=-999,"NA",IF(wat_table_data!M190&gt;99, "&gt;99", IF(wat_table_data!M190&lt;1, "&lt;1",wat_table_data!M190 ))), "-")</f>
        <v>-</v>
      </c>
      <c r="N193" s="38" t="str">
        <f>IF(ISNUMBER(wat_table_data!N190), IF(wat_table_data!N190=-999,"NA",IF(wat_table_data!N190&gt;99, "&gt;99", IF(wat_table_data!N190&lt;1, "&lt;1",wat_table_data!N190 ))), "-")</f>
        <v>-</v>
      </c>
      <c r="O193" s="24" t="str">
        <f>IF(ISNUMBER(wat_table_data!O190), IF(wat_table_data!O190=-999,"NA",wat_table_data!O190), "-")</f>
        <v>-</v>
      </c>
      <c r="P193" s="37" t="str">
        <f>IF(ISNUMBER(wat_table_data!P190), IF(wat_table_data!P190=-999,"NA",IF(wat_table_data!P190&gt;99, "&gt;99", IF(wat_table_data!P190&lt;1, "&lt;1",wat_table_data!P190 ))), "-")</f>
        <v>-</v>
      </c>
      <c r="Q193" s="38" t="str">
        <f>IF(ISNUMBER(wat_table_data!Q190), IF(wat_table_data!Q190=-999,"NA",IF(wat_table_data!Q190&gt;99, "&gt;99", IF(wat_table_data!Q190&lt;1, "&lt;1",wat_table_data!Q190 ))), "-")</f>
        <v>-</v>
      </c>
      <c r="R193" s="38" t="str">
        <f>IF(ISNUMBER(wat_table_data!R190), IF(wat_table_data!R190=-999,"NA",IF(wat_table_data!R190&gt;99, "&gt;99", IF(wat_table_data!R190&lt;1, "&lt;1",wat_table_data!R190 ))), "-")</f>
        <v>-</v>
      </c>
      <c r="S193" s="38" t="str">
        <f>IF(ISNUMBER(wat_table_data!S190), IF(wat_table_data!S190=-999,"NA",IF(wat_table_data!S190&gt;99, "&gt;99", IF(wat_table_data!S190&lt;1, "&lt;1",wat_table_data!S190 ))), "-")</f>
        <v>-</v>
      </c>
      <c r="T193" s="24" t="str">
        <f>IF(ISNUMBER(wat_table_data!T190), IF(wat_table_data!T190=-999,"NA",wat_table_data!T190), "-")</f>
        <v>-</v>
      </c>
      <c r="U193" s="24"/>
      <c r="V193" s="24"/>
      <c r="W193" s="24"/>
      <c r="X193" s="39" t="str">
        <f>IF(ISNUMBER(wat_table_data!W190), IF(wat_table_data!W190=-999,"NA",IF(wat_table_data!W190&gt;99, "&gt;99", IF(wat_table_data!W190&lt;1, "&lt;1",wat_table_data!W190 ))), "-")</f>
        <v>-</v>
      </c>
      <c r="Y193" s="40" t="str">
        <f>IF(ISNUMBER(wat_table_data!X190), IF(wat_table_data!X190=-999,"NA",IF(wat_table_data!X190&gt;99, "&gt;99", IF(wat_table_data!X190&lt;1, "&lt;1",wat_table_data!X190 ))), "-")</f>
        <v>-</v>
      </c>
      <c r="Z193" s="40" t="str">
        <f>IF(ISNUMBER(wat_table_data!Y190), IF(wat_table_data!Y190=-999,"NA",IF(wat_table_data!Y190&gt;99, "&gt;99", IF(wat_table_data!Y190&lt;1, "&lt;1",wat_table_data!Y190 ))), "-")</f>
        <v>-</v>
      </c>
      <c r="AA193" s="40" t="str">
        <f>IF(ISNUMBER(wat_table_data!Z190), IF(wat_table_data!Z190=-999,"NA",IF(wat_table_data!Z190&gt;99, "&gt;99", IF(wat_table_data!Z190&lt;1, "&lt;1",wat_table_data!Z190 ))), "-")</f>
        <v>-</v>
      </c>
      <c r="AB193" s="38" t="str">
        <f>IF(ISNUMBER(wat_table_data!AA190), IF(wat_table_data!AA190=-999,"NA",IF(wat_table_data!AA190&gt;99, "&gt;99", IF(wat_table_data!AA190&lt;1, "&lt;1",wat_table_data!AA190 ))), "-")</f>
        <v>-</v>
      </c>
      <c r="AC193" s="38" t="str">
        <f>IF(ISNUMBER(wat_table_data!AB190), IF(wat_table_data!AB190=-999,"NA",IF(wat_table_data!AB190&gt;99, "&gt;99", IF(wat_table_data!AB190&lt;1, "&lt;1",wat_table_data!AB190 ))), "-")</f>
        <v>-</v>
      </c>
      <c r="AD193" s="39" t="str">
        <f>IF(ISNUMBER(wat_table_data!AC190), IF(wat_table_data!AC190=-999,"NA",IF(wat_table_data!AC190&gt;99, "&gt;99", IF(wat_table_data!AC190&lt;1, "&lt;1",wat_table_data!AC190 ))), "-")</f>
        <v>-</v>
      </c>
      <c r="AE193" s="40" t="str">
        <f>IF(ISNUMBER(wat_table_data!AD190), IF(wat_table_data!AD190=-999,"NA",IF(wat_table_data!AD190&gt;99, "&gt;99", IF(wat_table_data!AD190&lt;1, "&lt;1",wat_table_data!AD190 ))), "-")</f>
        <v>-</v>
      </c>
      <c r="AF193" s="40" t="str">
        <f>IF(ISNUMBER(wat_table_data!AE190), IF(wat_table_data!AE190=-999,"NA",IF(wat_table_data!AE190&gt;99, "&gt;99", IF(wat_table_data!AE190&lt;1, "&lt;1",wat_table_data!AE190 ))), "-")</f>
        <v>-</v>
      </c>
      <c r="AG193" s="40" t="str">
        <f>IF(ISNUMBER(wat_table_data!AF190), IF(wat_table_data!AF190=-999,"NA",IF(wat_table_data!AF190&gt;99, "&gt;99", IF(wat_table_data!AF190&lt;1, "&lt;1",wat_table_data!AF190 ))), "-")</f>
        <v>-</v>
      </c>
      <c r="AH193" s="38" t="str">
        <f>IF(ISNUMBER(wat_table_data!AG190), IF(wat_table_data!AG190=-999,"NA",IF(wat_table_data!AG190&gt;99, "&gt;99", IF(wat_table_data!AG190&lt;1, "&lt;1",wat_table_data!AG190 ))), "-")</f>
        <v>-</v>
      </c>
      <c r="AI193" s="38" t="str">
        <f>IF(ISNUMBER(wat_table_data!AH190), IF(wat_table_data!AH190=-999,"NA",IF(wat_table_data!AH190&gt;99, "&gt;99", IF(wat_table_data!AH190&lt;1, "&lt;1",wat_table_data!AH190 ))), "-")</f>
        <v>-</v>
      </c>
      <c r="AJ193" s="39" t="str">
        <f>IF(ISNUMBER(wat_table_data!AI190), IF(wat_table_data!AI190=-999,"NA",IF(wat_table_data!AI190&gt;99, "&gt;99", IF(wat_table_data!AI190&lt;1, "&lt;1",wat_table_data!AI190 ))), "-")</f>
        <v>-</v>
      </c>
      <c r="AK193" s="40" t="str">
        <f>IF(ISNUMBER(wat_table_data!AJ190), IF(wat_table_data!AJ190=-999,"NA",IF(wat_table_data!AJ190&gt;99, "&gt;99", IF(wat_table_data!AJ190&lt;1, "&lt;1",wat_table_data!AJ190 ))), "-")</f>
        <v>-</v>
      </c>
      <c r="AL193" s="40" t="str">
        <f>IF(ISNUMBER(wat_table_data!AK190), IF(wat_table_data!AK190=-999,"NA",IF(wat_table_data!AK190&gt;99, "&gt;99", IF(wat_table_data!AK190&lt;1, "&lt;1",wat_table_data!AK190 ))), "-")</f>
        <v>-</v>
      </c>
      <c r="AM193" s="40" t="str">
        <f>IF(ISNUMBER(wat_table_data!AL190), IF(wat_table_data!AL190=-999,"NA",IF(wat_table_data!AL190&gt;99, "&gt;99", IF(wat_table_data!AL190&lt;1, "&lt;1",wat_table_data!AL190 ))), "-")</f>
        <v>-</v>
      </c>
      <c r="AN193" s="38" t="str">
        <f>IF(ISNUMBER(wat_table_data!AM190), IF(wat_table_data!AM190=-999,"NA",IF(wat_table_data!AM190&gt;99, "&gt;99", IF(wat_table_data!AM190&lt;1, "&lt;1",wat_table_data!AM190 ))), "-")</f>
        <v>-</v>
      </c>
      <c r="AO193" s="38" t="str">
        <f>IF(ISNUMBER(wat_table_data!AN190), IF(wat_table_data!AN190=-999,"NA",IF(wat_table_data!AN190&gt;99, "&gt;99", IF(wat_table_data!AN190&lt;1, "&lt;1",wat_table_data!AN190 ))), "-")</f>
        <v>-</v>
      </c>
    </row>
    <row r="194" ht="13.8" x14ac:dyDescent="0.25">
      <c r="A194" s="34" t="str">
        <f>IF(ISBLANK(wat_table_data!A191), "", wat_table_data!A191)</f>
        <v/>
      </c>
      <c r="B194" s="34" t="str">
        <f>IF(ISBLANK(wat_table_data!B191), "", wat_table_data!B191)</f>
        <v/>
      </c>
      <c r="C194" s="34" t="str">
        <f>IF(ISBLANK(wat_table_data!C191), "", wat_table_data!C191)</f>
        <v/>
      </c>
      <c r="D194" s="35" t="str">
        <f>IF(ISNUMBER(wat_table_data!D191), wat_table_data!D191, "-")</f>
        <v>-</v>
      </c>
      <c r="E194" s="36" t="str">
        <f>IF(ISNUMBER(wat_table_data!E191), wat_table_data!E191, "-")</f>
        <v>-</v>
      </c>
      <c r="F194" s="37" t="str">
        <f>IF(ISNUMBER(wat_table_data!F191), IF(wat_table_data!F191=-999,"NA",IF(wat_table_data!F191&gt;99, "&gt;99", IF(wat_table_data!F191&lt;1, "&lt;1",wat_table_data!F191 ))), "-")</f>
        <v>-</v>
      </c>
      <c r="G194" s="38" t="str">
        <f>IF(ISNUMBER(wat_table_data!G191), IF(wat_table_data!G191=-999,"NA",IF(wat_table_data!G191&gt;99, "&gt;99", IF(wat_table_data!G191&lt;1, "&lt;1",wat_table_data!G191 ))), "-")</f>
        <v>-</v>
      </c>
      <c r="H194" s="38" t="str">
        <f>IF(ISNUMBER(wat_table_data!H191), IF(wat_table_data!H191=-999,"NA",IF(wat_table_data!H191&gt;99, "&gt;99", IF(wat_table_data!H191&lt;1, "&lt;1",wat_table_data!H191 ))), "-")</f>
        <v>-</v>
      </c>
      <c r="I194" s="38" t="str">
        <f>IF(ISNUMBER(wat_table_data!I191), IF(wat_table_data!I191=-999,"NA",IF(wat_table_data!I191&gt;99, "&gt;99", IF(wat_table_data!I191&lt;1, "&lt;1",wat_table_data!I191 ))), "-")</f>
        <v>-</v>
      </c>
      <c r="J194" s="24" t="str">
        <f>IF(ISNUMBER(wat_table_data!J191), IF(wat_table_data!J191=-999,"NA",wat_table_data!J191), "-")</f>
        <v>-</v>
      </c>
      <c r="K194" s="37" t="str">
        <f>IF(ISNUMBER(wat_table_data!K191), IF(wat_table_data!K191=-999,"NA",IF(wat_table_data!K191&gt;99, "&gt;99", IF(wat_table_data!K191&lt;1, "&lt;1",wat_table_data!K191 ))), "-")</f>
        <v>-</v>
      </c>
      <c r="L194" s="38" t="str">
        <f>IF(ISNUMBER(wat_table_data!L191), IF(wat_table_data!L191=-999,"NA",IF(wat_table_data!L191&gt;99, "&gt;99", IF(wat_table_data!L191&lt;1, "&lt;1",wat_table_data!L191 ))), "-")</f>
        <v>-</v>
      </c>
      <c r="M194" s="38" t="str">
        <f>IF(ISNUMBER(wat_table_data!M191), IF(wat_table_data!M191=-999,"NA",IF(wat_table_data!M191&gt;99, "&gt;99", IF(wat_table_data!M191&lt;1, "&lt;1",wat_table_data!M191 ))), "-")</f>
        <v>-</v>
      </c>
      <c r="N194" s="38" t="str">
        <f>IF(ISNUMBER(wat_table_data!N191), IF(wat_table_data!N191=-999,"NA",IF(wat_table_data!N191&gt;99, "&gt;99", IF(wat_table_data!N191&lt;1, "&lt;1",wat_table_data!N191 ))), "-")</f>
        <v>-</v>
      </c>
      <c r="O194" s="24" t="str">
        <f>IF(ISNUMBER(wat_table_data!O191), IF(wat_table_data!O191=-999,"NA",wat_table_data!O191), "-")</f>
        <v>-</v>
      </c>
      <c r="P194" s="37" t="str">
        <f>IF(ISNUMBER(wat_table_data!P191), IF(wat_table_data!P191=-999,"NA",IF(wat_table_data!P191&gt;99, "&gt;99", IF(wat_table_data!P191&lt;1, "&lt;1",wat_table_data!P191 ))), "-")</f>
        <v>-</v>
      </c>
      <c r="Q194" s="38" t="str">
        <f>IF(ISNUMBER(wat_table_data!Q191), IF(wat_table_data!Q191=-999,"NA",IF(wat_table_data!Q191&gt;99, "&gt;99", IF(wat_table_data!Q191&lt;1, "&lt;1",wat_table_data!Q191 ))), "-")</f>
        <v>-</v>
      </c>
      <c r="R194" s="38" t="str">
        <f>IF(ISNUMBER(wat_table_data!R191), IF(wat_table_data!R191=-999,"NA",IF(wat_table_data!R191&gt;99, "&gt;99", IF(wat_table_data!R191&lt;1, "&lt;1",wat_table_data!R191 ))), "-")</f>
        <v>-</v>
      </c>
      <c r="S194" s="38" t="str">
        <f>IF(ISNUMBER(wat_table_data!S191), IF(wat_table_data!S191=-999,"NA",IF(wat_table_data!S191&gt;99, "&gt;99", IF(wat_table_data!S191&lt;1, "&lt;1",wat_table_data!S191 ))), "-")</f>
        <v>-</v>
      </c>
      <c r="T194" s="24" t="str">
        <f>IF(ISNUMBER(wat_table_data!T191), IF(wat_table_data!T191=-999,"NA",wat_table_data!T191), "-")</f>
        <v>-</v>
      </c>
      <c r="U194" s="24"/>
      <c r="V194" s="24"/>
      <c r="W194" s="24"/>
      <c r="X194" s="39" t="str">
        <f>IF(ISNUMBER(wat_table_data!W191), IF(wat_table_data!W191=-999,"NA",IF(wat_table_data!W191&gt;99, "&gt;99", IF(wat_table_data!W191&lt;1, "&lt;1",wat_table_data!W191 ))), "-")</f>
        <v>-</v>
      </c>
      <c r="Y194" s="40" t="str">
        <f>IF(ISNUMBER(wat_table_data!X191), IF(wat_table_data!X191=-999,"NA",IF(wat_table_data!X191&gt;99, "&gt;99", IF(wat_table_data!X191&lt;1, "&lt;1",wat_table_data!X191 ))), "-")</f>
        <v>-</v>
      </c>
      <c r="Z194" s="40" t="str">
        <f>IF(ISNUMBER(wat_table_data!Y191), IF(wat_table_data!Y191=-999,"NA",IF(wat_table_data!Y191&gt;99, "&gt;99", IF(wat_table_data!Y191&lt;1, "&lt;1",wat_table_data!Y191 ))), "-")</f>
        <v>-</v>
      </c>
      <c r="AA194" s="40" t="str">
        <f>IF(ISNUMBER(wat_table_data!Z191), IF(wat_table_data!Z191=-999,"NA",IF(wat_table_data!Z191&gt;99, "&gt;99", IF(wat_table_data!Z191&lt;1, "&lt;1",wat_table_data!Z191 ))), "-")</f>
        <v>-</v>
      </c>
      <c r="AB194" s="38" t="str">
        <f>IF(ISNUMBER(wat_table_data!AA191), IF(wat_table_data!AA191=-999,"NA",IF(wat_table_data!AA191&gt;99, "&gt;99", IF(wat_table_data!AA191&lt;1, "&lt;1",wat_table_data!AA191 ))), "-")</f>
        <v>-</v>
      </c>
      <c r="AC194" s="38" t="str">
        <f>IF(ISNUMBER(wat_table_data!AB191), IF(wat_table_data!AB191=-999,"NA",IF(wat_table_data!AB191&gt;99, "&gt;99", IF(wat_table_data!AB191&lt;1, "&lt;1",wat_table_data!AB191 ))), "-")</f>
        <v>-</v>
      </c>
      <c r="AD194" s="39" t="str">
        <f>IF(ISNUMBER(wat_table_data!AC191), IF(wat_table_data!AC191=-999,"NA",IF(wat_table_data!AC191&gt;99, "&gt;99", IF(wat_table_data!AC191&lt;1, "&lt;1",wat_table_data!AC191 ))), "-")</f>
        <v>-</v>
      </c>
      <c r="AE194" s="40" t="str">
        <f>IF(ISNUMBER(wat_table_data!AD191), IF(wat_table_data!AD191=-999,"NA",IF(wat_table_data!AD191&gt;99, "&gt;99", IF(wat_table_data!AD191&lt;1, "&lt;1",wat_table_data!AD191 ))), "-")</f>
        <v>-</v>
      </c>
      <c r="AF194" s="40" t="str">
        <f>IF(ISNUMBER(wat_table_data!AE191), IF(wat_table_data!AE191=-999,"NA",IF(wat_table_data!AE191&gt;99, "&gt;99", IF(wat_table_data!AE191&lt;1, "&lt;1",wat_table_data!AE191 ))), "-")</f>
        <v>-</v>
      </c>
      <c r="AG194" s="40" t="str">
        <f>IF(ISNUMBER(wat_table_data!AF191), IF(wat_table_data!AF191=-999,"NA",IF(wat_table_data!AF191&gt;99, "&gt;99", IF(wat_table_data!AF191&lt;1, "&lt;1",wat_table_data!AF191 ))), "-")</f>
        <v>-</v>
      </c>
      <c r="AH194" s="38" t="str">
        <f>IF(ISNUMBER(wat_table_data!AG191), IF(wat_table_data!AG191=-999,"NA",IF(wat_table_data!AG191&gt;99, "&gt;99", IF(wat_table_data!AG191&lt;1, "&lt;1",wat_table_data!AG191 ))), "-")</f>
        <v>-</v>
      </c>
      <c r="AI194" s="38" t="str">
        <f>IF(ISNUMBER(wat_table_data!AH191), IF(wat_table_data!AH191=-999,"NA",IF(wat_table_data!AH191&gt;99, "&gt;99", IF(wat_table_data!AH191&lt;1, "&lt;1",wat_table_data!AH191 ))), "-")</f>
        <v>-</v>
      </c>
      <c r="AJ194" s="39" t="str">
        <f>IF(ISNUMBER(wat_table_data!AI191), IF(wat_table_data!AI191=-999,"NA",IF(wat_table_data!AI191&gt;99, "&gt;99", IF(wat_table_data!AI191&lt;1, "&lt;1",wat_table_data!AI191 ))), "-")</f>
        <v>-</v>
      </c>
      <c r="AK194" s="40" t="str">
        <f>IF(ISNUMBER(wat_table_data!AJ191), IF(wat_table_data!AJ191=-999,"NA",IF(wat_table_data!AJ191&gt;99, "&gt;99", IF(wat_table_data!AJ191&lt;1, "&lt;1",wat_table_data!AJ191 ))), "-")</f>
        <v>-</v>
      </c>
      <c r="AL194" s="40" t="str">
        <f>IF(ISNUMBER(wat_table_data!AK191), IF(wat_table_data!AK191=-999,"NA",IF(wat_table_data!AK191&gt;99, "&gt;99", IF(wat_table_data!AK191&lt;1, "&lt;1",wat_table_data!AK191 ))), "-")</f>
        <v>-</v>
      </c>
      <c r="AM194" s="40" t="str">
        <f>IF(ISNUMBER(wat_table_data!AL191), IF(wat_table_data!AL191=-999,"NA",IF(wat_table_data!AL191&gt;99, "&gt;99", IF(wat_table_data!AL191&lt;1, "&lt;1",wat_table_data!AL191 ))), "-")</f>
        <v>-</v>
      </c>
      <c r="AN194" s="38" t="str">
        <f>IF(ISNUMBER(wat_table_data!AM191), IF(wat_table_data!AM191=-999,"NA",IF(wat_table_data!AM191&gt;99, "&gt;99", IF(wat_table_data!AM191&lt;1, "&lt;1",wat_table_data!AM191 ))), "-")</f>
        <v>-</v>
      </c>
      <c r="AO194" s="38" t="str">
        <f>IF(ISNUMBER(wat_table_data!AN191), IF(wat_table_data!AN191=-999,"NA",IF(wat_table_data!AN191&gt;99, "&gt;99", IF(wat_table_data!AN191&lt;1, "&lt;1",wat_table_data!AN191 ))), "-")</f>
        <v>-</v>
      </c>
    </row>
    <row r="195" ht="13.8" x14ac:dyDescent="0.25">
      <c r="A195" s="34" t="str">
        <f>IF(ISBLANK(wat_table_data!A192), "", wat_table_data!A192)</f>
        <v/>
      </c>
      <c r="B195" s="34" t="str">
        <f>IF(ISBLANK(wat_table_data!B192), "", wat_table_data!B192)</f>
        <v/>
      </c>
      <c r="C195" s="34" t="str">
        <f>IF(ISBLANK(wat_table_data!C192), "", wat_table_data!C192)</f>
        <v/>
      </c>
      <c r="D195" s="35" t="str">
        <f>IF(ISNUMBER(wat_table_data!D192), wat_table_data!D192, "-")</f>
        <v>-</v>
      </c>
      <c r="E195" s="36" t="str">
        <f>IF(ISNUMBER(wat_table_data!E192), wat_table_data!E192, "-")</f>
        <v>-</v>
      </c>
      <c r="F195" s="37" t="str">
        <f>IF(ISNUMBER(wat_table_data!F192), IF(wat_table_data!F192=-999,"NA",IF(wat_table_data!F192&gt;99, "&gt;99", IF(wat_table_data!F192&lt;1, "&lt;1",wat_table_data!F192 ))), "-")</f>
        <v>-</v>
      </c>
      <c r="G195" s="38" t="str">
        <f>IF(ISNUMBER(wat_table_data!G192), IF(wat_table_data!G192=-999,"NA",IF(wat_table_data!G192&gt;99, "&gt;99", IF(wat_table_data!G192&lt;1, "&lt;1",wat_table_data!G192 ))), "-")</f>
        <v>-</v>
      </c>
      <c r="H195" s="38" t="str">
        <f>IF(ISNUMBER(wat_table_data!H192), IF(wat_table_data!H192=-999,"NA",IF(wat_table_data!H192&gt;99, "&gt;99", IF(wat_table_data!H192&lt;1, "&lt;1",wat_table_data!H192 ))), "-")</f>
        <v>-</v>
      </c>
      <c r="I195" s="38" t="str">
        <f>IF(ISNUMBER(wat_table_data!I192), IF(wat_table_data!I192=-999,"NA",IF(wat_table_data!I192&gt;99, "&gt;99", IF(wat_table_data!I192&lt;1, "&lt;1",wat_table_data!I192 ))), "-")</f>
        <v>-</v>
      </c>
      <c r="J195" s="24" t="str">
        <f>IF(ISNUMBER(wat_table_data!J192), IF(wat_table_data!J192=-999,"NA",wat_table_data!J192), "-")</f>
        <v>-</v>
      </c>
      <c r="K195" s="37" t="str">
        <f>IF(ISNUMBER(wat_table_data!K192), IF(wat_table_data!K192=-999,"NA",IF(wat_table_data!K192&gt;99, "&gt;99", IF(wat_table_data!K192&lt;1, "&lt;1",wat_table_data!K192 ))), "-")</f>
        <v>-</v>
      </c>
      <c r="L195" s="38" t="str">
        <f>IF(ISNUMBER(wat_table_data!L192), IF(wat_table_data!L192=-999,"NA",IF(wat_table_data!L192&gt;99, "&gt;99", IF(wat_table_data!L192&lt;1, "&lt;1",wat_table_data!L192 ))), "-")</f>
        <v>-</v>
      </c>
      <c r="M195" s="38" t="str">
        <f>IF(ISNUMBER(wat_table_data!M192), IF(wat_table_data!M192=-999,"NA",IF(wat_table_data!M192&gt;99, "&gt;99", IF(wat_table_data!M192&lt;1, "&lt;1",wat_table_data!M192 ))), "-")</f>
        <v>-</v>
      </c>
      <c r="N195" s="38" t="str">
        <f>IF(ISNUMBER(wat_table_data!N192), IF(wat_table_data!N192=-999,"NA",IF(wat_table_data!N192&gt;99, "&gt;99", IF(wat_table_data!N192&lt;1, "&lt;1",wat_table_data!N192 ))), "-")</f>
        <v>-</v>
      </c>
      <c r="O195" s="24" t="str">
        <f>IF(ISNUMBER(wat_table_data!O192), IF(wat_table_data!O192=-999,"NA",wat_table_data!O192), "-")</f>
        <v>-</v>
      </c>
      <c r="P195" s="37" t="str">
        <f>IF(ISNUMBER(wat_table_data!P192), IF(wat_table_data!P192=-999,"NA",IF(wat_table_data!P192&gt;99, "&gt;99", IF(wat_table_data!P192&lt;1, "&lt;1",wat_table_data!P192 ))), "-")</f>
        <v>-</v>
      </c>
      <c r="Q195" s="38" t="str">
        <f>IF(ISNUMBER(wat_table_data!Q192), IF(wat_table_data!Q192=-999,"NA",IF(wat_table_data!Q192&gt;99, "&gt;99", IF(wat_table_data!Q192&lt;1, "&lt;1",wat_table_data!Q192 ))), "-")</f>
        <v>-</v>
      </c>
      <c r="R195" s="38" t="str">
        <f>IF(ISNUMBER(wat_table_data!R192), IF(wat_table_data!R192=-999,"NA",IF(wat_table_data!R192&gt;99, "&gt;99", IF(wat_table_data!R192&lt;1, "&lt;1",wat_table_data!R192 ))), "-")</f>
        <v>-</v>
      </c>
      <c r="S195" s="38" t="str">
        <f>IF(ISNUMBER(wat_table_data!S192), IF(wat_table_data!S192=-999,"NA",IF(wat_table_data!S192&gt;99, "&gt;99", IF(wat_table_data!S192&lt;1, "&lt;1",wat_table_data!S192 ))), "-")</f>
        <v>-</v>
      </c>
      <c r="T195" s="24" t="str">
        <f>IF(ISNUMBER(wat_table_data!T192), IF(wat_table_data!T192=-999,"NA",wat_table_data!T192), "-")</f>
        <v>-</v>
      </c>
      <c r="U195" s="24"/>
      <c r="V195" s="24"/>
      <c r="W195" s="24"/>
      <c r="X195" s="39" t="str">
        <f>IF(ISNUMBER(wat_table_data!W192), IF(wat_table_data!W192=-999,"NA",IF(wat_table_data!W192&gt;99, "&gt;99", IF(wat_table_data!W192&lt;1, "&lt;1",wat_table_data!W192 ))), "-")</f>
        <v>-</v>
      </c>
      <c r="Y195" s="40" t="str">
        <f>IF(ISNUMBER(wat_table_data!X192), IF(wat_table_data!X192=-999,"NA",IF(wat_table_data!X192&gt;99, "&gt;99", IF(wat_table_data!X192&lt;1, "&lt;1",wat_table_data!X192 ))), "-")</f>
        <v>-</v>
      </c>
      <c r="Z195" s="40" t="str">
        <f>IF(ISNUMBER(wat_table_data!Y192), IF(wat_table_data!Y192=-999,"NA",IF(wat_table_data!Y192&gt;99, "&gt;99", IF(wat_table_data!Y192&lt;1, "&lt;1",wat_table_data!Y192 ))), "-")</f>
        <v>-</v>
      </c>
      <c r="AA195" s="40" t="str">
        <f>IF(ISNUMBER(wat_table_data!Z192), IF(wat_table_data!Z192=-999,"NA",IF(wat_table_data!Z192&gt;99, "&gt;99", IF(wat_table_data!Z192&lt;1, "&lt;1",wat_table_data!Z192 ))), "-")</f>
        <v>-</v>
      </c>
      <c r="AB195" s="38" t="str">
        <f>IF(ISNUMBER(wat_table_data!AA192), IF(wat_table_data!AA192=-999,"NA",IF(wat_table_data!AA192&gt;99, "&gt;99", IF(wat_table_data!AA192&lt;1, "&lt;1",wat_table_data!AA192 ))), "-")</f>
        <v>-</v>
      </c>
      <c r="AC195" s="38" t="str">
        <f>IF(ISNUMBER(wat_table_data!AB192), IF(wat_table_data!AB192=-999,"NA",IF(wat_table_data!AB192&gt;99, "&gt;99", IF(wat_table_data!AB192&lt;1, "&lt;1",wat_table_data!AB192 ))), "-")</f>
        <v>-</v>
      </c>
      <c r="AD195" s="39" t="str">
        <f>IF(ISNUMBER(wat_table_data!AC192), IF(wat_table_data!AC192=-999,"NA",IF(wat_table_data!AC192&gt;99, "&gt;99", IF(wat_table_data!AC192&lt;1, "&lt;1",wat_table_data!AC192 ))), "-")</f>
        <v>-</v>
      </c>
      <c r="AE195" s="40" t="str">
        <f>IF(ISNUMBER(wat_table_data!AD192), IF(wat_table_data!AD192=-999,"NA",IF(wat_table_data!AD192&gt;99, "&gt;99", IF(wat_table_data!AD192&lt;1, "&lt;1",wat_table_data!AD192 ))), "-")</f>
        <v>-</v>
      </c>
      <c r="AF195" s="40" t="str">
        <f>IF(ISNUMBER(wat_table_data!AE192), IF(wat_table_data!AE192=-999,"NA",IF(wat_table_data!AE192&gt;99, "&gt;99", IF(wat_table_data!AE192&lt;1, "&lt;1",wat_table_data!AE192 ))), "-")</f>
        <v>-</v>
      </c>
      <c r="AG195" s="40" t="str">
        <f>IF(ISNUMBER(wat_table_data!AF192), IF(wat_table_data!AF192=-999,"NA",IF(wat_table_data!AF192&gt;99, "&gt;99", IF(wat_table_data!AF192&lt;1, "&lt;1",wat_table_data!AF192 ))), "-")</f>
        <v>-</v>
      </c>
      <c r="AH195" s="38" t="str">
        <f>IF(ISNUMBER(wat_table_data!AG192), IF(wat_table_data!AG192=-999,"NA",IF(wat_table_data!AG192&gt;99, "&gt;99", IF(wat_table_data!AG192&lt;1, "&lt;1",wat_table_data!AG192 ))), "-")</f>
        <v>-</v>
      </c>
      <c r="AI195" s="38" t="str">
        <f>IF(ISNUMBER(wat_table_data!AH192), IF(wat_table_data!AH192=-999,"NA",IF(wat_table_data!AH192&gt;99, "&gt;99", IF(wat_table_data!AH192&lt;1, "&lt;1",wat_table_data!AH192 ))), "-")</f>
        <v>-</v>
      </c>
      <c r="AJ195" s="39" t="str">
        <f>IF(ISNUMBER(wat_table_data!AI192), IF(wat_table_data!AI192=-999,"NA",IF(wat_table_data!AI192&gt;99, "&gt;99", IF(wat_table_data!AI192&lt;1, "&lt;1",wat_table_data!AI192 ))), "-")</f>
        <v>-</v>
      </c>
      <c r="AK195" s="40" t="str">
        <f>IF(ISNUMBER(wat_table_data!AJ192), IF(wat_table_data!AJ192=-999,"NA",IF(wat_table_data!AJ192&gt;99, "&gt;99", IF(wat_table_data!AJ192&lt;1, "&lt;1",wat_table_data!AJ192 ))), "-")</f>
        <v>-</v>
      </c>
      <c r="AL195" s="40" t="str">
        <f>IF(ISNUMBER(wat_table_data!AK192), IF(wat_table_data!AK192=-999,"NA",IF(wat_table_data!AK192&gt;99, "&gt;99", IF(wat_table_data!AK192&lt;1, "&lt;1",wat_table_data!AK192 ))), "-")</f>
        <v>-</v>
      </c>
      <c r="AM195" s="40" t="str">
        <f>IF(ISNUMBER(wat_table_data!AL192), IF(wat_table_data!AL192=-999,"NA",IF(wat_table_data!AL192&gt;99, "&gt;99", IF(wat_table_data!AL192&lt;1, "&lt;1",wat_table_data!AL192 ))), "-")</f>
        <v>-</v>
      </c>
      <c r="AN195" s="38" t="str">
        <f>IF(ISNUMBER(wat_table_data!AM192), IF(wat_table_data!AM192=-999,"NA",IF(wat_table_data!AM192&gt;99, "&gt;99", IF(wat_table_data!AM192&lt;1, "&lt;1",wat_table_data!AM192 ))), "-")</f>
        <v>-</v>
      </c>
      <c r="AO195" s="38" t="str">
        <f>IF(ISNUMBER(wat_table_data!AN192), IF(wat_table_data!AN192=-999,"NA",IF(wat_table_data!AN192&gt;99, "&gt;99", IF(wat_table_data!AN192&lt;1, "&lt;1",wat_table_data!AN192 ))), "-")</f>
        <v>-</v>
      </c>
    </row>
    <row r="196" ht="13.8" x14ac:dyDescent="0.25">
      <c r="A196" s="34" t="str">
        <f>IF(ISBLANK(wat_table_data!A193), "", wat_table_data!A193)</f>
        <v/>
      </c>
      <c r="B196" s="34" t="str">
        <f>IF(ISBLANK(wat_table_data!B193), "", wat_table_data!B193)</f>
        <v/>
      </c>
      <c r="C196" s="34" t="str">
        <f>IF(ISBLANK(wat_table_data!C193), "", wat_table_data!C193)</f>
        <v/>
      </c>
      <c r="D196" s="35" t="str">
        <f>IF(ISNUMBER(wat_table_data!D193), wat_table_data!D193, "-")</f>
        <v>-</v>
      </c>
      <c r="E196" s="36" t="str">
        <f>IF(ISNUMBER(wat_table_data!E193), wat_table_data!E193, "-")</f>
        <v>-</v>
      </c>
      <c r="F196" s="37" t="str">
        <f>IF(ISNUMBER(wat_table_data!F193), IF(wat_table_data!F193=-999,"NA",IF(wat_table_data!F193&gt;99, "&gt;99", IF(wat_table_data!F193&lt;1, "&lt;1",wat_table_data!F193 ))), "-")</f>
        <v>-</v>
      </c>
      <c r="G196" s="38" t="str">
        <f>IF(ISNUMBER(wat_table_data!G193), IF(wat_table_data!G193=-999,"NA",IF(wat_table_data!G193&gt;99, "&gt;99", IF(wat_table_data!G193&lt;1, "&lt;1",wat_table_data!G193 ))), "-")</f>
        <v>-</v>
      </c>
      <c r="H196" s="38" t="str">
        <f>IF(ISNUMBER(wat_table_data!H193), IF(wat_table_data!H193=-999,"NA",IF(wat_table_data!H193&gt;99, "&gt;99", IF(wat_table_data!H193&lt;1, "&lt;1",wat_table_data!H193 ))), "-")</f>
        <v>-</v>
      </c>
      <c r="I196" s="38" t="str">
        <f>IF(ISNUMBER(wat_table_data!I193), IF(wat_table_data!I193=-999,"NA",IF(wat_table_data!I193&gt;99, "&gt;99", IF(wat_table_data!I193&lt;1, "&lt;1",wat_table_data!I193 ))), "-")</f>
        <v>-</v>
      </c>
      <c r="J196" s="24" t="str">
        <f>IF(ISNUMBER(wat_table_data!J193), IF(wat_table_data!J193=-999,"NA",wat_table_data!J193), "-")</f>
        <v>-</v>
      </c>
      <c r="K196" s="37" t="str">
        <f>IF(ISNUMBER(wat_table_data!K193), IF(wat_table_data!K193=-999,"NA",IF(wat_table_data!K193&gt;99, "&gt;99", IF(wat_table_data!K193&lt;1, "&lt;1",wat_table_data!K193 ))), "-")</f>
        <v>-</v>
      </c>
      <c r="L196" s="38" t="str">
        <f>IF(ISNUMBER(wat_table_data!L193), IF(wat_table_data!L193=-999,"NA",IF(wat_table_data!L193&gt;99, "&gt;99", IF(wat_table_data!L193&lt;1, "&lt;1",wat_table_data!L193 ))), "-")</f>
        <v>-</v>
      </c>
      <c r="M196" s="38" t="str">
        <f>IF(ISNUMBER(wat_table_data!M193), IF(wat_table_data!M193=-999,"NA",IF(wat_table_data!M193&gt;99, "&gt;99", IF(wat_table_data!M193&lt;1, "&lt;1",wat_table_data!M193 ))), "-")</f>
        <v>-</v>
      </c>
      <c r="N196" s="38" t="str">
        <f>IF(ISNUMBER(wat_table_data!N193), IF(wat_table_data!N193=-999,"NA",IF(wat_table_data!N193&gt;99, "&gt;99", IF(wat_table_data!N193&lt;1, "&lt;1",wat_table_data!N193 ))), "-")</f>
        <v>-</v>
      </c>
      <c r="O196" s="24" t="str">
        <f>IF(ISNUMBER(wat_table_data!O193), IF(wat_table_data!O193=-999,"NA",wat_table_data!O193), "-")</f>
        <v>-</v>
      </c>
      <c r="P196" s="37" t="str">
        <f>IF(ISNUMBER(wat_table_data!P193), IF(wat_table_data!P193=-999,"NA",IF(wat_table_data!P193&gt;99, "&gt;99", IF(wat_table_data!P193&lt;1, "&lt;1",wat_table_data!P193 ))), "-")</f>
        <v>-</v>
      </c>
      <c r="Q196" s="38" t="str">
        <f>IF(ISNUMBER(wat_table_data!Q193), IF(wat_table_data!Q193=-999,"NA",IF(wat_table_data!Q193&gt;99, "&gt;99", IF(wat_table_data!Q193&lt;1, "&lt;1",wat_table_data!Q193 ))), "-")</f>
        <v>-</v>
      </c>
      <c r="R196" s="38" t="str">
        <f>IF(ISNUMBER(wat_table_data!R193), IF(wat_table_data!R193=-999,"NA",IF(wat_table_data!R193&gt;99, "&gt;99", IF(wat_table_data!R193&lt;1, "&lt;1",wat_table_data!R193 ))), "-")</f>
        <v>-</v>
      </c>
      <c r="S196" s="38" t="str">
        <f>IF(ISNUMBER(wat_table_data!S193), IF(wat_table_data!S193=-999,"NA",IF(wat_table_data!S193&gt;99, "&gt;99", IF(wat_table_data!S193&lt;1, "&lt;1",wat_table_data!S193 ))), "-")</f>
        <v>-</v>
      </c>
      <c r="T196" s="24" t="str">
        <f>IF(ISNUMBER(wat_table_data!T193), IF(wat_table_data!T193=-999,"NA",wat_table_data!T193), "-")</f>
        <v>-</v>
      </c>
      <c r="U196" s="24"/>
      <c r="V196" s="24"/>
      <c r="W196" s="24"/>
      <c r="X196" s="39" t="str">
        <f>IF(ISNUMBER(wat_table_data!W193), IF(wat_table_data!W193=-999,"NA",IF(wat_table_data!W193&gt;99, "&gt;99", IF(wat_table_data!W193&lt;1, "&lt;1",wat_table_data!W193 ))), "-")</f>
        <v>-</v>
      </c>
      <c r="Y196" s="40" t="str">
        <f>IF(ISNUMBER(wat_table_data!X193), IF(wat_table_data!X193=-999,"NA",IF(wat_table_data!X193&gt;99, "&gt;99", IF(wat_table_data!X193&lt;1, "&lt;1",wat_table_data!X193 ))), "-")</f>
        <v>-</v>
      </c>
      <c r="Z196" s="40" t="str">
        <f>IF(ISNUMBER(wat_table_data!Y193), IF(wat_table_data!Y193=-999,"NA",IF(wat_table_data!Y193&gt;99, "&gt;99", IF(wat_table_data!Y193&lt;1, "&lt;1",wat_table_data!Y193 ))), "-")</f>
        <v>-</v>
      </c>
      <c r="AA196" s="40" t="str">
        <f>IF(ISNUMBER(wat_table_data!Z193), IF(wat_table_data!Z193=-999,"NA",IF(wat_table_data!Z193&gt;99, "&gt;99", IF(wat_table_data!Z193&lt;1, "&lt;1",wat_table_data!Z193 ))), "-")</f>
        <v>-</v>
      </c>
      <c r="AB196" s="38" t="str">
        <f>IF(ISNUMBER(wat_table_data!AA193), IF(wat_table_data!AA193=-999,"NA",IF(wat_table_data!AA193&gt;99, "&gt;99", IF(wat_table_data!AA193&lt;1, "&lt;1",wat_table_data!AA193 ))), "-")</f>
        <v>-</v>
      </c>
      <c r="AC196" s="38" t="str">
        <f>IF(ISNUMBER(wat_table_data!AB193), IF(wat_table_data!AB193=-999,"NA",IF(wat_table_data!AB193&gt;99, "&gt;99", IF(wat_table_data!AB193&lt;1, "&lt;1",wat_table_data!AB193 ))), "-")</f>
        <v>-</v>
      </c>
      <c r="AD196" s="39" t="str">
        <f>IF(ISNUMBER(wat_table_data!AC193), IF(wat_table_data!AC193=-999,"NA",IF(wat_table_data!AC193&gt;99, "&gt;99", IF(wat_table_data!AC193&lt;1, "&lt;1",wat_table_data!AC193 ))), "-")</f>
        <v>-</v>
      </c>
      <c r="AE196" s="40" t="str">
        <f>IF(ISNUMBER(wat_table_data!AD193), IF(wat_table_data!AD193=-999,"NA",IF(wat_table_data!AD193&gt;99, "&gt;99", IF(wat_table_data!AD193&lt;1, "&lt;1",wat_table_data!AD193 ))), "-")</f>
        <v>-</v>
      </c>
      <c r="AF196" s="40" t="str">
        <f>IF(ISNUMBER(wat_table_data!AE193), IF(wat_table_data!AE193=-999,"NA",IF(wat_table_data!AE193&gt;99, "&gt;99", IF(wat_table_data!AE193&lt;1, "&lt;1",wat_table_data!AE193 ))), "-")</f>
        <v>-</v>
      </c>
      <c r="AG196" s="40" t="str">
        <f>IF(ISNUMBER(wat_table_data!AF193), IF(wat_table_data!AF193=-999,"NA",IF(wat_table_data!AF193&gt;99, "&gt;99", IF(wat_table_data!AF193&lt;1, "&lt;1",wat_table_data!AF193 ))), "-")</f>
        <v>-</v>
      </c>
      <c r="AH196" s="38" t="str">
        <f>IF(ISNUMBER(wat_table_data!AG193), IF(wat_table_data!AG193=-999,"NA",IF(wat_table_data!AG193&gt;99, "&gt;99", IF(wat_table_data!AG193&lt;1, "&lt;1",wat_table_data!AG193 ))), "-")</f>
        <v>-</v>
      </c>
      <c r="AI196" s="38" t="str">
        <f>IF(ISNUMBER(wat_table_data!AH193), IF(wat_table_data!AH193=-999,"NA",IF(wat_table_data!AH193&gt;99, "&gt;99", IF(wat_table_data!AH193&lt;1, "&lt;1",wat_table_data!AH193 ))), "-")</f>
        <v>-</v>
      </c>
      <c r="AJ196" s="39" t="str">
        <f>IF(ISNUMBER(wat_table_data!AI193), IF(wat_table_data!AI193=-999,"NA",IF(wat_table_data!AI193&gt;99, "&gt;99", IF(wat_table_data!AI193&lt;1, "&lt;1",wat_table_data!AI193 ))), "-")</f>
        <v>-</v>
      </c>
      <c r="AK196" s="40" t="str">
        <f>IF(ISNUMBER(wat_table_data!AJ193), IF(wat_table_data!AJ193=-999,"NA",IF(wat_table_data!AJ193&gt;99, "&gt;99", IF(wat_table_data!AJ193&lt;1, "&lt;1",wat_table_data!AJ193 ))), "-")</f>
        <v>-</v>
      </c>
      <c r="AL196" s="40" t="str">
        <f>IF(ISNUMBER(wat_table_data!AK193), IF(wat_table_data!AK193=-999,"NA",IF(wat_table_data!AK193&gt;99, "&gt;99", IF(wat_table_data!AK193&lt;1, "&lt;1",wat_table_data!AK193 ))), "-")</f>
        <v>-</v>
      </c>
      <c r="AM196" s="40" t="str">
        <f>IF(ISNUMBER(wat_table_data!AL193), IF(wat_table_data!AL193=-999,"NA",IF(wat_table_data!AL193&gt;99, "&gt;99", IF(wat_table_data!AL193&lt;1, "&lt;1",wat_table_data!AL193 ))), "-")</f>
        <v>-</v>
      </c>
      <c r="AN196" s="38" t="str">
        <f>IF(ISNUMBER(wat_table_data!AM193), IF(wat_table_data!AM193=-999,"NA",IF(wat_table_data!AM193&gt;99, "&gt;99", IF(wat_table_data!AM193&lt;1, "&lt;1",wat_table_data!AM193 ))), "-")</f>
        <v>-</v>
      </c>
      <c r="AO196" s="38" t="str">
        <f>IF(ISNUMBER(wat_table_data!AN193), IF(wat_table_data!AN193=-999,"NA",IF(wat_table_data!AN193&gt;99, "&gt;99", IF(wat_table_data!AN193&lt;1, "&lt;1",wat_table_data!AN193 ))), "-")</f>
        <v>-</v>
      </c>
    </row>
    <row r="197" ht="13.8" x14ac:dyDescent="0.25">
      <c r="A197" s="34" t="str">
        <f>IF(ISBLANK(wat_table_data!A194), "", wat_table_data!A194)</f>
        <v/>
      </c>
      <c r="B197" s="34" t="str">
        <f>IF(ISBLANK(wat_table_data!B194), "", wat_table_data!B194)</f>
        <v/>
      </c>
      <c r="C197" s="34" t="str">
        <f>IF(ISBLANK(wat_table_data!C194), "", wat_table_data!C194)</f>
        <v/>
      </c>
      <c r="D197" s="35" t="str">
        <f>IF(ISNUMBER(wat_table_data!D194), wat_table_data!D194, "-")</f>
        <v>-</v>
      </c>
      <c r="E197" s="36" t="str">
        <f>IF(ISNUMBER(wat_table_data!E194), wat_table_data!E194, "-")</f>
        <v>-</v>
      </c>
      <c r="F197" s="37" t="str">
        <f>IF(ISNUMBER(wat_table_data!F194), IF(wat_table_data!F194=-999,"NA",IF(wat_table_data!F194&gt;99, "&gt;99", IF(wat_table_data!F194&lt;1, "&lt;1",wat_table_data!F194 ))), "-")</f>
        <v>-</v>
      </c>
      <c r="G197" s="38" t="str">
        <f>IF(ISNUMBER(wat_table_data!G194), IF(wat_table_data!G194=-999,"NA",IF(wat_table_data!G194&gt;99, "&gt;99", IF(wat_table_data!G194&lt;1, "&lt;1",wat_table_data!G194 ))), "-")</f>
        <v>-</v>
      </c>
      <c r="H197" s="38" t="str">
        <f>IF(ISNUMBER(wat_table_data!H194), IF(wat_table_data!H194=-999,"NA",IF(wat_table_data!H194&gt;99, "&gt;99", IF(wat_table_data!H194&lt;1, "&lt;1",wat_table_data!H194 ))), "-")</f>
        <v>-</v>
      </c>
      <c r="I197" s="38" t="str">
        <f>IF(ISNUMBER(wat_table_data!I194), IF(wat_table_data!I194=-999,"NA",IF(wat_table_data!I194&gt;99, "&gt;99", IF(wat_table_data!I194&lt;1, "&lt;1",wat_table_data!I194 ))), "-")</f>
        <v>-</v>
      </c>
      <c r="J197" s="24" t="str">
        <f>IF(ISNUMBER(wat_table_data!J194), IF(wat_table_data!J194=-999,"NA",wat_table_data!J194), "-")</f>
        <v>-</v>
      </c>
      <c r="K197" s="37" t="str">
        <f>IF(ISNUMBER(wat_table_data!K194), IF(wat_table_data!K194=-999,"NA",IF(wat_table_data!K194&gt;99, "&gt;99", IF(wat_table_data!K194&lt;1, "&lt;1",wat_table_data!K194 ))), "-")</f>
        <v>-</v>
      </c>
      <c r="L197" s="38" t="str">
        <f>IF(ISNUMBER(wat_table_data!L194), IF(wat_table_data!L194=-999,"NA",IF(wat_table_data!L194&gt;99, "&gt;99", IF(wat_table_data!L194&lt;1, "&lt;1",wat_table_data!L194 ))), "-")</f>
        <v>-</v>
      </c>
      <c r="M197" s="38" t="str">
        <f>IF(ISNUMBER(wat_table_data!M194), IF(wat_table_data!M194=-999,"NA",IF(wat_table_data!M194&gt;99, "&gt;99", IF(wat_table_data!M194&lt;1, "&lt;1",wat_table_data!M194 ))), "-")</f>
        <v>-</v>
      </c>
      <c r="N197" s="38" t="str">
        <f>IF(ISNUMBER(wat_table_data!N194), IF(wat_table_data!N194=-999,"NA",IF(wat_table_data!N194&gt;99, "&gt;99", IF(wat_table_data!N194&lt;1, "&lt;1",wat_table_data!N194 ))), "-")</f>
        <v>-</v>
      </c>
      <c r="O197" s="24" t="str">
        <f>IF(ISNUMBER(wat_table_data!O194), IF(wat_table_data!O194=-999,"NA",wat_table_data!O194), "-")</f>
        <v>-</v>
      </c>
      <c r="P197" s="37" t="str">
        <f>IF(ISNUMBER(wat_table_data!P194), IF(wat_table_data!P194=-999,"NA",IF(wat_table_data!P194&gt;99, "&gt;99", IF(wat_table_data!P194&lt;1, "&lt;1",wat_table_data!P194 ))), "-")</f>
        <v>-</v>
      </c>
      <c r="Q197" s="38" t="str">
        <f>IF(ISNUMBER(wat_table_data!Q194), IF(wat_table_data!Q194=-999,"NA",IF(wat_table_data!Q194&gt;99, "&gt;99", IF(wat_table_data!Q194&lt;1, "&lt;1",wat_table_data!Q194 ))), "-")</f>
        <v>-</v>
      </c>
      <c r="R197" s="38" t="str">
        <f>IF(ISNUMBER(wat_table_data!R194), IF(wat_table_data!R194=-999,"NA",IF(wat_table_data!R194&gt;99, "&gt;99", IF(wat_table_data!R194&lt;1, "&lt;1",wat_table_data!R194 ))), "-")</f>
        <v>-</v>
      </c>
      <c r="S197" s="38" t="str">
        <f>IF(ISNUMBER(wat_table_data!S194), IF(wat_table_data!S194=-999,"NA",IF(wat_table_data!S194&gt;99, "&gt;99", IF(wat_table_data!S194&lt;1, "&lt;1",wat_table_data!S194 ))), "-")</f>
        <v>-</v>
      </c>
      <c r="T197" s="24" t="str">
        <f>IF(ISNUMBER(wat_table_data!T194), IF(wat_table_data!T194=-999,"NA",wat_table_data!T194), "-")</f>
        <v>-</v>
      </c>
      <c r="U197" s="24"/>
      <c r="V197" s="24"/>
      <c r="W197" s="24"/>
      <c r="X197" s="39" t="str">
        <f>IF(ISNUMBER(wat_table_data!W194), IF(wat_table_data!W194=-999,"NA",IF(wat_table_data!W194&gt;99, "&gt;99", IF(wat_table_data!W194&lt;1, "&lt;1",wat_table_data!W194 ))), "-")</f>
        <v>-</v>
      </c>
      <c r="Y197" s="40" t="str">
        <f>IF(ISNUMBER(wat_table_data!X194), IF(wat_table_data!X194=-999,"NA",IF(wat_table_data!X194&gt;99, "&gt;99", IF(wat_table_data!X194&lt;1, "&lt;1",wat_table_data!X194 ))), "-")</f>
        <v>-</v>
      </c>
      <c r="Z197" s="40" t="str">
        <f>IF(ISNUMBER(wat_table_data!Y194), IF(wat_table_data!Y194=-999,"NA",IF(wat_table_data!Y194&gt;99, "&gt;99", IF(wat_table_data!Y194&lt;1, "&lt;1",wat_table_data!Y194 ))), "-")</f>
        <v>-</v>
      </c>
      <c r="AA197" s="40" t="str">
        <f>IF(ISNUMBER(wat_table_data!Z194), IF(wat_table_data!Z194=-999,"NA",IF(wat_table_data!Z194&gt;99, "&gt;99", IF(wat_table_data!Z194&lt;1, "&lt;1",wat_table_data!Z194 ))), "-")</f>
        <v>-</v>
      </c>
      <c r="AB197" s="38" t="str">
        <f>IF(ISNUMBER(wat_table_data!AA194), IF(wat_table_data!AA194=-999,"NA",IF(wat_table_data!AA194&gt;99, "&gt;99", IF(wat_table_data!AA194&lt;1, "&lt;1",wat_table_data!AA194 ))), "-")</f>
        <v>-</v>
      </c>
      <c r="AC197" s="38" t="str">
        <f>IF(ISNUMBER(wat_table_data!AB194), IF(wat_table_data!AB194=-999,"NA",IF(wat_table_data!AB194&gt;99, "&gt;99", IF(wat_table_data!AB194&lt;1, "&lt;1",wat_table_data!AB194 ))), "-")</f>
        <v>-</v>
      </c>
      <c r="AD197" s="39" t="str">
        <f>IF(ISNUMBER(wat_table_data!AC194), IF(wat_table_data!AC194=-999,"NA",IF(wat_table_data!AC194&gt;99, "&gt;99", IF(wat_table_data!AC194&lt;1, "&lt;1",wat_table_data!AC194 ))), "-")</f>
        <v>-</v>
      </c>
      <c r="AE197" s="40" t="str">
        <f>IF(ISNUMBER(wat_table_data!AD194), IF(wat_table_data!AD194=-999,"NA",IF(wat_table_data!AD194&gt;99, "&gt;99", IF(wat_table_data!AD194&lt;1, "&lt;1",wat_table_data!AD194 ))), "-")</f>
        <v>-</v>
      </c>
      <c r="AF197" s="40" t="str">
        <f>IF(ISNUMBER(wat_table_data!AE194), IF(wat_table_data!AE194=-999,"NA",IF(wat_table_data!AE194&gt;99, "&gt;99", IF(wat_table_data!AE194&lt;1, "&lt;1",wat_table_data!AE194 ))), "-")</f>
        <v>-</v>
      </c>
      <c r="AG197" s="40" t="str">
        <f>IF(ISNUMBER(wat_table_data!AF194), IF(wat_table_data!AF194=-999,"NA",IF(wat_table_data!AF194&gt;99, "&gt;99", IF(wat_table_data!AF194&lt;1, "&lt;1",wat_table_data!AF194 ))), "-")</f>
        <v>-</v>
      </c>
      <c r="AH197" s="38" t="str">
        <f>IF(ISNUMBER(wat_table_data!AG194), IF(wat_table_data!AG194=-999,"NA",IF(wat_table_data!AG194&gt;99, "&gt;99", IF(wat_table_data!AG194&lt;1, "&lt;1",wat_table_data!AG194 ))), "-")</f>
        <v>-</v>
      </c>
      <c r="AI197" s="38" t="str">
        <f>IF(ISNUMBER(wat_table_data!AH194), IF(wat_table_data!AH194=-999,"NA",IF(wat_table_data!AH194&gt;99, "&gt;99", IF(wat_table_data!AH194&lt;1, "&lt;1",wat_table_data!AH194 ))), "-")</f>
        <v>-</v>
      </c>
      <c r="AJ197" s="39" t="str">
        <f>IF(ISNUMBER(wat_table_data!AI194), IF(wat_table_data!AI194=-999,"NA",IF(wat_table_data!AI194&gt;99, "&gt;99", IF(wat_table_data!AI194&lt;1, "&lt;1",wat_table_data!AI194 ))), "-")</f>
        <v>-</v>
      </c>
      <c r="AK197" s="40" t="str">
        <f>IF(ISNUMBER(wat_table_data!AJ194), IF(wat_table_data!AJ194=-999,"NA",IF(wat_table_data!AJ194&gt;99, "&gt;99", IF(wat_table_data!AJ194&lt;1, "&lt;1",wat_table_data!AJ194 ))), "-")</f>
        <v>-</v>
      </c>
      <c r="AL197" s="40" t="str">
        <f>IF(ISNUMBER(wat_table_data!AK194), IF(wat_table_data!AK194=-999,"NA",IF(wat_table_data!AK194&gt;99, "&gt;99", IF(wat_table_data!AK194&lt;1, "&lt;1",wat_table_data!AK194 ))), "-")</f>
        <v>-</v>
      </c>
      <c r="AM197" s="40" t="str">
        <f>IF(ISNUMBER(wat_table_data!AL194), IF(wat_table_data!AL194=-999,"NA",IF(wat_table_data!AL194&gt;99, "&gt;99", IF(wat_table_data!AL194&lt;1, "&lt;1",wat_table_data!AL194 ))), "-")</f>
        <v>-</v>
      </c>
      <c r="AN197" s="38" t="str">
        <f>IF(ISNUMBER(wat_table_data!AM194), IF(wat_table_data!AM194=-999,"NA",IF(wat_table_data!AM194&gt;99, "&gt;99", IF(wat_table_data!AM194&lt;1, "&lt;1",wat_table_data!AM194 ))), "-")</f>
        <v>-</v>
      </c>
      <c r="AO197" s="38" t="str">
        <f>IF(ISNUMBER(wat_table_data!AN194), IF(wat_table_data!AN194=-999,"NA",IF(wat_table_data!AN194&gt;99, "&gt;99", IF(wat_table_data!AN194&lt;1, "&lt;1",wat_table_data!AN194 ))), "-")</f>
        <v>-</v>
      </c>
    </row>
    <row r="198" ht="13.8" x14ac:dyDescent="0.25">
      <c r="A198" s="34" t="str">
        <f>IF(ISBLANK(wat_table_data!A195), "", wat_table_data!A195)</f>
        <v/>
      </c>
      <c r="B198" s="34" t="str">
        <f>IF(ISBLANK(wat_table_data!B195), "", wat_table_data!B195)</f>
        <v/>
      </c>
      <c r="C198" s="34" t="str">
        <f>IF(ISBLANK(wat_table_data!C195), "", wat_table_data!C195)</f>
        <v/>
      </c>
      <c r="D198" s="35" t="str">
        <f>IF(ISNUMBER(wat_table_data!D195), wat_table_data!D195, "-")</f>
        <v>-</v>
      </c>
      <c r="E198" s="36" t="str">
        <f>IF(ISNUMBER(wat_table_data!E195), wat_table_data!E195, "-")</f>
        <v>-</v>
      </c>
      <c r="F198" s="37" t="str">
        <f>IF(ISNUMBER(wat_table_data!F195), IF(wat_table_data!F195=-999,"NA",IF(wat_table_data!F195&gt;99, "&gt;99", IF(wat_table_data!F195&lt;1, "&lt;1",wat_table_data!F195 ))), "-")</f>
        <v>-</v>
      </c>
      <c r="G198" s="38" t="str">
        <f>IF(ISNUMBER(wat_table_data!G195), IF(wat_table_data!G195=-999,"NA",IF(wat_table_data!G195&gt;99, "&gt;99", IF(wat_table_data!G195&lt;1, "&lt;1",wat_table_data!G195 ))), "-")</f>
        <v>-</v>
      </c>
      <c r="H198" s="38" t="str">
        <f>IF(ISNUMBER(wat_table_data!H195), IF(wat_table_data!H195=-999,"NA",IF(wat_table_data!H195&gt;99, "&gt;99", IF(wat_table_data!H195&lt;1, "&lt;1",wat_table_data!H195 ))), "-")</f>
        <v>-</v>
      </c>
      <c r="I198" s="38" t="str">
        <f>IF(ISNUMBER(wat_table_data!I195), IF(wat_table_data!I195=-999,"NA",IF(wat_table_data!I195&gt;99, "&gt;99", IF(wat_table_data!I195&lt;1, "&lt;1",wat_table_data!I195 ))), "-")</f>
        <v>-</v>
      </c>
      <c r="J198" s="24" t="str">
        <f>IF(ISNUMBER(wat_table_data!J195), IF(wat_table_data!J195=-999,"NA",wat_table_data!J195), "-")</f>
        <v>-</v>
      </c>
      <c r="K198" s="37" t="str">
        <f>IF(ISNUMBER(wat_table_data!K195), IF(wat_table_data!K195=-999,"NA",IF(wat_table_data!K195&gt;99, "&gt;99", IF(wat_table_data!K195&lt;1, "&lt;1",wat_table_data!K195 ))), "-")</f>
        <v>-</v>
      </c>
      <c r="L198" s="38" t="str">
        <f>IF(ISNUMBER(wat_table_data!L195), IF(wat_table_data!L195=-999,"NA",IF(wat_table_data!L195&gt;99, "&gt;99", IF(wat_table_data!L195&lt;1, "&lt;1",wat_table_data!L195 ))), "-")</f>
        <v>-</v>
      </c>
      <c r="M198" s="38" t="str">
        <f>IF(ISNUMBER(wat_table_data!M195), IF(wat_table_data!M195=-999,"NA",IF(wat_table_data!M195&gt;99, "&gt;99", IF(wat_table_data!M195&lt;1, "&lt;1",wat_table_data!M195 ))), "-")</f>
        <v>-</v>
      </c>
      <c r="N198" s="38" t="str">
        <f>IF(ISNUMBER(wat_table_data!N195), IF(wat_table_data!N195=-999,"NA",IF(wat_table_data!N195&gt;99, "&gt;99", IF(wat_table_data!N195&lt;1, "&lt;1",wat_table_data!N195 ))), "-")</f>
        <v>-</v>
      </c>
      <c r="O198" s="24" t="str">
        <f>IF(ISNUMBER(wat_table_data!O195), IF(wat_table_data!O195=-999,"NA",wat_table_data!O195), "-")</f>
        <v>-</v>
      </c>
      <c r="P198" s="37" t="str">
        <f>IF(ISNUMBER(wat_table_data!P195), IF(wat_table_data!P195=-999,"NA",IF(wat_table_data!P195&gt;99, "&gt;99", IF(wat_table_data!P195&lt;1, "&lt;1",wat_table_data!P195 ))), "-")</f>
        <v>-</v>
      </c>
      <c r="Q198" s="38" t="str">
        <f>IF(ISNUMBER(wat_table_data!Q195), IF(wat_table_data!Q195=-999,"NA",IF(wat_table_data!Q195&gt;99, "&gt;99", IF(wat_table_data!Q195&lt;1, "&lt;1",wat_table_data!Q195 ))), "-")</f>
        <v>-</v>
      </c>
      <c r="R198" s="38" t="str">
        <f>IF(ISNUMBER(wat_table_data!R195), IF(wat_table_data!R195=-999,"NA",IF(wat_table_data!R195&gt;99, "&gt;99", IF(wat_table_data!R195&lt;1, "&lt;1",wat_table_data!R195 ))), "-")</f>
        <v>-</v>
      </c>
      <c r="S198" s="38" t="str">
        <f>IF(ISNUMBER(wat_table_data!S195), IF(wat_table_data!S195=-999,"NA",IF(wat_table_data!S195&gt;99, "&gt;99", IF(wat_table_data!S195&lt;1, "&lt;1",wat_table_data!S195 ))), "-")</f>
        <v>-</v>
      </c>
      <c r="T198" s="24" t="str">
        <f>IF(ISNUMBER(wat_table_data!T195), IF(wat_table_data!T195=-999,"NA",wat_table_data!T195), "-")</f>
        <v>-</v>
      </c>
      <c r="U198" s="24"/>
      <c r="V198" s="24"/>
      <c r="W198" s="24"/>
      <c r="X198" s="39" t="str">
        <f>IF(ISNUMBER(wat_table_data!W195), IF(wat_table_data!W195=-999,"NA",IF(wat_table_data!W195&gt;99, "&gt;99", IF(wat_table_data!W195&lt;1, "&lt;1",wat_table_data!W195 ))), "-")</f>
        <v>-</v>
      </c>
      <c r="Y198" s="40" t="str">
        <f>IF(ISNUMBER(wat_table_data!X195), IF(wat_table_data!X195=-999,"NA",IF(wat_table_data!X195&gt;99, "&gt;99", IF(wat_table_data!X195&lt;1, "&lt;1",wat_table_data!X195 ))), "-")</f>
        <v>-</v>
      </c>
      <c r="Z198" s="40" t="str">
        <f>IF(ISNUMBER(wat_table_data!Y195), IF(wat_table_data!Y195=-999,"NA",IF(wat_table_data!Y195&gt;99, "&gt;99", IF(wat_table_data!Y195&lt;1, "&lt;1",wat_table_data!Y195 ))), "-")</f>
        <v>-</v>
      </c>
      <c r="AA198" s="40" t="str">
        <f>IF(ISNUMBER(wat_table_data!Z195), IF(wat_table_data!Z195=-999,"NA",IF(wat_table_data!Z195&gt;99, "&gt;99", IF(wat_table_data!Z195&lt;1, "&lt;1",wat_table_data!Z195 ))), "-")</f>
        <v>-</v>
      </c>
      <c r="AB198" s="38" t="str">
        <f>IF(ISNUMBER(wat_table_data!AA195), IF(wat_table_data!AA195=-999,"NA",IF(wat_table_data!AA195&gt;99, "&gt;99", IF(wat_table_data!AA195&lt;1, "&lt;1",wat_table_data!AA195 ))), "-")</f>
        <v>-</v>
      </c>
      <c r="AC198" s="38" t="str">
        <f>IF(ISNUMBER(wat_table_data!AB195), IF(wat_table_data!AB195=-999,"NA",IF(wat_table_data!AB195&gt;99, "&gt;99", IF(wat_table_data!AB195&lt;1, "&lt;1",wat_table_data!AB195 ))), "-")</f>
        <v>-</v>
      </c>
      <c r="AD198" s="39" t="str">
        <f>IF(ISNUMBER(wat_table_data!AC195), IF(wat_table_data!AC195=-999,"NA",IF(wat_table_data!AC195&gt;99, "&gt;99", IF(wat_table_data!AC195&lt;1, "&lt;1",wat_table_data!AC195 ))), "-")</f>
        <v>-</v>
      </c>
      <c r="AE198" s="40" t="str">
        <f>IF(ISNUMBER(wat_table_data!AD195), IF(wat_table_data!AD195=-999,"NA",IF(wat_table_data!AD195&gt;99, "&gt;99", IF(wat_table_data!AD195&lt;1, "&lt;1",wat_table_data!AD195 ))), "-")</f>
        <v>-</v>
      </c>
      <c r="AF198" s="40" t="str">
        <f>IF(ISNUMBER(wat_table_data!AE195), IF(wat_table_data!AE195=-999,"NA",IF(wat_table_data!AE195&gt;99, "&gt;99", IF(wat_table_data!AE195&lt;1, "&lt;1",wat_table_data!AE195 ))), "-")</f>
        <v>-</v>
      </c>
      <c r="AG198" s="40" t="str">
        <f>IF(ISNUMBER(wat_table_data!AF195), IF(wat_table_data!AF195=-999,"NA",IF(wat_table_data!AF195&gt;99, "&gt;99", IF(wat_table_data!AF195&lt;1, "&lt;1",wat_table_data!AF195 ))), "-")</f>
        <v>-</v>
      </c>
      <c r="AH198" s="38" t="str">
        <f>IF(ISNUMBER(wat_table_data!AG195), IF(wat_table_data!AG195=-999,"NA",IF(wat_table_data!AG195&gt;99, "&gt;99", IF(wat_table_data!AG195&lt;1, "&lt;1",wat_table_data!AG195 ))), "-")</f>
        <v>-</v>
      </c>
      <c r="AI198" s="38" t="str">
        <f>IF(ISNUMBER(wat_table_data!AH195), IF(wat_table_data!AH195=-999,"NA",IF(wat_table_data!AH195&gt;99, "&gt;99", IF(wat_table_data!AH195&lt;1, "&lt;1",wat_table_data!AH195 ))), "-")</f>
        <v>-</v>
      </c>
      <c r="AJ198" s="39" t="str">
        <f>IF(ISNUMBER(wat_table_data!AI195), IF(wat_table_data!AI195=-999,"NA",IF(wat_table_data!AI195&gt;99, "&gt;99", IF(wat_table_data!AI195&lt;1, "&lt;1",wat_table_data!AI195 ))), "-")</f>
        <v>-</v>
      </c>
      <c r="AK198" s="40" t="str">
        <f>IF(ISNUMBER(wat_table_data!AJ195), IF(wat_table_data!AJ195=-999,"NA",IF(wat_table_data!AJ195&gt;99, "&gt;99", IF(wat_table_data!AJ195&lt;1, "&lt;1",wat_table_data!AJ195 ))), "-")</f>
        <v>-</v>
      </c>
      <c r="AL198" s="40" t="str">
        <f>IF(ISNUMBER(wat_table_data!AK195), IF(wat_table_data!AK195=-999,"NA",IF(wat_table_data!AK195&gt;99, "&gt;99", IF(wat_table_data!AK195&lt;1, "&lt;1",wat_table_data!AK195 ))), "-")</f>
        <v>-</v>
      </c>
      <c r="AM198" s="40" t="str">
        <f>IF(ISNUMBER(wat_table_data!AL195), IF(wat_table_data!AL195=-999,"NA",IF(wat_table_data!AL195&gt;99, "&gt;99", IF(wat_table_data!AL195&lt;1, "&lt;1",wat_table_data!AL195 ))), "-")</f>
        <v>-</v>
      </c>
      <c r="AN198" s="38" t="str">
        <f>IF(ISNUMBER(wat_table_data!AM195), IF(wat_table_data!AM195=-999,"NA",IF(wat_table_data!AM195&gt;99, "&gt;99", IF(wat_table_data!AM195&lt;1, "&lt;1",wat_table_data!AM195 ))), "-")</f>
        <v>-</v>
      </c>
      <c r="AO198" s="38" t="str">
        <f>IF(ISNUMBER(wat_table_data!AN195), IF(wat_table_data!AN195=-999,"NA",IF(wat_table_data!AN195&gt;99, "&gt;99", IF(wat_table_data!AN195&lt;1, "&lt;1",wat_table_data!AN195 ))), "-")</f>
        <v>-</v>
      </c>
    </row>
    <row r="199" ht="13.8" x14ac:dyDescent="0.25">
      <c r="A199" s="34" t="str">
        <f>IF(ISBLANK(wat_table_data!A196), "", wat_table_data!A196)</f>
        <v/>
      </c>
      <c r="B199" s="34" t="str">
        <f>IF(ISBLANK(wat_table_data!B196), "", wat_table_data!B196)</f>
        <v/>
      </c>
      <c r="C199" s="34" t="str">
        <f>IF(ISBLANK(wat_table_data!C196), "", wat_table_data!C196)</f>
        <v/>
      </c>
      <c r="D199" s="35" t="str">
        <f>IF(ISNUMBER(wat_table_data!D196), wat_table_data!D196, "-")</f>
        <v>-</v>
      </c>
      <c r="E199" s="36" t="str">
        <f>IF(ISNUMBER(wat_table_data!E196), wat_table_data!E196, "-")</f>
        <v>-</v>
      </c>
      <c r="F199" s="37" t="str">
        <f>IF(ISNUMBER(wat_table_data!F196), IF(wat_table_data!F196=-999,"NA",IF(wat_table_data!F196&gt;99, "&gt;99", IF(wat_table_data!F196&lt;1, "&lt;1",wat_table_data!F196 ))), "-")</f>
        <v>-</v>
      </c>
      <c r="G199" s="38" t="str">
        <f>IF(ISNUMBER(wat_table_data!G196), IF(wat_table_data!G196=-999,"NA",IF(wat_table_data!G196&gt;99, "&gt;99", IF(wat_table_data!G196&lt;1, "&lt;1",wat_table_data!G196 ))), "-")</f>
        <v>-</v>
      </c>
      <c r="H199" s="38" t="str">
        <f>IF(ISNUMBER(wat_table_data!H196), IF(wat_table_data!H196=-999,"NA",IF(wat_table_data!H196&gt;99, "&gt;99", IF(wat_table_data!H196&lt;1, "&lt;1",wat_table_data!H196 ))), "-")</f>
        <v>-</v>
      </c>
      <c r="I199" s="38" t="str">
        <f>IF(ISNUMBER(wat_table_data!I196), IF(wat_table_data!I196=-999,"NA",IF(wat_table_data!I196&gt;99, "&gt;99", IF(wat_table_data!I196&lt;1, "&lt;1",wat_table_data!I196 ))), "-")</f>
        <v>-</v>
      </c>
      <c r="J199" s="24" t="str">
        <f>IF(ISNUMBER(wat_table_data!J196), IF(wat_table_data!J196=-999,"NA",wat_table_data!J196), "-")</f>
        <v>-</v>
      </c>
      <c r="K199" s="37" t="str">
        <f>IF(ISNUMBER(wat_table_data!K196), IF(wat_table_data!K196=-999,"NA",IF(wat_table_data!K196&gt;99, "&gt;99", IF(wat_table_data!K196&lt;1, "&lt;1",wat_table_data!K196 ))), "-")</f>
        <v>-</v>
      </c>
      <c r="L199" s="38" t="str">
        <f>IF(ISNUMBER(wat_table_data!L196), IF(wat_table_data!L196=-999,"NA",IF(wat_table_data!L196&gt;99, "&gt;99", IF(wat_table_data!L196&lt;1, "&lt;1",wat_table_data!L196 ))), "-")</f>
        <v>-</v>
      </c>
      <c r="M199" s="38" t="str">
        <f>IF(ISNUMBER(wat_table_data!M196), IF(wat_table_data!M196=-999,"NA",IF(wat_table_data!M196&gt;99, "&gt;99", IF(wat_table_data!M196&lt;1, "&lt;1",wat_table_data!M196 ))), "-")</f>
        <v>-</v>
      </c>
      <c r="N199" s="38" t="str">
        <f>IF(ISNUMBER(wat_table_data!N196), IF(wat_table_data!N196=-999,"NA",IF(wat_table_data!N196&gt;99, "&gt;99", IF(wat_table_data!N196&lt;1, "&lt;1",wat_table_data!N196 ))), "-")</f>
        <v>-</v>
      </c>
      <c r="O199" s="24" t="str">
        <f>IF(ISNUMBER(wat_table_data!O196), IF(wat_table_data!O196=-999,"NA",wat_table_data!O196), "-")</f>
        <v>-</v>
      </c>
      <c r="P199" s="37" t="str">
        <f>IF(ISNUMBER(wat_table_data!P196), IF(wat_table_data!P196=-999,"NA",IF(wat_table_data!P196&gt;99, "&gt;99", IF(wat_table_data!P196&lt;1, "&lt;1",wat_table_data!P196 ))), "-")</f>
        <v>-</v>
      </c>
      <c r="Q199" s="38" t="str">
        <f>IF(ISNUMBER(wat_table_data!Q196), IF(wat_table_data!Q196=-999,"NA",IF(wat_table_data!Q196&gt;99, "&gt;99", IF(wat_table_data!Q196&lt;1, "&lt;1",wat_table_data!Q196 ))), "-")</f>
        <v>-</v>
      </c>
      <c r="R199" s="38" t="str">
        <f>IF(ISNUMBER(wat_table_data!R196), IF(wat_table_data!R196=-999,"NA",IF(wat_table_data!R196&gt;99, "&gt;99", IF(wat_table_data!R196&lt;1, "&lt;1",wat_table_data!R196 ))), "-")</f>
        <v>-</v>
      </c>
      <c r="S199" s="38" t="str">
        <f>IF(ISNUMBER(wat_table_data!S196), IF(wat_table_data!S196=-999,"NA",IF(wat_table_data!S196&gt;99, "&gt;99", IF(wat_table_data!S196&lt;1, "&lt;1",wat_table_data!S196 ))), "-")</f>
        <v>-</v>
      </c>
      <c r="T199" s="24" t="str">
        <f>IF(ISNUMBER(wat_table_data!T196), IF(wat_table_data!T196=-999,"NA",wat_table_data!T196), "-")</f>
        <v>-</v>
      </c>
      <c r="U199" s="24"/>
      <c r="V199" s="24"/>
      <c r="W199" s="24"/>
      <c r="X199" s="39" t="str">
        <f>IF(ISNUMBER(wat_table_data!W196), IF(wat_table_data!W196=-999,"NA",IF(wat_table_data!W196&gt;99, "&gt;99", IF(wat_table_data!W196&lt;1, "&lt;1",wat_table_data!W196 ))), "-")</f>
        <v>-</v>
      </c>
      <c r="Y199" s="40" t="str">
        <f>IF(ISNUMBER(wat_table_data!X196), IF(wat_table_data!X196=-999,"NA",IF(wat_table_data!X196&gt;99, "&gt;99", IF(wat_table_data!X196&lt;1, "&lt;1",wat_table_data!X196 ))), "-")</f>
        <v>-</v>
      </c>
      <c r="Z199" s="40" t="str">
        <f>IF(ISNUMBER(wat_table_data!Y196), IF(wat_table_data!Y196=-999,"NA",IF(wat_table_data!Y196&gt;99, "&gt;99", IF(wat_table_data!Y196&lt;1, "&lt;1",wat_table_data!Y196 ))), "-")</f>
        <v>-</v>
      </c>
      <c r="AA199" s="40" t="str">
        <f>IF(ISNUMBER(wat_table_data!Z196), IF(wat_table_data!Z196=-999,"NA",IF(wat_table_data!Z196&gt;99, "&gt;99", IF(wat_table_data!Z196&lt;1, "&lt;1",wat_table_data!Z196 ))), "-")</f>
        <v>-</v>
      </c>
      <c r="AB199" s="38" t="str">
        <f>IF(ISNUMBER(wat_table_data!AA196), IF(wat_table_data!AA196=-999,"NA",IF(wat_table_data!AA196&gt;99, "&gt;99", IF(wat_table_data!AA196&lt;1, "&lt;1",wat_table_data!AA196 ))), "-")</f>
        <v>-</v>
      </c>
      <c r="AC199" s="38" t="str">
        <f>IF(ISNUMBER(wat_table_data!AB196), IF(wat_table_data!AB196=-999,"NA",IF(wat_table_data!AB196&gt;99, "&gt;99", IF(wat_table_data!AB196&lt;1, "&lt;1",wat_table_data!AB196 ))), "-")</f>
        <v>-</v>
      </c>
      <c r="AD199" s="39" t="str">
        <f>IF(ISNUMBER(wat_table_data!AC196), IF(wat_table_data!AC196=-999,"NA",IF(wat_table_data!AC196&gt;99, "&gt;99", IF(wat_table_data!AC196&lt;1, "&lt;1",wat_table_data!AC196 ))), "-")</f>
        <v>-</v>
      </c>
      <c r="AE199" s="40" t="str">
        <f>IF(ISNUMBER(wat_table_data!AD196), IF(wat_table_data!AD196=-999,"NA",IF(wat_table_data!AD196&gt;99, "&gt;99", IF(wat_table_data!AD196&lt;1, "&lt;1",wat_table_data!AD196 ))), "-")</f>
        <v>-</v>
      </c>
      <c r="AF199" s="40" t="str">
        <f>IF(ISNUMBER(wat_table_data!AE196), IF(wat_table_data!AE196=-999,"NA",IF(wat_table_data!AE196&gt;99, "&gt;99", IF(wat_table_data!AE196&lt;1, "&lt;1",wat_table_data!AE196 ))), "-")</f>
        <v>-</v>
      </c>
      <c r="AG199" s="40" t="str">
        <f>IF(ISNUMBER(wat_table_data!AF196), IF(wat_table_data!AF196=-999,"NA",IF(wat_table_data!AF196&gt;99, "&gt;99", IF(wat_table_data!AF196&lt;1, "&lt;1",wat_table_data!AF196 ))), "-")</f>
        <v>-</v>
      </c>
      <c r="AH199" s="38" t="str">
        <f>IF(ISNUMBER(wat_table_data!AG196), IF(wat_table_data!AG196=-999,"NA",IF(wat_table_data!AG196&gt;99, "&gt;99", IF(wat_table_data!AG196&lt;1, "&lt;1",wat_table_data!AG196 ))), "-")</f>
        <v>-</v>
      </c>
      <c r="AI199" s="38" t="str">
        <f>IF(ISNUMBER(wat_table_data!AH196), IF(wat_table_data!AH196=-999,"NA",IF(wat_table_data!AH196&gt;99, "&gt;99", IF(wat_table_data!AH196&lt;1, "&lt;1",wat_table_data!AH196 ))), "-")</f>
        <v>-</v>
      </c>
      <c r="AJ199" s="39" t="str">
        <f>IF(ISNUMBER(wat_table_data!AI196), IF(wat_table_data!AI196=-999,"NA",IF(wat_table_data!AI196&gt;99, "&gt;99", IF(wat_table_data!AI196&lt;1, "&lt;1",wat_table_data!AI196 ))), "-")</f>
        <v>-</v>
      </c>
      <c r="AK199" s="40" t="str">
        <f>IF(ISNUMBER(wat_table_data!AJ196), IF(wat_table_data!AJ196=-999,"NA",IF(wat_table_data!AJ196&gt;99, "&gt;99", IF(wat_table_data!AJ196&lt;1, "&lt;1",wat_table_data!AJ196 ))), "-")</f>
        <v>-</v>
      </c>
      <c r="AL199" s="40" t="str">
        <f>IF(ISNUMBER(wat_table_data!AK196), IF(wat_table_data!AK196=-999,"NA",IF(wat_table_data!AK196&gt;99, "&gt;99", IF(wat_table_data!AK196&lt;1, "&lt;1",wat_table_data!AK196 ))), "-")</f>
        <v>-</v>
      </c>
      <c r="AM199" s="40" t="str">
        <f>IF(ISNUMBER(wat_table_data!AL196), IF(wat_table_data!AL196=-999,"NA",IF(wat_table_data!AL196&gt;99, "&gt;99", IF(wat_table_data!AL196&lt;1, "&lt;1",wat_table_data!AL196 ))), "-")</f>
        <v>-</v>
      </c>
      <c r="AN199" s="38" t="str">
        <f>IF(ISNUMBER(wat_table_data!AM196), IF(wat_table_data!AM196=-999,"NA",IF(wat_table_data!AM196&gt;99, "&gt;99", IF(wat_table_data!AM196&lt;1, "&lt;1",wat_table_data!AM196 ))), "-")</f>
        <v>-</v>
      </c>
      <c r="AO199" s="38" t="str">
        <f>IF(ISNUMBER(wat_table_data!AN196), IF(wat_table_data!AN196=-999,"NA",IF(wat_table_data!AN196&gt;99, "&gt;99", IF(wat_table_data!AN196&lt;1, "&lt;1",wat_table_data!AN196 ))), "-")</f>
        <v>-</v>
      </c>
    </row>
    <row r="200" ht="13.8" x14ac:dyDescent="0.25">
      <c r="A200" s="34" t="str">
        <f>IF(ISBLANK(wat_table_data!A197), "", wat_table_data!A197)</f>
        <v/>
      </c>
      <c r="B200" s="34" t="str">
        <f>IF(ISBLANK(wat_table_data!B197), "", wat_table_data!B197)</f>
        <v/>
      </c>
      <c r="C200" s="34" t="str">
        <f>IF(ISBLANK(wat_table_data!C197), "", wat_table_data!C197)</f>
        <v/>
      </c>
      <c r="D200" s="35" t="str">
        <f>IF(ISNUMBER(wat_table_data!D197), wat_table_data!D197, "-")</f>
        <v>-</v>
      </c>
      <c r="E200" s="36" t="str">
        <f>IF(ISNUMBER(wat_table_data!E197), wat_table_data!E197, "-")</f>
        <v>-</v>
      </c>
      <c r="F200" s="37" t="str">
        <f>IF(ISNUMBER(wat_table_data!F197), IF(wat_table_data!F197=-999,"NA",IF(wat_table_data!F197&gt;99, "&gt;99", IF(wat_table_data!F197&lt;1, "&lt;1",wat_table_data!F197 ))), "-")</f>
        <v>-</v>
      </c>
      <c r="G200" s="38" t="str">
        <f>IF(ISNUMBER(wat_table_data!G197), IF(wat_table_data!G197=-999,"NA",IF(wat_table_data!G197&gt;99, "&gt;99", IF(wat_table_data!G197&lt;1, "&lt;1",wat_table_data!G197 ))), "-")</f>
        <v>-</v>
      </c>
      <c r="H200" s="38" t="str">
        <f>IF(ISNUMBER(wat_table_data!H197), IF(wat_table_data!H197=-999,"NA",IF(wat_table_data!H197&gt;99, "&gt;99", IF(wat_table_data!H197&lt;1, "&lt;1",wat_table_data!H197 ))), "-")</f>
        <v>-</v>
      </c>
      <c r="I200" s="38" t="str">
        <f>IF(ISNUMBER(wat_table_data!I197), IF(wat_table_data!I197=-999,"NA",IF(wat_table_data!I197&gt;99, "&gt;99", IF(wat_table_data!I197&lt;1, "&lt;1",wat_table_data!I197 ))), "-")</f>
        <v>-</v>
      </c>
      <c r="J200" s="24" t="str">
        <f>IF(ISNUMBER(wat_table_data!J197), IF(wat_table_data!J197=-999,"NA",wat_table_data!J197), "-")</f>
        <v>-</v>
      </c>
      <c r="K200" s="37" t="str">
        <f>IF(ISNUMBER(wat_table_data!K197), IF(wat_table_data!K197=-999,"NA",IF(wat_table_data!K197&gt;99, "&gt;99", IF(wat_table_data!K197&lt;1, "&lt;1",wat_table_data!K197 ))), "-")</f>
        <v>-</v>
      </c>
      <c r="L200" s="38" t="str">
        <f>IF(ISNUMBER(wat_table_data!L197), IF(wat_table_data!L197=-999,"NA",IF(wat_table_data!L197&gt;99, "&gt;99", IF(wat_table_data!L197&lt;1, "&lt;1",wat_table_data!L197 ))), "-")</f>
        <v>-</v>
      </c>
      <c r="M200" s="38" t="str">
        <f>IF(ISNUMBER(wat_table_data!M197), IF(wat_table_data!M197=-999,"NA",IF(wat_table_data!M197&gt;99, "&gt;99", IF(wat_table_data!M197&lt;1, "&lt;1",wat_table_data!M197 ))), "-")</f>
        <v>-</v>
      </c>
      <c r="N200" s="38" t="str">
        <f>IF(ISNUMBER(wat_table_data!N197), IF(wat_table_data!N197=-999,"NA",IF(wat_table_data!N197&gt;99, "&gt;99", IF(wat_table_data!N197&lt;1, "&lt;1",wat_table_data!N197 ))), "-")</f>
        <v>-</v>
      </c>
      <c r="O200" s="24" t="str">
        <f>IF(ISNUMBER(wat_table_data!O197), IF(wat_table_data!O197=-999,"NA",wat_table_data!O197), "-")</f>
        <v>-</v>
      </c>
      <c r="P200" s="37" t="str">
        <f>IF(ISNUMBER(wat_table_data!P197), IF(wat_table_data!P197=-999,"NA",IF(wat_table_data!P197&gt;99, "&gt;99", IF(wat_table_data!P197&lt;1, "&lt;1",wat_table_data!P197 ))), "-")</f>
        <v>-</v>
      </c>
      <c r="Q200" s="38" t="str">
        <f>IF(ISNUMBER(wat_table_data!Q197), IF(wat_table_data!Q197=-999,"NA",IF(wat_table_data!Q197&gt;99, "&gt;99", IF(wat_table_data!Q197&lt;1, "&lt;1",wat_table_data!Q197 ))), "-")</f>
        <v>-</v>
      </c>
      <c r="R200" s="38" t="str">
        <f>IF(ISNUMBER(wat_table_data!R197), IF(wat_table_data!R197=-999,"NA",IF(wat_table_data!R197&gt;99, "&gt;99", IF(wat_table_data!R197&lt;1, "&lt;1",wat_table_data!R197 ))), "-")</f>
        <v>-</v>
      </c>
      <c r="S200" s="38" t="str">
        <f>IF(ISNUMBER(wat_table_data!S197), IF(wat_table_data!S197=-999,"NA",IF(wat_table_data!S197&gt;99, "&gt;99", IF(wat_table_data!S197&lt;1, "&lt;1",wat_table_data!S197 ))), "-")</f>
        <v>-</v>
      </c>
      <c r="T200" s="24" t="str">
        <f>IF(ISNUMBER(wat_table_data!T197), IF(wat_table_data!T197=-999,"NA",wat_table_data!T197), "-")</f>
        <v>-</v>
      </c>
      <c r="U200" s="24"/>
      <c r="V200" s="24"/>
      <c r="W200" s="24"/>
      <c r="X200" s="39" t="str">
        <f>IF(ISNUMBER(wat_table_data!W197), IF(wat_table_data!W197=-999,"NA",IF(wat_table_data!W197&gt;99, "&gt;99", IF(wat_table_data!W197&lt;1, "&lt;1",wat_table_data!W197 ))), "-")</f>
        <v>-</v>
      </c>
      <c r="Y200" s="40" t="str">
        <f>IF(ISNUMBER(wat_table_data!X197), IF(wat_table_data!X197=-999,"NA",IF(wat_table_data!X197&gt;99, "&gt;99", IF(wat_table_data!X197&lt;1, "&lt;1",wat_table_data!X197 ))), "-")</f>
        <v>-</v>
      </c>
      <c r="Z200" s="40" t="str">
        <f>IF(ISNUMBER(wat_table_data!Y197), IF(wat_table_data!Y197=-999,"NA",IF(wat_table_data!Y197&gt;99, "&gt;99", IF(wat_table_data!Y197&lt;1, "&lt;1",wat_table_data!Y197 ))), "-")</f>
        <v>-</v>
      </c>
      <c r="AA200" s="40" t="str">
        <f>IF(ISNUMBER(wat_table_data!Z197), IF(wat_table_data!Z197=-999,"NA",IF(wat_table_data!Z197&gt;99, "&gt;99", IF(wat_table_data!Z197&lt;1, "&lt;1",wat_table_data!Z197 ))), "-")</f>
        <v>-</v>
      </c>
      <c r="AB200" s="38" t="str">
        <f>IF(ISNUMBER(wat_table_data!AA197), IF(wat_table_data!AA197=-999,"NA",IF(wat_table_data!AA197&gt;99, "&gt;99", IF(wat_table_data!AA197&lt;1, "&lt;1",wat_table_data!AA197 ))), "-")</f>
        <v>-</v>
      </c>
      <c r="AC200" s="38" t="str">
        <f>IF(ISNUMBER(wat_table_data!AB197), IF(wat_table_data!AB197=-999,"NA",IF(wat_table_data!AB197&gt;99, "&gt;99", IF(wat_table_data!AB197&lt;1, "&lt;1",wat_table_data!AB197 ))), "-")</f>
        <v>-</v>
      </c>
      <c r="AD200" s="39" t="str">
        <f>IF(ISNUMBER(wat_table_data!AC197), IF(wat_table_data!AC197=-999,"NA",IF(wat_table_data!AC197&gt;99, "&gt;99", IF(wat_table_data!AC197&lt;1, "&lt;1",wat_table_data!AC197 ))), "-")</f>
        <v>-</v>
      </c>
      <c r="AE200" s="40" t="str">
        <f>IF(ISNUMBER(wat_table_data!AD197), IF(wat_table_data!AD197=-999,"NA",IF(wat_table_data!AD197&gt;99, "&gt;99", IF(wat_table_data!AD197&lt;1, "&lt;1",wat_table_data!AD197 ))), "-")</f>
        <v>-</v>
      </c>
      <c r="AF200" s="40" t="str">
        <f>IF(ISNUMBER(wat_table_data!AE197), IF(wat_table_data!AE197=-999,"NA",IF(wat_table_data!AE197&gt;99, "&gt;99", IF(wat_table_data!AE197&lt;1, "&lt;1",wat_table_data!AE197 ))), "-")</f>
        <v>-</v>
      </c>
      <c r="AG200" s="40" t="str">
        <f>IF(ISNUMBER(wat_table_data!AF197), IF(wat_table_data!AF197=-999,"NA",IF(wat_table_data!AF197&gt;99, "&gt;99", IF(wat_table_data!AF197&lt;1, "&lt;1",wat_table_data!AF197 ))), "-")</f>
        <v>-</v>
      </c>
      <c r="AH200" s="38" t="str">
        <f>IF(ISNUMBER(wat_table_data!AG197), IF(wat_table_data!AG197=-999,"NA",IF(wat_table_data!AG197&gt;99, "&gt;99", IF(wat_table_data!AG197&lt;1, "&lt;1",wat_table_data!AG197 ))), "-")</f>
        <v>-</v>
      </c>
      <c r="AI200" s="38" t="str">
        <f>IF(ISNUMBER(wat_table_data!AH197), IF(wat_table_data!AH197=-999,"NA",IF(wat_table_data!AH197&gt;99, "&gt;99", IF(wat_table_data!AH197&lt;1, "&lt;1",wat_table_data!AH197 ))), "-")</f>
        <v>-</v>
      </c>
      <c r="AJ200" s="39" t="str">
        <f>IF(ISNUMBER(wat_table_data!AI197), IF(wat_table_data!AI197=-999,"NA",IF(wat_table_data!AI197&gt;99, "&gt;99", IF(wat_table_data!AI197&lt;1, "&lt;1",wat_table_data!AI197 ))), "-")</f>
        <v>-</v>
      </c>
      <c r="AK200" s="40" t="str">
        <f>IF(ISNUMBER(wat_table_data!AJ197), IF(wat_table_data!AJ197=-999,"NA",IF(wat_table_data!AJ197&gt;99, "&gt;99", IF(wat_table_data!AJ197&lt;1, "&lt;1",wat_table_data!AJ197 ))), "-")</f>
        <v>-</v>
      </c>
      <c r="AL200" s="40" t="str">
        <f>IF(ISNUMBER(wat_table_data!AK197), IF(wat_table_data!AK197=-999,"NA",IF(wat_table_data!AK197&gt;99, "&gt;99", IF(wat_table_data!AK197&lt;1, "&lt;1",wat_table_data!AK197 ))), "-")</f>
        <v>-</v>
      </c>
      <c r="AM200" s="40" t="str">
        <f>IF(ISNUMBER(wat_table_data!AL197), IF(wat_table_data!AL197=-999,"NA",IF(wat_table_data!AL197&gt;99, "&gt;99", IF(wat_table_data!AL197&lt;1, "&lt;1",wat_table_data!AL197 ))), "-")</f>
        <v>-</v>
      </c>
      <c r="AN200" s="38" t="str">
        <f>IF(ISNUMBER(wat_table_data!AM197), IF(wat_table_data!AM197=-999,"NA",IF(wat_table_data!AM197&gt;99, "&gt;99", IF(wat_table_data!AM197&lt;1, "&lt;1",wat_table_data!AM197 ))), "-")</f>
        <v>-</v>
      </c>
      <c r="AO200" s="38" t="str">
        <f>IF(ISNUMBER(wat_table_data!AN197), IF(wat_table_data!AN197=-999,"NA",IF(wat_table_data!AN197&gt;99, "&gt;99", IF(wat_table_data!AN197&lt;1, "&lt;1",wat_table_data!AN197 ))), "-")</f>
        <v>-</v>
      </c>
    </row>
    <row r="201" ht="13.8" x14ac:dyDescent="0.25">
      <c r="A201" s="34" t="str">
        <f>IF(ISBLANK(wat_table_data!A198), "", wat_table_data!A198)</f>
        <v/>
      </c>
      <c r="B201" s="34" t="str">
        <f>IF(ISBLANK(wat_table_data!B198), "", wat_table_data!B198)</f>
        <v/>
      </c>
      <c r="C201" s="34" t="str">
        <f>IF(ISBLANK(wat_table_data!C198), "", wat_table_data!C198)</f>
        <v/>
      </c>
      <c r="D201" s="35" t="str">
        <f>IF(ISNUMBER(wat_table_data!D198), wat_table_data!D198, "-")</f>
        <v>-</v>
      </c>
      <c r="E201" s="36" t="str">
        <f>IF(ISNUMBER(wat_table_data!E198), wat_table_data!E198, "-")</f>
        <v>-</v>
      </c>
      <c r="F201" s="37" t="str">
        <f>IF(ISNUMBER(wat_table_data!F198), IF(wat_table_data!F198=-999,"NA",IF(wat_table_data!F198&gt;99, "&gt;99", IF(wat_table_data!F198&lt;1, "&lt;1",wat_table_data!F198 ))), "-")</f>
        <v>-</v>
      </c>
      <c r="G201" s="38" t="str">
        <f>IF(ISNUMBER(wat_table_data!G198), IF(wat_table_data!G198=-999,"NA",IF(wat_table_data!G198&gt;99, "&gt;99", IF(wat_table_data!G198&lt;1, "&lt;1",wat_table_data!G198 ))), "-")</f>
        <v>-</v>
      </c>
      <c r="H201" s="38" t="str">
        <f>IF(ISNUMBER(wat_table_data!H198), IF(wat_table_data!H198=-999,"NA",IF(wat_table_data!H198&gt;99, "&gt;99", IF(wat_table_data!H198&lt;1, "&lt;1",wat_table_data!H198 ))), "-")</f>
        <v>-</v>
      </c>
      <c r="I201" s="38" t="str">
        <f>IF(ISNUMBER(wat_table_data!I198), IF(wat_table_data!I198=-999,"NA",IF(wat_table_data!I198&gt;99, "&gt;99", IF(wat_table_data!I198&lt;1, "&lt;1",wat_table_data!I198 ))), "-")</f>
        <v>-</v>
      </c>
      <c r="J201" s="24" t="str">
        <f>IF(ISNUMBER(wat_table_data!J198), IF(wat_table_data!J198=-999,"NA",wat_table_data!J198), "-")</f>
        <v>-</v>
      </c>
      <c r="K201" s="37" t="str">
        <f>IF(ISNUMBER(wat_table_data!K198), IF(wat_table_data!K198=-999,"NA",IF(wat_table_data!K198&gt;99, "&gt;99", IF(wat_table_data!K198&lt;1, "&lt;1",wat_table_data!K198 ))), "-")</f>
        <v>-</v>
      </c>
      <c r="L201" s="38" t="str">
        <f>IF(ISNUMBER(wat_table_data!L198), IF(wat_table_data!L198=-999,"NA",IF(wat_table_data!L198&gt;99, "&gt;99", IF(wat_table_data!L198&lt;1, "&lt;1",wat_table_data!L198 ))), "-")</f>
        <v>-</v>
      </c>
      <c r="M201" s="38" t="str">
        <f>IF(ISNUMBER(wat_table_data!M198), IF(wat_table_data!M198=-999,"NA",IF(wat_table_data!M198&gt;99, "&gt;99", IF(wat_table_data!M198&lt;1, "&lt;1",wat_table_data!M198 ))), "-")</f>
        <v>-</v>
      </c>
      <c r="N201" s="38" t="str">
        <f>IF(ISNUMBER(wat_table_data!N198), IF(wat_table_data!N198=-999,"NA",IF(wat_table_data!N198&gt;99, "&gt;99", IF(wat_table_data!N198&lt;1, "&lt;1",wat_table_data!N198 ))), "-")</f>
        <v>-</v>
      </c>
      <c r="O201" s="24" t="str">
        <f>IF(ISNUMBER(wat_table_data!O198), IF(wat_table_data!O198=-999,"NA",wat_table_data!O198), "-")</f>
        <v>-</v>
      </c>
      <c r="P201" s="37" t="str">
        <f>IF(ISNUMBER(wat_table_data!P198), IF(wat_table_data!P198=-999,"NA",IF(wat_table_data!P198&gt;99, "&gt;99", IF(wat_table_data!P198&lt;1, "&lt;1",wat_table_data!P198 ))), "-")</f>
        <v>-</v>
      </c>
      <c r="Q201" s="38" t="str">
        <f>IF(ISNUMBER(wat_table_data!Q198), IF(wat_table_data!Q198=-999,"NA",IF(wat_table_data!Q198&gt;99, "&gt;99", IF(wat_table_data!Q198&lt;1, "&lt;1",wat_table_data!Q198 ))), "-")</f>
        <v>-</v>
      </c>
      <c r="R201" s="38" t="str">
        <f>IF(ISNUMBER(wat_table_data!R198), IF(wat_table_data!R198=-999,"NA",IF(wat_table_data!R198&gt;99, "&gt;99", IF(wat_table_data!R198&lt;1, "&lt;1",wat_table_data!R198 ))), "-")</f>
        <v>-</v>
      </c>
      <c r="S201" s="38" t="str">
        <f>IF(ISNUMBER(wat_table_data!S198), IF(wat_table_data!S198=-999,"NA",IF(wat_table_data!S198&gt;99, "&gt;99", IF(wat_table_data!S198&lt;1, "&lt;1",wat_table_data!S198 ))), "-")</f>
        <v>-</v>
      </c>
      <c r="T201" s="24" t="str">
        <f>IF(ISNUMBER(wat_table_data!T198), IF(wat_table_data!T198=-999,"NA",wat_table_data!T198), "-")</f>
        <v>-</v>
      </c>
      <c r="U201" s="24"/>
      <c r="V201" s="24"/>
      <c r="W201" s="24"/>
      <c r="X201" s="39" t="str">
        <f>IF(ISNUMBER(wat_table_data!W198), IF(wat_table_data!W198=-999,"NA",IF(wat_table_data!W198&gt;99, "&gt;99", IF(wat_table_data!W198&lt;1, "&lt;1",wat_table_data!W198 ))), "-")</f>
        <v>-</v>
      </c>
      <c r="Y201" s="40" t="str">
        <f>IF(ISNUMBER(wat_table_data!X198), IF(wat_table_data!X198=-999,"NA",IF(wat_table_data!X198&gt;99, "&gt;99", IF(wat_table_data!X198&lt;1, "&lt;1",wat_table_data!X198 ))), "-")</f>
        <v>-</v>
      </c>
      <c r="Z201" s="40" t="str">
        <f>IF(ISNUMBER(wat_table_data!Y198), IF(wat_table_data!Y198=-999,"NA",IF(wat_table_data!Y198&gt;99, "&gt;99", IF(wat_table_data!Y198&lt;1, "&lt;1",wat_table_data!Y198 ))), "-")</f>
        <v>-</v>
      </c>
      <c r="AA201" s="40" t="str">
        <f>IF(ISNUMBER(wat_table_data!Z198), IF(wat_table_data!Z198=-999,"NA",IF(wat_table_data!Z198&gt;99, "&gt;99", IF(wat_table_data!Z198&lt;1, "&lt;1",wat_table_data!Z198 ))), "-")</f>
        <v>-</v>
      </c>
      <c r="AB201" s="38" t="str">
        <f>IF(ISNUMBER(wat_table_data!AA198), IF(wat_table_data!AA198=-999,"NA",IF(wat_table_data!AA198&gt;99, "&gt;99", IF(wat_table_data!AA198&lt;1, "&lt;1",wat_table_data!AA198 ))), "-")</f>
        <v>-</v>
      </c>
      <c r="AC201" s="38" t="str">
        <f>IF(ISNUMBER(wat_table_data!AB198), IF(wat_table_data!AB198=-999,"NA",IF(wat_table_data!AB198&gt;99, "&gt;99", IF(wat_table_data!AB198&lt;1, "&lt;1",wat_table_data!AB198 ))), "-")</f>
        <v>-</v>
      </c>
      <c r="AD201" s="39" t="str">
        <f>IF(ISNUMBER(wat_table_data!AC198), IF(wat_table_data!AC198=-999,"NA",IF(wat_table_data!AC198&gt;99, "&gt;99", IF(wat_table_data!AC198&lt;1, "&lt;1",wat_table_data!AC198 ))), "-")</f>
        <v>-</v>
      </c>
      <c r="AE201" s="40" t="str">
        <f>IF(ISNUMBER(wat_table_data!AD198), IF(wat_table_data!AD198=-999,"NA",IF(wat_table_data!AD198&gt;99, "&gt;99", IF(wat_table_data!AD198&lt;1, "&lt;1",wat_table_data!AD198 ))), "-")</f>
        <v>-</v>
      </c>
      <c r="AF201" s="40" t="str">
        <f>IF(ISNUMBER(wat_table_data!AE198), IF(wat_table_data!AE198=-999,"NA",IF(wat_table_data!AE198&gt;99, "&gt;99", IF(wat_table_data!AE198&lt;1, "&lt;1",wat_table_data!AE198 ))), "-")</f>
        <v>-</v>
      </c>
      <c r="AG201" s="40" t="str">
        <f>IF(ISNUMBER(wat_table_data!AF198), IF(wat_table_data!AF198=-999,"NA",IF(wat_table_data!AF198&gt;99, "&gt;99", IF(wat_table_data!AF198&lt;1, "&lt;1",wat_table_data!AF198 ))), "-")</f>
        <v>-</v>
      </c>
      <c r="AH201" s="38" t="str">
        <f>IF(ISNUMBER(wat_table_data!AG198), IF(wat_table_data!AG198=-999,"NA",IF(wat_table_data!AG198&gt;99, "&gt;99", IF(wat_table_data!AG198&lt;1, "&lt;1",wat_table_data!AG198 ))), "-")</f>
        <v>-</v>
      </c>
      <c r="AI201" s="38" t="str">
        <f>IF(ISNUMBER(wat_table_data!AH198), IF(wat_table_data!AH198=-999,"NA",IF(wat_table_data!AH198&gt;99, "&gt;99", IF(wat_table_data!AH198&lt;1, "&lt;1",wat_table_data!AH198 ))), "-")</f>
        <v>-</v>
      </c>
      <c r="AJ201" s="39" t="str">
        <f>IF(ISNUMBER(wat_table_data!AI198), IF(wat_table_data!AI198=-999,"NA",IF(wat_table_data!AI198&gt;99, "&gt;99", IF(wat_table_data!AI198&lt;1, "&lt;1",wat_table_data!AI198 ))), "-")</f>
        <v>-</v>
      </c>
      <c r="AK201" s="40" t="str">
        <f>IF(ISNUMBER(wat_table_data!AJ198), IF(wat_table_data!AJ198=-999,"NA",IF(wat_table_data!AJ198&gt;99, "&gt;99", IF(wat_table_data!AJ198&lt;1, "&lt;1",wat_table_data!AJ198 ))), "-")</f>
        <v>-</v>
      </c>
      <c r="AL201" s="40" t="str">
        <f>IF(ISNUMBER(wat_table_data!AK198), IF(wat_table_data!AK198=-999,"NA",IF(wat_table_data!AK198&gt;99, "&gt;99", IF(wat_table_data!AK198&lt;1, "&lt;1",wat_table_data!AK198 ))), "-")</f>
        <v>-</v>
      </c>
      <c r="AM201" s="40" t="str">
        <f>IF(ISNUMBER(wat_table_data!AL198), IF(wat_table_data!AL198=-999,"NA",IF(wat_table_data!AL198&gt;99, "&gt;99", IF(wat_table_data!AL198&lt;1, "&lt;1",wat_table_data!AL198 ))), "-")</f>
        <v>-</v>
      </c>
      <c r="AN201" s="38" t="str">
        <f>IF(ISNUMBER(wat_table_data!AM198), IF(wat_table_data!AM198=-999,"NA",IF(wat_table_data!AM198&gt;99, "&gt;99", IF(wat_table_data!AM198&lt;1, "&lt;1",wat_table_data!AM198 ))), "-")</f>
        <v>-</v>
      </c>
      <c r="AO201" s="38" t="str">
        <f>IF(ISNUMBER(wat_table_data!AN198), IF(wat_table_data!AN198=-999,"NA",IF(wat_table_data!AN198&gt;99, "&gt;99", IF(wat_table_data!AN198&lt;1, "&lt;1",wat_table_data!AN198 ))), "-")</f>
        <v>-</v>
      </c>
    </row>
    <row r="202" ht="13.8" x14ac:dyDescent="0.25">
      <c r="A202" s="34" t="str">
        <f>IF(ISBLANK(wat_table_data!A199), "", wat_table_data!A199)</f>
        <v/>
      </c>
      <c r="B202" s="34" t="str">
        <f>IF(ISBLANK(wat_table_data!B199), "", wat_table_data!B199)</f>
        <v/>
      </c>
      <c r="C202" s="34" t="str">
        <f>IF(ISBLANK(wat_table_data!C199), "", wat_table_data!C199)</f>
        <v/>
      </c>
      <c r="D202" s="35" t="str">
        <f>IF(ISNUMBER(wat_table_data!D199), wat_table_data!D199, "-")</f>
        <v>-</v>
      </c>
      <c r="E202" s="36" t="str">
        <f>IF(ISNUMBER(wat_table_data!E199), wat_table_data!E199, "-")</f>
        <v>-</v>
      </c>
      <c r="F202" s="37" t="str">
        <f>IF(ISNUMBER(wat_table_data!F199), IF(wat_table_data!F199=-999,"NA",IF(wat_table_data!F199&gt;99, "&gt;99", IF(wat_table_data!F199&lt;1, "&lt;1",wat_table_data!F199 ))), "-")</f>
        <v>-</v>
      </c>
      <c r="G202" s="38" t="str">
        <f>IF(ISNUMBER(wat_table_data!G199), IF(wat_table_data!G199=-999,"NA",IF(wat_table_data!G199&gt;99, "&gt;99", IF(wat_table_data!G199&lt;1, "&lt;1",wat_table_data!G199 ))), "-")</f>
        <v>-</v>
      </c>
      <c r="H202" s="38" t="str">
        <f>IF(ISNUMBER(wat_table_data!H199), IF(wat_table_data!H199=-999,"NA",IF(wat_table_data!H199&gt;99, "&gt;99", IF(wat_table_data!H199&lt;1, "&lt;1",wat_table_data!H199 ))), "-")</f>
        <v>-</v>
      </c>
      <c r="I202" s="38" t="str">
        <f>IF(ISNUMBER(wat_table_data!I199), IF(wat_table_data!I199=-999,"NA",IF(wat_table_data!I199&gt;99, "&gt;99", IF(wat_table_data!I199&lt;1, "&lt;1",wat_table_data!I199 ))), "-")</f>
        <v>-</v>
      </c>
      <c r="J202" s="24" t="str">
        <f>IF(ISNUMBER(wat_table_data!J199), IF(wat_table_data!J199=-999,"NA",wat_table_data!J199), "-")</f>
        <v>-</v>
      </c>
      <c r="K202" s="37" t="str">
        <f>IF(ISNUMBER(wat_table_data!K199), IF(wat_table_data!K199=-999,"NA",IF(wat_table_data!K199&gt;99, "&gt;99", IF(wat_table_data!K199&lt;1, "&lt;1",wat_table_data!K199 ))), "-")</f>
        <v>-</v>
      </c>
      <c r="L202" s="38" t="str">
        <f>IF(ISNUMBER(wat_table_data!L199), IF(wat_table_data!L199=-999,"NA",IF(wat_table_data!L199&gt;99, "&gt;99", IF(wat_table_data!L199&lt;1, "&lt;1",wat_table_data!L199 ))), "-")</f>
        <v>-</v>
      </c>
      <c r="M202" s="38" t="str">
        <f>IF(ISNUMBER(wat_table_data!M199), IF(wat_table_data!M199=-999,"NA",IF(wat_table_data!M199&gt;99, "&gt;99", IF(wat_table_data!M199&lt;1, "&lt;1",wat_table_data!M199 ))), "-")</f>
        <v>-</v>
      </c>
      <c r="N202" s="38" t="str">
        <f>IF(ISNUMBER(wat_table_data!N199), IF(wat_table_data!N199=-999,"NA",IF(wat_table_data!N199&gt;99, "&gt;99", IF(wat_table_data!N199&lt;1, "&lt;1",wat_table_data!N199 ))), "-")</f>
        <v>-</v>
      </c>
      <c r="O202" s="24" t="str">
        <f>IF(ISNUMBER(wat_table_data!O199), IF(wat_table_data!O199=-999,"NA",wat_table_data!O199), "-")</f>
        <v>-</v>
      </c>
      <c r="P202" s="37" t="str">
        <f>IF(ISNUMBER(wat_table_data!P199), IF(wat_table_data!P199=-999,"NA",IF(wat_table_data!P199&gt;99, "&gt;99", IF(wat_table_data!P199&lt;1, "&lt;1",wat_table_data!P199 ))), "-")</f>
        <v>-</v>
      </c>
      <c r="Q202" s="38" t="str">
        <f>IF(ISNUMBER(wat_table_data!Q199), IF(wat_table_data!Q199=-999,"NA",IF(wat_table_data!Q199&gt;99, "&gt;99", IF(wat_table_data!Q199&lt;1, "&lt;1",wat_table_data!Q199 ))), "-")</f>
        <v>-</v>
      </c>
      <c r="R202" s="38" t="str">
        <f>IF(ISNUMBER(wat_table_data!R199), IF(wat_table_data!R199=-999,"NA",IF(wat_table_data!R199&gt;99, "&gt;99", IF(wat_table_data!R199&lt;1, "&lt;1",wat_table_data!R199 ))), "-")</f>
        <v>-</v>
      </c>
      <c r="S202" s="38" t="str">
        <f>IF(ISNUMBER(wat_table_data!S199), IF(wat_table_data!S199=-999,"NA",IF(wat_table_data!S199&gt;99, "&gt;99", IF(wat_table_data!S199&lt;1, "&lt;1",wat_table_data!S199 ))), "-")</f>
        <v>-</v>
      </c>
      <c r="T202" s="24" t="str">
        <f>IF(ISNUMBER(wat_table_data!T199), IF(wat_table_data!T199=-999,"NA",wat_table_data!T199), "-")</f>
        <v>-</v>
      </c>
      <c r="U202" s="24"/>
      <c r="V202" s="24"/>
      <c r="W202" s="24"/>
      <c r="X202" s="39" t="str">
        <f>IF(ISNUMBER(wat_table_data!W199), IF(wat_table_data!W199=-999,"NA",IF(wat_table_data!W199&gt;99, "&gt;99", IF(wat_table_data!W199&lt;1, "&lt;1",wat_table_data!W199 ))), "-")</f>
        <v>-</v>
      </c>
      <c r="Y202" s="40" t="str">
        <f>IF(ISNUMBER(wat_table_data!X199), IF(wat_table_data!X199=-999,"NA",IF(wat_table_data!X199&gt;99, "&gt;99", IF(wat_table_data!X199&lt;1, "&lt;1",wat_table_data!X199 ))), "-")</f>
        <v>-</v>
      </c>
      <c r="Z202" s="40" t="str">
        <f>IF(ISNUMBER(wat_table_data!Y199), IF(wat_table_data!Y199=-999,"NA",IF(wat_table_data!Y199&gt;99, "&gt;99", IF(wat_table_data!Y199&lt;1, "&lt;1",wat_table_data!Y199 ))), "-")</f>
        <v>-</v>
      </c>
      <c r="AA202" s="40" t="str">
        <f>IF(ISNUMBER(wat_table_data!Z199), IF(wat_table_data!Z199=-999,"NA",IF(wat_table_data!Z199&gt;99, "&gt;99", IF(wat_table_data!Z199&lt;1, "&lt;1",wat_table_data!Z199 ))), "-")</f>
        <v>-</v>
      </c>
      <c r="AB202" s="38" t="str">
        <f>IF(ISNUMBER(wat_table_data!AA199), IF(wat_table_data!AA199=-999,"NA",IF(wat_table_data!AA199&gt;99, "&gt;99", IF(wat_table_data!AA199&lt;1, "&lt;1",wat_table_data!AA199 ))), "-")</f>
        <v>-</v>
      </c>
      <c r="AC202" s="38" t="str">
        <f>IF(ISNUMBER(wat_table_data!AB199), IF(wat_table_data!AB199=-999,"NA",IF(wat_table_data!AB199&gt;99, "&gt;99", IF(wat_table_data!AB199&lt;1, "&lt;1",wat_table_data!AB199 ))), "-")</f>
        <v>-</v>
      </c>
      <c r="AD202" s="39" t="str">
        <f>IF(ISNUMBER(wat_table_data!AC199), IF(wat_table_data!AC199=-999,"NA",IF(wat_table_data!AC199&gt;99, "&gt;99", IF(wat_table_data!AC199&lt;1, "&lt;1",wat_table_data!AC199 ))), "-")</f>
        <v>-</v>
      </c>
      <c r="AE202" s="40" t="str">
        <f>IF(ISNUMBER(wat_table_data!AD199), IF(wat_table_data!AD199=-999,"NA",IF(wat_table_data!AD199&gt;99, "&gt;99", IF(wat_table_data!AD199&lt;1, "&lt;1",wat_table_data!AD199 ))), "-")</f>
        <v>-</v>
      </c>
      <c r="AF202" s="40" t="str">
        <f>IF(ISNUMBER(wat_table_data!AE199), IF(wat_table_data!AE199=-999,"NA",IF(wat_table_data!AE199&gt;99, "&gt;99", IF(wat_table_data!AE199&lt;1, "&lt;1",wat_table_data!AE199 ))), "-")</f>
        <v>-</v>
      </c>
      <c r="AG202" s="40" t="str">
        <f>IF(ISNUMBER(wat_table_data!AF199), IF(wat_table_data!AF199=-999,"NA",IF(wat_table_data!AF199&gt;99, "&gt;99", IF(wat_table_data!AF199&lt;1, "&lt;1",wat_table_data!AF199 ))), "-")</f>
        <v>-</v>
      </c>
      <c r="AH202" s="38" t="str">
        <f>IF(ISNUMBER(wat_table_data!AG199), IF(wat_table_data!AG199=-999,"NA",IF(wat_table_data!AG199&gt;99, "&gt;99", IF(wat_table_data!AG199&lt;1, "&lt;1",wat_table_data!AG199 ))), "-")</f>
        <v>-</v>
      </c>
      <c r="AI202" s="38" t="str">
        <f>IF(ISNUMBER(wat_table_data!AH199), IF(wat_table_data!AH199=-999,"NA",IF(wat_table_data!AH199&gt;99, "&gt;99", IF(wat_table_data!AH199&lt;1, "&lt;1",wat_table_data!AH199 ))), "-")</f>
        <v>-</v>
      </c>
      <c r="AJ202" s="39" t="str">
        <f>IF(ISNUMBER(wat_table_data!AI199), IF(wat_table_data!AI199=-999,"NA",IF(wat_table_data!AI199&gt;99, "&gt;99", IF(wat_table_data!AI199&lt;1, "&lt;1",wat_table_data!AI199 ))), "-")</f>
        <v>-</v>
      </c>
      <c r="AK202" s="40" t="str">
        <f>IF(ISNUMBER(wat_table_data!AJ199), IF(wat_table_data!AJ199=-999,"NA",IF(wat_table_data!AJ199&gt;99, "&gt;99", IF(wat_table_data!AJ199&lt;1, "&lt;1",wat_table_data!AJ199 ))), "-")</f>
        <v>-</v>
      </c>
      <c r="AL202" s="40" t="str">
        <f>IF(ISNUMBER(wat_table_data!AK199), IF(wat_table_data!AK199=-999,"NA",IF(wat_table_data!AK199&gt;99, "&gt;99", IF(wat_table_data!AK199&lt;1, "&lt;1",wat_table_data!AK199 ))), "-")</f>
        <v>-</v>
      </c>
      <c r="AM202" s="40" t="str">
        <f>IF(ISNUMBER(wat_table_data!AL199), IF(wat_table_data!AL199=-999,"NA",IF(wat_table_data!AL199&gt;99, "&gt;99", IF(wat_table_data!AL199&lt;1, "&lt;1",wat_table_data!AL199 ))), "-")</f>
        <v>-</v>
      </c>
      <c r="AN202" s="38" t="str">
        <f>IF(ISNUMBER(wat_table_data!AM199), IF(wat_table_data!AM199=-999,"NA",IF(wat_table_data!AM199&gt;99, "&gt;99", IF(wat_table_data!AM199&lt;1, "&lt;1",wat_table_data!AM199 ))), "-")</f>
        <v>-</v>
      </c>
      <c r="AO202" s="38" t="str">
        <f>IF(ISNUMBER(wat_table_data!AN199), IF(wat_table_data!AN199=-999,"NA",IF(wat_table_data!AN199&gt;99, "&gt;99", IF(wat_table_data!AN199&lt;1, "&lt;1",wat_table_data!AN199 ))), "-")</f>
        <v>-</v>
      </c>
    </row>
    <row r="203" ht="13.8" x14ac:dyDescent="0.25">
      <c r="A203" s="34" t="str">
        <f>IF(ISBLANK(wat_table_data!A200), "", wat_table_data!A200)</f>
        <v/>
      </c>
      <c r="B203" s="34" t="str">
        <f>IF(ISBLANK(wat_table_data!B200), "", wat_table_data!B200)</f>
        <v/>
      </c>
      <c r="C203" s="34" t="str">
        <f>IF(ISBLANK(wat_table_data!C200), "", wat_table_data!C200)</f>
        <v/>
      </c>
      <c r="D203" s="35" t="str">
        <f>IF(ISNUMBER(wat_table_data!D200), wat_table_data!D200, "-")</f>
        <v>-</v>
      </c>
      <c r="E203" s="36" t="str">
        <f>IF(ISNUMBER(wat_table_data!E200), wat_table_data!E200, "-")</f>
        <v>-</v>
      </c>
      <c r="F203" s="37" t="str">
        <f>IF(ISNUMBER(wat_table_data!F200), IF(wat_table_data!F200=-999,"NA",IF(wat_table_data!F200&gt;99, "&gt;99", IF(wat_table_data!F200&lt;1, "&lt;1",wat_table_data!F200 ))), "-")</f>
        <v>-</v>
      </c>
      <c r="G203" s="38" t="str">
        <f>IF(ISNUMBER(wat_table_data!G200), IF(wat_table_data!G200=-999,"NA",IF(wat_table_data!G200&gt;99, "&gt;99", IF(wat_table_data!G200&lt;1, "&lt;1",wat_table_data!G200 ))), "-")</f>
        <v>-</v>
      </c>
      <c r="H203" s="38" t="str">
        <f>IF(ISNUMBER(wat_table_data!H200), IF(wat_table_data!H200=-999,"NA",IF(wat_table_data!H200&gt;99, "&gt;99", IF(wat_table_data!H200&lt;1, "&lt;1",wat_table_data!H200 ))), "-")</f>
        <v>-</v>
      </c>
      <c r="I203" s="38" t="str">
        <f>IF(ISNUMBER(wat_table_data!I200), IF(wat_table_data!I200=-999,"NA",IF(wat_table_data!I200&gt;99, "&gt;99", IF(wat_table_data!I200&lt;1, "&lt;1",wat_table_data!I200 ))), "-")</f>
        <v>-</v>
      </c>
      <c r="J203" s="24" t="str">
        <f>IF(ISNUMBER(wat_table_data!J200), IF(wat_table_data!J200=-999,"NA",wat_table_data!J200), "-")</f>
        <v>-</v>
      </c>
      <c r="K203" s="37" t="str">
        <f>IF(ISNUMBER(wat_table_data!K200), IF(wat_table_data!K200=-999,"NA",IF(wat_table_data!K200&gt;99, "&gt;99", IF(wat_table_data!K200&lt;1, "&lt;1",wat_table_data!K200 ))), "-")</f>
        <v>-</v>
      </c>
      <c r="L203" s="38" t="str">
        <f>IF(ISNUMBER(wat_table_data!L200), IF(wat_table_data!L200=-999,"NA",IF(wat_table_data!L200&gt;99, "&gt;99", IF(wat_table_data!L200&lt;1, "&lt;1",wat_table_data!L200 ))), "-")</f>
        <v>-</v>
      </c>
      <c r="M203" s="38" t="str">
        <f>IF(ISNUMBER(wat_table_data!M200), IF(wat_table_data!M200=-999,"NA",IF(wat_table_data!M200&gt;99, "&gt;99", IF(wat_table_data!M200&lt;1, "&lt;1",wat_table_data!M200 ))), "-")</f>
        <v>-</v>
      </c>
      <c r="N203" s="38" t="str">
        <f>IF(ISNUMBER(wat_table_data!N200), IF(wat_table_data!N200=-999,"NA",IF(wat_table_data!N200&gt;99, "&gt;99", IF(wat_table_data!N200&lt;1, "&lt;1",wat_table_data!N200 ))), "-")</f>
        <v>-</v>
      </c>
      <c r="O203" s="24" t="str">
        <f>IF(ISNUMBER(wat_table_data!O200), IF(wat_table_data!O200=-999,"NA",wat_table_data!O200), "-")</f>
        <v>-</v>
      </c>
      <c r="P203" s="37" t="str">
        <f>IF(ISNUMBER(wat_table_data!P200), IF(wat_table_data!P200=-999,"NA",IF(wat_table_data!P200&gt;99, "&gt;99", IF(wat_table_data!P200&lt;1, "&lt;1",wat_table_data!P200 ))), "-")</f>
        <v>-</v>
      </c>
      <c r="Q203" s="38" t="str">
        <f>IF(ISNUMBER(wat_table_data!Q200), IF(wat_table_data!Q200=-999,"NA",IF(wat_table_data!Q200&gt;99, "&gt;99", IF(wat_table_data!Q200&lt;1, "&lt;1",wat_table_data!Q200 ))), "-")</f>
        <v>-</v>
      </c>
      <c r="R203" s="38" t="str">
        <f>IF(ISNUMBER(wat_table_data!R200), IF(wat_table_data!R200=-999,"NA",IF(wat_table_data!R200&gt;99, "&gt;99", IF(wat_table_data!R200&lt;1, "&lt;1",wat_table_data!R200 ))), "-")</f>
        <v>-</v>
      </c>
      <c r="S203" s="38" t="str">
        <f>IF(ISNUMBER(wat_table_data!S200), IF(wat_table_data!S200=-999,"NA",IF(wat_table_data!S200&gt;99, "&gt;99", IF(wat_table_data!S200&lt;1, "&lt;1",wat_table_data!S200 ))), "-")</f>
        <v>-</v>
      </c>
      <c r="T203" s="24" t="str">
        <f>IF(ISNUMBER(wat_table_data!T200), IF(wat_table_data!T200=-999,"NA",wat_table_data!T200), "-")</f>
        <v>-</v>
      </c>
      <c r="U203" s="24"/>
      <c r="V203" s="24"/>
      <c r="W203" s="24"/>
      <c r="X203" s="39" t="str">
        <f>IF(ISNUMBER(wat_table_data!W200), IF(wat_table_data!W200=-999,"NA",IF(wat_table_data!W200&gt;99, "&gt;99", IF(wat_table_data!W200&lt;1, "&lt;1",wat_table_data!W200 ))), "-")</f>
        <v>-</v>
      </c>
      <c r="Y203" s="40" t="str">
        <f>IF(ISNUMBER(wat_table_data!X200), IF(wat_table_data!X200=-999,"NA",IF(wat_table_data!X200&gt;99, "&gt;99", IF(wat_table_data!X200&lt;1, "&lt;1",wat_table_data!X200 ))), "-")</f>
        <v>-</v>
      </c>
      <c r="Z203" s="40" t="str">
        <f>IF(ISNUMBER(wat_table_data!Y200), IF(wat_table_data!Y200=-999,"NA",IF(wat_table_data!Y200&gt;99, "&gt;99", IF(wat_table_data!Y200&lt;1, "&lt;1",wat_table_data!Y200 ))), "-")</f>
        <v>-</v>
      </c>
      <c r="AA203" s="40" t="str">
        <f>IF(ISNUMBER(wat_table_data!Z200), IF(wat_table_data!Z200=-999,"NA",IF(wat_table_data!Z200&gt;99, "&gt;99", IF(wat_table_data!Z200&lt;1, "&lt;1",wat_table_data!Z200 ))), "-")</f>
        <v>-</v>
      </c>
      <c r="AB203" s="38" t="str">
        <f>IF(ISNUMBER(wat_table_data!AA200), IF(wat_table_data!AA200=-999,"NA",IF(wat_table_data!AA200&gt;99, "&gt;99", IF(wat_table_data!AA200&lt;1, "&lt;1",wat_table_data!AA200 ))), "-")</f>
        <v>-</v>
      </c>
      <c r="AC203" s="38" t="str">
        <f>IF(ISNUMBER(wat_table_data!AB200), IF(wat_table_data!AB200=-999,"NA",IF(wat_table_data!AB200&gt;99, "&gt;99", IF(wat_table_data!AB200&lt;1, "&lt;1",wat_table_data!AB200 ))), "-")</f>
        <v>-</v>
      </c>
      <c r="AD203" s="39" t="str">
        <f>IF(ISNUMBER(wat_table_data!AC200), IF(wat_table_data!AC200=-999,"NA",IF(wat_table_data!AC200&gt;99, "&gt;99", IF(wat_table_data!AC200&lt;1, "&lt;1",wat_table_data!AC200 ))), "-")</f>
        <v>-</v>
      </c>
      <c r="AE203" s="40" t="str">
        <f>IF(ISNUMBER(wat_table_data!AD200), IF(wat_table_data!AD200=-999,"NA",IF(wat_table_data!AD200&gt;99, "&gt;99", IF(wat_table_data!AD200&lt;1, "&lt;1",wat_table_data!AD200 ))), "-")</f>
        <v>-</v>
      </c>
      <c r="AF203" s="40" t="str">
        <f>IF(ISNUMBER(wat_table_data!AE200), IF(wat_table_data!AE200=-999,"NA",IF(wat_table_data!AE200&gt;99, "&gt;99", IF(wat_table_data!AE200&lt;1, "&lt;1",wat_table_data!AE200 ))), "-")</f>
        <v>-</v>
      </c>
      <c r="AG203" s="40" t="str">
        <f>IF(ISNUMBER(wat_table_data!AF200), IF(wat_table_data!AF200=-999,"NA",IF(wat_table_data!AF200&gt;99, "&gt;99", IF(wat_table_data!AF200&lt;1, "&lt;1",wat_table_data!AF200 ))), "-")</f>
        <v>-</v>
      </c>
      <c r="AH203" s="38" t="str">
        <f>IF(ISNUMBER(wat_table_data!AG200), IF(wat_table_data!AG200=-999,"NA",IF(wat_table_data!AG200&gt;99, "&gt;99", IF(wat_table_data!AG200&lt;1, "&lt;1",wat_table_data!AG200 ))), "-")</f>
        <v>-</v>
      </c>
      <c r="AI203" s="38" t="str">
        <f>IF(ISNUMBER(wat_table_data!AH200), IF(wat_table_data!AH200=-999,"NA",IF(wat_table_data!AH200&gt;99, "&gt;99", IF(wat_table_data!AH200&lt;1, "&lt;1",wat_table_data!AH200 ))), "-")</f>
        <v>-</v>
      </c>
      <c r="AJ203" s="39" t="str">
        <f>IF(ISNUMBER(wat_table_data!AI200), IF(wat_table_data!AI200=-999,"NA",IF(wat_table_data!AI200&gt;99, "&gt;99", IF(wat_table_data!AI200&lt;1, "&lt;1",wat_table_data!AI200 ))), "-")</f>
        <v>-</v>
      </c>
      <c r="AK203" s="40" t="str">
        <f>IF(ISNUMBER(wat_table_data!AJ200), IF(wat_table_data!AJ200=-999,"NA",IF(wat_table_data!AJ200&gt;99, "&gt;99", IF(wat_table_data!AJ200&lt;1, "&lt;1",wat_table_data!AJ200 ))), "-")</f>
        <v>-</v>
      </c>
      <c r="AL203" s="40" t="str">
        <f>IF(ISNUMBER(wat_table_data!AK200), IF(wat_table_data!AK200=-999,"NA",IF(wat_table_data!AK200&gt;99, "&gt;99", IF(wat_table_data!AK200&lt;1, "&lt;1",wat_table_data!AK200 ))), "-")</f>
        <v>-</v>
      </c>
      <c r="AM203" s="40" t="str">
        <f>IF(ISNUMBER(wat_table_data!AL200), IF(wat_table_data!AL200=-999,"NA",IF(wat_table_data!AL200&gt;99, "&gt;99", IF(wat_table_data!AL200&lt;1, "&lt;1",wat_table_data!AL200 ))), "-")</f>
        <v>-</v>
      </c>
      <c r="AN203" s="38" t="str">
        <f>IF(ISNUMBER(wat_table_data!AM200), IF(wat_table_data!AM200=-999,"NA",IF(wat_table_data!AM200&gt;99, "&gt;99", IF(wat_table_data!AM200&lt;1, "&lt;1",wat_table_data!AM200 ))), "-")</f>
        <v>-</v>
      </c>
      <c r="AO203" s="38" t="str">
        <f>IF(ISNUMBER(wat_table_data!AN200), IF(wat_table_data!AN200=-999,"NA",IF(wat_table_data!AN200&gt;99, "&gt;99", IF(wat_table_data!AN200&lt;1, "&lt;1",wat_table_data!AN200 ))), "-")</f>
        <v>-</v>
      </c>
    </row>
    <row r="204" ht="13.8" x14ac:dyDescent="0.25">
      <c r="A204" s="34" t="str">
        <f>IF(ISBLANK(wat_table_data!A201), "", wat_table_data!A201)</f>
        <v/>
      </c>
      <c r="B204" s="34" t="str">
        <f>IF(ISBLANK(wat_table_data!B201), "", wat_table_data!B201)</f>
        <v/>
      </c>
      <c r="C204" s="34" t="str">
        <f>IF(ISBLANK(wat_table_data!C201), "", wat_table_data!C201)</f>
        <v/>
      </c>
      <c r="D204" s="35" t="str">
        <f>IF(ISNUMBER(wat_table_data!D201), wat_table_data!D201, "-")</f>
        <v>-</v>
      </c>
      <c r="E204" s="36" t="str">
        <f>IF(ISNUMBER(wat_table_data!E201), wat_table_data!E201, "-")</f>
        <v>-</v>
      </c>
      <c r="F204" s="37" t="str">
        <f>IF(ISNUMBER(wat_table_data!F201), IF(wat_table_data!F201=-999,"NA",IF(wat_table_data!F201&gt;99, "&gt;99", IF(wat_table_data!F201&lt;1, "&lt;1",wat_table_data!F201 ))), "-")</f>
        <v>-</v>
      </c>
      <c r="G204" s="38" t="str">
        <f>IF(ISNUMBER(wat_table_data!G201), IF(wat_table_data!G201=-999,"NA",IF(wat_table_data!G201&gt;99, "&gt;99", IF(wat_table_data!G201&lt;1, "&lt;1",wat_table_data!G201 ))), "-")</f>
        <v>-</v>
      </c>
      <c r="H204" s="38" t="str">
        <f>IF(ISNUMBER(wat_table_data!H201), IF(wat_table_data!H201=-999,"NA",IF(wat_table_data!H201&gt;99, "&gt;99", IF(wat_table_data!H201&lt;1, "&lt;1",wat_table_data!H201 ))), "-")</f>
        <v>-</v>
      </c>
      <c r="I204" s="38" t="str">
        <f>IF(ISNUMBER(wat_table_data!I201), IF(wat_table_data!I201=-999,"NA",IF(wat_table_data!I201&gt;99, "&gt;99", IF(wat_table_data!I201&lt;1, "&lt;1",wat_table_data!I201 ))), "-")</f>
        <v>-</v>
      </c>
      <c r="J204" s="24" t="str">
        <f>IF(ISNUMBER(wat_table_data!J201), IF(wat_table_data!J201=-999,"NA",wat_table_data!J201), "-")</f>
        <v>-</v>
      </c>
      <c r="K204" s="37" t="str">
        <f>IF(ISNUMBER(wat_table_data!K201), IF(wat_table_data!K201=-999,"NA",IF(wat_table_data!K201&gt;99, "&gt;99", IF(wat_table_data!K201&lt;1, "&lt;1",wat_table_data!K201 ))), "-")</f>
        <v>-</v>
      </c>
      <c r="L204" s="38" t="str">
        <f>IF(ISNUMBER(wat_table_data!L201), IF(wat_table_data!L201=-999,"NA",IF(wat_table_data!L201&gt;99, "&gt;99", IF(wat_table_data!L201&lt;1, "&lt;1",wat_table_data!L201 ))), "-")</f>
        <v>-</v>
      </c>
      <c r="M204" s="38" t="str">
        <f>IF(ISNUMBER(wat_table_data!M201), IF(wat_table_data!M201=-999,"NA",IF(wat_table_data!M201&gt;99, "&gt;99", IF(wat_table_data!M201&lt;1, "&lt;1",wat_table_data!M201 ))), "-")</f>
        <v>-</v>
      </c>
      <c r="N204" s="38" t="str">
        <f>IF(ISNUMBER(wat_table_data!N201), IF(wat_table_data!N201=-999,"NA",IF(wat_table_data!N201&gt;99, "&gt;99", IF(wat_table_data!N201&lt;1, "&lt;1",wat_table_data!N201 ))), "-")</f>
        <v>-</v>
      </c>
      <c r="O204" s="24" t="str">
        <f>IF(ISNUMBER(wat_table_data!O201), IF(wat_table_data!O201=-999,"NA",wat_table_data!O201), "-")</f>
        <v>-</v>
      </c>
      <c r="P204" s="37" t="str">
        <f>IF(ISNUMBER(wat_table_data!P201), IF(wat_table_data!P201=-999,"NA",IF(wat_table_data!P201&gt;99, "&gt;99", IF(wat_table_data!P201&lt;1, "&lt;1",wat_table_data!P201 ))), "-")</f>
        <v>-</v>
      </c>
      <c r="Q204" s="38" t="str">
        <f>IF(ISNUMBER(wat_table_data!Q201), IF(wat_table_data!Q201=-999,"NA",IF(wat_table_data!Q201&gt;99, "&gt;99", IF(wat_table_data!Q201&lt;1, "&lt;1",wat_table_data!Q201 ))), "-")</f>
        <v>-</v>
      </c>
      <c r="R204" s="38" t="str">
        <f>IF(ISNUMBER(wat_table_data!R201), IF(wat_table_data!R201=-999,"NA",IF(wat_table_data!R201&gt;99, "&gt;99", IF(wat_table_data!R201&lt;1, "&lt;1",wat_table_data!R201 ))), "-")</f>
        <v>-</v>
      </c>
      <c r="S204" s="38" t="str">
        <f>IF(ISNUMBER(wat_table_data!S201), IF(wat_table_data!S201=-999,"NA",IF(wat_table_data!S201&gt;99, "&gt;99", IF(wat_table_data!S201&lt;1, "&lt;1",wat_table_data!S201 ))), "-")</f>
        <v>-</v>
      </c>
      <c r="T204" s="24" t="str">
        <f>IF(ISNUMBER(wat_table_data!T201), IF(wat_table_data!T201=-999,"NA",wat_table_data!T201), "-")</f>
        <v>-</v>
      </c>
      <c r="U204" s="24"/>
      <c r="V204" s="24"/>
      <c r="W204" s="24"/>
      <c r="X204" s="39" t="str">
        <f>IF(ISNUMBER(wat_table_data!W201), IF(wat_table_data!W201=-999,"NA",IF(wat_table_data!W201&gt;99, "&gt;99", IF(wat_table_data!W201&lt;1, "&lt;1",wat_table_data!W201 ))), "-")</f>
        <v>-</v>
      </c>
      <c r="Y204" s="40" t="str">
        <f>IF(ISNUMBER(wat_table_data!X201), IF(wat_table_data!X201=-999,"NA",IF(wat_table_data!X201&gt;99, "&gt;99", IF(wat_table_data!X201&lt;1, "&lt;1",wat_table_data!X201 ))), "-")</f>
        <v>-</v>
      </c>
      <c r="Z204" s="40" t="str">
        <f>IF(ISNUMBER(wat_table_data!Y201), IF(wat_table_data!Y201=-999,"NA",IF(wat_table_data!Y201&gt;99, "&gt;99", IF(wat_table_data!Y201&lt;1, "&lt;1",wat_table_data!Y201 ))), "-")</f>
        <v>-</v>
      </c>
      <c r="AA204" s="40" t="str">
        <f>IF(ISNUMBER(wat_table_data!Z201), IF(wat_table_data!Z201=-999,"NA",IF(wat_table_data!Z201&gt;99, "&gt;99", IF(wat_table_data!Z201&lt;1, "&lt;1",wat_table_data!Z201 ))), "-")</f>
        <v>-</v>
      </c>
      <c r="AB204" s="38" t="str">
        <f>IF(ISNUMBER(wat_table_data!AA201), IF(wat_table_data!AA201=-999,"NA",IF(wat_table_data!AA201&gt;99, "&gt;99", IF(wat_table_data!AA201&lt;1, "&lt;1",wat_table_data!AA201 ))), "-")</f>
        <v>-</v>
      </c>
      <c r="AC204" s="38" t="str">
        <f>IF(ISNUMBER(wat_table_data!AB201), IF(wat_table_data!AB201=-999,"NA",IF(wat_table_data!AB201&gt;99, "&gt;99", IF(wat_table_data!AB201&lt;1, "&lt;1",wat_table_data!AB201 ))), "-")</f>
        <v>-</v>
      </c>
      <c r="AD204" s="39" t="str">
        <f>IF(ISNUMBER(wat_table_data!AC201), IF(wat_table_data!AC201=-999,"NA",IF(wat_table_data!AC201&gt;99, "&gt;99", IF(wat_table_data!AC201&lt;1, "&lt;1",wat_table_data!AC201 ))), "-")</f>
        <v>-</v>
      </c>
      <c r="AE204" s="40" t="str">
        <f>IF(ISNUMBER(wat_table_data!AD201), IF(wat_table_data!AD201=-999,"NA",IF(wat_table_data!AD201&gt;99, "&gt;99", IF(wat_table_data!AD201&lt;1, "&lt;1",wat_table_data!AD201 ))), "-")</f>
        <v>-</v>
      </c>
      <c r="AF204" s="40" t="str">
        <f>IF(ISNUMBER(wat_table_data!AE201), IF(wat_table_data!AE201=-999,"NA",IF(wat_table_data!AE201&gt;99, "&gt;99", IF(wat_table_data!AE201&lt;1, "&lt;1",wat_table_data!AE201 ))), "-")</f>
        <v>-</v>
      </c>
      <c r="AG204" s="40" t="str">
        <f>IF(ISNUMBER(wat_table_data!AF201), IF(wat_table_data!AF201=-999,"NA",IF(wat_table_data!AF201&gt;99, "&gt;99", IF(wat_table_data!AF201&lt;1, "&lt;1",wat_table_data!AF201 ))), "-")</f>
        <v>-</v>
      </c>
      <c r="AH204" s="38" t="str">
        <f>IF(ISNUMBER(wat_table_data!AG201), IF(wat_table_data!AG201=-999,"NA",IF(wat_table_data!AG201&gt;99, "&gt;99", IF(wat_table_data!AG201&lt;1, "&lt;1",wat_table_data!AG201 ))), "-")</f>
        <v>-</v>
      </c>
      <c r="AI204" s="38" t="str">
        <f>IF(ISNUMBER(wat_table_data!AH201), IF(wat_table_data!AH201=-999,"NA",IF(wat_table_data!AH201&gt;99, "&gt;99", IF(wat_table_data!AH201&lt;1, "&lt;1",wat_table_data!AH201 ))), "-")</f>
        <v>-</v>
      </c>
      <c r="AJ204" s="39" t="str">
        <f>IF(ISNUMBER(wat_table_data!AI201), IF(wat_table_data!AI201=-999,"NA",IF(wat_table_data!AI201&gt;99, "&gt;99", IF(wat_table_data!AI201&lt;1, "&lt;1",wat_table_data!AI201 ))), "-")</f>
        <v>-</v>
      </c>
      <c r="AK204" s="40" t="str">
        <f>IF(ISNUMBER(wat_table_data!AJ201), IF(wat_table_data!AJ201=-999,"NA",IF(wat_table_data!AJ201&gt;99, "&gt;99", IF(wat_table_data!AJ201&lt;1, "&lt;1",wat_table_data!AJ201 ))), "-")</f>
        <v>-</v>
      </c>
      <c r="AL204" s="40" t="str">
        <f>IF(ISNUMBER(wat_table_data!AK201), IF(wat_table_data!AK201=-999,"NA",IF(wat_table_data!AK201&gt;99, "&gt;99", IF(wat_table_data!AK201&lt;1, "&lt;1",wat_table_data!AK201 ))), "-")</f>
        <v>-</v>
      </c>
      <c r="AM204" s="40" t="str">
        <f>IF(ISNUMBER(wat_table_data!AL201), IF(wat_table_data!AL201=-999,"NA",IF(wat_table_data!AL201&gt;99, "&gt;99", IF(wat_table_data!AL201&lt;1, "&lt;1",wat_table_data!AL201 ))), "-")</f>
        <v>-</v>
      </c>
      <c r="AN204" s="38" t="str">
        <f>IF(ISNUMBER(wat_table_data!AM201), IF(wat_table_data!AM201=-999,"NA",IF(wat_table_data!AM201&gt;99, "&gt;99", IF(wat_table_data!AM201&lt;1, "&lt;1",wat_table_data!AM201 ))), "-")</f>
        <v>-</v>
      </c>
      <c r="AO204" s="38" t="str">
        <f>IF(ISNUMBER(wat_table_data!AN201), IF(wat_table_data!AN201=-999,"NA",IF(wat_table_data!AN201&gt;99, "&gt;99", IF(wat_table_data!AN201&lt;1, "&lt;1",wat_table_data!AN201 ))), "-")</f>
        <v>-</v>
      </c>
    </row>
    <row r="205" ht="13.8" x14ac:dyDescent="0.25">
      <c r="A205" s="34" t="str">
        <f>IF(ISBLANK(wat_table_data!A202), "", wat_table_data!A202)</f>
        <v/>
      </c>
      <c r="B205" s="34" t="str">
        <f>IF(ISBLANK(wat_table_data!B202), "", wat_table_data!B202)</f>
        <v/>
      </c>
      <c r="C205" s="34" t="str">
        <f>IF(ISBLANK(wat_table_data!C202), "", wat_table_data!C202)</f>
        <v/>
      </c>
      <c r="D205" s="35" t="str">
        <f>IF(ISNUMBER(wat_table_data!D202), wat_table_data!D202, "-")</f>
        <v>-</v>
      </c>
      <c r="E205" s="36" t="str">
        <f>IF(ISNUMBER(wat_table_data!E202), wat_table_data!E202, "-")</f>
        <v>-</v>
      </c>
      <c r="F205" s="37" t="str">
        <f>IF(ISNUMBER(wat_table_data!F202), IF(wat_table_data!F202=-999,"NA",IF(wat_table_data!F202&gt;99, "&gt;99", IF(wat_table_data!F202&lt;1, "&lt;1",wat_table_data!F202 ))), "-")</f>
        <v>-</v>
      </c>
      <c r="G205" s="38" t="str">
        <f>IF(ISNUMBER(wat_table_data!G202), IF(wat_table_data!G202=-999,"NA",IF(wat_table_data!G202&gt;99, "&gt;99", IF(wat_table_data!G202&lt;1, "&lt;1",wat_table_data!G202 ))), "-")</f>
        <v>-</v>
      </c>
      <c r="H205" s="38" t="str">
        <f>IF(ISNUMBER(wat_table_data!H202), IF(wat_table_data!H202=-999,"NA",IF(wat_table_data!H202&gt;99, "&gt;99", IF(wat_table_data!H202&lt;1, "&lt;1",wat_table_data!H202 ))), "-")</f>
        <v>-</v>
      </c>
      <c r="I205" s="38" t="str">
        <f>IF(ISNUMBER(wat_table_data!I202), IF(wat_table_data!I202=-999,"NA",IF(wat_table_data!I202&gt;99, "&gt;99", IF(wat_table_data!I202&lt;1, "&lt;1",wat_table_data!I202 ))), "-")</f>
        <v>-</v>
      </c>
      <c r="J205" s="24" t="str">
        <f>IF(ISNUMBER(wat_table_data!J202), IF(wat_table_data!J202=-999,"NA",wat_table_data!J202), "-")</f>
        <v>-</v>
      </c>
      <c r="K205" s="37" t="str">
        <f>IF(ISNUMBER(wat_table_data!K202), IF(wat_table_data!K202=-999,"NA",IF(wat_table_data!K202&gt;99, "&gt;99", IF(wat_table_data!K202&lt;1, "&lt;1",wat_table_data!K202 ))), "-")</f>
        <v>-</v>
      </c>
      <c r="L205" s="38" t="str">
        <f>IF(ISNUMBER(wat_table_data!L202), IF(wat_table_data!L202=-999,"NA",IF(wat_table_data!L202&gt;99, "&gt;99", IF(wat_table_data!L202&lt;1, "&lt;1",wat_table_data!L202 ))), "-")</f>
        <v>-</v>
      </c>
      <c r="M205" s="38" t="str">
        <f>IF(ISNUMBER(wat_table_data!M202), IF(wat_table_data!M202=-999,"NA",IF(wat_table_data!M202&gt;99, "&gt;99", IF(wat_table_data!M202&lt;1, "&lt;1",wat_table_data!M202 ))), "-")</f>
        <v>-</v>
      </c>
      <c r="N205" s="38" t="str">
        <f>IF(ISNUMBER(wat_table_data!N202), IF(wat_table_data!N202=-999,"NA",IF(wat_table_data!N202&gt;99, "&gt;99", IF(wat_table_data!N202&lt;1, "&lt;1",wat_table_data!N202 ))), "-")</f>
        <v>-</v>
      </c>
      <c r="O205" s="24" t="str">
        <f>IF(ISNUMBER(wat_table_data!O202), IF(wat_table_data!O202=-999,"NA",wat_table_data!O202), "-")</f>
        <v>-</v>
      </c>
      <c r="P205" s="37" t="str">
        <f>IF(ISNUMBER(wat_table_data!P202), IF(wat_table_data!P202=-999,"NA",IF(wat_table_data!P202&gt;99, "&gt;99", IF(wat_table_data!P202&lt;1, "&lt;1",wat_table_data!P202 ))), "-")</f>
        <v>-</v>
      </c>
      <c r="Q205" s="38" t="str">
        <f>IF(ISNUMBER(wat_table_data!Q202), IF(wat_table_data!Q202=-999,"NA",IF(wat_table_data!Q202&gt;99, "&gt;99", IF(wat_table_data!Q202&lt;1, "&lt;1",wat_table_data!Q202 ))), "-")</f>
        <v>-</v>
      </c>
      <c r="R205" s="38" t="str">
        <f>IF(ISNUMBER(wat_table_data!R202), IF(wat_table_data!R202=-999,"NA",IF(wat_table_data!R202&gt;99, "&gt;99", IF(wat_table_data!R202&lt;1, "&lt;1",wat_table_data!R202 ))), "-")</f>
        <v>-</v>
      </c>
      <c r="S205" s="38" t="str">
        <f>IF(ISNUMBER(wat_table_data!S202), IF(wat_table_data!S202=-999,"NA",IF(wat_table_data!S202&gt;99, "&gt;99", IF(wat_table_data!S202&lt;1, "&lt;1",wat_table_data!S202 ))), "-")</f>
        <v>-</v>
      </c>
      <c r="T205" s="24" t="str">
        <f>IF(ISNUMBER(wat_table_data!T202), IF(wat_table_data!T202=-999,"NA",wat_table_data!T202), "-")</f>
        <v>-</v>
      </c>
      <c r="U205" s="24"/>
      <c r="V205" s="24"/>
      <c r="W205" s="24"/>
      <c r="X205" s="39" t="str">
        <f>IF(ISNUMBER(wat_table_data!W202), IF(wat_table_data!W202=-999,"NA",IF(wat_table_data!W202&gt;99, "&gt;99", IF(wat_table_data!W202&lt;1, "&lt;1",wat_table_data!W202 ))), "-")</f>
        <v>-</v>
      </c>
      <c r="Y205" s="40" t="str">
        <f>IF(ISNUMBER(wat_table_data!X202), IF(wat_table_data!X202=-999,"NA",IF(wat_table_data!X202&gt;99, "&gt;99", IF(wat_table_data!X202&lt;1, "&lt;1",wat_table_data!X202 ))), "-")</f>
        <v>-</v>
      </c>
      <c r="Z205" s="40" t="str">
        <f>IF(ISNUMBER(wat_table_data!Y202), IF(wat_table_data!Y202=-999,"NA",IF(wat_table_data!Y202&gt;99, "&gt;99", IF(wat_table_data!Y202&lt;1, "&lt;1",wat_table_data!Y202 ))), "-")</f>
        <v>-</v>
      </c>
      <c r="AA205" s="40" t="str">
        <f>IF(ISNUMBER(wat_table_data!Z202), IF(wat_table_data!Z202=-999,"NA",IF(wat_table_data!Z202&gt;99, "&gt;99", IF(wat_table_data!Z202&lt;1, "&lt;1",wat_table_data!Z202 ))), "-")</f>
        <v>-</v>
      </c>
      <c r="AB205" s="38" t="str">
        <f>IF(ISNUMBER(wat_table_data!AA202), IF(wat_table_data!AA202=-999,"NA",IF(wat_table_data!AA202&gt;99, "&gt;99", IF(wat_table_data!AA202&lt;1, "&lt;1",wat_table_data!AA202 ))), "-")</f>
        <v>-</v>
      </c>
      <c r="AC205" s="38" t="str">
        <f>IF(ISNUMBER(wat_table_data!AB202), IF(wat_table_data!AB202=-999,"NA",IF(wat_table_data!AB202&gt;99, "&gt;99", IF(wat_table_data!AB202&lt;1, "&lt;1",wat_table_data!AB202 ))), "-")</f>
        <v>-</v>
      </c>
      <c r="AD205" s="39" t="str">
        <f>IF(ISNUMBER(wat_table_data!AC202), IF(wat_table_data!AC202=-999,"NA",IF(wat_table_data!AC202&gt;99, "&gt;99", IF(wat_table_data!AC202&lt;1, "&lt;1",wat_table_data!AC202 ))), "-")</f>
        <v>-</v>
      </c>
      <c r="AE205" s="40" t="str">
        <f>IF(ISNUMBER(wat_table_data!AD202), IF(wat_table_data!AD202=-999,"NA",IF(wat_table_data!AD202&gt;99, "&gt;99", IF(wat_table_data!AD202&lt;1, "&lt;1",wat_table_data!AD202 ))), "-")</f>
        <v>-</v>
      </c>
      <c r="AF205" s="40" t="str">
        <f>IF(ISNUMBER(wat_table_data!AE202), IF(wat_table_data!AE202=-999,"NA",IF(wat_table_data!AE202&gt;99, "&gt;99", IF(wat_table_data!AE202&lt;1, "&lt;1",wat_table_data!AE202 ))), "-")</f>
        <v>-</v>
      </c>
      <c r="AG205" s="40" t="str">
        <f>IF(ISNUMBER(wat_table_data!AF202), IF(wat_table_data!AF202=-999,"NA",IF(wat_table_data!AF202&gt;99, "&gt;99", IF(wat_table_data!AF202&lt;1, "&lt;1",wat_table_data!AF202 ))), "-")</f>
        <v>-</v>
      </c>
      <c r="AH205" s="38" t="str">
        <f>IF(ISNUMBER(wat_table_data!AG202), IF(wat_table_data!AG202=-999,"NA",IF(wat_table_data!AG202&gt;99, "&gt;99", IF(wat_table_data!AG202&lt;1, "&lt;1",wat_table_data!AG202 ))), "-")</f>
        <v>-</v>
      </c>
      <c r="AI205" s="38" t="str">
        <f>IF(ISNUMBER(wat_table_data!AH202), IF(wat_table_data!AH202=-999,"NA",IF(wat_table_data!AH202&gt;99, "&gt;99", IF(wat_table_data!AH202&lt;1, "&lt;1",wat_table_data!AH202 ))), "-")</f>
        <v>-</v>
      </c>
      <c r="AJ205" s="39" t="str">
        <f>IF(ISNUMBER(wat_table_data!AI202), IF(wat_table_data!AI202=-999,"NA",IF(wat_table_data!AI202&gt;99, "&gt;99", IF(wat_table_data!AI202&lt;1, "&lt;1",wat_table_data!AI202 ))), "-")</f>
        <v>-</v>
      </c>
      <c r="AK205" s="40" t="str">
        <f>IF(ISNUMBER(wat_table_data!AJ202), IF(wat_table_data!AJ202=-999,"NA",IF(wat_table_data!AJ202&gt;99, "&gt;99", IF(wat_table_data!AJ202&lt;1, "&lt;1",wat_table_data!AJ202 ))), "-")</f>
        <v>-</v>
      </c>
      <c r="AL205" s="40" t="str">
        <f>IF(ISNUMBER(wat_table_data!AK202), IF(wat_table_data!AK202=-999,"NA",IF(wat_table_data!AK202&gt;99, "&gt;99", IF(wat_table_data!AK202&lt;1, "&lt;1",wat_table_data!AK202 ))), "-")</f>
        <v>-</v>
      </c>
      <c r="AM205" s="40" t="str">
        <f>IF(ISNUMBER(wat_table_data!AL202), IF(wat_table_data!AL202=-999,"NA",IF(wat_table_data!AL202&gt;99, "&gt;99", IF(wat_table_data!AL202&lt;1, "&lt;1",wat_table_data!AL202 ))), "-")</f>
        <v>-</v>
      </c>
      <c r="AN205" s="38" t="str">
        <f>IF(ISNUMBER(wat_table_data!AM202), IF(wat_table_data!AM202=-999,"NA",IF(wat_table_data!AM202&gt;99, "&gt;99", IF(wat_table_data!AM202&lt;1, "&lt;1",wat_table_data!AM202 ))), "-")</f>
        <v>-</v>
      </c>
      <c r="AO205" s="38" t="str">
        <f>IF(ISNUMBER(wat_table_data!AN202), IF(wat_table_data!AN202=-999,"NA",IF(wat_table_data!AN202&gt;99, "&gt;99", IF(wat_table_data!AN202&lt;1, "&lt;1",wat_table_data!AN202 ))), "-")</f>
        <v>-</v>
      </c>
    </row>
    <row r="206" ht="13.8" x14ac:dyDescent="0.25">
      <c r="A206" s="34" t="str">
        <f>IF(ISBLANK(wat_table_data!A203), "", wat_table_data!A203)</f>
        <v/>
      </c>
      <c r="B206" s="34" t="str">
        <f>IF(ISBLANK(wat_table_data!B203), "", wat_table_data!B203)</f>
        <v/>
      </c>
      <c r="C206" s="34" t="str">
        <f>IF(ISBLANK(wat_table_data!C203), "", wat_table_data!C203)</f>
        <v/>
      </c>
      <c r="D206" s="35" t="str">
        <f>IF(ISNUMBER(wat_table_data!D203), wat_table_data!D203, "-")</f>
        <v>-</v>
      </c>
      <c r="E206" s="36" t="str">
        <f>IF(ISNUMBER(wat_table_data!E203), wat_table_data!E203, "-")</f>
        <v>-</v>
      </c>
      <c r="F206" s="37" t="str">
        <f>IF(ISNUMBER(wat_table_data!F203), IF(wat_table_data!F203=-999,"NA",IF(wat_table_data!F203&gt;99, "&gt;99", IF(wat_table_data!F203&lt;1, "&lt;1",wat_table_data!F203 ))), "-")</f>
        <v>-</v>
      </c>
      <c r="G206" s="38" t="str">
        <f>IF(ISNUMBER(wat_table_data!G203), IF(wat_table_data!G203=-999,"NA",IF(wat_table_data!G203&gt;99, "&gt;99", IF(wat_table_data!G203&lt;1, "&lt;1",wat_table_data!G203 ))), "-")</f>
        <v>-</v>
      </c>
      <c r="H206" s="38" t="str">
        <f>IF(ISNUMBER(wat_table_data!H203), IF(wat_table_data!H203=-999,"NA",IF(wat_table_data!H203&gt;99, "&gt;99", IF(wat_table_data!H203&lt;1, "&lt;1",wat_table_data!H203 ))), "-")</f>
        <v>-</v>
      </c>
      <c r="I206" s="38" t="str">
        <f>IF(ISNUMBER(wat_table_data!I203), IF(wat_table_data!I203=-999,"NA",IF(wat_table_data!I203&gt;99, "&gt;99", IF(wat_table_data!I203&lt;1, "&lt;1",wat_table_data!I203 ))), "-")</f>
        <v>-</v>
      </c>
      <c r="J206" s="24" t="str">
        <f>IF(ISNUMBER(wat_table_data!J203), IF(wat_table_data!J203=-999,"NA",wat_table_data!J203), "-")</f>
        <v>-</v>
      </c>
      <c r="K206" s="37" t="str">
        <f>IF(ISNUMBER(wat_table_data!K203), IF(wat_table_data!K203=-999,"NA",IF(wat_table_data!K203&gt;99, "&gt;99", IF(wat_table_data!K203&lt;1, "&lt;1",wat_table_data!K203 ))), "-")</f>
        <v>-</v>
      </c>
      <c r="L206" s="38" t="str">
        <f>IF(ISNUMBER(wat_table_data!L203), IF(wat_table_data!L203=-999,"NA",IF(wat_table_data!L203&gt;99, "&gt;99", IF(wat_table_data!L203&lt;1, "&lt;1",wat_table_data!L203 ))), "-")</f>
        <v>-</v>
      </c>
      <c r="M206" s="38" t="str">
        <f>IF(ISNUMBER(wat_table_data!M203), IF(wat_table_data!M203=-999,"NA",IF(wat_table_data!M203&gt;99, "&gt;99", IF(wat_table_data!M203&lt;1, "&lt;1",wat_table_data!M203 ))), "-")</f>
        <v>-</v>
      </c>
      <c r="N206" s="38" t="str">
        <f>IF(ISNUMBER(wat_table_data!N203), IF(wat_table_data!N203=-999,"NA",IF(wat_table_data!N203&gt;99, "&gt;99", IF(wat_table_data!N203&lt;1, "&lt;1",wat_table_data!N203 ))), "-")</f>
        <v>-</v>
      </c>
      <c r="O206" s="24" t="str">
        <f>IF(ISNUMBER(wat_table_data!O203), IF(wat_table_data!O203=-999,"NA",wat_table_data!O203), "-")</f>
        <v>-</v>
      </c>
      <c r="P206" s="37" t="str">
        <f>IF(ISNUMBER(wat_table_data!P203), IF(wat_table_data!P203=-999,"NA",IF(wat_table_data!P203&gt;99, "&gt;99", IF(wat_table_data!P203&lt;1, "&lt;1",wat_table_data!P203 ))), "-")</f>
        <v>-</v>
      </c>
      <c r="Q206" s="38" t="str">
        <f>IF(ISNUMBER(wat_table_data!Q203), IF(wat_table_data!Q203=-999,"NA",IF(wat_table_data!Q203&gt;99, "&gt;99", IF(wat_table_data!Q203&lt;1, "&lt;1",wat_table_data!Q203 ))), "-")</f>
        <v>-</v>
      </c>
      <c r="R206" s="38" t="str">
        <f>IF(ISNUMBER(wat_table_data!R203), IF(wat_table_data!R203=-999,"NA",IF(wat_table_data!R203&gt;99, "&gt;99", IF(wat_table_data!R203&lt;1, "&lt;1",wat_table_data!R203 ))), "-")</f>
        <v>-</v>
      </c>
      <c r="S206" s="38" t="str">
        <f>IF(ISNUMBER(wat_table_data!S203), IF(wat_table_data!S203=-999,"NA",IF(wat_table_data!S203&gt;99, "&gt;99", IF(wat_table_data!S203&lt;1, "&lt;1",wat_table_data!S203 ))), "-")</f>
        <v>-</v>
      </c>
      <c r="T206" s="24" t="str">
        <f>IF(ISNUMBER(wat_table_data!T203), IF(wat_table_data!T203=-999,"NA",wat_table_data!T203), "-")</f>
        <v>-</v>
      </c>
      <c r="U206" s="24"/>
      <c r="V206" s="24"/>
      <c r="W206" s="24"/>
      <c r="X206" s="39" t="str">
        <f>IF(ISNUMBER(wat_table_data!W203), IF(wat_table_data!W203=-999,"NA",IF(wat_table_data!W203&gt;99, "&gt;99", IF(wat_table_data!W203&lt;1, "&lt;1",wat_table_data!W203 ))), "-")</f>
        <v>-</v>
      </c>
      <c r="Y206" s="40" t="str">
        <f>IF(ISNUMBER(wat_table_data!X203), IF(wat_table_data!X203=-999,"NA",IF(wat_table_data!X203&gt;99, "&gt;99", IF(wat_table_data!X203&lt;1, "&lt;1",wat_table_data!X203 ))), "-")</f>
        <v>-</v>
      </c>
      <c r="Z206" s="40" t="str">
        <f>IF(ISNUMBER(wat_table_data!Y203), IF(wat_table_data!Y203=-999,"NA",IF(wat_table_data!Y203&gt;99, "&gt;99", IF(wat_table_data!Y203&lt;1, "&lt;1",wat_table_data!Y203 ))), "-")</f>
        <v>-</v>
      </c>
      <c r="AA206" s="40" t="str">
        <f>IF(ISNUMBER(wat_table_data!Z203), IF(wat_table_data!Z203=-999,"NA",IF(wat_table_data!Z203&gt;99, "&gt;99", IF(wat_table_data!Z203&lt;1, "&lt;1",wat_table_data!Z203 ))), "-")</f>
        <v>-</v>
      </c>
      <c r="AB206" s="38" t="str">
        <f>IF(ISNUMBER(wat_table_data!AA203), IF(wat_table_data!AA203=-999,"NA",IF(wat_table_data!AA203&gt;99, "&gt;99", IF(wat_table_data!AA203&lt;1, "&lt;1",wat_table_data!AA203 ))), "-")</f>
        <v>-</v>
      </c>
      <c r="AC206" s="38" t="str">
        <f>IF(ISNUMBER(wat_table_data!AB203), IF(wat_table_data!AB203=-999,"NA",IF(wat_table_data!AB203&gt;99, "&gt;99", IF(wat_table_data!AB203&lt;1, "&lt;1",wat_table_data!AB203 ))), "-")</f>
        <v>-</v>
      </c>
      <c r="AD206" s="39" t="str">
        <f>IF(ISNUMBER(wat_table_data!AC203), IF(wat_table_data!AC203=-999,"NA",IF(wat_table_data!AC203&gt;99, "&gt;99", IF(wat_table_data!AC203&lt;1, "&lt;1",wat_table_data!AC203 ))), "-")</f>
        <v>-</v>
      </c>
      <c r="AE206" s="40" t="str">
        <f>IF(ISNUMBER(wat_table_data!AD203), IF(wat_table_data!AD203=-999,"NA",IF(wat_table_data!AD203&gt;99, "&gt;99", IF(wat_table_data!AD203&lt;1, "&lt;1",wat_table_data!AD203 ))), "-")</f>
        <v>-</v>
      </c>
      <c r="AF206" s="40" t="str">
        <f>IF(ISNUMBER(wat_table_data!AE203), IF(wat_table_data!AE203=-999,"NA",IF(wat_table_data!AE203&gt;99, "&gt;99", IF(wat_table_data!AE203&lt;1, "&lt;1",wat_table_data!AE203 ))), "-")</f>
        <v>-</v>
      </c>
      <c r="AG206" s="40" t="str">
        <f>IF(ISNUMBER(wat_table_data!AF203), IF(wat_table_data!AF203=-999,"NA",IF(wat_table_data!AF203&gt;99, "&gt;99", IF(wat_table_data!AF203&lt;1, "&lt;1",wat_table_data!AF203 ))), "-")</f>
        <v>-</v>
      </c>
      <c r="AH206" s="38" t="str">
        <f>IF(ISNUMBER(wat_table_data!AG203), IF(wat_table_data!AG203=-999,"NA",IF(wat_table_data!AG203&gt;99, "&gt;99", IF(wat_table_data!AG203&lt;1, "&lt;1",wat_table_data!AG203 ))), "-")</f>
        <v>-</v>
      </c>
      <c r="AI206" s="38" t="str">
        <f>IF(ISNUMBER(wat_table_data!AH203), IF(wat_table_data!AH203=-999,"NA",IF(wat_table_data!AH203&gt;99, "&gt;99", IF(wat_table_data!AH203&lt;1, "&lt;1",wat_table_data!AH203 ))), "-")</f>
        <v>-</v>
      </c>
      <c r="AJ206" s="39" t="str">
        <f>IF(ISNUMBER(wat_table_data!AI203), IF(wat_table_data!AI203=-999,"NA",IF(wat_table_data!AI203&gt;99, "&gt;99", IF(wat_table_data!AI203&lt;1, "&lt;1",wat_table_data!AI203 ))), "-")</f>
        <v>-</v>
      </c>
      <c r="AK206" s="40" t="str">
        <f>IF(ISNUMBER(wat_table_data!AJ203), IF(wat_table_data!AJ203=-999,"NA",IF(wat_table_data!AJ203&gt;99, "&gt;99", IF(wat_table_data!AJ203&lt;1, "&lt;1",wat_table_data!AJ203 ))), "-")</f>
        <v>-</v>
      </c>
      <c r="AL206" s="40" t="str">
        <f>IF(ISNUMBER(wat_table_data!AK203), IF(wat_table_data!AK203=-999,"NA",IF(wat_table_data!AK203&gt;99, "&gt;99", IF(wat_table_data!AK203&lt;1, "&lt;1",wat_table_data!AK203 ))), "-")</f>
        <v>-</v>
      </c>
      <c r="AM206" s="40" t="str">
        <f>IF(ISNUMBER(wat_table_data!AL203), IF(wat_table_data!AL203=-999,"NA",IF(wat_table_data!AL203&gt;99, "&gt;99", IF(wat_table_data!AL203&lt;1, "&lt;1",wat_table_data!AL203 ))), "-")</f>
        <v>-</v>
      </c>
      <c r="AN206" s="38" t="str">
        <f>IF(ISNUMBER(wat_table_data!AM203), IF(wat_table_data!AM203=-999,"NA",IF(wat_table_data!AM203&gt;99, "&gt;99", IF(wat_table_data!AM203&lt;1, "&lt;1",wat_table_data!AM203 ))), "-")</f>
        <v>-</v>
      </c>
      <c r="AO206" s="38" t="str">
        <f>IF(ISNUMBER(wat_table_data!AN203), IF(wat_table_data!AN203=-999,"NA",IF(wat_table_data!AN203&gt;99, "&gt;99", IF(wat_table_data!AN203&lt;1, "&lt;1",wat_table_data!AN203 ))), "-")</f>
        <v>-</v>
      </c>
    </row>
    <row r="207" ht="13.8" x14ac:dyDescent="0.25">
      <c r="A207" s="34" t="str">
        <f>IF(ISBLANK(wat_table_data!A204), "", wat_table_data!A204)</f>
        <v/>
      </c>
      <c r="B207" s="34" t="str">
        <f>IF(ISBLANK(wat_table_data!B204), "", wat_table_data!B204)</f>
        <v/>
      </c>
      <c r="C207" s="34" t="str">
        <f>IF(ISBLANK(wat_table_data!C204), "", wat_table_data!C204)</f>
        <v/>
      </c>
      <c r="D207" s="35" t="str">
        <f>IF(ISNUMBER(wat_table_data!D204), wat_table_data!D204, "-")</f>
        <v>-</v>
      </c>
      <c r="E207" s="36" t="str">
        <f>IF(ISNUMBER(wat_table_data!E204), wat_table_data!E204, "-")</f>
        <v>-</v>
      </c>
      <c r="F207" s="37" t="str">
        <f>IF(ISNUMBER(wat_table_data!F204), IF(wat_table_data!F204=-999,"NA",IF(wat_table_data!F204&gt;99, "&gt;99", IF(wat_table_data!F204&lt;1, "&lt;1",wat_table_data!F204 ))), "-")</f>
        <v>-</v>
      </c>
      <c r="G207" s="38" t="str">
        <f>IF(ISNUMBER(wat_table_data!G204), IF(wat_table_data!G204=-999,"NA",IF(wat_table_data!G204&gt;99, "&gt;99", IF(wat_table_data!G204&lt;1, "&lt;1",wat_table_data!G204 ))), "-")</f>
        <v>-</v>
      </c>
      <c r="H207" s="38" t="str">
        <f>IF(ISNUMBER(wat_table_data!H204), IF(wat_table_data!H204=-999,"NA",IF(wat_table_data!H204&gt;99, "&gt;99", IF(wat_table_data!H204&lt;1, "&lt;1",wat_table_data!H204 ))), "-")</f>
        <v>-</v>
      </c>
      <c r="I207" s="38" t="str">
        <f>IF(ISNUMBER(wat_table_data!I204), IF(wat_table_data!I204=-999,"NA",IF(wat_table_data!I204&gt;99, "&gt;99", IF(wat_table_data!I204&lt;1, "&lt;1",wat_table_data!I204 ))), "-")</f>
        <v>-</v>
      </c>
      <c r="J207" s="24" t="str">
        <f>IF(ISNUMBER(wat_table_data!J204), IF(wat_table_data!J204=-999,"NA",wat_table_data!J204), "-")</f>
        <v>-</v>
      </c>
      <c r="K207" s="37" t="str">
        <f>IF(ISNUMBER(wat_table_data!K204), IF(wat_table_data!K204=-999,"NA",IF(wat_table_data!K204&gt;99, "&gt;99", IF(wat_table_data!K204&lt;1, "&lt;1",wat_table_data!K204 ))), "-")</f>
        <v>-</v>
      </c>
      <c r="L207" s="38" t="str">
        <f>IF(ISNUMBER(wat_table_data!L204), IF(wat_table_data!L204=-999,"NA",IF(wat_table_data!L204&gt;99, "&gt;99", IF(wat_table_data!L204&lt;1, "&lt;1",wat_table_data!L204 ))), "-")</f>
        <v>-</v>
      </c>
      <c r="M207" s="38" t="str">
        <f>IF(ISNUMBER(wat_table_data!M204), IF(wat_table_data!M204=-999,"NA",IF(wat_table_data!M204&gt;99, "&gt;99", IF(wat_table_data!M204&lt;1, "&lt;1",wat_table_data!M204 ))), "-")</f>
        <v>-</v>
      </c>
      <c r="N207" s="38" t="str">
        <f>IF(ISNUMBER(wat_table_data!N204), IF(wat_table_data!N204=-999,"NA",IF(wat_table_data!N204&gt;99, "&gt;99", IF(wat_table_data!N204&lt;1, "&lt;1",wat_table_data!N204 ))), "-")</f>
        <v>-</v>
      </c>
      <c r="O207" s="24" t="str">
        <f>IF(ISNUMBER(wat_table_data!O204), IF(wat_table_data!O204=-999,"NA",wat_table_data!O204), "-")</f>
        <v>-</v>
      </c>
      <c r="P207" s="37" t="str">
        <f>IF(ISNUMBER(wat_table_data!P204), IF(wat_table_data!P204=-999,"NA",IF(wat_table_data!P204&gt;99, "&gt;99", IF(wat_table_data!P204&lt;1, "&lt;1",wat_table_data!P204 ))), "-")</f>
        <v>-</v>
      </c>
      <c r="Q207" s="38" t="str">
        <f>IF(ISNUMBER(wat_table_data!Q204), IF(wat_table_data!Q204=-999,"NA",IF(wat_table_data!Q204&gt;99, "&gt;99", IF(wat_table_data!Q204&lt;1, "&lt;1",wat_table_data!Q204 ))), "-")</f>
        <v>-</v>
      </c>
      <c r="R207" s="38" t="str">
        <f>IF(ISNUMBER(wat_table_data!R204), IF(wat_table_data!R204=-999,"NA",IF(wat_table_data!R204&gt;99, "&gt;99", IF(wat_table_data!R204&lt;1, "&lt;1",wat_table_data!R204 ))), "-")</f>
        <v>-</v>
      </c>
      <c r="S207" s="38" t="str">
        <f>IF(ISNUMBER(wat_table_data!S204), IF(wat_table_data!S204=-999,"NA",IF(wat_table_data!S204&gt;99, "&gt;99", IF(wat_table_data!S204&lt;1, "&lt;1",wat_table_data!S204 ))), "-")</f>
        <v>-</v>
      </c>
      <c r="T207" s="24" t="str">
        <f>IF(ISNUMBER(wat_table_data!T204), IF(wat_table_data!T204=-999,"NA",wat_table_data!T204), "-")</f>
        <v>-</v>
      </c>
      <c r="U207" s="24"/>
      <c r="V207" s="24"/>
      <c r="W207" s="24"/>
      <c r="X207" s="39" t="str">
        <f>IF(ISNUMBER(wat_table_data!W204), IF(wat_table_data!W204=-999,"NA",IF(wat_table_data!W204&gt;99, "&gt;99", IF(wat_table_data!W204&lt;1, "&lt;1",wat_table_data!W204 ))), "-")</f>
        <v>-</v>
      </c>
      <c r="Y207" s="40" t="str">
        <f>IF(ISNUMBER(wat_table_data!X204), IF(wat_table_data!X204=-999,"NA",IF(wat_table_data!X204&gt;99, "&gt;99", IF(wat_table_data!X204&lt;1, "&lt;1",wat_table_data!X204 ))), "-")</f>
        <v>-</v>
      </c>
      <c r="Z207" s="40" t="str">
        <f>IF(ISNUMBER(wat_table_data!Y204), IF(wat_table_data!Y204=-999,"NA",IF(wat_table_data!Y204&gt;99, "&gt;99", IF(wat_table_data!Y204&lt;1, "&lt;1",wat_table_data!Y204 ))), "-")</f>
        <v>-</v>
      </c>
      <c r="AA207" s="40" t="str">
        <f>IF(ISNUMBER(wat_table_data!Z204), IF(wat_table_data!Z204=-999,"NA",IF(wat_table_data!Z204&gt;99, "&gt;99", IF(wat_table_data!Z204&lt;1, "&lt;1",wat_table_data!Z204 ))), "-")</f>
        <v>-</v>
      </c>
      <c r="AB207" s="38" t="str">
        <f>IF(ISNUMBER(wat_table_data!AA204), IF(wat_table_data!AA204=-999,"NA",IF(wat_table_data!AA204&gt;99, "&gt;99", IF(wat_table_data!AA204&lt;1, "&lt;1",wat_table_data!AA204 ))), "-")</f>
        <v>-</v>
      </c>
      <c r="AC207" s="38" t="str">
        <f>IF(ISNUMBER(wat_table_data!AB204), IF(wat_table_data!AB204=-999,"NA",IF(wat_table_data!AB204&gt;99, "&gt;99", IF(wat_table_data!AB204&lt;1, "&lt;1",wat_table_data!AB204 ))), "-")</f>
        <v>-</v>
      </c>
      <c r="AD207" s="39" t="str">
        <f>IF(ISNUMBER(wat_table_data!AC204), IF(wat_table_data!AC204=-999,"NA",IF(wat_table_data!AC204&gt;99, "&gt;99", IF(wat_table_data!AC204&lt;1, "&lt;1",wat_table_data!AC204 ))), "-")</f>
        <v>-</v>
      </c>
      <c r="AE207" s="40" t="str">
        <f>IF(ISNUMBER(wat_table_data!AD204), IF(wat_table_data!AD204=-999,"NA",IF(wat_table_data!AD204&gt;99, "&gt;99", IF(wat_table_data!AD204&lt;1, "&lt;1",wat_table_data!AD204 ))), "-")</f>
        <v>-</v>
      </c>
      <c r="AF207" s="40" t="str">
        <f>IF(ISNUMBER(wat_table_data!AE204), IF(wat_table_data!AE204=-999,"NA",IF(wat_table_data!AE204&gt;99, "&gt;99", IF(wat_table_data!AE204&lt;1, "&lt;1",wat_table_data!AE204 ))), "-")</f>
        <v>-</v>
      </c>
      <c r="AG207" s="40" t="str">
        <f>IF(ISNUMBER(wat_table_data!AF204), IF(wat_table_data!AF204=-999,"NA",IF(wat_table_data!AF204&gt;99, "&gt;99", IF(wat_table_data!AF204&lt;1, "&lt;1",wat_table_data!AF204 ))), "-")</f>
        <v>-</v>
      </c>
      <c r="AH207" s="38" t="str">
        <f>IF(ISNUMBER(wat_table_data!AG204), IF(wat_table_data!AG204=-999,"NA",IF(wat_table_data!AG204&gt;99, "&gt;99", IF(wat_table_data!AG204&lt;1, "&lt;1",wat_table_data!AG204 ))), "-")</f>
        <v>-</v>
      </c>
      <c r="AI207" s="38" t="str">
        <f>IF(ISNUMBER(wat_table_data!AH204), IF(wat_table_data!AH204=-999,"NA",IF(wat_table_data!AH204&gt;99, "&gt;99", IF(wat_table_data!AH204&lt;1, "&lt;1",wat_table_data!AH204 ))), "-")</f>
        <v>-</v>
      </c>
      <c r="AJ207" s="39" t="str">
        <f>IF(ISNUMBER(wat_table_data!AI204), IF(wat_table_data!AI204=-999,"NA",IF(wat_table_data!AI204&gt;99, "&gt;99", IF(wat_table_data!AI204&lt;1, "&lt;1",wat_table_data!AI204 ))), "-")</f>
        <v>-</v>
      </c>
      <c r="AK207" s="40" t="str">
        <f>IF(ISNUMBER(wat_table_data!AJ204), IF(wat_table_data!AJ204=-999,"NA",IF(wat_table_data!AJ204&gt;99, "&gt;99", IF(wat_table_data!AJ204&lt;1, "&lt;1",wat_table_data!AJ204 ))), "-")</f>
        <v>-</v>
      </c>
      <c r="AL207" s="40" t="str">
        <f>IF(ISNUMBER(wat_table_data!AK204), IF(wat_table_data!AK204=-999,"NA",IF(wat_table_data!AK204&gt;99, "&gt;99", IF(wat_table_data!AK204&lt;1, "&lt;1",wat_table_data!AK204 ))), "-")</f>
        <v>-</v>
      </c>
      <c r="AM207" s="40" t="str">
        <f>IF(ISNUMBER(wat_table_data!AL204), IF(wat_table_data!AL204=-999,"NA",IF(wat_table_data!AL204&gt;99, "&gt;99", IF(wat_table_data!AL204&lt;1, "&lt;1",wat_table_data!AL204 ))), "-")</f>
        <v>-</v>
      </c>
      <c r="AN207" s="38" t="str">
        <f>IF(ISNUMBER(wat_table_data!AM204), IF(wat_table_data!AM204=-999,"NA",IF(wat_table_data!AM204&gt;99, "&gt;99", IF(wat_table_data!AM204&lt;1, "&lt;1",wat_table_data!AM204 ))), "-")</f>
        <v>-</v>
      </c>
      <c r="AO207" s="38" t="str">
        <f>IF(ISNUMBER(wat_table_data!AN204), IF(wat_table_data!AN204=-999,"NA",IF(wat_table_data!AN204&gt;99, "&gt;99", IF(wat_table_data!AN204&lt;1, "&lt;1",wat_table_data!AN204 ))), "-")</f>
        <v>-</v>
      </c>
    </row>
    <row r="208" ht="13.8" x14ac:dyDescent="0.25">
      <c r="A208" s="34" t="str">
        <f>IF(ISBLANK(wat_table_data!A205), "", wat_table_data!A205)</f>
        <v/>
      </c>
      <c r="B208" s="34" t="str">
        <f>IF(ISBLANK(wat_table_data!B205), "", wat_table_data!B205)</f>
        <v/>
      </c>
      <c r="C208" s="34" t="str">
        <f>IF(ISBLANK(wat_table_data!C205), "", wat_table_data!C205)</f>
        <v/>
      </c>
      <c r="D208" s="35" t="str">
        <f>IF(ISNUMBER(wat_table_data!D205), wat_table_data!D205, "-")</f>
        <v>-</v>
      </c>
      <c r="E208" s="36" t="str">
        <f>IF(ISNUMBER(wat_table_data!E205), wat_table_data!E205, "-")</f>
        <v>-</v>
      </c>
      <c r="F208" s="37" t="str">
        <f>IF(ISNUMBER(wat_table_data!F205), IF(wat_table_data!F205=-999,"NA",IF(wat_table_data!F205&gt;99, "&gt;99", IF(wat_table_data!F205&lt;1, "&lt;1",wat_table_data!F205 ))), "-")</f>
        <v>-</v>
      </c>
      <c r="G208" s="38" t="str">
        <f>IF(ISNUMBER(wat_table_data!G205), IF(wat_table_data!G205=-999,"NA",IF(wat_table_data!G205&gt;99, "&gt;99", IF(wat_table_data!G205&lt;1, "&lt;1",wat_table_data!G205 ))), "-")</f>
        <v>-</v>
      </c>
      <c r="H208" s="38" t="str">
        <f>IF(ISNUMBER(wat_table_data!H205), IF(wat_table_data!H205=-999,"NA",IF(wat_table_data!H205&gt;99, "&gt;99", IF(wat_table_data!H205&lt;1, "&lt;1",wat_table_data!H205 ))), "-")</f>
        <v>-</v>
      </c>
      <c r="I208" s="38" t="str">
        <f>IF(ISNUMBER(wat_table_data!I205), IF(wat_table_data!I205=-999,"NA",IF(wat_table_data!I205&gt;99, "&gt;99", IF(wat_table_data!I205&lt;1, "&lt;1",wat_table_data!I205 ))), "-")</f>
        <v>-</v>
      </c>
      <c r="J208" s="24" t="str">
        <f>IF(ISNUMBER(wat_table_data!J205), IF(wat_table_data!J205=-999,"NA",wat_table_data!J205), "-")</f>
        <v>-</v>
      </c>
      <c r="K208" s="37" t="str">
        <f>IF(ISNUMBER(wat_table_data!K205), IF(wat_table_data!K205=-999,"NA",IF(wat_table_data!K205&gt;99, "&gt;99", IF(wat_table_data!K205&lt;1, "&lt;1",wat_table_data!K205 ))), "-")</f>
        <v>-</v>
      </c>
      <c r="L208" s="38" t="str">
        <f>IF(ISNUMBER(wat_table_data!L205), IF(wat_table_data!L205=-999,"NA",IF(wat_table_data!L205&gt;99, "&gt;99", IF(wat_table_data!L205&lt;1, "&lt;1",wat_table_data!L205 ))), "-")</f>
        <v>-</v>
      </c>
      <c r="M208" s="38" t="str">
        <f>IF(ISNUMBER(wat_table_data!M205), IF(wat_table_data!M205=-999,"NA",IF(wat_table_data!M205&gt;99, "&gt;99", IF(wat_table_data!M205&lt;1, "&lt;1",wat_table_data!M205 ))), "-")</f>
        <v>-</v>
      </c>
      <c r="N208" s="38" t="str">
        <f>IF(ISNUMBER(wat_table_data!N205), IF(wat_table_data!N205=-999,"NA",IF(wat_table_data!N205&gt;99, "&gt;99", IF(wat_table_data!N205&lt;1, "&lt;1",wat_table_data!N205 ))), "-")</f>
        <v>-</v>
      </c>
      <c r="O208" s="24" t="str">
        <f>IF(ISNUMBER(wat_table_data!O205), IF(wat_table_data!O205=-999,"NA",wat_table_data!O205), "-")</f>
        <v>-</v>
      </c>
      <c r="P208" s="37" t="str">
        <f>IF(ISNUMBER(wat_table_data!P205), IF(wat_table_data!P205=-999,"NA",IF(wat_table_data!P205&gt;99, "&gt;99", IF(wat_table_data!P205&lt;1, "&lt;1",wat_table_data!P205 ))), "-")</f>
        <v>-</v>
      </c>
      <c r="Q208" s="38" t="str">
        <f>IF(ISNUMBER(wat_table_data!Q205), IF(wat_table_data!Q205=-999,"NA",IF(wat_table_data!Q205&gt;99, "&gt;99", IF(wat_table_data!Q205&lt;1, "&lt;1",wat_table_data!Q205 ))), "-")</f>
        <v>-</v>
      </c>
      <c r="R208" s="38" t="str">
        <f>IF(ISNUMBER(wat_table_data!R205), IF(wat_table_data!R205=-999,"NA",IF(wat_table_data!R205&gt;99, "&gt;99", IF(wat_table_data!R205&lt;1, "&lt;1",wat_table_data!R205 ))), "-")</f>
        <v>-</v>
      </c>
      <c r="S208" s="38" t="str">
        <f>IF(ISNUMBER(wat_table_data!S205), IF(wat_table_data!S205=-999,"NA",IF(wat_table_data!S205&gt;99, "&gt;99", IF(wat_table_data!S205&lt;1, "&lt;1",wat_table_data!S205 ))), "-")</f>
        <v>-</v>
      </c>
      <c r="T208" s="24" t="str">
        <f>IF(ISNUMBER(wat_table_data!T205), IF(wat_table_data!T205=-999,"NA",wat_table_data!T205), "-")</f>
        <v>-</v>
      </c>
      <c r="U208" s="24"/>
      <c r="V208" s="24"/>
      <c r="W208" s="24"/>
      <c r="X208" s="39" t="str">
        <f>IF(ISNUMBER(wat_table_data!W205), IF(wat_table_data!W205=-999,"NA",IF(wat_table_data!W205&gt;99, "&gt;99", IF(wat_table_data!W205&lt;1, "&lt;1",wat_table_data!W205 ))), "-")</f>
        <v>-</v>
      </c>
      <c r="Y208" s="40" t="str">
        <f>IF(ISNUMBER(wat_table_data!X205), IF(wat_table_data!X205=-999,"NA",IF(wat_table_data!X205&gt;99, "&gt;99", IF(wat_table_data!X205&lt;1, "&lt;1",wat_table_data!X205 ))), "-")</f>
        <v>-</v>
      </c>
      <c r="Z208" s="40" t="str">
        <f>IF(ISNUMBER(wat_table_data!Y205), IF(wat_table_data!Y205=-999,"NA",IF(wat_table_data!Y205&gt;99, "&gt;99", IF(wat_table_data!Y205&lt;1, "&lt;1",wat_table_data!Y205 ))), "-")</f>
        <v>-</v>
      </c>
      <c r="AA208" s="40" t="str">
        <f>IF(ISNUMBER(wat_table_data!Z205), IF(wat_table_data!Z205=-999,"NA",IF(wat_table_data!Z205&gt;99, "&gt;99", IF(wat_table_data!Z205&lt;1, "&lt;1",wat_table_data!Z205 ))), "-")</f>
        <v>-</v>
      </c>
      <c r="AB208" s="38" t="str">
        <f>IF(ISNUMBER(wat_table_data!AA205), IF(wat_table_data!AA205=-999,"NA",IF(wat_table_data!AA205&gt;99, "&gt;99", IF(wat_table_data!AA205&lt;1, "&lt;1",wat_table_data!AA205 ))), "-")</f>
        <v>-</v>
      </c>
      <c r="AC208" s="38" t="str">
        <f>IF(ISNUMBER(wat_table_data!AB205), IF(wat_table_data!AB205=-999,"NA",IF(wat_table_data!AB205&gt;99, "&gt;99", IF(wat_table_data!AB205&lt;1, "&lt;1",wat_table_data!AB205 ))), "-")</f>
        <v>-</v>
      </c>
      <c r="AD208" s="39" t="str">
        <f>IF(ISNUMBER(wat_table_data!AC205), IF(wat_table_data!AC205=-999,"NA",IF(wat_table_data!AC205&gt;99, "&gt;99", IF(wat_table_data!AC205&lt;1, "&lt;1",wat_table_data!AC205 ))), "-")</f>
        <v>-</v>
      </c>
      <c r="AE208" s="40" t="str">
        <f>IF(ISNUMBER(wat_table_data!AD205), IF(wat_table_data!AD205=-999,"NA",IF(wat_table_data!AD205&gt;99, "&gt;99", IF(wat_table_data!AD205&lt;1, "&lt;1",wat_table_data!AD205 ))), "-")</f>
        <v>-</v>
      </c>
      <c r="AF208" s="40" t="str">
        <f>IF(ISNUMBER(wat_table_data!AE205), IF(wat_table_data!AE205=-999,"NA",IF(wat_table_data!AE205&gt;99, "&gt;99", IF(wat_table_data!AE205&lt;1, "&lt;1",wat_table_data!AE205 ))), "-")</f>
        <v>-</v>
      </c>
      <c r="AG208" s="40" t="str">
        <f>IF(ISNUMBER(wat_table_data!AF205), IF(wat_table_data!AF205=-999,"NA",IF(wat_table_data!AF205&gt;99, "&gt;99", IF(wat_table_data!AF205&lt;1, "&lt;1",wat_table_data!AF205 ))), "-")</f>
        <v>-</v>
      </c>
      <c r="AH208" s="38" t="str">
        <f>IF(ISNUMBER(wat_table_data!AG205), IF(wat_table_data!AG205=-999,"NA",IF(wat_table_data!AG205&gt;99, "&gt;99", IF(wat_table_data!AG205&lt;1, "&lt;1",wat_table_data!AG205 ))), "-")</f>
        <v>-</v>
      </c>
      <c r="AI208" s="38" t="str">
        <f>IF(ISNUMBER(wat_table_data!AH205), IF(wat_table_data!AH205=-999,"NA",IF(wat_table_data!AH205&gt;99, "&gt;99", IF(wat_table_data!AH205&lt;1, "&lt;1",wat_table_data!AH205 ))), "-")</f>
        <v>-</v>
      </c>
      <c r="AJ208" s="39" t="str">
        <f>IF(ISNUMBER(wat_table_data!AI205), IF(wat_table_data!AI205=-999,"NA",IF(wat_table_data!AI205&gt;99, "&gt;99", IF(wat_table_data!AI205&lt;1, "&lt;1",wat_table_data!AI205 ))), "-")</f>
        <v>-</v>
      </c>
      <c r="AK208" s="40" t="str">
        <f>IF(ISNUMBER(wat_table_data!AJ205), IF(wat_table_data!AJ205=-999,"NA",IF(wat_table_data!AJ205&gt;99, "&gt;99", IF(wat_table_data!AJ205&lt;1, "&lt;1",wat_table_data!AJ205 ))), "-")</f>
        <v>-</v>
      </c>
      <c r="AL208" s="40" t="str">
        <f>IF(ISNUMBER(wat_table_data!AK205), IF(wat_table_data!AK205=-999,"NA",IF(wat_table_data!AK205&gt;99, "&gt;99", IF(wat_table_data!AK205&lt;1, "&lt;1",wat_table_data!AK205 ))), "-")</f>
        <v>-</v>
      </c>
      <c r="AM208" s="40" t="str">
        <f>IF(ISNUMBER(wat_table_data!AL205), IF(wat_table_data!AL205=-999,"NA",IF(wat_table_data!AL205&gt;99, "&gt;99", IF(wat_table_data!AL205&lt;1, "&lt;1",wat_table_data!AL205 ))), "-")</f>
        <v>-</v>
      </c>
      <c r="AN208" s="38" t="str">
        <f>IF(ISNUMBER(wat_table_data!AM205), IF(wat_table_data!AM205=-999,"NA",IF(wat_table_data!AM205&gt;99, "&gt;99", IF(wat_table_data!AM205&lt;1, "&lt;1",wat_table_data!AM205 ))), "-")</f>
        <v>-</v>
      </c>
      <c r="AO208" s="38" t="str">
        <f>IF(ISNUMBER(wat_table_data!AN205), IF(wat_table_data!AN205=-999,"NA",IF(wat_table_data!AN205&gt;99, "&gt;99", IF(wat_table_data!AN205&lt;1, "&lt;1",wat_table_data!AN205 ))), "-")</f>
        <v>-</v>
      </c>
    </row>
    <row r="209" ht="13.8" x14ac:dyDescent="0.25">
      <c r="A209" s="34" t="str">
        <f>IF(ISBLANK(wat_table_data!A206), "", wat_table_data!A206)</f>
        <v/>
      </c>
      <c r="B209" s="34" t="str">
        <f>IF(ISBLANK(wat_table_data!B206), "", wat_table_data!B206)</f>
        <v/>
      </c>
      <c r="C209" s="34" t="str">
        <f>IF(ISBLANK(wat_table_data!C206), "", wat_table_data!C206)</f>
        <v/>
      </c>
      <c r="D209" s="35" t="str">
        <f>IF(ISNUMBER(wat_table_data!D206), wat_table_data!D206, "-")</f>
        <v>-</v>
      </c>
      <c r="E209" s="36" t="str">
        <f>IF(ISNUMBER(wat_table_data!E206), wat_table_data!E206, "-")</f>
        <v>-</v>
      </c>
      <c r="F209" s="37" t="str">
        <f>IF(ISNUMBER(wat_table_data!F206), IF(wat_table_data!F206=-999,"NA",IF(wat_table_data!F206&gt;99, "&gt;99", IF(wat_table_data!F206&lt;1, "&lt;1",wat_table_data!F206 ))), "-")</f>
        <v>-</v>
      </c>
      <c r="G209" s="38" t="str">
        <f>IF(ISNUMBER(wat_table_data!G206), IF(wat_table_data!G206=-999,"NA",IF(wat_table_data!G206&gt;99, "&gt;99", IF(wat_table_data!G206&lt;1, "&lt;1",wat_table_data!G206 ))), "-")</f>
        <v>-</v>
      </c>
      <c r="H209" s="38" t="str">
        <f>IF(ISNUMBER(wat_table_data!H206), IF(wat_table_data!H206=-999,"NA",IF(wat_table_data!H206&gt;99, "&gt;99", IF(wat_table_data!H206&lt;1, "&lt;1",wat_table_data!H206 ))), "-")</f>
        <v>-</v>
      </c>
      <c r="I209" s="38" t="str">
        <f>IF(ISNUMBER(wat_table_data!I206), IF(wat_table_data!I206=-999,"NA",IF(wat_table_data!I206&gt;99, "&gt;99", IF(wat_table_data!I206&lt;1, "&lt;1",wat_table_data!I206 ))), "-")</f>
        <v>-</v>
      </c>
      <c r="J209" s="24" t="str">
        <f>IF(ISNUMBER(wat_table_data!J206), IF(wat_table_data!J206=-999,"NA",wat_table_data!J206), "-")</f>
        <v>-</v>
      </c>
      <c r="K209" s="37" t="str">
        <f>IF(ISNUMBER(wat_table_data!K206), IF(wat_table_data!K206=-999,"NA",IF(wat_table_data!K206&gt;99, "&gt;99", IF(wat_table_data!K206&lt;1, "&lt;1",wat_table_data!K206 ))), "-")</f>
        <v>-</v>
      </c>
      <c r="L209" s="38" t="str">
        <f>IF(ISNUMBER(wat_table_data!L206), IF(wat_table_data!L206=-999,"NA",IF(wat_table_data!L206&gt;99, "&gt;99", IF(wat_table_data!L206&lt;1, "&lt;1",wat_table_data!L206 ))), "-")</f>
        <v>-</v>
      </c>
      <c r="M209" s="38" t="str">
        <f>IF(ISNUMBER(wat_table_data!M206), IF(wat_table_data!M206=-999,"NA",IF(wat_table_data!M206&gt;99, "&gt;99", IF(wat_table_data!M206&lt;1, "&lt;1",wat_table_data!M206 ))), "-")</f>
        <v>-</v>
      </c>
      <c r="N209" s="38" t="str">
        <f>IF(ISNUMBER(wat_table_data!N206), IF(wat_table_data!N206=-999,"NA",IF(wat_table_data!N206&gt;99, "&gt;99", IF(wat_table_data!N206&lt;1, "&lt;1",wat_table_data!N206 ))), "-")</f>
        <v>-</v>
      </c>
      <c r="O209" s="24" t="str">
        <f>IF(ISNUMBER(wat_table_data!O206), IF(wat_table_data!O206=-999,"NA",wat_table_data!O206), "-")</f>
        <v>-</v>
      </c>
      <c r="P209" s="37" t="str">
        <f>IF(ISNUMBER(wat_table_data!P206), IF(wat_table_data!P206=-999,"NA",IF(wat_table_data!P206&gt;99, "&gt;99", IF(wat_table_data!P206&lt;1, "&lt;1",wat_table_data!P206 ))), "-")</f>
        <v>-</v>
      </c>
      <c r="Q209" s="38" t="str">
        <f>IF(ISNUMBER(wat_table_data!Q206), IF(wat_table_data!Q206=-999,"NA",IF(wat_table_data!Q206&gt;99, "&gt;99", IF(wat_table_data!Q206&lt;1, "&lt;1",wat_table_data!Q206 ))), "-")</f>
        <v>-</v>
      </c>
      <c r="R209" s="38" t="str">
        <f>IF(ISNUMBER(wat_table_data!R206), IF(wat_table_data!R206=-999,"NA",IF(wat_table_data!R206&gt;99, "&gt;99", IF(wat_table_data!R206&lt;1, "&lt;1",wat_table_data!R206 ))), "-")</f>
        <v>-</v>
      </c>
      <c r="S209" s="38" t="str">
        <f>IF(ISNUMBER(wat_table_data!S206), IF(wat_table_data!S206=-999,"NA",IF(wat_table_data!S206&gt;99, "&gt;99", IF(wat_table_data!S206&lt;1, "&lt;1",wat_table_data!S206 ))), "-")</f>
        <v>-</v>
      </c>
      <c r="T209" s="24" t="str">
        <f>IF(ISNUMBER(wat_table_data!T206), IF(wat_table_data!T206=-999,"NA",wat_table_data!T206), "-")</f>
        <v>-</v>
      </c>
      <c r="U209" s="24"/>
      <c r="V209" s="24"/>
      <c r="W209" s="24"/>
      <c r="X209" s="39" t="str">
        <f>IF(ISNUMBER(wat_table_data!W206), IF(wat_table_data!W206=-999,"NA",IF(wat_table_data!W206&gt;99, "&gt;99", IF(wat_table_data!W206&lt;1, "&lt;1",wat_table_data!W206 ))), "-")</f>
        <v>-</v>
      </c>
      <c r="Y209" s="40" t="str">
        <f>IF(ISNUMBER(wat_table_data!X206), IF(wat_table_data!X206=-999,"NA",IF(wat_table_data!X206&gt;99, "&gt;99", IF(wat_table_data!X206&lt;1, "&lt;1",wat_table_data!X206 ))), "-")</f>
        <v>-</v>
      </c>
      <c r="Z209" s="40" t="str">
        <f>IF(ISNUMBER(wat_table_data!Y206), IF(wat_table_data!Y206=-999,"NA",IF(wat_table_data!Y206&gt;99, "&gt;99", IF(wat_table_data!Y206&lt;1, "&lt;1",wat_table_data!Y206 ))), "-")</f>
        <v>-</v>
      </c>
      <c r="AA209" s="40" t="str">
        <f>IF(ISNUMBER(wat_table_data!Z206), IF(wat_table_data!Z206=-999,"NA",IF(wat_table_data!Z206&gt;99, "&gt;99", IF(wat_table_data!Z206&lt;1, "&lt;1",wat_table_data!Z206 ))), "-")</f>
        <v>-</v>
      </c>
      <c r="AB209" s="38" t="str">
        <f>IF(ISNUMBER(wat_table_data!AA206), IF(wat_table_data!AA206=-999,"NA",IF(wat_table_data!AA206&gt;99, "&gt;99", IF(wat_table_data!AA206&lt;1, "&lt;1",wat_table_data!AA206 ))), "-")</f>
        <v>-</v>
      </c>
      <c r="AC209" s="38" t="str">
        <f>IF(ISNUMBER(wat_table_data!AB206), IF(wat_table_data!AB206=-999,"NA",IF(wat_table_data!AB206&gt;99, "&gt;99", IF(wat_table_data!AB206&lt;1, "&lt;1",wat_table_data!AB206 ))), "-")</f>
        <v>-</v>
      </c>
      <c r="AD209" s="39" t="str">
        <f>IF(ISNUMBER(wat_table_data!AC206), IF(wat_table_data!AC206=-999,"NA",IF(wat_table_data!AC206&gt;99, "&gt;99", IF(wat_table_data!AC206&lt;1, "&lt;1",wat_table_data!AC206 ))), "-")</f>
        <v>-</v>
      </c>
      <c r="AE209" s="40" t="str">
        <f>IF(ISNUMBER(wat_table_data!AD206), IF(wat_table_data!AD206=-999,"NA",IF(wat_table_data!AD206&gt;99, "&gt;99", IF(wat_table_data!AD206&lt;1, "&lt;1",wat_table_data!AD206 ))), "-")</f>
        <v>-</v>
      </c>
      <c r="AF209" s="40" t="str">
        <f>IF(ISNUMBER(wat_table_data!AE206), IF(wat_table_data!AE206=-999,"NA",IF(wat_table_data!AE206&gt;99, "&gt;99", IF(wat_table_data!AE206&lt;1, "&lt;1",wat_table_data!AE206 ))), "-")</f>
        <v>-</v>
      </c>
      <c r="AG209" s="40" t="str">
        <f>IF(ISNUMBER(wat_table_data!AF206), IF(wat_table_data!AF206=-999,"NA",IF(wat_table_data!AF206&gt;99, "&gt;99", IF(wat_table_data!AF206&lt;1, "&lt;1",wat_table_data!AF206 ))), "-")</f>
        <v>-</v>
      </c>
      <c r="AH209" s="38" t="str">
        <f>IF(ISNUMBER(wat_table_data!AG206), IF(wat_table_data!AG206=-999,"NA",IF(wat_table_data!AG206&gt;99, "&gt;99", IF(wat_table_data!AG206&lt;1, "&lt;1",wat_table_data!AG206 ))), "-")</f>
        <v>-</v>
      </c>
      <c r="AI209" s="38" t="str">
        <f>IF(ISNUMBER(wat_table_data!AH206), IF(wat_table_data!AH206=-999,"NA",IF(wat_table_data!AH206&gt;99, "&gt;99", IF(wat_table_data!AH206&lt;1, "&lt;1",wat_table_data!AH206 ))), "-")</f>
        <v>-</v>
      </c>
      <c r="AJ209" s="39" t="str">
        <f>IF(ISNUMBER(wat_table_data!AI206), IF(wat_table_data!AI206=-999,"NA",IF(wat_table_data!AI206&gt;99, "&gt;99", IF(wat_table_data!AI206&lt;1, "&lt;1",wat_table_data!AI206 ))), "-")</f>
        <v>-</v>
      </c>
      <c r="AK209" s="40" t="str">
        <f>IF(ISNUMBER(wat_table_data!AJ206), IF(wat_table_data!AJ206=-999,"NA",IF(wat_table_data!AJ206&gt;99, "&gt;99", IF(wat_table_data!AJ206&lt;1, "&lt;1",wat_table_data!AJ206 ))), "-")</f>
        <v>-</v>
      </c>
      <c r="AL209" s="40" t="str">
        <f>IF(ISNUMBER(wat_table_data!AK206), IF(wat_table_data!AK206=-999,"NA",IF(wat_table_data!AK206&gt;99, "&gt;99", IF(wat_table_data!AK206&lt;1, "&lt;1",wat_table_data!AK206 ))), "-")</f>
        <v>-</v>
      </c>
      <c r="AM209" s="40" t="str">
        <f>IF(ISNUMBER(wat_table_data!AL206), IF(wat_table_data!AL206=-999,"NA",IF(wat_table_data!AL206&gt;99, "&gt;99", IF(wat_table_data!AL206&lt;1, "&lt;1",wat_table_data!AL206 ))), "-")</f>
        <v>-</v>
      </c>
      <c r="AN209" s="38" t="str">
        <f>IF(ISNUMBER(wat_table_data!AM206), IF(wat_table_data!AM206=-999,"NA",IF(wat_table_data!AM206&gt;99, "&gt;99", IF(wat_table_data!AM206&lt;1, "&lt;1",wat_table_data!AM206 ))), "-")</f>
        <v>-</v>
      </c>
      <c r="AO209" s="38" t="str">
        <f>IF(ISNUMBER(wat_table_data!AN206), IF(wat_table_data!AN206=-999,"NA",IF(wat_table_data!AN206&gt;99, "&gt;99", IF(wat_table_data!AN206&lt;1, "&lt;1",wat_table_data!AN206 ))), "-")</f>
        <v>-</v>
      </c>
    </row>
    <row r="210" ht="13.8" x14ac:dyDescent="0.25">
      <c r="A210" s="34" t="str">
        <f>IF(ISBLANK(wat_table_data!A207), "", wat_table_data!A207)</f>
        <v/>
      </c>
      <c r="B210" s="34" t="str">
        <f>IF(ISBLANK(wat_table_data!B207), "", wat_table_data!B207)</f>
        <v/>
      </c>
      <c r="C210" s="34" t="str">
        <f>IF(ISBLANK(wat_table_data!C207), "", wat_table_data!C207)</f>
        <v/>
      </c>
      <c r="D210" s="35" t="str">
        <f>IF(ISNUMBER(wat_table_data!D207), wat_table_data!D207, "-")</f>
        <v>-</v>
      </c>
      <c r="E210" s="36" t="str">
        <f>IF(ISNUMBER(wat_table_data!E207), wat_table_data!E207, "-")</f>
        <v>-</v>
      </c>
      <c r="F210" s="37" t="str">
        <f>IF(ISNUMBER(wat_table_data!F207), IF(wat_table_data!F207=-999,"NA",IF(wat_table_data!F207&gt;99, "&gt;99", IF(wat_table_data!F207&lt;1, "&lt;1",wat_table_data!F207 ))), "-")</f>
        <v>-</v>
      </c>
      <c r="G210" s="38" t="str">
        <f>IF(ISNUMBER(wat_table_data!G207), IF(wat_table_data!G207=-999,"NA",IF(wat_table_data!G207&gt;99, "&gt;99", IF(wat_table_data!G207&lt;1, "&lt;1",wat_table_data!G207 ))), "-")</f>
        <v>-</v>
      </c>
      <c r="H210" s="38" t="str">
        <f>IF(ISNUMBER(wat_table_data!H207), IF(wat_table_data!H207=-999,"NA",IF(wat_table_data!H207&gt;99, "&gt;99", IF(wat_table_data!H207&lt;1, "&lt;1",wat_table_data!H207 ))), "-")</f>
        <v>-</v>
      </c>
      <c r="I210" s="38" t="str">
        <f>IF(ISNUMBER(wat_table_data!I207), IF(wat_table_data!I207=-999,"NA",IF(wat_table_data!I207&gt;99, "&gt;99", IF(wat_table_data!I207&lt;1, "&lt;1",wat_table_data!I207 ))), "-")</f>
        <v>-</v>
      </c>
      <c r="J210" s="24" t="str">
        <f>IF(ISNUMBER(wat_table_data!J207), IF(wat_table_data!J207=-999,"NA",wat_table_data!J207), "-")</f>
        <v>-</v>
      </c>
      <c r="K210" s="37" t="str">
        <f>IF(ISNUMBER(wat_table_data!K207), IF(wat_table_data!K207=-999,"NA",IF(wat_table_data!K207&gt;99, "&gt;99", IF(wat_table_data!K207&lt;1, "&lt;1",wat_table_data!K207 ))), "-")</f>
        <v>-</v>
      </c>
      <c r="L210" s="38" t="str">
        <f>IF(ISNUMBER(wat_table_data!L207), IF(wat_table_data!L207=-999,"NA",IF(wat_table_data!L207&gt;99, "&gt;99", IF(wat_table_data!L207&lt;1, "&lt;1",wat_table_data!L207 ))), "-")</f>
        <v>-</v>
      </c>
      <c r="M210" s="38" t="str">
        <f>IF(ISNUMBER(wat_table_data!M207), IF(wat_table_data!M207=-999,"NA",IF(wat_table_data!M207&gt;99, "&gt;99", IF(wat_table_data!M207&lt;1, "&lt;1",wat_table_data!M207 ))), "-")</f>
        <v>-</v>
      </c>
      <c r="N210" s="38" t="str">
        <f>IF(ISNUMBER(wat_table_data!N207), IF(wat_table_data!N207=-999,"NA",IF(wat_table_data!N207&gt;99, "&gt;99", IF(wat_table_data!N207&lt;1, "&lt;1",wat_table_data!N207 ))), "-")</f>
        <v>-</v>
      </c>
      <c r="O210" s="24" t="str">
        <f>IF(ISNUMBER(wat_table_data!O207), IF(wat_table_data!O207=-999,"NA",wat_table_data!O207), "-")</f>
        <v>-</v>
      </c>
      <c r="P210" s="37" t="str">
        <f>IF(ISNUMBER(wat_table_data!P207), IF(wat_table_data!P207=-999,"NA",IF(wat_table_data!P207&gt;99, "&gt;99", IF(wat_table_data!P207&lt;1, "&lt;1",wat_table_data!P207 ))), "-")</f>
        <v>-</v>
      </c>
      <c r="Q210" s="38" t="str">
        <f>IF(ISNUMBER(wat_table_data!Q207), IF(wat_table_data!Q207=-999,"NA",IF(wat_table_data!Q207&gt;99, "&gt;99", IF(wat_table_data!Q207&lt;1, "&lt;1",wat_table_data!Q207 ))), "-")</f>
        <v>-</v>
      </c>
      <c r="R210" s="38" t="str">
        <f>IF(ISNUMBER(wat_table_data!R207), IF(wat_table_data!R207=-999,"NA",IF(wat_table_data!R207&gt;99, "&gt;99", IF(wat_table_data!R207&lt;1, "&lt;1",wat_table_data!R207 ))), "-")</f>
        <v>-</v>
      </c>
      <c r="S210" s="38" t="str">
        <f>IF(ISNUMBER(wat_table_data!S207), IF(wat_table_data!S207=-999,"NA",IF(wat_table_data!S207&gt;99, "&gt;99", IF(wat_table_data!S207&lt;1, "&lt;1",wat_table_data!S207 ))), "-")</f>
        <v>-</v>
      </c>
      <c r="T210" s="24" t="str">
        <f>IF(ISNUMBER(wat_table_data!T207), IF(wat_table_data!T207=-999,"NA",wat_table_data!T207), "-")</f>
        <v>-</v>
      </c>
      <c r="U210" s="24"/>
      <c r="V210" s="24"/>
      <c r="W210" s="24"/>
      <c r="X210" s="39" t="str">
        <f>IF(ISNUMBER(wat_table_data!W207), IF(wat_table_data!W207=-999,"NA",IF(wat_table_data!W207&gt;99, "&gt;99", IF(wat_table_data!W207&lt;1, "&lt;1",wat_table_data!W207 ))), "-")</f>
        <v>-</v>
      </c>
      <c r="Y210" s="40" t="str">
        <f>IF(ISNUMBER(wat_table_data!X207), IF(wat_table_data!X207=-999,"NA",IF(wat_table_data!X207&gt;99, "&gt;99", IF(wat_table_data!X207&lt;1, "&lt;1",wat_table_data!X207 ))), "-")</f>
        <v>-</v>
      </c>
      <c r="Z210" s="40" t="str">
        <f>IF(ISNUMBER(wat_table_data!Y207), IF(wat_table_data!Y207=-999,"NA",IF(wat_table_data!Y207&gt;99, "&gt;99", IF(wat_table_data!Y207&lt;1, "&lt;1",wat_table_data!Y207 ))), "-")</f>
        <v>-</v>
      </c>
      <c r="AA210" s="40" t="str">
        <f>IF(ISNUMBER(wat_table_data!Z207), IF(wat_table_data!Z207=-999,"NA",IF(wat_table_data!Z207&gt;99, "&gt;99", IF(wat_table_data!Z207&lt;1, "&lt;1",wat_table_data!Z207 ))), "-")</f>
        <v>-</v>
      </c>
      <c r="AB210" s="38" t="str">
        <f>IF(ISNUMBER(wat_table_data!AA207), IF(wat_table_data!AA207=-999,"NA",IF(wat_table_data!AA207&gt;99, "&gt;99", IF(wat_table_data!AA207&lt;1, "&lt;1",wat_table_data!AA207 ))), "-")</f>
        <v>-</v>
      </c>
      <c r="AC210" s="38" t="str">
        <f>IF(ISNUMBER(wat_table_data!AB207), IF(wat_table_data!AB207=-999,"NA",IF(wat_table_data!AB207&gt;99, "&gt;99", IF(wat_table_data!AB207&lt;1, "&lt;1",wat_table_data!AB207 ))), "-")</f>
        <v>-</v>
      </c>
      <c r="AD210" s="39" t="str">
        <f>IF(ISNUMBER(wat_table_data!AC207), IF(wat_table_data!AC207=-999,"NA",IF(wat_table_data!AC207&gt;99, "&gt;99", IF(wat_table_data!AC207&lt;1, "&lt;1",wat_table_data!AC207 ))), "-")</f>
        <v>-</v>
      </c>
      <c r="AE210" s="40" t="str">
        <f>IF(ISNUMBER(wat_table_data!AD207), IF(wat_table_data!AD207=-999,"NA",IF(wat_table_data!AD207&gt;99, "&gt;99", IF(wat_table_data!AD207&lt;1, "&lt;1",wat_table_data!AD207 ))), "-")</f>
        <v>-</v>
      </c>
      <c r="AF210" s="40" t="str">
        <f>IF(ISNUMBER(wat_table_data!AE207), IF(wat_table_data!AE207=-999,"NA",IF(wat_table_data!AE207&gt;99, "&gt;99", IF(wat_table_data!AE207&lt;1, "&lt;1",wat_table_data!AE207 ))), "-")</f>
        <v>-</v>
      </c>
      <c r="AG210" s="40" t="str">
        <f>IF(ISNUMBER(wat_table_data!AF207), IF(wat_table_data!AF207=-999,"NA",IF(wat_table_data!AF207&gt;99, "&gt;99", IF(wat_table_data!AF207&lt;1, "&lt;1",wat_table_data!AF207 ))), "-")</f>
        <v>-</v>
      </c>
      <c r="AH210" s="38" t="str">
        <f>IF(ISNUMBER(wat_table_data!AG207), IF(wat_table_data!AG207=-999,"NA",IF(wat_table_data!AG207&gt;99, "&gt;99", IF(wat_table_data!AG207&lt;1, "&lt;1",wat_table_data!AG207 ))), "-")</f>
        <v>-</v>
      </c>
      <c r="AI210" s="38" t="str">
        <f>IF(ISNUMBER(wat_table_data!AH207), IF(wat_table_data!AH207=-999,"NA",IF(wat_table_data!AH207&gt;99, "&gt;99", IF(wat_table_data!AH207&lt;1, "&lt;1",wat_table_data!AH207 ))), "-")</f>
        <v>-</v>
      </c>
      <c r="AJ210" s="39" t="str">
        <f>IF(ISNUMBER(wat_table_data!AI207), IF(wat_table_data!AI207=-999,"NA",IF(wat_table_data!AI207&gt;99, "&gt;99", IF(wat_table_data!AI207&lt;1, "&lt;1",wat_table_data!AI207 ))), "-")</f>
        <v>-</v>
      </c>
      <c r="AK210" s="40" t="str">
        <f>IF(ISNUMBER(wat_table_data!AJ207), IF(wat_table_data!AJ207=-999,"NA",IF(wat_table_data!AJ207&gt;99, "&gt;99", IF(wat_table_data!AJ207&lt;1, "&lt;1",wat_table_data!AJ207 ))), "-")</f>
        <v>-</v>
      </c>
      <c r="AL210" s="40" t="str">
        <f>IF(ISNUMBER(wat_table_data!AK207), IF(wat_table_data!AK207=-999,"NA",IF(wat_table_data!AK207&gt;99, "&gt;99", IF(wat_table_data!AK207&lt;1, "&lt;1",wat_table_data!AK207 ))), "-")</f>
        <v>-</v>
      </c>
      <c r="AM210" s="40" t="str">
        <f>IF(ISNUMBER(wat_table_data!AL207), IF(wat_table_data!AL207=-999,"NA",IF(wat_table_data!AL207&gt;99, "&gt;99", IF(wat_table_data!AL207&lt;1, "&lt;1",wat_table_data!AL207 ))), "-")</f>
        <v>-</v>
      </c>
      <c r="AN210" s="38" t="str">
        <f>IF(ISNUMBER(wat_table_data!AM207), IF(wat_table_data!AM207=-999,"NA",IF(wat_table_data!AM207&gt;99, "&gt;99", IF(wat_table_data!AM207&lt;1, "&lt;1",wat_table_data!AM207 ))), "-")</f>
        <v>-</v>
      </c>
      <c r="AO210" s="38" t="str">
        <f>IF(ISNUMBER(wat_table_data!AN207), IF(wat_table_data!AN207=-999,"NA",IF(wat_table_data!AN207&gt;99, "&gt;99", IF(wat_table_data!AN207&lt;1, "&lt;1",wat_table_data!AN207 ))), "-")</f>
        <v>-</v>
      </c>
    </row>
    <row r="211" ht="13.8" x14ac:dyDescent="0.25">
      <c r="A211" s="34" t="str">
        <f>IF(ISBLANK(wat_table_data!A208), "", wat_table_data!A208)</f>
        <v/>
      </c>
      <c r="B211" s="34" t="str">
        <f>IF(ISBLANK(wat_table_data!B208), "", wat_table_data!B208)</f>
        <v/>
      </c>
      <c r="C211" s="34" t="str">
        <f>IF(ISBLANK(wat_table_data!C208), "", wat_table_data!C208)</f>
        <v/>
      </c>
      <c r="D211" s="35" t="str">
        <f>IF(ISNUMBER(wat_table_data!D208), wat_table_data!D208, "-")</f>
        <v>-</v>
      </c>
      <c r="E211" s="36" t="str">
        <f>IF(ISNUMBER(wat_table_data!E208), wat_table_data!E208, "-")</f>
        <v>-</v>
      </c>
      <c r="F211" s="37" t="str">
        <f>IF(ISNUMBER(wat_table_data!F208), IF(wat_table_data!F208=-999,"NA",IF(wat_table_data!F208&gt;99, "&gt;99", IF(wat_table_data!F208&lt;1, "&lt;1",wat_table_data!F208 ))), "-")</f>
        <v>-</v>
      </c>
      <c r="G211" s="38" t="str">
        <f>IF(ISNUMBER(wat_table_data!G208), IF(wat_table_data!G208=-999,"NA",IF(wat_table_data!G208&gt;99, "&gt;99", IF(wat_table_data!G208&lt;1, "&lt;1",wat_table_data!G208 ))), "-")</f>
        <v>-</v>
      </c>
      <c r="H211" s="38" t="str">
        <f>IF(ISNUMBER(wat_table_data!H208), IF(wat_table_data!H208=-999,"NA",IF(wat_table_data!H208&gt;99, "&gt;99", IF(wat_table_data!H208&lt;1, "&lt;1",wat_table_data!H208 ))), "-")</f>
        <v>-</v>
      </c>
      <c r="I211" s="38" t="str">
        <f>IF(ISNUMBER(wat_table_data!I208), IF(wat_table_data!I208=-999,"NA",IF(wat_table_data!I208&gt;99, "&gt;99", IF(wat_table_data!I208&lt;1, "&lt;1",wat_table_data!I208 ))), "-")</f>
        <v>-</v>
      </c>
      <c r="J211" s="24" t="str">
        <f>IF(ISNUMBER(wat_table_data!J208), IF(wat_table_data!J208=-999,"NA",wat_table_data!J208), "-")</f>
        <v>-</v>
      </c>
      <c r="K211" s="37" t="str">
        <f>IF(ISNUMBER(wat_table_data!K208), IF(wat_table_data!K208=-999,"NA",IF(wat_table_data!K208&gt;99, "&gt;99", IF(wat_table_data!K208&lt;1, "&lt;1",wat_table_data!K208 ))), "-")</f>
        <v>-</v>
      </c>
      <c r="L211" s="38" t="str">
        <f>IF(ISNUMBER(wat_table_data!L208), IF(wat_table_data!L208=-999,"NA",IF(wat_table_data!L208&gt;99, "&gt;99", IF(wat_table_data!L208&lt;1, "&lt;1",wat_table_data!L208 ))), "-")</f>
        <v>-</v>
      </c>
      <c r="M211" s="38" t="str">
        <f>IF(ISNUMBER(wat_table_data!M208), IF(wat_table_data!M208=-999,"NA",IF(wat_table_data!M208&gt;99, "&gt;99", IF(wat_table_data!M208&lt;1, "&lt;1",wat_table_data!M208 ))), "-")</f>
        <v>-</v>
      </c>
      <c r="N211" s="38" t="str">
        <f>IF(ISNUMBER(wat_table_data!N208), IF(wat_table_data!N208=-999,"NA",IF(wat_table_data!N208&gt;99, "&gt;99", IF(wat_table_data!N208&lt;1, "&lt;1",wat_table_data!N208 ))), "-")</f>
        <v>-</v>
      </c>
      <c r="O211" s="24" t="str">
        <f>IF(ISNUMBER(wat_table_data!O208), IF(wat_table_data!O208=-999,"NA",wat_table_data!O208), "-")</f>
        <v>-</v>
      </c>
      <c r="P211" s="37" t="str">
        <f>IF(ISNUMBER(wat_table_data!P208), IF(wat_table_data!P208=-999,"NA",IF(wat_table_data!P208&gt;99, "&gt;99", IF(wat_table_data!P208&lt;1, "&lt;1",wat_table_data!P208 ))), "-")</f>
        <v>-</v>
      </c>
      <c r="Q211" s="38" t="str">
        <f>IF(ISNUMBER(wat_table_data!Q208), IF(wat_table_data!Q208=-999,"NA",IF(wat_table_data!Q208&gt;99, "&gt;99", IF(wat_table_data!Q208&lt;1, "&lt;1",wat_table_data!Q208 ))), "-")</f>
        <v>-</v>
      </c>
      <c r="R211" s="38" t="str">
        <f>IF(ISNUMBER(wat_table_data!R208), IF(wat_table_data!R208=-999,"NA",IF(wat_table_data!R208&gt;99, "&gt;99", IF(wat_table_data!R208&lt;1, "&lt;1",wat_table_data!R208 ))), "-")</f>
        <v>-</v>
      </c>
      <c r="S211" s="38" t="str">
        <f>IF(ISNUMBER(wat_table_data!S208), IF(wat_table_data!S208=-999,"NA",IF(wat_table_data!S208&gt;99, "&gt;99", IF(wat_table_data!S208&lt;1, "&lt;1",wat_table_data!S208 ))), "-")</f>
        <v>-</v>
      </c>
      <c r="T211" s="24" t="str">
        <f>IF(ISNUMBER(wat_table_data!T208), IF(wat_table_data!T208=-999,"NA",wat_table_data!T208), "-")</f>
        <v>-</v>
      </c>
      <c r="U211" s="24"/>
      <c r="V211" s="24"/>
      <c r="W211" s="24"/>
      <c r="X211" s="39" t="str">
        <f>IF(ISNUMBER(wat_table_data!W208), IF(wat_table_data!W208=-999,"NA",IF(wat_table_data!W208&gt;99, "&gt;99", IF(wat_table_data!W208&lt;1, "&lt;1",wat_table_data!W208 ))), "-")</f>
        <v>-</v>
      </c>
      <c r="Y211" s="40" t="str">
        <f>IF(ISNUMBER(wat_table_data!X208), IF(wat_table_data!X208=-999,"NA",IF(wat_table_data!X208&gt;99, "&gt;99", IF(wat_table_data!X208&lt;1, "&lt;1",wat_table_data!X208 ))), "-")</f>
        <v>-</v>
      </c>
      <c r="Z211" s="40" t="str">
        <f>IF(ISNUMBER(wat_table_data!Y208), IF(wat_table_data!Y208=-999,"NA",IF(wat_table_data!Y208&gt;99, "&gt;99", IF(wat_table_data!Y208&lt;1, "&lt;1",wat_table_data!Y208 ))), "-")</f>
        <v>-</v>
      </c>
      <c r="AA211" s="40" t="str">
        <f>IF(ISNUMBER(wat_table_data!Z208), IF(wat_table_data!Z208=-999,"NA",IF(wat_table_data!Z208&gt;99, "&gt;99", IF(wat_table_data!Z208&lt;1, "&lt;1",wat_table_data!Z208 ))), "-")</f>
        <v>-</v>
      </c>
      <c r="AB211" s="38" t="str">
        <f>IF(ISNUMBER(wat_table_data!AA208), IF(wat_table_data!AA208=-999,"NA",IF(wat_table_data!AA208&gt;99, "&gt;99", IF(wat_table_data!AA208&lt;1, "&lt;1",wat_table_data!AA208 ))), "-")</f>
        <v>-</v>
      </c>
      <c r="AC211" s="38" t="str">
        <f>IF(ISNUMBER(wat_table_data!AB208), IF(wat_table_data!AB208=-999,"NA",IF(wat_table_data!AB208&gt;99, "&gt;99", IF(wat_table_data!AB208&lt;1, "&lt;1",wat_table_data!AB208 ))), "-")</f>
        <v>-</v>
      </c>
      <c r="AD211" s="39" t="str">
        <f>IF(ISNUMBER(wat_table_data!AC208), IF(wat_table_data!AC208=-999,"NA",IF(wat_table_data!AC208&gt;99, "&gt;99", IF(wat_table_data!AC208&lt;1, "&lt;1",wat_table_data!AC208 ))), "-")</f>
        <v>-</v>
      </c>
      <c r="AE211" s="40" t="str">
        <f>IF(ISNUMBER(wat_table_data!AD208), IF(wat_table_data!AD208=-999,"NA",IF(wat_table_data!AD208&gt;99, "&gt;99", IF(wat_table_data!AD208&lt;1, "&lt;1",wat_table_data!AD208 ))), "-")</f>
        <v>-</v>
      </c>
      <c r="AF211" s="40" t="str">
        <f>IF(ISNUMBER(wat_table_data!AE208), IF(wat_table_data!AE208=-999,"NA",IF(wat_table_data!AE208&gt;99, "&gt;99", IF(wat_table_data!AE208&lt;1, "&lt;1",wat_table_data!AE208 ))), "-")</f>
        <v>-</v>
      </c>
      <c r="AG211" s="40" t="str">
        <f>IF(ISNUMBER(wat_table_data!AF208), IF(wat_table_data!AF208=-999,"NA",IF(wat_table_data!AF208&gt;99, "&gt;99", IF(wat_table_data!AF208&lt;1, "&lt;1",wat_table_data!AF208 ))), "-")</f>
        <v>-</v>
      </c>
      <c r="AH211" s="38" t="str">
        <f>IF(ISNUMBER(wat_table_data!AG208), IF(wat_table_data!AG208=-999,"NA",IF(wat_table_data!AG208&gt;99, "&gt;99", IF(wat_table_data!AG208&lt;1, "&lt;1",wat_table_data!AG208 ))), "-")</f>
        <v>-</v>
      </c>
      <c r="AI211" s="38" t="str">
        <f>IF(ISNUMBER(wat_table_data!AH208), IF(wat_table_data!AH208=-999,"NA",IF(wat_table_data!AH208&gt;99, "&gt;99", IF(wat_table_data!AH208&lt;1, "&lt;1",wat_table_data!AH208 ))), "-")</f>
        <v>-</v>
      </c>
      <c r="AJ211" s="39" t="str">
        <f>IF(ISNUMBER(wat_table_data!AI208), IF(wat_table_data!AI208=-999,"NA",IF(wat_table_data!AI208&gt;99, "&gt;99", IF(wat_table_data!AI208&lt;1, "&lt;1",wat_table_data!AI208 ))), "-")</f>
        <v>-</v>
      </c>
      <c r="AK211" s="40" t="str">
        <f>IF(ISNUMBER(wat_table_data!AJ208), IF(wat_table_data!AJ208=-999,"NA",IF(wat_table_data!AJ208&gt;99, "&gt;99", IF(wat_table_data!AJ208&lt;1, "&lt;1",wat_table_data!AJ208 ))), "-")</f>
        <v>-</v>
      </c>
      <c r="AL211" s="40" t="str">
        <f>IF(ISNUMBER(wat_table_data!AK208), IF(wat_table_data!AK208=-999,"NA",IF(wat_table_data!AK208&gt;99, "&gt;99", IF(wat_table_data!AK208&lt;1, "&lt;1",wat_table_data!AK208 ))), "-")</f>
        <v>-</v>
      </c>
      <c r="AM211" s="40" t="str">
        <f>IF(ISNUMBER(wat_table_data!AL208), IF(wat_table_data!AL208=-999,"NA",IF(wat_table_data!AL208&gt;99, "&gt;99", IF(wat_table_data!AL208&lt;1, "&lt;1",wat_table_data!AL208 ))), "-")</f>
        <v>-</v>
      </c>
      <c r="AN211" s="38" t="str">
        <f>IF(ISNUMBER(wat_table_data!AM208), IF(wat_table_data!AM208=-999,"NA",IF(wat_table_data!AM208&gt;99, "&gt;99", IF(wat_table_data!AM208&lt;1, "&lt;1",wat_table_data!AM208 ))), "-")</f>
        <v>-</v>
      </c>
      <c r="AO211" s="38" t="str">
        <f>IF(ISNUMBER(wat_table_data!AN208), IF(wat_table_data!AN208=-999,"NA",IF(wat_table_data!AN208&gt;99, "&gt;99", IF(wat_table_data!AN208&lt;1, "&lt;1",wat_table_data!AN208 ))), "-")</f>
        <v>-</v>
      </c>
    </row>
    <row r="212" ht="13.8" x14ac:dyDescent="0.25">
      <c r="A212" s="34" t="str">
        <f>IF(ISBLANK(wat_table_data!A209), "", wat_table_data!A209)</f>
        <v/>
      </c>
      <c r="B212" s="34" t="str">
        <f>IF(ISBLANK(wat_table_data!B209), "", wat_table_data!B209)</f>
        <v/>
      </c>
      <c r="C212" s="34" t="str">
        <f>IF(ISBLANK(wat_table_data!C209), "", wat_table_data!C209)</f>
        <v/>
      </c>
      <c r="D212" s="35" t="str">
        <f>IF(ISNUMBER(wat_table_data!D209), wat_table_data!D209, "-")</f>
        <v>-</v>
      </c>
      <c r="E212" s="36" t="str">
        <f>IF(ISNUMBER(wat_table_data!E209), wat_table_data!E209, "-")</f>
        <v>-</v>
      </c>
      <c r="F212" s="37" t="str">
        <f>IF(ISNUMBER(wat_table_data!F209), IF(wat_table_data!F209=-999,"NA",IF(wat_table_data!F209&gt;99, "&gt;99", IF(wat_table_data!F209&lt;1, "&lt;1",wat_table_data!F209 ))), "-")</f>
        <v>-</v>
      </c>
      <c r="G212" s="38" t="str">
        <f>IF(ISNUMBER(wat_table_data!G209), IF(wat_table_data!G209=-999,"NA",IF(wat_table_data!G209&gt;99, "&gt;99", IF(wat_table_data!G209&lt;1, "&lt;1",wat_table_data!G209 ))), "-")</f>
        <v>-</v>
      </c>
      <c r="H212" s="38" t="str">
        <f>IF(ISNUMBER(wat_table_data!H209), IF(wat_table_data!H209=-999,"NA",IF(wat_table_data!H209&gt;99, "&gt;99", IF(wat_table_data!H209&lt;1, "&lt;1",wat_table_data!H209 ))), "-")</f>
        <v>-</v>
      </c>
      <c r="I212" s="38" t="str">
        <f>IF(ISNUMBER(wat_table_data!I209), IF(wat_table_data!I209=-999,"NA",IF(wat_table_data!I209&gt;99, "&gt;99", IF(wat_table_data!I209&lt;1, "&lt;1",wat_table_data!I209 ))), "-")</f>
        <v>-</v>
      </c>
      <c r="J212" s="24" t="str">
        <f>IF(ISNUMBER(wat_table_data!J209), IF(wat_table_data!J209=-999,"NA",wat_table_data!J209), "-")</f>
        <v>-</v>
      </c>
      <c r="K212" s="37" t="str">
        <f>IF(ISNUMBER(wat_table_data!K209), IF(wat_table_data!K209=-999,"NA",IF(wat_table_data!K209&gt;99, "&gt;99", IF(wat_table_data!K209&lt;1, "&lt;1",wat_table_data!K209 ))), "-")</f>
        <v>-</v>
      </c>
      <c r="L212" s="38" t="str">
        <f>IF(ISNUMBER(wat_table_data!L209), IF(wat_table_data!L209=-999,"NA",IF(wat_table_data!L209&gt;99, "&gt;99", IF(wat_table_data!L209&lt;1, "&lt;1",wat_table_data!L209 ))), "-")</f>
        <v>-</v>
      </c>
      <c r="M212" s="38" t="str">
        <f>IF(ISNUMBER(wat_table_data!M209), IF(wat_table_data!M209=-999,"NA",IF(wat_table_data!M209&gt;99, "&gt;99", IF(wat_table_data!M209&lt;1, "&lt;1",wat_table_data!M209 ))), "-")</f>
        <v>-</v>
      </c>
      <c r="N212" s="38" t="str">
        <f>IF(ISNUMBER(wat_table_data!N209), IF(wat_table_data!N209=-999,"NA",IF(wat_table_data!N209&gt;99, "&gt;99", IF(wat_table_data!N209&lt;1, "&lt;1",wat_table_data!N209 ))), "-")</f>
        <v>-</v>
      </c>
      <c r="O212" s="24" t="str">
        <f>IF(ISNUMBER(wat_table_data!O209), IF(wat_table_data!O209=-999,"NA",wat_table_data!O209), "-")</f>
        <v>-</v>
      </c>
      <c r="P212" s="37" t="str">
        <f>IF(ISNUMBER(wat_table_data!P209), IF(wat_table_data!P209=-999,"NA",IF(wat_table_data!P209&gt;99, "&gt;99", IF(wat_table_data!P209&lt;1, "&lt;1",wat_table_data!P209 ))), "-")</f>
        <v>-</v>
      </c>
      <c r="Q212" s="38" t="str">
        <f>IF(ISNUMBER(wat_table_data!Q209), IF(wat_table_data!Q209=-999,"NA",IF(wat_table_data!Q209&gt;99, "&gt;99", IF(wat_table_data!Q209&lt;1, "&lt;1",wat_table_data!Q209 ))), "-")</f>
        <v>-</v>
      </c>
      <c r="R212" s="38" t="str">
        <f>IF(ISNUMBER(wat_table_data!R209), IF(wat_table_data!R209=-999,"NA",IF(wat_table_data!R209&gt;99, "&gt;99", IF(wat_table_data!R209&lt;1, "&lt;1",wat_table_data!R209 ))), "-")</f>
        <v>-</v>
      </c>
      <c r="S212" s="38" t="str">
        <f>IF(ISNUMBER(wat_table_data!S209), IF(wat_table_data!S209=-999,"NA",IF(wat_table_data!S209&gt;99, "&gt;99", IF(wat_table_data!S209&lt;1, "&lt;1",wat_table_data!S209 ))), "-")</f>
        <v>-</v>
      </c>
      <c r="T212" s="24" t="str">
        <f>IF(ISNUMBER(wat_table_data!T209), IF(wat_table_data!T209=-999,"NA",wat_table_data!T209), "-")</f>
        <v>-</v>
      </c>
      <c r="U212" s="24"/>
      <c r="V212" s="24"/>
      <c r="W212" s="24"/>
      <c r="X212" s="39" t="str">
        <f>IF(ISNUMBER(wat_table_data!W209), IF(wat_table_data!W209=-999,"NA",IF(wat_table_data!W209&gt;99, "&gt;99", IF(wat_table_data!W209&lt;1, "&lt;1",wat_table_data!W209 ))), "-")</f>
        <v>-</v>
      </c>
      <c r="Y212" s="40" t="str">
        <f>IF(ISNUMBER(wat_table_data!X209), IF(wat_table_data!X209=-999,"NA",IF(wat_table_data!X209&gt;99, "&gt;99", IF(wat_table_data!X209&lt;1, "&lt;1",wat_table_data!X209 ))), "-")</f>
        <v>-</v>
      </c>
      <c r="Z212" s="40" t="str">
        <f>IF(ISNUMBER(wat_table_data!Y209), IF(wat_table_data!Y209=-999,"NA",IF(wat_table_data!Y209&gt;99, "&gt;99", IF(wat_table_data!Y209&lt;1, "&lt;1",wat_table_data!Y209 ))), "-")</f>
        <v>-</v>
      </c>
      <c r="AA212" s="40" t="str">
        <f>IF(ISNUMBER(wat_table_data!Z209), IF(wat_table_data!Z209=-999,"NA",IF(wat_table_data!Z209&gt;99, "&gt;99", IF(wat_table_data!Z209&lt;1, "&lt;1",wat_table_data!Z209 ))), "-")</f>
        <v>-</v>
      </c>
      <c r="AB212" s="38" t="str">
        <f>IF(ISNUMBER(wat_table_data!AA209), IF(wat_table_data!AA209=-999,"NA",IF(wat_table_data!AA209&gt;99, "&gt;99", IF(wat_table_data!AA209&lt;1, "&lt;1",wat_table_data!AA209 ))), "-")</f>
        <v>-</v>
      </c>
      <c r="AC212" s="38" t="str">
        <f>IF(ISNUMBER(wat_table_data!AB209), IF(wat_table_data!AB209=-999,"NA",IF(wat_table_data!AB209&gt;99, "&gt;99", IF(wat_table_data!AB209&lt;1, "&lt;1",wat_table_data!AB209 ))), "-")</f>
        <v>-</v>
      </c>
      <c r="AD212" s="39" t="str">
        <f>IF(ISNUMBER(wat_table_data!AC209), IF(wat_table_data!AC209=-999,"NA",IF(wat_table_data!AC209&gt;99, "&gt;99", IF(wat_table_data!AC209&lt;1, "&lt;1",wat_table_data!AC209 ))), "-")</f>
        <v>-</v>
      </c>
      <c r="AE212" s="40" t="str">
        <f>IF(ISNUMBER(wat_table_data!AD209), IF(wat_table_data!AD209=-999,"NA",IF(wat_table_data!AD209&gt;99, "&gt;99", IF(wat_table_data!AD209&lt;1, "&lt;1",wat_table_data!AD209 ))), "-")</f>
        <v>-</v>
      </c>
      <c r="AF212" s="40" t="str">
        <f>IF(ISNUMBER(wat_table_data!AE209), IF(wat_table_data!AE209=-999,"NA",IF(wat_table_data!AE209&gt;99, "&gt;99", IF(wat_table_data!AE209&lt;1, "&lt;1",wat_table_data!AE209 ))), "-")</f>
        <v>-</v>
      </c>
      <c r="AG212" s="40" t="str">
        <f>IF(ISNUMBER(wat_table_data!AF209), IF(wat_table_data!AF209=-999,"NA",IF(wat_table_data!AF209&gt;99, "&gt;99", IF(wat_table_data!AF209&lt;1, "&lt;1",wat_table_data!AF209 ))), "-")</f>
        <v>-</v>
      </c>
      <c r="AH212" s="38" t="str">
        <f>IF(ISNUMBER(wat_table_data!AG209), IF(wat_table_data!AG209=-999,"NA",IF(wat_table_data!AG209&gt;99, "&gt;99", IF(wat_table_data!AG209&lt;1, "&lt;1",wat_table_data!AG209 ))), "-")</f>
        <v>-</v>
      </c>
      <c r="AI212" s="38" t="str">
        <f>IF(ISNUMBER(wat_table_data!AH209), IF(wat_table_data!AH209=-999,"NA",IF(wat_table_data!AH209&gt;99, "&gt;99", IF(wat_table_data!AH209&lt;1, "&lt;1",wat_table_data!AH209 ))), "-")</f>
        <v>-</v>
      </c>
      <c r="AJ212" s="39" t="str">
        <f>IF(ISNUMBER(wat_table_data!AI209), IF(wat_table_data!AI209=-999,"NA",IF(wat_table_data!AI209&gt;99, "&gt;99", IF(wat_table_data!AI209&lt;1, "&lt;1",wat_table_data!AI209 ))), "-")</f>
        <v>-</v>
      </c>
      <c r="AK212" s="40" t="str">
        <f>IF(ISNUMBER(wat_table_data!AJ209), IF(wat_table_data!AJ209=-999,"NA",IF(wat_table_data!AJ209&gt;99, "&gt;99", IF(wat_table_data!AJ209&lt;1, "&lt;1",wat_table_data!AJ209 ))), "-")</f>
        <v>-</v>
      </c>
      <c r="AL212" s="40" t="str">
        <f>IF(ISNUMBER(wat_table_data!AK209), IF(wat_table_data!AK209=-999,"NA",IF(wat_table_data!AK209&gt;99, "&gt;99", IF(wat_table_data!AK209&lt;1, "&lt;1",wat_table_data!AK209 ))), "-")</f>
        <v>-</v>
      </c>
      <c r="AM212" s="40" t="str">
        <f>IF(ISNUMBER(wat_table_data!AL209), IF(wat_table_data!AL209=-999,"NA",IF(wat_table_data!AL209&gt;99, "&gt;99", IF(wat_table_data!AL209&lt;1, "&lt;1",wat_table_data!AL209 ))), "-")</f>
        <v>-</v>
      </c>
      <c r="AN212" s="38" t="str">
        <f>IF(ISNUMBER(wat_table_data!AM209), IF(wat_table_data!AM209=-999,"NA",IF(wat_table_data!AM209&gt;99, "&gt;99", IF(wat_table_data!AM209&lt;1, "&lt;1",wat_table_data!AM209 ))), "-")</f>
        <v>-</v>
      </c>
      <c r="AO212" s="38" t="str">
        <f>IF(ISNUMBER(wat_table_data!AN209), IF(wat_table_data!AN209=-999,"NA",IF(wat_table_data!AN209&gt;99, "&gt;99", IF(wat_table_data!AN209&lt;1, "&lt;1",wat_table_data!AN209 ))), "-")</f>
        <v>-</v>
      </c>
    </row>
    <row r="213" ht="13.8" x14ac:dyDescent="0.25">
      <c r="A213" s="34" t="str">
        <f>IF(ISBLANK(wat_table_data!A210), "", wat_table_data!A210)</f>
        <v/>
      </c>
      <c r="B213" s="34" t="str">
        <f>IF(ISBLANK(wat_table_data!B210), "", wat_table_data!B210)</f>
        <v/>
      </c>
      <c r="C213" s="34" t="str">
        <f>IF(ISBLANK(wat_table_data!C210), "", wat_table_data!C210)</f>
        <v/>
      </c>
      <c r="D213" s="35" t="str">
        <f>IF(ISNUMBER(wat_table_data!D210), wat_table_data!D210, "-")</f>
        <v>-</v>
      </c>
      <c r="E213" s="36" t="str">
        <f>IF(ISNUMBER(wat_table_data!E210), wat_table_data!E210, "-")</f>
        <v>-</v>
      </c>
      <c r="F213" s="37" t="str">
        <f>IF(ISNUMBER(wat_table_data!F210), IF(wat_table_data!F210=-999,"NA",IF(wat_table_data!F210&gt;99, "&gt;99", IF(wat_table_data!F210&lt;1, "&lt;1",wat_table_data!F210 ))), "-")</f>
        <v>-</v>
      </c>
      <c r="G213" s="38" t="str">
        <f>IF(ISNUMBER(wat_table_data!G210), IF(wat_table_data!G210=-999,"NA",IF(wat_table_data!G210&gt;99, "&gt;99", IF(wat_table_data!G210&lt;1, "&lt;1",wat_table_data!G210 ))), "-")</f>
        <v>-</v>
      </c>
      <c r="H213" s="38" t="str">
        <f>IF(ISNUMBER(wat_table_data!H210), IF(wat_table_data!H210=-999,"NA",IF(wat_table_data!H210&gt;99, "&gt;99", IF(wat_table_data!H210&lt;1, "&lt;1",wat_table_data!H210 ))), "-")</f>
        <v>-</v>
      </c>
      <c r="I213" s="38" t="str">
        <f>IF(ISNUMBER(wat_table_data!I210), IF(wat_table_data!I210=-999,"NA",IF(wat_table_data!I210&gt;99, "&gt;99", IF(wat_table_data!I210&lt;1, "&lt;1",wat_table_data!I210 ))), "-")</f>
        <v>-</v>
      </c>
      <c r="J213" s="24" t="str">
        <f>IF(ISNUMBER(wat_table_data!J210), IF(wat_table_data!J210=-999,"NA",wat_table_data!J210), "-")</f>
        <v>-</v>
      </c>
      <c r="K213" s="37" t="str">
        <f>IF(ISNUMBER(wat_table_data!K210), IF(wat_table_data!K210=-999,"NA",IF(wat_table_data!K210&gt;99, "&gt;99", IF(wat_table_data!K210&lt;1, "&lt;1",wat_table_data!K210 ))), "-")</f>
        <v>-</v>
      </c>
      <c r="L213" s="38" t="str">
        <f>IF(ISNUMBER(wat_table_data!L210), IF(wat_table_data!L210=-999,"NA",IF(wat_table_data!L210&gt;99, "&gt;99", IF(wat_table_data!L210&lt;1, "&lt;1",wat_table_data!L210 ))), "-")</f>
        <v>-</v>
      </c>
      <c r="M213" s="38" t="str">
        <f>IF(ISNUMBER(wat_table_data!M210), IF(wat_table_data!M210=-999,"NA",IF(wat_table_data!M210&gt;99, "&gt;99", IF(wat_table_data!M210&lt;1, "&lt;1",wat_table_data!M210 ))), "-")</f>
        <v>-</v>
      </c>
      <c r="N213" s="38" t="str">
        <f>IF(ISNUMBER(wat_table_data!N210), IF(wat_table_data!N210=-999,"NA",IF(wat_table_data!N210&gt;99, "&gt;99", IF(wat_table_data!N210&lt;1, "&lt;1",wat_table_data!N210 ))), "-")</f>
        <v>-</v>
      </c>
      <c r="O213" s="24" t="str">
        <f>IF(ISNUMBER(wat_table_data!O210), IF(wat_table_data!O210=-999,"NA",wat_table_data!O210), "-")</f>
        <v>-</v>
      </c>
      <c r="P213" s="37" t="str">
        <f>IF(ISNUMBER(wat_table_data!P210), IF(wat_table_data!P210=-999,"NA",IF(wat_table_data!P210&gt;99, "&gt;99", IF(wat_table_data!P210&lt;1, "&lt;1",wat_table_data!P210 ))), "-")</f>
        <v>-</v>
      </c>
      <c r="Q213" s="38" t="str">
        <f>IF(ISNUMBER(wat_table_data!Q210), IF(wat_table_data!Q210=-999,"NA",IF(wat_table_data!Q210&gt;99, "&gt;99", IF(wat_table_data!Q210&lt;1, "&lt;1",wat_table_data!Q210 ))), "-")</f>
        <v>-</v>
      </c>
      <c r="R213" s="38" t="str">
        <f>IF(ISNUMBER(wat_table_data!R210), IF(wat_table_data!R210=-999,"NA",IF(wat_table_data!R210&gt;99, "&gt;99", IF(wat_table_data!R210&lt;1, "&lt;1",wat_table_data!R210 ))), "-")</f>
        <v>-</v>
      </c>
      <c r="S213" s="38" t="str">
        <f>IF(ISNUMBER(wat_table_data!S210), IF(wat_table_data!S210=-999,"NA",IF(wat_table_data!S210&gt;99, "&gt;99", IF(wat_table_data!S210&lt;1, "&lt;1",wat_table_data!S210 ))), "-")</f>
        <v>-</v>
      </c>
      <c r="T213" s="24" t="str">
        <f>IF(ISNUMBER(wat_table_data!T210), IF(wat_table_data!T210=-999,"NA",wat_table_data!T210), "-")</f>
        <v>-</v>
      </c>
      <c r="U213" s="24"/>
      <c r="V213" s="24"/>
      <c r="W213" s="24"/>
      <c r="X213" s="39" t="str">
        <f>IF(ISNUMBER(wat_table_data!W210), IF(wat_table_data!W210=-999,"NA",IF(wat_table_data!W210&gt;99, "&gt;99", IF(wat_table_data!W210&lt;1, "&lt;1",wat_table_data!W210 ))), "-")</f>
        <v>-</v>
      </c>
      <c r="Y213" s="40" t="str">
        <f>IF(ISNUMBER(wat_table_data!X210), IF(wat_table_data!X210=-999,"NA",IF(wat_table_data!X210&gt;99, "&gt;99", IF(wat_table_data!X210&lt;1, "&lt;1",wat_table_data!X210 ))), "-")</f>
        <v>-</v>
      </c>
      <c r="Z213" s="40" t="str">
        <f>IF(ISNUMBER(wat_table_data!Y210), IF(wat_table_data!Y210=-999,"NA",IF(wat_table_data!Y210&gt;99, "&gt;99", IF(wat_table_data!Y210&lt;1, "&lt;1",wat_table_data!Y210 ))), "-")</f>
        <v>-</v>
      </c>
      <c r="AA213" s="40" t="str">
        <f>IF(ISNUMBER(wat_table_data!Z210), IF(wat_table_data!Z210=-999,"NA",IF(wat_table_data!Z210&gt;99, "&gt;99", IF(wat_table_data!Z210&lt;1, "&lt;1",wat_table_data!Z210 ))), "-")</f>
        <v>-</v>
      </c>
      <c r="AB213" s="38" t="str">
        <f>IF(ISNUMBER(wat_table_data!AA210), IF(wat_table_data!AA210=-999,"NA",IF(wat_table_data!AA210&gt;99, "&gt;99", IF(wat_table_data!AA210&lt;1, "&lt;1",wat_table_data!AA210 ))), "-")</f>
        <v>-</v>
      </c>
      <c r="AC213" s="38" t="str">
        <f>IF(ISNUMBER(wat_table_data!AB210), IF(wat_table_data!AB210=-999,"NA",IF(wat_table_data!AB210&gt;99, "&gt;99", IF(wat_table_data!AB210&lt;1, "&lt;1",wat_table_data!AB210 ))), "-")</f>
        <v>-</v>
      </c>
      <c r="AD213" s="39" t="str">
        <f>IF(ISNUMBER(wat_table_data!AC210), IF(wat_table_data!AC210=-999,"NA",IF(wat_table_data!AC210&gt;99, "&gt;99", IF(wat_table_data!AC210&lt;1, "&lt;1",wat_table_data!AC210 ))), "-")</f>
        <v>-</v>
      </c>
      <c r="AE213" s="40" t="str">
        <f>IF(ISNUMBER(wat_table_data!AD210), IF(wat_table_data!AD210=-999,"NA",IF(wat_table_data!AD210&gt;99, "&gt;99", IF(wat_table_data!AD210&lt;1, "&lt;1",wat_table_data!AD210 ))), "-")</f>
        <v>-</v>
      </c>
      <c r="AF213" s="40" t="str">
        <f>IF(ISNUMBER(wat_table_data!AE210), IF(wat_table_data!AE210=-999,"NA",IF(wat_table_data!AE210&gt;99, "&gt;99", IF(wat_table_data!AE210&lt;1, "&lt;1",wat_table_data!AE210 ))), "-")</f>
        <v>-</v>
      </c>
      <c r="AG213" s="40" t="str">
        <f>IF(ISNUMBER(wat_table_data!AF210), IF(wat_table_data!AF210=-999,"NA",IF(wat_table_data!AF210&gt;99, "&gt;99", IF(wat_table_data!AF210&lt;1, "&lt;1",wat_table_data!AF210 ))), "-")</f>
        <v>-</v>
      </c>
      <c r="AH213" s="38" t="str">
        <f>IF(ISNUMBER(wat_table_data!AG210), IF(wat_table_data!AG210=-999,"NA",IF(wat_table_data!AG210&gt;99, "&gt;99", IF(wat_table_data!AG210&lt;1, "&lt;1",wat_table_data!AG210 ))), "-")</f>
        <v>-</v>
      </c>
      <c r="AI213" s="38" t="str">
        <f>IF(ISNUMBER(wat_table_data!AH210), IF(wat_table_data!AH210=-999,"NA",IF(wat_table_data!AH210&gt;99, "&gt;99", IF(wat_table_data!AH210&lt;1, "&lt;1",wat_table_data!AH210 ))), "-")</f>
        <v>-</v>
      </c>
      <c r="AJ213" s="39" t="str">
        <f>IF(ISNUMBER(wat_table_data!AI210), IF(wat_table_data!AI210=-999,"NA",IF(wat_table_data!AI210&gt;99, "&gt;99", IF(wat_table_data!AI210&lt;1, "&lt;1",wat_table_data!AI210 ))), "-")</f>
        <v>-</v>
      </c>
      <c r="AK213" s="40" t="str">
        <f>IF(ISNUMBER(wat_table_data!AJ210), IF(wat_table_data!AJ210=-999,"NA",IF(wat_table_data!AJ210&gt;99, "&gt;99", IF(wat_table_data!AJ210&lt;1, "&lt;1",wat_table_data!AJ210 ))), "-")</f>
        <v>-</v>
      </c>
      <c r="AL213" s="40" t="str">
        <f>IF(ISNUMBER(wat_table_data!AK210), IF(wat_table_data!AK210=-999,"NA",IF(wat_table_data!AK210&gt;99, "&gt;99", IF(wat_table_data!AK210&lt;1, "&lt;1",wat_table_data!AK210 ))), "-")</f>
        <v>-</v>
      </c>
      <c r="AM213" s="40" t="str">
        <f>IF(ISNUMBER(wat_table_data!AL210), IF(wat_table_data!AL210=-999,"NA",IF(wat_table_data!AL210&gt;99, "&gt;99", IF(wat_table_data!AL210&lt;1, "&lt;1",wat_table_data!AL210 ))), "-")</f>
        <v>-</v>
      </c>
      <c r="AN213" s="38" t="str">
        <f>IF(ISNUMBER(wat_table_data!AM210), IF(wat_table_data!AM210=-999,"NA",IF(wat_table_data!AM210&gt;99, "&gt;99", IF(wat_table_data!AM210&lt;1, "&lt;1",wat_table_data!AM210 ))), "-")</f>
        <v>-</v>
      </c>
      <c r="AO213" s="38" t="str">
        <f>IF(ISNUMBER(wat_table_data!AN210), IF(wat_table_data!AN210=-999,"NA",IF(wat_table_data!AN210&gt;99, "&gt;99", IF(wat_table_data!AN210&lt;1, "&lt;1",wat_table_data!AN210 ))), "-")</f>
        <v>-</v>
      </c>
    </row>
    <row r="214" ht="13.8" x14ac:dyDescent="0.25">
      <c r="A214" s="34" t="str">
        <f>IF(ISBLANK(wat_table_data!A211), "", wat_table_data!A211)</f>
        <v/>
      </c>
      <c r="B214" s="34" t="str">
        <f>IF(ISBLANK(wat_table_data!B211), "", wat_table_data!B211)</f>
        <v/>
      </c>
      <c r="C214" s="34" t="str">
        <f>IF(ISBLANK(wat_table_data!C211), "", wat_table_data!C211)</f>
        <v/>
      </c>
      <c r="D214" s="35" t="str">
        <f>IF(ISNUMBER(wat_table_data!D211), wat_table_data!D211, "-")</f>
        <v>-</v>
      </c>
      <c r="E214" s="36" t="str">
        <f>IF(ISNUMBER(wat_table_data!E211), wat_table_data!E211, "-")</f>
        <v>-</v>
      </c>
      <c r="F214" s="37" t="str">
        <f>IF(ISNUMBER(wat_table_data!F211), IF(wat_table_data!F211=-999,"NA",IF(wat_table_data!F211&gt;99, "&gt;99", IF(wat_table_data!F211&lt;1, "&lt;1",wat_table_data!F211 ))), "-")</f>
        <v>-</v>
      </c>
      <c r="G214" s="38" t="str">
        <f>IF(ISNUMBER(wat_table_data!G211), IF(wat_table_data!G211=-999,"NA",IF(wat_table_data!G211&gt;99, "&gt;99", IF(wat_table_data!G211&lt;1, "&lt;1",wat_table_data!G211 ))), "-")</f>
        <v>-</v>
      </c>
      <c r="H214" s="38" t="str">
        <f>IF(ISNUMBER(wat_table_data!H211), IF(wat_table_data!H211=-999,"NA",IF(wat_table_data!H211&gt;99, "&gt;99", IF(wat_table_data!H211&lt;1, "&lt;1",wat_table_data!H211 ))), "-")</f>
        <v>-</v>
      </c>
      <c r="I214" s="38" t="str">
        <f>IF(ISNUMBER(wat_table_data!I211), IF(wat_table_data!I211=-999,"NA",IF(wat_table_data!I211&gt;99, "&gt;99", IF(wat_table_data!I211&lt;1, "&lt;1",wat_table_data!I211 ))), "-")</f>
        <v>-</v>
      </c>
      <c r="J214" s="24" t="str">
        <f>IF(ISNUMBER(wat_table_data!J211), IF(wat_table_data!J211=-999,"NA",wat_table_data!J211), "-")</f>
        <v>-</v>
      </c>
      <c r="K214" s="37" t="str">
        <f>IF(ISNUMBER(wat_table_data!K211), IF(wat_table_data!K211=-999,"NA",IF(wat_table_data!K211&gt;99, "&gt;99", IF(wat_table_data!K211&lt;1, "&lt;1",wat_table_data!K211 ))), "-")</f>
        <v>-</v>
      </c>
      <c r="L214" s="38" t="str">
        <f>IF(ISNUMBER(wat_table_data!L211), IF(wat_table_data!L211=-999,"NA",IF(wat_table_data!L211&gt;99, "&gt;99", IF(wat_table_data!L211&lt;1, "&lt;1",wat_table_data!L211 ))), "-")</f>
        <v>-</v>
      </c>
      <c r="M214" s="38" t="str">
        <f>IF(ISNUMBER(wat_table_data!M211), IF(wat_table_data!M211=-999,"NA",IF(wat_table_data!M211&gt;99, "&gt;99", IF(wat_table_data!M211&lt;1, "&lt;1",wat_table_data!M211 ))), "-")</f>
        <v>-</v>
      </c>
      <c r="N214" s="38" t="str">
        <f>IF(ISNUMBER(wat_table_data!N211), IF(wat_table_data!N211=-999,"NA",IF(wat_table_data!N211&gt;99, "&gt;99", IF(wat_table_data!N211&lt;1, "&lt;1",wat_table_data!N211 ))), "-")</f>
        <v>-</v>
      </c>
      <c r="O214" s="24" t="str">
        <f>IF(ISNUMBER(wat_table_data!O211), IF(wat_table_data!O211=-999,"NA",wat_table_data!O211), "-")</f>
        <v>-</v>
      </c>
      <c r="P214" s="37" t="str">
        <f>IF(ISNUMBER(wat_table_data!P211), IF(wat_table_data!P211=-999,"NA",IF(wat_table_data!P211&gt;99, "&gt;99", IF(wat_table_data!P211&lt;1, "&lt;1",wat_table_data!P211 ))), "-")</f>
        <v>-</v>
      </c>
      <c r="Q214" s="38" t="str">
        <f>IF(ISNUMBER(wat_table_data!Q211), IF(wat_table_data!Q211=-999,"NA",IF(wat_table_data!Q211&gt;99, "&gt;99", IF(wat_table_data!Q211&lt;1, "&lt;1",wat_table_data!Q211 ))), "-")</f>
        <v>-</v>
      </c>
      <c r="R214" s="38" t="str">
        <f>IF(ISNUMBER(wat_table_data!R211), IF(wat_table_data!R211=-999,"NA",IF(wat_table_data!R211&gt;99, "&gt;99", IF(wat_table_data!R211&lt;1, "&lt;1",wat_table_data!R211 ))), "-")</f>
        <v>-</v>
      </c>
      <c r="S214" s="38" t="str">
        <f>IF(ISNUMBER(wat_table_data!S211), IF(wat_table_data!S211=-999,"NA",IF(wat_table_data!S211&gt;99, "&gt;99", IF(wat_table_data!S211&lt;1, "&lt;1",wat_table_data!S211 ))), "-")</f>
        <v>-</v>
      </c>
      <c r="T214" s="24" t="str">
        <f>IF(ISNUMBER(wat_table_data!T211), IF(wat_table_data!T211=-999,"NA",wat_table_data!T211), "-")</f>
        <v>-</v>
      </c>
      <c r="U214" s="24"/>
      <c r="V214" s="24"/>
      <c r="W214" s="24"/>
      <c r="X214" s="39" t="str">
        <f>IF(ISNUMBER(wat_table_data!W211), IF(wat_table_data!W211=-999,"NA",IF(wat_table_data!W211&gt;99, "&gt;99", IF(wat_table_data!W211&lt;1, "&lt;1",wat_table_data!W211 ))), "-")</f>
        <v>-</v>
      </c>
      <c r="Y214" s="40" t="str">
        <f>IF(ISNUMBER(wat_table_data!X211), IF(wat_table_data!X211=-999,"NA",IF(wat_table_data!X211&gt;99, "&gt;99", IF(wat_table_data!X211&lt;1, "&lt;1",wat_table_data!X211 ))), "-")</f>
        <v>-</v>
      </c>
      <c r="Z214" s="40" t="str">
        <f>IF(ISNUMBER(wat_table_data!Y211), IF(wat_table_data!Y211=-999,"NA",IF(wat_table_data!Y211&gt;99, "&gt;99", IF(wat_table_data!Y211&lt;1, "&lt;1",wat_table_data!Y211 ))), "-")</f>
        <v>-</v>
      </c>
      <c r="AA214" s="40" t="str">
        <f>IF(ISNUMBER(wat_table_data!Z211), IF(wat_table_data!Z211=-999,"NA",IF(wat_table_data!Z211&gt;99, "&gt;99", IF(wat_table_data!Z211&lt;1, "&lt;1",wat_table_data!Z211 ))), "-")</f>
        <v>-</v>
      </c>
      <c r="AB214" s="38" t="str">
        <f>IF(ISNUMBER(wat_table_data!AA211), IF(wat_table_data!AA211=-999,"NA",IF(wat_table_data!AA211&gt;99, "&gt;99", IF(wat_table_data!AA211&lt;1, "&lt;1",wat_table_data!AA211 ))), "-")</f>
        <v>-</v>
      </c>
      <c r="AC214" s="38" t="str">
        <f>IF(ISNUMBER(wat_table_data!AB211), IF(wat_table_data!AB211=-999,"NA",IF(wat_table_data!AB211&gt;99, "&gt;99", IF(wat_table_data!AB211&lt;1, "&lt;1",wat_table_data!AB211 ))), "-")</f>
        <v>-</v>
      </c>
      <c r="AD214" s="39" t="str">
        <f>IF(ISNUMBER(wat_table_data!AC211), IF(wat_table_data!AC211=-999,"NA",IF(wat_table_data!AC211&gt;99, "&gt;99", IF(wat_table_data!AC211&lt;1, "&lt;1",wat_table_data!AC211 ))), "-")</f>
        <v>-</v>
      </c>
      <c r="AE214" s="40" t="str">
        <f>IF(ISNUMBER(wat_table_data!AD211), IF(wat_table_data!AD211=-999,"NA",IF(wat_table_data!AD211&gt;99, "&gt;99", IF(wat_table_data!AD211&lt;1, "&lt;1",wat_table_data!AD211 ))), "-")</f>
        <v>-</v>
      </c>
      <c r="AF214" s="40" t="str">
        <f>IF(ISNUMBER(wat_table_data!AE211), IF(wat_table_data!AE211=-999,"NA",IF(wat_table_data!AE211&gt;99, "&gt;99", IF(wat_table_data!AE211&lt;1, "&lt;1",wat_table_data!AE211 ))), "-")</f>
        <v>-</v>
      </c>
      <c r="AG214" s="40" t="str">
        <f>IF(ISNUMBER(wat_table_data!AF211), IF(wat_table_data!AF211=-999,"NA",IF(wat_table_data!AF211&gt;99, "&gt;99", IF(wat_table_data!AF211&lt;1, "&lt;1",wat_table_data!AF211 ))), "-")</f>
        <v>-</v>
      </c>
      <c r="AH214" s="38" t="str">
        <f>IF(ISNUMBER(wat_table_data!AG211), IF(wat_table_data!AG211=-999,"NA",IF(wat_table_data!AG211&gt;99, "&gt;99", IF(wat_table_data!AG211&lt;1, "&lt;1",wat_table_data!AG211 ))), "-")</f>
        <v>-</v>
      </c>
      <c r="AI214" s="38" t="str">
        <f>IF(ISNUMBER(wat_table_data!AH211), IF(wat_table_data!AH211=-999,"NA",IF(wat_table_data!AH211&gt;99, "&gt;99", IF(wat_table_data!AH211&lt;1, "&lt;1",wat_table_data!AH211 ))), "-")</f>
        <v>-</v>
      </c>
      <c r="AJ214" s="39" t="str">
        <f>IF(ISNUMBER(wat_table_data!AI211), IF(wat_table_data!AI211=-999,"NA",IF(wat_table_data!AI211&gt;99, "&gt;99", IF(wat_table_data!AI211&lt;1, "&lt;1",wat_table_data!AI211 ))), "-")</f>
        <v>-</v>
      </c>
      <c r="AK214" s="40" t="str">
        <f>IF(ISNUMBER(wat_table_data!AJ211), IF(wat_table_data!AJ211=-999,"NA",IF(wat_table_data!AJ211&gt;99, "&gt;99", IF(wat_table_data!AJ211&lt;1, "&lt;1",wat_table_data!AJ211 ))), "-")</f>
        <v>-</v>
      </c>
      <c r="AL214" s="40" t="str">
        <f>IF(ISNUMBER(wat_table_data!AK211), IF(wat_table_data!AK211=-999,"NA",IF(wat_table_data!AK211&gt;99, "&gt;99", IF(wat_table_data!AK211&lt;1, "&lt;1",wat_table_data!AK211 ))), "-")</f>
        <v>-</v>
      </c>
      <c r="AM214" s="40" t="str">
        <f>IF(ISNUMBER(wat_table_data!AL211), IF(wat_table_data!AL211=-999,"NA",IF(wat_table_data!AL211&gt;99, "&gt;99", IF(wat_table_data!AL211&lt;1, "&lt;1",wat_table_data!AL211 ))), "-")</f>
        <v>-</v>
      </c>
      <c r="AN214" s="38" t="str">
        <f>IF(ISNUMBER(wat_table_data!AM211), IF(wat_table_data!AM211=-999,"NA",IF(wat_table_data!AM211&gt;99, "&gt;99", IF(wat_table_data!AM211&lt;1, "&lt;1",wat_table_data!AM211 ))), "-")</f>
        <v>-</v>
      </c>
      <c r="AO214" s="38" t="str">
        <f>IF(ISNUMBER(wat_table_data!AN211), IF(wat_table_data!AN211=-999,"NA",IF(wat_table_data!AN211&gt;99, "&gt;99", IF(wat_table_data!AN211&lt;1, "&lt;1",wat_table_data!AN211 ))), "-")</f>
        <v>-</v>
      </c>
    </row>
    <row r="215" ht="13.8" x14ac:dyDescent="0.25">
      <c r="A215" s="34" t="str">
        <f>IF(ISBLANK(wat_table_data!A212), "", wat_table_data!A212)</f>
        <v/>
      </c>
      <c r="B215" s="34" t="str">
        <f>IF(ISBLANK(wat_table_data!B212), "", wat_table_data!B212)</f>
        <v/>
      </c>
      <c r="C215" s="34" t="str">
        <f>IF(ISBLANK(wat_table_data!C212), "", wat_table_data!C212)</f>
        <v/>
      </c>
      <c r="D215" s="35" t="str">
        <f>IF(ISNUMBER(wat_table_data!D212), wat_table_data!D212, "-")</f>
        <v>-</v>
      </c>
      <c r="E215" s="36" t="str">
        <f>IF(ISNUMBER(wat_table_data!E212), wat_table_data!E212, "-")</f>
        <v>-</v>
      </c>
      <c r="F215" s="37" t="str">
        <f>IF(ISNUMBER(wat_table_data!F212), IF(wat_table_data!F212=-999,"NA",IF(wat_table_data!F212&gt;99, "&gt;99", IF(wat_table_data!F212&lt;1, "&lt;1",wat_table_data!F212 ))), "-")</f>
        <v>-</v>
      </c>
      <c r="G215" s="38" t="str">
        <f>IF(ISNUMBER(wat_table_data!G212), IF(wat_table_data!G212=-999,"NA",IF(wat_table_data!G212&gt;99, "&gt;99", IF(wat_table_data!G212&lt;1, "&lt;1",wat_table_data!G212 ))), "-")</f>
        <v>-</v>
      </c>
      <c r="H215" s="38" t="str">
        <f>IF(ISNUMBER(wat_table_data!H212), IF(wat_table_data!H212=-999,"NA",IF(wat_table_data!H212&gt;99, "&gt;99", IF(wat_table_data!H212&lt;1, "&lt;1",wat_table_data!H212 ))), "-")</f>
        <v>-</v>
      </c>
      <c r="I215" s="38" t="str">
        <f>IF(ISNUMBER(wat_table_data!I212), IF(wat_table_data!I212=-999,"NA",IF(wat_table_data!I212&gt;99, "&gt;99", IF(wat_table_data!I212&lt;1, "&lt;1",wat_table_data!I212 ))), "-")</f>
        <v>-</v>
      </c>
      <c r="J215" s="24" t="str">
        <f>IF(ISNUMBER(wat_table_data!J212), IF(wat_table_data!J212=-999,"NA",wat_table_data!J212), "-")</f>
        <v>-</v>
      </c>
      <c r="K215" s="37" t="str">
        <f>IF(ISNUMBER(wat_table_data!K212), IF(wat_table_data!K212=-999,"NA",IF(wat_table_data!K212&gt;99, "&gt;99", IF(wat_table_data!K212&lt;1, "&lt;1",wat_table_data!K212 ))), "-")</f>
        <v>-</v>
      </c>
      <c r="L215" s="38" t="str">
        <f>IF(ISNUMBER(wat_table_data!L212), IF(wat_table_data!L212=-999,"NA",IF(wat_table_data!L212&gt;99, "&gt;99", IF(wat_table_data!L212&lt;1, "&lt;1",wat_table_data!L212 ))), "-")</f>
        <v>-</v>
      </c>
      <c r="M215" s="38" t="str">
        <f>IF(ISNUMBER(wat_table_data!M212), IF(wat_table_data!M212=-999,"NA",IF(wat_table_data!M212&gt;99, "&gt;99", IF(wat_table_data!M212&lt;1, "&lt;1",wat_table_data!M212 ))), "-")</f>
        <v>-</v>
      </c>
      <c r="N215" s="38" t="str">
        <f>IF(ISNUMBER(wat_table_data!N212), IF(wat_table_data!N212=-999,"NA",IF(wat_table_data!N212&gt;99, "&gt;99", IF(wat_table_data!N212&lt;1, "&lt;1",wat_table_data!N212 ))), "-")</f>
        <v>-</v>
      </c>
      <c r="O215" s="24" t="str">
        <f>IF(ISNUMBER(wat_table_data!O212), IF(wat_table_data!O212=-999,"NA",wat_table_data!O212), "-")</f>
        <v>-</v>
      </c>
      <c r="P215" s="37" t="str">
        <f>IF(ISNUMBER(wat_table_data!P212), IF(wat_table_data!P212=-999,"NA",IF(wat_table_data!P212&gt;99, "&gt;99", IF(wat_table_data!P212&lt;1, "&lt;1",wat_table_data!P212 ))), "-")</f>
        <v>-</v>
      </c>
      <c r="Q215" s="38" t="str">
        <f>IF(ISNUMBER(wat_table_data!Q212), IF(wat_table_data!Q212=-999,"NA",IF(wat_table_data!Q212&gt;99, "&gt;99", IF(wat_table_data!Q212&lt;1, "&lt;1",wat_table_data!Q212 ))), "-")</f>
        <v>-</v>
      </c>
      <c r="R215" s="38" t="str">
        <f>IF(ISNUMBER(wat_table_data!R212), IF(wat_table_data!R212=-999,"NA",IF(wat_table_data!R212&gt;99, "&gt;99", IF(wat_table_data!R212&lt;1, "&lt;1",wat_table_data!R212 ))), "-")</f>
        <v>-</v>
      </c>
      <c r="S215" s="38" t="str">
        <f>IF(ISNUMBER(wat_table_data!S212), IF(wat_table_data!S212=-999,"NA",IF(wat_table_data!S212&gt;99, "&gt;99", IF(wat_table_data!S212&lt;1, "&lt;1",wat_table_data!S212 ))), "-")</f>
        <v>-</v>
      </c>
      <c r="T215" s="24" t="str">
        <f>IF(ISNUMBER(wat_table_data!T212), IF(wat_table_data!T212=-999,"NA",wat_table_data!T212), "-")</f>
        <v>-</v>
      </c>
      <c r="U215" s="24"/>
      <c r="V215" s="24"/>
      <c r="W215" s="24"/>
      <c r="X215" s="39" t="str">
        <f>IF(ISNUMBER(wat_table_data!W212), IF(wat_table_data!W212=-999,"NA",IF(wat_table_data!W212&gt;99, "&gt;99", IF(wat_table_data!W212&lt;1, "&lt;1",wat_table_data!W212 ))), "-")</f>
        <v>-</v>
      </c>
      <c r="Y215" s="40" t="str">
        <f>IF(ISNUMBER(wat_table_data!X212), IF(wat_table_data!X212=-999,"NA",IF(wat_table_data!X212&gt;99, "&gt;99", IF(wat_table_data!X212&lt;1, "&lt;1",wat_table_data!X212 ))), "-")</f>
        <v>-</v>
      </c>
      <c r="Z215" s="40" t="str">
        <f>IF(ISNUMBER(wat_table_data!Y212), IF(wat_table_data!Y212=-999,"NA",IF(wat_table_data!Y212&gt;99, "&gt;99", IF(wat_table_data!Y212&lt;1, "&lt;1",wat_table_data!Y212 ))), "-")</f>
        <v>-</v>
      </c>
      <c r="AA215" s="40" t="str">
        <f>IF(ISNUMBER(wat_table_data!Z212), IF(wat_table_data!Z212=-999,"NA",IF(wat_table_data!Z212&gt;99, "&gt;99", IF(wat_table_data!Z212&lt;1, "&lt;1",wat_table_data!Z212 ))), "-")</f>
        <v>-</v>
      </c>
      <c r="AB215" s="38" t="str">
        <f>IF(ISNUMBER(wat_table_data!AA212), IF(wat_table_data!AA212=-999,"NA",IF(wat_table_data!AA212&gt;99, "&gt;99", IF(wat_table_data!AA212&lt;1, "&lt;1",wat_table_data!AA212 ))), "-")</f>
        <v>-</v>
      </c>
      <c r="AC215" s="38" t="str">
        <f>IF(ISNUMBER(wat_table_data!AB212), IF(wat_table_data!AB212=-999,"NA",IF(wat_table_data!AB212&gt;99, "&gt;99", IF(wat_table_data!AB212&lt;1, "&lt;1",wat_table_data!AB212 ))), "-")</f>
        <v>-</v>
      </c>
      <c r="AD215" s="39" t="str">
        <f>IF(ISNUMBER(wat_table_data!AC212), IF(wat_table_data!AC212=-999,"NA",IF(wat_table_data!AC212&gt;99, "&gt;99", IF(wat_table_data!AC212&lt;1, "&lt;1",wat_table_data!AC212 ))), "-")</f>
        <v>-</v>
      </c>
      <c r="AE215" s="40" t="str">
        <f>IF(ISNUMBER(wat_table_data!AD212), IF(wat_table_data!AD212=-999,"NA",IF(wat_table_data!AD212&gt;99, "&gt;99", IF(wat_table_data!AD212&lt;1, "&lt;1",wat_table_data!AD212 ))), "-")</f>
        <v>-</v>
      </c>
      <c r="AF215" s="40" t="str">
        <f>IF(ISNUMBER(wat_table_data!AE212), IF(wat_table_data!AE212=-999,"NA",IF(wat_table_data!AE212&gt;99, "&gt;99", IF(wat_table_data!AE212&lt;1, "&lt;1",wat_table_data!AE212 ))), "-")</f>
        <v>-</v>
      </c>
      <c r="AG215" s="40" t="str">
        <f>IF(ISNUMBER(wat_table_data!AF212), IF(wat_table_data!AF212=-999,"NA",IF(wat_table_data!AF212&gt;99, "&gt;99", IF(wat_table_data!AF212&lt;1, "&lt;1",wat_table_data!AF212 ))), "-")</f>
        <v>-</v>
      </c>
      <c r="AH215" s="38" t="str">
        <f>IF(ISNUMBER(wat_table_data!AG212), IF(wat_table_data!AG212=-999,"NA",IF(wat_table_data!AG212&gt;99, "&gt;99", IF(wat_table_data!AG212&lt;1, "&lt;1",wat_table_data!AG212 ))), "-")</f>
        <v>-</v>
      </c>
      <c r="AI215" s="38" t="str">
        <f>IF(ISNUMBER(wat_table_data!AH212), IF(wat_table_data!AH212=-999,"NA",IF(wat_table_data!AH212&gt;99, "&gt;99", IF(wat_table_data!AH212&lt;1, "&lt;1",wat_table_data!AH212 ))), "-")</f>
        <v>-</v>
      </c>
      <c r="AJ215" s="39" t="str">
        <f>IF(ISNUMBER(wat_table_data!AI212), IF(wat_table_data!AI212=-999,"NA",IF(wat_table_data!AI212&gt;99, "&gt;99", IF(wat_table_data!AI212&lt;1, "&lt;1",wat_table_data!AI212 ))), "-")</f>
        <v>-</v>
      </c>
      <c r="AK215" s="40" t="str">
        <f>IF(ISNUMBER(wat_table_data!AJ212), IF(wat_table_data!AJ212=-999,"NA",IF(wat_table_data!AJ212&gt;99, "&gt;99", IF(wat_table_data!AJ212&lt;1, "&lt;1",wat_table_data!AJ212 ))), "-")</f>
        <v>-</v>
      </c>
      <c r="AL215" s="40" t="str">
        <f>IF(ISNUMBER(wat_table_data!AK212), IF(wat_table_data!AK212=-999,"NA",IF(wat_table_data!AK212&gt;99, "&gt;99", IF(wat_table_data!AK212&lt;1, "&lt;1",wat_table_data!AK212 ))), "-")</f>
        <v>-</v>
      </c>
      <c r="AM215" s="40" t="str">
        <f>IF(ISNUMBER(wat_table_data!AL212), IF(wat_table_data!AL212=-999,"NA",IF(wat_table_data!AL212&gt;99, "&gt;99", IF(wat_table_data!AL212&lt;1, "&lt;1",wat_table_data!AL212 ))), "-")</f>
        <v>-</v>
      </c>
      <c r="AN215" s="38" t="str">
        <f>IF(ISNUMBER(wat_table_data!AM212), IF(wat_table_data!AM212=-999,"NA",IF(wat_table_data!AM212&gt;99, "&gt;99", IF(wat_table_data!AM212&lt;1, "&lt;1",wat_table_data!AM212 ))), "-")</f>
        <v>-</v>
      </c>
      <c r="AO215" s="38" t="str">
        <f>IF(ISNUMBER(wat_table_data!AN212), IF(wat_table_data!AN212=-999,"NA",IF(wat_table_data!AN212&gt;99, "&gt;99", IF(wat_table_data!AN212&lt;1, "&lt;1",wat_table_data!AN212 ))), "-")</f>
        <v>-</v>
      </c>
    </row>
    <row r="216" ht="13.8" x14ac:dyDescent="0.25">
      <c r="A216" s="34" t="str">
        <f>IF(ISBLANK(wat_table_data!A213), "", wat_table_data!A213)</f>
        <v/>
      </c>
      <c r="B216" s="34" t="str">
        <f>IF(ISBLANK(wat_table_data!B213), "", wat_table_data!B213)</f>
        <v/>
      </c>
      <c r="C216" s="34" t="str">
        <f>IF(ISBLANK(wat_table_data!C213), "", wat_table_data!C213)</f>
        <v/>
      </c>
      <c r="D216" s="35" t="str">
        <f>IF(ISNUMBER(wat_table_data!D213), wat_table_data!D213, "-")</f>
        <v>-</v>
      </c>
      <c r="E216" s="36" t="str">
        <f>IF(ISNUMBER(wat_table_data!E213), wat_table_data!E213, "-")</f>
        <v>-</v>
      </c>
      <c r="F216" s="37" t="str">
        <f>IF(ISNUMBER(wat_table_data!F213), IF(wat_table_data!F213=-999,"NA",IF(wat_table_data!F213&gt;99, "&gt;99", IF(wat_table_data!F213&lt;1, "&lt;1",wat_table_data!F213 ))), "-")</f>
        <v>-</v>
      </c>
      <c r="G216" s="38" t="str">
        <f>IF(ISNUMBER(wat_table_data!G213), IF(wat_table_data!G213=-999,"NA",IF(wat_table_data!G213&gt;99, "&gt;99", IF(wat_table_data!G213&lt;1, "&lt;1",wat_table_data!G213 ))), "-")</f>
        <v>-</v>
      </c>
      <c r="H216" s="38" t="str">
        <f>IF(ISNUMBER(wat_table_data!H213), IF(wat_table_data!H213=-999,"NA",IF(wat_table_data!H213&gt;99, "&gt;99", IF(wat_table_data!H213&lt;1, "&lt;1",wat_table_data!H213 ))), "-")</f>
        <v>-</v>
      </c>
      <c r="I216" s="38" t="str">
        <f>IF(ISNUMBER(wat_table_data!I213), IF(wat_table_data!I213=-999,"NA",IF(wat_table_data!I213&gt;99, "&gt;99", IF(wat_table_data!I213&lt;1, "&lt;1",wat_table_data!I213 ))), "-")</f>
        <v>-</v>
      </c>
      <c r="J216" s="24" t="str">
        <f>IF(ISNUMBER(wat_table_data!J213), IF(wat_table_data!J213=-999,"NA",wat_table_data!J213), "-")</f>
        <v>-</v>
      </c>
      <c r="K216" s="37" t="str">
        <f>IF(ISNUMBER(wat_table_data!K213), IF(wat_table_data!K213=-999,"NA",IF(wat_table_data!K213&gt;99, "&gt;99", IF(wat_table_data!K213&lt;1, "&lt;1",wat_table_data!K213 ))), "-")</f>
        <v>-</v>
      </c>
      <c r="L216" s="38" t="str">
        <f>IF(ISNUMBER(wat_table_data!L213), IF(wat_table_data!L213=-999,"NA",IF(wat_table_data!L213&gt;99, "&gt;99", IF(wat_table_data!L213&lt;1, "&lt;1",wat_table_data!L213 ))), "-")</f>
        <v>-</v>
      </c>
      <c r="M216" s="38" t="str">
        <f>IF(ISNUMBER(wat_table_data!M213), IF(wat_table_data!M213=-999,"NA",IF(wat_table_data!M213&gt;99, "&gt;99", IF(wat_table_data!M213&lt;1, "&lt;1",wat_table_data!M213 ))), "-")</f>
        <v>-</v>
      </c>
      <c r="N216" s="38" t="str">
        <f>IF(ISNUMBER(wat_table_data!N213), IF(wat_table_data!N213=-999,"NA",IF(wat_table_data!N213&gt;99, "&gt;99", IF(wat_table_data!N213&lt;1, "&lt;1",wat_table_data!N213 ))), "-")</f>
        <v>-</v>
      </c>
      <c r="O216" s="24" t="str">
        <f>IF(ISNUMBER(wat_table_data!O213), IF(wat_table_data!O213=-999,"NA",wat_table_data!O213), "-")</f>
        <v>-</v>
      </c>
      <c r="P216" s="37" t="str">
        <f>IF(ISNUMBER(wat_table_data!P213), IF(wat_table_data!P213=-999,"NA",IF(wat_table_data!P213&gt;99, "&gt;99", IF(wat_table_data!P213&lt;1, "&lt;1",wat_table_data!P213 ))), "-")</f>
        <v>-</v>
      </c>
      <c r="Q216" s="38" t="str">
        <f>IF(ISNUMBER(wat_table_data!Q213), IF(wat_table_data!Q213=-999,"NA",IF(wat_table_data!Q213&gt;99, "&gt;99", IF(wat_table_data!Q213&lt;1, "&lt;1",wat_table_data!Q213 ))), "-")</f>
        <v>-</v>
      </c>
      <c r="R216" s="38" t="str">
        <f>IF(ISNUMBER(wat_table_data!R213), IF(wat_table_data!R213=-999,"NA",IF(wat_table_data!R213&gt;99, "&gt;99", IF(wat_table_data!R213&lt;1, "&lt;1",wat_table_data!R213 ))), "-")</f>
        <v>-</v>
      </c>
      <c r="S216" s="38" t="str">
        <f>IF(ISNUMBER(wat_table_data!S213), IF(wat_table_data!S213=-999,"NA",IF(wat_table_data!S213&gt;99, "&gt;99", IF(wat_table_data!S213&lt;1, "&lt;1",wat_table_data!S213 ))), "-")</f>
        <v>-</v>
      </c>
      <c r="T216" s="24" t="str">
        <f>IF(ISNUMBER(wat_table_data!T213), IF(wat_table_data!T213=-999,"NA",wat_table_data!T213), "-")</f>
        <v>-</v>
      </c>
      <c r="U216" s="24"/>
      <c r="V216" s="24"/>
      <c r="W216" s="24"/>
      <c r="X216" s="39" t="str">
        <f>IF(ISNUMBER(wat_table_data!W213), IF(wat_table_data!W213=-999,"NA",IF(wat_table_data!W213&gt;99, "&gt;99", IF(wat_table_data!W213&lt;1, "&lt;1",wat_table_data!W213 ))), "-")</f>
        <v>-</v>
      </c>
      <c r="Y216" s="40" t="str">
        <f>IF(ISNUMBER(wat_table_data!X213), IF(wat_table_data!X213=-999,"NA",IF(wat_table_data!X213&gt;99, "&gt;99", IF(wat_table_data!X213&lt;1, "&lt;1",wat_table_data!X213 ))), "-")</f>
        <v>-</v>
      </c>
      <c r="Z216" s="40" t="str">
        <f>IF(ISNUMBER(wat_table_data!Y213), IF(wat_table_data!Y213=-999,"NA",IF(wat_table_data!Y213&gt;99, "&gt;99", IF(wat_table_data!Y213&lt;1, "&lt;1",wat_table_data!Y213 ))), "-")</f>
        <v>-</v>
      </c>
      <c r="AA216" s="40" t="str">
        <f>IF(ISNUMBER(wat_table_data!Z213), IF(wat_table_data!Z213=-999,"NA",IF(wat_table_data!Z213&gt;99, "&gt;99", IF(wat_table_data!Z213&lt;1, "&lt;1",wat_table_data!Z213 ))), "-")</f>
        <v>-</v>
      </c>
      <c r="AB216" s="38" t="str">
        <f>IF(ISNUMBER(wat_table_data!AA213), IF(wat_table_data!AA213=-999,"NA",IF(wat_table_data!AA213&gt;99, "&gt;99", IF(wat_table_data!AA213&lt;1, "&lt;1",wat_table_data!AA213 ))), "-")</f>
        <v>-</v>
      </c>
      <c r="AC216" s="38" t="str">
        <f>IF(ISNUMBER(wat_table_data!AB213), IF(wat_table_data!AB213=-999,"NA",IF(wat_table_data!AB213&gt;99, "&gt;99", IF(wat_table_data!AB213&lt;1, "&lt;1",wat_table_data!AB213 ))), "-")</f>
        <v>-</v>
      </c>
      <c r="AD216" s="39" t="str">
        <f>IF(ISNUMBER(wat_table_data!AC213), IF(wat_table_data!AC213=-999,"NA",IF(wat_table_data!AC213&gt;99, "&gt;99", IF(wat_table_data!AC213&lt;1, "&lt;1",wat_table_data!AC213 ))), "-")</f>
        <v>-</v>
      </c>
      <c r="AE216" s="40" t="str">
        <f>IF(ISNUMBER(wat_table_data!AD213), IF(wat_table_data!AD213=-999,"NA",IF(wat_table_data!AD213&gt;99, "&gt;99", IF(wat_table_data!AD213&lt;1, "&lt;1",wat_table_data!AD213 ))), "-")</f>
        <v>-</v>
      </c>
      <c r="AF216" s="40" t="str">
        <f>IF(ISNUMBER(wat_table_data!AE213), IF(wat_table_data!AE213=-999,"NA",IF(wat_table_data!AE213&gt;99, "&gt;99", IF(wat_table_data!AE213&lt;1, "&lt;1",wat_table_data!AE213 ))), "-")</f>
        <v>-</v>
      </c>
      <c r="AG216" s="40" t="str">
        <f>IF(ISNUMBER(wat_table_data!AF213), IF(wat_table_data!AF213=-999,"NA",IF(wat_table_data!AF213&gt;99, "&gt;99", IF(wat_table_data!AF213&lt;1, "&lt;1",wat_table_data!AF213 ))), "-")</f>
        <v>-</v>
      </c>
      <c r="AH216" s="38" t="str">
        <f>IF(ISNUMBER(wat_table_data!AG213), IF(wat_table_data!AG213=-999,"NA",IF(wat_table_data!AG213&gt;99, "&gt;99", IF(wat_table_data!AG213&lt;1, "&lt;1",wat_table_data!AG213 ))), "-")</f>
        <v>-</v>
      </c>
      <c r="AI216" s="38" t="str">
        <f>IF(ISNUMBER(wat_table_data!AH213), IF(wat_table_data!AH213=-999,"NA",IF(wat_table_data!AH213&gt;99, "&gt;99", IF(wat_table_data!AH213&lt;1, "&lt;1",wat_table_data!AH213 ))), "-")</f>
        <v>-</v>
      </c>
      <c r="AJ216" s="39" t="str">
        <f>IF(ISNUMBER(wat_table_data!AI213), IF(wat_table_data!AI213=-999,"NA",IF(wat_table_data!AI213&gt;99, "&gt;99", IF(wat_table_data!AI213&lt;1, "&lt;1",wat_table_data!AI213 ))), "-")</f>
        <v>-</v>
      </c>
      <c r="AK216" s="40" t="str">
        <f>IF(ISNUMBER(wat_table_data!AJ213), IF(wat_table_data!AJ213=-999,"NA",IF(wat_table_data!AJ213&gt;99, "&gt;99", IF(wat_table_data!AJ213&lt;1, "&lt;1",wat_table_data!AJ213 ))), "-")</f>
        <v>-</v>
      </c>
      <c r="AL216" s="40" t="str">
        <f>IF(ISNUMBER(wat_table_data!AK213), IF(wat_table_data!AK213=-999,"NA",IF(wat_table_data!AK213&gt;99, "&gt;99", IF(wat_table_data!AK213&lt;1, "&lt;1",wat_table_data!AK213 ))), "-")</f>
        <v>-</v>
      </c>
      <c r="AM216" s="40" t="str">
        <f>IF(ISNUMBER(wat_table_data!AL213), IF(wat_table_data!AL213=-999,"NA",IF(wat_table_data!AL213&gt;99, "&gt;99", IF(wat_table_data!AL213&lt;1, "&lt;1",wat_table_data!AL213 ))), "-")</f>
        <v>-</v>
      </c>
      <c r="AN216" s="38" t="str">
        <f>IF(ISNUMBER(wat_table_data!AM213), IF(wat_table_data!AM213=-999,"NA",IF(wat_table_data!AM213&gt;99, "&gt;99", IF(wat_table_data!AM213&lt;1, "&lt;1",wat_table_data!AM213 ))), "-")</f>
        <v>-</v>
      </c>
      <c r="AO216" s="38" t="str">
        <f>IF(ISNUMBER(wat_table_data!AN213), IF(wat_table_data!AN213=-999,"NA",IF(wat_table_data!AN213&gt;99, "&gt;99", IF(wat_table_data!AN213&lt;1, "&lt;1",wat_table_data!AN213 ))), "-")</f>
        <v>-</v>
      </c>
    </row>
    <row r="217" ht="13.8" x14ac:dyDescent="0.25">
      <c r="A217" s="34" t="str">
        <f>IF(ISBLANK(wat_table_data!A214), "", wat_table_data!A214)</f>
        <v/>
      </c>
      <c r="B217" s="34" t="str">
        <f>IF(ISBLANK(wat_table_data!B214), "", wat_table_data!B214)</f>
        <v/>
      </c>
      <c r="C217" s="34" t="str">
        <f>IF(ISBLANK(wat_table_data!C214), "", wat_table_data!C214)</f>
        <v/>
      </c>
      <c r="D217" s="35" t="str">
        <f>IF(ISNUMBER(wat_table_data!D214), wat_table_data!D214, "-")</f>
        <v>-</v>
      </c>
      <c r="E217" s="36" t="str">
        <f>IF(ISNUMBER(wat_table_data!E214), wat_table_data!E214, "-")</f>
        <v>-</v>
      </c>
      <c r="F217" s="37" t="str">
        <f>IF(ISNUMBER(wat_table_data!F214), IF(wat_table_data!F214=-999,"NA",IF(wat_table_data!F214&gt;99, "&gt;99", IF(wat_table_data!F214&lt;1, "&lt;1",wat_table_data!F214 ))), "-")</f>
        <v>-</v>
      </c>
      <c r="G217" s="38" t="str">
        <f>IF(ISNUMBER(wat_table_data!G214), IF(wat_table_data!G214=-999,"NA",IF(wat_table_data!G214&gt;99, "&gt;99", IF(wat_table_data!G214&lt;1, "&lt;1",wat_table_data!G214 ))), "-")</f>
        <v>-</v>
      </c>
      <c r="H217" s="38" t="str">
        <f>IF(ISNUMBER(wat_table_data!H214), IF(wat_table_data!H214=-999,"NA",IF(wat_table_data!H214&gt;99, "&gt;99", IF(wat_table_data!H214&lt;1, "&lt;1",wat_table_data!H214 ))), "-")</f>
        <v>-</v>
      </c>
      <c r="I217" s="38" t="str">
        <f>IF(ISNUMBER(wat_table_data!I214), IF(wat_table_data!I214=-999,"NA",IF(wat_table_data!I214&gt;99, "&gt;99", IF(wat_table_data!I214&lt;1, "&lt;1",wat_table_data!I214 ))), "-")</f>
        <v>-</v>
      </c>
      <c r="J217" s="24" t="str">
        <f>IF(ISNUMBER(wat_table_data!J214), IF(wat_table_data!J214=-999,"NA",wat_table_data!J214), "-")</f>
        <v>-</v>
      </c>
      <c r="K217" s="37" t="str">
        <f>IF(ISNUMBER(wat_table_data!K214), IF(wat_table_data!K214=-999,"NA",IF(wat_table_data!K214&gt;99, "&gt;99", IF(wat_table_data!K214&lt;1, "&lt;1",wat_table_data!K214 ))), "-")</f>
        <v>-</v>
      </c>
      <c r="L217" s="38" t="str">
        <f>IF(ISNUMBER(wat_table_data!L214), IF(wat_table_data!L214=-999,"NA",IF(wat_table_data!L214&gt;99, "&gt;99", IF(wat_table_data!L214&lt;1, "&lt;1",wat_table_data!L214 ))), "-")</f>
        <v>-</v>
      </c>
      <c r="M217" s="38" t="str">
        <f>IF(ISNUMBER(wat_table_data!M214), IF(wat_table_data!M214=-999,"NA",IF(wat_table_data!M214&gt;99, "&gt;99", IF(wat_table_data!M214&lt;1, "&lt;1",wat_table_data!M214 ))), "-")</f>
        <v>-</v>
      </c>
      <c r="N217" s="38" t="str">
        <f>IF(ISNUMBER(wat_table_data!N214), IF(wat_table_data!N214=-999,"NA",IF(wat_table_data!N214&gt;99, "&gt;99", IF(wat_table_data!N214&lt;1, "&lt;1",wat_table_data!N214 ))), "-")</f>
        <v>-</v>
      </c>
      <c r="O217" s="24" t="str">
        <f>IF(ISNUMBER(wat_table_data!O214), IF(wat_table_data!O214=-999,"NA",wat_table_data!O214), "-")</f>
        <v>-</v>
      </c>
      <c r="P217" s="37" t="str">
        <f>IF(ISNUMBER(wat_table_data!P214), IF(wat_table_data!P214=-999,"NA",IF(wat_table_data!P214&gt;99, "&gt;99", IF(wat_table_data!P214&lt;1, "&lt;1",wat_table_data!P214 ))), "-")</f>
        <v>-</v>
      </c>
      <c r="Q217" s="38" t="str">
        <f>IF(ISNUMBER(wat_table_data!Q214), IF(wat_table_data!Q214=-999,"NA",IF(wat_table_data!Q214&gt;99, "&gt;99", IF(wat_table_data!Q214&lt;1, "&lt;1",wat_table_data!Q214 ))), "-")</f>
        <v>-</v>
      </c>
      <c r="R217" s="38" t="str">
        <f>IF(ISNUMBER(wat_table_data!R214), IF(wat_table_data!R214=-999,"NA",IF(wat_table_data!R214&gt;99, "&gt;99", IF(wat_table_data!R214&lt;1, "&lt;1",wat_table_data!R214 ))), "-")</f>
        <v>-</v>
      </c>
      <c r="S217" s="38" t="str">
        <f>IF(ISNUMBER(wat_table_data!S214), IF(wat_table_data!S214=-999,"NA",IF(wat_table_data!S214&gt;99, "&gt;99", IF(wat_table_data!S214&lt;1, "&lt;1",wat_table_data!S214 ))), "-")</f>
        <v>-</v>
      </c>
      <c r="T217" s="24" t="str">
        <f>IF(ISNUMBER(wat_table_data!T214), IF(wat_table_data!T214=-999,"NA",wat_table_data!T214), "-")</f>
        <v>-</v>
      </c>
      <c r="U217" s="24"/>
      <c r="V217" s="24"/>
      <c r="W217" s="24"/>
      <c r="X217" s="39" t="str">
        <f>IF(ISNUMBER(wat_table_data!W214), IF(wat_table_data!W214=-999,"NA",IF(wat_table_data!W214&gt;99, "&gt;99", IF(wat_table_data!W214&lt;1, "&lt;1",wat_table_data!W214 ))), "-")</f>
        <v>-</v>
      </c>
      <c r="Y217" s="40" t="str">
        <f>IF(ISNUMBER(wat_table_data!X214), IF(wat_table_data!X214=-999,"NA",IF(wat_table_data!X214&gt;99, "&gt;99", IF(wat_table_data!X214&lt;1, "&lt;1",wat_table_data!X214 ))), "-")</f>
        <v>-</v>
      </c>
      <c r="Z217" s="40" t="str">
        <f>IF(ISNUMBER(wat_table_data!Y214), IF(wat_table_data!Y214=-999,"NA",IF(wat_table_data!Y214&gt;99, "&gt;99", IF(wat_table_data!Y214&lt;1, "&lt;1",wat_table_data!Y214 ))), "-")</f>
        <v>-</v>
      </c>
      <c r="AA217" s="40" t="str">
        <f>IF(ISNUMBER(wat_table_data!Z214), IF(wat_table_data!Z214=-999,"NA",IF(wat_table_data!Z214&gt;99, "&gt;99", IF(wat_table_data!Z214&lt;1, "&lt;1",wat_table_data!Z214 ))), "-")</f>
        <v>-</v>
      </c>
      <c r="AB217" s="38" t="str">
        <f>IF(ISNUMBER(wat_table_data!AA214), IF(wat_table_data!AA214=-999,"NA",IF(wat_table_data!AA214&gt;99, "&gt;99", IF(wat_table_data!AA214&lt;1, "&lt;1",wat_table_data!AA214 ))), "-")</f>
        <v>-</v>
      </c>
      <c r="AC217" s="38" t="str">
        <f>IF(ISNUMBER(wat_table_data!AB214), IF(wat_table_data!AB214=-999,"NA",IF(wat_table_data!AB214&gt;99, "&gt;99", IF(wat_table_data!AB214&lt;1, "&lt;1",wat_table_data!AB214 ))), "-")</f>
        <v>-</v>
      </c>
      <c r="AD217" s="39" t="str">
        <f>IF(ISNUMBER(wat_table_data!AC214), IF(wat_table_data!AC214=-999,"NA",IF(wat_table_data!AC214&gt;99, "&gt;99", IF(wat_table_data!AC214&lt;1, "&lt;1",wat_table_data!AC214 ))), "-")</f>
        <v>-</v>
      </c>
      <c r="AE217" s="40" t="str">
        <f>IF(ISNUMBER(wat_table_data!AD214), IF(wat_table_data!AD214=-999,"NA",IF(wat_table_data!AD214&gt;99, "&gt;99", IF(wat_table_data!AD214&lt;1, "&lt;1",wat_table_data!AD214 ))), "-")</f>
        <v>-</v>
      </c>
      <c r="AF217" s="40" t="str">
        <f>IF(ISNUMBER(wat_table_data!AE214), IF(wat_table_data!AE214=-999,"NA",IF(wat_table_data!AE214&gt;99, "&gt;99", IF(wat_table_data!AE214&lt;1, "&lt;1",wat_table_data!AE214 ))), "-")</f>
        <v>-</v>
      </c>
      <c r="AG217" s="40" t="str">
        <f>IF(ISNUMBER(wat_table_data!AF214), IF(wat_table_data!AF214=-999,"NA",IF(wat_table_data!AF214&gt;99, "&gt;99", IF(wat_table_data!AF214&lt;1, "&lt;1",wat_table_data!AF214 ))), "-")</f>
        <v>-</v>
      </c>
      <c r="AH217" s="38" t="str">
        <f>IF(ISNUMBER(wat_table_data!AG214), IF(wat_table_data!AG214=-999,"NA",IF(wat_table_data!AG214&gt;99, "&gt;99", IF(wat_table_data!AG214&lt;1, "&lt;1",wat_table_data!AG214 ))), "-")</f>
        <v>-</v>
      </c>
      <c r="AI217" s="38" t="str">
        <f>IF(ISNUMBER(wat_table_data!AH214), IF(wat_table_data!AH214=-999,"NA",IF(wat_table_data!AH214&gt;99, "&gt;99", IF(wat_table_data!AH214&lt;1, "&lt;1",wat_table_data!AH214 ))), "-")</f>
        <v>-</v>
      </c>
      <c r="AJ217" s="39" t="str">
        <f>IF(ISNUMBER(wat_table_data!AI214), IF(wat_table_data!AI214=-999,"NA",IF(wat_table_data!AI214&gt;99, "&gt;99", IF(wat_table_data!AI214&lt;1, "&lt;1",wat_table_data!AI214 ))), "-")</f>
        <v>-</v>
      </c>
      <c r="AK217" s="40" t="str">
        <f>IF(ISNUMBER(wat_table_data!AJ214), IF(wat_table_data!AJ214=-999,"NA",IF(wat_table_data!AJ214&gt;99, "&gt;99", IF(wat_table_data!AJ214&lt;1, "&lt;1",wat_table_data!AJ214 ))), "-")</f>
        <v>-</v>
      </c>
      <c r="AL217" s="40" t="str">
        <f>IF(ISNUMBER(wat_table_data!AK214), IF(wat_table_data!AK214=-999,"NA",IF(wat_table_data!AK214&gt;99, "&gt;99", IF(wat_table_data!AK214&lt;1, "&lt;1",wat_table_data!AK214 ))), "-")</f>
        <v>-</v>
      </c>
      <c r="AM217" s="40" t="str">
        <f>IF(ISNUMBER(wat_table_data!AL214), IF(wat_table_data!AL214=-999,"NA",IF(wat_table_data!AL214&gt;99, "&gt;99", IF(wat_table_data!AL214&lt;1, "&lt;1",wat_table_data!AL214 ))), "-")</f>
        <v>-</v>
      </c>
      <c r="AN217" s="38" t="str">
        <f>IF(ISNUMBER(wat_table_data!AM214), IF(wat_table_data!AM214=-999,"NA",IF(wat_table_data!AM214&gt;99, "&gt;99", IF(wat_table_data!AM214&lt;1, "&lt;1",wat_table_data!AM214 ))), "-")</f>
        <v>-</v>
      </c>
      <c r="AO217" s="38" t="str">
        <f>IF(ISNUMBER(wat_table_data!AN214), IF(wat_table_data!AN214=-999,"NA",IF(wat_table_data!AN214&gt;99, "&gt;99", IF(wat_table_data!AN214&lt;1, "&lt;1",wat_table_data!AN214 ))), "-")</f>
        <v>-</v>
      </c>
    </row>
    <row r="218" ht="13.8" x14ac:dyDescent="0.25">
      <c r="A218" s="34" t="str">
        <f>IF(ISBLANK(wat_table_data!A215), "", wat_table_data!A215)</f>
        <v/>
      </c>
      <c r="B218" s="34" t="str">
        <f>IF(ISBLANK(wat_table_data!B215), "", wat_table_data!B215)</f>
        <v/>
      </c>
      <c r="C218" s="34" t="str">
        <f>IF(ISBLANK(wat_table_data!C215), "", wat_table_data!C215)</f>
        <v/>
      </c>
      <c r="D218" s="35" t="str">
        <f>IF(ISNUMBER(wat_table_data!D215), wat_table_data!D215, "-")</f>
        <v>-</v>
      </c>
      <c r="E218" s="36" t="str">
        <f>IF(ISNUMBER(wat_table_data!E215), wat_table_data!E215, "-")</f>
        <v>-</v>
      </c>
      <c r="F218" s="37" t="str">
        <f>IF(ISNUMBER(wat_table_data!F215), IF(wat_table_data!F215=-999,"NA",IF(wat_table_data!F215&gt;99, "&gt;99", IF(wat_table_data!F215&lt;1, "&lt;1",wat_table_data!F215 ))), "-")</f>
        <v>-</v>
      </c>
      <c r="G218" s="38" t="str">
        <f>IF(ISNUMBER(wat_table_data!G215), IF(wat_table_data!G215=-999,"NA",IF(wat_table_data!G215&gt;99, "&gt;99", IF(wat_table_data!G215&lt;1, "&lt;1",wat_table_data!G215 ))), "-")</f>
        <v>-</v>
      </c>
      <c r="H218" s="38" t="str">
        <f>IF(ISNUMBER(wat_table_data!H215), IF(wat_table_data!H215=-999,"NA",IF(wat_table_data!H215&gt;99, "&gt;99", IF(wat_table_data!H215&lt;1, "&lt;1",wat_table_data!H215 ))), "-")</f>
        <v>-</v>
      </c>
      <c r="I218" s="38" t="str">
        <f>IF(ISNUMBER(wat_table_data!I215), IF(wat_table_data!I215=-999,"NA",IF(wat_table_data!I215&gt;99, "&gt;99", IF(wat_table_data!I215&lt;1, "&lt;1",wat_table_data!I215 ))), "-")</f>
        <v>-</v>
      </c>
      <c r="J218" s="24" t="str">
        <f>IF(ISNUMBER(wat_table_data!J215), IF(wat_table_data!J215=-999,"NA",wat_table_data!J215), "-")</f>
        <v>-</v>
      </c>
      <c r="K218" s="37" t="str">
        <f>IF(ISNUMBER(wat_table_data!K215), IF(wat_table_data!K215=-999,"NA",IF(wat_table_data!K215&gt;99, "&gt;99", IF(wat_table_data!K215&lt;1, "&lt;1",wat_table_data!K215 ))), "-")</f>
        <v>-</v>
      </c>
      <c r="L218" s="38" t="str">
        <f>IF(ISNUMBER(wat_table_data!L215), IF(wat_table_data!L215=-999,"NA",IF(wat_table_data!L215&gt;99, "&gt;99", IF(wat_table_data!L215&lt;1, "&lt;1",wat_table_data!L215 ))), "-")</f>
        <v>-</v>
      </c>
      <c r="M218" s="38" t="str">
        <f>IF(ISNUMBER(wat_table_data!M215), IF(wat_table_data!M215=-999,"NA",IF(wat_table_data!M215&gt;99, "&gt;99", IF(wat_table_data!M215&lt;1, "&lt;1",wat_table_data!M215 ))), "-")</f>
        <v>-</v>
      </c>
      <c r="N218" s="38" t="str">
        <f>IF(ISNUMBER(wat_table_data!N215), IF(wat_table_data!N215=-999,"NA",IF(wat_table_data!N215&gt;99, "&gt;99", IF(wat_table_data!N215&lt;1, "&lt;1",wat_table_data!N215 ))), "-")</f>
        <v>-</v>
      </c>
      <c r="O218" s="24" t="str">
        <f>IF(ISNUMBER(wat_table_data!O215), IF(wat_table_data!O215=-999,"NA",wat_table_data!O215), "-")</f>
        <v>-</v>
      </c>
      <c r="P218" s="37" t="str">
        <f>IF(ISNUMBER(wat_table_data!P215), IF(wat_table_data!P215=-999,"NA",IF(wat_table_data!P215&gt;99, "&gt;99", IF(wat_table_data!P215&lt;1, "&lt;1",wat_table_data!P215 ))), "-")</f>
        <v>-</v>
      </c>
      <c r="Q218" s="38" t="str">
        <f>IF(ISNUMBER(wat_table_data!Q215), IF(wat_table_data!Q215=-999,"NA",IF(wat_table_data!Q215&gt;99, "&gt;99", IF(wat_table_data!Q215&lt;1, "&lt;1",wat_table_data!Q215 ))), "-")</f>
        <v>-</v>
      </c>
      <c r="R218" s="38" t="str">
        <f>IF(ISNUMBER(wat_table_data!R215), IF(wat_table_data!R215=-999,"NA",IF(wat_table_data!R215&gt;99, "&gt;99", IF(wat_table_data!R215&lt;1, "&lt;1",wat_table_data!R215 ))), "-")</f>
        <v>-</v>
      </c>
      <c r="S218" s="38" t="str">
        <f>IF(ISNUMBER(wat_table_data!S215), IF(wat_table_data!S215=-999,"NA",IF(wat_table_data!S215&gt;99, "&gt;99", IF(wat_table_data!S215&lt;1, "&lt;1",wat_table_data!S215 ))), "-")</f>
        <v>-</v>
      </c>
      <c r="T218" s="24" t="str">
        <f>IF(ISNUMBER(wat_table_data!T215), IF(wat_table_data!T215=-999,"NA",wat_table_data!T215), "-")</f>
        <v>-</v>
      </c>
      <c r="U218" s="24"/>
      <c r="V218" s="24"/>
      <c r="W218" s="24"/>
      <c r="X218" s="39" t="str">
        <f>IF(ISNUMBER(wat_table_data!W215), IF(wat_table_data!W215=-999,"NA",IF(wat_table_data!W215&gt;99, "&gt;99", IF(wat_table_data!W215&lt;1, "&lt;1",wat_table_data!W215 ))), "-")</f>
        <v>-</v>
      </c>
      <c r="Y218" s="40" t="str">
        <f>IF(ISNUMBER(wat_table_data!X215), IF(wat_table_data!X215=-999,"NA",IF(wat_table_data!X215&gt;99, "&gt;99", IF(wat_table_data!X215&lt;1, "&lt;1",wat_table_data!X215 ))), "-")</f>
        <v>-</v>
      </c>
      <c r="Z218" s="40" t="str">
        <f>IF(ISNUMBER(wat_table_data!Y215), IF(wat_table_data!Y215=-999,"NA",IF(wat_table_data!Y215&gt;99, "&gt;99", IF(wat_table_data!Y215&lt;1, "&lt;1",wat_table_data!Y215 ))), "-")</f>
        <v>-</v>
      </c>
      <c r="AA218" s="40" t="str">
        <f>IF(ISNUMBER(wat_table_data!Z215), IF(wat_table_data!Z215=-999,"NA",IF(wat_table_data!Z215&gt;99, "&gt;99", IF(wat_table_data!Z215&lt;1, "&lt;1",wat_table_data!Z215 ))), "-")</f>
        <v>-</v>
      </c>
      <c r="AB218" s="38" t="str">
        <f>IF(ISNUMBER(wat_table_data!AA215), IF(wat_table_data!AA215=-999,"NA",IF(wat_table_data!AA215&gt;99, "&gt;99", IF(wat_table_data!AA215&lt;1, "&lt;1",wat_table_data!AA215 ))), "-")</f>
        <v>-</v>
      </c>
      <c r="AC218" s="38" t="str">
        <f>IF(ISNUMBER(wat_table_data!AB215), IF(wat_table_data!AB215=-999,"NA",IF(wat_table_data!AB215&gt;99, "&gt;99", IF(wat_table_data!AB215&lt;1, "&lt;1",wat_table_data!AB215 ))), "-")</f>
        <v>-</v>
      </c>
      <c r="AD218" s="39" t="str">
        <f>IF(ISNUMBER(wat_table_data!AC215), IF(wat_table_data!AC215=-999,"NA",IF(wat_table_data!AC215&gt;99, "&gt;99", IF(wat_table_data!AC215&lt;1, "&lt;1",wat_table_data!AC215 ))), "-")</f>
        <v>-</v>
      </c>
      <c r="AE218" s="40" t="str">
        <f>IF(ISNUMBER(wat_table_data!AD215), IF(wat_table_data!AD215=-999,"NA",IF(wat_table_data!AD215&gt;99, "&gt;99", IF(wat_table_data!AD215&lt;1, "&lt;1",wat_table_data!AD215 ))), "-")</f>
        <v>-</v>
      </c>
      <c r="AF218" s="40" t="str">
        <f>IF(ISNUMBER(wat_table_data!AE215), IF(wat_table_data!AE215=-999,"NA",IF(wat_table_data!AE215&gt;99, "&gt;99", IF(wat_table_data!AE215&lt;1, "&lt;1",wat_table_data!AE215 ))), "-")</f>
        <v>-</v>
      </c>
      <c r="AG218" s="40" t="str">
        <f>IF(ISNUMBER(wat_table_data!AF215), IF(wat_table_data!AF215=-999,"NA",IF(wat_table_data!AF215&gt;99, "&gt;99", IF(wat_table_data!AF215&lt;1, "&lt;1",wat_table_data!AF215 ))), "-")</f>
        <v>-</v>
      </c>
      <c r="AH218" s="38" t="str">
        <f>IF(ISNUMBER(wat_table_data!AG215), IF(wat_table_data!AG215=-999,"NA",IF(wat_table_data!AG215&gt;99, "&gt;99", IF(wat_table_data!AG215&lt;1, "&lt;1",wat_table_data!AG215 ))), "-")</f>
        <v>-</v>
      </c>
      <c r="AI218" s="38" t="str">
        <f>IF(ISNUMBER(wat_table_data!AH215), IF(wat_table_data!AH215=-999,"NA",IF(wat_table_data!AH215&gt;99, "&gt;99", IF(wat_table_data!AH215&lt;1, "&lt;1",wat_table_data!AH215 ))), "-")</f>
        <v>-</v>
      </c>
      <c r="AJ218" s="39" t="str">
        <f>IF(ISNUMBER(wat_table_data!AI215), IF(wat_table_data!AI215=-999,"NA",IF(wat_table_data!AI215&gt;99, "&gt;99", IF(wat_table_data!AI215&lt;1, "&lt;1",wat_table_data!AI215 ))), "-")</f>
        <v>-</v>
      </c>
      <c r="AK218" s="40" t="str">
        <f>IF(ISNUMBER(wat_table_data!AJ215), IF(wat_table_data!AJ215=-999,"NA",IF(wat_table_data!AJ215&gt;99, "&gt;99", IF(wat_table_data!AJ215&lt;1, "&lt;1",wat_table_data!AJ215 ))), "-")</f>
        <v>-</v>
      </c>
      <c r="AL218" s="40" t="str">
        <f>IF(ISNUMBER(wat_table_data!AK215), IF(wat_table_data!AK215=-999,"NA",IF(wat_table_data!AK215&gt;99, "&gt;99", IF(wat_table_data!AK215&lt;1, "&lt;1",wat_table_data!AK215 ))), "-")</f>
        <v>-</v>
      </c>
      <c r="AM218" s="40" t="str">
        <f>IF(ISNUMBER(wat_table_data!AL215), IF(wat_table_data!AL215=-999,"NA",IF(wat_table_data!AL215&gt;99, "&gt;99", IF(wat_table_data!AL215&lt;1, "&lt;1",wat_table_data!AL215 ))), "-")</f>
        <v>-</v>
      </c>
      <c r="AN218" s="38" t="str">
        <f>IF(ISNUMBER(wat_table_data!AM215), IF(wat_table_data!AM215=-999,"NA",IF(wat_table_data!AM215&gt;99, "&gt;99", IF(wat_table_data!AM215&lt;1, "&lt;1",wat_table_data!AM215 ))), "-")</f>
        <v>-</v>
      </c>
      <c r="AO218" s="38" t="str">
        <f>IF(ISNUMBER(wat_table_data!AN215), IF(wat_table_data!AN215=-999,"NA",IF(wat_table_data!AN215&gt;99, "&gt;99", IF(wat_table_data!AN215&lt;1, "&lt;1",wat_table_data!AN215 ))), "-")</f>
        <v>-</v>
      </c>
    </row>
    <row r="219" ht="13.8" x14ac:dyDescent="0.25">
      <c r="A219" s="34" t="str">
        <f>IF(ISBLANK(wat_table_data!A216), "", wat_table_data!A216)</f>
        <v/>
      </c>
      <c r="B219" s="34" t="str">
        <f>IF(ISBLANK(wat_table_data!B216), "", wat_table_data!B216)</f>
        <v/>
      </c>
      <c r="C219" s="34" t="str">
        <f>IF(ISBLANK(wat_table_data!C216), "", wat_table_data!C216)</f>
        <v/>
      </c>
      <c r="D219" s="35" t="str">
        <f>IF(ISNUMBER(wat_table_data!D216), wat_table_data!D216, "-")</f>
        <v>-</v>
      </c>
      <c r="E219" s="36" t="str">
        <f>IF(ISNUMBER(wat_table_data!E216), wat_table_data!E216, "-")</f>
        <v>-</v>
      </c>
      <c r="F219" s="37" t="str">
        <f>IF(ISNUMBER(wat_table_data!F216), IF(wat_table_data!F216=-999,"NA",IF(wat_table_data!F216&gt;99, "&gt;99", IF(wat_table_data!F216&lt;1, "&lt;1",wat_table_data!F216 ))), "-")</f>
        <v>-</v>
      </c>
      <c r="G219" s="38" t="str">
        <f>IF(ISNUMBER(wat_table_data!G216), IF(wat_table_data!G216=-999,"NA",IF(wat_table_data!G216&gt;99, "&gt;99", IF(wat_table_data!G216&lt;1, "&lt;1",wat_table_data!G216 ))), "-")</f>
        <v>-</v>
      </c>
      <c r="H219" s="38" t="str">
        <f>IF(ISNUMBER(wat_table_data!H216), IF(wat_table_data!H216=-999,"NA",IF(wat_table_data!H216&gt;99, "&gt;99", IF(wat_table_data!H216&lt;1, "&lt;1",wat_table_data!H216 ))), "-")</f>
        <v>-</v>
      </c>
      <c r="I219" s="38" t="str">
        <f>IF(ISNUMBER(wat_table_data!I216), IF(wat_table_data!I216=-999,"NA",IF(wat_table_data!I216&gt;99, "&gt;99", IF(wat_table_data!I216&lt;1, "&lt;1",wat_table_data!I216 ))), "-")</f>
        <v>-</v>
      </c>
      <c r="J219" s="24" t="str">
        <f>IF(ISNUMBER(wat_table_data!J216), IF(wat_table_data!J216=-999,"NA",wat_table_data!J216), "-")</f>
        <v>-</v>
      </c>
      <c r="K219" s="37" t="str">
        <f>IF(ISNUMBER(wat_table_data!K216), IF(wat_table_data!K216=-999,"NA",IF(wat_table_data!K216&gt;99, "&gt;99", IF(wat_table_data!K216&lt;1, "&lt;1",wat_table_data!K216 ))), "-")</f>
        <v>-</v>
      </c>
      <c r="L219" s="38" t="str">
        <f>IF(ISNUMBER(wat_table_data!L216), IF(wat_table_data!L216=-999,"NA",IF(wat_table_data!L216&gt;99, "&gt;99", IF(wat_table_data!L216&lt;1, "&lt;1",wat_table_data!L216 ))), "-")</f>
        <v>-</v>
      </c>
      <c r="M219" s="38" t="str">
        <f>IF(ISNUMBER(wat_table_data!M216), IF(wat_table_data!M216=-999,"NA",IF(wat_table_data!M216&gt;99, "&gt;99", IF(wat_table_data!M216&lt;1, "&lt;1",wat_table_data!M216 ))), "-")</f>
        <v>-</v>
      </c>
      <c r="N219" s="38" t="str">
        <f>IF(ISNUMBER(wat_table_data!N216), IF(wat_table_data!N216=-999,"NA",IF(wat_table_data!N216&gt;99, "&gt;99", IF(wat_table_data!N216&lt;1, "&lt;1",wat_table_data!N216 ))), "-")</f>
        <v>-</v>
      </c>
      <c r="O219" s="24" t="str">
        <f>IF(ISNUMBER(wat_table_data!O216), IF(wat_table_data!O216=-999,"NA",wat_table_data!O216), "-")</f>
        <v>-</v>
      </c>
      <c r="P219" s="37" t="str">
        <f>IF(ISNUMBER(wat_table_data!P216), IF(wat_table_data!P216=-999,"NA",IF(wat_table_data!P216&gt;99, "&gt;99", IF(wat_table_data!P216&lt;1, "&lt;1",wat_table_data!P216 ))), "-")</f>
        <v>-</v>
      </c>
      <c r="Q219" s="38" t="str">
        <f>IF(ISNUMBER(wat_table_data!Q216), IF(wat_table_data!Q216=-999,"NA",IF(wat_table_data!Q216&gt;99, "&gt;99", IF(wat_table_data!Q216&lt;1, "&lt;1",wat_table_data!Q216 ))), "-")</f>
        <v>-</v>
      </c>
      <c r="R219" s="38" t="str">
        <f>IF(ISNUMBER(wat_table_data!R216), IF(wat_table_data!R216=-999,"NA",IF(wat_table_data!R216&gt;99, "&gt;99", IF(wat_table_data!R216&lt;1, "&lt;1",wat_table_data!R216 ))), "-")</f>
        <v>-</v>
      </c>
      <c r="S219" s="38" t="str">
        <f>IF(ISNUMBER(wat_table_data!S216), IF(wat_table_data!S216=-999,"NA",IF(wat_table_data!S216&gt;99, "&gt;99", IF(wat_table_data!S216&lt;1, "&lt;1",wat_table_data!S216 ))), "-")</f>
        <v>-</v>
      </c>
      <c r="T219" s="24" t="str">
        <f>IF(ISNUMBER(wat_table_data!T216), IF(wat_table_data!T216=-999,"NA",wat_table_data!T216), "-")</f>
        <v>-</v>
      </c>
      <c r="U219" s="24"/>
      <c r="V219" s="24"/>
      <c r="W219" s="24"/>
      <c r="X219" s="39" t="str">
        <f>IF(ISNUMBER(wat_table_data!W216), IF(wat_table_data!W216=-999,"NA",IF(wat_table_data!W216&gt;99, "&gt;99", IF(wat_table_data!W216&lt;1, "&lt;1",wat_table_data!W216 ))), "-")</f>
        <v>-</v>
      </c>
      <c r="Y219" s="40" t="str">
        <f>IF(ISNUMBER(wat_table_data!X216), IF(wat_table_data!X216=-999,"NA",IF(wat_table_data!X216&gt;99, "&gt;99", IF(wat_table_data!X216&lt;1, "&lt;1",wat_table_data!X216 ))), "-")</f>
        <v>-</v>
      </c>
      <c r="Z219" s="40" t="str">
        <f>IF(ISNUMBER(wat_table_data!Y216), IF(wat_table_data!Y216=-999,"NA",IF(wat_table_data!Y216&gt;99, "&gt;99", IF(wat_table_data!Y216&lt;1, "&lt;1",wat_table_data!Y216 ))), "-")</f>
        <v>-</v>
      </c>
      <c r="AA219" s="40" t="str">
        <f>IF(ISNUMBER(wat_table_data!Z216), IF(wat_table_data!Z216=-999,"NA",IF(wat_table_data!Z216&gt;99, "&gt;99", IF(wat_table_data!Z216&lt;1, "&lt;1",wat_table_data!Z216 ))), "-")</f>
        <v>-</v>
      </c>
      <c r="AB219" s="38" t="str">
        <f>IF(ISNUMBER(wat_table_data!AA216), IF(wat_table_data!AA216=-999,"NA",IF(wat_table_data!AA216&gt;99, "&gt;99", IF(wat_table_data!AA216&lt;1, "&lt;1",wat_table_data!AA216 ))), "-")</f>
        <v>-</v>
      </c>
      <c r="AC219" s="38" t="str">
        <f>IF(ISNUMBER(wat_table_data!AB216), IF(wat_table_data!AB216=-999,"NA",IF(wat_table_data!AB216&gt;99, "&gt;99", IF(wat_table_data!AB216&lt;1, "&lt;1",wat_table_data!AB216 ))), "-")</f>
        <v>-</v>
      </c>
      <c r="AD219" s="39" t="str">
        <f>IF(ISNUMBER(wat_table_data!AC216), IF(wat_table_data!AC216=-999,"NA",IF(wat_table_data!AC216&gt;99, "&gt;99", IF(wat_table_data!AC216&lt;1, "&lt;1",wat_table_data!AC216 ))), "-")</f>
        <v>-</v>
      </c>
      <c r="AE219" s="40" t="str">
        <f>IF(ISNUMBER(wat_table_data!AD216), IF(wat_table_data!AD216=-999,"NA",IF(wat_table_data!AD216&gt;99, "&gt;99", IF(wat_table_data!AD216&lt;1, "&lt;1",wat_table_data!AD216 ))), "-")</f>
        <v>-</v>
      </c>
      <c r="AF219" s="40" t="str">
        <f>IF(ISNUMBER(wat_table_data!AE216), IF(wat_table_data!AE216=-999,"NA",IF(wat_table_data!AE216&gt;99, "&gt;99", IF(wat_table_data!AE216&lt;1, "&lt;1",wat_table_data!AE216 ))), "-")</f>
        <v>-</v>
      </c>
      <c r="AG219" s="40" t="str">
        <f>IF(ISNUMBER(wat_table_data!AF216), IF(wat_table_data!AF216=-999,"NA",IF(wat_table_data!AF216&gt;99, "&gt;99", IF(wat_table_data!AF216&lt;1, "&lt;1",wat_table_data!AF216 ))), "-")</f>
        <v>-</v>
      </c>
      <c r="AH219" s="38" t="str">
        <f>IF(ISNUMBER(wat_table_data!AG216), IF(wat_table_data!AG216=-999,"NA",IF(wat_table_data!AG216&gt;99, "&gt;99", IF(wat_table_data!AG216&lt;1, "&lt;1",wat_table_data!AG216 ))), "-")</f>
        <v>-</v>
      </c>
      <c r="AI219" s="38" t="str">
        <f>IF(ISNUMBER(wat_table_data!AH216), IF(wat_table_data!AH216=-999,"NA",IF(wat_table_data!AH216&gt;99, "&gt;99", IF(wat_table_data!AH216&lt;1, "&lt;1",wat_table_data!AH216 ))), "-")</f>
        <v>-</v>
      </c>
      <c r="AJ219" s="39" t="str">
        <f>IF(ISNUMBER(wat_table_data!AI216), IF(wat_table_data!AI216=-999,"NA",IF(wat_table_data!AI216&gt;99, "&gt;99", IF(wat_table_data!AI216&lt;1, "&lt;1",wat_table_data!AI216 ))), "-")</f>
        <v>-</v>
      </c>
      <c r="AK219" s="40" t="str">
        <f>IF(ISNUMBER(wat_table_data!AJ216), IF(wat_table_data!AJ216=-999,"NA",IF(wat_table_data!AJ216&gt;99, "&gt;99", IF(wat_table_data!AJ216&lt;1, "&lt;1",wat_table_data!AJ216 ))), "-")</f>
        <v>-</v>
      </c>
      <c r="AL219" s="40" t="str">
        <f>IF(ISNUMBER(wat_table_data!AK216), IF(wat_table_data!AK216=-999,"NA",IF(wat_table_data!AK216&gt;99, "&gt;99", IF(wat_table_data!AK216&lt;1, "&lt;1",wat_table_data!AK216 ))), "-")</f>
        <v>-</v>
      </c>
      <c r="AM219" s="40" t="str">
        <f>IF(ISNUMBER(wat_table_data!AL216), IF(wat_table_data!AL216=-999,"NA",IF(wat_table_data!AL216&gt;99, "&gt;99", IF(wat_table_data!AL216&lt;1, "&lt;1",wat_table_data!AL216 ))), "-")</f>
        <v>-</v>
      </c>
      <c r="AN219" s="38" t="str">
        <f>IF(ISNUMBER(wat_table_data!AM216), IF(wat_table_data!AM216=-999,"NA",IF(wat_table_data!AM216&gt;99, "&gt;99", IF(wat_table_data!AM216&lt;1, "&lt;1",wat_table_data!AM216 ))), "-")</f>
        <v>-</v>
      </c>
      <c r="AO219" s="38" t="str">
        <f>IF(ISNUMBER(wat_table_data!AN216), IF(wat_table_data!AN216=-999,"NA",IF(wat_table_data!AN216&gt;99, "&gt;99", IF(wat_table_data!AN216&lt;1, "&lt;1",wat_table_data!AN216 ))), "-")</f>
        <v>-</v>
      </c>
    </row>
    <row r="220" ht="13.8" x14ac:dyDescent="0.25">
      <c r="A220" s="34" t="str">
        <f>IF(ISBLANK(wat_table_data!A217), "", wat_table_data!A217)</f>
        <v/>
      </c>
      <c r="B220" s="34" t="str">
        <f>IF(ISBLANK(wat_table_data!B217), "", wat_table_data!B217)</f>
        <v/>
      </c>
      <c r="C220" s="34" t="str">
        <f>IF(ISBLANK(wat_table_data!C217), "", wat_table_data!C217)</f>
        <v/>
      </c>
      <c r="D220" s="35" t="str">
        <f>IF(ISNUMBER(wat_table_data!D217), wat_table_data!D217, "-")</f>
        <v>-</v>
      </c>
      <c r="E220" s="36" t="str">
        <f>IF(ISNUMBER(wat_table_data!E217), wat_table_data!E217, "-")</f>
        <v>-</v>
      </c>
      <c r="F220" s="37" t="str">
        <f>IF(ISNUMBER(wat_table_data!F217), IF(wat_table_data!F217=-999,"NA",IF(wat_table_data!F217&gt;99, "&gt;99", IF(wat_table_data!F217&lt;1, "&lt;1",wat_table_data!F217 ))), "-")</f>
        <v>-</v>
      </c>
      <c r="G220" s="38" t="str">
        <f>IF(ISNUMBER(wat_table_data!G217), IF(wat_table_data!G217=-999,"NA",IF(wat_table_data!G217&gt;99, "&gt;99", IF(wat_table_data!G217&lt;1, "&lt;1",wat_table_data!G217 ))), "-")</f>
        <v>-</v>
      </c>
      <c r="H220" s="38" t="str">
        <f>IF(ISNUMBER(wat_table_data!H217), IF(wat_table_data!H217=-999,"NA",IF(wat_table_data!H217&gt;99, "&gt;99", IF(wat_table_data!H217&lt;1, "&lt;1",wat_table_data!H217 ))), "-")</f>
        <v>-</v>
      </c>
      <c r="I220" s="38" t="str">
        <f>IF(ISNUMBER(wat_table_data!I217), IF(wat_table_data!I217=-999,"NA",IF(wat_table_data!I217&gt;99, "&gt;99", IF(wat_table_data!I217&lt;1, "&lt;1",wat_table_data!I217 ))), "-")</f>
        <v>-</v>
      </c>
      <c r="J220" s="24" t="str">
        <f>IF(ISNUMBER(wat_table_data!J217), IF(wat_table_data!J217=-999,"NA",wat_table_data!J217), "-")</f>
        <v>-</v>
      </c>
      <c r="K220" s="37" t="str">
        <f>IF(ISNUMBER(wat_table_data!K217), IF(wat_table_data!K217=-999,"NA",IF(wat_table_data!K217&gt;99, "&gt;99", IF(wat_table_data!K217&lt;1, "&lt;1",wat_table_data!K217 ))), "-")</f>
        <v>-</v>
      </c>
      <c r="L220" s="38" t="str">
        <f>IF(ISNUMBER(wat_table_data!L217), IF(wat_table_data!L217=-999,"NA",IF(wat_table_data!L217&gt;99, "&gt;99", IF(wat_table_data!L217&lt;1, "&lt;1",wat_table_data!L217 ))), "-")</f>
        <v>-</v>
      </c>
      <c r="M220" s="38" t="str">
        <f>IF(ISNUMBER(wat_table_data!M217), IF(wat_table_data!M217=-999,"NA",IF(wat_table_data!M217&gt;99, "&gt;99", IF(wat_table_data!M217&lt;1, "&lt;1",wat_table_data!M217 ))), "-")</f>
        <v>-</v>
      </c>
      <c r="N220" s="38" t="str">
        <f>IF(ISNUMBER(wat_table_data!N217), IF(wat_table_data!N217=-999,"NA",IF(wat_table_data!N217&gt;99, "&gt;99", IF(wat_table_data!N217&lt;1, "&lt;1",wat_table_data!N217 ))), "-")</f>
        <v>-</v>
      </c>
      <c r="O220" s="24" t="str">
        <f>IF(ISNUMBER(wat_table_data!O217), IF(wat_table_data!O217=-999,"NA",wat_table_data!O217), "-")</f>
        <v>-</v>
      </c>
      <c r="P220" s="37" t="str">
        <f>IF(ISNUMBER(wat_table_data!P217), IF(wat_table_data!P217=-999,"NA",IF(wat_table_data!P217&gt;99, "&gt;99", IF(wat_table_data!P217&lt;1, "&lt;1",wat_table_data!P217 ))), "-")</f>
        <v>-</v>
      </c>
      <c r="Q220" s="38" t="str">
        <f>IF(ISNUMBER(wat_table_data!Q217), IF(wat_table_data!Q217=-999,"NA",IF(wat_table_data!Q217&gt;99, "&gt;99", IF(wat_table_data!Q217&lt;1, "&lt;1",wat_table_data!Q217 ))), "-")</f>
        <v>-</v>
      </c>
      <c r="R220" s="38" t="str">
        <f>IF(ISNUMBER(wat_table_data!R217), IF(wat_table_data!R217=-999,"NA",IF(wat_table_data!R217&gt;99, "&gt;99", IF(wat_table_data!R217&lt;1, "&lt;1",wat_table_data!R217 ))), "-")</f>
        <v>-</v>
      </c>
      <c r="S220" s="38" t="str">
        <f>IF(ISNUMBER(wat_table_data!S217), IF(wat_table_data!S217=-999,"NA",IF(wat_table_data!S217&gt;99, "&gt;99", IF(wat_table_data!S217&lt;1, "&lt;1",wat_table_data!S217 ))), "-")</f>
        <v>-</v>
      </c>
      <c r="T220" s="24" t="str">
        <f>IF(ISNUMBER(wat_table_data!T217), IF(wat_table_data!T217=-999,"NA",wat_table_data!T217), "-")</f>
        <v>-</v>
      </c>
      <c r="U220" s="24"/>
      <c r="V220" s="24"/>
      <c r="W220" s="24"/>
      <c r="X220" s="39" t="str">
        <f>IF(ISNUMBER(wat_table_data!W217), IF(wat_table_data!W217=-999,"NA",IF(wat_table_data!W217&gt;99, "&gt;99", IF(wat_table_data!W217&lt;1, "&lt;1",wat_table_data!W217 ))), "-")</f>
        <v>-</v>
      </c>
      <c r="Y220" s="40" t="str">
        <f>IF(ISNUMBER(wat_table_data!X217), IF(wat_table_data!X217=-999,"NA",IF(wat_table_data!X217&gt;99, "&gt;99", IF(wat_table_data!X217&lt;1, "&lt;1",wat_table_data!X217 ))), "-")</f>
        <v>-</v>
      </c>
      <c r="Z220" s="40" t="str">
        <f>IF(ISNUMBER(wat_table_data!Y217), IF(wat_table_data!Y217=-999,"NA",IF(wat_table_data!Y217&gt;99, "&gt;99", IF(wat_table_data!Y217&lt;1, "&lt;1",wat_table_data!Y217 ))), "-")</f>
        <v>-</v>
      </c>
      <c r="AA220" s="40" t="str">
        <f>IF(ISNUMBER(wat_table_data!Z217), IF(wat_table_data!Z217=-999,"NA",IF(wat_table_data!Z217&gt;99, "&gt;99", IF(wat_table_data!Z217&lt;1, "&lt;1",wat_table_data!Z217 ))), "-")</f>
        <v>-</v>
      </c>
      <c r="AB220" s="38" t="str">
        <f>IF(ISNUMBER(wat_table_data!AA217), IF(wat_table_data!AA217=-999,"NA",IF(wat_table_data!AA217&gt;99, "&gt;99", IF(wat_table_data!AA217&lt;1, "&lt;1",wat_table_data!AA217 ))), "-")</f>
        <v>-</v>
      </c>
      <c r="AC220" s="38" t="str">
        <f>IF(ISNUMBER(wat_table_data!AB217), IF(wat_table_data!AB217=-999,"NA",IF(wat_table_data!AB217&gt;99, "&gt;99", IF(wat_table_data!AB217&lt;1, "&lt;1",wat_table_data!AB217 ))), "-")</f>
        <v>-</v>
      </c>
      <c r="AD220" s="39" t="str">
        <f>IF(ISNUMBER(wat_table_data!AC217), IF(wat_table_data!AC217=-999,"NA",IF(wat_table_data!AC217&gt;99, "&gt;99", IF(wat_table_data!AC217&lt;1, "&lt;1",wat_table_data!AC217 ))), "-")</f>
        <v>-</v>
      </c>
      <c r="AE220" s="40" t="str">
        <f>IF(ISNUMBER(wat_table_data!AD217), IF(wat_table_data!AD217=-999,"NA",IF(wat_table_data!AD217&gt;99, "&gt;99", IF(wat_table_data!AD217&lt;1, "&lt;1",wat_table_data!AD217 ))), "-")</f>
        <v>-</v>
      </c>
      <c r="AF220" s="40" t="str">
        <f>IF(ISNUMBER(wat_table_data!AE217), IF(wat_table_data!AE217=-999,"NA",IF(wat_table_data!AE217&gt;99, "&gt;99", IF(wat_table_data!AE217&lt;1, "&lt;1",wat_table_data!AE217 ))), "-")</f>
        <v>-</v>
      </c>
      <c r="AG220" s="40" t="str">
        <f>IF(ISNUMBER(wat_table_data!AF217), IF(wat_table_data!AF217=-999,"NA",IF(wat_table_data!AF217&gt;99, "&gt;99", IF(wat_table_data!AF217&lt;1, "&lt;1",wat_table_data!AF217 ))), "-")</f>
        <v>-</v>
      </c>
      <c r="AH220" s="38" t="str">
        <f>IF(ISNUMBER(wat_table_data!AG217), IF(wat_table_data!AG217=-999,"NA",IF(wat_table_data!AG217&gt;99, "&gt;99", IF(wat_table_data!AG217&lt;1, "&lt;1",wat_table_data!AG217 ))), "-")</f>
        <v>-</v>
      </c>
      <c r="AI220" s="38" t="str">
        <f>IF(ISNUMBER(wat_table_data!AH217), IF(wat_table_data!AH217=-999,"NA",IF(wat_table_data!AH217&gt;99, "&gt;99", IF(wat_table_data!AH217&lt;1, "&lt;1",wat_table_data!AH217 ))), "-")</f>
        <v>-</v>
      </c>
      <c r="AJ220" s="39" t="str">
        <f>IF(ISNUMBER(wat_table_data!AI217), IF(wat_table_data!AI217=-999,"NA",IF(wat_table_data!AI217&gt;99, "&gt;99", IF(wat_table_data!AI217&lt;1, "&lt;1",wat_table_data!AI217 ))), "-")</f>
        <v>-</v>
      </c>
      <c r="AK220" s="40" t="str">
        <f>IF(ISNUMBER(wat_table_data!AJ217), IF(wat_table_data!AJ217=-999,"NA",IF(wat_table_data!AJ217&gt;99, "&gt;99", IF(wat_table_data!AJ217&lt;1, "&lt;1",wat_table_data!AJ217 ))), "-")</f>
        <v>-</v>
      </c>
      <c r="AL220" s="40" t="str">
        <f>IF(ISNUMBER(wat_table_data!AK217), IF(wat_table_data!AK217=-999,"NA",IF(wat_table_data!AK217&gt;99, "&gt;99", IF(wat_table_data!AK217&lt;1, "&lt;1",wat_table_data!AK217 ))), "-")</f>
        <v>-</v>
      </c>
      <c r="AM220" s="40" t="str">
        <f>IF(ISNUMBER(wat_table_data!AL217), IF(wat_table_data!AL217=-999,"NA",IF(wat_table_data!AL217&gt;99, "&gt;99", IF(wat_table_data!AL217&lt;1, "&lt;1",wat_table_data!AL217 ))), "-")</f>
        <v>-</v>
      </c>
      <c r="AN220" s="38" t="str">
        <f>IF(ISNUMBER(wat_table_data!AM217), IF(wat_table_data!AM217=-999,"NA",IF(wat_table_data!AM217&gt;99, "&gt;99", IF(wat_table_data!AM217&lt;1, "&lt;1",wat_table_data!AM217 ))), "-")</f>
        <v>-</v>
      </c>
      <c r="AO220" s="38" t="str">
        <f>IF(ISNUMBER(wat_table_data!AN217), IF(wat_table_data!AN217=-999,"NA",IF(wat_table_data!AN217&gt;99, "&gt;99", IF(wat_table_data!AN217&lt;1, "&lt;1",wat_table_data!AN217 ))), "-")</f>
        <v>-</v>
      </c>
    </row>
    <row r="221" ht="13.8" x14ac:dyDescent="0.25">
      <c r="A221" s="34" t="str">
        <f>IF(ISBLANK(wat_table_data!A218), "", wat_table_data!A218)</f>
        <v/>
      </c>
      <c r="B221" s="34" t="str">
        <f>IF(ISBLANK(wat_table_data!B218), "", wat_table_data!B218)</f>
        <v/>
      </c>
      <c r="C221" s="34" t="str">
        <f>IF(ISBLANK(wat_table_data!C218), "", wat_table_data!C218)</f>
        <v/>
      </c>
      <c r="D221" s="35" t="str">
        <f>IF(ISNUMBER(wat_table_data!D218), wat_table_data!D218, "-")</f>
        <v>-</v>
      </c>
      <c r="E221" s="36" t="str">
        <f>IF(ISNUMBER(wat_table_data!E218), wat_table_data!E218, "-")</f>
        <v>-</v>
      </c>
      <c r="F221" s="37" t="str">
        <f>IF(ISNUMBER(wat_table_data!F218), IF(wat_table_data!F218=-999,"NA",IF(wat_table_data!F218&gt;99, "&gt;99", IF(wat_table_data!F218&lt;1, "&lt;1",wat_table_data!F218 ))), "-")</f>
        <v>-</v>
      </c>
      <c r="G221" s="38" t="str">
        <f>IF(ISNUMBER(wat_table_data!G218), IF(wat_table_data!G218=-999,"NA",IF(wat_table_data!G218&gt;99, "&gt;99", IF(wat_table_data!G218&lt;1, "&lt;1",wat_table_data!G218 ))), "-")</f>
        <v>-</v>
      </c>
      <c r="H221" s="38" t="str">
        <f>IF(ISNUMBER(wat_table_data!H218), IF(wat_table_data!H218=-999,"NA",IF(wat_table_data!H218&gt;99, "&gt;99", IF(wat_table_data!H218&lt;1, "&lt;1",wat_table_data!H218 ))), "-")</f>
        <v>-</v>
      </c>
      <c r="I221" s="38" t="str">
        <f>IF(ISNUMBER(wat_table_data!I218), IF(wat_table_data!I218=-999,"NA",IF(wat_table_data!I218&gt;99, "&gt;99", IF(wat_table_data!I218&lt;1, "&lt;1",wat_table_data!I218 ))), "-")</f>
        <v>-</v>
      </c>
      <c r="J221" s="24" t="str">
        <f>IF(ISNUMBER(wat_table_data!J218), IF(wat_table_data!J218=-999,"NA",wat_table_data!J218), "-")</f>
        <v>-</v>
      </c>
      <c r="K221" s="37" t="str">
        <f>IF(ISNUMBER(wat_table_data!K218), IF(wat_table_data!K218=-999,"NA",IF(wat_table_data!K218&gt;99, "&gt;99", IF(wat_table_data!K218&lt;1, "&lt;1",wat_table_data!K218 ))), "-")</f>
        <v>-</v>
      </c>
      <c r="L221" s="38" t="str">
        <f>IF(ISNUMBER(wat_table_data!L218), IF(wat_table_data!L218=-999,"NA",IF(wat_table_data!L218&gt;99, "&gt;99", IF(wat_table_data!L218&lt;1, "&lt;1",wat_table_data!L218 ))), "-")</f>
        <v>-</v>
      </c>
      <c r="M221" s="38" t="str">
        <f>IF(ISNUMBER(wat_table_data!M218), IF(wat_table_data!M218=-999,"NA",IF(wat_table_data!M218&gt;99, "&gt;99", IF(wat_table_data!M218&lt;1, "&lt;1",wat_table_data!M218 ))), "-")</f>
        <v>-</v>
      </c>
      <c r="N221" s="38" t="str">
        <f>IF(ISNUMBER(wat_table_data!N218), IF(wat_table_data!N218=-999,"NA",IF(wat_table_data!N218&gt;99, "&gt;99", IF(wat_table_data!N218&lt;1, "&lt;1",wat_table_data!N218 ))), "-")</f>
        <v>-</v>
      </c>
      <c r="O221" s="24" t="str">
        <f>IF(ISNUMBER(wat_table_data!O218), IF(wat_table_data!O218=-999,"NA",wat_table_data!O218), "-")</f>
        <v>-</v>
      </c>
      <c r="P221" s="37" t="str">
        <f>IF(ISNUMBER(wat_table_data!P218), IF(wat_table_data!P218=-999,"NA",IF(wat_table_data!P218&gt;99, "&gt;99", IF(wat_table_data!P218&lt;1, "&lt;1",wat_table_data!P218 ))), "-")</f>
        <v>-</v>
      </c>
      <c r="Q221" s="38" t="str">
        <f>IF(ISNUMBER(wat_table_data!Q218), IF(wat_table_data!Q218=-999,"NA",IF(wat_table_data!Q218&gt;99, "&gt;99", IF(wat_table_data!Q218&lt;1, "&lt;1",wat_table_data!Q218 ))), "-")</f>
        <v>-</v>
      </c>
      <c r="R221" s="38" t="str">
        <f>IF(ISNUMBER(wat_table_data!R218), IF(wat_table_data!R218=-999,"NA",IF(wat_table_data!R218&gt;99, "&gt;99", IF(wat_table_data!R218&lt;1, "&lt;1",wat_table_data!R218 ))), "-")</f>
        <v>-</v>
      </c>
      <c r="S221" s="38" t="str">
        <f>IF(ISNUMBER(wat_table_data!S218), IF(wat_table_data!S218=-999,"NA",IF(wat_table_data!S218&gt;99, "&gt;99", IF(wat_table_data!S218&lt;1, "&lt;1",wat_table_data!S218 ))), "-")</f>
        <v>-</v>
      </c>
      <c r="T221" s="24" t="str">
        <f>IF(ISNUMBER(wat_table_data!T218), IF(wat_table_data!T218=-999,"NA",wat_table_data!T218), "-")</f>
        <v>-</v>
      </c>
      <c r="U221" s="24"/>
      <c r="V221" s="24"/>
      <c r="W221" s="24"/>
      <c r="X221" s="39" t="str">
        <f>IF(ISNUMBER(wat_table_data!W218), IF(wat_table_data!W218=-999,"NA",IF(wat_table_data!W218&gt;99, "&gt;99", IF(wat_table_data!W218&lt;1, "&lt;1",wat_table_data!W218 ))), "-")</f>
        <v>-</v>
      </c>
      <c r="Y221" s="40" t="str">
        <f>IF(ISNUMBER(wat_table_data!X218), IF(wat_table_data!X218=-999,"NA",IF(wat_table_data!X218&gt;99, "&gt;99", IF(wat_table_data!X218&lt;1, "&lt;1",wat_table_data!X218 ))), "-")</f>
        <v>-</v>
      </c>
      <c r="Z221" s="40" t="str">
        <f>IF(ISNUMBER(wat_table_data!Y218), IF(wat_table_data!Y218=-999,"NA",IF(wat_table_data!Y218&gt;99, "&gt;99", IF(wat_table_data!Y218&lt;1, "&lt;1",wat_table_data!Y218 ))), "-")</f>
        <v>-</v>
      </c>
      <c r="AA221" s="40" t="str">
        <f>IF(ISNUMBER(wat_table_data!Z218), IF(wat_table_data!Z218=-999,"NA",IF(wat_table_data!Z218&gt;99, "&gt;99", IF(wat_table_data!Z218&lt;1, "&lt;1",wat_table_data!Z218 ))), "-")</f>
        <v>-</v>
      </c>
      <c r="AB221" s="38" t="str">
        <f>IF(ISNUMBER(wat_table_data!AA218), IF(wat_table_data!AA218=-999,"NA",IF(wat_table_data!AA218&gt;99, "&gt;99", IF(wat_table_data!AA218&lt;1, "&lt;1",wat_table_data!AA218 ))), "-")</f>
        <v>-</v>
      </c>
      <c r="AC221" s="38" t="str">
        <f>IF(ISNUMBER(wat_table_data!AB218), IF(wat_table_data!AB218=-999,"NA",IF(wat_table_data!AB218&gt;99, "&gt;99", IF(wat_table_data!AB218&lt;1, "&lt;1",wat_table_data!AB218 ))), "-")</f>
        <v>-</v>
      </c>
      <c r="AD221" s="39" t="str">
        <f>IF(ISNUMBER(wat_table_data!AC218), IF(wat_table_data!AC218=-999,"NA",IF(wat_table_data!AC218&gt;99, "&gt;99", IF(wat_table_data!AC218&lt;1, "&lt;1",wat_table_data!AC218 ))), "-")</f>
        <v>-</v>
      </c>
      <c r="AE221" s="40" t="str">
        <f>IF(ISNUMBER(wat_table_data!AD218), IF(wat_table_data!AD218=-999,"NA",IF(wat_table_data!AD218&gt;99, "&gt;99", IF(wat_table_data!AD218&lt;1, "&lt;1",wat_table_data!AD218 ))), "-")</f>
        <v>-</v>
      </c>
      <c r="AF221" s="40" t="str">
        <f>IF(ISNUMBER(wat_table_data!AE218), IF(wat_table_data!AE218=-999,"NA",IF(wat_table_data!AE218&gt;99, "&gt;99", IF(wat_table_data!AE218&lt;1, "&lt;1",wat_table_data!AE218 ))), "-")</f>
        <v>-</v>
      </c>
      <c r="AG221" s="40" t="str">
        <f>IF(ISNUMBER(wat_table_data!AF218), IF(wat_table_data!AF218=-999,"NA",IF(wat_table_data!AF218&gt;99, "&gt;99", IF(wat_table_data!AF218&lt;1, "&lt;1",wat_table_data!AF218 ))), "-")</f>
        <v>-</v>
      </c>
      <c r="AH221" s="38" t="str">
        <f>IF(ISNUMBER(wat_table_data!AG218), IF(wat_table_data!AG218=-999,"NA",IF(wat_table_data!AG218&gt;99, "&gt;99", IF(wat_table_data!AG218&lt;1, "&lt;1",wat_table_data!AG218 ))), "-")</f>
        <v>-</v>
      </c>
      <c r="AI221" s="38" t="str">
        <f>IF(ISNUMBER(wat_table_data!AH218), IF(wat_table_data!AH218=-999,"NA",IF(wat_table_data!AH218&gt;99, "&gt;99", IF(wat_table_data!AH218&lt;1, "&lt;1",wat_table_data!AH218 ))), "-")</f>
        <v>-</v>
      </c>
      <c r="AJ221" s="39" t="str">
        <f>IF(ISNUMBER(wat_table_data!AI218), IF(wat_table_data!AI218=-999,"NA",IF(wat_table_data!AI218&gt;99, "&gt;99", IF(wat_table_data!AI218&lt;1, "&lt;1",wat_table_data!AI218 ))), "-")</f>
        <v>-</v>
      </c>
      <c r="AK221" s="40" t="str">
        <f>IF(ISNUMBER(wat_table_data!AJ218), IF(wat_table_data!AJ218=-999,"NA",IF(wat_table_data!AJ218&gt;99, "&gt;99", IF(wat_table_data!AJ218&lt;1, "&lt;1",wat_table_data!AJ218 ))), "-")</f>
        <v>-</v>
      </c>
      <c r="AL221" s="40" t="str">
        <f>IF(ISNUMBER(wat_table_data!AK218), IF(wat_table_data!AK218=-999,"NA",IF(wat_table_data!AK218&gt;99, "&gt;99", IF(wat_table_data!AK218&lt;1, "&lt;1",wat_table_data!AK218 ))), "-")</f>
        <v>-</v>
      </c>
      <c r="AM221" s="40" t="str">
        <f>IF(ISNUMBER(wat_table_data!AL218), IF(wat_table_data!AL218=-999,"NA",IF(wat_table_data!AL218&gt;99, "&gt;99", IF(wat_table_data!AL218&lt;1, "&lt;1",wat_table_data!AL218 ))), "-")</f>
        <v>-</v>
      </c>
      <c r="AN221" s="38" t="str">
        <f>IF(ISNUMBER(wat_table_data!AM218), IF(wat_table_data!AM218=-999,"NA",IF(wat_table_data!AM218&gt;99, "&gt;99", IF(wat_table_data!AM218&lt;1, "&lt;1",wat_table_data!AM218 ))), "-")</f>
        <v>-</v>
      </c>
      <c r="AO221" s="38" t="str">
        <f>IF(ISNUMBER(wat_table_data!AN218), IF(wat_table_data!AN218=-999,"NA",IF(wat_table_data!AN218&gt;99, "&gt;99", IF(wat_table_data!AN218&lt;1, "&lt;1",wat_table_data!AN218 ))), "-")</f>
        <v>-</v>
      </c>
    </row>
    <row r="222" ht="13.8" x14ac:dyDescent="0.25">
      <c r="A222" s="34" t="str">
        <f>IF(ISBLANK(wat_table_data!A219), "", wat_table_data!A219)</f>
        <v/>
      </c>
      <c r="B222" s="34" t="str">
        <f>IF(ISBLANK(wat_table_data!B219), "", wat_table_data!B219)</f>
        <v/>
      </c>
      <c r="C222" s="34" t="str">
        <f>IF(ISBLANK(wat_table_data!C219), "", wat_table_data!C219)</f>
        <v/>
      </c>
      <c r="D222" s="35" t="str">
        <f>IF(ISNUMBER(wat_table_data!D219), wat_table_data!D219, "-")</f>
        <v>-</v>
      </c>
      <c r="E222" s="36" t="str">
        <f>IF(ISNUMBER(wat_table_data!E219), wat_table_data!E219, "-")</f>
        <v>-</v>
      </c>
      <c r="F222" s="37" t="str">
        <f>IF(ISNUMBER(wat_table_data!F219), IF(wat_table_data!F219=-999,"NA",IF(wat_table_data!F219&gt;99, "&gt;99", IF(wat_table_data!F219&lt;1, "&lt;1",wat_table_data!F219 ))), "-")</f>
        <v>-</v>
      </c>
      <c r="G222" s="38" t="str">
        <f>IF(ISNUMBER(wat_table_data!G219), IF(wat_table_data!G219=-999,"NA",IF(wat_table_data!G219&gt;99, "&gt;99", IF(wat_table_data!G219&lt;1, "&lt;1",wat_table_data!G219 ))), "-")</f>
        <v>-</v>
      </c>
      <c r="H222" s="38" t="str">
        <f>IF(ISNUMBER(wat_table_data!H219), IF(wat_table_data!H219=-999,"NA",IF(wat_table_data!H219&gt;99, "&gt;99", IF(wat_table_data!H219&lt;1, "&lt;1",wat_table_data!H219 ))), "-")</f>
        <v>-</v>
      </c>
      <c r="I222" s="38" t="str">
        <f>IF(ISNUMBER(wat_table_data!I219), IF(wat_table_data!I219=-999,"NA",IF(wat_table_data!I219&gt;99, "&gt;99", IF(wat_table_data!I219&lt;1, "&lt;1",wat_table_data!I219 ))), "-")</f>
        <v>-</v>
      </c>
      <c r="J222" s="24" t="str">
        <f>IF(ISNUMBER(wat_table_data!J219), IF(wat_table_data!J219=-999,"NA",wat_table_data!J219), "-")</f>
        <v>-</v>
      </c>
      <c r="K222" s="37" t="str">
        <f>IF(ISNUMBER(wat_table_data!K219), IF(wat_table_data!K219=-999,"NA",IF(wat_table_data!K219&gt;99, "&gt;99", IF(wat_table_data!K219&lt;1, "&lt;1",wat_table_data!K219 ))), "-")</f>
        <v>-</v>
      </c>
      <c r="L222" s="38" t="str">
        <f>IF(ISNUMBER(wat_table_data!L219), IF(wat_table_data!L219=-999,"NA",IF(wat_table_data!L219&gt;99, "&gt;99", IF(wat_table_data!L219&lt;1, "&lt;1",wat_table_data!L219 ))), "-")</f>
        <v>-</v>
      </c>
      <c r="M222" s="38" t="str">
        <f>IF(ISNUMBER(wat_table_data!M219), IF(wat_table_data!M219=-999,"NA",IF(wat_table_data!M219&gt;99, "&gt;99", IF(wat_table_data!M219&lt;1, "&lt;1",wat_table_data!M219 ))), "-")</f>
        <v>-</v>
      </c>
      <c r="N222" s="38" t="str">
        <f>IF(ISNUMBER(wat_table_data!N219), IF(wat_table_data!N219=-999,"NA",IF(wat_table_data!N219&gt;99, "&gt;99", IF(wat_table_data!N219&lt;1, "&lt;1",wat_table_data!N219 ))), "-")</f>
        <v>-</v>
      </c>
      <c r="O222" s="24" t="str">
        <f>IF(ISNUMBER(wat_table_data!O219), IF(wat_table_data!O219=-999,"NA",wat_table_data!O219), "-")</f>
        <v>-</v>
      </c>
      <c r="P222" s="37" t="str">
        <f>IF(ISNUMBER(wat_table_data!P219), IF(wat_table_data!P219=-999,"NA",IF(wat_table_data!P219&gt;99, "&gt;99", IF(wat_table_data!P219&lt;1, "&lt;1",wat_table_data!P219 ))), "-")</f>
        <v>-</v>
      </c>
      <c r="Q222" s="38" t="str">
        <f>IF(ISNUMBER(wat_table_data!Q219), IF(wat_table_data!Q219=-999,"NA",IF(wat_table_data!Q219&gt;99, "&gt;99", IF(wat_table_data!Q219&lt;1, "&lt;1",wat_table_data!Q219 ))), "-")</f>
        <v>-</v>
      </c>
      <c r="R222" s="38" t="str">
        <f>IF(ISNUMBER(wat_table_data!R219), IF(wat_table_data!R219=-999,"NA",IF(wat_table_data!R219&gt;99, "&gt;99", IF(wat_table_data!R219&lt;1, "&lt;1",wat_table_data!R219 ))), "-")</f>
        <v>-</v>
      </c>
      <c r="S222" s="38" t="str">
        <f>IF(ISNUMBER(wat_table_data!S219), IF(wat_table_data!S219=-999,"NA",IF(wat_table_data!S219&gt;99, "&gt;99", IF(wat_table_data!S219&lt;1, "&lt;1",wat_table_data!S219 ))), "-")</f>
        <v>-</v>
      </c>
      <c r="T222" s="24" t="str">
        <f>IF(ISNUMBER(wat_table_data!T219), IF(wat_table_data!T219=-999,"NA",wat_table_data!T219), "-")</f>
        <v>-</v>
      </c>
      <c r="U222" s="24"/>
      <c r="V222" s="24"/>
      <c r="W222" s="24"/>
      <c r="X222" s="39" t="str">
        <f>IF(ISNUMBER(wat_table_data!W219), IF(wat_table_data!W219=-999,"NA",IF(wat_table_data!W219&gt;99, "&gt;99", IF(wat_table_data!W219&lt;1, "&lt;1",wat_table_data!W219 ))), "-")</f>
        <v>-</v>
      </c>
      <c r="Y222" s="40" t="str">
        <f>IF(ISNUMBER(wat_table_data!X219), IF(wat_table_data!X219=-999,"NA",IF(wat_table_data!X219&gt;99, "&gt;99", IF(wat_table_data!X219&lt;1, "&lt;1",wat_table_data!X219 ))), "-")</f>
        <v>-</v>
      </c>
      <c r="Z222" s="40" t="str">
        <f>IF(ISNUMBER(wat_table_data!Y219), IF(wat_table_data!Y219=-999,"NA",IF(wat_table_data!Y219&gt;99, "&gt;99", IF(wat_table_data!Y219&lt;1, "&lt;1",wat_table_data!Y219 ))), "-")</f>
        <v>-</v>
      </c>
      <c r="AA222" s="40" t="str">
        <f>IF(ISNUMBER(wat_table_data!Z219), IF(wat_table_data!Z219=-999,"NA",IF(wat_table_data!Z219&gt;99, "&gt;99", IF(wat_table_data!Z219&lt;1, "&lt;1",wat_table_data!Z219 ))), "-")</f>
        <v>-</v>
      </c>
      <c r="AB222" s="38" t="str">
        <f>IF(ISNUMBER(wat_table_data!AA219), IF(wat_table_data!AA219=-999,"NA",IF(wat_table_data!AA219&gt;99, "&gt;99", IF(wat_table_data!AA219&lt;1, "&lt;1",wat_table_data!AA219 ))), "-")</f>
        <v>-</v>
      </c>
      <c r="AC222" s="38" t="str">
        <f>IF(ISNUMBER(wat_table_data!AB219), IF(wat_table_data!AB219=-999,"NA",IF(wat_table_data!AB219&gt;99, "&gt;99", IF(wat_table_data!AB219&lt;1, "&lt;1",wat_table_data!AB219 ))), "-")</f>
        <v>-</v>
      </c>
      <c r="AD222" s="39" t="str">
        <f>IF(ISNUMBER(wat_table_data!AC219), IF(wat_table_data!AC219=-999,"NA",IF(wat_table_data!AC219&gt;99, "&gt;99", IF(wat_table_data!AC219&lt;1, "&lt;1",wat_table_data!AC219 ))), "-")</f>
        <v>-</v>
      </c>
      <c r="AE222" s="40" t="str">
        <f>IF(ISNUMBER(wat_table_data!AD219), IF(wat_table_data!AD219=-999,"NA",IF(wat_table_data!AD219&gt;99, "&gt;99", IF(wat_table_data!AD219&lt;1, "&lt;1",wat_table_data!AD219 ))), "-")</f>
        <v>-</v>
      </c>
      <c r="AF222" s="40" t="str">
        <f>IF(ISNUMBER(wat_table_data!AE219), IF(wat_table_data!AE219=-999,"NA",IF(wat_table_data!AE219&gt;99, "&gt;99", IF(wat_table_data!AE219&lt;1, "&lt;1",wat_table_data!AE219 ))), "-")</f>
        <v>-</v>
      </c>
      <c r="AG222" s="40" t="str">
        <f>IF(ISNUMBER(wat_table_data!AF219), IF(wat_table_data!AF219=-999,"NA",IF(wat_table_data!AF219&gt;99, "&gt;99", IF(wat_table_data!AF219&lt;1, "&lt;1",wat_table_data!AF219 ))), "-")</f>
        <v>-</v>
      </c>
      <c r="AH222" s="38" t="str">
        <f>IF(ISNUMBER(wat_table_data!AG219), IF(wat_table_data!AG219=-999,"NA",IF(wat_table_data!AG219&gt;99, "&gt;99", IF(wat_table_data!AG219&lt;1, "&lt;1",wat_table_data!AG219 ))), "-")</f>
        <v>-</v>
      </c>
      <c r="AI222" s="38" t="str">
        <f>IF(ISNUMBER(wat_table_data!AH219), IF(wat_table_data!AH219=-999,"NA",IF(wat_table_data!AH219&gt;99, "&gt;99", IF(wat_table_data!AH219&lt;1, "&lt;1",wat_table_data!AH219 ))), "-")</f>
        <v>-</v>
      </c>
      <c r="AJ222" s="39" t="str">
        <f>IF(ISNUMBER(wat_table_data!AI219), IF(wat_table_data!AI219=-999,"NA",IF(wat_table_data!AI219&gt;99, "&gt;99", IF(wat_table_data!AI219&lt;1, "&lt;1",wat_table_data!AI219 ))), "-")</f>
        <v>-</v>
      </c>
      <c r="AK222" s="40" t="str">
        <f>IF(ISNUMBER(wat_table_data!AJ219), IF(wat_table_data!AJ219=-999,"NA",IF(wat_table_data!AJ219&gt;99, "&gt;99", IF(wat_table_data!AJ219&lt;1, "&lt;1",wat_table_data!AJ219 ))), "-")</f>
        <v>-</v>
      </c>
      <c r="AL222" s="40" t="str">
        <f>IF(ISNUMBER(wat_table_data!AK219), IF(wat_table_data!AK219=-999,"NA",IF(wat_table_data!AK219&gt;99, "&gt;99", IF(wat_table_data!AK219&lt;1, "&lt;1",wat_table_data!AK219 ))), "-")</f>
        <v>-</v>
      </c>
      <c r="AM222" s="40" t="str">
        <f>IF(ISNUMBER(wat_table_data!AL219), IF(wat_table_data!AL219=-999,"NA",IF(wat_table_data!AL219&gt;99, "&gt;99", IF(wat_table_data!AL219&lt;1, "&lt;1",wat_table_data!AL219 ))), "-")</f>
        <v>-</v>
      </c>
      <c r="AN222" s="38" t="str">
        <f>IF(ISNUMBER(wat_table_data!AM219), IF(wat_table_data!AM219=-999,"NA",IF(wat_table_data!AM219&gt;99, "&gt;99", IF(wat_table_data!AM219&lt;1, "&lt;1",wat_table_data!AM219 ))), "-")</f>
        <v>-</v>
      </c>
      <c r="AO222" s="38" t="str">
        <f>IF(ISNUMBER(wat_table_data!AN219), IF(wat_table_data!AN219=-999,"NA",IF(wat_table_data!AN219&gt;99, "&gt;99", IF(wat_table_data!AN219&lt;1, "&lt;1",wat_table_data!AN219 ))), "-")</f>
        <v>-</v>
      </c>
    </row>
    <row r="223" ht="13.8" x14ac:dyDescent="0.25">
      <c r="A223" s="34" t="str">
        <f>IF(ISBLANK(wat_table_data!A220), "", wat_table_data!A220)</f>
        <v/>
      </c>
      <c r="B223" s="34" t="str">
        <f>IF(ISBLANK(wat_table_data!B220), "", wat_table_data!B220)</f>
        <v/>
      </c>
      <c r="C223" s="34" t="str">
        <f>IF(ISBLANK(wat_table_data!C220), "", wat_table_data!C220)</f>
        <v/>
      </c>
      <c r="D223" s="35" t="str">
        <f>IF(ISNUMBER(wat_table_data!D220), wat_table_data!D220, "-")</f>
        <v>-</v>
      </c>
      <c r="E223" s="36" t="str">
        <f>IF(ISNUMBER(wat_table_data!E220), wat_table_data!E220, "-")</f>
        <v>-</v>
      </c>
      <c r="F223" s="37" t="str">
        <f>IF(ISNUMBER(wat_table_data!F220), IF(wat_table_data!F220=-999,"NA",IF(wat_table_data!F220&gt;99, "&gt;99", IF(wat_table_data!F220&lt;1, "&lt;1",wat_table_data!F220 ))), "-")</f>
        <v>-</v>
      </c>
      <c r="G223" s="38" t="str">
        <f>IF(ISNUMBER(wat_table_data!G220), IF(wat_table_data!G220=-999,"NA",IF(wat_table_data!G220&gt;99, "&gt;99", IF(wat_table_data!G220&lt;1, "&lt;1",wat_table_data!G220 ))), "-")</f>
        <v>-</v>
      </c>
      <c r="H223" s="38" t="str">
        <f>IF(ISNUMBER(wat_table_data!H220), IF(wat_table_data!H220=-999,"NA",IF(wat_table_data!H220&gt;99, "&gt;99", IF(wat_table_data!H220&lt;1, "&lt;1",wat_table_data!H220 ))), "-")</f>
        <v>-</v>
      </c>
      <c r="I223" s="38" t="str">
        <f>IF(ISNUMBER(wat_table_data!I220), IF(wat_table_data!I220=-999,"NA",IF(wat_table_data!I220&gt;99, "&gt;99", IF(wat_table_data!I220&lt;1, "&lt;1",wat_table_data!I220 ))), "-")</f>
        <v>-</v>
      </c>
      <c r="J223" s="24" t="str">
        <f>IF(ISNUMBER(wat_table_data!J220), IF(wat_table_data!J220=-999,"NA",wat_table_data!J220), "-")</f>
        <v>-</v>
      </c>
      <c r="K223" s="37" t="str">
        <f>IF(ISNUMBER(wat_table_data!K220), IF(wat_table_data!K220=-999,"NA",IF(wat_table_data!K220&gt;99, "&gt;99", IF(wat_table_data!K220&lt;1, "&lt;1",wat_table_data!K220 ))), "-")</f>
        <v>-</v>
      </c>
      <c r="L223" s="38" t="str">
        <f>IF(ISNUMBER(wat_table_data!L220), IF(wat_table_data!L220=-999,"NA",IF(wat_table_data!L220&gt;99, "&gt;99", IF(wat_table_data!L220&lt;1, "&lt;1",wat_table_data!L220 ))), "-")</f>
        <v>-</v>
      </c>
      <c r="M223" s="38" t="str">
        <f>IF(ISNUMBER(wat_table_data!M220), IF(wat_table_data!M220=-999,"NA",IF(wat_table_data!M220&gt;99, "&gt;99", IF(wat_table_data!M220&lt;1, "&lt;1",wat_table_data!M220 ))), "-")</f>
        <v>-</v>
      </c>
      <c r="N223" s="38" t="str">
        <f>IF(ISNUMBER(wat_table_data!N220), IF(wat_table_data!N220=-999,"NA",IF(wat_table_data!N220&gt;99, "&gt;99", IF(wat_table_data!N220&lt;1, "&lt;1",wat_table_data!N220 ))), "-")</f>
        <v>-</v>
      </c>
      <c r="O223" s="24" t="str">
        <f>IF(ISNUMBER(wat_table_data!O220), IF(wat_table_data!O220=-999,"NA",wat_table_data!O220), "-")</f>
        <v>-</v>
      </c>
      <c r="P223" s="37" t="str">
        <f>IF(ISNUMBER(wat_table_data!P220), IF(wat_table_data!P220=-999,"NA",IF(wat_table_data!P220&gt;99, "&gt;99", IF(wat_table_data!P220&lt;1, "&lt;1",wat_table_data!P220 ))), "-")</f>
        <v>-</v>
      </c>
      <c r="Q223" s="38" t="str">
        <f>IF(ISNUMBER(wat_table_data!Q220), IF(wat_table_data!Q220=-999,"NA",IF(wat_table_data!Q220&gt;99, "&gt;99", IF(wat_table_data!Q220&lt;1, "&lt;1",wat_table_data!Q220 ))), "-")</f>
        <v>-</v>
      </c>
      <c r="R223" s="38" t="str">
        <f>IF(ISNUMBER(wat_table_data!R220), IF(wat_table_data!R220=-999,"NA",IF(wat_table_data!R220&gt;99, "&gt;99", IF(wat_table_data!R220&lt;1, "&lt;1",wat_table_data!R220 ))), "-")</f>
        <v>-</v>
      </c>
      <c r="S223" s="38" t="str">
        <f>IF(ISNUMBER(wat_table_data!S220), IF(wat_table_data!S220=-999,"NA",IF(wat_table_data!S220&gt;99, "&gt;99", IF(wat_table_data!S220&lt;1, "&lt;1",wat_table_data!S220 ))), "-")</f>
        <v>-</v>
      </c>
      <c r="T223" s="24" t="str">
        <f>IF(ISNUMBER(wat_table_data!T220), IF(wat_table_data!T220=-999,"NA",wat_table_data!T220), "-")</f>
        <v>-</v>
      </c>
      <c r="U223" s="24"/>
      <c r="V223" s="24"/>
      <c r="W223" s="24"/>
      <c r="X223" s="39" t="str">
        <f>IF(ISNUMBER(wat_table_data!W220), IF(wat_table_data!W220=-999,"NA",IF(wat_table_data!W220&gt;99, "&gt;99", IF(wat_table_data!W220&lt;1, "&lt;1",wat_table_data!W220 ))), "-")</f>
        <v>-</v>
      </c>
      <c r="Y223" s="40" t="str">
        <f>IF(ISNUMBER(wat_table_data!X220), IF(wat_table_data!X220=-999,"NA",IF(wat_table_data!X220&gt;99, "&gt;99", IF(wat_table_data!X220&lt;1, "&lt;1",wat_table_data!X220 ))), "-")</f>
        <v>-</v>
      </c>
      <c r="Z223" s="40" t="str">
        <f>IF(ISNUMBER(wat_table_data!Y220), IF(wat_table_data!Y220=-999,"NA",IF(wat_table_data!Y220&gt;99, "&gt;99", IF(wat_table_data!Y220&lt;1, "&lt;1",wat_table_data!Y220 ))), "-")</f>
        <v>-</v>
      </c>
      <c r="AA223" s="40" t="str">
        <f>IF(ISNUMBER(wat_table_data!Z220), IF(wat_table_data!Z220=-999,"NA",IF(wat_table_data!Z220&gt;99, "&gt;99", IF(wat_table_data!Z220&lt;1, "&lt;1",wat_table_data!Z220 ))), "-")</f>
        <v>-</v>
      </c>
      <c r="AB223" s="38" t="str">
        <f>IF(ISNUMBER(wat_table_data!AA220), IF(wat_table_data!AA220=-999,"NA",IF(wat_table_data!AA220&gt;99, "&gt;99", IF(wat_table_data!AA220&lt;1, "&lt;1",wat_table_data!AA220 ))), "-")</f>
        <v>-</v>
      </c>
      <c r="AC223" s="38" t="str">
        <f>IF(ISNUMBER(wat_table_data!AB220), IF(wat_table_data!AB220=-999,"NA",IF(wat_table_data!AB220&gt;99, "&gt;99", IF(wat_table_data!AB220&lt;1, "&lt;1",wat_table_data!AB220 ))), "-")</f>
        <v>-</v>
      </c>
      <c r="AD223" s="39" t="str">
        <f>IF(ISNUMBER(wat_table_data!AC220), IF(wat_table_data!AC220=-999,"NA",IF(wat_table_data!AC220&gt;99, "&gt;99", IF(wat_table_data!AC220&lt;1, "&lt;1",wat_table_data!AC220 ))), "-")</f>
        <v>-</v>
      </c>
      <c r="AE223" s="40" t="str">
        <f>IF(ISNUMBER(wat_table_data!AD220), IF(wat_table_data!AD220=-999,"NA",IF(wat_table_data!AD220&gt;99, "&gt;99", IF(wat_table_data!AD220&lt;1, "&lt;1",wat_table_data!AD220 ))), "-")</f>
        <v>-</v>
      </c>
      <c r="AF223" s="40" t="str">
        <f>IF(ISNUMBER(wat_table_data!AE220), IF(wat_table_data!AE220=-999,"NA",IF(wat_table_data!AE220&gt;99, "&gt;99", IF(wat_table_data!AE220&lt;1, "&lt;1",wat_table_data!AE220 ))), "-")</f>
        <v>-</v>
      </c>
      <c r="AG223" s="40" t="str">
        <f>IF(ISNUMBER(wat_table_data!AF220), IF(wat_table_data!AF220=-999,"NA",IF(wat_table_data!AF220&gt;99, "&gt;99", IF(wat_table_data!AF220&lt;1, "&lt;1",wat_table_data!AF220 ))), "-")</f>
        <v>-</v>
      </c>
      <c r="AH223" s="38" t="str">
        <f>IF(ISNUMBER(wat_table_data!AG220), IF(wat_table_data!AG220=-999,"NA",IF(wat_table_data!AG220&gt;99, "&gt;99", IF(wat_table_data!AG220&lt;1, "&lt;1",wat_table_data!AG220 ))), "-")</f>
        <v>-</v>
      </c>
      <c r="AI223" s="38" t="str">
        <f>IF(ISNUMBER(wat_table_data!AH220), IF(wat_table_data!AH220=-999,"NA",IF(wat_table_data!AH220&gt;99, "&gt;99", IF(wat_table_data!AH220&lt;1, "&lt;1",wat_table_data!AH220 ))), "-")</f>
        <v>-</v>
      </c>
      <c r="AJ223" s="39" t="str">
        <f>IF(ISNUMBER(wat_table_data!AI220), IF(wat_table_data!AI220=-999,"NA",IF(wat_table_data!AI220&gt;99, "&gt;99", IF(wat_table_data!AI220&lt;1, "&lt;1",wat_table_data!AI220 ))), "-")</f>
        <v>-</v>
      </c>
      <c r="AK223" s="40" t="str">
        <f>IF(ISNUMBER(wat_table_data!AJ220), IF(wat_table_data!AJ220=-999,"NA",IF(wat_table_data!AJ220&gt;99, "&gt;99", IF(wat_table_data!AJ220&lt;1, "&lt;1",wat_table_data!AJ220 ))), "-")</f>
        <v>-</v>
      </c>
      <c r="AL223" s="40" t="str">
        <f>IF(ISNUMBER(wat_table_data!AK220), IF(wat_table_data!AK220=-999,"NA",IF(wat_table_data!AK220&gt;99, "&gt;99", IF(wat_table_data!AK220&lt;1, "&lt;1",wat_table_data!AK220 ))), "-")</f>
        <v>-</v>
      </c>
      <c r="AM223" s="40" t="str">
        <f>IF(ISNUMBER(wat_table_data!AL220), IF(wat_table_data!AL220=-999,"NA",IF(wat_table_data!AL220&gt;99, "&gt;99", IF(wat_table_data!AL220&lt;1, "&lt;1",wat_table_data!AL220 ))), "-")</f>
        <v>-</v>
      </c>
      <c r="AN223" s="38" t="str">
        <f>IF(ISNUMBER(wat_table_data!AM220), IF(wat_table_data!AM220=-999,"NA",IF(wat_table_data!AM220&gt;99, "&gt;99", IF(wat_table_data!AM220&lt;1, "&lt;1",wat_table_data!AM220 ))), "-")</f>
        <v>-</v>
      </c>
      <c r="AO223" s="38" t="str">
        <f>IF(ISNUMBER(wat_table_data!AN220), IF(wat_table_data!AN220=-999,"NA",IF(wat_table_data!AN220&gt;99, "&gt;99", IF(wat_table_data!AN220&lt;1, "&lt;1",wat_table_data!AN220 ))), "-")</f>
        <v>-</v>
      </c>
    </row>
    <row r="224" ht="13.8" x14ac:dyDescent="0.25">
      <c r="A224" s="34" t="str">
        <f>IF(ISBLANK(wat_table_data!A221), "", wat_table_data!A221)</f>
        <v/>
      </c>
      <c r="B224" s="34" t="str">
        <f>IF(ISBLANK(wat_table_data!B221), "", wat_table_data!B221)</f>
        <v/>
      </c>
      <c r="C224" s="34" t="str">
        <f>IF(ISBLANK(wat_table_data!C221), "", wat_table_data!C221)</f>
        <v/>
      </c>
      <c r="D224" s="35" t="str">
        <f>IF(ISNUMBER(wat_table_data!D221), wat_table_data!D221, "-")</f>
        <v>-</v>
      </c>
      <c r="E224" s="36" t="str">
        <f>IF(ISNUMBER(wat_table_data!E221), wat_table_data!E221, "-")</f>
        <v>-</v>
      </c>
      <c r="F224" s="37" t="str">
        <f>IF(ISNUMBER(wat_table_data!F221), IF(wat_table_data!F221=-999,"NA",IF(wat_table_data!F221&gt;99, "&gt;99", IF(wat_table_data!F221&lt;1, "&lt;1",wat_table_data!F221 ))), "-")</f>
        <v>-</v>
      </c>
      <c r="G224" s="38" t="str">
        <f>IF(ISNUMBER(wat_table_data!G221), IF(wat_table_data!G221=-999,"NA",IF(wat_table_data!G221&gt;99, "&gt;99", IF(wat_table_data!G221&lt;1, "&lt;1",wat_table_data!G221 ))), "-")</f>
        <v>-</v>
      </c>
      <c r="H224" s="38" t="str">
        <f>IF(ISNUMBER(wat_table_data!H221), IF(wat_table_data!H221=-999,"NA",IF(wat_table_data!H221&gt;99, "&gt;99", IF(wat_table_data!H221&lt;1, "&lt;1",wat_table_data!H221 ))), "-")</f>
        <v>-</v>
      </c>
      <c r="I224" s="38" t="str">
        <f>IF(ISNUMBER(wat_table_data!I221), IF(wat_table_data!I221=-999,"NA",IF(wat_table_data!I221&gt;99, "&gt;99", IF(wat_table_data!I221&lt;1, "&lt;1",wat_table_data!I221 ))), "-")</f>
        <v>-</v>
      </c>
      <c r="J224" s="24" t="str">
        <f>IF(ISNUMBER(wat_table_data!J221), IF(wat_table_data!J221=-999,"NA",wat_table_data!J221), "-")</f>
        <v>-</v>
      </c>
      <c r="K224" s="37" t="str">
        <f>IF(ISNUMBER(wat_table_data!K221), IF(wat_table_data!K221=-999,"NA",IF(wat_table_data!K221&gt;99, "&gt;99", IF(wat_table_data!K221&lt;1, "&lt;1",wat_table_data!K221 ))), "-")</f>
        <v>-</v>
      </c>
      <c r="L224" s="38" t="str">
        <f>IF(ISNUMBER(wat_table_data!L221), IF(wat_table_data!L221=-999,"NA",IF(wat_table_data!L221&gt;99, "&gt;99", IF(wat_table_data!L221&lt;1, "&lt;1",wat_table_data!L221 ))), "-")</f>
        <v>-</v>
      </c>
      <c r="M224" s="38" t="str">
        <f>IF(ISNUMBER(wat_table_data!M221), IF(wat_table_data!M221=-999,"NA",IF(wat_table_data!M221&gt;99, "&gt;99", IF(wat_table_data!M221&lt;1, "&lt;1",wat_table_data!M221 ))), "-")</f>
        <v>-</v>
      </c>
      <c r="N224" s="38" t="str">
        <f>IF(ISNUMBER(wat_table_data!N221), IF(wat_table_data!N221=-999,"NA",IF(wat_table_data!N221&gt;99, "&gt;99", IF(wat_table_data!N221&lt;1, "&lt;1",wat_table_data!N221 ))), "-")</f>
        <v>-</v>
      </c>
      <c r="O224" s="24" t="str">
        <f>IF(ISNUMBER(wat_table_data!O221), IF(wat_table_data!O221=-999,"NA",wat_table_data!O221), "-")</f>
        <v>-</v>
      </c>
      <c r="P224" s="37" t="str">
        <f>IF(ISNUMBER(wat_table_data!P221), IF(wat_table_data!P221=-999,"NA",IF(wat_table_data!P221&gt;99, "&gt;99", IF(wat_table_data!P221&lt;1, "&lt;1",wat_table_data!P221 ))), "-")</f>
        <v>-</v>
      </c>
      <c r="Q224" s="38" t="str">
        <f>IF(ISNUMBER(wat_table_data!Q221), IF(wat_table_data!Q221=-999,"NA",IF(wat_table_data!Q221&gt;99, "&gt;99", IF(wat_table_data!Q221&lt;1, "&lt;1",wat_table_data!Q221 ))), "-")</f>
        <v>-</v>
      </c>
      <c r="R224" s="38" t="str">
        <f>IF(ISNUMBER(wat_table_data!R221), IF(wat_table_data!R221=-999,"NA",IF(wat_table_data!R221&gt;99, "&gt;99", IF(wat_table_data!R221&lt;1, "&lt;1",wat_table_data!R221 ))), "-")</f>
        <v>-</v>
      </c>
      <c r="S224" s="38" t="str">
        <f>IF(ISNUMBER(wat_table_data!S221), IF(wat_table_data!S221=-999,"NA",IF(wat_table_data!S221&gt;99, "&gt;99", IF(wat_table_data!S221&lt;1, "&lt;1",wat_table_data!S221 ))), "-")</f>
        <v>-</v>
      </c>
      <c r="T224" s="24" t="str">
        <f>IF(ISNUMBER(wat_table_data!T221), IF(wat_table_data!T221=-999,"NA",wat_table_data!T221), "-")</f>
        <v>-</v>
      </c>
      <c r="U224" s="24"/>
      <c r="V224" s="24"/>
      <c r="W224" s="24"/>
      <c r="X224" s="39" t="str">
        <f>IF(ISNUMBER(wat_table_data!W221), IF(wat_table_data!W221=-999,"NA",IF(wat_table_data!W221&gt;99, "&gt;99", IF(wat_table_data!W221&lt;1, "&lt;1",wat_table_data!W221 ))), "-")</f>
        <v>-</v>
      </c>
      <c r="Y224" s="40" t="str">
        <f>IF(ISNUMBER(wat_table_data!X221), IF(wat_table_data!X221=-999,"NA",IF(wat_table_data!X221&gt;99, "&gt;99", IF(wat_table_data!X221&lt;1, "&lt;1",wat_table_data!X221 ))), "-")</f>
        <v>-</v>
      </c>
      <c r="Z224" s="40" t="str">
        <f>IF(ISNUMBER(wat_table_data!Y221), IF(wat_table_data!Y221=-999,"NA",IF(wat_table_data!Y221&gt;99, "&gt;99", IF(wat_table_data!Y221&lt;1, "&lt;1",wat_table_data!Y221 ))), "-")</f>
        <v>-</v>
      </c>
      <c r="AA224" s="40" t="str">
        <f>IF(ISNUMBER(wat_table_data!Z221), IF(wat_table_data!Z221=-999,"NA",IF(wat_table_data!Z221&gt;99, "&gt;99", IF(wat_table_data!Z221&lt;1, "&lt;1",wat_table_data!Z221 ))), "-")</f>
        <v>-</v>
      </c>
      <c r="AB224" s="38" t="str">
        <f>IF(ISNUMBER(wat_table_data!AA221), IF(wat_table_data!AA221=-999,"NA",IF(wat_table_data!AA221&gt;99, "&gt;99", IF(wat_table_data!AA221&lt;1, "&lt;1",wat_table_data!AA221 ))), "-")</f>
        <v>-</v>
      </c>
      <c r="AC224" s="38" t="str">
        <f>IF(ISNUMBER(wat_table_data!AB221), IF(wat_table_data!AB221=-999,"NA",IF(wat_table_data!AB221&gt;99, "&gt;99", IF(wat_table_data!AB221&lt;1, "&lt;1",wat_table_data!AB221 ))), "-")</f>
        <v>-</v>
      </c>
      <c r="AD224" s="39" t="str">
        <f>IF(ISNUMBER(wat_table_data!AC221), IF(wat_table_data!AC221=-999,"NA",IF(wat_table_data!AC221&gt;99, "&gt;99", IF(wat_table_data!AC221&lt;1, "&lt;1",wat_table_data!AC221 ))), "-")</f>
        <v>-</v>
      </c>
      <c r="AE224" s="40" t="str">
        <f>IF(ISNUMBER(wat_table_data!AD221), IF(wat_table_data!AD221=-999,"NA",IF(wat_table_data!AD221&gt;99, "&gt;99", IF(wat_table_data!AD221&lt;1, "&lt;1",wat_table_data!AD221 ))), "-")</f>
        <v>-</v>
      </c>
      <c r="AF224" s="40" t="str">
        <f>IF(ISNUMBER(wat_table_data!AE221), IF(wat_table_data!AE221=-999,"NA",IF(wat_table_data!AE221&gt;99, "&gt;99", IF(wat_table_data!AE221&lt;1, "&lt;1",wat_table_data!AE221 ))), "-")</f>
        <v>-</v>
      </c>
      <c r="AG224" s="40" t="str">
        <f>IF(ISNUMBER(wat_table_data!AF221), IF(wat_table_data!AF221=-999,"NA",IF(wat_table_data!AF221&gt;99, "&gt;99", IF(wat_table_data!AF221&lt;1, "&lt;1",wat_table_data!AF221 ))), "-")</f>
        <v>-</v>
      </c>
      <c r="AH224" s="38" t="str">
        <f>IF(ISNUMBER(wat_table_data!AG221), IF(wat_table_data!AG221=-999,"NA",IF(wat_table_data!AG221&gt;99, "&gt;99", IF(wat_table_data!AG221&lt;1, "&lt;1",wat_table_data!AG221 ))), "-")</f>
        <v>-</v>
      </c>
      <c r="AI224" s="38" t="str">
        <f>IF(ISNUMBER(wat_table_data!AH221), IF(wat_table_data!AH221=-999,"NA",IF(wat_table_data!AH221&gt;99, "&gt;99", IF(wat_table_data!AH221&lt;1, "&lt;1",wat_table_data!AH221 ))), "-")</f>
        <v>-</v>
      </c>
      <c r="AJ224" s="39" t="str">
        <f>IF(ISNUMBER(wat_table_data!AI221), IF(wat_table_data!AI221=-999,"NA",IF(wat_table_data!AI221&gt;99, "&gt;99", IF(wat_table_data!AI221&lt;1, "&lt;1",wat_table_data!AI221 ))), "-")</f>
        <v>-</v>
      </c>
      <c r="AK224" s="40" t="str">
        <f>IF(ISNUMBER(wat_table_data!AJ221), IF(wat_table_data!AJ221=-999,"NA",IF(wat_table_data!AJ221&gt;99, "&gt;99", IF(wat_table_data!AJ221&lt;1, "&lt;1",wat_table_data!AJ221 ))), "-")</f>
        <v>-</v>
      </c>
      <c r="AL224" s="40" t="str">
        <f>IF(ISNUMBER(wat_table_data!AK221), IF(wat_table_data!AK221=-999,"NA",IF(wat_table_data!AK221&gt;99, "&gt;99", IF(wat_table_data!AK221&lt;1, "&lt;1",wat_table_data!AK221 ))), "-")</f>
        <v>-</v>
      </c>
      <c r="AM224" s="40" t="str">
        <f>IF(ISNUMBER(wat_table_data!AL221), IF(wat_table_data!AL221=-999,"NA",IF(wat_table_data!AL221&gt;99, "&gt;99", IF(wat_table_data!AL221&lt;1, "&lt;1",wat_table_data!AL221 ))), "-")</f>
        <v>-</v>
      </c>
      <c r="AN224" s="38" t="str">
        <f>IF(ISNUMBER(wat_table_data!AM221), IF(wat_table_data!AM221=-999,"NA",IF(wat_table_data!AM221&gt;99, "&gt;99", IF(wat_table_data!AM221&lt;1, "&lt;1",wat_table_data!AM221 ))), "-")</f>
        <v>-</v>
      </c>
      <c r="AO224" s="38" t="str">
        <f>IF(ISNUMBER(wat_table_data!AN221), IF(wat_table_data!AN221=-999,"NA",IF(wat_table_data!AN221&gt;99, "&gt;99", IF(wat_table_data!AN221&lt;1, "&lt;1",wat_table_data!AN221 ))), "-")</f>
        <v>-</v>
      </c>
    </row>
    <row r="225" ht="13.8" x14ac:dyDescent="0.25">
      <c r="A225" s="34" t="str">
        <f>IF(ISBLANK(wat_table_data!A222), "", wat_table_data!A222)</f>
        <v/>
      </c>
      <c r="B225" s="34" t="str">
        <f>IF(ISBLANK(wat_table_data!B222), "", wat_table_data!B222)</f>
        <v/>
      </c>
      <c r="C225" s="34" t="str">
        <f>IF(ISBLANK(wat_table_data!C222), "", wat_table_data!C222)</f>
        <v/>
      </c>
      <c r="D225" s="35" t="str">
        <f>IF(ISNUMBER(wat_table_data!D222), wat_table_data!D222, "-")</f>
        <v>-</v>
      </c>
      <c r="E225" s="36" t="str">
        <f>IF(ISNUMBER(wat_table_data!E222), wat_table_data!E222, "-")</f>
        <v>-</v>
      </c>
      <c r="F225" s="37" t="str">
        <f>IF(ISNUMBER(wat_table_data!F222), IF(wat_table_data!F222=-999,"NA",IF(wat_table_data!F222&gt;99, "&gt;99", IF(wat_table_data!F222&lt;1, "&lt;1",wat_table_data!F222 ))), "-")</f>
        <v>-</v>
      </c>
      <c r="G225" s="38" t="str">
        <f>IF(ISNUMBER(wat_table_data!G222), IF(wat_table_data!G222=-999,"NA",IF(wat_table_data!G222&gt;99, "&gt;99", IF(wat_table_data!G222&lt;1, "&lt;1",wat_table_data!G222 ))), "-")</f>
        <v>-</v>
      </c>
      <c r="H225" s="38" t="str">
        <f>IF(ISNUMBER(wat_table_data!H222), IF(wat_table_data!H222=-999,"NA",IF(wat_table_data!H222&gt;99, "&gt;99", IF(wat_table_data!H222&lt;1, "&lt;1",wat_table_data!H222 ))), "-")</f>
        <v>-</v>
      </c>
      <c r="I225" s="38" t="str">
        <f>IF(ISNUMBER(wat_table_data!I222), IF(wat_table_data!I222=-999,"NA",IF(wat_table_data!I222&gt;99, "&gt;99", IF(wat_table_data!I222&lt;1, "&lt;1",wat_table_data!I222 ))), "-")</f>
        <v>-</v>
      </c>
      <c r="J225" s="24" t="str">
        <f>IF(ISNUMBER(wat_table_data!J222), IF(wat_table_data!J222=-999,"NA",wat_table_data!J222), "-")</f>
        <v>-</v>
      </c>
      <c r="K225" s="37" t="str">
        <f>IF(ISNUMBER(wat_table_data!K222), IF(wat_table_data!K222=-999,"NA",IF(wat_table_data!K222&gt;99, "&gt;99", IF(wat_table_data!K222&lt;1, "&lt;1",wat_table_data!K222 ))), "-")</f>
        <v>-</v>
      </c>
      <c r="L225" s="38" t="str">
        <f>IF(ISNUMBER(wat_table_data!L222), IF(wat_table_data!L222=-999,"NA",IF(wat_table_data!L222&gt;99, "&gt;99", IF(wat_table_data!L222&lt;1, "&lt;1",wat_table_data!L222 ))), "-")</f>
        <v>-</v>
      </c>
      <c r="M225" s="38" t="str">
        <f>IF(ISNUMBER(wat_table_data!M222), IF(wat_table_data!M222=-999,"NA",IF(wat_table_data!M222&gt;99, "&gt;99", IF(wat_table_data!M222&lt;1, "&lt;1",wat_table_data!M222 ))), "-")</f>
        <v>-</v>
      </c>
      <c r="N225" s="38" t="str">
        <f>IF(ISNUMBER(wat_table_data!N222), IF(wat_table_data!N222=-999,"NA",IF(wat_table_data!N222&gt;99, "&gt;99", IF(wat_table_data!N222&lt;1, "&lt;1",wat_table_data!N222 ))), "-")</f>
        <v>-</v>
      </c>
      <c r="O225" s="24" t="str">
        <f>IF(ISNUMBER(wat_table_data!O222), IF(wat_table_data!O222=-999,"NA",wat_table_data!O222), "-")</f>
        <v>-</v>
      </c>
      <c r="P225" s="37" t="str">
        <f>IF(ISNUMBER(wat_table_data!P222), IF(wat_table_data!P222=-999,"NA",IF(wat_table_data!P222&gt;99, "&gt;99", IF(wat_table_data!P222&lt;1, "&lt;1",wat_table_data!P222 ))), "-")</f>
        <v>-</v>
      </c>
      <c r="Q225" s="38" t="str">
        <f>IF(ISNUMBER(wat_table_data!Q222), IF(wat_table_data!Q222=-999,"NA",IF(wat_table_data!Q222&gt;99, "&gt;99", IF(wat_table_data!Q222&lt;1, "&lt;1",wat_table_data!Q222 ))), "-")</f>
        <v>-</v>
      </c>
      <c r="R225" s="38" t="str">
        <f>IF(ISNUMBER(wat_table_data!R222), IF(wat_table_data!R222=-999,"NA",IF(wat_table_data!R222&gt;99, "&gt;99", IF(wat_table_data!R222&lt;1, "&lt;1",wat_table_data!R222 ))), "-")</f>
        <v>-</v>
      </c>
      <c r="S225" s="38" t="str">
        <f>IF(ISNUMBER(wat_table_data!S222), IF(wat_table_data!S222=-999,"NA",IF(wat_table_data!S222&gt;99, "&gt;99", IF(wat_table_data!S222&lt;1, "&lt;1",wat_table_data!S222 ))), "-")</f>
        <v>-</v>
      </c>
      <c r="T225" s="24" t="str">
        <f>IF(ISNUMBER(wat_table_data!T222), IF(wat_table_data!T222=-999,"NA",wat_table_data!T222), "-")</f>
        <v>-</v>
      </c>
      <c r="U225" s="24"/>
      <c r="V225" s="24"/>
      <c r="W225" s="24"/>
      <c r="X225" s="39" t="str">
        <f>IF(ISNUMBER(wat_table_data!W222), IF(wat_table_data!W222=-999,"NA",IF(wat_table_data!W222&gt;99, "&gt;99", IF(wat_table_data!W222&lt;1, "&lt;1",wat_table_data!W222 ))), "-")</f>
        <v>-</v>
      </c>
      <c r="Y225" s="40" t="str">
        <f>IF(ISNUMBER(wat_table_data!X222), IF(wat_table_data!X222=-999,"NA",IF(wat_table_data!X222&gt;99, "&gt;99", IF(wat_table_data!X222&lt;1, "&lt;1",wat_table_data!X222 ))), "-")</f>
        <v>-</v>
      </c>
      <c r="Z225" s="40" t="str">
        <f>IF(ISNUMBER(wat_table_data!Y222), IF(wat_table_data!Y222=-999,"NA",IF(wat_table_data!Y222&gt;99, "&gt;99", IF(wat_table_data!Y222&lt;1, "&lt;1",wat_table_data!Y222 ))), "-")</f>
        <v>-</v>
      </c>
      <c r="AA225" s="40" t="str">
        <f>IF(ISNUMBER(wat_table_data!Z222), IF(wat_table_data!Z222=-999,"NA",IF(wat_table_data!Z222&gt;99, "&gt;99", IF(wat_table_data!Z222&lt;1, "&lt;1",wat_table_data!Z222 ))), "-")</f>
        <v>-</v>
      </c>
      <c r="AB225" s="38" t="str">
        <f>IF(ISNUMBER(wat_table_data!AA222), IF(wat_table_data!AA222=-999,"NA",IF(wat_table_data!AA222&gt;99, "&gt;99", IF(wat_table_data!AA222&lt;1, "&lt;1",wat_table_data!AA222 ))), "-")</f>
        <v>-</v>
      </c>
      <c r="AC225" s="38" t="str">
        <f>IF(ISNUMBER(wat_table_data!AB222), IF(wat_table_data!AB222=-999,"NA",IF(wat_table_data!AB222&gt;99, "&gt;99", IF(wat_table_data!AB222&lt;1, "&lt;1",wat_table_data!AB222 ))), "-")</f>
        <v>-</v>
      </c>
      <c r="AD225" s="39" t="str">
        <f>IF(ISNUMBER(wat_table_data!AC222), IF(wat_table_data!AC222=-999,"NA",IF(wat_table_data!AC222&gt;99, "&gt;99", IF(wat_table_data!AC222&lt;1, "&lt;1",wat_table_data!AC222 ))), "-")</f>
        <v>-</v>
      </c>
      <c r="AE225" s="40" t="str">
        <f>IF(ISNUMBER(wat_table_data!AD222), IF(wat_table_data!AD222=-999,"NA",IF(wat_table_data!AD222&gt;99, "&gt;99", IF(wat_table_data!AD222&lt;1, "&lt;1",wat_table_data!AD222 ))), "-")</f>
        <v>-</v>
      </c>
      <c r="AF225" s="40" t="str">
        <f>IF(ISNUMBER(wat_table_data!AE222), IF(wat_table_data!AE222=-999,"NA",IF(wat_table_data!AE222&gt;99, "&gt;99", IF(wat_table_data!AE222&lt;1, "&lt;1",wat_table_data!AE222 ))), "-")</f>
        <v>-</v>
      </c>
      <c r="AG225" s="40" t="str">
        <f>IF(ISNUMBER(wat_table_data!AF222), IF(wat_table_data!AF222=-999,"NA",IF(wat_table_data!AF222&gt;99, "&gt;99", IF(wat_table_data!AF222&lt;1, "&lt;1",wat_table_data!AF222 ))), "-")</f>
        <v>-</v>
      </c>
      <c r="AH225" s="38" t="str">
        <f>IF(ISNUMBER(wat_table_data!AG222), IF(wat_table_data!AG222=-999,"NA",IF(wat_table_data!AG222&gt;99, "&gt;99", IF(wat_table_data!AG222&lt;1, "&lt;1",wat_table_data!AG222 ))), "-")</f>
        <v>-</v>
      </c>
      <c r="AI225" s="38" t="str">
        <f>IF(ISNUMBER(wat_table_data!AH222), IF(wat_table_data!AH222=-999,"NA",IF(wat_table_data!AH222&gt;99, "&gt;99", IF(wat_table_data!AH222&lt;1, "&lt;1",wat_table_data!AH222 ))), "-")</f>
        <v>-</v>
      </c>
      <c r="AJ225" s="39" t="str">
        <f>IF(ISNUMBER(wat_table_data!AI222), IF(wat_table_data!AI222=-999,"NA",IF(wat_table_data!AI222&gt;99, "&gt;99", IF(wat_table_data!AI222&lt;1, "&lt;1",wat_table_data!AI222 ))), "-")</f>
        <v>-</v>
      </c>
      <c r="AK225" s="40" t="str">
        <f>IF(ISNUMBER(wat_table_data!AJ222), IF(wat_table_data!AJ222=-999,"NA",IF(wat_table_data!AJ222&gt;99, "&gt;99", IF(wat_table_data!AJ222&lt;1, "&lt;1",wat_table_data!AJ222 ))), "-")</f>
        <v>-</v>
      </c>
      <c r="AL225" s="40" t="str">
        <f>IF(ISNUMBER(wat_table_data!AK222), IF(wat_table_data!AK222=-999,"NA",IF(wat_table_data!AK222&gt;99, "&gt;99", IF(wat_table_data!AK222&lt;1, "&lt;1",wat_table_data!AK222 ))), "-")</f>
        <v>-</v>
      </c>
      <c r="AM225" s="40" t="str">
        <f>IF(ISNUMBER(wat_table_data!AL222), IF(wat_table_data!AL222=-999,"NA",IF(wat_table_data!AL222&gt;99, "&gt;99", IF(wat_table_data!AL222&lt;1, "&lt;1",wat_table_data!AL222 ))), "-")</f>
        <v>-</v>
      </c>
      <c r="AN225" s="38" t="str">
        <f>IF(ISNUMBER(wat_table_data!AM222), IF(wat_table_data!AM222=-999,"NA",IF(wat_table_data!AM222&gt;99, "&gt;99", IF(wat_table_data!AM222&lt;1, "&lt;1",wat_table_data!AM222 ))), "-")</f>
        <v>-</v>
      </c>
      <c r="AO225" s="38" t="str">
        <f>IF(ISNUMBER(wat_table_data!AN222), IF(wat_table_data!AN222=-999,"NA",IF(wat_table_data!AN222&gt;99, "&gt;99", IF(wat_table_data!AN222&lt;1, "&lt;1",wat_table_data!AN222 ))), "-")</f>
        <v>-</v>
      </c>
    </row>
    <row r="226" ht="13.8" x14ac:dyDescent="0.25">
      <c r="A226" s="34" t="str">
        <f>IF(ISBLANK(wat_table_data!A223), "", wat_table_data!A223)</f>
        <v/>
      </c>
      <c r="B226" s="34" t="str">
        <f>IF(ISBLANK(wat_table_data!B223), "", wat_table_data!B223)</f>
        <v/>
      </c>
      <c r="C226" s="34" t="str">
        <f>IF(ISBLANK(wat_table_data!C223), "", wat_table_data!C223)</f>
        <v/>
      </c>
      <c r="D226" s="35" t="str">
        <f>IF(ISNUMBER(wat_table_data!D223), wat_table_data!D223, "-")</f>
        <v>-</v>
      </c>
      <c r="E226" s="36" t="str">
        <f>IF(ISNUMBER(wat_table_data!E223), wat_table_data!E223, "-")</f>
        <v>-</v>
      </c>
      <c r="F226" s="37" t="str">
        <f>IF(ISNUMBER(wat_table_data!F223), IF(wat_table_data!F223=-999,"NA",IF(wat_table_data!F223&gt;99, "&gt;99", IF(wat_table_data!F223&lt;1, "&lt;1",wat_table_data!F223 ))), "-")</f>
        <v>-</v>
      </c>
      <c r="G226" s="38" t="str">
        <f>IF(ISNUMBER(wat_table_data!G223), IF(wat_table_data!G223=-999,"NA",IF(wat_table_data!G223&gt;99, "&gt;99", IF(wat_table_data!G223&lt;1, "&lt;1",wat_table_data!G223 ))), "-")</f>
        <v>-</v>
      </c>
      <c r="H226" s="38" t="str">
        <f>IF(ISNUMBER(wat_table_data!H223), IF(wat_table_data!H223=-999,"NA",IF(wat_table_data!H223&gt;99, "&gt;99", IF(wat_table_data!H223&lt;1, "&lt;1",wat_table_data!H223 ))), "-")</f>
        <v>-</v>
      </c>
      <c r="I226" s="38" t="str">
        <f>IF(ISNUMBER(wat_table_data!I223), IF(wat_table_data!I223=-999,"NA",IF(wat_table_data!I223&gt;99, "&gt;99", IF(wat_table_data!I223&lt;1, "&lt;1",wat_table_data!I223 ))), "-")</f>
        <v>-</v>
      </c>
      <c r="J226" s="24" t="str">
        <f>IF(ISNUMBER(wat_table_data!J223), IF(wat_table_data!J223=-999,"NA",wat_table_data!J223), "-")</f>
        <v>-</v>
      </c>
      <c r="K226" s="37" t="str">
        <f>IF(ISNUMBER(wat_table_data!K223), IF(wat_table_data!K223=-999,"NA",IF(wat_table_data!K223&gt;99, "&gt;99", IF(wat_table_data!K223&lt;1, "&lt;1",wat_table_data!K223 ))), "-")</f>
        <v>-</v>
      </c>
      <c r="L226" s="38" t="str">
        <f>IF(ISNUMBER(wat_table_data!L223), IF(wat_table_data!L223=-999,"NA",IF(wat_table_data!L223&gt;99, "&gt;99", IF(wat_table_data!L223&lt;1, "&lt;1",wat_table_data!L223 ))), "-")</f>
        <v>-</v>
      </c>
      <c r="M226" s="38" t="str">
        <f>IF(ISNUMBER(wat_table_data!M223), IF(wat_table_data!M223=-999,"NA",IF(wat_table_data!M223&gt;99, "&gt;99", IF(wat_table_data!M223&lt;1, "&lt;1",wat_table_data!M223 ))), "-")</f>
        <v>-</v>
      </c>
      <c r="N226" s="38" t="str">
        <f>IF(ISNUMBER(wat_table_data!N223), IF(wat_table_data!N223=-999,"NA",IF(wat_table_data!N223&gt;99, "&gt;99", IF(wat_table_data!N223&lt;1, "&lt;1",wat_table_data!N223 ))), "-")</f>
        <v>-</v>
      </c>
      <c r="O226" s="24" t="str">
        <f>IF(ISNUMBER(wat_table_data!O223), IF(wat_table_data!O223=-999,"NA",wat_table_data!O223), "-")</f>
        <v>-</v>
      </c>
      <c r="P226" s="37" t="str">
        <f>IF(ISNUMBER(wat_table_data!P223), IF(wat_table_data!P223=-999,"NA",IF(wat_table_data!P223&gt;99, "&gt;99", IF(wat_table_data!P223&lt;1, "&lt;1",wat_table_data!P223 ))), "-")</f>
        <v>-</v>
      </c>
      <c r="Q226" s="38" t="str">
        <f>IF(ISNUMBER(wat_table_data!Q223), IF(wat_table_data!Q223=-999,"NA",IF(wat_table_data!Q223&gt;99, "&gt;99", IF(wat_table_data!Q223&lt;1, "&lt;1",wat_table_data!Q223 ))), "-")</f>
        <v>-</v>
      </c>
      <c r="R226" s="38" t="str">
        <f>IF(ISNUMBER(wat_table_data!R223), IF(wat_table_data!R223=-999,"NA",IF(wat_table_data!R223&gt;99, "&gt;99", IF(wat_table_data!R223&lt;1, "&lt;1",wat_table_data!R223 ))), "-")</f>
        <v>-</v>
      </c>
      <c r="S226" s="38" t="str">
        <f>IF(ISNUMBER(wat_table_data!S223), IF(wat_table_data!S223=-999,"NA",IF(wat_table_data!S223&gt;99, "&gt;99", IF(wat_table_data!S223&lt;1, "&lt;1",wat_table_data!S223 ))), "-")</f>
        <v>-</v>
      </c>
      <c r="T226" s="24" t="str">
        <f>IF(ISNUMBER(wat_table_data!T223), IF(wat_table_data!T223=-999,"NA",wat_table_data!T223), "-")</f>
        <v>-</v>
      </c>
      <c r="U226" s="24"/>
      <c r="V226" s="24"/>
      <c r="W226" s="24"/>
      <c r="X226" s="39" t="str">
        <f>IF(ISNUMBER(wat_table_data!W223), IF(wat_table_data!W223=-999,"NA",IF(wat_table_data!W223&gt;99, "&gt;99", IF(wat_table_data!W223&lt;1, "&lt;1",wat_table_data!W223 ))), "-")</f>
        <v>-</v>
      </c>
      <c r="Y226" s="40" t="str">
        <f>IF(ISNUMBER(wat_table_data!X223), IF(wat_table_data!X223=-999,"NA",IF(wat_table_data!X223&gt;99, "&gt;99", IF(wat_table_data!X223&lt;1, "&lt;1",wat_table_data!X223 ))), "-")</f>
        <v>-</v>
      </c>
      <c r="Z226" s="40" t="str">
        <f>IF(ISNUMBER(wat_table_data!Y223), IF(wat_table_data!Y223=-999,"NA",IF(wat_table_data!Y223&gt;99, "&gt;99", IF(wat_table_data!Y223&lt;1, "&lt;1",wat_table_data!Y223 ))), "-")</f>
        <v>-</v>
      </c>
      <c r="AA226" s="40" t="str">
        <f>IF(ISNUMBER(wat_table_data!Z223), IF(wat_table_data!Z223=-999,"NA",IF(wat_table_data!Z223&gt;99, "&gt;99", IF(wat_table_data!Z223&lt;1, "&lt;1",wat_table_data!Z223 ))), "-")</f>
        <v>-</v>
      </c>
      <c r="AB226" s="38" t="str">
        <f>IF(ISNUMBER(wat_table_data!AA223), IF(wat_table_data!AA223=-999,"NA",IF(wat_table_data!AA223&gt;99, "&gt;99", IF(wat_table_data!AA223&lt;1, "&lt;1",wat_table_data!AA223 ))), "-")</f>
        <v>-</v>
      </c>
      <c r="AC226" s="38" t="str">
        <f>IF(ISNUMBER(wat_table_data!AB223), IF(wat_table_data!AB223=-999,"NA",IF(wat_table_data!AB223&gt;99, "&gt;99", IF(wat_table_data!AB223&lt;1, "&lt;1",wat_table_data!AB223 ))), "-")</f>
        <v>-</v>
      </c>
      <c r="AD226" s="39" t="str">
        <f>IF(ISNUMBER(wat_table_data!AC223), IF(wat_table_data!AC223=-999,"NA",IF(wat_table_data!AC223&gt;99, "&gt;99", IF(wat_table_data!AC223&lt;1, "&lt;1",wat_table_data!AC223 ))), "-")</f>
        <v>-</v>
      </c>
      <c r="AE226" s="40" t="str">
        <f>IF(ISNUMBER(wat_table_data!AD223), IF(wat_table_data!AD223=-999,"NA",IF(wat_table_data!AD223&gt;99, "&gt;99", IF(wat_table_data!AD223&lt;1, "&lt;1",wat_table_data!AD223 ))), "-")</f>
        <v>-</v>
      </c>
      <c r="AF226" s="40" t="str">
        <f>IF(ISNUMBER(wat_table_data!AE223), IF(wat_table_data!AE223=-999,"NA",IF(wat_table_data!AE223&gt;99, "&gt;99", IF(wat_table_data!AE223&lt;1, "&lt;1",wat_table_data!AE223 ))), "-")</f>
        <v>-</v>
      </c>
      <c r="AG226" s="40" t="str">
        <f>IF(ISNUMBER(wat_table_data!AF223), IF(wat_table_data!AF223=-999,"NA",IF(wat_table_data!AF223&gt;99, "&gt;99", IF(wat_table_data!AF223&lt;1, "&lt;1",wat_table_data!AF223 ))), "-")</f>
        <v>-</v>
      </c>
      <c r="AH226" s="38" t="str">
        <f>IF(ISNUMBER(wat_table_data!AG223), IF(wat_table_data!AG223=-999,"NA",IF(wat_table_data!AG223&gt;99, "&gt;99", IF(wat_table_data!AG223&lt;1, "&lt;1",wat_table_data!AG223 ))), "-")</f>
        <v>-</v>
      </c>
      <c r="AI226" s="38" t="str">
        <f>IF(ISNUMBER(wat_table_data!AH223), IF(wat_table_data!AH223=-999,"NA",IF(wat_table_data!AH223&gt;99, "&gt;99", IF(wat_table_data!AH223&lt;1, "&lt;1",wat_table_data!AH223 ))), "-")</f>
        <v>-</v>
      </c>
      <c r="AJ226" s="39" t="str">
        <f>IF(ISNUMBER(wat_table_data!AI223), IF(wat_table_data!AI223=-999,"NA",IF(wat_table_data!AI223&gt;99, "&gt;99", IF(wat_table_data!AI223&lt;1, "&lt;1",wat_table_data!AI223 ))), "-")</f>
        <v>-</v>
      </c>
      <c r="AK226" s="40" t="str">
        <f>IF(ISNUMBER(wat_table_data!AJ223), IF(wat_table_data!AJ223=-999,"NA",IF(wat_table_data!AJ223&gt;99, "&gt;99", IF(wat_table_data!AJ223&lt;1, "&lt;1",wat_table_data!AJ223 ))), "-")</f>
        <v>-</v>
      </c>
      <c r="AL226" s="40" t="str">
        <f>IF(ISNUMBER(wat_table_data!AK223), IF(wat_table_data!AK223=-999,"NA",IF(wat_table_data!AK223&gt;99, "&gt;99", IF(wat_table_data!AK223&lt;1, "&lt;1",wat_table_data!AK223 ))), "-")</f>
        <v>-</v>
      </c>
      <c r="AM226" s="40" t="str">
        <f>IF(ISNUMBER(wat_table_data!AL223), IF(wat_table_data!AL223=-999,"NA",IF(wat_table_data!AL223&gt;99, "&gt;99", IF(wat_table_data!AL223&lt;1, "&lt;1",wat_table_data!AL223 ))), "-")</f>
        <v>-</v>
      </c>
      <c r="AN226" s="38" t="str">
        <f>IF(ISNUMBER(wat_table_data!AM223), IF(wat_table_data!AM223=-999,"NA",IF(wat_table_data!AM223&gt;99, "&gt;99", IF(wat_table_data!AM223&lt;1, "&lt;1",wat_table_data!AM223 ))), "-")</f>
        <v>-</v>
      </c>
      <c r="AO226" s="38" t="str">
        <f>IF(ISNUMBER(wat_table_data!AN223), IF(wat_table_data!AN223=-999,"NA",IF(wat_table_data!AN223&gt;99, "&gt;99", IF(wat_table_data!AN223&lt;1, "&lt;1",wat_table_data!AN223 ))), "-")</f>
        <v>-</v>
      </c>
    </row>
    <row r="227" ht="13.8" x14ac:dyDescent="0.25">
      <c r="A227" s="34" t="str">
        <f>IF(ISBLANK(wat_table_data!A224), "", wat_table_data!A224)</f>
        <v/>
      </c>
      <c r="B227" s="34" t="str">
        <f>IF(ISBLANK(wat_table_data!B224), "", wat_table_data!B224)</f>
        <v/>
      </c>
      <c r="C227" s="34" t="str">
        <f>IF(ISBLANK(wat_table_data!C224), "", wat_table_data!C224)</f>
        <v/>
      </c>
      <c r="D227" s="35" t="str">
        <f>IF(ISNUMBER(wat_table_data!D224), wat_table_data!D224, "-")</f>
        <v>-</v>
      </c>
      <c r="E227" s="36" t="str">
        <f>IF(ISNUMBER(wat_table_data!E224), wat_table_data!E224, "-")</f>
        <v>-</v>
      </c>
      <c r="F227" s="37" t="str">
        <f>IF(ISNUMBER(wat_table_data!F224), IF(wat_table_data!F224=-999,"NA",IF(wat_table_data!F224&gt;99, "&gt;99", IF(wat_table_data!F224&lt;1, "&lt;1",wat_table_data!F224 ))), "-")</f>
        <v>-</v>
      </c>
      <c r="G227" s="38" t="str">
        <f>IF(ISNUMBER(wat_table_data!G224), IF(wat_table_data!G224=-999,"NA",IF(wat_table_data!G224&gt;99, "&gt;99", IF(wat_table_data!G224&lt;1, "&lt;1",wat_table_data!G224 ))), "-")</f>
        <v>-</v>
      </c>
      <c r="H227" s="38" t="str">
        <f>IF(ISNUMBER(wat_table_data!H224), IF(wat_table_data!H224=-999,"NA",IF(wat_table_data!H224&gt;99, "&gt;99", IF(wat_table_data!H224&lt;1, "&lt;1",wat_table_data!H224 ))), "-")</f>
        <v>-</v>
      </c>
      <c r="I227" s="38" t="str">
        <f>IF(ISNUMBER(wat_table_data!I224), IF(wat_table_data!I224=-999,"NA",IF(wat_table_data!I224&gt;99, "&gt;99", IF(wat_table_data!I224&lt;1, "&lt;1",wat_table_data!I224 ))), "-")</f>
        <v>-</v>
      </c>
      <c r="J227" s="24" t="str">
        <f>IF(ISNUMBER(wat_table_data!J224), IF(wat_table_data!J224=-999,"NA",wat_table_data!J224), "-")</f>
        <v>-</v>
      </c>
      <c r="K227" s="37" t="str">
        <f>IF(ISNUMBER(wat_table_data!K224), IF(wat_table_data!K224=-999,"NA",IF(wat_table_data!K224&gt;99, "&gt;99", IF(wat_table_data!K224&lt;1, "&lt;1",wat_table_data!K224 ))), "-")</f>
        <v>-</v>
      </c>
      <c r="L227" s="38" t="str">
        <f>IF(ISNUMBER(wat_table_data!L224), IF(wat_table_data!L224=-999,"NA",IF(wat_table_data!L224&gt;99, "&gt;99", IF(wat_table_data!L224&lt;1, "&lt;1",wat_table_data!L224 ))), "-")</f>
        <v>-</v>
      </c>
      <c r="M227" s="38" t="str">
        <f>IF(ISNUMBER(wat_table_data!M224), IF(wat_table_data!M224=-999,"NA",IF(wat_table_data!M224&gt;99, "&gt;99", IF(wat_table_data!M224&lt;1, "&lt;1",wat_table_data!M224 ))), "-")</f>
        <v>-</v>
      </c>
      <c r="N227" s="38" t="str">
        <f>IF(ISNUMBER(wat_table_data!N224), IF(wat_table_data!N224=-999,"NA",IF(wat_table_data!N224&gt;99, "&gt;99", IF(wat_table_data!N224&lt;1, "&lt;1",wat_table_data!N224 ))), "-")</f>
        <v>-</v>
      </c>
      <c r="O227" s="24" t="str">
        <f>IF(ISNUMBER(wat_table_data!O224), IF(wat_table_data!O224=-999,"NA",wat_table_data!O224), "-")</f>
        <v>-</v>
      </c>
      <c r="P227" s="37" t="str">
        <f>IF(ISNUMBER(wat_table_data!P224), IF(wat_table_data!P224=-999,"NA",IF(wat_table_data!P224&gt;99, "&gt;99", IF(wat_table_data!P224&lt;1, "&lt;1",wat_table_data!P224 ))), "-")</f>
        <v>-</v>
      </c>
      <c r="Q227" s="38" t="str">
        <f>IF(ISNUMBER(wat_table_data!Q224), IF(wat_table_data!Q224=-999,"NA",IF(wat_table_data!Q224&gt;99, "&gt;99", IF(wat_table_data!Q224&lt;1, "&lt;1",wat_table_data!Q224 ))), "-")</f>
        <v>-</v>
      </c>
      <c r="R227" s="38" t="str">
        <f>IF(ISNUMBER(wat_table_data!R224), IF(wat_table_data!R224=-999,"NA",IF(wat_table_data!R224&gt;99, "&gt;99", IF(wat_table_data!R224&lt;1, "&lt;1",wat_table_data!R224 ))), "-")</f>
        <v>-</v>
      </c>
      <c r="S227" s="38" t="str">
        <f>IF(ISNUMBER(wat_table_data!S224), IF(wat_table_data!S224=-999,"NA",IF(wat_table_data!S224&gt;99, "&gt;99", IF(wat_table_data!S224&lt;1, "&lt;1",wat_table_data!S224 ))), "-")</f>
        <v>-</v>
      </c>
      <c r="T227" s="24" t="str">
        <f>IF(ISNUMBER(wat_table_data!T224), IF(wat_table_data!T224=-999,"NA",wat_table_data!T224), "-")</f>
        <v>-</v>
      </c>
      <c r="U227" s="24"/>
      <c r="V227" s="24"/>
      <c r="W227" s="24"/>
      <c r="X227" s="39" t="str">
        <f>IF(ISNUMBER(wat_table_data!W224), IF(wat_table_data!W224=-999,"NA",IF(wat_table_data!W224&gt;99, "&gt;99", IF(wat_table_data!W224&lt;1, "&lt;1",wat_table_data!W224 ))), "-")</f>
        <v>-</v>
      </c>
      <c r="Y227" s="40" t="str">
        <f>IF(ISNUMBER(wat_table_data!X224), IF(wat_table_data!X224=-999,"NA",IF(wat_table_data!X224&gt;99, "&gt;99", IF(wat_table_data!X224&lt;1, "&lt;1",wat_table_data!X224 ))), "-")</f>
        <v>-</v>
      </c>
      <c r="Z227" s="40" t="str">
        <f>IF(ISNUMBER(wat_table_data!Y224), IF(wat_table_data!Y224=-999,"NA",IF(wat_table_data!Y224&gt;99, "&gt;99", IF(wat_table_data!Y224&lt;1, "&lt;1",wat_table_data!Y224 ))), "-")</f>
        <v>-</v>
      </c>
      <c r="AA227" s="40" t="str">
        <f>IF(ISNUMBER(wat_table_data!Z224), IF(wat_table_data!Z224=-999,"NA",IF(wat_table_data!Z224&gt;99, "&gt;99", IF(wat_table_data!Z224&lt;1, "&lt;1",wat_table_data!Z224 ))), "-")</f>
        <v>-</v>
      </c>
      <c r="AB227" s="38" t="str">
        <f>IF(ISNUMBER(wat_table_data!AA224), IF(wat_table_data!AA224=-999,"NA",IF(wat_table_data!AA224&gt;99, "&gt;99", IF(wat_table_data!AA224&lt;1, "&lt;1",wat_table_data!AA224 ))), "-")</f>
        <v>-</v>
      </c>
      <c r="AC227" s="38" t="str">
        <f>IF(ISNUMBER(wat_table_data!AB224), IF(wat_table_data!AB224=-999,"NA",IF(wat_table_data!AB224&gt;99, "&gt;99", IF(wat_table_data!AB224&lt;1, "&lt;1",wat_table_data!AB224 ))), "-")</f>
        <v>-</v>
      </c>
      <c r="AD227" s="39" t="str">
        <f>IF(ISNUMBER(wat_table_data!AC224), IF(wat_table_data!AC224=-999,"NA",IF(wat_table_data!AC224&gt;99, "&gt;99", IF(wat_table_data!AC224&lt;1, "&lt;1",wat_table_data!AC224 ))), "-")</f>
        <v>-</v>
      </c>
      <c r="AE227" s="40" t="str">
        <f>IF(ISNUMBER(wat_table_data!AD224), IF(wat_table_data!AD224=-999,"NA",IF(wat_table_data!AD224&gt;99, "&gt;99", IF(wat_table_data!AD224&lt;1, "&lt;1",wat_table_data!AD224 ))), "-")</f>
        <v>-</v>
      </c>
      <c r="AF227" s="40" t="str">
        <f>IF(ISNUMBER(wat_table_data!AE224), IF(wat_table_data!AE224=-999,"NA",IF(wat_table_data!AE224&gt;99, "&gt;99", IF(wat_table_data!AE224&lt;1, "&lt;1",wat_table_data!AE224 ))), "-")</f>
        <v>-</v>
      </c>
      <c r="AG227" s="40" t="str">
        <f>IF(ISNUMBER(wat_table_data!AF224), IF(wat_table_data!AF224=-999,"NA",IF(wat_table_data!AF224&gt;99, "&gt;99", IF(wat_table_data!AF224&lt;1, "&lt;1",wat_table_data!AF224 ))), "-")</f>
        <v>-</v>
      </c>
      <c r="AH227" s="38" t="str">
        <f>IF(ISNUMBER(wat_table_data!AG224), IF(wat_table_data!AG224=-999,"NA",IF(wat_table_data!AG224&gt;99, "&gt;99", IF(wat_table_data!AG224&lt;1, "&lt;1",wat_table_data!AG224 ))), "-")</f>
        <v>-</v>
      </c>
      <c r="AI227" s="38" t="str">
        <f>IF(ISNUMBER(wat_table_data!AH224), IF(wat_table_data!AH224=-999,"NA",IF(wat_table_data!AH224&gt;99, "&gt;99", IF(wat_table_data!AH224&lt;1, "&lt;1",wat_table_data!AH224 ))), "-")</f>
        <v>-</v>
      </c>
      <c r="AJ227" s="39" t="str">
        <f>IF(ISNUMBER(wat_table_data!AI224), IF(wat_table_data!AI224=-999,"NA",IF(wat_table_data!AI224&gt;99, "&gt;99", IF(wat_table_data!AI224&lt;1, "&lt;1",wat_table_data!AI224 ))), "-")</f>
        <v>-</v>
      </c>
      <c r="AK227" s="40" t="str">
        <f>IF(ISNUMBER(wat_table_data!AJ224), IF(wat_table_data!AJ224=-999,"NA",IF(wat_table_data!AJ224&gt;99, "&gt;99", IF(wat_table_data!AJ224&lt;1, "&lt;1",wat_table_data!AJ224 ))), "-")</f>
        <v>-</v>
      </c>
      <c r="AL227" s="40" t="str">
        <f>IF(ISNUMBER(wat_table_data!AK224), IF(wat_table_data!AK224=-999,"NA",IF(wat_table_data!AK224&gt;99, "&gt;99", IF(wat_table_data!AK224&lt;1, "&lt;1",wat_table_data!AK224 ))), "-")</f>
        <v>-</v>
      </c>
      <c r="AM227" s="40" t="str">
        <f>IF(ISNUMBER(wat_table_data!AL224), IF(wat_table_data!AL224=-999,"NA",IF(wat_table_data!AL224&gt;99, "&gt;99", IF(wat_table_data!AL224&lt;1, "&lt;1",wat_table_data!AL224 ))), "-")</f>
        <v>-</v>
      </c>
      <c r="AN227" s="38" t="str">
        <f>IF(ISNUMBER(wat_table_data!AM224), IF(wat_table_data!AM224=-999,"NA",IF(wat_table_data!AM224&gt;99, "&gt;99", IF(wat_table_data!AM224&lt;1, "&lt;1",wat_table_data!AM224 ))), "-")</f>
        <v>-</v>
      </c>
      <c r="AO227" s="38" t="str">
        <f>IF(ISNUMBER(wat_table_data!AN224), IF(wat_table_data!AN224=-999,"NA",IF(wat_table_data!AN224&gt;99, "&gt;99", IF(wat_table_data!AN224&lt;1, "&lt;1",wat_table_data!AN224 ))), "-")</f>
        <v>-</v>
      </c>
    </row>
    <row r="228" ht="13.8" x14ac:dyDescent="0.25">
      <c r="A228" s="34" t="str">
        <f>IF(ISBLANK(wat_table_data!A225), "", wat_table_data!A225)</f>
        <v/>
      </c>
      <c r="B228" s="34" t="str">
        <f>IF(ISBLANK(wat_table_data!B225), "", wat_table_data!B225)</f>
        <v/>
      </c>
      <c r="C228" s="34" t="str">
        <f>IF(ISBLANK(wat_table_data!C225), "", wat_table_data!C225)</f>
        <v/>
      </c>
      <c r="D228" s="35" t="str">
        <f>IF(ISNUMBER(wat_table_data!D225), wat_table_data!D225, "-")</f>
        <v>-</v>
      </c>
      <c r="E228" s="36" t="str">
        <f>IF(ISNUMBER(wat_table_data!E225), wat_table_data!E225, "-")</f>
        <v>-</v>
      </c>
      <c r="F228" s="37" t="str">
        <f>IF(ISNUMBER(wat_table_data!F225), IF(wat_table_data!F225=-999,"NA",IF(wat_table_data!F225&gt;99, "&gt;99", IF(wat_table_data!F225&lt;1, "&lt;1",wat_table_data!F225 ))), "-")</f>
        <v>-</v>
      </c>
      <c r="G228" s="38" t="str">
        <f>IF(ISNUMBER(wat_table_data!G225), IF(wat_table_data!G225=-999,"NA",IF(wat_table_data!G225&gt;99, "&gt;99", IF(wat_table_data!G225&lt;1, "&lt;1",wat_table_data!G225 ))), "-")</f>
        <v>-</v>
      </c>
      <c r="H228" s="38" t="str">
        <f>IF(ISNUMBER(wat_table_data!H225), IF(wat_table_data!H225=-999,"NA",IF(wat_table_data!H225&gt;99, "&gt;99", IF(wat_table_data!H225&lt;1, "&lt;1",wat_table_data!H225 ))), "-")</f>
        <v>-</v>
      </c>
      <c r="I228" s="38" t="str">
        <f>IF(ISNUMBER(wat_table_data!I225), IF(wat_table_data!I225=-999,"NA",IF(wat_table_data!I225&gt;99, "&gt;99", IF(wat_table_data!I225&lt;1, "&lt;1",wat_table_data!I225 ))), "-")</f>
        <v>-</v>
      </c>
      <c r="J228" s="24" t="str">
        <f>IF(ISNUMBER(wat_table_data!J225), IF(wat_table_data!J225=-999,"NA",wat_table_data!J225), "-")</f>
        <v>-</v>
      </c>
      <c r="K228" s="37" t="str">
        <f>IF(ISNUMBER(wat_table_data!K225), IF(wat_table_data!K225=-999,"NA",IF(wat_table_data!K225&gt;99, "&gt;99", IF(wat_table_data!K225&lt;1, "&lt;1",wat_table_data!K225 ))), "-")</f>
        <v>-</v>
      </c>
      <c r="L228" s="38" t="str">
        <f>IF(ISNUMBER(wat_table_data!L225), IF(wat_table_data!L225=-999,"NA",IF(wat_table_data!L225&gt;99, "&gt;99", IF(wat_table_data!L225&lt;1, "&lt;1",wat_table_data!L225 ))), "-")</f>
        <v>-</v>
      </c>
      <c r="M228" s="38" t="str">
        <f>IF(ISNUMBER(wat_table_data!M225), IF(wat_table_data!M225=-999,"NA",IF(wat_table_data!M225&gt;99, "&gt;99", IF(wat_table_data!M225&lt;1, "&lt;1",wat_table_data!M225 ))), "-")</f>
        <v>-</v>
      </c>
      <c r="N228" s="38" t="str">
        <f>IF(ISNUMBER(wat_table_data!N225), IF(wat_table_data!N225=-999,"NA",IF(wat_table_data!N225&gt;99, "&gt;99", IF(wat_table_data!N225&lt;1, "&lt;1",wat_table_data!N225 ))), "-")</f>
        <v>-</v>
      </c>
      <c r="O228" s="24" t="str">
        <f>IF(ISNUMBER(wat_table_data!O225), IF(wat_table_data!O225=-999,"NA",wat_table_data!O225), "-")</f>
        <v>-</v>
      </c>
      <c r="P228" s="37" t="str">
        <f>IF(ISNUMBER(wat_table_data!P225), IF(wat_table_data!P225=-999,"NA",IF(wat_table_data!P225&gt;99, "&gt;99", IF(wat_table_data!P225&lt;1, "&lt;1",wat_table_data!P225 ))), "-")</f>
        <v>-</v>
      </c>
      <c r="Q228" s="38" t="str">
        <f>IF(ISNUMBER(wat_table_data!Q225), IF(wat_table_data!Q225=-999,"NA",IF(wat_table_data!Q225&gt;99, "&gt;99", IF(wat_table_data!Q225&lt;1, "&lt;1",wat_table_data!Q225 ))), "-")</f>
        <v>-</v>
      </c>
      <c r="R228" s="38" t="str">
        <f>IF(ISNUMBER(wat_table_data!R225), IF(wat_table_data!R225=-999,"NA",IF(wat_table_data!R225&gt;99, "&gt;99", IF(wat_table_data!R225&lt;1, "&lt;1",wat_table_data!R225 ))), "-")</f>
        <v>-</v>
      </c>
      <c r="S228" s="38" t="str">
        <f>IF(ISNUMBER(wat_table_data!S225), IF(wat_table_data!S225=-999,"NA",IF(wat_table_data!S225&gt;99, "&gt;99", IF(wat_table_data!S225&lt;1, "&lt;1",wat_table_data!S225 ))), "-")</f>
        <v>-</v>
      </c>
      <c r="T228" s="24" t="str">
        <f>IF(ISNUMBER(wat_table_data!T225), IF(wat_table_data!T225=-999,"NA",wat_table_data!T225), "-")</f>
        <v>-</v>
      </c>
      <c r="U228" s="24"/>
      <c r="V228" s="24"/>
      <c r="W228" s="24"/>
      <c r="X228" s="39" t="str">
        <f>IF(ISNUMBER(wat_table_data!W225), IF(wat_table_data!W225=-999,"NA",IF(wat_table_data!W225&gt;99, "&gt;99", IF(wat_table_data!W225&lt;1, "&lt;1",wat_table_data!W225 ))), "-")</f>
        <v>-</v>
      </c>
      <c r="Y228" s="40" t="str">
        <f>IF(ISNUMBER(wat_table_data!X225), IF(wat_table_data!X225=-999,"NA",IF(wat_table_data!X225&gt;99, "&gt;99", IF(wat_table_data!X225&lt;1, "&lt;1",wat_table_data!X225 ))), "-")</f>
        <v>-</v>
      </c>
      <c r="Z228" s="40" t="str">
        <f>IF(ISNUMBER(wat_table_data!Y225), IF(wat_table_data!Y225=-999,"NA",IF(wat_table_data!Y225&gt;99, "&gt;99", IF(wat_table_data!Y225&lt;1, "&lt;1",wat_table_data!Y225 ))), "-")</f>
        <v>-</v>
      </c>
      <c r="AA228" s="40" t="str">
        <f>IF(ISNUMBER(wat_table_data!Z225), IF(wat_table_data!Z225=-999,"NA",IF(wat_table_data!Z225&gt;99, "&gt;99", IF(wat_table_data!Z225&lt;1, "&lt;1",wat_table_data!Z225 ))), "-")</f>
        <v>-</v>
      </c>
      <c r="AB228" s="38" t="str">
        <f>IF(ISNUMBER(wat_table_data!AA225), IF(wat_table_data!AA225=-999,"NA",IF(wat_table_data!AA225&gt;99, "&gt;99", IF(wat_table_data!AA225&lt;1, "&lt;1",wat_table_data!AA225 ))), "-")</f>
        <v>-</v>
      </c>
      <c r="AC228" s="38" t="str">
        <f>IF(ISNUMBER(wat_table_data!AB225), IF(wat_table_data!AB225=-999,"NA",IF(wat_table_data!AB225&gt;99, "&gt;99", IF(wat_table_data!AB225&lt;1, "&lt;1",wat_table_data!AB225 ))), "-")</f>
        <v>-</v>
      </c>
      <c r="AD228" s="39" t="str">
        <f>IF(ISNUMBER(wat_table_data!AC225), IF(wat_table_data!AC225=-999,"NA",IF(wat_table_data!AC225&gt;99, "&gt;99", IF(wat_table_data!AC225&lt;1, "&lt;1",wat_table_data!AC225 ))), "-")</f>
        <v>-</v>
      </c>
      <c r="AE228" s="40" t="str">
        <f>IF(ISNUMBER(wat_table_data!AD225), IF(wat_table_data!AD225=-999,"NA",IF(wat_table_data!AD225&gt;99, "&gt;99", IF(wat_table_data!AD225&lt;1, "&lt;1",wat_table_data!AD225 ))), "-")</f>
        <v>-</v>
      </c>
      <c r="AF228" s="40" t="str">
        <f>IF(ISNUMBER(wat_table_data!AE225), IF(wat_table_data!AE225=-999,"NA",IF(wat_table_data!AE225&gt;99, "&gt;99", IF(wat_table_data!AE225&lt;1, "&lt;1",wat_table_data!AE225 ))), "-")</f>
        <v>-</v>
      </c>
      <c r="AG228" s="40" t="str">
        <f>IF(ISNUMBER(wat_table_data!AF225), IF(wat_table_data!AF225=-999,"NA",IF(wat_table_data!AF225&gt;99, "&gt;99", IF(wat_table_data!AF225&lt;1, "&lt;1",wat_table_data!AF225 ))), "-")</f>
        <v>-</v>
      </c>
      <c r="AH228" s="38" t="str">
        <f>IF(ISNUMBER(wat_table_data!AG225), IF(wat_table_data!AG225=-999,"NA",IF(wat_table_data!AG225&gt;99, "&gt;99", IF(wat_table_data!AG225&lt;1, "&lt;1",wat_table_data!AG225 ))), "-")</f>
        <v>-</v>
      </c>
      <c r="AI228" s="38" t="str">
        <f>IF(ISNUMBER(wat_table_data!AH225), IF(wat_table_data!AH225=-999,"NA",IF(wat_table_data!AH225&gt;99, "&gt;99", IF(wat_table_data!AH225&lt;1, "&lt;1",wat_table_data!AH225 ))), "-")</f>
        <v>-</v>
      </c>
      <c r="AJ228" s="39" t="str">
        <f>IF(ISNUMBER(wat_table_data!AI225), IF(wat_table_data!AI225=-999,"NA",IF(wat_table_data!AI225&gt;99, "&gt;99", IF(wat_table_data!AI225&lt;1, "&lt;1",wat_table_data!AI225 ))), "-")</f>
        <v>-</v>
      </c>
      <c r="AK228" s="40" t="str">
        <f>IF(ISNUMBER(wat_table_data!AJ225), IF(wat_table_data!AJ225=-999,"NA",IF(wat_table_data!AJ225&gt;99, "&gt;99", IF(wat_table_data!AJ225&lt;1, "&lt;1",wat_table_data!AJ225 ))), "-")</f>
        <v>-</v>
      </c>
      <c r="AL228" s="40" t="str">
        <f>IF(ISNUMBER(wat_table_data!AK225), IF(wat_table_data!AK225=-999,"NA",IF(wat_table_data!AK225&gt;99, "&gt;99", IF(wat_table_data!AK225&lt;1, "&lt;1",wat_table_data!AK225 ))), "-")</f>
        <v>-</v>
      </c>
      <c r="AM228" s="40" t="str">
        <f>IF(ISNUMBER(wat_table_data!AL225), IF(wat_table_data!AL225=-999,"NA",IF(wat_table_data!AL225&gt;99, "&gt;99", IF(wat_table_data!AL225&lt;1, "&lt;1",wat_table_data!AL225 ))), "-")</f>
        <v>-</v>
      </c>
      <c r="AN228" s="38" t="str">
        <f>IF(ISNUMBER(wat_table_data!AM225), IF(wat_table_data!AM225=-999,"NA",IF(wat_table_data!AM225&gt;99, "&gt;99", IF(wat_table_data!AM225&lt;1, "&lt;1",wat_table_data!AM225 ))), "-")</f>
        <v>-</v>
      </c>
      <c r="AO228" s="38" t="str">
        <f>IF(ISNUMBER(wat_table_data!AN225), IF(wat_table_data!AN225=-999,"NA",IF(wat_table_data!AN225&gt;99, "&gt;99", IF(wat_table_data!AN225&lt;1, "&lt;1",wat_table_data!AN225 ))), "-")</f>
        <v>-</v>
      </c>
    </row>
    <row r="229" ht="13.8" x14ac:dyDescent="0.25">
      <c r="A229" s="34" t="str">
        <f>IF(ISBLANK(wat_table_data!A226), "", wat_table_data!A226)</f>
        <v/>
      </c>
      <c r="B229" s="34" t="str">
        <f>IF(ISBLANK(wat_table_data!B226), "", wat_table_data!B226)</f>
        <v/>
      </c>
      <c r="C229" s="34" t="str">
        <f>IF(ISBLANK(wat_table_data!C226), "", wat_table_data!C226)</f>
        <v/>
      </c>
      <c r="D229" s="35" t="str">
        <f>IF(ISNUMBER(wat_table_data!D226), wat_table_data!D226, "-")</f>
        <v>-</v>
      </c>
      <c r="E229" s="36" t="str">
        <f>IF(ISNUMBER(wat_table_data!E226), wat_table_data!E226, "-")</f>
        <v>-</v>
      </c>
      <c r="F229" s="37" t="str">
        <f>IF(ISNUMBER(wat_table_data!F226), IF(wat_table_data!F226=-999,"NA",IF(wat_table_data!F226&gt;99, "&gt;99", IF(wat_table_data!F226&lt;1, "&lt;1",wat_table_data!F226 ))), "-")</f>
        <v>-</v>
      </c>
      <c r="G229" s="38" t="str">
        <f>IF(ISNUMBER(wat_table_data!G226), IF(wat_table_data!G226=-999,"NA",IF(wat_table_data!G226&gt;99, "&gt;99", IF(wat_table_data!G226&lt;1, "&lt;1",wat_table_data!G226 ))), "-")</f>
        <v>-</v>
      </c>
      <c r="H229" s="38" t="str">
        <f>IF(ISNUMBER(wat_table_data!H226), IF(wat_table_data!H226=-999,"NA",IF(wat_table_data!H226&gt;99, "&gt;99", IF(wat_table_data!H226&lt;1, "&lt;1",wat_table_data!H226 ))), "-")</f>
        <v>-</v>
      </c>
      <c r="I229" s="38" t="str">
        <f>IF(ISNUMBER(wat_table_data!I226), IF(wat_table_data!I226=-999,"NA",IF(wat_table_data!I226&gt;99, "&gt;99", IF(wat_table_data!I226&lt;1, "&lt;1",wat_table_data!I226 ))), "-")</f>
        <v>-</v>
      </c>
      <c r="J229" s="24" t="str">
        <f>IF(ISNUMBER(wat_table_data!J226), IF(wat_table_data!J226=-999,"NA",wat_table_data!J226), "-")</f>
        <v>-</v>
      </c>
      <c r="K229" s="37" t="str">
        <f>IF(ISNUMBER(wat_table_data!K226), IF(wat_table_data!K226=-999,"NA",IF(wat_table_data!K226&gt;99, "&gt;99", IF(wat_table_data!K226&lt;1, "&lt;1",wat_table_data!K226 ))), "-")</f>
        <v>-</v>
      </c>
      <c r="L229" s="38" t="str">
        <f>IF(ISNUMBER(wat_table_data!L226), IF(wat_table_data!L226=-999,"NA",IF(wat_table_data!L226&gt;99, "&gt;99", IF(wat_table_data!L226&lt;1, "&lt;1",wat_table_data!L226 ))), "-")</f>
        <v>-</v>
      </c>
      <c r="M229" s="38" t="str">
        <f>IF(ISNUMBER(wat_table_data!M226), IF(wat_table_data!M226=-999,"NA",IF(wat_table_data!M226&gt;99, "&gt;99", IF(wat_table_data!M226&lt;1, "&lt;1",wat_table_data!M226 ))), "-")</f>
        <v>-</v>
      </c>
      <c r="N229" s="38" t="str">
        <f>IF(ISNUMBER(wat_table_data!N226), IF(wat_table_data!N226=-999,"NA",IF(wat_table_data!N226&gt;99, "&gt;99", IF(wat_table_data!N226&lt;1, "&lt;1",wat_table_data!N226 ))), "-")</f>
        <v>-</v>
      </c>
      <c r="O229" s="24" t="str">
        <f>IF(ISNUMBER(wat_table_data!O226), IF(wat_table_data!O226=-999,"NA",wat_table_data!O226), "-")</f>
        <v>-</v>
      </c>
      <c r="P229" s="37" t="str">
        <f>IF(ISNUMBER(wat_table_data!P226), IF(wat_table_data!P226=-999,"NA",IF(wat_table_data!P226&gt;99, "&gt;99", IF(wat_table_data!P226&lt;1, "&lt;1",wat_table_data!P226 ))), "-")</f>
        <v>-</v>
      </c>
      <c r="Q229" s="38" t="str">
        <f>IF(ISNUMBER(wat_table_data!Q226), IF(wat_table_data!Q226=-999,"NA",IF(wat_table_data!Q226&gt;99, "&gt;99", IF(wat_table_data!Q226&lt;1, "&lt;1",wat_table_data!Q226 ))), "-")</f>
        <v>-</v>
      </c>
      <c r="R229" s="38" t="str">
        <f>IF(ISNUMBER(wat_table_data!R226), IF(wat_table_data!R226=-999,"NA",IF(wat_table_data!R226&gt;99, "&gt;99", IF(wat_table_data!R226&lt;1, "&lt;1",wat_table_data!R226 ))), "-")</f>
        <v>-</v>
      </c>
      <c r="S229" s="38" t="str">
        <f>IF(ISNUMBER(wat_table_data!S226), IF(wat_table_data!S226=-999,"NA",IF(wat_table_data!S226&gt;99, "&gt;99", IF(wat_table_data!S226&lt;1, "&lt;1",wat_table_data!S226 ))), "-")</f>
        <v>-</v>
      </c>
      <c r="T229" s="24" t="str">
        <f>IF(ISNUMBER(wat_table_data!T226), IF(wat_table_data!T226=-999,"NA",wat_table_data!T226), "-")</f>
        <v>-</v>
      </c>
      <c r="U229" s="24"/>
      <c r="V229" s="24"/>
      <c r="W229" s="24"/>
      <c r="X229" s="39" t="str">
        <f>IF(ISNUMBER(wat_table_data!W226), IF(wat_table_data!W226=-999,"NA",IF(wat_table_data!W226&gt;99, "&gt;99", IF(wat_table_data!W226&lt;1, "&lt;1",wat_table_data!W226 ))), "-")</f>
        <v>-</v>
      </c>
      <c r="Y229" s="40" t="str">
        <f>IF(ISNUMBER(wat_table_data!X226), IF(wat_table_data!X226=-999,"NA",IF(wat_table_data!X226&gt;99, "&gt;99", IF(wat_table_data!X226&lt;1, "&lt;1",wat_table_data!X226 ))), "-")</f>
        <v>-</v>
      </c>
      <c r="Z229" s="40" t="str">
        <f>IF(ISNUMBER(wat_table_data!Y226), IF(wat_table_data!Y226=-999,"NA",IF(wat_table_data!Y226&gt;99, "&gt;99", IF(wat_table_data!Y226&lt;1, "&lt;1",wat_table_data!Y226 ))), "-")</f>
        <v>-</v>
      </c>
      <c r="AA229" s="40" t="str">
        <f>IF(ISNUMBER(wat_table_data!Z226), IF(wat_table_data!Z226=-999,"NA",IF(wat_table_data!Z226&gt;99, "&gt;99", IF(wat_table_data!Z226&lt;1, "&lt;1",wat_table_data!Z226 ))), "-")</f>
        <v>-</v>
      </c>
      <c r="AB229" s="38" t="str">
        <f>IF(ISNUMBER(wat_table_data!AA226), IF(wat_table_data!AA226=-999,"NA",IF(wat_table_data!AA226&gt;99, "&gt;99", IF(wat_table_data!AA226&lt;1, "&lt;1",wat_table_data!AA226 ))), "-")</f>
        <v>-</v>
      </c>
      <c r="AC229" s="38" t="str">
        <f>IF(ISNUMBER(wat_table_data!AB226), IF(wat_table_data!AB226=-999,"NA",IF(wat_table_data!AB226&gt;99, "&gt;99", IF(wat_table_data!AB226&lt;1, "&lt;1",wat_table_data!AB226 ))), "-")</f>
        <v>-</v>
      </c>
      <c r="AD229" s="39" t="str">
        <f>IF(ISNUMBER(wat_table_data!AC226), IF(wat_table_data!AC226=-999,"NA",IF(wat_table_data!AC226&gt;99, "&gt;99", IF(wat_table_data!AC226&lt;1, "&lt;1",wat_table_data!AC226 ))), "-")</f>
        <v>-</v>
      </c>
      <c r="AE229" s="40" t="str">
        <f>IF(ISNUMBER(wat_table_data!AD226), IF(wat_table_data!AD226=-999,"NA",IF(wat_table_data!AD226&gt;99, "&gt;99", IF(wat_table_data!AD226&lt;1, "&lt;1",wat_table_data!AD226 ))), "-")</f>
        <v>-</v>
      </c>
      <c r="AF229" s="40" t="str">
        <f>IF(ISNUMBER(wat_table_data!AE226), IF(wat_table_data!AE226=-999,"NA",IF(wat_table_data!AE226&gt;99, "&gt;99", IF(wat_table_data!AE226&lt;1, "&lt;1",wat_table_data!AE226 ))), "-")</f>
        <v>-</v>
      </c>
      <c r="AG229" s="40" t="str">
        <f>IF(ISNUMBER(wat_table_data!AF226), IF(wat_table_data!AF226=-999,"NA",IF(wat_table_data!AF226&gt;99, "&gt;99", IF(wat_table_data!AF226&lt;1, "&lt;1",wat_table_data!AF226 ))), "-")</f>
        <v>-</v>
      </c>
      <c r="AH229" s="38" t="str">
        <f>IF(ISNUMBER(wat_table_data!AG226), IF(wat_table_data!AG226=-999,"NA",IF(wat_table_data!AG226&gt;99, "&gt;99", IF(wat_table_data!AG226&lt;1, "&lt;1",wat_table_data!AG226 ))), "-")</f>
        <v>-</v>
      </c>
      <c r="AI229" s="38" t="str">
        <f>IF(ISNUMBER(wat_table_data!AH226), IF(wat_table_data!AH226=-999,"NA",IF(wat_table_data!AH226&gt;99, "&gt;99", IF(wat_table_data!AH226&lt;1, "&lt;1",wat_table_data!AH226 ))), "-")</f>
        <v>-</v>
      </c>
      <c r="AJ229" s="39" t="str">
        <f>IF(ISNUMBER(wat_table_data!AI226), IF(wat_table_data!AI226=-999,"NA",IF(wat_table_data!AI226&gt;99, "&gt;99", IF(wat_table_data!AI226&lt;1, "&lt;1",wat_table_data!AI226 ))), "-")</f>
        <v>-</v>
      </c>
      <c r="AK229" s="40" t="str">
        <f>IF(ISNUMBER(wat_table_data!AJ226), IF(wat_table_data!AJ226=-999,"NA",IF(wat_table_data!AJ226&gt;99, "&gt;99", IF(wat_table_data!AJ226&lt;1, "&lt;1",wat_table_data!AJ226 ))), "-")</f>
        <v>-</v>
      </c>
      <c r="AL229" s="40" t="str">
        <f>IF(ISNUMBER(wat_table_data!AK226), IF(wat_table_data!AK226=-999,"NA",IF(wat_table_data!AK226&gt;99, "&gt;99", IF(wat_table_data!AK226&lt;1, "&lt;1",wat_table_data!AK226 ))), "-")</f>
        <v>-</v>
      </c>
      <c r="AM229" s="40" t="str">
        <f>IF(ISNUMBER(wat_table_data!AL226), IF(wat_table_data!AL226=-999,"NA",IF(wat_table_data!AL226&gt;99, "&gt;99", IF(wat_table_data!AL226&lt;1, "&lt;1",wat_table_data!AL226 ))), "-")</f>
        <v>-</v>
      </c>
      <c r="AN229" s="38" t="str">
        <f>IF(ISNUMBER(wat_table_data!AM226), IF(wat_table_data!AM226=-999,"NA",IF(wat_table_data!AM226&gt;99, "&gt;99", IF(wat_table_data!AM226&lt;1, "&lt;1",wat_table_data!AM226 ))), "-")</f>
        <v>-</v>
      </c>
      <c r="AO229" s="38" t="str">
        <f>IF(ISNUMBER(wat_table_data!AN226), IF(wat_table_data!AN226=-999,"NA",IF(wat_table_data!AN226&gt;99, "&gt;99", IF(wat_table_data!AN226&lt;1, "&lt;1",wat_table_data!AN226 ))), "-")</f>
        <v>-</v>
      </c>
    </row>
    <row r="230" ht="13.8" x14ac:dyDescent="0.25">
      <c r="A230" s="34" t="str">
        <f>IF(ISBLANK(wat_table_data!A227), "", wat_table_data!A227)</f>
        <v/>
      </c>
      <c r="B230" s="34" t="str">
        <f>IF(ISBLANK(wat_table_data!B227), "", wat_table_data!B227)</f>
        <v/>
      </c>
      <c r="C230" s="34" t="str">
        <f>IF(ISBLANK(wat_table_data!C227), "", wat_table_data!C227)</f>
        <v/>
      </c>
      <c r="D230" s="35" t="str">
        <f>IF(ISNUMBER(wat_table_data!D227), wat_table_data!D227, "-")</f>
        <v>-</v>
      </c>
      <c r="E230" s="36" t="str">
        <f>IF(ISNUMBER(wat_table_data!E227), wat_table_data!E227, "-")</f>
        <v>-</v>
      </c>
      <c r="F230" s="37" t="str">
        <f>IF(ISNUMBER(wat_table_data!F227), IF(wat_table_data!F227=-999,"NA",IF(wat_table_data!F227&gt;99, "&gt;99", IF(wat_table_data!F227&lt;1, "&lt;1",wat_table_data!F227 ))), "-")</f>
        <v>-</v>
      </c>
      <c r="G230" s="38" t="str">
        <f>IF(ISNUMBER(wat_table_data!G227), IF(wat_table_data!G227=-999,"NA",IF(wat_table_data!G227&gt;99, "&gt;99", IF(wat_table_data!G227&lt;1, "&lt;1",wat_table_data!G227 ))), "-")</f>
        <v>-</v>
      </c>
      <c r="H230" s="38" t="str">
        <f>IF(ISNUMBER(wat_table_data!H227), IF(wat_table_data!H227=-999,"NA",IF(wat_table_data!H227&gt;99, "&gt;99", IF(wat_table_data!H227&lt;1, "&lt;1",wat_table_data!H227 ))), "-")</f>
        <v>-</v>
      </c>
      <c r="I230" s="38" t="str">
        <f>IF(ISNUMBER(wat_table_data!I227), IF(wat_table_data!I227=-999,"NA",IF(wat_table_data!I227&gt;99, "&gt;99", IF(wat_table_data!I227&lt;1, "&lt;1",wat_table_data!I227 ))), "-")</f>
        <v>-</v>
      </c>
      <c r="J230" s="24" t="str">
        <f>IF(ISNUMBER(wat_table_data!J227), IF(wat_table_data!J227=-999,"NA",wat_table_data!J227), "-")</f>
        <v>-</v>
      </c>
      <c r="K230" s="37" t="str">
        <f>IF(ISNUMBER(wat_table_data!K227), IF(wat_table_data!K227=-999,"NA",IF(wat_table_data!K227&gt;99, "&gt;99", IF(wat_table_data!K227&lt;1, "&lt;1",wat_table_data!K227 ))), "-")</f>
        <v>-</v>
      </c>
      <c r="L230" s="38" t="str">
        <f>IF(ISNUMBER(wat_table_data!L227), IF(wat_table_data!L227=-999,"NA",IF(wat_table_data!L227&gt;99, "&gt;99", IF(wat_table_data!L227&lt;1, "&lt;1",wat_table_data!L227 ))), "-")</f>
        <v>-</v>
      </c>
      <c r="M230" s="38" t="str">
        <f>IF(ISNUMBER(wat_table_data!M227), IF(wat_table_data!M227=-999,"NA",IF(wat_table_data!M227&gt;99, "&gt;99", IF(wat_table_data!M227&lt;1, "&lt;1",wat_table_data!M227 ))), "-")</f>
        <v>-</v>
      </c>
      <c r="N230" s="38" t="str">
        <f>IF(ISNUMBER(wat_table_data!N227), IF(wat_table_data!N227=-999,"NA",IF(wat_table_data!N227&gt;99, "&gt;99", IF(wat_table_data!N227&lt;1, "&lt;1",wat_table_data!N227 ))), "-")</f>
        <v>-</v>
      </c>
      <c r="O230" s="24" t="str">
        <f>IF(ISNUMBER(wat_table_data!O227), IF(wat_table_data!O227=-999,"NA",wat_table_data!O227), "-")</f>
        <v>-</v>
      </c>
      <c r="P230" s="37" t="str">
        <f>IF(ISNUMBER(wat_table_data!P227), IF(wat_table_data!P227=-999,"NA",IF(wat_table_data!P227&gt;99, "&gt;99", IF(wat_table_data!P227&lt;1, "&lt;1",wat_table_data!P227 ))), "-")</f>
        <v>-</v>
      </c>
      <c r="Q230" s="38" t="str">
        <f>IF(ISNUMBER(wat_table_data!Q227), IF(wat_table_data!Q227=-999,"NA",IF(wat_table_data!Q227&gt;99, "&gt;99", IF(wat_table_data!Q227&lt;1, "&lt;1",wat_table_data!Q227 ))), "-")</f>
        <v>-</v>
      </c>
      <c r="R230" s="38" t="str">
        <f>IF(ISNUMBER(wat_table_data!R227), IF(wat_table_data!R227=-999,"NA",IF(wat_table_data!R227&gt;99, "&gt;99", IF(wat_table_data!R227&lt;1, "&lt;1",wat_table_data!R227 ))), "-")</f>
        <v>-</v>
      </c>
      <c r="S230" s="38" t="str">
        <f>IF(ISNUMBER(wat_table_data!S227), IF(wat_table_data!S227=-999,"NA",IF(wat_table_data!S227&gt;99, "&gt;99", IF(wat_table_data!S227&lt;1, "&lt;1",wat_table_data!S227 ))), "-")</f>
        <v>-</v>
      </c>
      <c r="T230" s="24" t="str">
        <f>IF(ISNUMBER(wat_table_data!T227), IF(wat_table_data!T227=-999,"NA",wat_table_data!T227), "-")</f>
        <v>-</v>
      </c>
      <c r="U230" s="24"/>
      <c r="V230" s="24"/>
      <c r="W230" s="24"/>
      <c r="X230" s="39" t="str">
        <f>IF(ISNUMBER(wat_table_data!W227), IF(wat_table_data!W227=-999,"NA",IF(wat_table_data!W227&gt;99, "&gt;99", IF(wat_table_data!W227&lt;1, "&lt;1",wat_table_data!W227 ))), "-")</f>
        <v>-</v>
      </c>
      <c r="Y230" s="40" t="str">
        <f>IF(ISNUMBER(wat_table_data!X227), IF(wat_table_data!X227=-999,"NA",IF(wat_table_data!X227&gt;99, "&gt;99", IF(wat_table_data!X227&lt;1, "&lt;1",wat_table_data!X227 ))), "-")</f>
        <v>-</v>
      </c>
      <c r="Z230" s="40" t="str">
        <f>IF(ISNUMBER(wat_table_data!Y227), IF(wat_table_data!Y227=-999,"NA",IF(wat_table_data!Y227&gt;99, "&gt;99", IF(wat_table_data!Y227&lt;1, "&lt;1",wat_table_data!Y227 ))), "-")</f>
        <v>-</v>
      </c>
      <c r="AA230" s="40" t="str">
        <f>IF(ISNUMBER(wat_table_data!Z227), IF(wat_table_data!Z227=-999,"NA",IF(wat_table_data!Z227&gt;99, "&gt;99", IF(wat_table_data!Z227&lt;1, "&lt;1",wat_table_data!Z227 ))), "-")</f>
        <v>-</v>
      </c>
      <c r="AB230" s="38" t="str">
        <f>IF(ISNUMBER(wat_table_data!AA227), IF(wat_table_data!AA227=-999,"NA",IF(wat_table_data!AA227&gt;99, "&gt;99", IF(wat_table_data!AA227&lt;1, "&lt;1",wat_table_data!AA227 ))), "-")</f>
        <v>-</v>
      </c>
      <c r="AC230" s="38" t="str">
        <f>IF(ISNUMBER(wat_table_data!AB227), IF(wat_table_data!AB227=-999,"NA",IF(wat_table_data!AB227&gt;99, "&gt;99", IF(wat_table_data!AB227&lt;1, "&lt;1",wat_table_data!AB227 ))), "-")</f>
        <v>-</v>
      </c>
      <c r="AD230" s="39" t="str">
        <f>IF(ISNUMBER(wat_table_data!AC227), IF(wat_table_data!AC227=-999,"NA",IF(wat_table_data!AC227&gt;99, "&gt;99", IF(wat_table_data!AC227&lt;1, "&lt;1",wat_table_data!AC227 ))), "-")</f>
        <v>-</v>
      </c>
      <c r="AE230" s="40" t="str">
        <f>IF(ISNUMBER(wat_table_data!AD227), IF(wat_table_data!AD227=-999,"NA",IF(wat_table_data!AD227&gt;99, "&gt;99", IF(wat_table_data!AD227&lt;1, "&lt;1",wat_table_data!AD227 ))), "-")</f>
        <v>-</v>
      </c>
      <c r="AF230" s="40" t="str">
        <f>IF(ISNUMBER(wat_table_data!AE227), IF(wat_table_data!AE227=-999,"NA",IF(wat_table_data!AE227&gt;99, "&gt;99", IF(wat_table_data!AE227&lt;1, "&lt;1",wat_table_data!AE227 ))), "-")</f>
        <v>-</v>
      </c>
      <c r="AG230" s="40" t="str">
        <f>IF(ISNUMBER(wat_table_data!AF227), IF(wat_table_data!AF227=-999,"NA",IF(wat_table_data!AF227&gt;99, "&gt;99", IF(wat_table_data!AF227&lt;1, "&lt;1",wat_table_data!AF227 ))), "-")</f>
        <v>-</v>
      </c>
      <c r="AH230" s="38" t="str">
        <f>IF(ISNUMBER(wat_table_data!AG227), IF(wat_table_data!AG227=-999,"NA",IF(wat_table_data!AG227&gt;99, "&gt;99", IF(wat_table_data!AG227&lt;1, "&lt;1",wat_table_data!AG227 ))), "-")</f>
        <v>-</v>
      </c>
      <c r="AI230" s="38" t="str">
        <f>IF(ISNUMBER(wat_table_data!AH227), IF(wat_table_data!AH227=-999,"NA",IF(wat_table_data!AH227&gt;99, "&gt;99", IF(wat_table_data!AH227&lt;1, "&lt;1",wat_table_data!AH227 ))), "-")</f>
        <v>-</v>
      </c>
      <c r="AJ230" s="39" t="str">
        <f>IF(ISNUMBER(wat_table_data!AI227), IF(wat_table_data!AI227=-999,"NA",IF(wat_table_data!AI227&gt;99, "&gt;99", IF(wat_table_data!AI227&lt;1, "&lt;1",wat_table_data!AI227 ))), "-")</f>
        <v>-</v>
      </c>
      <c r="AK230" s="40" t="str">
        <f>IF(ISNUMBER(wat_table_data!AJ227), IF(wat_table_data!AJ227=-999,"NA",IF(wat_table_data!AJ227&gt;99, "&gt;99", IF(wat_table_data!AJ227&lt;1, "&lt;1",wat_table_data!AJ227 ))), "-")</f>
        <v>-</v>
      </c>
      <c r="AL230" s="40" t="str">
        <f>IF(ISNUMBER(wat_table_data!AK227), IF(wat_table_data!AK227=-999,"NA",IF(wat_table_data!AK227&gt;99, "&gt;99", IF(wat_table_data!AK227&lt;1, "&lt;1",wat_table_data!AK227 ))), "-")</f>
        <v>-</v>
      </c>
      <c r="AM230" s="40" t="str">
        <f>IF(ISNUMBER(wat_table_data!AL227), IF(wat_table_data!AL227=-999,"NA",IF(wat_table_data!AL227&gt;99, "&gt;99", IF(wat_table_data!AL227&lt;1, "&lt;1",wat_table_data!AL227 ))), "-")</f>
        <v>-</v>
      </c>
      <c r="AN230" s="38" t="str">
        <f>IF(ISNUMBER(wat_table_data!AM227), IF(wat_table_data!AM227=-999,"NA",IF(wat_table_data!AM227&gt;99, "&gt;99", IF(wat_table_data!AM227&lt;1, "&lt;1",wat_table_data!AM227 ))), "-")</f>
        <v>-</v>
      </c>
      <c r="AO230" s="38" t="str">
        <f>IF(ISNUMBER(wat_table_data!AN227), IF(wat_table_data!AN227=-999,"NA",IF(wat_table_data!AN227&gt;99, "&gt;99", IF(wat_table_data!AN227&lt;1, "&lt;1",wat_table_data!AN227 ))), "-")</f>
        <v>-</v>
      </c>
    </row>
    <row r="231" ht="13.8" x14ac:dyDescent="0.25">
      <c r="A231" s="34" t="str">
        <f>IF(ISBLANK(wat_table_data!A228), "", wat_table_data!A228)</f>
        <v/>
      </c>
      <c r="B231" s="34" t="str">
        <f>IF(ISBLANK(wat_table_data!B228), "", wat_table_data!B228)</f>
        <v/>
      </c>
      <c r="C231" s="34" t="str">
        <f>IF(ISBLANK(wat_table_data!C228), "", wat_table_data!C228)</f>
        <v/>
      </c>
      <c r="D231" s="35" t="str">
        <f>IF(ISNUMBER(wat_table_data!D228), wat_table_data!D228, "-")</f>
        <v>-</v>
      </c>
      <c r="E231" s="36" t="str">
        <f>IF(ISNUMBER(wat_table_data!E228), wat_table_data!E228, "-")</f>
        <v>-</v>
      </c>
      <c r="F231" s="37" t="str">
        <f>IF(ISNUMBER(wat_table_data!F228), IF(wat_table_data!F228=-999,"NA",IF(wat_table_data!F228&gt;99, "&gt;99", IF(wat_table_data!F228&lt;1, "&lt;1",wat_table_data!F228 ))), "-")</f>
        <v>-</v>
      </c>
      <c r="G231" s="38" t="str">
        <f>IF(ISNUMBER(wat_table_data!G228), IF(wat_table_data!G228=-999,"NA",IF(wat_table_data!G228&gt;99, "&gt;99", IF(wat_table_data!G228&lt;1, "&lt;1",wat_table_data!G228 ))), "-")</f>
        <v>-</v>
      </c>
      <c r="H231" s="38" t="str">
        <f>IF(ISNUMBER(wat_table_data!H228), IF(wat_table_data!H228=-999,"NA",IF(wat_table_data!H228&gt;99, "&gt;99", IF(wat_table_data!H228&lt;1, "&lt;1",wat_table_data!H228 ))), "-")</f>
        <v>-</v>
      </c>
      <c r="I231" s="38" t="str">
        <f>IF(ISNUMBER(wat_table_data!I228), IF(wat_table_data!I228=-999,"NA",IF(wat_table_data!I228&gt;99, "&gt;99", IF(wat_table_data!I228&lt;1, "&lt;1",wat_table_data!I228 ))), "-")</f>
        <v>-</v>
      </c>
      <c r="J231" s="24" t="str">
        <f>IF(ISNUMBER(wat_table_data!J228), IF(wat_table_data!J228=-999,"NA",wat_table_data!J228), "-")</f>
        <v>-</v>
      </c>
      <c r="K231" s="37" t="str">
        <f>IF(ISNUMBER(wat_table_data!K228), IF(wat_table_data!K228=-999,"NA",IF(wat_table_data!K228&gt;99, "&gt;99", IF(wat_table_data!K228&lt;1, "&lt;1",wat_table_data!K228 ))), "-")</f>
        <v>-</v>
      </c>
      <c r="L231" s="38" t="str">
        <f>IF(ISNUMBER(wat_table_data!L228), IF(wat_table_data!L228=-999,"NA",IF(wat_table_data!L228&gt;99, "&gt;99", IF(wat_table_data!L228&lt;1, "&lt;1",wat_table_data!L228 ))), "-")</f>
        <v>-</v>
      </c>
      <c r="M231" s="38" t="str">
        <f>IF(ISNUMBER(wat_table_data!M228), IF(wat_table_data!M228=-999,"NA",IF(wat_table_data!M228&gt;99, "&gt;99", IF(wat_table_data!M228&lt;1, "&lt;1",wat_table_data!M228 ))), "-")</f>
        <v>-</v>
      </c>
      <c r="N231" s="38" t="str">
        <f>IF(ISNUMBER(wat_table_data!N228), IF(wat_table_data!N228=-999,"NA",IF(wat_table_data!N228&gt;99, "&gt;99", IF(wat_table_data!N228&lt;1, "&lt;1",wat_table_data!N228 ))), "-")</f>
        <v>-</v>
      </c>
      <c r="O231" s="24" t="str">
        <f>IF(ISNUMBER(wat_table_data!O228), IF(wat_table_data!O228=-999,"NA",wat_table_data!O228), "-")</f>
        <v>-</v>
      </c>
      <c r="P231" s="37" t="str">
        <f>IF(ISNUMBER(wat_table_data!P228), IF(wat_table_data!P228=-999,"NA",IF(wat_table_data!P228&gt;99, "&gt;99", IF(wat_table_data!P228&lt;1, "&lt;1",wat_table_data!P228 ))), "-")</f>
        <v>-</v>
      </c>
      <c r="Q231" s="38" t="str">
        <f>IF(ISNUMBER(wat_table_data!Q228), IF(wat_table_data!Q228=-999,"NA",IF(wat_table_data!Q228&gt;99, "&gt;99", IF(wat_table_data!Q228&lt;1, "&lt;1",wat_table_data!Q228 ))), "-")</f>
        <v>-</v>
      </c>
      <c r="R231" s="38" t="str">
        <f>IF(ISNUMBER(wat_table_data!R228), IF(wat_table_data!R228=-999,"NA",IF(wat_table_data!R228&gt;99, "&gt;99", IF(wat_table_data!R228&lt;1, "&lt;1",wat_table_data!R228 ))), "-")</f>
        <v>-</v>
      </c>
      <c r="S231" s="38" t="str">
        <f>IF(ISNUMBER(wat_table_data!S228), IF(wat_table_data!S228=-999,"NA",IF(wat_table_data!S228&gt;99, "&gt;99", IF(wat_table_data!S228&lt;1, "&lt;1",wat_table_data!S228 ))), "-")</f>
        <v>-</v>
      </c>
      <c r="T231" s="24" t="str">
        <f>IF(ISNUMBER(wat_table_data!T228), IF(wat_table_data!T228=-999,"NA",wat_table_data!T228), "-")</f>
        <v>-</v>
      </c>
      <c r="U231" s="24"/>
      <c r="V231" s="24"/>
      <c r="W231" s="24"/>
      <c r="X231" s="39" t="str">
        <f>IF(ISNUMBER(wat_table_data!W228), IF(wat_table_data!W228=-999,"NA",IF(wat_table_data!W228&gt;99, "&gt;99", IF(wat_table_data!W228&lt;1, "&lt;1",wat_table_data!W228 ))), "-")</f>
        <v>-</v>
      </c>
      <c r="Y231" s="40" t="str">
        <f>IF(ISNUMBER(wat_table_data!X228), IF(wat_table_data!X228=-999,"NA",IF(wat_table_data!X228&gt;99, "&gt;99", IF(wat_table_data!X228&lt;1, "&lt;1",wat_table_data!X228 ))), "-")</f>
        <v>-</v>
      </c>
      <c r="Z231" s="40" t="str">
        <f>IF(ISNUMBER(wat_table_data!Y228), IF(wat_table_data!Y228=-999,"NA",IF(wat_table_data!Y228&gt;99, "&gt;99", IF(wat_table_data!Y228&lt;1, "&lt;1",wat_table_data!Y228 ))), "-")</f>
        <v>-</v>
      </c>
      <c r="AA231" s="40" t="str">
        <f>IF(ISNUMBER(wat_table_data!Z228), IF(wat_table_data!Z228=-999,"NA",IF(wat_table_data!Z228&gt;99, "&gt;99", IF(wat_table_data!Z228&lt;1, "&lt;1",wat_table_data!Z228 ))), "-")</f>
        <v>-</v>
      </c>
      <c r="AB231" s="38" t="str">
        <f>IF(ISNUMBER(wat_table_data!AA228), IF(wat_table_data!AA228=-999,"NA",IF(wat_table_data!AA228&gt;99, "&gt;99", IF(wat_table_data!AA228&lt;1, "&lt;1",wat_table_data!AA228 ))), "-")</f>
        <v>-</v>
      </c>
      <c r="AC231" s="38" t="str">
        <f>IF(ISNUMBER(wat_table_data!AB228), IF(wat_table_data!AB228=-999,"NA",IF(wat_table_data!AB228&gt;99, "&gt;99", IF(wat_table_data!AB228&lt;1, "&lt;1",wat_table_data!AB228 ))), "-")</f>
        <v>-</v>
      </c>
      <c r="AD231" s="39" t="str">
        <f>IF(ISNUMBER(wat_table_data!AC228), IF(wat_table_data!AC228=-999,"NA",IF(wat_table_data!AC228&gt;99, "&gt;99", IF(wat_table_data!AC228&lt;1, "&lt;1",wat_table_data!AC228 ))), "-")</f>
        <v>-</v>
      </c>
      <c r="AE231" s="40" t="str">
        <f>IF(ISNUMBER(wat_table_data!AD228), IF(wat_table_data!AD228=-999,"NA",IF(wat_table_data!AD228&gt;99, "&gt;99", IF(wat_table_data!AD228&lt;1, "&lt;1",wat_table_data!AD228 ))), "-")</f>
        <v>-</v>
      </c>
      <c r="AF231" s="40" t="str">
        <f>IF(ISNUMBER(wat_table_data!AE228), IF(wat_table_data!AE228=-999,"NA",IF(wat_table_data!AE228&gt;99, "&gt;99", IF(wat_table_data!AE228&lt;1, "&lt;1",wat_table_data!AE228 ))), "-")</f>
        <v>-</v>
      </c>
      <c r="AG231" s="40" t="str">
        <f>IF(ISNUMBER(wat_table_data!AF228), IF(wat_table_data!AF228=-999,"NA",IF(wat_table_data!AF228&gt;99, "&gt;99", IF(wat_table_data!AF228&lt;1, "&lt;1",wat_table_data!AF228 ))), "-")</f>
        <v>-</v>
      </c>
      <c r="AH231" s="38" t="str">
        <f>IF(ISNUMBER(wat_table_data!AG228), IF(wat_table_data!AG228=-999,"NA",IF(wat_table_data!AG228&gt;99, "&gt;99", IF(wat_table_data!AG228&lt;1, "&lt;1",wat_table_data!AG228 ))), "-")</f>
        <v>-</v>
      </c>
      <c r="AI231" s="38" t="str">
        <f>IF(ISNUMBER(wat_table_data!AH228), IF(wat_table_data!AH228=-999,"NA",IF(wat_table_data!AH228&gt;99, "&gt;99", IF(wat_table_data!AH228&lt;1, "&lt;1",wat_table_data!AH228 ))), "-")</f>
        <v>-</v>
      </c>
      <c r="AJ231" s="39" t="str">
        <f>IF(ISNUMBER(wat_table_data!AI228), IF(wat_table_data!AI228=-999,"NA",IF(wat_table_data!AI228&gt;99, "&gt;99", IF(wat_table_data!AI228&lt;1, "&lt;1",wat_table_data!AI228 ))), "-")</f>
        <v>-</v>
      </c>
      <c r="AK231" s="40" t="str">
        <f>IF(ISNUMBER(wat_table_data!AJ228), IF(wat_table_data!AJ228=-999,"NA",IF(wat_table_data!AJ228&gt;99, "&gt;99", IF(wat_table_data!AJ228&lt;1, "&lt;1",wat_table_data!AJ228 ))), "-")</f>
        <v>-</v>
      </c>
      <c r="AL231" s="40" t="str">
        <f>IF(ISNUMBER(wat_table_data!AK228), IF(wat_table_data!AK228=-999,"NA",IF(wat_table_data!AK228&gt;99, "&gt;99", IF(wat_table_data!AK228&lt;1, "&lt;1",wat_table_data!AK228 ))), "-")</f>
        <v>-</v>
      </c>
      <c r="AM231" s="40" t="str">
        <f>IF(ISNUMBER(wat_table_data!AL228), IF(wat_table_data!AL228=-999,"NA",IF(wat_table_data!AL228&gt;99, "&gt;99", IF(wat_table_data!AL228&lt;1, "&lt;1",wat_table_data!AL228 ))), "-")</f>
        <v>-</v>
      </c>
      <c r="AN231" s="38" t="str">
        <f>IF(ISNUMBER(wat_table_data!AM228), IF(wat_table_data!AM228=-999,"NA",IF(wat_table_data!AM228&gt;99, "&gt;99", IF(wat_table_data!AM228&lt;1, "&lt;1",wat_table_data!AM228 ))), "-")</f>
        <v>-</v>
      </c>
      <c r="AO231" s="38" t="str">
        <f>IF(ISNUMBER(wat_table_data!AN228), IF(wat_table_data!AN228=-999,"NA",IF(wat_table_data!AN228&gt;99, "&gt;99", IF(wat_table_data!AN228&lt;1, "&lt;1",wat_table_data!AN228 ))), "-")</f>
        <v>-</v>
      </c>
    </row>
    <row r="232" ht="13.8" x14ac:dyDescent="0.25">
      <c r="A232" s="34" t="str">
        <f>IF(ISBLANK(wat_table_data!A229), "", wat_table_data!A229)</f>
        <v/>
      </c>
      <c r="B232" s="34" t="str">
        <f>IF(ISBLANK(wat_table_data!B229), "", wat_table_data!B229)</f>
        <v/>
      </c>
      <c r="C232" s="34" t="str">
        <f>IF(ISBLANK(wat_table_data!C229), "", wat_table_data!C229)</f>
        <v/>
      </c>
      <c r="D232" s="35" t="str">
        <f>IF(ISNUMBER(wat_table_data!D229), wat_table_data!D229, "-")</f>
        <v>-</v>
      </c>
      <c r="E232" s="36" t="str">
        <f>IF(ISNUMBER(wat_table_data!E229), wat_table_data!E229, "-")</f>
        <v>-</v>
      </c>
      <c r="F232" s="37" t="str">
        <f>IF(ISNUMBER(wat_table_data!F229), IF(wat_table_data!F229=-999,"NA",IF(wat_table_data!F229&gt;99, "&gt;99", IF(wat_table_data!F229&lt;1, "&lt;1",wat_table_data!F229 ))), "-")</f>
        <v>-</v>
      </c>
      <c r="G232" s="38" t="str">
        <f>IF(ISNUMBER(wat_table_data!G229), IF(wat_table_data!G229=-999,"NA",IF(wat_table_data!G229&gt;99, "&gt;99", IF(wat_table_data!G229&lt;1, "&lt;1",wat_table_data!G229 ))), "-")</f>
        <v>-</v>
      </c>
      <c r="H232" s="38" t="str">
        <f>IF(ISNUMBER(wat_table_data!H229), IF(wat_table_data!H229=-999,"NA",IF(wat_table_data!H229&gt;99, "&gt;99", IF(wat_table_data!H229&lt;1, "&lt;1",wat_table_data!H229 ))), "-")</f>
        <v>-</v>
      </c>
      <c r="I232" s="38" t="str">
        <f>IF(ISNUMBER(wat_table_data!I229), IF(wat_table_data!I229=-999,"NA",IF(wat_table_data!I229&gt;99, "&gt;99", IF(wat_table_data!I229&lt;1, "&lt;1",wat_table_data!I229 ))), "-")</f>
        <v>-</v>
      </c>
      <c r="J232" s="24" t="str">
        <f>IF(ISNUMBER(wat_table_data!J229), IF(wat_table_data!J229=-999,"NA",wat_table_data!J229), "-")</f>
        <v>-</v>
      </c>
      <c r="K232" s="37" t="str">
        <f>IF(ISNUMBER(wat_table_data!K229), IF(wat_table_data!K229=-999,"NA",IF(wat_table_data!K229&gt;99, "&gt;99", IF(wat_table_data!K229&lt;1, "&lt;1",wat_table_data!K229 ))), "-")</f>
        <v>-</v>
      </c>
      <c r="L232" s="38" t="str">
        <f>IF(ISNUMBER(wat_table_data!L229), IF(wat_table_data!L229=-999,"NA",IF(wat_table_data!L229&gt;99, "&gt;99", IF(wat_table_data!L229&lt;1, "&lt;1",wat_table_data!L229 ))), "-")</f>
        <v>-</v>
      </c>
      <c r="M232" s="38" t="str">
        <f>IF(ISNUMBER(wat_table_data!M229), IF(wat_table_data!M229=-999,"NA",IF(wat_table_data!M229&gt;99, "&gt;99", IF(wat_table_data!M229&lt;1, "&lt;1",wat_table_data!M229 ))), "-")</f>
        <v>-</v>
      </c>
      <c r="N232" s="38" t="str">
        <f>IF(ISNUMBER(wat_table_data!N229), IF(wat_table_data!N229=-999,"NA",IF(wat_table_data!N229&gt;99, "&gt;99", IF(wat_table_data!N229&lt;1, "&lt;1",wat_table_data!N229 ))), "-")</f>
        <v>-</v>
      </c>
      <c r="O232" s="24" t="str">
        <f>IF(ISNUMBER(wat_table_data!O229), IF(wat_table_data!O229=-999,"NA",wat_table_data!O229), "-")</f>
        <v>-</v>
      </c>
      <c r="P232" s="37" t="str">
        <f>IF(ISNUMBER(wat_table_data!P229), IF(wat_table_data!P229=-999,"NA",IF(wat_table_data!P229&gt;99, "&gt;99", IF(wat_table_data!P229&lt;1, "&lt;1",wat_table_data!P229 ))), "-")</f>
        <v>-</v>
      </c>
      <c r="Q232" s="38" t="str">
        <f>IF(ISNUMBER(wat_table_data!Q229), IF(wat_table_data!Q229=-999,"NA",IF(wat_table_data!Q229&gt;99, "&gt;99", IF(wat_table_data!Q229&lt;1, "&lt;1",wat_table_data!Q229 ))), "-")</f>
        <v>-</v>
      </c>
      <c r="R232" s="38" t="str">
        <f>IF(ISNUMBER(wat_table_data!R229), IF(wat_table_data!R229=-999,"NA",IF(wat_table_data!R229&gt;99, "&gt;99", IF(wat_table_data!R229&lt;1, "&lt;1",wat_table_data!R229 ))), "-")</f>
        <v>-</v>
      </c>
      <c r="S232" s="38" t="str">
        <f>IF(ISNUMBER(wat_table_data!S229), IF(wat_table_data!S229=-999,"NA",IF(wat_table_data!S229&gt;99, "&gt;99", IF(wat_table_data!S229&lt;1, "&lt;1",wat_table_data!S229 ))), "-")</f>
        <v>-</v>
      </c>
      <c r="T232" s="24" t="str">
        <f>IF(ISNUMBER(wat_table_data!T229), IF(wat_table_data!T229=-999,"NA",wat_table_data!T229), "-")</f>
        <v>-</v>
      </c>
      <c r="U232" s="24"/>
      <c r="V232" s="24"/>
      <c r="W232" s="24"/>
      <c r="X232" s="39" t="str">
        <f>IF(ISNUMBER(wat_table_data!W229), IF(wat_table_data!W229=-999,"NA",IF(wat_table_data!W229&gt;99, "&gt;99", IF(wat_table_data!W229&lt;1, "&lt;1",wat_table_data!W229 ))), "-")</f>
        <v>-</v>
      </c>
      <c r="Y232" s="40" t="str">
        <f>IF(ISNUMBER(wat_table_data!X229), IF(wat_table_data!X229=-999,"NA",IF(wat_table_data!X229&gt;99, "&gt;99", IF(wat_table_data!X229&lt;1, "&lt;1",wat_table_data!X229 ))), "-")</f>
        <v>-</v>
      </c>
      <c r="Z232" s="40" t="str">
        <f>IF(ISNUMBER(wat_table_data!Y229), IF(wat_table_data!Y229=-999,"NA",IF(wat_table_data!Y229&gt;99, "&gt;99", IF(wat_table_data!Y229&lt;1, "&lt;1",wat_table_data!Y229 ))), "-")</f>
        <v>-</v>
      </c>
      <c r="AA232" s="40" t="str">
        <f>IF(ISNUMBER(wat_table_data!Z229), IF(wat_table_data!Z229=-999,"NA",IF(wat_table_data!Z229&gt;99, "&gt;99", IF(wat_table_data!Z229&lt;1, "&lt;1",wat_table_data!Z229 ))), "-")</f>
        <v>-</v>
      </c>
      <c r="AB232" s="38" t="str">
        <f>IF(ISNUMBER(wat_table_data!AA229), IF(wat_table_data!AA229=-999,"NA",IF(wat_table_data!AA229&gt;99, "&gt;99", IF(wat_table_data!AA229&lt;1, "&lt;1",wat_table_data!AA229 ))), "-")</f>
        <v>-</v>
      </c>
      <c r="AC232" s="38" t="str">
        <f>IF(ISNUMBER(wat_table_data!AB229), IF(wat_table_data!AB229=-999,"NA",IF(wat_table_data!AB229&gt;99, "&gt;99", IF(wat_table_data!AB229&lt;1, "&lt;1",wat_table_data!AB229 ))), "-")</f>
        <v>-</v>
      </c>
      <c r="AD232" s="39" t="str">
        <f>IF(ISNUMBER(wat_table_data!AC229), IF(wat_table_data!AC229=-999,"NA",IF(wat_table_data!AC229&gt;99, "&gt;99", IF(wat_table_data!AC229&lt;1, "&lt;1",wat_table_data!AC229 ))), "-")</f>
        <v>-</v>
      </c>
      <c r="AE232" s="40" t="str">
        <f>IF(ISNUMBER(wat_table_data!AD229), IF(wat_table_data!AD229=-999,"NA",IF(wat_table_data!AD229&gt;99, "&gt;99", IF(wat_table_data!AD229&lt;1, "&lt;1",wat_table_data!AD229 ))), "-")</f>
        <v>-</v>
      </c>
      <c r="AF232" s="40" t="str">
        <f>IF(ISNUMBER(wat_table_data!AE229), IF(wat_table_data!AE229=-999,"NA",IF(wat_table_data!AE229&gt;99, "&gt;99", IF(wat_table_data!AE229&lt;1, "&lt;1",wat_table_data!AE229 ))), "-")</f>
        <v>-</v>
      </c>
      <c r="AG232" s="40" t="str">
        <f>IF(ISNUMBER(wat_table_data!AF229), IF(wat_table_data!AF229=-999,"NA",IF(wat_table_data!AF229&gt;99, "&gt;99", IF(wat_table_data!AF229&lt;1, "&lt;1",wat_table_data!AF229 ))), "-")</f>
        <v>-</v>
      </c>
      <c r="AH232" s="38" t="str">
        <f>IF(ISNUMBER(wat_table_data!AG229), IF(wat_table_data!AG229=-999,"NA",IF(wat_table_data!AG229&gt;99, "&gt;99", IF(wat_table_data!AG229&lt;1, "&lt;1",wat_table_data!AG229 ))), "-")</f>
        <v>-</v>
      </c>
      <c r="AI232" s="38" t="str">
        <f>IF(ISNUMBER(wat_table_data!AH229), IF(wat_table_data!AH229=-999,"NA",IF(wat_table_data!AH229&gt;99, "&gt;99", IF(wat_table_data!AH229&lt;1, "&lt;1",wat_table_data!AH229 ))), "-")</f>
        <v>-</v>
      </c>
      <c r="AJ232" s="39" t="str">
        <f>IF(ISNUMBER(wat_table_data!AI229), IF(wat_table_data!AI229=-999,"NA",IF(wat_table_data!AI229&gt;99, "&gt;99", IF(wat_table_data!AI229&lt;1, "&lt;1",wat_table_data!AI229 ))), "-")</f>
        <v>-</v>
      </c>
      <c r="AK232" s="40" t="str">
        <f>IF(ISNUMBER(wat_table_data!AJ229), IF(wat_table_data!AJ229=-999,"NA",IF(wat_table_data!AJ229&gt;99, "&gt;99", IF(wat_table_data!AJ229&lt;1, "&lt;1",wat_table_data!AJ229 ))), "-")</f>
        <v>-</v>
      </c>
      <c r="AL232" s="40" t="str">
        <f>IF(ISNUMBER(wat_table_data!AK229), IF(wat_table_data!AK229=-999,"NA",IF(wat_table_data!AK229&gt;99, "&gt;99", IF(wat_table_data!AK229&lt;1, "&lt;1",wat_table_data!AK229 ))), "-")</f>
        <v>-</v>
      </c>
      <c r="AM232" s="40" t="str">
        <f>IF(ISNUMBER(wat_table_data!AL229), IF(wat_table_data!AL229=-999,"NA",IF(wat_table_data!AL229&gt;99, "&gt;99", IF(wat_table_data!AL229&lt;1, "&lt;1",wat_table_data!AL229 ))), "-")</f>
        <v>-</v>
      </c>
      <c r="AN232" s="38" t="str">
        <f>IF(ISNUMBER(wat_table_data!AM229), IF(wat_table_data!AM229=-999,"NA",IF(wat_table_data!AM229&gt;99, "&gt;99", IF(wat_table_data!AM229&lt;1, "&lt;1",wat_table_data!AM229 ))), "-")</f>
        <v>-</v>
      </c>
      <c r="AO232" s="38" t="str">
        <f>IF(ISNUMBER(wat_table_data!AN229), IF(wat_table_data!AN229=-999,"NA",IF(wat_table_data!AN229&gt;99, "&gt;99", IF(wat_table_data!AN229&lt;1, "&lt;1",wat_table_data!AN229 ))), "-")</f>
        <v>-</v>
      </c>
    </row>
    <row r="233" ht="13.8" x14ac:dyDescent="0.25">
      <c r="A233" s="34" t="str">
        <f>IF(ISBLANK(wat_table_data!A230), "", wat_table_data!A230)</f>
        <v/>
      </c>
      <c r="B233" s="34" t="str">
        <f>IF(ISBLANK(wat_table_data!B230), "", wat_table_data!B230)</f>
        <v/>
      </c>
      <c r="C233" s="34" t="str">
        <f>IF(ISBLANK(wat_table_data!C230), "", wat_table_data!C230)</f>
        <v/>
      </c>
      <c r="D233" s="35" t="str">
        <f>IF(ISNUMBER(wat_table_data!D230), wat_table_data!D230, "-")</f>
        <v>-</v>
      </c>
      <c r="E233" s="36" t="str">
        <f>IF(ISNUMBER(wat_table_data!E230), wat_table_data!E230, "-")</f>
        <v>-</v>
      </c>
      <c r="F233" s="37" t="str">
        <f>IF(ISNUMBER(wat_table_data!F230), IF(wat_table_data!F230=-999,"NA",IF(wat_table_data!F230&gt;99, "&gt;99", IF(wat_table_data!F230&lt;1, "&lt;1",wat_table_data!F230 ))), "-")</f>
        <v>-</v>
      </c>
      <c r="G233" s="38" t="str">
        <f>IF(ISNUMBER(wat_table_data!G230), IF(wat_table_data!G230=-999,"NA",IF(wat_table_data!G230&gt;99, "&gt;99", IF(wat_table_data!G230&lt;1, "&lt;1",wat_table_data!G230 ))), "-")</f>
        <v>-</v>
      </c>
      <c r="H233" s="38" t="str">
        <f>IF(ISNUMBER(wat_table_data!H230), IF(wat_table_data!H230=-999,"NA",IF(wat_table_data!H230&gt;99, "&gt;99", IF(wat_table_data!H230&lt;1, "&lt;1",wat_table_data!H230 ))), "-")</f>
        <v>-</v>
      </c>
      <c r="I233" s="38" t="str">
        <f>IF(ISNUMBER(wat_table_data!I230), IF(wat_table_data!I230=-999,"NA",IF(wat_table_data!I230&gt;99, "&gt;99", IF(wat_table_data!I230&lt;1, "&lt;1",wat_table_data!I230 ))), "-")</f>
        <v>-</v>
      </c>
      <c r="J233" s="24" t="str">
        <f>IF(ISNUMBER(wat_table_data!J230), IF(wat_table_data!J230=-999,"NA",wat_table_data!J230), "-")</f>
        <v>-</v>
      </c>
      <c r="K233" s="37" t="str">
        <f>IF(ISNUMBER(wat_table_data!K230), IF(wat_table_data!K230=-999,"NA",IF(wat_table_data!K230&gt;99, "&gt;99", IF(wat_table_data!K230&lt;1, "&lt;1",wat_table_data!K230 ))), "-")</f>
        <v>-</v>
      </c>
      <c r="L233" s="38" t="str">
        <f>IF(ISNUMBER(wat_table_data!L230), IF(wat_table_data!L230=-999,"NA",IF(wat_table_data!L230&gt;99, "&gt;99", IF(wat_table_data!L230&lt;1, "&lt;1",wat_table_data!L230 ))), "-")</f>
        <v>-</v>
      </c>
      <c r="M233" s="38" t="str">
        <f>IF(ISNUMBER(wat_table_data!M230), IF(wat_table_data!M230=-999,"NA",IF(wat_table_data!M230&gt;99, "&gt;99", IF(wat_table_data!M230&lt;1, "&lt;1",wat_table_data!M230 ))), "-")</f>
        <v>-</v>
      </c>
      <c r="N233" s="38" t="str">
        <f>IF(ISNUMBER(wat_table_data!N230), IF(wat_table_data!N230=-999,"NA",IF(wat_table_data!N230&gt;99, "&gt;99", IF(wat_table_data!N230&lt;1, "&lt;1",wat_table_data!N230 ))), "-")</f>
        <v>-</v>
      </c>
      <c r="O233" s="24" t="str">
        <f>IF(ISNUMBER(wat_table_data!O230), IF(wat_table_data!O230=-999,"NA",wat_table_data!O230), "-")</f>
        <v>-</v>
      </c>
      <c r="P233" s="37" t="str">
        <f>IF(ISNUMBER(wat_table_data!P230), IF(wat_table_data!P230=-999,"NA",IF(wat_table_data!P230&gt;99, "&gt;99", IF(wat_table_data!P230&lt;1, "&lt;1",wat_table_data!P230 ))), "-")</f>
        <v>-</v>
      </c>
      <c r="Q233" s="38" t="str">
        <f>IF(ISNUMBER(wat_table_data!Q230), IF(wat_table_data!Q230=-999,"NA",IF(wat_table_data!Q230&gt;99, "&gt;99", IF(wat_table_data!Q230&lt;1, "&lt;1",wat_table_data!Q230 ))), "-")</f>
        <v>-</v>
      </c>
      <c r="R233" s="38" t="str">
        <f>IF(ISNUMBER(wat_table_data!R230), IF(wat_table_data!R230=-999,"NA",IF(wat_table_data!R230&gt;99, "&gt;99", IF(wat_table_data!R230&lt;1, "&lt;1",wat_table_data!R230 ))), "-")</f>
        <v>-</v>
      </c>
      <c r="S233" s="38" t="str">
        <f>IF(ISNUMBER(wat_table_data!S230), IF(wat_table_data!S230=-999,"NA",IF(wat_table_data!S230&gt;99, "&gt;99", IF(wat_table_data!S230&lt;1, "&lt;1",wat_table_data!S230 ))), "-")</f>
        <v>-</v>
      </c>
      <c r="T233" s="24" t="str">
        <f>IF(ISNUMBER(wat_table_data!T230), IF(wat_table_data!T230=-999,"NA",wat_table_data!T230), "-")</f>
        <v>-</v>
      </c>
      <c r="U233" s="24"/>
      <c r="V233" s="24"/>
      <c r="W233" s="24"/>
      <c r="X233" s="39" t="str">
        <f>IF(ISNUMBER(wat_table_data!W230), IF(wat_table_data!W230=-999,"NA",IF(wat_table_data!W230&gt;99, "&gt;99", IF(wat_table_data!W230&lt;1, "&lt;1",wat_table_data!W230 ))), "-")</f>
        <v>-</v>
      </c>
      <c r="Y233" s="40" t="str">
        <f>IF(ISNUMBER(wat_table_data!X230), IF(wat_table_data!X230=-999,"NA",IF(wat_table_data!X230&gt;99, "&gt;99", IF(wat_table_data!X230&lt;1, "&lt;1",wat_table_data!X230 ))), "-")</f>
        <v>-</v>
      </c>
      <c r="Z233" s="40" t="str">
        <f>IF(ISNUMBER(wat_table_data!Y230), IF(wat_table_data!Y230=-999,"NA",IF(wat_table_data!Y230&gt;99, "&gt;99", IF(wat_table_data!Y230&lt;1, "&lt;1",wat_table_data!Y230 ))), "-")</f>
        <v>-</v>
      </c>
      <c r="AA233" s="40" t="str">
        <f>IF(ISNUMBER(wat_table_data!Z230), IF(wat_table_data!Z230=-999,"NA",IF(wat_table_data!Z230&gt;99, "&gt;99", IF(wat_table_data!Z230&lt;1, "&lt;1",wat_table_data!Z230 ))), "-")</f>
        <v>-</v>
      </c>
      <c r="AB233" s="38" t="str">
        <f>IF(ISNUMBER(wat_table_data!AA230), IF(wat_table_data!AA230=-999,"NA",IF(wat_table_data!AA230&gt;99, "&gt;99", IF(wat_table_data!AA230&lt;1, "&lt;1",wat_table_data!AA230 ))), "-")</f>
        <v>-</v>
      </c>
      <c r="AC233" s="38" t="str">
        <f>IF(ISNUMBER(wat_table_data!AB230), IF(wat_table_data!AB230=-999,"NA",IF(wat_table_data!AB230&gt;99, "&gt;99", IF(wat_table_data!AB230&lt;1, "&lt;1",wat_table_data!AB230 ))), "-")</f>
        <v>-</v>
      </c>
      <c r="AD233" s="39" t="str">
        <f>IF(ISNUMBER(wat_table_data!AC230), IF(wat_table_data!AC230=-999,"NA",IF(wat_table_data!AC230&gt;99, "&gt;99", IF(wat_table_data!AC230&lt;1, "&lt;1",wat_table_data!AC230 ))), "-")</f>
        <v>-</v>
      </c>
      <c r="AE233" s="40" t="str">
        <f>IF(ISNUMBER(wat_table_data!AD230), IF(wat_table_data!AD230=-999,"NA",IF(wat_table_data!AD230&gt;99, "&gt;99", IF(wat_table_data!AD230&lt;1, "&lt;1",wat_table_data!AD230 ))), "-")</f>
        <v>-</v>
      </c>
      <c r="AF233" s="40" t="str">
        <f>IF(ISNUMBER(wat_table_data!AE230), IF(wat_table_data!AE230=-999,"NA",IF(wat_table_data!AE230&gt;99, "&gt;99", IF(wat_table_data!AE230&lt;1, "&lt;1",wat_table_data!AE230 ))), "-")</f>
        <v>-</v>
      </c>
      <c r="AG233" s="40" t="str">
        <f>IF(ISNUMBER(wat_table_data!AF230), IF(wat_table_data!AF230=-999,"NA",IF(wat_table_data!AF230&gt;99, "&gt;99", IF(wat_table_data!AF230&lt;1, "&lt;1",wat_table_data!AF230 ))), "-")</f>
        <v>-</v>
      </c>
      <c r="AH233" s="38" t="str">
        <f>IF(ISNUMBER(wat_table_data!AG230), IF(wat_table_data!AG230=-999,"NA",IF(wat_table_data!AG230&gt;99, "&gt;99", IF(wat_table_data!AG230&lt;1, "&lt;1",wat_table_data!AG230 ))), "-")</f>
        <v>-</v>
      </c>
      <c r="AI233" s="38" t="str">
        <f>IF(ISNUMBER(wat_table_data!AH230), IF(wat_table_data!AH230=-999,"NA",IF(wat_table_data!AH230&gt;99, "&gt;99", IF(wat_table_data!AH230&lt;1, "&lt;1",wat_table_data!AH230 ))), "-")</f>
        <v>-</v>
      </c>
      <c r="AJ233" s="39" t="str">
        <f>IF(ISNUMBER(wat_table_data!AI230), IF(wat_table_data!AI230=-999,"NA",IF(wat_table_data!AI230&gt;99, "&gt;99", IF(wat_table_data!AI230&lt;1, "&lt;1",wat_table_data!AI230 ))), "-")</f>
        <v>-</v>
      </c>
      <c r="AK233" s="40" t="str">
        <f>IF(ISNUMBER(wat_table_data!AJ230), IF(wat_table_data!AJ230=-999,"NA",IF(wat_table_data!AJ230&gt;99, "&gt;99", IF(wat_table_data!AJ230&lt;1, "&lt;1",wat_table_data!AJ230 ))), "-")</f>
        <v>-</v>
      </c>
      <c r="AL233" s="40" t="str">
        <f>IF(ISNUMBER(wat_table_data!AK230), IF(wat_table_data!AK230=-999,"NA",IF(wat_table_data!AK230&gt;99, "&gt;99", IF(wat_table_data!AK230&lt;1, "&lt;1",wat_table_data!AK230 ))), "-")</f>
        <v>-</v>
      </c>
      <c r="AM233" s="40" t="str">
        <f>IF(ISNUMBER(wat_table_data!AL230), IF(wat_table_data!AL230=-999,"NA",IF(wat_table_data!AL230&gt;99, "&gt;99", IF(wat_table_data!AL230&lt;1, "&lt;1",wat_table_data!AL230 ))), "-")</f>
        <v>-</v>
      </c>
      <c r="AN233" s="38" t="str">
        <f>IF(ISNUMBER(wat_table_data!AM230), IF(wat_table_data!AM230=-999,"NA",IF(wat_table_data!AM230&gt;99, "&gt;99", IF(wat_table_data!AM230&lt;1, "&lt;1",wat_table_data!AM230 ))), "-")</f>
        <v>-</v>
      </c>
      <c r="AO233" s="38" t="str">
        <f>IF(ISNUMBER(wat_table_data!AN230), IF(wat_table_data!AN230=-999,"NA",IF(wat_table_data!AN230&gt;99, "&gt;99", IF(wat_table_data!AN230&lt;1, "&lt;1",wat_table_data!AN230 ))), "-")</f>
        <v>-</v>
      </c>
    </row>
    <row r="234" ht="13.8" x14ac:dyDescent="0.25">
      <c r="A234" s="34" t="str">
        <f>IF(ISBLANK(wat_table_data!A231), "", wat_table_data!A231)</f>
        <v/>
      </c>
      <c r="B234" s="34" t="str">
        <f>IF(ISBLANK(wat_table_data!B231), "", wat_table_data!B231)</f>
        <v/>
      </c>
      <c r="C234" s="34" t="str">
        <f>IF(ISBLANK(wat_table_data!C231), "", wat_table_data!C231)</f>
        <v/>
      </c>
      <c r="D234" s="35" t="str">
        <f>IF(ISNUMBER(wat_table_data!D231), wat_table_data!D231, "-")</f>
        <v>-</v>
      </c>
      <c r="E234" s="36" t="str">
        <f>IF(ISNUMBER(wat_table_data!E231), wat_table_data!E231, "-")</f>
        <v>-</v>
      </c>
      <c r="F234" s="37" t="str">
        <f>IF(ISNUMBER(wat_table_data!F231), IF(wat_table_data!F231=-999,"NA",IF(wat_table_data!F231&gt;99, "&gt;99", IF(wat_table_data!F231&lt;1, "&lt;1",wat_table_data!F231 ))), "-")</f>
        <v>-</v>
      </c>
      <c r="G234" s="38" t="str">
        <f>IF(ISNUMBER(wat_table_data!G231), IF(wat_table_data!G231=-999,"NA",IF(wat_table_data!G231&gt;99, "&gt;99", IF(wat_table_data!G231&lt;1, "&lt;1",wat_table_data!G231 ))), "-")</f>
        <v>-</v>
      </c>
      <c r="H234" s="38" t="str">
        <f>IF(ISNUMBER(wat_table_data!H231), IF(wat_table_data!H231=-999,"NA",IF(wat_table_data!H231&gt;99, "&gt;99", IF(wat_table_data!H231&lt;1, "&lt;1",wat_table_data!H231 ))), "-")</f>
        <v>-</v>
      </c>
      <c r="I234" s="38" t="str">
        <f>IF(ISNUMBER(wat_table_data!I231), IF(wat_table_data!I231=-999,"NA",IF(wat_table_data!I231&gt;99, "&gt;99", IF(wat_table_data!I231&lt;1, "&lt;1",wat_table_data!I231 ))), "-")</f>
        <v>-</v>
      </c>
      <c r="J234" s="24" t="str">
        <f>IF(ISNUMBER(wat_table_data!J231), IF(wat_table_data!J231=-999,"NA",wat_table_data!J231), "-")</f>
        <v>-</v>
      </c>
      <c r="K234" s="37" t="str">
        <f>IF(ISNUMBER(wat_table_data!K231), IF(wat_table_data!K231=-999,"NA",IF(wat_table_data!K231&gt;99, "&gt;99", IF(wat_table_data!K231&lt;1, "&lt;1",wat_table_data!K231 ))), "-")</f>
        <v>-</v>
      </c>
      <c r="L234" s="38" t="str">
        <f>IF(ISNUMBER(wat_table_data!L231), IF(wat_table_data!L231=-999,"NA",IF(wat_table_data!L231&gt;99, "&gt;99", IF(wat_table_data!L231&lt;1, "&lt;1",wat_table_data!L231 ))), "-")</f>
        <v>-</v>
      </c>
      <c r="M234" s="38" t="str">
        <f>IF(ISNUMBER(wat_table_data!M231), IF(wat_table_data!M231=-999,"NA",IF(wat_table_data!M231&gt;99, "&gt;99", IF(wat_table_data!M231&lt;1, "&lt;1",wat_table_data!M231 ))), "-")</f>
        <v>-</v>
      </c>
      <c r="N234" s="38" t="str">
        <f>IF(ISNUMBER(wat_table_data!N231), IF(wat_table_data!N231=-999,"NA",IF(wat_table_data!N231&gt;99, "&gt;99", IF(wat_table_data!N231&lt;1, "&lt;1",wat_table_data!N231 ))), "-")</f>
        <v>-</v>
      </c>
      <c r="O234" s="24" t="str">
        <f>IF(ISNUMBER(wat_table_data!O231), IF(wat_table_data!O231=-999,"NA",wat_table_data!O231), "-")</f>
        <v>-</v>
      </c>
      <c r="P234" s="37" t="str">
        <f>IF(ISNUMBER(wat_table_data!P231), IF(wat_table_data!P231=-999,"NA",IF(wat_table_data!P231&gt;99, "&gt;99", IF(wat_table_data!P231&lt;1, "&lt;1",wat_table_data!P231 ))), "-")</f>
        <v>-</v>
      </c>
      <c r="Q234" s="38" t="str">
        <f>IF(ISNUMBER(wat_table_data!Q231), IF(wat_table_data!Q231=-999,"NA",IF(wat_table_data!Q231&gt;99, "&gt;99", IF(wat_table_data!Q231&lt;1, "&lt;1",wat_table_data!Q231 ))), "-")</f>
        <v>-</v>
      </c>
      <c r="R234" s="38" t="str">
        <f>IF(ISNUMBER(wat_table_data!R231), IF(wat_table_data!R231=-999,"NA",IF(wat_table_data!R231&gt;99, "&gt;99", IF(wat_table_data!R231&lt;1, "&lt;1",wat_table_data!R231 ))), "-")</f>
        <v>-</v>
      </c>
      <c r="S234" s="38" t="str">
        <f>IF(ISNUMBER(wat_table_data!S231), IF(wat_table_data!S231=-999,"NA",IF(wat_table_data!S231&gt;99, "&gt;99", IF(wat_table_data!S231&lt;1, "&lt;1",wat_table_data!S231 ))), "-")</f>
        <v>-</v>
      </c>
      <c r="T234" s="24" t="str">
        <f>IF(ISNUMBER(wat_table_data!T231), IF(wat_table_data!T231=-999,"NA",wat_table_data!T231), "-")</f>
        <v>-</v>
      </c>
      <c r="U234" s="24"/>
      <c r="V234" s="24"/>
      <c r="W234" s="24"/>
      <c r="X234" s="39" t="str">
        <f>IF(ISNUMBER(wat_table_data!W231), IF(wat_table_data!W231=-999,"NA",IF(wat_table_data!W231&gt;99, "&gt;99", IF(wat_table_data!W231&lt;1, "&lt;1",wat_table_data!W231 ))), "-")</f>
        <v>-</v>
      </c>
      <c r="Y234" s="40" t="str">
        <f>IF(ISNUMBER(wat_table_data!X231), IF(wat_table_data!X231=-999,"NA",IF(wat_table_data!X231&gt;99, "&gt;99", IF(wat_table_data!X231&lt;1, "&lt;1",wat_table_data!X231 ))), "-")</f>
        <v>-</v>
      </c>
      <c r="Z234" s="40" t="str">
        <f>IF(ISNUMBER(wat_table_data!Y231), IF(wat_table_data!Y231=-999,"NA",IF(wat_table_data!Y231&gt;99, "&gt;99", IF(wat_table_data!Y231&lt;1, "&lt;1",wat_table_data!Y231 ))), "-")</f>
        <v>-</v>
      </c>
      <c r="AA234" s="40" t="str">
        <f>IF(ISNUMBER(wat_table_data!Z231), IF(wat_table_data!Z231=-999,"NA",IF(wat_table_data!Z231&gt;99, "&gt;99", IF(wat_table_data!Z231&lt;1, "&lt;1",wat_table_data!Z231 ))), "-")</f>
        <v>-</v>
      </c>
      <c r="AB234" s="38" t="str">
        <f>IF(ISNUMBER(wat_table_data!AA231), IF(wat_table_data!AA231=-999,"NA",IF(wat_table_data!AA231&gt;99, "&gt;99", IF(wat_table_data!AA231&lt;1, "&lt;1",wat_table_data!AA231 ))), "-")</f>
        <v>-</v>
      </c>
      <c r="AC234" s="38" t="str">
        <f>IF(ISNUMBER(wat_table_data!AB231), IF(wat_table_data!AB231=-999,"NA",IF(wat_table_data!AB231&gt;99, "&gt;99", IF(wat_table_data!AB231&lt;1, "&lt;1",wat_table_data!AB231 ))), "-")</f>
        <v>-</v>
      </c>
      <c r="AD234" s="39" t="str">
        <f>IF(ISNUMBER(wat_table_data!AC231), IF(wat_table_data!AC231=-999,"NA",IF(wat_table_data!AC231&gt;99, "&gt;99", IF(wat_table_data!AC231&lt;1, "&lt;1",wat_table_data!AC231 ))), "-")</f>
        <v>-</v>
      </c>
      <c r="AE234" s="40" t="str">
        <f>IF(ISNUMBER(wat_table_data!AD231), IF(wat_table_data!AD231=-999,"NA",IF(wat_table_data!AD231&gt;99, "&gt;99", IF(wat_table_data!AD231&lt;1, "&lt;1",wat_table_data!AD231 ))), "-")</f>
        <v>-</v>
      </c>
      <c r="AF234" s="40" t="str">
        <f>IF(ISNUMBER(wat_table_data!AE231), IF(wat_table_data!AE231=-999,"NA",IF(wat_table_data!AE231&gt;99, "&gt;99", IF(wat_table_data!AE231&lt;1, "&lt;1",wat_table_data!AE231 ))), "-")</f>
        <v>-</v>
      </c>
      <c r="AG234" s="40" t="str">
        <f>IF(ISNUMBER(wat_table_data!AF231), IF(wat_table_data!AF231=-999,"NA",IF(wat_table_data!AF231&gt;99, "&gt;99", IF(wat_table_data!AF231&lt;1, "&lt;1",wat_table_data!AF231 ))), "-")</f>
        <v>-</v>
      </c>
      <c r="AH234" s="38" t="str">
        <f>IF(ISNUMBER(wat_table_data!AG231), IF(wat_table_data!AG231=-999,"NA",IF(wat_table_data!AG231&gt;99, "&gt;99", IF(wat_table_data!AG231&lt;1, "&lt;1",wat_table_data!AG231 ))), "-")</f>
        <v>-</v>
      </c>
      <c r="AI234" s="38" t="str">
        <f>IF(ISNUMBER(wat_table_data!AH231), IF(wat_table_data!AH231=-999,"NA",IF(wat_table_data!AH231&gt;99, "&gt;99", IF(wat_table_data!AH231&lt;1, "&lt;1",wat_table_data!AH231 ))), "-")</f>
        <v>-</v>
      </c>
      <c r="AJ234" s="39" t="str">
        <f>IF(ISNUMBER(wat_table_data!AI231), IF(wat_table_data!AI231=-999,"NA",IF(wat_table_data!AI231&gt;99, "&gt;99", IF(wat_table_data!AI231&lt;1, "&lt;1",wat_table_data!AI231 ))), "-")</f>
        <v>-</v>
      </c>
      <c r="AK234" s="40" t="str">
        <f>IF(ISNUMBER(wat_table_data!AJ231), IF(wat_table_data!AJ231=-999,"NA",IF(wat_table_data!AJ231&gt;99, "&gt;99", IF(wat_table_data!AJ231&lt;1, "&lt;1",wat_table_data!AJ231 ))), "-")</f>
        <v>-</v>
      </c>
      <c r="AL234" s="40" t="str">
        <f>IF(ISNUMBER(wat_table_data!AK231), IF(wat_table_data!AK231=-999,"NA",IF(wat_table_data!AK231&gt;99, "&gt;99", IF(wat_table_data!AK231&lt;1, "&lt;1",wat_table_data!AK231 ))), "-")</f>
        <v>-</v>
      </c>
      <c r="AM234" s="40" t="str">
        <f>IF(ISNUMBER(wat_table_data!AL231), IF(wat_table_data!AL231=-999,"NA",IF(wat_table_data!AL231&gt;99, "&gt;99", IF(wat_table_data!AL231&lt;1, "&lt;1",wat_table_data!AL231 ))), "-")</f>
        <v>-</v>
      </c>
      <c r="AN234" s="38" t="str">
        <f>IF(ISNUMBER(wat_table_data!AM231), IF(wat_table_data!AM231=-999,"NA",IF(wat_table_data!AM231&gt;99, "&gt;99", IF(wat_table_data!AM231&lt;1, "&lt;1",wat_table_data!AM231 ))), "-")</f>
        <v>-</v>
      </c>
      <c r="AO234" s="38" t="str">
        <f>IF(ISNUMBER(wat_table_data!AN231), IF(wat_table_data!AN231=-999,"NA",IF(wat_table_data!AN231&gt;99, "&gt;99", IF(wat_table_data!AN231&lt;1, "&lt;1",wat_table_data!AN231 ))), "-")</f>
        <v>-</v>
      </c>
    </row>
    <row r="235" ht="13.8" x14ac:dyDescent="0.25">
      <c r="A235" s="34" t="str">
        <f>IF(ISBLANK(wat_table_data!A232), "", wat_table_data!A232)</f>
        <v/>
      </c>
      <c r="B235" s="34" t="str">
        <f>IF(ISBLANK(wat_table_data!B232), "", wat_table_data!B232)</f>
        <v/>
      </c>
      <c r="C235" s="34" t="str">
        <f>IF(ISBLANK(wat_table_data!C232), "", wat_table_data!C232)</f>
        <v/>
      </c>
      <c r="D235" s="35" t="str">
        <f>IF(ISNUMBER(wat_table_data!D232), wat_table_data!D232, "-")</f>
        <v>-</v>
      </c>
      <c r="E235" s="36" t="str">
        <f>IF(ISNUMBER(wat_table_data!E232), wat_table_data!E232, "-")</f>
        <v>-</v>
      </c>
      <c r="F235" s="37" t="str">
        <f>IF(ISNUMBER(wat_table_data!F232), IF(wat_table_data!F232=-999,"NA",IF(wat_table_data!F232&gt;99, "&gt;99", IF(wat_table_data!F232&lt;1, "&lt;1",wat_table_data!F232 ))), "-")</f>
        <v>-</v>
      </c>
      <c r="G235" s="38" t="str">
        <f>IF(ISNUMBER(wat_table_data!G232), IF(wat_table_data!G232=-999,"NA",IF(wat_table_data!G232&gt;99, "&gt;99", IF(wat_table_data!G232&lt;1, "&lt;1",wat_table_data!G232 ))), "-")</f>
        <v>-</v>
      </c>
      <c r="H235" s="38" t="str">
        <f>IF(ISNUMBER(wat_table_data!H232), IF(wat_table_data!H232=-999,"NA",IF(wat_table_data!H232&gt;99, "&gt;99", IF(wat_table_data!H232&lt;1, "&lt;1",wat_table_data!H232 ))), "-")</f>
        <v>-</v>
      </c>
      <c r="I235" s="38" t="str">
        <f>IF(ISNUMBER(wat_table_data!I232), IF(wat_table_data!I232=-999,"NA",IF(wat_table_data!I232&gt;99, "&gt;99", IF(wat_table_data!I232&lt;1, "&lt;1",wat_table_data!I232 ))), "-")</f>
        <v>-</v>
      </c>
      <c r="J235" s="24" t="str">
        <f>IF(ISNUMBER(wat_table_data!J232), IF(wat_table_data!J232=-999,"NA",wat_table_data!J232), "-")</f>
        <v>-</v>
      </c>
      <c r="K235" s="37" t="str">
        <f>IF(ISNUMBER(wat_table_data!K232), IF(wat_table_data!K232=-999,"NA",IF(wat_table_data!K232&gt;99, "&gt;99", IF(wat_table_data!K232&lt;1, "&lt;1",wat_table_data!K232 ))), "-")</f>
        <v>-</v>
      </c>
      <c r="L235" s="38" t="str">
        <f>IF(ISNUMBER(wat_table_data!L232), IF(wat_table_data!L232=-999,"NA",IF(wat_table_data!L232&gt;99, "&gt;99", IF(wat_table_data!L232&lt;1, "&lt;1",wat_table_data!L232 ))), "-")</f>
        <v>-</v>
      </c>
      <c r="M235" s="38" t="str">
        <f>IF(ISNUMBER(wat_table_data!M232), IF(wat_table_data!M232=-999,"NA",IF(wat_table_data!M232&gt;99, "&gt;99", IF(wat_table_data!M232&lt;1, "&lt;1",wat_table_data!M232 ))), "-")</f>
        <v>-</v>
      </c>
      <c r="N235" s="38" t="str">
        <f>IF(ISNUMBER(wat_table_data!N232), IF(wat_table_data!N232=-999,"NA",IF(wat_table_data!N232&gt;99, "&gt;99", IF(wat_table_data!N232&lt;1, "&lt;1",wat_table_data!N232 ))), "-")</f>
        <v>-</v>
      </c>
      <c r="O235" s="24" t="str">
        <f>IF(ISNUMBER(wat_table_data!O232), IF(wat_table_data!O232=-999,"NA",wat_table_data!O232), "-")</f>
        <v>-</v>
      </c>
      <c r="P235" s="37" t="str">
        <f>IF(ISNUMBER(wat_table_data!P232), IF(wat_table_data!P232=-999,"NA",IF(wat_table_data!P232&gt;99, "&gt;99", IF(wat_table_data!P232&lt;1, "&lt;1",wat_table_data!P232 ))), "-")</f>
        <v>-</v>
      </c>
      <c r="Q235" s="38" t="str">
        <f>IF(ISNUMBER(wat_table_data!Q232), IF(wat_table_data!Q232=-999,"NA",IF(wat_table_data!Q232&gt;99, "&gt;99", IF(wat_table_data!Q232&lt;1, "&lt;1",wat_table_data!Q232 ))), "-")</f>
        <v>-</v>
      </c>
      <c r="R235" s="38" t="str">
        <f>IF(ISNUMBER(wat_table_data!R232), IF(wat_table_data!R232=-999,"NA",IF(wat_table_data!R232&gt;99, "&gt;99", IF(wat_table_data!R232&lt;1, "&lt;1",wat_table_data!R232 ))), "-")</f>
        <v>-</v>
      </c>
      <c r="S235" s="38" t="str">
        <f>IF(ISNUMBER(wat_table_data!S232), IF(wat_table_data!S232=-999,"NA",IF(wat_table_data!S232&gt;99, "&gt;99", IF(wat_table_data!S232&lt;1, "&lt;1",wat_table_data!S232 ))), "-")</f>
        <v>-</v>
      </c>
      <c r="T235" s="24" t="str">
        <f>IF(ISNUMBER(wat_table_data!T232), IF(wat_table_data!T232=-999,"NA",wat_table_data!T232), "-")</f>
        <v>-</v>
      </c>
      <c r="U235" s="24"/>
      <c r="V235" s="24"/>
      <c r="W235" s="24"/>
      <c r="X235" s="39" t="str">
        <f>IF(ISNUMBER(wat_table_data!W232), IF(wat_table_data!W232=-999,"NA",IF(wat_table_data!W232&gt;99, "&gt;99", IF(wat_table_data!W232&lt;1, "&lt;1",wat_table_data!W232 ))), "-")</f>
        <v>-</v>
      </c>
      <c r="Y235" s="40" t="str">
        <f>IF(ISNUMBER(wat_table_data!X232), IF(wat_table_data!X232=-999,"NA",IF(wat_table_data!X232&gt;99, "&gt;99", IF(wat_table_data!X232&lt;1, "&lt;1",wat_table_data!X232 ))), "-")</f>
        <v>-</v>
      </c>
      <c r="Z235" s="40" t="str">
        <f>IF(ISNUMBER(wat_table_data!Y232), IF(wat_table_data!Y232=-999,"NA",IF(wat_table_data!Y232&gt;99, "&gt;99", IF(wat_table_data!Y232&lt;1, "&lt;1",wat_table_data!Y232 ))), "-")</f>
        <v>-</v>
      </c>
      <c r="AA235" s="40" t="str">
        <f>IF(ISNUMBER(wat_table_data!Z232), IF(wat_table_data!Z232=-999,"NA",IF(wat_table_data!Z232&gt;99, "&gt;99", IF(wat_table_data!Z232&lt;1, "&lt;1",wat_table_data!Z232 ))), "-")</f>
        <v>-</v>
      </c>
      <c r="AB235" s="38" t="str">
        <f>IF(ISNUMBER(wat_table_data!AA232), IF(wat_table_data!AA232=-999,"NA",IF(wat_table_data!AA232&gt;99, "&gt;99", IF(wat_table_data!AA232&lt;1, "&lt;1",wat_table_data!AA232 ))), "-")</f>
        <v>-</v>
      </c>
      <c r="AC235" s="38" t="str">
        <f>IF(ISNUMBER(wat_table_data!AB232), IF(wat_table_data!AB232=-999,"NA",IF(wat_table_data!AB232&gt;99, "&gt;99", IF(wat_table_data!AB232&lt;1, "&lt;1",wat_table_data!AB232 ))), "-")</f>
        <v>-</v>
      </c>
      <c r="AD235" s="39" t="str">
        <f>IF(ISNUMBER(wat_table_data!AC232), IF(wat_table_data!AC232=-999,"NA",IF(wat_table_data!AC232&gt;99, "&gt;99", IF(wat_table_data!AC232&lt;1, "&lt;1",wat_table_data!AC232 ))), "-")</f>
        <v>-</v>
      </c>
      <c r="AE235" s="40" t="str">
        <f>IF(ISNUMBER(wat_table_data!AD232), IF(wat_table_data!AD232=-999,"NA",IF(wat_table_data!AD232&gt;99, "&gt;99", IF(wat_table_data!AD232&lt;1, "&lt;1",wat_table_data!AD232 ))), "-")</f>
        <v>-</v>
      </c>
      <c r="AF235" s="40" t="str">
        <f>IF(ISNUMBER(wat_table_data!AE232), IF(wat_table_data!AE232=-999,"NA",IF(wat_table_data!AE232&gt;99, "&gt;99", IF(wat_table_data!AE232&lt;1, "&lt;1",wat_table_data!AE232 ))), "-")</f>
        <v>-</v>
      </c>
      <c r="AG235" s="40" t="str">
        <f>IF(ISNUMBER(wat_table_data!AF232), IF(wat_table_data!AF232=-999,"NA",IF(wat_table_data!AF232&gt;99, "&gt;99", IF(wat_table_data!AF232&lt;1, "&lt;1",wat_table_data!AF232 ))), "-")</f>
        <v>-</v>
      </c>
      <c r="AH235" s="38" t="str">
        <f>IF(ISNUMBER(wat_table_data!AG232), IF(wat_table_data!AG232=-999,"NA",IF(wat_table_data!AG232&gt;99, "&gt;99", IF(wat_table_data!AG232&lt;1, "&lt;1",wat_table_data!AG232 ))), "-")</f>
        <v>-</v>
      </c>
      <c r="AI235" s="38" t="str">
        <f>IF(ISNUMBER(wat_table_data!AH232), IF(wat_table_data!AH232=-999,"NA",IF(wat_table_data!AH232&gt;99, "&gt;99", IF(wat_table_data!AH232&lt;1, "&lt;1",wat_table_data!AH232 ))), "-")</f>
        <v>-</v>
      </c>
      <c r="AJ235" s="39" t="str">
        <f>IF(ISNUMBER(wat_table_data!AI232), IF(wat_table_data!AI232=-999,"NA",IF(wat_table_data!AI232&gt;99, "&gt;99", IF(wat_table_data!AI232&lt;1, "&lt;1",wat_table_data!AI232 ))), "-")</f>
        <v>-</v>
      </c>
      <c r="AK235" s="40" t="str">
        <f>IF(ISNUMBER(wat_table_data!AJ232), IF(wat_table_data!AJ232=-999,"NA",IF(wat_table_data!AJ232&gt;99, "&gt;99", IF(wat_table_data!AJ232&lt;1, "&lt;1",wat_table_data!AJ232 ))), "-")</f>
        <v>-</v>
      </c>
      <c r="AL235" s="40" t="str">
        <f>IF(ISNUMBER(wat_table_data!AK232), IF(wat_table_data!AK232=-999,"NA",IF(wat_table_data!AK232&gt;99, "&gt;99", IF(wat_table_data!AK232&lt;1, "&lt;1",wat_table_data!AK232 ))), "-")</f>
        <v>-</v>
      </c>
      <c r="AM235" s="40" t="str">
        <f>IF(ISNUMBER(wat_table_data!AL232), IF(wat_table_data!AL232=-999,"NA",IF(wat_table_data!AL232&gt;99, "&gt;99", IF(wat_table_data!AL232&lt;1, "&lt;1",wat_table_data!AL232 ))), "-")</f>
        <v>-</v>
      </c>
      <c r="AN235" s="38" t="str">
        <f>IF(ISNUMBER(wat_table_data!AM232), IF(wat_table_data!AM232=-999,"NA",IF(wat_table_data!AM232&gt;99, "&gt;99", IF(wat_table_data!AM232&lt;1, "&lt;1",wat_table_data!AM232 ))), "-")</f>
        <v>-</v>
      </c>
      <c r="AO235" s="38" t="str">
        <f>IF(ISNUMBER(wat_table_data!AN232), IF(wat_table_data!AN232=-999,"NA",IF(wat_table_data!AN232&gt;99, "&gt;99", IF(wat_table_data!AN232&lt;1, "&lt;1",wat_table_data!AN232 ))), "-")</f>
        <v>-</v>
      </c>
    </row>
    <row r="236" ht="13.8" x14ac:dyDescent="0.25">
      <c r="A236" s="34" t="str">
        <f>IF(ISBLANK(wat_table_data!A233), "", wat_table_data!A233)</f>
        <v/>
      </c>
      <c r="B236" s="34" t="str">
        <f>IF(ISBLANK(wat_table_data!B233), "", wat_table_data!B233)</f>
        <v/>
      </c>
      <c r="C236" s="34" t="str">
        <f>IF(ISBLANK(wat_table_data!C233), "", wat_table_data!C233)</f>
        <v/>
      </c>
      <c r="D236" s="35" t="str">
        <f>IF(ISNUMBER(wat_table_data!D233), wat_table_data!D233, "-")</f>
        <v>-</v>
      </c>
      <c r="E236" s="36" t="str">
        <f>IF(ISNUMBER(wat_table_data!E233), wat_table_data!E233, "-")</f>
        <v>-</v>
      </c>
      <c r="F236" s="37" t="str">
        <f>IF(ISNUMBER(wat_table_data!F233), IF(wat_table_data!F233=-999,"NA",IF(wat_table_data!F233&gt;99, "&gt;99", IF(wat_table_data!F233&lt;1, "&lt;1",wat_table_data!F233 ))), "-")</f>
        <v>-</v>
      </c>
      <c r="G236" s="38" t="str">
        <f>IF(ISNUMBER(wat_table_data!G233), IF(wat_table_data!G233=-999,"NA",IF(wat_table_data!G233&gt;99, "&gt;99", IF(wat_table_data!G233&lt;1, "&lt;1",wat_table_data!G233 ))), "-")</f>
        <v>-</v>
      </c>
      <c r="H236" s="38" t="str">
        <f>IF(ISNUMBER(wat_table_data!H233), IF(wat_table_data!H233=-999,"NA",IF(wat_table_data!H233&gt;99, "&gt;99", IF(wat_table_data!H233&lt;1, "&lt;1",wat_table_data!H233 ))), "-")</f>
        <v>-</v>
      </c>
      <c r="I236" s="38" t="str">
        <f>IF(ISNUMBER(wat_table_data!I233), IF(wat_table_data!I233=-999,"NA",IF(wat_table_data!I233&gt;99, "&gt;99", IF(wat_table_data!I233&lt;1, "&lt;1",wat_table_data!I233 ))), "-")</f>
        <v>-</v>
      </c>
      <c r="J236" s="24" t="str">
        <f>IF(ISNUMBER(wat_table_data!J233), IF(wat_table_data!J233=-999,"NA",wat_table_data!J233), "-")</f>
        <v>-</v>
      </c>
      <c r="K236" s="37" t="str">
        <f>IF(ISNUMBER(wat_table_data!K233), IF(wat_table_data!K233=-999,"NA",IF(wat_table_data!K233&gt;99, "&gt;99", IF(wat_table_data!K233&lt;1, "&lt;1",wat_table_data!K233 ))), "-")</f>
        <v>-</v>
      </c>
      <c r="L236" s="38" t="str">
        <f>IF(ISNUMBER(wat_table_data!L233), IF(wat_table_data!L233=-999,"NA",IF(wat_table_data!L233&gt;99, "&gt;99", IF(wat_table_data!L233&lt;1, "&lt;1",wat_table_data!L233 ))), "-")</f>
        <v>-</v>
      </c>
      <c r="M236" s="38" t="str">
        <f>IF(ISNUMBER(wat_table_data!M233), IF(wat_table_data!M233=-999,"NA",IF(wat_table_data!M233&gt;99, "&gt;99", IF(wat_table_data!M233&lt;1, "&lt;1",wat_table_data!M233 ))), "-")</f>
        <v>-</v>
      </c>
      <c r="N236" s="38" t="str">
        <f>IF(ISNUMBER(wat_table_data!N233), IF(wat_table_data!N233=-999,"NA",IF(wat_table_data!N233&gt;99, "&gt;99", IF(wat_table_data!N233&lt;1, "&lt;1",wat_table_data!N233 ))), "-")</f>
        <v>-</v>
      </c>
      <c r="O236" s="24" t="str">
        <f>IF(ISNUMBER(wat_table_data!O233), IF(wat_table_data!O233=-999,"NA",wat_table_data!O233), "-")</f>
        <v>-</v>
      </c>
      <c r="P236" s="37" t="str">
        <f>IF(ISNUMBER(wat_table_data!P233), IF(wat_table_data!P233=-999,"NA",IF(wat_table_data!P233&gt;99, "&gt;99", IF(wat_table_data!P233&lt;1, "&lt;1",wat_table_data!P233 ))), "-")</f>
        <v>-</v>
      </c>
      <c r="Q236" s="38" t="str">
        <f>IF(ISNUMBER(wat_table_data!Q233), IF(wat_table_data!Q233=-999,"NA",IF(wat_table_data!Q233&gt;99, "&gt;99", IF(wat_table_data!Q233&lt;1, "&lt;1",wat_table_data!Q233 ))), "-")</f>
        <v>-</v>
      </c>
      <c r="R236" s="38" t="str">
        <f>IF(ISNUMBER(wat_table_data!R233), IF(wat_table_data!R233=-999,"NA",IF(wat_table_data!R233&gt;99, "&gt;99", IF(wat_table_data!R233&lt;1, "&lt;1",wat_table_data!R233 ))), "-")</f>
        <v>-</v>
      </c>
      <c r="S236" s="38" t="str">
        <f>IF(ISNUMBER(wat_table_data!S233), IF(wat_table_data!S233=-999,"NA",IF(wat_table_data!S233&gt;99, "&gt;99", IF(wat_table_data!S233&lt;1, "&lt;1",wat_table_data!S233 ))), "-")</f>
        <v>-</v>
      </c>
      <c r="T236" s="24" t="str">
        <f>IF(ISNUMBER(wat_table_data!T233), IF(wat_table_data!T233=-999,"NA",wat_table_data!T233), "-")</f>
        <v>-</v>
      </c>
      <c r="U236" s="24"/>
      <c r="V236" s="24"/>
      <c r="W236" s="24"/>
      <c r="X236" s="39" t="str">
        <f>IF(ISNUMBER(wat_table_data!W233), IF(wat_table_data!W233=-999,"NA",IF(wat_table_data!W233&gt;99, "&gt;99", IF(wat_table_data!W233&lt;1, "&lt;1",wat_table_data!W233 ))), "-")</f>
        <v>-</v>
      </c>
      <c r="Y236" s="40" t="str">
        <f>IF(ISNUMBER(wat_table_data!X233), IF(wat_table_data!X233=-999,"NA",IF(wat_table_data!X233&gt;99, "&gt;99", IF(wat_table_data!X233&lt;1, "&lt;1",wat_table_data!X233 ))), "-")</f>
        <v>-</v>
      </c>
      <c r="Z236" s="40" t="str">
        <f>IF(ISNUMBER(wat_table_data!Y233), IF(wat_table_data!Y233=-999,"NA",IF(wat_table_data!Y233&gt;99, "&gt;99", IF(wat_table_data!Y233&lt;1, "&lt;1",wat_table_data!Y233 ))), "-")</f>
        <v>-</v>
      </c>
      <c r="AA236" s="40" t="str">
        <f>IF(ISNUMBER(wat_table_data!Z233), IF(wat_table_data!Z233=-999,"NA",IF(wat_table_data!Z233&gt;99, "&gt;99", IF(wat_table_data!Z233&lt;1, "&lt;1",wat_table_data!Z233 ))), "-")</f>
        <v>-</v>
      </c>
      <c r="AB236" s="38" t="str">
        <f>IF(ISNUMBER(wat_table_data!AA233), IF(wat_table_data!AA233=-999,"NA",IF(wat_table_data!AA233&gt;99, "&gt;99", IF(wat_table_data!AA233&lt;1, "&lt;1",wat_table_data!AA233 ))), "-")</f>
        <v>-</v>
      </c>
      <c r="AC236" s="38" t="str">
        <f>IF(ISNUMBER(wat_table_data!AB233), IF(wat_table_data!AB233=-999,"NA",IF(wat_table_data!AB233&gt;99, "&gt;99", IF(wat_table_data!AB233&lt;1, "&lt;1",wat_table_data!AB233 ))), "-")</f>
        <v>-</v>
      </c>
      <c r="AD236" s="39" t="str">
        <f>IF(ISNUMBER(wat_table_data!AC233), IF(wat_table_data!AC233=-999,"NA",IF(wat_table_data!AC233&gt;99, "&gt;99", IF(wat_table_data!AC233&lt;1, "&lt;1",wat_table_data!AC233 ))), "-")</f>
        <v>-</v>
      </c>
      <c r="AE236" s="40" t="str">
        <f>IF(ISNUMBER(wat_table_data!AD233), IF(wat_table_data!AD233=-999,"NA",IF(wat_table_data!AD233&gt;99, "&gt;99", IF(wat_table_data!AD233&lt;1, "&lt;1",wat_table_data!AD233 ))), "-")</f>
        <v>-</v>
      </c>
      <c r="AF236" s="40" t="str">
        <f>IF(ISNUMBER(wat_table_data!AE233), IF(wat_table_data!AE233=-999,"NA",IF(wat_table_data!AE233&gt;99, "&gt;99", IF(wat_table_data!AE233&lt;1, "&lt;1",wat_table_data!AE233 ))), "-")</f>
        <v>-</v>
      </c>
      <c r="AG236" s="40" t="str">
        <f>IF(ISNUMBER(wat_table_data!AF233), IF(wat_table_data!AF233=-999,"NA",IF(wat_table_data!AF233&gt;99, "&gt;99", IF(wat_table_data!AF233&lt;1, "&lt;1",wat_table_data!AF233 ))), "-")</f>
        <v>-</v>
      </c>
      <c r="AH236" s="38" t="str">
        <f>IF(ISNUMBER(wat_table_data!AG233), IF(wat_table_data!AG233=-999,"NA",IF(wat_table_data!AG233&gt;99, "&gt;99", IF(wat_table_data!AG233&lt;1, "&lt;1",wat_table_data!AG233 ))), "-")</f>
        <v>-</v>
      </c>
      <c r="AI236" s="38" t="str">
        <f>IF(ISNUMBER(wat_table_data!AH233), IF(wat_table_data!AH233=-999,"NA",IF(wat_table_data!AH233&gt;99, "&gt;99", IF(wat_table_data!AH233&lt;1, "&lt;1",wat_table_data!AH233 ))), "-")</f>
        <v>-</v>
      </c>
      <c r="AJ236" s="39" t="str">
        <f>IF(ISNUMBER(wat_table_data!AI233), IF(wat_table_data!AI233=-999,"NA",IF(wat_table_data!AI233&gt;99, "&gt;99", IF(wat_table_data!AI233&lt;1, "&lt;1",wat_table_data!AI233 ))), "-")</f>
        <v>-</v>
      </c>
      <c r="AK236" s="40" t="str">
        <f>IF(ISNUMBER(wat_table_data!AJ233), IF(wat_table_data!AJ233=-999,"NA",IF(wat_table_data!AJ233&gt;99, "&gt;99", IF(wat_table_data!AJ233&lt;1, "&lt;1",wat_table_data!AJ233 ))), "-")</f>
        <v>-</v>
      </c>
      <c r="AL236" s="40" t="str">
        <f>IF(ISNUMBER(wat_table_data!AK233), IF(wat_table_data!AK233=-999,"NA",IF(wat_table_data!AK233&gt;99, "&gt;99", IF(wat_table_data!AK233&lt;1, "&lt;1",wat_table_data!AK233 ))), "-")</f>
        <v>-</v>
      </c>
      <c r="AM236" s="40" t="str">
        <f>IF(ISNUMBER(wat_table_data!AL233), IF(wat_table_data!AL233=-999,"NA",IF(wat_table_data!AL233&gt;99, "&gt;99", IF(wat_table_data!AL233&lt;1, "&lt;1",wat_table_data!AL233 ))), "-")</f>
        <v>-</v>
      </c>
      <c r="AN236" s="38" t="str">
        <f>IF(ISNUMBER(wat_table_data!AM233), IF(wat_table_data!AM233=-999,"NA",IF(wat_table_data!AM233&gt;99, "&gt;99", IF(wat_table_data!AM233&lt;1, "&lt;1",wat_table_data!AM233 ))), "-")</f>
        <v>-</v>
      </c>
      <c r="AO236" s="38" t="str">
        <f>IF(ISNUMBER(wat_table_data!AN233), IF(wat_table_data!AN233=-999,"NA",IF(wat_table_data!AN233&gt;99, "&gt;99", IF(wat_table_data!AN233&lt;1, "&lt;1",wat_table_data!AN233 ))), "-")</f>
        <v>-</v>
      </c>
    </row>
    <row r="237" ht="13.8" x14ac:dyDescent="0.25">
      <c r="A237" s="34" t="str">
        <f>IF(ISBLANK(wat_table_data!A234), "", wat_table_data!A234)</f>
        <v/>
      </c>
      <c r="B237" s="34" t="str">
        <f>IF(ISBLANK(wat_table_data!B234), "", wat_table_data!B234)</f>
        <v/>
      </c>
      <c r="C237" s="34" t="str">
        <f>IF(ISBLANK(wat_table_data!C234), "", wat_table_data!C234)</f>
        <v/>
      </c>
      <c r="D237" s="35" t="str">
        <f>IF(ISNUMBER(wat_table_data!D234), wat_table_data!D234, "-")</f>
        <v>-</v>
      </c>
      <c r="E237" s="36" t="str">
        <f>IF(ISNUMBER(wat_table_data!E234), wat_table_data!E234, "-")</f>
        <v>-</v>
      </c>
      <c r="F237" s="37" t="str">
        <f>IF(ISNUMBER(wat_table_data!F234), IF(wat_table_data!F234=-999,"NA",IF(wat_table_data!F234&gt;99, "&gt;99", IF(wat_table_data!F234&lt;1, "&lt;1",wat_table_data!F234 ))), "-")</f>
        <v>-</v>
      </c>
      <c r="G237" s="38" t="str">
        <f>IF(ISNUMBER(wat_table_data!G234), IF(wat_table_data!G234=-999,"NA",IF(wat_table_data!G234&gt;99, "&gt;99", IF(wat_table_data!G234&lt;1, "&lt;1",wat_table_data!G234 ))), "-")</f>
        <v>-</v>
      </c>
      <c r="H237" s="38" t="str">
        <f>IF(ISNUMBER(wat_table_data!H234), IF(wat_table_data!H234=-999,"NA",IF(wat_table_data!H234&gt;99, "&gt;99", IF(wat_table_data!H234&lt;1, "&lt;1",wat_table_data!H234 ))), "-")</f>
        <v>-</v>
      </c>
      <c r="I237" s="38" t="str">
        <f>IF(ISNUMBER(wat_table_data!I234), IF(wat_table_data!I234=-999,"NA",IF(wat_table_data!I234&gt;99, "&gt;99", IF(wat_table_data!I234&lt;1, "&lt;1",wat_table_data!I234 ))), "-")</f>
        <v>-</v>
      </c>
      <c r="J237" s="24" t="str">
        <f>IF(ISNUMBER(wat_table_data!J234), IF(wat_table_data!J234=-999,"NA",wat_table_data!J234), "-")</f>
        <v>-</v>
      </c>
      <c r="K237" s="37" t="str">
        <f>IF(ISNUMBER(wat_table_data!K234), IF(wat_table_data!K234=-999,"NA",IF(wat_table_data!K234&gt;99, "&gt;99", IF(wat_table_data!K234&lt;1, "&lt;1",wat_table_data!K234 ))), "-")</f>
        <v>-</v>
      </c>
      <c r="L237" s="38" t="str">
        <f>IF(ISNUMBER(wat_table_data!L234), IF(wat_table_data!L234=-999,"NA",IF(wat_table_data!L234&gt;99, "&gt;99", IF(wat_table_data!L234&lt;1, "&lt;1",wat_table_data!L234 ))), "-")</f>
        <v>-</v>
      </c>
      <c r="M237" s="38" t="str">
        <f>IF(ISNUMBER(wat_table_data!M234), IF(wat_table_data!M234=-999,"NA",IF(wat_table_data!M234&gt;99, "&gt;99", IF(wat_table_data!M234&lt;1, "&lt;1",wat_table_data!M234 ))), "-")</f>
        <v>-</v>
      </c>
      <c r="N237" s="38" t="str">
        <f>IF(ISNUMBER(wat_table_data!N234), IF(wat_table_data!N234=-999,"NA",IF(wat_table_data!N234&gt;99, "&gt;99", IF(wat_table_data!N234&lt;1, "&lt;1",wat_table_data!N234 ))), "-")</f>
        <v>-</v>
      </c>
      <c r="O237" s="24" t="str">
        <f>IF(ISNUMBER(wat_table_data!O234), IF(wat_table_data!O234=-999,"NA",wat_table_data!O234), "-")</f>
        <v>-</v>
      </c>
      <c r="P237" s="37" t="str">
        <f>IF(ISNUMBER(wat_table_data!P234), IF(wat_table_data!P234=-999,"NA",IF(wat_table_data!P234&gt;99, "&gt;99", IF(wat_table_data!P234&lt;1, "&lt;1",wat_table_data!P234 ))), "-")</f>
        <v>-</v>
      </c>
      <c r="Q237" s="38" t="str">
        <f>IF(ISNUMBER(wat_table_data!Q234), IF(wat_table_data!Q234=-999,"NA",IF(wat_table_data!Q234&gt;99, "&gt;99", IF(wat_table_data!Q234&lt;1, "&lt;1",wat_table_data!Q234 ))), "-")</f>
        <v>-</v>
      </c>
      <c r="R237" s="38" t="str">
        <f>IF(ISNUMBER(wat_table_data!R234), IF(wat_table_data!R234=-999,"NA",IF(wat_table_data!R234&gt;99, "&gt;99", IF(wat_table_data!R234&lt;1, "&lt;1",wat_table_data!R234 ))), "-")</f>
        <v>-</v>
      </c>
      <c r="S237" s="38" t="str">
        <f>IF(ISNUMBER(wat_table_data!S234), IF(wat_table_data!S234=-999,"NA",IF(wat_table_data!S234&gt;99, "&gt;99", IF(wat_table_data!S234&lt;1, "&lt;1",wat_table_data!S234 ))), "-")</f>
        <v>-</v>
      </c>
      <c r="T237" s="24" t="str">
        <f>IF(ISNUMBER(wat_table_data!T234), IF(wat_table_data!T234=-999,"NA",wat_table_data!T234), "-")</f>
        <v>-</v>
      </c>
      <c r="U237" s="24"/>
      <c r="V237" s="24"/>
      <c r="W237" s="24"/>
      <c r="X237" s="39" t="str">
        <f>IF(ISNUMBER(wat_table_data!W234), IF(wat_table_data!W234=-999,"NA",IF(wat_table_data!W234&gt;99, "&gt;99", IF(wat_table_data!W234&lt;1, "&lt;1",wat_table_data!W234 ))), "-")</f>
        <v>-</v>
      </c>
      <c r="Y237" s="40" t="str">
        <f>IF(ISNUMBER(wat_table_data!X234), IF(wat_table_data!X234=-999,"NA",IF(wat_table_data!X234&gt;99, "&gt;99", IF(wat_table_data!X234&lt;1, "&lt;1",wat_table_data!X234 ))), "-")</f>
        <v>-</v>
      </c>
      <c r="Z237" s="40" t="str">
        <f>IF(ISNUMBER(wat_table_data!Y234), IF(wat_table_data!Y234=-999,"NA",IF(wat_table_data!Y234&gt;99, "&gt;99", IF(wat_table_data!Y234&lt;1, "&lt;1",wat_table_data!Y234 ))), "-")</f>
        <v>-</v>
      </c>
      <c r="AA237" s="40" t="str">
        <f>IF(ISNUMBER(wat_table_data!Z234), IF(wat_table_data!Z234=-999,"NA",IF(wat_table_data!Z234&gt;99, "&gt;99", IF(wat_table_data!Z234&lt;1, "&lt;1",wat_table_data!Z234 ))), "-")</f>
        <v>-</v>
      </c>
      <c r="AB237" s="38" t="str">
        <f>IF(ISNUMBER(wat_table_data!AA234), IF(wat_table_data!AA234=-999,"NA",IF(wat_table_data!AA234&gt;99, "&gt;99", IF(wat_table_data!AA234&lt;1, "&lt;1",wat_table_data!AA234 ))), "-")</f>
        <v>-</v>
      </c>
      <c r="AC237" s="38" t="str">
        <f>IF(ISNUMBER(wat_table_data!AB234), IF(wat_table_data!AB234=-999,"NA",IF(wat_table_data!AB234&gt;99, "&gt;99", IF(wat_table_data!AB234&lt;1, "&lt;1",wat_table_data!AB234 ))), "-")</f>
        <v>-</v>
      </c>
      <c r="AD237" s="39" t="str">
        <f>IF(ISNUMBER(wat_table_data!AC234), IF(wat_table_data!AC234=-999,"NA",IF(wat_table_data!AC234&gt;99, "&gt;99", IF(wat_table_data!AC234&lt;1, "&lt;1",wat_table_data!AC234 ))), "-")</f>
        <v>-</v>
      </c>
      <c r="AE237" s="40" t="str">
        <f>IF(ISNUMBER(wat_table_data!AD234), IF(wat_table_data!AD234=-999,"NA",IF(wat_table_data!AD234&gt;99, "&gt;99", IF(wat_table_data!AD234&lt;1, "&lt;1",wat_table_data!AD234 ))), "-")</f>
        <v>-</v>
      </c>
      <c r="AF237" s="40" t="str">
        <f>IF(ISNUMBER(wat_table_data!AE234), IF(wat_table_data!AE234=-999,"NA",IF(wat_table_data!AE234&gt;99, "&gt;99", IF(wat_table_data!AE234&lt;1, "&lt;1",wat_table_data!AE234 ))), "-")</f>
        <v>-</v>
      </c>
      <c r="AG237" s="40" t="str">
        <f>IF(ISNUMBER(wat_table_data!AF234), IF(wat_table_data!AF234=-999,"NA",IF(wat_table_data!AF234&gt;99, "&gt;99", IF(wat_table_data!AF234&lt;1, "&lt;1",wat_table_data!AF234 ))), "-")</f>
        <v>-</v>
      </c>
      <c r="AH237" s="38" t="str">
        <f>IF(ISNUMBER(wat_table_data!AG234), IF(wat_table_data!AG234=-999,"NA",IF(wat_table_data!AG234&gt;99, "&gt;99", IF(wat_table_data!AG234&lt;1, "&lt;1",wat_table_data!AG234 ))), "-")</f>
        <v>-</v>
      </c>
      <c r="AI237" s="38" t="str">
        <f>IF(ISNUMBER(wat_table_data!AH234), IF(wat_table_data!AH234=-999,"NA",IF(wat_table_data!AH234&gt;99, "&gt;99", IF(wat_table_data!AH234&lt;1, "&lt;1",wat_table_data!AH234 ))), "-")</f>
        <v>-</v>
      </c>
      <c r="AJ237" s="39" t="str">
        <f>IF(ISNUMBER(wat_table_data!AI234), IF(wat_table_data!AI234=-999,"NA",IF(wat_table_data!AI234&gt;99, "&gt;99", IF(wat_table_data!AI234&lt;1, "&lt;1",wat_table_data!AI234 ))), "-")</f>
        <v>-</v>
      </c>
      <c r="AK237" s="40" t="str">
        <f>IF(ISNUMBER(wat_table_data!AJ234), IF(wat_table_data!AJ234=-999,"NA",IF(wat_table_data!AJ234&gt;99, "&gt;99", IF(wat_table_data!AJ234&lt;1, "&lt;1",wat_table_data!AJ234 ))), "-")</f>
        <v>-</v>
      </c>
      <c r="AL237" s="40" t="str">
        <f>IF(ISNUMBER(wat_table_data!AK234), IF(wat_table_data!AK234=-999,"NA",IF(wat_table_data!AK234&gt;99, "&gt;99", IF(wat_table_data!AK234&lt;1, "&lt;1",wat_table_data!AK234 ))), "-")</f>
        <v>-</v>
      </c>
      <c r="AM237" s="40" t="str">
        <f>IF(ISNUMBER(wat_table_data!AL234), IF(wat_table_data!AL234=-999,"NA",IF(wat_table_data!AL234&gt;99, "&gt;99", IF(wat_table_data!AL234&lt;1, "&lt;1",wat_table_data!AL234 ))), "-")</f>
        <v>-</v>
      </c>
      <c r="AN237" s="38" t="str">
        <f>IF(ISNUMBER(wat_table_data!AM234), IF(wat_table_data!AM234=-999,"NA",IF(wat_table_data!AM234&gt;99, "&gt;99", IF(wat_table_data!AM234&lt;1, "&lt;1",wat_table_data!AM234 ))), "-")</f>
        <v>-</v>
      </c>
      <c r="AO237" s="38" t="str">
        <f>IF(ISNUMBER(wat_table_data!AN234), IF(wat_table_data!AN234=-999,"NA",IF(wat_table_data!AN234&gt;99, "&gt;99", IF(wat_table_data!AN234&lt;1, "&lt;1",wat_table_data!AN234 ))), "-")</f>
        <v>-</v>
      </c>
    </row>
    <row r="238" ht="13.8" x14ac:dyDescent="0.25">
      <c r="A238" s="34" t="str">
        <f>IF(ISBLANK(wat_table_data!A235), "", wat_table_data!A235)</f>
        <v/>
      </c>
      <c r="B238" s="34" t="str">
        <f>IF(ISBLANK(wat_table_data!B235), "", wat_table_data!B235)</f>
        <v/>
      </c>
      <c r="C238" s="34" t="str">
        <f>IF(ISBLANK(wat_table_data!C235), "", wat_table_data!C235)</f>
        <v/>
      </c>
      <c r="D238" s="35" t="str">
        <f>IF(ISNUMBER(wat_table_data!D235), wat_table_data!D235, "-")</f>
        <v>-</v>
      </c>
      <c r="E238" s="36" t="str">
        <f>IF(ISNUMBER(wat_table_data!E235), wat_table_data!E235, "-")</f>
        <v>-</v>
      </c>
      <c r="F238" s="37" t="str">
        <f>IF(ISNUMBER(wat_table_data!F235), IF(wat_table_data!F235=-999,"NA",IF(wat_table_data!F235&gt;99, "&gt;99", IF(wat_table_data!F235&lt;1, "&lt;1",wat_table_data!F235 ))), "-")</f>
        <v>-</v>
      </c>
      <c r="G238" s="38" t="str">
        <f>IF(ISNUMBER(wat_table_data!G235), IF(wat_table_data!G235=-999,"NA",IF(wat_table_data!G235&gt;99, "&gt;99", IF(wat_table_data!G235&lt;1, "&lt;1",wat_table_data!G235 ))), "-")</f>
        <v>-</v>
      </c>
      <c r="H238" s="38" t="str">
        <f>IF(ISNUMBER(wat_table_data!H235), IF(wat_table_data!H235=-999,"NA",IF(wat_table_data!H235&gt;99, "&gt;99", IF(wat_table_data!H235&lt;1, "&lt;1",wat_table_data!H235 ))), "-")</f>
        <v>-</v>
      </c>
      <c r="I238" s="38" t="str">
        <f>IF(ISNUMBER(wat_table_data!I235), IF(wat_table_data!I235=-999,"NA",IF(wat_table_data!I235&gt;99, "&gt;99", IF(wat_table_data!I235&lt;1, "&lt;1",wat_table_data!I235 ))), "-")</f>
        <v>-</v>
      </c>
      <c r="J238" s="24" t="str">
        <f>IF(ISNUMBER(wat_table_data!J235), IF(wat_table_data!J235=-999,"NA",wat_table_data!J235), "-")</f>
        <v>-</v>
      </c>
      <c r="K238" s="37" t="str">
        <f>IF(ISNUMBER(wat_table_data!K235), IF(wat_table_data!K235=-999,"NA",IF(wat_table_data!K235&gt;99, "&gt;99", IF(wat_table_data!K235&lt;1, "&lt;1",wat_table_data!K235 ))), "-")</f>
        <v>-</v>
      </c>
      <c r="L238" s="38" t="str">
        <f>IF(ISNUMBER(wat_table_data!L235), IF(wat_table_data!L235=-999,"NA",IF(wat_table_data!L235&gt;99, "&gt;99", IF(wat_table_data!L235&lt;1, "&lt;1",wat_table_data!L235 ))), "-")</f>
        <v>-</v>
      </c>
      <c r="M238" s="38" t="str">
        <f>IF(ISNUMBER(wat_table_data!M235), IF(wat_table_data!M235=-999,"NA",IF(wat_table_data!M235&gt;99, "&gt;99", IF(wat_table_data!M235&lt;1, "&lt;1",wat_table_data!M235 ))), "-")</f>
        <v>-</v>
      </c>
      <c r="N238" s="38" t="str">
        <f>IF(ISNUMBER(wat_table_data!N235), IF(wat_table_data!N235=-999,"NA",IF(wat_table_data!N235&gt;99, "&gt;99", IF(wat_table_data!N235&lt;1, "&lt;1",wat_table_data!N235 ))), "-")</f>
        <v>-</v>
      </c>
      <c r="O238" s="24" t="str">
        <f>IF(ISNUMBER(wat_table_data!O235), IF(wat_table_data!O235=-999,"NA",wat_table_data!O235), "-")</f>
        <v>-</v>
      </c>
      <c r="P238" s="37" t="str">
        <f>IF(ISNUMBER(wat_table_data!P235), IF(wat_table_data!P235=-999,"NA",IF(wat_table_data!P235&gt;99, "&gt;99", IF(wat_table_data!P235&lt;1, "&lt;1",wat_table_data!P235 ))), "-")</f>
        <v>-</v>
      </c>
      <c r="Q238" s="38" t="str">
        <f>IF(ISNUMBER(wat_table_data!Q235), IF(wat_table_data!Q235=-999,"NA",IF(wat_table_data!Q235&gt;99, "&gt;99", IF(wat_table_data!Q235&lt;1, "&lt;1",wat_table_data!Q235 ))), "-")</f>
        <v>-</v>
      </c>
      <c r="R238" s="38" t="str">
        <f>IF(ISNUMBER(wat_table_data!R235), IF(wat_table_data!R235=-999,"NA",IF(wat_table_data!R235&gt;99, "&gt;99", IF(wat_table_data!R235&lt;1, "&lt;1",wat_table_data!R235 ))), "-")</f>
        <v>-</v>
      </c>
      <c r="S238" s="38" t="str">
        <f>IF(ISNUMBER(wat_table_data!S235), IF(wat_table_data!S235=-999,"NA",IF(wat_table_data!S235&gt;99, "&gt;99", IF(wat_table_data!S235&lt;1, "&lt;1",wat_table_data!S235 ))), "-")</f>
        <v>-</v>
      </c>
      <c r="T238" s="24" t="str">
        <f>IF(ISNUMBER(wat_table_data!T235), IF(wat_table_data!T235=-999,"NA",wat_table_data!T235), "-")</f>
        <v>-</v>
      </c>
      <c r="U238" s="24"/>
      <c r="V238" s="24"/>
      <c r="W238" s="24"/>
      <c r="X238" s="39" t="str">
        <f>IF(ISNUMBER(wat_table_data!W235), IF(wat_table_data!W235=-999,"NA",IF(wat_table_data!W235&gt;99, "&gt;99", IF(wat_table_data!W235&lt;1, "&lt;1",wat_table_data!W235 ))), "-")</f>
        <v>-</v>
      </c>
      <c r="Y238" s="40" t="str">
        <f>IF(ISNUMBER(wat_table_data!X235), IF(wat_table_data!X235=-999,"NA",IF(wat_table_data!X235&gt;99, "&gt;99", IF(wat_table_data!X235&lt;1, "&lt;1",wat_table_data!X235 ))), "-")</f>
        <v>-</v>
      </c>
      <c r="Z238" s="40" t="str">
        <f>IF(ISNUMBER(wat_table_data!Y235), IF(wat_table_data!Y235=-999,"NA",IF(wat_table_data!Y235&gt;99, "&gt;99", IF(wat_table_data!Y235&lt;1, "&lt;1",wat_table_data!Y235 ))), "-")</f>
        <v>-</v>
      </c>
      <c r="AA238" s="40" t="str">
        <f>IF(ISNUMBER(wat_table_data!Z235), IF(wat_table_data!Z235=-999,"NA",IF(wat_table_data!Z235&gt;99, "&gt;99", IF(wat_table_data!Z235&lt;1, "&lt;1",wat_table_data!Z235 ))), "-")</f>
        <v>-</v>
      </c>
      <c r="AB238" s="38" t="str">
        <f>IF(ISNUMBER(wat_table_data!AA235), IF(wat_table_data!AA235=-999,"NA",IF(wat_table_data!AA235&gt;99, "&gt;99", IF(wat_table_data!AA235&lt;1, "&lt;1",wat_table_data!AA235 ))), "-")</f>
        <v>-</v>
      </c>
      <c r="AC238" s="38" t="str">
        <f>IF(ISNUMBER(wat_table_data!AB235), IF(wat_table_data!AB235=-999,"NA",IF(wat_table_data!AB235&gt;99, "&gt;99", IF(wat_table_data!AB235&lt;1, "&lt;1",wat_table_data!AB235 ))), "-")</f>
        <v>-</v>
      </c>
      <c r="AD238" s="39" t="str">
        <f>IF(ISNUMBER(wat_table_data!AC235), IF(wat_table_data!AC235=-999,"NA",IF(wat_table_data!AC235&gt;99, "&gt;99", IF(wat_table_data!AC235&lt;1, "&lt;1",wat_table_data!AC235 ))), "-")</f>
        <v>-</v>
      </c>
      <c r="AE238" s="40" t="str">
        <f>IF(ISNUMBER(wat_table_data!AD235), IF(wat_table_data!AD235=-999,"NA",IF(wat_table_data!AD235&gt;99, "&gt;99", IF(wat_table_data!AD235&lt;1, "&lt;1",wat_table_data!AD235 ))), "-")</f>
        <v>-</v>
      </c>
      <c r="AF238" s="40" t="str">
        <f>IF(ISNUMBER(wat_table_data!AE235), IF(wat_table_data!AE235=-999,"NA",IF(wat_table_data!AE235&gt;99, "&gt;99", IF(wat_table_data!AE235&lt;1, "&lt;1",wat_table_data!AE235 ))), "-")</f>
        <v>-</v>
      </c>
      <c r="AG238" s="40" t="str">
        <f>IF(ISNUMBER(wat_table_data!AF235), IF(wat_table_data!AF235=-999,"NA",IF(wat_table_data!AF235&gt;99, "&gt;99", IF(wat_table_data!AF235&lt;1, "&lt;1",wat_table_data!AF235 ))), "-")</f>
        <v>-</v>
      </c>
      <c r="AH238" s="38" t="str">
        <f>IF(ISNUMBER(wat_table_data!AG235), IF(wat_table_data!AG235=-999,"NA",IF(wat_table_data!AG235&gt;99, "&gt;99", IF(wat_table_data!AG235&lt;1, "&lt;1",wat_table_data!AG235 ))), "-")</f>
        <v>-</v>
      </c>
      <c r="AI238" s="38" t="str">
        <f>IF(ISNUMBER(wat_table_data!AH235), IF(wat_table_data!AH235=-999,"NA",IF(wat_table_data!AH235&gt;99, "&gt;99", IF(wat_table_data!AH235&lt;1, "&lt;1",wat_table_data!AH235 ))), "-")</f>
        <v>-</v>
      </c>
      <c r="AJ238" s="39" t="str">
        <f>IF(ISNUMBER(wat_table_data!AI235), IF(wat_table_data!AI235=-999,"NA",IF(wat_table_data!AI235&gt;99, "&gt;99", IF(wat_table_data!AI235&lt;1, "&lt;1",wat_table_data!AI235 ))), "-")</f>
        <v>-</v>
      </c>
      <c r="AK238" s="40" t="str">
        <f>IF(ISNUMBER(wat_table_data!AJ235), IF(wat_table_data!AJ235=-999,"NA",IF(wat_table_data!AJ235&gt;99, "&gt;99", IF(wat_table_data!AJ235&lt;1, "&lt;1",wat_table_data!AJ235 ))), "-")</f>
        <v>-</v>
      </c>
      <c r="AL238" s="40" t="str">
        <f>IF(ISNUMBER(wat_table_data!AK235), IF(wat_table_data!AK235=-999,"NA",IF(wat_table_data!AK235&gt;99, "&gt;99", IF(wat_table_data!AK235&lt;1, "&lt;1",wat_table_data!AK235 ))), "-")</f>
        <v>-</v>
      </c>
      <c r="AM238" s="40" t="str">
        <f>IF(ISNUMBER(wat_table_data!AL235), IF(wat_table_data!AL235=-999,"NA",IF(wat_table_data!AL235&gt;99, "&gt;99", IF(wat_table_data!AL235&lt;1, "&lt;1",wat_table_data!AL235 ))), "-")</f>
        <v>-</v>
      </c>
      <c r="AN238" s="38" t="str">
        <f>IF(ISNUMBER(wat_table_data!AM235), IF(wat_table_data!AM235=-999,"NA",IF(wat_table_data!AM235&gt;99, "&gt;99", IF(wat_table_data!AM235&lt;1, "&lt;1",wat_table_data!AM235 ))), "-")</f>
        <v>-</v>
      </c>
      <c r="AO238" s="38" t="str">
        <f>IF(ISNUMBER(wat_table_data!AN235), IF(wat_table_data!AN235=-999,"NA",IF(wat_table_data!AN235&gt;99, "&gt;99", IF(wat_table_data!AN235&lt;1, "&lt;1",wat_table_data!AN235 ))), "-")</f>
        <v>-</v>
      </c>
    </row>
    <row r="239" ht="13.8" x14ac:dyDescent="0.25">
      <c r="A239" s="34" t="str">
        <f>IF(ISBLANK(wat_table_data!A236), "", wat_table_data!A236)</f>
        <v/>
      </c>
      <c r="B239" s="34" t="str">
        <f>IF(ISBLANK(wat_table_data!B236), "", wat_table_data!B236)</f>
        <v/>
      </c>
      <c r="C239" s="34" t="str">
        <f>IF(ISBLANK(wat_table_data!C236), "", wat_table_data!C236)</f>
        <v/>
      </c>
      <c r="D239" s="35" t="str">
        <f>IF(ISNUMBER(wat_table_data!D236), wat_table_data!D236, "-")</f>
        <v>-</v>
      </c>
      <c r="E239" s="36" t="str">
        <f>IF(ISNUMBER(wat_table_data!E236), wat_table_data!E236, "-")</f>
        <v>-</v>
      </c>
      <c r="F239" s="37" t="str">
        <f>IF(ISNUMBER(wat_table_data!F236), IF(wat_table_data!F236=-999,"NA",IF(wat_table_data!F236&gt;99, "&gt;99", IF(wat_table_data!F236&lt;1, "&lt;1",wat_table_data!F236 ))), "-")</f>
        <v>-</v>
      </c>
      <c r="G239" s="38" t="str">
        <f>IF(ISNUMBER(wat_table_data!G236), IF(wat_table_data!G236=-999,"NA",IF(wat_table_data!G236&gt;99, "&gt;99", IF(wat_table_data!G236&lt;1, "&lt;1",wat_table_data!G236 ))), "-")</f>
        <v>-</v>
      </c>
      <c r="H239" s="38" t="str">
        <f>IF(ISNUMBER(wat_table_data!H236), IF(wat_table_data!H236=-999,"NA",IF(wat_table_data!H236&gt;99, "&gt;99", IF(wat_table_data!H236&lt;1, "&lt;1",wat_table_data!H236 ))), "-")</f>
        <v>-</v>
      </c>
      <c r="I239" s="38" t="str">
        <f>IF(ISNUMBER(wat_table_data!I236), IF(wat_table_data!I236=-999,"NA",IF(wat_table_data!I236&gt;99, "&gt;99", IF(wat_table_data!I236&lt;1, "&lt;1",wat_table_data!I236 ))), "-")</f>
        <v>-</v>
      </c>
      <c r="J239" s="24" t="str">
        <f>IF(ISNUMBER(wat_table_data!J236), IF(wat_table_data!J236=-999,"NA",wat_table_data!J236), "-")</f>
        <v>-</v>
      </c>
      <c r="K239" s="37" t="str">
        <f>IF(ISNUMBER(wat_table_data!K236), IF(wat_table_data!K236=-999,"NA",IF(wat_table_data!K236&gt;99, "&gt;99", IF(wat_table_data!K236&lt;1, "&lt;1",wat_table_data!K236 ))), "-")</f>
        <v>-</v>
      </c>
      <c r="L239" s="38" t="str">
        <f>IF(ISNUMBER(wat_table_data!L236), IF(wat_table_data!L236=-999,"NA",IF(wat_table_data!L236&gt;99, "&gt;99", IF(wat_table_data!L236&lt;1, "&lt;1",wat_table_data!L236 ))), "-")</f>
        <v>-</v>
      </c>
      <c r="M239" s="38" t="str">
        <f>IF(ISNUMBER(wat_table_data!M236), IF(wat_table_data!M236=-999,"NA",IF(wat_table_data!M236&gt;99, "&gt;99", IF(wat_table_data!M236&lt;1, "&lt;1",wat_table_data!M236 ))), "-")</f>
        <v>-</v>
      </c>
      <c r="N239" s="38" t="str">
        <f>IF(ISNUMBER(wat_table_data!N236), IF(wat_table_data!N236=-999,"NA",IF(wat_table_data!N236&gt;99, "&gt;99", IF(wat_table_data!N236&lt;1, "&lt;1",wat_table_data!N236 ))), "-")</f>
        <v>-</v>
      </c>
      <c r="O239" s="24" t="str">
        <f>IF(ISNUMBER(wat_table_data!O236), IF(wat_table_data!O236=-999,"NA",wat_table_data!O236), "-")</f>
        <v>-</v>
      </c>
      <c r="P239" s="37" t="str">
        <f>IF(ISNUMBER(wat_table_data!P236), IF(wat_table_data!P236=-999,"NA",IF(wat_table_data!P236&gt;99, "&gt;99", IF(wat_table_data!P236&lt;1, "&lt;1",wat_table_data!P236 ))), "-")</f>
        <v>-</v>
      </c>
      <c r="Q239" s="38" t="str">
        <f>IF(ISNUMBER(wat_table_data!Q236), IF(wat_table_data!Q236=-999,"NA",IF(wat_table_data!Q236&gt;99, "&gt;99", IF(wat_table_data!Q236&lt;1, "&lt;1",wat_table_data!Q236 ))), "-")</f>
        <v>-</v>
      </c>
      <c r="R239" s="38" t="str">
        <f>IF(ISNUMBER(wat_table_data!R236), IF(wat_table_data!R236=-999,"NA",IF(wat_table_data!R236&gt;99, "&gt;99", IF(wat_table_data!R236&lt;1, "&lt;1",wat_table_data!R236 ))), "-")</f>
        <v>-</v>
      </c>
      <c r="S239" s="38" t="str">
        <f>IF(ISNUMBER(wat_table_data!S236), IF(wat_table_data!S236=-999,"NA",IF(wat_table_data!S236&gt;99, "&gt;99", IF(wat_table_data!S236&lt;1, "&lt;1",wat_table_data!S236 ))), "-")</f>
        <v>-</v>
      </c>
      <c r="T239" s="24" t="str">
        <f>IF(ISNUMBER(wat_table_data!T236), IF(wat_table_data!T236=-999,"NA",wat_table_data!T236), "-")</f>
        <v>-</v>
      </c>
      <c r="U239" s="24"/>
      <c r="V239" s="24"/>
      <c r="W239" s="24"/>
      <c r="X239" s="39" t="str">
        <f>IF(ISNUMBER(wat_table_data!W236), IF(wat_table_data!W236=-999,"NA",IF(wat_table_data!W236&gt;99, "&gt;99", IF(wat_table_data!W236&lt;1, "&lt;1",wat_table_data!W236 ))), "-")</f>
        <v>-</v>
      </c>
      <c r="Y239" s="40" t="str">
        <f>IF(ISNUMBER(wat_table_data!X236), IF(wat_table_data!X236=-999,"NA",IF(wat_table_data!X236&gt;99, "&gt;99", IF(wat_table_data!X236&lt;1, "&lt;1",wat_table_data!X236 ))), "-")</f>
        <v>-</v>
      </c>
      <c r="Z239" s="40" t="str">
        <f>IF(ISNUMBER(wat_table_data!Y236), IF(wat_table_data!Y236=-999,"NA",IF(wat_table_data!Y236&gt;99, "&gt;99", IF(wat_table_data!Y236&lt;1, "&lt;1",wat_table_data!Y236 ))), "-")</f>
        <v>-</v>
      </c>
      <c r="AA239" s="40" t="str">
        <f>IF(ISNUMBER(wat_table_data!Z236), IF(wat_table_data!Z236=-999,"NA",IF(wat_table_data!Z236&gt;99, "&gt;99", IF(wat_table_data!Z236&lt;1, "&lt;1",wat_table_data!Z236 ))), "-")</f>
        <v>-</v>
      </c>
      <c r="AB239" s="38" t="str">
        <f>IF(ISNUMBER(wat_table_data!AA236), IF(wat_table_data!AA236=-999,"NA",IF(wat_table_data!AA236&gt;99, "&gt;99", IF(wat_table_data!AA236&lt;1, "&lt;1",wat_table_data!AA236 ))), "-")</f>
        <v>-</v>
      </c>
      <c r="AC239" s="38" t="str">
        <f>IF(ISNUMBER(wat_table_data!AB236), IF(wat_table_data!AB236=-999,"NA",IF(wat_table_data!AB236&gt;99, "&gt;99", IF(wat_table_data!AB236&lt;1, "&lt;1",wat_table_data!AB236 ))), "-")</f>
        <v>-</v>
      </c>
      <c r="AD239" s="39" t="str">
        <f>IF(ISNUMBER(wat_table_data!AC236), IF(wat_table_data!AC236=-999,"NA",IF(wat_table_data!AC236&gt;99, "&gt;99", IF(wat_table_data!AC236&lt;1, "&lt;1",wat_table_data!AC236 ))), "-")</f>
        <v>-</v>
      </c>
      <c r="AE239" s="40" t="str">
        <f>IF(ISNUMBER(wat_table_data!AD236), IF(wat_table_data!AD236=-999,"NA",IF(wat_table_data!AD236&gt;99, "&gt;99", IF(wat_table_data!AD236&lt;1, "&lt;1",wat_table_data!AD236 ))), "-")</f>
        <v>-</v>
      </c>
      <c r="AF239" s="40" t="str">
        <f>IF(ISNUMBER(wat_table_data!AE236), IF(wat_table_data!AE236=-999,"NA",IF(wat_table_data!AE236&gt;99, "&gt;99", IF(wat_table_data!AE236&lt;1, "&lt;1",wat_table_data!AE236 ))), "-")</f>
        <v>-</v>
      </c>
      <c r="AG239" s="40" t="str">
        <f>IF(ISNUMBER(wat_table_data!AF236), IF(wat_table_data!AF236=-999,"NA",IF(wat_table_data!AF236&gt;99, "&gt;99", IF(wat_table_data!AF236&lt;1, "&lt;1",wat_table_data!AF236 ))), "-")</f>
        <v>-</v>
      </c>
      <c r="AH239" s="38" t="str">
        <f>IF(ISNUMBER(wat_table_data!AG236), IF(wat_table_data!AG236=-999,"NA",IF(wat_table_data!AG236&gt;99, "&gt;99", IF(wat_table_data!AG236&lt;1, "&lt;1",wat_table_data!AG236 ))), "-")</f>
        <v>-</v>
      </c>
      <c r="AI239" s="38" t="str">
        <f>IF(ISNUMBER(wat_table_data!AH236), IF(wat_table_data!AH236=-999,"NA",IF(wat_table_data!AH236&gt;99, "&gt;99", IF(wat_table_data!AH236&lt;1, "&lt;1",wat_table_data!AH236 ))), "-")</f>
        <v>-</v>
      </c>
      <c r="AJ239" s="39" t="str">
        <f>IF(ISNUMBER(wat_table_data!AI236), IF(wat_table_data!AI236=-999,"NA",IF(wat_table_data!AI236&gt;99, "&gt;99", IF(wat_table_data!AI236&lt;1, "&lt;1",wat_table_data!AI236 ))), "-")</f>
        <v>-</v>
      </c>
      <c r="AK239" s="40" t="str">
        <f>IF(ISNUMBER(wat_table_data!AJ236), IF(wat_table_data!AJ236=-999,"NA",IF(wat_table_data!AJ236&gt;99, "&gt;99", IF(wat_table_data!AJ236&lt;1, "&lt;1",wat_table_data!AJ236 ))), "-")</f>
        <v>-</v>
      </c>
      <c r="AL239" s="40" t="str">
        <f>IF(ISNUMBER(wat_table_data!AK236), IF(wat_table_data!AK236=-999,"NA",IF(wat_table_data!AK236&gt;99, "&gt;99", IF(wat_table_data!AK236&lt;1, "&lt;1",wat_table_data!AK236 ))), "-")</f>
        <v>-</v>
      </c>
      <c r="AM239" s="40" t="str">
        <f>IF(ISNUMBER(wat_table_data!AL236), IF(wat_table_data!AL236=-999,"NA",IF(wat_table_data!AL236&gt;99, "&gt;99", IF(wat_table_data!AL236&lt;1, "&lt;1",wat_table_data!AL236 ))), "-")</f>
        <v>-</v>
      </c>
      <c r="AN239" s="38" t="str">
        <f>IF(ISNUMBER(wat_table_data!AM236), IF(wat_table_data!AM236=-999,"NA",IF(wat_table_data!AM236&gt;99, "&gt;99", IF(wat_table_data!AM236&lt;1, "&lt;1",wat_table_data!AM236 ))), "-")</f>
        <v>-</v>
      </c>
      <c r="AO239" s="38" t="str">
        <f>IF(ISNUMBER(wat_table_data!AN236), IF(wat_table_data!AN236=-999,"NA",IF(wat_table_data!AN236&gt;99, "&gt;99", IF(wat_table_data!AN236&lt;1, "&lt;1",wat_table_data!AN236 ))), "-")</f>
        <v>-</v>
      </c>
    </row>
    <row r="240" ht="13.8" x14ac:dyDescent="0.25">
      <c r="A240" s="34" t="str">
        <f>IF(ISBLANK(wat_table_data!A237), "", wat_table_data!A237)</f>
        <v/>
      </c>
      <c r="B240" s="34" t="str">
        <f>IF(ISBLANK(wat_table_data!B237), "", wat_table_data!B237)</f>
        <v/>
      </c>
      <c r="C240" s="34" t="str">
        <f>IF(ISBLANK(wat_table_data!C237), "", wat_table_data!C237)</f>
        <v/>
      </c>
      <c r="D240" s="35" t="str">
        <f>IF(ISNUMBER(wat_table_data!D237), wat_table_data!D237, "-")</f>
        <v>-</v>
      </c>
      <c r="E240" s="36" t="str">
        <f>IF(ISNUMBER(wat_table_data!E237), wat_table_data!E237, "-")</f>
        <v>-</v>
      </c>
      <c r="F240" s="37" t="str">
        <f>IF(ISNUMBER(wat_table_data!F237), IF(wat_table_data!F237=-999,"NA",IF(wat_table_data!F237&gt;99, "&gt;99", IF(wat_table_data!F237&lt;1, "&lt;1",wat_table_data!F237 ))), "-")</f>
        <v>-</v>
      </c>
      <c r="G240" s="38" t="str">
        <f>IF(ISNUMBER(wat_table_data!G237), IF(wat_table_data!G237=-999,"NA",IF(wat_table_data!G237&gt;99, "&gt;99", IF(wat_table_data!G237&lt;1, "&lt;1",wat_table_data!G237 ))), "-")</f>
        <v>-</v>
      </c>
      <c r="H240" s="38" t="str">
        <f>IF(ISNUMBER(wat_table_data!H237), IF(wat_table_data!H237=-999,"NA",IF(wat_table_data!H237&gt;99, "&gt;99", IF(wat_table_data!H237&lt;1, "&lt;1",wat_table_data!H237 ))), "-")</f>
        <v>-</v>
      </c>
      <c r="I240" s="38" t="str">
        <f>IF(ISNUMBER(wat_table_data!I237), IF(wat_table_data!I237=-999,"NA",IF(wat_table_data!I237&gt;99, "&gt;99", IF(wat_table_data!I237&lt;1, "&lt;1",wat_table_data!I237 ))), "-")</f>
        <v>-</v>
      </c>
      <c r="J240" s="24" t="str">
        <f>IF(ISNUMBER(wat_table_data!J237), IF(wat_table_data!J237=-999,"NA",wat_table_data!J237), "-")</f>
        <v>-</v>
      </c>
      <c r="K240" s="37" t="str">
        <f>IF(ISNUMBER(wat_table_data!K237), IF(wat_table_data!K237=-999,"NA",IF(wat_table_data!K237&gt;99, "&gt;99", IF(wat_table_data!K237&lt;1, "&lt;1",wat_table_data!K237 ))), "-")</f>
        <v>-</v>
      </c>
      <c r="L240" s="38" t="str">
        <f>IF(ISNUMBER(wat_table_data!L237), IF(wat_table_data!L237=-999,"NA",IF(wat_table_data!L237&gt;99, "&gt;99", IF(wat_table_data!L237&lt;1, "&lt;1",wat_table_data!L237 ))), "-")</f>
        <v>-</v>
      </c>
      <c r="M240" s="38" t="str">
        <f>IF(ISNUMBER(wat_table_data!M237), IF(wat_table_data!M237=-999,"NA",IF(wat_table_data!M237&gt;99, "&gt;99", IF(wat_table_data!M237&lt;1, "&lt;1",wat_table_data!M237 ))), "-")</f>
        <v>-</v>
      </c>
      <c r="N240" s="38" t="str">
        <f>IF(ISNUMBER(wat_table_data!N237), IF(wat_table_data!N237=-999,"NA",IF(wat_table_data!N237&gt;99, "&gt;99", IF(wat_table_data!N237&lt;1, "&lt;1",wat_table_data!N237 ))), "-")</f>
        <v>-</v>
      </c>
      <c r="O240" s="24" t="str">
        <f>IF(ISNUMBER(wat_table_data!O237), IF(wat_table_data!O237=-999,"NA",wat_table_data!O237), "-")</f>
        <v>-</v>
      </c>
      <c r="P240" s="37" t="str">
        <f>IF(ISNUMBER(wat_table_data!P237), IF(wat_table_data!P237=-999,"NA",IF(wat_table_data!P237&gt;99, "&gt;99", IF(wat_table_data!P237&lt;1, "&lt;1",wat_table_data!P237 ))), "-")</f>
        <v>-</v>
      </c>
      <c r="Q240" s="38" t="str">
        <f>IF(ISNUMBER(wat_table_data!Q237), IF(wat_table_data!Q237=-999,"NA",IF(wat_table_data!Q237&gt;99, "&gt;99", IF(wat_table_data!Q237&lt;1, "&lt;1",wat_table_data!Q237 ))), "-")</f>
        <v>-</v>
      </c>
      <c r="R240" s="38" t="str">
        <f>IF(ISNUMBER(wat_table_data!R237), IF(wat_table_data!R237=-999,"NA",IF(wat_table_data!R237&gt;99, "&gt;99", IF(wat_table_data!R237&lt;1, "&lt;1",wat_table_data!R237 ))), "-")</f>
        <v>-</v>
      </c>
      <c r="S240" s="38" t="str">
        <f>IF(ISNUMBER(wat_table_data!S237), IF(wat_table_data!S237=-999,"NA",IF(wat_table_data!S237&gt;99, "&gt;99", IF(wat_table_data!S237&lt;1, "&lt;1",wat_table_data!S237 ))), "-")</f>
        <v>-</v>
      </c>
      <c r="T240" s="24" t="str">
        <f>IF(ISNUMBER(wat_table_data!T237), IF(wat_table_data!T237=-999,"NA",wat_table_data!T237), "-")</f>
        <v>-</v>
      </c>
      <c r="U240" s="24"/>
      <c r="V240" s="24"/>
      <c r="W240" s="24"/>
      <c r="X240" s="39" t="str">
        <f>IF(ISNUMBER(wat_table_data!W237), IF(wat_table_data!W237=-999,"NA",IF(wat_table_data!W237&gt;99, "&gt;99", IF(wat_table_data!W237&lt;1, "&lt;1",wat_table_data!W237 ))), "-")</f>
        <v>-</v>
      </c>
      <c r="Y240" s="40" t="str">
        <f>IF(ISNUMBER(wat_table_data!X237), IF(wat_table_data!X237=-999,"NA",IF(wat_table_data!X237&gt;99, "&gt;99", IF(wat_table_data!X237&lt;1, "&lt;1",wat_table_data!X237 ))), "-")</f>
        <v>-</v>
      </c>
      <c r="Z240" s="40" t="str">
        <f>IF(ISNUMBER(wat_table_data!Y237), IF(wat_table_data!Y237=-999,"NA",IF(wat_table_data!Y237&gt;99, "&gt;99", IF(wat_table_data!Y237&lt;1, "&lt;1",wat_table_data!Y237 ))), "-")</f>
        <v>-</v>
      </c>
      <c r="AA240" s="40" t="str">
        <f>IF(ISNUMBER(wat_table_data!Z237), IF(wat_table_data!Z237=-999,"NA",IF(wat_table_data!Z237&gt;99, "&gt;99", IF(wat_table_data!Z237&lt;1, "&lt;1",wat_table_data!Z237 ))), "-")</f>
        <v>-</v>
      </c>
      <c r="AB240" s="38" t="str">
        <f>IF(ISNUMBER(wat_table_data!AA237), IF(wat_table_data!AA237=-999,"NA",IF(wat_table_data!AA237&gt;99, "&gt;99", IF(wat_table_data!AA237&lt;1, "&lt;1",wat_table_data!AA237 ))), "-")</f>
        <v>-</v>
      </c>
      <c r="AC240" s="38" t="str">
        <f>IF(ISNUMBER(wat_table_data!AB237), IF(wat_table_data!AB237=-999,"NA",IF(wat_table_data!AB237&gt;99, "&gt;99", IF(wat_table_data!AB237&lt;1, "&lt;1",wat_table_data!AB237 ))), "-")</f>
        <v>-</v>
      </c>
      <c r="AD240" s="39" t="str">
        <f>IF(ISNUMBER(wat_table_data!AC237), IF(wat_table_data!AC237=-999,"NA",IF(wat_table_data!AC237&gt;99, "&gt;99", IF(wat_table_data!AC237&lt;1, "&lt;1",wat_table_data!AC237 ))), "-")</f>
        <v>-</v>
      </c>
      <c r="AE240" s="40" t="str">
        <f>IF(ISNUMBER(wat_table_data!AD237), IF(wat_table_data!AD237=-999,"NA",IF(wat_table_data!AD237&gt;99, "&gt;99", IF(wat_table_data!AD237&lt;1, "&lt;1",wat_table_data!AD237 ))), "-")</f>
        <v>-</v>
      </c>
      <c r="AF240" s="40" t="str">
        <f>IF(ISNUMBER(wat_table_data!AE237), IF(wat_table_data!AE237=-999,"NA",IF(wat_table_data!AE237&gt;99, "&gt;99", IF(wat_table_data!AE237&lt;1, "&lt;1",wat_table_data!AE237 ))), "-")</f>
        <v>-</v>
      </c>
      <c r="AG240" s="40" t="str">
        <f>IF(ISNUMBER(wat_table_data!AF237), IF(wat_table_data!AF237=-999,"NA",IF(wat_table_data!AF237&gt;99, "&gt;99", IF(wat_table_data!AF237&lt;1, "&lt;1",wat_table_data!AF237 ))), "-")</f>
        <v>-</v>
      </c>
      <c r="AH240" s="38" t="str">
        <f>IF(ISNUMBER(wat_table_data!AG237), IF(wat_table_data!AG237=-999,"NA",IF(wat_table_data!AG237&gt;99, "&gt;99", IF(wat_table_data!AG237&lt;1, "&lt;1",wat_table_data!AG237 ))), "-")</f>
        <v>-</v>
      </c>
      <c r="AI240" s="38" t="str">
        <f>IF(ISNUMBER(wat_table_data!AH237), IF(wat_table_data!AH237=-999,"NA",IF(wat_table_data!AH237&gt;99, "&gt;99", IF(wat_table_data!AH237&lt;1, "&lt;1",wat_table_data!AH237 ))), "-")</f>
        <v>-</v>
      </c>
      <c r="AJ240" s="39" t="str">
        <f>IF(ISNUMBER(wat_table_data!AI237), IF(wat_table_data!AI237=-999,"NA",IF(wat_table_data!AI237&gt;99, "&gt;99", IF(wat_table_data!AI237&lt;1, "&lt;1",wat_table_data!AI237 ))), "-")</f>
        <v>-</v>
      </c>
      <c r="AK240" s="40" t="str">
        <f>IF(ISNUMBER(wat_table_data!AJ237), IF(wat_table_data!AJ237=-999,"NA",IF(wat_table_data!AJ237&gt;99, "&gt;99", IF(wat_table_data!AJ237&lt;1, "&lt;1",wat_table_data!AJ237 ))), "-")</f>
        <v>-</v>
      </c>
      <c r="AL240" s="40" t="str">
        <f>IF(ISNUMBER(wat_table_data!AK237), IF(wat_table_data!AK237=-999,"NA",IF(wat_table_data!AK237&gt;99, "&gt;99", IF(wat_table_data!AK237&lt;1, "&lt;1",wat_table_data!AK237 ))), "-")</f>
        <v>-</v>
      </c>
      <c r="AM240" s="40" t="str">
        <f>IF(ISNUMBER(wat_table_data!AL237), IF(wat_table_data!AL237=-999,"NA",IF(wat_table_data!AL237&gt;99, "&gt;99", IF(wat_table_data!AL237&lt;1, "&lt;1",wat_table_data!AL237 ))), "-")</f>
        <v>-</v>
      </c>
      <c r="AN240" s="38" t="str">
        <f>IF(ISNUMBER(wat_table_data!AM237), IF(wat_table_data!AM237=-999,"NA",IF(wat_table_data!AM237&gt;99, "&gt;99", IF(wat_table_data!AM237&lt;1, "&lt;1",wat_table_data!AM237 ))), "-")</f>
        <v>-</v>
      </c>
      <c r="AO240" s="38" t="str">
        <f>IF(ISNUMBER(wat_table_data!AN237), IF(wat_table_data!AN237=-999,"NA",IF(wat_table_data!AN237&gt;99, "&gt;99", IF(wat_table_data!AN237&lt;1, "&lt;1",wat_table_data!AN237 ))), "-")</f>
        <v>-</v>
      </c>
    </row>
    <row r="241" ht="13.8" x14ac:dyDescent="0.25">
      <c r="A241" s="34" t="str">
        <f>IF(ISBLANK(wat_table_data!A238), "", wat_table_data!A238)</f>
        <v/>
      </c>
      <c r="B241" s="34" t="str">
        <f>IF(ISBLANK(wat_table_data!B238), "", wat_table_data!B238)</f>
        <v/>
      </c>
      <c r="C241" s="34" t="str">
        <f>IF(ISBLANK(wat_table_data!C238), "", wat_table_data!C238)</f>
        <v/>
      </c>
      <c r="D241" s="35" t="str">
        <f>IF(ISNUMBER(wat_table_data!D238), wat_table_data!D238, "-")</f>
        <v>-</v>
      </c>
      <c r="E241" s="36" t="str">
        <f>IF(ISNUMBER(wat_table_data!E238), wat_table_data!E238, "-")</f>
        <v>-</v>
      </c>
      <c r="F241" s="37" t="str">
        <f>IF(ISNUMBER(wat_table_data!F238), IF(wat_table_data!F238=-999,"NA",IF(wat_table_data!F238&gt;99, "&gt;99", IF(wat_table_data!F238&lt;1, "&lt;1",wat_table_data!F238 ))), "-")</f>
        <v>-</v>
      </c>
      <c r="G241" s="38" t="str">
        <f>IF(ISNUMBER(wat_table_data!G238), IF(wat_table_data!G238=-999,"NA",IF(wat_table_data!G238&gt;99, "&gt;99", IF(wat_table_data!G238&lt;1, "&lt;1",wat_table_data!G238 ))), "-")</f>
        <v>-</v>
      </c>
      <c r="H241" s="38" t="str">
        <f>IF(ISNUMBER(wat_table_data!H238), IF(wat_table_data!H238=-999,"NA",IF(wat_table_data!H238&gt;99, "&gt;99", IF(wat_table_data!H238&lt;1, "&lt;1",wat_table_data!H238 ))), "-")</f>
        <v>-</v>
      </c>
      <c r="I241" s="38" t="str">
        <f>IF(ISNUMBER(wat_table_data!I238), IF(wat_table_data!I238=-999,"NA",IF(wat_table_data!I238&gt;99, "&gt;99", IF(wat_table_data!I238&lt;1, "&lt;1",wat_table_data!I238 ))), "-")</f>
        <v>-</v>
      </c>
      <c r="J241" s="24" t="str">
        <f>IF(ISNUMBER(wat_table_data!J238), IF(wat_table_data!J238=-999,"NA",wat_table_data!J238), "-")</f>
        <v>-</v>
      </c>
      <c r="K241" s="37" t="str">
        <f>IF(ISNUMBER(wat_table_data!K238), IF(wat_table_data!K238=-999,"NA",IF(wat_table_data!K238&gt;99, "&gt;99", IF(wat_table_data!K238&lt;1, "&lt;1",wat_table_data!K238 ))), "-")</f>
        <v>-</v>
      </c>
      <c r="L241" s="38" t="str">
        <f>IF(ISNUMBER(wat_table_data!L238), IF(wat_table_data!L238=-999,"NA",IF(wat_table_data!L238&gt;99, "&gt;99", IF(wat_table_data!L238&lt;1, "&lt;1",wat_table_data!L238 ))), "-")</f>
        <v>-</v>
      </c>
      <c r="M241" s="38" t="str">
        <f>IF(ISNUMBER(wat_table_data!M238), IF(wat_table_data!M238=-999,"NA",IF(wat_table_data!M238&gt;99, "&gt;99", IF(wat_table_data!M238&lt;1, "&lt;1",wat_table_data!M238 ))), "-")</f>
        <v>-</v>
      </c>
      <c r="N241" s="38" t="str">
        <f>IF(ISNUMBER(wat_table_data!N238), IF(wat_table_data!N238=-999,"NA",IF(wat_table_data!N238&gt;99, "&gt;99", IF(wat_table_data!N238&lt;1, "&lt;1",wat_table_data!N238 ))), "-")</f>
        <v>-</v>
      </c>
      <c r="O241" s="24" t="str">
        <f>IF(ISNUMBER(wat_table_data!O238), IF(wat_table_data!O238=-999,"NA",wat_table_data!O238), "-")</f>
        <v>-</v>
      </c>
      <c r="P241" s="37" t="str">
        <f>IF(ISNUMBER(wat_table_data!P238), IF(wat_table_data!P238=-999,"NA",IF(wat_table_data!P238&gt;99, "&gt;99", IF(wat_table_data!P238&lt;1, "&lt;1",wat_table_data!P238 ))), "-")</f>
        <v>-</v>
      </c>
      <c r="Q241" s="38" t="str">
        <f>IF(ISNUMBER(wat_table_data!Q238), IF(wat_table_data!Q238=-999,"NA",IF(wat_table_data!Q238&gt;99, "&gt;99", IF(wat_table_data!Q238&lt;1, "&lt;1",wat_table_data!Q238 ))), "-")</f>
        <v>-</v>
      </c>
      <c r="R241" s="38" t="str">
        <f>IF(ISNUMBER(wat_table_data!R238), IF(wat_table_data!R238=-999,"NA",IF(wat_table_data!R238&gt;99, "&gt;99", IF(wat_table_data!R238&lt;1, "&lt;1",wat_table_data!R238 ))), "-")</f>
        <v>-</v>
      </c>
      <c r="S241" s="38" t="str">
        <f>IF(ISNUMBER(wat_table_data!S238), IF(wat_table_data!S238=-999,"NA",IF(wat_table_data!S238&gt;99, "&gt;99", IF(wat_table_data!S238&lt;1, "&lt;1",wat_table_data!S238 ))), "-")</f>
        <v>-</v>
      </c>
      <c r="T241" s="24" t="str">
        <f>IF(ISNUMBER(wat_table_data!T238), IF(wat_table_data!T238=-999,"NA",wat_table_data!T238), "-")</f>
        <v>-</v>
      </c>
      <c r="U241" s="24"/>
      <c r="V241" s="24"/>
      <c r="W241" s="24"/>
      <c r="X241" s="39" t="str">
        <f>IF(ISNUMBER(wat_table_data!W238), IF(wat_table_data!W238=-999,"NA",IF(wat_table_data!W238&gt;99, "&gt;99", IF(wat_table_data!W238&lt;1, "&lt;1",wat_table_data!W238 ))), "-")</f>
        <v>-</v>
      </c>
      <c r="Y241" s="40" t="str">
        <f>IF(ISNUMBER(wat_table_data!X238), IF(wat_table_data!X238=-999,"NA",IF(wat_table_data!X238&gt;99, "&gt;99", IF(wat_table_data!X238&lt;1, "&lt;1",wat_table_data!X238 ))), "-")</f>
        <v>-</v>
      </c>
      <c r="Z241" s="40" t="str">
        <f>IF(ISNUMBER(wat_table_data!Y238), IF(wat_table_data!Y238=-999,"NA",IF(wat_table_data!Y238&gt;99, "&gt;99", IF(wat_table_data!Y238&lt;1, "&lt;1",wat_table_data!Y238 ))), "-")</f>
        <v>-</v>
      </c>
      <c r="AA241" s="40" t="str">
        <f>IF(ISNUMBER(wat_table_data!Z238), IF(wat_table_data!Z238=-999,"NA",IF(wat_table_data!Z238&gt;99, "&gt;99", IF(wat_table_data!Z238&lt;1, "&lt;1",wat_table_data!Z238 ))), "-")</f>
        <v>-</v>
      </c>
      <c r="AB241" s="38" t="str">
        <f>IF(ISNUMBER(wat_table_data!AA238), IF(wat_table_data!AA238=-999,"NA",IF(wat_table_data!AA238&gt;99, "&gt;99", IF(wat_table_data!AA238&lt;1, "&lt;1",wat_table_data!AA238 ))), "-")</f>
        <v>-</v>
      </c>
      <c r="AC241" s="38" t="str">
        <f>IF(ISNUMBER(wat_table_data!AB238), IF(wat_table_data!AB238=-999,"NA",IF(wat_table_data!AB238&gt;99, "&gt;99", IF(wat_table_data!AB238&lt;1, "&lt;1",wat_table_data!AB238 ))), "-")</f>
        <v>-</v>
      </c>
      <c r="AD241" s="39" t="str">
        <f>IF(ISNUMBER(wat_table_data!AC238), IF(wat_table_data!AC238=-999,"NA",IF(wat_table_data!AC238&gt;99, "&gt;99", IF(wat_table_data!AC238&lt;1, "&lt;1",wat_table_data!AC238 ))), "-")</f>
        <v>-</v>
      </c>
      <c r="AE241" s="40" t="str">
        <f>IF(ISNUMBER(wat_table_data!AD238), IF(wat_table_data!AD238=-999,"NA",IF(wat_table_data!AD238&gt;99, "&gt;99", IF(wat_table_data!AD238&lt;1, "&lt;1",wat_table_data!AD238 ))), "-")</f>
        <v>-</v>
      </c>
      <c r="AF241" s="40" t="str">
        <f>IF(ISNUMBER(wat_table_data!AE238), IF(wat_table_data!AE238=-999,"NA",IF(wat_table_data!AE238&gt;99, "&gt;99", IF(wat_table_data!AE238&lt;1, "&lt;1",wat_table_data!AE238 ))), "-")</f>
        <v>-</v>
      </c>
      <c r="AG241" s="40" t="str">
        <f>IF(ISNUMBER(wat_table_data!AF238), IF(wat_table_data!AF238=-999,"NA",IF(wat_table_data!AF238&gt;99, "&gt;99", IF(wat_table_data!AF238&lt;1, "&lt;1",wat_table_data!AF238 ))), "-")</f>
        <v>-</v>
      </c>
      <c r="AH241" s="38" t="str">
        <f>IF(ISNUMBER(wat_table_data!AG238), IF(wat_table_data!AG238=-999,"NA",IF(wat_table_data!AG238&gt;99, "&gt;99", IF(wat_table_data!AG238&lt;1, "&lt;1",wat_table_data!AG238 ))), "-")</f>
        <v>-</v>
      </c>
      <c r="AI241" s="38" t="str">
        <f>IF(ISNUMBER(wat_table_data!AH238), IF(wat_table_data!AH238=-999,"NA",IF(wat_table_data!AH238&gt;99, "&gt;99", IF(wat_table_data!AH238&lt;1, "&lt;1",wat_table_data!AH238 ))), "-")</f>
        <v>-</v>
      </c>
      <c r="AJ241" s="39" t="str">
        <f>IF(ISNUMBER(wat_table_data!AI238), IF(wat_table_data!AI238=-999,"NA",IF(wat_table_data!AI238&gt;99, "&gt;99", IF(wat_table_data!AI238&lt;1, "&lt;1",wat_table_data!AI238 ))), "-")</f>
        <v>-</v>
      </c>
      <c r="AK241" s="40" t="str">
        <f>IF(ISNUMBER(wat_table_data!AJ238), IF(wat_table_data!AJ238=-999,"NA",IF(wat_table_data!AJ238&gt;99, "&gt;99", IF(wat_table_data!AJ238&lt;1, "&lt;1",wat_table_data!AJ238 ))), "-")</f>
        <v>-</v>
      </c>
      <c r="AL241" s="40" t="str">
        <f>IF(ISNUMBER(wat_table_data!AK238), IF(wat_table_data!AK238=-999,"NA",IF(wat_table_data!AK238&gt;99, "&gt;99", IF(wat_table_data!AK238&lt;1, "&lt;1",wat_table_data!AK238 ))), "-")</f>
        <v>-</v>
      </c>
      <c r="AM241" s="40" t="str">
        <f>IF(ISNUMBER(wat_table_data!AL238), IF(wat_table_data!AL238=-999,"NA",IF(wat_table_data!AL238&gt;99, "&gt;99", IF(wat_table_data!AL238&lt;1, "&lt;1",wat_table_data!AL238 ))), "-")</f>
        <v>-</v>
      </c>
      <c r="AN241" s="38" t="str">
        <f>IF(ISNUMBER(wat_table_data!AM238), IF(wat_table_data!AM238=-999,"NA",IF(wat_table_data!AM238&gt;99, "&gt;99", IF(wat_table_data!AM238&lt;1, "&lt;1",wat_table_data!AM238 ))), "-")</f>
        <v>-</v>
      </c>
      <c r="AO241" s="38" t="str">
        <f>IF(ISNUMBER(wat_table_data!AN238), IF(wat_table_data!AN238=-999,"NA",IF(wat_table_data!AN238&gt;99, "&gt;99", IF(wat_table_data!AN238&lt;1, "&lt;1",wat_table_data!AN238 ))), "-")</f>
        <v>-</v>
      </c>
    </row>
    <row r="242" ht="13.8" x14ac:dyDescent="0.25">
      <c r="A242" s="34" t="str">
        <f>IF(ISBLANK(wat_table_data!A239), "", wat_table_data!A239)</f>
        <v/>
      </c>
      <c r="B242" s="34" t="str">
        <f>IF(ISBLANK(wat_table_data!B239), "", wat_table_data!B239)</f>
        <v/>
      </c>
      <c r="C242" s="34" t="str">
        <f>IF(ISBLANK(wat_table_data!C239), "", wat_table_data!C239)</f>
        <v/>
      </c>
      <c r="D242" s="35" t="str">
        <f>IF(ISNUMBER(wat_table_data!D239), wat_table_data!D239, "-")</f>
        <v>-</v>
      </c>
      <c r="E242" s="36" t="str">
        <f>IF(ISNUMBER(wat_table_data!E239), wat_table_data!E239, "-")</f>
        <v>-</v>
      </c>
      <c r="F242" s="37" t="str">
        <f>IF(ISNUMBER(wat_table_data!F239), IF(wat_table_data!F239=-999,"NA",IF(wat_table_data!F239&gt;99, "&gt;99", IF(wat_table_data!F239&lt;1, "&lt;1",wat_table_data!F239 ))), "-")</f>
        <v>-</v>
      </c>
      <c r="G242" s="38" t="str">
        <f>IF(ISNUMBER(wat_table_data!G239), IF(wat_table_data!G239=-999,"NA",IF(wat_table_data!G239&gt;99, "&gt;99", IF(wat_table_data!G239&lt;1, "&lt;1",wat_table_data!G239 ))), "-")</f>
        <v>-</v>
      </c>
      <c r="H242" s="38" t="str">
        <f>IF(ISNUMBER(wat_table_data!H239), IF(wat_table_data!H239=-999,"NA",IF(wat_table_data!H239&gt;99, "&gt;99", IF(wat_table_data!H239&lt;1, "&lt;1",wat_table_data!H239 ))), "-")</f>
        <v>-</v>
      </c>
      <c r="I242" s="38" t="str">
        <f>IF(ISNUMBER(wat_table_data!I239), IF(wat_table_data!I239=-999,"NA",IF(wat_table_data!I239&gt;99, "&gt;99", IF(wat_table_data!I239&lt;1, "&lt;1",wat_table_data!I239 ))), "-")</f>
        <v>-</v>
      </c>
      <c r="J242" s="24" t="str">
        <f>IF(ISNUMBER(wat_table_data!J239), IF(wat_table_data!J239=-999,"NA",wat_table_data!J239), "-")</f>
        <v>-</v>
      </c>
      <c r="K242" s="37" t="str">
        <f>IF(ISNUMBER(wat_table_data!K239), IF(wat_table_data!K239=-999,"NA",IF(wat_table_data!K239&gt;99, "&gt;99", IF(wat_table_data!K239&lt;1, "&lt;1",wat_table_data!K239 ))), "-")</f>
        <v>-</v>
      </c>
      <c r="L242" s="38" t="str">
        <f>IF(ISNUMBER(wat_table_data!L239), IF(wat_table_data!L239=-999,"NA",IF(wat_table_data!L239&gt;99, "&gt;99", IF(wat_table_data!L239&lt;1, "&lt;1",wat_table_data!L239 ))), "-")</f>
        <v>-</v>
      </c>
      <c r="M242" s="38" t="str">
        <f>IF(ISNUMBER(wat_table_data!M239), IF(wat_table_data!M239=-999,"NA",IF(wat_table_data!M239&gt;99, "&gt;99", IF(wat_table_data!M239&lt;1, "&lt;1",wat_table_data!M239 ))), "-")</f>
        <v>-</v>
      </c>
      <c r="N242" s="38" t="str">
        <f>IF(ISNUMBER(wat_table_data!N239), IF(wat_table_data!N239=-999,"NA",IF(wat_table_data!N239&gt;99, "&gt;99", IF(wat_table_data!N239&lt;1, "&lt;1",wat_table_data!N239 ))), "-")</f>
        <v>-</v>
      </c>
      <c r="O242" s="24" t="str">
        <f>IF(ISNUMBER(wat_table_data!O239), IF(wat_table_data!O239=-999,"NA",wat_table_data!O239), "-")</f>
        <v>-</v>
      </c>
      <c r="P242" s="37" t="str">
        <f>IF(ISNUMBER(wat_table_data!P239), IF(wat_table_data!P239=-999,"NA",IF(wat_table_data!P239&gt;99, "&gt;99", IF(wat_table_data!P239&lt;1, "&lt;1",wat_table_data!P239 ))), "-")</f>
        <v>-</v>
      </c>
      <c r="Q242" s="38" t="str">
        <f>IF(ISNUMBER(wat_table_data!Q239), IF(wat_table_data!Q239=-999,"NA",IF(wat_table_data!Q239&gt;99, "&gt;99", IF(wat_table_data!Q239&lt;1, "&lt;1",wat_table_data!Q239 ))), "-")</f>
        <v>-</v>
      </c>
      <c r="R242" s="38" t="str">
        <f>IF(ISNUMBER(wat_table_data!R239), IF(wat_table_data!R239=-999,"NA",IF(wat_table_data!R239&gt;99, "&gt;99", IF(wat_table_data!R239&lt;1, "&lt;1",wat_table_data!R239 ))), "-")</f>
        <v>-</v>
      </c>
      <c r="S242" s="38" t="str">
        <f>IF(ISNUMBER(wat_table_data!S239), IF(wat_table_data!S239=-999,"NA",IF(wat_table_data!S239&gt;99, "&gt;99", IF(wat_table_data!S239&lt;1, "&lt;1",wat_table_data!S239 ))), "-")</f>
        <v>-</v>
      </c>
      <c r="T242" s="24" t="str">
        <f>IF(ISNUMBER(wat_table_data!T239), IF(wat_table_data!T239=-999,"NA",wat_table_data!T239), "-")</f>
        <v>-</v>
      </c>
      <c r="U242" s="24"/>
      <c r="V242" s="24"/>
      <c r="W242" s="24"/>
      <c r="X242" s="39" t="str">
        <f>IF(ISNUMBER(wat_table_data!W239), IF(wat_table_data!W239=-999,"NA",IF(wat_table_data!W239&gt;99, "&gt;99", IF(wat_table_data!W239&lt;1, "&lt;1",wat_table_data!W239 ))), "-")</f>
        <v>-</v>
      </c>
      <c r="Y242" s="40" t="str">
        <f>IF(ISNUMBER(wat_table_data!X239), IF(wat_table_data!X239=-999,"NA",IF(wat_table_data!X239&gt;99, "&gt;99", IF(wat_table_data!X239&lt;1, "&lt;1",wat_table_data!X239 ))), "-")</f>
        <v>-</v>
      </c>
      <c r="Z242" s="40" t="str">
        <f>IF(ISNUMBER(wat_table_data!Y239), IF(wat_table_data!Y239=-999,"NA",IF(wat_table_data!Y239&gt;99, "&gt;99", IF(wat_table_data!Y239&lt;1, "&lt;1",wat_table_data!Y239 ))), "-")</f>
        <v>-</v>
      </c>
      <c r="AA242" s="40" t="str">
        <f>IF(ISNUMBER(wat_table_data!Z239), IF(wat_table_data!Z239=-999,"NA",IF(wat_table_data!Z239&gt;99, "&gt;99", IF(wat_table_data!Z239&lt;1, "&lt;1",wat_table_data!Z239 ))), "-")</f>
        <v>-</v>
      </c>
      <c r="AB242" s="38" t="str">
        <f>IF(ISNUMBER(wat_table_data!AA239), IF(wat_table_data!AA239=-999,"NA",IF(wat_table_data!AA239&gt;99, "&gt;99", IF(wat_table_data!AA239&lt;1, "&lt;1",wat_table_data!AA239 ))), "-")</f>
        <v>-</v>
      </c>
      <c r="AC242" s="38" t="str">
        <f>IF(ISNUMBER(wat_table_data!AB239), IF(wat_table_data!AB239=-999,"NA",IF(wat_table_data!AB239&gt;99, "&gt;99", IF(wat_table_data!AB239&lt;1, "&lt;1",wat_table_data!AB239 ))), "-")</f>
        <v>-</v>
      </c>
      <c r="AD242" s="39" t="str">
        <f>IF(ISNUMBER(wat_table_data!AC239), IF(wat_table_data!AC239=-999,"NA",IF(wat_table_data!AC239&gt;99, "&gt;99", IF(wat_table_data!AC239&lt;1, "&lt;1",wat_table_data!AC239 ))), "-")</f>
        <v>-</v>
      </c>
      <c r="AE242" s="40" t="str">
        <f>IF(ISNUMBER(wat_table_data!AD239), IF(wat_table_data!AD239=-999,"NA",IF(wat_table_data!AD239&gt;99, "&gt;99", IF(wat_table_data!AD239&lt;1, "&lt;1",wat_table_data!AD239 ))), "-")</f>
        <v>-</v>
      </c>
      <c r="AF242" s="40" t="str">
        <f>IF(ISNUMBER(wat_table_data!AE239), IF(wat_table_data!AE239=-999,"NA",IF(wat_table_data!AE239&gt;99, "&gt;99", IF(wat_table_data!AE239&lt;1, "&lt;1",wat_table_data!AE239 ))), "-")</f>
        <v>-</v>
      </c>
      <c r="AG242" s="40" t="str">
        <f>IF(ISNUMBER(wat_table_data!AF239), IF(wat_table_data!AF239=-999,"NA",IF(wat_table_data!AF239&gt;99, "&gt;99", IF(wat_table_data!AF239&lt;1, "&lt;1",wat_table_data!AF239 ))), "-")</f>
        <v>-</v>
      </c>
      <c r="AH242" s="38" t="str">
        <f>IF(ISNUMBER(wat_table_data!AG239), IF(wat_table_data!AG239=-999,"NA",IF(wat_table_data!AG239&gt;99, "&gt;99", IF(wat_table_data!AG239&lt;1, "&lt;1",wat_table_data!AG239 ))), "-")</f>
        <v>-</v>
      </c>
      <c r="AI242" s="38" t="str">
        <f>IF(ISNUMBER(wat_table_data!AH239), IF(wat_table_data!AH239=-999,"NA",IF(wat_table_data!AH239&gt;99, "&gt;99", IF(wat_table_data!AH239&lt;1, "&lt;1",wat_table_data!AH239 ))), "-")</f>
        <v>-</v>
      </c>
      <c r="AJ242" s="39" t="str">
        <f>IF(ISNUMBER(wat_table_data!AI239), IF(wat_table_data!AI239=-999,"NA",IF(wat_table_data!AI239&gt;99, "&gt;99", IF(wat_table_data!AI239&lt;1, "&lt;1",wat_table_data!AI239 ))), "-")</f>
        <v>-</v>
      </c>
      <c r="AK242" s="40" t="str">
        <f>IF(ISNUMBER(wat_table_data!AJ239), IF(wat_table_data!AJ239=-999,"NA",IF(wat_table_data!AJ239&gt;99, "&gt;99", IF(wat_table_data!AJ239&lt;1, "&lt;1",wat_table_data!AJ239 ))), "-")</f>
        <v>-</v>
      </c>
      <c r="AL242" s="40" t="str">
        <f>IF(ISNUMBER(wat_table_data!AK239), IF(wat_table_data!AK239=-999,"NA",IF(wat_table_data!AK239&gt;99, "&gt;99", IF(wat_table_data!AK239&lt;1, "&lt;1",wat_table_data!AK239 ))), "-")</f>
        <v>-</v>
      </c>
      <c r="AM242" s="40" t="str">
        <f>IF(ISNUMBER(wat_table_data!AL239), IF(wat_table_data!AL239=-999,"NA",IF(wat_table_data!AL239&gt;99, "&gt;99", IF(wat_table_data!AL239&lt;1, "&lt;1",wat_table_data!AL239 ))), "-")</f>
        <v>-</v>
      </c>
      <c r="AN242" s="38" t="str">
        <f>IF(ISNUMBER(wat_table_data!AM239), IF(wat_table_data!AM239=-999,"NA",IF(wat_table_data!AM239&gt;99, "&gt;99", IF(wat_table_data!AM239&lt;1, "&lt;1",wat_table_data!AM239 ))), "-")</f>
        <v>-</v>
      </c>
      <c r="AO242" s="38" t="str">
        <f>IF(ISNUMBER(wat_table_data!AN239), IF(wat_table_data!AN239=-999,"NA",IF(wat_table_data!AN239&gt;99, "&gt;99", IF(wat_table_data!AN239&lt;1, "&lt;1",wat_table_data!AN239 ))), "-")</f>
        <v>-</v>
      </c>
    </row>
    <row r="243" ht="13.8" x14ac:dyDescent="0.25">
      <c r="A243" s="34" t="str">
        <f>IF(ISBLANK(wat_table_data!A240), "", wat_table_data!A240)</f>
        <v/>
      </c>
      <c r="B243" s="34" t="str">
        <f>IF(ISBLANK(wat_table_data!B240), "", wat_table_data!B240)</f>
        <v/>
      </c>
      <c r="C243" s="34" t="str">
        <f>IF(ISBLANK(wat_table_data!C240), "", wat_table_data!C240)</f>
        <v/>
      </c>
      <c r="D243" s="35" t="str">
        <f>IF(ISNUMBER(wat_table_data!D240), wat_table_data!D240, "-")</f>
        <v>-</v>
      </c>
      <c r="E243" s="36" t="str">
        <f>IF(ISNUMBER(wat_table_data!E240), wat_table_data!E240, "-")</f>
        <v>-</v>
      </c>
      <c r="F243" s="37" t="str">
        <f>IF(ISNUMBER(wat_table_data!F240), IF(wat_table_data!F240=-999,"NA",IF(wat_table_data!F240&gt;99, "&gt;99", IF(wat_table_data!F240&lt;1, "&lt;1",wat_table_data!F240 ))), "-")</f>
        <v>-</v>
      </c>
      <c r="G243" s="38" t="str">
        <f>IF(ISNUMBER(wat_table_data!G240), IF(wat_table_data!G240=-999,"NA",IF(wat_table_data!G240&gt;99, "&gt;99", IF(wat_table_data!G240&lt;1, "&lt;1",wat_table_data!G240 ))), "-")</f>
        <v>-</v>
      </c>
      <c r="H243" s="38" t="str">
        <f>IF(ISNUMBER(wat_table_data!H240), IF(wat_table_data!H240=-999,"NA",IF(wat_table_data!H240&gt;99, "&gt;99", IF(wat_table_data!H240&lt;1, "&lt;1",wat_table_data!H240 ))), "-")</f>
        <v>-</v>
      </c>
      <c r="I243" s="38" t="str">
        <f>IF(ISNUMBER(wat_table_data!I240), IF(wat_table_data!I240=-999,"NA",IF(wat_table_data!I240&gt;99, "&gt;99", IF(wat_table_data!I240&lt;1, "&lt;1",wat_table_data!I240 ))), "-")</f>
        <v>-</v>
      </c>
      <c r="J243" s="24" t="str">
        <f>IF(ISNUMBER(wat_table_data!J240), IF(wat_table_data!J240=-999,"NA",wat_table_data!J240), "-")</f>
        <v>-</v>
      </c>
      <c r="K243" s="37" t="str">
        <f>IF(ISNUMBER(wat_table_data!K240), IF(wat_table_data!K240=-999,"NA",IF(wat_table_data!K240&gt;99, "&gt;99", IF(wat_table_data!K240&lt;1, "&lt;1",wat_table_data!K240 ))), "-")</f>
        <v>-</v>
      </c>
      <c r="L243" s="38" t="str">
        <f>IF(ISNUMBER(wat_table_data!L240), IF(wat_table_data!L240=-999,"NA",IF(wat_table_data!L240&gt;99, "&gt;99", IF(wat_table_data!L240&lt;1, "&lt;1",wat_table_data!L240 ))), "-")</f>
        <v>-</v>
      </c>
      <c r="M243" s="38" t="str">
        <f>IF(ISNUMBER(wat_table_data!M240), IF(wat_table_data!M240=-999,"NA",IF(wat_table_data!M240&gt;99, "&gt;99", IF(wat_table_data!M240&lt;1, "&lt;1",wat_table_data!M240 ))), "-")</f>
        <v>-</v>
      </c>
      <c r="N243" s="38" t="str">
        <f>IF(ISNUMBER(wat_table_data!N240), IF(wat_table_data!N240=-999,"NA",IF(wat_table_data!N240&gt;99, "&gt;99", IF(wat_table_data!N240&lt;1, "&lt;1",wat_table_data!N240 ))), "-")</f>
        <v>-</v>
      </c>
      <c r="O243" s="24" t="str">
        <f>IF(ISNUMBER(wat_table_data!O240), IF(wat_table_data!O240=-999,"NA",wat_table_data!O240), "-")</f>
        <v>-</v>
      </c>
      <c r="P243" s="37" t="str">
        <f>IF(ISNUMBER(wat_table_data!P240), IF(wat_table_data!P240=-999,"NA",IF(wat_table_data!P240&gt;99, "&gt;99", IF(wat_table_data!P240&lt;1, "&lt;1",wat_table_data!P240 ))), "-")</f>
        <v>-</v>
      </c>
      <c r="Q243" s="38" t="str">
        <f>IF(ISNUMBER(wat_table_data!Q240), IF(wat_table_data!Q240=-999,"NA",IF(wat_table_data!Q240&gt;99, "&gt;99", IF(wat_table_data!Q240&lt;1, "&lt;1",wat_table_data!Q240 ))), "-")</f>
        <v>-</v>
      </c>
      <c r="R243" s="38" t="str">
        <f>IF(ISNUMBER(wat_table_data!R240), IF(wat_table_data!R240=-999,"NA",IF(wat_table_data!R240&gt;99, "&gt;99", IF(wat_table_data!R240&lt;1, "&lt;1",wat_table_data!R240 ))), "-")</f>
        <v>-</v>
      </c>
      <c r="S243" s="38" t="str">
        <f>IF(ISNUMBER(wat_table_data!S240), IF(wat_table_data!S240=-999,"NA",IF(wat_table_data!S240&gt;99, "&gt;99", IF(wat_table_data!S240&lt;1, "&lt;1",wat_table_data!S240 ))), "-")</f>
        <v>-</v>
      </c>
      <c r="T243" s="24" t="str">
        <f>IF(ISNUMBER(wat_table_data!T240), IF(wat_table_data!T240=-999,"NA",wat_table_data!T240), "-")</f>
        <v>-</v>
      </c>
      <c r="U243" s="24"/>
      <c r="V243" s="24"/>
      <c r="W243" s="24"/>
      <c r="X243" s="39" t="str">
        <f>IF(ISNUMBER(wat_table_data!W240), IF(wat_table_data!W240=-999,"NA",IF(wat_table_data!W240&gt;99, "&gt;99", IF(wat_table_data!W240&lt;1, "&lt;1",wat_table_data!W240 ))), "-")</f>
        <v>-</v>
      </c>
      <c r="Y243" s="40" t="str">
        <f>IF(ISNUMBER(wat_table_data!X240), IF(wat_table_data!X240=-999,"NA",IF(wat_table_data!X240&gt;99, "&gt;99", IF(wat_table_data!X240&lt;1, "&lt;1",wat_table_data!X240 ))), "-")</f>
        <v>-</v>
      </c>
      <c r="Z243" s="40" t="str">
        <f>IF(ISNUMBER(wat_table_data!Y240), IF(wat_table_data!Y240=-999,"NA",IF(wat_table_data!Y240&gt;99, "&gt;99", IF(wat_table_data!Y240&lt;1, "&lt;1",wat_table_data!Y240 ))), "-")</f>
        <v>-</v>
      </c>
      <c r="AA243" s="40" t="str">
        <f>IF(ISNUMBER(wat_table_data!Z240), IF(wat_table_data!Z240=-999,"NA",IF(wat_table_data!Z240&gt;99, "&gt;99", IF(wat_table_data!Z240&lt;1, "&lt;1",wat_table_data!Z240 ))), "-")</f>
        <v>-</v>
      </c>
      <c r="AB243" s="38" t="str">
        <f>IF(ISNUMBER(wat_table_data!AA240), IF(wat_table_data!AA240=-999,"NA",IF(wat_table_data!AA240&gt;99, "&gt;99", IF(wat_table_data!AA240&lt;1, "&lt;1",wat_table_data!AA240 ))), "-")</f>
        <v>-</v>
      </c>
      <c r="AC243" s="38" t="str">
        <f>IF(ISNUMBER(wat_table_data!AB240), IF(wat_table_data!AB240=-999,"NA",IF(wat_table_data!AB240&gt;99, "&gt;99", IF(wat_table_data!AB240&lt;1, "&lt;1",wat_table_data!AB240 ))), "-")</f>
        <v>-</v>
      </c>
      <c r="AD243" s="39" t="str">
        <f>IF(ISNUMBER(wat_table_data!AC240), IF(wat_table_data!AC240=-999,"NA",IF(wat_table_data!AC240&gt;99, "&gt;99", IF(wat_table_data!AC240&lt;1, "&lt;1",wat_table_data!AC240 ))), "-")</f>
        <v>-</v>
      </c>
      <c r="AE243" s="40" t="str">
        <f>IF(ISNUMBER(wat_table_data!AD240), IF(wat_table_data!AD240=-999,"NA",IF(wat_table_data!AD240&gt;99, "&gt;99", IF(wat_table_data!AD240&lt;1, "&lt;1",wat_table_data!AD240 ))), "-")</f>
        <v>-</v>
      </c>
      <c r="AF243" s="40" t="str">
        <f>IF(ISNUMBER(wat_table_data!AE240), IF(wat_table_data!AE240=-999,"NA",IF(wat_table_data!AE240&gt;99, "&gt;99", IF(wat_table_data!AE240&lt;1, "&lt;1",wat_table_data!AE240 ))), "-")</f>
        <v>-</v>
      </c>
      <c r="AG243" s="40" t="str">
        <f>IF(ISNUMBER(wat_table_data!AF240), IF(wat_table_data!AF240=-999,"NA",IF(wat_table_data!AF240&gt;99, "&gt;99", IF(wat_table_data!AF240&lt;1, "&lt;1",wat_table_data!AF240 ))), "-")</f>
        <v>-</v>
      </c>
      <c r="AH243" s="38" t="str">
        <f>IF(ISNUMBER(wat_table_data!AG240), IF(wat_table_data!AG240=-999,"NA",IF(wat_table_data!AG240&gt;99, "&gt;99", IF(wat_table_data!AG240&lt;1, "&lt;1",wat_table_data!AG240 ))), "-")</f>
        <v>-</v>
      </c>
      <c r="AI243" s="38" t="str">
        <f>IF(ISNUMBER(wat_table_data!AH240), IF(wat_table_data!AH240=-999,"NA",IF(wat_table_data!AH240&gt;99, "&gt;99", IF(wat_table_data!AH240&lt;1, "&lt;1",wat_table_data!AH240 ))), "-")</f>
        <v>-</v>
      </c>
      <c r="AJ243" s="39" t="str">
        <f>IF(ISNUMBER(wat_table_data!AI240), IF(wat_table_data!AI240=-999,"NA",IF(wat_table_data!AI240&gt;99, "&gt;99", IF(wat_table_data!AI240&lt;1, "&lt;1",wat_table_data!AI240 ))), "-")</f>
        <v>-</v>
      </c>
      <c r="AK243" s="40" t="str">
        <f>IF(ISNUMBER(wat_table_data!AJ240), IF(wat_table_data!AJ240=-999,"NA",IF(wat_table_data!AJ240&gt;99, "&gt;99", IF(wat_table_data!AJ240&lt;1, "&lt;1",wat_table_data!AJ240 ))), "-")</f>
        <v>-</v>
      </c>
      <c r="AL243" s="40" t="str">
        <f>IF(ISNUMBER(wat_table_data!AK240), IF(wat_table_data!AK240=-999,"NA",IF(wat_table_data!AK240&gt;99, "&gt;99", IF(wat_table_data!AK240&lt;1, "&lt;1",wat_table_data!AK240 ))), "-")</f>
        <v>-</v>
      </c>
      <c r="AM243" s="40" t="str">
        <f>IF(ISNUMBER(wat_table_data!AL240), IF(wat_table_data!AL240=-999,"NA",IF(wat_table_data!AL240&gt;99, "&gt;99", IF(wat_table_data!AL240&lt;1, "&lt;1",wat_table_data!AL240 ))), "-")</f>
        <v>-</v>
      </c>
      <c r="AN243" s="38" t="str">
        <f>IF(ISNUMBER(wat_table_data!AM240), IF(wat_table_data!AM240=-999,"NA",IF(wat_table_data!AM240&gt;99, "&gt;99", IF(wat_table_data!AM240&lt;1, "&lt;1",wat_table_data!AM240 ))), "-")</f>
        <v>-</v>
      </c>
      <c r="AO243" s="38" t="str">
        <f>IF(ISNUMBER(wat_table_data!AN240), IF(wat_table_data!AN240=-999,"NA",IF(wat_table_data!AN240&gt;99, "&gt;99", IF(wat_table_data!AN240&lt;1, "&lt;1",wat_table_data!AN240 ))), "-")</f>
        <v>-</v>
      </c>
    </row>
    <row r="244" ht="13.8" x14ac:dyDescent="0.25">
      <c r="A244" s="34" t="str">
        <f>IF(ISBLANK(wat_table_data!A241), "", wat_table_data!A241)</f>
        <v/>
      </c>
      <c r="B244" s="34" t="str">
        <f>IF(ISBLANK(wat_table_data!B241), "", wat_table_data!B241)</f>
        <v/>
      </c>
      <c r="C244" s="34" t="str">
        <f>IF(ISBLANK(wat_table_data!C241), "", wat_table_data!C241)</f>
        <v/>
      </c>
      <c r="D244" s="35" t="str">
        <f>IF(ISNUMBER(wat_table_data!D241), wat_table_data!D241, "-")</f>
        <v>-</v>
      </c>
      <c r="E244" s="36" t="str">
        <f>IF(ISNUMBER(wat_table_data!E241), wat_table_data!E241, "-")</f>
        <v>-</v>
      </c>
      <c r="F244" s="37" t="str">
        <f>IF(ISNUMBER(wat_table_data!F241), IF(wat_table_data!F241=-999,"NA",IF(wat_table_data!F241&gt;99, "&gt;99", IF(wat_table_data!F241&lt;1, "&lt;1",wat_table_data!F241 ))), "-")</f>
        <v>-</v>
      </c>
      <c r="G244" s="38" t="str">
        <f>IF(ISNUMBER(wat_table_data!G241), IF(wat_table_data!G241=-999,"NA",IF(wat_table_data!G241&gt;99, "&gt;99", IF(wat_table_data!G241&lt;1, "&lt;1",wat_table_data!G241 ))), "-")</f>
        <v>-</v>
      </c>
      <c r="H244" s="38" t="str">
        <f>IF(ISNUMBER(wat_table_data!H241), IF(wat_table_data!H241=-999,"NA",IF(wat_table_data!H241&gt;99, "&gt;99", IF(wat_table_data!H241&lt;1, "&lt;1",wat_table_data!H241 ))), "-")</f>
        <v>-</v>
      </c>
      <c r="I244" s="38" t="str">
        <f>IF(ISNUMBER(wat_table_data!I241), IF(wat_table_data!I241=-999,"NA",IF(wat_table_data!I241&gt;99, "&gt;99", IF(wat_table_data!I241&lt;1, "&lt;1",wat_table_data!I241 ))), "-")</f>
        <v>-</v>
      </c>
      <c r="J244" s="24" t="str">
        <f>IF(ISNUMBER(wat_table_data!J241), IF(wat_table_data!J241=-999,"NA",wat_table_data!J241), "-")</f>
        <v>-</v>
      </c>
      <c r="K244" s="37" t="str">
        <f>IF(ISNUMBER(wat_table_data!K241), IF(wat_table_data!K241=-999,"NA",IF(wat_table_data!K241&gt;99, "&gt;99", IF(wat_table_data!K241&lt;1, "&lt;1",wat_table_data!K241 ))), "-")</f>
        <v>-</v>
      </c>
      <c r="L244" s="38" t="str">
        <f>IF(ISNUMBER(wat_table_data!L241), IF(wat_table_data!L241=-999,"NA",IF(wat_table_data!L241&gt;99, "&gt;99", IF(wat_table_data!L241&lt;1, "&lt;1",wat_table_data!L241 ))), "-")</f>
        <v>-</v>
      </c>
      <c r="M244" s="38" t="str">
        <f>IF(ISNUMBER(wat_table_data!M241), IF(wat_table_data!M241=-999,"NA",IF(wat_table_data!M241&gt;99, "&gt;99", IF(wat_table_data!M241&lt;1, "&lt;1",wat_table_data!M241 ))), "-")</f>
        <v>-</v>
      </c>
      <c r="N244" s="38" t="str">
        <f>IF(ISNUMBER(wat_table_data!N241), IF(wat_table_data!N241=-999,"NA",IF(wat_table_data!N241&gt;99, "&gt;99", IF(wat_table_data!N241&lt;1, "&lt;1",wat_table_data!N241 ))), "-")</f>
        <v>-</v>
      </c>
      <c r="O244" s="24" t="str">
        <f>IF(ISNUMBER(wat_table_data!O241), IF(wat_table_data!O241=-999,"NA",wat_table_data!O241), "-")</f>
        <v>-</v>
      </c>
      <c r="P244" s="37" t="str">
        <f>IF(ISNUMBER(wat_table_data!P241), IF(wat_table_data!P241=-999,"NA",IF(wat_table_data!P241&gt;99, "&gt;99", IF(wat_table_data!P241&lt;1, "&lt;1",wat_table_data!P241 ))), "-")</f>
        <v>-</v>
      </c>
      <c r="Q244" s="38" t="str">
        <f>IF(ISNUMBER(wat_table_data!Q241), IF(wat_table_data!Q241=-999,"NA",IF(wat_table_data!Q241&gt;99, "&gt;99", IF(wat_table_data!Q241&lt;1, "&lt;1",wat_table_data!Q241 ))), "-")</f>
        <v>-</v>
      </c>
      <c r="R244" s="38" t="str">
        <f>IF(ISNUMBER(wat_table_data!R241), IF(wat_table_data!R241=-999,"NA",IF(wat_table_data!R241&gt;99, "&gt;99", IF(wat_table_data!R241&lt;1, "&lt;1",wat_table_data!R241 ))), "-")</f>
        <v>-</v>
      </c>
      <c r="S244" s="38" t="str">
        <f>IF(ISNUMBER(wat_table_data!S241), IF(wat_table_data!S241=-999,"NA",IF(wat_table_data!S241&gt;99, "&gt;99", IF(wat_table_data!S241&lt;1, "&lt;1",wat_table_data!S241 ))), "-")</f>
        <v>-</v>
      </c>
      <c r="T244" s="24" t="str">
        <f>IF(ISNUMBER(wat_table_data!T241), IF(wat_table_data!T241=-999,"NA",wat_table_data!T241), "-")</f>
        <v>-</v>
      </c>
      <c r="U244" s="24"/>
      <c r="V244" s="24"/>
      <c r="W244" s="24"/>
      <c r="X244" s="39" t="str">
        <f>IF(ISNUMBER(wat_table_data!W241), IF(wat_table_data!W241=-999,"NA",IF(wat_table_data!W241&gt;99, "&gt;99", IF(wat_table_data!W241&lt;1, "&lt;1",wat_table_data!W241 ))), "-")</f>
        <v>-</v>
      </c>
      <c r="Y244" s="40" t="str">
        <f>IF(ISNUMBER(wat_table_data!X241), IF(wat_table_data!X241=-999,"NA",IF(wat_table_data!X241&gt;99, "&gt;99", IF(wat_table_data!X241&lt;1, "&lt;1",wat_table_data!X241 ))), "-")</f>
        <v>-</v>
      </c>
      <c r="Z244" s="40" t="str">
        <f>IF(ISNUMBER(wat_table_data!Y241), IF(wat_table_data!Y241=-999,"NA",IF(wat_table_data!Y241&gt;99, "&gt;99", IF(wat_table_data!Y241&lt;1, "&lt;1",wat_table_data!Y241 ))), "-")</f>
        <v>-</v>
      </c>
      <c r="AA244" s="40" t="str">
        <f>IF(ISNUMBER(wat_table_data!Z241), IF(wat_table_data!Z241=-999,"NA",IF(wat_table_data!Z241&gt;99, "&gt;99", IF(wat_table_data!Z241&lt;1, "&lt;1",wat_table_data!Z241 ))), "-")</f>
        <v>-</v>
      </c>
      <c r="AB244" s="38" t="str">
        <f>IF(ISNUMBER(wat_table_data!AA241), IF(wat_table_data!AA241=-999,"NA",IF(wat_table_data!AA241&gt;99, "&gt;99", IF(wat_table_data!AA241&lt;1, "&lt;1",wat_table_data!AA241 ))), "-")</f>
        <v>-</v>
      </c>
      <c r="AC244" s="38" t="str">
        <f>IF(ISNUMBER(wat_table_data!AB241), IF(wat_table_data!AB241=-999,"NA",IF(wat_table_data!AB241&gt;99, "&gt;99", IF(wat_table_data!AB241&lt;1, "&lt;1",wat_table_data!AB241 ))), "-")</f>
        <v>-</v>
      </c>
      <c r="AD244" s="39" t="str">
        <f>IF(ISNUMBER(wat_table_data!AC241), IF(wat_table_data!AC241=-999,"NA",IF(wat_table_data!AC241&gt;99, "&gt;99", IF(wat_table_data!AC241&lt;1, "&lt;1",wat_table_data!AC241 ))), "-")</f>
        <v>-</v>
      </c>
      <c r="AE244" s="40" t="str">
        <f>IF(ISNUMBER(wat_table_data!AD241), IF(wat_table_data!AD241=-999,"NA",IF(wat_table_data!AD241&gt;99, "&gt;99", IF(wat_table_data!AD241&lt;1, "&lt;1",wat_table_data!AD241 ))), "-")</f>
        <v>-</v>
      </c>
      <c r="AF244" s="40" t="str">
        <f>IF(ISNUMBER(wat_table_data!AE241), IF(wat_table_data!AE241=-999,"NA",IF(wat_table_data!AE241&gt;99, "&gt;99", IF(wat_table_data!AE241&lt;1, "&lt;1",wat_table_data!AE241 ))), "-")</f>
        <v>-</v>
      </c>
      <c r="AG244" s="40" t="str">
        <f>IF(ISNUMBER(wat_table_data!AF241), IF(wat_table_data!AF241=-999,"NA",IF(wat_table_data!AF241&gt;99, "&gt;99", IF(wat_table_data!AF241&lt;1, "&lt;1",wat_table_data!AF241 ))), "-")</f>
        <v>-</v>
      </c>
      <c r="AH244" s="38" t="str">
        <f>IF(ISNUMBER(wat_table_data!AG241), IF(wat_table_data!AG241=-999,"NA",IF(wat_table_data!AG241&gt;99, "&gt;99", IF(wat_table_data!AG241&lt;1, "&lt;1",wat_table_data!AG241 ))), "-")</f>
        <v>-</v>
      </c>
      <c r="AI244" s="38" t="str">
        <f>IF(ISNUMBER(wat_table_data!AH241), IF(wat_table_data!AH241=-999,"NA",IF(wat_table_data!AH241&gt;99, "&gt;99", IF(wat_table_data!AH241&lt;1, "&lt;1",wat_table_data!AH241 ))), "-")</f>
        <v>-</v>
      </c>
      <c r="AJ244" s="39" t="str">
        <f>IF(ISNUMBER(wat_table_data!AI241), IF(wat_table_data!AI241=-999,"NA",IF(wat_table_data!AI241&gt;99, "&gt;99", IF(wat_table_data!AI241&lt;1, "&lt;1",wat_table_data!AI241 ))), "-")</f>
        <v>-</v>
      </c>
      <c r="AK244" s="40" t="str">
        <f>IF(ISNUMBER(wat_table_data!AJ241), IF(wat_table_data!AJ241=-999,"NA",IF(wat_table_data!AJ241&gt;99, "&gt;99", IF(wat_table_data!AJ241&lt;1, "&lt;1",wat_table_data!AJ241 ))), "-")</f>
        <v>-</v>
      </c>
      <c r="AL244" s="40" t="str">
        <f>IF(ISNUMBER(wat_table_data!AK241), IF(wat_table_data!AK241=-999,"NA",IF(wat_table_data!AK241&gt;99, "&gt;99", IF(wat_table_data!AK241&lt;1, "&lt;1",wat_table_data!AK241 ))), "-")</f>
        <v>-</v>
      </c>
      <c r="AM244" s="40" t="str">
        <f>IF(ISNUMBER(wat_table_data!AL241), IF(wat_table_data!AL241=-999,"NA",IF(wat_table_data!AL241&gt;99, "&gt;99", IF(wat_table_data!AL241&lt;1, "&lt;1",wat_table_data!AL241 ))), "-")</f>
        <v>-</v>
      </c>
      <c r="AN244" s="38" t="str">
        <f>IF(ISNUMBER(wat_table_data!AM241), IF(wat_table_data!AM241=-999,"NA",IF(wat_table_data!AM241&gt;99, "&gt;99", IF(wat_table_data!AM241&lt;1, "&lt;1",wat_table_data!AM241 ))), "-")</f>
        <v>-</v>
      </c>
      <c r="AO244" s="38" t="str">
        <f>IF(ISNUMBER(wat_table_data!AN241), IF(wat_table_data!AN241=-999,"NA",IF(wat_table_data!AN241&gt;99, "&gt;99", IF(wat_table_data!AN241&lt;1, "&lt;1",wat_table_data!AN241 ))), "-")</f>
        <v>-</v>
      </c>
    </row>
    <row r="245" ht="13.8" x14ac:dyDescent="0.25">
      <c r="A245" s="34" t="str">
        <f>IF(ISBLANK(wat_table_data!A242), "", wat_table_data!A242)</f>
        <v/>
      </c>
      <c r="B245" s="34" t="str">
        <f>IF(ISBLANK(wat_table_data!B242), "", wat_table_data!B242)</f>
        <v/>
      </c>
      <c r="C245" s="34" t="str">
        <f>IF(ISBLANK(wat_table_data!C242), "", wat_table_data!C242)</f>
        <v/>
      </c>
      <c r="D245" s="35" t="str">
        <f>IF(ISNUMBER(wat_table_data!D242), wat_table_data!D242, "-")</f>
        <v>-</v>
      </c>
      <c r="E245" s="36" t="str">
        <f>IF(ISNUMBER(wat_table_data!E242), wat_table_data!E242, "-")</f>
        <v>-</v>
      </c>
      <c r="F245" s="37" t="str">
        <f>IF(ISNUMBER(wat_table_data!F242), IF(wat_table_data!F242=-999,"NA",IF(wat_table_data!F242&gt;99, "&gt;99", IF(wat_table_data!F242&lt;1, "&lt;1",wat_table_data!F242 ))), "-")</f>
        <v>-</v>
      </c>
      <c r="G245" s="38" t="str">
        <f>IF(ISNUMBER(wat_table_data!G242), IF(wat_table_data!G242=-999,"NA",IF(wat_table_data!G242&gt;99, "&gt;99", IF(wat_table_data!G242&lt;1, "&lt;1",wat_table_data!G242 ))), "-")</f>
        <v>-</v>
      </c>
      <c r="H245" s="38" t="str">
        <f>IF(ISNUMBER(wat_table_data!H242), IF(wat_table_data!H242=-999,"NA",IF(wat_table_data!H242&gt;99, "&gt;99", IF(wat_table_data!H242&lt;1, "&lt;1",wat_table_data!H242 ))), "-")</f>
        <v>-</v>
      </c>
      <c r="I245" s="38" t="str">
        <f>IF(ISNUMBER(wat_table_data!I242), IF(wat_table_data!I242=-999,"NA",IF(wat_table_data!I242&gt;99, "&gt;99", IF(wat_table_data!I242&lt;1, "&lt;1",wat_table_data!I242 ))), "-")</f>
        <v>-</v>
      </c>
      <c r="J245" s="24" t="str">
        <f>IF(ISNUMBER(wat_table_data!J242), IF(wat_table_data!J242=-999,"NA",wat_table_data!J242), "-")</f>
        <v>-</v>
      </c>
      <c r="K245" s="37" t="str">
        <f>IF(ISNUMBER(wat_table_data!K242), IF(wat_table_data!K242=-999,"NA",IF(wat_table_data!K242&gt;99, "&gt;99", IF(wat_table_data!K242&lt;1, "&lt;1",wat_table_data!K242 ))), "-")</f>
        <v>-</v>
      </c>
      <c r="L245" s="38" t="str">
        <f>IF(ISNUMBER(wat_table_data!L242), IF(wat_table_data!L242=-999,"NA",IF(wat_table_data!L242&gt;99, "&gt;99", IF(wat_table_data!L242&lt;1, "&lt;1",wat_table_data!L242 ))), "-")</f>
        <v>-</v>
      </c>
      <c r="M245" s="38" t="str">
        <f>IF(ISNUMBER(wat_table_data!M242), IF(wat_table_data!M242=-999,"NA",IF(wat_table_data!M242&gt;99, "&gt;99", IF(wat_table_data!M242&lt;1, "&lt;1",wat_table_data!M242 ))), "-")</f>
        <v>-</v>
      </c>
      <c r="N245" s="38" t="str">
        <f>IF(ISNUMBER(wat_table_data!N242), IF(wat_table_data!N242=-999,"NA",IF(wat_table_data!N242&gt;99, "&gt;99", IF(wat_table_data!N242&lt;1, "&lt;1",wat_table_data!N242 ))), "-")</f>
        <v>-</v>
      </c>
      <c r="O245" s="24" t="str">
        <f>IF(ISNUMBER(wat_table_data!O242), IF(wat_table_data!O242=-999,"NA",wat_table_data!O242), "-")</f>
        <v>-</v>
      </c>
      <c r="P245" s="37" t="str">
        <f>IF(ISNUMBER(wat_table_data!P242), IF(wat_table_data!P242=-999,"NA",IF(wat_table_data!P242&gt;99, "&gt;99", IF(wat_table_data!P242&lt;1, "&lt;1",wat_table_data!P242 ))), "-")</f>
        <v>-</v>
      </c>
      <c r="Q245" s="38" t="str">
        <f>IF(ISNUMBER(wat_table_data!Q242), IF(wat_table_data!Q242=-999,"NA",IF(wat_table_data!Q242&gt;99, "&gt;99", IF(wat_table_data!Q242&lt;1, "&lt;1",wat_table_data!Q242 ))), "-")</f>
        <v>-</v>
      </c>
      <c r="R245" s="38" t="str">
        <f>IF(ISNUMBER(wat_table_data!R242), IF(wat_table_data!R242=-999,"NA",IF(wat_table_data!R242&gt;99, "&gt;99", IF(wat_table_data!R242&lt;1, "&lt;1",wat_table_data!R242 ))), "-")</f>
        <v>-</v>
      </c>
      <c r="S245" s="38" t="str">
        <f>IF(ISNUMBER(wat_table_data!S242), IF(wat_table_data!S242=-999,"NA",IF(wat_table_data!S242&gt;99, "&gt;99", IF(wat_table_data!S242&lt;1, "&lt;1",wat_table_data!S242 ))), "-")</f>
        <v>-</v>
      </c>
      <c r="T245" s="24" t="str">
        <f>IF(ISNUMBER(wat_table_data!T242), IF(wat_table_data!T242=-999,"NA",wat_table_data!T242), "-")</f>
        <v>-</v>
      </c>
      <c r="U245" s="24"/>
      <c r="V245" s="24"/>
      <c r="W245" s="24"/>
      <c r="X245" s="39" t="str">
        <f>IF(ISNUMBER(wat_table_data!W242), IF(wat_table_data!W242=-999,"NA",IF(wat_table_data!W242&gt;99, "&gt;99", IF(wat_table_data!W242&lt;1, "&lt;1",wat_table_data!W242 ))), "-")</f>
        <v>-</v>
      </c>
      <c r="Y245" s="40" t="str">
        <f>IF(ISNUMBER(wat_table_data!X242), IF(wat_table_data!X242=-999,"NA",IF(wat_table_data!X242&gt;99, "&gt;99", IF(wat_table_data!X242&lt;1, "&lt;1",wat_table_data!X242 ))), "-")</f>
        <v>-</v>
      </c>
      <c r="Z245" s="40" t="str">
        <f>IF(ISNUMBER(wat_table_data!Y242), IF(wat_table_data!Y242=-999,"NA",IF(wat_table_data!Y242&gt;99, "&gt;99", IF(wat_table_data!Y242&lt;1, "&lt;1",wat_table_data!Y242 ))), "-")</f>
        <v>-</v>
      </c>
      <c r="AA245" s="40" t="str">
        <f>IF(ISNUMBER(wat_table_data!Z242), IF(wat_table_data!Z242=-999,"NA",IF(wat_table_data!Z242&gt;99, "&gt;99", IF(wat_table_data!Z242&lt;1, "&lt;1",wat_table_data!Z242 ))), "-")</f>
        <v>-</v>
      </c>
      <c r="AB245" s="38" t="str">
        <f>IF(ISNUMBER(wat_table_data!AA242), IF(wat_table_data!AA242=-999,"NA",IF(wat_table_data!AA242&gt;99, "&gt;99", IF(wat_table_data!AA242&lt;1, "&lt;1",wat_table_data!AA242 ))), "-")</f>
        <v>-</v>
      </c>
      <c r="AC245" s="38" t="str">
        <f>IF(ISNUMBER(wat_table_data!AB242), IF(wat_table_data!AB242=-999,"NA",IF(wat_table_data!AB242&gt;99, "&gt;99", IF(wat_table_data!AB242&lt;1, "&lt;1",wat_table_data!AB242 ))), "-")</f>
        <v>-</v>
      </c>
      <c r="AD245" s="39" t="str">
        <f>IF(ISNUMBER(wat_table_data!AC242), IF(wat_table_data!AC242=-999,"NA",IF(wat_table_data!AC242&gt;99, "&gt;99", IF(wat_table_data!AC242&lt;1, "&lt;1",wat_table_data!AC242 ))), "-")</f>
        <v>-</v>
      </c>
      <c r="AE245" s="40" t="str">
        <f>IF(ISNUMBER(wat_table_data!AD242), IF(wat_table_data!AD242=-999,"NA",IF(wat_table_data!AD242&gt;99, "&gt;99", IF(wat_table_data!AD242&lt;1, "&lt;1",wat_table_data!AD242 ))), "-")</f>
        <v>-</v>
      </c>
      <c r="AF245" s="40" t="str">
        <f>IF(ISNUMBER(wat_table_data!AE242), IF(wat_table_data!AE242=-999,"NA",IF(wat_table_data!AE242&gt;99, "&gt;99", IF(wat_table_data!AE242&lt;1, "&lt;1",wat_table_data!AE242 ))), "-")</f>
        <v>-</v>
      </c>
      <c r="AG245" s="40" t="str">
        <f>IF(ISNUMBER(wat_table_data!AF242), IF(wat_table_data!AF242=-999,"NA",IF(wat_table_data!AF242&gt;99, "&gt;99", IF(wat_table_data!AF242&lt;1, "&lt;1",wat_table_data!AF242 ))), "-")</f>
        <v>-</v>
      </c>
      <c r="AH245" s="38" t="str">
        <f>IF(ISNUMBER(wat_table_data!AG242), IF(wat_table_data!AG242=-999,"NA",IF(wat_table_data!AG242&gt;99, "&gt;99", IF(wat_table_data!AG242&lt;1, "&lt;1",wat_table_data!AG242 ))), "-")</f>
        <v>-</v>
      </c>
      <c r="AI245" s="38" t="str">
        <f>IF(ISNUMBER(wat_table_data!AH242), IF(wat_table_data!AH242=-999,"NA",IF(wat_table_data!AH242&gt;99, "&gt;99", IF(wat_table_data!AH242&lt;1, "&lt;1",wat_table_data!AH242 ))), "-")</f>
        <v>-</v>
      </c>
      <c r="AJ245" s="39" t="str">
        <f>IF(ISNUMBER(wat_table_data!AI242), IF(wat_table_data!AI242=-999,"NA",IF(wat_table_data!AI242&gt;99, "&gt;99", IF(wat_table_data!AI242&lt;1, "&lt;1",wat_table_data!AI242 ))), "-")</f>
        <v>-</v>
      </c>
      <c r="AK245" s="40" t="str">
        <f>IF(ISNUMBER(wat_table_data!AJ242), IF(wat_table_data!AJ242=-999,"NA",IF(wat_table_data!AJ242&gt;99, "&gt;99", IF(wat_table_data!AJ242&lt;1, "&lt;1",wat_table_data!AJ242 ))), "-")</f>
        <v>-</v>
      </c>
      <c r="AL245" s="40" t="str">
        <f>IF(ISNUMBER(wat_table_data!AK242), IF(wat_table_data!AK242=-999,"NA",IF(wat_table_data!AK242&gt;99, "&gt;99", IF(wat_table_data!AK242&lt;1, "&lt;1",wat_table_data!AK242 ))), "-")</f>
        <v>-</v>
      </c>
      <c r="AM245" s="40" t="str">
        <f>IF(ISNUMBER(wat_table_data!AL242), IF(wat_table_data!AL242=-999,"NA",IF(wat_table_data!AL242&gt;99, "&gt;99", IF(wat_table_data!AL242&lt;1, "&lt;1",wat_table_data!AL242 ))), "-")</f>
        <v>-</v>
      </c>
      <c r="AN245" s="38" t="str">
        <f>IF(ISNUMBER(wat_table_data!AM242), IF(wat_table_data!AM242=-999,"NA",IF(wat_table_data!AM242&gt;99, "&gt;99", IF(wat_table_data!AM242&lt;1, "&lt;1",wat_table_data!AM242 ))), "-")</f>
        <v>-</v>
      </c>
      <c r="AO245" s="38" t="str">
        <f>IF(ISNUMBER(wat_table_data!AN242), IF(wat_table_data!AN242=-999,"NA",IF(wat_table_data!AN242&gt;99, "&gt;99", IF(wat_table_data!AN242&lt;1, "&lt;1",wat_table_data!AN242 ))), "-")</f>
        <v>-</v>
      </c>
    </row>
    <row r="246" ht="13.8" x14ac:dyDescent="0.25">
      <c r="A246" s="34" t="str">
        <f>IF(ISBLANK(wat_table_data!A243), "", wat_table_data!A243)</f>
        <v/>
      </c>
      <c r="B246" s="34" t="str">
        <f>IF(ISBLANK(wat_table_data!B243), "", wat_table_data!B243)</f>
        <v/>
      </c>
      <c r="C246" s="34" t="str">
        <f>IF(ISBLANK(wat_table_data!C243), "", wat_table_data!C243)</f>
        <v/>
      </c>
      <c r="D246" s="35" t="str">
        <f>IF(ISNUMBER(wat_table_data!D243), wat_table_data!D243, "-")</f>
        <v>-</v>
      </c>
      <c r="E246" s="36" t="str">
        <f>IF(ISNUMBER(wat_table_data!E243), wat_table_data!E243, "-")</f>
        <v>-</v>
      </c>
      <c r="F246" s="37" t="str">
        <f>IF(ISNUMBER(wat_table_data!F243), IF(wat_table_data!F243=-999,"NA",IF(wat_table_data!F243&gt;99, "&gt;99", IF(wat_table_data!F243&lt;1, "&lt;1",wat_table_data!F243 ))), "-")</f>
        <v>-</v>
      </c>
      <c r="G246" s="38" t="str">
        <f>IF(ISNUMBER(wat_table_data!G243), IF(wat_table_data!G243=-999,"NA",IF(wat_table_data!G243&gt;99, "&gt;99", IF(wat_table_data!G243&lt;1, "&lt;1",wat_table_data!G243 ))), "-")</f>
        <v>-</v>
      </c>
      <c r="H246" s="38" t="str">
        <f>IF(ISNUMBER(wat_table_data!H243), IF(wat_table_data!H243=-999,"NA",IF(wat_table_data!H243&gt;99, "&gt;99", IF(wat_table_data!H243&lt;1, "&lt;1",wat_table_data!H243 ))), "-")</f>
        <v>-</v>
      </c>
      <c r="I246" s="38" t="str">
        <f>IF(ISNUMBER(wat_table_data!I243), IF(wat_table_data!I243=-999,"NA",IF(wat_table_data!I243&gt;99, "&gt;99", IF(wat_table_data!I243&lt;1, "&lt;1",wat_table_data!I243 ))), "-")</f>
        <v>-</v>
      </c>
      <c r="J246" s="24" t="str">
        <f>IF(ISNUMBER(wat_table_data!J243), IF(wat_table_data!J243=-999,"NA",wat_table_data!J243), "-")</f>
        <v>-</v>
      </c>
      <c r="K246" s="37" t="str">
        <f>IF(ISNUMBER(wat_table_data!K243), IF(wat_table_data!K243=-999,"NA",IF(wat_table_data!K243&gt;99, "&gt;99", IF(wat_table_data!K243&lt;1, "&lt;1",wat_table_data!K243 ))), "-")</f>
        <v>-</v>
      </c>
      <c r="L246" s="38" t="str">
        <f>IF(ISNUMBER(wat_table_data!L243), IF(wat_table_data!L243=-999,"NA",IF(wat_table_data!L243&gt;99, "&gt;99", IF(wat_table_data!L243&lt;1, "&lt;1",wat_table_data!L243 ))), "-")</f>
        <v>-</v>
      </c>
      <c r="M246" s="38" t="str">
        <f>IF(ISNUMBER(wat_table_data!M243), IF(wat_table_data!M243=-999,"NA",IF(wat_table_data!M243&gt;99, "&gt;99", IF(wat_table_data!M243&lt;1, "&lt;1",wat_table_data!M243 ))), "-")</f>
        <v>-</v>
      </c>
      <c r="N246" s="38" t="str">
        <f>IF(ISNUMBER(wat_table_data!N243), IF(wat_table_data!N243=-999,"NA",IF(wat_table_data!N243&gt;99, "&gt;99", IF(wat_table_data!N243&lt;1, "&lt;1",wat_table_data!N243 ))), "-")</f>
        <v>-</v>
      </c>
      <c r="O246" s="24" t="str">
        <f>IF(ISNUMBER(wat_table_data!O243), IF(wat_table_data!O243=-999,"NA",wat_table_data!O243), "-")</f>
        <v>-</v>
      </c>
      <c r="P246" s="37" t="str">
        <f>IF(ISNUMBER(wat_table_data!P243), IF(wat_table_data!P243=-999,"NA",IF(wat_table_data!P243&gt;99, "&gt;99", IF(wat_table_data!P243&lt;1, "&lt;1",wat_table_data!P243 ))), "-")</f>
        <v>-</v>
      </c>
      <c r="Q246" s="38" t="str">
        <f>IF(ISNUMBER(wat_table_data!Q243), IF(wat_table_data!Q243=-999,"NA",IF(wat_table_data!Q243&gt;99, "&gt;99", IF(wat_table_data!Q243&lt;1, "&lt;1",wat_table_data!Q243 ))), "-")</f>
        <v>-</v>
      </c>
      <c r="R246" s="38" t="str">
        <f>IF(ISNUMBER(wat_table_data!R243), IF(wat_table_data!R243=-999,"NA",IF(wat_table_data!R243&gt;99, "&gt;99", IF(wat_table_data!R243&lt;1, "&lt;1",wat_table_data!R243 ))), "-")</f>
        <v>-</v>
      </c>
      <c r="S246" s="38" t="str">
        <f>IF(ISNUMBER(wat_table_data!S243), IF(wat_table_data!S243=-999,"NA",IF(wat_table_data!S243&gt;99, "&gt;99", IF(wat_table_data!S243&lt;1, "&lt;1",wat_table_data!S243 ))), "-")</f>
        <v>-</v>
      </c>
      <c r="T246" s="24" t="str">
        <f>IF(ISNUMBER(wat_table_data!T243), IF(wat_table_data!T243=-999,"NA",wat_table_data!T243), "-")</f>
        <v>-</v>
      </c>
      <c r="U246" s="24"/>
      <c r="V246" s="24"/>
      <c r="W246" s="24"/>
      <c r="X246" s="39" t="str">
        <f>IF(ISNUMBER(wat_table_data!W243), IF(wat_table_data!W243=-999,"NA",IF(wat_table_data!W243&gt;99, "&gt;99", IF(wat_table_data!W243&lt;1, "&lt;1",wat_table_data!W243 ))), "-")</f>
        <v>-</v>
      </c>
      <c r="Y246" s="40" t="str">
        <f>IF(ISNUMBER(wat_table_data!X243), IF(wat_table_data!X243=-999,"NA",IF(wat_table_data!X243&gt;99, "&gt;99", IF(wat_table_data!X243&lt;1, "&lt;1",wat_table_data!X243 ))), "-")</f>
        <v>-</v>
      </c>
      <c r="Z246" s="40" t="str">
        <f>IF(ISNUMBER(wat_table_data!Y243), IF(wat_table_data!Y243=-999,"NA",IF(wat_table_data!Y243&gt;99, "&gt;99", IF(wat_table_data!Y243&lt;1, "&lt;1",wat_table_data!Y243 ))), "-")</f>
        <v>-</v>
      </c>
      <c r="AA246" s="40" t="str">
        <f>IF(ISNUMBER(wat_table_data!Z243), IF(wat_table_data!Z243=-999,"NA",IF(wat_table_data!Z243&gt;99, "&gt;99", IF(wat_table_data!Z243&lt;1, "&lt;1",wat_table_data!Z243 ))), "-")</f>
        <v>-</v>
      </c>
      <c r="AB246" s="38" t="str">
        <f>IF(ISNUMBER(wat_table_data!AA243), IF(wat_table_data!AA243=-999,"NA",IF(wat_table_data!AA243&gt;99, "&gt;99", IF(wat_table_data!AA243&lt;1, "&lt;1",wat_table_data!AA243 ))), "-")</f>
        <v>-</v>
      </c>
      <c r="AC246" s="38" t="str">
        <f>IF(ISNUMBER(wat_table_data!AB243), IF(wat_table_data!AB243=-999,"NA",IF(wat_table_data!AB243&gt;99, "&gt;99", IF(wat_table_data!AB243&lt;1, "&lt;1",wat_table_data!AB243 ))), "-")</f>
        <v>-</v>
      </c>
      <c r="AD246" s="39" t="str">
        <f>IF(ISNUMBER(wat_table_data!AC243), IF(wat_table_data!AC243=-999,"NA",IF(wat_table_data!AC243&gt;99, "&gt;99", IF(wat_table_data!AC243&lt;1, "&lt;1",wat_table_data!AC243 ))), "-")</f>
        <v>-</v>
      </c>
      <c r="AE246" s="40" t="str">
        <f>IF(ISNUMBER(wat_table_data!AD243), IF(wat_table_data!AD243=-999,"NA",IF(wat_table_data!AD243&gt;99, "&gt;99", IF(wat_table_data!AD243&lt;1, "&lt;1",wat_table_data!AD243 ))), "-")</f>
        <v>-</v>
      </c>
      <c r="AF246" s="40" t="str">
        <f>IF(ISNUMBER(wat_table_data!AE243), IF(wat_table_data!AE243=-999,"NA",IF(wat_table_data!AE243&gt;99, "&gt;99", IF(wat_table_data!AE243&lt;1, "&lt;1",wat_table_data!AE243 ))), "-")</f>
        <v>-</v>
      </c>
      <c r="AG246" s="40" t="str">
        <f>IF(ISNUMBER(wat_table_data!AF243), IF(wat_table_data!AF243=-999,"NA",IF(wat_table_data!AF243&gt;99, "&gt;99", IF(wat_table_data!AF243&lt;1, "&lt;1",wat_table_data!AF243 ))), "-")</f>
        <v>-</v>
      </c>
      <c r="AH246" s="38" t="str">
        <f>IF(ISNUMBER(wat_table_data!AG243), IF(wat_table_data!AG243=-999,"NA",IF(wat_table_data!AG243&gt;99, "&gt;99", IF(wat_table_data!AG243&lt;1, "&lt;1",wat_table_data!AG243 ))), "-")</f>
        <v>-</v>
      </c>
      <c r="AI246" s="38" t="str">
        <f>IF(ISNUMBER(wat_table_data!AH243), IF(wat_table_data!AH243=-999,"NA",IF(wat_table_data!AH243&gt;99, "&gt;99", IF(wat_table_data!AH243&lt;1, "&lt;1",wat_table_data!AH243 ))), "-")</f>
        <v>-</v>
      </c>
      <c r="AJ246" s="39" t="str">
        <f>IF(ISNUMBER(wat_table_data!AI243), IF(wat_table_data!AI243=-999,"NA",IF(wat_table_data!AI243&gt;99, "&gt;99", IF(wat_table_data!AI243&lt;1, "&lt;1",wat_table_data!AI243 ))), "-")</f>
        <v>-</v>
      </c>
      <c r="AK246" s="40" t="str">
        <f>IF(ISNUMBER(wat_table_data!AJ243), IF(wat_table_data!AJ243=-999,"NA",IF(wat_table_data!AJ243&gt;99, "&gt;99", IF(wat_table_data!AJ243&lt;1, "&lt;1",wat_table_data!AJ243 ))), "-")</f>
        <v>-</v>
      </c>
      <c r="AL246" s="40" t="str">
        <f>IF(ISNUMBER(wat_table_data!AK243), IF(wat_table_data!AK243=-999,"NA",IF(wat_table_data!AK243&gt;99, "&gt;99", IF(wat_table_data!AK243&lt;1, "&lt;1",wat_table_data!AK243 ))), "-")</f>
        <v>-</v>
      </c>
      <c r="AM246" s="40" t="str">
        <f>IF(ISNUMBER(wat_table_data!AL243), IF(wat_table_data!AL243=-999,"NA",IF(wat_table_data!AL243&gt;99, "&gt;99", IF(wat_table_data!AL243&lt;1, "&lt;1",wat_table_data!AL243 ))), "-")</f>
        <v>-</v>
      </c>
      <c r="AN246" s="38" t="str">
        <f>IF(ISNUMBER(wat_table_data!AM243), IF(wat_table_data!AM243=-999,"NA",IF(wat_table_data!AM243&gt;99, "&gt;99", IF(wat_table_data!AM243&lt;1, "&lt;1",wat_table_data!AM243 ))), "-")</f>
        <v>-</v>
      </c>
      <c r="AO246" s="38" t="str">
        <f>IF(ISNUMBER(wat_table_data!AN243), IF(wat_table_data!AN243=-999,"NA",IF(wat_table_data!AN243&gt;99, "&gt;99", IF(wat_table_data!AN243&lt;1, "&lt;1",wat_table_data!AN243 ))), "-")</f>
        <v>-</v>
      </c>
    </row>
    <row r="247" ht="13.8" x14ac:dyDescent="0.25">
      <c r="A247" s="34" t="str">
        <f>IF(ISBLANK(wat_table_data!A244), "", wat_table_data!A244)</f>
        <v/>
      </c>
      <c r="B247" s="34" t="str">
        <f>IF(ISBLANK(wat_table_data!B244), "", wat_table_data!B244)</f>
        <v/>
      </c>
      <c r="C247" s="34" t="str">
        <f>IF(ISBLANK(wat_table_data!C244), "", wat_table_data!C244)</f>
        <v/>
      </c>
      <c r="D247" s="35" t="str">
        <f>IF(ISNUMBER(wat_table_data!D244), wat_table_data!D244, "-")</f>
        <v>-</v>
      </c>
      <c r="E247" s="36" t="str">
        <f>IF(ISNUMBER(wat_table_data!E244), wat_table_data!E244, "-")</f>
        <v>-</v>
      </c>
      <c r="F247" s="37" t="str">
        <f>IF(ISNUMBER(wat_table_data!F244), IF(wat_table_data!F244=-999,"NA",IF(wat_table_data!F244&gt;99, "&gt;99", IF(wat_table_data!F244&lt;1, "&lt;1",wat_table_data!F244 ))), "-")</f>
        <v>-</v>
      </c>
      <c r="G247" s="38" t="str">
        <f>IF(ISNUMBER(wat_table_data!G244), IF(wat_table_data!G244=-999,"NA",IF(wat_table_data!G244&gt;99, "&gt;99", IF(wat_table_data!G244&lt;1, "&lt;1",wat_table_data!G244 ))), "-")</f>
        <v>-</v>
      </c>
      <c r="H247" s="38" t="str">
        <f>IF(ISNUMBER(wat_table_data!H244), IF(wat_table_data!H244=-999,"NA",IF(wat_table_data!H244&gt;99, "&gt;99", IF(wat_table_data!H244&lt;1, "&lt;1",wat_table_data!H244 ))), "-")</f>
        <v>-</v>
      </c>
      <c r="I247" s="38" t="str">
        <f>IF(ISNUMBER(wat_table_data!I244), IF(wat_table_data!I244=-999,"NA",IF(wat_table_data!I244&gt;99, "&gt;99", IF(wat_table_data!I244&lt;1, "&lt;1",wat_table_data!I244 ))), "-")</f>
        <v>-</v>
      </c>
      <c r="J247" s="24" t="str">
        <f>IF(ISNUMBER(wat_table_data!J244), IF(wat_table_data!J244=-999,"NA",wat_table_data!J244), "-")</f>
        <v>-</v>
      </c>
      <c r="K247" s="37" t="str">
        <f>IF(ISNUMBER(wat_table_data!K244), IF(wat_table_data!K244=-999,"NA",IF(wat_table_data!K244&gt;99, "&gt;99", IF(wat_table_data!K244&lt;1, "&lt;1",wat_table_data!K244 ))), "-")</f>
        <v>-</v>
      </c>
      <c r="L247" s="38" t="str">
        <f>IF(ISNUMBER(wat_table_data!L244), IF(wat_table_data!L244=-999,"NA",IF(wat_table_data!L244&gt;99, "&gt;99", IF(wat_table_data!L244&lt;1, "&lt;1",wat_table_data!L244 ))), "-")</f>
        <v>-</v>
      </c>
      <c r="M247" s="38" t="str">
        <f>IF(ISNUMBER(wat_table_data!M244), IF(wat_table_data!M244=-999,"NA",IF(wat_table_data!M244&gt;99, "&gt;99", IF(wat_table_data!M244&lt;1, "&lt;1",wat_table_data!M244 ))), "-")</f>
        <v>-</v>
      </c>
      <c r="N247" s="38" t="str">
        <f>IF(ISNUMBER(wat_table_data!N244), IF(wat_table_data!N244=-999,"NA",IF(wat_table_data!N244&gt;99, "&gt;99", IF(wat_table_data!N244&lt;1, "&lt;1",wat_table_data!N244 ))), "-")</f>
        <v>-</v>
      </c>
      <c r="O247" s="24" t="str">
        <f>IF(ISNUMBER(wat_table_data!O244), IF(wat_table_data!O244=-999,"NA",wat_table_data!O244), "-")</f>
        <v>-</v>
      </c>
      <c r="P247" s="37" t="str">
        <f>IF(ISNUMBER(wat_table_data!P244), IF(wat_table_data!P244=-999,"NA",IF(wat_table_data!P244&gt;99, "&gt;99", IF(wat_table_data!P244&lt;1, "&lt;1",wat_table_data!P244 ))), "-")</f>
        <v>-</v>
      </c>
      <c r="Q247" s="38" t="str">
        <f>IF(ISNUMBER(wat_table_data!Q244), IF(wat_table_data!Q244=-999,"NA",IF(wat_table_data!Q244&gt;99, "&gt;99", IF(wat_table_data!Q244&lt;1, "&lt;1",wat_table_data!Q244 ))), "-")</f>
        <v>-</v>
      </c>
      <c r="R247" s="38" t="str">
        <f>IF(ISNUMBER(wat_table_data!R244), IF(wat_table_data!R244=-999,"NA",IF(wat_table_data!R244&gt;99, "&gt;99", IF(wat_table_data!R244&lt;1, "&lt;1",wat_table_data!R244 ))), "-")</f>
        <v>-</v>
      </c>
      <c r="S247" s="38" t="str">
        <f>IF(ISNUMBER(wat_table_data!S244), IF(wat_table_data!S244=-999,"NA",IF(wat_table_data!S244&gt;99, "&gt;99", IF(wat_table_data!S244&lt;1, "&lt;1",wat_table_data!S244 ))), "-")</f>
        <v>-</v>
      </c>
      <c r="T247" s="24" t="str">
        <f>IF(ISNUMBER(wat_table_data!T244), IF(wat_table_data!T244=-999,"NA",wat_table_data!T244), "-")</f>
        <v>-</v>
      </c>
      <c r="U247" s="24"/>
      <c r="V247" s="24"/>
      <c r="W247" s="24"/>
      <c r="X247" s="39" t="str">
        <f>IF(ISNUMBER(wat_table_data!W244), IF(wat_table_data!W244=-999,"NA",IF(wat_table_data!W244&gt;99, "&gt;99", IF(wat_table_data!W244&lt;1, "&lt;1",wat_table_data!W244 ))), "-")</f>
        <v>-</v>
      </c>
      <c r="Y247" s="40" t="str">
        <f>IF(ISNUMBER(wat_table_data!X244), IF(wat_table_data!X244=-999,"NA",IF(wat_table_data!X244&gt;99, "&gt;99", IF(wat_table_data!X244&lt;1, "&lt;1",wat_table_data!X244 ))), "-")</f>
        <v>-</v>
      </c>
      <c r="Z247" s="40" t="str">
        <f>IF(ISNUMBER(wat_table_data!Y244), IF(wat_table_data!Y244=-999,"NA",IF(wat_table_data!Y244&gt;99, "&gt;99", IF(wat_table_data!Y244&lt;1, "&lt;1",wat_table_data!Y244 ))), "-")</f>
        <v>-</v>
      </c>
      <c r="AA247" s="40" t="str">
        <f>IF(ISNUMBER(wat_table_data!Z244), IF(wat_table_data!Z244=-999,"NA",IF(wat_table_data!Z244&gt;99, "&gt;99", IF(wat_table_data!Z244&lt;1, "&lt;1",wat_table_data!Z244 ))), "-")</f>
        <v>-</v>
      </c>
      <c r="AB247" s="38" t="str">
        <f>IF(ISNUMBER(wat_table_data!AA244), IF(wat_table_data!AA244=-999,"NA",IF(wat_table_data!AA244&gt;99, "&gt;99", IF(wat_table_data!AA244&lt;1, "&lt;1",wat_table_data!AA244 ))), "-")</f>
        <v>-</v>
      </c>
      <c r="AC247" s="38" t="str">
        <f>IF(ISNUMBER(wat_table_data!AB244), IF(wat_table_data!AB244=-999,"NA",IF(wat_table_data!AB244&gt;99, "&gt;99", IF(wat_table_data!AB244&lt;1, "&lt;1",wat_table_data!AB244 ))), "-")</f>
        <v>-</v>
      </c>
      <c r="AD247" s="39" t="str">
        <f>IF(ISNUMBER(wat_table_data!AC244), IF(wat_table_data!AC244=-999,"NA",IF(wat_table_data!AC244&gt;99, "&gt;99", IF(wat_table_data!AC244&lt;1, "&lt;1",wat_table_data!AC244 ))), "-")</f>
        <v>-</v>
      </c>
      <c r="AE247" s="40" t="str">
        <f>IF(ISNUMBER(wat_table_data!AD244), IF(wat_table_data!AD244=-999,"NA",IF(wat_table_data!AD244&gt;99, "&gt;99", IF(wat_table_data!AD244&lt;1, "&lt;1",wat_table_data!AD244 ))), "-")</f>
        <v>-</v>
      </c>
      <c r="AF247" s="40" t="str">
        <f>IF(ISNUMBER(wat_table_data!AE244), IF(wat_table_data!AE244=-999,"NA",IF(wat_table_data!AE244&gt;99, "&gt;99", IF(wat_table_data!AE244&lt;1, "&lt;1",wat_table_data!AE244 ))), "-")</f>
        <v>-</v>
      </c>
      <c r="AG247" s="40" t="str">
        <f>IF(ISNUMBER(wat_table_data!AF244), IF(wat_table_data!AF244=-999,"NA",IF(wat_table_data!AF244&gt;99, "&gt;99", IF(wat_table_data!AF244&lt;1, "&lt;1",wat_table_data!AF244 ))), "-")</f>
        <v>-</v>
      </c>
      <c r="AH247" s="38" t="str">
        <f>IF(ISNUMBER(wat_table_data!AG244), IF(wat_table_data!AG244=-999,"NA",IF(wat_table_data!AG244&gt;99, "&gt;99", IF(wat_table_data!AG244&lt;1, "&lt;1",wat_table_data!AG244 ))), "-")</f>
        <v>-</v>
      </c>
      <c r="AI247" s="38" t="str">
        <f>IF(ISNUMBER(wat_table_data!AH244), IF(wat_table_data!AH244=-999,"NA",IF(wat_table_data!AH244&gt;99, "&gt;99", IF(wat_table_data!AH244&lt;1, "&lt;1",wat_table_data!AH244 ))), "-")</f>
        <v>-</v>
      </c>
      <c r="AJ247" s="39" t="str">
        <f>IF(ISNUMBER(wat_table_data!AI244), IF(wat_table_data!AI244=-999,"NA",IF(wat_table_data!AI244&gt;99, "&gt;99", IF(wat_table_data!AI244&lt;1, "&lt;1",wat_table_data!AI244 ))), "-")</f>
        <v>-</v>
      </c>
      <c r="AK247" s="40" t="str">
        <f>IF(ISNUMBER(wat_table_data!AJ244), IF(wat_table_data!AJ244=-999,"NA",IF(wat_table_data!AJ244&gt;99, "&gt;99", IF(wat_table_data!AJ244&lt;1, "&lt;1",wat_table_data!AJ244 ))), "-")</f>
        <v>-</v>
      </c>
      <c r="AL247" s="40" t="str">
        <f>IF(ISNUMBER(wat_table_data!AK244), IF(wat_table_data!AK244=-999,"NA",IF(wat_table_data!AK244&gt;99, "&gt;99", IF(wat_table_data!AK244&lt;1, "&lt;1",wat_table_data!AK244 ))), "-")</f>
        <v>-</v>
      </c>
      <c r="AM247" s="40" t="str">
        <f>IF(ISNUMBER(wat_table_data!AL244), IF(wat_table_data!AL244=-999,"NA",IF(wat_table_data!AL244&gt;99, "&gt;99", IF(wat_table_data!AL244&lt;1, "&lt;1",wat_table_data!AL244 ))), "-")</f>
        <v>-</v>
      </c>
      <c r="AN247" s="38" t="str">
        <f>IF(ISNUMBER(wat_table_data!AM244), IF(wat_table_data!AM244=-999,"NA",IF(wat_table_data!AM244&gt;99, "&gt;99", IF(wat_table_data!AM244&lt;1, "&lt;1",wat_table_data!AM244 ))), "-")</f>
        <v>-</v>
      </c>
      <c r="AO247" s="38" t="str">
        <f>IF(ISNUMBER(wat_table_data!AN244), IF(wat_table_data!AN244=-999,"NA",IF(wat_table_data!AN244&gt;99, "&gt;99", IF(wat_table_data!AN244&lt;1, "&lt;1",wat_table_data!AN244 ))), "-")</f>
        <v>-</v>
      </c>
    </row>
    <row r="248" ht="13.8" x14ac:dyDescent="0.25">
      <c r="A248" s="34" t="str">
        <f>IF(ISBLANK(wat_table_data!A245), "", wat_table_data!A245)</f>
        <v/>
      </c>
      <c r="B248" s="34" t="str">
        <f>IF(ISBLANK(wat_table_data!B245), "", wat_table_data!B245)</f>
        <v/>
      </c>
      <c r="C248" s="34" t="str">
        <f>IF(ISBLANK(wat_table_data!C245), "", wat_table_data!C245)</f>
        <v/>
      </c>
      <c r="D248" s="35" t="str">
        <f>IF(ISNUMBER(wat_table_data!D245), wat_table_data!D245, "-")</f>
        <v>-</v>
      </c>
      <c r="E248" s="36" t="str">
        <f>IF(ISNUMBER(wat_table_data!E245), wat_table_data!E245, "-")</f>
        <v>-</v>
      </c>
      <c r="F248" s="37" t="str">
        <f>IF(ISNUMBER(wat_table_data!F245), IF(wat_table_data!F245=-999,"NA",IF(wat_table_data!F245&gt;99, "&gt;99", IF(wat_table_data!F245&lt;1, "&lt;1",wat_table_data!F245 ))), "-")</f>
        <v>-</v>
      </c>
      <c r="G248" s="38" t="str">
        <f>IF(ISNUMBER(wat_table_data!G245), IF(wat_table_data!G245=-999,"NA",IF(wat_table_data!G245&gt;99, "&gt;99", IF(wat_table_data!G245&lt;1, "&lt;1",wat_table_data!G245 ))), "-")</f>
        <v>-</v>
      </c>
      <c r="H248" s="38" t="str">
        <f>IF(ISNUMBER(wat_table_data!H245), IF(wat_table_data!H245=-999,"NA",IF(wat_table_data!H245&gt;99, "&gt;99", IF(wat_table_data!H245&lt;1, "&lt;1",wat_table_data!H245 ))), "-")</f>
        <v>-</v>
      </c>
      <c r="I248" s="38" t="str">
        <f>IF(ISNUMBER(wat_table_data!I245), IF(wat_table_data!I245=-999,"NA",IF(wat_table_data!I245&gt;99, "&gt;99", IF(wat_table_data!I245&lt;1, "&lt;1",wat_table_data!I245 ))), "-")</f>
        <v>-</v>
      </c>
      <c r="J248" s="24" t="str">
        <f>IF(ISNUMBER(wat_table_data!J245), IF(wat_table_data!J245=-999,"NA",wat_table_data!J245), "-")</f>
        <v>-</v>
      </c>
      <c r="K248" s="37" t="str">
        <f>IF(ISNUMBER(wat_table_data!K245), IF(wat_table_data!K245=-999,"NA",IF(wat_table_data!K245&gt;99, "&gt;99", IF(wat_table_data!K245&lt;1, "&lt;1",wat_table_data!K245 ))), "-")</f>
        <v>-</v>
      </c>
      <c r="L248" s="38" t="str">
        <f>IF(ISNUMBER(wat_table_data!L245), IF(wat_table_data!L245=-999,"NA",IF(wat_table_data!L245&gt;99, "&gt;99", IF(wat_table_data!L245&lt;1, "&lt;1",wat_table_data!L245 ))), "-")</f>
        <v>-</v>
      </c>
      <c r="M248" s="38" t="str">
        <f>IF(ISNUMBER(wat_table_data!M245), IF(wat_table_data!M245=-999,"NA",IF(wat_table_data!M245&gt;99, "&gt;99", IF(wat_table_data!M245&lt;1, "&lt;1",wat_table_data!M245 ))), "-")</f>
        <v>-</v>
      </c>
      <c r="N248" s="38" t="str">
        <f>IF(ISNUMBER(wat_table_data!N245), IF(wat_table_data!N245=-999,"NA",IF(wat_table_data!N245&gt;99, "&gt;99", IF(wat_table_data!N245&lt;1, "&lt;1",wat_table_data!N245 ))), "-")</f>
        <v>-</v>
      </c>
      <c r="O248" s="24" t="str">
        <f>IF(ISNUMBER(wat_table_data!O245), IF(wat_table_data!O245=-999,"NA",wat_table_data!O245), "-")</f>
        <v>-</v>
      </c>
      <c r="P248" s="37" t="str">
        <f>IF(ISNUMBER(wat_table_data!P245), IF(wat_table_data!P245=-999,"NA",IF(wat_table_data!P245&gt;99, "&gt;99", IF(wat_table_data!P245&lt;1, "&lt;1",wat_table_data!P245 ))), "-")</f>
        <v>-</v>
      </c>
      <c r="Q248" s="38" t="str">
        <f>IF(ISNUMBER(wat_table_data!Q245), IF(wat_table_data!Q245=-999,"NA",IF(wat_table_data!Q245&gt;99, "&gt;99", IF(wat_table_data!Q245&lt;1, "&lt;1",wat_table_data!Q245 ))), "-")</f>
        <v>-</v>
      </c>
      <c r="R248" s="38" t="str">
        <f>IF(ISNUMBER(wat_table_data!R245), IF(wat_table_data!R245=-999,"NA",IF(wat_table_data!R245&gt;99, "&gt;99", IF(wat_table_data!R245&lt;1, "&lt;1",wat_table_data!R245 ))), "-")</f>
        <v>-</v>
      </c>
      <c r="S248" s="38" t="str">
        <f>IF(ISNUMBER(wat_table_data!S245), IF(wat_table_data!S245=-999,"NA",IF(wat_table_data!S245&gt;99, "&gt;99", IF(wat_table_data!S245&lt;1, "&lt;1",wat_table_data!S245 ))), "-")</f>
        <v>-</v>
      </c>
      <c r="T248" s="24" t="str">
        <f>IF(ISNUMBER(wat_table_data!T245), IF(wat_table_data!T245=-999,"NA",wat_table_data!T245), "-")</f>
        <v>-</v>
      </c>
      <c r="U248" s="24"/>
      <c r="V248" s="24"/>
      <c r="W248" s="24"/>
      <c r="X248" s="39" t="str">
        <f>IF(ISNUMBER(wat_table_data!W245), IF(wat_table_data!W245=-999,"NA",IF(wat_table_data!W245&gt;99, "&gt;99", IF(wat_table_data!W245&lt;1, "&lt;1",wat_table_data!W245 ))), "-")</f>
        <v>-</v>
      </c>
      <c r="Y248" s="40" t="str">
        <f>IF(ISNUMBER(wat_table_data!X245), IF(wat_table_data!X245=-999,"NA",IF(wat_table_data!X245&gt;99, "&gt;99", IF(wat_table_data!X245&lt;1, "&lt;1",wat_table_data!X245 ))), "-")</f>
        <v>-</v>
      </c>
      <c r="Z248" s="40" t="str">
        <f>IF(ISNUMBER(wat_table_data!Y245), IF(wat_table_data!Y245=-999,"NA",IF(wat_table_data!Y245&gt;99, "&gt;99", IF(wat_table_data!Y245&lt;1, "&lt;1",wat_table_data!Y245 ))), "-")</f>
        <v>-</v>
      </c>
      <c r="AA248" s="40" t="str">
        <f>IF(ISNUMBER(wat_table_data!Z245), IF(wat_table_data!Z245=-999,"NA",IF(wat_table_data!Z245&gt;99, "&gt;99", IF(wat_table_data!Z245&lt;1, "&lt;1",wat_table_data!Z245 ))), "-")</f>
        <v>-</v>
      </c>
      <c r="AB248" s="38" t="str">
        <f>IF(ISNUMBER(wat_table_data!AA245), IF(wat_table_data!AA245=-999,"NA",IF(wat_table_data!AA245&gt;99, "&gt;99", IF(wat_table_data!AA245&lt;1, "&lt;1",wat_table_data!AA245 ))), "-")</f>
        <v>-</v>
      </c>
      <c r="AC248" s="38" t="str">
        <f>IF(ISNUMBER(wat_table_data!AB245), IF(wat_table_data!AB245=-999,"NA",IF(wat_table_data!AB245&gt;99, "&gt;99", IF(wat_table_data!AB245&lt;1, "&lt;1",wat_table_data!AB245 ))), "-")</f>
        <v>-</v>
      </c>
      <c r="AD248" s="39" t="str">
        <f>IF(ISNUMBER(wat_table_data!AC245), IF(wat_table_data!AC245=-999,"NA",IF(wat_table_data!AC245&gt;99, "&gt;99", IF(wat_table_data!AC245&lt;1, "&lt;1",wat_table_data!AC245 ))), "-")</f>
        <v>-</v>
      </c>
      <c r="AE248" s="40" t="str">
        <f>IF(ISNUMBER(wat_table_data!AD245), IF(wat_table_data!AD245=-999,"NA",IF(wat_table_data!AD245&gt;99, "&gt;99", IF(wat_table_data!AD245&lt;1, "&lt;1",wat_table_data!AD245 ))), "-")</f>
        <v>-</v>
      </c>
      <c r="AF248" s="40" t="str">
        <f>IF(ISNUMBER(wat_table_data!AE245), IF(wat_table_data!AE245=-999,"NA",IF(wat_table_data!AE245&gt;99, "&gt;99", IF(wat_table_data!AE245&lt;1, "&lt;1",wat_table_data!AE245 ))), "-")</f>
        <v>-</v>
      </c>
      <c r="AG248" s="40" t="str">
        <f>IF(ISNUMBER(wat_table_data!AF245), IF(wat_table_data!AF245=-999,"NA",IF(wat_table_data!AF245&gt;99, "&gt;99", IF(wat_table_data!AF245&lt;1, "&lt;1",wat_table_data!AF245 ))), "-")</f>
        <v>-</v>
      </c>
      <c r="AH248" s="38" t="str">
        <f>IF(ISNUMBER(wat_table_data!AG245), IF(wat_table_data!AG245=-999,"NA",IF(wat_table_data!AG245&gt;99, "&gt;99", IF(wat_table_data!AG245&lt;1, "&lt;1",wat_table_data!AG245 ))), "-")</f>
        <v>-</v>
      </c>
      <c r="AI248" s="38" t="str">
        <f>IF(ISNUMBER(wat_table_data!AH245), IF(wat_table_data!AH245=-999,"NA",IF(wat_table_data!AH245&gt;99, "&gt;99", IF(wat_table_data!AH245&lt;1, "&lt;1",wat_table_data!AH245 ))), "-")</f>
        <v>-</v>
      </c>
      <c r="AJ248" s="39" t="str">
        <f>IF(ISNUMBER(wat_table_data!AI245), IF(wat_table_data!AI245=-999,"NA",IF(wat_table_data!AI245&gt;99, "&gt;99", IF(wat_table_data!AI245&lt;1, "&lt;1",wat_table_data!AI245 ))), "-")</f>
        <v>-</v>
      </c>
      <c r="AK248" s="40" t="str">
        <f>IF(ISNUMBER(wat_table_data!AJ245), IF(wat_table_data!AJ245=-999,"NA",IF(wat_table_data!AJ245&gt;99, "&gt;99", IF(wat_table_data!AJ245&lt;1, "&lt;1",wat_table_data!AJ245 ))), "-")</f>
        <v>-</v>
      </c>
      <c r="AL248" s="40" t="str">
        <f>IF(ISNUMBER(wat_table_data!AK245), IF(wat_table_data!AK245=-999,"NA",IF(wat_table_data!AK245&gt;99, "&gt;99", IF(wat_table_data!AK245&lt;1, "&lt;1",wat_table_data!AK245 ))), "-")</f>
        <v>-</v>
      </c>
      <c r="AM248" s="40" t="str">
        <f>IF(ISNUMBER(wat_table_data!AL245), IF(wat_table_data!AL245=-999,"NA",IF(wat_table_data!AL245&gt;99, "&gt;99", IF(wat_table_data!AL245&lt;1, "&lt;1",wat_table_data!AL245 ))), "-")</f>
        <v>-</v>
      </c>
      <c r="AN248" s="38" t="str">
        <f>IF(ISNUMBER(wat_table_data!AM245), IF(wat_table_data!AM245=-999,"NA",IF(wat_table_data!AM245&gt;99, "&gt;99", IF(wat_table_data!AM245&lt;1, "&lt;1",wat_table_data!AM245 ))), "-")</f>
        <v>-</v>
      </c>
      <c r="AO248" s="38" t="str">
        <f>IF(ISNUMBER(wat_table_data!AN245), IF(wat_table_data!AN245=-999,"NA",IF(wat_table_data!AN245&gt;99, "&gt;99", IF(wat_table_data!AN245&lt;1, "&lt;1",wat_table_data!AN245 ))), "-")</f>
        <v>-</v>
      </c>
    </row>
    <row r="249" ht="13.8" x14ac:dyDescent="0.25">
      <c r="A249" s="34" t="str">
        <f>IF(ISBLANK(wat_table_data!A246), "", wat_table_data!A246)</f>
        <v/>
      </c>
      <c r="B249" s="34" t="str">
        <f>IF(ISBLANK(wat_table_data!B246), "", wat_table_data!B246)</f>
        <v/>
      </c>
      <c r="C249" s="34" t="str">
        <f>IF(ISBLANK(wat_table_data!C246), "", wat_table_data!C246)</f>
        <v/>
      </c>
      <c r="D249" s="35" t="str">
        <f>IF(ISNUMBER(wat_table_data!D246), wat_table_data!D246, "-")</f>
        <v>-</v>
      </c>
      <c r="E249" s="36" t="str">
        <f>IF(ISNUMBER(wat_table_data!E246), wat_table_data!E246, "-")</f>
        <v>-</v>
      </c>
      <c r="F249" s="37" t="str">
        <f>IF(ISNUMBER(wat_table_data!F246), IF(wat_table_data!F246=-999,"NA",IF(wat_table_data!F246&gt;99, "&gt;99", IF(wat_table_data!F246&lt;1, "&lt;1",wat_table_data!F246 ))), "-")</f>
        <v>-</v>
      </c>
      <c r="G249" s="38" t="str">
        <f>IF(ISNUMBER(wat_table_data!G246), IF(wat_table_data!G246=-999,"NA",IF(wat_table_data!G246&gt;99, "&gt;99", IF(wat_table_data!G246&lt;1, "&lt;1",wat_table_data!G246 ))), "-")</f>
        <v>-</v>
      </c>
      <c r="H249" s="38" t="str">
        <f>IF(ISNUMBER(wat_table_data!H246), IF(wat_table_data!H246=-999,"NA",IF(wat_table_data!H246&gt;99, "&gt;99", IF(wat_table_data!H246&lt;1, "&lt;1",wat_table_data!H246 ))), "-")</f>
        <v>-</v>
      </c>
      <c r="I249" s="38" t="str">
        <f>IF(ISNUMBER(wat_table_data!I246), IF(wat_table_data!I246=-999,"NA",IF(wat_table_data!I246&gt;99, "&gt;99", IF(wat_table_data!I246&lt;1, "&lt;1",wat_table_data!I246 ))), "-")</f>
        <v>-</v>
      </c>
      <c r="J249" s="24" t="str">
        <f>IF(ISNUMBER(wat_table_data!J246), IF(wat_table_data!J246=-999,"NA",wat_table_data!J246), "-")</f>
        <v>-</v>
      </c>
      <c r="K249" s="37" t="str">
        <f>IF(ISNUMBER(wat_table_data!K246), IF(wat_table_data!K246=-999,"NA",IF(wat_table_data!K246&gt;99, "&gt;99", IF(wat_table_data!K246&lt;1, "&lt;1",wat_table_data!K246 ))), "-")</f>
        <v>-</v>
      </c>
      <c r="L249" s="38" t="str">
        <f>IF(ISNUMBER(wat_table_data!L246), IF(wat_table_data!L246=-999,"NA",IF(wat_table_data!L246&gt;99, "&gt;99", IF(wat_table_data!L246&lt;1, "&lt;1",wat_table_data!L246 ))), "-")</f>
        <v>-</v>
      </c>
      <c r="M249" s="38" t="str">
        <f>IF(ISNUMBER(wat_table_data!M246), IF(wat_table_data!M246=-999,"NA",IF(wat_table_data!M246&gt;99, "&gt;99", IF(wat_table_data!M246&lt;1, "&lt;1",wat_table_data!M246 ))), "-")</f>
        <v>-</v>
      </c>
      <c r="N249" s="38" t="str">
        <f>IF(ISNUMBER(wat_table_data!N246), IF(wat_table_data!N246=-999,"NA",IF(wat_table_data!N246&gt;99, "&gt;99", IF(wat_table_data!N246&lt;1, "&lt;1",wat_table_data!N246 ))), "-")</f>
        <v>-</v>
      </c>
      <c r="O249" s="24" t="str">
        <f>IF(ISNUMBER(wat_table_data!O246), IF(wat_table_data!O246=-999,"NA",wat_table_data!O246), "-")</f>
        <v>-</v>
      </c>
      <c r="P249" s="37" t="str">
        <f>IF(ISNUMBER(wat_table_data!P246), IF(wat_table_data!P246=-999,"NA",IF(wat_table_data!P246&gt;99, "&gt;99", IF(wat_table_data!P246&lt;1, "&lt;1",wat_table_data!P246 ))), "-")</f>
        <v>-</v>
      </c>
      <c r="Q249" s="38" t="str">
        <f>IF(ISNUMBER(wat_table_data!Q246), IF(wat_table_data!Q246=-999,"NA",IF(wat_table_data!Q246&gt;99, "&gt;99", IF(wat_table_data!Q246&lt;1, "&lt;1",wat_table_data!Q246 ))), "-")</f>
        <v>-</v>
      </c>
      <c r="R249" s="38" t="str">
        <f>IF(ISNUMBER(wat_table_data!R246), IF(wat_table_data!R246=-999,"NA",IF(wat_table_data!R246&gt;99, "&gt;99", IF(wat_table_data!R246&lt;1, "&lt;1",wat_table_data!R246 ))), "-")</f>
        <v>-</v>
      </c>
      <c r="S249" s="38" t="str">
        <f>IF(ISNUMBER(wat_table_data!S246), IF(wat_table_data!S246=-999,"NA",IF(wat_table_data!S246&gt;99, "&gt;99", IF(wat_table_data!S246&lt;1, "&lt;1",wat_table_data!S246 ))), "-")</f>
        <v>-</v>
      </c>
      <c r="T249" s="24" t="str">
        <f>IF(ISNUMBER(wat_table_data!T246), IF(wat_table_data!T246=-999,"NA",wat_table_data!T246), "-")</f>
        <v>-</v>
      </c>
      <c r="U249" s="24"/>
      <c r="V249" s="24"/>
      <c r="W249" s="24"/>
      <c r="X249" s="39" t="str">
        <f>IF(ISNUMBER(wat_table_data!W246), IF(wat_table_data!W246=-999,"NA",IF(wat_table_data!W246&gt;99, "&gt;99", IF(wat_table_data!W246&lt;1, "&lt;1",wat_table_data!W246 ))), "-")</f>
        <v>-</v>
      </c>
      <c r="Y249" s="40" t="str">
        <f>IF(ISNUMBER(wat_table_data!X246), IF(wat_table_data!X246=-999,"NA",IF(wat_table_data!X246&gt;99, "&gt;99", IF(wat_table_data!X246&lt;1, "&lt;1",wat_table_data!X246 ))), "-")</f>
        <v>-</v>
      </c>
      <c r="Z249" s="40" t="str">
        <f>IF(ISNUMBER(wat_table_data!Y246), IF(wat_table_data!Y246=-999,"NA",IF(wat_table_data!Y246&gt;99, "&gt;99", IF(wat_table_data!Y246&lt;1, "&lt;1",wat_table_data!Y246 ))), "-")</f>
        <v>-</v>
      </c>
      <c r="AA249" s="40" t="str">
        <f>IF(ISNUMBER(wat_table_data!Z246), IF(wat_table_data!Z246=-999,"NA",IF(wat_table_data!Z246&gt;99, "&gt;99", IF(wat_table_data!Z246&lt;1, "&lt;1",wat_table_data!Z246 ))), "-")</f>
        <v>-</v>
      </c>
      <c r="AB249" s="38" t="str">
        <f>IF(ISNUMBER(wat_table_data!AA246), IF(wat_table_data!AA246=-999,"NA",IF(wat_table_data!AA246&gt;99, "&gt;99", IF(wat_table_data!AA246&lt;1, "&lt;1",wat_table_data!AA246 ))), "-")</f>
        <v>-</v>
      </c>
      <c r="AC249" s="38" t="str">
        <f>IF(ISNUMBER(wat_table_data!AB246), IF(wat_table_data!AB246=-999,"NA",IF(wat_table_data!AB246&gt;99, "&gt;99", IF(wat_table_data!AB246&lt;1, "&lt;1",wat_table_data!AB246 ))), "-")</f>
        <v>-</v>
      </c>
      <c r="AD249" s="39" t="str">
        <f>IF(ISNUMBER(wat_table_data!AC246), IF(wat_table_data!AC246=-999,"NA",IF(wat_table_data!AC246&gt;99, "&gt;99", IF(wat_table_data!AC246&lt;1, "&lt;1",wat_table_data!AC246 ))), "-")</f>
        <v>-</v>
      </c>
      <c r="AE249" s="40" t="str">
        <f>IF(ISNUMBER(wat_table_data!AD246), IF(wat_table_data!AD246=-999,"NA",IF(wat_table_data!AD246&gt;99, "&gt;99", IF(wat_table_data!AD246&lt;1, "&lt;1",wat_table_data!AD246 ))), "-")</f>
        <v>-</v>
      </c>
      <c r="AF249" s="40" t="str">
        <f>IF(ISNUMBER(wat_table_data!AE246), IF(wat_table_data!AE246=-999,"NA",IF(wat_table_data!AE246&gt;99, "&gt;99", IF(wat_table_data!AE246&lt;1, "&lt;1",wat_table_data!AE246 ))), "-")</f>
        <v>-</v>
      </c>
      <c r="AG249" s="40" t="str">
        <f>IF(ISNUMBER(wat_table_data!AF246), IF(wat_table_data!AF246=-999,"NA",IF(wat_table_data!AF246&gt;99, "&gt;99", IF(wat_table_data!AF246&lt;1, "&lt;1",wat_table_data!AF246 ))), "-")</f>
        <v>-</v>
      </c>
      <c r="AH249" s="38" t="str">
        <f>IF(ISNUMBER(wat_table_data!AG246), IF(wat_table_data!AG246=-999,"NA",IF(wat_table_data!AG246&gt;99, "&gt;99", IF(wat_table_data!AG246&lt;1, "&lt;1",wat_table_data!AG246 ))), "-")</f>
        <v>-</v>
      </c>
      <c r="AI249" s="38" t="str">
        <f>IF(ISNUMBER(wat_table_data!AH246), IF(wat_table_data!AH246=-999,"NA",IF(wat_table_data!AH246&gt;99, "&gt;99", IF(wat_table_data!AH246&lt;1, "&lt;1",wat_table_data!AH246 ))), "-")</f>
        <v>-</v>
      </c>
      <c r="AJ249" s="39" t="str">
        <f>IF(ISNUMBER(wat_table_data!AI246), IF(wat_table_data!AI246=-999,"NA",IF(wat_table_data!AI246&gt;99, "&gt;99", IF(wat_table_data!AI246&lt;1, "&lt;1",wat_table_data!AI246 ))), "-")</f>
        <v>-</v>
      </c>
      <c r="AK249" s="40" t="str">
        <f>IF(ISNUMBER(wat_table_data!AJ246), IF(wat_table_data!AJ246=-999,"NA",IF(wat_table_data!AJ246&gt;99, "&gt;99", IF(wat_table_data!AJ246&lt;1, "&lt;1",wat_table_data!AJ246 ))), "-")</f>
        <v>-</v>
      </c>
      <c r="AL249" s="40" t="str">
        <f>IF(ISNUMBER(wat_table_data!AK246), IF(wat_table_data!AK246=-999,"NA",IF(wat_table_data!AK246&gt;99, "&gt;99", IF(wat_table_data!AK246&lt;1, "&lt;1",wat_table_data!AK246 ))), "-")</f>
        <v>-</v>
      </c>
      <c r="AM249" s="40" t="str">
        <f>IF(ISNUMBER(wat_table_data!AL246), IF(wat_table_data!AL246=-999,"NA",IF(wat_table_data!AL246&gt;99, "&gt;99", IF(wat_table_data!AL246&lt;1, "&lt;1",wat_table_data!AL246 ))), "-")</f>
        <v>-</v>
      </c>
      <c r="AN249" s="38" t="str">
        <f>IF(ISNUMBER(wat_table_data!AM246), IF(wat_table_data!AM246=-999,"NA",IF(wat_table_data!AM246&gt;99, "&gt;99", IF(wat_table_data!AM246&lt;1, "&lt;1",wat_table_data!AM246 ))), "-")</f>
        <v>-</v>
      </c>
      <c r="AO249" s="38" t="str">
        <f>IF(ISNUMBER(wat_table_data!AN246), IF(wat_table_data!AN246=-999,"NA",IF(wat_table_data!AN246&gt;99, "&gt;99", IF(wat_table_data!AN246&lt;1, "&lt;1",wat_table_data!AN246 ))), "-")</f>
        <v>-</v>
      </c>
    </row>
    <row r="250" ht="13.8" x14ac:dyDescent="0.25">
      <c r="A250" s="34" t="str">
        <f>IF(ISBLANK(wat_table_data!A247), "", wat_table_data!A247)</f>
        <v/>
      </c>
      <c r="B250" s="34" t="str">
        <f>IF(ISBLANK(wat_table_data!B247), "", wat_table_data!B247)</f>
        <v/>
      </c>
      <c r="C250" s="34" t="str">
        <f>IF(ISBLANK(wat_table_data!C247), "", wat_table_data!C247)</f>
        <v/>
      </c>
      <c r="D250" s="35" t="str">
        <f>IF(ISNUMBER(wat_table_data!D247), wat_table_data!D247, "-")</f>
        <v>-</v>
      </c>
      <c r="E250" s="36" t="str">
        <f>IF(ISNUMBER(wat_table_data!E247), wat_table_data!E247, "-")</f>
        <v>-</v>
      </c>
      <c r="F250" s="37" t="str">
        <f>IF(ISNUMBER(wat_table_data!F247), IF(wat_table_data!F247=-999,"NA",IF(wat_table_data!F247&gt;99, "&gt;99", IF(wat_table_data!F247&lt;1, "&lt;1",wat_table_data!F247 ))), "-")</f>
        <v>-</v>
      </c>
      <c r="G250" s="38" t="str">
        <f>IF(ISNUMBER(wat_table_data!G247), IF(wat_table_data!G247=-999,"NA",IF(wat_table_data!G247&gt;99, "&gt;99", IF(wat_table_data!G247&lt;1, "&lt;1",wat_table_data!G247 ))), "-")</f>
        <v>-</v>
      </c>
      <c r="H250" s="38" t="str">
        <f>IF(ISNUMBER(wat_table_data!H247), IF(wat_table_data!H247=-999,"NA",IF(wat_table_data!H247&gt;99, "&gt;99", IF(wat_table_data!H247&lt;1, "&lt;1",wat_table_data!H247 ))), "-")</f>
        <v>-</v>
      </c>
      <c r="I250" s="38" t="str">
        <f>IF(ISNUMBER(wat_table_data!I247), IF(wat_table_data!I247=-999,"NA",IF(wat_table_data!I247&gt;99, "&gt;99", IF(wat_table_data!I247&lt;1, "&lt;1",wat_table_data!I247 ))), "-")</f>
        <v>-</v>
      </c>
      <c r="J250" s="24" t="str">
        <f>IF(ISNUMBER(wat_table_data!J247), IF(wat_table_data!J247=-999,"NA",wat_table_data!J247), "-")</f>
        <v>-</v>
      </c>
      <c r="K250" s="37" t="str">
        <f>IF(ISNUMBER(wat_table_data!K247), IF(wat_table_data!K247=-999,"NA",IF(wat_table_data!K247&gt;99, "&gt;99", IF(wat_table_data!K247&lt;1, "&lt;1",wat_table_data!K247 ))), "-")</f>
        <v>-</v>
      </c>
      <c r="L250" s="38" t="str">
        <f>IF(ISNUMBER(wat_table_data!L247), IF(wat_table_data!L247=-999,"NA",IF(wat_table_data!L247&gt;99, "&gt;99", IF(wat_table_data!L247&lt;1, "&lt;1",wat_table_data!L247 ))), "-")</f>
        <v>-</v>
      </c>
      <c r="M250" s="38" t="str">
        <f>IF(ISNUMBER(wat_table_data!M247), IF(wat_table_data!M247=-999,"NA",IF(wat_table_data!M247&gt;99, "&gt;99", IF(wat_table_data!M247&lt;1, "&lt;1",wat_table_data!M247 ))), "-")</f>
        <v>-</v>
      </c>
      <c r="N250" s="38" t="str">
        <f>IF(ISNUMBER(wat_table_data!N247), IF(wat_table_data!N247=-999,"NA",IF(wat_table_data!N247&gt;99, "&gt;99", IF(wat_table_data!N247&lt;1, "&lt;1",wat_table_data!N247 ))), "-")</f>
        <v>-</v>
      </c>
      <c r="O250" s="24" t="str">
        <f>IF(ISNUMBER(wat_table_data!O247), IF(wat_table_data!O247=-999,"NA",wat_table_data!O247), "-")</f>
        <v>-</v>
      </c>
      <c r="P250" s="37" t="str">
        <f>IF(ISNUMBER(wat_table_data!P247), IF(wat_table_data!P247=-999,"NA",IF(wat_table_data!P247&gt;99, "&gt;99", IF(wat_table_data!P247&lt;1, "&lt;1",wat_table_data!P247 ))), "-")</f>
        <v>-</v>
      </c>
      <c r="Q250" s="38" t="str">
        <f>IF(ISNUMBER(wat_table_data!Q247), IF(wat_table_data!Q247=-999,"NA",IF(wat_table_data!Q247&gt;99, "&gt;99", IF(wat_table_data!Q247&lt;1, "&lt;1",wat_table_data!Q247 ))), "-")</f>
        <v>-</v>
      </c>
      <c r="R250" s="38" t="str">
        <f>IF(ISNUMBER(wat_table_data!R247), IF(wat_table_data!R247=-999,"NA",IF(wat_table_data!R247&gt;99, "&gt;99", IF(wat_table_data!R247&lt;1, "&lt;1",wat_table_data!R247 ))), "-")</f>
        <v>-</v>
      </c>
      <c r="S250" s="38" t="str">
        <f>IF(ISNUMBER(wat_table_data!S247), IF(wat_table_data!S247=-999,"NA",IF(wat_table_data!S247&gt;99, "&gt;99", IF(wat_table_data!S247&lt;1, "&lt;1",wat_table_data!S247 ))), "-")</f>
        <v>-</v>
      </c>
      <c r="T250" s="24" t="str">
        <f>IF(ISNUMBER(wat_table_data!T247), IF(wat_table_data!T247=-999,"NA",wat_table_data!T247), "-")</f>
        <v>-</v>
      </c>
      <c r="U250" s="24"/>
      <c r="V250" s="24"/>
      <c r="W250" s="24"/>
      <c r="X250" s="39" t="str">
        <f>IF(ISNUMBER(wat_table_data!W247), IF(wat_table_data!W247=-999,"NA",IF(wat_table_data!W247&gt;99, "&gt;99", IF(wat_table_data!W247&lt;1, "&lt;1",wat_table_data!W247 ))), "-")</f>
        <v>-</v>
      </c>
      <c r="Y250" s="40" t="str">
        <f>IF(ISNUMBER(wat_table_data!X247), IF(wat_table_data!X247=-999,"NA",IF(wat_table_data!X247&gt;99, "&gt;99", IF(wat_table_data!X247&lt;1, "&lt;1",wat_table_data!X247 ))), "-")</f>
        <v>-</v>
      </c>
      <c r="Z250" s="40" t="str">
        <f>IF(ISNUMBER(wat_table_data!Y247), IF(wat_table_data!Y247=-999,"NA",IF(wat_table_data!Y247&gt;99, "&gt;99", IF(wat_table_data!Y247&lt;1, "&lt;1",wat_table_data!Y247 ))), "-")</f>
        <v>-</v>
      </c>
      <c r="AA250" s="40" t="str">
        <f>IF(ISNUMBER(wat_table_data!Z247), IF(wat_table_data!Z247=-999,"NA",IF(wat_table_data!Z247&gt;99, "&gt;99", IF(wat_table_data!Z247&lt;1, "&lt;1",wat_table_data!Z247 ))), "-")</f>
        <v>-</v>
      </c>
      <c r="AB250" s="38" t="str">
        <f>IF(ISNUMBER(wat_table_data!AA247), IF(wat_table_data!AA247=-999,"NA",IF(wat_table_data!AA247&gt;99, "&gt;99", IF(wat_table_data!AA247&lt;1, "&lt;1",wat_table_data!AA247 ))), "-")</f>
        <v>-</v>
      </c>
      <c r="AC250" s="38" t="str">
        <f>IF(ISNUMBER(wat_table_data!AB247), IF(wat_table_data!AB247=-999,"NA",IF(wat_table_data!AB247&gt;99, "&gt;99", IF(wat_table_data!AB247&lt;1, "&lt;1",wat_table_data!AB247 ))), "-")</f>
        <v>-</v>
      </c>
      <c r="AD250" s="39" t="str">
        <f>IF(ISNUMBER(wat_table_data!AC247), IF(wat_table_data!AC247=-999,"NA",IF(wat_table_data!AC247&gt;99, "&gt;99", IF(wat_table_data!AC247&lt;1, "&lt;1",wat_table_data!AC247 ))), "-")</f>
        <v>-</v>
      </c>
      <c r="AE250" s="40" t="str">
        <f>IF(ISNUMBER(wat_table_data!AD247), IF(wat_table_data!AD247=-999,"NA",IF(wat_table_data!AD247&gt;99, "&gt;99", IF(wat_table_data!AD247&lt;1, "&lt;1",wat_table_data!AD247 ))), "-")</f>
        <v>-</v>
      </c>
      <c r="AF250" s="40" t="str">
        <f>IF(ISNUMBER(wat_table_data!AE247), IF(wat_table_data!AE247=-999,"NA",IF(wat_table_data!AE247&gt;99, "&gt;99", IF(wat_table_data!AE247&lt;1, "&lt;1",wat_table_data!AE247 ))), "-")</f>
        <v>-</v>
      </c>
      <c r="AG250" s="40" t="str">
        <f>IF(ISNUMBER(wat_table_data!AF247), IF(wat_table_data!AF247=-999,"NA",IF(wat_table_data!AF247&gt;99, "&gt;99", IF(wat_table_data!AF247&lt;1, "&lt;1",wat_table_data!AF247 ))), "-")</f>
        <v>-</v>
      </c>
      <c r="AH250" s="38" t="str">
        <f>IF(ISNUMBER(wat_table_data!AG247), IF(wat_table_data!AG247=-999,"NA",IF(wat_table_data!AG247&gt;99, "&gt;99", IF(wat_table_data!AG247&lt;1, "&lt;1",wat_table_data!AG247 ))), "-")</f>
        <v>-</v>
      </c>
      <c r="AI250" s="38" t="str">
        <f>IF(ISNUMBER(wat_table_data!AH247), IF(wat_table_data!AH247=-999,"NA",IF(wat_table_data!AH247&gt;99, "&gt;99", IF(wat_table_data!AH247&lt;1, "&lt;1",wat_table_data!AH247 ))), "-")</f>
        <v>-</v>
      </c>
      <c r="AJ250" s="39" t="str">
        <f>IF(ISNUMBER(wat_table_data!AI247), IF(wat_table_data!AI247=-999,"NA",IF(wat_table_data!AI247&gt;99, "&gt;99", IF(wat_table_data!AI247&lt;1, "&lt;1",wat_table_data!AI247 ))), "-")</f>
        <v>-</v>
      </c>
      <c r="AK250" s="40" t="str">
        <f>IF(ISNUMBER(wat_table_data!AJ247), IF(wat_table_data!AJ247=-999,"NA",IF(wat_table_data!AJ247&gt;99, "&gt;99", IF(wat_table_data!AJ247&lt;1, "&lt;1",wat_table_data!AJ247 ))), "-")</f>
        <v>-</v>
      </c>
      <c r="AL250" s="40" t="str">
        <f>IF(ISNUMBER(wat_table_data!AK247), IF(wat_table_data!AK247=-999,"NA",IF(wat_table_data!AK247&gt;99, "&gt;99", IF(wat_table_data!AK247&lt;1, "&lt;1",wat_table_data!AK247 ))), "-")</f>
        <v>-</v>
      </c>
      <c r="AM250" s="40" t="str">
        <f>IF(ISNUMBER(wat_table_data!AL247), IF(wat_table_data!AL247=-999,"NA",IF(wat_table_data!AL247&gt;99, "&gt;99", IF(wat_table_data!AL247&lt;1, "&lt;1",wat_table_data!AL247 ))), "-")</f>
        <v>-</v>
      </c>
      <c r="AN250" s="38" t="str">
        <f>IF(ISNUMBER(wat_table_data!AM247), IF(wat_table_data!AM247=-999,"NA",IF(wat_table_data!AM247&gt;99, "&gt;99", IF(wat_table_data!AM247&lt;1, "&lt;1",wat_table_data!AM247 ))), "-")</f>
        <v>-</v>
      </c>
      <c r="AO250" s="38" t="str">
        <f>IF(ISNUMBER(wat_table_data!AN247), IF(wat_table_data!AN247=-999,"NA",IF(wat_table_data!AN247&gt;99, "&gt;99", IF(wat_table_data!AN247&lt;1, "&lt;1",wat_table_data!AN247 ))), "-")</f>
        <v>-</v>
      </c>
    </row>
    <row r="251" ht="13.8" x14ac:dyDescent="0.25">
      <c r="A251" s="34" t="str">
        <f>IF(ISBLANK(wat_table_data!A248), "", wat_table_data!A248)</f>
        <v/>
      </c>
      <c r="B251" s="34" t="str">
        <f>IF(ISBLANK(wat_table_data!B248), "", wat_table_data!B248)</f>
        <v/>
      </c>
      <c r="C251" s="34" t="str">
        <f>IF(ISBLANK(wat_table_data!C248), "", wat_table_data!C248)</f>
        <v/>
      </c>
      <c r="D251" s="35" t="str">
        <f>IF(ISNUMBER(wat_table_data!D248), wat_table_data!D248, "-")</f>
        <v>-</v>
      </c>
      <c r="E251" s="36" t="str">
        <f>IF(ISNUMBER(wat_table_data!E248), wat_table_data!E248, "-")</f>
        <v>-</v>
      </c>
      <c r="F251" s="37" t="str">
        <f>IF(ISNUMBER(wat_table_data!F248), IF(wat_table_data!F248=-999,"NA",IF(wat_table_data!F248&gt;99, "&gt;99", IF(wat_table_data!F248&lt;1, "&lt;1",wat_table_data!F248 ))), "-")</f>
        <v>-</v>
      </c>
      <c r="G251" s="38" t="str">
        <f>IF(ISNUMBER(wat_table_data!G248), IF(wat_table_data!G248=-999,"NA",IF(wat_table_data!G248&gt;99, "&gt;99", IF(wat_table_data!G248&lt;1, "&lt;1",wat_table_data!G248 ))), "-")</f>
        <v>-</v>
      </c>
      <c r="H251" s="38" t="str">
        <f>IF(ISNUMBER(wat_table_data!H248), IF(wat_table_data!H248=-999,"NA",IF(wat_table_data!H248&gt;99, "&gt;99", IF(wat_table_data!H248&lt;1, "&lt;1",wat_table_data!H248 ))), "-")</f>
        <v>-</v>
      </c>
      <c r="I251" s="38" t="str">
        <f>IF(ISNUMBER(wat_table_data!I248), IF(wat_table_data!I248=-999,"NA",IF(wat_table_data!I248&gt;99, "&gt;99", IF(wat_table_data!I248&lt;1, "&lt;1",wat_table_data!I248 ))), "-")</f>
        <v>-</v>
      </c>
      <c r="J251" s="24" t="str">
        <f>IF(ISNUMBER(wat_table_data!J248), IF(wat_table_data!J248=-999,"NA",wat_table_data!J248), "-")</f>
        <v>-</v>
      </c>
      <c r="K251" s="37" t="str">
        <f>IF(ISNUMBER(wat_table_data!K248), IF(wat_table_data!K248=-999,"NA",IF(wat_table_data!K248&gt;99, "&gt;99", IF(wat_table_data!K248&lt;1, "&lt;1",wat_table_data!K248 ))), "-")</f>
        <v>-</v>
      </c>
      <c r="L251" s="38" t="str">
        <f>IF(ISNUMBER(wat_table_data!L248), IF(wat_table_data!L248=-999,"NA",IF(wat_table_data!L248&gt;99, "&gt;99", IF(wat_table_data!L248&lt;1, "&lt;1",wat_table_data!L248 ))), "-")</f>
        <v>-</v>
      </c>
      <c r="M251" s="38" t="str">
        <f>IF(ISNUMBER(wat_table_data!M248), IF(wat_table_data!M248=-999,"NA",IF(wat_table_data!M248&gt;99, "&gt;99", IF(wat_table_data!M248&lt;1, "&lt;1",wat_table_data!M248 ))), "-")</f>
        <v>-</v>
      </c>
      <c r="N251" s="38" t="str">
        <f>IF(ISNUMBER(wat_table_data!N248), IF(wat_table_data!N248=-999,"NA",IF(wat_table_data!N248&gt;99, "&gt;99", IF(wat_table_data!N248&lt;1, "&lt;1",wat_table_data!N248 ))), "-")</f>
        <v>-</v>
      </c>
      <c r="O251" s="24" t="str">
        <f>IF(ISNUMBER(wat_table_data!O248), IF(wat_table_data!O248=-999,"NA",wat_table_data!O248), "-")</f>
        <v>-</v>
      </c>
      <c r="P251" s="37" t="str">
        <f>IF(ISNUMBER(wat_table_data!P248), IF(wat_table_data!P248=-999,"NA",IF(wat_table_data!P248&gt;99, "&gt;99", IF(wat_table_data!P248&lt;1, "&lt;1",wat_table_data!P248 ))), "-")</f>
        <v>-</v>
      </c>
      <c r="Q251" s="38" t="str">
        <f>IF(ISNUMBER(wat_table_data!Q248), IF(wat_table_data!Q248=-999,"NA",IF(wat_table_data!Q248&gt;99, "&gt;99", IF(wat_table_data!Q248&lt;1, "&lt;1",wat_table_data!Q248 ))), "-")</f>
        <v>-</v>
      </c>
      <c r="R251" s="38" t="str">
        <f>IF(ISNUMBER(wat_table_data!R248), IF(wat_table_data!R248=-999,"NA",IF(wat_table_data!R248&gt;99, "&gt;99", IF(wat_table_data!R248&lt;1, "&lt;1",wat_table_data!R248 ))), "-")</f>
        <v>-</v>
      </c>
      <c r="S251" s="38" t="str">
        <f>IF(ISNUMBER(wat_table_data!S248), IF(wat_table_data!S248=-999,"NA",IF(wat_table_data!S248&gt;99, "&gt;99", IF(wat_table_data!S248&lt;1, "&lt;1",wat_table_data!S248 ))), "-")</f>
        <v>-</v>
      </c>
      <c r="T251" s="24" t="str">
        <f>IF(ISNUMBER(wat_table_data!T248), IF(wat_table_data!T248=-999,"NA",wat_table_data!T248), "-")</f>
        <v>-</v>
      </c>
      <c r="U251" s="24"/>
      <c r="V251" s="24"/>
      <c r="W251" s="24"/>
      <c r="X251" s="39" t="str">
        <f>IF(ISNUMBER(wat_table_data!W248), IF(wat_table_data!W248=-999,"NA",IF(wat_table_data!W248&gt;99, "&gt;99", IF(wat_table_data!W248&lt;1, "&lt;1",wat_table_data!W248 ))), "-")</f>
        <v>-</v>
      </c>
      <c r="Y251" s="40" t="str">
        <f>IF(ISNUMBER(wat_table_data!X248), IF(wat_table_data!X248=-999,"NA",IF(wat_table_data!X248&gt;99, "&gt;99", IF(wat_table_data!X248&lt;1, "&lt;1",wat_table_data!X248 ))), "-")</f>
        <v>-</v>
      </c>
      <c r="Z251" s="40" t="str">
        <f>IF(ISNUMBER(wat_table_data!Y248), IF(wat_table_data!Y248=-999,"NA",IF(wat_table_data!Y248&gt;99, "&gt;99", IF(wat_table_data!Y248&lt;1, "&lt;1",wat_table_data!Y248 ))), "-")</f>
        <v>-</v>
      </c>
      <c r="AA251" s="40" t="str">
        <f>IF(ISNUMBER(wat_table_data!Z248), IF(wat_table_data!Z248=-999,"NA",IF(wat_table_data!Z248&gt;99, "&gt;99", IF(wat_table_data!Z248&lt;1, "&lt;1",wat_table_data!Z248 ))), "-")</f>
        <v>-</v>
      </c>
      <c r="AB251" s="38" t="str">
        <f>IF(ISNUMBER(wat_table_data!AA248), IF(wat_table_data!AA248=-999,"NA",IF(wat_table_data!AA248&gt;99, "&gt;99", IF(wat_table_data!AA248&lt;1, "&lt;1",wat_table_data!AA248 ))), "-")</f>
        <v>-</v>
      </c>
      <c r="AC251" s="38" t="str">
        <f>IF(ISNUMBER(wat_table_data!AB248), IF(wat_table_data!AB248=-999,"NA",IF(wat_table_data!AB248&gt;99, "&gt;99", IF(wat_table_data!AB248&lt;1, "&lt;1",wat_table_data!AB248 ))), "-")</f>
        <v>-</v>
      </c>
      <c r="AD251" s="39" t="str">
        <f>IF(ISNUMBER(wat_table_data!AC248), IF(wat_table_data!AC248=-999,"NA",IF(wat_table_data!AC248&gt;99, "&gt;99", IF(wat_table_data!AC248&lt;1, "&lt;1",wat_table_data!AC248 ))), "-")</f>
        <v>-</v>
      </c>
      <c r="AE251" s="40" t="str">
        <f>IF(ISNUMBER(wat_table_data!AD248), IF(wat_table_data!AD248=-999,"NA",IF(wat_table_data!AD248&gt;99, "&gt;99", IF(wat_table_data!AD248&lt;1, "&lt;1",wat_table_data!AD248 ))), "-")</f>
        <v>-</v>
      </c>
      <c r="AF251" s="40" t="str">
        <f>IF(ISNUMBER(wat_table_data!AE248), IF(wat_table_data!AE248=-999,"NA",IF(wat_table_data!AE248&gt;99, "&gt;99", IF(wat_table_data!AE248&lt;1, "&lt;1",wat_table_data!AE248 ))), "-")</f>
        <v>-</v>
      </c>
      <c r="AG251" s="40" t="str">
        <f>IF(ISNUMBER(wat_table_data!AF248), IF(wat_table_data!AF248=-999,"NA",IF(wat_table_data!AF248&gt;99, "&gt;99", IF(wat_table_data!AF248&lt;1, "&lt;1",wat_table_data!AF248 ))), "-")</f>
        <v>-</v>
      </c>
      <c r="AH251" s="38" t="str">
        <f>IF(ISNUMBER(wat_table_data!AG248), IF(wat_table_data!AG248=-999,"NA",IF(wat_table_data!AG248&gt;99, "&gt;99", IF(wat_table_data!AG248&lt;1, "&lt;1",wat_table_data!AG248 ))), "-")</f>
        <v>-</v>
      </c>
      <c r="AI251" s="38" t="str">
        <f>IF(ISNUMBER(wat_table_data!AH248), IF(wat_table_data!AH248=-999,"NA",IF(wat_table_data!AH248&gt;99, "&gt;99", IF(wat_table_data!AH248&lt;1, "&lt;1",wat_table_data!AH248 ))), "-")</f>
        <v>-</v>
      </c>
      <c r="AJ251" s="39" t="str">
        <f>IF(ISNUMBER(wat_table_data!AI248), IF(wat_table_data!AI248=-999,"NA",IF(wat_table_data!AI248&gt;99, "&gt;99", IF(wat_table_data!AI248&lt;1, "&lt;1",wat_table_data!AI248 ))), "-")</f>
        <v>-</v>
      </c>
      <c r="AK251" s="40" t="str">
        <f>IF(ISNUMBER(wat_table_data!AJ248), IF(wat_table_data!AJ248=-999,"NA",IF(wat_table_data!AJ248&gt;99, "&gt;99", IF(wat_table_data!AJ248&lt;1, "&lt;1",wat_table_data!AJ248 ))), "-")</f>
        <v>-</v>
      </c>
      <c r="AL251" s="40" t="str">
        <f>IF(ISNUMBER(wat_table_data!AK248), IF(wat_table_data!AK248=-999,"NA",IF(wat_table_data!AK248&gt;99, "&gt;99", IF(wat_table_data!AK248&lt;1, "&lt;1",wat_table_data!AK248 ))), "-")</f>
        <v>-</v>
      </c>
      <c r="AM251" s="40" t="str">
        <f>IF(ISNUMBER(wat_table_data!AL248), IF(wat_table_data!AL248=-999,"NA",IF(wat_table_data!AL248&gt;99, "&gt;99", IF(wat_table_data!AL248&lt;1, "&lt;1",wat_table_data!AL248 ))), "-")</f>
        <v>-</v>
      </c>
      <c r="AN251" s="38" t="str">
        <f>IF(ISNUMBER(wat_table_data!AM248), IF(wat_table_data!AM248=-999,"NA",IF(wat_table_data!AM248&gt;99, "&gt;99", IF(wat_table_data!AM248&lt;1, "&lt;1",wat_table_data!AM248 ))), "-")</f>
        <v>-</v>
      </c>
      <c r="AO251" s="38" t="str">
        <f>IF(ISNUMBER(wat_table_data!AN248), IF(wat_table_data!AN248=-999,"NA",IF(wat_table_data!AN248&gt;99, "&gt;99", IF(wat_table_data!AN248&lt;1, "&lt;1",wat_table_data!AN248 ))), "-")</f>
        <v>-</v>
      </c>
    </row>
    <row r="252" ht="13.8" x14ac:dyDescent="0.25">
      <c r="A252" s="34" t="str">
        <f>IF(ISBLANK(wat_table_data!A249), "", wat_table_data!A249)</f>
        <v/>
      </c>
      <c r="B252" s="34" t="str">
        <f>IF(ISBLANK(wat_table_data!B249), "", wat_table_data!B249)</f>
        <v/>
      </c>
      <c r="C252" s="34" t="str">
        <f>IF(ISBLANK(wat_table_data!C249), "", wat_table_data!C249)</f>
        <v/>
      </c>
      <c r="D252" s="35" t="str">
        <f>IF(ISNUMBER(wat_table_data!D249), wat_table_data!D249, "-")</f>
        <v>-</v>
      </c>
      <c r="E252" s="36" t="str">
        <f>IF(ISNUMBER(wat_table_data!E249), wat_table_data!E249, "-")</f>
        <v>-</v>
      </c>
      <c r="F252" s="37" t="str">
        <f>IF(ISNUMBER(wat_table_data!F249), IF(wat_table_data!F249=-999,"NA",IF(wat_table_data!F249&gt;99, "&gt;99", IF(wat_table_data!F249&lt;1, "&lt;1",wat_table_data!F249 ))), "-")</f>
        <v>-</v>
      </c>
      <c r="G252" s="38" t="str">
        <f>IF(ISNUMBER(wat_table_data!G249), IF(wat_table_data!G249=-999,"NA",IF(wat_table_data!G249&gt;99, "&gt;99", IF(wat_table_data!G249&lt;1, "&lt;1",wat_table_data!G249 ))), "-")</f>
        <v>-</v>
      </c>
      <c r="H252" s="38" t="str">
        <f>IF(ISNUMBER(wat_table_data!H249), IF(wat_table_data!H249=-999,"NA",IF(wat_table_data!H249&gt;99, "&gt;99", IF(wat_table_data!H249&lt;1, "&lt;1",wat_table_data!H249 ))), "-")</f>
        <v>-</v>
      </c>
      <c r="I252" s="38" t="str">
        <f>IF(ISNUMBER(wat_table_data!I249), IF(wat_table_data!I249=-999,"NA",IF(wat_table_data!I249&gt;99, "&gt;99", IF(wat_table_data!I249&lt;1, "&lt;1",wat_table_data!I249 ))), "-")</f>
        <v>-</v>
      </c>
      <c r="J252" s="24" t="str">
        <f>IF(ISNUMBER(wat_table_data!J249), IF(wat_table_data!J249=-999,"NA",wat_table_data!J249), "-")</f>
        <v>-</v>
      </c>
      <c r="K252" s="37" t="str">
        <f>IF(ISNUMBER(wat_table_data!K249), IF(wat_table_data!K249=-999,"NA",IF(wat_table_data!K249&gt;99, "&gt;99", IF(wat_table_data!K249&lt;1, "&lt;1",wat_table_data!K249 ))), "-")</f>
        <v>-</v>
      </c>
      <c r="L252" s="38" t="str">
        <f>IF(ISNUMBER(wat_table_data!L249), IF(wat_table_data!L249=-999,"NA",IF(wat_table_data!L249&gt;99, "&gt;99", IF(wat_table_data!L249&lt;1, "&lt;1",wat_table_data!L249 ))), "-")</f>
        <v>-</v>
      </c>
      <c r="M252" s="38" t="str">
        <f>IF(ISNUMBER(wat_table_data!M249), IF(wat_table_data!M249=-999,"NA",IF(wat_table_data!M249&gt;99, "&gt;99", IF(wat_table_data!M249&lt;1, "&lt;1",wat_table_data!M249 ))), "-")</f>
        <v>-</v>
      </c>
      <c r="N252" s="38" t="str">
        <f>IF(ISNUMBER(wat_table_data!N249), IF(wat_table_data!N249=-999,"NA",IF(wat_table_data!N249&gt;99, "&gt;99", IF(wat_table_data!N249&lt;1, "&lt;1",wat_table_data!N249 ))), "-")</f>
        <v>-</v>
      </c>
      <c r="O252" s="24" t="str">
        <f>IF(ISNUMBER(wat_table_data!O249), IF(wat_table_data!O249=-999,"NA",wat_table_data!O249), "-")</f>
        <v>-</v>
      </c>
      <c r="P252" s="37" t="str">
        <f>IF(ISNUMBER(wat_table_data!P249), IF(wat_table_data!P249=-999,"NA",IF(wat_table_data!P249&gt;99, "&gt;99", IF(wat_table_data!P249&lt;1, "&lt;1",wat_table_data!P249 ))), "-")</f>
        <v>-</v>
      </c>
      <c r="Q252" s="38" t="str">
        <f>IF(ISNUMBER(wat_table_data!Q249), IF(wat_table_data!Q249=-999,"NA",IF(wat_table_data!Q249&gt;99, "&gt;99", IF(wat_table_data!Q249&lt;1, "&lt;1",wat_table_data!Q249 ))), "-")</f>
        <v>-</v>
      </c>
      <c r="R252" s="38" t="str">
        <f>IF(ISNUMBER(wat_table_data!R249), IF(wat_table_data!R249=-999,"NA",IF(wat_table_data!R249&gt;99, "&gt;99", IF(wat_table_data!R249&lt;1, "&lt;1",wat_table_data!R249 ))), "-")</f>
        <v>-</v>
      </c>
      <c r="S252" s="38" t="str">
        <f>IF(ISNUMBER(wat_table_data!S249), IF(wat_table_data!S249=-999,"NA",IF(wat_table_data!S249&gt;99, "&gt;99", IF(wat_table_data!S249&lt;1, "&lt;1",wat_table_data!S249 ))), "-")</f>
        <v>-</v>
      </c>
      <c r="T252" s="24" t="str">
        <f>IF(ISNUMBER(wat_table_data!T249), IF(wat_table_data!T249=-999,"NA",wat_table_data!T249), "-")</f>
        <v>-</v>
      </c>
      <c r="U252" s="24"/>
      <c r="V252" s="24"/>
      <c r="W252" s="24"/>
      <c r="X252" s="39" t="str">
        <f>IF(ISNUMBER(wat_table_data!W249), IF(wat_table_data!W249=-999,"NA",IF(wat_table_data!W249&gt;99, "&gt;99", IF(wat_table_data!W249&lt;1, "&lt;1",wat_table_data!W249 ))), "-")</f>
        <v>-</v>
      </c>
      <c r="Y252" s="40" t="str">
        <f>IF(ISNUMBER(wat_table_data!X249), IF(wat_table_data!X249=-999,"NA",IF(wat_table_data!X249&gt;99, "&gt;99", IF(wat_table_data!X249&lt;1, "&lt;1",wat_table_data!X249 ))), "-")</f>
        <v>-</v>
      </c>
      <c r="Z252" s="40" t="str">
        <f>IF(ISNUMBER(wat_table_data!Y249), IF(wat_table_data!Y249=-999,"NA",IF(wat_table_data!Y249&gt;99, "&gt;99", IF(wat_table_data!Y249&lt;1, "&lt;1",wat_table_data!Y249 ))), "-")</f>
        <v>-</v>
      </c>
      <c r="AA252" s="40" t="str">
        <f>IF(ISNUMBER(wat_table_data!Z249), IF(wat_table_data!Z249=-999,"NA",IF(wat_table_data!Z249&gt;99, "&gt;99", IF(wat_table_data!Z249&lt;1, "&lt;1",wat_table_data!Z249 ))), "-")</f>
        <v>-</v>
      </c>
      <c r="AB252" s="38" t="str">
        <f>IF(ISNUMBER(wat_table_data!AA249), IF(wat_table_data!AA249=-999,"NA",IF(wat_table_data!AA249&gt;99, "&gt;99", IF(wat_table_data!AA249&lt;1, "&lt;1",wat_table_data!AA249 ))), "-")</f>
        <v>-</v>
      </c>
      <c r="AC252" s="38" t="str">
        <f>IF(ISNUMBER(wat_table_data!AB249), IF(wat_table_data!AB249=-999,"NA",IF(wat_table_data!AB249&gt;99, "&gt;99", IF(wat_table_data!AB249&lt;1, "&lt;1",wat_table_data!AB249 ))), "-")</f>
        <v>-</v>
      </c>
      <c r="AD252" s="39" t="str">
        <f>IF(ISNUMBER(wat_table_data!AC249), IF(wat_table_data!AC249=-999,"NA",IF(wat_table_data!AC249&gt;99, "&gt;99", IF(wat_table_data!AC249&lt;1, "&lt;1",wat_table_data!AC249 ))), "-")</f>
        <v>-</v>
      </c>
      <c r="AE252" s="40" t="str">
        <f>IF(ISNUMBER(wat_table_data!AD249), IF(wat_table_data!AD249=-999,"NA",IF(wat_table_data!AD249&gt;99, "&gt;99", IF(wat_table_data!AD249&lt;1, "&lt;1",wat_table_data!AD249 ))), "-")</f>
        <v>-</v>
      </c>
      <c r="AF252" s="40" t="str">
        <f>IF(ISNUMBER(wat_table_data!AE249), IF(wat_table_data!AE249=-999,"NA",IF(wat_table_data!AE249&gt;99, "&gt;99", IF(wat_table_data!AE249&lt;1, "&lt;1",wat_table_data!AE249 ))), "-")</f>
        <v>-</v>
      </c>
      <c r="AG252" s="40" t="str">
        <f>IF(ISNUMBER(wat_table_data!AF249), IF(wat_table_data!AF249=-999,"NA",IF(wat_table_data!AF249&gt;99, "&gt;99", IF(wat_table_data!AF249&lt;1, "&lt;1",wat_table_data!AF249 ))), "-")</f>
        <v>-</v>
      </c>
      <c r="AH252" s="38" t="str">
        <f>IF(ISNUMBER(wat_table_data!AG249), IF(wat_table_data!AG249=-999,"NA",IF(wat_table_data!AG249&gt;99, "&gt;99", IF(wat_table_data!AG249&lt;1, "&lt;1",wat_table_data!AG249 ))), "-")</f>
        <v>-</v>
      </c>
      <c r="AI252" s="38" t="str">
        <f>IF(ISNUMBER(wat_table_data!AH249), IF(wat_table_data!AH249=-999,"NA",IF(wat_table_data!AH249&gt;99, "&gt;99", IF(wat_table_data!AH249&lt;1, "&lt;1",wat_table_data!AH249 ))), "-")</f>
        <v>-</v>
      </c>
      <c r="AJ252" s="39" t="str">
        <f>IF(ISNUMBER(wat_table_data!AI249), IF(wat_table_data!AI249=-999,"NA",IF(wat_table_data!AI249&gt;99, "&gt;99", IF(wat_table_data!AI249&lt;1, "&lt;1",wat_table_data!AI249 ))), "-")</f>
        <v>-</v>
      </c>
      <c r="AK252" s="40" t="str">
        <f>IF(ISNUMBER(wat_table_data!AJ249), IF(wat_table_data!AJ249=-999,"NA",IF(wat_table_data!AJ249&gt;99, "&gt;99", IF(wat_table_data!AJ249&lt;1, "&lt;1",wat_table_data!AJ249 ))), "-")</f>
        <v>-</v>
      </c>
      <c r="AL252" s="40" t="str">
        <f>IF(ISNUMBER(wat_table_data!AK249), IF(wat_table_data!AK249=-999,"NA",IF(wat_table_data!AK249&gt;99, "&gt;99", IF(wat_table_data!AK249&lt;1, "&lt;1",wat_table_data!AK249 ))), "-")</f>
        <v>-</v>
      </c>
      <c r="AM252" s="40" t="str">
        <f>IF(ISNUMBER(wat_table_data!AL249), IF(wat_table_data!AL249=-999,"NA",IF(wat_table_data!AL249&gt;99, "&gt;99", IF(wat_table_data!AL249&lt;1, "&lt;1",wat_table_data!AL249 ))), "-")</f>
        <v>-</v>
      </c>
      <c r="AN252" s="38" t="str">
        <f>IF(ISNUMBER(wat_table_data!AM249), IF(wat_table_data!AM249=-999,"NA",IF(wat_table_data!AM249&gt;99, "&gt;99", IF(wat_table_data!AM249&lt;1, "&lt;1",wat_table_data!AM249 ))), "-")</f>
        <v>-</v>
      </c>
      <c r="AO252" s="38" t="str">
        <f>IF(ISNUMBER(wat_table_data!AN249), IF(wat_table_data!AN249=-999,"NA",IF(wat_table_data!AN249&gt;99, "&gt;99", IF(wat_table_data!AN249&lt;1, "&lt;1",wat_table_data!AN249 ))), "-")</f>
        <v>-</v>
      </c>
    </row>
    <row r="253" ht="13.8" x14ac:dyDescent="0.25">
      <c r="A253" s="34" t="str">
        <f>IF(ISBLANK(wat_table_data!A250), "", wat_table_data!A250)</f>
        <v/>
      </c>
      <c r="B253" s="34" t="str">
        <f>IF(ISBLANK(wat_table_data!B250), "", wat_table_data!B250)</f>
        <v/>
      </c>
      <c r="C253" s="34" t="str">
        <f>IF(ISBLANK(wat_table_data!C250), "", wat_table_data!C250)</f>
        <v/>
      </c>
      <c r="D253" s="35" t="str">
        <f>IF(ISNUMBER(wat_table_data!D250), wat_table_data!D250, "-")</f>
        <v>-</v>
      </c>
      <c r="E253" s="36" t="str">
        <f>IF(ISNUMBER(wat_table_data!E250), wat_table_data!E250, "-")</f>
        <v>-</v>
      </c>
      <c r="F253" s="37" t="str">
        <f>IF(ISNUMBER(wat_table_data!F250), IF(wat_table_data!F250=-999,"NA",IF(wat_table_data!F250&gt;99, "&gt;99", IF(wat_table_data!F250&lt;1, "&lt;1",wat_table_data!F250 ))), "-")</f>
        <v>-</v>
      </c>
      <c r="G253" s="38" t="str">
        <f>IF(ISNUMBER(wat_table_data!G250), IF(wat_table_data!G250=-999,"NA",IF(wat_table_data!G250&gt;99, "&gt;99", IF(wat_table_data!G250&lt;1, "&lt;1",wat_table_data!G250 ))), "-")</f>
        <v>-</v>
      </c>
      <c r="H253" s="38" t="str">
        <f>IF(ISNUMBER(wat_table_data!H250), IF(wat_table_data!H250=-999,"NA",IF(wat_table_data!H250&gt;99, "&gt;99", IF(wat_table_data!H250&lt;1, "&lt;1",wat_table_data!H250 ))), "-")</f>
        <v>-</v>
      </c>
      <c r="I253" s="38" t="str">
        <f>IF(ISNUMBER(wat_table_data!I250), IF(wat_table_data!I250=-999,"NA",IF(wat_table_data!I250&gt;99, "&gt;99", IF(wat_table_data!I250&lt;1, "&lt;1",wat_table_data!I250 ))), "-")</f>
        <v>-</v>
      </c>
      <c r="J253" s="24" t="str">
        <f>IF(ISNUMBER(wat_table_data!J250), IF(wat_table_data!J250=-999,"NA",wat_table_data!J250), "-")</f>
        <v>-</v>
      </c>
      <c r="K253" s="37" t="str">
        <f>IF(ISNUMBER(wat_table_data!K250), IF(wat_table_data!K250=-999,"NA",IF(wat_table_data!K250&gt;99, "&gt;99", IF(wat_table_data!K250&lt;1, "&lt;1",wat_table_data!K250 ))), "-")</f>
        <v>-</v>
      </c>
      <c r="L253" s="38" t="str">
        <f>IF(ISNUMBER(wat_table_data!L250), IF(wat_table_data!L250=-999,"NA",IF(wat_table_data!L250&gt;99, "&gt;99", IF(wat_table_data!L250&lt;1, "&lt;1",wat_table_data!L250 ))), "-")</f>
        <v>-</v>
      </c>
      <c r="M253" s="38" t="str">
        <f>IF(ISNUMBER(wat_table_data!M250), IF(wat_table_data!M250=-999,"NA",IF(wat_table_data!M250&gt;99, "&gt;99", IF(wat_table_data!M250&lt;1, "&lt;1",wat_table_data!M250 ))), "-")</f>
        <v>-</v>
      </c>
      <c r="N253" s="38" t="str">
        <f>IF(ISNUMBER(wat_table_data!N250), IF(wat_table_data!N250=-999,"NA",IF(wat_table_data!N250&gt;99, "&gt;99", IF(wat_table_data!N250&lt;1, "&lt;1",wat_table_data!N250 ))), "-")</f>
        <v>-</v>
      </c>
      <c r="O253" s="24" t="str">
        <f>IF(ISNUMBER(wat_table_data!O250), IF(wat_table_data!O250=-999,"NA",wat_table_data!O250), "-")</f>
        <v>-</v>
      </c>
      <c r="P253" s="37" t="str">
        <f>IF(ISNUMBER(wat_table_data!P250), IF(wat_table_data!P250=-999,"NA",IF(wat_table_data!P250&gt;99, "&gt;99", IF(wat_table_data!P250&lt;1, "&lt;1",wat_table_data!P250 ))), "-")</f>
        <v>-</v>
      </c>
      <c r="Q253" s="38" t="str">
        <f>IF(ISNUMBER(wat_table_data!Q250), IF(wat_table_data!Q250=-999,"NA",IF(wat_table_data!Q250&gt;99, "&gt;99", IF(wat_table_data!Q250&lt;1, "&lt;1",wat_table_data!Q250 ))), "-")</f>
        <v>-</v>
      </c>
      <c r="R253" s="38" t="str">
        <f>IF(ISNUMBER(wat_table_data!R250), IF(wat_table_data!R250=-999,"NA",IF(wat_table_data!R250&gt;99, "&gt;99", IF(wat_table_data!R250&lt;1, "&lt;1",wat_table_data!R250 ))), "-")</f>
        <v>-</v>
      </c>
      <c r="S253" s="38" t="str">
        <f>IF(ISNUMBER(wat_table_data!S250), IF(wat_table_data!S250=-999,"NA",IF(wat_table_data!S250&gt;99, "&gt;99", IF(wat_table_data!S250&lt;1, "&lt;1",wat_table_data!S250 ))), "-")</f>
        <v>-</v>
      </c>
      <c r="T253" s="24" t="str">
        <f>IF(ISNUMBER(wat_table_data!T250), IF(wat_table_data!T250=-999,"NA",wat_table_data!T250), "-")</f>
        <v>-</v>
      </c>
      <c r="U253" s="24"/>
      <c r="V253" s="24"/>
      <c r="W253" s="24"/>
      <c r="X253" s="39" t="str">
        <f>IF(ISNUMBER(wat_table_data!W250), IF(wat_table_data!W250=-999,"NA",IF(wat_table_data!W250&gt;99, "&gt;99", IF(wat_table_data!W250&lt;1, "&lt;1",wat_table_data!W250 ))), "-")</f>
        <v>-</v>
      </c>
      <c r="Y253" s="40" t="str">
        <f>IF(ISNUMBER(wat_table_data!X250), IF(wat_table_data!X250=-999,"NA",IF(wat_table_data!X250&gt;99, "&gt;99", IF(wat_table_data!X250&lt;1, "&lt;1",wat_table_data!X250 ))), "-")</f>
        <v>-</v>
      </c>
      <c r="Z253" s="40" t="str">
        <f>IF(ISNUMBER(wat_table_data!Y250), IF(wat_table_data!Y250=-999,"NA",IF(wat_table_data!Y250&gt;99, "&gt;99", IF(wat_table_data!Y250&lt;1, "&lt;1",wat_table_data!Y250 ))), "-")</f>
        <v>-</v>
      </c>
      <c r="AA253" s="40" t="str">
        <f>IF(ISNUMBER(wat_table_data!Z250), IF(wat_table_data!Z250=-999,"NA",IF(wat_table_data!Z250&gt;99, "&gt;99", IF(wat_table_data!Z250&lt;1, "&lt;1",wat_table_data!Z250 ))), "-")</f>
        <v>-</v>
      </c>
      <c r="AB253" s="38" t="str">
        <f>IF(ISNUMBER(wat_table_data!AA250), IF(wat_table_data!AA250=-999,"NA",IF(wat_table_data!AA250&gt;99, "&gt;99", IF(wat_table_data!AA250&lt;1, "&lt;1",wat_table_data!AA250 ))), "-")</f>
        <v>-</v>
      </c>
      <c r="AC253" s="38" t="str">
        <f>IF(ISNUMBER(wat_table_data!AB250), IF(wat_table_data!AB250=-999,"NA",IF(wat_table_data!AB250&gt;99, "&gt;99", IF(wat_table_data!AB250&lt;1, "&lt;1",wat_table_data!AB250 ))), "-")</f>
        <v>-</v>
      </c>
      <c r="AD253" s="39" t="str">
        <f>IF(ISNUMBER(wat_table_data!AC250), IF(wat_table_data!AC250=-999,"NA",IF(wat_table_data!AC250&gt;99, "&gt;99", IF(wat_table_data!AC250&lt;1, "&lt;1",wat_table_data!AC250 ))), "-")</f>
        <v>-</v>
      </c>
      <c r="AE253" s="40" t="str">
        <f>IF(ISNUMBER(wat_table_data!AD250), IF(wat_table_data!AD250=-999,"NA",IF(wat_table_data!AD250&gt;99, "&gt;99", IF(wat_table_data!AD250&lt;1, "&lt;1",wat_table_data!AD250 ))), "-")</f>
        <v>-</v>
      </c>
      <c r="AF253" s="40" t="str">
        <f>IF(ISNUMBER(wat_table_data!AE250), IF(wat_table_data!AE250=-999,"NA",IF(wat_table_data!AE250&gt;99, "&gt;99", IF(wat_table_data!AE250&lt;1, "&lt;1",wat_table_data!AE250 ))), "-")</f>
        <v>-</v>
      </c>
      <c r="AG253" s="40" t="str">
        <f>IF(ISNUMBER(wat_table_data!AF250), IF(wat_table_data!AF250=-999,"NA",IF(wat_table_data!AF250&gt;99, "&gt;99", IF(wat_table_data!AF250&lt;1, "&lt;1",wat_table_data!AF250 ))), "-")</f>
        <v>-</v>
      </c>
      <c r="AH253" s="38" t="str">
        <f>IF(ISNUMBER(wat_table_data!AG250), IF(wat_table_data!AG250=-999,"NA",IF(wat_table_data!AG250&gt;99, "&gt;99", IF(wat_table_data!AG250&lt;1, "&lt;1",wat_table_data!AG250 ))), "-")</f>
        <v>-</v>
      </c>
      <c r="AI253" s="38" t="str">
        <f>IF(ISNUMBER(wat_table_data!AH250), IF(wat_table_data!AH250=-999,"NA",IF(wat_table_data!AH250&gt;99, "&gt;99", IF(wat_table_data!AH250&lt;1, "&lt;1",wat_table_data!AH250 ))), "-")</f>
        <v>-</v>
      </c>
      <c r="AJ253" s="39" t="str">
        <f>IF(ISNUMBER(wat_table_data!AI250), IF(wat_table_data!AI250=-999,"NA",IF(wat_table_data!AI250&gt;99, "&gt;99", IF(wat_table_data!AI250&lt;1, "&lt;1",wat_table_data!AI250 ))), "-")</f>
        <v>-</v>
      </c>
      <c r="AK253" s="40" t="str">
        <f>IF(ISNUMBER(wat_table_data!AJ250), IF(wat_table_data!AJ250=-999,"NA",IF(wat_table_data!AJ250&gt;99, "&gt;99", IF(wat_table_data!AJ250&lt;1, "&lt;1",wat_table_data!AJ250 ))), "-")</f>
        <v>-</v>
      </c>
      <c r="AL253" s="40" t="str">
        <f>IF(ISNUMBER(wat_table_data!AK250), IF(wat_table_data!AK250=-999,"NA",IF(wat_table_data!AK250&gt;99, "&gt;99", IF(wat_table_data!AK250&lt;1, "&lt;1",wat_table_data!AK250 ))), "-")</f>
        <v>-</v>
      </c>
      <c r="AM253" s="40" t="str">
        <f>IF(ISNUMBER(wat_table_data!AL250), IF(wat_table_data!AL250=-999,"NA",IF(wat_table_data!AL250&gt;99, "&gt;99", IF(wat_table_data!AL250&lt;1, "&lt;1",wat_table_data!AL250 ))), "-")</f>
        <v>-</v>
      </c>
      <c r="AN253" s="38" t="str">
        <f>IF(ISNUMBER(wat_table_data!AM250), IF(wat_table_data!AM250=-999,"NA",IF(wat_table_data!AM250&gt;99, "&gt;99", IF(wat_table_data!AM250&lt;1, "&lt;1",wat_table_data!AM250 ))), "-")</f>
        <v>-</v>
      </c>
      <c r="AO253" s="38" t="str">
        <f>IF(ISNUMBER(wat_table_data!AN250), IF(wat_table_data!AN250=-999,"NA",IF(wat_table_data!AN250&gt;99, "&gt;99", IF(wat_table_data!AN250&lt;1, "&lt;1",wat_table_data!AN250 ))), "-")</f>
        <v>-</v>
      </c>
    </row>
    <row r="254" ht="13.8" x14ac:dyDescent="0.25">
      <c r="A254" s="34" t="str">
        <f>IF(ISBLANK(wat_table_data!A251), "", wat_table_data!A251)</f>
        <v/>
      </c>
      <c r="B254" s="34" t="str">
        <f>IF(ISBLANK(wat_table_data!B251), "", wat_table_data!B251)</f>
        <v/>
      </c>
      <c r="C254" s="34" t="str">
        <f>IF(ISBLANK(wat_table_data!C251), "", wat_table_data!C251)</f>
        <v/>
      </c>
      <c r="D254" s="35" t="str">
        <f>IF(ISNUMBER(wat_table_data!D251), wat_table_data!D251, "-")</f>
        <v>-</v>
      </c>
      <c r="E254" s="36" t="str">
        <f>IF(ISNUMBER(wat_table_data!E251), wat_table_data!E251, "-")</f>
        <v>-</v>
      </c>
      <c r="F254" s="37" t="str">
        <f>IF(ISNUMBER(wat_table_data!F251), IF(wat_table_data!F251=-999,"NA",IF(wat_table_data!F251&gt;99, "&gt;99", IF(wat_table_data!F251&lt;1, "&lt;1",wat_table_data!F251 ))), "-")</f>
        <v>-</v>
      </c>
      <c r="G254" s="38" t="str">
        <f>IF(ISNUMBER(wat_table_data!G251), IF(wat_table_data!G251=-999,"NA",IF(wat_table_data!G251&gt;99, "&gt;99", IF(wat_table_data!G251&lt;1, "&lt;1",wat_table_data!G251 ))), "-")</f>
        <v>-</v>
      </c>
      <c r="H254" s="38" t="str">
        <f>IF(ISNUMBER(wat_table_data!H251), IF(wat_table_data!H251=-999,"NA",IF(wat_table_data!H251&gt;99, "&gt;99", IF(wat_table_data!H251&lt;1, "&lt;1",wat_table_data!H251 ))), "-")</f>
        <v>-</v>
      </c>
      <c r="I254" s="38" t="str">
        <f>IF(ISNUMBER(wat_table_data!I251), IF(wat_table_data!I251=-999,"NA",IF(wat_table_data!I251&gt;99, "&gt;99", IF(wat_table_data!I251&lt;1, "&lt;1",wat_table_data!I251 ))), "-")</f>
        <v>-</v>
      </c>
      <c r="J254" s="24" t="str">
        <f>IF(ISNUMBER(wat_table_data!J251), IF(wat_table_data!J251=-999,"NA",wat_table_data!J251), "-")</f>
        <v>-</v>
      </c>
      <c r="K254" s="37" t="str">
        <f>IF(ISNUMBER(wat_table_data!K251), IF(wat_table_data!K251=-999,"NA",IF(wat_table_data!K251&gt;99, "&gt;99", IF(wat_table_data!K251&lt;1, "&lt;1",wat_table_data!K251 ))), "-")</f>
        <v>-</v>
      </c>
      <c r="L254" s="38" t="str">
        <f>IF(ISNUMBER(wat_table_data!L251), IF(wat_table_data!L251=-999,"NA",IF(wat_table_data!L251&gt;99, "&gt;99", IF(wat_table_data!L251&lt;1, "&lt;1",wat_table_data!L251 ))), "-")</f>
        <v>-</v>
      </c>
      <c r="M254" s="38" t="str">
        <f>IF(ISNUMBER(wat_table_data!M251), IF(wat_table_data!M251=-999,"NA",IF(wat_table_data!M251&gt;99, "&gt;99", IF(wat_table_data!M251&lt;1, "&lt;1",wat_table_data!M251 ))), "-")</f>
        <v>-</v>
      </c>
      <c r="N254" s="38" t="str">
        <f>IF(ISNUMBER(wat_table_data!N251), IF(wat_table_data!N251=-999,"NA",IF(wat_table_data!N251&gt;99, "&gt;99", IF(wat_table_data!N251&lt;1, "&lt;1",wat_table_data!N251 ))), "-")</f>
        <v>-</v>
      </c>
      <c r="O254" s="24" t="str">
        <f>IF(ISNUMBER(wat_table_data!O251), IF(wat_table_data!O251=-999,"NA",wat_table_data!O251), "-")</f>
        <v>-</v>
      </c>
      <c r="P254" s="37" t="str">
        <f>IF(ISNUMBER(wat_table_data!P251), IF(wat_table_data!P251=-999,"NA",IF(wat_table_data!P251&gt;99, "&gt;99", IF(wat_table_data!P251&lt;1, "&lt;1",wat_table_data!P251 ))), "-")</f>
        <v>-</v>
      </c>
      <c r="Q254" s="38" t="str">
        <f>IF(ISNUMBER(wat_table_data!Q251), IF(wat_table_data!Q251=-999,"NA",IF(wat_table_data!Q251&gt;99, "&gt;99", IF(wat_table_data!Q251&lt;1, "&lt;1",wat_table_data!Q251 ))), "-")</f>
        <v>-</v>
      </c>
      <c r="R254" s="38" t="str">
        <f>IF(ISNUMBER(wat_table_data!R251), IF(wat_table_data!R251=-999,"NA",IF(wat_table_data!R251&gt;99, "&gt;99", IF(wat_table_data!R251&lt;1, "&lt;1",wat_table_data!R251 ))), "-")</f>
        <v>-</v>
      </c>
      <c r="S254" s="38" t="str">
        <f>IF(ISNUMBER(wat_table_data!S251), IF(wat_table_data!S251=-999,"NA",IF(wat_table_data!S251&gt;99, "&gt;99", IF(wat_table_data!S251&lt;1, "&lt;1",wat_table_data!S251 ))), "-")</f>
        <v>-</v>
      </c>
      <c r="T254" s="24" t="str">
        <f>IF(ISNUMBER(wat_table_data!T251), IF(wat_table_data!T251=-999,"NA",wat_table_data!T251), "-")</f>
        <v>-</v>
      </c>
      <c r="U254" s="24"/>
      <c r="V254" s="24"/>
      <c r="W254" s="24"/>
      <c r="X254" s="39" t="str">
        <f>IF(ISNUMBER(wat_table_data!W251), IF(wat_table_data!W251=-999,"NA",IF(wat_table_data!W251&gt;99, "&gt;99", IF(wat_table_data!W251&lt;1, "&lt;1",wat_table_data!W251 ))), "-")</f>
        <v>-</v>
      </c>
      <c r="Y254" s="40" t="str">
        <f>IF(ISNUMBER(wat_table_data!X251), IF(wat_table_data!X251=-999,"NA",IF(wat_table_data!X251&gt;99, "&gt;99", IF(wat_table_data!X251&lt;1, "&lt;1",wat_table_data!X251 ))), "-")</f>
        <v>-</v>
      </c>
      <c r="Z254" s="40" t="str">
        <f>IF(ISNUMBER(wat_table_data!Y251), IF(wat_table_data!Y251=-999,"NA",IF(wat_table_data!Y251&gt;99, "&gt;99", IF(wat_table_data!Y251&lt;1, "&lt;1",wat_table_data!Y251 ))), "-")</f>
        <v>-</v>
      </c>
      <c r="AA254" s="40" t="str">
        <f>IF(ISNUMBER(wat_table_data!Z251), IF(wat_table_data!Z251=-999,"NA",IF(wat_table_data!Z251&gt;99, "&gt;99", IF(wat_table_data!Z251&lt;1, "&lt;1",wat_table_data!Z251 ))), "-")</f>
        <v>-</v>
      </c>
      <c r="AB254" s="38" t="str">
        <f>IF(ISNUMBER(wat_table_data!AA251), IF(wat_table_data!AA251=-999,"NA",IF(wat_table_data!AA251&gt;99, "&gt;99", IF(wat_table_data!AA251&lt;1, "&lt;1",wat_table_data!AA251 ))), "-")</f>
        <v>-</v>
      </c>
      <c r="AC254" s="38" t="str">
        <f>IF(ISNUMBER(wat_table_data!AB251), IF(wat_table_data!AB251=-999,"NA",IF(wat_table_data!AB251&gt;99, "&gt;99", IF(wat_table_data!AB251&lt;1, "&lt;1",wat_table_data!AB251 ))), "-")</f>
        <v>-</v>
      </c>
      <c r="AD254" s="39" t="str">
        <f>IF(ISNUMBER(wat_table_data!AC251), IF(wat_table_data!AC251=-999,"NA",IF(wat_table_data!AC251&gt;99, "&gt;99", IF(wat_table_data!AC251&lt;1, "&lt;1",wat_table_data!AC251 ))), "-")</f>
        <v>-</v>
      </c>
      <c r="AE254" s="40" t="str">
        <f>IF(ISNUMBER(wat_table_data!AD251), IF(wat_table_data!AD251=-999,"NA",IF(wat_table_data!AD251&gt;99, "&gt;99", IF(wat_table_data!AD251&lt;1, "&lt;1",wat_table_data!AD251 ))), "-")</f>
        <v>-</v>
      </c>
      <c r="AF254" s="40" t="str">
        <f>IF(ISNUMBER(wat_table_data!AE251), IF(wat_table_data!AE251=-999,"NA",IF(wat_table_data!AE251&gt;99, "&gt;99", IF(wat_table_data!AE251&lt;1, "&lt;1",wat_table_data!AE251 ))), "-")</f>
        <v>-</v>
      </c>
      <c r="AG254" s="40" t="str">
        <f>IF(ISNUMBER(wat_table_data!AF251), IF(wat_table_data!AF251=-999,"NA",IF(wat_table_data!AF251&gt;99, "&gt;99", IF(wat_table_data!AF251&lt;1, "&lt;1",wat_table_data!AF251 ))), "-")</f>
        <v>-</v>
      </c>
      <c r="AH254" s="38" t="str">
        <f>IF(ISNUMBER(wat_table_data!AG251), IF(wat_table_data!AG251=-999,"NA",IF(wat_table_data!AG251&gt;99, "&gt;99", IF(wat_table_data!AG251&lt;1, "&lt;1",wat_table_data!AG251 ))), "-")</f>
        <v>-</v>
      </c>
      <c r="AI254" s="38" t="str">
        <f>IF(ISNUMBER(wat_table_data!AH251), IF(wat_table_data!AH251=-999,"NA",IF(wat_table_data!AH251&gt;99, "&gt;99", IF(wat_table_data!AH251&lt;1, "&lt;1",wat_table_data!AH251 ))), "-")</f>
        <v>-</v>
      </c>
      <c r="AJ254" s="39" t="str">
        <f>IF(ISNUMBER(wat_table_data!AI251), IF(wat_table_data!AI251=-999,"NA",IF(wat_table_data!AI251&gt;99, "&gt;99", IF(wat_table_data!AI251&lt;1, "&lt;1",wat_table_data!AI251 ))), "-")</f>
        <v>-</v>
      </c>
      <c r="AK254" s="40" t="str">
        <f>IF(ISNUMBER(wat_table_data!AJ251), IF(wat_table_data!AJ251=-999,"NA",IF(wat_table_data!AJ251&gt;99, "&gt;99", IF(wat_table_data!AJ251&lt;1, "&lt;1",wat_table_data!AJ251 ))), "-")</f>
        <v>-</v>
      </c>
      <c r="AL254" s="40" t="str">
        <f>IF(ISNUMBER(wat_table_data!AK251), IF(wat_table_data!AK251=-999,"NA",IF(wat_table_data!AK251&gt;99, "&gt;99", IF(wat_table_data!AK251&lt;1, "&lt;1",wat_table_data!AK251 ))), "-")</f>
        <v>-</v>
      </c>
      <c r="AM254" s="40" t="str">
        <f>IF(ISNUMBER(wat_table_data!AL251), IF(wat_table_data!AL251=-999,"NA",IF(wat_table_data!AL251&gt;99, "&gt;99", IF(wat_table_data!AL251&lt;1, "&lt;1",wat_table_data!AL251 ))), "-")</f>
        <v>-</v>
      </c>
      <c r="AN254" s="38" t="str">
        <f>IF(ISNUMBER(wat_table_data!AM251), IF(wat_table_data!AM251=-999,"NA",IF(wat_table_data!AM251&gt;99, "&gt;99", IF(wat_table_data!AM251&lt;1, "&lt;1",wat_table_data!AM251 ))), "-")</f>
        <v>-</v>
      </c>
      <c r="AO254" s="38" t="str">
        <f>IF(ISNUMBER(wat_table_data!AN251), IF(wat_table_data!AN251=-999,"NA",IF(wat_table_data!AN251&gt;99, "&gt;99", IF(wat_table_data!AN251&lt;1, "&lt;1",wat_table_data!AN251 ))), "-")</f>
        <v>-</v>
      </c>
    </row>
    <row r="255" ht="13.8" x14ac:dyDescent="0.25">
      <c r="A255" s="34" t="str">
        <f>IF(ISBLANK(wat_table_data!A252), "", wat_table_data!A252)</f>
        <v/>
      </c>
      <c r="B255" s="34" t="str">
        <f>IF(ISBLANK(wat_table_data!B252), "", wat_table_data!B252)</f>
        <v/>
      </c>
      <c r="C255" s="34" t="str">
        <f>IF(ISBLANK(wat_table_data!C252), "", wat_table_data!C252)</f>
        <v/>
      </c>
      <c r="D255" s="35" t="str">
        <f>IF(ISNUMBER(wat_table_data!D252), wat_table_data!D252, "-")</f>
        <v>-</v>
      </c>
      <c r="E255" s="36" t="str">
        <f>IF(ISNUMBER(wat_table_data!E252), wat_table_data!E252, "-")</f>
        <v>-</v>
      </c>
      <c r="F255" s="37" t="str">
        <f>IF(ISNUMBER(wat_table_data!F252), IF(wat_table_data!F252=-999,"NA",IF(wat_table_data!F252&gt;99, "&gt;99", IF(wat_table_data!F252&lt;1, "&lt;1",wat_table_data!F252 ))), "-")</f>
        <v>-</v>
      </c>
      <c r="G255" s="38" t="str">
        <f>IF(ISNUMBER(wat_table_data!G252), IF(wat_table_data!G252=-999,"NA",IF(wat_table_data!G252&gt;99, "&gt;99", IF(wat_table_data!G252&lt;1, "&lt;1",wat_table_data!G252 ))), "-")</f>
        <v>-</v>
      </c>
      <c r="H255" s="38" t="str">
        <f>IF(ISNUMBER(wat_table_data!H252), IF(wat_table_data!H252=-999,"NA",IF(wat_table_data!H252&gt;99, "&gt;99", IF(wat_table_data!H252&lt;1, "&lt;1",wat_table_data!H252 ))), "-")</f>
        <v>-</v>
      </c>
      <c r="I255" s="38" t="str">
        <f>IF(ISNUMBER(wat_table_data!I252), IF(wat_table_data!I252=-999,"NA",IF(wat_table_data!I252&gt;99, "&gt;99", IF(wat_table_data!I252&lt;1, "&lt;1",wat_table_data!I252 ))), "-")</f>
        <v>-</v>
      </c>
      <c r="J255" s="24" t="str">
        <f>IF(ISNUMBER(wat_table_data!J252), IF(wat_table_data!J252=-999,"NA",wat_table_data!J252), "-")</f>
        <v>-</v>
      </c>
      <c r="K255" s="37" t="str">
        <f>IF(ISNUMBER(wat_table_data!K252), IF(wat_table_data!K252=-999,"NA",IF(wat_table_data!K252&gt;99, "&gt;99", IF(wat_table_data!K252&lt;1, "&lt;1",wat_table_data!K252 ))), "-")</f>
        <v>-</v>
      </c>
      <c r="L255" s="38" t="str">
        <f>IF(ISNUMBER(wat_table_data!L252), IF(wat_table_data!L252=-999,"NA",IF(wat_table_data!L252&gt;99, "&gt;99", IF(wat_table_data!L252&lt;1, "&lt;1",wat_table_data!L252 ))), "-")</f>
        <v>-</v>
      </c>
      <c r="M255" s="38" t="str">
        <f>IF(ISNUMBER(wat_table_data!M252), IF(wat_table_data!M252=-999,"NA",IF(wat_table_data!M252&gt;99, "&gt;99", IF(wat_table_data!M252&lt;1, "&lt;1",wat_table_data!M252 ))), "-")</f>
        <v>-</v>
      </c>
      <c r="N255" s="38" t="str">
        <f>IF(ISNUMBER(wat_table_data!N252), IF(wat_table_data!N252=-999,"NA",IF(wat_table_data!N252&gt;99, "&gt;99", IF(wat_table_data!N252&lt;1, "&lt;1",wat_table_data!N252 ))), "-")</f>
        <v>-</v>
      </c>
      <c r="O255" s="24" t="str">
        <f>IF(ISNUMBER(wat_table_data!O252), IF(wat_table_data!O252=-999,"NA",wat_table_data!O252), "-")</f>
        <v>-</v>
      </c>
      <c r="P255" s="37" t="str">
        <f>IF(ISNUMBER(wat_table_data!P252), IF(wat_table_data!P252=-999,"NA",IF(wat_table_data!P252&gt;99, "&gt;99", IF(wat_table_data!P252&lt;1, "&lt;1",wat_table_data!P252 ))), "-")</f>
        <v>-</v>
      </c>
      <c r="Q255" s="38" t="str">
        <f>IF(ISNUMBER(wat_table_data!Q252), IF(wat_table_data!Q252=-999,"NA",IF(wat_table_data!Q252&gt;99, "&gt;99", IF(wat_table_data!Q252&lt;1, "&lt;1",wat_table_data!Q252 ))), "-")</f>
        <v>-</v>
      </c>
      <c r="R255" s="38" t="str">
        <f>IF(ISNUMBER(wat_table_data!R252), IF(wat_table_data!R252=-999,"NA",IF(wat_table_data!R252&gt;99, "&gt;99", IF(wat_table_data!R252&lt;1, "&lt;1",wat_table_data!R252 ))), "-")</f>
        <v>-</v>
      </c>
      <c r="S255" s="38" t="str">
        <f>IF(ISNUMBER(wat_table_data!S252), IF(wat_table_data!S252=-999,"NA",IF(wat_table_data!S252&gt;99, "&gt;99", IF(wat_table_data!S252&lt;1, "&lt;1",wat_table_data!S252 ))), "-")</f>
        <v>-</v>
      </c>
      <c r="T255" s="24" t="str">
        <f>IF(ISNUMBER(wat_table_data!T252), IF(wat_table_data!T252=-999,"NA",wat_table_data!T252), "-")</f>
        <v>-</v>
      </c>
      <c r="U255" s="24"/>
      <c r="V255" s="24"/>
      <c r="W255" s="24"/>
      <c r="X255" s="39" t="str">
        <f>IF(ISNUMBER(wat_table_data!W252), IF(wat_table_data!W252=-999,"NA",IF(wat_table_data!W252&gt;99, "&gt;99", IF(wat_table_data!W252&lt;1, "&lt;1",wat_table_data!W252 ))), "-")</f>
        <v>-</v>
      </c>
      <c r="Y255" s="40" t="str">
        <f>IF(ISNUMBER(wat_table_data!X252), IF(wat_table_data!X252=-999,"NA",IF(wat_table_data!X252&gt;99, "&gt;99", IF(wat_table_data!X252&lt;1, "&lt;1",wat_table_data!X252 ))), "-")</f>
        <v>-</v>
      </c>
      <c r="Z255" s="40" t="str">
        <f>IF(ISNUMBER(wat_table_data!Y252), IF(wat_table_data!Y252=-999,"NA",IF(wat_table_data!Y252&gt;99, "&gt;99", IF(wat_table_data!Y252&lt;1, "&lt;1",wat_table_data!Y252 ))), "-")</f>
        <v>-</v>
      </c>
      <c r="AA255" s="40" t="str">
        <f>IF(ISNUMBER(wat_table_data!Z252), IF(wat_table_data!Z252=-999,"NA",IF(wat_table_data!Z252&gt;99, "&gt;99", IF(wat_table_data!Z252&lt;1, "&lt;1",wat_table_data!Z252 ))), "-")</f>
        <v>-</v>
      </c>
      <c r="AB255" s="38" t="str">
        <f>IF(ISNUMBER(wat_table_data!AA252), IF(wat_table_data!AA252=-999,"NA",IF(wat_table_data!AA252&gt;99, "&gt;99", IF(wat_table_data!AA252&lt;1, "&lt;1",wat_table_data!AA252 ))), "-")</f>
        <v>-</v>
      </c>
      <c r="AC255" s="38" t="str">
        <f>IF(ISNUMBER(wat_table_data!AB252), IF(wat_table_data!AB252=-999,"NA",IF(wat_table_data!AB252&gt;99, "&gt;99", IF(wat_table_data!AB252&lt;1, "&lt;1",wat_table_data!AB252 ))), "-")</f>
        <v>-</v>
      </c>
      <c r="AD255" s="39" t="str">
        <f>IF(ISNUMBER(wat_table_data!AC252), IF(wat_table_data!AC252=-999,"NA",IF(wat_table_data!AC252&gt;99, "&gt;99", IF(wat_table_data!AC252&lt;1, "&lt;1",wat_table_data!AC252 ))), "-")</f>
        <v>-</v>
      </c>
      <c r="AE255" s="40" t="str">
        <f>IF(ISNUMBER(wat_table_data!AD252), IF(wat_table_data!AD252=-999,"NA",IF(wat_table_data!AD252&gt;99, "&gt;99", IF(wat_table_data!AD252&lt;1, "&lt;1",wat_table_data!AD252 ))), "-")</f>
        <v>-</v>
      </c>
      <c r="AF255" s="40" t="str">
        <f>IF(ISNUMBER(wat_table_data!AE252), IF(wat_table_data!AE252=-999,"NA",IF(wat_table_data!AE252&gt;99, "&gt;99", IF(wat_table_data!AE252&lt;1, "&lt;1",wat_table_data!AE252 ))), "-")</f>
        <v>-</v>
      </c>
      <c r="AG255" s="40" t="str">
        <f>IF(ISNUMBER(wat_table_data!AF252), IF(wat_table_data!AF252=-999,"NA",IF(wat_table_data!AF252&gt;99, "&gt;99", IF(wat_table_data!AF252&lt;1, "&lt;1",wat_table_data!AF252 ))), "-")</f>
        <v>-</v>
      </c>
      <c r="AH255" s="38" t="str">
        <f>IF(ISNUMBER(wat_table_data!AG252), IF(wat_table_data!AG252=-999,"NA",IF(wat_table_data!AG252&gt;99, "&gt;99", IF(wat_table_data!AG252&lt;1, "&lt;1",wat_table_data!AG252 ))), "-")</f>
        <v>-</v>
      </c>
      <c r="AI255" s="38" t="str">
        <f>IF(ISNUMBER(wat_table_data!AH252), IF(wat_table_data!AH252=-999,"NA",IF(wat_table_data!AH252&gt;99, "&gt;99", IF(wat_table_data!AH252&lt;1, "&lt;1",wat_table_data!AH252 ))), "-")</f>
        <v>-</v>
      </c>
      <c r="AJ255" s="39" t="str">
        <f>IF(ISNUMBER(wat_table_data!AI252), IF(wat_table_data!AI252=-999,"NA",IF(wat_table_data!AI252&gt;99, "&gt;99", IF(wat_table_data!AI252&lt;1, "&lt;1",wat_table_data!AI252 ))), "-")</f>
        <v>-</v>
      </c>
      <c r="AK255" s="40" t="str">
        <f>IF(ISNUMBER(wat_table_data!AJ252), IF(wat_table_data!AJ252=-999,"NA",IF(wat_table_data!AJ252&gt;99, "&gt;99", IF(wat_table_data!AJ252&lt;1, "&lt;1",wat_table_data!AJ252 ))), "-")</f>
        <v>-</v>
      </c>
      <c r="AL255" s="40" t="str">
        <f>IF(ISNUMBER(wat_table_data!AK252), IF(wat_table_data!AK252=-999,"NA",IF(wat_table_data!AK252&gt;99, "&gt;99", IF(wat_table_data!AK252&lt;1, "&lt;1",wat_table_data!AK252 ))), "-")</f>
        <v>-</v>
      </c>
      <c r="AM255" s="40" t="str">
        <f>IF(ISNUMBER(wat_table_data!AL252), IF(wat_table_data!AL252=-999,"NA",IF(wat_table_data!AL252&gt;99, "&gt;99", IF(wat_table_data!AL252&lt;1, "&lt;1",wat_table_data!AL252 ))), "-")</f>
        <v>-</v>
      </c>
      <c r="AN255" s="38" t="str">
        <f>IF(ISNUMBER(wat_table_data!AM252), IF(wat_table_data!AM252=-999,"NA",IF(wat_table_data!AM252&gt;99, "&gt;99", IF(wat_table_data!AM252&lt;1, "&lt;1",wat_table_data!AM252 ))), "-")</f>
        <v>-</v>
      </c>
      <c r="AO255" s="38" t="str">
        <f>IF(ISNUMBER(wat_table_data!AN252), IF(wat_table_data!AN252=-999,"NA",IF(wat_table_data!AN252&gt;99, "&gt;99", IF(wat_table_data!AN252&lt;1, "&lt;1",wat_table_data!AN252 ))), "-")</f>
        <v>-</v>
      </c>
    </row>
    <row r="256" ht="13.8" x14ac:dyDescent="0.25">
      <c r="A256" s="34" t="str">
        <f>IF(ISBLANK(wat_table_data!A253), "", wat_table_data!A253)</f>
        <v/>
      </c>
      <c r="B256" s="34" t="str">
        <f>IF(ISBLANK(wat_table_data!B253), "", wat_table_data!B253)</f>
        <v/>
      </c>
      <c r="C256" s="34" t="str">
        <f>IF(ISBLANK(wat_table_data!C253), "", wat_table_data!C253)</f>
        <v/>
      </c>
      <c r="D256" s="35" t="str">
        <f>IF(ISNUMBER(wat_table_data!D253), wat_table_data!D253, "-")</f>
        <v>-</v>
      </c>
      <c r="E256" s="36" t="str">
        <f>IF(ISNUMBER(wat_table_data!E253), wat_table_data!E253, "-")</f>
        <v>-</v>
      </c>
      <c r="F256" s="37" t="str">
        <f>IF(ISNUMBER(wat_table_data!F253), IF(wat_table_data!F253=-999,"NA",IF(wat_table_data!F253&gt;99, "&gt;99", IF(wat_table_data!F253&lt;1, "&lt;1",wat_table_data!F253 ))), "-")</f>
        <v>-</v>
      </c>
      <c r="G256" s="38" t="str">
        <f>IF(ISNUMBER(wat_table_data!G253), IF(wat_table_data!G253=-999,"NA",IF(wat_table_data!G253&gt;99, "&gt;99", IF(wat_table_data!G253&lt;1, "&lt;1",wat_table_data!G253 ))), "-")</f>
        <v>-</v>
      </c>
      <c r="H256" s="38" t="str">
        <f>IF(ISNUMBER(wat_table_data!H253), IF(wat_table_data!H253=-999,"NA",IF(wat_table_data!H253&gt;99, "&gt;99", IF(wat_table_data!H253&lt;1, "&lt;1",wat_table_data!H253 ))), "-")</f>
        <v>-</v>
      </c>
      <c r="I256" s="38" t="str">
        <f>IF(ISNUMBER(wat_table_data!I253), IF(wat_table_data!I253=-999,"NA",IF(wat_table_data!I253&gt;99, "&gt;99", IF(wat_table_data!I253&lt;1, "&lt;1",wat_table_data!I253 ))), "-")</f>
        <v>-</v>
      </c>
      <c r="J256" s="24" t="str">
        <f>IF(ISNUMBER(wat_table_data!J253), IF(wat_table_data!J253=-999,"NA",wat_table_data!J253), "-")</f>
        <v>-</v>
      </c>
      <c r="K256" s="37" t="str">
        <f>IF(ISNUMBER(wat_table_data!K253), IF(wat_table_data!K253=-999,"NA",IF(wat_table_data!K253&gt;99, "&gt;99", IF(wat_table_data!K253&lt;1, "&lt;1",wat_table_data!K253 ))), "-")</f>
        <v>-</v>
      </c>
      <c r="L256" s="38" t="str">
        <f>IF(ISNUMBER(wat_table_data!L253), IF(wat_table_data!L253=-999,"NA",IF(wat_table_data!L253&gt;99, "&gt;99", IF(wat_table_data!L253&lt;1, "&lt;1",wat_table_data!L253 ))), "-")</f>
        <v>-</v>
      </c>
      <c r="M256" s="38" t="str">
        <f>IF(ISNUMBER(wat_table_data!M253), IF(wat_table_data!M253=-999,"NA",IF(wat_table_data!M253&gt;99, "&gt;99", IF(wat_table_data!M253&lt;1, "&lt;1",wat_table_data!M253 ))), "-")</f>
        <v>-</v>
      </c>
      <c r="N256" s="38" t="str">
        <f>IF(ISNUMBER(wat_table_data!N253), IF(wat_table_data!N253=-999,"NA",IF(wat_table_data!N253&gt;99, "&gt;99", IF(wat_table_data!N253&lt;1, "&lt;1",wat_table_data!N253 ))), "-")</f>
        <v>-</v>
      </c>
      <c r="O256" s="24" t="str">
        <f>IF(ISNUMBER(wat_table_data!O253), IF(wat_table_data!O253=-999,"NA",wat_table_data!O253), "-")</f>
        <v>-</v>
      </c>
      <c r="P256" s="37" t="str">
        <f>IF(ISNUMBER(wat_table_data!P253), IF(wat_table_data!P253=-999,"NA",IF(wat_table_data!P253&gt;99, "&gt;99", IF(wat_table_data!P253&lt;1, "&lt;1",wat_table_data!P253 ))), "-")</f>
        <v>-</v>
      </c>
      <c r="Q256" s="38" t="str">
        <f>IF(ISNUMBER(wat_table_data!Q253), IF(wat_table_data!Q253=-999,"NA",IF(wat_table_data!Q253&gt;99, "&gt;99", IF(wat_table_data!Q253&lt;1, "&lt;1",wat_table_data!Q253 ))), "-")</f>
        <v>-</v>
      </c>
      <c r="R256" s="38" t="str">
        <f>IF(ISNUMBER(wat_table_data!R253), IF(wat_table_data!R253=-999,"NA",IF(wat_table_data!R253&gt;99, "&gt;99", IF(wat_table_data!R253&lt;1, "&lt;1",wat_table_data!R253 ))), "-")</f>
        <v>-</v>
      </c>
      <c r="S256" s="38" t="str">
        <f>IF(ISNUMBER(wat_table_data!S253), IF(wat_table_data!S253=-999,"NA",IF(wat_table_data!S253&gt;99, "&gt;99", IF(wat_table_data!S253&lt;1, "&lt;1",wat_table_data!S253 ))), "-")</f>
        <v>-</v>
      </c>
      <c r="T256" s="24" t="str">
        <f>IF(ISNUMBER(wat_table_data!T253), IF(wat_table_data!T253=-999,"NA",wat_table_data!T253), "-")</f>
        <v>-</v>
      </c>
      <c r="U256" s="24"/>
      <c r="V256" s="24"/>
      <c r="W256" s="24"/>
      <c r="X256" s="39" t="str">
        <f>IF(ISNUMBER(wat_table_data!W253), IF(wat_table_data!W253=-999,"NA",IF(wat_table_data!W253&gt;99, "&gt;99", IF(wat_table_data!W253&lt;1, "&lt;1",wat_table_data!W253 ))), "-")</f>
        <v>-</v>
      </c>
      <c r="Y256" s="40" t="str">
        <f>IF(ISNUMBER(wat_table_data!X253), IF(wat_table_data!X253=-999,"NA",IF(wat_table_data!X253&gt;99, "&gt;99", IF(wat_table_data!X253&lt;1, "&lt;1",wat_table_data!X253 ))), "-")</f>
        <v>-</v>
      </c>
      <c r="Z256" s="40" t="str">
        <f>IF(ISNUMBER(wat_table_data!Y253), IF(wat_table_data!Y253=-999,"NA",IF(wat_table_data!Y253&gt;99, "&gt;99", IF(wat_table_data!Y253&lt;1, "&lt;1",wat_table_data!Y253 ))), "-")</f>
        <v>-</v>
      </c>
      <c r="AA256" s="40" t="str">
        <f>IF(ISNUMBER(wat_table_data!Z253), IF(wat_table_data!Z253=-999,"NA",IF(wat_table_data!Z253&gt;99, "&gt;99", IF(wat_table_data!Z253&lt;1, "&lt;1",wat_table_data!Z253 ))), "-")</f>
        <v>-</v>
      </c>
      <c r="AB256" s="38" t="str">
        <f>IF(ISNUMBER(wat_table_data!AA253), IF(wat_table_data!AA253=-999,"NA",IF(wat_table_data!AA253&gt;99, "&gt;99", IF(wat_table_data!AA253&lt;1, "&lt;1",wat_table_data!AA253 ))), "-")</f>
        <v>-</v>
      </c>
      <c r="AC256" s="38" t="str">
        <f>IF(ISNUMBER(wat_table_data!AB253), IF(wat_table_data!AB253=-999,"NA",IF(wat_table_data!AB253&gt;99, "&gt;99", IF(wat_table_data!AB253&lt;1, "&lt;1",wat_table_data!AB253 ))), "-")</f>
        <v>-</v>
      </c>
      <c r="AD256" s="39" t="str">
        <f>IF(ISNUMBER(wat_table_data!AC253), IF(wat_table_data!AC253=-999,"NA",IF(wat_table_data!AC253&gt;99, "&gt;99", IF(wat_table_data!AC253&lt;1, "&lt;1",wat_table_data!AC253 ))), "-")</f>
        <v>-</v>
      </c>
      <c r="AE256" s="40" t="str">
        <f>IF(ISNUMBER(wat_table_data!AD253), IF(wat_table_data!AD253=-999,"NA",IF(wat_table_data!AD253&gt;99, "&gt;99", IF(wat_table_data!AD253&lt;1, "&lt;1",wat_table_data!AD253 ))), "-")</f>
        <v>-</v>
      </c>
      <c r="AF256" s="40" t="str">
        <f>IF(ISNUMBER(wat_table_data!AE253), IF(wat_table_data!AE253=-999,"NA",IF(wat_table_data!AE253&gt;99, "&gt;99", IF(wat_table_data!AE253&lt;1, "&lt;1",wat_table_data!AE253 ))), "-")</f>
        <v>-</v>
      </c>
      <c r="AG256" s="40" t="str">
        <f>IF(ISNUMBER(wat_table_data!AF253), IF(wat_table_data!AF253=-999,"NA",IF(wat_table_data!AF253&gt;99, "&gt;99", IF(wat_table_data!AF253&lt;1, "&lt;1",wat_table_data!AF253 ))), "-")</f>
        <v>-</v>
      </c>
      <c r="AH256" s="38" t="str">
        <f>IF(ISNUMBER(wat_table_data!AG253), IF(wat_table_data!AG253=-999,"NA",IF(wat_table_data!AG253&gt;99, "&gt;99", IF(wat_table_data!AG253&lt;1, "&lt;1",wat_table_data!AG253 ))), "-")</f>
        <v>-</v>
      </c>
      <c r="AI256" s="38" t="str">
        <f>IF(ISNUMBER(wat_table_data!AH253), IF(wat_table_data!AH253=-999,"NA",IF(wat_table_data!AH253&gt;99, "&gt;99", IF(wat_table_data!AH253&lt;1, "&lt;1",wat_table_data!AH253 ))), "-")</f>
        <v>-</v>
      </c>
      <c r="AJ256" s="39" t="str">
        <f>IF(ISNUMBER(wat_table_data!AI253), IF(wat_table_data!AI253=-999,"NA",IF(wat_table_data!AI253&gt;99, "&gt;99", IF(wat_table_data!AI253&lt;1, "&lt;1",wat_table_data!AI253 ))), "-")</f>
        <v>-</v>
      </c>
      <c r="AK256" s="40" t="str">
        <f>IF(ISNUMBER(wat_table_data!AJ253), IF(wat_table_data!AJ253=-999,"NA",IF(wat_table_data!AJ253&gt;99, "&gt;99", IF(wat_table_data!AJ253&lt;1, "&lt;1",wat_table_data!AJ253 ))), "-")</f>
        <v>-</v>
      </c>
      <c r="AL256" s="40" t="str">
        <f>IF(ISNUMBER(wat_table_data!AK253), IF(wat_table_data!AK253=-999,"NA",IF(wat_table_data!AK253&gt;99, "&gt;99", IF(wat_table_data!AK253&lt;1, "&lt;1",wat_table_data!AK253 ))), "-")</f>
        <v>-</v>
      </c>
      <c r="AM256" s="40" t="str">
        <f>IF(ISNUMBER(wat_table_data!AL253), IF(wat_table_data!AL253=-999,"NA",IF(wat_table_data!AL253&gt;99, "&gt;99", IF(wat_table_data!AL253&lt;1, "&lt;1",wat_table_data!AL253 ))), "-")</f>
        <v>-</v>
      </c>
      <c r="AN256" s="38" t="str">
        <f>IF(ISNUMBER(wat_table_data!AM253), IF(wat_table_data!AM253=-999,"NA",IF(wat_table_data!AM253&gt;99, "&gt;99", IF(wat_table_data!AM253&lt;1, "&lt;1",wat_table_data!AM253 ))), "-")</f>
        <v>-</v>
      </c>
      <c r="AO256" s="38" t="str">
        <f>IF(ISNUMBER(wat_table_data!AN253), IF(wat_table_data!AN253=-999,"NA",IF(wat_table_data!AN253&gt;99, "&gt;99", IF(wat_table_data!AN253&lt;1, "&lt;1",wat_table_data!AN253 ))), "-")</f>
        <v>-</v>
      </c>
    </row>
    <row r="257" ht="13.8" x14ac:dyDescent="0.25">
      <c r="A257" s="34" t="str">
        <f>IF(ISBLANK(wat_table_data!A254), "", wat_table_data!A254)</f>
        <v/>
      </c>
      <c r="B257" s="34" t="str">
        <f>IF(ISBLANK(wat_table_data!B254), "", wat_table_data!B254)</f>
        <v/>
      </c>
      <c r="C257" s="34" t="str">
        <f>IF(ISBLANK(wat_table_data!C254), "", wat_table_data!C254)</f>
        <v/>
      </c>
      <c r="D257" s="35" t="str">
        <f>IF(ISNUMBER(wat_table_data!D254), wat_table_data!D254, "-")</f>
        <v>-</v>
      </c>
      <c r="E257" s="36" t="str">
        <f>IF(ISNUMBER(wat_table_data!E254), wat_table_data!E254, "-")</f>
        <v>-</v>
      </c>
      <c r="F257" s="37" t="str">
        <f>IF(ISNUMBER(wat_table_data!F254), IF(wat_table_data!F254=-999,"NA",IF(wat_table_data!F254&gt;99, "&gt;99", IF(wat_table_data!F254&lt;1, "&lt;1",wat_table_data!F254 ))), "-")</f>
        <v>-</v>
      </c>
      <c r="G257" s="38" t="str">
        <f>IF(ISNUMBER(wat_table_data!G254), IF(wat_table_data!G254=-999,"NA",IF(wat_table_data!G254&gt;99, "&gt;99", IF(wat_table_data!G254&lt;1, "&lt;1",wat_table_data!G254 ))), "-")</f>
        <v>-</v>
      </c>
      <c r="H257" s="38" t="str">
        <f>IF(ISNUMBER(wat_table_data!H254), IF(wat_table_data!H254=-999,"NA",IF(wat_table_data!H254&gt;99, "&gt;99", IF(wat_table_data!H254&lt;1, "&lt;1",wat_table_data!H254 ))), "-")</f>
        <v>-</v>
      </c>
      <c r="I257" s="38" t="str">
        <f>IF(ISNUMBER(wat_table_data!I254), IF(wat_table_data!I254=-999,"NA",IF(wat_table_data!I254&gt;99, "&gt;99", IF(wat_table_data!I254&lt;1, "&lt;1",wat_table_data!I254 ))), "-")</f>
        <v>-</v>
      </c>
      <c r="J257" s="24" t="str">
        <f>IF(ISNUMBER(wat_table_data!J254), IF(wat_table_data!J254=-999,"NA",wat_table_data!J254), "-")</f>
        <v>-</v>
      </c>
      <c r="K257" s="37" t="str">
        <f>IF(ISNUMBER(wat_table_data!K254), IF(wat_table_data!K254=-999,"NA",IF(wat_table_data!K254&gt;99, "&gt;99", IF(wat_table_data!K254&lt;1, "&lt;1",wat_table_data!K254 ))), "-")</f>
        <v>-</v>
      </c>
      <c r="L257" s="38" t="str">
        <f>IF(ISNUMBER(wat_table_data!L254), IF(wat_table_data!L254=-999,"NA",IF(wat_table_data!L254&gt;99, "&gt;99", IF(wat_table_data!L254&lt;1, "&lt;1",wat_table_data!L254 ))), "-")</f>
        <v>-</v>
      </c>
      <c r="M257" s="38" t="str">
        <f>IF(ISNUMBER(wat_table_data!M254), IF(wat_table_data!M254=-999,"NA",IF(wat_table_data!M254&gt;99, "&gt;99", IF(wat_table_data!M254&lt;1, "&lt;1",wat_table_data!M254 ))), "-")</f>
        <v>-</v>
      </c>
      <c r="N257" s="38" t="str">
        <f>IF(ISNUMBER(wat_table_data!N254), IF(wat_table_data!N254=-999,"NA",IF(wat_table_data!N254&gt;99, "&gt;99", IF(wat_table_data!N254&lt;1, "&lt;1",wat_table_data!N254 ))), "-")</f>
        <v>-</v>
      </c>
      <c r="O257" s="24" t="str">
        <f>IF(ISNUMBER(wat_table_data!O254), IF(wat_table_data!O254=-999,"NA",wat_table_data!O254), "-")</f>
        <v>-</v>
      </c>
      <c r="P257" s="37" t="str">
        <f>IF(ISNUMBER(wat_table_data!P254), IF(wat_table_data!P254=-999,"NA",IF(wat_table_data!P254&gt;99, "&gt;99", IF(wat_table_data!P254&lt;1, "&lt;1",wat_table_data!P254 ))), "-")</f>
        <v>-</v>
      </c>
      <c r="Q257" s="38" t="str">
        <f>IF(ISNUMBER(wat_table_data!Q254), IF(wat_table_data!Q254=-999,"NA",IF(wat_table_data!Q254&gt;99, "&gt;99", IF(wat_table_data!Q254&lt;1, "&lt;1",wat_table_data!Q254 ))), "-")</f>
        <v>-</v>
      </c>
      <c r="R257" s="38" t="str">
        <f>IF(ISNUMBER(wat_table_data!R254), IF(wat_table_data!R254=-999,"NA",IF(wat_table_data!R254&gt;99, "&gt;99", IF(wat_table_data!R254&lt;1, "&lt;1",wat_table_data!R254 ))), "-")</f>
        <v>-</v>
      </c>
      <c r="S257" s="38" t="str">
        <f>IF(ISNUMBER(wat_table_data!S254), IF(wat_table_data!S254=-999,"NA",IF(wat_table_data!S254&gt;99, "&gt;99", IF(wat_table_data!S254&lt;1, "&lt;1",wat_table_data!S254 ))), "-")</f>
        <v>-</v>
      </c>
      <c r="T257" s="24" t="str">
        <f>IF(ISNUMBER(wat_table_data!T254), IF(wat_table_data!T254=-999,"NA",wat_table_data!T254), "-")</f>
        <v>-</v>
      </c>
      <c r="U257" s="24"/>
      <c r="V257" s="24"/>
      <c r="W257" s="24"/>
      <c r="X257" s="39" t="str">
        <f>IF(ISNUMBER(wat_table_data!W254), IF(wat_table_data!W254=-999,"NA",IF(wat_table_data!W254&gt;99, "&gt;99", IF(wat_table_data!W254&lt;1, "&lt;1",wat_table_data!W254 ))), "-")</f>
        <v>-</v>
      </c>
      <c r="Y257" s="40" t="str">
        <f>IF(ISNUMBER(wat_table_data!X254), IF(wat_table_data!X254=-999,"NA",IF(wat_table_data!X254&gt;99, "&gt;99", IF(wat_table_data!X254&lt;1, "&lt;1",wat_table_data!X254 ))), "-")</f>
        <v>-</v>
      </c>
      <c r="Z257" s="40" t="str">
        <f>IF(ISNUMBER(wat_table_data!Y254), IF(wat_table_data!Y254=-999,"NA",IF(wat_table_data!Y254&gt;99, "&gt;99", IF(wat_table_data!Y254&lt;1, "&lt;1",wat_table_data!Y254 ))), "-")</f>
        <v>-</v>
      </c>
      <c r="AA257" s="40" t="str">
        <f>IF(ISNUMBER(wat_table_data!Z254), IF(wat_table_data!Z254=-999,"NA",IF(wat_table_data!Z254&gt;99, "&gt;99", IF(wat_table_data!Z254&lt;1, "&lt;1",wat_table_data!Z254 ))), "-")</f>
        <v>-</v>
      </c>
      <c r="AB257" s="38" t="str">
        <f>IF(ISNUMBER(wat_table_data!AA254), IF(wat_table_data!AA254=-999,"NA",IF(wat_table_data!AA254&gt;99, "&gt;99", IF(wat_table_data!AA254&lt;1, "&lt;1",wat_table_data!AA254 ))), "-")</f>
        <v>-</v>
      </c>
      <c r="AC257" s="38" t="str">
        <f>IF(ISNUMBER(wat_table_data!AB254), IF(wat_table_data!AB254=-999,"NA",IF(wat_table_data!AB254&gt;99, "&gt;99", IF(wat_table_data!AB254&lt;1, "&lt;1",wat_table_data!AB254 ))), "-")</f>
        <v>-</v>
      </c>
      <c r="AD257" s="39" t="str">
        <f>IF(ISNUMBER(wat_table_data!AC254), IF(wat_table_data!AC254=-999,"NA",IF(wat_table_data!AC254&gt;99, "&gt;99", IF(wat_table_data!AC254&lt;1, "&lt;1",wat_table_data!AC254 ))), "-")</f>
        <v>-</v>
      </c>
      <c r="AE257" s="40" t="str">
        <f>IF(ISNUMBER(wat_table_data!AD254), IF(wat_table_data!AD254=-999,"NA",IF(wat_table_data!AD254&gt;99, "&gt;99", IF(wat_table_data!AD254&lt;1, "&lt;1",wat_table_data!AD254 ))), "-")</f>
        <v>-</v>
      </c>
      <c r="AF257" s="40" t="str">
        <f>IF(ISNUMBER(wat_table_data!AE254), IF(wat_table_data!AE254=-999,"NA",IF(wat_table_data!AE254&gt;99, "&gt;99", IF(wat_table_data!AE254&lt;1, "&lt;1",wat_table_data!AE254 ))), "-")</f>
        <v>-</v>
      </c>
      <c r="AG257" s="40" t="str">
        <f>IF(ISNUMBER(wat_table_data!AF254), IF(wat_table_data!AF254=-999,"NA",IF(wat_table_data!AF254&gt;99, "&gt;99", IF(wat_table_data!AF254&lt;1, "&lt;1",wat_table_data!AF254 ))), "-")</f>
        <v>-</v>
      </c>
      <c r="AH257" s="38" t="str">
        <f>IF(ISNUMBER(wat_table_data!AG254), IF(wat_table_data!AG254=-999,"NA",IF(wat_table_data!AG254&gt;99, "&gt;99", IF(wat_table_data!AG254&lt;1, "&lt;1",wat_table_data!AG254 ))), "-")</f>
        <v>-</v>
      </c>
      <c r="AI257" s="38" t="str">
        <f>IF(ISNUMBER(wat_table_data!AH254), IF(wat_table_data!AH254=-999,"NA",IF(wat_table_data!AH254&gt;99, "&gt;99", IF(wat_table_data!AH254&lt;1, "&lt;1",wat_table_data!AH254 ))), "-")</f>
        <v>-</v>
      </c>
      <c r="AJ257" s="39" t="str">
        <f>IF(ISNUMBER(wat_table_data!AI254), IF(wat_table_data!AI254=-999,"NA",IF(wat_table_data!AI254&gt;99, "&gt;99", IF(wat_table_data!AI254&lt;1, "&lt;1",wat_table_data!AI254 ))), "-")</f>
        <v>-</v>
      </c>
      <c r="AK257" s="40" t="str">
        <f>IF(ISNUMBER(wat_table_data!AJ254), IF(wat_table_data!AJ254=-999,"NA",IF(wat_table_data!AJ254&gt;99, "&gt;99", IF(wat_table_data!AJ254&lt;1, "&lt;1",wat_table_data!AJ254 ))), "-")</f>
        <v>-</v>
      </c>
      <c r="AL257" s="40" t="str">
        <f>IF(ISNUMBER(wat_table_data!AK254), IF(wat_table_data!AK254=-999,"NA",IF(wat_table_data!AK254&gt;99, "&gt;99", IF(wat_table_data!AK254&lt;1, "&lt;1",wat_table_data!AK254 ))), "-")</f>
        <v>-</v>
      </c>
      <c r="AM257" s="40" t="str">
        <f>IF(ISNUMBER(wat_table_data!AL254), IF(wat_table_data!AL254=-999,"NA",IF(wat_table_data!AL254&gt;99, "&gt;99", IF(wat_table_data!AL254&lt;1, "&lt;1",wat_table_data!AL254 ))), "-")</f>
        <v>-</v>
      </c>
      <c r="AN257" s="38" t="str">
        <f>IF(ISNUMBER(wat_table_data!AM254), IF(wat_table_data!AM254=-999,"NA",IF(wat_table_data!AM254&gt;99, "&gt;99", IF(wat_table_data!AM254&lt;1, "&lt;1",wat_table_data!AM254 ))), "-")</f>
        <v>-</v>
      </c>
      <c r="AO257" s="38" t="str">
        <f>IF(ISNUMBER(wat_table_data!AN254), IF(wat_table_data!AN254=-999,"NA",IF(wat_table_data!AN254&gt;99, "&gt;99", IF(wat_table_data!AN254&lt;1, "&lt;1",wat_table_data!AN254 ))), "-")</f>
        <v>-</v>
      </c>
    </row>
    <row r="258" ht="13.8" x14ac:dyDescent="0.25">
      <c r="A258" s="34" t="str">
        <f>IF(ISBLANK(wat_table_data!A255), "", wat_table_data!A255)</f>
        <v/>
      </c>
      <c r="B258" s="34" t="str">
        <f>IF(ISBLANK(wat_table_data!B255), "", wat_table_data!B255)</f>
        <v/>
      </c>
      <c r="C258" s="34" t="str">
        <f>IF(ISBLANK(wat_table_data!C255), "", wat_table_data!C255)</f>
        <v/>
      </c>
      <c r="D258" s="35" t="str">
        <f>IF(ISNUMBER(wat_table_data!D255), wat_table_data!D255, "-")</f>
        <v>-</v>
      </c>
      <c r="E258" s="36" t="str">
        <f>IF(ISNUMBER(wat_table_data!E255), wat_table_data!E255, "-")</f>
        <v>-</v>
      </c>
      <c r="F258" s="37" t="str">
        <f>IF(ISNUMBER(wat_table_data!F255), IF(wat_table_data!F255=-999,"NA",IF(wat_table_data!F255&gt;99, "&gt;99", IF(wat_table_data!F255&lt;1, "&lt;1",wat_table_data!F255 ))), "-")</f>
        <v>-</v>
      </c>
      <c r="G258" s="38" t="str">
        <f>IF(ISNUMBER(wat_table_data!G255), IF(wat_table_data!G255=-999,"NA",IF(wat_table_data!G255&gt;99, "&gt;99", IF(wat_table_data!G255&lt;1, "&lt;1",wat_table_data!G255 ))), "-")</f>
        <v>-</v>
      </c>
      <c r="H258" s="38" t="str">
        <f>IF(ISNUMBER(wat_table_data!H255), IF(wat_table_data!H255=-999,"NA",IF(wat_table_data!H255&gt;99, "&gt;99", IF(wat_table_data!H255&lt;1, "&lt;1",wat_table_data!H255 ))), "-")</f>
        <v>-</v>
      </c>
      <c r="I258" s="38" t="str">
        <f>IF(ISNUMBER(wat_table_data!I255), IF(wat_table_data!I255=-999,"NA",IF(wat_table_data!I255&gt;99, "&gt;99", IF(wat_table_data!I255&lt;1, "&lt;1",wat_table_data!I255 ))), "-")</f>
        <v>-</v>
      </c>
      <c r="J258" s="24" t="str">
        <f>IF(ISNUMBER(wat_table_data!J255), IF(wat_table_data!J255=-999,"NA",wat_table_data!J255), "-")</f>
        <v>-</v>
      </c>
      <c r="K258" s="37" t="str">
        <f>IF(ISNUMBER(wat_table_data!K255), IF(wat_table_data!K255=-999,"NA",IF(wat_table_data!K255&gt;99, "&gt;99", IF(wat_table_data!K255&lt;1, "&lt;1",wat_table_data!K255 ))), "-")</f>
        <v>-</v>
      </c>
      <c r="L258" s="38" t="str">
        <f>IF(ISNUMBER(wat_table_data!L255), IF(wat_table_data!L255=-999,"NA",IF(wat_table_data!L255&gt;99, "&gt;99", IF(wat_table_data!L255&lt;1, "&lt;1",wat_table_data!L255 ))), "-")</f>
        <v>-</v>
      </c>
      <c r="M258" s="38" t="str">
        <f>IF(ISNUMBER(wat_table_data!M255), IF(wat_table_data!M255=-999,"NA",IF(wat_table_data!M255&gt;99, "&gt;99", IF(wat_table_data!M255&lt;1, "&lt;1",wat_table_data!M255 ))), "-")</f>
        <v>-</v>
      </c>
      <c r="N258" s="38" t="str">
        <f>IF(ISNUMBER(wat_table_data!N255), IF(wat_table_data!N255=-999,"NA",IF(wat_table_data!N255&gt;99, "&gt;99", IF(wat_table_data!N255&lt;1, "&lt;1",wat_table_data!N255 ))), "-")</f>
        <v>-</v>
      </c>
      <c r="O258" s="24" t="str">
        <f>IF(ISNUMBER(wat_table_data!O255), IF(wat_table_data!O255=-999,"NA",wat_table_data!O255), "-")</f>
        <v>-</v>
      </c>
      <c r="P258" s="37" t="str">
        <f>IF(ISNUMBER(wat_table_data!P255), IF(wat_table_data!P255=-999,"NA",IF(wat_table_data!P255&gt;99, "&gt;99", IF(wat_table_data!P255&lt;1, "&lt;1",wat_table_data!P255 ))), "-")</f>
        <v>-</v>
      </c>
      <c r="Q258" s="38" t="str">
        <f>IF(ISNUMBER(wat_table_data!Q255), IF(wat_table_data!Q255=-999,"NA",IF(wat_table_data!Q255&gt;99, "&gt;99", IF(wat_table_data!Q255&lt;1, "&lt;1",wat_table_data!Q255 ))), "-")</f>
        <v>-</v>
      </c>
      <c r="R258" s="38" t="str">
        <f>IF(ISNUMBER(wat_table_data!R255), IF(wat_table_data!R255=-999,"NA",IF(wat_table_data!R255&gt;99, "&gt;99", IF(wat_table_data!R255&lt;1, "&lt;1",wat_table_data!R255 ))), "-")</f>
        <v>-</v>
      </c>
      <c r="S258" s="38" t="str">
        <f>IF(ISNUMBER(wat_table_data!S255), IF(wat_table_data!S255=-999,"NA",IF(wat_table_data!S255&gt;99, "&gt;99", IF(wat_table_data!S255&lt;1, "&lt;1",wat_table_data!S255 ))), "-")</f>
        <v>-</v>
      </c>
      <c r="T258" s="24" t="str">
        <f>IF(ISNUMBER(wat_table_data!T255), IF(wat_table_data!T255=-999,"NA",wat_table_data!T255), "-")</f>
        <v>-</v>
      </c>
      <c r="U258" s="24"/>
      <c r="V258" s="24"/>
      <c r="W258" s="24"/>
      <c r="X258" s="39" t="str">
        <f>IF(ISNUMBER(wat_table_data!W255), IF(wat_table_data!W255=-999,"NA",IF(wat_table_data!W255&gt;99, "&gt;99", IF(wat_table_data!W255&lt;1, "&lt;1",wat_table_data!W255 ))), "-")</f>
        <v>-</v>
      </c>
      <c r="Y258" s="40" t="str">
        <f>IF(ISNUMBER(wat_table_data!X255), IF(wat_table_data!X255=-999,"NA",IF(wat_table_data!X255&gt;99, "&gt;99", IF(wat_table_data!X255&lt;1, "&lt;1",wat_table_data!X255 ))), "-")</f>
        <v>-</v>
      </c>
      <c r="Z258" s="40" t="str">
        <f>IF(ISNUMBER(wat_table_data!Y255), IF(wat_table_data!Y255=-999,"NA",IF(wat_table_data!Y255&gt;99, "&gt;99", IF(wat_table_data!Y255&lt;1, "&lt;1",wat_table_data!Y255 ))), "-")</f>
        <v>-</v>
      </c>
      <c r="AA258" s="40" t="str">
        <f>IF(ISNUMBER(wat_table_data!Z255), IF(wat_table_data!Z255=-999,"NA",IF(wat_table_data!Z255&gt;99, "&gt;99", IF(wat_table_data!Z255&lt;1, "&lt;1",wat_table_data!Z255 ))), "-")</f>
        <v>-</v>
      </c>
      <c r="AB258" s="38" t="str">
        <f>IF(ISNUMBER(wat_table_data!AA255), IF(wat_table_data!AA255=-999,"NA",IF(wat_table_data!AA255&gt;99, "&gt;99", IF(wat_table_data!AA255&lt;1, "&lt;1",wat_table_data!AA255 ))), "-")</f>
        <v>-</v>
      </c>
      <c r="AC258" s="38" t="str">
        <f>IF(ISNUMBER(wat_table_data!AB255), IF(wat_table_data!AB255=-999,"NA",IF(wat_table_data!AB255&gt;99, "&gt;99", IF(wat_table_data!AB255&lt;1, "&lt;1",wat_table_data!AB255 ))), "-")</f>
        <v>-</v>
      </c>
      <c r="AD258" s="39" t="str">
        <f>IF(ISNUMBER(wat_table_data!AC255), IF(wat_table_data!AC255=-999,"NA",IF(wat_table_data!AC255&gt;99, "&gt;99", IF(wat_table_data!AC255&lt;1, "&lt;1",wat_table_data!AC255 ))), "-")</f>
        <v>-</v>
      </c>
      <c r="AE258" s="40" t="str">
        <f>IF(ISNUMBER(wat_table_data!AD255), IF(wat_table_data!AD255=-999,"NA",IF(wat_table_data!AD255&gt;99, "&gt;99", IF(wat_table_data!AD255&lt;1, "&lt;1",wat_table_data!AD255 ))), "-")</f>
        <v>-</v>
      </c>
      <c r="AF258" s="40" t="str">
        <f>IF(ISNUMBER(wat_table_data!AE255), IF(wat_table_data!AE255=-999,"NA",IF(wat_table_data!AE255&gt;99, "&gt;99", IF(wat_table_data!AE255&lt;1, "&lt;1",wat_table_data!AE255 ))), "-")</f>
        <v>-</v>
      </c>
      <c r="AG258" s="40" t="str">
        <f>IF(ISNUMBER(wat_table_data!AF255), IF(wat_table_data!AF255=-999,"NA",IF(wat_table_data!AF255&gt;99, "&gt;99", IF(wat_table_data!AF255&lt;1, "&lt;1",wat_table_data!AF255 ))), "-")</f>
        <v>-</v>
      </c>
      <c r="AH258" s="38" t="str">
        <f>IF(ISNUMBER(wat_table_data!AG255), IF(wat_table_data!AG255=-999,"NA",IF(wat_table_data!AG255&gt;99, "&gt;99", IF(wat_table_data!AG255&lt;1, "&lt;1",wat_table_data!AG255 ))), "-")</f>
        <v>-</v>
      </c>
      <c r="AI258" s="38" t="str">
        <f>IF(ISNUMBER(wat_table_data!AH255), IF(wat_table_data!AH255=-999,"NA",IF(wat_table_data!AH255&gt;99, "&gt;99", IF(wat_table_data!AH255&lt;1, "&lt;1",wat_table_data!AH255 ))), "-")</f>
        <v>-</v>
      </c>
      <c r="AJ258" s="39" t="str">
        <f>IF(ISNUMBER(wat_table_data!AI255), IF(wat_table_data!AI255=-999,"NA",IF(wat_table_data!AI255&gt;99, "&gt;99", IF(wat_table_data!AI255&lt;1, "&lt;1",wat_table_data!AI255 ))), "-")</f>
        <v>-</v>
      </c>
      <c r="AK258" s="40" t="str">
        <f>IF(ISNUMBER(wat_table_data!AJ255), IF(wat_table_data!AJ255=-999,"NA",IF(wat_table_data!AJ255&gt;99, "&gt;99", IF(wat_table_data!AJ255&lt;1, "&lt;1",wat_table_data!AJ255 ))), "-")</f>
        <v>-</v>
      </c>
      <c r="AL258" s="40" t="str">
        <f>IF(ISNUMBER(wat_table_data!AK255), IF(wat_table_data!AK255=-999,"NA",IF(wat_table_data!AK255&gt;99, "&gt;99", IF(wat_table_data!AK255&lt;1, "&lt;1",wat_table_data!AK255 ))), "-")</f>
        <v>-</v>
      </c>
      <c r="AM258" s="40" t="str">
        <f>IF(ISNUMBER(wat_table_data!AL255), IF(wat_table_data!AL255=-999,"NA",IF(wat_table_data!AL255&gt;99, "&gt;99", IF(wat_table_data!AL255&lt;1, "&lt;1",wat_table_data!AL255 ))), "-")</f>
        <v>-</v>
      </c>
      <c r="AN258" s="38" t="str">
        <f>IF(ISNUMBER(wat_table_data!AM255), IF(wat_table_data!AM255=-999,"NA",IF(wat_table_data!AM255&gt;99, "&gt;99", IF(wat_table_data!AM255&lt;1, "&lt;1",wat_table_data!AM255 ))), "-")</f>
        <v>-</v>
      </c>
      <c r="AO258" s="38" t="str">
        <f>IF(ISNUMBER(wat_table_data!AN255), IF(wat_table_data!AN255=-999,"NA",IF(wat_table_data!AN255&gt;99, "&gt;99", IF(wat_table_data!AN255&lt;1, "&lt;1",wat_table_data!AN255 ))), "-")</f>
        <v>-</v>
      </c>
    </row>
    <row r="259" ht="13.8" x14ac:dyDescent="0.25">
      <c r="A259" s="34" t="str">
        <f>IF(ISBLANK(wat_table_data!A256), "", wat_table_data!A256)</f>
        <v/>
      </c>
      <c r="B259" s="34" t="str">
        <f>IF(ISBLANK(wat_table_data!B256), "", wat_table_data!B256)</f>
        <v/>
      </c>
      <c r="C259" s="34" t="str">
        <f>IF(ISBLANK(wat_table_data!C256), "", wat_table_data!C256)</f>
        <v/>
      </c>
      <c r="D259" s="35" t="str">
        <f>IF(ISNUMBER(wat_table_data!D256), wat_table_data!D256, "-")</f>
        <v>-</v>
      </c>
      <c r="E259" s="36" t="str">
        <f>IF(ISNUMBER(wat_table_data!E256), wat_table_data!E256, "-")</f>
        <v>-</v>
      </c>
      <c r="F259" s="37" t="str">
        <f>IF(ISNUMBER(wat_table_data!F256), IF(wat_table_data!F256=-999,"NA",IF(wat_table_data!F256&gt;99, "&gt;99", IF(wat_table_data!F256&lt;1, "&lt;1",wat_table_data!F256 ))), "-")</f>
        <v>-</v>
      </c>
      <c r="G259" s="38" t="str">
        <f>IF(ISNUMBER(wat_table_data!G256), IF(wat_table_data!G256=-999,"NA",IF(wat_table_data!G256&gt;99, "&gt;99", IF(wat_table_data!G256&lt;1, "&lt;1",wat_table_data!G256 ))), "-")</f>
        <v>-</v>
      </c>
      <c r="H259" s="38" t="str">
        <f>IF(ISNUMBER(wat_table_data!H256), IF(wat_table_data!H256=-999,"NA",IF(wat_table_data!H256&gt;99, "&gt;99", IF(wat_table_data!H256&lt;1, "&lt;1",wat_table_data!H256 ))), "-")</f>
        <v>-</v>
      </c>
      <c r="I259" s="38" t="str">
        <f>IF(ISNUMBER(wat_table_data!I256), IF(wat_table_data!I256=-999,"NA",IF(wat_table_data!I256&gt;99, "&gt;99", IF(wat_table_data!I256&lt;1, "&lt;1",wat_table_data!I256 ))), "-")</f>
        <v>-</v>
      </c>
      <c r="J259" s="24" t="str">
        <f>IF(ISNUMBER(wat_table_data!J256), IF(wat_table_data!J256=-999,"NA",wat_table_data!J256), "-")</f>
        <v>-</v>
      </c>
      <c r="K259" s="37" t="str">
        <f>IF(ISNUMBER(wat_table_data!K256), IF(wat_table_data!K256=-999,"NA",IF(wat_table_data!K256&gt;99, "&gt;99", IF(wat_table_data!K256&lt;1, "&lt;1",wat_table_data!K256 ))), "-")</f>
        <v>-</v>
      </c>
      <c r="L259" s="38" t="str">
        <f>IF(ISNUMBER(wat_table_data!L256), IF(wat_table_data!L256=-999,"NA",IF(wat_table_data!L256&gt;99, "&gt;99", IF(wat_table_data!L256&lt;1, "&lt;1",wat_table_data!L256 ))), "-")</f>
        <v>-</v>
      </c>
      <c r="M259" s="38" t="str">
        <f>IF(ISNUMBER(wat_table_data!M256), IF(wat_table_data!M256=-999,"NA",IF(wat_table_data!M256&gt;99, "&gt;99", IF(wat_table_data!M256&lt;1, "&lt;1",wat_table_data!M256 ))), "-")</f>
        <v>-</v>
      </c>
      <c r="N259" s="38" t="str">
        <f>IF(ISNUMBER(wat_table_data!N256), IF(wat_table_data!N256=-999,"NA",IF(wat_table_data!N256&gt;99, "&gt;99", IF(wat_table_data!N256&lt;1, "&lt;1",wat_table_data!N256 ))), "-")</f>
        <v>-</v>
      </c>
      <c r="O259" s="24" t="str">
        <f>IF(ISNUMBER(wat_table_data!O256), IF(wat_table_data!O256=-999,"NA",wat_table_data!O256), "-")</f>
        <v>-</v>
      </c>
      <c r="P259" s="37" t="str">
        <f>IF(ISNUMBER(wat_table_data!P256), IF(wat_table_data!P256=-999,"NA",IF(wat_table_data!P256&gt;99, "&gt;99", IF(wat_table_data!P256&lt;1, "&lt;1",wat_table_data!P256 ))), "-")</f>
        <v>-</v>
      </c>
      <c r="Q259" s="38" t="str">
        <f>IF(ISNUMBER(wat_table_data!Q256), IF(wat_table_data!Q256=-999,"NA",IF(wat_table_data!Q256&gt;99, "&gt;99", IF(wat_table_data!Q256&lt;1, "&lt;1",wat_table_data!Q256 ))), "-")</f>
        <v>-</v>
      </c>
      <c r="R259" s="38" t="str">
        <f>IF(ISNUMBER(wat_table_data!R256), IF(wat_table_data!R256=-999,"NA",IF(wat_table_data!R256&gt;99, "&gt;99", IF(wat_table_data!R256&lt;1, "&lt;1",wat_table_data!R256 ))), "-")</f>
        <v>-</v>
      </c>
      <c r="S259" s="38" t="str">
        <f>IF(ISNUMBER(wat_table_data!S256), IF(wat_table_data!S256=-999,"NA",IF(wat_table_data!S256&gt;99, "&gt;99", IF(wat_table_data!S256&lt;1, "&lt;1",wat_table_data!S256 ))), "-")</f>
        <v>-</v>
      </c>
      <c r="T259" s="24" t="str">
        <f>IF(ISNUMBER(wat_table_data!T256), IF(wat_table_data!T256=-999,"NA",wat_table_data!T256), "-")</f>
        <v>-</v>
      </c>
      <c r="U259" s="24"/>
      <c r="V259" s="24"/>
      <c r="W259" s="24"/>
      <c r="X259" s="39" t="str">
        <f>IF(ISNUMBER(wat_table_data!W256), IF(wat_table_data!W256=-999,"NA",IF(wat_table_data!W256&gt;99, "&gt;99", IF(wat_table_data!W256&lt;1, "&lt;1",wat_table_data!W256 ))), "-")</f>
        <v>-</v>
      </c>
      <c r="Y259" s="40" t="str">
        <f>IF(ISNUMBER(wat_table_data!X256), IF(wat_table_data!X256=-999,"NA",IF(wat_table_data!X256&gt;99, "&gt;99", IF(wat_table_data!X256&lt;1, "&lt;1",wat_table_data!X256 ))), "-")</f>
        <v>-</v>
      </c>
      <c r="Z259" s="40" t="str">
        <f>IF(ISNUMBER(wat_table_data!Y256), IF(wat_table_data!Y256=-999,"NA",IF(wat_table_data!Y256&gt;99, "&gt;99", IF(wat_table_data!Y256&lt;1, "&lt;1",wat_table_data!Y256 ))), "-")</f>
        <v>-</v>
      </c>
      <c r="AA259" s="40" t="str">
        <f>IF(ISNUMBER(wat_table_data!Z256), IF(wat_table_data!Z256=-999,"NA",IF(wat_table_data!Z256&gt;99, "&gt;99", IF(wat_table_data!Z256&lt;1, "&lt;1",wat_table_data!Z256 ))), "-")</f>
        <v>-</v>
      </c>
      <c r="AB259" s="38" t="str">
        <f>IF(ISNUMBER(wat_table_data!AA256), IF(wat_table_data!AA256=-999,"NA",IF(wat_table_data!AA256&gt;99, "&gt;99", IF(wat_table_data!AA256&lt;1, "&lt;1",wat_table_data!AA256 ))), "-")</f>
        <v>-</v>
      </c>
      <c r="AC259" s="38" t="str">
        <f>IF(ISNUMBER(wat_table_data!AB256), IF(wat_table_data!AB256=-999,"NA",IF(wat_table_data!AB256&gt;99, "&gt;99", IF(wat_table_data!AB256&lt;1, "&lt;1",wat_table_data!AB256 ))), "-")</f>
        <v>-</v>
      </c>
      <c r="AD259" s="39" t="str">
        <f>IF(ISNUMBER(wat_table_data!AC256), IF(wat_table_data!AC256=-999,"NA",IF(wat_table_data!AC256&gt;99, "&gt;99", IF(wat_table_data!AC256&lt;1, "&lt;1",wat_table_data!AC256 ))), "-")</f>
        <v>-</v>
      </c>
      <c r="AE259" s="40" t="str">
        <f>IF(ISNUMBER(wat_table_data!AD256), IF(wat_table_data!AD256=-999,"NA",IF(wat_table_data!AD256&gt;99, "&gt;99", IF(wat_table_data!AD256&lt;1, "&lt;1",wat_table_data!AD256 ))), "-")</f>
        <v>-</v>
      </c>
      <c r="AF259" s="40" t="str">
        <f>IF(ISNUMBER(wat_table_data!AE256), IF(wat_table_data!AE256=-999,"NA",IF(wat_table_data!AE256&gt;99, "&gt;99", IF(wat_table_data!AE256&lt;1, "&lt;1",wat_table_data!AE256 ))), "-")</f>
        <v>-</v>
      </c>
      <c r="AG259" s="40" t="str">
        <f>IF(ISNUMBER(wat_table_data!AF256), IF(wat_table_data!AF256=-999,"NA",IF(wat_table_data!AF256&gt;99, "&gt;99", IF(wat_table_data!AF256&lt;1, "&lt;1",wat_table_data!AF256 ))), "-")</f>
        <v>-</v>
      </c>
      <c r="AH259" s="38" t="str">
        <f>IF(ISNUMBER(wat_table_data!AG256), IF(wat_table_data!AG256=-999,"NA",IF(wat_table_data!AG256&gt;99, "&gt;99", IF(wat_table_data!AG256&lt;1, "&lt;1",wat_table_data!AG256 ))), "-")</f>
        <v>-</v>
      </c>
      <c r="AI259" s="38" t="str">
        <f>IF(ISNUMBER(wat_table_data!AH256), IF(wat_table_data!AH256=-999,"NA",IF(wat_table_data!AH256&gt;99, "&gt;99", IF(wat_table_data!AH256&lt;1, "&lt;1",wat_table_data!AH256 ))), "-")</f>
        <v>-</v>
      </c>
      <c r="AJ259" s="39" t="str">
        <f>IF(ISNUMBER(wat_table_data!AI256), IF(wat_table_data!AI256=-999,"NA",IF(wat_table_data!AI256&gt;99, "&gt;99", IF(wat_table_data!AI256&lt;1, "&lt;1",wat_table_data!AI256 ))), "-")</f>
        <v>-</v>
      </c>
      <c r="AK259" s="40" t="str">
        <f>IF(ISNUMBER(wat_table_data!AJ256), IF(wat_table_data!AJ256=-999,"NA",IF(wat_table_data!AJ256&gt;99, "&gt;99", IF(wat_table_data!AJ256&lt;1, "&lt;1",wat_table_data!AJ256 ))), "-")</f>
        <v>-</v>
      </c>
      <c r="AL259" s="40" t="str">
        <f>IF(ISNUMBER(wat_table_data!AK256), IF(wat_table_data!AK256=-999,"NA",IF(wat_table_data!AK256&gt;99, "&gt;99", IF(wat_table_data!AK256&lt;1, "&lt;1",wat_table_data!AK256 ))), "-")</f>
        <v>-</v>
      </c>
      <c r="AM259" s="40" t="str">
        <f>IF(ISNUMBER(wat_table_data!AL256), IF(wat_table_data!AL256=-999,"NA",IF(wat_table_data!AL256&gt;99, "&gt;99", IF(wat_table_data!AL256&lt;1, "&lt;1",wat_table_data!AL256 ))), "-")</f>
        <v>-</v>
      </c>
      <c r="AN259" s="38" t="str">
        <f>IF(ISNUMBER(wat_table_data!AM256), IF(wat_table_data!AM256=-999,"NA",IF(wat_table_data!AM256&gt;99, "&gt;99", IF(wat_table_data!AM256&lt;1, "&lt;1",wat_table_data!AM256 ))), "-")</f>
        <v>-</v>
      </c>
      <c r="AO259" s="38" t="str">
        <f>IF(ISNUMBER(wat_table_data!AN256), IF(wat_table_data!AN256=-999,"NA",IF(wat_table_data!AN256&gt;99, "&gt;99", IF(wat_table_data!AN256&lt;1, "&lt;1",wat_table_data!AN256 ))), "-")</f>
        <v>-</v>
      </c>
    </row>
    <row r="260" ht="13.8" x14ac:dyDescent="0.25">
      <c r="A260" s="34" t="str">
        <f>IF(ISBLANK(wat_table_data!A257), "", wat_table_data!A257)</f>
        <v/>
      </c>
      <c r="B260" s="34" t="str">
        <f>IF(ISBLANK(wat_table_data!B257), "", wat_table_data!B257)</f>
        <v/>
      </c>
      <c r="C260" s="34" t="str">
        <f>IF(ISBLANK(wat_table_data!C257), "", wat_table_data!C257)</f>
        <v/>
      </c>
      <c r="D260" s="35" t="str">
        <f>IF(ISNUMBER(wat_table_data!D257), wat_table_data!D257, "-")</f>
        <v>-</v>
      </c>
      <c r="E260" s="36" t="str">
        <f>IF(ISNUMBER(wat_table_data!E257), wat_table_data!E257, "-")</f>
        <v>-</v>
      </c>
      <c r="F260" s="37" t="str">
        <f>IF(ISNUMBER(wat_table_data!F257), IF(wat_table_data!F257=-999,"NA",IF(wat_table_data!F257&gt;99, "&gt;99", IF(wat_table_data!F257&lt;1, "&lt;1",wat_table_data!F257 ))), "-")</f>
        <v>-</v>
      </c>
      <c r="G260" s="38" t="str">
        <f>IF(ISNUMBER(wat_table_data!G257), IF(wat_table_data!G257=-999,"NA",IF(wat_table_data!G257&gt;99, "&gt;99", IF(wat_table_data!G257&lt;1, "&lt;1",wat_table_data!G257 ))), "-")</f>
        <v>-</v>
      </c>
      <c r="H260" s="38" t="str">
        <f>IF(ISNUMBER(wat_table_data!H257), IF(wat_table_data!H257=-999,"NA",IF(wat_table_data!H257&gt;99, "&gt;99", IF(wat_table_data!H257&lt;1, "&lt;1",wat_table_data!H257 ))), "-")</f>
        <v>-</v>
      </c>
      <c r="I260" s="38" t="str">
        <f>IF(ISNUMBER(wat_table_data!I257), IF(wat_table_data!I257=-999,"NA",IF(wat_table_data!I257&gt;99, "&gt;99", IF(wat_table_data!I257&lt;1, "&lt;1",wat_table_data!I257 ))), "-")</f>
        <v>-</v>
      </c>
      <c r="J260" s="24" t="str">
        <f>IF(ISNUMBER(wat_table_data!J257), IF(wat_table_data!J257=-999,"NA",wat_table_data!J257), "-")</f>
        <v>-</v>
      </c>
      <c r="K260" s="37" t="str">
        <f>IF(ISNUMBER(wat_table_data!K257), IF(wat_table_data!K257=-999,"NA",IF(wat_table_data!K257&gt;99, "&gt;99", IF(wat_table_data!K257&lt;1, "&lt;1",wat_table_data!K257 ))), "-")</f>
        <v>-</v>
      </c>
      <c r="L260" s="38" t="str">
        <f>IF(ISNUMBER(wat_table_data!L257), IF(wat_table_data!L257=-999,"NA",IF(wat_table_data!L257&gt;99, "&gt;99", IF(wat_table_data!L257&lt;1, "&lt;1",wat_table_data!L257 ))), "-")</f>
        <v>-</v>
      </c>
      <c r="M260" s="38" t="str">
        <f>IF(ISNUMBER(wat_table_data!M257), IF(wat_table_data!M257=-999,"NA",IF(wat_table_data!M257&gt;99, "&gt;99", IF(wat_table_data!M257&lt;1, "&lt;1",wat_table_data!M257 ))), "-")</f>
        <v>-</v>
      </c>
      <c r="N260" s="38" t="str">
        <f>IF(ISNUMBER(wat_table_data!N257), IF(wat_table_data!N257=-999,"NA",IF(wat_table_data!N257&gt;99, "&gt;99", IF(wat_table_data!N257&lt;1, "&lt;1",wat_table_data!N257 ))), "-")</f>
        <v>-</v>
      </c>
      <c r="O260" s="24" t="str">
        <f>IF(ISNUMBER(wat_table_data!O257), IF(wat_table_data!O257=-999,"NA",wat_table_data!O257), "-")</f>
        <v>-</v>
      </c>
      <c r="P260" s="37" t="str">
        <f>IF(ISNUMBER(wat_table_data!P257), IF(wat_table_data!P257=-999,"NA",IF(wat_table_data!P257&gt;99, "&gt;99", IF(wat_table_data!P257&lt;1, "&lt;1",wat_table_data!P257 ))), "-")</f>
        <v>-</v>
      </c>
      <c r="Q260" s="38" t="str">
        <f>IF(ISNUMBER(wat_table_data!Q257), IF(wat_table_data!Q257=-999,"NA",IF(wat_table_data!Q257&gt;99, "&gt;99", IF(wat_table_data!Q257&lt;1, "&lt;1",wat_table_data!Q257 ))), "-")</f>
        <v>-</v>
      </c>
      <c r="R260" s="38" t="str">
        <f>IF(ISNUMBER(wat_table_data!R257), IF(wat_table_data!R257=-999,"NA",IF(wat_table_data!R257&gt;99, "&gt;99", IF(wat_table_data!R257&lt;1, "&lt;1",wat_table_data!R257 ))), "-")</f>
        <v>-</v>
      </c>
      <c r="S260" s="38" t="str">
        <f>IF(ISNUMBER(wat_table_data!S257), IF(wat_table_data!S257=-999,"NA",IF(wat_table_data!S257&gt;99, "&gt;99", IF(wat_table_data!S257&lt;1, "&lt;1",wat_table_data!S257 ))), "-")</f>
        <v>-</v>
      </c>
      <c r="T260" s="24" t="str">
        <f>IF(ISNUMBER(wat_table_data!T257), IF(wat_table_data!T257=-999,"NA",wat_table_data!T257), "-")</f>
        <v>-</v>
      </c>
      <c r="U260" s="24"/>
      <c r="V260" s="24"/>
      <c r="W260" s="24"/>
      <c r="X260" s="39" t="str">
        <f>IF(ISNUMBER(wat_table_data!W257), IF(wat_table_data!W257=-999,"NA",IF(wat_table_data!W257&gt;99, "&gt;99", IF(wat_table_data!W257&lt;1, "&lt;1",wat_table_data!W257 ))), "-")</f>
        <v>-</v>
      </c>
      <c r="Y260" s="40" t="str">
        <f>IF(ISNUMBER(wat_table_data!X257), IF(wat_table_data!X257=-999,"NA",IF(wat_table_data!X257&gt;99, "&gt;99", IF(wat_table_data!X257&lt;1, "&lt;1",wat_table_data!X257 ))), "-")</f>
        <v>-</v>
      </c>
      <c r="Z260" s="40" t="str">
        <f>IF(ISNUMBER(wat_table_data!Y257), IF(wat_table_data!Y257=-999,"NA",IF(wat_table_data!Y257&gt;99, "&gt;99", IF(wat_table_data!Y257&lt;1, "&lt;1",wat_table_data!Y257 ))), "-")</f>
        <v>-</v>
      </c>
      <c r="AA260" s="40" t="str">
        <f>IF(ISNUMBER(wat_table_data!Z257), IF(wat_table_data!Z257=-999,"NA",IF(wat_table_data!Z257&gt;99, "&gt;99", IF(wat_table_data!Z257&lt;1, "&lt;1",wat_table_data!Z257 ))), "-")</f>
        <v>-</v>
      </c>
      <c r="AB260" s="38" t="str">
        <f>IF(ISNUMBER(wat_table_data!AA257), IF(wat_table_data!AA257=-999,"NA",IF(wat_table_data!AA257&gt;99, "&gt;99", IF(wat_table_data!AA257&lt;1, "&lt;1",wat_table_data!AA257 ))), "-")</f>
        <v>-</v>
      </c>
      <c r="AC260" s="38" t="str">
        <f>IF(ISNUMBER(wat_table_data!AB257), IF(wat_table_data!AB257=-999,"NA",IF(wat_table_data!AB257&gt;99, "&gt;99", IF(wat_table_data!AB257&lt;1, "&lt;1",wat_table_data!AB257 ))), "-")</f>
        <v>-</v>
      </c>
      <c r="AD260" s="39" t="str">
        <f>IF(ISNUMBER(wat_table_data!AC257), IF(wat_table_data!AC257=-999,"NA",IF(wat_table_data!AC257&gt;99, "&gt;99", IF(wat_table_data!AC257&lt;1, "&lt;1",wat_table_data!AC257 ))), "-")</f>
        <v>-</v>
      </c>
      <c r="AE260" s="40" t="str">
        <f>IF(ISNUMBER(wat_table_data!AD257), IF(wat_table_data!AD257=-999,"NA",IF(wat_table_data!AD257&gt;99, "&gt;99", IF(wat_table_data!AD257&lt;1, "&lt;1",wat_table_data!AD257 ))), "-")</f>
        <v>-</v>
      </c>
      <c r="AF260" s="40" t="str">
        <f>IF(ISNUMBER(wat_table_data!AE257), IF(wat_table_data!AE257=-999,"NA",IF(wat_table_data!AE257&gt;99, "&gt;99", IF(wat_table_data!AE257&lt;1, "&lt;1",wat_table_data!AE257 ))), "-")</f>
        <v>-</v>
      </c>
      <c r="AG260" s="40" t="str">
        <f>IF(ISNUMBER(wat_table_data!AF257), IF(wat_table_data!AF257=-999,"NA",IF(wat_table_data!AF257&gt;99, "&gt;99", IF(wat_table_data!AF257&lt;1, "&lt;1",wat_table_data!AF257 ))), "-")</f>
        <v>-</v>
      </c>
      <c r="AH260" s="38" t="str">
        <f>IF(ISNUMBER(wat_table_data!AG257), IF(wat_table_data!AG257=-999,"NA",IF(wat_table_data!AG257&gt;99, "&gt;99", IF(wat_table_data!AG257&lt;1, "&lt;1",wat_table_data!AG257 ))), "-")</f>
        <v>-</v>
      </c>
      <c r="AI260" s="38" t="str">
        <f>IF(ISNUMBER(wat_table_data!AH257), IF(wat_table_data!AH257=-999,"NA",IF(wat_table_data!AH257&gt;99, "&gt;99", IF(wat_table_data!AH257&lt;1, "&lt;1",wat_table_data!AH257 ))), "-")</f>
        <v>-</v>
      </c>
      <c r="AJ260" s="39" t="str">
        <f>IF(ISNUMBER(wat_table_data!AI257), IF(wat_table_data!AI257=-999,"NA",IF(wat_table_data!AI257&gt;99, "&gt;99", IF(wat_table_data!AI257&lt;1, "&lt;1",wat_table_data!AI257 ))), "-")</f>
        <v>-</v>
      </c>
      <c r="AK260" s="40" t="str">
        <f>IF(ISNUMBER(wat_table_data!AJ257), IF(wat_table_data!AJ257=-999,"NA",IF(wat_table_data!AJ257&gt;99, "&gt;99", IF(wat_table_data!AJ257&lt;1, "&lt;1",wat_table_data!AJ257 ))), "-")</f>
        <v>-</v>
      </c>
      <c r="AL260" s="40" t="str">
        <f>IF(ISNUMBER(wat_table_data!AK257), IF(wat_table_data!AK257=-999,"NA",IF(wat_table_data!AK257&gt;99, "&gt;99", IF(wat_table_data!AK257&lt;1, "&lt;1",wat_table_data!AK257 ))), "-")</f>
        <v>-</v>
      </c>
      <c r="AM260" s="40" t="str">
        <f>IF(ISNUMBER(wat_table_data!AL257), IF(wat_table_data!AL257=-999,"NA",IF(wat_table_data!AL257&gt;99, "&gt;99", IF(wat_table_data!AL257&lt;1, "&lt;1",wat_table_data!AL257 ))), "-")</f>
        <v>-</v>
      </c>
      <c r="AN260" s="38" t="str">
        <f>IF(ISNUMBER(wat_table_data!AM257), IF(wat_table_data!AM257=-999,"NA",IF(wat_table_data!AM257&gt;99, "&gt;99", IF(wat_table_data!AM257&lt;1, "&lt;1",wat_table_data!AM257 ))), "-")</f>
        <v>-</v>
      </c>
      <c r="AO260" s="38" t="str">
        <f>IF(ISNUMBER(wat_table_data!AN257), IF(wat_table_data!AN257=-999,"NA",IF(wat_table_data!AN257&gt;99, "&gt;99", IF(wat_table_data!AN257&lt;1, "&lt;1",wat_table_data!AN257 ))), "-")</f>
        <v>-</v>
      </c>
    </row>
    <row r="261" ht="13.8" x14ac:dyDescent="0.25">
      <c r="A261" s="34" t="str">
        <f>IF(ISBLANK(wat_table_data!A258), "", wat_table_data!A258)</f>
        <v/>
      </c>
      <c r="B261" s="34" t="str">
        <f>IF(ISBLANK(wat_table_data!B258), "", wat_table_data!B258)</f>
        <v/>
      </c>
      <c r="C261" s="34" t="str">
        <f>IF(ISBLANK(wat_table_data!C258), "", wat_table_data!C258)</f>
        <v/>
      </c>
      <c r="D261" s="35" t="str">
        <f>IF(ISNUMBER(wat_table_data!D258), wat_table_data!D258, "-")</f>
        <v>-</v>
      </c>
      <c r="E261" s="36" t="str">
        <f>IF(ISNUMBER(wat_table_data!E258), wat_table_data!E258, "-")</f>
        <v>-</v>
      </c>
      <c r="F261" s="37" t="str">
        <f>IF(ISNUMBER(wat_table_data!F258), IF(wat_table_data!F258=-999,"NA",IF(wat_table_data!F258&gt;99, "&gt;99", IF(wat_table_data!F258&lt;1, "&lt;1",wat_table_data!F258 ))), "-")</f>
        <v>-</v>
      </c>
      <c r="G261" s="38" t="str">
        <f>IF(ISNUMBER(wat_table_data!G258), IF(wat_table_data!G258=-999,"NA",IF(wat_table_data!G258&gt;99, "&gt;99", IF(wat_table_data!G258&lt;1, "&lt;1",wat_table_data!G258 ))), "-")</f>
        <v>-</v>
      </c>
      <c r="H261" s="38" t="str">
        <f>IF(ISNUMBER(wat_table_data!H258), IF(wat_table_data!H258=-999,"NA",IF(wat_table_data!H258&gt;99, "&gt;99", IF(wat_table_data!H258&lt;1, "&lt;1",wat_table_data!H258 ))), "-")</f>
        <v>-</v>
      </c>
      <c r="I261" s="38" t="str">
        <f>IF(ISNUMBER(wat_table_data!I258), IF(wat_table_data!I258=-999,"NA",IF(wat_table_data!I258&gt;99, "&gt;99", IF(wat_table_data!I258&lt;1, "&lt;1",wat_table_data!I258 ))), "-")</f>
        <v>-</v>
      </c>
      <c r="J261" s="24" t="str">
        <f>IF(ISNUMBER(wat_table_data!J258), IF(wat_table_data!J258=-999,"NA",wat_table_data!J258), "-")</f>
        <v>-</v>
      </c>
      <c r="K261" s="37" t="str">
        <f>IF(ISNUMBER(wat_table_data!K258), IF(wat_table_data!K258=-999,"NA",IF(wat_table_data!K258&gt;99, "&gt;99", IF(wat_table_data!K258&lt;1, "&lt;1",wat_table_data!K258 ))), "-")</f>
        <v>-</v>
      </c>
      <c r="L261" s="38" t="str">
        <f>IF(ISNUMBER(wat_table_data!L258), IF(wat_table_data!L258=-999,"NA",IF(wat_table_data!L258&gt;99, "&gt;99", IF(wat_table_data!L258&lt;1, "&lt;1",wat_table_data!L258 ))), "-")</f>
        <v>-</v>
      </c>
      <c r="M261" s="38" t="str">
        <f>IF(ISNUMBER(wat_table_data!M258), IF(wat_table_data!M258=-999,"NA",IF(wat_table_data!M258&gt;99, "&gt;99", IF(wat_table_data!M258&lt;1, "&lt;1",wat_table_data!M258 ))), "-")</f>
        <v>-</v>
      </c>
      <c r="N261" s="38" t="str">
        <f>IF(ISNUMBER(wat_table_data!N258), IF(wat_table_data!N258=-999,"NA",IF(wat_table_data!N258&gt;99, "&gt;99", IF(wat_table_data!N258&lt;1, "&lt;1",wat_table_data!N258 ))), "-")</f>
        <v>-</v>
      </c>
      <c r="O261" s="24" t="str">
        <f>IF(ISNUMBER(wat_table_data!O258), IF(wat_table_data!O258=-999,"NA",wat_table_data!O258), "-")</f>
        <v>-</v>
      </c>
      <c r="P261" s="37" t="str">
        <f>IF(ISNUMBER(wat_table_data!P258), IF(wat_table_data!P258=-999,"NA",IF(wat_table_data!P258&gt;99, "&gt;99", IF(wat_table_data!P258&lt;1, "&lt;1",wat_table_data!P258 ))), "-")</f>
        <v>-</v>
      </c>
      <c r="Q261" s="38" t="str">
        <f>IF(ISNUMBER(wat_table_data!Q258), IF(wat_table_data!Q258=-999,"NA",IF(wat_table_data!Q258&gt;99, "&gt;99", IF(wat_table_data!Q258&lt;1, "&lt;1",wat_table_data!Q258 ))), "-")</f>
        <v>-</v>
      </c>
      <c r="R261" s="38" t="str">
        <f>IF(ISNUMBER(wat_table_data!R258), IF(wat_table_data!R258=-999,"NA",IF(wat_table_data!R258&gt;99, "&gt;99", IF(wat_table_data!R258&lt;1, "&lt;1",wat_table_data!R258 ))), "-")</f>
        <v>-</v>
      </c>
      <c r="S261" s="38" t="str">
        <f>IF(ISNUMBER(wat_table_data!S258), IF(wat_table_data!S258=-999,"NA",IF(wat_table_data!S258&gt;99, "&gt;99", IF(wat_table_data!S258&lt;1, "&lt;1",wat_table_data!S258 ))), "-")</f>
        <v>-</v>
      </c>
      <c r="T261" s="24" t="str">
        <f>IF(ISNUMBER(wat_table_data!T258), IF(wat_table_data!T258=-999,"NA",wat_table_data!T258), "-")</f>
        <v>-</v>
      </c>
      <c r="U261" s="24"/>
      <c r="V261" s="24"/>
      <c r="W261" s="24"/>
      <c r="X261" s="39" t="str">
        <f>IF(ISNUMBER(wat_table_data!W258), IF(wat_table_data!W258=-999,"NA",IF(wat_table_data!W258&gt;99, "&gt;99", IF(wat_table_data!W258&lt;1, "&lt;1",wat_table_data!W258 ))), "-")</f>
        <v>-</v>
      </c>
      <c r="Y261" s="40" t="str">
        <f>IF(ISNUMBER(wat_table_data!X258), IF(wat_table_data!X258=-999,"NA",IF(wat_table_data!X258&gt;99, "&gt;99", IF(wat_table_data!X258&lt;1, "&lt;1",wat_table_data!X258 ))), "-")</f>
        <v>-</v>
      </c>
      <c r="Z261" s="40" t="str">
        <f>IF(ISNUMBER(wat_table_data!Y258), IF(wat_table_data!Y258=-999,"NA",IF(wat_table_data!Y258&gt;99, "&gt;99", IF(wat_table_data!Y258&lt;1, "&lt;1",wat_table_data!Y258 ))), "-")</f>
        <v>-</v>
      </c>
      <c r="AA261" s="40" t="str">
        <f>IF(ISNUMBER(wat_table_data!Z258), IF(wat_table_data!Z258=-999,"NA",IF(wat_table_data!Z258&gt;99, "&gt;99", IF(wat_table_data!Z258&lt;1, "&lt;1",wat_table_data!Z258 ))), "-")</f>
        <v>-</v>
      </c>
      <c r="AB261" s="38" t="str">
        <f>IF(ISNUMBER(wat_table_data!AA258), IF(wat_table_data!AA258=-999,"NA",IF(wat_table_data!AA258&gt;99, "&gt;99", IF(wat_table_data!AA258&lt;1, "&lt;1",wat_table_data!AA258 ))), "-")</f>
        <v>-</v>
      </c>
      <c r="AC261" s="38" t="str">
        <f>IF(ISNUMBER(wat_table_data!AB258), IF(wat_table_data!AB258=-999,"NA",IF(wat_table_data!AB258&gt;99, "&gt;99", IF(wat_table_data!AB258&lt;1, "&lt;1",wat_table_data!AB258 ))), "-")</f>
        <v>-</v>
      </c>
      <c r="AD261" s="39" t="str">
        <f>IF(ISNUMBER(wat_table_data!AC258), IF(wat_table_data!AC258=-999,"NA",IF(wat_table_data!AC258&gt;99, "&gt;99", IF(wat_table_data!AC258&lt;1, "&lt;1",wat_table_data!AC258 ))), "-")</f>
        <v>-</v>
      </c>
      <c r="AE261" s="40" t="str">
        <f>IF(ISNUMBER(wat_table_data!AD258), IF(wat_table_data!AD258=-999,"NA",IF(wat_table_data!AD258&gt;99, "&gt;99", IF(wat_table_data!AD258&lt;1, "&lt;1",wat_table_data!AD258 ))), "-")</f>
        <v>-</v>
      </c>
      <c r="AF261" s="40" t="str">
        <f>IF(ISNUMBER(wat_table_data!AE258), IF(wat_table_data!AE258=-999,"NA",IF(wat_table_data!AE258&gt;99, "&gt;99", IF(wat_table_data!AE258&lt;1, "&lt;1",wat_table_data!AE258 ))), "-")</f>
        <v>-</v>
      </c>
      <c r="AG261" s="40" t="str">
        <f>IF(ISNUMBER(wat_table_data!AF258), IF(wat_table_data!AF258=-999,"NA",IF(wat_table_data!AF258&gt;99, "&gt;99", IF(wat_table_data!AF258&lt;1, "&lt;1",wat_table_data!AF258 ))), "-")</f>
        <v>-</v>
      </c>
      <c r="AH261" s="38" t="str">
        <f>IF(ISNUMBER(wat_table_data!AG258), IF(wat_table_data!AG258=-999,"NA",IF(wat_table_data!AG258&gt;99, "&gt;99", IF(wat_table_data!AG258&lt;1, "&lt;1",wat_table_data!AG258 ))), "-")</f>
        <v>-</v>
      </c>
      <c r="AI261" s="38" t="str">
        <f>IF(ISNUMBER(wat_table_data!AH258), IF(wat_table_data!AH258=-999,"NA",IF(wat_table_data!AH258&gt;99, "&gt;99", IF(wat_table_data!AH258&lt;1, "&lt;1",wat_table_data!AH258 ))), "-")</f>
        <v>-</v>
      </c>
      <c r="AJ261" s="39" t="str">
        <f>IF(ISNUMBER(wat_table_data!AI258), IF(wat_table_data!AI258=-999,"NA",IF(wat_table_data!AI258&gt;99, "&gt;99", IF(wat_table_data!AI258&lt;1, "&lt;1",wat_table_data!AI258 ))), "-")</f>
        <v>-</v>
      </c>
      <c r="AK261" s="40" t="str">
        <f>IF(ISNUMBER(wat_table_data!AJ258), IF(wat_table_data!AJ258=-999,"NA",IF(wat_table_data!AJ258&gt;99, "&gt;99", IF(wat_table_data!AJ258&lt;1, "&lt;1",wat_table_data!AJ258 ))), "-")</f>
        <v>-</v>
      </c>
      <c r="AL261" s="40" t="str">
        <f>IF(ISNUMBER(wat_table_data!AK258), IF(wat_table_data!AK258=-999,"NA",IF(wat_table_data!AK258&gt;99, "&gt;99", IF(wat_table_data!AK258&lt;1, "&lt;1",wat_table_data!AK258 ))), "-")</f>
        <v>-</v>
      </c>
      <c r="AM261" s="40" t="str">
        <f>IF(ISNUMBER(wat_table_data!AL258), IF(wat_table_data!AL258=-999,"NA",IF(wat_table_data!AL258&gt;99, "&gt;99", IF(wat_table_data!AL258&lt;1, "&lt;1",wat_table_data!AL258 ))), "-")</f>
        <v>-</v>
      </c>
      <c r="AN261" s="38" t="str">
        <f>IF(ISNUMBER(wat_table_data!AM258), IF(wat_table_data!AM258=-999,"NA",IF(wat_table_data!AM258&gt;99, "&gt;99", IF(wat_table_data!AM258&lt;1, "&lt;1",wat_table_data!AM258 ))), "-")</f>
        <v>-</v>
      </c>
      <c r="AO261" s="38" t="str">
        <f>IF(ISNUMBER(wat_table_data!AN258), IF(wat_table_data!AN258=-999,"NA",IF(wat_table_data!AN258&gt;99, "&gt;99", IF(wat_table_data!AN258&lt;1, "&lt;1",wat_table_data!AN258 ))), "-")</f>
        <v>-</v>
      </c>
    </row>
    <row r="262" ht="13.8" x14ac:dyDescent="0.25">
      <c r="A262" s="34" t="str">
        <f>IF(ISBLANK(wat_table_data!A259), "", wat_table_data!A259)</f>
        <v/>
      </c>
      <c r="B262" s="34" t="str">
        <f>IF(ISBLANK(wat_table_data!B259), "", wat_table_data!B259)</f>
        <v/>
      </c>
      <c r="C262" s="34" t="str">
        <f>IF(ISBLANK(wat_table_data!C259), "", wat_table_data!C259)</f>
        <v/>
      </c>
      <c r="D262" s="35" t="str">
        <f>IF(ISNUMBER(wat_table_data!D259), wat_table_data!D259, "-")</f>
        <v>-</v>
      </c>
      <c r="E262" s="36" t="str">
        <f>IF(ISNUMBER(wat_table_data!E259), wat_table_data!E259, "-")</f>
        <v>-</v>
      </c>
      <c r="F262" s="37" t="str">
        <f>IF(ISNUMBER(wat_table_data!F259), IF(wat_table_data!F259=-999,"NA",IF(wat_table_data!F259&gt;99, "&gt;99", IF(wat_table_data!F259&lt;1, "&lt;1",wat_table_data!F259 ))), "-")</f>
        <v>-</v>
      </c>
      <c r="G262" s="38" t="str">
        <f>IF(ISNUMBER(wat_table_data!G259), IF(wat_table_data!G259=-999,"NA",IF(wat_table_data!G259&gt;99, "&gt;99", IF(wat_table_data!G259&lt;1, "&lt;1",wat_table_data!G259 ))), "-")</f>
        <v>-</v>
      </c>
      <c r="H262" s="38" t="str">
        <f>IF(ISNUMBER(wat_table_data!H259), IF(wat_table_data!H259=-999,"NA",IF(wat_table_data!H259&gt;99, "&gt;99", IF(wat_table_data!H259&lt;1, "&lt;1",wat_table_data!H259 ))), "-")</f>
        <v>-</v>
      </c>
      <c r="I262" s="38" t="str">
        <f>IF(ISNUMBER(wat_table_data!I259), IF(wat_table_data!I259=-999,"NA",IF(wat_table_data!I259&gt;99, "&gt;99", IF(wat_table_data!I259&lt;1, "&lt;1",wat_table_data!I259 ))), "-")</f>
        <v>-</v>
      </c>
      <c r="J262" s="24" t="str">
        <f>IF(ISNUMBER(wat_table_data!J259), IF(wat_table_data!J259=-999,"NA",wat_table_data!J259), "-")</f>
        <v>-</v>
      </c>
      <c r="K262" s="37" t="str">
        <f>IF(ISNUMBER(wat_table_data!K259), IF(wat_table_data!K259=-999,"NA",IF(wat_table_data!K259&gt;99, "&gt;99", IF(wat_table_data!K259&lt;1, "&lt;1",wat_table_data!K259 ))), "-")</f>
        <v>-</v>
      </c>
      <c r="L262" s="38" t="str">
        <f>IF(ISNUMBER(wat_table_data!L259), IF(wat_table_data!L259=-999,"NA",IF(wat_table_data!L259&gt;99, "&gt;99", IF(wat_table_data!L259&lt;1, "&lt;1",wat_table_data!L259 ))), "-")</f>
        <v>-</v>
      </c>
      <c r="M262" s="38" t="str">
        <f>IF(ISNUMBER(wat_table_data!M259), IF(wat_table_data!M259=-999,"NA",IF(wat_table_data!M259&gt;99, "&gt;99", IF(wat_table_data!M259&lt;1, "&lt;1",wat_table_data!M259 ))), "-")</f>
        <v>-</v>
      </c>
      <c r="N262" s="38" t="str">
        <f>IF(ISNUMBER(wat_table_data!N259), IF(wat_table_data!N259=-999,"NA",IF(wat_table_data!N259&gt;99, "&gt;99", IF(wat_table_data!N259&lt;1, "&lt;1",wat_table_data!N259 ))), "-")</f>
        <v>-</v>
      </c>
      <c r="O262" s="24" t="str">
        <f>IF(ISNUMBER(wat_table_data!O259), IF(wat_table_data!O259=-999,"NA",wat_table_data!O259), "-")</f>
        <v>-</v>
      </c>
      <c r="P262" s="37" t="str">
        <f>IF(ISNUMBER(wat_table_data!P259), IF(wat_table_data!P259=-999,"NA",IF(wat_table_data!P259&gt;99, "&gt;99", IF(wat_table_data!P259&lt;1, "&lt;1",wat_table_data!P259 ))), "-")</f>
        <v>-</v>
      </c>
      <c r="Q262" s="38" t="str">
        <f>IF(ISNUMBER(wat_table_data!Q259), IF(wat_table_data!Q259=-999,"NA",IF(wat_table_data!Q259&gt;99, "&gt;99", IF(wat_table_data!Q259&lt;1, "&lt;1",wat_table_data!Q259 ))), "-")</f>
        <v>-</v>
      </c>
      <c r="R262" s="38" t="str">
        <f>IF(ISNUMBER(wat_table_data!R259), IF(wat_table_data!R259=-999,"NA",IF(wat_table_data!R259&gt;99, "&gt;99", IF(wat_table_data!R259&lt;1, "&lt;1",wat_table_data!R259 ))), "-")</f>
        <v>-</v>
      </c>
      <c r="S262" s="38" t="str">
        <f>IF(ISNUMBER(wat_table_data!S259), IF(wat_table_data!S259=-999,"NA",IF(wat_table_data!S259&gt;99, "&gt;99", IF(wat_table_data!S259&lt;1, "&lt;1",wat_table_data!S259 ))), "-")</f>
        <v>-</v>
      </c>
      <c r="T262" s="24" t="str">
        <f>IF(ISNUMBER(wat_table_data!T259), IF(wat_table_data!T259=-999,"NA",wat_table_data!T259), "-")</f>
        <v>-</v>
      </c>
      <c r="U262" s="24"/>
      <c r="V262" s="24"/>
      <c r="W262" s="24"/>
      <c r="X262" s="39" t="str">
        <f>IF(ISNUMBER(wat_table_data!W259), IF(wat_table_data!W259=-999,"NA",IF(wat_table_data!W259&gt;99, "&gt;99", IF(wat_table_data!W259&lt;1, "&lt;1",wat_table_data!W259 ))), "-")</f>
        <v>-</v>
      </c>
      <c r="Y262" s="40" t="str">
        <f>IF(ISNUMBER(wat_table_data!X259), IF(wat_table_data!X259=-999,"NA",IF(wat_table_data!X259&gt;99, "&gt;99", IF(wat_table_data!X259&lt;1, "&lt;1",wat_table_data!X259 ))), "-")</f>
        <v>-</v>
      </c>
      <c r="Z262" s="40" t="str">
        <f>IF(ISNUMBER(wat_table_data!Y259), IF(wat_table_data!Y259=-999,"NA",IF(wat_table_data!Y259&gt;99, "&gt;99", IF(wat_table_data!Y259&lt;1, "&lt;1",wat_table_data!Y259 ))), "-")</f>
        <v>-</v>
      </c>
      <c r="AA262" s="40" t="str">
        <f>IF(ISNUMBER(wat_table_data!Z259), IF(wat_table_data!Z259=-999,"NA",IF(wat_table_data!Z259&gt;99, "&gt;99", IF(wat_table_data!Z259&lt;1, "&lt;1",wat_table_data!Z259 ))), "-")</f>
        <v>-</v>
      </c>
      <c r="AB262" s="38" t="str">
        <f>IF(ISNUMBER(wat_table_data!AA259), IF(wat_table_data!AA259=-999,"NA",IF(wat_table_data!AA259&gt;99, "&gt;99", IF(wat_table_data!AA259&lt;1, "&lt;1",wat_table_data!AA259 ))), "-")</f>
        <v>-</v>
      </c>
      <c r="AC262" s="38" t="str">
        <f>IF(ISNUMBER(wat_table_data!AB259), IF(wat_table_data!AB259=-999,"NA",IF(wat_table_data!AB259&gt;99, "&gt;99", IF(wat_table_data!AB259&lt;1, "&lt;1",wat_table_data!AB259 ))), "-")</f>
        <v>-</v>
      </c>
      <c r="AD262" s="39" t="str">
        <f>IF(ISNUMBER(wat_table_data!AC259), IF(wat_table_data!AC259=-999,"NA",IF(wat_table_data!AC259&gt;99, "&gt;99", IF(wat_table_data!AC259&lt;1, "&lt;1",wat_table_data!AC259 ))), "-")</f>
        <v>-</v>
      </c>
      <c r="AE262" s="40" t="str">
        <f>IF(ISNUMBER(wat_table_data!AD259), IF(wat_table_data!AD259=-999,"NA",IF(wat_table_data!AD259&gt;99, "&gt;99", IF(wat_table_data!AD259&lt;1, "&lt;1",wat_table_data!AD259 ))), "-")</f>
        <v>-</v>
      </c>
      <c r="AF262" s="40" t="str">
        <f>IF(ISNUMBER(wat_table_data!AE259), IF(wat_table_data!AE259=-999,"NA",IF(wat_table_data!AE259&gt;99, "&gt;99", IF(wat_table_data!AE259&lt;1, "&lt;1",wat_table_data!AE259 ))), "-")</f>
        <v>-</v>
      </c>
      <c r="AG262" s="40" t="str">
        <f>IF(ISNUMBER(wat_table_data!AF259), IF(wat_table_data!AF259=-999,"NA",IF(wat_table_data!AF259&gt;99, "&gt;99", IF(wat_table_data!AF259&lt;1, "&lt;1",wat_table_data!AF259 ))), "-")</f>
        <v>-</v>
      </c>
      <c r="AH262" s="38" t="str">
        <f>IF(ISNUMBER(wat_table_data!AG259), IF(wat_table_data!AG259=-999,"NA",IF(wat_table_data!AG259&gt;99, "&gt;99", IF(wat_table_data!AG259&lt;1, "&lt;1",wat_table_data!AG259 ))), "-")</f>
        <v>-</v>
      </c>
      <c r="AI262" s="38" t="str">
        <f>IF(ISNUMBER(wat_table_data!AH259), IF(wat_table_data!AH259=-999,"NA",IF(wat_table_data!AH259&gt;99, "&gt;99", IF(wat_table_data!AH259&lt;1, "&lt;1",wat_table_data!AH259 ))), "-")</f>
        <v>-</v>
      </c>
      <c r="AJ262" s="39" t="str">
        <f>IF(ISNUMBER(wat_table_data!AI259), IF(wat_table_data!AI259=-999,"NA",IF(wat_table_data!AI259&gt;99, "&gt;99", IF(wat_table_data!AI259&lt;1, "&lt;1",wat_table_data!AI259 ))), "-")</f>
        <v>-</v>
      </c>
      <c r="AK262" s="40" t="str">
        <f>IF(ISNUMBER(wat_table_data!AJ259), IF(wat_table_data!AJ259=-999,"NA",IF(wat_table_data!AJ259&gt;99, "&gt;99", IF(wat_table_data!AJ259&lt;1, "&lt;1",wat_table_data!AJ259 ))), "-")</f>
        <v>-</v>
      </c>
      <c r="AL262" s="40" t="str">
        <f>IF(ISNUMBER(wat_table_data!AK259), IF(wat_table_data!AK259=-999,"NA",IF(wat_table_data!AK259&gt;99, "&gt;99", IF(wat_table_data!AK259&lt;1, "&lt;1",wat_table_data!AK259 ))), "-")</f>
        <v>-</v>
      </c>
      <c r="AM262" s="40" t="str">
        <f>IF(ISNUMBER(wat_table_data!AL259), IF(wat_table_data!AL259=-999,"NA",IF(wat_table_data!AL259&gt;99, "&gt;99", IF(wat_table_data!AL259&lt;1, "&lt;1",wat_table_data!AL259 ))), "-")</f>
        <v>-</v>
      </c>
      <c r="AN262" s="38" t="str">
        <f>IF(ISNUMBER(wat_table_data!AM259), IF(wat_table_data!AM259=-999,"NA",IF(wat_table_data!AM259&gt;99, "&gt;99", IF(wat_table_data!AM259&lt;1, "&lt;1",wat_table_data!AM259 ))), "-")</f>
        <v>-</v>
      </c>
      <c r="AO262" s="38" t="str">
        <f>IF(ISNUMBER(wat_table_data!AN259), IF(wat_table_data!AN259=-999,"NA",IF(wat_table_data!AN259&gt;99, "&gt;99", IF(wat_table_data!AN259&lt;1, "&lt;1",wat_table_data!AN259 ))), "-")</f>
        <v>-</v>
      </c>
    </row>
    <row r="263" ht="13.8" x14ac:dyDescent="0.25">
      <c r="A263" s="34" t="str">
        <f>IF(ISBLANK(wat_table_data!A260), "", wat_table_data!A260)</f>
        <v/>
      </c>
      <c r="B263" s="34" t="str">
        <f>IF(ISBLANK(wat_table_data!B260), "", wat_table_data!B260)</f>
        <v/>
      </c>
      <c r="C263" s="34" t="str">
        <f>IF(ISBLANK(wat_table_data!C260), "", wat_table_data!C260)</f>
        <v/>
      </c>
      <c r="D263" s="35" t="str">
        <f>IF(ISNUMBER(wat_table_data!D260), wat_table_data!D260, "-")</f>
        <v>-</v>
      </c>
      <c r="E263" s="36" t="str">
        <f>IF(ISNUMBER(wat_table_data!E260), wat_table_data!E260, "-")</f>
        <v>-</v>
      </c>
      <c r="F263" s="37" t="str">
        <f>IF(ISNUMBER(wat_table_data!F260), IF(wat_table_data!F260=-999,"NA",IF(wat_table_data!F260&gt;99, "&gt;99", IF(wat_table_data!F260&lt;1, "&lt;1",wat_table_data!F260 ))), "-")</f>
        <v>-</v>
      </c>
      <c r="G263" s="38" t="str">
        <f>IF(ISNUMBER(wat_table_data!G260), IF(wat_table_data!G260=-999,"NA",IF(wat_table_data!G260&gt;99, "&gt;99", IF(wat_table_data!G260&lt;1, "&lt;1",wat_table_data!G260 ))), "-")</f>
        <v>-</v>
      </c>
      <c r="H263" s="38" t="str">
        <f>IF(ISNUMBER(wat_table_data!H260), IF(wat_table_data!H260=-999,"NA",IF(wat_table_data!H260&gt;99, "&gt;99", IF(wat_table_data!H260&lt;1, "&lt;1",wat_table_data!H260 ))), "-")</f>
        <v>-</v>
      </c>
      <c r="I263" s="38" t="str">
        <f>IF(ISNUMBER(wat_table_data!I260), IF(wat_table_data!I260=-999,"NA",IF(wat_table_data!I260&gt;99, "&gt;99", IF(wat_table_data!I260&lt;1, "&lt;1",wat_table_data!I260 ))), "-")</f>
        <v>-</v>
      </c>
      <c r="J263" s="24" t="str">
        <f>IF(ISNUMBER(wat_table_data!J260), IF(wat_table_data!J260=-999,"NA",wat_table_data!J260), "-")</f>
        <v>-</v>
      </c>
      <c r="K263" s="37" t="str">
        <f>IF(ISNUMBER(wat_table_data!K260), IF(wat_table_data!K260=-999,"NA",IF(wat_table_data!K260&gt;99, "&gt;99", IF(wat_table_data!K260&lt;1, "&lt;1",wat_table_data!K260 ))), "-")</f>
        <v>-</v>
      </c>
      <c r="L263" s="38" t="str">
        <f>IF(ISNUMBER(wat_table_data!L260), IF(wat_table_data!L260=-999,"NA",IF(wat_table_data!L260&gt;99, "&gt;99", IF(wat_table_data!L260&lt;1, "&lt;1",wat_table_data!L260 ))), "-")</f>
        <v>-</v>
      </c>
      <c r="M263" s="38" t="str">
        <f>IF(ISNUMBER(wat_table_data!M260), IF(wat_table_data!M260=-999,"NA",IF(wat_table_data!M260&gt;99, "&gt;99", IF(wat_table_data!M260&lt;1, "&lt;1",wat_table_data!M260 ))), "-")</f>
        <v>-</v>
      </c>
      <c r="N263" s="38" t="str">
        <f>IF(ISNUMBER(wat_table_data!N260), IF(wat_table_data!N260=-999,"NA",IF(wat_table_data!N260&gt;99, "&gt;99", IF(wat_table_data!N260&lt;1, "&lt;1",wat_table_data!N260 ))), "-")</f>
        <v>-</v>
      </c>
      <c r="O263" s="24" t="str">
        <f>IF(ISNUMBER(wat_table_data!O260), IF(wat_table_data!O260=-999,"NA",wat_table_data!O260), "-")</f>
        <v>-</v>
      </c>
      <c r="P263" s="37" t="str">
        <f>IF(ISNUMBER(wat_table_data!P260), IF(wat_table_data!P260=-999,"NA",IF(wat_table_data!P260&gt;99, "&gt;99", IF(wat_table_data!P260&lt;1, "&lt;1",wat_table_data!P260 ))), "-")</f>
        <v>-</v>
      </c>
      <c r="Q263" s="38" t="str">
        <f>IF(ISNUMBER(wat_table_data!Q260), IF(wat_table_data!Q260=-999,"NA",IF(wat_table_data!Q260&gt;99, "&gt;99", IF(wat_table_data!Q260&lt;1, "&lt;1",wat_table_data!Q260 ))), "-")</f>
        <v>-</v>
      </c>
      <c r="R263" s="38" t="str">
        <f>IF(ISNUMBER(wat_table_data!R260), IF(wat_table_data!R260=-999,"NA",IF(wat_table_data!R260&gt;99, "&gt;99", IF(wat_table_data!R260&lt;1, "&lt;1",wat_table_data!R260 ))), "-")</f>
        <v>-</v>
      </c>
      <c r="S263" s="38" t="str">
        <f>IF(ISNUMBER(wat_table_data!S260), IF(wat_table_data!S260=-999,"NA",IF(wat_table_data!S260&gt;99, "&gt;99", IF(wat_table_data!S260&lt;1, "&lt;1",wat_table_data!S260 ))), "-")</f>
        <v>-</v>
      </c>
      <c r="T263" s="24" t="str">
        <f>IF(ISNUMBER(wat_table_data!T260), IF(wat_table_data!T260=-999,"NA",wat_table_data!T260), "-")</f>
        <v>-</v>
      </c>
      <c r="U263" s="24"/>
      <c r="V263" s="24"/>
      <c r="W263" s="24"/>
      <c r="X263" s="39" t="str">
        <f>IF(ISNUMBER(wat_table_data!W260), IF(wat_table_data!W260=-999,"NA",IF(wat_table_data!W260&gt;99, "&gt;99", IF(wat_table_data!W260&lt;1, "&lt;1",wat_table_data!W260 ))), "-")</f>
        <v>-</v>
      </c>
      <c r="Y263" s="40" t="str">
        <f>IF(ISNUMBER(wat_table_data!X260), IF(wat_table_data!X260=-999,"NA",IF(wat_table_data!X260&gt;99, "&gt;99", IF(wat_table_data!X260&lt;1, "&lt;1",wat_table_data!X260 ))), "-")</f>
        <v>-</v>
      </c>
      <c r="Z263" s="40" t="str">
        <f>IF(ISNUMBER(wat_table_data!Y260), IF(wat_table_data!Y260=-999,"NA",IF(wat_table_data!Y260&gt;99, "&gt;99", IF(wat_table_data!Y260&lt;1, "&lt;1",wat_table_data!Y260 ))), "-")</f>
        <v>-</v>
      </c>
      <c r="AA263" s="40" t="str">
        <f>IF(ISNUMBER(wat_table_data!Z260), IF(wat_table_data!Z260=-999,"NA",IF(wat_table_data!Z260&gt;99, "&gt;99", IF(wat_table_data!Z260&lt;1, "&lt;1",wat_table_data!Z260 ))), "-")</f>
        <v>-</v>
      </c>
      <c r="AB263" s="38" t="str">
        <f>IF(ISNUMBER(wat_table_data!AA260), IF(wat_table_data!AA260=-999,"NA",IF(wat_table_data!AA260&gt;99, "&gt;99", IF(wat_table_data!AA260&lt;1, "&lt;1",wat_table_data!AA260 ))), "-")</f>
        <v>-</v>
      </c>
      <c r="AC263" s="38" t="str">
        <f>IF(ISNUMBER(wat_table_data!AB260), IF(wat_table_data!AB260=-999,"NA",IF(wat_table_data!AB260&gt;99, "&gt;99", IF(wat_table_data!AB260&lt;1, "&lt;1",wat_table_data!AB260 ))), "-")</f>
        <v>-</v>
      </c>
      <c r="AD263" s="39" t="str">
        <f>IF(ISNUMBER(wat_table_data!AC260), IF(wat_table_data!AC260=-999,"NA",IF(wat_table_data!AC260&gt;99, "&gt;99", IF(wat_table_data!AC260&lt;1, "&lt;1",wat_table_data!AC260 ))), "-")</f>
        <v>-</v>
      </c>
      <c r="AE263" s="40" t="str">
        <f>IF(ISNUMBER(wat_table_data!AD260), IF(wat_table_data!AD260=-999,"NA",IF(wat_table_data!AD260&gt;99, "&gt;99", IF(wat_table_data!AD260&lt;1, "&lt;1",wat_table_data!AD260 ))), "-")</f>
        <v>-</v>
      </c>
      <c r="AF263" s="40" t="str">
        <f>IF(ISNUMBER(wat_table_data!AE260), IF(wat_table_data!AE260=-999,"NA",IF(wat_table_data!AE260&gt;99, "&gt;99", IF(wat_table_data!AE260&lt;1, "&lt;1",wat_table_data!AE260 ))), "-")</f>
        <v>-</v>
      </c>
      <c r="AG263" s="40" t="str">
        <f>IF(ISNUMBER(wat_table_data!AF260), IF(wat_table_data!AF260=-999,"NA",IF(wat_table_data!AF260&gt;99, "&gt;99", IF(wat_table_data!AF260&lt;1, "&lt;1",wat_table_data!AF260 ))), "-")</f>
        <v>-</v>
      </c>
      <c r="AH263" s="38" t="str">
        <f>IF(ISNUMBER(wat_table_data!AG260), IF(wat_table_data!AG260=-999,"NA",IF(wat_table_data!AG260&gt;99, "&gt;99", IF(wat_table_data!AG260&lt;1, "&lt;1",wat_table_data!AG260 ))), "-")</f>
        <v>-</v>
      </c>
      <c r="AI263" s="38" t="str">
        <f>IF(ISNUMBER(wat_table_data!AH260), IF(wat_table_data!AH260=-999,"NA",IF(wat_table_data!AH260&gt;99, "&gt;99", IF(wat_table_data!AH260&lt;1, "&lt;1",wat_table_data!AH260 ))), "-")</f>
        <v>-</v>
      </c>
      <c r="AJ263" s="39" t="str">
        <f>IF(ISNUMBER(wat_table_data!AI260), IF(wat_table_data!AI260=-999,"NA",IF(wat_table_data!AI260&gt;99, "&gt;99", IF(wat_table_data!AI260&lt;1, "&lt;1",wat_table_data!AI260 ))), "-")</f>
        <v>-</v>
      </c>
      <c r="AK263" s="40" t="str">
        <f>IF(ISNUMBER(wat_table_data!AJ260), IF(wat_table_data!AJ260=-999,"NA",IF(wat_table_data!AJ260&gt;99, "&gt;99", IF(wat_table_data!AJ260&lt;1, "&lt;1",wat_table_data!AJ260 ))), "-")</f>
        <v>-</v>
      </c>
      <c r="AL263" s="40" t="str">
        <f>IF(ISNUMBER(wat_table_data!AK260), IF(wat_table_data!AK260=-999,"NA",IF(wat_table_data!AK260&gt;99, "&gt;99", IF(wat_table_data!AK260&lt;1, "&lt;1",wat_table_data!AK260 ))), "-")</f>
        <v>-</v>
      </c>
      <c r="AM263" s="40" t="str">
        <f>IF(ISNUMBER(wat_table_data!AL260), IF(wat_table_data!AL260=-999,"NA",IF(wat_table_data!AL260&gt;99, "&gt;99", IF(wat_table_data!AL260&lt;1, "&lt;1",wat_table_data!AL260 ))), "-")</f>
        <v>-</v>
      </c>
      <c r="AN263" s="38" t="str">
        <f>IF(ISNUMBER(wat_table_data!AM260), IF(wat_table_data!AM260=-999,"NA",IF(wat_table_data!AM260&gt;99, "&gt;99", IF(wat_table_data!AM260&lt;1, "&lt;1",wat_table_data!AM260 ))), "-")</f>
        <v>-</v>
      </c>
      <c r="AO263" s="38" t="str">
        <f>IF(ISNUMBER(wat_table_data!AN260), IF(wat_table_data!AN260=-999,"NA",IF(wat_table_data!AN260&gt;99, "&gt;99", IF(wat_table_data!AN260&lt;1, "&lt;1",wat_table_data!AN260 ))), "-")</f>
        <v>-</v>
      </c>
    </row>
    <row r="264" ht="13.8" x14ac:dyDescent="0.25">
      <c r="A264" s="34" t="str">
        <f>IF(ISBLANK(wat_table_data!A261), "", wat_table_data!A261)</f>
        <v/>
      </c>
      <c r="B264" s="34" t="str">
        <f>IF(ISBLANK(wat_table_data!B261), "", wat_table_data!B261)</f>
        <v/>
      </c>
      <c r="C264" s="34" t="str">
        <f>IF(ISBLANK(wat_table_data!C261), "", wat_table_data!C261)</f>
        <v/>
      </c>
      <c r="D264" s="35" t="str">
        <f>IF(ISNUMBER(wat_table_data!D261), wat_table_data!D261, "-")</f>
        <v>-</v>
      </c>
      <c r="E264" s="36" t="str">
        <f>IF(ISNUMBER(wat_table_data!E261), wat_table_data!E261, "-")</f>
        <v>-</v>
      </c>
      <c r="F264" s="37" t="str">
        <f>IF(ISNUMBER(wat_table_data!F261), IF(wat_table_data!F261=-999,"NA",IF(wat_table_data!F261&gt;99, "&gt;99", IF(wat_table_data!F261&lt;1, "&lt;1",wat_table_data!F261 ))), "-")</f>
        <v>-</v>
      </c>
      <c r="G264" s="38" t="str">
        <f>IF(ISNUMBER(wat_table_data!G261), IF(wat_table_data!G261=-999,"NA",IF(wat_table_data!G261&gt;99, "&gt;99", IF(wat_table_data!G261&lt;1, "&lt;1",wat_table_data!G261 ))), "-")</f>
        <v>-</v>
      </c>
      <c r="H264" s="38" t="str">
        <f>IF(ISNUMBER(wat_table_data!H261), IF(wat_table_data!H261=-999,"NA",IF(wat_table_data!H261&gt;99, "&gt;99", IF(wat_table_data!H261&lt;1, "&lt;1",wat_table_data!H261 ))), "-")</f>
        <v>-</v>
      </c>
      <c r="I264" s="38" t="str">
        <f>IF(ISNUMBER(wat_table_data!I261), IF(wat_table_data!I261=-999,"NA",IF(wat_table_data!I261&gt;99, "&gt;99", IF(wat_table_data!I261&lt;1, "&lt;1",wat_table_data!I261 ))), "-")</f>
        <v>-</v>
      </c>
      <c r="J264" s="24" t="str">
        <f>IF(ISNUMBER(wat_table_data!J261), IF(wat_table_data!J261=-999,"NA",wat_table_data!J261), "-")</f>
        <v>-</v>
      </c>
      <c r="K264" s="37" t="str">
        <f>IF(ISNUMBER(wat_table_data!K261), IF(wat_table_data!K261=-999,"NA",IF(wat_table_data!K261&gt;99, "&gt;99", IF(wat_table_data!K261&lt;1, "&lt;1",wat_table_data!K261 ))), "-")</f>
        <v>-</v>
      </c>
      <c r="L264" s="38" t="str">
        <f>IF(ISNUMBER(wat_table_data!L261), IF(wat_table_data!L261=-999,"NA",IF(wat_table_data!L261&gt;99, "&gt;99", IF(wat_table_data!L261&lt;1, "&lt;1",wat_table_data!L261 ))), "-")</f>
        <v>-</v>
      </c>
      <c r="M264" s="38" t="str">
        <f>IF(ISNUMBER(wat_table_data!M261), IF(wat_table_data!M261=-999,"NA",IF(wat_table_data!M261&gt;99, "&gt;99", IF(wat_table_data!M261&lt;1, "&lt;1",wat_table_data!M261 ))), "-")</f>
        <v>-</v>
      </c>
      <c r="N264" s="38" t="str">
        <f>IF(ISNUMBER(wat_table_data!N261), IF(wat_table_data!N261=-999,"NA",IF(wat_table_data!N261&gt;99, "&gt;99", IF(wat_table_data!N261&lt;1, "&lt;1",wat_table_data!N261 ))), "-")</f>
        <v>-</v>
      </c>
      <c r="O264" s="24" t="str">
        <f>IF(ISNUMBER(wat_table_data!O261), IF(wat_table_data!O261=-999,"NA",wat_table_data!O261), "-")</f>
        <v>-</v>
      </c>
      <c r="P264" s="37" t="str">
        <f>IF(ISNUMBER(wat_table_data!P261), IF(wat_table_data!P261=-999,"NA",IF(wat_table_data!P261&gt;99, "&gt;99", IF(wat_table_data!P261&lt;1, "&lt;1",wat_table_data!P261 ))), "-")</f>
        <v>-</v>
      </c>
      <c r="Q264" s="38" t="str">
        <f>IF(ISNUMBER(wat_table_data!Q261), IF(wat_table_data!Q261=-999,"NA",IF(wat_table_data!Q261&gt;99, "&gt;99", IF(wat_table_data!Q261&lt;1, "&lt;1",wat_table_data!Q261 ))), "-")</f>
        <v>-</v>
      </c>
      <c r="R264" s="38" t="str">
        <f>IF(ISNUMBER(wat_table_data!R261), IF(wat_table_data!R261=-999,"NA",IF(wat_table_data!R261&gt;99, "&gt;99", IF(wat_table_data!R261&lt;1, "&lt;1",wat_table_data!R261 ))), "-")</f>
        <v>-</v>
      </c>
      <c r="S264" s="38" t="str">
        <f>IF(ISNUMBER(wat_table_data!S261), IF(wat_table_data!S261=-999,"NA",IF(wat_table_data!S261&gt;99, "&gt;99", IF(wat_table_data!S261&lt;1, "&lt;1",wat_table_data!S261 ))), "-")</f>
        <v>-</v>
      </c>
      <c r="T264" s="24" t="str">
        <f>IF(ISNUMBER(wat_table_data!T261), IF(wat_table_data!T261=-999,"NA",wat_table_data!T261), "-")</f>
        <v>-</v>
      </c>
      <c r="U264" s="24"/>
      <c r="V264" s="24"/>
      <c r="W264" s="24"/>
      <c r="X264" s="39" t="str">
        <f>IF(ISNUMBER(wat_table_data!W261), IF(wat_table_data!W261=-999,"NA",IF(wat_table_data!W261&gt;99, "&gt;99", IF(wat_table_data!W261&lt;1, "&lt;1",wat_table_data!W261 ))), "-")</f>
        <v>-</v>
      </c>
      <c r="Y264" s="40" t="str">
        <f>IF(ISNUMBER(wat_table_data!X261), IF(wat_table_data!X261=-999,"NA",IF(wat_table_data!X261&gt;99, "&gt;99", IF(wat_table_data!X261&lt;1, "&lt;1",wat_table_data!X261 ))), "-")</f>
        <v>-</v>
      </c>
      <c r="Z264" s="40" t="str">
        <f>IF(ISNUMBER(wat_table_data!Y261), IF(wat_table_data!Y261=-999,"NA",IF(wat_table_data!Y261&gt;99, "&gt;99", IF(wat_table_data!Y261&lt;1, "&lt;1",wat_table_data!Y261 ))), "-")</f>
        <v>-</v>
      </c>
      <c r="AA264" s="40" t="str">
        <f>IF(ISNUMBER(wat_table_data!Z261), IF(wat_table_data!Z261=-999,"NA",IF(wat_table_data!Z261&gt;99, "&gt;99", IF(wat_table_data!Z261&lt;1, "&lt;1",wat_table_data!Z261 ))), "-")</f>
        <v>-</v>
      </c>
      <c r="AB264" s="38" t="str">
        <f>IF(ISNUMBER(wat_table_data!AA261), IF(wat_table_data!AA261=-999,"NA",IF(wat_table_data!AA261&gt;99, "&gt;99", IF(wat_table_data!AA261&lt;1, "&lt;1",wat_table_data!AA261 ))), "-")</f>
        <v>-</v>
      </c>
      <c r="AC264" s="38" t="str">
        <f>IF(ISNUMBER(wat_table_data!AB261), IF(wat_table_data!AB261=-999,"NA",IF(wat_table_data!AB261&gt;99, "&gt;99", IF(wat_table_data!AB261&lt;1, "&lt;1",wat_table_data!AB261 ))), "-")</f>
        <v>-</v>
      </c>
      <c r="AD264" s="39" t="str">
        <f>IF(ISNUMBER(wat_table_data!AC261), IF(wat_table_data!AC261=-999,"NA",IF(wat_table_data!AC261&gt;99, "&gt;99", IF(wat_table_data!AC261&lt;1, "&lt;1",wat_table_data!AC261 ))), "-")</f>
        <v>-</v>
      </c>
      <c r="AE264" s="40" t="str">
        <f>IF(ISNUMBER(wat_table_data!AD261), IF(wat_table_data!AD261=-999,"NA",IF(wat_table_data!AD261&gt;99, "&gt;99", IF(wat_table_data!AD261&lt;1, "&lt;1",wat_table_data!AD261 ))), "-")</f>
        <v>-</v>
      </c>
      <c r="AF264" s="40" t="str">
        <f>IF(ISNUMBER(wat_table_data!AE261), IF(wat_table_data!AE261=-999,"NA",IF(wat_table_data!AE261&gt;99, "&gt;99", IF(wat_table_data!AE261&lt;1, "&lt;1",wat_table_data!AE261 ))), "-")</f>
        <v>-</v>
      </c>
      <c r="AG264" s="40" t="str">
        <f>IF(ISNUMBER(wat_table_data!AF261), IF(wat_table_data!AF261=-999,"NA",IF(wat_table_data!AF261&gt;99, "&gt;99", IF(wat_table_data!AF261&lt;1, "&lt;1",wat_table_data!AF261 ))), "-")</f>
        <v>-</v>
      </c>
      <c r="AH264" s="38" t="str">
        <f>IF(ISNUMBER(wat_table_data!AG261), IF(wat_table_data!AG261=-999,"NA",IF(wat_table_data!AG261&gt;99, "&gt;99", IF(wat_table_data!AG261&lt;1, "&lt;1",wat_table_data!AG261 ))), "-")</f>
        <v>-</v>
      </c>
      <c r="AI264" s="38" t="str">
        <f>IF(ISNUMBER(wat_table_data!AH261), IF(wat_table_data!AH261=-999,"NA",IF(wat_table_data!AH261&gt;99, "&gt;99", IF(wat_table_data!AH261&lt;1, "&lt;1",wat_table_data!AH261 ))), "-")</f>
        <v>-</v>
      </c>
      <c r="AJ264" s="39" t="str">
        <f>IF(ISNUMBER(wat_table_data!AI261), IF(wat_table_data!AI261=-999,"NA",IF(wat_table_data!AI261&gt;99, "&gt;99", IF(wat_table_data!AI261&lt;1, "&lt;1",wat_table_data!AI261 ))), "-")</f>
        <v>-</v>
      </c>
      <c r="AK264" s="40" t="str">
        <f>IF(ISNUMBER(wat_table_data!AJ261), IF(wat_table_data!AJ261=-999,"NA",IF(wat_table_data!AJ261&gt;99, "&gt;99", IF(wat_table_data!AJ261&lt;1, "&lt;1",wat_table_data!AJ261 ))), "-")</f>
        <v>-</v>
      </c>
      <c r="AL264" s="40" t="str">
        <f>IF(ISNUMBER(wat_table_data!AK261), IF(wat_table_data!AK261=-999,"NA",IF(wat_table_data!AK261&gt;99, "&gt;99", IF(wat_table_data!AK261&lt;1, "&lt;1",wat_table_data!AK261 ))), "-")</f>
        <v>-</v>
      </c>
      <c r="AM264" s="40" t="str">
        <f>IF(ISNUMBER(wat_table_data!AL261), IF(wat_table_data!AL261=-999,"NA",IF(wat_table_data!AL261&gt;99, "&gt;99", IF(wat_table_data!AL261&lt;1, "&lt;1",wat_table_data!AL261 ))), "-")</f>
        <v>-</v>
      </c>
      <c r="AN264" s="38" t="str">
        <f>IF(ISNUMBER(wat_table_data!AM261), IF(wat_table_data!AM261=-999,"NA",IF(wat_table_data!AM261&gt;99, "&gt;99", IF(wat_table_data!AM261&lt;1, "&lt;1",wat_table_data!AM261 ))), "-")</f>
        <v>-</v>
      </c>
      <c r="AO264" s="38" t="str">
        <f>IF(ISNUMBER(wat_table_data!AN261), IF(wat_table_data!AN261=-999,"NA",IF(wat_table_data!AN261&gt;99, "&gt;99", IF(wat_table_data!AN261&lt;1, "&lt;1",wat_table_data!AN261 ))), "-")</f>
        <v>-</v>
      </c>
    </row>
    <row r="265" ht="13.8" x14ac:dyDescent="0.25">
      <c r="A265" s="34" t="str">
        <f>IF(ISBLANK(wat_table_data!A262), "", wat_table_data!A262)</f>
        <v/>
      </c>
      <c r="B265" s="34" t="str">
        <f>IF(ISBLANK(wat_table_data!B262), "", wat_table_data!B262)</f>
        <v/>
      </c>
      <c r="C265" s="34" t="str">
        <f>IF(ISBLANK(wat_table_data!C262), "", wat_table_data!C262)</f>
        <v/>
      </c>
      <c r="D265" s="35" t="str">
        <f>IF(ISNUMBER(wat_table_data!D262), wat_table_data!D262, "-")</f>
        <v>-</v>
      </c>
      <c r="E265" s="36" t="str">
        <f>IF(ISNUMBER(wat_table_data!E262), wat_table_data!E262, "-")</f>
        <v>-</v>
      </c>
      <c r="F265" s="37" t="str">
        <f>IF(ISNUMBER(wat_table_data!F262), IF(wat_table_data!F262=-999,"NA",IF(wat_table_data!F262&gt;99, "&gt;99", IF(wat_table_data!F262&lt;1, "&lt;1",wat_table_data!F262 ))), "-")</f>
        <v>-</v>
      </c>
      <c r="G265" s="38" t="str">
        <f>IF(ISNUMBER(wat_table_data!G262), IF(wat_table_data!G262=-999,"NA",IF(wat_table_data!G262&gt;99, "&gt;99", IF(wat_table_data!G262&lt;1, "&lt;1",wat_table_data!G262 ))), "-")</f>
        <v>-</v>
      </c>
      <c r="H265" s="38" t="str">
        <f>IF(ISNUMBER(wat_table_data!H262), IF(wat_table_data!H262=-999,"NA",IF(wat_table_data!H262&gt;99, "&gt;99", IF(wat_table_data!H262&lt;1, "&lt;1",wat_table_data!H262 ))), "-")</f>
        <v>-</v>
      </c>
      <c r="I265" s="38" t="str">
        <f>IF(ISNUMBER(wat_table_data!I262), IF(wat_table_data!I262=-999,"NA",IF(wat_table_data!I262&gt;99, "&gt;99", IF(wat_table_data!I262&lt;1, "&lt;1",wat_table_data!I262 ))), "-")</f>
        <v>-</v>
      </c>
      <c r="J265" s="24" t="str">
        <f>IF(ISNUMBER(wat_table_data!J262), IF(wat_table_data!J262=-999,"NA",wat_table_data!J262), "-")</f>
        <v>-</v>
      </c>
      <c r="K265" s="37" t="str">
        <f>IF(ISNUMBER(wat_table_data!K262), IF(wat_table_data!K262=-999,"NA",IF(wat_table_data!K262&gt;99, "&gt;99", IF(wat_table_data!K262&lt;1, "&lt;1",wat_table_data!K262 ))), "-")</f>
        <v>-</v>
      </c>
      <c r="L265" s="38" t="str">
        <f>IF(ISNUMBER(wat_table_data!L262), IF(wat_table_data!L262=-999,"NA",IF(wat_table_data!L262&gt;99, "&gt;99", IF(wat_table_data!L262&lt;1, "&lt;1",wat_table_data!L262 ))), "-")</f>
        <v>-</v>
      </c>
      <c r="M265" s="38" t="str">
        <f>IF(ISNUMBER(wat_table_data!M262), IF(wat_table_data!M262=-999,"NA",IF(wat_table_data!M262&gt;99, "&gt;99", IF(wat_table_data!M262&lt;1, "&lt;1",wat_table_data!M262 ))), "-")</f>
        <v>-</v>
      </c>
      <c r="N265" s="38" t="str">
        <f>IF(ISNUMBER(wat_table_data!N262), IF(wat_table_data!N262=-999,"NA",IF(wat_table_data!N262&gt;99, "&gt;99", IF(wat_table_data!N262&lt;1, "&lt;1",wat_table_data!N262 ))), "-")</f>
        <v>-</v>
      </c>
      <c r="O265" s="24" t="str">
        <f>IF(ISNUMBER(wat_table_data!O262), IF(wat_table_data!O262=-999,"NA",wat_table_data!O262), "-")</f>
        <v>-</v>
      </c>
      <c r="P265" s="37" t="str">
        <f>IF(ISNUMBER(wat_table_data!P262), IF(wat_table_data!P262=-999,"NA",IF(wat_table_data!P262&gt;99, "&gt;99", IF(wat_table_data!P262&lt;1, "&lt;1",wat_table_data!P262 ))), "-")</f>
        <v>-</v>
      </c>
      <c r="Q265" s="38" t="str">
        <f>IF(ISNUMBER(wat_table_data!Q262), IF(wat_table_data!Q262=-999,"NA",IF(wat_table_data!Q262&gt;99, "&gt;99", IF(wat_table_data!Q262&lt;1, "&lt;1",wat_table_data!Q262 ))), "-")</f>
        <v>-</v>
      </c>
      <c r="R265" s="38" t="str">
        <f>IF(ISNUMBER(wat_table_data!R262), IF(wat_table_data!R262=-999,"NA",IF(wat_table_data!R262&gt;99, "&gt;99", IF(wat_table_data!R262&lt;1, "&lt;1",wat_table_data!R262 ))), "-")</f>
        <v>-</v>
      </c>
      <c r="S265" s="38" t="str">
        <f>IF(ISNUMBER(wat_table_data!S262), IF(wat_table_data!S262=-999,"NA",IF(wat_table_data!S262&gt;99, "&gt;99", IF(wat_table_data!S262&lt;1, "&lt;1",wat_table_data!S262 ))), "-")</f>
        <v>-</v>
      </c>
      <c r="T265" s="24" t="str">
        <f>IF(ISNUMBER(wat_table_data!T262), IF(wat_table_data!T262=-999,"NA",wat_table_data!T262), "-")</f>
        <v>-</v>
      </c>
      <c r="U265" s="24"/>
      <c r="V265" s="24"/>
      <c r="W265" s="24"/>
      <c r="X265" s="39" t="str">
        <f>IF(ISNUMBER(wat_table_data!W262), IF(wat_table_data!W262=-999,"NA",IF(wat_table_data!W262&gt;99, "&gt;99", IF(wat_table_data!W262&lt;1, "&lt;1",wat_table_data!W262 ))), "-")</f>
        <v>-</v>
      </c>
      <c r="Y265" s="40" t="str">
        <f>IF(ISNUMBER(wat_table_data!X262), IF(wat_table_data!X262=-999,"NA",IF(wat_table_data!X262&gt;99, "&gt;99", IF(wat_table_data!X262&lt;1, "&lt;1",wat_table_data!X262 ))), "-")</f>
        <v>-</v>
      </c>
      <c r="Z265" s="40" t="str">
        <f>IF(ISNUMBER(wat_table_data!Y262), IF(wat_table_data!Y262=-999,"NA",IF(wat_table_data!Y262&gt;99, "&gt;99", IF(wat_table_data!Y262&lt;1, "&lt;1",wat_table_data!Y262 ))), "-")</f>
        <v>-</v>
      </c>
      <c r="AA265" s="40" t="str">
        <f>IF(ISNUMBER(wat_table_data!Z262), IF(wat_table_data!Z262=-999,"NA",IF(wat_table_data!Z262&gt;99, "&gt;99", IF(wat_table_data!Z262&lt;1, "&lt;1",wat_table_data!Z262 ))), "-")</f>
        <v>-</v>
      </c>
      <c r="AB265" s="38" t="str">
        <f>IF(ISNUMBER(wat_table_data!AA262), IF(wat_table_data!AA262=-999,"NA",IF(wat_table_data!AA262&gt;99, "&gt;99", IF(wat_table_data!AA262&lt;1, "&lt;1",wat_table_data!AA262 ))), "-")</f>
        <v>-</v>
      </c>
      <c r="AC265" s="38" t="str">
        <f>IF(ISNUMBER(wat_table_data!AB262), IF(wat_table_data!AB262=-999,"NA",IF(wat_table_data!AB262&gt;99, "&gt;99", IF(wat_table_data!AB262&lt;1, "&lt;1",wat_table_data!AB262 ))), "-")</f>
        <v>-</v>
      </c>
      <c r="AD265" s="39" t="str">
        <f>IF(ISNUMBER(wat_table_data!AC262), IF(wat_table_data!AC262=-999,"NA",IF(wat_table_data!AC262&gt;99, "&gt;99", IF(wat_table_data!AC262&lt;1, "&lt;1",wat_table_data!AC262 ))), "-")</f>
        <v>-</v>
      </c>
      <c r="AE265" s="40" t="str">
        <f>IF(ISNUMBER(wat_table_data!AD262), IF(wat_table_data!AD262=-999,"NA",IF(wat_table_data!AD262&gt;99, "&gt;99", IF(wat_table_data!AD262&lt;1, "&lt;1",wat_table_data!AD262 ))), "-")</f>
        <v>-</v>
      </c>
      <c r="AF265" s="40" t="str">
        <f>IF(ISNUMBER(wat_table_data!AE262), IF(wat_table_data!AE262=-999,"NA",IF(wat_table_data!AE262&gt;99, "&gt;99", IF(wat_table_data!AE262&lt;1, "&lt;1",wat_table_data!AE262 ))), "-")</f>
        <v>-</v>
      </c>
      <c r="AG265" s="40" t="str">
        <f>IF(ISNUMBER(wat_table_data!AF262), IF(wat_table_data!AF262=-999,"NA",IF(wat_table_data!AF262&gt;99, "&gt;99", IF(wat_table_data!AF262&lt;1, "&lt;1",wat_table_data!AF262 ))), "-")</f>
        <v>-</v>
      </c>
      <c r="AH265" s="38" t="str">
        <f>IF(ISNUMBER(wat_table_data!AG262), IF(wat_table_data!AG262=-999,"NA",IF(wat_table_data!AG262&gt;99, "&gt;99", IF(wat_table_data!AG262&lt;1, "&lt;1",wat_table_data!AG262 ))), "-")</f>
        <v>-</v>
      </c>
      <c r="AI265" s="38" t="str">
        <f>IF(ISNUMBER(wat_table_data!AH262), IF(wat_table_data!AH262=-999,"NA",IF(wat_table_data!AH262&gt;99, "&gt;99", IF(wat_table_data!AH262&lt;1, "&lt;1",wat_table_data!AH262 ))), "-")</f>
        <v>-</v>
      </c>
      <c r="AJ265" s="39" t="str">
        <f>IF(ISNUMBER(wat_table_data!AI262), IF(wat_table_data!AI262=-999,"NA",IF(wat_table_data!AI262&gt;99, "&gt;99", IF(wat_table_data!AI262&lt;1, "&lt;1",wat_table_data!AI262 ))), "-")</f>
        <v>-</v>
      </c>
      <c r="AK265" s="40" t="str">
        <f>IF(ISNUMBER(wat_table_data!AJ262), IF(wat_table_data!AJ262=-999,"NA",IF(wat_table_data!AJ262&gt;99, "&gt;99", IF(wat_table_data!AJ262&lt;1, "&lt;1",wat_table_data!AJ262 ))), "-")</f>
        <v>-</v>
      </c>
      <c r="AL265" s="40" t="str">
        <f>IF(ISNUMBER(wat_table_data!AK262), IF(wat_table_data!AK262=-999,"NA",IF(wat_table_data!AK262&gt;99, "&gt;99", IF(wat_table_data!AK262&lt;1, "&lt;1",wat_table_data!AK262 ))), "-")</f>
        <v>-</v>
      </c>
      <c r="AM265" s="40" t="str">
        <f>IF(ISNUMBER(wat_table_data!AL262), IF(wat_table_data!AL262=-999,"NA",IF(wat_table_data!AL262&gt;99, "&gt;99", IF(wat_table_data!AL262&lt;1, "&lt;1",wat_table_data!AL262 ))), "-")</f>
        <v>-</v>
      </c>
      <c r="AN265" s="38" t="str">
        <f>IF(ISNUMBER(wat_table_data!AM262), IF(wat_table_data!AM262=-999,"NA",IF(wat_table_data!AM262&gt;99, "&gt;99", IF(wat_table_data!AM262&lt;1, "&lt;1",wat_table_data!AM262 ))), "-")</f>
        <v>-</v>
      </c>
      <c r="AO265" s="38" t="str">
        <f>IF(ISNUMBER(wat_table_data!AN262), IF(wat_table_data!AN262=-999,"NA",IF(wat_table_data!AN262&gt;99, "&gt;99", IF(wat_table_data!AN262&lt;1, "&lt;1",wat_table_data!AN262 ))), "-")</f>
        <v>-</v>
      </c>
    </row>
    <row r="266" ht="13.8" x14ac:dyDescent="0.25">
      <c r="A266" s="34" t="str">
        <f>IF(ISBLANK(wat_table_data!A263), "", wat_table_data!A263)</f>
        <v/>
      </c>
      <c r="B266" s="34" t="str">
        <f>IF(ISBLANK(wat_table_data!B263), "", wat_table_data!B263)</f>
        <v/>
      </c>
      <c r="C266" s="34" t="str">
        <f>IF(ISBLANK(wat_table_data!C263), "", wat_table_data!C263)</f>
        <v/>
      </c>
      <c r="D266" s="35" t="str">
        <f>IF(ISNUMBER(wat_table_data!D263), wat_table_data!D263, "-")</f>
        <v>-</v>
      </c>
      <c r="E266" s="36" t="str">
        <f>IF(ISNUMBER(wat_table_data!E263), wat_table_data!E263, "-")</f>
        <v>-</v>
      </c>
      <c r="F266" s="37" t="str">
        <f>IF(ISNUMBER(wat_table_data!F263), IF(wat_table_data!F263=-999,"NA",IF(wat_table_data!F263&gt;99, "&gt;99", IF(wat_table_data!F263&lt;1, "&lt;1",wat_table_data!F263 ))), "-")</f>
        <v>-</v>
      </c>
      <c r="G266" s="38" t="str">
        <f>IF(ISNUMBER(wat_table_data!G263), IF(wat_table_data!G263=-999,"NA",IF(wat_table_data!G263&gt;99, "&gt;99", IF(wat_table_data!G263&lt;1, "&lt;1",wat_table_data!G263 ))), "-")</f>
        <v>-</v>
      </c>
      <c r="H266" s="38" t="str">
        <f>IF(ISNUMBER(wat_table_data!H263), IF(wat_table_data!H263=-999,"NA",IF(wat_table_data!H263&gt;99, "&gt;99", IF(wat_table_data!H263&lt;1, "&lt;1",wat_table_data!H263 ))), "-")</f>
        <v>-</v>
      </c>
      <c r="I266" s="38" t="str">
        <f>IF(ISNUMBER(wat_table_data!I263), IF(wat_table_data!I263=-999,"NA",IF(wat_table_data!I263&gt;99, "&gt;99", IF(wat_table_data!I263&lt;1, "&lt;1",wat_table_data!I263 ))), "-")</f>
        <v>-</v>
      </c>
      <c r="J266" s="24" t="str">
        <f>IF(ISNUMBER(wat_table_data!J263), IF(wat_table_data!J263=-999,"NA",wat_table_data!J263), "-")</f>
        <v>-</v>
      </c>
      <c r="K266" s="37" t="str">
        <f>IF(ISNUMBER(wat_table_data!K263), IF(wat_table_data!K263=-999,"NA",IF(wat_table_data!K263&gt;99, "&gt;99", IF(wat_table_data!K263&lt;1, "&lt;1",wat_table_data!K263 ))), "-")</f>
        <v>-</v>
      </c>
      <c r="L266" s="38" t="str">
        <f>IF(ISNUMBER(wat_table_data!L263), IF(wat_table_data!L263=-999,"NA",IF(wat_table_data!L263&gt;99, "&gt;99", IF(wat_table_data!L263&lt;1, "&lt;1",wat_table_data!L263 ))), "-")</f>
        <v>-</v>
      </c>
      <c r="M266" s="38" t="str">
        <f>IF(ISNUMBER(wat_table_data!M263), IF(wat_table_data!M263=-999,"NA",IF(wat_table_data!M263&gt;99, "&gt;99", IF(wat_table_data!M263&lt;1, "&lt;1",wat_table_data!M263 ))), "-")</f>
        <v>-</v>
      </c>
      <c r="N266" s="38" t="str">
        <f>IF(ISNUMBER(wat_table_data!N263), IF(wat_table_data!N263=-999,"NA",IF(wat_table_data!N263&gt;99, "&gt;99", IF(wat_table_data!N263&lt;1, "&lt;1",wat_table_data!N263 ))), "-")</f>
        <v>-</v>
      </c>
      <c r="O266" s="24" t="str">
        <f>IF(ISNUMBER(wat_table_data!O263), IF(wat_table_data!O263=-999,"NA",wat_table_data!O263), "-")</f>
        <v>-</v>
      </c>
      <c r="P266" s="37" t="str">
        <f>IF(ISNUMBER(wat_table_data!P263), IF(wat_table_data!P263=-999,"NA",IF(wat_table_data!P263&gt;99, "&gt;99", IF(wat_table_data!P263&lt;1, "&lt;1",wat_table_data!P263 ))), "-")</f>
        <v>-</v>
      </c>
      <c r="Q266" s="38" t="str">
        <f>IF(ISNUMBER(wat_table_data!Q263), IF(wat_table_data!Q263=-999,"NA",IF(wat_table_data!Q263&gt;99, "&gt;99", IF(wat_table_data!Q263&lt;1, "&lt;1",wat_table_data!Q263 ))), "-")</f>
        <v>-</v>
      </c>
      <c r="R266" s="38" t="str">
        <f>IF(ISNUMBER(wat_table_data!R263), IF(wat_table_data!R263=-999,"NA",IF(wat_table_data!R263&gt;99, "&gt;99", IF(wat_table_data!R263&lt;1, "&lt;1",wat_table_data!R263 ))), "-")</f>
        <v>-</v>
      </c>
      <c r="S266" s="38" t="str">
        <f>IF(ISNUMBER(wat_table_data!S263), IF(wat_table_data!S263=-999,"NA",IF(wat_table_data!S263&gt;99, "&gt;99", IF(wat_table_data!S263&lt;1, "&lt;1",wat_table_data!S263 ))), "-")</f>
        <v>-</v>
      </c>
      <c r="T266" s="24" t="str">
        <f>IF(ISNUMBER(wat_table_data!T263), IF(wat_table_data!T263=-999,"NA",wat_table_data!T263), "-")</f>
        <v>-</v>
      </c>
      <c r="U266" s="24"/>
      <c r="V266" s="24"/>
      <c r="W266" s="24"/>
      <c r="X266" s="39" t="str">
        <f>IF(ISNUMBER(wat_table_data!W263), IF(wat_table_data!W263=-999,"NA",IF(wat_table_data!W263&gt;99, "&gt;99", IF(wat_table_data!W263&lt;1, "&lt;1",wat_table_data!W263 ))), "-")</f>
        <v>-</v>
      </c>
      <c r="Y266" s="40" t="str">
        <f>IF(ISNUMBER(wat_table_data!X263), IF(wat_table_data!X263=-999,"NA",IF(wat_table_data!X263&gt;99, "&gt;99", IF(wat_table_data!X263&lt;1, "&lt;1",wat_table_data!X263 ))), "-")</f>
        <v>-</v>
      </c>
      <c r="Z266" s="40" t="str">
        <f>IF(ISNUMBER(wat_table_data!Y263), IF(wat_table_data!Y263=-999,"NA",IF(wat_table_data!Y263&gt;99, "&gt;99", IF(wat_table_data!Y263&lt;1, "&lt;1",wat_table_data!Y263 ))), "-")</f>
        <v>-</v>
      </c>
      <c r="AA266" s="40" t="str">
        <f>IF(ISNUMBER(wat_table_data!Z263), IF(wat_table_data!Z263=-999,"NA",IF(wat_table_data!Z263&gt;99, "&gt;99", IF(wat_table_data!Z263&lt;1, "&lt;1",wat_table_data!Z263 ))), "-")</f>
        <v>-</v>
      </c>
      <c r="AB266" s="38" t="str">
        <f>IF(ISNUMBER(wat_table_data!AA263), IF(wat_table_data!AA263=-999,"NA",IF(wat_table_data!AA263&gt;99, "&gt;99", IF(wat_table_data!AA263&lt;1, "&lt;1",wat_table_data!AA263 ))), "-")</f>
        <v>-</v>
      </c>
      <c r="AC266" s="38" t="str">
        <f>IF(ISNUMBER(wat_table_data!AB263), IF(wat_table_data!AB263=-999,"NA",IF(wat_table_data!AB263&gt;99, "&gt;99", IF(wat_table_data!AB263&lt;1, "&lt;1",wat_table_data!AB263 ))), "-")</f>
        <v>-</v>
      </c>
      <c r="AD266" s="39" t="str">
        <f>IF(ISNUMBER(wat_table_data!AC263), IF(wat_table_data!AC263=-999,"NA",IF(wat_table_data!AC263&gt;99, "&gt;99", IF(wat_table_data!AC263&lt;1, "&lt;1",wat_table_data!AC263 ))), "-")</f>
        <v>-</v>
      </c>
      <c r="AE266" s="40" t="str">
        <f>IF(ISNUMBER(wat_table_data!AD263), IF(wat_table_data!AD263=-999,"NA",IF(wat_table_data!AD263&gt;99, "&gt;99", IF(wat_table_data!AD263&lt;1, "&lt;1",wat_table_data!AD263 ))), "-")</f>
        <v>-</v>
      </c>
      <c r="AF266" s="40" t="str">
        <f>IF(ISNUMBER(wat_table_data!AE263), IF(wat_table_data!AE263=-999,"NA",IF(wat_table_data!AE263&gt;99, "&gt;99", IF(wat_table_data!AE263&lt;1, "&lt;1",wat_table_data!AE263 ))), "-")</f>
        <v>-</v>
      </c>
      <c r="AG266" s="40" t="str">
        <f>IF(ISNUMBER(wat_table_data!AF263), IF(wat_table_data!AF263=-999,"NA",IF(wat_table_data!AF263&gt;99, "&gt;99", IF(wat_table_data!AF263&lt;1, "&lt;1",wat_table_data!AF263 ))), "-")</f>
        <v>-</v>
      </c>
      <c r="AH266" s="38" t="str">
        <f>IF(ISNUMBER(wat_table_data!AG263), IF(wat_table_data!AG263=-999,"NA",IF(wat_table_data!AG263&gt;99, "&gt;99", IF(wat_table_data!AG263&lt;1, "&lt;1",wat_table_data!AG263 ))), "-")</f>
        <v>-</v>
      </c>
      <c r="AI266" s="38" t="str">
        <f>IF(ISNUMBER(wat_table_data!AH263), IF(wat_table_data!AH263=-999,"NA",IF(wat_table_data!AH263&gt;99, "&gt;99", IF(wat_table_data!AH263&lt;1, "&lt;1",wat_table_data!AH263 ))), "-")</f>
        <v>-</v>
      </c>
      <c r="AJ266" s="39" t="str">
        <f>IF(ISNUMBER(wat_table_data!AI263), IF(wat_table_data!AI263=-999,"NA",IF(wat_table_data!AI263&gt;99, "&gt;99", IF(wat_table_data!AI263&lt;1, "&lt;1",wat_table_data!AI263 ))), "-")</f>
        <v>-</v>
      </c>
      <c r="AK266" s="40" t="str">
        <f>IF(ISNUMBER(wat_table_data!AJ263), IF(wat_table_data!AJ263=-999,"NA",IF(wat_table_data!AJ263&gt;99, "&gt;99", IF(wat_table_data!AJ263&lt;1, "&lt;1",wat_table_data!AJ263 ))), "-")</f>
        <v>-</v>
      </c>
      <c r="AL266" s="40" t="str">
        <f>IF(ISNUMBER(wat_table_data!AK263), IF(wat_table_data!AK263=-999,"NA",IF(wat_table_data!AK263&gt;99, "&gt;99", IF(wat_table_data!AK263&lt;1, "&lt;1",wat_table_data!AK263 ))), "-")</f>
        <v>-</v>
      </c>
      <c r="AM266" s="40" t="str">
        <f>IF(ISNUMBER(wat_table_data!AL263), IF(wat_table_data!AL263=-999,"NA",IF(wat_table_data!AL263&gt;99, "&gt;99", IF(wat_table_data!AL263&lt;1, "&lt;1",wat_table_data!AL263 ))), "-")</f>
        <v>-</v>
      </c>
      <c r="AN266" s="38" t="str">
        <f>IF(ISNUMBER(wat_table_data!AM263), IF(wat_table_data!AM263=-999,"NA",IF(wat_table_data!AM263&gt;99, "&gt;99", IF(wat_table_data!AM263&lt;1, "&lt;1",wat_table_data!AM263 ))), "-")</f>
        <v>-</v>
      </c>
      <c r="AO266" s="38" t="str">
        <f>IF(ISNUMBER(wat_table_data!AN263), IF(wat_table_data!AN263=-999,"NA",IF(wat_table_data!AN263&gt;99, "&gt;99", IF(wat_table_data!AN263&lt;1, "&lt;1",wat_table_data!AN263 ))), "-")</f>
        <v>-</v>
      </c>
    </row>
    <row r="267" ht="13.8" x14ac:dyDescent="0.25">
      <c r="A267" s="34" t="str">
        <f>IF(ISBLANK(wat_table_data!A264), "", wat_table_data!A264)</f>
        <v/>
      </c>
      <c r="B267" s="34" t="str">
        <f>IF(ISBLANK(wat_table_data!B264), "", wat_table_data!B264)</f>
        <v/>
      </c>
      <c r="C267" s="34" t="str">
        <f>IF(ISBLANK(wat_table_data!C264), "", wat_table_data!C264)</f>
        <v/>
      </c>
      <c r="D267" s="35" t="str">
        <f>IF(ISNUMBER(wat_table_data!D264), wat_table_data!D264, "-")</f>
        <v>-</v>
      </c>
      <c r="E267" s="36" t="str">
        <f>IF(ISNUMBER(wat_table_data!E264), wat_table_data!E264, "-")</f>
        <v>-</v>
      </c>
      <c r="F267" s="37" t="str">
        <f>IF(ISNUMBER(wat_table_data!F264), IF(wat_table_data!F264=-999,"NA",IF(wat_table_data!F264&gt;99, "&gt;99", IF(wat_table_data!F264&lt;1, "&lt;1",wat_table_data!F264 ))), "-")</f>
        <v>-</v>
      </c>
      <c r="G267" s="38" t="str">
        <f>IF(ISNUMBER(wat_table_data!G264), IF(wat_table_data!G264=-999,"NA",IF(wat_table_data!G264&gt;99, "&gt;99", IF(wat_table_data!G264&lt;1, "&lt;1",wat_table_data!G264 ))), "-")</f>
        <v>-</v>
      </c>
      <c r="H267" s="38" t="str">
        <f>IF(ISNUMBER(wat_table_data!H264), IF(wat_table_data!H264=-999,"NA",IF(wat_table_data!H264&gt;99, "&gt;99", IF(wat_table_data!H264&lt;1, "&lt;1",wat_table_data!H264 ))), "-")</f>
        <v>-</v>
      </c>
      <c r="I267" s="38" t="str">
        <f>IF(ISNUMBER(wat_table_data!I264), IF(wat_table_data!I264=-999,"NA",IF(wat_table_data!I264&gt;99, "&gt;99", IF(wat_table_data!I264&lt;1, "&lt;1",wat_table_data!I264 ))), "-")</f>
        <v>-</v>
      </c>
      <c r="J267" s="24" t="str">
        <f>IF(ISNUMBER(wat_table_data!J264), IF(wat_table_data!J264=-999,"NA",wat_table_data!J264), "-")</f>
        <v>-</v>
      </c>
      <c r="K267" s="37" t="str">
        <f>IF(ISNUMBER(wat_table_data!K264), IF(wat_table_data!K264=-999,"NA",IF(wat_table_data!K264&gt;99, "&gt;99", IF(wat_table_data!K264&lt;1, "&lt;1",wat_table_data!K264 ))), "-")</f>
        <v>-</v>
      </c>
      <c r="L267" s="38" t="str">
        <f>IF(ISNUMBER(wat_table_data!L264), IF(wat_table_data!L264=-999,"NA",IF(wat_table_data!L264&gt;99, "&gt;99", IF(wat_table_data!L264&lt;1, "&lt;1",wat_table_data!L264 ))), "-")</f>
        <v>-</v>
      </c>
      <c r="M267" s="38" t="str">
        <f>IF(ISNUMBER(wat_table_data!M264), IF(wat_table_data!M264=-999,"NA",IF(wat_table_data!M264&gt;99, "&gt;99", IF(wat_table_data!M264&lt;1, "&lt;1",wat_table_data!M264 ))), "-")</f>
        <v>-</v>
      </c>
      <c r="N267" s="38" t="str">
        <f>IF(ISNUMBER(wat_table_data!N264), IF(wat_table_data!N264=-999,"NA",IF(wat_table_data!N264&gt;99, "&gt;99", IF(wat_table_data!N264&lt;1, "&lt;1",wat_table_data!N264 ))), "-")</f>
        <v>-</v>
      </c>
      <c r="O267" s="24" t="str">
        <f>IF(ISNUMBER(wat_table_data!O264), IF(wat_table_data!O264=-999,"NA",wat_table_data!O264), "-")</f>
        <v>-</v>
      </c>
      <c r="P267" s="37" t="str">
        <f>IF(ISNUMBER(wat_table_data!P264), IF(wat_table_data!P264=-999,"NA",IF(wat_table_data!P264&gt;99, "&gt;99", IF(wat_table_data!P264&lt;1, "&lt;1",wat_table_data!P264 ))), "-")</f>
        <v>-</v>
      </c>
      <c r="Q267" s="38" t="str">
        <f>IF(ISNUMBER(wat_table_data!Q264), IF(wat_table_data!Q264=-999,"NA",IF(wat_table_data!Q264&gt;99, "&gt;99", IF(wat_table_data!Q264&lt;1, "&lt;1",wat_table_data!Q264 ))), "-")</f>
        <v>-</v>
      </c>
      <c r="R267" s="38" t="str">
        <f>IF(ISNUMBER(wat_table_data!R264), IF(wat_table_data!R264=-999,"NA",IF(wat_table_data!R264&gt;99, "&gt;99", IF(wat_table_data!R264&lt;1, "&lt;1",wat_table_data!R264 ))), "-")</f>
        <v>-</v>
      </c>
      <c r="S267" s="38" t="str">
        <f>IF(ISNUMBER(wat_table_data!S264), IF(wat_table_data!S264=-999,"NA",IF(wat_table_data!S264&gt;99, "&gt;99", IF(wat_table_data!S264&lt;1, "&lt;1",wat_table_data!S264 ))), "-")</f>
        <v>-</v>
      </c>
      <c r="T267" s="24" t="str">
        <f>IF(ISNUMBER(wat_table_data!T264), IF(wat_table_data!T264=-999,"NA",wat_table_data!T264), "-")</f>
        <v>-</v>
      </c>
      <c r="U267" s="24"/>
      <c r="V267" s="24"/>
      <c r="W267" s="24"/>
      <c r="X267" s="39" t="str">
        <f>IF(ISNUMBER(wat_table_data!W264), IF(wat_table_data!W264=-999,"NA",IF(wat_table_data!W264&gt;99, "&gt;99", IF(wat_table_data!W264&lt;1, "&lt;1",wat_table_data!W264 ))), "-")</f>
        <v>-</v>
      </c>
      <c r="Y267" s="40" t="str">
        <f>IF(ISNUMBER(wat_table_data!X264), IF(wat_table_data!X264=-999,"NA",IF(wat_table_data!X264&gt;99, "&gt;99", IF(wat_table_data!X264&lt;1, "&lt;1",wat_table_data!X264 ))), "-")</f>
        <v>-</v>
      </c>
      <c r="Z267" s="40" t="str">
        <f>IF(ISNUMBER(wat_table_data!Y264), IF(wat_table_data!Y264=-999,"NA",IF(wat_table_data!Y264&gt;99, "&gt;99", IF(wat_table_data!Y264&lt;1, "&lt;1",wat_table_data!Y264 ))), "-")</f>
        <v>-</v>
      </c>
      <c r="AA267" s="40" t="str">
        <f>IF(ISNUMBER(wat_table_data!Z264), IF(wat_table_data!Z264=-999,"NA",IF(wat_table_data!Z264&gt;99, "&gt;99", IF(wat_table_data!Z264&lt;1, "&lt;1",wat_table_data!Z264 ))), "-")</f>
        <v>-</v>
      </c>
      <c r="AB267" s="38" t="str">
        <f>IF(ISNUMBER(wat_table_data!AA264), IF(wat_table_data!AA264=-999,"NA",IF(wat_table_data!AA264&gt;99, "&gt;99", IF(wat_table_data!AA264&lt;1, "&lt;1",wat_table_data!AA264 ))), "-")</f>
        <v>-</v>
      </c>
      <c r="AC267" s="38" t="str">
        <f>IF(ISNUMBER(wat_table_data!AB264), IF(wat_table_data!AB264=-999,"NA",IF(wat_table_data!AB264&gt;99, "&gt;99", IF(wat_table_data!AB264&lt;1, "&lt;1",wat_table_data!AB264 ))), "-")</f>
        <v>-</v>
      </c>
      <c r="AD267" s="39" t="str">
        <f>IF(ISNUMBER(wat_table_data!AC264), IF(wat_table_data!AC264=-999,"NA",IF(wat_table_data!AC264&gt;99, "&gt;99", IF(wat_table_data!AC264&lt;1, "&lt;1",wat_table_data!AC264 ))), "-")</f>
        <v>-</v>
      </c>
      <c r="AE267" s="40" t="str">
        <f>IF(ISNUMBER(wat_table_data!AD264), IF(wat_table_data!AD264=-999,"NA",IF(wat_table_data!AD264&gt;99, "&gt;99", IF(wat_table_data!AD264&lt;1, "&lt;1",wat_table_data!AD264 ))), "-")</f>
        <v>-</v>
      </c>
      <c r="AF267" s="40" t="str">
        <f>IF(ISNUMBER(wat_table_data!AE264), IF(wat_table_data!AE264=-999,"NA",IF(wat_table_data!AE264&gt;99, "&gt;99", IF(wat_table_data!AE264&lt;1, "&lt;1",wat_table_data!AE264 ))), "-")</f>
        <v>-</v>
      </c>
      <c r="AG267" s="40" t="str">
        <f>IF(ISNUMBER(wat_table_data!AF264), IF(wat_table_data!AF264=-999,"NA",IF(wat_table_data!AF264&gt;99, "&gt;99", IF(wat_table_data!AF264&lt;1, "&lt;1",wat_table_data!AF264 ))), "-")</f>
        <v>-</v>
      </c>
      <c r="AH267" s="38" t="str">
        <f>IF(ISNUMBER(wat_table_data!AG264), IF(wat_table_data!AG264=-999,"NA",IF(wat_table_data!AG264&gt;99, "&gt;99", IF(wat_table_data!AG264&lt;1, "&lt;1",wat_table_data!AG264 ))), "-")</f>
        <v>-</v>
      </c>
      <c r="AI267" s="38" t="str">
        <f>IF(ISNUMBER(wat_table_data!AH264), IF(wat_table_data!AH264=-999,"NA",IF(wat_table_data!AH264&gt;99, "&gt;99", IF(wat_table_data!AH264&lt;1, "&lt;1",wat_table_data!AH264 ))), "-")</f>
        <v>-</v>
      </c>
      <c r="AJ267" s="39" t="str">
        <f>IF(ISNUMBER(wat_table_data!AI264), IF(wat_table_data!AI264=-999,"NA",IF(wat_table_data!AI264&gt;99, "&gt;99", IF(wat_table_data!AI264&lt;1, "&lt;1",wat_table_data!AI264 ))), "-")</f>
        <v>-</v>
      </c>
      <c r="AK267" s="40" t="str">
        <f>IF(ISNUMBER(wat_table_data!AJ264), IF(wat_table_data!AJ264=-999,"NA",IF(wat_table_data!AJ264&gt;99, "&gt;99", IF(wat_table_data!AJ264&lt;1, "&lt;1",wat_table_data!AJ264 ))), "-")</f>
        <v>-</v>
      </c>
      <c r="AL267" s="40" t="str">
        <f>IF(ISNUMBER(wat_table_data!AK264), IF(wat_table_data!AK264=-999,"NA",IF(wat_table_data!AK264&gt;99, "&gt;99", IF(wat_table_data!AK264&lt;1, "&lt;1",wat_table_data!AK264 ))), "-")</f>
        <v>-</v>
      </c>
      <c r="AM267" s="40" t="str">
        <f>IF(ISNUMBER(wat_table_data!AL264), IF(wat_table_data!AL264=-999,"NA",IF(wat_table_data!AL264&gt;99, "&gt;99", IF(wat_table_data!AL264&lt;1, "&lt;1",wat_table_data!AL264 ))), "-")</f>
        <v>-</v>
      </c>
      <c r="AN267" s="38" t="str">
        <f>IF(ISNUMBER(wat_table_data!AM264), IF(wat_table_data!AM264=-999,"NA",IF(wat_table_data!AM264&gt;99, "&gt;99", IF(wat_table_data!AM264&lt;1, "&lt;1",wat_table_data!AM264 ))), "-")</f>
        <v>-</v>
      </c>
      <c r="AO267" s="38" t="str">
        <f>IF(ISNUMBER(wat_table_data!AN264), IF(wat_table_data!AN264=-999,"NA",IF(wat_table_data!AN264&gt;99, "&gt;99", IF(wat_table_data!AN264&lt;1, "&lt;1",wat_table_data!AN264 ))), "-")</f>
        <v>-</v>
      </c>
    </row>
    <row r="268" ht="13.8" x14ac:dyDescent="0.25">
      <c r="A268" s="34" t="str">
        <f>IF(ISBLANK(wat_table_data!A265), "", wat_table_data!A265)</f>
        <v/>
      </c>
      <c r="B268" s="34" t="str">
        <f>IF(ISBLANK(wat_table_data!B265), "", wat_table_data!B265)</f>
        <v/>
      </c>
      <c r="C268" s="34" t="str">
        <f>IF(ISBLANK(wat_table_data!C265), "", wat_table_data!C265)</f>
        <v/>
      </c>
      <c r="D268" s="35" t="str">
        <f>IF(ISNUMBER(wat_table_data!D265), wat_table_data!D265, "-")</f>
        <v>-</v>
      </c>
      <c r="E268" s="36" t="str">
        <f>IF(ISNUMBER(wat_table_data!E265), wat_table_data!E265, "-")</f>
        <v>-</v>
      </c>
      <c r="F268" s="37" t="str">
        <f>IF(ISNUMBER(wat_table_data!F265), IF(wat_table_data!F265=-999,"NA",IF(wat_table_data!F265&gt;99, "&gt;99", IF(wat_table_data!F265&lt;1, "&lt;1",wat_table_data!F265 ))), "-")</f>
        <v>-</v>
      </c>
      <c r="G268" s="38" t="str">
        <f>IF(ISNUMBER(wat_table_data!G265), IF(wat_table_data!G265=-999,"NA",IF(wat_table_data!G265&gt;99, "&gt;99", IF(wat_table_data!G265&lt;1, "&lt;1",wat_table_data!G265 ))), "-")</f>
        <v>-</v>
      </c>
      <c r="H268" s="38" t="str">
        <f>IF(ISNUMBER(wat_table_data!H265), IF(wat_table_data!H265=-999,"NA",IF(wat_table_data!H265&gt;99, "&gt;99", IF(wat_table_data!H265&lt;1, "&lt;1",wat_table_data!H265 ))), "-")</f>
        <v>-</v>
      </c>
      <c r="I268" s="38" t="str">
        <f>IF(ISNUMBER(wat_table_data!I265), IF(wat_table_data!I265=-999,"NA",IF(wat_table_data!I265&gt;99, "&gt;99", IF(wat_table_data!I265&lt;1, "&lt;1",wat_table_data!I265 ))), "-")</f>
        <v>-</v>
      </c>
      <c r="J268" s="24" t="str">
        <f>IF(ISNUMBER(wat_table_data!J265), IF(wat_table_data!J265=-999,"NA",wat_table_data!J265), "-")</f>
        <v>-</v>
      </c>
      <c r="K268" s="37" t="str">
        <f>IF(ISNUMBER(wat_table_data!K265), IF(wat_table_data!K265=-999,"NA",IF(wat_table_data!K265&gt;99, "&gt;99", IF(wat_table_data!K265&lt;1, "&lt;1",wat_table_data!K265 ))), "-")</f>
        <v>-</v>
      </c>
      <c r="L268" s="38" t="str">
        <f>IF(ISNUMBER(wat_table_data!L265), IF(wat_table_data!L265=-999,"NA",IF(wat_table_data!L265&gt;99, "&gt;99", IF(wat_table_data!L265&lt;1, "&lt;1",wat_table_data!L265 ))), "-")</f>
        <v>-</v>
      </c>
      <c r="M268" s="38" t="str">
        <f>IF(ISNUMBER(wat_table_data!M265), IF(wat_table_data!M265=-999,"NA",IF(wat_table_data!M265&gt;99, "&gt;99", IF(wat_table_data!M265&lt;1, "&lt;1",wat_table_data!M265 ))), "-")</f>
        <v>-</v>
      </c>
      <c r="N268" s="38" t="str">
        <f>IF(ISNUMBER(wat_table_data!N265), IF(wat_table_data!N265=-999,"NA",IF(wat_table_data!N265&gt;99, "&gt;99", IF(wat_table_data!N265&lt;1, "&lt;1",wat_table_data!N265 ))), "-")</f>
        <v>-</v>
      </c>
      <c r="O268" s="24" t="str">
        <f>IF(ISNUMBER(wat_table_data!O265), IF(wat_table_data!O265=-999,"NA",wat_table_data!O265), "-")</f>
        <v>-</v>
      </c>
      <c r="P268" s="37" t="str">
        <f>IF(ISNUMBER(wat_table_data!P265), IF(wat_table_data!P265=-999,"NA",IF(wat_table_data!P265&gt;99, "&gt;99", IF(wat_table_data!P265&lt;1, "&lt;1",wat_table_data!P265 ))), "-")</f>
        <v>-</v>
      </c>
      <c r="Q268" s="38" t="str">
        <f>IF(ISNUMBER(wat_table_data!Q265), IF(wat_table_data!Q265=-999,"NA",IF(wat_table_data!Q265&gt;99, "&gt;99", IF(wat_table_data!Q265&lt;1, "&lt;1",wat_table_data!Q265 ))), "-")</f>
        <v>-</v>
      </c>
      <c r="R268" s="38" t="str">
        <f>IF(ISNUMBER(wat_table_data!R265), IF(wat_table_data!R265=-999,"NA",IF(wat_table_data!R265&gt;99, "&gt;99", IF(wat_table_data!R265&lt;1, "&lt;1",wat_table_data!R265 ))), "-")</f>
        <v>-</v>
      </c>
      <c r="S268" s="38" t="str">
        <f>IF(ISNUMBER(wat_table_data!S265), IF(wat_table_data!S265=-999,"NA",IF(wat_table_data!S265&gt;99, "&gt;99", IF(wat_table_data!S265&lt;1, "&lt;1",wat_table_data!S265 ))), "-")</f>
        <v>-</v>
      </c>
      <c r="T268" s="24" t="str">
        <f>IF(ISNUMBER(wat_table_data!T265), IF(wat_table_data!T265=-999,"NA",wat_table_data!T265), "-")</f>
        <v>-</v>
      </c>
      <c r="U268" s="24"/>
      <c r="V268" s="24"/>
      <c r="W268" s="24"/>
      <c r="X268" s="39" t="str">
        <f>IF(ISNUMBER(wat_table_data!W265), IF(wat_table_data!W265=-999,"NA",IF(wat_table_data!W265&gt;99, "&gt;99", IF(wat_table_data!W265&lt;1, "&lt;1",wat_table_data!W265 ))), "-")</f>
        <v>-</v>
      </c>
      <c r="Y268" s="40" t="str">
        <f>IF(ISNUMBER(wat_table_data!X265), IF(wat_table_data!X265=-999,"NA",IF(wat_table_data!X265&gt;99, "&gt;99", IF(wat_table_data!X265&lt;1, "&lt;1",wat_table_data!X265 ))), "-")</f>
        <v>-</v>
      </c>
      <c r="Z268" s="40" t="str">
        <f>IF(ISNUMBER(wat_table_data!Y265), IF(wat_table_data!Y265=-999,"NA",IF(wat_table_data!Y265&gt;99, "&gt;99", IF(wat_table_data!Y265&lt;1, "&lt;1",wat_table_data!Y265 ))), "-")</f>
        <v>-</v>
      </c>
      <c r="AA268" s="40" t="str">
        <f>IF(ISNUMBER(wat_table_data!Z265), IF(wat_table_data!Z265=-999,"NA",IF(wat_table_data!Z265&gt;99, "&gt;99", IF(wat_table_data!Z265&lt;1, "&lt;1",wat_table_data!Z265 ))), "-")</f>
        <v>-</v>
      </c>
      <c r="AB268" s="38" t="str">
        <f>IF(ISNUMBER(wat_table_data!AA265), IF(wat_table_data!AA265=-999,"NA",IF(wat_table_data!AA265&gt;99, "&gt;99", IF(wat_table_data!AA265&lt;1, "&lt;1",wat_table_data!AA265 ))), "-")</f>
        <v>-</v>
      </c>
      <c r="AC268" s="38" t="str">
        <f>IF(ISNUMBER(wat_table_data!AB265), IF(wat_table_data!AB265=-999,"NA",IF(wat_table_data!AB265&gt;99, "&gt;99", IF(wat_table_data!AB265&lt;1, "&lt;1",wat_table_data!AB265 ))), "-")</f>
        <v>-</v>
      </c>
      <c r="AD268" s="39" t="str">
        <f>IF(ISNUMBER(wat_table_data!AC265), IF(wat_table_data!AC265=-999,"NA",IF(wat_table_data!AC265&gt;99, "&gt;99", IF(wat_table_data!AC265&lt;1, "&lt;1",wat_table_data!AC265 ))), "-")</f>
        <v>-</v>
      </c>
      <c r="AE268" s="40" t="str">
        <f>IF(ISNUMBER(wat_table_data!AD265), IF(wat_table_data!AD265=-999,"NA",IF(wat_table_data!AD265&gt;99, "&gt;99", IF(wat_table_data!AD265&lt;1, "&lt;1",wat_table_data!AD265 ))), "-")</f>
        <v>-</v>
      </c>
      <c r="AF268" s="40" t="str">
        <f>IF(ISNUMBER(wat_table_data!AE265), IF(wat_table_data!AE265=-999,"NA",IF(wat_table_data!AE265&gt;99, "&gt;99", IF(wat_table_data!AE265&lt;1, "&lt;1",wat_table_data!AE265 ))), "-")</f>
        <v>-</v>
      </c>
      <c r="AG268" s="40" t="str">
        <f>IF(ISNUMBER(wat_table_data!AF265), IF(wat_table_data!AF265=-999,"NA",IF(wat_table_data!AF265&gt;99, "&gt;99", IF(wat_table_data!AF265&lt;1, "&lt;1",wat_table_data!AF265 ))), "-")</f>
        <v>-</v>
      </c>
      <c r="AH268" s="38" t="str">
        <f>IF(ISNUMBER(wat_table_data!AG265), IF(wat_table_data!AG265=-999,"NA",IF(wat_table_data!AG265&gt;99, "&gt;99", IF(wat_table_data!AG265&lt;1, "&lt;1",wat_table_data!AG265 ))), "-")</f>
        <v>-</v>
      </c>
      <c r="AI268" s="38" t="str">
        <f>IF(ISNUMBER(wat_table_data!AH265), IF(wat_table_data!AH265=-999,"NA",IF(wat_table_data!AH265&gt;99, "&gt;99", IF(wat_table_data!AH265&lt;1, "&lt;1",wat_table_data!AH265 ))), "-")</f>
        <v>-</v>
      </c>
      <c r="AJ268" s="39" t="str">
        <f>IF(ISNUMBER(wat_table_data!AI265), IF(wat_table_data!AI265=-999,"NA",IF(wat_table_data!AI265&gt;99, "&gt;99", IF(wat_table_data!AI265&lt;1, "&lt;1",wat_table_data!AI265 ))), "-")</f>
        <v>-</v>
      </c>
      <c r="AK268" s="40" t="str">
        <f>IF(ISNUMBER(wat_table_data!AJ265), IF(wat_table_data!AJ265=-999,"NA",IF(wat_table_data!AJ265&gt;99, "&gt;99", IF(wat_table_data!AJ265&lt;1, "&lt;1",wat_table_data!AJ265 ))), "-")</f>
        <v>-</v>
      </c>
      <c r="AL268" s="40" t="str">
        <f>IF(ISNUMBER(wat_table_data!AK265), IF(wat_table_data!AK265=-999,"NA",IF(wat_table_data!AK265&gt;99, "&gt;99", IF(wat_table_data!AK265&lt;1, "&lt;1",wat_table_data!AK265 ))), "-")</f>
        <v>-</v>
      </c>
      <c r="AM268" s="40" t="str">
        <f>IF(ISNUMBER(wat_table_data!AL265), IF(wat_table_data!AL265=-999,"NA",IF(wat_table_data!AL265&gt;99, "&gt;99", IF(wat_table_data!AL265&lt;1, "&lt;1",wat_table_data!AL265 ))), "-")</f>
        <v>-</v>
      </c>
      <c r="AN268" s="38" t="str">
        <f>IF(ISNUMBER(wat_table_data!AM265), IF(wat_table_data!AM265=-999,"NA",IF(wat_table_data!AM265&gt;99, "&gt;99", IF(wat_table_data!AM265&lt;1, "&lt;1",wat_table_data!AM265 ))), "-")</f>
        <v>-</v>
      </c>
      <c r="AO268" s="38" t="str">
        <f>IF(ISNUMBER(wat_table_data!AN265), IF(wat_table_data!AN265=-999,"NA",IF(wat_table_data!AN265&gt;99, "&gt;99", IF(wat_table_data!AN265&lt;1, "&lt;1",wat_table_data!AN265 ))), "-")</f>
        <v>-</v>
      </c>
    </row>
    <row r="269" ht="13.8" x14ac:dyDescent="0.25">
      <c r="A269" s="34" t="str">
        <f>IF(ISBLANK(wat_table_data!A266), "", wat_table_data!A266)</f>
        <v/>
      </c>
      <c r="B269" s="34" t="str">
        <f>IF(ISBLANK(wat_table_data!B266), "", wat_table_data!B266)</f>
        <v/>
      </c>
      <c r="C269" s="34" t="str">
        <f>IF(ISBLANK(wat_table_data!C266), "", wat_table_data!C266)</f>
        <v/>
      </c>
      <c r="D269" s="35" t="str">
        <f>IF(ISNUMBER(wat_table_data!D266), wat_table_data!D266, "-")</f>
        <v>-</v>
      </c>
      <c r="E269" s="36" t="str">
        <f>IF(ISNUMBER(wat_table_data!E266), wat_table_data!E266, "-")</f>
        <v>-</v>
      </c>
      <c r="F269" s="37" t="str">
        <f>IF(ISNUMBER(wat_table_data!F266), IF(wat_table_data!F266=-999,"NA",IF(wat_table_data!F266&gt;99, "&gt;99", IF(wat_table_data!F266&lt;1, "&lt;1",wat_table_data!F266 ))), "-")</f>
        <v>-</v>
      </c>
      <c r="G269" s="38" t="str">
        <f>IF(ISNUMBER(wat_table_data!G266), IF(wat_table_data!G266=-999,"NA",IF(wat_table_data!G266&gt;99, "&gt;99", IF(wat_table_data!G266&lt;1, "&lt;1",wat_table_data!G266 ))), "-")</f>
        <v>-</v>
      </c>
      <c r="H269" s="38" t="str">
        <f>IF(ISNUMBER(wat_table_data!H266), IF(wat_table_data!H266=-999,"NA",IF(wat_table_data!H266&gt;99, "&gt;99", IF(wat_table_data!H266&lt;1, "&lt;1",wat_table_data!H266 ))), "-")</f>
        <v>-</v>
      </c>
      <c r="I269" s="38" t="str">
        <f>IF(ISNUMBER(wat_table_data!I266), IF(wat_table_data!I266=-999,"NA",IF(wat_table_data!I266&gt;99, "&gt;99", IF(wat_table_data!I266&lt;1, "&lt;1",wat_table_data!I266 ))), "-")</f>
        <v>-</v>
      </c>
      <c r="J269" s="24" t="str">
        <f>IF(ISNUMBER(wat_table_data!J266), IF(wat_table_data!J266=-999,"NA",wat_table_data!J266), "-")</f>
        <v>-</v>
      </c>
      <c r="K269" s="37" t="str">
        <f>IF(ISNUMBER(wat_table_data!K266), IF(wat_table_data!K266=-999,"NA",IF(wat_table_data!K266&gt;99, "&gt;99", IF(wat_table_data!K266&lt;1, "&lt;1",wat_table_data!K266 ))), "-")</f>
        <v>-</v>
      </c>
      <c r="L269" s="38" t="str">
        <f>IF(ISNUMBER(wat_table_data!L266), IF(wat_table_data!L266=-999,"NA",IF(wat_table_data!L266&gt;99, "&gt;99", IF(wat_table_data!L266&lt;1, "&lt;1",wat_table_data!L266 ))), "-")</f>
        <v>-</v>
      </c>
      <c r="M269" s="38" t="str">
        <f>IF(ISNUMBER(wat_table_data!M266), IF(wat_table_data!M266=-999,"NA",IF(wat_table_data!M266&gt;99, "&gt;99", IF(wat_table_data!M266&lt;1, "&lt;1",wat_table_data!M266 ))), "-")</f>
        <v>-</v>
      </c>
      <c r="N269" s="38" t="str">
        <f>IF(ISNUMBER(wat_table_data!N266), IF(wat_table_data!N266=-999,"NA",IF(wat_table_data!N266&gt;99, "&gt;99", IF(wat_table_data!N266&lt;1, "&lt;1",wat_table_data!N266 ))), "-")</f>
        <v>-</v>
      </c>
      <c r="O269" s="24" t="str">
        <f>IF(ISNUMBER(wat_table_data!O266), IF(wat_table_data!O266=-999,"NA",wat_table_data!O266), "-")</f>
        <v>-</v>
      </c>
      <c r="P269" s="37" t="str">
        <f>IF(ISNUMBER(wat_table_data!P266), IF(wat_table_data!P266=-999,"NA",IF(wat_table_data!P266&gt;99, "&gt;99", IF(wat_table_data!P266&lt;1, "&lt;1",wat_table_data!P266 ))), "-")</f>
        <v>-</v>
      </c>
      <c r="Q269" s="38" t="str">
        <f>IF(ISNUMBER(wat_table_data!Q266), IF(wat_table_data!Q266=-999,"NA",IF(wat_table_data!Q266&gt;99, "&gt;99", IF(wat_table_data!Q266&lt;1, "&lt;1",wat_table_data!Q266 ))), "-")</f>
        <v>-</v>
      </c>
      <c r="R269" s="38" t="str">
        <f>IF(ISNUMBER(wat_table_data!R266), IF(wat_table_data!R266=-999,"NA",IF(wat_table_data!R266&gt;99, "&gt;99", IF(wat_table_data!R266&lt;1, "&lt;1",wat_table_data!R266 ))), "-")</f>
        <v>-</v>
      </c>
      <c r="S269" s="38" t="str">
        <f>IF(ISNUMBER(wat_table_data!S266), IF(wat_table_data!S266=-999,"NA",IF(wat_table_data!S266&gt;99, "&gt;99", IF(wat_table_data!S266&lt;1, "&lt;1",wat_table_data!S266 ))), "-")</f>
        <v>-</v>
      </c>
      <c r="T269" s="24" t="str">
        <f>IF(ISNUMBER(wat_table_data!T266), IF(wat_table_data!T266=-999,"NA",wat_table_data!T266), "-")</f>
        <v>-</v>
      </c>
      <c r="U269" s="24"/>
      <c r="V269" s="24"/>
      <c r="W269" s="24"/>
      <c r="X269" s="39" t="str">
        <f>IF(ISNUMBER(wat_table_data!W266), IF(wat_table_data!W266=-999,"NA",IF(wat_table_data!W266&gt;99, "&gt;99", IF(wat_table_data!W266&lt;1, "&lt;1",wat_table_data!W266 ))), "-")</f>
        <v>-</v>
      </c>
      <c r="Y269" s="40" t="str">
        <f>IF(ISNUMBER(wat_table_data!X266), IF(wat_table_data!X266=-999,"NA",IF(wat_table_data!X266&gt;99, "&gt;99", IF(wat_table_data!X266&lt;1, "&lt;1",wat_table_data!X266 ))), "-")</f>
        <v>-</v>
      </c>
      <c r="Z269" s="40" t="str">
        <f>IF(ISNUMBER(wat_table_data!Y266), IF(wat_table_data!Y266=-999,"NA",IF(wat_table_data!Y266&gt;99, "&gt;99", IF(wat_table_data!Y266&lt;1, "&lt;1",wat_table_data!Y266 ))), "-")</f>
        <v>-</v>
      </c>
      <c r="AA269" s="40" t="str">
        <f>IF(ISNUMBER(wat_table_data!Z266), IF(wat_table_data!Z266=-999,"NA",IF(wat_table_data!Z266&gt;99, "&gt;99", IF(wat_table_data!Z266&lt;1, "&lt;1",wat_table_data!Z266 ))), "-")</f>
        <v>-</v>
      </c>
      <c r="AB269" s="38" t="str">
        <f>IF(ISNUMBER(wat_table_data!AA266), IF(wat_table_data!AA266=-999,"NA",IF(wat_table_data!AA266&gt;99, "&gt;99", IF(wat_table_data!AA266&lt;1, "&lt;1",wat_table_data!AA266 ))), "-")</f>
        <v>-</v>
      </c>
      <c r="AC269" s="38" t="str">
        <f>IF(ISNUMBER(wat_table_data!AB266), IF(wat_table_data!AB266=-999,"NA",IF(wat_table_data!AB266&gt;99, "&gt;99", IF(wat_table_data!AB266&lt;1, "&lt;1",wat_table_data!AB266 ))), "-")</f>
        <v>-</v>
      </c>
      <c r="AD269" s="39" t="str">
        <f>IF(ISNUMBER(wat_table_data!AC266), IF(wat_table_data!AC266=-999,"NA",IF(wat_table_data!AC266&gt;99, "&gt;99", IF(wat_table_data!AC266&lt;1, "&lt;1",wat_table_data!AC266 ))), "-")</f>
        <v>-</v>
      </c>
      <c r="AE269" s="40" t="str">
        <f>IF(ISNUMBER(wat_table_data!AD266), IF(wat_table_data!AD266=-999,"NA",IF(wat_table_data!AD266&gt;99, "&gt;99", IF(wat_table_data!AD266&lt;1, "&lt;1",wat_table_data!AD266 ))), "-")</f>
        <v>-</v>
      </c>
      <c r="AF269" s="40" t="str">
        <f>IF(ISNUMBER(wat_table_data!AE266), IF(wat_table_data!AE266=-999,"NA",IF(wat_table_data!AE266&gt;99, "&gt;99", IF(wat_table_data!AE266&lt;1, "&lt;1",wat_table_data!AE266 ))), "-")</f>
        <v>-</v>
      </c>
      <c r="AG269" s="40" t="str">
        <f>IF(ISNUMBER(wat_table_data!AF266), IF(wat_table_data!AF266=-999,"NA",IF(wat_table_data!AF266&gt;99, "&gt;99", IF(wat_table_data!AF266&lt;1, "&lt;1",wat_table_data!AF266 ))), "-")</f>
        <v>-</v>
      </c>
      <c r="AH269" s="38" t="str">
        <f>IF(ISNUMBER(wat_table_data!AG266), IF(wat_table_data!AG266=-999,"NA",IF(wat_table_data!AG266&gt;99, "&gt;99", IF(wat_table_data!AG266&lt;1, "&lt;1",wat_table_data!AG266 ))), "-")</f>
        <v>-</v>
      </c>
      <c r="AI269" s="38" t="str">
        <f>IF(ISNUMBER(wat_table_data!AH266), IF(wat_table_data!AH266=-999,"NA",IF(wat_table_data!AH266&gt;99, "&gt;99", IF(wat_table_data!AH266&lt;1, "&lt;1",wat_table_data!AH266 ))), "-")</f>
        <v>-</v>
      </c>
      <c r="AJ269" s="39" t="str">
        <f>IF(ISNUMBER(wat_table_data!AI266), IF(wat_table_data!AI266=-999,"NA",IF(wat_table_data!AI266&gt;99, "&gt;99", IF(wat_table_data!AI266&lt;1, "&lt;1",wat_table_data!AI266 ))), "-")</f>
        <v>-</v>
      </c>
      <c r="AK269" s="40" t="str">
        <f>IF(ISNUMBER(wat_table_data!AJ266), IF(wat_table_data!AJ266=-999,"NA",IF(wat_table_data!AJ266&gt;99, "&gt;99", IF(wat_table_data!AJ266&lt;1, "&lt;1",wat_table_data!AJ266 ))), "-")</f>
        <v>-</v>
      </c>
      <c r="AL269" s="40" t="str">
        <f>IF(ISNUMBER(wat_table_data!AK266), IF(wat_table_data!AK266=-999,"NA",IF(wat_table_data!AK266&gt;99, "&gt;99", IF(wat_table_data!AK266&lt;1, "&lt;1",wat_table_data!AK266 ))), "-")</f>
        <v>-</v>
      </c>
      <c r="AM269" s="40" t="str">
        <f>IF(ISNUMBER(wat_table_data!AL266), IF(wat_table_data!AL266=-999,"NA",IF(wat_table_data!AL266&gt;99, "&gt;99", IF(wat_table_data!AL266&lt;1, "&lt;1",wat_table_data!AL266 ))), "-")</f>
        <v>-</v>
      </c>
      <c r="AN269" s="38" t="str">
        <f>IF(ISNUMBER(wat_table_data!AM266), IF(wat_table_data!AM266=-999,"NA",IF(wat_table_data!AM266&gt;99, "&gt;99", IF(wat_table_data!AM266&lt;1, "&lt;1",wat_table_data!AM266 ))), "-")</f>
        <v>-</v>
      </c>
      <c r="AO269" s="38" t="str">
        <f>IF(ISNUMBER(wat_table_data!AN266), IF(wat_table_data!AN266=-999,"NA",IF(wat_table_data!AN266&gt;99, "&gt;99", IF(wat_table_data!AN266&lt;1, "&lt;1",wat_table_data!AN266 ))), "-")</f>
        <v>-</v>
      </c>
    </row>
    <row r="270" ht="13.8" x14ac:dyDescent="0.25">
      <c r="A270" s="34" t="str">
        <f>IF(ISBLANK(wat_table_data!A267), "", wat_table_data!A267)</f>
        <v/>
      </c>
      <c r="B270" s="34" t="str">
        <f>IF(ISBLANK(wat_table_data!B267), "", wat_table_data!B267)</f>
        <v/>
      </c>
      <c r="C270" s="34" t="str">
        <f>IF(ISBLANK(wat_table_data!C267), "", wat_table_data!C267)</f>
        <v/>
      </c>
      <c r="D270" s="35" t="str">
        <f>IF(ISNUMBER(wat_table_data!D267), wat_table_data!D267, "-")</f>
        <v>-</v>
      </c>
      <c r="E270" s="36" t="str">
        <f>IF(ISNUMBER(wat_table_data!E267), wat_table_data!E267, "-")</f>
        <v>-</v>
      </c>
      <c r="F270" s="37" t="str">
        <f>IF(ISNUMBER(wat_table_data!F267), IF(wat_table_data!F267=-999,"NA",IF(wat_table_data!F267&gt;99, "&gt;99", IF(wat_table_data!F267&lt;1, "&lt;1",wat_table_data!F267 ))), "-")</f>
        <v>-</v>
      </c>
      <c r="G270" s="38" t="str">
        <f>IF(ISNUMBER(wat_table_data!G267), IF(wat_table_data!G267=-999,"NA",IF(wat_table_data!G267&gt;99, "&gt;99", IF(wat_table_data!G267&lt;1, "&lt;1",wat_table_data!G267 ))), "-")</f>
        <v>-</v>
      </c>
      <c r="H270" s="38" t="str">
        <f>IF(ISNUMBER(wat_table_data!H267), IF(wat_table_data!H267=-999,"NA",IF(wat_table_data!H267&gt;99, "&gt;99", IF(wat_table_data!H267&lt;1, "&lt;1",wat_table_data!H267 ))), "-")</f>
        <v>-</v>
      </c>
      <c r="I270" s="38" t="str">
        <f>IF(ISNUMBER(wat_table_data!I267), IF(wat_table_data!I267=-999,"NA",IF(wat_table_data!I267&gt;99, "&gt;99", IF(wat_table_data!I267&lt;1, "&lt;1",wat_table_data!I267 ))), "-")</f>
        <v>-</v>
      </c>
      <c r="J270" s="24" t="str">
        <f>IF(ISNUMBER(wat_table_data!J267), IF(wat_table_data!J267=-999,"NA",wat_table_data!J267), "-")</f>
        <v>-</v>
      </c>
      <c r="K270" s="37" t="str">
        <f>IF(ISNUMBER(wat_table_data!K267), IF(wat_table_data!K267=-999,"NA",IF(wat_table_data!K267&gt;99, "&gt;99", IF(wat_table_data!K267&lt;1, "&lt;1",wat_table_data!K267 ))), "-")</f>
        <v>-</v>
      </c>
      <c r="L270" s="38" t="str">
        <f>IF(ISNUMBER(wat_table_data!L267), IF(wat_table_data!L267=-999,"NA",IF(wat_table_data!L267&gt;99, "&gt;99", IF(wat_table_data!L267&lt;1, "&lt;1",wat_table_data!L267 ))), "-")</f>
        <v>-</v>
      </c>
      <c r="M270" s="38" t="str">
        <f>IF(ISNUMBER(wat_table_data!M267), IF(wat_table_data!M267=-999,"NA",IF(wat_table_data!M267&gt;99, "&gt;99", IF(wat_table_data!M267&lt;1, "&lt;1",wat_table_data!M267 ))), "-")</f>
        <v>-</v>
      </c>
      <c r="N270" s="38" t="str">
        <f>IF(ISNUMBER(wat_table_data!N267), IF(wat_table_data!N267=-999,"NA",IF(wat_table_data!N267&gt;99, "&gt;99", IF(wat_table_data!N267&lt;1, "&lt;1",wat_table_data!N267 ))), "-")</f>
        <v>-</v>
      </c>
      <c r="O270" s="24" t="str">
        <f>IF(ISNUMBER(wat_table_data!O267), IF(wat_table_data!O267=-999,"NA",wat_table_data!O267), "-")</f>
        <v>-</v>
      </c>
      <c r="P270" s="37" t="str">
        <f>IF(ISNUMBER(wat_table_data!P267), IF(wat_table_data!P267=-999,"NA",IF(wat_table_data!P267&gt;99, "&gt;99", IF(wat_table_data!P267&lt;1, "&lt;1",wat_table_data!P267 ))), "-")</f>
        <v>-</v>
      </c>
      <c r="Q270" s="38" t="str">
        <f>IF(ISNUMBER(wat_table_data!Q267), IF(wat_table_data!Q267=-999,"NA",IF(wat_table_data!Q267&gt;99, "&gt;99", IF(wat_table_data!Q267&lt;1, "&lt;1",wat_table_data!Q267 ))), "-")</f>
        <v>-</v>
      </c>
      <c r="R270" s="38" t="str">
        <f>IF(ISNUMBER(wat_table_data!R267), IF(wat_table_data!R267=-999,"NA",IF(wat_table_data!R267&gt;99, "&gt;99", IF(wat_table_data!R267&lt;1, "&lt;1",wat_table_data!R267 ))), "-")</f>
        <v>-</v>
      </c>
      <c r="S270" s="38" t="str">
        <f>IF(ISNUMBER(wat_table_data!S267), IF(wat_table_data!S267=-999,"NA",IF(wat_table_data!S267&gt;99, "&gt;99", IF(wat_table_data!S267&lt;1, "&lt;1",wat_table_data!S267 ))), "-")</f>
        <v>-</v>
      </c>
      <c r="T270" s="24" t="str">
        <f>IF(ISNUMBER(wat_table_data!T267), IF(wat_table_data!T267=-999,"NA",wat_table_data!T267), "-")</f>
        <v>-</v>
      </c>
      <c r="U270" s="24"/>
      <c r="V270" s="24"/>
      <c r="W270" s="24"/>
      <c r="X270" s="39" t="str">
        <f>IF(ISNUMBER(wat_table_data!W267), IF(wat_table_data!W267=-999,"NA",IF(wat_table_data!W267&gt;99, "&gt;99", IF(wat_table_data!W267&lt;1, "&lt;1",wat_table_data!W267 ))), "-")</f>
        <v>-</v>
      </c>
      <c r="Y270" s="40" t="str">
        <f>IF(ISNUMBER(wat_table_data!X267), IF(wat_table_data!X267=-999,"NA",IF(wat_table_data!X267&gt;99, "&gt;99", IF(wat_table_data!X267&lt;1, "&lt;1",wat_table_data!X267 ))), "-")</f>
        <v>-</v>
      </c>
      <c r="Z270" s="40" t="str">
        <f>IF(ISNUMBER(wat_table_data!Y267), IF(wat_table_data!Y267=-999,"NA",IF(wat_table_data!Y267&gt;99, "&gt;99", IF(wat_table_data!Y267&lt;1, "&lt;1",wat_table_data!Y267 ))), "-")</f>
        <v>-</v>
      </c>
      <c r="AA270" s="40" t="str">
        <f>IF(ISNUMBER(wat_table_data!Z267), IF(wat_table_data!Z267=-999,"NA",IF(wat_table_data!Z267&gt;99, "&gt;99", IF(wat_table_data!Z267&lt;1, "&lt;1",wat_table_data!Z267 ))), "-")</f>
        <v>-</v>
      </c>
      <c r="AB270" s="38" t="str">
        <f>IF(ISNUMBER(wat_table_data!AA267), IF(wat_table_data!AA267=-999,"NA",IF(wat_table_data!AA267&gt;99, "&gt;99", IF(wat_table_data!AA267&lt;1, "&lt;1",wat_table_data!AA267 ))), "-")</f>
        <v>-</v>
      </c>
      <c r="AC270" s="38" t="str">
        <f>IF(ISNUMBER(wat_table_data!AB267), IF(wat_table_data!AB267=-999,"NA",IF(wat_table_data!AB267&gt;99, "&gt;99", IF(wat_table_data!AB267&lt;1, "&lt;1",wat_table_data!AB267 ))), "-")</f>
        <v>-</v>
      </c>
      <c r="AD270" s="39" t="str">
        <f>IF(ISNUMBER(wat_table_data!AC267), IF(wat_table_data!AC267=-999,"NA",IF(wat_table_data!AC267&gt;99, "&gt;99", IF(wat_table_data!AC267&lt;1, "&lt;1",wat_table_data!AC267 ))), "-")</f>
        <v>-</v>
      </c>
      <c r="AE270" s="40" t="str">
        <f>IF(ISNUMBER(wat_table_data!AD267), IF(wat_table_data!AD267=-999,"NA",IF(wat_table_data!AD267&gt;99, "&gt;99", IF(wat_table_data!AD267&lt;1, "&lt;1",wat_table_data!AD267 ))), "-")</f>
        <v>-</v>
      </c>
      <c r="AF270" s="40" t="str">
        <f>IF(ISNUMBER(wat_table_data!AE267), IF(wat_table_data!AE267=-999,"NA",IF(wat_table_data!AE267&gt;99, "&gt;99", IF(wat_table_data!AE267&lt;1, "&lt;1",wat_table_data!AE267 ))), "-")</f>
        <v>-</v>
      </c>
      <c r="AG270" s="40" t="str">
        <f>IF(ISNUMBER(wat_table_data!AF267), IF(wat_table_data!AF267=-999,"NA",IF(wat_table_data!AF267&gt;99, "&gt;99", IF(wat_table_data!AF267&lt;1, "&lt;1",wat_table_data!AF267 ))), "-")</f>
        <v>-</v>
      </c>
      <c r="AH270" s="38" t="str">
        <f>IF(ISNUMBER(wat_table_data!AG267), IF(wat_table_data!AG267=-999,"NA",IF(wat_table_data!AG267&gt;99, "&gt;99", IF(wat_table_data!AG267&lt;1, "&lt;1",wat_table_data!AG267 ))), "-")</f>
        <v>-</v>
      </c>
      <c r="AI270" s="38" t="str">
        <f>IF(ISNUMBER(wat_table_data!AH267), IF(wat_table_data!AH267=-999,"NA",IF(wat_table_data!AH267&gt;99, "&gt;99", IF(wat_table_data!AH267&lt;1, "&lt;1",wat_table_data!AH267 ))), "-")</f>
        <v>-</v>
      </c>
      <c r="AJ270" s="39" t="str">
        <f>IF(ISNUMBER(wat_table_data!AI267), IF(wat_table_data!AI267=-999,"NA",IF(wat_table_data!AI267&gt;99, "&gt;99", IF(wat_table_data!AI267&lt;1, "&lt;1",wat_table_data!AI267 ))), "-")</f>
        <v>-</v>
      </c>
      <c r="AK270" s="40" t="str">
        <f>IF(ISNUMBER(wat_table_data!AJ267), IF(wat_table_data!AJ267=-999,"NA",IF(wat_table_data!AJ267&gt;99, "&gt;99", IF(wat_table_data!AJ267&lt;1, "&lt;1",wat_table_data!AJ267 ))), "-")</f>
        <v>-</v>
      </c>
      <c r="AL270" s="40" t="str">
        <f>IF(ISNUMBER(wat_table_data!AK267), IF(wat_table_data!AK267=-999,"NA",IF(wat_table_data!AK267&gt;99, "&gt;99", IF(wat_table_data!AK267&lt;1, "&lt;1",wat_table_data!AK267 ))), "-")</f>
        <v>-</v>
      </c>
      <c r="AM270" s="40" t="str">
        <f>IF(ISNUMBER(wat_table_data!AL267), IF(wat_table_data!AL267=-999,"NA",IF(wat_table_data!AL267&gt;99, "&gt;99", IF(wat_table_data!AL267&lt;1, "&lt;1",wat_table_data!AL267 ))), "-")</f>
        <v>-</v>
      </c>
      <c r="AN270" s="38" t="str">
        <f>IF(ISNUMBER(wat_table_data!AM267), IF(wat_table_data!AM267=-999,"NA",IF(wat_table_data!AM267&gt;99, "&gt;99", IF(wat_table_data!AM267&lt;1, "&lt;1",wat_table_data!AM267 ))), "-")</f>
        <v>-</v>
      </c>
      <c r="AO270" s="38" t="str">
        <f>IF(ISNUMBER(wat_table_data!AN267), IF(wat_table_data!AN267=-999,"NA",IF(wat_table_data!AN267&gt;99, "&gt;99", IF(wat_table_data!AN267&lt;1, "&lt;1",wat_table_data!AN267 ))), "-")</f>
        <v>-</v>
      </c>
    </row>
    <row r="271" ht="13.8" x14ac:dyDescent="0.25">
      <c r="A271" s="34" t="str">
        <f>IF(ISBLANK(wat_table_data!A268), "", wat_table_data!A268)</f>
        <v/>
      </c>
      <c r="B271" s="34" t="str">
        <f>IF(ISBLANK(wat_table_data!B268), "", wat_table_data!B268)</f>
        <v/>
      </c>
      <c r="C271" s="34" t="str">
        <f>IF(ISBLANK(wat_table_data!C268), "", wat_table_data!C268)</f>
        <v/>
      </c>
      <c r="D271" s="35" t="str">
        <f>IF(ISNUMBER(wat_table_data!D268), wat_table_data!D268, "-")</f>
        <v>-</v>
      </c>
      <c r="E271" s="36" t="str">
        <f>IF(ISNUMBER(wat_table_data!E268), wat_table_data!E268, "-")</f>
        <v>-</v>
      </c>
      <c r="F271" s="37" t="str">
        <f>IF(ISNUMBER(wat_table_data!F268), IF(wat_table_data!F268=-999,"NA",IF(wat_table_data!F268&gt;99, "&gt;99", IF(wat_table_data!F268&lt;1, "&lt;1",wat_table_data!F268 ))), "-")</f>
        <v>-</v>
      </c>
      <c r="G271" s="38" t="str">
        <f>IF(ISNUMBER(wat_table_data!G268), IF(wat_table_data!G268=-999,"NA",IF(wat_table_data!G268&gt;99, "&gt;99", IF(wat_table_data!G268&lt;1, "&lt;1",wat_table_data!G268 ))), "-")</f>
        <v>-</v>
      </c>
      <c r="H271" s="38" t="str">
        <f>IF(ISNUMBER(wat_table_data!H268), IF(wat_table_data!H268=-999,"NA",IF(wat_table_data!H268&gt;99, "&gt;99", IF(wat_table_data!H268&lt;1, "&lt;1",wat_table_data!H268 ))), "-")</f>
        <v>-</v>
      </c>
      <c r="I271" s="38" t="str">
        <f>IF(ISNUMBER(wat_table_data!I268), IF(wat_table_data!I268=-999,"NA",IF(wat_table_data!I268&gt;99, "&gt;99", IF(wat_table_data!I268&lt;1, "&lt;1",wat_table_data!I268 ))), "-")</f>
        <v>-</v>
      </c>
      <c r="J271" s="24" t="str">
        <f>IF(ISNUMBER(wat_table_data!J268), IF(wat_table_data!J268=-999,"NA",wat_table_data!J268), "-")</f>
        <v>-</v>
      </c>
      <c r="K271" s="37" t="str">
        <f>IF(ISNUMBER(wat_table_data!K268), IF(wat_table_data!K268=-999,"NA",IF(wat_table_data!K268&gt;99, "&gt;99", IF(wat_table_data!K268&lt;1, "&lt;1",wat_table_data!K268 ))), "-")</f>
        <v>-</v>
      </c>
      <c r="L271" s="38" t="str">
        <f>IF(ISNUMBER(wat_table_data!L268), IF(wat_table_data!L268=-999,"NA",IF(wat_table_data!L268&gt;99, "&gt;99", IF(wat_table_data!L268&lt;1, "&lt;1",wat_table_data!L268 ))), "-")</f>
        <v>-</v>
      </c>
      <c r="M271" s="38" t="str">
        <f>IF(ISNUMBER(wat_table_data!M268), IF(wat_table_data!M268=-999,"NA",IF(wat_table_data!M268&gt;99, "&gt;99", IF(wat_table_data!M268&lt;1, "&lt;1",wat_table_data!M268 ))), "-")</f>
        <v>-</v>
      </c>
      <c r="N271" s="38" t="str">
        <f>IF(ISNUMBER(wat_table_data!N268), IF(wat_table_data!N268=-999,"NA",IF(wat_table_data!N268&gt;99, "&gt;99", IF(wat_table_data!N268&lt;1, "&lt;1",wat_table_data!N268 ))), "-")</f>
        <v>-</v>
      </c>
      <c r="O271" s="24" t="str">
        <f>IF(ISNUMBER(wat_table_data!O268), IF(wat_table_data!O268=-999,"NA",wat_table_data!O268), "-")</f>
        <v>-</v>
      </c>
      <c r="P271" s="37" t="str">
        <f>IF(ISNUMBER(wat_table_data!P268), IF(wat_table_data!P268=-999,"NA",IF(wat_table_data!P268&gt;99, "&gt;99", IF(wat_table_data!P268&lt;1, "&lt;1",wat_table_data!P268 ))), "-")</f>
        <v>-</v>
      </c>
      <c r="Q271" s="38" t="str">
        <f>IF(ISNUMBER(wat_table_data!Q268), IF(wat_table_data!Q268=-999,"NA",IF(wat_table_data!Q268&gt;99, "&gt;99", IF(wat_table_data!Q268&lt;1, "&lt;1",wat_table_data!Q268 ))), "-")</f>
        <v>-</v>
      </c>
      <c r="R271" s="38" t="str">
        <f>IF(ISNUMBER(wat_table_data!R268), IF(wat_table_data!R268=-999,"NA",IF(wat_table_data!R268&gt;99, "&gt;99", IF(wat_table_data!R268&lt;1, "&lt;1",wat_table_data!R268 ))), "-")</f>
        <v>-</v>
      </c>
      <c r="S271" s="38" t="str">
        <f>IF(ISNUMBER(wat_table_data!S268), IF(wat_table_data!S268=-999,"NA",IF(wat_table_data!S268&gt;99, "&gt;99", IF(wat_table_data!S268&lt;1, "&lt;1",wat_table_data!S268 ))), "-")</f>
        <v>-</v>
      </c>
      <c r="T271" s="24" t="str">
        <f>IF(ISNUMBER(wat_table_data!T268), IF(wat_table_data!T268=-999,"NA",wat_table_data!T268), "-")</f>
        <v>-</v>
      </c>
      <c r="U271" s="24"/>
      <c r="V271" s="24"/>
      <c r="W271" s="24"/>
      <c r="X271" s="39" t="str">
        <f>IF(ISNUMBER(wat_table_data!W268), IF(wat_table_data!W268=-999,"NA",IF(wat_table_data!W268&gt;99, "&gt;99", IF(wat_table_data!W268&lt;1, "&lt;1",wat_table_data!W268 ))), "-")</f>
        <v>-</v>
      </c>
      <c r="Y271" s="40" t="str">
        <f>IF(ISNUMBER(wat_table_data!X268), IF(wat_table_data!X268=-999,"NA",IF(wat_table_data!X268&gt;99, "&gt;99", IF(wat_table_data!X268&lt;1, "&lt;1",wat_table_data!X268 ))), "-")</f>
        <v>-</v>
      </c>
      <c r="Z271" s="40" t="str">
        <f>IF(ISNUMBER(wat_table_data!Y268), IF(wat_table_data!Y268=-999,"NA",IF(wat_table_data!Y268&gt;99, "&gt;99", IF(wat_table_data!Y268&lt;1, "&lt;1",wat_table_data!Y268 ))), "-")</f>
        <v>-</v>
      </c>
      <c r="AA271" s="40" t="str">
        <f>IF(ISNUMBER(wat_table_data!Z268), IF(wat_table_data!Z268=-999,"NA",IF(wat_table_data!Z268&gt;99, "&gt;99", IF(wat_table_data!Z268&lt;1, "&lt;1",wat_table_data!Z268 ))), "-")</f>
        <v>-</v>
      </c>
      <c r="AB271" s="38" t="str">
        <f>IF(ISNUMBER(wat_table_data!AA268), IF(wat_table_data!AA268=-999,"NA",IF(wat_table_data!AA268&gt;99, "&gt;99", IF(wat_table_data!AA268&lt;1, "&lt;1",wat_table_data!AA268 ))), "-")</f>
        <v>-</v>
      </c>
      <c r="AC271" s="38" t="str">
        <f>IF(ISNUMBER(wat_table_data!AB268), IF(wat_table_data!AB268=-999,"NA",IF(wat_table_data!AB268&gt;99, "&gt;99", IF(wat_table_data!AB268&lt;1, "&lt;1",wat_table_data!AB268 ))), "-")</f>
        <v>-</v>
      </c>
      <c r="AD271" s="39" t="str">
        <f>IF(ISNUMBER(wat_table_data!AC268), IF(wat_table_data!AC268=-999,"NA",IF(wat_table_data!AC268&gt;99, "&gt;99", IF(wat_table_data!AC268&lt;1, "&lt;1",wat_table_data!AC268 ))), "-")</f>
        <v>-</v>
      </c>
      <c r="AE271" s="40" t="str">
        <f>IF(ISNUMBER(wat_table_data!AD268), IF(wat_table_data!AD268=-999,"NA",IF(wat_table_data!AD268&gt;99, "&gt;99", IF(wat_table_data!AD268&lt;1, "&lt;1",wat_table_data!AD268 ))), "-")</f>
        <v>-</v>
      </c>
      <c r="AF271" s="40" t="str">
        <f>IF(ISNUMBER(wat_table_data!AE268), IF(wat_table_data!AE268=-999,"NA",IF(wat_table_data!AE268&gt;99, "&gt;99", IF(wat_table_data!AE268&lt;1, "&lt;1",wat_table_data!AE268 ))), "-")</f>
        <v>-</v>
      </c>
      <c r="AG271" s="40" t="str">
        <f>IF(ISNUMBER(wat_table_data!AF268), IF(wat_table_data!AF268=-999,"NA",IF(wat_table_data!AF268&gt;99, "&gt;99", IF(wat_table_data!AF268&lt;1, "&lt;1",wat_table_data!AF268 ))), "-")</f>
        <v>-</v>
      </c>
      <c r="AH271" s="38" t="str">
        <f>IF(ISNUMBER(wat_table_data!AG268), IF(wat_table_data!AG268=-999,"NA",IF(wat_table_data!AG268&gt;99, "&gt;99", IF(wat_table_data!AG268&lt;1, "&lt;1",wat_table_data!AG268 ))), "-")</f>
        <v>-</v>
      </c>
      <c r="AI271" s="38" t="str">
        <f>IF(ISNUMBER(wat_table_data!AH268), IF(wat_table_data!AH268=-999,"NA",IF(wat_table_data!AH268&gt;99, "&gt;99", IF(wat_table_data!AH268&lt;1, "&lt;1",wat_table_data!AH268 ))), "-")</f>
        <v>-</v>
      </c>
      <c r="AJ271" s="39" t="str">
        <f>IF(ISNUMBER(wat_table_data!AI268), IF(wat_table_data!AI268=-999,"NA",IF(wat_table_data!AI268&gt;99, "&gt;99", IF(wat_table_data!AI268&lt;1, "&lt;1",wat_table_data!AI268 ))), "-")</f>
        <v>-</v>
      </c>
      <c r="AK271" s="40" t="str">
        <f>IF(ISNUMBER(wat_table_data!AJ268), IF(wat_table_data!AJ268=-999,"NA",IF(wat_table_data!AJ268&gt;99, "&gt;99", IF(wat_table_data!AJ268&lt;1, "&lt;1",wat_table_data!AJ268 ))), "-")</f>
        <v>-</v>
      </c>
      <c r="AL271" s="40" t="str">
        <f>IF(ISNUMBER(wat_table_data!AK268), IF(wat_table_data!AK268=-999,"NA",IF(wat_table_data!AK268&gt;99, "&gt;99", IF(wat_table_data!AK268&lt;1, "&lt;1",wat_table_data!AK268 ))), "-")</f>
        <v>-</v>
      </c>
      <c r="AM271" s="40" t="str">
        <f>IF(ISNUMBER(wat_table_data!AL268), IF(wat_table_data!AL268=-999,"NA",IF(wat_table_data!AL268&gt;99, "&gt;99", IF(wat_table_data!AL268&lt;1, "&lt;1",wat_table_data!AL268 ))), "-")</f>
        <v>-</v>
      </c>
      <c r="AN271" s="38" t="str">
        <f>IF(ISNUMBER(wat_table_data!AM268), IF(wat_table_data!AM268=-999,"NA",IF(wat_table_data!AM268&gt;99, "&gt;99", IF(wat_table_data!AM268&lt;1, "&lt;1",wat_table_data!AM268 ))), "-")</f>
        <v>-</v>
      </c>
      <c r="AO271" s="38" t="str">
        <f>IF(ISNUMBER(wat_table_data!AN268), IF(wat_table_data!AN268=-999,"NA",IF(wat_table_data!AN268&gt;99, "&gt;99", IF(wat_table_data!AN268&lt;1, "&lt;1",wat_table_data!AN268 ))), "-")</f>
        <v>-</v>
      </c>
    </row>
    <row r="272" ht="13.8" x14ac:dyDescent="0.25">
      <c r="A272" s="34" t="str">
        <f>IF(ISBLANK(wat_table_data!A269), "", wat_table_data!A269)</f>
        <v/>
      </c>
      <c r="B272" s="34" t="str">
        <f>IF(ISBLANK(wat_table_data!B269), "", wat_table_data!B269)</f>
        <v/>
      </c>
      <c r="C272" s="34" t="str">
        <f>IF(ISBLANK(wat_table_data!C269), "", wat_table_data!C269)</f>
        <v/>
      </c>
      <c r="D272" s="35" t="str">
        <f>IF(ISNUMBER(wat_table_data!D269), wat_table_data!D269, "-")</f>
        <v>-</v>
      </c>
      <c r="E272" s="36" t="str">
        <f>IF(ISNUMBER(wat_table_data!E269), wat_table_data!E269, "-")</f>
        <v>-</v>
      </c>
      <c r="F272" s="37" t="str">
        <f>IF(ISNUMBER(wat_table_data!F269), IF(wat_table_data!F269=-999,"NA",IF(wat_table_data!F269&gt;99, "&gt;99", IF(wat_table_data!F269&lt;1, "&lt;1",wat_table_data!F269 ))), "-")</f>
        <v>-</v>
      </c>
      <c r="G272" s="38" t="str">
        <f>IF(ISNUMBER(wat_table_data!G269), IF(wat_table_data!G269=-999,"NA",IF(wat_table_data!G269&gt;99, "&gt;99", IF(wat_table_data!G269&lt;1, "&lt;1",wat_table_data!G269 ))), "-")</f>
        <v>-</v>
      </c>
      <c r="H272" s="38" t="str">
        <f>IF(ISNUMBER(wat_table_data!H269), IF(wat_table_data!H269=-999,"NA",IF(wat_table_data!H269&gt;99, "&gt;99", IF(wat_table_data!H269&lt;1, "&lt;1",wat_table_data!H269 ))), "-")</f>
        <v>-</v>
      </c>
      <c r="I272" s="38" t="str">
        <f>IF(ISNUMBER(wat_table_data!I269), IF(wat_table_data!I269=-999,"NA",IF(wat_table_data!I269&gt;99, "&gt;99", IF(wat_table_data!I269&lt;1, "&lt;1",wat_table_data!I269 ))), "-")</f>
        <v>-</v>
      </c>
      <c r="J272" s="24" t="str">
        <f>IF(ISNUMBER(wat_table_data!J269), IF(wat_table_data!J269=-999,"NA",wat_table_data!J269), "-")</f>
        <v>-</v>
      </c>
      <c r="K272" s="37" t="str">
        <f>IF(ISNUMBER(wat_table_data!K269), IF(wat_table_data!K269=-999,"NA",IF(wat_table_data!K269&gt;99, "&gt;99", IF(wat_table_data!K269&lt;1, "&lt;1",wat_table_data!K269 ))), "-")</f>
        <v>-</v>
      </c>
      <c r="L272" s="38" t="str">
        <f>IF(ISNUMBER(wat_table_data!L269), IF(wat_table_data!L269=-999,"NA",IF(wat_table_data!L269&gt;99, "&gt;99", IF(wat_table_data!L269&lt;1, "&lt;1",wat_table_data!L269 ))), "-")</f>
        <v>-</v>
      </c>
      <c r="M272" s="38" t="str">
        <f>IF(ISNUMBER(wat_table_data!M269), IF(wat_table_data!M269=-999,"NA",IF(wat_table_data!M269&gt;99, "&gt;99", IF(wat_table_data!M269&lt;1, "&lt;1",wat_table_data!M269 ))), "-")</f>
        <v>-</v>
      </c>
      <c r="N272" s="38" t="str">
        <f>IF(ISNUMBER(wat_table_data!N269), IF(wat_table_data!N269=-999,"NA",IF(wat_table_data!N269&gt;99, "&gt;99", IF(wat_table_data!N269&lt;1, "&lt;1",wat_table_data!N269 ))), "-")</f>
        <v>-</v>
      </c>
      <c r="O272" s="24" t="str">
        <f>IF(ISNUMBER(wat_table_data!O269), IF(wat_table_data!O269=-999,"NA",wat_table_data!O269), "-")</f>
        <v>-</v>
      </c>
      <c r="P272" s="37" t="str">
        <f>IF(ISNUMBER(wat_table_data!P269), IF(wat_table_data!P269=-999,"NA",IF(wat_table_data!P269&gt;99, "&gt;99", IF(wat_table_data!P269&lt;1, "&lt;1",wat_table_data!P269 ))), "-")</f>
        <v>-</v>
      </c>
      <c r="Q272" s="38" t="str">
        <f>IF(ISNUMBER(wat_table_data!Q269), IF(wat_table_data!Q269=-999,"NA",IF(wat_table_data!Q269&gt;99, "&gt;99", IF(wat_table_data!Q269&lt;1, "&lt;1",wat_table_data!Q269 ))), "-")</f>
        <v>-</v>
      </c>
      <c r="R272" s="38" t="str">
        <f>IF(ISNUMBER(wat_table_data!R269), IF(wat_table_data!R269=-999,"NA",IF(wat_table_data!R269&gt;99, "&gt;99", IF(wat_table_data!R269&lt;1, "&lt;1",wat_table_data!R269 ))), "-")</f>
        <v>-</v>
      </c>
      <c r="S272" s="38" t="str">
        <f>IF(ISNUMBER(wat_table_data!S269), IF(wat_table_data!S269=-999,"NA",IF(wat_table_data!S269&gt;99, "&gt;99", IF(wat_table_data!S269&lt;1, "&lt;1",wat_table_data!S269 ))), "-")</f>
        <v>-</v>
      </c>
      <c r="T272" s="24" t="str">
        <f>IF(ISNUMBER(wat_table_data!T269), IF(wat_table_data!T269=-999,"NA",wat_table_data!T269), "-")</f>
        <v>-</v>
      </c>
      <c r="U272" s="24"/>
      <c r="V272" s="24"/>
      <c r="W272" s="24"/>
      <c r="X272" s="39" t="str">
        <f>IF(ISNUMBER(wat_table_data!W269), IF(wat_table_data!W269=-999,"NA",IF(wat_table_data!W269&gt;99, "&gt;99", IF(wat_table_data!W269&lt;1, "&lt;1",wat_table_data!W269 ))), "-")</f>
        <v>-</v>
      </c>
      <c r="Y272" s="40" t="str">
        <f>IF(ISNUMBER(wat_table_data!X269), IF(wat_table_data!X269=-999,"NA",IF(wat_table_data!X269&gt;99, "&gt;99", IF(wat_table_data!X269&lt;1, "&lt;1",wat_table_data!X269 ))), "-")</f>
        <v>-</v>
      </c>
      <c r="Z272" s="40" t="str">
        <f>IF(ISNUMBER(wat_table_data!Y269), IF(wat_table_data!Y269=-999,"NA",IF(wat_table_data!Y269&gt;99, "&gt;99", IF(wat_table_data!Y269&lt;1, "&lt;1",wat_table_data!Y269 ))), "-")</f>
        <v>-</v>
      </c>
      <c r="AA272" s="40" t="str">
        <f>IF(ISNUMBER(wat_table_data!Z269), IF(wat_table_data!Z269=-999,"NA",IF(wat_table_data!Z269&gt;99, "&gt;99", IF(wat_table_data!Z269&lt;1, "&lt;1",wat_table_data!Z269 ))), "-")</f>
        <v>-</v>
      </c>
      <c r="AB272" s="38" t="str">
        <f>IF(ISNUMBER(wat_table_data!AA269), IF(wat_table_data!AA269=-999,"NA",IF(wat_table_data!AA269&gt;99, "&gt;99", IF(wat_table_data!AA269&lt;1, "&lt;1",wat_table_data!AA269 ))), "-")</f>
        <v>-</v>
      </c>
      <c r="AC272" s="38" t="str">
        <f>IF(ISNUMBER(wat_table_data!AB269), IF(wat_table_data!AB269=-999,"NA",IF(wat_table_data!AB269&gt;99, "&gt;99", IF(wat_table_data!AB269&lt;1, "&lt;1",wat_table_data!AB269 ))), "-")</f>
        <v>-</v>
      </c>
      <c r="AD272" s="39" t="str">
        <f>IF(ISNUMBER(wat_table_data!AC269), IF(wat_table_data!AC269=-999,"NA",IF(wat_table_data!AC269&gt;99, "&gt;99", IF(wat_table_data!AC269&lt;1, "&lt;1",wat_table_data!AC269 ))), "-")</f>
        <v>-</v>
      </c>
      <c r="AE272" s="40" t="str">
        <f>IF(ISNUMBER(wat_table_data!AD269), IF(wat_table_data!AD269=-999,"NA",IF(wat_table_data!AD269&gt;99, "&gt;99", IF(wat_table_data!AD269&lt;1, "&lt;1",wat_table_data!AD269 ))), "-")</f>
        <v>-</v>
      </c>
      <c r="AF272" s="40" t="str">
        <f>IF(ISNUMBER(wat_table_data!AE269), IF(wat_table_data!AE269=-999,"NA",IF(wat_table_data!AE269&gt;99, "&gt;99", IF(wat_table_data!AE269&lt;1, "&lt;1",wat_table_data!AE269 ))), "-")</f>
        <v>-</v>
      </c>
      <c r="AG272" s="40" t="str">
        <f>IF(ISNUMBER(wat_table_data!AF269), IF(wat_table_data!AF269=-999,"NA",IF(wat_table_data!AF269&gt;99, "&gt;99", IF(wat_table_data!AF269&lt;1, "&lt;1",wat_table_data!AF269 ))), "-")</f>
        <v>-</v>
      </c>
      <c r="AH272" s="38" t="str">
        <f>IF(ISNUMBER(wat_table_data!AG269), IF(wat_table_data!AG269=-999,"NA",IF(wat_table_data!AG269&gt;99, "&gt;99", IF(wat_table_data!AG269&lt;1, "&lt;1",wat_table_data!AG269 ))), "-")</f>
        <v>-</v>
      </c>
      <c r="AI272" s="38" t="str">
        <f>IF(ISNUMBER(wat_table_data!AH269), IF(wat_table_data!AH269=-999,"NA",IF(wat_table_data!AH269&gt;99, "&gt;99", IF(wat_table_data!AH269&lt;1, "&lt;1",wat_table_data!AH269 ))), "-")</f>
        <v>-</v>
      </c>
      <c r="AJ272" s="39" t="str">
        <f>IF(ISNUMBER(wat_table_data!AI269), IF(wat_table_data!AI269=-999,"NA",IF(wat_table_data!AI269&gt;99, "&gt;99", IF(wat_table_data!AI269&lt;1, "&lt;1",wat_table_data!AI269 ))), "-")</f>
        <v>-</v>
      </c>
      <c r="AK272" s="40" t="str">
        <f>IF(ISNUMBER(wat_table_data!AJ269), IF(wat_table_data!AJ269=-999,"NA",IF(wat_table_data!AJ269&gt;99, "&gt;99", IF(wat_table_data!AJ269&lt;1, "&lt;1",wat_table_data!AJ269 ))), "-")</f>
        <v>-</v>
      </c>
      <c r="AL272" s="40" t="str">
        <f>IF(ISNUMBER(wat_table_data!AK269), IF(wat_table_data!AK269=-999,"NA",IF(wat_table_data!AK269&gt;99, "&gt;99", IF(wat_table_data!AK269&lt;1, "&lt;1",wat_table_data!AK269 ))), "-")</f>
        <v>-</v>
      </c>
      <c r="AM272" s="40" t="str">
        <f>IF(ISNUMBER(wat_table_data!AL269), IF(wat_table_data!AL269=-999,"NA",IF(wat_table_data!AL269&gt;99, "&gt;99", IF(wat_table_data!AL269&lt;1, "&lt;1",wat_table_data!AL269 ))), "-")</f>
        <v>-</v>
      </c>
      <c r="AN272" s="38" t="str">
        <f>IF(ISNUMBER(wat_table_data!AM269), IF(wat_table_data!AM269=-999,"NA",IF(wat_table_data!AM269&gt;99, "&gt;99", IF(wat_table_data!AM269&lt;1, "&lt;1",wat_table_data!AM269 ))), "-")</f>
        <v>-</v>
      </c>
      <c r="AO272" s="38" t="str">
        <f>IF(ISNUMBER(wat_table_data!AN269), IF(wat_table_data!AN269=-999,"NA",IF(wat_table_data!AN269&gt;99, "&gt;99", IF(wat_table_data!AN269&lt;1, "&lt;1",wat_table_data!AN269 ))), "-")</f>
        <v>-</v>
      </c>
    </row>
    <row r="273" ht="13.8" x14ac:dyDescent="0.25">
      <c r="A273" s="34" t="str">
        <f>IF(ISBLANK(wat_table_data!A270), "", wat_table_data!A270)</f>
        <v/>
      </c>
      <c r="B273" s="34" t="str">
        <f>IF(ISBLANK(wat_table_data!B270), "", wat_table_data!B270)</f>
        <v/>
      </c>
      <c r="C273" s="34" t="str">
        <f>IF(ISBLANK(wat_table_data!C270), "", wat_table_data!C270)</f>
        <v/>
      </c>
      <c r="D273" s="35" t="str">
        <f>IF(ISNUMBER(wat_table_data!D270), wat_table_data!D270, "-")</f>
        <v>-</v>
      </c>
      <c r="E273" s="36" t="str">
        <f>IF(ISNUMBER(wat_table_data!E270), wat_table_data!E270, "-")</f>
        <v>-</v>
      </c>
      <c r="F273" s="37" t="str">
        <f>IF(ISNUMBER(wat_table_data!F270), IF(wat_table_data!F270=-999,"NA",IF(wat_table_data!F270&gt;99, "&gt;99", IF(wat_table_data!F270&lt;1, "&lt;1",wat_table_data!F270 ))), "-")</f>
        <v>-</v>
      </c>
      <c r="G273" s="38" t="str">
        <f>IF(ISNUMBER(wat_table_data!G270), IF(wat_table_data!G270=-999,"NA",IF(wat_table_data!G270&gt;99, "&gt;99", IF(wat_table_data!G270&lt;1, "&lt;1",wat_table_data!G270 ))), "-")</f>
        <v>-</v>
      </c>
      <c r="H273" s="38" t="str">
        <f>IF(ISNUMBER(wat_table_data!H270), IF(wat_table_data!H270=-999,"NA",IF(wat_table_data!H270&gt;99, "&gt;99", IF(wat_table_data!H270&lt;1, "&lt;1",wat_table_data!H270 ))), "-")</f>
        <v>-</v>
      </c>
      <c r="I273" s="38" t="str">
        <f>IF(ISNUMBER(wat_table_data!I270), IF(wat_table_data!I270=-999,"NA",IF(wat_table_data!I270&gt;99, "&gt;99", IF(wat_table_data!I270&lt;1, "&lt;1",wat_table_data!I270 ))), "-")</f>
        <v>-</v>
      </c>
      <c r="J273" s="24" t="str">
        <f>IF(ISNUMBER(wat_table_data!J270), IF(wat_table_data!J270=-999,"NA",wat_table_data!J270), "-")</f>
        <v>-</v>
      </c>
      <c r="K273" s="37" t="str">
        <f>IF(ISNUMBER(wat_table_data!K270), IF(wat_table_data!K270=-999,"NA",IF(wat_table_data!K270&gt;99, "&gt;99", IF(wat_table_data!K270&lt;1, "&lt;1",wat_table_data!K270 ))), "-")</f>
        <v>-</v>
      </c>
      <c r="L273" s="38" t="str">
        <f>IF(ISNUMBER(wat_table_data!L270), IF(wat_table_data!L270=-999,"NA",IF(wat_table_data!L270&gt;99, "&gt;99", IF(wat_table_data!L270&lt;1, "&lt;1",wat_table_data!L270 ))), "-")</f>
        <v>-</v>
      </c>
      <c r="M273" s="38" t="str">
        <f>IF(ISNUMBER(wat_table_data!M270), IF(wat_table_data!M270=-999,"NA",IF(wat_table_data!M270&gt;99, "&gt;99", IF(wat_table_data!M270&lt;1, "&lt;1",wat_table_data!M270 ))), "-")</f>
        <v>-</v>
      </c>
      <c r="N273" s="38" t="str">
        <f>IF(ISNUMBER(wat_table_data!N270), IF(wat_table_data!N270=-999,"NA",IF(wat_table_data!N270&gt;99, "&gt;99", IF(wat_table_data!N270&lt;1, "&lt;1",wat_table_data!N270 ))), "-")</f>
        <v>-</v>
      </c>
      <c r="O273" s="24" t="str">
        <f>IF(ISNUMBER(wat_table_data!O270), IF(wat_table_data!O270=-999,"NA",wat_table_data!O270), "-")</f>
        <v>-</v>
      </c>
      <c r="P273" s="37" t="str">
        <f>IF(ISNUMBER(wat_table_data!P270), IF(wat_table_data!P270=-999,"NA",IF(wat_table_data!P270&gt;99, "&gt;99", IF(wat_table_data!P270&lt;1, "&lt;1",wat_table_data!P270 ))), "-")</f>
        <v>-</v>
      </c>
      <c r="Q273" s="38" t="str">
        <f>IF(ISNUMBER(wat_table_data!Q270), IF(wat_table_data!Q270=-999,"NA",IF(wat_table_data!Q270&gt;99, "&gt;99", IF(wat_table_data!Q270&lt;1, "&lt;1",wat_table_data!Q270 ))), "-")</f>
        <v>-</v>
      </c>
      <c r="R273" s="38" t="str">
        <f>IF(ISNUMBER(wat_table_data!R270), IF(wat_table_data!R270=-999,"NA",IF(wat_table_data!R270&gt;99, "&gt;99", IF(wat_table_data!R270&lt;1, "&lt;1",wat_table_data!R270 ))), "-")</f>
        <v>-</v>
      </c>
      <c r="S273" s="38" t="str">
        <f>IF(ISNUMBER(wat_table_data!S270), IF(wat_table_data!S270=-999,"NA",IF(wat_table_data!S270&gt;99, "&gt;99", IF(wat_table_data!S270&lt;1, "&lt;1",wat_table_data!S270 ))), "-")</f>
        <v>-</v>
      </c>
      <c r="T273" s="24" t="str">
        <f>IF(ISNUMBER(wat_table_data!T270), IF(wat_table_data!T270=-999,"NA",wat_table_data!T270), "-")</f>
        <v>-</v>
      </c>
      <c r="U273" s="24"/>
      <c r="V273" s="24"/>
      <c r="W273" s="24"/>
      <c r="X273" s="39" t="str">
        <f>IF(ISNUMBER(wat_table_data!W270), IF(wat_table_data!W270=-999,"NA",IF(wat_table_data!W270&gt;99, "&gt;99", IF(wat_table_data!W270&lt;1, "&lt;1",wat_table_data!W270 ))), "-")</f>
        <v>-</v>
      </c>
      <c r="Y273" s="40" t="str">
        <f>IF(ISNUMBER(wat_table_data!X270), IF(wat_table_data!X270=-999,"NA",IF(wat_table_data!X270&gt;99, "&gt;99", IF(wat_table_data!X270&lt;1, "&lt;1",wat_table_data!X270 ))), "-")</f>
        <v>-</v>
      </c>
      <c r="Z273" s="40" t="str">
        <f>IF(ISNUMBER(wat_table_data!Y270), IF(wat_table_data!Y270=-999,"NA",IF(wat_table_data!Y270&gt;99, "&gt;99", IF(wat_table_data!Y270&lt;1, "&lt;1",wat_table_data!Y270 ))), "-")</f>
        <v>-</v>
      </c>
      <c r="AA273" s="40" t="str">
        <f>IF(ISNUMBER(wat_table_data!Z270), IF(wat_table_data!Z270=-999,"NA",IF(wat_table_data!Z270&gt;99, "&gt;99", IF(wat_table_data!Z270&lt;1, "&lt;1",wat_table_data!Z270 ))), "-")</f>
        <v>-</v>
      </c>
      <c r="AB273" s="38" t="str">
        <f>IF(ISNUMBER(wat_table_data!AA270), IF(wat_table_data!AA270=-999,"NA",IF(wat_table_data!AA270&gt;99, "&gt;99", IF(wat_table_data!AA270&lt;1, "&lt;1",wat_table_data!AA270 ))), "-")</f>
        <v>-</v>
      </c>
      <c r="AC273" s="38" t="str">
        <f>IF(ISNUMBER(wat_table_data!AB270), IF(wat_table_data!AB270=-999,"NA",IF(wat_table_data!AB270&gt;99, "&gt;99", IF(wat_table_data!AB270&lt;1, "&lt;1",wat_table_data!AB270 ))), "-")</f>
        <v>-</v>
      </c>
      <c r="AD273" s="39" t="str">
        <f>IF(ISNUMBER(wat_table_data!AC270), IF(wat_table_data!AC270=-999,"NA",IF(wat_table_data!AC270&gt;99, "&gt;99", IF(wat_table_data!AC270&lt;1, "&lt;1",wat_table_data!AC270 ))), "-")</f>
        <v>-</v>
      </c>
      <c r="AE273" s="40" t="str">
        <f>IF(ISNUMBER(wat_table_data!AD270), IF(wat_table_data!AD270=-999,"NA",IF(wat_table_data!AD270&gt;99, "&gt;99", IF(wat_table_data!AD270&lt;1, "&lt;1",wat_table_data!AD270 ))), "-")</f>
        <v>-</v>
      </c>
      <c r="AF273" s="40" t="str">
        <f>IF(ISNUMBER(wat_table_data!AE270), IF(wat_table_data!AE270=-999,"NA",IF(wat_table_data!AE270&gt;99, "&gt;99", IF(wat_table_data!AE270&lt;1, "&lt;1",wat_table_data!AE270 ))), "-")</f>
        <v>-</v>
      </c>
      <c r="AG273" s="40" t="str">
        <f>IF(ISNUMBER(wat_table_data!AF270), IF(wat_table_data!AF270=-999,"NA",IF(wat_table_data!AF270&gt;99, "&gt;99", IF(wat_table_data!AF270&lt;1, "&lt;1",wat_table_data!AF270 ))), "-")</f>
        <v>-</v>
      </c>
      <c r="AH273" s="38" t="str">
        <f>IF(ISNUMBER(wat_table_data!AG270), IF(wat_table_data!AG270=-999,"NA",IF(wat_table_data!AG270&gt;99, "&gt;99", IF(wat_table_data!AG270&lt;1, "&lt;1",wat_table_data!AG270 ))), "-")</f>
        <v>-</v>
      </c>
      <c r="AI273" s="38" t="str">
        <f>IF(ISNUMBER(wat_table_data!AH270), IF(wat_table_data!AH270=-999,"NA",IF(wat_table_data!AH270&gt;99, "&gt;99", IF(wat_table_data!AH270&lt;1, "&lt;1",wat_table_data!AH270 ))), "-")</f>
        <v>-</v>
      </c>
      <c r="AJ273" s="39" t="str">
        <f>IF(ISNUMBER(wat_table_data!AI270), IF(wat_table_data!AI270=-999,"NA",IF(wat_table_data!AI270&gt;99, "&gt;99", IF(wat_table_data!AI270&lt;1, "&lt;1",wat_table_data!AI270 ))), "-")</f>
        <v>-</v>
      </c>
      <c r="AK273" s="40" t="str">
        <f>IF(ISNUMBER(wat_table_data!AJ270), IF(wat_table_data!AJ270=-999,"NA",IF(wat_table_data!AJ270&gt;99, "&gt;99", IF(wat_table_data!AJ270&lt;1, "&lt;1",wat_table_data!AJ270 ))), "-")</f>
        <v>-</v>
      </c>
      <c r="AL273" s="40" t="str">
        <f>IF(ISNUMBER(wat_table_data!AK270), IF(wat_table_data!AK270=-999,"NA",IF(wat_table_data!AK270&gt;99, "&gt;99", IF(wat_table_data!AK270&lt;1, "&lt;1",wat_table_data!AK270 ))), "-")</f>
        <v>-</v>
      </c>
      <c r="AM273" s="40" t="str">
        <f>IF(ISNUMBER(wat_table_data!AL270), IF(wat_table_data!AL270=-999,"NA",IF(wat_table_data!AL270&gt;99, "&gt;99", IF(wat_table_data!AL270&lt;1, "&lt;1",wat_table_data!AL270 ))), "-")</f>
        <v>-</v>
      </c>
      <c r="AN273" s="38" t="str">
        <f>IF(ISNUMBER(wat_table_data!AM270), IF(wat_table_data!AM270=-999,"NA",IF(wat_table_data!AM270&gt;99, "&gt;99", IF(wat_table_data!AM270&lt;1, "&lt;1",wat_table_data!AM270 ))), "-")</f>
        <v>-</v>
      </c>
      <c r="AO273" s="38" t="str">
        <f>IF(ISNUMBER(wat_table_data!AN270), IF(wat_table_data!AN270=-999,"NA",IF(wat_table_data!AN270&gt;99, "&gt;99", IF(wat_table_data!AN270&lt;1, "&lt;1",wat_table_data!AN270 ))), "-")</f>
        <v>-</v>
      </c>
    </row>
    <row r="274" ht="13.8" x14ac:dyDescent="0.25">
      <c r="A274" s="34" t="str">
        <f>IF(ISBLANK(wat_table_data!A271), "", wat_table_data!A271)</f>
        <v/>
      </c>
      <c r="B274" s="34" t="str">
        <f>IF(ISBLANK(wat_table_data!B271), "", wat_table_data!B271)</f>
        <v/>
      </c>
      <c r="C274" s="34" t="str">
        <f>IF(ISBLANK(wat_table_data!C271), "", wat_table_data!C271)</f>
        <v/>
      </c>
      <c r="D274" s="35" t="str">
        <f>IF(ISNUMBER(wat_table_data!D271), wat_table_data!D271, "-")</f>
        <v>-</v>
      </c>
      <c r="E274" s="36" t="str">
        <f>IF(ISNUMBER(wat_table_data!E271), wat_table_data!E271, "-")</f>
        <v>-</v>
      </c>
      <c r="F274" s="37" t="str">
        <f>IF(ISNUMBER(wat_table_data!F271), IF(wat_table_data!F271=-999,"NA",IF(wat_table_data!F271&gt;99, "&gt;99", IF(wat_table_data!F271&lt;1, "&lt;1",wat_table_data!F271 ))), "-")</f>
        <v>-</v>
      </c>
      <c r="G274" s="38" t="str">
        <f>IF(ISNUMBER(wat_table_data!G271), IF(wat_table_data!G271=-999,"NA",IF(wat_table_data!G271&gt;99, "&gt;99", IF(wat_table_data!G271&lt;1, "&lt;1",wat_table_data!G271 ))), "-")</f>
        <v>-</v>
      </c>
      <c r="H274" s="38" t="str">
        <f>IF(ISNUMBER(wat_table_data!H271), IF(wat_table_data!H271=-999,"NA",IF(wat_table_data!H271&gt;99, "&gt;99", IF(wat_table_data!H271&lt;1, "&lt;1",wat_table_data!H271 ))), "-")</f>
        <v>-</v>
      </c>
      <c r="I274" s="38" t="str">
        <f>IF(ISNUMBER(wat_table_data!I271), IF(wat_table_data!I271=-999,"NA",IF(wat_table_data!I271&gt;99, "&gt;99", IF(wat_table_data!I271&lt;1, "&lt;1",wat_table_data!I271 ))), "-")</f>
        <v>-</v>
      </c>
      <c r="J274" s="24" t="str">
        <f>IF(ISNUMBER(wat_table_data!J271), IF(wat_table_data!J271=-999,"NA",wat_table_data!J271), "-")</f>
        <v>-</v>
      </c>
      <c r="K274" s="37" t="str">
        <f>IF(ISNUMBER(wat_table_data!K271), IF(wat_table_data!K271=-999,"NA",IF(wat_table_data!K271&gt;99, "&gt;99", IF(wat_table_data!K271&lt;1, "&lt;1",wat_table_data!K271 ))), "-")</f>
        <v>-</v>
      </c>
      <c r="L274" s="38" t="str">
        <f>IF(ISNUMBER(wat_table_data!L271), IF(wat_table_data!L271=-999,"NA",IF(wat_table_data!L271&gt;99, "&gt;99", IF(wat_table_data!L271&lt;1, "&lt;1",wat_table_data!L271 ))), "-")</f>
        <v>-</v>
      </c>
      <c r="M274" s="38" t="str">
        <f>IF(ISNUMBER(wat_table_data!M271), IF(wat_table_data!M271=-999,"NA",IF(wat_table_data!M271&gt;99, "&gt;99", IF(wat_table_data!M271&lt;1, "&lt;1",wat_table_data!M271 ))), "-")</f>
        <v>-</v>
      </c>
      <c r="N274" s="38" t="str">
        <f>IF(ISNUMBER(wat_table_data!N271), IF(wat_table_data!N271=-999,"NA",IF(wat_table_data!N271&gt;99, "&gt;99", IF(wat_table_data!N271&lt;1, "&lt;1",wat_table_data!N271 ))), "-")</f>
        <v>-</v>
      </c>
      <c r="O274" s="24" t="str">
        <f>IF(ISNUMBER(wat_table_data!O271), IF(wat_table_data!O271=-999,"NA",wat_table_data!O271), "-")</f>
        <v>-</v>
      </c>
      <c r="P274" s="37" t="str">
        <f>IF(ISNUMBER(wat_table_data!P271), IF(wat_table_data!P271=-999,"NA",IF(wat_table_data!P271&gt;99, "&gt;99", IF(wat_table_data!P271&lt;1, "&lt;1",wat_table_data!P271 ))), "-")</f>
        <v>-</v>
      </c>
      <c r="Q274" s="38" t="str">
        <f>IF(ISNUMBER(wat_table_data!Q271), IF(wat_table_data!Q271=-999,"NA",IF(wat_table_data!Q271&gt;99, "&gt;99", IF(wat_table_data!Q271&lt;1, "&lt;1",wat_table_data!Q271 ))), "-")</f>
        <v>-</v>
      </c>
      <c r="R274" s="38" t="str">
        <f>IF(ISNUMBER(wat_table_data!R271), IF(wat_table_data!R271=-999,"NA",IF(wat_table_data!R271&gt;99, "&gt;99", IF(wat_table_data!R271&lt;1, "&lt;1",wat_table_data!R271 ))), "-")</f>
        <v>-</v>
      </c>
      <c r="S274" s="38" t="str">
        <f>IF(ISNUMBER(wat_table_data!S271), IF(wat_table_data!S271=-999,"NA",IF(wat_table_data!S271&gt;99, "&gt;99", IF(wat_table_data!S271&lt;1, "&lt;1",wat_table_data!S271 ))), "-")</f>
        <v>-</v>
      </c>
      <c r="T274" s="24" t="str">
        <f>IF(ISNUMBER(wat_table_data!T271), IF(wat_table_data!T271=-999,"NA",wat_table_data!T271), "-")</f>
        <v>-</v>
      </c>
      <c r="U274" s="24"/>
      <c r="V274" s="24"/>
      <c r="W274" s="24"/>
      <c r="X274" s="39" t="str">
        <f>IF(ISNUMBER(wat_table_data!W271), IF(wat_table_data!W271=-999,"NA",IF(wat_table_data!W271&gt;99, "&gt;99", IF(wat_table_data!W271&lt;1, "&lt;1",wat_table_data!W271 ))), "-")</f>
        <v>-</v>
      </c>
      <c r="Y274" s="40" t="str">
        <f>IF(ISNUMBER(wat_table_data!X271), IF(wat_table_data!X271=-999,"NA",IF(wat_table_data!X271&gt;99, "&gt;99", IF(wat_table_data!X271&lt;1, "&lt;1",wat_table_data!X271 ))), "-")</f>
        <v>-</v>
      </c>
      <c r="Z274" s="40" t="str">
        <f>IF(ISNUMBER(wat_table_data!Y271), IF(wat_table_data!Y271=-999,"NA",IF(wat_table_data!Y271&gt;99, "&gt;99", IF(wat_table_data!Y271&lt;1, "&lt;1",wat_table_data!Y271 ))), "-")</f>
        <v>-</v>
      </c>
      <c r="AA274" s="40" t="str">
        <f>IF(ISNUMBER(wat_table_data!Z271), IF(wat_table_data!Z271=-999,"NA",IF(wat_table_data!Z271&gt;99, "&gt;99", IF(wat_table_data!Z271&lt;1, "&lt;1",wat_table_data!Z271 ))), "-")</f>
        <v>-</v>
      </c>
      <c r="AB274" s="38" t="str">
        <f>IF(ISNUMBER(wat_table_data!AA271), IF(wat_table_data!AA271=-999,"NA",IF(wat_table_data!AA271&gt;99, "&gt;99", IF(wat_table_data!AA271&lt;1, "&lt;1",wat_table_data!AA271 ))), "-")</f>
        <v>-</v>
      </c>
      <c r="AC274" s="38" t="str">
        <f>IF(ISNUMBER(wat_table_data!AB271), IF(wat_table_data!AB271=-999,"NA",IF(wat_table_data!AB271&gt;99, "&gt;99", IF(wat_table_data!AB271&lt;1, "&lt;1",wat_table_data!AB271 ))), "-")</f>
        <v>-</v>
      </c>
      <c r="AD274" s="39" t="str">
        <f>IF(ISNUMBER(wat_table_data!AC271), IF(wat_table_data!AC271=-999,"NA",IF(wat_table_data!AC271&gt;99, "&gt;99", IF(wat_table_data!AC271&lt;1, "&lt;1",wat_table_data!AC271 ))), "-")</f>
        <v>-</v>
      </c>
      <c r="AE274" s="40" t="str">
        <f>IF(ISNUMBER(wat_table_data!AD271), IF(wat_table_data!AD271=-999,"NA",IF(wat_table_data!AD271&gt;99, "&gt;99", IF(wat_table_data!AD271&lt;1, "&lt;1",wat_table_data!AD271 ))), "-")</f>
        <v>-</v>
      </c>
      <c r="AF274" s="40" t="str">
        <f>IF(ISNUMBER(wat_table_data!AE271), IF(wat_table_data!AE271=-999,"NA",IF(wat_table_data!AE271&gt;99, "&gt;99", IF(wat_table_data!AE271&lt;1, "&lt;1",wat_table_data!AE271 ))), "-")</f>
        <v>-</v>
      </c>
      <c r="AG274" s="40" t="str">
        <f>IF(ISNUMBER(wat_table_data!AF271), IF(wat_table_data!AF271=-999,"NA",IF(wat_table_data!AF271&gt;99, "&gt;99", IF(wat_table_data!AF271&lt;1, "&lt;1",wat_table_data!AF271 ))), "-")</f>
        <v>-</v>
      </c>
      <c r="AH274" s="38" t="str">
        <f>IF(ISNUMBER(wat_table_data!AG271), IF(wat_table_data!AG271=-999,"NA",IF(wat_table_data!AG271&gt;99, "&gt;99", IF(wat_table_data!AG271&lt;1, "&lt;1",wat_table_data!AG271 ))), "-")</f>
        <v>-</v>
      </c>
      <c r="AI274" s="38" t="str">
        <f>IF(ISNUMBER(wat_table_data!AH271), IF(wat_table_data!AH271=-999,"NA",IF(wat_table_data!AH271&gt;99, "&gt;99", IF(wat_table_data!AH271&lt;1, "&lt;1",wat_table_data!AH271 ))), "-")</f>
        <v>-</v>
      </c>
      <c r="AJ274" s="39" t="str">
        <f>IF(ISNUMBER(wat_table_data!AI271), IF(wat_table_data!AI271=-999,"NA",IF(wat_table_data!AI271&gt;99, "&gt;99", IF(wat_table_data!AI271&lt;1, "&lt;1",wat_table_data!AI271 ))), "-")</f>
        <v>-</v>
      </c>
      <c r="AK274" s="40" t="str">
        <f>IF(ISNUMBER(wat_table_data!AJ271), IF(wat_table_data!AJ271=-999,"NA",IF(wat_table_data!AJ271&gt;99, "&gt;99", IF(wat_table_data!AJ271&lt;1, "&lt;1",wat_table_data!AJ271 ))), "-")</f>
        <v>-</v>
      </c>
      <c r="AL274" s="40" t="str">
        <f>IF(ISNUMBER(wat_table_data!AK271), IF(wat_table_data!AK271=-999,"NA",IF(wat_table_data!AK271&gt;99, "&gt;99", IF(wat_table_data!AK271&lt;1, "&lt;1",wat_table_data!AK271 ))), "-")</f>
        <v>-</v>
      </c>
      <c r="AM274" s="40" t="str">
        <f>IF(ISNUMBER(wat_table_data!AL271), IF(wat_table_data!AL271=-999,"NA",IF(wat_table_data!AL271&gt;99, "&gt;99", IF(wat_table_data!AL271&lt;1, "&lt;1",wat_table_data!AL271 ))), "-")</f>
        <v>-</v>
      </c>
      <c r="AN274" s="38" t="str">
        <f>IF(ISNUMBER(wat_table_data!AM271), IF(wat_table_data!AM271=-999,"NA",IF(wat_table_data!AM271&gt;99, "&gt;99", IF(wat_table_data!AM271&lt;1, "&lt;1",wat_table_data!AM271 ))), "-")</f>
        <v>-</v>
      </c>
      <c r="AO274" s="38" t="str">
        <f>IF(ISNUMBER(wat_table_data!AN271), IF(wat_table_data!AN271=-999,"NA",IF(wat_table_data!AN271&gt;99, "&gt;99", IF(wat_table_data!AN271&lt;1, "&lt;1",wat_table_data!AN271 ))), "-")</f>
        <v>-</v>
      </c>
    </row>
    <row r="275" ht="13.8" x14ac:dyDescent="0.25">
      <c r="A275" s="34" t="str">
        <f>IF(ISBLANK(wat_table_data!A272), "", wat_table_data!A272)</f>
        <v/>
      </c>
      <c r="B275" s="34" t="str">
        <f>IF(ISBLANK(wat_table_data!B272), "", wat_table_data!B272)</f>
        <v/>
      </c>
      <c r="C275" s="34" t="str">
        <f>IF(ISBLANK(wat_table_data!C272), "", wat_table_data!C272)</f>
        <v/>
      </c>
      <c r="D275" s="35" t="str">
        <f>IF(ISNUMBER(wat_table_data!D272), wat_table_data!D272, "-")</f>
        <v>-</v>
      </c>
      <c r="E275" s="36" t="str">
        <f>IF(ISNUMBER(wat_table_data!E272), wat_table_data!E272, "-")</f>
        <v>-</v>
      </c>
      <c r="F275" s="37" t="str">
        <f>IF(ISNUMBER(wat_table_data!F272), IF(wat_table_data!F272=-999,"NA",IF(wat_table_data!F272&gt;99, "&gt;99", IF(wat_table_data!F272&lt;1, "&lt;1",wat_table_data!F272 ))), "-")</f>
        <v>-</v>
      </c>
      <c r="G275" s="38" t="str">
        <f>IF(ISNUMBER(wat_table_data!G272), IF(wat_table_data!G272=-999,"NA",IF(wat_table_data!G272&gt;99, "&gt;99", IF(wat_table_data!G272&lt;1, "&lt;1",wat_table_data!G272 ))), "-")</f>
        <v>-</v>
      </c>
      <c r="H275" s="38" t="str">
        <f>IF(ISNUMBER(wat_table_data!H272), IF(wat_table_data!H272=-999,"NA",IF(wat_table_data!H272&gt;99, "&gt;99", IF(wat_table_data!H272&lt;1, "&lt;1",wat_table_data!H272 ))), "-")</f>
        <v>-</v>
      </c>
      <c r="I275" s="38" t="str">
        <f>IF(ISNUMBER(wat_table_data!I272), IF(wat_table_data!I272=-999,"NA",IF(wat_table_data!I272&gt;99, "&gt;99", IF(wat_table_data!I272&lt;1, "&lt;1",wat_table_data!I272 ))), "-")</f>
        <v>-</v>
      </c>
      <c r="J275" s="24" t="str">
        <f>IF(ISNUMBER(wat_table_data!J272), IF(wat_table_data!J272=-999,"NA",wat_table_data!J272), "-")</f>
        <v>-</v>
      </c>
      <c r="K275" s="37" t="str">
        <f>IF(ISNUMBER(wat_table_data!K272), IF(wat_table_data!K272=-999,"NA",IF(wat_table_data!K272&gt;99, "&gt;99", IF(wat_table_data!K272&lt;1, "&lt;1",wat_table_data!K272 ))), "-")</f>
        <v>-</v>
      </c>
      <c r="L275" s="38" t="str">
        <f>IF(ISNUMBER(wat_table_data!L272), IF(wat_table_data!L272=-999,"NA",IF(wat_table_data!L272&gt;99, "&gt;99", IF(wat_table_data!L272&lt;1, "&lt;1",wat_table_data!L272 ))), "-")</f>
        <v>-</v>
      </c>
      <c r="M275" s="38" t="str">
        <f>IF(ISNUMBER(wat_table_data!M272), IF(wat_table_data!M272=-999,"NA",IF(wat_table_data!M272&gt;99, "&gt;99", IF(wat_table_data!M272&lt;1, "&lt;1",wat_table_data!M272 ))), "-")</f>
        <v>-</v>
      </c>
      <c r="N275" s="38" t="str">
        <f>IF(ISNUMBER(wat_table_data!N272), IF(wat_table_data!N272=-999,"NA",IF(wat_table_data!N272&gt;99, "&gt;99", IF(wat_table_data!N272&lt;1, "&lt;1",wat_table_data!N272 ))), "-")</f>
        <v>-</v>
      </c>
      <c r="O275" s="24" t="str">
        <f>IF(ISNUMBER(wat_table_data!O272), IF(wat_table_data!O272=-999,"NA",wat_table_data!O272), "-")</f>
        <v>-</v>
      </c>
      <c r="P275" s="37" t="str">
        <f>IF(ISNUMBER(wat_table_data!P272), IF(wat_table_data!P272=-999,"NA",IF(wat_table_data!P272&gt;99, "&gt;99", IF(wat_table_data!P272&lt;1, "&lt;1",wat_table_data!P272 ))), "-")</f>
        <v>-</v>
      </c>
      <c r="Q275" s="38" t="str">
        <f>IF(ISNUMBER(wat_table_data!Q272), IF(wat_table_data!Q272=-999,"NA",IF(wat_table_data!Q272&gt;99, "&gt;99", IF(wat_table_data!Q272&lt;1, "&lt;1",wat_table_data!Q272 ))), "-")</f>
        <v>-</v>
      </c>
      <c r="R275" s="38" t="str">
        <f>IF(ISNUMBER(wat_table_data!R272), IF(wat_table_data!R272=-999,"NA",IF(wat_table_data!R272&gt;99, "&gt;99", IF(wat_table_data!R272&lt;1, "&lt;1",wat_table_data!R272 ))), "-")</f>
        <v>-</v>
      </c>
      <c r="S275" s="38" t="str">
        <f>IF(ISNUMBER(wat_table_data!S272), IF(wat_table_data!S272=-999,"NA",IF(wat_table_data!S272&gt;99, "&gt;99", IF(wat_table_data!S272&lt;1, "&lt;1",wat_table_data!S272 ))), "-")</f>
        <v>-</v>
      </c>
      <c r="T275" s="24" t="str">
        <f>IF(ISNUMBER(wat_table_data!T272), IF(wat_table_data!T272=-999,"NA",wat_table_data!T272), "-")</f>
        <v>-</v>
      </c>
      <c r="U275" s="24"/>
      <c r="V275" s="24"/>
      <c r="W275" s="24"/>
      <c r="X275" s="39" t="str">
        <f>IF(ISNUMBER(wat_table_data!W272), IF(wat_table_data!W272=-999,"NA",IF(wat_table_data!W272&gt;99, "&gt;99", IF(wat_table_data!W272&lt;1, "&lt;1",wat_table_data!W272 ))), "-")</f>
        <v>-</v>
      </c>
      <c r="Y275" s="40" t="str">
        <f>IF(ISNUMBER(wat_table_data!X272), IF(wat_table_data!X272=-999,"NA",IF(wat_table_data!X272&gt;99, "&gt;99", IF(wat_table_data!X272&lt;1, "&lt;1",wat_table_data!X272 ))), "-")</f>
        <v>-</v>
      </c>
      <c r="Z275" s="40" t="str">
        <f>IF(ISNUMBER(wat_table_data!Y272), IF(wat_table_data!Y272=-999,"NA",IF(wat_table_data!Y272&gt;99, "&gt;99", IF(wat_table_data!Y272&lt;1, "&lt;1",wat_table_data!Y272 ))), "-")</f>
        <v>-</v>
      </c>
      <c r="AA275" s="40" t="str">
        <f>IF(ISNUMBER(wat_table_data!Z272), IF(wat_table_data!Z272=-999,"NA",IF(wat_table_data!Z272&gt;99, "&gt;99", IF(wat_table_data!Z272&lt;1, "&lt;1",wat_table_data!Z272 ))), "-")</f>
        <v>-</v>
      </c>
      <c r="AB275" s="38" t="str">
        <f>IF(ISNUMBER(wat_table_data!AA272), IF(wat_table_data!AA272=-999,"NA",IF(wat_table_data!AA272&gt;99, "&gt;99", IF(wat_table_data!AA272&lt;1, "&lt;1",wat_table_data!AA272 ))), "-")</f>
        <v>-</v>
      </c>
      <c r="AC275" s="38" t="str">
        <f>IF(ISNUMBER(wat_table_data!AB272), IF(wat_table_data!AB272=-999,"NA",IF(wat_table_data!AB272&gt;99, "&gt;99", IF(wat_table_data!AB272&lt;1, "&lt;1",wat_table_data!AB272 ))), "-")</f>
        <v>-</v>
      </c>
      <c r="AD275" s="39" t="str">
        <f>IF(ISNUMBER(wat_table_data!AC272), IF(wat_table_data!AC272=-999,"NA",IF(wat_table_data!AC272&gt;99, "&gt;99", IF(wat_table_data!AC272&lt;1, "&lt;1",wat_table_data!AC272 ))), "-")</f>
        <v>-</v>
      </c>
      <c r="AE275" s="40" t="str">
        <f>IF(ISNUMBER(wat_table_data!AD272), IF(wat_table_data!AD272=-999,"NA",IF(wat_table_data!AD272&gt;99, "&gt;99", IF(wat_table_data!AD272&lt;1, "&lt;1",wat_table_data!AD272 ))), "-")</f>
        <v>-</v>
      </c>
      <c r="AF275" s="40" t="str">
        <f>IF(ISNUMBER(wat_table_data!AE272), IF(wat_table_data!AE272=-999,"NA",IF(wat_table_data!AE272&gt;99, "&gt;99", IF(wat_table_data!AE272&lt;1, "&lt;1",wat_table_data!AE272 ))), "-")</f>
        <v>-</v>
      </c>
      <c r="AG275" s="40" t="str">
        <f>IF(ISNUMBER(wat_table_data!AF272), IF(wat_table_data!AF272=-999,"NA",IF(wat_table_data!AF272&gt;99, "&gt;99", IF(wat_table_data!AF272&lt;1, "&lt;1",wat_table_data!AF272 ))), "-")</f>
        <v>-</v>
      </c>
      <c r="AH275" s="38" t="str">
        <f>IF(ISNUMBER(wat_table_data!AG272), IF(wat_table_data!AG272=-999,"NA",IF(wat_table_data!AG272&gt;99, "&gt;99", IF(wat_table_data!AG272&lt;1, "&lt;1",wat_table_data!AG272 ))), "-")</f>
        <v>-</v>
      </c>
      <c r="AI275" s="38" t="str">
        <f>IF(ISNUMBER(wat_table_data!AH272), IF(wat_table_data!AH272=-999,"NA",IF(wat_table_data!AH272&gt;99, "&gt;99", IF(wat_table_data!AH272&lt;1, "&lt;1",wat_table_data!AH272 ))), "-")</f>
        <v>-</v>
      </c>
      <c r="AJ275" s="39" t="str">
        <f>IF(ISNUMBER(wat_table_data!AI272), IF(wat_table_data!AI272=-999,"NA",IF(wat_table_data!AI272&gt;99, "&gt;99", IF(wat_table_data!AI272&lt;1, "&lt;1",wat_table_data!AI272 ))), "-")</f>
        <v>-</v>
      </c>
      <c r="AK275" s="40" t="str">
        <f>IF(ISNUMBER(wat_table_data!AJ272), IF(wat_table_data!AJ272=-999,"NA",IF(wat_table_data!AJ272&gt;99, "&gt;99", IF(wat_table_data!AJ272&lt;1, "&lt;1",wat_table_data!AJ272 ))), "-")</f>
        <v>-</v>
      </c>
      <c r="AL275" s="40" t="str">
        <f>IF(ISNUMBER(wat_table_data!AK272), IF(wat_table_data!AK272=-999,"NA",IF(wat_table_data!AK272&gt;99, "&gt;99", IF(wat_table_data!AK272&lt;1, "&lt;1",wat_table_data!AK272 ))), "-")</f>
        <v>-</v>
      </c>
      <c r="AM275" s="40" t="str">
        <f>IF(ISNUMBER(wat_table_data!AL272), IF(wat_table_data!AL272=-999,"NA",IF(wat_table_data!AL272&gt;99, "&gt;99", IF(wat_table_data!AL272&lt;1, "&lt;1",wat_table_data!AL272 ))), "-")</f>
        <v>-</v>
      </c>
      <c r="AN275" s="38" t="str">
        <f>IF(ISNUMBER(wat_table_data!AM272), IF(wat_table_data!AM272=-999,"NA",IF(wat_table_data!AM272&gt;99, "&gt;99", IF(wat_table_data!AM272&lt;1, "&lt;1",wat_table_data!AM272 ))), "-")</f>
        <v>-</v>
      </c>
      <c r="AO275" s="38" t="str">
        <f>IF(ISNUMBER(wat_table_data!AN272), IF(wat_table_data!AN272=-999,"NA",IF(wat_table_data!AN272&gt;99, "&gt;99", IF(wat_table_data!AN272&lt;1, "&lt;1",wat_table_data!AN272 ))), "-")</f>
        <v>-</v>
      </c>
    </row>
    <row r="276" ht="13.8" x14ac:dyDescent="0.25">
      <c r="A276" s="34" t="str">
        <f>IF(ISBLANK(wat_table_data!A273), "", wat_table_data!A273)</f>
        <v/>
      </c>
      <c r="B276" s="34" t="str">
        <f>IF(ISBLANK(wat_table_data!B273), "", wat_table_data!B273)</f>
        <v/>
      </c>
      <c r="C276" s="34" t="str">
        <f>IF(ISBLANK(wat_table_data!C273), "", wat_table_data!C273)</f>
        <v/>
      </c>
      <c r="D276" s="35" t="str">
        <f>IF(ISNUMBER(wat_table_data!D273), wat_table_data!D273, "-")</f>
        <v>-</v>
      </c>
      <c r="E276" s="36" t="str">
        <f>IF(ISNUMBER(wat_table_data!E273), wat_table_data!E273, "-")</f>
        <v>-</v>
      </c>
      <c r="F276" s="37" t="str">
        <f>IF(ISNUMBER(wat_table_data!F273), IF(wat_table_data!F273=-999,"NA",IF(wat_table_data!F273&gt;99, "&gt;99", IF(wat_table_data!F273&lt;1, "&lt;1",wat_table_data!F273 ))), "-")</f>
        <v>-</v>
      </c>
      <c r="G276" s="38" t="str">
        <f>IF(ISNUMBER(wat_table_data!G273), IF(wat_table_data!G273=-999,"NA",IF(wat_table_data!G273&gt;99, "&gt;99", IF(wat_table_data!G273&lt;1, "&lt;1",wat_table_data!G273 ))), "-")</f>
        <v>-</v>
      </c>
      <c r="H276" s="38" t="str">
        <f>IF(ISNUMBER(wat_table_data!H273), IF(wat_table_data!H273=-999,"NA",IF(wat_table_data!H273&gt;99, "&gt;99", IF(wat_table_data!H273&lt;1, "&lt;1",wat_table_data!H273 ))), "-")</f>
        <v>-</v>
      </c>
      <c r="I276" s="38" t="str">
        <f>IF(ISNUMBER(wat_table_data!I273), IF(wat_table_data!I273=-999,"NA",IF(wat_table_data!I273&gt;99, "&gt;99", IF(wat_table_data!I273&lt;1, "&lt;1",wat_table_data!I273 ))), "-")</f>
        <v>-</v>
      </c>
      <c r="J276" s="24" t="str">
        <f>IF(ISNUMBER(wat_table_data!J273), IF(wat_table_data!J273=-999,"NA",wat_table_data!J273), "-")</f>
        <v>-</v>
      </c>
      <c r="K276" s="37" t="str">
        <f>IF(ISNUMBER(wat_table_data!K273), IF(wat_table_data!K273=-999,"NA",IF(wat_table_data!K273&gt;99, "&gt;99", IF(wat_table_data!K273&lt;1, "&lt;1",wat_table_data!K273 ))), "-")</f>
        <v>-</v>
      </c>
      <c r="L276" s="38" t="str">
        <f>IF(ISNUMBER(wat_table_data!L273), IF(wat_table_data!L273=-999,"NA",IF(wat_table_data!L273&gt;99, "&gt;99", IF(wat_table_data!L273&lt;1, "&lt;1",wat_table_data!L273 ))), "-")</f>
        <v>-</v>
      </c>
      <c r="M276" s="38" t="str">
        <f>IF(ISNUMBER(wat_table_data!M273), IF(wat_table_data!M273=-999,"NA",IF(wat_table_data!M273&gt;99, "&gt;99", IF(wat_table_data!M273&lt;1, "&lt;1",wat_table_data!M273 ))), "-")</f>
        <v>-</v>
      </c>
      <c r="N276" s="38" t="str">
        <f>IF(ISNUMBER(wat_table_data!N273), IF(wat_table_data!N273=-999,"NA",IF(wat_table_data!N273&gt;99, "&gt;99", IF(wat_table_data!N273&lt;1, "&lt;1",wat_table_data!N273 ))), "-")</f>
        <v>-</v>
      </c>
      <c r="O276" s="24" t="str">
        <f>IF(ISNUMBER(wat_table_data!O273), IF(wat_table_data!O273=-999,"NA",wat_table_data!O273), "-")</f>
        <v>-</v>
      </c>
      <c r="P276" s="37" t="str">
        <f>IF(ISNUMBER(wat_table_data!P273), IF(wat_table_data!P273=-999,"NA",IF(wat_table_data!P273&gt;99, "&gt;99", IF(wat_table_data!P273&lt;1, "&lt;1",wat_table_data!P273 ))), "-")</f>
        <v>-</v>
      </c>
      <c r="Q276" s="38" t="str">
        <f>IF(ISNUMBER(wat_table_data!Q273), IF(wat_table_data!Q273=-999,"NA",IF(wat_table_data!Q273&gt;99, "&gt;99", IF(wat_table_data!Q273&lt;1, "&lt;1",wat_table_data!Q273 ))), "-")</f>
        <v>-</v>
      </c>
      <c r="R276" s="38" t="str">
        <f>IF(ISNUMBER(wat_table_data!R273), IF(wat_table_data!R273=-999,"NA",IF(wat_table_data!R273&gt;99, "&gt;99", IF(wat_table_data!R273&lt;1, "&lt;1",wat_table_data!R273 ))), "-")</f>
        <v>-</v>
      </c>
      <c r="S276" s="38" t="str">
        <f>IF(ISNUMBER(wat_table_data!S273), IF(wat_table_data!S273=-999,"NA",IF(wat_table_data!S273&gt;99, "&gt;99", IF(wat_table_data!S273&lt;1, "&lt;1",wat_table_data!S273 ))), "-")</f>
        <v>-</v>
      </c>
      <c r="T276" s="24" t="str">
        <f>IF(ISNUMBER(wat_table_data!T273), IF(wat_table_data!T273=-999,"NA",wat_table_data!T273), "-")</f>
        <v>-</v>
      </c>
      <c r="U276" s="24"/>
      <c r="V276" s="24"/>
      <c r="W276" s="24"/>
      <c r="X276" s="39" t="str">
        <f>IF(ISNUMBER(wat_table_data!W273), IF(wat_table_data!W273=-999,"NA",IF(wat_table_data!W273&gt;99, "&gt;99", IF(wat_table_data!W273&lt;1, "&lt;1",wat_table_data!W273 ))), "-")</f>
        <v>-</v>
      </c>
      <c r="Y276" s="40" t="str">
        <f>IF(ISNUMBER(wat_table_data!X273), IF(wat_table_data!X273=-999,"NA",IF(wat_table_data!X273&gt;99, "&gt;99", IF(wat_table_data!X273&lt;1, "&lt;1",wat_table_data!X273 ))), "-")</f>
        <v>-</v>
      </c>
      <c r="Z276" s="40" t="str">
        <f>IF(ISNUMBER(wat_table_data!Y273), IF(wat_table_data!Y273=-999,"NA",IF(wat_table_data!Y273&gt;99, "&gt;99", IF(wat_table_data!Y273&lt;1, "&lt;1",wat_table_data!Y273 ))), "-")</f>
        <v>-</v>
      </c>
      <c r="AA276" s="40" t="str">
        <f>IF(ISNUMBER(wat_table_data!Z273), IF(wat_table_data!Z273=-999,"NA",IF(wat_table_data!Z273&gt;99, "&gt;99", IF(wat_table_data!Z273&lt;1, "&lt;1",wat_table_data!Z273 ))), "-")</f>
        <v>-</v>
      </c>
      <c r="AB276" s="38" t="str">
        <f>IF(ISNUMBER(wat_table_data!AA273), IF(wat_table_data!AA273=-999,"NA",IF(wat_table_data!AA273&gt;99, "&gt;99", IF(wat_table_data!AA273&lt;1, "&lt;1",wat_table_data!AA273 ))), "-")</f>
        <v>-</v>
      </c>
      <c r="AC276" s="38" t="str">
        <f>IF(ISNUMBER(wat_table_data!AB273), IF(wat_table_data!AB273=-999,"NA",IF(wat_table_data!AB273&gt;99, "&gt;99", IF(wat_table_data!AB273&lt;1, "&lt;1",wat_table_data!AB273 ))), "-")</f>
        <v>-</v>
      </c>
      <c r="AD276" s="39" t="str">
        <f>IF(ISNUMBER(wat_table_data!AC273), IF(wat_table_data!AC273=-999,"NA",IF(wat_table_data!AC273&gt;99, "&gt;99", IF(wat_table_data!AC273&lt;1, "&lt;1",wat_table_data!AC273 ))), "-")</f>
        <v>-</v>
      </c>
      <c r="AE276" s="40" t="str">
        <f>IF(ISNUMBER(wat_table_data!AD273), IF(wat_table_data!AD273=-999,"NA",IF(wat_table_data!AD273&gt;99, "&gt;99", IF(wat_table_data!AD273&lt;1, "&lt;1",wat_table_data!AD273 ))), "-")</f>
        <v>-</v>
      </c>
      <c r="AF276" s="40" t="str">
        <f>IF(ISNUMBER(wat_table_data!AE273), IF(wat_table_data!AE273=-999,"NA",IF(wat_table_data!AE273&gt;99, "&gt;99", IF(wat_table_data!AE273&lt;1, "&lt;1",wat_table_data!AE273 ))), "-")</f>
        <v>-</v>
      </c>
      <c r="AG276" s="40" t="str">
        <f>IF(ISNUMBER(wat_table_data!AF273), IF(wat_table_data!AF273=-999,"NA",IF(wat_table_data!AF273&gt;99, "&gt;99", IF(wat_table_data!AF273&lt;1, "&lt;1",wat_table_data!AF273 ))), "-")</f>
        <v>-</v>
      </c>
      <c r="AH276" s="38" t="str">
        <f>IF(ISNUMBER(wat_table_data!AG273), IF(wat_table_data!AG273=-999,"NA",IF(wat_table_data!AG273&gt;99, "&gt;99", IF(wat_table_data!AG273&lt;1, "&lt;1",wat_table_data!AG273 ))), "-")</f>
        <v>-</v>
      </c>
      <c r="AI276" s="38" t="str">
        <f>IF(ISNUMBER(wat_table_data!AH273), IF(wat_table_data!AH273=-999,"NA",IF(wat_table_data!AH273&gt;99, "&gt;99", IF(wat_table_data!AH273&lt;1, "&lt;1",wat_table_data!AH273 ))), "-")</f>
        <v>-</v>
      </c>
      <c r="AJ276" s="39" t="str">
        <f>IF(ISNUMBER(wat_table_data!AI273), IF(wat_table_data!AI273=-999,"NA",IF(wat_table_data!AI273&gt;99, "&gt;99", IF(wat_table_data!AI273&lt;1, "&lt;1",wat_table_data!AI273 ))), "-")</f>
        <v>-</v>
      </c>
      <c r="AK276" s="40" t="str">
        <f>IF(ISNUMBER(wat_table_data!AJ273), IF(wat_table_data!AJ273=-999,"NA",IF(wat_table_data!AJ273&gt;99, "&gt;99", IF(wat_table_data!AJ273&lt;1, "&lt;1",wat_table_data!AJ273 ))), "-")</f>
        <v>-</v>
      </c>
      <c r="AL276" s="40" t="str">
        <f>IF(ISNUMBER(wat_table_data!AK273), IF(wat_table_data!AK273=-999,"NA",IF(wat_table_data!AK273&gt;99, "&gt;99", IF(wat_table_data!AK273&lt;1, "&lt;1",wat_table_data!AK273 ))), "-")</f>
        <v>-</v>
      </c>
      <c r="AM276" s="40" t="str">
        <f>IF(ISNUMBER(wat_table_data!AL273), IF(wat_table_data!AL273=-999,"NA",IF(wat_table_data!AL273&gt;99, "&gt;99", IF(wat_table_data!AL273&lt;1, "&lt;1",wat_table_data!AL273 ))), "-")</f>
        <v>-</v>
      </c>
      <c r="AN276" s="38" t="str">
        <f>IF(ISNUMBER(wat_table_data!AM273), IF(wat_table_data!AM273=-999,"NA",IF(wat_table_data!AM273&gt;99, "&gt;99", IF(wat_table_data!AM273&lt;1, "&lt;1",wat_table_data!AM273 ))), "-")</f>
        <v>-</v>
      </c>
      <c r="AO276" s="38" t="str">
        <f>IF(ISNUMBER(wat_table_data!AN273), IF(wat_table_data!AN273=-999,"NA",IF(wat_table_data!AN273&gt;99, "&gt;99", IF(wat_table_data!AN273&lt;1, "&lt;1",wat_table_data!AN273 ))), "-")</f>
        <v>-</v>
      </c>
    </row>
    <row r="277" ht="13.8" x14ac:dyDescent="0.25">
      <c r="A277" s="34" t="str">
        <f>IF(ISBLANK(wat_table_data!A274), "", wat_table_data!A274)</f>
        <v/>
      </c>
      <c r="B277" s="34" t="str">
        <f>IF(ISBLANK(wat_table_data!B274), "", wat_table_data!B274)</f>
        <v/>
      </c>
      <c r="C277" s="34" t="str">
        <f>IF(ISBLANK(wat_table_data!C274), "", wat_table_data!C274)</f>
        <v/>
      </c>
      <c r="D277" s="35" t="str">
        <f>IF(ISNUMBER(wat_table_data!D274), wat_table_data!D274, "-")</f>
        <v>-</v>
      </c>
      <c r="E277" s="36" t="str">
        <f>IF(ISNUMBER(wat_table_data!E274), wat_table_data!E274, "-")</f>
        <v>-</v>
      </c>
      <c r="F277" s="37" t="str">
        <f>IF(ISNUMBER(wat_table_data!F274), IF(wat_table_data!F274=-999,"NA",IF(wat_table_data!F274&gt;99, "&gt;99", IF(wat_table_data!F274&lt;1, "&lt;1",wat_table_data!F274 ))), "-")</f>
        <v>-</v>
      </c>
      <c r="G277" s="38" t="str">
        <f>IF(ISNUMBER(wat_table_data!G274), IF(wat_table_data!G274=-999,"NA",IF(wat_table_data!G274&gt;99, "&gt;99", IF(wat_table_data!G274&lt;1, "&lt;1",wat_table_data!G274 ))), "-")</f>
        <v>-</v>
      </c>
      <c r="H277" s="38" t="str">
        <f>IF(ISNUMBER(wat_table_data!H274), IF(wat_table_data!H274=-999,"NA",IF(wat_table_data!H274&gt;99, "&gt;99", IF(wat_table_data!H274&lt;1, "&lt;1",wat_table_data!H274 ))), "-")</f>
        <v>-</v>
      </c>
      <c r="I277" s="38" t="str">
        <f>IF(ISNUMBER(wat_table_data!I274), IF(wat_table_data!I274=-999,"NA",IF(wat_table_data!I274&gt;99, "&gt;99", IF(wat_table_data!I274&lt;1, "&lt;1",wat_table_data!I274 ))), "-")</f>
        <v>-</v>
      </c>
      <c r="J277" s="24" t="str">
        <f>IF(ISNUMBER(wat_table_data!J274), IF(wat_table_data!J274=-999,"NA",wat_table_data!J274), "-")</f>
        <v>-</v>
      </c>
      <c r="K277" s="37" t="str">
        <f>IF(ISNUMBER(wat_table_data!K274), IF(wat_table_data!K274=-999,"NA",IF(wat_table_data!K274&gt;99, "&gt;99", IF(wat_table_data!K274&lt;1, "&lt;1",wat_table_data!K274 ))), "-")</f>
        <v>-</v>
      </c>
      <c r="L277" s="38" t="str">
        <f>IF(ISNUMBER(wat_table_data!L274), IF(wat_table_data!L274=-999,"NA",IF(wat_table_data!L274&gt;99, "&gt;99", IF(wat_table_data!L274&lt;1, "&lt;1",wat_table_data!L274 ))), "-")</f>
        <v>-</v>
      </c>
      <c r="M277" s="38" t="str">
        <f>IF(ISNUMBER(wat_table_data!M274), IF(wat_table_data!M274=-999,"NA",IF(wat_table_data!M274&gt;99, "&gt;99", IF(wat_table_data!M274&lt;1, "&lt;1",wat_table_data!M274 ))), "-")</f>
        <v>-</v>
      </c>
      <c r="N277" s="38" t="str">
        <f>IF(ISNUMBER(wat_table_data!N274), IF(wat_table_data!N274=-999,"NA",IF(wat_table_data!N274&gt;99, "&gt;99", IF(wat_table_data!N274&lt;1, "&lt;1",wat_table_data!N274 ))), "-")</f>
        <v>-</v>
      </c>
      <c r="O277" s="24" t="str">
        <f>IF(ISNUMBER(wat_table_data!O274), IF(wat_table_data!O274=-999,"NA",wat_table_data!O274), "-")</f>
        <v>-</v>
      </c>
      <c r="P277" s="37" t="str">
        <f>IF(ISNUMBER(wat_table_data!P274), IF(wat_table_data!P274=-999,"NA",IF(wat_table_data!P274&gt;99, "&gt;99", IF(wat_table_data!P274&lt;1, "&lt;1",wat_table_data!P274 ))), "-")</f>
        <v>-</v>
      </c>
      <c r="Q277" s="38" t="str">
        <f>IF(ISNUMBER(wat_table_data!Q274), IF(wat_table_data!Q274=-999,"NA",IF(wat_table_data!Q274&gt;99, "&gt;99", IF(wat_table_data!Q274&lt;1, "&lt;1",wat_table_data!Q274 ))), "-")</f>
        <v>-</v>
      </c>
      <c r="R277" s="38" t="str">
        <f>IF(ISNUMBER(wat_table_data!R274), IF(wat_table_data!R274=-999,"NA",IF(wat_table_data!R274&gt;99, "&gt;99", IF(wat_table_data!R274&lt;1, "&lt;1",wat_table_data!R274 ))), "-")</f>
        <v>-</v>
      </c>
      <c r="S277" s="38" t="str">
        <f>IF(ISNUMBER(wat_table_data!S274), IF(wat_table_data!S274=-999,"NA",IF(wat_table_data!S274&gt;99, "&gt;99", IF(wat_table_data!S274&lt;1, "&lt;1",wat_table_data!S274 ))), "-")</f>
        <v>-</v>
      </c>
      <c r="T277" s="24" t="str">
        <f>IF(ISNUMBER(wat_table_data!T274), IF(wat_table_data!T274=-999,"NA",wat_table_data!T274), "-")</f>
        <v>-</v>
      </c>
      <c r="U277" s="24"/>
      <c r="V277" s="24"/>
      <c r="W277" s="24"/>
      <c r="X277" s="39" t="str">
        <f>IF(ISNUMBER(wat_table_data!W274), IF(wat_table_data!W274=-999,"NA",IF(wat_table_data!W274&gt;99, "&gt;99", IF(wat_table_data!W274&lt;1, "&lt;1",wat_table_data!W274 ))), "-")</f>
        <v>-</v>
      </c>
      <c r="Y277" s="40" t="str">
        <f>IF(ISNUMBER(wat_table_data!X274), IF(wat_table_data!X274=-999,"NA",IF(wat_table_data!X274&gt;99, "&gt;99", IF(wat_table_data!X274&lt;1, "&lt;1",wat_table_data!X274 ))), "-")</f>
        <v>-</v>
      </c>
      <c r="Z277" s="40" t="str">
        <f>IF(ISNUMBER(wat_table_data!Y274), IF(wat_table_data!Y274=-999,"NA",IF(wat_table_data!Y274&gt;99, "&gt;99", IF(wat_table_data!Y274&lt;1, "&lt;1",wat_table_data!Y274 ))), "-")</f>
        <v>-</v>
      </c>
      <c r="AA277" s="40" t="str">
        <f>IF(ISNUMBER(wat_table_data!Z274), IF(wat_table_data!Z274=-999,"NA",IF(wat_table_data!Z274&gt;99, "&gt;99", IF(wat_table_data!Z274&lt;1, "&lt;1",wat_table_data!Z274 ))), "-")</f>
        <v>-</v>
      </c>
      <c r="AB277" s="38" t="str">
        <f>IF(ISNUMBER(wat_table_data!AA274), IF(wat_table_data!AA274=-999,"NA",IF(wat_table_data!AA274&gt;99, "&gt;99", IF(wat_table_data!AA274&lt;1, "&lt;1",wat_table_data!AA274 ))), "-")</f>
        <v>-</v>
      </c>
      <c r="AC277" s="38" t="str">
        <f>IF(ISNUMBER(wat_table_data!AB274), IF(wat_table_data!AB274=-999,"NA",IF(wat_table_data!AB274&gt;99, "&gt;99", IF(wat_table_data!AB274&lt;1, "&lt;1",wat_table_data!AB274 ))), "-")</f>
        <v>-</v>
      </c>
      <c r="AD277" s="39" t="str">
        <f>IF(ISNUMBER(wat_table_data!AC274), IF(wat_table_data!AC274=-999,"NA",IF(wat_table_data!AC274&gt;99, "&gt;99", IF(wat_table_data!AC274&lt;1, "&lt;1",wat_table_data!AC274 ))), "-")</f>
        <v>-</v>
      </c>
      <c r="AE277" s="40" t="str">
        <f>IF(ISNUMBER(wat_table_data!AD274), IF(wat_table_data!AD274=-999,"NA",IF(wat_table_data!AD274&gt;99, "&gt;99", IF(wat_table_data!AD274&lt;1, "&lt;1",wat_table_data!AD274 ))), "-")</f>
        <v>-</v>
      </c>
      <c r="AF277" s="40" t="str">
        <f>IF(ISNUMBER(wat_table_data!AE274), IF(wat_table_data!AE274=-999,"NA",IF(wat_table_data!AE274&gt;99, "&gt;99", IF(wat_table_data!AE274&lt;1, "&lt;1",wat_table_data!AE274 ))), "-")</f>
        <v>-</v>
      </c>
      <c r="AG277" s="40" t="str">
        <f>IF(ISNUMBER(wat_table_data!AF274), IF(wat_table_data!AF274=-999,"NA",IF(wat_table_data!AF274&gt;99, "&gt;99", IF(wat_table_data!AF274&lt;1, "&lt;1",wat_table_data!AF274 ))), "-")</f>
        <v>-</v>
      </c>
      <c r="AH277" s="38" t="str">
        <f>IF(ISNUMBER(wat_table_data!AG274), IF(wat_table_data!AG274=-999,"NA",IF(wat_table_data!AG274&gt;99, "&gt;99", IF(wat_table_data!AG274&lt;1, "&lt;1",wat_table_data!AG274 ))), "-")</f>
        <v>-</v>
      </c>
      <c r="AI277" s="38" t="str">
        <f>IF(ISNUMBER(wat_table_data!AH274), IF(wat_table_data!AH274=-999,"NA",IF(wat_table_data!AH274&gt;99, "&gt;99", IF(wat_table_data!AH274&lt;1, "&lt;1",wat_table_data!AH274 ))), "-")</f>
        <v>-</v>
      </c>
      <c r="AJ277" s="39" t="str">
        <f>IF(ISNUMBER(wat_table_data!AI274), IF(wat_table_data!AI274=-999,"NA",IF(wat_table_data!AI274&gt;99, "&gt;99", IF(wat_table_data!AI274&lt;1, "&lt;1",wat_table_data!AI274 ))), "-")</f>
        <v>-</v>
      </c>
      <c r="AK277" s="40" t="str">
        <f>IF(ISNUMBER(wat_table_data!AJ274), IF(wat_table_data!AJ274=-999,"NA",IF(wat_table_data!AJ274&gt;99, "&gt;99", IF(wat_table_data!AJ274&lt;1, "&lt;1",wat_table_data!AJ274 ))), "-")</f>
        <v>-</v>
      </c>
      <c r="AL277" s="40" t="str">
        <f>IF(ISNUMBER(wat_table_data!AK274), IF(wat_table_data!AK274=-999,"NA",IF(wat_table_data!AK274&gt;99, "&gt;99", IF(wat_table_data!AK274&lt;1, "&lt;1",wat_table_data!AK274 ))), "-")</f>
        <v>-</v>
      </c>
      <c r="AM277" s="40" t="str">
        <f>IF(ISNUMBER(wat_table_data!AL274), IF(wat_table_data!AL274=-999,"NA",IF(wat_table_data!AL274&gt;99, "&gt;99", IF(wat_table_data!AL274&lt;1, "&lt;1",wat_table_data!AL274 ))), "-")</f>
        <v>-</v>
      </c>
      <c r="AN277" s="38" t="str">
        <f>IF(ISNUMBER(wat_table_data!AM274), IF(wat_table_data!AM274=-999,"NA",IF(wat_table_data!AM274&gt;99, "&gt;99", IF(wat_table_data!AM274&lt;1, "&lt;1",wat_table_data!AM274 ))), "-")</f>
        <v>-</v>
      </c>
      <c r="AO277" s="38" t="str">
        <f>IF(ISNUMBER(wat_table_data!AN274), IF(wat_table_data!AN274=-999,"NA",IF(wat_table_data!AN274&gt;99, "&gt;99", IF(wat_table_data!AN274&lt;1, "&lt;1",wat_table_data!AN274 ))), "-")</f>
        <v>-</v>
      </c>
    </row>
    <row r="278" ht="13.8" x14ac:dyDescent="0.25">
      <c r="A278" s="34" t="str">
        <f>IF(ISBLANK(wat_table_data!A275), "", wat_table_data!A275)</f>
        <v/>
      </c>
      <c r="B278" s="34" t="str">
        <f>IF(ISBLANK(wat_table_data!B275), "", wat_table_data!B275)</f>
        <v/>
      </c>
      <c r="C278" s="34" t="str">
        <f>IF(ISBLANK(wat_table_data!C275), "", wat_table_data!C275)</f>
        <v/>
      </c>
      <c r="D278" s="35" t="str">
        <f>IF(ISNUMBER(wat_table_data!D275), wat_table_data!D275, "-")</f>
        <v>-</v>
      </c>
      <c r="E278" s="36" t="str">
        <f>IF(ISNUMBER(wat_table_data!E275), wat_table_data!E275, "-")</f>
        <v>-</v>
      </c>
      <c r="F278" s="37" t="str">
        <f>IF(ISNUMBER(wat_table_data!F275), IF(wat_table_data!F275=-999,"NA",IF(wat_table_data!F275&gt;99, "&gt;99", IF(wat_table_data!F275&lt;1, "&lt;1",wat_table_data!F275 ))), "-")</f>
        <v>-</v>
      </c>
      <c r="G278" s="38" t="str">
        <f>IF(ISNUMBER(wat_table_data!G275), IF(wat_table_data!G275=-999,"NA",IF(wat_table_data!G275&gt;99, "&gt;99", IF(wat_table_data!G275&lt;1, "&lt;1",wat_table_data!G275 ))), "-")</f>
        <v>-</v>
      </c>
      <c r="H278" s="38" t="str">
        <f>IF(ISNUMBER(wat_table_data!H275), IF(wat_table_data!H275=-999,"NA",IF(wat_table_data!H275&gt;99, "&gt;99", IF(wat_table_data!H275&lt;1, "&lt;1",wat_table_data!H275 ))), "-")</f>
        <v>-</v>
      </c>
      <c r="I278" s="38" t="str">
        <f>IF(ISNUMBER(wat_table_data!I275), IF(wat_table_data!I275=-999,"NA",IF(wat_table_data!I275&gt;99, "&gt;99", IF(wat_table_data!I275&lt;1, "&lt;1",wat_table_data!I275 ))), "-")</f>
        <v>-</v>
      </c>
      <c r="J278" s="24" t="str">
        <f>IF(ISNUMBER(wat_table_data!J275), IF(wat_table_data!J275=-999,"NA",wat_table_data!J275), "-")</f>
        <v>-</v>
      </c>
      <c r="K278" s="37" t="str">
        <f>IF(ISNUMBER(wat_table_data!K275), IF(wat_table_data!K275=-999,"NA",IF(wat_table_data!K275&gt;99, "&gt;99", IF(wat_table_data!K275&lt;1, "&lt;1",wat_table_data!K275 ))), "-")</f>
        <v>-</v>
      </c>
      <c r="L278" s="38" t="str">
        <f>IF(ISNUMBER(wat_table_data!L275), IF(wat_table_data!L275=-999,"NA",IF(wat_table_data!L275&gt;99, "&gt;99", IF(wat_table_data!L275&lt;1, "&lt;1",wat_table_data!L275 ))), "-")</f>
        <v>-</v>
      </c>
      <c r="M278" s="38" t="str">
        <f>IF(ISNUMBER(wat_table_data!M275), IF(wat_table_data!M275=-999,"NA",IF(wat_table_data!M275&gt;99, "&gt;99", IF(wat_table_data!M275&lt;1, "&lt;1",wat_table_data!M275 ))), "-")</f>
        <v>-</v>
      </c>
      <c r="N278" s="38" t="str">
        <f>IF(ISNUMBER(wat_table_data!N275), IF(wat_table_data!N275=-999,"NA",IF(wat_table_data!N275&gt;99, "&gt;99", IF(wat_table_data!N275&lt;1, "&lt;1",wat_table_data!N275 ))), "-")</f>
        <v>-</v>
      </c>
      <c r="O278" s="24" t="str">
        <f>IF(ISNUMBER(wat_table_data!O275), IF(wat_table_data!O275=-999,"NA",wat_table_data!O275), "-")</f>
        <v>-</v>
      </c>
      <c r="P278" s="37" t="str">
        <f>IF(ISNUMBER(wat_table_data!P275), IF(wat_table_data!P275=-999,"NA",IF(wat_table_data!P275&gt;99, "&gt;99", IF(wat_table_data!P275&lt;1, "&lt;1",wat_table_data!P275 ))), "-")</f>
        <v>-</v>
      </c>
      <c r="Q278" s="38" t="str">
        <f>IF(ISNUMBER(wat_table_data!Q275), IF(wat_table_data!Q275=-999,"NA",IF(wat_table_data!Q275&gt;99, "&gt;99", IF(wat_table_data!Q275&lt;1, "&lt;1",wat_table_data!Q275 ))), "-")</f>
        <v>-</v>
      </c>
      <c r="R278" s="38" t="str">
        <f>IF(ISNUMBER(wat_table_data!R275), IF(wat_table_data!R275=-999,"NA",IF(wat_table_data!R275&gt;99, "&gt;99", IF(wat_table_data!R275&lt;1, "&lt;1",wat_table_data!R275 ))), "-")</f>
        <v>-</v>
      </c>
      <c r="S278" s="38" t="str">
        <f>IF(ISNUMBER(wat_table_data!S275), IF(wat_table_data!S275=-999,"NA",IF(wat_table_data!S275&gt;99, "&gt;99", IF(wat_table_data!S275&lt;1, "&lt;1",wat_table_data!S275 ))), "-")</f>
        <v>-</v>
      </c>
      <c r="T278" s="24" t="str">
        <f>IF(ISNUMBER(wat_table_data!T275), IF(wat_table_data!T275=-999,"NA",wat_table_data!T275), "-")</f>
        <v>-</v>
      </c>
      <c r="U278" s="24"/>
      <c r="V278" s="24"/>
      <c r="W278" s="24"/>
      <c r="X278" s="39" t="str">
        <f>IF(ISNUMBER(wat_table_data!W275), IF(wat_table_data!W275=-999,"NA",IF(wat_table_data!W275&gt;99, "&gt;99", IF(wat_table_data!W275&lt;1, "&lt;1",wat_table_data!W275 ))), "-")</f>
        <v>-</v>
      </c>
      <c r="Y278" s="40" t="str">
        <f>IF(ISNUMBER(wat_table_data!X275), IF(wat_table_data!X275=-999,"NA",IF(wat_table_data!X275&gt;99, "&gt;99", IF(wat_table_data!X275&lt;1, "&lt;1",wat_table_data!X275 ))), "-")</f>
        <v>-</v>
      </c>
      <c r="Z278" s="40" t="str">
        <f>IF(ISNUMBER(wat_table_data!Y275), IF(wat_table_data!Y275=-999,"NA",IF(wat_table_data!Y275&gt;99, "&gt;99", IF(wat_table_data!Y275&lt;1, "&lt;1",wat_table_data!Y275 ))), "-")</f>
        <v>-</v>
      </c>
      <c r="AA278" s="40" t="str">
        <f>IF(ISNUMBER(wat_table_data!Z275), IF(wat_table_data!Z275=-999,"NA",IF(wat_table_data!Z275&gt;99, "&gt;99", IF(wat_table_data!Z275&lt;1, "&lt;1",wat_table_data!Z275 ))), "-")</f>
        <v>-</v>
      </c>
      <c r="AB278" s="38" t="str">
        <f>IF(ISNUMBER(wat_table_data!AA275), IF(wat_table_data!AA275=-999,"NA",IF(wat_table_data!AA275&gt;99, "&gt;99", IF(wat_table_data!AA275&lt;1, "&lt;1",wat_table_data!AA275 ))), "-")</f>
        <v>-</v>
      </c>
      <c r="AC278" s="38" t="str">
        <f>IF(ISNUMBER(wat_table_data!AB275), IF(wat_table_data!AB275=-999,"NA",IF(wat_table_data!AB275&gt;99, "&gt;99", IF(wat_table_data!AB275&lt;1, "&lt;1",wat_table_data!AB275 ))), "-")</f>
        <v>-</v>
      </c>
      <c r="AD278" s="39" t="str">
        <f>IF(ISNUMBER(wat_table_data!AC275), IF(wat_table_data!AC275=-999,"NA",IF(wat_table_data!AC275&gt;99, "&gt;99", IF(wat_table_data!AC275&lt;1, "&lt;1",wat_table_data!AC275 ))), "-")</f>
        <v>-</v>
      </c>
      <c r="AE278" s="40" t="str">
        <f>IF(ISNUMBER(wat_table_data!AD275), IF(wat_table_data!AD275=-999,"NA",IF(wat_table_data!AD275&gt;99, "&gt;99", IF(wat_table_data!AD275&lt;1, "&lt;1",wat_table_data!AD275 ))), "-")</f>
        <v>-</v>
      </c>
      <c r="AF278" s="40" t="str">
        <f>IF(ISNUMBER(wat_table_data!AE275), IF(wat_table_data!AE275=-999,"NA",IF(wat_table_data!AE275&gt;99, "&gt;99", IF(wat_table_data!AE275&lt;1, "&lt;1",wat_table_data!AE275 ))), "-")</f>
        <v>-</v>
      </c>
      <c r="AG278" s="40" t="str">
        <f>IF(ISNUMBER(wat_table_data!AF275), IF(wat_table_data!AF275=-999,"NA",IF(wat_table_data!AF275&gt;99, "&gt;99", IF(wat_table_data!AF275&lt;1, "&lt;1",wat_table_data!AF275 ))), "-")</f>
        <v>-</v>
      </c>
      <c r="AH278" s="38" t="str">
        <f>IF(ISNUMBER(wat_table_data!AG275), IF(wat_table_data!AG275=-999,"NA",IF(wat_table_data!AG275&gt;99, "&gt;99", IF(wat_table_data!AG275&lt;1, "&lt;1",wat_table_data!AG275 ))), "-")</f>
        <v>-</v>
      </c>
      <c r="AI278" s="38" t="str">
        <f>IF(ISNUMBER(wat_table_data!AH275), IF(wat_table_data!AH275=-999,"NA",IF(wat_table_data!AH275&gt;99, "&gt;99", IF(wat_table_data!AH275&lt;1, "&lt;1",wat_table_data!AH275 ))), "-")</f>
        <v>-</v>
      </c>
      <c r="AJ278" s="39" t="str">
        <f>IF(ISNUMBER(wat_table_data!AI275), IF(wat_table_data!AI275=-999,"NA",IF(wat_table_data!AI275&gt;99, "&gt;99", IF(wat_table_data!AI275&lt;1, "&lt;1",wat_table_data!AI275 ))), "-")</f>
        <v>-</v>
      </c>
      <c r="AK278" s="40" t="str">
        <f>IF(ISNUMBER(wat_table_data!AJ275), IF(wat_table_data!AJ275=-999,"NA",IF(wat_table_data!AJ275&gt;99, "&gt;99", IF(wat_table_data!AJ275&lt;1, "&lt;1",wat_table_data!AJ275 ))), "-")</f>
        <v>-</v>
      </c>
      <c r="AL278" s="40" t="str">
        <f>IF(ISNUMBER(wat_table_data!AK275), IF(wat_table_data!AK275=-999,"NA",IF(wat_table_data!AK275&gt;99, "&gt;99", IF(wat_table_data!AK275&lt;1, "&lt;1",wat_table_data!AK275 ))), "-")</f>
        <v>-</v>
      </c>
      <c r="AM278" s="40" t="str">
        <f>IF(ISNUMBER(wat_table_data!AL275), IF(wat_table_data!AL275=-999,"NA",IF(wat_table_data!AL275&gt;99, "&gt;99", IF(wat_table_data!AL275&lt;1, "&lt;1",wat_table_data!AL275 ))), "-")</f>
        <v>-</v>
      </c>
      <c r="AN278" s="38" t="str">
        <f>IF(ISNUMBER(wat_table_data!AM275), IF(wat_table_data!AM275=-999,"NA",IF(wat_table_data!AM275&gt;99, "&gt;99", IF(wat_table_data!AM275&lt;1, "&lt;1",wat_table_data!AM275 ))), "-")</f>
        <v>-</v>
      </c>
      <c r="AO278" s="38" t="str">
        <f>IF(ISNUMBER(wat_table_data!AN275), IF(wat_table_data!AN275=-999,"NA",IF(wat_table_data!AN275&gt;99, "&gt;99", IF(wat_table_data!AN275&lt;1, "&lt;1",wat_table_data!AN275 ))), "-")</f>
        <v>-</v>
      </c>
    </row>
    <row r="279" ht="13.8" x14ac:dyDescent="0.25">
      <c r="A279" s="34" t="str">
        <f>IF(ISBLANK(wat_table_data!A276), "", wat_table_data!A276)</f>
        <v/>
      </c>
      <c r="B279" s="34" t="str">
        <f>IF(ISBLANK(wat_table_data!B276), "", wat_table_data!B276)</f>
        <v/>
      </c>
      <c r="C279" s="34" t="str">
        <f>IF(ISBLANK(wat_table_data!C276), "", wat_table_data!C276)</f>
        <v/>
      </c>
      <c r="D279" s="35" t="str">
        <f>IF(ISNUMBER(wat_table_data!D276), wat_table_data!D276, "-")</f>
        <v>-</v>
      </c>
      <c r="E279" s="36" t="str">
        <f>IF(ISNUMBER(wat_table_data!E276), wat_table_data!E276, "-")</f>
        <v>-</v>
      </c>
      <c r="F279" s="37" t="str">
        <f>IF(ISNUMBER(wat_table_data!F276), IF(wat_table_data!F276=-999,"NA",IF(wat_table_data!F276&gt;99, "&gt;99", IF(wat_table_data!F276&lt;1, "&lt;1",wat_table_data!F276 ))), "-")</f>
        <v>-</v>
      </c>
      <c r="G279" s="38" t="str">
        <f>IF(ISNUMBER(wat_table_data!G276), IF(wat_table_data!G276=-999,"NA",IF(wat_table_data!G276&gt;99, "&gt;99", IF(wat_table_data!G276&lt;1, "&lt;1",wat_table_data!G276 ))), "-")</f>
        <v>-</v>
      </c>
      <c r="H279" s="38" t="str">
        <f>IF(ISNUMBER(wat_table_data!H276), IF(wat_table_data!H276=-999,"NA",IF(wat_table_data!H276&gt;99, "&gt;99", IF(wat_table_data!H276&lt;1, "&lt;1",wat_table_data!H276 ))), "-")</f>
        <v>-</v>
      </c>
      <c r="I279" s="38" t="str">
        <f>IF(ISNUMBER(wat_table_data!I276), IF(wat_table_data!I276=-999,"NA",IF(wat_table_data!I276&gt;99, "&gt;99", IF(wat_table_data!I276&lt;1, "&lt;1",wat_table_data!I276 ))), "-")</f>
        <v>-</v>
      </c>
      <c r="J279" s="24" t="str">
        <f>IF(ISNUMBER(wat_table_data!J276), IF(wat_table_data!J276=-999,"NA",wat_table_data!J276), "-")</f>
        <v>-</v>
      </c>
      <c r="K279" s="37" t="str">
        <f>IF(ISNUMBER(wat_table_data!K276), IF(wat_table_data!K276=-999,"NA",IF(wat_table_data!K276&gt;99, "&gt;99", IF(wat_table_data!K276&lt;1, "&lt;1",wat_table_data!K276 ))), "-")</f>
        <v>-</v>
      </c>
      <c r="L279" s="38" t="str">
        <f>IF(ISNUMBER(wat_table_data!L276), IF(wat_table_data!L276=-999,"NA",IF(wat_table_data!L276&gt;99, "&gt;99", IF(wat_table_data!L276&lt;1, "&lt;1",wat_table_data!L276 ))), "-")</f>
        <v>-</v>
      </c>
      <c r="M279" s="38" t="str">
        <f>IF(ISNUMBER(wat_table_data!M276), IF(wat_table_data!M276=-999,"NA",IF(wat_table_data!M276&gt;99, "&gt;99", IF(wat_table_data!M276&lt;1, "&lt;1",wat_table_data!M276 ))), "-")</f>
        <v>-</v>
      </c>
      <c r="N279" s="38" t="str">
        <f>IF(ISNUMBER(wat_table_data!N276), IF(wat_table_data!N276=-999,"NA",IF(wat_table_data!N276&gt;99, "&gt;99", IF(wat_table_data!N276&lt;1, "&lt;1",wat_table_data!N276 ))), "-")</f>
        <v>-</v>
      </c>
      <c r="O279" s="24" t="str">
        <f>IF(ISNUMBER(wat_table_data!O276), IF(wat_table_data!O276=-999,"NA",wat_table_data!O276), "-")</f>
        <v>-</v>
      </c>
      <c r="P279" s="37" t="str">
        <f>IF(ISNUMBER(wat_table_data!P276), IF(wat_table_data!P276=-999,"NA",IF(wat_table_data!P276&gt;99, "&gt;99", IF(wat_table_data!P276&lt;1, "&lt;1",wat_table_data!P276 ))), "-")</f>
        <v>-</v>
      </c>
      <c r="Q279" s="38" t="str">
        <f>IF(ISNUMBER(wat_table_data!Q276), IF(wat_table_data!Q276=-999,"NA",IF(wat_table_data!Q276&gt;99, "&gt;99", IF(wat_table_data!Q276&lt;1, "&lt;1",wat_table_data!Q276 ))), "-")</f>
        <v>-</v>
      </c>
      <c r="R279" s="38" t="str">
        <f>IF(ISNUMBER(wat_table_data!R276), IF(wat_table_data!R276=-999,"NA",IF(wat_table_data!R276&gt;99, "&gt;99", IF(wat_table_data!R276&lt;1, "&lt;1",wat_table_data!R276 ))), "-")</f>
        <v>-</v>
      </c>
      <c r="S279" s="38" t="str">
        <f>IF(ISNUMBER(wat_table_data!S276), IF(wat_table_data!S276=-999,"NA",IF(wat_table_data!S276&gt;99, "&gt;99", IF(wat_table_data!S276&lt;1, "&lt;1",wat_table_data!S276 ))), "-")</f>
        <v>-</v>
      </c>
      <c r="T279" s="24" t="str">
        <f>IF(ISNUMBER(wat_table_data!T276), IF(wat_table_data!T276=-999,"NA",wat_table_data!T276), "-")</f>
        <v>-</v>
      </c>
      <c r="U279" s="24"/>
      <c r="V279" s="24"/>
      <c r="W279" s="24"/>
      <c r="X279" s="39" t="str">
        <f>IF(ISNUMBER(wat_table_data!W276), IF(wat_table_data!W276=-999,"NA",IF(wat_table_data!W276&gt;99, "&gt;99", IF(wat_table_data!W276&lt;1, "&lt;1",wat_table_data!W276 ))), "-")</f>
        <v>-</v>
      </c>
      <c r="Y279" s="40" t="str">
        <f>IF(ISNUMBER(wat_table_data!X276), IF(wat_table_data!X276=-999,"NA",IF(wat_table_data!X276&gt;99, "&gt;99", IF(wat_table_data!X276&lt;1, "&lt;1",wat_table_data!X276 ))), "-")</f>
        <v>-</v>
      </c>
      <c r="Z279" s="40" t="str">
        <f>IF(ISNUMBER(wat_table_data!Y276), IF(wat_table_data!Y276=-999,"NA",IF(wat_table_data!Y276&gt;99, "&gt;99", IF(wat_table_data!Y276&lt;1, "&lt;1",wat_table_data!Y276 ))), "-")</f>
        <v>-</v>
      </c>
      <c r="AA279" s="40" t="str">
        <f>IF(ISNUMBER(wat_table_data!Z276), IF(wat_table_data!Z276=-999,"NA",IF(wat_table_data!Z276&gt;99, "&gt;99", IF(wat_table_data!Z276&lt;1, "&lt;1",wat_table_data!Z276 ))), "-")</f>
        <v>-</v>
      </c>
      <c r="AB279" s="38" t="str">
        <f>IF(ISNUMBER(wat_table_data!AA276), IF(wat_table_data!AA276=-999,"NA",IF(wat_table_data!AA276&gt;99, "&gt;99", IF(wat_table_data!AA276&lt;1, "&lt;1",wat_table_data!AA276 ))), "-")</f>
        <v>-</v>
      </c>
      <c r="AC279" s="38" t="str">
        <f>IF(ISNUMBER(wat_table_data!AB276), IF(wat_table_data!AB276=-999,"NA",IF(wat_table_data!AB276&gt;99, "&gt;99", IF(wat_table_data!AB276&lt;1, "&lt;1",wat_table_data!AB276 ))), "-")</f>
        <v>-</v>
      </c>
      <c r="AD279" s="39" t="str">
        <f>IF(ISNUMBER(wat_table_data!AC276), IF(wat_table_data!AC276=-999,"NA",IF(wat_table_data!AC276&gt;99, "&gt;99", IF(wat_table_data!AC276&lt;1, "&lt;1",wat_table_data!AC276 ))), "-")</f>
        <v>-</v>
      </c>
      <c r="AE279" s="40" t="str">
        <f>IF(ISNUMBER(wat_table_data!AD276), IF(wat_table_data!AD276=-999,"NA",IF(wat_table_data!AD276&gt;99, "&gt;99", IF(wat_table_data!AD276&lt;1, "&lt;1",wat_table_data!AD276 ))), "-")</f>
        <v>-</v>
      </c>
      <c r="AF279" s="40" t="str">
        <f>IF(ISNUMBER(wat_table_data!AE276), IF(wat_table_data!AE276=-999,"NA",IF(wat_table_data!AE276&gt;99, "&gt;99", IF(wat_table_data!AE276&lt;1, "&lt;1",wat_table_data!AE276 ))), "-")</f>
        <v>-</v>
      </c>
      <c r="AG279" s="40" t="str">
        <f>IF(ISNUMBER(wat_table_data!AF276), IF(wat_table_data!AF276=-999,"NA",IF(wat_table_data!AF276&gt;99, "&gt;99", IF(wat_table_data!AF276&lt;1, "&lt;1",wat_table_data!AF276 ))), "-")</f>
        <v>-</v>
      </c>
      <c r="AH279" s="38" t="str">
        <f>IF(ISNUMBER(wat_table_data!AG276), IF(wat_table_data!AG276=-999,"NA",IF(wat_table_data!AG276&gt;99, "&gt;99", IF(wat_table_data!AG276&lt;1, "&lt;1",wat_table_data!AG276 ))), "-")</f>
        <v>-</v>
      </c>
      <c r="AI279" s="38" t="str">
        <f>IF(ISNUMBER(wat_table_data!AH276), IF(wat_table_data!AH276=-999,"NA",IF(wat_table_data!AH276&gt;99, "&gt;99", IF(wat_table_data!AH276&lt;1, "&lt;1",wat_table_data!AH276 ))), "-")</f>
        <v>-</v>
      </c>
      <c r="AJ279" s="39" t="str">
        <f>IF(ISNUMBER(wat_table_data!AI276), IF(wat_table_data!AI276=-999,"NA",IF(wat_table_data!AI276&gt;99, "&gt;99", IF(wat_table_data!AI276&lt;1, "&lt;1",wat_table_data!AI276 ))), "-")</f>
        <v>-</v>
      </c>
      <c r="AK279" s="40" t="str">
        <f>IF(ISNUMBER(wat_table_data!AJ276), IF(wat_table_data!AJ276=-999,"NA",IF(wat_table_data!AJ276&gt;99, "&gt;99", IF(wat_table_data!AJ276&lt;1, "&lt;1",wat_table_data!AJ276 ))), "-")</f>
        <v>-</v>
      </c>
      <c r="AL279" s="40" t="str">
        <f>IF(ISNUMBER(wat_table_data!AK276), IF(wat_table_data!AK276=-999,"NA",IF(wat_table_data!AK276&gt;99, "&gt;99", IF(wat_table_data!AK276&lt;1, "&lt;1",wat_table_data!AK276 ))), "-")</f>
        <v>-</v>
      </c>
      <c r="AM279" s="40" t="str">
        <f>IF(ISNUMBER(wat_table_data!AL276), IF(wat_table_data!AL276=-999,"NA",IF(wat_table_data!AL276&gt;99, "&gt;99", IF(wat_table_data!AL276&lt;1, "&lt;1",wat_table_data!AL276 ))), "-")</f>
        <v>-</v>
      </c>
      <c r="AN279" s="38" t="str">
        <f>IF(ISNUMBER(wat_table_data!AM276), IF(wat_table_data!AM276=-999,"NA",IF(wat_table_data!AM276&gt;99, "&gt;99", IF(wat_table_data!AM276&lt;1, "&lt;1",wat_table_data!AM276 ))), "-")</f>
        <v>-</v>
      </c>
      <c r="AO279" s="38" t="str">
        <f>IF(ISNUMBER(wat_table_data!AN276), IF(wat_table_data!AN276=-999,"NA",IF(wat_table_data!AN276&gt;99, "&gt;99", IF(wat_table_data!AN276&lt;1, "&lt;1",wat_table_data!AN276 ))), "-")</f>
        <v>-</v>
      </c>
    </row>
    <row r="280" ht="13.8" x14ac:dyDescent="0.25">
      <c r="A280" s="34" t="str">
        <f>IF(ISBLANK(wat_table_data!A277), "", wat_table_data!A277)</f>
        <v/>
      </c>
      <c r="B280" s="34" t="str">
        <f>IF(ISBLANK(wat_table_data!B277), "", wat_table_data!B277)</f>
        <v/>
      </c>
      <c r="C280" s="34" t="str">
        <f>IF(ISBLANK(wat_table_data!C277), "", wat_table_data!C277)</f>
        <v/>
      </c>
      <c r="D280" s="35" t="str">
        <f>IF(ISNUMBER(wat_table_data!D277), wat_table_data!D277, "-")</f>
        <v>-</v>
      </c>
      <c r="E280" s="36" t="str">
        <f>IF(ISNUMBER(wat_table_data!E277), wat_table_data!E277, "-")</f>
        <v>-</v>
      </c>
      <c r="F280" s="37" t="str">
        <f>IF(ISNUMBER(wat_table_data!F277), IF(wat_table_data!F277=-999,"NA",IF(wat_table_data!F277&gt;99, "&gt;99", IF(wat_table_data!F277&lt;1, "&lt;1",wat_table_data!F277 ))), "-")</f>
        <v>-</v>
      </c>
      <c r="G280" s="38" t="str">
        <f>IF(ISNUMBER(wat_table_data!G277), IF(wat_table_data!G277=-999,"NA",IF(wat_table_data!G277&gt;99, "&gt;99", IF(wat_table_data!G277&lt;1, "&lt;1",wat_table_data!G277 ))), "-")</f>
        <v>-</v>
      </c>
      <c r="H280" s="38" t="str">
        <f>IF(ISNUMBER(wat_table_data!H277), IF(wat_table_data!H277=-999,"NA",IF(wat_table_data!H277&gt;99, "&gt;99", IF(wat_table_data!H277&lt;1, "&lt;1",wat_table_data!H277 ))), "-")</f>
        <v>-</v>
      </c>
      <c r="I280" s="38" t="str">
        <f>IF(ISNUMBER(wat_table_data!I277), IF(wat_table_data!I277=-999,"NA",IF(wat_table_data!I277&gt;99, "&gt;99", IF(wat_table_data!I277&lt;1, "&lt;1",wat_table_data!I277 ))), "-")</f>
        <v>-</v>
      </c>
      <c r="J280" s="24" t="str">
        <f>IF(ISNUMBER(wat_table_data!J277), IF(wat_table_data!J277=-999,"NA",wat_table_data!J277), "-")</f>
        <v>-</v>
      </c>
      <c r="K280" s="37" t="str">
        <f>IF(ISNUMBER(wat_table_data!K277), IF(wat_table_data!K277=-999,"NA",IF(wat_table_data!K277&gt;99, "&gt;99", IF(wat_table_data!K277&lt;1, "&lt;1",wat_table_data!K277 ))), "-")</f>
        <v>-</v>
      </c>
      <c r="L280" s="38" t="str">
        <f>IF(ISNUMBER(wat_table_data!L277), IF(wat_table_data!L277=-999,"NA",IF(wat_table_data!L277&gt;99, "&gt;99", IF(wat_table_data!L277&lt;1, "&lt;1",wat_table_data!L277 ))), "-")</f>
        <v>-</v>
      </c>
      <c r="M280" s="38" t="str">
        <f>IF(ISNUMBER(wat_table_data!M277), IF(wat_table_data!M277=-999,"NA",IF(wat_table_data!M277&gt;99, "&gt;99", IF(wat_table_data!M277&lt;1, "&lt;1",wat_table_data!M277 ))), "-")</f>
        <v>-</v>
      </c>
      <c r="N280" s="38" t="str">
        <f>IF(ISNUMBER(wat_table_data!N277), IF(wat_table_data!N277=-999,"NA",IF(wat_table_data!N277&gt;99, "&gt;99", IF(wat_table_data!N277&lt;1, "&lt;1",wat_table_data!N277 ))), "-")</f>
        <v>-</v>
      </c>
      <c r="O280" s="24" t="str">
        <f>IF(ISNUMBER(wat_table_data!O277), IF(wat_table_data!O277=-999,"NA",wat_table_data!O277), "-")</f>
        <v>-</v>
      </c>
      <c r="P280" s="37" t="str">
        <f>IF(ISNUMBER(wat_table_data!P277), IF(wat_table_data!P277=-999,"NA",IF(wat_table_data!P277&gt;99, "&gt;99", IF(wat_table_data!P277&lt;1, "&lt;1",wat_table_data!P277 ))), "-")</f>
        <v>-</v>
      </c>
      <c r="Q280" s="38" t="str">
        <f>IF(ISNUMBER(wat_table_data!Q277), IF(wat_table_data!Q277=-999,"NA",IF(wat_table_data!Q277&gt;99, "&gt;99", IF(wat_table_data!Q277&lt;1, "&lt;1",wat_table_data!Q277 ))), "-")</f>
        <v>-</v>
      </c>
      <c r="R280" s="38" t="str">
        <f>IF(ISNUMBER(wat_table_data!R277), IF(wat_table_data!R277=-999,"NA",IF(wat_table_data!R277&gt;99, "&gt;99", IF(wat_table_data!R277&lt;1, "&lt;1",wat_table_data!R277 ))), "-")</f>
        <v>-</v>
      </c>
      <c r="S280" s="38" t="str">
        <f>IF(ISNUMBER(wat_table_data!S277), IF(wat_table_data!S277=-999,"NA",IF(wat_table_data!S277&gt;99, "&gt;99", IF(wat_table_data!S277&lt;1, "&lt;1",wat_table_data!S277 ))), "-")</f>
        <v>-</v>
      </c>
      <c r="T280" s="24" t="str">
        <f>IF(ISNUMBER(wat_table_data!T277), IF(wat_table_data!T277=-999,"NA",wat_table_data!T277), "-")</f>
        <v>-</v>
      </c>
      <c r="U280" s="24"/>
      <c r="V280" s="24"/>
      <c r="W280" s="24"/>
      <c r="X280" s="39" t="str">
        <f>IF(ISNUMBER(wat_table_data!W277), IF(wat_table_data!W277=-999,"NA",IF(wat_table_data!W277&gt;99, "&gt;99", IF(wat_table_data!W277&lt;1, "&lt;1",wat_table_data!W277 ))), "-")</f>
        <v>-</v>
      </c>
      <c r="Y280" s="40" t="str">
        <f>IF(ISNUMBER(wat_table_data!X277), IF(wat_table_data!X277=-999,"NA",IF(wat_table_data!X277&gt;99, "&gt;99", IF(wat_table_data!X277&lt;1, "&lt;1",wat_table_data!X277 ))), "-")</f>
        <v>-</v>
      </c>
      <c r="Z280" s="40" t="str">
        <f>IF(ISNUMBER(wat_table_data!Y277), IF(wat_table_data!Y277=-999,"NA",IF(wat_table_data!Y277&gt;99, "&gt;99", IF(wat_table_data!Y277&lt;1, "&lt;1",wat_table_data!Y277 ))), "-")</f>
        <v>-</v>
      </c>
      <c r="AA280" s="40" t="str">
        <f>IF(ISNUMBER(wat_table_data!Z277), IF(wat_table_data!Z277=-999,"NA",IF(wat_table_data!Z277&gt;99, "&gt;99", IF(wat_table_data!Z277&lt;1, "&lt;1",wat_table_data!Z277 ))), "-")</f>
        <v>-</v>
      </c>
      <c r="AB280" s="38" t="str">
        <f>IF(ISNUMBER(wat_table_data!AA277), IF(wat_table_data!AA277=-999,"NA",IF(wat_table_data!AA277&gt;99, "&gt;99", IF(wat_table_data!AA277&lt;1, "&lt;1",wat_table_data!AA277 ))), "-")</f>
        <v>-</v>
      </c>
      <c r="AC280" s="38" t="str">
        <f>IF(ISNUMBER(wat_table_data!AB277), IF(wat_table_data!AB277=-999,"NA",IF(wat_table_data!AB277&gt;99, "&gt;99", IF(wat_table_data!AB277&lt;1, "&lt;1",wat_table_data!AB277 ))), "-")</f>
        <v>-</v>
      </c>
      <c r="AD280" s="39" t="str">
        <f>IF(ISNUMBER(wat_table_data!AC277), IF(wat_table_data!AC277=-999,"NA",IF(wat_table_data!AC277&gt;99, "&gt;99", IF(wat_table_data!AC277&lt;1, "&lt;1",wat_table_data!AC277 ))), "-")</f>
        <v>-</v>
      </c>
      <c r="AE280" s="40" t="str">
        <f>IF(ISNUMBER(wat_table_data!AD277), IF(wat_table_data!AD277=-999,"NA",IF(wat_table_data!AD277&gt;99, "&gt;99", IF(wat_table_data!AD277&lt;1, "&lt;1",wat_table_data!AD277 ))), "-")</f>
        <v>-</v>
      </c>
      <c r="AF280" s="40" t="str">
        <f>IF(ISNUMBER(wat_table_data!AE277), IF(wat_table_data!AE277=-999,"NA",IF(wat_table_data!AE277&gt;99, "&gt;99", IF(wat_table_data!AE277&lt;1, "&lt;1",wat_table_data!AE277 ))), "-")</f>
        <v>-</v>
      </c>
      <c r="AG280" s="40" t="str">
        <f>IF(ISNUMBER(wat_table_data!AF277), IF(wat_table_data!AF277=-999,"NA",IF(wat_table_data!AF277&gt;99, "&gt;99", IF(wat_table_data!AF277&lt;1, "&lt;1",wat_table_data!AF277 ))), "-")</f>
        <v>-</v>
      </c>
      <c r="AH280" s="38" t="str">
        <f>IF(ISNUMBER(wat_table_data!AG277), IF(wat_table_data!AG277=-999,"NA",IF(wat_table_data!AG277&gt;99, "&gt;99", IF(wat_table_data!AG277&lt;1, "&lt;1",wat_table_data!AG277 ))), "-")</f>
        <v>-</v>
      </c>
      <c r="AI280" s="38" t="str">
        <f>IF(ISNUMBER(wat_table_data!AH277), IF(wat_table_data!AH277=-999,"NA",IF(wat_table_data!AH277&gt;99, "&gt;99", IF(wat_table_data!AH277&lt;1, "&lt;1",wat_table_data!AH277 ))), "-")</f>
        <v>-</v>
      </c>
      <c r="AJ280" s="39" t="str">
        <f>IF(ISNUMBER(wat_table_data!AI277), IF(wat_table_data!AI277=-999,"NA",IF(wat_table_data!AI277&gt;99, "&gt;99", IF(wat_table_data!AI277&lt;1, "&lt;1",wat_table_data!AI277 ))), "-")</f>
        <v>-</v>
      </c>
      <c r="AK280" s="40" t="str">
        <f>IF(ISNUMBER(wat_table_data!AJ277), IF(wat_table_data!AJ277=-999,"NA",IF(wat_table_data!AJ277&gt;99, "&gt;99", IF(wat_table_data!AJ277&lt;1, "&lt;1",wat_table_data!AJ277 ))), "-")</f>
        <v>-</v>
      </c>
      <c r="AL280" s="40" t="str">
        <f>IF(ISNUMBER(wat_table_data!AK277), IF(wat_table_data!AK277=-999,"NA",IF(wat_table_data!AK277&gt;99, "&gt;99", IF(wat_table_data!AK277&lt;1, "&lt;1",wat_table_data!AK277 ))), "-")</f>
        <v>-</v>
      </c>
      <c r="AM280" s="40" t="str">
        <f>IF(ISNUMBER(wat_table_data!AL277), IF(wat_table_data!AL277=-999,"NA",IF(wat_table_data!AL277&gt;99, "&gt;99", IF(wat_table_data!AL277&lt;1, "&lt;1",wat_table_data!AL277 ))), "-")</f>
        <v>-</v>
      </c>
      <c r="AN280" s="38" t="str">
        <f>IF(ISNUMBER(wat_table_data!AM277), IF(wat_table_data!AM277=-999,"NA",IF(wat_table_data!AM277&gt;99, "&gt;99", IF(wat_table_data!AM277&lt;1, "&lt;1",wat_table_data!AM277 ))), "-")</f>
        <v>-</v>
      </c>
      <c r="AO280" s="38" t="str">
        <f>IF(ISNUMBER(wat_table_data!AN277), IF(wat_table_data!AN277=-999,"NA",IF(wat_table_data!AN277&gt;99, "&gt;99", IF(wat_table_data!AN277&lt;1, "&lt;1",wat_table_data!AN277 ))), "-")</f>
        <v>-</v>
      </c>
    </row>
    <row r="281" ht="13.8" x14ac:dyDescent="0.25">
      <c r="A281" s="34" t="str">
        <f>IF(ISBLANK(wat_table_data!A278), "", wat_table_data!A278)</f>
        <v/>
      </c>
      <c r="B281" s="34" t="str">
        <f>IF(ISBLANK(wat_table_data!B278), "", wat_table_data!B278)</f>
        <v/>
      </c>
      <c r="C281" s="34" t="str">
        <f>IF(ISBLANK(wat_table_data!C278), "", wat_table_data!C278)</f>
        <v/>
      </c>
      <c r="D281" s="35" t="str">
        <f>IF(ISNUMBER(wat_table_data!D278), wat_table_data!D278, "-")</f>
        <v>-</v>
      </c>
      <c r="E281" s="36" t="str">
        <f>IF(ISNUMBER(wat_table_data!E278), wat_table_data!E278, "-")</f>
        <v>-</v>
      </c>
      <c r="F281" s="37" t="str">
        <f>IF(ISNUMBER(wat_table_data!F278), IF(wat_table_data!F278=-999,"NA",IF(wat_table_data!F278&gt;99, "&gt;99", IF(wat_table_data!F278&lt;1, "&lt;1",wat_table_data!F278 ))), "-")</f>
        <v>-</v>
      </c>
      <c r="G281" s="38" t="str">
        <f>IF(ISNUMBER(wat_table_data!G278), IF(wat_table_data!G278=-999,"NA",IF(wat_table_data!G278&gt;99, "&gt;99", IF(wat_table_data!G278&lt;1, "&lt;1",wat_table_data!G278 ))), "-")</f>
        <v>-</v>
      </c>
      <c r="H281" s="38" t="str">
        <f>IF(ISNUMBER(wat_table_data!H278), IF(wat_table_data!H278=-999,"NA",IF(wat_table_data!H278&gt;99, "&gt;99", IF(wat_table_data!H278&lt;1, "&lt;1",wat_table_data!H278 ))), "-")</f>
        <v>-</v>
      </c>
      <c r="I281" s="38" t="str">
        <f>IF(ISNUMBER(wat_table_data!I278), IF(wat_table_data!I278=-999,"NA",IF(wat_table_data!I278&gt;99, "&gt;99", IF(wat_table_data!I278&lt;1, "&lt;1",wat_table_data!I278 ))), "-")</f>
        <v>-</v>
      </c>
      <c r="J281" s="24" t="str">
        <f>IF(ISNUMBER(wat_table_data!J278), IF(wat_table_data!J278=-999,"NA",wat_table_data!J278), "-")</f>
        <v>-</v>
      </c>
      <c r="K281" s="37" t="str">
        <f>IF(ISNUMBER(wat_table_data!K278), IF(wat_table_data!K278=-999,"NA",IF(wat_table_data!K278&gt;99, "&gt;99", IF(wat_table_data!K278&lt;1, "&lt;1",wat_table_data!K278 ))), "-")</f>
        <v>-</v>
      </c>
      <c r="L281" s="38" t="str">
        <f>IF(ISNUMBER(wat_table_data!L278), IF(wat_table_data!L278=-999,"NA",IF(wat_table_data!L278&gt;99, "&gt;99", IF(wat_table_data!L278&lt;1, "&lt;1",wat_table_data!L278 ))), "-")</f>
        <v>-</v>
      </c>
      <c r="M281" s="38" t="str">
        <f>IF(ISNUMBER(wat_table_data!M278), IF(wat_table_data!M278=-999,"NA",IF(wat_table_data!M278&gt;99, "&gt;99", IF(wat_table_data!M278&lt;1, "&lt;1",wat_table_data!M278 ))), "-")</f>
        <v>-</v>
      </c>
      <c r="N281" s="38" t="str">
        <f>IF(ISNUMBER(wat_table_data!N278), IF(wat_table_data!N278=-999,"NA",IF(wat_table_data!N278&gt;99, "&gt;99", IF(wat_table_data!N278&lt;1, "&lt;1",wat_table_data!N278 ))), "-")</f>
        <v>-</v>
      </c>
      <c r="O281" s="24" t="str">
        <f>IF(ISNUMBER(wat_table_data!O278), IF(wat_table_data!O278=-999,"NA",wat_table_data!O278), "-")</f>
        <v>-</v>
      </c>
      <c r="P281" s="37" t="str">
        <f>IF(ISNUMBER(wat_table_data!P278), IF(wat_table_data!P278=-999,"NA",IF(wat_table_data!P278&gt;99, "&gt;99", IF(wat_table_data!P278&lt;1, "&lt;1",wat_table_data!P278 ))), "-")</f>
        <v>-</v>
      </c>
      <c r="Q281" s="38" t="str">
        <f>IF(ISNUMBER(wat_table_data!Q278), IF(wat_table_data!Q278=-999,"NA",IF(wat_table_data!Q278&gt;99, "&gt;99", IF(wat_table_data!Q278&lt;1, "&lt;1",wat_table_data!Q278 ))), "-")</f>
        <v>-</v>
      </c>
      <c r="R281" s="38" t="str">
        <f>IF(ISNUMBER(wat_table_data!R278), IF(wat_table_data!R278=-999,"NA",IF(wat_table_data!R278&gt;99, "&gt;99", IF(wat_table_data!R278&lt;1, "&lt;1",wat_table_data!R278 ))), "-")</f>
        <v>-</v>
      </c>
      <c r="S281" s="38" t="str">
        <f>IF(ISNUMBER(wat_table_data!S278), IF(wat_table_data!S278=-999,"NA",IF(wat_table_data!S278&gt;99, "&gt;99", IF(wat_table_data!S278&lt;1, "&lt;1",wat_table_data!S278 ))), "-")</f>
        <v>-</v>
      </c>
      <c r="T281" s="24" t="str">
        <f>IF(ISNUMBER(wat_table_data!T278), IF(wat_table_data!T278=-999,"NA",wat_table_data!T278), "-")</f>
        <v>-</v>
      </c>
      <c r="U281" s="24"/>
      <c r="V281" s="24"/>
      <c r="W281" s="24"/>
      <c r="X281" s="39" t="str">
        <f>IF(ISNUMBER(wat_table_data!W278), IF(wat_table_data!W278=-999,"NA",IF(wat_table_data!W278&gt;99, "&gt;99", IF(wat_table_data!W278&lt;1, "&lt;1",wat_table_data!W278 ))), "-")</f>
        <v>-</v>
      </c>
      <c r="Y281" s="40" t="str">
        <f>IF(ISNUMBER(wat_table_data!X278), IF(wat_table_data!X278=-999,"NA",IF(wat_table_data!X278&gt;99, "&gt;99", IF(wat_table_data!X278&lt;1, "&lt;1",wat_table_data!X278 ))), "-")</f>
        <v>-</v>
      </c>
      <c r="Z281" s="40" t="str">
        <f>IF(ISNUMBER(wat_table_data!Y278), IF(wat_table_data!Y278=-999,"NA",IF(wat_table_data!Y278&gt;99, "&gt;99", IF(wat_table_data!Y278&lt;1, "&lt;1",wat_table_data!Y278 ))), "-")</f>
        <v>-</v>
      </c>
      <c r="AA281" s="40" t="str">
        <f>IF(ISNUMBER(wat_table_data!Z278), IF(wat_table_data!Z278=-999,"NA",IF(wat_table_data!Z278&gt;99, "&gt;99", IF(wat_table_data!Z278&lt;1, "&lt;1",wat_table_data!Z278 ))), "-")</f>
        <v>-</v>
      </c>
      <c r="AB281" s="38" t="str">
        <f>IF(ISNUMBER(wat_table_data!AA278), IF(wat_table_data!AA278=-999,"NA",IF(wat_table_data!AA278&gt;99, "&gt;99", IF(wat_table_data!AA278&lt;1, "&lt;1",wat_table_data!AA278 ))), "-")</f>
        <v>-</v>
      </c>
      <c r="AC281" s="38" t="str">
        <f>IF(ISNUMBER(wat_table_data!AB278), IF(wat_table_data!AB278=-999,"NA",IF(wat_table_data!AB278&gt;99, "&gt;99", IF(wat_table_data!AB278&lt;1, "&lt;1",wat_table_data!AB278 ))), "-")</f>
        <v>-</v>
      </c>
      <c r="AD281" s="39" t="str">
        <f>IF(ISNUMBER(wat_table_data!AC278), IF(wat_table_data!AC278=-999,"NA",IF(wat_table_data!AC278&gt;99, "&gt;99", IF(wat_table_data!AC278&lt;1, "&lt;1",wat_table_data!AC278 ))), "-")</f>
        <v>-</v>
      </c>
      <c r="AE281" s="40" t="str">
        <f>IF(ISNUMBER(wat_table_data!AD278), IF(wat_table_data!AD278=-999,"NA",IF(wat_table_data!AD278&gt;99, "&gt;99", IF(wat_table_data!AD278&lt;1, "&lt;1",wat_table_data!AD278 ))), "-")</f>
        <v>-</v>
      </c>
      <c r="AF281" s="40" t="str">
        <f>IF(ISNUMBER(wat_table_data!AE278), IF(wat_table_data!AE278=-999,"NA",IF(wat_table_data!AE278&gt;99, "&gt;99", IF(wat_table_data!AE278&lt;1, "&lt;1",wat_table_data!AE278 ))), "-")</f>
        <v>-</v>
      </c>
      <c r="AG281" s="40" t="str">
        <f>IF(ISNUMBER(wat_table_data!AF278), IF(wat_table_data!AF278=-999,"NA",IF(wat_table_data!AF278&gt;99, "&gt;99", IF(wat_table_data!AF278&lt;1, "&lt;1",wat_table_data!AF278 ))), "-")</f>
        <v>-</v>
      </c>
      <c r="AH281" s="38" t="str">
        <f>IF(ISNUMBER(wat_table_data!AG278), IF(wat_table_data!AG278=-999,"NA",IF(wat_table_data!AG278&gt;99, "&gt;99", IF(wat_table_data!AG278&lt;1, "&lt;1",wat_table_data!AG278 ))), "-")</f>
        <v>-</v>
      </c>
      <c r="AI281" s="38" t="str">
        <f>IF(ISNUMBER(wat_table_data!AH278), IF(wat_table_data!AH278=-999,"NA",IF(wat_table_data!AH278&gt;99, "&gt;99", IF(wat_table_data!AH278&lt;1, "&lt;1",wat_table_data!AH278 ))), "-")</f>
        <v>-</v>
      </c>
      <c r="AJ281" s="39" t="str">
        <f>IF(ISNUMBER(wat_table_data!AI278), IF(wat_table_data!AI278=-999,"NA",IF(wat_table_data!AI278&gt;99, "&gt;99", IF(wat_table_data!AI278&lt;1, "&lt;1",wat_table_data!AI278 ))), "-")</f>
        <v>-</v>
      </c>
      <c r="AK281" s="40" t="str">
        <f>IF(ISNUMBER(wat_table_data!AJ278), IF(wat_table_data!AJ278=-999,"NA",IF(wat_table_data!AJ278&gt;99, "&gt;99", IF(wat_table_data!AJ278&lt;1, "&lt;1",wat_table_data!AJ278 ))), "-")</f>
        <v>-</v>
      </c>
      <c r="AL281" s="40" t="str">
        <f>IF(ISNUMBER(wat_table_data!AK278), IF(wat_table_data!AK278=-999,"NA",IF(wat_table_data!AK278&gt;99, "&gt;99", IF(wat_table_data!AK278&lt;1, "&lt;1",wat_table_data!AK278 ))), "-")</f>
        <v>-</v>
      </c>
      <c r="AM281" s="40" t="str">
        <f>IF(ISNUMBER(wat_table_data!AL278), IF(wat_table_data!AL278=-999,"NA",IF(wat_table_data!AL278&gt;99, "&gt;99", IF(wat_table_data!AL278&lt;1, "&lt;1",wat_table_data!AL278 ))), "-")</f>
        <v>-</v>
      </c>
      <c r="AN281" s="38" t="str">
        <f>IF(ISNUMBER(wat_table_data!AM278), IF(wat_table_data!AM278=-999,"NA",IF(wat_table_data!AM278&gt;99, "&gt;99", IF(wat_table_data!AM278&lt;1, "&lt;1",wat_table_data!AM278 ))), "-")</f>
        <v>-</v>
      </c>
      <c r="AO281" s="38" t="str">
        <f>IF(ISNUMBER(wat_table_data!AN278), IF(wat_table_data!AN278=-999,"NA",IF(wat_table_data!AN278&gt;99, "&gt;99", IF(wat_table_data!AN278&lt;1, "&lt;1",wat_table_data!AN278 ))), "-")</f>
        <v>-</v>
      </c>
    </row>
    <row r="282" ht="13.8" x14ac:dyDescent="0.25">
      <c r="A282" s="34" t="str">
        <f>IF(ISBLANK(wat_table_data!A279), "", wat_table_data!A279)</f>
        <v/>
      </c>
      <c r="B282" s="34" t="str">
        <f>IF(ISBLANK(wat_table_data!B279), "", wat_table_data!B279)</f>
        <v/>
      </c>
      <c r="C282" s="34" t="str">
        <f>IF(ISBLANK(wat_table_data!C279), "", wat_table_data!C279)</f>
        <v/>
      </c>
      <c r="D282" s="35" t="str">
        <f>IF(ISNUMBER(wat_table_data!D279), wat_table_data!D279, "-")</f>
        <v>-</v>
      </c>
      <c r="E282" s="36" t="str">
        <f>IF(ISNUMBER(wat_table_data!E279), wat_table_data!E279, "-")</f>
        <v>-</v>
      </c>
      <c r="F282" s="37" t="str">
        <f>IF(ISNUMBER(wat_table_data!F279), IF(wat_table_data!F279=-999,"NA",IF(wat_table_data!F279&gt;99, "&gt;99", IF(wat_table_data!F279&lt;1, "&lt;1",wat_table_data!F279 ))), "-")</f>
        <v>-</v>
      </c>
      <c r="G282" s="38" t="str">
        <f>IF(ISNUMBER(wat_table_data!G279), IF(wat_table_data!G279=-999,"NA",IF(wat_table_data!G279&gt;99, "&gt;99", IF(wat_table_data!G279&lt;1, "&lt;1",wat_table_data!G279 ))), "-")</f>
        <v>-</v>
      </c>
      <c r="H282" s="38" t="str">
        <f>IF(ISNUMBER(wat_table_data!H279), IF(wat_table_data!H279=-999,"NA",IF(wat_table_data!H279&gt;99, "&gt;99", IF(wat_table_data!H279&lt;1, "&lt;1",wat_table_data!H279 ))), "-")</f>
        <v>-</v>
      </c>
      <c r="I282" s="38" t="str">
        <f>IF(ISNUMBER(wat_table_data!I279), IF(wat_table_data!I279=-999,"NA",IF(wat_table_data!I279&gt;99, "&gt;99", IF(wat_table_data!I279&lt;1, "&lt;1",wat_table_data!I279 ))), "-")</f>
        <v>-</v>
      </c>
      <c r="J282" s="24" t="str">
        <f>IF(ISNUMBER(wat_table_data!J279), IF(wat_table_data!J279=-999,"NA",wat_table_data!J279), "-")</f>
        <v>-</v>
      </c>
      <c r="K282" s="37" t="str">
        <f>IF(ISNUMBER(wat_table_data!K279), IF(wat_table_data!K279=-999,"NA",IF(wat_table_data!K279&gt;99, "&gt;99", IF(wat_table_data!K279&lt;1, "&lt;1",wat_table_data!K279 ))), "-")</f>
        <v>-</v>
      </c>
      <c r="L282" s="38" t="str">
        <f>IF(ISNUMBER(wat_table_data!L279), IF(wat_table_data!L279=-999,"NA",IF(wat_table_data!L279&gt;99, "&gt;99", IF(wat_table_data!L279&lt;1, "&lt;1",wat_table_data!L279 ))), "-")</f>
        <v>-</v>
      </c>
      <c r="M282" s="38" t="str">
        <f>IF(ISNUMBER(wat_table_data!M279), IF(wat_table_data!M279=-999,"NA",IF(wat_table_data!M279&gt;99, "&gt;99", IF(wat_table_data!M279&lt;1, "&lt;1",wat_table_data!M279 ))), "-")</f>
        <v>-</v>
      </c>
      <c r="N282" s="38" t="str">
        <f>IF(ISNUMBER(wat_table_data!N279), IF(wat_table_data!N279=-999,"NA",IF(wat_table_data!N279&gt;99, "&gt;99", IF(wat_table_data!N279&lt;1, "&lt;1",wat_table_data!N279 ))), "-")</f>
        <v>-</v>
      </c>
      <c r="O282" s="24" t="str">
        <f>IF(ISNUMBER(wat_table_data!O279), IF(wat_table_data!O279=-999,"NA",wat_table_data!O279), "-")</f>
        <v>-</v>
      </c>
      <c r="P282" s="37" t="str">
        <f>IF(ISNUMBER(wat_table_data!P279), IF(wat_table_data!P279=-999,"NA",IF(wat_table_data!P279&gt;99, "&gt;99", IF(wat_table_data!P279&lt;1, "&lt;1",wat_table_data!P279 ))), "-")</f>
        <v>-</v>
      </c>
      <c r="Q282" s="38" t="str">
        <f>IF(ISNUMBER(wat_table_data!Q279), IF(wat_table_data!Q279=-999,"NA",IF(wat_table_data!Q279&gt;99, "&gt;99", IF(wat_table_data!Q279&lt;1, "&lt;1",wat_table_data!Q279 ))), "-")</f>
        <v>-</v>
      </c>
      <c r="R282" s="38" t="str">
        <f>IF(ISNUMBER(wat_table_data!R279), IF(wat_table_data!R279=-999,"NA",IF(wat_table_data!R279&gt;99, "&gt;99", IF(wat_table_data!R279&lt;1, "&lt;1",wat_table_data!R279 ))), "-")</f>
        <v>-</v>
      </c>
      <c r="S282" s="38" t="str">
        <f>IF(ISNUMBER(wat_table_data!S279), IF(wat_table_data!S279=-999,"NA",IF(wat_table_data!S279&gt;99, "&gt;99", IF(wat_table_data!S279&lt;1, "&lt;1",wat_table_data!S279 ))), "-")</f>
        <v>-</v>
      </c>
      <c r="T282" s="24" t="str">
        <f>IF(ISNUMBER(wat_table_data!T279), IF(wat_table_data!T279=-999,"NA",wat_table_data!T279), "-")</f>
        <v>-</v>
      </c>
      <c r="U282" s="24"/>
      <c r="V282" s="24"/>
      <c r="W282" s="24"/>
      <c r="X282" s="39" t="str">
        <f>IF(ISNUMBER(wat_table_data!W279), IF(wat_table_data!W279=-999,"NA",IF(wat_table_data!W279&gt;99, "&gt;99", IF(wat_table_data!W279&lt;1, "&lt;1",wat_table_data!W279 ))), "-")</f>
        <v>-</v>
      </c>
      <c r="Y282" s="40" t="str">
        <f>IF(ISNUMBER(wat_table_data!X279), IF(wat_table_data!X279=-999,"NA",IF(wat_table_data!X279&gt;99, "&gt;99", IF(wat_table_data!X279&lt;1, "&lt;1",wat_table_data!X279 ))), "-")</f>
        <v>-</v>
      </c>
      <c r="Z282" s="40" t="str">
        <f>IF(ISNUMBER(wat_table_data!Y279), IF(wat_table_data!Y279=-999,"NA",IF(wat_table_data!Y279&gt;99, "&gt;99", IF(wat_table_data!Y279&lt;1, "&lt;1",wat_table_data!Y279 ))), "-")</f>
        <v>-</v>
      </c>
      <c r="AA282" s="40" t="str">
        <f>IF(ISNUMBER(wat_table_data!Z279), IF(wat_table_data!Z279=-999,"NA",IF(wat_table_data!Z279&gt;99, "&gt;99", IF(wat_table_data!Z279&lt;1, "&lt;1",wat_table_data!Z279 ))), "-")</f>
        <v>-</v>
      </c>
      <c r="AB282" s="38" t="str">
        <f>IF(ISNUMBER(wat_table_data!AA279), IF(wat_table_data!AA279=-999,"NA",IF(wat_table_data!AA279&gt;99, "&gt;99", IF(wat_table_data!AA279&lt;1, "&lt;1",wat_table_data!AA279 ))), "-")</f>
        <v>-</v>
      </c>
      <c r="AC282" s="38" t="str">
        <f>IF(ISNUMBER(wat_table_data!AB279), IF(wat_table_data!AB279=-999,"NA",IF(wat_table_data!AB279&gt;99, "&gt;99", IF(wat_table_data!AB279&lt;1, "&lt;1",wat_table_data!AB279 ))), "-")</f>
        <v>-</v>
      </c>
      <c r="AD282" s="39" t="str">
        <f>IF(ISNUMBER(wat_table_data!AC279), IF(wat_table_data!AC279=-999,"NA",IF(wat_table_data!AC279&gt;99, "&gt;99", IF(wat_table_data!AC279&lt;1, "&lt;1",wat_table_data!AC279 ))), "-")</f>
        <v>-</v>
      </c>
      <c r="AE282" s="40" t="str">
        <f>IF(ISNUMBER(wat_table_data!AD279), IF(wat_table_data!AD279=-999,"NA",IF(wat_table_data!AD279&gt;99, "&gt;99", IF(wat_table_data!AD279&lt;1, "&lt;1",wat_table_data!AD279 ))), "-")</f>
        <v>-</v>
      </c>
      <c r="AF282" s="40" t="str">
        <f>IF(ISNUMBER(wat_table_data!AE279), IF(wat_table_data!AE279=-999,"NA",IF(wat_table_data!AE279&gt;99, "&gt;99", IF(wat_table_data!AE279&lt;1, "&lt;1",wat_table_data!AE279 ))), "-")</f>
        <v>-</v>
      </c>
      <c r="AG282" s="40" t="str">
        <f>IF(ISNUMBER(wat_table_data!AF279), IF(wat_table_data!AF279=-999,"NA",IF(wat_table_data!AF279&gt;99, "&gt;99", IF(wat_table_data!AF279&lt;1, "&lt;1",wat_table_data!AF279 ))), "-")</f>
        <v>-</v>
      </c>
      <c r="AH282" s="38" t="str">
        <f>IF(ISNUMBER(wat_table_data!AG279), IF(wat_table_data!AG279=-999,"NA",IF(wat_table_data!AG279&gt;99, "&gt;99", IF(wat_table_data!AG279&lt;1, "&lt;1",wat_table_data!AG279 ))), "-")</f>
        <v>-</v>
      </c>
      <c r="AI282" s="38" t="str">
        <f>IF(ISNUMBER(wat_table_data!AH279), IF(wat_table_data!AH279=-999,"NA",IF(wat_table_data!AH279&gt;99, "&gt;99", IF(wat_table_data!AH279&lt;1, "&lt;1",wat_table_data!AH279 ))), "-")</f>
        <v>-</v>
      </c>
      <c r="AJ282" s="39" t="str">
        <f>IF(ISNUMBER(wat_table_data!AI279), IF(wat_table_data!AI279=-999,"NA",IF(wat_table_data!AI279&gt;99, "&gt;99", IF(wat_table_data!AI279&lt;1, "&lt;1",wat_table_data!AI279 ))), "-")</f>
        <v>-</v>
      </c>
      <c r="AK282" s="40" t="str">
        <f>IF(ISNUMBER(wat_table_data!AJ279), IF(wat_table_data!AJ279=-999,"NA",IF(wat_table_data!AJ279&gt;99, "&gt;99", IF(wat_table_data!AJ279&lt;1, "&lt;1",wat_table_data!AJ279 ))), "-")</f>
        <v>-</v>
      </c>
      <c r="AL282" s="40" t="str">
        <f>IF(ISNUMBER(wat_table_data!AK279), IF(wat_table_data!AK279=-999,"NA",IF(wat_table_data!AK279&gt;99, "&gt;99", IF(wat_table_data!AK279&lt;1, "&lt;1",wat_table_data!AK279 ))), "-")</f>
        <v>-</v>
      </c>
      <c r="AM282" s="40" t="str">
        <f>IF(ISNUMBER(wat_table_data!AL279), IF(wat_table_data!AL279=-999,"NA",IF(wat_table_data!AL279&gt;99, "&gt;99", IF(wat_table_data!AL279&lt;1, "&lt;1",wat_table_data!AL279 ))), "-")</f>
        <v>-</v>
      </c>
      <c r="AN282" s="38" t="str">
        <f>IF(ISNUMBER(wat_table_data!AM279), IF(wat_table_data!AM279=-999,"NA",IF(wat_table_data!AM279&gt;99, "&gt;99", IF(wat_table_data!AM279&lt;1, "&lt;1",wat_table_data!AM279 ))), "-")</f>
        <v>-</v>
      </c>
      <c r="AO282" s="38" t="str">
        <f>IF(ISNUMBER(wat_table_data!AN279), IF(wat_table_data!AN279=-999,"NA",IF(wat_table_data!AN279&gt;99, "&gt;99", IF(wat_table_data!AN279&lt;1, "&lt;1",wat_table_data!AN279 ))), "-")</f>
        <v>-</v>
      </c>
    </row>
    <row r="283" ht="13.8" x14ac:dyDescent="0.25">
      <c r="A283" s="34" t="str">
        <f>IF(ISBLANK(wat_table_data!A280), "", wat_table_data!A280)</f>
        <v/>
      </c>
      <c r="B283" s="34" t="str">
        <f>IF(ISBLANK(wat_table_data!B280), "", wat_table_data!B280)</f>
        <v/>
      </c>
      <c r="C283" s="34" t="str">
        <f>IF(ISBLANK(wat_table_data!C280), "", wat_table_data!C280)</f>
        <v/>
      </c>
      <c r="D283" s="35" t="str">
        <f>IF(ISNUMBER(wat_table_data!D280), wat_table_data!D280, "-")</f>
        <v>-</v>
      </c>
      <c r="E283" s="36" t="str">
        <f>IF(ISNUMBER(wat_table_data!E280), wat_table_data!E280, "-")</f>
        <v>-</v>
      </c>
      <c r="F283" s="37" t="str">
        <f>IF(ISNUMBER(wat_table_data!F280), IF(wat_table_data!F280=-999,"NA",IF(wat_table_data!F280&gt;99, "&gt;99", IF(wat_table_data!F280&lt;1, "&lt;1",wat_table_data!F280 ))), "-")</f>
        <v>-</v>
      </c>
      <c r="G283" s="38" t="str">
        <f>IF(ISNUMBER(wat_table_data!G280), IF(wat_table_data!G280=-999,"NA",IF(wat_table_data!G280&gt;99, "&gt;99", IF(wat_table_data!G280&lt;1, "&lt;1",wat_table_data!G280 ))), "-")</f>
        <v>-</v>
      </c>
      <c r="H283" s="38" t="str">
        <f>IF(ISNUMBER(wat_table_data!H280), IF(wat_table_data!H280=-999,"NA",IF(wat_table_data!H280&gt;99, "&gt;99", IF(wat_table_data!H280&lt;1, "&lt;1",wat_table_data!H280 ))), "-")</f>
        <v>-</v>
      </c>
      <c r="I283" s="38" t="str">
        <f>IF(ISNUMBER(wat_table_data!I280), IF(wat_table_data!I280=-999,"NA",IF(wat_table_data!I280&gt;99, "&gt;99", IF(wat_table_data!I280&lt;1, "&lt;1",wat_table_data!I280 ))), "-")</f>
        <v>-</v>
      </c>
      <c r="J283" s="24" t="str">
        <f>IF(ISNUMBER(wat_table_data!J280), IF(wat_table_data!J280=-999,"NA",wat_table_data!J280), "-")</f>
        <v>-</v>
      </c>
      <c r="K283" s="37" t="str">
        <f>IF(ISNUMBER(wat_table_data!K280), IF(wat_table_data!K280=-999,"NA",IF(wat_table_data!K280&gt;99, "&gt;99", IF(wat_table_data!K280&lt;1, "&lt;1",wat_table_data!K280 ))), "-")</f>
        <v>-</v>
      </c>
      <c r="L283" s="38" t="str">
        <f>IF(ISNUMBER(wat_table_data!L280), IF(wat_table_data!L280=-999,"NA",IF(wat_table_data!L280&gt;99, "&gt;99", IF(wat_table_data!L280&lt;1, "&lt;1",wat_table_data!L280 ))), "-")</f>
        <v>-</v>
      </c>
      <c r="M283" s="38" t="str">
        <f>IF(ISNUMBER(wat_table_data!M280), IF(wat_table_data!M280=-999,"NA",IF(wat_table_data!M280&gt;99, "&gt;99", IF(wat_table_data!M280&lt;1, "&lt;1",wat_table_data!M280 ))), "-")</f>
        <v>-</v>
      </c>
      <c r="N283" s="38" t="str">
        <f>IF(ISNUMBER(wat_table_data!N280), IF(wat_table_data!N280=-999,"NA",IF(wat_table_data!N280&gt;99, "&gt;99", IF(wat_table_data!N280&lt;1, "&lt;1",wat_table_data!N280 ))), "-")</f>
        <v>-</v>
      </c>
      <c r="O283" s="24" t="str">
        <f>IF(ISNUMBER(wat_table_data!O280), IF(wat_table_data!O280=-999,"NA",wat_table_data!O280), "-")</f>
        <v>-</v>
      </c>
      <c r="P283" s="37" t="str">
        <f>IF(ISNUMBER(wat_table_data!P280), IF(wat_table_data!P280=-999,"NA",IF(wat_table_data!P280&gt;99, "&gt;99", IF(wat_table_data!P280&lt;1, "&lt;1",wat_table_data!P280 ))), "-")</f>
        <v>-</v>
      </c>
      <c r="Q283" s="38" t="str">
        <f>IF(ISNUMBER(wat_table_data!Q280), IF(wat_table_data!Q280=-999,"NA",IF(wat_table_data!Q280&gt;99, "&gt;99", IF(wat_table_data!Q280&lt;1, "&lt;1",wat_table_data!Q280 ))), "-")</f>
        <v>-</v>
      </c>
      <c r="R283" s="38" t="str">
        <f>IF(ISNUMBER(wat_table_data!R280), IF(wat_table_data!R280=-999,"NA",IF(wat_table_data!R280&gt;99, "&gt;99", IF(wat_table_data!R280&lt;1, "&lt;1",wat_table_data!R280 ))), "-")</f>
        <v>-</v>
      </c>
      <c r="S283" s="38" t="str">
        <f>IF(ISNUMBER(wat_table_data!S280), IF(wat_table_data!S280=-999,"NA",IF(wat_table_data!S280&gt;99, "&gt;99", IF(wat_table_data!S280&lt;1, "&lt;1",wat_table_data!S280 ))), "-")</f>
        <v>-</v>
      </c>
      <c r="T283" s="24" t="str">
        <f>IF(ISNUMBER(wat_table_data!T280), IF(wat_table_data!T280=-999,"NA",wat_table_data!T280), "-")</f>
        <v>-</v>
      </c>
      <c r="U283" s="24"/>
      <c r="V283" s="24"/>
      <c r="W283" s="24"/>
      <c r="X283" s="39" t="str">
        <f>IF(ISNUMBER(wat_table_data!W280), IF(wat_table_data!W280=-999,"NA",IF(wat_table_data!W280&gt;99, "&gt;99", IF(wat_table_data!W280&lt;1, "&lt;1",wat_table_data!W280 ))), "-")</f>
        <v>-</v>
      </c>
      <c r="Y283" s="40" t="str">
        <f>IF(ISNUMBER(wat_table_data!X280), IF(wat_table_data!X280=-999,"NA",IF(wat_table_data!X280&gt;99, "&gt;99", IF(wat_table_data!X280&lt;1, "&lt;1",wat_table_data!X280 ))), "-")</f>
        <v>-</v>
      </c>
      <c r="Z283" s="40" t="str">
        <f>IF(ISNUMBER(wat_table_data!Y280), IF(wat_table_data!Y280=-999,"NA",IF(wat_table_data!Y280&gt;99, "&gt;99", IF(wat_table_data!Y280&lt;1, "&lt;1",wat_table_data!Y280 ))), "-")</f>
        <v>-</v>
      </c>
      <c r="AA283" s="40" t="str">
        <f>IF(ISNUMBER(wat_table_data!Z280), IF(wat_table_data!Z280=-999,"NA",IF(wat_table_data!Z280&gt;99, "&gt;99", IF(wat_table_data!Z280&lt;1, "&lt;1",wat_table_data!Z280 ))), "-")</f>
        <v>-</v>
      </c>
      <c r="AB283" s="38" t="str">
        <f>IF(ISNUMBER(wat_table_data!AA280), IF(wat_table_data!AA280=-999,"NA",IF(wat_table_data!AA280&gt;99, "&gt;99", IF(wat_table_data!AA280&lt;1, "&lt;1",wat_table_data!AA280 ))), "-")</f>
        <v>-</v>
      </c>
      <c r="AC283" s="38" t="str">
        <f>IF(ISNUMBER(wat_table_data!AB280), IF(wat_table_data!AB280=-999,"NA",IF(wat_table_data!AB280&gt;99, "&gt;99", IF(wat_table_data!AB280&lt;1, "&lt;1",wat_table_data!AB280 ))), "-")</f>
        <v>-</v>
      </c>
      <c r="AD283" s="39" t="str">
        <f>IF(ISNUMBER(wat_table_data!AC280), IF(wat_table_data!AC280=-999,"NA",IF(wat_table_data!AC280&gt;99, "&gt;99", IF(wat_table_data!AC280&lt;1, "&lt;1",wat_table_data!AC280 ))), "-")</f>
        <v>-</v>
      </c>
      <c r="AE283" s="40" t="str">
        <f>IF(ISNUMBER(wat_table_data!AD280), IF(wat_table_data!AD280=-999,"NA",IF(wat_table_data!AD280&gt;99, "&gt;99", IF(wat_table_data!AD280&lt;1, "&lt;1",wat_table_data!AD280 ))), "-")</f>
        <v>-</v>
      </c>
      <c r="AF283" s="40" t="str">
        <f>IF(ISNUMBER(wat_table_data!AE280), IF(wat_table_data!AE280=-999,"NA",IF(wat_table_data!AE280&gt;99, "&gt;99", IF(wat_table_data!AE280&lt;1, "&lt;1",wat_table_data!AE280 ))), "-")</f>
        <v>-</v>
      </c>
      <c r="AG283" s="40" t="str">
        <f>IF(ISNUMBER(wat_table_data!AF280), IF(wat_table_data!AF280=-999,"NA",IF(wat_table_data!AF280&gt;99, "&gt;99", IF(wat_table_data!AF280&lt;1, "&lt;1",wat_table_data!AF280 ))), "-")</f>
        <v>-</v>
      </c>
      <c r="AH283" s="38" t="str">
        <f>IF(ISNUMBER(wat_table_data!AG280), IF(wat_table_data!AG280=-999,"NA",IF(wat_table_data!AG280&gt;99, "&gt;99", IF(wat_table_data!AG280&lt;1, "&lt;1",wat_table_data!AG280 ))), "-")</f>
        <v>-</v>
      </c>
      <c r="AI283" s="38" t="str">
        <f>IF(ISNUMBER(wat_table_data!AH280), IF(wat_table_data!AH280=-999,"NA",IF(wat_table_data!AH280&gt;99, "&gt;99", IF(wat_table_data!AH280&lt;1, "&lt;1",wat_table_data!AH280 ))), "-")</f>
        <v>-</v>
      </c>
      <c r="AJ283" s="39" t="str">
        <f>IF(ISNUMBER(wat_table_data!AI280), IF(wat_table_data!AI280=-999,"NA",IF(wat_table_data!AI280&gt;99, "&gt;99", IF(wat_table_data!AI280&lt;1, "&lt;1",wat_table_data!AI280 ))), "-")</f>
        <v>-</v>
      </c>
      <c r="AK283" s="40" t="str">
        <f>IF(ISNUMBER(wat_table_data!AJ280), IF(wat_table_data!AJ280=-999,"NA",IF(wat_table_data!AJ280&gt;99, "&gt;99", IF(wat_table_data!AJ280&lt;1, "&lt;1",wat_table_data!AJ280 ))), "-")</f>
        <v>-</v>
      </c>
      <c r="AL283" s="40" t="str">
        <f>IF(ISNUMBER(wat_table_data!AK280), IF(wat_table_data!AK280=-999,"NA",IF(wat_table_data!AK280&gt;99, "&gt;99", IF(wat_table_data!AK280&lt;1, "&lt;1",wat_table_data!AK280 ))), "-")</f>
        <v>-</v>
      </c>
      <c r="AM283" s="40" t="str">
        <f>IF(ISNUMBER(wat_table_data!AL280), IF(wat_table_data!AL280=-999,"NA",IF(wat_table_data!AL280&gt;99, "&gt;99", IF(wat_table_data!AL280&lt;1, "&lt;1",wat_table_data!AL280 ))), "-")</f>
        <v>-</v>
      </c>
      <c r="AN283" s="38" t="str">
        <f>IF(ISNUMBER(wat_table_data!AM280), IF(wat_table_data!AM280=-999,"NA",IF(wat_table_data!AM280&gt;99, "&gt;99", IF(wat_table_data!AM280&lt;1, "&lt;1",wat_table_data!AM280 ))), "-")</f>
        <v>-</v>
      </c>
      <c r="AO283" s="38" t="str">
        <f>IF(ISNUMBER(wat_table_data!AN280), IF(wat_table_data!AN280=-999,"NA",IF(wat_table_data!AN280&gt;99, "&gt;99", IF(wat_table_data!AN280&lt;1, "&lt;1",wat_table_data!AN280 ))), "-")</f>
        <v>-</v>
      </c>
    </row>
    <row r="284" ht="13.8" x14ac:dyDescent="0.25">
      <c r="A284" s="34" t="str">
        <f>IF(ISBLANK(wat_table_data!A281), "", wat_table_data!A281)</f>
        <v/>
      </c>
      <c r="B284" s="34" t="str">
        <f>IF(ISBLANK(wat_table_data!B281), "", wat_table_data!B281)</f>
        <v/>
      </c>
      <c r="C284" s="34" t="str">
        <f>IF(ISBLANK(wat_table_data!C281), "", wat_table_data!C281)</f>
        <v/>
      </c>
      <c r="D284" s="35" t="str">
        <f>IF(ISNUMBER(wat_table_data!D281), wat_table_data!D281, "-")</f>
        <v>-</v>
      </c>
      <c r="E284" s="36" t="str">
        <f>IF(ISNUMBER(wat_table_data!E281), wat_table_data!E281, "-")</f>
        <v>-</v>
      </c>
      <c r="F284" s="37" t="str">
        <f>IF(ISNUMBER(wat_table_data!F281), IF(wat_table_data!F281=-999,"NA",IF(wat_table_data!F281&gt;99, "&gt;99", IF(wat_table_data!F281&lt;1, "&lt;1",wat_table_data!F281 ))), "-")</f>
        <v>-</v>
      </c>
      <c r="G284" s="38" t="str">
        <f>IF(ISNUMBER(wat_table_data!G281), IF(wat_table_data!G281=-999,"NA",IF(wat_table_data!G281&gt;99, "&gt;99", IF(wat_table_data!G281&lt;1, "&lt;1",wat_table_data!G281 ))), "-")</f>
        <v>-</v>
      </c>
      <c r="H284" s="38" t="str">
        <f>IF(ISNUMBER(wat_table_data!H281), IF(wat_table_data!H281=-999,"NA",IF(wat_table_data!H281&gt;99, "&gt;99", IF(wat_table_data!H281&lt;1, "&lt;1",wat_table_data!H281 ))), "-")</f>
        <v>-</v>
      </c>
      <c r="I284" s="38" t="str">
        <f>IF(ISNUMBER(wat_table_data!I281), IF(wat_table_data!I281=-999,"NA",IF(wat_table_data!I281&gt;99, "&gt;99", IF(wat_table_data!I281&lt;1, "&lt;1",wat_table_data!I281 ))), "-")</f>
        <v>-</v>
      </c>
      <c r="J284" s="24" t="str">
        <f>IF(ISNUMBER(wat_table_data!J281), IF(wat_table_data!J281=-999,"NA",wat_table_data!J281), "-")</f>
        <v>-</v>
      </c>
      <c r="K284" s="37" t="str">
        <f>IF(ISNUMBER(wat_table_data!K281), IF(wat_table_data!K281=-999,"NA",IF(wat_table_data!K281&gt;99, "&gt;99", IF(wat_table_data!K281&lt;1, "&lt;1",wat_table_data!K281 ))), "-")</f>
        <v>-</v>
      </c>
      <c r="L284" s="38" t="str">
        <f>IF(ISNUMBER(wat_table_data!L281), IF(wat_table_data!L281=-999,"NA",IF(wat_table_data!L281&gt;99, "&gt;99", IF(wat_table_data!L281&lt;1, "&lt;1",wat_table_data!L281 ))), "-")</f>
        <v>-</v>
      </c>
      <c r="M284" s="38" t="str">
        <f>IF(ISNUMBER(wat_table_data!M281), IF(wat_table_data!M281=-999,"NA",IF(wat_table_data!M281&gt;99, "&gt;99", IF(wat_table_data!M281&lt;1, "&lt;1",wat_table_data!M281 ))), "-")</f>
        <v>-</v>
      </c>
      <c r="N284" s="38" t="str">
        <f>IF(ISNUMBER(wat_table_data!N281), IF(wat_table_data!N281=-999,"NA",IF(wat_table_data!N281&gt;99, "&gt;99", IF(wat_table_data!N281&lt;1, "&lt;1",wat_table_data!N281 ))), "-")</f>
        <v>-</v>
      </c>
      <c r="O284" s="24" t="str">
        <f>IF(ISNUMBER(wat_table_data!O281), IF(wat_table_data!O281=-999,"NA",wat_table_data!O281), "-")</f>
        <v>-</v>
      </c>
      <c r="P284" s="37" t="str">
        <f>IF(ISNUMBER(wat_table_data!P281), IF(wat_table_data!P281=-999,"NA",IF(wat_table_data!P281&gt;99, "&gt;99", IF(wat_table_data!P281&lt;1, "&lt;1",wat_table_data!P281 ))), "-")</f>
        <v>-</v>
      </c>
      <c r="Q284" s="38" t="str">
        <f>IF(ISNUMBER(wat_table_data!Q281), IF(wat_table_data!Q281=-999,"NA",IF(wat_table_data!Q281&gt;99, "&gt;99", IF(wat_table_data!Q281&lt;1, "&lt;1",wat_table_data!Q281 ))), "-")</f>
        <v>-</v>
      </c>
      <c r="R284" s="38" t="str">
        <f>IF(ISNUMBER(wat_table_data!R281), IF(wat_table_data!R281=-999,"NA",IF(wat_table_data!R281&gt;99, "&gt;99", IF(wat_table_data!R281&lt;1, "&lt;1",wat_table_data!R281 ))), "-")</f>
        <v>-</v>
      </c>
      <c r="S284" s="38" t="str">
        <f>IF(ISNUMBER(wat_table_data!S281), IF(wat_table_data!S281=-999,"NA",IF(wat_table_data!S281&gt;99, "&gt;99", IF(wat_table_data!S281&lt;1, "&lt;1",wat_table_data!S281 ))), "-")</f>
        <v>-</v>
      </c>
      <c r="T284" s="24" t="str">
        <f>IF(ISNUMBER(wat_table_data!T281), IF(wat_table_data!T281=-999,"NA",wat_table_data!T281), "-")</f>
        <v>-</v>
      </c>
      <c r="U284" s="24"/>
      <c r="V284" s="24"/>
      <c r="W284" s="24"/>
      <c r="X284" s="39" t="str">
        <f>IF(ISNUMBER(wat_table_data!W281), IF(wat_table_data!W281=-999,"NA",IF(wat_table_data!W281&gt;99, "&gt;99", IF(wat_table_data!W281&lt;1, "&lt;1",wat_table_data!W281 ))), "-")</f>
        <v>-</v>
      </c>
      <c r="Y284" s="40" t="str">
        <f>IF(ISNUMBER(wat_table_data!X281), IF(wat_table_data!X281=-999,"NA",IF(wat_table_data!X281&gt;99, "&gt;99", IF(wat_table_data!X281&lt;1, "&lt;1",wat_table_data!X281 ))), "-")</f>
        <v>-</v>
      </c>
      <c r="Z284" s="40" t="str">
        <f>IF(ISNUMBER(wat_table_data!Y281), IF(wat_table_data!Y281=-999,"NA",IF(wat_table_data!Y281&gt;99, "&gt;99", IF(wat_table_data!Y281&lt;1, "&lt;1",wat_table_data!Y281 ))), "-")</f>
        <v>-</v>
      </c>
      <c r="AA284" s="40" t="str">
        <f>IF(ISNUMBER(wat_table_data!Z281), IF(wat_table_data!Z281=-999,"NA",IF(wat_table_data!Z281&gt;99, "&gt;99", IF(wat_table_data!Z281&lt;1, "&lt;1",wat_table_data!Z281 ))), "-")</f>
        <v>-</v>
      </c>
      <c r="AB284" s="38" t="str">
        <f>IF(ISNUMBER(wat_table_data!AA281), IF(wat_table_data!AA281=-999,"NA",IF(wat_table_data!AA281&gt;99, "&gt;99", IF(wat_table_data!AA281&lt;1, "&lt;1",wat_table_data!AA281 ))), "-")</f>
        <v>-</v>
      </c>
      <c r="AC284" s="38" t="str">
        <f>IF(ISNUMBER(wat_table_data!AB281), IF(wat_table_data!AB281=-999,"NA",IF(wat_table_data!AB281&gt;99, "&gt;99", IF(wat_table_data!AB281&lt;1, "&lt;1",wat_table_data!AB281 ))), "-")</f>
        <v>-</v>
      </c>
      <c r="AD284" s="39" t="str">
        <f>IF(ISNUMBER(wat_table_data!AC281), IF(wat_table_data!AC281=-999,"NA",IF(wat_table_data!AC281&gt;99, "&gt;99", IF(wat_table_data!AC281&lt;1, "&lt;1",wat_table_data!AC281 ))), "-")</f>
        <v>-</v>
      </c>
      <c r="AE284" s="40" t="str">
        <f>IF(ISNUMBER(wat_table_data!AD281), IF(wat_table_data!AD281=-999,"NA",IF(wat_table_data!AD281&gt;99, "&gt;99", IF(wat_table_data!AD281&lt;1, "&lt;1",wat_table_data!AD281 ))), "-")</f>
        <v>-</v>
      </c>
      <c r="AF284" s="40" t="str">
        <f>IF(ISNUMBER(wat_table_data!AE281), IF(wat_table_data!AE281=-999,"NA",IF(wat_table_data!AE281&gt;99, "&gt;99", IF(wat_table_data!AE281&lt;1, "&lt;1",wat_table_data!AE281 ))), "-")</f>
        <v>-</v>
      </c>
      <c r="AG284" s="40" t="str">
        <f>IF(ISNUMBER(wat_table_data!AF281), IF(wat_table_data!AF281=-999,"NA",IF(wat_table_data!AF281&gt;99, "&gt;99", IF(wat_table_data!AF281&lt;1, "&lt;1",wat_table_data!AF281 ))), "-")</f>
        <v>-</v>
      </c>
      <c r="AH284" s="38" t="str">
        <f>IF(ISNUMBER(wat_table_data!AG281), IF(wat_table_data!AG281=-999,"NA",IF(wat_table_data!AG281&gt;99, "&gt;99", IF(wat_table_data!AG281&lt;1, "&lt;1",wat_table_data!AG281 ))), "-")</f>
        <v>-</v>
      </c>
      <c r="AI284" s="38" t="str">
        <f>IF(ISNUMBER(wat_table_data!AH281), IF(wat_table_data!AH281=-999,"NA",IF(wat_table_data!AH281&gt;99, "&gt;99", IF(wat_table_data!AH281&lt;1, "&lt;1",wat_table_data!AH281 ))), "-")</f>
        <v>-</v>
      </c>
      <c r="AJ284" s="39" t="str">
        <f>IF(ISNUMBER(wat_table_data!AI281), IF(wat_table_data!AI281=-999,"NA",IF(wat_table_data!AI281&gt;99, "&gt;99", IF(wat_table_data!AI281&lt;1, "&lt;1",wat_table_data!AI281 ))), "-")</f>
        <v>-</v>
      </c>
      <c r="AK284" s="40" t="str">
        <f>IF(ISNUMBER(wat_table_data!AJ281), IF(wat_table_data!AJ281=-999,"NA",IF(wat_table_data!AJ281&gt;99, "&gt;99", IF(wat_table_data!AJ281&lt;1, "&lt;1",wat_table_data!AJ281 ))), "-")</f>
        <v>-</v>
      </c>
      <c r="AL284" s="40" t="str">
        <f>IF(ISNUMBER(wat_table_data!AK281), IF(wat_table_data!AK281=-999,"NA",IF(wat_table_data!AK281&gt;99, "&gt;99", IF(wat_table_data!AK281&lt;1, "&lt;1",wat_table_data!AK281 ))), "-")</f>
        <v>-</v>
      </c>
      <c r="AM284" s="40" t="str">
        <f>IF(ISNUMBER(wat_table_data!AL281), IF(wat_table_data!AL281=-999,"NA",IF(wat_table_data!AL281&gt;99, "&gt;99", IF(wat_table_data!AL281&lt;1, "&lt;1",wat_table_data!AL281 ))), "-")</f>
        <v>-</v>
      </c>
      <c r="AN284" s="38" t="str">
        <f>IF(ISNUMBER(wat_table_data!AM281), IF(wat_table_data!AM281=-999,"NA",IF(wat_table_data!AM281&gt;99, "&gt;99", IF(wat_table_data!AM281&lt;1, "&lt;1",wat_table_data!AM281 ))), "-")</f>
        <v>-</v>
      </c>
      <c r="AO284" s="38" t="str">
        <f>IF(ISNUMBER(wat_table_data!AN281), IF(wat_table_data!AN281=-999,"NA",IF(wat_table_data!AN281&gt;99, "&gt;99", IF(wat_table_data!AN281&lt;1, "&lt;1",wat_table_data!AN281 ))), "-")</f>
        <v>-</v>
      </c>
    </row>
    <row r="285" ht="13.8" x14ac:dyDescent="0.25">
      <c r="A285" s="34" t="str">
        <f>IF(ISBLANK(wat_table_data!A282), "", wat_table_data!A282)</f>
        <v/>
      </c>
      <c r="B285" s="34" t="str">
        <f>IF(ISBLANK(wat_table_data!B282), "", wat_table_data!B282)</f>
        <v/>
      </c>
      <c r="C285" s="34" t="str">
        <f>IF(ISBLANK(wat_table_data!C282), "", wat_table_data!C282)</f>
        <v/>
      </c>
      <c r="D285" s="35" t="str">
        <f>IF(ISNUMBER(wat_table_data!D282), wat_table_data!D282, "-")</f>
        <v>-</v>
      </c>
      <c r="E285" s="36" t="str">
        <f>IF(ISNUMBER(wat_table_data!E282), wat_table_data!E282, "-")</f>
        <v>-</v>
      </c>
      <c r="F285" s="37" t="str">
        <f>IF(ISNUMBER(wat_table_data!F282), IF(wat_table_data!F282=-999,"NA",IF(wat_table_data!F282&gt;99, "&gt;99", IF(wat_table_data!F282&lt;1, "&lt;1",wat_table_data!F282 ))), "-")</f>
        <v>-</v>
      </c>
      <c r="G285" s="38" t="str">
        <f>IF(ISNUMBER(wat_table_data!G282), IF(wat_table_data!G282=-999,"NA",IF(wat_table_data!G282&gt;99, "&gt;99", IF(wat_table_data!G282&lt;1, "&lt;1",wat_table_data!G282 ))), "-")</f>
        <v>-</v>
      </c>
      <c r="H285" s="38" t="str">
        <f>IF(ISNUMBER(wat_table_data!H282), IF(wat_table_data!H282=-999,"NA",IF(wat_table_data!H282&gt;99, "&gt;99", IF(wat_table_data!H282&lt;1, "&lt;1",wat_table_data!H282 ))), "-")</f>
        <v>-</v>
      </c>
      <c r="I285" s="38" t="str">
        <f>IF(ISNUMBER(wat_table_data!I282), IF(wat_table_data!I282=-999,"NA",IF(wat_table_data!I282&gt;99, "&gt;99", IF(wat_table_data!I282&lt;1, "&lt;1",wat_table_data!I282 ))), "-")</f>
        <v>-</v>
      </c>
      <c r="J285" s="24" t="str">
        <f>IF(ISNUMBER(wat_table_data!J282), IF(wat_table_data!J282=-999,"NA",wat_table_data!J282), "-")</f>
        <v>-</v>
      </c>
      <c r="K285" s="37" t="str">
        <f>IF(ISNUMBER(wat_table_data!K282), IF(wat_table_data!K282=-999,"NA",IF(wat_table_data!K282&gt;99, "&gt;99", IF(wat_table_data!K282&lt;1, "&lt;1",wat_table_data!K282 ))), "-")</f>
        <v>-</v>
      </c>
      <c r="L285" s="38" t="str">
        <f>IF(ISNUMBER(wat_table_data!L282), IF(wat_table_data!L282=-999,"NA",IF(wat_table_data!L282&gt;99, "&gt;99", IF(wat_table_data!L282&lt;1, "&lt;1",wat_table_data!L282 ))), "-")</f>
        <v>-</v>
      </c>
      <c r="M285" s="38" t="str">
        <f>IF(ISNUMBER(wat_table_data!M282), IF(wat_table_data!M282=-999,"NA",IF(wat_table_data!M282&gt;99, "&gt;99", IF(wat_table_data!M282&lt;1, "&lt;1",wat_table_data!M282 ))), "-")</f>
        <v>-</v>
      </c>
      <c r="N285" s="38" t="str">
        <f>IF(ISNUMBER(wat_table_data!N282), IF(wat_table_data!N282=-999,"NA",IF(wat_table_data!N282&gt;99, "&gt;99", IF(wat_table_data!N282&lt;1, "&lt;1",wat_table_data!N282 ))), "-")</f>
        <v>-</v>
      </c>
      <c r="O285" s="24" t="str">
        <f>IF(ISNUMBER(wat_table_data!O282), IF(wat_table_data!O282=-999,"NA",wat_table_data!O282), "-")</f>
        <v>-</v>
      </c>
      <c r="P285" s="37" t="str">
        <f>IF(ISNUMBER(wat_table_data!P282), IF(wat_table_data!P282=-999,"NA",IF(wat_table_data!P282&gt;99, "&gt;99", IF(wat_table_data!P282&lt;1, "&lt;1",wat_table_data!P282 ))), "-")</f>
        <v>-</v>
      </c>
      <c r="Q285" s="38" t="str">
        <f>IF(ISNUMBER(wat_table_data!Q282), IF(wat_table_data!Q282=-999,"NA",IF(wat_table_data!Q282&gt;99, "&gt;99", IF(wat_table_data!Q282&lt;1, "&lt;1",wat_table_data!Q282 ))), "-")</f>
        <v>-</v>
      </c>
      <c r="R285" s="38" t="str">
        <f>IF(ISNUMBER(wat_table_data!R282), IF(wat_table_data!R282=-999,"NA",IF(wat_table_data!R282&gt;99, "&gt;99", IF(wat_table_data!R282&lt;1, "&lt;1",wat_table_data!R282 ))), "-")</f>
        <v>-</v>
      </c>
      <c r="S285" s="38" t="str">
        <f>IF(ISNUMBER(wat_table_data!S282), IF(wat_table_data!S282=-999,"NA",IF(wat_table_data!S282&gt;99, "&gt;99", IF(wat_table_data!S282&lt;1, "&lt;1",wat_table_data!S282 ))), "-")</f>
        <v>-</v>
      </c>
      <c r="T285" s="24" t="str">
        <f>IF(ISNUMBER(wat_table_data!T282), IF(wat_table_data!T282=-999,"NA",wat_table_data!T282), "-")</f>
        <v>-</v>
      </c>
      <c r="U285" s="24"/>
      <c r="V285" s="24"/>
      <c r="W285" s="24"/>
      <c r="X285" s="39" t="str">
        <f>IF(ISNUMBER(wat_table_data!W282), IF(wat_table_data!W282=-999,"NA",IF(wat_table_data!W282&gt;99, "&gt;99", IF(wat_table_data!W282&lt;1, "&lt;1",wat_table_data!W282 ))), "-")</f>
        <v>-</v>
      </c>
      <c r="Y285" s="40" t="str">
        <f>IF(ISNUMBER(wat_table_data!X282), IF(wat_table_data!X282=-999,"NA",IF(wat_table_data!X282&gt;99, "&gt;99", IF(wat_table_data!X282&lt;1, "&lt;1",wat_table_data!X282 ))), "-")</f>
        <v>-</v>
      </c>
      <c r="Z285" s="40" t="str">
        <f>IF(ISNUMBER(wat_table_data!Y282), IF(wat_table_data!Y282=-999,"NA",IF(wat_table_data!Y282&gt;99, "&gt;99", IF(wat_table_data!Y282&lt;1, "&lt;1",wat_table_data!Y282 ))), "-")</f>
        <v>-</v>
      </c>
      <c r="AA285" s="40" t="str">
        <f>IF(ISNUMBER(wat_table_data!Z282), IF(wat_table_data!Z282=-999,"NA",IF(wat_table_data!Z282&gt;99, "&gt;99", IF(wat_table_data!Z282&lt;1, "&lt;1",wat_table_data!Z282 ))), "-")</f>
        <v>-</v>
      </c>
      <c r="AB285" s="38" t="str">
        <f>IF(ISNUMBER(wat_table_data!AA282), IF(wat_table_data!AA282=-999,"NA",IF(wat_table_data!AA282&gt;99, "&gt;99", IF(wat_table_data!AA282&lt;1, "&lt;1",wat_table_data!AA282 ))), "-")</f>
        <v>-</v>
      </c>
      <c r="AC285" s="38" t="str">
        <f>IF(ISNUMBER(wat_table_data!AB282), IF(wat_table_data!AB282=-999,"NA",IF(wat_table_data!AB282&gt;99, "&gt;99", IF(wat_table_data!AB282&lt;1, "&lt;1",wat_table_data!AB282 ))), "-")</f>
        <v>-</v>
      </c>
      <c r="AD285" s="39" t="str">
        <f>IF(ISNUMBER(wat_table_data!AC282), IF(wat_table_data!AC282=-999,"NA",IF(wat_table_data!AC282&gt;99, "&gt;99", IF(wat_table_data!AC282&lt;1, "&lt;1",wat_table_data!AC282 ))), "-")</f>
        <v>-</v>
      </c>
      <c r="AE285" s="40" t="str">
        <f>IF(ISNUMBER(wat_table_data!AD282), IF(wat_table_data!AD282=-999,"NA",IF(wat_table_data!AD282&gt;99, "&gt;99", IF(wat_table_data!AD282&lt;1, "&lt;1",wat_table_data!AD282 ))), "-")</f>
        <v>-</v>
      </c>
      <c r="AF285" s="40" t="str">
        <f>IF(ISNUMBER(wat_table_data!AE282), IF(wat_table_data!AE282=-999,"NA",IF(wat_table_data!AE282&gt;99, "&gt;99", IF(wat_table_data!AE282&lt;1, "&lt;1",wat_table_data!AE282 ))), "-")</f>
        <v>-</v>
      </c>
      <c r="AG285" s="40" t="str">
        <f>IF(ISNUMBER(wat_table_data!AF282), IF(wat_table_data!AF282=-999,"NA",IF(wat_table_data!AF282&gt;99, "&gt;99", IF(wat_table_data!AF282&lt;1, "&lt;1",wat_table_data!AF282 ))), "-")</f>
        <v>-</v>
      </c>
      <c r="AH285" s="38" t="str">
        <f>IF(ISNUMBER(wat_table_data!AG282), IF(wat_table_data!AG282=-999,"NA",IF(wat_table_data!AG282&gt;99, "&gt;99", IF(wat_table_data!AG282&lt;1, "&lt;1",wat_table_data!AG282 ))), "-")</f>
        <v>-</v>
      </c>
      <c r="AI285" s="38" t="str">
        <f>IF(ISNUMBER(wat_table_data!AH282), IF(wat_table_data!AH282=-999,"NA",IF(wat_table_data!AH282&gt;99, "&gt;99", IF(wat_table_data!AH282&lt;1, "&lt;1",wat_table_data!AH282 ))), "-")</f>
        <v>-</v>
      </c>
      <c r="AJ285" s="39" t="str">
        <f>IF(ISNUMBER(wat_table_data!AI282), IF(wat_table_data!AI282=-999,"NA",IF(wat_table_data!AI282&gt;99, "&gt;99", IF(wat_table_data!AI282&lt;1, "&lt;1",wat_table_data!AI282 ))), "-")</f>
        <v>-</v>
      </c>
      <c r="AK285" s="40" t="str">
        <f>IF(ISNUMBER(wat_table_data!AJ282), IF(wat_table_data!AJ282=-999,"NA",IF(wat_table_data!AJ282&gt;99, "&gt;99", IF(wat_table_data!AJ282&lt;1, "&lt;1",wat_table_data!AJ282 ))), "-")</f>
        <v>-</v>
      </c>
      <c r="AL285" s="40" t="str">
        <f>IF(ISNUMBER(wat_table_data!AK282), IF(wat_table_data!AK282=-999,"NA",IF(wat_table_data!AK282&gt;99, "&gt;99", IF(wat_table_data!AK282&lt;1, "&lt;1",wat_table_data!AK282 ))), "-")</f>
        <v>-</v>
      </c>
      <c r="AM285" s="40" t="str">
        <f>IF(ISNUMBER(wat_table_data!AL282), IF(wat_table_data!AL282=-999,"NA",IF(wat_table_data!AL282&gt;99, "&gt;99", IF(wat_table_data!AL282&lt;1, "&lt;1",wat_table_data!AL282 ))), "-")</f>
        <v>-</v>
      </c>
      <c r="AN285" s="38" t="str">
        <f>IF(ISNUMBER(wat_table_data!AM282), IF(wat_table_data!AM282=-999,"NA",IF(wat_table_data!AM282&gt;99, "&gt;99", IF(wat_table_data!AM282&lt;1, "&lt;1",wat_table_data!AM282 ))), "-")</f>
        <v>-</v>
      </c>
      <c r="AO285" s="38" t="str">
        <f>IF(ISNUMBER(wat_table_data!AN282), IF(wat_table_data!AN282=-999,"NA",IF(wat_table_data!AN282&gt;99, "&gt;99", IF(wat_table_data!AN282&lt;1, "&lt;1",wat_table_data!AN282 ))), "-")</f>
        <v>-</v>
      </c>
    </row>
    <row r="286" ht="13.8" x14ac:dyDescent="0.25">
      <c r="A286" s="34" t="str">
        <f>IF(ISBLANK(wat_table_data!A283), "", wat_table_data!A283)</f>
        <v/>
      </c>
      <c r="B286" s="34" t="str">
        <f>IF(ISBLANK(wat_table_data!B283), "", wat_table_data!B283)</f>
        <v/>
      </c>
      <c r="C286" s="34" t="str">
        <f>IF(ISBLANK(wat_table_data!C283), "", wat_table_data!C283)</f>
        <v/>
      </c>
      <c r="D286" s="35" t="str">
        <f>IF(ISNUMBER(wat_table_data!D283), wat_table_data!D283, "-")</f>
        <v>-</v>
      </c>
      <c r="E286" s="36" t="str">
        <f>IF(ISNUMBER(wat_table_data!E283), wat_table_data!E283, "-")</f>
        <v>-</v>
      </c>
      <c r="F286" s="37" t="str">
        <f>IF(ISNUMBER(wat_table_data!F283), IF(wat_table_data!F283=-999,"NA",IF(wat_table_data!F283&gt;99, "&gt;99", IF(wat_table_data!F283&lt;1, "&lt;1",wat_table_data!F283 ))), "-")</f>
        <v>-</v>
      </c>
      <c r="G286" s="38" t="str">
        <f>IF(ISNUMBER(wat_table_data!G283), IF(wat_table_data!G283=-999,"NA",IF(wat_table_data!G283&gt;99, "&gt;99", IF(wat_table_data!G283&lt;1, "&lt;1",wat_table_data!G283 ))), "-")</f>
        <v>-</v>
      </c>
      <c r="H286" s="38" t="str">
        <f>IF(ISNUMBER(wat_table_data!H283), IF(wat_table_data!H283=-999,"NA",IF(wat_table_data!H283&gt;99, "&gt;99", IF(wat_table_data!H283&lt;1, "&lt;1",wat_table_data!H283 ))), "-")</f>
        <v>-</v>
      </c>
      <c r="I286" s="38" t="str">
        <f>IF(ISNUMBER(wat_table_data!I283), IF(wat_table_data!I283=-999,"NA",IF(wat_table_data!I283&gt;99, "&gt;99", IF(wat_table_data!I283&lt;1, "&lt;1",wat_table_data!I283 ))), "-")</f>
        <v>-</v>
      </c>
      <c r="J286" s="24" t="str">
        <f>IF(ISNUMBER(wat_table_data!J283), IF(wat_table_data!J283=-999,"NA",wat_table_data!J283), "-")</f>
        <v>-</v>
      </c>
      <c r="K286" s="37" t="str">
        <f>IF(ISNUMBER(wat_table_data!K283), IF(wat_table_data!K283=-999,"NA",IF(wat_table_data!K283&gt;99, "&gt;99", IF(wat_table_data!K283&lt;1, "&lt;1",wat_table_data!K283 ))), "-")</f>
        <v>-</v>
      </c>
      <c r="L286" s="38" t="str">
        <f>IF(ISNUMBER(wat_table_data!L283), IF(wat_table_data!L283=-999,"NA",IF(wat_table_data!L283&gt;99, "&gt;99", IF(wat_table_data!L283&lt;1, "&lt;1",wat_table_data!L283 ))), "-")</f>
        <v>-</v>
      </c>
      <c r="M286" s="38" t="str">
        <f>IF(ISNUMBER(wat_table_data!M283), IF(wat_table_data!M283=-999,"NA",IF(wat_table_data!M283&gt;99, "&gt;99", IF(wat_table_data!M283&lt;1, "&lt;1",wat_table_data!M283 ))), "-")</f>
        <v>-</v>
      </c>
      <c r="N286" s="38" t="str">
        <f>IF(ISNUMBER(wat_table_data!N283), IF(wat_table_data!N283=-999,"NA",IF(wat_table_data!N283&gt;99, "&gt;99", IF(wat_table_data!N283&lt;1, "&lt;1",wat_table_data!N283 ))), "-")</f>
        <v>-</v>
      </c>
      <c r="O286" s="24" t="str">
        <f>IF(ISNUMBER(wat_table_data!O283), IF(wat_table_data!O283=-999,"NA",wat_table_data!O283), "-")</f>
        <v>-</v>
      </c>
      <c r="P286" s="37" t="str">
        <f>IF(ISNUMBER(wat_table_data!P283), IF(wat_table_data!P283=-999,"NA",IF(wat_table_data!P283&gt;99, "&gt;99", IF(wat_table_data!P283&lt;1, "&lt;1",wat_table_data!P283 ))), "-")</f>
        <v>-</v>
      </c>
      <c r="Q286" s="38" t="str">
        <f>IF(ISNUMBER(wat_table_data!Q283), IF(wat_table_data!Q283=-999,"NA",IF(wat_table_data!Q283&gt;99, "&gt;99", IF(wat_table_data!Q283&lt;1, "&lt;1",wat_table_data!Q283 ))), "-")</f>
        <v>-</v>
      </c>
      <c r="R286" s="38" t="str">
        <f>IF(ISNUMBER(wat_table_data!R283), IF(wat_table_data!R283=-999,"NA",IF(wat_table_data!R283&gt;99, "&gt;99", IF(wat_table_data!R283&lt;1, "&lt;1",wat_table_data!R283 ))), "-")</f>
        <v>-</v>
      </c>
      <c r="S286" s="38" t="str">
        <f>IF(ISNUMBER(wat_table_data!S283), IF(wat_table_data!S283=-999,"NA",IF(wat_table_data!S283&gt;99, "&gt;99", IF(wat_table_data!S283&lt;1, "&lt;1",wat_table_data!S283 ))), "-")</f>
        <v>-</v>
      </c>
      <c r="T286" s="24" t="str">
        <f>IF(ISNUMBER(wat_table_data!T283), IF(wat_table_data!T283=-999,"NA",wat_table_data!T283), "-")</f>
        <v>-</v>
      </c>
      <c r="U286" s="24"/>
      <c r="V286" s="24"/>
      <c r="W286" s="24"/>
      <c r="X286" s="39" t="str">
        <f>IF(ISNUMBER(wat_table_data!W283), IF(wat_table_data!W283=-999,"NA",IF(wat_table_data!W283&gt;99, "&gt;99", IF(wat_table_data!W283&lt;1, "&lt;1",wat_table_data!W283 ))), "-")</f>
        <v>-</v>
      </c>
      <c r="Y286" s="40" t="str">
        <f>IF(ISNUMBER(wat_table_data!X283), IF(wat_table_data!X283=-999,"NA",IF(wat_table_data!X283&gt;99, "&gt;99", IF(wat_table_data!X283&lt;1, "&lt;1",wat_table_data!X283 ))), "-")</f>
        <v>-</v>
      </c>
      <c r="Z286" s="40" t="str">
        <f>IF(ISNUMBER(wat_table_data!Y283), IF(wat_table_data!Y283=-999,"NA",IF(wat_table_data!Y283&gt;99, "&gt;99", IF(wat_table_data!Y283&lt;1, "&lt;1",wat_table_data!Y283 ))), "-")</f>
        <v>-</v>
      </c>
      <c r="AA286" s="40" t="str">
        <f>IF(ISNUMBER(wat_table_data!Z283), IF(wat_table_data!Z283=-999,"NA",IF(wat_table_data!Z283&gt;99, "&gt;99", IF(wat_table_data!Z283&lt;1, "&lt;1",wat_table_data!Z283 ))), "-")</f>
        <v>-</v>
      </c>
      <c r="AB286" s="38" t="str">
        <f>IF(ISNUMBER(wat_table_data!AA283), IF(wat_table_data!AA283=-999,"NA",IF(wat_table_data!AA283&gt;99, "&gt;99", IF(wat_table_data!AA283&lt;1, "&lt;1",wat_table_data!AA283 ))), "-")</f>
        <v>-</v>
      </c>
      <c r="AC286" s="38" t="str">
        <f>IF(ISNUMBER(wat_table_data!AB283), IF(wat_table_data!AB283=-999,"NA",IF(wat_table_data!AB283&gt;99, "&gt;99", IF(wat_table_data!AB283&lt;1, "&lt;1",wat_table_data!AB283 ))), "-")</f>
        <v>-</v>
      </c>
      <c r="AD286" s="39" t="str">
        <f>IF(ISNUMBER(wat_table_data!AC283), IF(wat_table_data!AC283=-999,"NA",IF(wat_table_data!AC283&gt;99, "&gt;99", IF(wat_table_data!AC283&lt;1, "&lt;1",wat_table_data!AC283 ))), "-")</f>
        <v>-</v>
      </c>
      <c r="AE286" s="40" t="str">
        <f>IF(ISNUMBER(wat_table_data!AD283), IF(wat_table_data!AD283=-999,"NA",IF(wat_table_data!AD283&gt;99, "&gt;99", IF(wat_table_data!AD283&lt;1, "&lt;1",wat_table_data!AD283 ))), "-")</f>
        <v>-</v>
      </c>
      <c r="AF286" s="40" t="str">
        <f>IF(ISNUMBER(wat_table_data!AE283), IF(wat_table_data!AE283=-999,"NA",IF(wat_table_data!AE283&gt;99, "&gt;99", IF(wat_table_data!AE283&lt;1, "&lt;1",wat_table_data!AE283 ))), "-")</f>
        <v>-</v>
      </c>
      <c r="AG286" s="40" t="str">
        <f>IF(ISNUMBER(wat_table_data!AF283), IF(wat_table_data!AF283=-999,"NA",IF(wat_table_data!AF283&gt;99, "&gt;99", IF(wat_table_data!AF283&lt;1, "&lt;1",wat_table_data!AF283 ))), "-")</f>
        <v>-</v>
      </c>
      <c r="AH286" s="38" t="str">
        <f>IF(ISNUMBER(wat_table_data!AG283), IF(wat_table_data!AG283=-999,"NA",IF(wat_table_data!AG283&gt;99, "&gt;99", IF(wat_table_data!AG283&lt;1, "&lt;1",wat_table_data!AG283 ))), "-")</f>
        <v>-</v>
      </c>
      <c r="AI286" s="38" t="str">
        <f>IF(ISNUMBER(wat_table_data!AH283), IF(wat_table_data!AH283=-999,"NA",IF(wat_table_data!AH283&gt;99, "&gt;99", IF(wat_table_data!AH283&lt;1, "&lt;1",wat_table_data!AH283 ))), "-")</f>
        <v>-</v>
      </c>
      <c r="AJ286" s="39" t="str">
        <f>IF(ISNUMBER(wat_table_data!AI283), IF(wat_table_data!AI283=-999,"NA",IF(wat_table_data!AI283&gt;99, "&gt;99", IF(wat_table_data!AI283&lt;1, "&lt;1",wat_table_data!AI283 ))), "-")</f>
        <v>-</v>
      </c>
      <c r="AK286" s="40" t="str">
        <f>IF(ISNUMBER(wat_table_data!AJ283), IF(wat_table_data!AJ283=-999,"NA",IF(wat_table_data!AJ283&gt;99, "&gt;99", IF(wat_table_data!AJ283&lt;1, "&lt;1",wat_table_data!AJ283 ))), "-")</f>
        <v>-</v>
      </c>
      <c r="AL286" s="40" t="str">
        <f>IF(ISNUMBER(wat_table_data!AK283), IF(wat_table_data!AK283=-999,"NA",IF(wat_table_data!AK283&gt;99, "&gt;99", IF(wat_table_data!AK283&lt;1, "&lt;1",wat_table_data!AK283 ))), "-")</f>
        <v>-</v>
      </c>
      <c r="AM286" s="40" t="str">
        <f>IF(ISNUMBER(wat_table_data!AL283), IF(wat_table_data!AL283=-999,"NA",IF(wat_table_data!AL283&gt;99, "&gt;99", IF(wat_table_data!AL283&lt;1, "&lt;1",wat_table_data!AL283 ))), "-")</f>
        <v>-</v>
      </c>
      <c r="AN286" s="38" t="str">
        <f>IF(ISNUMBER(wat_table_data!AM283), IF(wat_table_data!AM283=-999,"NA",IF(wat_table_data!AM283&gt;99, "&gt;99", IF(wat_table_data!AM283&lt;1, "&lt;1",wat_table_data!AM283 ))), "-")</f>
        <v>-</v>
      </c>
      <c r="AO286" s="38" t="str">
        <f>IF(ISNUMBER(wat_table_data!AN283), IF(wat_table_data!AN283=-999,"NA",IF(wat_table_data!AN283&gt;99, "&gt;99", IF(wat_table_data!AN283&lt;1, "&lt;1",wat_table_data!AN283 ))), "-")</f>
        <v>-</v>
      </c>
    </row>
    <row r="287" ht="13.8" x14ac:dyDescent="0.25">
      <c r="A287" s="34" t="str">
        <f>IF(ISBLANK(wat_table_data!A284), "", wat_table_data!A284)</f>
        <v/>
      </c>
      <c r="B287" s="34" t="str">
        <f>IF(ISBLANK(wat_table_data!B284), "", wat_table_data!B284)</f>
        <v/>
      </c>
      <c r="C287" s="34" t="str">
        <f>IF(ISBLANK(wat_table_data!C284), "", wat_table_data!C284)</f>
        <v/>
      </c>
      <c r="D287" s="35" t="str">
        <f>IF(ISNUMBER(wat_table_data!D284), wat_table_data!D284, "-")</f>
        <v>-</v>
      </c>
      <c r="E287" s="36" t="str">
        <f>IF(ISNUMBER(wat_table_data!E284), wat_table_data!E284, "-")</f>
        <v>-</v>
      </c>
      <c r="F287" s="37" t="str">
        <f>IF(ISNUMBER(wat_table_data!F284), IF(wat_table_data!F284=-999,"NA",IF(wat_table_data!F284&gt;99, "&gt;99", IF(wat_table_data!F284&lt;1, "&lt;1",wat_table_data!F284 ))), "-")</f>
        <v>-</v>
      </c>
      <c r="G287" s="38" t="str">
        <f>IF(ISNUMBER(wat_table_data!G284), IF(wat_table_data!G284=-999,"NA",IF(wat_table_data!G284&gt;99, "&gt;99", IF(wat_table_data!G284&lt;1, "&lt;1",wat_table_data!G284 ))), "-")</f>
        <v>-</v>
      </c>
      <c r="H287" s="38" t="str">
        <f>IF(ISNUMBER(wat_table_data!H284), IF(wat_table_data!H284=-999,"NA",IF(wat_table_data!H284&gt;99, "&gt;99", IF(wat_table_data!H284&lt;1, "&lt;1",wat_table_data!H284 ))), "-")</f>
        <v>-</v>
      </c>
      <c r="I287" s="38" t="str">
        <f>IF(ISNUMBER(wat_table_data!I284), IF(wat_table_data!I284=-999,"NA",IF(wat_table_data!I284&gt;99, "&gt;99", IF(wat_table_data!I284&lt;1, "&lt;1",wat_table_data!I284 ))), "-")</f>
        <v>-</v>
      </c>
      <c r="J287" s="24" t="str">
        <f>IF(ISNUMBER(wat_table_data!J284), IF(wat_table_data!J284=-999,"NA",wat_table_data!J284), "-")</f>
        <v>-</v>
      </c>
      <c r="K287" s="37" t="str">
        <f>IF(ISNUMBER(wat_table_data!K284), IF(wat_table_data!K284=-999,"NA",IF(wat_table_data!K284&gt;99, "&gt;99", IF(wat_table_data!K284&lt;1, "&lt;1",wat_table_data!K284 ))), "-")</f>
        <v>-</v>
      </c>
      <c r="L287" s="38" t="str">
        <f>IF(ISNUMBER(wat_table_data!L284), IF(wat_table_data!L284=-999,"NA",IF(wat_table_data!L284&gt;99, "&gt;99", IF(wat_table_data!L284&lt;1, "&lt;1",wat_table_data!L284 ))), "-")</f>
        <v>-</v>
      </c>
      <c r="M287" s="38" t="str">
        <f>IF(ISNUMBER(wat_table_data!M284), IF(wat_table_data!M284=-999,"NA",IF(wat_table_data!M284&gt;99, "&gt;99", IF(wat_table_data!M284&lt;1, "&lt;1",wat_table_data!M284 ))), "-")</f>
        <v>-</v>
      </c>
      <c r="N287" s="38" t="str">
        <f>IF(ISNUMBER(wat_table_data!N284), IF(wat_table_data!N284=-999,"NA",IF(wat_table_data!N284&gt;99, "&gt;99", IF(wat_table_data!N284&lt;1, "&lt;1",wat_table_data!N284 ))), "-")</f>
        <v>-</v>
      </c>
      <c r="O287" s="24" t="str">
        <f>IF(ISNUMBER(wat_table_data!O284), IF(wat_table_data!O284=-999,"NA",wat_table_data!O284), "-")</f>
        <v>-</v>
      </c>
      <c r="P287" s="37" t="str">
        <f>IF(ISNUMBER(wat_table_data!P284), IF(wat_table_data!P284=-999,"NA",IF(wat_table_data!P284&gt;99, "&gt;99", IF(wat_table_data!P284&lt;1, "&lt;1",wat_table_data!P284 ))), "-")</f>
        <v>-</v>
      </c>
      <c r="Q287" s="38" t="str">
        <f>IF(ISNUMBER(wat_table_data!Q284), IF(wat_table_data!Q284=-999,"NA",IF(wat_table_data!Q284&gt;99, "&gt;99", IF(wat_table_data!Q284&lt;1, "&lt;1",wat_table_data!Q284 ))), "-")</f>
        <v>-</v>
      </c>
      <c r="R287" s="38" t="str">
        <f>IF(ISNUMBER(wat_table_data!R284), IF(wat_table_data!R284=-999,"NA",IF(wat_table_data!R284&gt;99, "&gt;99", IF(wat_table_data!R284&lt;1, "&lt;1",wat_table_data!R284 ))), "-")</f>
        <v>-</v>
      </c>
      <c r="S287" s="38" t="str">
        <f>IF(ISNUMBER(wat_table_data!S284), IF(wat_table_data!S284=-999,"NA",IF(wat_table_data!S284&gt;99, "&gt;99", IF(wat_table_data!S284&lt;1, "&lt;1",wat_table_data!S284 ))), "-")</f>
        <v>-</v>
      </c>
      <c r="T287" s="24" t="str">
        <f>IF(ISNUMBER(wat_table_data!T284), IF(wat_table_data!T284=-999,"NA",wat_table_data!T284), "-")</f>
        <v>-</v>
      </c>
      <c r="U287" s="24"/>
      <c r="V287" s="24"/>
      <c r="W287" s="24"/>
      <c r="X287" s="39" t="str">
        <f>IF(ISNUMBER(wat_table_data!W284), IF(wat_table_data!W284=-999,"NA",IF(wat_table_data!W284&gt;99, "&gt;99", IF(wat_table_data!W284&lt;1, "&lt;1",wat_table_data!W284 ))), "-")</f>
        <v>-</v>
      </c>
      <c r="Y287" s="40" t="str">
        <f>IF(ISNUMBER(wat_table_data!X284), IF(wat_table_data!X284=-999,"NA",IF(wat_table_data!X284&gt;99, "&gt;99", IF(wat_table_data!X284&lt;1, "&lt;1",wat_table_data!X284 ))), "-")</f>
        <v>-</v>
      </c>
      <c r="Z287" s="40" t="str">
        <f>IF(ISNUMBER(wat_table_data!Y284), IF(wat_table_data!Y284=-999,"NA",IF(wat_table_data!Y284&gt;99, "&gt;99", IF(wat_table_data!Y284&lt;1, "&lt;1",wat_table_data!Y284 ))), "-")</f>
        <v>-</v>
      </c>
      <c r="AA287" s="40" t="str">
        <f>IF(ISNUMBER(wat_table_data!Z284), IF(wat_table_data!Z284=-999,"NA",IF(wat_table_data!Z284&gt;99, "&gt;99", IF(wat_table_data!Z284&lt;1, "&lt;1",wat_table_data!Z284 ))), "-")</f>
        <v>-</v>
      </c>
      <c r="AB287" s="38" t="str">
        <f>IF(ISNUMBER(wat_table_data!AA284), IF(wat_table_data!AA284=-999,"NA",IF(wat_table_data!AA284&gt;99, "&gt;99", IF(wat_table_data!AA284&lt;1, "&lt;1",wat_table_data!AA284 ))), "-")</f>
        <v>-</v>
      </c>
      <c r="AC287" s="38" t="str">
        <f>IF(ISNUMBER(wat_table_data!AB284), IF(wat_table_data!AB284=-999,"NA",IF(wat_table_data!AB284&gt;99, "&gt;99", IF(wat_table_data!AB284&lt;1, "&lt;1",wat_table_data!AB284 ))), "-")</f>
        <v>-</v>
      </c>
      <c r="AD287" s="39" t="str">
        <f>IF(ISNUMBER(wat_table_data!AC284), IF(wat_table_data!AC284=-999,"NA",IF(wat_table_data!AC284&gt;99, "&gt;99", IF(wat_table_data!AC284&lt;1, "&lt;1",wat_table_data!AC284 ))), "-")</f>
        <v>-</v>
      </c>
      <c r="AE287" s="40" t="str">
        <f>IF(ISNUMBER(wat_table_data!AD284), IF(wat_table_data!AD284=-999,"NA",IF(wat_table_data!AD284&gt;99, "&gt;99", IF(wat_table_data!AD284&lt;1, "&lt;1",wat_table_data!AD284 ))), "-")</f>
        <v>-</v>
      </c>
      <c r="AF287" s="40" t="str">
        <f>IF(ISNUMBER(wat_table_data!AE284), IF(wat_table_data!AE284=-999,"NA",IF(wat_table_data!AE284&gt;99, "&gt;99", IF(wat_table_data!AE284&lt;1, "&lt;1",wat_table_data!AE284 ))), "-")</f>
        <v>-</v>
      </c>
      <c r="AG287" s="40" t="str">
        <f>IF(ISNUMBER(wat_table_data!AF284), IF(wat_table_data!AF284=-999,"NA",IF(wat_table_data!AF284&gt;99, "&gt;99", IF(wat_table_data!AF284&lt;1, "&lt;1",wat_table_data!AF284 ))), "-")</f>
        <v>-</v>
      </c>
      <c r="AH287" s="38" t="str">
        <f>IF(ISNUMBER(wat_table_data!AG284), IF(wat_table_data!AG284=-999,"NA",IF(wat_table_data!AG284&gt;99, "&gt;99", IF(wat_table_data!AG284&lt;1, "&lt;1",wat_table_data!AG284 ))), "-")</f>
        <v>-</v>
      </c>
      <c r="AI287" s="38" t="str">
        <f>IF(ISNUMBER(wat_table_data!AH284), IF(wat_table_data!AH284=-999,"NA",IF(wat_table_data!AH284&gt;99, "&gt;99", IF(wat_table_data!AH284&lt;1, "&lt;1",wat_table_data!AH284 ))), "-")</f>
        <v>-</v>
      </c>
      <c r="AJ287" s="39" t="str">
        <f>IF(ISNUMBER(wat_table_data!AI284), IF(wat_table_data!AI284=-999,"NA",IF(wat_table_data!AI284&gt;99, "&gt;99", IF(wat_table_data!AI284&lt;1, "&lt;1",wat_table_data!AI284 ))), "-")</f>
        <v>-</v>
      </c>
      <c r="AK287" s="40" t="str">
        <f>IF(ISNUMBER(wat_table_data!AJ284), IF(wat_table_data!AJ284=-999,"NA",IF(wat_table_data!AJ284&gt;99, "&gt;99", IF(wat_table_data!AJ284&lt;1, "&lt;1",wat_table_data!AJ284 ))), "-")</f>
        <v>-</v>
      </c>
      <c r="AL287" s="40" t="str">
        <f>IF(ISNUMBER(wat_table_data!AK284), IF(wat_table_data!AK284=-999,"NA",IF(wat_table_data!AK284&gt;99, "&gt;99", IF(wat_table_data!AK284&lt;1, "&lt;1",wat_table_data!AK284 ))), "-")</f>
        <v>-</v>
      </c>
      <c r="AM287" s="40" t="str">
        <f>IF(ISNUMBER(wat_table_data!AL284), IF(wat_table_data!AL284=-999,"NA",IF(wat_table_data!AL284&gt;99, "&gt;99", IF(wat_table_data!AL284&lt;1, "&lt;1",wat_table_data!AL284 ))), "-")</f>
        <v>-</v>
      </c>
      <c r="AN287" s="38" t="str">
        <f>IF(ISNUMBER(wat_table_data!AM284), IF(wat_table_data!AM284=-999,"NA",IF(wat_table_data!AM284&gt;99, "&gt;99", IF(wat_table_data!AM284&lt;1, "&lt;1",wat_table_data!AM284 ))), "-")</f>
        <v>-</v>
      </c>
      <c r="AO287" s="38" t="str">
        <f>IF(ISNUMBER(wat_table_data!AN284), IF(wat_table_data!AN284=-999,"NA",IF(wat_table_data!AN284&gt;99, "&gt;99", IF(wat_table_data!AN284&lt;1, "&lt;1",wat_table_data!AN284 ))), "-")</f>
        <v>-</v>
      </c>
    </row>
    <row r="288" ht="13.8" x14ac:dyDescent="0.25">
      <c r="A288" s="34" t="str">
        <f>IF(ISBLANK(wat_table_data!A285), "", wat_table_data!A285)</f>
        <v/>
      </c>
      <c r="B288" s="34" t="str">
        <f>IF(ISBLANK(wat_table_data!B285), "", wat_table_data!B285)</f>
        <v/>
      </c>
      <c r="C288" s="34" t="str">
        <f>IF(ISBLANK(wat_table_data!C285), "", wat_table_data!C285)</f>
        <v/>
      </c>
      <c r="D288" s="35" t="str">
        <f>IF(ISNUMBER(wat_table_data!D285), wat_table_data!D285, "-")</f>
        <v>-</v>
      </c>
      <c r="E288" s="36" t="str">
        <f>IF(ISNUMBER(wat_table_data!E285), wat_table_data!E285, "-")</f>
        <v>-</v>
      </c>
      <c r="F288" s="37" t="str">
        <f>IF(ISNUMBER(wat_table_data!F285), IF(wat_table_data!F285=-999,"NA",IF(wat_table_data!F285&gt;99, "&gt;99", IF(wat_table_data!F285&lt;1, "&lt;1",wat_table_data!F285 ))), "-")</f>
        <v>-</v>
      </c>
      <c r="G288" s="38" t="str">
        <f>IF(ISNUMBER(wat_table_data!G285), IF(wat_table_data!G285=-999,"NA",IF(wat_table_data!G285&gt;99, "&gt;99", IF(wat_table_data!G285&lt;1, "&lt;1",wat_table_data!G285 ))), "-")</f>
        <v>-</v>
      </c>
      <c r="H288" s="38" t="str">
        <f>IF(ISNUMBER(wat_table_data!H285), IF(wat_table_data!H285=-999,"NA",IF(wat_table_data!H285&gt;99, "&gt;99", IF(wat_table_data!H285&lt;1, "&lt;1",wat_table_data!H285 ))), "-")</f>
        <v>-</v>
      </c>
      <c r="I288" s="38" t="str">
        <f>IF(ISNUMBER(wat_table_data!I285), IF(wat_table_data!I285=-999,"NA",IF(wat_table_data!I285&gt;99, "&gt;99", IF(wat_table_data!I285&lt;1, "&lt;1",wat_table_data!I285 ))), "-")</f>
        <v>-</v>
      </c>
      <c r="J288" s="24" t="str">
        <f>IF(ISNUMBER(wat_table_data!J285), IF(wat_table_data!J285=-999,"NA",wat_table_data!J285), "-")</f>
        <v>-</v>
      </c>
      <c r="K288" s="37" t="str">
        <f>IF(ISNUMBER(wat_table_data!K285), IF(wat_table_data!K285=-999,"NA",IF(wat_table_data!K285&gt;99, "&gt;99", IF(wat_table_data!K285&lt;1, "&lt;1",wat_table_data!K285 ))), "-")</f>
        <v>-</v>
      </c>
      <c r="L288" s="38" t="str">
        <f>IF(ISNUMBER(wat_table_data!L285), IF(wat_table_data!L285=-999,"NA",IF(wat_table_data!L285&gt;99, "&gt;99", IF(wat_table_data!L285&lt;1, "&lt;1",wat_table_data!L285 ))), "-")</f>
        <v>-</v>
      </c>
      <c r="M288" s="38" t="str">
        <f>IF(ISNUMBER(wat_table_data!M285), IF(wat_table_data!M285=-999,"NA",IF(wat_table_data!M285&gt;99, "&gt;99", IF(wat_table_data!M285&lt;1, "&lt;1",wat_table_data!M285 ))), "-")</f>
        <v>-</v>
      </c>
      <c r="N288" s="38" t="str">
        <f>IF(ISNUMBER(wat_table_data!N285), IF(wat_table_data!N285=-999,"NA",IF(wat_table_data!N285&gt;99, "&gt;99", IF(wat_table_data!N285&lt;1, "&lt;1",wat_table_data!N285 ))), "-")</f>
        <v>-</v>
      </c>
      <c r="O288" s="24" t="str">
        <f>IF(ISNUMBER(wat_table_data!O285), IF(wat_table_data!O285=-999,"NA",wat_table_data!O285), "-")</f>
        <v>-</v>
      </c>
      <c r="P288" s="37" t="str">
        <f>IF(ISNUMBER(wat_table_data!P285), IF(wat_table_data!P285=-999,"NA",IF(wat_table_data!P285&gt;99, "&gt;99", IF(wat_table_data!P285&lt;1, "&lt;1",wat_table_data!P285 ))), "-")</f>
        <v>-</v>
      </c>
      <c r="Q288" s="38" t="str">
        <f>IF(ISNUMBER(wat_table_data!Q285), IF(wat_table_data!Q285=-999,"NA",IF(wat_table_data!Q285&gt;99, "&gt;99", IF(wat_table_data!Q285&lt;1, "&lt;1",wat_table_data!Q285 ))), "-")</f>
        <v>-</v>
      </c>
      <c r="R288" s="38" t="str">
        <f>IF(ISNUMBER(wat_table_data!R285), IF(wat_table_data!R285=-999,"NA",IF(wat_table_data!R285&gt;99, "&gt;99", IF(wat_table_data!R285&lt;1, "&lt;1",wat_table_data!R285 ))), "-")</f>
        <v>-</v>
      </c>
      <c r="S288" s="38" t="str">
        <f>IF(ISNUMBER(wat_table_data!S285), IF(wat_table_data!S285=-999,"NA",IF(wat_table_data!S285&gt;99, "&gt;99", IF(wat_table_data!S285&lt;1, "&lt;1",wat_table_data!S285 ))), "-")</f>
        <v>-</v>
      </c>
      <c r="T288" s="24" t="str">
        <f>IF(ISNUMBER(wat_table_data!T285), IF(wat_table_data!T285=-999,"NA",wat_table_data!T285), "-")</f>
        <v>-</v>
      </c>
      <c r="U288" s="24"/>
      <c r="V288" s="24"/>
      <c r="W288" s="24"/>
      <c r="X288" s="39" t="str">
        <f>IF(ISNUMBER(wat_table_data!W285), IF(wat_table_data!W285=-999,"NA",IF(wat_table_data!W285&gt;99, "&gt;99", IF(wat_table_data!W285&lt;1, "&lt;1",wat_table_data!W285 ))), "-")</f>
        <v>-</v>
      </c>
      <c r="Y288" s="40" t="str">
        <f>IF(ISNUMBER(wat_table_data!X285), IF(wat_table_data!X285=-999,"NA",IF(wat_table_data!X285&gt;99, "&gt;99", IF(wat_table_data!X285&lt;1, "&lt;1",wat_table_data!X285 ))), "-")</f>
        <v>-</v>
      </c>
      <c r="Z288" s="40" t="str">
        <f>IF(ISNUMBER(wat_table_data!Y285), IF(wat_table_data!Y285=-999,"NA",IF(wat_table_data!Y285&gt;99, "&gt;99", IF(wat_table_data!Y285&lt;1, "&lt;1",wat_table_data!Y285 ))), "-")</f>
        <v>-</v>
      </c>
      <c r="AA288" s="40" t="str">
        <f>IF(ISNUMBER(wat_table_data!Z285), IF(wat_table_data!Z285=-999,"NA",IF(wat_table_data!Z285&gt;99, "&gt;99", IF(wat_table_data!Z285&lt;1, "&lt;1",wat_table_data!Z285 ))), "-")</f>
        <v>-</v>
      </c>
      <c r="AB288" s="38" t="str">
        <f>IF(ISNUMBER(wat_table_data!AA285), IF(wat_table_data!AA285=-999,"NA",IF(wat_table_data!AA285&gt;99, "&gt;99", IF(wat_table_data!AA285&lt;1, "&lt;1",wat_table_data!AA285 ))), "-")</f>
        <v>-</v>
      </c>
      <c r="AC288" s="38" t="str">
        <f>IF(ISNUMBER(wat_table_data!AB285), IF(wat_table_data!AB285=-999,"NA",IF(wat_table_data!AB285&gt;99, "&gt;99", IF(wat_table_data!AB285&lt;1, "&lt;1",wat_table_data!AB285 ))), "-")</f>
        <v>-</v>
      </c>
      <c r="AD288" s="39" t="str">
        <f>IF(ISNUMBER(wat_table_data!AC285), IF(wat_table_data!AC285=-999,"NA",IF(wat_table_data!AC285&gt;99, "&gt;99", IF(wat_table_data!AC285&lt;1, "&lt;1",wat_table_data!AC285 ))), "-")</f>
        <v>-</v>
      </c>
      <c r="AE288" s="40" t="str">
        <f>IF(ISNUMBER(wat_table_data!AD285), IF(wat_table_data!AD285=-999,"NA",IF(wat_table_data!AD285&gt;99, "&gt;99", IF(wat_table_data!AD285&lt;1, "&lt;1",wat_table_data!AD285 ))), "-")</f>
        <v>-</v>
      </c>
      <c r="AF288" s="40" t="str">
        <f>IF(ISNUMBER(wat_table_data!AE285), IF(wat_table_data!AE285=-999,"NA",IF(wat_table_data!AE285&gt;99, "&gt;99", IF(wat_table_data!AE285&lt;1, "&lt;1",wat_table_data!AE285 ))), "-")</f>
        <v>-</v>
      </c>
      <c r="AG288" s="40" t="str">
        <f>IF(ISNUMBER(wat_table_data!AF285), IF(wat_table_data!AF285=-999,"NA",IF(wat_table_data!AF285&gt;99, "&gt;99", IF(wat_table_data!AF285&lt;1, "&lt;1",wat_table_data!AF285 ))), "-")</f>
        <v>-</v>
      </c>
      <c r="AH288" s="38" t="str">
        <f>IF(ISNUMBER(wat_table_data!AG285), IF(wat_table_data!AG285=-999,"NA",IF(wat_table_data!AG285&gt;99, "&gt;99", IF(wat_table_data!AG285&lt;1, "&lt;1",wat_table_data!AG285 ))), "-")</f>
        <v>-</v>
      </c>
      <c r="AI288" s="38" t="str">
        <f>IF(ISNUMBER(wat_table_data!AH285), IF(wat_table_data!AH285=-999,"NA",IF(wat_table_data!AH285&gt;99, "&gt;99", IF(wat_table_data!AH285&lt;1, "&lt;1",wat_table_data!AH285 ))), "-")</f>
        <v>-</v>
      </c>
      <c r="AJ288" s="39" t="str">
        <f>IF(ISNUMBER(wat_table_data!AI285), IF(wat_table_data!AI285=-999,"NA",IF(wat_table_data!AI285&gt;99, "&gt;99", IF(wat_table_data!AI285&lt;1, "&lt;1",wat_table_data!AI285 ))), "-")</f>
        <v>-</v>
      </c>
      <c r="AK288" s="40" t="str">
        <f>IF(ISNUMBER(wat_table_data!AJ285), IF(wat_table_data!AJ285=-999,"NA",IF(wat_table_data!AJ285&gt;99, "&gt;99", IF(wat_table_data!AJ285&lt;1, "&lt;1",wat_table_data!AJ285 ))), "-")</f>
        <v>-</v>
      </c>
      <c r="AL288" s="40" t="str">
        <f>IF(ISNUMBER(wat_table_data!AK285), IF(wat_table_data!AK285=-999,"NA",IF(wat_table_data!AK285&gt;99, "&gt;99", IF(wat_table_data!AK285&lt;1, "&lt;1",wat_table_data!AK285 ))), "-")</f>
        <v>-</v>
      </c>
      <c r="AM288" s="40" t="str">
        <f>IF(ISNUMBER(wat_table_data!AL285), IF(wat_table_data!AL285=-999,"NA",IF(wat_table_data!AL285&gt;99, "&gt;99", IF(wat_table_data!AL285&lt;1, "&lt;1",wat_table_data!AL285 ))), "-")</f>
        <v>-</v>
      </c>
      <c r="AN288" s="38" t="str">
        <f>IF(ISNUMBER(wat_table_data!AM285), IF(wat_table_data!AM285=-999,"NA",IF(wat_table_data!AM285&gt;99, "&gt;99", IF(wat_table_data!AM285&lt;1, "&lt;1",wat_table_data!AM285 ))), "-")</f>
        <v>-</v>
      </c>
      <c r="AO288" s="38" t="str">
        <f>IF(ISNUMBER(wat_table_data!AN285), IF(wat_table_data!AN285=-999,"NA",IF(wat_table_data!AN285&gt;99, "&gt;99", IF(wat_table_data!AN285&lt;1, "&lt;1",wat_table_data!AN285 ))), "-")</f>
        <v>-</v>
      </c>
    </row>
    <row r="289" ht="13.8" x14ac:dyDescent="0.25">
      <c r="A289" s="34" t="str">
        <f>IF(ISBLANK(wat_table_data!A286), "", wat_table_data!A286)</f>
        <v/>
      </c>
      <c r="B289" s="34" t="str">
        <f>IF(ISBLANK(wat_table_data!B286), "", wat_table_data!B286)</f>
        <v/>
      </c>
      <c r="C289" s="34" t="str">
        <f>IF(ISBLANK(wat_table_data!C286), "", wat_table_data!C286)</f>
        <v/>
      </c>
      <c r="D289" s="35" t="str">
        <f>IF(ISNUMBER(wat_table_data!D286), wat_table_data!D286, "-")</f>
        <v>-</v>
      </c>
      <c r="E289" s="36" t="str">
        <f>IF(ISNUMBER(wat_table_data!E286), wat_table_data!E286, "-")</f>
        <v>-</v>
      </c>
      <c r="F289" s="37" t="str">
        <f>IF(ISNUMBER(wat_table_data!F286), IF(wat_table_data!F286=-999,"NA",IF(wat_table_data!F286&gt;99, "&gt;99", IF(wat_table_data!F286&lt;1, "&lt;1",wat_table_data!F286 ))), "-")</f>
        <v>-</v>
      </c>
      <c r="G289" s="38" t="str">
        <f>IF(ISNUMBER(wat_table_data!G286), IF(wat_table_data!G286=-999,"NA",IF(wat_table_data!G286&gt;99, "&gt;99", IF(wat_table_data!G286&lt;1, "&lt;1",wat_table_data!G286 ))), "-")</f>
        <v>-</v>
      </c>
      <c r="H289" s="38" t="str">
        <f>IF(ISNUMBER(wat_table_data!H286), IF(wat_table_data!H286=-999,"NA",IF(wat_table_data!H286&gt;99, "&gt;99", IF(wat_table_data!H286&lt;1, "&lt;1",wat_table_data!H286 ))), "-")</f>
        <v>-</v>
      </c>
      <c r="I289" s="38" t="str">
        <f>IF(ISNUMBER(wat_table_data!I286), IF(wat_table_data!I286=-999,"NA",IF(wat_table_data!I286&gt;99, "&gt;99", IF(wat_table_data!I286&lt;1, "&lt;1",wat_table_data!I286 ))), "-")</f>
        <v>-</v>
      </c>
      <c r="J289" s="24" t="str">
        <f>IF(ISNUMBER(wat_table_data!J286), IF(wat_table_data!J286=-999,"NA",wat_table_data!J286), "-")</f>
        <v>-</v>
      </c>
      <c r="K289" s="37" t="str">
        <f>IF(ISNUMBER(wat_table_data!K286), IF(wat_table_data!K286=-999,"NA",IF(wat_table_data!K286&gt;99, "&gt;99", IF(wat_table_data!K286&lt;1, "&lt;1",wat_table_data!K286 ))), "-")</f>
        <v>-</v>
      </c>
      <c r="L289" s="38" t="str">
        <f>IF(ISNUMBER(wat_table_data!L286), IF(wat_table_data!L286=-999,"NA",IF(wat_table_data!L286&gt;99, "&gt;99", IF(wat_table_data!L286&lt;1, "&lt;1",wat_table_data!L286 ))), "-")</f>
        <v>-</v>
      </c>
      <c r="M289" s="38" t="str">
        <f>IF(ISNUMBER(wat_table_data!M286), IF(wat_table_data!M286=-999,"NA",IF(wat_table_data!M286&gt;99, "&gt;99", IF(wat_table_data!M286&lt;1, "&lt;1",wat_table_data!M286 ))), "-")</f>
        <v>-</v>
      </c>
      <c r="N289" s="38" t="str">
        <f>IF(ISNUMBER(wat_table_data!N286), IF(wat_table_data!N286=-999,"NA",IF(wat_table_data!N286&gt;99, "&gt;99", IF(wat_table_data!N286&lt;1, "&lt;1",wat_table_data!N286 ))), "-")</f>
        <v>-</v>
      </c>
      <c r="O289" s="24" t="str">
        <f>IF(ISNUMBER(wat_table_data!O286), IF(wat_table_data!O286=-999,"NA",wat_table_data!O286), "-")</f>
        <v>-</v>
      </c>
      <c r="P289" s="37" t="str">
        <f>IF(ISNUMBER(wat_table_data!P286), IF(wat_table_data!P286=-999,"NA",IF(wat_table_data!P286&gt;99, "&gt;99", IF(wat_table_data!P286&lt;1, "&lt;1",wat_table_data!P286 ))), "-")</f>
        <v>-</v>
      </c>
      <c r="Q289" s="38" t="str">
        <f>IF(ISNUMBER(wat_table_data!Q286), IF(wat_table_data!Q286=-999,"NA",IF(wat_table_data!Q286&gt;99, "&gt;99", IF(wat_table_data!Q286&lt;1, "&lt;1",wat_table_data!Q286 ))), "-")</f>
        <v>-</v>
      </c>
      <c r="R289" s="38" t="str">
        <f>IF(ISNUMBER(wat_table_data!R286), IF(wat_table_data!R286=-999,"NA",IF(wat_table_data!R286&gt;99, "&gt;99", IF(wat_table_data!R286&lt;1, "&lt;1",wat_table_data!R286 ))), "-")</f>
        <v>-</v>
      </c>
      <c r="S289" s="38" t="str">
        <f>IF(ISNUMBER(wat_table_data!S286), IF(wat_table_data!S286=-999,"NA",IF(wat_table_data!S286&gt;99, "&gt;99", IF(wat_table_data!S286&lt;1, "&lt;1",wat_table_data!S286 ))), "-")</f>
        <v>-</v>
      </c>
      <c r="T289" s="24" t="str">
        <f>IF(ISNUMBER(wat_table_data!T286), IF(wat_table_data!T286=-999,"NA",wat_table_data!T286), "-")</f>
        <v>-</v>
      </c>
      <c r="U289" s="24"/>
      <c r="V289" s="24"/>
      <c r="W289" s="24"/>
      <c r="X289" s="39" t="str">
        <f>IF(ISNUMBER(wat_table_data!W286), IF(wat_table_data!W286=-999,"NA",IF(wat_table_data!W286&gt;99, "&gt;99", IF(wat_table_data!W286&lt;1, "&lt;1",wat_table_data!W286 ))), "-")</f>
        <v>-</v>
      </c>
      <c r="Y289" s="40" t="str">
        <f>IF(ISNUMBER(wat_table_data!X286), IF(wat_table_data!X286=-999,"NA",IF(wat_table_data!X286&gt;99, "&gt;99", IF(wat_table_data!X286&lt;1, "&lt;1",wat_table_data!X286 ))), "-")</f>
        <v>-</v>
      </c>
      <c r="Z289" s="40" t="str">
        <f>IF(ISNUMBER(wat_table_data!Y286), IF(wat_table_data!Y286=-999,"NA",IF(wat_table_data!Y286&gt;99, "&gt;99", IF(wat_table_data!Y286&lt;1, "&lt;1",wat_table_data!Y286 ))), "-")</f>
        <v>-</v>
      </c>
      <c r="AA289" s="40" t="str">
        <f>IF(ISNUMBER(wat_table_data!Z286), IF(wat_table_data!Z286=-999,"NA",IF(wat_table_data!Z286&gt;99, "&gt;99", IF(wat_table_data!Z286&lt;1, "&lt;1",wat_table_data!Z286 ))), "-")</f>
        <v>-</v>
      </c>
      <c r="AB289" s="38" t="str">
        <f>IF(ISNUMBER(wat_table_data!AA286), IF(wat_table_data!AA286=-999,"NA",IF(wat_table_data!AA286&gt;99, "&gt;99", IF(wat_table_data!AA286&lt;1, "&lt;1",wat_table_data!AA286 ))), "-")</f>
        <v>-</v>
      </c>
      <c r="AC289" s="38" t="str">
        <f>IF(ISNUMBER(wat_table_data!AB286), IF(wat_table_data!AB286=-999,"NA",IF(wat_table_data!AB286&gt;99, "&gt;99", IF(wat_table_data!AB286&lt;1, "&lt;1",wat_table_data!AB286 ))), "-")</f>
        <v>-</v>
      </c>
      <c r="AD289" s="39" t="str">
        <f>IF(ISNUMBER(wat_table_data!AC286), IF(wat_table_data!AC286=-999,"NA",IF(wat_table_data!AC286&gt;99, "&gt;99", IF(wat_table_data!AC286&lt;1, "&lt;1",wat_table_data!AC286 ))), "-")</f>
        <v>-</v>
      </c>
      <c r="AE289" s="40" t="str">
        <f>IF(ISNUMBER(wat_table_data!AD286), IF(wat_table_data!AD286=-999,"NA",IF(wat_table_data!AD286&gt;99, "&gt;99", IF(wat_table_data!AD286&lt;1, "&lt;1",wat_table_data!AD286 ))), "-")</f>
        <v>-</v>
      </c>
      <c r="AF289" s="40" t="str">
        <f>IF(ISNUMBER(wat_table_data!AE286), IF(wat_table_data!AE286=-999,"NA",IF(wat_table_data!AE286&gt;99, "&gt;99", IF(wat_table_data!AE286&lt;1, "&lt;1",wat_table_data!AE286 ))), "-")</f>
        <v>-</v>
      </c>
      <c r="AG289" s="40" t="str">
        <f>IF(ISNUMBER(wat_table_data!AF286), IF(wat_table_data!AF286=-999,"NA",IF(wat_table_data!AF286&gt;99, "&gt;99", IF(wat_table_data!AF286&lt;1, "&lt;1",wat_table_data!AF286 ))), "-")</f>
        <v>-</v>
      </c>
      <c r="AH289" s="38" t="str">
        <f>IF(ISNUMBER(wat_table_data!AG286), IF(wat_table_data!AG286=-999,"NA",IF(wat_table_data!AG286&gt;99, "&gt;99", IF(wat_table_data!AG286&lt;1, "&lt;1",wat_table_data!AG286 ))), "-")</f>
        <v>-</v>
      </c>
      <c r="AI289" s="38" t="str">
        <f>IF(ISNUMBER(wat_table_data!AH286), IF(wat_table_data!AH286=-999,"NA",IF(wat_table_data!AH286&gt;99, "&gt;99", IF(wat_table_data!AH286&lt;1, "&lt;1",wat_table_data!AH286 ))), "-")</f>
        <v>-</v>
      </c>
      <c r="AJ289" s="39" t="str">
        <f>IF(ISNUMBER(wat_table_data!AI286), IF(wat_table_data!AI286=-999,"NA",IF(wat_table_data!AI286&gt;99, "&gt;99", IF(wat_table_data!AI286&lt;1, "&lt;1",wat_table_data!AI286 ))), "-")</f>
        <v>-</v>
      </c>
      <c r="AK289" s="40" t="str">
        <f>IF(ISNUMBER(wat_table_data!AJ286), IF(wat_table_data!AJ286=-999,"NA",IF(wat_table_data!AJ286&gt;99, "&gt;99", IF(wat_table_data!AJ286&lt;1, "&lt;1",wat_table_data!AJ286 ))), "-")</f>
        <v>-</v>
      </c>
      <c r="AL289" s="40" t="str">
        <f>IF(ISNUMBER(wat_table_data!AK286), IF(wat_table_data!AK286=-999,"NA",IF(wat_table_data!AK286&gt;99, "&gt;99", IF(wat_table_data!AK286&lt;1, "&lt;1",wat_table_data!AK286 ))), "-")</f>
        <v>-</v>
      </c>
      <c r="AM289" s="40" t="str">
        <f>IF(ISNUMBER(wat_table_data!AL286), IF(wat_table_data!AL286=-999,"NA",IF(wat_table_data!AL286&gt;99, "&gt;99", IF(wat_table_data!AL286&lt;1, "&lt;1",wat_table_data!AL286 ))), "-")</f>
        <v>-</v>
      </c>
      <c r="AN289" s="38" t="str">
        <f>IF(ISNUMBER(wat_table_data!AM286), IF(wat_table_data!AM286=-999,"NA",IF(wat_table_data!AM286&gt;99, "&gt;99", IF(wat_table_data!AM286&lt;1, "&lt;1",wat_table_data!AM286 ))), "-")</f>
        <v>-</v>
      </c>
      <c r="AO289" s="38" t="str">
        <f>IF(ISNUMBER(wat_table_data!AN286), IF(wat_table_data!AN286=-999,"NA",IF(wat_table_data!AN286&gt;99, "&gt;99", IF(wat_table_data!AN286&lt;1, "&lt;1",wat_table_data!AN286 ))), "-")</f>
        <v>-</v>
      </c>
    </row>
    <row r="290" ht="13.8" x14ac:dyDescent="0.25">
      <c r="A290" s="34" t="str">
        <f>IF(ISBLANK(wat_table_data!A287), "", wat_table_data!A287)</f>
        <v/>
      </c>
      <c r="B290" s="34" t="str">
        <f>IF(ISBLANK(wat_table_data!B287), "", wat_table_data!B287)</f>
        <v/>
      </c>
      <c r="C290" s="34" t="str">
        <f>IF(ISBLANK(wat_table_data!C287), "", wat_table_data!C287)</f>
        <v/>
      </c>
      <c r="D290" s="35" t="str">
        <f>IF(ISNUMBER(wat_table_data!D287), wat_table_data!D287, "-")</f>
        <v>-</v>
      </c>
      <c r="E290" s="36" t="str">
        <f>IF(ISNUMBER(wat_table_data!E287), wat_table_data!E287, "-")</f>
        <v>-</v>
      </c>
      <c r="F290" s="37" t="str">
        <f>IF(ISNUMBER(wat_table_data!F287), IF(wat_table_data!F287=-999,"NA",IF(wat_table_data!F287&gt;99, "&gt;99", IF(wat_table_data!F287&lt;1, "&lt;1",wat_table_data!F287 ))), "-")</f>
        <v>-</v>
      </c>
      <c r="G290" s="38" t="str">
        <f>IF(ISNUMBER(wat_table_data!G287), IF(wat_table_data!G287=-999,"NA",IF(wat_table_data!G287&gt;99, "&gt;99", IF(wat_table_data!G287&lt;1, "&lt;1",wat_table_data!G287 ))), "-")</f>
        <v>-</v>
      </c>
      <c r="H290" s="38" t="str">
        <f>IF(ISNUMBER(wat_table_data!H287), IF(wat_table_data!H287=-999,"NA",IF(wat_table_data!H287&gt;99, "&gt;99", IF(wat_table_data!H287&lt;1, "&lt;1",wat_table_data!H287 ))), "-")</f>
        <v>-</v>
      </c>
      <c r="I290" s="38" t="str">
        <f>IF(ISNUMBER(wat_table_data!I287), IF(wat_table_data!I287=-999,"NA",IF(wat_table_data!I287&gt;99, "&gt;99", IF(wat_table_data!I287&lt;1, "&lt;1",wat_table_data!I287 ))), "-")</f>
        <v>-</v>
      </c>
      <c r="J290" s="24" t="str">
        <f>IF(ISNUMBER(wat_table_data!J287), IF(wat_table_data!J287=-999,"NA",wat_table_data!J287), "-")</f>
        <v>-</v>
      </c>
      <c r="K290" s="37" t="str">
        <f>IF(ISNUMBER(wat_table_data!K287), IF(wat_table_data!K287=-999,"NA",IF(wat_table_data!K287&gt;99, "&gt;99", IF(wat_table_data!K287&lt;1, "&lt;1",wat_table_data!K287 ))), "-")</f>
        <v>-</v>
      </c>
      <c r="L290" s="38" t="str">
        <f>IF(ISNUMBER(wat_table_data!L287), IF(wat_table_data!L287=-999,"NA",IF(wat_table_data!L287&gt;99, "&gt;99", IF(wat_table_data!L287&lt;1, "&lt;1",wat_table_data!L287 ))), "-")</f>
        <v>-</v>
      </c>
      <c r="M290" s="38" t="str">
        <f>IF(ISNUMBER(wat_table_data!M287), IF(wat_table_data!M287=-999,"NA",IF(wat_table_data!M287&gt;99, "&gt;99", IF(wat_table_data!M287&lt;1, "&lt;1",wat_table_data!M287 ))), "-")</f>
        <v>-</v>
      </c>
      <c r="N290" s="38" t="str">
        <f>IF(ISNUMBER(wat_table_data!N287), IF(wat_table_data!N287=-999,"NA",IF(wat_table_data!N287&gt;99, "&gt;99", IF(wat_table_data!N287&lt;1, "&lt;1",wat_table_data!N287 ))), "-")</f>
        <v>-</v>
      </c>
      <c r="O290" s="24" t="str">
        <f>IF(ISNUMBER(wat_table_data!O287), IF(wat_table_data!O287=-999,"NA",wat_table_data!O287), "-")</f>
        <v>-</v>
      </c>
      <c r="P290" s="37" t="str">
        <f>IF(ISNUMBER(wat_table_data!P287), IF(wat_table_data!P287=-999,"NA",IF(wat_table_data!P287&gt;99, "&gt;99", IF(wat_table_data!P287&lt;1, "&lt;1",wat_table_data!P287 ))), "-")</f>
        <v>-</v>
      </c>
      <c r="Q290" s="38" t="str">
        <f>IF(ISNUMBER(wat_table_data!Q287), IF(wat_table_data!Q287=-999,"NA",IF(wat_table_data!Q287&gt;99, "&gt;99", IF(wat_table_data!Q287&lt;1, "&lt;1",wat_table_data!Q287 ))), "-")</f>
        <v>-</v>
      </c>
      <c r="R290" s="38" t="str">
        <f>IF(ISNUMBER(wat_table_data!R287), IF(wat_table_data!R287=-999,"NA",IF(wat_table_data!R287&gt;99, "&gt;99", IF(wat_table_data!R287&lt;1, "&lt;1",wat_table_data!R287 ))), "-")</f>
        <v>-</v>
      </c>
      <c r="S290" s="38" t="str">
        <f>IF(ISNUMBER(wat_table_data!S287), IF(wat_table_data!S287=-999,"NA",IF(wat_table_data!S287&gt;99, "&gt;99", IF(wat_table_data!S287&lt;1, "&lt;1",wat_table_data!S287 ))), "-")</f>
        <v>-</v>
      </c>
      <c r="T290" s="24" t="str">
        <f>IF(ISNUMBER(wat_table_data!T287), IF(wat_table_data!T287=-999,"NA",wat_table_data!T287), "-")</f>
        <v>-</v>
      </c>
      <c r="U290" s="24"/>
      <c r="V290" s="24"/>
      <c r="W290" s="24"/>
      <c r="X290" s="39" t="str">
        <f>IF(ISNUMBER(wat_table_data!W287), IF(wat_table_data!W287=-999,"NA",IF(wat_table_data!W287&gt;99, "&gt;99", IF(wat_table_data!W287&lt;1, "&lt;1",wat_table_data!W287 ))), "-")</f>
        <v>-</v>
      </c>
      <c r="Y290" s="40" t="str">
        <f>IF(ISNUMBER(wat_table_data!X287), IF(wat_table_data!X287=-999,"NA",IF(wat_table_data!X287&gt;99, "&gt;99", IF(wat_table_data!X287&lt;1, "&lt;1",wat_table_data!X287 ))), "-")</f>
        <v>-</v>
      </c>
      <c r="Z290" s="40" t="str">
        <f>IF(ISNUMBER(wat_table_data!Y287), IF(wat_table_data!Y287=-999,"NA",IF(wat_table_data!Y287&gt;99, "&gt;99", IF(wat_table_data!Y287&lt;1, "&lt;1",wat_table_data!Y287 ))), "-")</f>
        <v>-</v>
      </c>
      <c r="AA290" s="40" t="str">
        <f>IF(ISNUMBER(wat_table_data!Z287), IF(wat_table_data!Z287=-999,"NA",IF(wat_table_data!Z287&gt;99, "&gt;99", IF(wat_table_data!Z287&lt;1, "&lt;1",wat_table_data!Z287 ))), "-")</f>
        <v>-</v>
      </c>
      <c r="AB290" s="38" t="str">
        <f>IF(ISNUMBER(wat_table_data!AA287), IF(wat_table_data!AA287=-999,"NA",IF(wat_table_data!AA287&gt;99, "&gt;99", IF(wat_table_data!AA287&lt;1, "&lt;1",wat_table_data!AA287 ))), "-")</f>
        <v>-</v>
      </c>
      <c r="AC290" s="38" t="str">
        <f>IF(ISNUMBER(wat_table_data!AB287), IF(wat_table_data!AB287=-999,"NA",IF(wat_table_data!AB287&gt;99, "&gt;99", IF(wat_table_data!AB287&lt;1, "&lt;1",wat_table_data!AB287 ))), "-")</f>
        <v>-</v>
      </c>
      <c r="AD290" s="39" t="str">
        <f>IF(ISNUMBER(wat_table_data!AC287), IF(wat_table_data!AC287=-999,"NA",IF(wat_table_data!AC287&gt;99, "&gt;99", IF(wat_table_data!AC287&lt;1, "&lt;1",wat_table_data!AC287 ))), "-")</f>
        <v>-</v>
      </c>
      <c r="AE290" s="40" t="str">
        <f>IF(ISNUMBER(wat_table_data!AD287), IF(wat_table_data!AD287=-999,"NA",IF(wat_table_data!AD287&gt;99, "&gt;99", IF(wat_table_data!AD287&lt;1, "&lt;1",wat_table_data!AD287 ))), "-")</f>
        <v>-</v>
      </c>
      <c r="AF290" s="40" t="str">
        <f>IF(ISNUMBER(wat_table_data!AE287), IF(wat_table_data!AE287=-999,"NA",IF(wat_table_data!AE287&gt;99, "&gt;99", IF(wat_table_data!AE287&lt;1, "&lt;1",wat_table_data!AE287 ))), "-")</f>
        <v>-</v>
      </c>
      <c r="AG290" s="40" t="str">
        <f>IF(ISNUMBER(wat_table_data!AF287), IF(wat_table_data!AF287=-999,"NA",IF(wat_table_data!AF287&gt;99, "&gt;99", IF(wat_table_data!AF287&lt;1, "&lt;1",wat_table_data!AF287 ))), "-")</f>
        <v>-</v>
      </c>
      <c r="AH290" s="38" t="str">
        <f>IF(ISNUMBER(wat_table_data!AG287), IF(wat_table_data!AG287=-999,"NA",IF(wat_table_data!AG287&gt;99, "&gt;99", IF(wat_table_data!AG287&lt;1, "&lt;1",wat_table_data!AG287 ))), "-")</f>
        <v>-</v>
      </c>
      <c r="AI290" s="38" t="str">
        <f>IF(ISNUMBER(wat_table_data!AH287), IF(wat_table_data!AH287=-999,"NA",IF(wat_table_data!AH287&gt;99, "&gt;99", IF(wat_table_data!AH287&lt;1, "&lt;1",wat_table_data!AH287 ))), "-")</f>
        <v>-</v>
      </c>
      <c r="AJ290" s="39" t="str">
        <f>IF(ISNUMBER(wat_table_data!AI287), IF(wat_table_data!AI287=-999,"NA",IF(wat_table_data!AI287&gt;99, "&gt;99", IF(wat_table_data!AI287&lt;1, "&lt;1",wat_table_data!AI287 ))), "-")</f>
        <v>-</v>
      </c>
      <c r="AK290" s="40" t="str">
        <f>IF(ISNUMBER(wat_table_data!AJ287), IF(wat_table_data!AJ287=-999,"NA",IF(wat_table_data!AJ287&gt;99, "&gt;99", IF(wat_table_data!AJ287&lt;1, "&lt;1",wat_table_data!AJ287 ))), "-")</f>
        <v>-</v>
      </c>
      <c r="AL290" s="40" t="str">
        <f>IF(ISNUMBER(wat_table_data!AK287), IF(wat_table_data!AK287=-999,"NA",IF(wat_table_data!AK287&gt;99, "&gt;99", IF(wat_table_data!AK287&lt;1, "&lt;1",wat_table_data!AK287 ))), "-")</f>
        <v>-</v>
      </c>
      <c r="AM290" s="40" t="str">
        <f>IF(ISNUMBER(wat_table_data!AL287), IF(wat_table_data!AL287=-999,"NA",IF(wat_table_data!AL287&gt;99, "&gt;99", IF(wat_table_data!AL287&lt;1, "&lt;1",wat_table_data!AL287 ))), "-")</f>
        <v>-</v>
      </c>
      <c r="AN290" s="38" t="str">
        <f>IF(ISNUMBER(wat_table_data!AM287), IF(wat_table_data!AM287=-999,"NA",IF(wat_table_data!AM287&gt;99, "&gt;99", IF(wat_table_data!AM287&lt;1, "&lt;1",wat_table_data!AM287 ))), "-")</f>
        <v>-</v>
      </c>
      <c r="AO290" s="38" t="str">
        <f>IF(ISNUMBER(wat_table_data!AN287), IF(wat_table_data!AN287=-999,"NA",IF(wat_table_data!AN287&gt;99, "&gt;99", IF(wat_table_data!AN287&lt;1, "&lt;1",wat_table_data!AN287 ))), "-")</f>
        <v>-</v>
      </c>
    </row>
    <row r="291" ht="13.8" x14ac:dyDescent="0.25">
      <c r="A291" s="34" t="str">
        <f>IF(ISBLANK(wat_table_data!A288), "", wat_table_data!A288)</f>
        <v/>
      </c>
      <c r="B291" s="34" t="str">
        <f>IF(ISBLANK(wat_table_data!B288), "", wat_table_data!B288)</f>
        <v/>
      </c>
      <c r="C291" s="34" t="str">
        <f>IF(ISBLANK(wat_table_data!C288), "", wat_table_data!C288)</f>
        <v/>
      </c>
      <c r="D291" s="35" t="str">
        <f>IF(ISNUMBER(wat_table_data!D288), wat_table_data!D288, "-")</f>
        <v>-</v>
      </c>
      <c r="E291" s="36" t="str">
        <f>IF(ISNUMBER(wat_table_data!E288), wat_table_data!E288, "-")</f>
        <v>-</v>
      </c>
      <c r="F291" s="37" t="str">
        <f>IF(ISNUMBER(wat_table_data!F288), IF(wat_table_data!F288=-999,"NA",IF(wat_table_data!F288&gt;99, "&gt;99", IF(wat_table_data!F288&lt;1, "&lt;1",wat_table_data!F288 ))), "-")</f>
        <v>-</v>
      </c>
      <c r="G291" s="38" t="str">
        <f>IF(ISNUMBER(wat_table_data!G288), IF(wat_table_data!G288=-999,"NA",IF(wat_table_data!G288&gt;99, "&gt;99", IF(wat_table_data!G288&lt;1, "&lt;1",wat_table_data!G288 ))), "-")</f>
        <v>-</v>
      </c>
      <c r="H291" s="38" t="str">
        <f>IF(ISNUMBER(wat_table_data!H288), IF(wat_table_data!H288=-999,"NA",IF(wat_table_data!H288&gt;99, "&gt;99", IF(wat_table_data!H288&lt;1, "&lt;1",wat_table_data!H288 ))), "-")</f>
        <v>-</v>
      </c>
      <c r="I291" s="38" t="str">
        <f>IF(ISNUMBER(wat_table_data!I288), IF(wat_table_data!I288=-999,"NA",IF(wat_table_data!I288&gt;99, "&gt;99", IF(wat_table_data!I288&lt;1, "&lt;1",wat_table_data!I288 ))), "-")</f>
        <v>-</v>
      </c>
      <c r="J291" s="24" t="str">
        <f>IF(ISNUMBER(wat_table_data!J288), IF(wat_table_data!J288=-999,"NA",wat_table_data!J288), "-")</f>
        <v>-</v>
      </c>
      <c r="K291" s="37" t="str">
        <f>IF(ISNUMBER(wat_table_data!K288), IF(wat_table_data!K288=-999,"NA",IF(wat_table_data!K288&gt;99, "&gt;99", IF(wat_table_data!K288&lt;1, "&lt;1",wat_table_data!K288 ))), "-")</f>
        <v>-</v>
      </c>
      <c r="L291" s="38" t="str">
        <f>IF(ISNUMBER(wat_table_data!L288), IF(wat_table_data!L288=-999,"NA",IF(wat_table_data!L288&gt;99, "&gt;99", IF(wat_table_data!L288&lt;1, "&lt;1",wat_table_data!L288 ))), "-")</f>
        <v>-</v>
      </c>
      <c r="M291" s="38" t="str">
        <f>IF(ISNUMBER(wat_table_data!M288), IF(wat_table_data!M288=-999,"NA",IF(wat_table_data!M288&gt;99, "&gt;99", IF(wat_table_data!M288&lt;1, "&lt;1",wat_table_data!M288 ))), "-")</f>
        <v>-</v>
      </c>
      <c r="N291" s="38" t="str">
        <f>IF(ISNUMBER(wat_table_data!N288), IF(wat_table_data!N288=-999,"NA",IF(wat_table_data!N288&gt;99, "&gt;99", IF(wat_table_data!N288&lt;1, "&lt;1",wat_table_data!N288 ))), "-")</f>
        <v>-</v>
      </c>
      <c r="O291" s="24" t="str">
        <f>IF(ISNUMBER(wat_table_data!O288), IF(wat_table_data!O288=-999,"NA",wat_table_data!O288), "-")</f>
        <v>-</v>
      </c>
      <c r="P291" s="37" t="str">
        <f>IF(ISNUMBER(wat_table_data!P288), IF(wat_table_data!P288=-999,"NA",IF(wat_table_data!P288&gt;99, "&gt;99", IF(wat_table_data!P288&lt;1, "&lt;1",wat_table_data!P288 ))), "-")</f>
        <v>-</v>
      </c>
      <c r="Q291" s="38" t="str">
        <f>IF(ISNUMBER(wat_table_data!Q288), IF(wat_table_data!Q288=-999,"NA",IF(wat_table_data!Q288&gt;99, "&gt;99", IF(wat_table_data!Q288&lt;1, "&lt;1",wat_table_data!Q288 ))), "-")</f>
        <v>-</v>
      </c>
      <c r="R291" s="38" t="str">
        <f>IF(ISNUMBER(wat_table_data!R288), IF(wat_table_data!R288=-999,"NA",IF(wat_table_data!R288&gt;99, "&gt;99", IF(wat_table_data!R288&lt;1, "&lt;1",wat_table_data!R288 ))), "-")</f>
        <v>-</v>
      </c>
      <c r="S291" s="38" t="str">
        <f>IF(ISNUMBER(wat_table_data!S288), IF(wat_table_data!S288=-999,"NA",IF(wat_table_data!S288&gt;99, "&gt;99", IF(wat_table_data!S288&lt;1, "&lt;1",wat_table_data!S288 ))), "-")</f>
        <v>-</v>
      </c>
      <c r="T291" s="24" t="str">
        <f>IF(ISNUMBER(wat_table_data!T288), IF(wat_table_data!T288=-999,"NA",wat_table_data!T288), "-")</f>
        <v>-</v>
      </c>
      <c r="U291" s="24"/>
      <c r="V291" s="24"/>
      <c r="W291" s="24"/>
      <c r="X291" s="39" t="str">
        <f>IF(ISNUMBER(wat_table_data!W288), IF(wat_table_data!W288=-999,"NA",IF(wat_table_data!W288&gt;99, "&gt;99", IF(wat_table_data!W288&lt;1, "&lt;1",wat_table_data!W288 ))), "-")</f>
        <v>-</v>
      </c>
      <c r="Y291" s="40" t="str">
        <f>IF(ISNUMBER(wat_table_data!X288), IF(wat_table_data!X288=-999,"NA",IF(wat_table_data!X288&gt;99, "&gt;99", IF(wat_table_data!X288&lt;1, "&lt;1",wat_table_data!X288 ))), "-")</f>
        <v>-</v>
      </c>
      <c r="Z291" s="40" t="str">
        <f>IF(ISNUMBER(wat_table_data!Y288), IF(wat_table_data!Y288=-999,"NA",IF(wat_table_data!Y288&gt;99, "&gt;99", IF(wat_table_data!Y288&lt;1, "&lt;1",wat_table_data!Y288 ))), "-")</f>
        <v>-</v>
      </c>
      <c r="AA291" s="40" t="str">
        <f>IF(ISNUMBER(wat_table_data!Z288), IF(wat_table_data!Z288=-999,"NA",IF(wat_table_data!Z288&gt;99, "&gt;99", IF(wat_table_data!Z288&lt;1, "&lt;1",wat_table_data!Z288 ))), "-")</f>
        <v>-</v>
      </c>
      <c r="AB291" s="38" t="str">
        <f>IF(ISNUMBER(wat_table_data!AA288), IF(wat_table_data!AA288=-999,"NA",IF(wat_table_data!AA288&gt;99, "&gt;99", IF(wat_table_data!AA288&lt;1, "&lt;1",wat_table_data!AA288 ))), "-")</f>
        <v>-</v>
      </c>
      <c r="AC291" s="38" t="str">
        <f>IF(ISNUMBER(wat_table_data!AB288), IF(wat_table_data!AB288=-999,"NA",IF(wat_table_data!AB288&gt;99, "&gt;99", IF(wat_table_data!AB288&lt;1, "&lt;1",wat_table_data!AB288 ))), "-")</f>
        <v>-</v>
      </c>
      <c r="AD291" s="39" t="str">
        <f>IF(ISNUMBER(wat_table_data!AC288), IF(wat_table_data!AC288=-999,"NA",IF(wat_table_data!AC288&gt;99, "&gt;99", IF(wat_table_data!AC288&lt;1, "&lt;1",wat_table_data!AC288 ))), "-")</f>
        <v>-</v>
      </c>
      <c r="AE291" s="40" t="str">
        <f>IF(ISNUMBER(wat_table_data!AD288), IF(wat_table_data!AD288=-999,"NA",IF(wat_table_data!AD288&gt;99, "&gt;99", IF(wat_table_data!AD288&lt;1, "&lt;1",wat_table_data!AD288 ))), "-")</f>
        <v>-</v>
      </c>
      <c r="AF291" s="40" t="str">
        <f>IF(ISNUMBER(wat_table_data!AE288), IF(wat_table_data!AE288=-999,"NA",IF(wat_table_data!AE288&gt;99, "&gt;99", IF(wat_table_data!AE288&lt;1, "&lt;1",wat_table_data!AE288 ))), "-")</f>
        <v>-</v>
      </c>
      <c r="AG291" s="40" t="str">
        <f>IF(ISNUMBER(wat_table_data!AF288), IF(wat_table_data!AF288=-999,"NA",IF(wat_table_data!AF288&gt;99, "&gt;99", IF(wat_table_data!AF288&lt;1, "&lt;1",wat_table_data!AF288 ))), "-")</f>
        <v>-</v>
      </c>
      <c r="AH291" s="38" t="str">
        <f>IF(ISNUMBER(wat_table_data!AG288), IF(wat_table_data!AG288=-999,"NA",IF(wat_table_data!AG288&gt;99, "&gt;99", IF(wat_table_data!AG288&lt;1, "&lt;1",wat_table_data!AG288 ))), "-")</f>
        <v>-</v>
      </c>
      <c r="AI291" s="38" t="str">
        <f>IF(ISNUMBER(wat_table_data!AH288), IF(wat_table_data!AH288=-999,"NA",IF(wat_table_data!AH288&gt;99, "&gt;99", IF(wat_table_data!AH288&lt;1, "&lt;1",wat_table_data!AH288 ))), "-")</f>
        <v>-</v>
      </c>
      <c r="AJ291" s="39" t="str">
        <f>IF(ISNUMBER(wat_table_data!AI288), IF(wat_table_data!AI288=-999,"NA",IF(wat_table_data!AI288&gt;99, "&gt;99", IF(wat_table_data!AI288&lt;1, "&lt;1",wat_table_data!AI288 ))), "-")</f>
        <v>-</v>
      </c>
      <c r="AK291" s="40" t="str">
        <f>IF(ISNUMBER(wat_table_data!AJ288), IF(wat_table_data!AJ288=-999,"NA",IF(wat_table_data!AJ288&gt;99, "&gt;99", IF(wat_table_data!AJ288&lt;1, "&lt;1",wat_table_data!AJ288 ))), "-")</f>
        <v>-</v>
      </c>
      <c r="AL291" s="40" t="str">
        <f>IF(ISNUMBER(wat_table_data!AK288), IF(wat_table_data!AK288=-999,"NA",IF(wat_table_data!AK288&gt;99, "&gt;99", IF(wat_table_data!AK288&lt;1, "&lt;1",wat_table_data!AK288 ))), "-")</f>
        <v>-</v>
      </c>
      <c r="AM291" s="40" t="str">
        <f>IF(ISNUMBER(wat_table_data!AL288), IF(wat_table_data!AL288=-999,"NA",IF(wat_table_data!AL288&gt;99, "&gt;99", IF(wat_table_data!AL288&lt;1, "&lt;1",wat_table_data!AL288 ))), "-")</f>
        <v>-</v>
      </c>
      <c r="AN291" s="38" t="str">
        <f>IF(ISNUMBER(wat_table_data!AM288), IF(wat_table_data!AM288=-999,"NA",IF(wat_table_data!AM288&gt;99, "&gt;99", IF(wat_table_data!AM288&lt;1, "&lt;1",wat_table_data!AM288 ))), "-")</f>
        <v>-</v>
      </c>
      <c r="AO291" s="38" t="str">
        <f>IF(ISNUMBER(wat_table_data!AN288), IF(wat_table_data!AN288=-999,"NA",IF(wat_table_data!AN288&gt;99, "&gt;99", IF(wat_table_data!AN288&lt;1, "&lt;1",wat_table_data!AN288 ))), "-")</f>
        <v>-</v>
      </c>
    </row>
    <row r="292" ht="13.8" x14ac:dyDescent="0.25">
      <c r="A292" s="34" t="str">
        <f>IF(ISBLANK(wat_table_data!A289), "", wat_table_data!A289)</f>
        <v/>
      </c>
      <c r="B292" s="34" t="str">
        <f>IF(ISBLANK(wat_table_data!B289), "", wat_table_data!B289)</f>
        <v/>
      </c>
      <c r="C292" s="34" t="str">
        <f>IF(ISBLANK(wat_table_data!C289), "", wat_table_data!C289)</f>
        <v/>
      </c>
      <c r="D292" s="35" t="str">
        <f>IF(ISNUMBER(wat_table_data!D289), wat_table_data!D289, "-")</f>
        <v>-</v>
      </c>
      <c r="E292" s="36" t="str">
        <f>IF(ISNUMBER(wat_table_data!E289), wat_table_data!E289, "-")</f>
        <v>-</v>
      </c>
      <c r="F292" s="37" t="str">
        <f>IF(ISNUMBER(wat_table_data!F289), IF(wat_table_data!F289=-999,"NA",IF(wat_table_data!F289&gt;99, "&gt;99", IF(wat_table_data!F289&lt;1, "&lt;1",wat_table_data!F289 ))), "-")</f>
        <v>-</v>
      </c>
      <c r="G292" s="38" t="str">
        <f>IF(ISNUMBER(wat_table_data!G289), IF(wat_table_data!G289=-999,"NA",IF(wat_table_data!G289&gt;99, "&gt;99", IF(wat_table_data!G289&lt;1, "&lt;1",wat_table_data!G289 ))), "-")</f>
        <v>-</v>
      </c>
      <c r="H292" s="38" t="str">
        <f>IF(ISNUMBER(wat_table_data!H289), IF(wat_table_data!H289=-999,"NA",IF(wat_table_data!H289&gt;99, "&gt;99", IF(wat_table_data!H289&lt;1, "&lt;1",wat_table_data!H289 ))), "-")</f>
        <v>-</v>
      </c>
      <c r="I292" s="38" t="str">
        <f>IF(ISNUMBER(wat_table_data!I289), IF(wat_table_data!I289=-999,"NA",IF(wat_table_data!I289&gt;99, "&gt;99", IF(wat_table_data!I289&lt;1, "&lt;1",wat_table_data!I289 ))), "-")</f>
        <v>-</v>
      </c>
      <c r="J292" s="24" t="str">
        <f>IF(ISNUMBER(wat_table_data!J289), IF(wat_table_data!J289=-999,"NA",wat_table_data!J289), "-")</f>
        <v>-</v>
      </c>
      <c r="K292" s="37" t="str">
        <f>IF(ISNUMBER(wat_table_data!K289), IF(wat_table_data!K289=-999,"NA",IF(wat_table_data!K289&gt;99, "&gt;99", IF(wat_table_data!K289&lt;1, "&lt;1",wat_table_data!K289 ))), "-")</f>
        <v>-</v>
      </c>
      <c r="L292" s="38" t="str">
        <f>IF(ISNUMBER(wat_table_data!L289), IF(wat_table_data!L289=-999,"NA",IF(wat_table_data!L289&gt;99, "&gt;99", IF(wat_table_data!L289&lt;1, "&lt;1",wat_table_data!L289 ))), "-")</f>
        <v>-</v>
      </c>
      <c r="M292" s="38" t="str">
        <f>IF(ISNUMBER(wat_table_data!M289), IF(wat_table_data!M289=-999,"NA",IF(wat_table_data!M289&gt;99, "&gt;99", IF(wat_table_data!M289&lt;1, "&lt;1",wat_table_data!M289 ))), "-")</f>
        <v>-</v>
      </c>
      <c r="N292" s="38" t="str">
        <f>IF(ISNUMBER(wat_table_data!N289), IF(wat_table_data!N289=-999,"NA",IF(wat_table_data!N289&gt;99, "&gt;99", IF(wat_table_data!N289&lt;1, "&lt;1",wat_table_data!N289 ))), "-")</f>
        <v>-</v>
      </c>
      <c r="O292" s="24" t="str">
        <f>IF(ISNUMBER(wat_table_data!O289), IF(wat_table_data!O289=-999,"NA",wat_table_data!O289), "-")</f>
        <v>-</v>
      </c>
      <c r="P292" s="37" t="str">
        <f>IF(ISNUMBER(wat_table_data!P289), IF(wat_table_data!P289=-999,"NA",IF(wat_table_data!P289&gt;99, "&gt;99", IF(wat_table_data!P289&lt;1, "&lt;1",wat_table_data!P289 ))), "-")</f>
        <v>-</v>
      </c>
      <c r="Q292" s="38" t="str">
        <f>IF(ISNUMBER(wat_table_data!Q289), IF(wat_table_data!Q289=-999,"NA",IF(wat_table_data!Q289&gt;99, "&gt;99", IF(wat_table_data!Q289&lt;1, "&lt;1",wat_table_data!Q289 ))), "-")</f>
        <v>-</v>
      </c>
      <c r="R292" s="38" t="str">
        <f>IF(ISNUMBER(wat_table_data!R289), IF(wat_table_data!R289=-999,"NA",IF(wat_table_data!R289&gt;99, "&gt;99", IF(wat_table_data!R289&lt;1, "&lt;1",wat_table_data!R289 ))), "-")</f>
        <v>-</v>
      </c>
      <c r="S292" s="38" t="str">
        <f>IF(ISNUMBER(wat_table_data!S289), IF(wat_table_data!S289=-999,"NA",IF(wat_table_data!S289&gt;99, "&gt;99", IF(wat_table_data!S289&lt;1, "&lt;1",wat_table_data!S289 ))), "-")</f>
        <v>-</v>
      </c>
      <c r="T292" s="24" t="str">
        <f>IF(ISNUMBER(wat_table_data!T289), IF(wat_table_data!T289=-999,"NA",wat_table_data!T289), "-")</f>
        <v>-</v>
      </c>
      <c r="U292" s="24"/>
      <c r="V292" s="24"/>
      <c r="W292" s="24"/>
      <c r="X292" s="39" t="str">
        <f>IF(ISNUMBER(wat_table_data!W289), IF(wat_table_data!W289=-999,"NA",IF(wat_table_data!W289&gt;99, "&gt;99", IF(wat_table_data!W289&lt;1, "&lt;1",wat_table_data!W289 ))), "-")</f>
        <v>-</v>
      </c>
      <c r="Y292" s="40" t="str">
        <f>IF(ISNUMBER(wat_table_data!X289), IF(wat_table_data!X289=-999,"NA",IF(wat_table_data!X289&gt;99, "&gt;99", IF(wat_table_data!X289&lt;1, "&lt;1",wat_table_data!X289 ))), "-")</f>
        <v>-</v>
      </c>
      <c r="Z292" s="40" t="str">
        <f>IF(ISNUMBER(wat_table_data!Y289), IF(wat_table_data!Y289=-999,"NA",IF(wat_table_data!Y289&gt;99, "&gt;99", IF(wat_table_data!Y289&lt;1, "&lt;1",wat_table_data!Y289 ))), "-")</f>
        <v>-</v>
      </c>
      <c r="AA292" s="40" t="str">
        <f>IF(ISNUMBER(wat_table_data!Z289), IF(wat_table_data!Z289=-999,"NA",IF(wat_table_data!Z289&gt;99, "&gt;99", IF(wat_table_data!Z289&lt;1, "&lt;1",wat_table_data!Z289 ))), "-")</f>
        <v>-</v>
      </c>
      <c r="AB292" s="38" t="str">
        <f>IF(ISNUMBER(wat_table_data!AA289), IF(wat_table_data!AA289=-999,"NA",IF(wat_table_data!AA289&gt;99, "&gt;99", IF(wat_table_data!AA289&lt;1, "&lt;1",wat_table_data!AA289 ))), "-")</f>
        <v>-</v>
      </c>
      <c r="AC292" s="38" t="str">
        <f>IF(ISNUMBER(wat_table_data!AB289), IF(wat_table_data!AB289=-999,"NA",IF(wat_table_data!AB289&gt;99, "&gt;99", IF(wat_table_data!AB289&lt;1, "&lt;1",wat_table_data!AB289 ))), "-")</f>
        <v>-</v>
      </c>
      <c r="AD292" s="39" t="str">
        <f>IF(ISNUMBER(wat_table_data!AC289), IF(wat_table_data!AC289=-999,"NA",IF(wat_table_data!AC289&gt;99, "&gt;99", IF(wat_table_data!AC289&lt;1, "&lt;1",wat_table_data!AC289 ))), "-")</f>
        <v>-</v>
      </c>
      <c r="AE292" s="40" t="str">
        <f>IF(ISNUMBER(wat_table_data!AD289), IF(wat_table_data!AD289=-999,"NA",IF(wat_table_data!AD289&gt;99, "&gt;99", IF(wat_table_data!AD289&lt;1, "&lt;1",wat_table_data!AD289 ))), "-")</f>
        <v>-</v>
      </c>
      <c r="AF292" s="40" t="str">
        <f>IF(ISNUMBER(wat_table_data!AE289), IF(wat_table_data!AE289=-999,"NA",IF(wat_table_data!AE289&gt;99, "&gt;99", IF(wat_table_data!AE289&lt;1, "&lt;1",wat_table_data!AE289 ))), "-")</f>
        <v>-</v>
      </c>
      <c r="AG292" s="40" t="str">
        <f>IF(ISNUMBER(wat_table_data!AF289), IF(wat_table_data!AF289=-999,"NA",IF(wat_table_data!AF289&gt;99, "&gt;99", IF(wat_table_data!AF289&lt;1, "&lt;1",wat_table_data!AF289 ))), "-")</f>
        <v>-</v>
      </c>
      <c r="AH292" s="38" t="str">
        <f>IF(ISNUMBER(wat_table_data!AG289), IF(wat_table_data!AG289=-999,"NA",IF(wat_table_data!AG289&gt;99, "&gt;99", IF(wat_table_data!AG289&lt;1, "&lt;1",wat_table_data!AG289 ))), "-")</f>
        <v>-</v>
      </c>
      <c r="AI292" s="38" t="str">
        <f>IF(ISNUMBER(wat_table_data!AH289), IF(wat_table_data!AH289=-999,"NA",IF(wat_table_data!AH289&gt;99, "&gt;99", IF(wat_table_data!AH289&lt;1, "&lt;1",wat_table_data!AH289 ))), "-")</f>
        <v>-</v>
      </c>
      <c r="AJ292" s="39" t="str">
        <f>IF(ISNUMBER(wat_table_data!AI289), IF(wat_table_data!AI289=-999,"NA",IF(wat_table_data!AI289&gt;99, "&gt;99", IF(wat_table_data!AI289&lt;1, "&lt;1",wat_table_data!AI289 ))), "-")</f>
        <v>-</v>
      </c>
      <c r="AK292" s="40" t="str">
        <f>IF(ISNUMBER(wat_table_data!AJ289), IF(wat_table_data!AJ289=-999,"NA",IF(wat_table_data!AJ289&gt;99, "&gt;99", IF(wat_table_data!AJ289&lt;1, "&lt;1",wat_table_data!AJ289 ))), "-")</f>
        <v>-</v>
      </c>
      <c r="AL292" s="40" t="str">
        <f>IF(ISNUMBER(wat_table_data!AK289), IF(wat_table_data!AK289=-999,"NA",IF(wat_table_data!AK289&gt;99, "&gt;99", IF(wat_table_data!AK289&lt;1, "&lt;1",wat_table_data!AK289 ))), "-")</f>
        <v>-</v>
      </c>
      <c r="AM292" s="40" t="str">
        <f>IF(ISNUMBER(wat_table_data!AL289), IF(wat_table_data!AL289=-999,"NA",IF(wat_table_data!AL289&gt;99, "&gt;99", IF(wat_table_data!AL289&lt;1, "&lt;1",wat_table_data!AL289 ))), "-")</f>
        <v>-</v>
      </c>
      <c r="AN292" s="38" t="str">
        <f>IF(ISNUMBER(wat_table_data!AM289), IF(wat_table_data!AM289=-999,"NA",IF(wat_table_data!AM289&gt;99, "&gt;99", IF(wat_table_data!AM289&lt;1, "&lt;1",wat_table_data!AM289 ))), "-")</f>
        <v>-</v>
      </c>
      <c r="AO292" s="38" t="str">
        <f>IF(ISNUMBER(wat_table_data!AN289), IF(wat_table_data!AN289=-999,"NA",IF(wat_table_data!AN289&gt;99, "&gt;99", IF(wat_table_data!AN289&lt;1, "&lt;1",wat_table_data!AN289 ))), "-")</f>
        <v>-</v>
      </c>
    </row>
    <row r="293" ht="13.8" x14ac:dyDescent="0.25">
      <c r="A293" s="34" t="str">
        <f>IF(ISBLANK(wat_table_data!A290), "", wat_table_data!A290)</f>
        <v/>
      </c>
      <c r="B293" s="34" t="str">
        <f>IF(ISBLANK(wat_table_data!B290), "", wat_table_data!B290)</f>
        <v/>
      </c>
      <c r="C293" s="34" t="str">
        <f>IF(ISBLANK(wat_table_data!C290), "", wat_table_data!C290)</f>
        <v/>
      </c>
      <c r="D293" s="35" t="str">
        <f>IF(ISNUMBER(wat_table_data!D290), wat_table_data!D290, "-")</f>
        <v>-</v>
      </c>
      <c r="E293" s="36" t="str">
        <f>IF(ISNUMBER(wat_table_data!E290), wat_table_data!E290, "-")</f>
        <v>-</v>
      </c>
      <c r="F293" s="37" t="str">
        <f>IF(ISNUMBER(wat_table_data!F290), IF(wat_table_data!F290=-999,"NA",IF(wat_table_data!F290&gt;99, "&gt;99", IF(wat_table_data!F290&lt;1, "&lt;1",wat_table_data!F290 ))), "-")</f>
        <v>-</v>
      </c>
      <c r="G293" s="38" t="str">
        <f>IF(ISNUMBER(wat_table_data!G290), IF(wat_table_data!G290=-999,"NA",IF(wat_table_data!G290&gt;99, "&gt;99", IF(wat_table_data!G290&lt;1, "&lt;1",wat_table_data!G290 ))), "-")</f>
        <v>-</v>
      </c>
      <c r="H293" s="38" t="str">
        <f>IF(ISNUMBER(wat_table_data!H290), IF(wat_table_data!H290=-999,"NA",IF(wat_table_data!H290&gt;99, "&gt;99", IF(wat_table_data!H290&lt;1, "&lt;1",wat_table_data!H290 ))), "-")</f>
        <v>-</v>
      </c>
      <c r="I293" s="38" t="str">
        <f>IF(ISNUMBER(wat_table_data!I290), IF(wat_table_data!I290=-999,"NA",IF(wat_table_data!I290&gt;99, "&gt;99", IF(wat_table_data!I290&lt;1, "&lt;1",wat_table_data!I290 ))), "-")</f>
        <v>-</v>
      </c>
      <c r="J293" s="24" t="str">
        <f>IF(ISNUMBER(wat_table_data!J290), IF(wat_table_data!J290=-999,"NA",wat_table_data!J290), "-")</f>
        <v>-</v>
      </c>
      <c r="K293" s="37" t="str">
        <f>IF(ISNUMBER(wat_table_data!K290), IF(wat_table_data!K290=-999,"NA",IF(wat_table_data!K290&gt;99, "&gt;99", IF(wat_table_data!K290&lt;1, "&lt;1",wat_table_data!K290 ))), "-")</f>
        <v>-</v>
      </c>
      <c r="L293" s="38" t="str">
        <f>IF(ISNUMBER(wat_table_data!L290), IF(wat_table_data!L290=-999,"NA",IF(wat_table_data!L290&gt;99, "&gt;99", IF(wat_table_data!L290&lt;1, "&lt;1",wat_table_data!L290 ))), "-")</f>
        <v>-</v>
      </c>
      <c r="M293" s="38" t="str">
        <f>IF(ISNUMBER(wat_table_data!M290), IF(wat_table_data!M290=-999,"NA",IF(wat_table_data!M290&gt;99, "&gt;99", IF(wat_table_data!M290&lt;1, "&lt;1",wat_table_data!M290 ))), "-")</f>
        <v>-</v>
      </c>
      <c r="N293" s="38" t="str">
        <f>IF(ISNUMBER(wat_table_data!N290), IF(wat_table_data!N290=-999,"NA",IF(wat_table_data!N290&gt;99, "&gt;99", IF(wat_table_data!N290&lt;1, "&lt;1",wat_table_data!N290 ))), "-")</f>
        <v>-</v>
      </c>
      <c r="O293" s="24" t="str">
        <f>IF(ISNUMBER(wat_table_data!O290), IF(wat_table_data!O290=-999,"NA",wat_table_data!O290), "-")</f>
        <v>-</v>
      </c>
      <c r="P293" s="37" t="str">
        <f>IF(ISNUMBER(wat_table_data!P290), IF(wat_table_data!P290=-999,"NA",IF(wat_table_data!P290&gt;99, "&gt;99", IF(wat_table_data!P290&lt;1, "&lt;1",wat_table_data!P290 ))), "-")</f>
        <v>-</v>
      </c>
      <c r="Q293" s="38" t="str">
        <f>IF(ISNUMBER(wat_table_data!Q290), IF(wat_table_data!Q290=-999,"NA",IF(wat_table_data!Q290&gt;99, "&gt;99", IF(wat_table_data!Q290&lt;1, "&lt;1",wat_table_data!Q290 ))), "-")</f>
        <v>-</v>
      </c>
      <c r="R293" s="38" t="str">
        <f>IF(ISNUMBER(wat_table_data!R290), IF(wat_table_data!R290=-999,"NA",IF(wat_table_data!R290&gt;99, "&gt;99", IF(wat_table_data!R290&lt;1, "&lt;1",wat_table_data!R290 ))), "-")</f>
        <v>-</v>
      </c>
      <c r="S293" s="38" t="str">
        <f>IF(ISNUMBER(wat_table_data!S290), IF(wat_table_data!S290=-999,"NA",IF(wat_table_data!S290&gt;99, "&gt;99", IF(wat_table_data!S290&lt;1, "&lt;1",wat_table_data!S290 ))), "-")</f>
        <v>-</v>
      </c>
      <c r="T293" s="24" t="str">
        <f>IF(ISNUMBER(wat_table_data!T290), IF(wat_table_data!T290=-999,"NA",wat_table_data!T290), "-")</f>
        <v>-</v>
      </c>
      <c r="U293" s="24"/>
      <c r="V293" s="24"/>
      <c r="W293" s="24"/>
      <c r="X293" s="39" t="str">
        <f>IF(ISNUMBER(wat_table_data!W290), IF(wat_table_data!W290=-999,"NA",IF(wat_table_data!W290&gt;99, "&gt;99", IF(wat_table_data!W290&lt;1, "&lt;1",wat_table_data!W290 ))), "-")</f>
        <v>-</v>
      </c>
      <c r="Y293" s="40" t="str">
        <f>IF(ISNUMBER(wat_table_data!X290), IF(wat_table_data!X290=-999,"NA",IF(wat_table_data!X290&gt;99, "&gt;99", IF(wat_table_data!X290&lt;1, "&lt;1",wat_table_data!X290 ))), "-")</f>
        <v>-</v>
      </c>
      <c r="Z293" s="40" t="str">
        <f>IF(ISNUMBER(wat_table_data!Y290), IF(wat_table_data!Y290=-999,"NA",IF(wat_table_data!Y290&gt;99, "&gt;99", IF(wat_table_data!Y290&lt;1, "&lt;1",wat_table_data!Y290 ))), "-")</f>
        <v>-</v>
      </c>
      <c r="AA293" s="40" t="str">
        <f>IF(ISNUMBER(wat_table_data!Z290), IF(wat_table_data!Z290=-999,"NA",IF(wat_table_data!Z290&gt;99, "&gt;99", IF(wat_table_data!Z290&lt;1, "&lt;1",wat_table_data!Z290 ))), "-")</f>
        <v>-</v>
      </c>
      <c r="AB293" s="38" t="str">
        <f>IF(ISNUMBER(wat_table_data!AA290), IF(wat_table_data!AA290=-999,"NA",IF(wat_table_data!AA290&gt;99, "&gt;99", IF(wat_table_data!AA290&lt;1, "&lt;1",wat_table_data!AA290 ))), "-")</f>
        <v>-</v>
      </c>
      <c r="AC293" s="38" t="str">
        <f>IF(ISNUMBER(wat_table_data!AB290), IF(wat_table_data!AB290=-999,"NA",IF(wat_table_data!AB290&gt;99, "&gt;99", IF(wat_table_data!AB290&lt;1, "&lt;1",wat_table_data!AB290 ))), "-")</f>
        <v>-</v>
      </c>
      <c r="AD293" s="39" t="str">
        <f>IF(ISNUMBER(wat_table_data!AC290), IF(wat_table_data!AC290=-999,"NA",IF(wat_table_data!AC290&gt;99, "&gt;99", IF(wat_table_data!AC290&lt;1, "&lt;1",wat_table_data!AC290 ))), "-")</f>
        <v>-</v>
      </c>
      <c r="AE293" s="40" t="str">
        <f>IF(ISNUMBER(wat_table_data!AD290), IF(wat_table_data!AD290=-999,"NA",IF(wat_table_data!AD290&gt;99, "&gt;99", IF(wat_table_data!AD290&lt;1, "&lt;1",wat_table_data!AD290 ))), "-")</f>
        <v>-</v>
      </c>
      <c r="AF293" s="40" t="str">
        <f>IF(ISNUMBER(wat_table_data!AE290), IF(wat_table_data!AE290=-999,"NA",IF(wat_table_data!AE290&gt;99, "&gt;99", IF(wat_table_data!AE290&lt;1, "&lt;1",wat_table_data!AE290 ))), "-")</f>
        <v>-</v>
      </c>
      <c r="AG293" s="40" t="str">
        <f>IF(ISNUMBER(wat_table_data!AF290), IF(wat_table_data!AF290=-999,"NA",IF(wat_table_data!AF290&gt;99, "&gt;99", IF(wat_table_data!AF290&lt;1, "&lt;1",wat_table_data!AF290 ))), "-")</f>
        <v>-</v>
      </c>
      <c r="AH293" s="38" t="str">
        <f>IF(ISNUMBER(wat_table_data!AG290), IF(wat_table_data!AG290=-999,"NA",IF(wat_table_data!AG290&gt;99, "&gt;99", IF(wat_table_data!AG290&lt;1, "&lt;1",wat_table_data!AG290 ))), "-")</f>
        <v>-</v>
      </c>
      <c r="AI293" s="38" t="str">
        <f>IF(ISNUMBER(wat_table_data!AH290), IF(wat_table_data!AH290=-999,"NA",IF(wat_table_data!AH290&gt;99, "&gt;99", IF(wat_table_data!AH290&lt;1, "&lt;1",wat_table_data!AH290 ))), "-")</f>
        <v>-</v>
      </c>
      <c r="AJ293" s="39" t="str">
        <f>IF(ISNUMBER(wat_table_data!AI290), IF(wat_table_data!AI290=-999,"NA",IF(wat_table_data!AI290&gt;99, "&gt;99", IF(wat_table_data!AI290&lt;1, "&lt;1",wat_table_data!AI290 ))), "-")</f>
        <v>-</v>
      </c>
      <c r="AK293" s="40" t="str">
        <f>IF(ISNUMBER(wat_table_data!AJ290), IF(wat_table_data!AJ290=-999,"NA",IF(wat_table_data!AJ290&gt;99, "&gt;99", IF(wat_table_data!AJ290&lt;1, "&lt;1",wat_table_data!AJ290 ))), "-")</f>
        <v>-</v>
      </c>
      <c r="AL293" s="40" t="str">
        <f>IF(ISNUMBER(wat_table_data!AK290), IF(wat_table_data!AK290=-999,"NA",IF(wat_table_data!AK290&gt;99, "&gt;99", IF(wat_table_data!AK290&lt;1, "&lt;1",wat_table_data!AK290 ))), "-")</f>
        <v>-</v>
      </c>
      <c r="AM293" s="40" t="str">
        <f>IF(ISNUMBER(wat_table_data!AL290), IF(wat_table_data!AL290=-999,"NA",IF(wat_table_data!AL290&gt;99, "&gt;99", IF(wat_table_data!AL290&lt;1, "&lt;1",wat_table_data!AL290 ))), "-")</f>
        <v>-</v>
      </c>
      <c r="AN293" s="38" t="str">
        <f>IF(ISNUMBER(wat_table_data!AM290), IF(wat_table_data!AM290=-999,"NA",IF(wat_table_data!AM290&gt;99, "&gt;99", IF(wat_table_data!AM290&lt;1, "&lt;1",wat_table_data!AM290 ))), "-")</f>
        <v>-</v>
      </c>
      <c r="AO293" s="38" t="str">
        <f>IF(ISNUMBER(wat_table_data!AN290), IF(wat_table_data!AN290=-999,"NA",IF(wat_table_data!AN290&gt;99, "&gt;99", IF(wat_table_data!AN290&lt;1, "&lt;1",wat_table_data!AN290 ))), "-")</f>
        <v>-</v>
      </c>
    </row>
    <row r="294" ht="13.8" x14ac:dyDescent="0.25">
      <c r="A294" s="34" t="str">
        <f>IF(ISBLANK(wat_table_data!A291), "", wat_table_data!A291)</f>
        <v/>
      </c>
      <c r="B294" s="34" t="str">
        <f>IF(ISBLANK(wat_table_data!B291), "", wat_table_data!B291)</f>
        <v/>
      </c>
      <c r="C294" s="34" t="str">
        <f>IF(ISBLANK(wat_table_data!C291), "", wat_table_data!C291)</f>
        <v/>
      </c>
      <c r="D294" s="35" t="str">
        <f>IF(ISNUMBER(wat_table_data!D291), wat_table_data!D291, "-")</f>
        <v>-</v>
      </c>
      <c r="E294" s="36" t="str">
        <f>IF(ISNUMBER(wat_table_data!E291), wat_table_data!E291, "-")</f>
        <v>-</v>
      </c>
      <c r="F294" s="37" t="str">
        <f>IF(ISNUMBER(wat_table_data!F291), IF(wat_table_data!F291=-999,"NA",IF(wat_table_data!F291&gt;99, "&gt;99", IF(wat_table_data!F291&lt;1, "&lt;1",wat_table_data!F291 ))), "-")</f>
        <v>-</v>
      </c>
      <c r="G294" s="38" t="str">
        <f>IF(ISNUMBER(wat_table_data!G291), IF(wat_table_data!G291=-999,"NA",IF(wat_table_data!G291&gt;99, "&gt;99", IF(wat_table_data!G291&lt;1, "&lt;1",wat_table_data!G291 ))), "-")</f>
        <v>-</v>
      </c>
      <c r="H294" s="38" t="str">
        <f>IF(ISNUMBER(wat_table_data!H291), IF(wat_table_data!H291=-999,"NA",IF(wat_table_data!H291&gt;99, "&gt;99", IF(wat_table_data!H291&lt;1, "&lt;1",wat_table_data!H291 ))), "-")</f>
        <v>-</v>
      </c>
      <c r="I294" s="38" t="str">
        <f>IF(ISNUMBER(wat_table_data!I291), IF(wat_table_data!I291=-999,"NA",IF(wat_table_data!I291&gt;99, "&gt;99", IF(wat_table_data!I291&lt;1, "&lt;1",wat_table_data!I291 ))), "-")</f>
        <v>-</v>
      </c>
      <c r="J294" s="24" t="str">
        <f>IF(ISNUMBER(wat_table_data!J291), IF(wat_table_data!J291=-999,"NA",wat_table_data!J291), "-")</f>
        <v>-</v>
      </c>
      <c r="K294" s="37" t="str">
        <f>IF(ISNUMBER(wat_table_data!K291), IF(wat_table_data!K291=-999,"NA",IF(wat_table_data!K291&gt;99, "&gt;99", IF(wat_table_data!K291&lt;1, "&lt;1",wat_table_data!K291 ))), "-")</f>
        <v>-</v>
      </c>
      <c r="L294" s="38" t="str">
        <f>IF(ISNUMBER(wat_table_data!L291), IF(wat_table_data!L291=-999,"NA",IF(wat_table_data!L291&gt;99, "&gt;99", IF(wat_table_data!L291&lt;1, "&lt;1",wat_table_data!L291 ))), "-")</f>
        <v>-</v>
      </c>
      <c r="M294" s="38" t="str">
        <f>IF(ISNUMBER(wat_table_data!M291), IF(wat_table_data!M291=-999,"NA",IF(wat_table_data!M291&gt;99, "&gt;99", IF(wat_table_data!M291&lt;1, "&lt;1",wat_table_data!M291 ))), "-")</f>
        <v>-</v>
      </c>
      <c r="N294" s="38" t="str">
        <f>IF(ISNUMBER(wat_table_data!N291), IF(wat_table_data!N291=-999,"NA",IF(wat_table_data!N291&gt;99, "&gt;99", IF(wat_table_data!N291&lt;1, "&lt;1",wat_table_data!N291 ))), "-")</f>
        <v>-</v>
      </c>
      <c r="O294" s="24" t="str">
        <f>IF(ISNUMBER(wat_table_data!O291), IF(wat_table_data!O291=-999,"NA",wat_table_data!O291), "-")</f>
        <v>-</v>
      </c>
      <c r="P294" s="37" t="str">
        <f>IF(ISNUMBER(wat_table_data!P291), IF(wat_table_data!P291=-999,"NA",IF(wat_table_data!P291&gt;99, "&gt;99", IF(wat_table_data!P291&lt;1, "&lt;1",wat_table_data!P291 ))), "-")</f>
        <v>-</v>
      </c>
      <c r="Q294" s="38" t="str">
        <f>IF(ISNUMBER(wat_table_data!Q291), IF(wat_table_data!Q291=-999,"NA",IF(wat_table_data!Q291&gt;99, "&gt;99", IF(wat_table_data!Q291&lt;1, "&lt;1",wat_table_data!Q291 ))), "-")</f>
        <v>-</v>
      </c>
      <c r="R294" s="38" t="str">
        <f>IF(ISNUMBER(wat_table_data!R291), IF(wat_table_data!R291=-999,"NA",IF(wat_table_data!R291&gt;99, "&gt;99", IF(wat_table_data!R291&lt;1, "&lt;1",wat_table_data!R291 ))), "-")</f>
        <v>-</v>
      </c>
      <c r="S294" s="38" t="str">
        <f>IF(ISNUMBER(wat_table_data!S291), IF(wat_table_data!S291=-999,"NA",IF(wat_table_data!S291&gt;99, "&gt;99", IF(wat_table_data!S291&lt;1, "&lt;1",wat_table_data!S291 ))), "-")</f>
        <v>-</v>
      </c>
      <c r="T294" s="24" t="str">
        <f>IF(ISNUMBER(wat_table_data!T291), IF(wat_table_data!T291=-999,"NA",wat_table_data!T291), "-")</f>
        <v>-</v>
      </c>
      <c r="U294" s="24"/>
      <c r="V294" s="24"/>
      <c r="W294" s="24"/>
      <c r="X294" s="39" t="str">
        <f>IF(ISNUMBER(wat_table_data!W291), IF(wat_table_data!W291=-999,"NA",IF(wat_table_data!W291&gt;99, "&gt;99", IF(wat_table_data!W291&lt;1, "&lt;1",wat_table_data!W291 ))), "-")</f>
        <v>-</v>
      </c>
      <c r="Y294" s="40" t="str">
        <f>IF(ISNUMBER(wat_table_data!X291), IF(wat_table_data!X291=-999,"NA",IF(wat_table_data!X291&gt;99, "&gt;99", IF(wat_table_data!X291&lt;1, "&lt;1",wat_table_data!X291 ))), "-")</f>
        <v>-</v>
      </c>
      <c r="Z294" s="40" t="str">
        <f>IF(ISNUMBER(wat_table_data!Y291), IF(wat_table_data!Y291=-999,"NA",IF(wat_table_data!Y291&gt;99, "&gt;99", IF(wat_table_data!Y291&lt;1, "&lt;1",wat_table_data!Y291 ))), "-")</f>
        <v>-</v>
      </c>
      <c r="AA294" s="40" t="str">
        <f>IF(ISNUMBER(wat_table_data!Z291), IF(wat_table_data!Z291=-999,"NA",IF(wat_table_data!Z291&gt;99, "&gt;99", IF(wat_table_data!Z291&lt;1, "&lt;1",wat_table_data!Z291 ))), "-")</f>
        <v>-</v>
      </c>
      <c r="AB294" s="38" t="str">
        <f>IF(ISNUMBER(wat_table_data!AA291), IF(wat_table_data!AA291=-999,"NA",IF(wat_table_data!AA291&gt;99, "&gt;99", IF(wat_table_data!AA291&lt;1, "&lt;1",wat_table_data!AA291 ))), "-")</f>
        <v>-</v>
      </c>
      <c r="AC294" s="38" t="str">
        <f>IF(ISNUMBER(wat_table_data!AB291), IF(wat_table_data!AB291=-999,"NA",IF(wat_table_data!AB291&gt;99, "&gt;99", IF(wat_table_data!AB291&lt;1, "&lt;1",wat_table_data!AB291 ))), "-")</f>
        <v>-</v>
      </c>
      <c r="AD294" s="39" t="str">
        <f>IF(ISNUMBER(wat_table_data!AC291), IF(wat_table_data!AC291=-999,"NA",IF(wat_table_data!AC291&gt;99, "&gt;99", IF(wat_table_data!AC291&lt;1, "&lt;1",wat_table_data!AC291 ))), "-")</f>
        <v>-</v>
      </c>
      <c r="AE294" s="40" t="str">
        <f>IF(ISNUMBER(wat_table_data!AD291), IF(wat_table_data!AD291=-999,"NA",IF(wat_table_data!AD291&gt;99, "&gt;99", IF(wat_table_data!AD291&lt;1, "&lt;1",wat_table_data!AD291 ))), "-")</f>
        <v>-</v>
      </c>
      <c r="AF294" s="40" t="str">
        <f>IF(ISNUMBER(wat_table_data!AE291), IF(wat_table_data!AE291=-999,"NA",IF(wat_table_data!AE291&gt;99, "&gt;99", IF(wat_table_data!AE291&lt;1, "&lt;1",wat_table_data!AE291 ))), "-")</f>
        <v>-</v>
      </c>
      <c r="AG294" s="40" t="str">
        <f>IF(ISNUMBER(wat_table_data!AF291), IF(wat_table_data!AF291=-999,"NA",IF(wat_table_data!AF291&gt;99, "&gt;99", IF(wat_table_data!AF291&lt;1, "&lt;1",wat_table_data!AF291 ))), "-")</f>
        <v>-</v>
      </c>
      <c r="AH294" s="38" t="str">
        <f>IF(ISNUMBER(wat_table_data!AG291), IF(wat_table_data!AG291=-999,"NA",IF(wat_table_data!AG291&gt;99, "&gt;99", IF(wat_table_data!AG291&lt;1, "&lt;1",wat_table_data!AG291 ))), "-")</f>
        <v>-</v>
      </c>
      <c r="AI294" s="38" t="str">
        <f>IF(ISNUMBER(wat_table_data!AH291), IF(wat_table_data!AH291=-999,"NA",IF(wat_table_data!AH291&gt;99, "&gt;99", IF(wat_table_data!AH291&lt;1, "&lt;1",wat_table_data!AH291 ))), "-")</f>
        <v>-</v>
      </c>
      <c r="AJ294" s="39" t="str">
        <f>IF(ISNUMBER(wat_table_data!AI291), IF(wat_table_data!AI291=-999,"NA",IF(wat_table_data!AI291&gt;99, "&gt;99", IF(wat_table_data!AI291&lt;1, "&lt;1",wat_table_data!AI291 ))), "-")</f>
        <v>-</v>
      </c>
      <c r="AK294" s="40" t="str">
        <f>IF(ISNUMBER(wat_table_data!AJ291), IF(wat_table_data!AJ291=-999,"NA",IF(wat_table_data!AJ291&gt;99, "&gt;99", IF(wat_table_data!AJ291&lt;1, "&lt;1",wat_table_data!AJ291 ))), "-")</f>
        <v>-</v>
      </c>
      <c r="AL294" s="40" t="str">
        <f>IF(ISNUMBER(wat_table_data!AK291), IF(wat_table_data!AK291=-999,"NA",IF(wat_table_data!AK291&gt;99, "&gt;99", IF(wat_table_data!AK291&lt;1, "&lt;1",wat_table_data!AK291 ))), "-")</f>
        <v>-</v>
      </c>
      <c r="AM294" s="40" t="str">
        <f>IF(ISNUMBER(wat_table_data!AL291), IF(wat_table_data!AL291=-999,"NA",IF(wat_table_data!AL291&gt;99, "&gt;99", IF(wat_table_data!AL291&lt;1, "&lt;1",wat_table_data!AL291 ))), "-")</f>
        <v>-</v>
      </c>
      <c r="AN294" s="38" t="str">
        <f>IF(ISNUMBER(wat_table_data!AM291), IF(wat_table_data!AM291=-999,"NA",IF(wat_table_data!AM291&gt;99, "&gt;99", IF(wat_table_data!AM291&lt;1, "&lt;1",wat_table_data!AM291 ))), "-")</f>
        <v>-</v>
      </c>
      <c r="AO294" s="38" t="str">
        <f>IF(ISNUMBER(wat_table_data!AN291), IF(wat_table_data!AN291=-999,"NA",IF(wat_table_data!AN291&gt;99, "&gt;99", IF(wat_table_data!AN291&lt;1, "&lt;1",wat_table_data!AN291 ))), "-")</f>
        <v>-</v>
      </c>
    </row>
    <row r="295" ht="13.8" x14ac:dyDescent="0.25">
      <c r="A295" s="34" t="str">
        <f>IF(ISBLANK(wat_table_data!A292), "", wat_table_data!A292)</f>
        <v/>
      </c>
      <c r="B295" s="34" t="str">
        <f>IF(ISBLANK(wat_table_data!B292), "", wat_table_data!B292)</f>
        <v/>
      </c>
      <c r="C295" s="34" t="str">
        <f>IF(ISBLANK(wat_table_data!C292), "", wat_table_data!C292)</f>
        <v/>
      </c>
      <c r="D295" s="35" t="str">
        <f>IF(ISNUMBER(wat_table_data!D292), wat_table_data!D292, "-")</f>
        <v>-</v>
      </c>
      <c r="E295" s="36" t="str">
        <f>IF(ISNUMBER(wat_table_data!E292), wat_table_data!E292, "-")</f>
        <v>-</v>
      </c>
      <c r="F295" s="37" t="str">
        <f>IF(ISNUMBER(wat_table_data!F292), IF(wat_table_data!F292=-999,"NA",IF(wat_table_data!F292&gt;99, "&gt;99", IF(wat_table_data!F292&lt;1, "&lt;1",wat_table_data!F292 ))), "-")</f>
        <v>-</v>
      </c>
      <c r="G295" s="38" t="str">
        <f>IF(ISNUMBER(wat_table_data!G292), IF(wat_table_data!G292=-999,"NA",IF(wat_table_data!G292&gt;99, "&gt;99", IF(wat_table_data!G292&lt;1, "&lt;1",wat_table_data!G292 ))), "-")</f>
        <v>-</v>
      </c>
      <c r="H295" s="38" t="str">
        <f>IF(ISNUMBER(wat_table_data!H292), IF(wat_table_data!H292=-999,"NA",IF(wat_table_data!H292&gt;99, "&gt;99", IF(wat_table_data!H292&lt;1, "&lt;1",wat_table_data!H292 ))), "-")</f>
        <v>-</v>
      </c>
      <c r="I295" s="38" t="str">
        <f>IF(ISNUMBER(wat_table_data!I292), IF(wat_table_data!I292=-999,"NA",IF(wat_table_data!I292&gt;99, "&gt;99", IF(wat_table_data!I292&lt;1, "&lt;1",wat_table_data!I292 ))), "-")</f>
        <v>-</v>
      </c>
      <c r="J295" s="24" t="str">
        <f>IF(ISNUMBER(wat_table_data!J292), IF(wat_table_data!J292=-999,"NA",wat_table_data!J292), "-")</f>
        <v>-</v>
      </c>
      <c r="K295" s="37" t="str">
        <f>IF(ISNUMBER(wat_table_data!K292), IF(wat_table_data!K292=-999,"NA",IF(wat_table_data!K292&gt;99, "&gt;99", IF(wat_table_data!K292&lt;1, "&lt;1",wat_table_data!K292 ))), "-")</f>
        <v>-</v>
      </c>
      <c r="L295" s="38" t="str">
        <f>IF(ISNUMBER(wat_table_data!L292), IF(wat_table_data!L292=-999,"NA",IF(wat_table_data!L292&gt;99, "&gt;99", IF(wat_table_data!L292&lt;1, "&lt;1",wat_table_data!L292 ))), "-")</f>
        <v>-</v>
      </c>
      <c r="M295" s="38" t="str">
        <f>IF(ISNUMBER(wat_table_data!M292), IF(wat_table_data!M292=-999,"NA",IF(wat_table_data!M292&gt;99, "&gt;99", IF(wat_table_data!M292&lt;1, "&lt;1",wat_table_data!M292 ))), "-")</f>
        <v>-</v>
      </c>
      <c r="N295" s="38" t="str">
        <f>IF(ISNUMBER(wat_table_data!N292), IF(wat_table_data!N292=-999,"NA",IF(wat_table_data!N292&gt;99, "&gt;99", IF(wat_table_data!N292&lt;1, "&lt;1",wat_table_data!N292 ))), "-")</f>
        <v>-</v>
      </c>
      <c r="O295" s="24" t="str">
        <f>IF(ISNUMBER(wat_table_data!O292), IF(wat_table_data!O292=-999,"NA",wat_table_data!O292), "-")</f>
        <v>-</v>
      </c>
      <c r="P295" s="37" t="str">
        <f>IF(ISNUMBER(wat_table_data!P292), IF(wat_table_data!P292=-999,"NA",IF(wat_table_data!P292&gt;99, "&gt;99", IF(wat_table_data!P292&lt;1, "&lt;1",wat_table_data!P292 ))), "-")</f>
        <v>-</v>
      </c>
      <c r="Q295" s="38" t="str">
        <f>IF(ISNUMBER(wat_table_data!Q292), IF(wat_table_data!Q292=-999,"NA",IF(wat_table_data!Q292&gt;99, "&gt;99", IF(wat_table_data!Q292&lt;1, "&lt;1",wat_table_data!Q292 ))), "-")</f>
        <v>-</v>
      </c>
      <c r="R295" s="38" t="str">
        <f>IF(ISNUMBER(wat_table_data!R292), IF(wat_table_data!R292=-999,"NA",IF(wat_table_data!R292&gt;99, "&gt;99", IF(wat_table_data!R292&lt;1, "&lt;1",wat_table_data!R292 ))), "-")</f>
        <v>-</v>
      </c>
      <c r="S295" s="38" t="str">
        <f>IF(ISNUMBER(wat_table_data!S292), IF(wat_table_data!S292=-999,"NA",IF(wat_table_data!S292&gt;99, "&gt;99", IF(wat_table_data!S292&lt;1, "&lt;1",wat_table_data!S292 ))), "-")</f>
        <v>-</v>
      </c>
      <c r="T295" s="24" t="str">
        <f>IF(ISNUMBER(wat_table_data!T292), IF(wat_table_data!T292=-999,"NA",wat_table_data!T292), "-")</f>
        <v>-</v>
      </c>
      <c r="U295" s="24"/>
      <c r="V295" s="24"/>
      <c r="W295" s="24"/>
      <c r="X295" s="39" t="str">
        <f>IF(ISNUMBER(wat_table_data!W292), IF(wat_table_data!W292=-999,"NA",IF(wat_table_data!W292&gt;99, "&gt;99", IF(wat_table_data!W292&lt;1, "&lt;1",wat_table_data!W292 ))), "-")</f>
        <v>-</v>
      </c>
      <c r="Y295" s="40" t="str">
        <f>IF(ISNUMBER(wat_table_data!X292), IF(wat_table_data!X292=-999,"NA",IF(wat_table_data!X292&gt;99, "&gt;99", IF(wat_table_data!X292&lt;1, "&lt;1",wat_table_data!X292 ))), "-")</f>
        <v>-</v>
      </c>
      <c r="Z295" s="40" t="str">
        <f>IF(ISNUMBER(wat_table_data!Y292), IF(wat_table_data!Y292=-999,"NA",IF(wat_table_data!Y292&gt;99, "&gt;99", IF(wat_table_data!Y292&lt;1, "&lt;1",wat_table_data!Y292 ))), "-")</f>
        <v>-</v>
      </c>
      <c r="AA295" s="40" t="str">
        <f>IF(ISNUMBER(wat_table_data!Z292), IF(wat_table_data!Z292=-999,"NA",IF(wat_table_data!Z292&gt;99, "&gt;99", IF(wat_table_data!Z292&lt;1, "&lt;1",wat_table_data!Z292 ))), "-")</f>
        <v>-</v>
      </c>
      <c r="AB295" s="38" t="str">
        <f>IF(ISNUMBER(wat_table_data!AA292), IF(wat_table_data!AA292=-999,"NA",IF(wat_table_data!AA292&gt;99, "&gt;99", IF(wat_table_data!AA292&lt;1, "&lt;1",wat_table_data!AA292 ))), "-")</f>
        <v>-</v>
      </c>
      <c r="AC295" s="38" t="str">
        <f>IF(ISNUMBER(wat_table_data!AB292), IF(wat_table_data!AB292=-999,"NA",IF(wat_table_data!AB292&gt;99, "&gt;99", IF(wat_table_data!AB292&lt;1, "&lt;1",wat_table_data!AB292 ))), "-")</f>
        <v>-</v>
      </c>
      <c r="AD295" s="39" t="str">
        <f>IF(ISNUMBER(wat_table_data!AC292), IF(wat_table_data!AC292=-999,"NA",IF(wat_table_data!AC292&gt;99, "&gt;99", IF(wat_table_data!AC292&lt;1, "&lt;1",wat_table_data!AC292 ))), "-")</f>
        <v>-</v>
      </c>
      <c r="AE295" s="40" t="str">
        <f>IF(ISNUMBER(wat_table_data!AD292), IF(wat_table_data!AD292=-999,"NA",IF(wat_table_data!AD292&gt;99, "&gt;99", IF(wat_table_data!AD292&lt;1, "&lt;1",wat_table_data!AD292 ))), "-")</f>
        <v>-</v>
      </c>
      <c r="AF295" s="40" t="str">
        <f>IF(ISNUMBER(wat_table_data!AE292), IF(wat_table_data!AE292=-999,"NA",IF(wat_table_data!AE292&gt;99, "&gt;99", IF(wat_table_data!AE292&lt;1, "&lt;1",wat_table_data!AE292 ))), "-")</f>
        <v>-</v>
      </c>
      <c r="AG295" s="40" t="str">
        <f>IF(ISNUMBER(wat_table_data!AF292), IF(wat_table_data!AF292=-999,"NA",IF(wat_table_data!AF292&gt;99, "&gt;99", IF(wat_table_data!AF292&lt;1, "&lt;1",wat_table_data!AF292 ))), "-")</f>
        <v>-</v>
      </c>
      <c r="AH295" s="38" t="str">
        <f>IF(ISNUMBER(wat_table_data!AG292), IF(wat_table_data!AG292=-999,"NA",IF(wat_table_data!AG292&gt;99, "&gt;99", IF(wat_table_data!AG292&lt;1, "&lt;1",wat_table_data!AG292 ))), "-")</f>
        <v>-</v>
      </c>
      <c r="AI295" s="38" t="str">
        <f>IF(ISNUMBER(wat_table_data!AH292), IF(wat_table_data!AH292=-999,"NA",IF(wat_table_data!AH292&gt;99, "&gt;99", IF(wat_table_data!AH292&lt;1, "&lt;1",wat_table_data!AH292 ))), "-")</f>
        <v>-</v>
      </c>
      <c r="AJ295" s="39" t="str">
        <f>IF(ISNUMBER(wat_table_data!AI292), IF(wat_table_data!AI292=-999,"NA",IF(wat_table_data!AI292&gt;99, "&gt;99", IF(wat_table_data!AI292&lt;1, "&lt;1",wat_table_data!AI292 ))), "-")</f>
        <v>-</v>
      </c>
      <c r="AK295" s="40" t="str">
        <f>IF(ISNUMBER(wat_table_data!AJ292), IF(wat_table_data!AJ292=-999,"NA",IF(wat_table_data!AJ292&gt;99, "&gt;99", IF(wat_table_data!AJ292&lt;1, "&lt;1",wat_table_data!AJ292 ))), "-")</f>
        <v>-</v>
      </c>
      <c r="AL295" s="40" t="str">
        <f>IF(ISNUMBER(wat_table_data!AK292), IF(wat_table_data!AK292=-999,"NA",IF(wat_table_data!AK292&gt;99, "&gt;99", IF(wat_table_data!AK292&lt;1, "&lt;1",wat_table_data!AK292 ))), "-")</f>
        <v>-</v>
      </c>
      <c r="AM295" s="40" t="str">
        <f>IF(ISNUMBER(wat_table_data!AL292), IF(wat_table_data!AL292=-999,"NA",IF(wat_table_data!AL292&gt;99, "&gt;99", IF(wat_table_data!AL292&lt;1, "&lt;1",wat_table_data!AL292 ))), "-")</f>
        <v>-</v>
      </c>
      <c r="AN295" s="38" t="str">
        <f>IF(ISNUMBER(wat_table_data!AM292), IF(wat_table_data!AM292=-999,"NA",IF(wat_table_data!AM292&gt;99, "&gt;99", IF(wat_table_data!AM292&lt;1, "&lt;1",wat_table_data!AM292 ))), "-")</f>
        <v>-</v>
      </c>
      <c r="AO295" s="38" t="str">
        <f>IF(ISNUMBER(wat_table_data!AN292), IF(wat_table_data!AN292=-999,"NA",IF(wat_table_data!AN292&gt;99, "&gt;99", IF(wat_table_data!AN292&lt;1, "&lt;1",wat_table_data!AN292 ))), "-")</f>
        <v>-</v>
      </c>
    </row>
    <row r="296" ht="13.8" x14ac:dyDescent="0.25">
      <c r="A296" s="34" t="str">
        <f>IF(ISBLANK(wat_table_data!A293), "", wat_table_data!A293)</f>
        <v/>
      </c>
      <c r="B296" s="34" t="str">
        <f>IF(ISBLANK(wat_table_data!B293), "", wat_table_data!B293)</f>
        <v/>
      </c>
      <c r="C296" s="34" t="str">
        <f>IF(ISBLANK(wat_table_data!C293), "", wat_table_data!C293)</f>
        <v/>
      </c>
      <c r="D296" s="35" t="str">
        <f>IF(ISNUMBER(wat_table_data!D293), wat_table_data!D293, "-")</f>
        <v>-</v>
      </c>
      <c r="E296" s="36" t="str">
        <f>IF(ISNUMBER(wat_table_data!E293), wat_table_data!E293, "-")</f>
        <v>-</v>
      </c>
      <c r="F296" s="37" t="str">
        <f>IF(ISNUMBER(wat_table_data!F293), IF(wat_table_data!F293=-999,"NA",IF(wat_table_data!F293&gt;99, "&gt;99", IF(wat_table_data!F293&lt;1, "&lt;1",wat_table_data!F293 ))), "-")</f>
        <v>-</v>
      </c>
      <c r="G296" s="38" t="str">
        <f>IF(ISNUMBER(wat_table_data!G293), IF(wat_table_data!G293=-999,"NA",IF(wat_table_data!G293&gt;99, "&gt;99", IF(wat_table_data!G293&lt;1, "&lt;1",wat_table_data!G293 ))), "-")</f>
        <v>-</v>
      </c>
      <c r="H296" s="38" t="str">
        <f>IF(ISNUMBER(wat_table_data!H293), IF(wat_table_data!H293=-999,"NA",IF(wat_table_data!H293&gt;99, "&gt;99", IF(wat_table_data!H293&lt;1, "&lt;1",wat_table_data!H293 ))), "-")</f>
        <v>-</v>
      </c>
      <c r="I296" s="38" t="str">
        <f>IF(ISNUMBER(wat_table_data!I293), IF(wat_table_data!I293=-999,"NA",IF(wat_table_data!I293&gt;99, "&gt;99", IF(wat_table_data!I293&lt;1, "&lt;1",wat_table_data!I293 ))), "-")</f>
        <v>-</v>
      </c>
      <c r="J296" s="24" t="str">
        <f>IF(ISNUMBER(wat_table_data!J293), IF(wat_table_data!J293=-999,"NA",wat_table_data!J293), "-")</f>
        <v>-</v>
      </c>
      <c r="K296" s="37" t="str">
        <f>IF(ISNUMBER(wat_table_data!K293), IF(wat_table_data!K293=-999,"NA",IF(wat_table_data!K293&gt;99, "&gt;99", IF(wat_table_data!K293&lt;1, "&lt;1",wat_table_data!K293 ))), "-")</f>
        <v>-</v>
      </c>
      <c r="L296" s="38" t="str">
        <f>IF(ISNUMBER(wat_table_data!L293), IF(wat_table_data!L293=-999,"NA",IF(wat_table_data!L293&gt;99, "&gt;99", IF(wat_table_data!L293&lt;1, "&lt;1",wat_table_data!L293 ))), "-")</f>
        <v>-</v>
      </c>
      <c r="M296" s="38" t="str">
        <f>IF(ISNUMBER(wat_table_data!M293), IF(wat_table_data!M293=-999,"NA",IF(wat_table_data!M293&gt;99, "&gt;99", IF(wat_table_data!M293&lt;1, "&lt;1",wat_table_data!M293 ))), "-")</f>
        <v>-</v>
      </c>
      <c r="N296" s="38" t="str">
        <f>IF(ISNUMBER(wat_table_data!N293), IF(wat_table_data!N293=-999,"NA",IF(wat_table_data!N293&gt;99, "&gt;99", IF(wat_table_data!N293&lt;1, "&lt;1",wat_table_data!N293 ))), "-")</f>
        <v>-</v>
      </c>
      <c r="O296" s="24" t="str">
        <f>IF(ISNUMBER(wat_table_data!O293), IF(wat_table_data!O293=-999,"NA",wat_table_data!O293), "-")</f>
        <v>-</v>
      </c>
      <c r="P296" s="37" t="str">
        <f>IF(ISNUMBER(wat_table_data!P293), IF(wat_table_data!P293=-999,"NA",IF(wat_table_data!P293&gt;99, "&gt;99", IF(wat_table_data!P293&lt;1, "&lt;1",wat_table_data!P293 ))), "-")</f>
        <v>-</v>
      </c>
      <c r="Q296" s="38" t="str">
        <f>IF(ISNUMBER(wat_table_data!Q293), IF(wat_table_data!Q293=-999,"NA",IF(wat_table_data!Q293&gt;99, "&gt;99", IF(wat_table_data!Q293&lt;1, "&lt;1",wat_table_data!Q293 ))), "-")</f>
        <v>-</v>
      </c>
      <c r="R296" s="38" t="str">
        <f>IF(ISNUMBER(wat_table_data!R293), IF(wat_table_data!R293=-999,"NA",IF(wat_table_data!R293&gt;99, "&gt;99", IF(wat_table_data!R293&lt;1, "&lt;1",wat_table_data!R293 ))), "-")</f>
        <v>-</v>
      </c>
      <c r="S296" s="38" t="str">
        <f>IF(ISNUMBER(wat_table_data!S293), IF(wat_table_data!S293=-999,"NA",IF(wat_table_data!S293&gt;99, "&gt;99", IF(wat_table_data!S293&lt;1, "&lt;1",wat_table_data!S293 ))), "-")</f>
        <v>-</v>
      </c>
      <c r="T296" s="24" t="str">
        <f>IF(ISNUMBER(wat_table_data!T293), IF(wat_table_data!T293=-999,"NA",wat_table_data!T293), "-")</f>
        <v>-</v>
      </c>
      <c r="U296" s="24"/>
      <c r="V296" s="24"/>
      <c r="W296" s="24"/>
      <c r="X296" s="39" t="str">
        <f>IF(ISNUMBER(wat_table_data!W293), IF(wat_table_data!W293=-999,"NA",IF(wat_table_data!W293&gt;99, "&gt;99", IF(wat_table_data!W293&lt;1, "&lt;1",wat_table_data!W293 ))), "-")</f>
        <v>-</v>
      </c>
      <c r="Y296" s="40" t="str">
        <f>IF(ISNUMBER(wat_table_data!X293), IF(wat_table_data!X293=-999,"NA",IF(wat_table_data!X293&gt;99, "&gt;99", IF(wat_table_data!X293&lt;1, "&lt;1",wat_table_data!X293 ))), "-")</f>
        <v>-</v>
      </c>
      <c r="Z296" s="40" t="str">
        <f>IF(ISNUMBER(wat_table_data!Y293), IF(wat_table_data!Y293=-999,"NA",IF(wat_table_data!Y293&gt;99, "&gt;99", IF(wat_table_data!Y293&lt;1, "&lt;1",wat_table_data!Y293 ))), "-")</f>
        <v>-</v>
      </c>
      <c r="AA296" s="40" t="str">
        <f>IF(ISNUMBER(wat_table_data!Z293), IF(wat_table_data!Z293=-999,"NA",IF(wat_table_data!Z293&gt;99, "&gt;99", IF(wat_table_data!Z293&lt;1, "&lt;1",wat_table_data!Z293 ))), "-")</f>
        <v>-</v>
      </c>
      <c r="AB296" s="38" t="str">
        <f>IF(ISNUMBER(wat_table_data!AA293), IF(wat_table_data!AA293=-999,"NA",IF(wat_table_data!AA293&gt;99, "&gt;99", IF(wat_table_data!AA293&lt;1, "&lt;1",wat_table_data!AA293 ))), "-")</f>
        <v>-</v>
      </c>
      <c r="AC296" s="38" t="str">
        <f>IF(ISNUMBER(wat_table_data!AB293), IF(wat_table_data!AB293=-999,"NA",IF(wat_table_data!AB293&gt;99, "&gt;99", IF(wat_table_data!AB293&lt;1, "&lt;1",wat_table_data!AB293 ))), "-")</f>
        <v>-</v>
      </c>
      <c r="AD296" s="39" t="str">
        <f>IF(ISNUMBER(wat_table_data!AC293), IF(wat_table_data!AC293=-999,"NA",IF(wat_table_data!AC293&gt;99, "&gt;99", IF(wat_table_data!AC293&lt;1, "&lt;1",wat_table_data!AC293 ))), "-")</f>
        <v>-</v>
      </c>
      <c r="AE296" s="40" t="str">
        <f>IF(ISNUMBER(wat_table_data!AD293), IF(wat_table_data!AD293=-999,"NA",IF(wat_table_data!AD293&gt;99, "&gt;99", IF(wat_table_data!AD293&lt;1, "&lt;1",wat_table_data!AD293 ))), "-")</f>
        <v>-</v>
      </c>
      <c r="AF296" s="40" t="str">
        <f>IF(ISNUMBER(wat_table_data!AE293), IF(wat_table_data!AE293=-999,"NA",IF(wat_table_data!AE293&gt;99, "&gt;99", IF(wat_table_data!AE293&lt;1, "&lt;1",wat_table_data!AE293 ))), "-")</f>
        <v>-</v>
      </c>
      <c r="AG296" s="40" t="str">
        <f>IF(ISNUMBER(wat_table_data!AF293), IF(wat_table_data!AF293=-999,"NA",IF(wat_table_data!AF293&gt;99, "&gt;99", IF(wat_table_data!AF293&lt;1, "&lt;1",wat_table_data!AF293 ))), "-")</f>
        <v>-</v>
      </c>
      <c r="AH296" s="38" t="str">
        <f>IF(ISNUMBER(wat_table_data!AG293), IF(wat_table_data!AG293=-999,"NA",IF(wat_table_data!AG293&gt;99, "&gt;99", IF(wat_table_data!AG293&lt;1, "&lt;1",wat_table_data!AG293 ))), "-")</f>
        <v>-</v>
      </c>
      <c r="AI296" s="38" t="str">
        <f>IF(ISNUMBER(wat_table_data!AH293), IF(wat_table_data!AH293=-999,"NA",IF(wat_table_data!AH293&gt;99, "&gt;99", IF(wat_table_data!AH293&lt;1, "&lt;1",wat_table_data!AH293 ))), "-")</f>
        <v>-</v>
      </c>
      <c r="AJ296" s="39" t="str">
        <f>IF(ISNUMBER(wat_table_data!AI293), IF(wat_table_data!AI293=-999,"NA",IF(wat_table_data!AI293&gt;99, "&gt;99", IF(wat_table_data!AI293&lt;1, "&lt;1",wat_table_data!AI293 ))), "-")</f>
        <v>-</v>
      </c>
      <c r="AK296" s="40" t="str">
        <f>IF(ISNUMBER(wat_table_data!AJ293), IF(wat_table_data!AJ293=-999,"NA",IF(wat_table_data!AJ293&gt;99, "&gt;99", IF(wat_table_data!AJ293&lt;1, "&lt;1",wat_table_data!AJ293 ))), "-")</f>
        <v>-</v>
      </c>
      <c r="AL296" s="40" t="str">
        <f>IF(ISNUMBER(wat_table_data!AK293), IF(wat_table_data!AK293=-999,"NA",IF(wat_table_data!AK293&gt;99, "&gt;99", IF(wat_table_data!AK293&lt;1, "&lt;1",wat_table_data!AK293 ))), "-")</f>
        <v>-</v>
      </c>
      <c r="AM296" s="40" t="str">
        <f>IF(ISNUMBER(wat_table_data!AL293), IF(wat_table_data!AL293=-999,"NA",IF(wat_table_data!AL293&gt;99, "&gt;99", IF(wat_table_data!AL293&lt;1, "&lt;1",wat_table_data!AL293 ))), "-")</f>
        <v>-</v>
      </c>
      <c r="AN296" s="38" t="str">
        <f>IF(ISNUMBER(wat_table_data!AM293), IF(wat_table_data!AM293=-999,"NA",IF(wat_table_data!AM293&gt;99, "&gt;99", IF(wat_table_data!AM293&lt;1, "&lt;1",wat_table_data!AM293 ))), "-")</f>
        <v>-</v>
      </c>
      <c r="AO296" s="38" t="str">
        <f>IF(ISNUMBER(wat_table_data!AN293), IF(wat_table_data!AN293=-999,"NA",IF(wat_table_data!AN293&gt;99, "&gt;99", IF(wat_table_data!AN293&lt;1, "&lt;1",wat_table_data!AN293 ))), "-")</f>
        <v>-</v>
      </c>
    </row>
    <row r="297" ht="13.8" x14ac:dyDescent="0.25">
      <c r="A297" s="34" t="str">
        <f>IF(ISBLANK(wat_table_data!A294), "", wat_table_data!A294)</f>
        <v/>
      </c>
      <c r="B297" s="34" t="str">
        <f>IF(ISBLANK(wat_table_data!B294), "", wat_table_data!B294)</f>
        <v/>
      </c>
      <c r="C297" s="34" t="str">
        <f>IF(ISBLANK(wat_table_data!C294), "", wat_table_data!C294)</f>
        <v/>
      </c>
      <c r="D297" s="35" t="str">
        <f>IF(ISNUMBER(wat_table_data!D294), wat_table_data!D294, "-")</f>
        <v>-</v>
      </c>
      <c r="E297" s="36" t="str">
        <f>IF(ISNUMBER(wat_table_data!E294), wat_table_data!E294, "-")</f>
        <v>-</v>
      </c>
      <c r="F297" s="37" t="str">
        <f>IF(ISNUMBER(wat_table_data!F294), IF(wat_table_data!F294=-999,"NA",IF(wat_table_data!F294&gt;99, "&gt;99", IF(wat_table_data!F294&lt;1, "&lt;1",wat_table_data!F294 ))), "-")</f>
        <v>-</v>
      </c>
      <c r="G297" s="38" t="str">
        <f>IF(ISNUMBER(wat_table_data!G294), IF(wat_table_data!G294=-999,"NA",IF(wat_table_data!G294&gt;99, "&gt;99", IF(wat_table_data!G294&lt;1, "&lt;1",wat_table_data!G294 ))), "-")</f>
        <v>-</v>
      </c>
      <c r="H297" s="38" t="str">
        <f>IF(ISNUMBER(wat_table_data!H294), IF(wat_table_data!H294=-999,"NA",IF(wat_table_data!H294&gt;99, "&gt;99", IF(wat_table_data!H294&lt;1, "&lt;1",wat_table_data!H294 ))), "-")</f>
        <v>-</v>
      </c>
      <c r="I297" s="38" t="str">
        <f>IF(ISNUMBER(wat_table_data!I294), IF(wat_table_data!I294=-999,"NA",IF(wat_table_data!I294&gt;99, "&gt;99", IF(wat_table_data!I294&lt;1, "&lt;1",wat_table_data!I294 ))), "-")</f>
        <v>-</v>
      </c>
      <c r="J297" s="24" t="str">
        <f>IF(ISNUMBER(wat_table_data!J294), IF(wat_table_data!J294=-999,"NA",wat_table_data!J294), "-")</f>
        <v>-</v>
      </c>
      <c r="K297" s="37" t="str">
        <f>IF(ISNUMBER(wat_table_data!K294), IF(wat_table_data!K294=-999,"NA",IF(wat_table_data!K294&gt;99, "&gt;99", IF(wat_table_data!K294&lt;1, "&lt;1",wat_table_data!K294 ))), "-")</f>
        <v>-</v>
      </c>
      <c r="L297" s="38" t="str">
        <f>IF(ISNUMBER(wat_table_data!L294), IF(wat_table_data!L294=-999,"NA",IF(wat_table_data!L294&gt;99, "&gt;99", IF(wat_table_data!L294&lt;1, "&lt;1",wat_table_data!L294 ))), "-")</f>
        <v>-</v>
      </c>
      <c r="M297" s="38" t="str">
        <f>IF(ISNUMBER(wat_table_data!M294), IF(wat_table_data!M294=-999,"NA",IF(wat_table_data!M294&gt;99, "&gt;99", IF(wat_table_data!M294&lt;1, "&lt;1",wat_table_data!M294 ))), "-")</f>
        <v>-</v>
      </c>
      <c r="N297" s="38" t="str">
        <f>IF(ISNUMBER(wat_table_data!N294), IF(wat_table_data!N294=-999,"NA",IF(wat_table_data!N294&gt;99, "&gt;99", IF(wat_table_data!N294&lt;1, "&lt;1",wat_table_data!N294 ))), "-")</f>
        <v>-</v>
      </c>
      <c r="O297" s="24" t="str">
        <f>IF(ISNUMBER(wat_table_data!O294), IF(wat_table_data!O294=-999,"NA",wat_table_data!O294), "-")</f>
        <v>-</v>
      </c>
      <c r="P297" s="37" t="str">
        <f>IF(ISNUMBER(wat_table_data!P294), IF(wat_table_data!P294=-999,"NA",IF(wat_table_data!P294&gt;99, "&gt;99", IF(wat_table_data!P294&lt;1, "&lt;1",wat_table_data!P294 ))), "-")</f>
        <v>-</v>
      </c>
      <c r="Q297" s="38" t="str">
        <f>IF(ISNUMBER(wat_table_data!Q294), IF(wat_table_data!Q294=-999,"NA",IF(wat_table_data!Q294&gt;99, "&gt;99", IF(wat_table_data!Q294&lt;1, "&lt;1",wat_table_data!Q294 ))), "-")</f>
        <v>-</v>
      </c>
      <c r="R297" s="38" t="str">
        <f>IF(ISNUMBER(wat_table_data!R294), IF(wat_table_data!R294=-999,"NA",IF(wat_table_data!R294&gt;99, "&gt;99", IF(wat_table_data!R294&lt;1, "&lt;1",wat_table_data!R294 ))), "-")</f>
        <v>-</v>
      </c>
      <c r="S297" s="38" t="str">
        <f>IF(ISNUMBER(wat_table_data!S294), IF(wat_table_data!S294=-999,"NA",IF(wat_table_data!S294&gt;99, "&gt;99", IF(wat_table_data!S294&lt;1, "&lt;1",wat_table_data!S294 ))), "-")</f>
        <v>-</v>
      </c>
      <c r="T297" s="24" t="str">
        <f>IF(ISNUMBER(wat_table_data!T294), IF(wat_table_data!T294=-999,"NA",wat_table_data!T294), "-")</f>
        <v>-</v>
      </c>
      <c r="U297" s="24"/>
      <c r="V297" s="24"/>
      <c r="W297" s="24"/>
      <c r="X297" s="39" t="str">
        <f>IF(ISNUMBER(wat_table_data!W294), IF(wat_table_data!W294=-999,"NA",IF(wat_table_data!W294&gt;99, "&gt;99", IF(wat_table_data!W294&lt;1, "&lt;1",wat_table_data!W294 ))), "-")</f>
        <v>-</v>
      </c>
      <c r="Y297" s="40" t="str">
        <f>IF(ISNUMBER(wat_table_data!X294), IF(wat_table_data!X294=-999,"NA",IF(wat_table_data!X294&gt;99, "&gt;99", IF(wat_table_data!X294&lt;1, "&lt;1",wat_table_data!X294 ))), "-")</f>
        <v>-</v>
      </c>
      <c r="Z297" s="40" t="str">
        <f>IF(ISNUMBER(wat_table_data!Y294), IF(wat_table_data!Y294=-999,"NA",IF(wat_table_data!Y294&gt;99, "&gt;99", IF(wat_table_data!Y294&lt;1, "&lt;1",wat_table_data!Y294 ))), "-")</f>
        <v>-</v>
      </c>
      <c r="AA297" s="40" t="str">
        <f>IF(ISNUMBER(wat_table_data!Z294), IF(wat_table_data!Z294=-999,"NA",IF(wat_table_data!Z294&gt;99, "&gt;99", IF(wat_table_data!Z294&lt;1, "&lt;1",wat_table_data!Z294 ))), "-")</f>
        <v>-</v>
      </c>
      <c r="AB297" s="38" t="str">
        <f>IF(ISNUMBER(wat_table_data!AA294), IF(wat_table_data!AA294=-999,"NA",IF(wat_table_data!AA294&gt;99, "&gt;99", IF(wat_table_data!AA294&lt;1, "&lt;1",wat_table_data!AA294 ))), "-")</f>
        <v>-</v>
      </c>
      <c r="AC297" s="38" t="str">
        <f>IF(ISNUMBER(wat_table_data!AB294), IF(wat_table_data!AB294=-999,"NA",IF(wat_table_data!AB294&gt;99, "&gt;99", IF(wat_table_data!AB294&lt;1, "&lt;1",wat_table_data!AB294 ))), "-")</f>
        <v>-</v>
      </c>
      <c r="AD297" s="39" t="str">
        <f>IF(ISNUMBER(wat_table_data!AC294), IF(wat_table_data!AC294=-999,"NA",IF(wat_table_data!AC294&gt;99, "&gt;99", IF(wat_table_data!AC294&lt;1, "&lt;1",wat_table_data!AC294 ))), "-")</f>
        <v>-</v>
      </c>
      <c r="AE297" s="40" t="str">
        <f>IF(ISNUMBER(wat_table_data!AD294), IF(wat_table_data!AD294=-999,"NA",IF(wat_table_data!AD294&gt;99, "&gt;99", IF(wat_table_data!AD294&lt;1, "&lt;1",wat_table_data!AD294 ))), "-")</f>
        <v>-</v>
      </c>
      <c r="AF297" s="40" t="str">
        <f>IF(ISNUMBER(wat_table_data!AE294), IF(wat_table_data!AE294=-999,"NA",IF(wat_table_data!AE294&gt;99, "&gt;99", IF(wat_table_data!AE294&lt;1, "&lt;1",wat_table_data!AE294 ))), "-")</f>
        <v>-</v>
      </c>
      <c r="AG297" s="40" t="str">
        <f>IF(ISNUMBER(wat_table_data!AF294), IF(wat_table_data!AF294=-999,"NA",IF(wat_table_data!AF294&gt;99, "&gt;99", IF(wat_table_data!AF294&lt;1, "&lt;1",wat_table_data!AF294 ))), "-")</f>
        <v>-</v>
      </c>
      <c r="AH297" s="38" t="str">
        <f>IF(ISNUMBER(wat_table_data!AG294), IF(wat_table_data!AG294=-999,"NA",IF(wat_table_data!AG294&gt;99, "&gt;99", IF(wat_table_data!AG294&lt;1, "&lt;1",wat_table_data!AG294 ))), "-")</f>
        <v>-</v>
      </c>
      <c r="AI297" s="38" t="str">
        <f>IF(ISNUMBER(wat_table_data!AH294), IF(wat_table_data!AH294=-999,"NA",IF(wat_table_data!AH294&gt;99, "&gt;99", IF(wat_table_data!AH294&lt;1, "&lt;1",wat_table_data!AH294 ))), "-")</f>
        <v>-</v>
      </c>
      <c r="AJ297" s="39" t="str">
        <f>IF(ISNUMBER(wat_table_data!AI294), IF(wat_table_data!AI294=-999,"NA",IF(wat_table_data!AI294&gt;99, "&gt;99", IF(wat_table_data!AI294&lt;1, "&lt;1",wat_table_data!AI294 ))), "-")</f>
        <v>-</v>
      </c>
      <c r="AK297" s="40" t="str">
        <f>IF(ISNUMBER(wat_table_data!AJ294), IF(wat_table_data!AJ294=-999,"NA",IF(wat_table_data!AJ294&gt;99, "&gt;99", IF(wat_table_data!AJ294&lt;1, "&lt;1",wat_table_data!AJ294 ))), "-")</f>
        <v>-</v>
      </c>
      <c r="AL297" s="40" t="str">
        <f>IF(ISNUMBER(wat_table_data!AK294), IF(wat_table_data!AK294=-999,"NA",IF(wat_table_data!AK294&gt;99, "&gt;99", IF(wat_table_data!AK294&lt;1, "&lt;1",wat_table_data!AK294 ))), "-")</f>
        <v>-</v>
      </c>
      <c r="AM297" s="40" t="str">
        <f>IF(ISNUMBER(wat_table_data!AL294), IF(wat_table_data!AL294=-999,"NA",IF(wat_table_data!AL294&gt;99, "&gt;99", IF(wat_table_data!AL294&lt;1, "&lt;1",wat_table_data!AL294 ))), "-")</f>
        <v>-</v>
      </c>
      <c r="AN297" s="38" t="str">
        <f>IF(ISNUMBER(wat_table_data!AM294), IF(wat_table_data!AM294=-999,"NA",IF(wat_table_data!AM294&gt;99, "&gt;99", IF(wat_table_data!AM294&lt;1, "&lt;1",wat_table_data!AM294 ))), "-")</f>
        <v>-</v>
      </c>
      <c r="AO297" s="38" t="str">
        <f>IF(ISNUMBER(wat_table_data!AN294), IF(wat_table_data!AN294=-999,"NA",IF(wat_table_data!AN294&gt;99, "&gt;99", IF(wat_table_data!AN294&lt;1, "&lt;1",wat_table_data!AN294 ))), "-")</f>
        <v>-</v>
      </c>
    </row>
    <row r="298" ht="13.8" x14ac:dyDescent="0.25">
      <c r="A298" s="34" t="str">
        <f>IF(ISBLANK(wat_table_data!A295), "", wat_table_data!A295)</f>
        <v/>
      </c>
      <c r="B298" s="34" t="str">
        <f>IF(ISBLANK(wat_table_data!B295), "", wat_table_data!B295)</f>
        <v/>
      </c>
      <c r="C298" s="34" t="str">
        <f>IF(ISBLANK(wat_table_data!C295), "", wat_table_data!C295)</f>
        <v/>
      </c>
      <c r="D298" s="35" t="str">
        <f>IF(ISNUMBER(wat_table_data!D295), wat_table_data!D295, "-")</f>
        <v>-</v>
      </c>
      <c r="E298" s="36" t="str">
        <f>IF(ISNUMBER(wat_table_data!E295), wat_table_data!E295, "-")</f>
        <v>-</v>
      </c>
      <c r="F298" s="37" t="str">
        <f>IF(ISNUMBER(wat_table_data!F295), IF(wat_table_data!F295=-999,"NA",IF(wat_table_data!F295&gt;99, "&gt;99", IF(wat_table_data!F295&lt;1, "&lt;1",wat_table_data!F295 ))), "-")</f>
        <v>-</v>
      </c>
      <c r="G298" s="38" t="str">
        <f>IF(ISNUMBER(wat_table_data!G295), IF(wat_table_data!G295=-999,"NA",IF(wat_table_data!G295&gt;99, "&gt;99", IF(wat_table_data!G295&lt;1, "&lt;1",wat_table_data!G295 ))), "-")</f>
        <v>-</v>
      </c>
      <c r="H298" s="38" t="str">
        <f>IF(ISNUMBER(wat_table_data!H295), IF(wat_table_data!H295=-999,"NA",IF(wat_table_data!H295&gt;99, "&gt;99", IF(wat_table_data!H295&lt;1, "&lt;1",wat_table_data!H295 ))), "-")</f>
        <v>-</v>
      </c>
      <c r="I298" s="38" t="str">
        <f>IF(ISNUMBER(wat_table_data!I295), IF(wat_table_data!I295=-999,"NA",IF(wat_table_data!I295&gt;99, "&gt;99", IF(wat_table_data!I295&lt;1, "&lt;1",wat_table_data!I295 ))), "-")</f>
        <v>-</v>
      </c>
      <c r="J298" s="24" t="str">
        <f>IF(ISNUMBER(wat_table_data!J295), IF(wat_table_data!J295=-999,"NA",wat_table_data!J295), "-")</f>
        <v>-</v>
      </c>
      <c r="K298" s="37" t="str">
        <f>IF(ISNUMBER(wat_table_data!K295), IF(wat_table_data!K295=-999,"NA",IF(wat_table_data!K295&gt;99, "&gt;99", IF(wat_table_data!K295&lt;1, "&lt;1",wat_table_data!K295 ))), "-")</f>
        <v>-</v>
      </c>
      <c r="L298" s="38" t="str">
        <f>IF(ISNUMBER(wat_table_data!L295), IF(wat_table_data!L295=-999,"NA",IF(wat_table_data!L295&gt;99, "&gt;99", IF(wat_table_data!L295&lt;1, "&lt;1",wat_table_data!L295 ))), "-")</f>
        <v>-</v>
      </c>
      <c r="M298" s="38" t="str">
        <f>IF(ISNUMBER(wat_table_data!M295), IF(wat_table_data!M295=-999,"NA",IF(wat_table_data!M295&gt;99, "&gt;99", IF(wat_table_data!M295&lt;1, "&lt;1",wat_table_data!M295 ))), "-")</f>
        <v>-</v>
      </c>
      <c r="N298" s="38" t="str">
        <f>IF(ISNUMBER(wat_table_data!N295), IF(wat_table_data!N295=-999,"NA",IF(wat_table_data!N295&gt;99, "&gt;99", IF(wat_table_data!N295&lt;1, "&lt;1",wat_table_data!N295 ))), "-")</f>
        <v>-</v>
      </c>
      <c r="O298" s="24" t="str">
        <f>IF(ISNUMBER(wat_table_data!O295), IF(wat_table_data!O295=-999,"NA",wat_table_data!O295), "-")</f>
        <v>-</v>
      </c>
      <c r="P298" s="37" t="str">
        <f>IF(ISNUMBER(wat_table_data!P295), IF(wat_table_data!P295=-999,"NA",IF(wat_table_data!P295&gt;99, "&gt;99", IF(wat_table_data!P295&lt;1, "&lt;1",wat_table_data!P295 ))), "-")</f>
        <v>-</v>
      </c>
      <c r="Q298" s="38" t="str">
        <f>IF(ISNUMBER(wat_table_data!Q295), IF(wat_table_data!Q295=-999,"NA",IF(wat_table_data!Q295&gt;99, "&gt;99", IF(wat_table_data!Q295&lt;1, "&lt;1",wat_table_data!Q295 ))), "-")</f>
        <v>-</v>
      </c>
      <c r="R298" s="38" t="str">
        <f>IF(ISNUMBER(wat_table_data!R295), IF(wat_table_data!R295=-999,"NA",IF(wat_table_data!R295&gt;99, "&gt;99", IF(wat_table_data!R295&lt;1, "&lt;1",wat_table_data!R295 ))), "-")</f>
        <v>-</v>
      </c>
      <c r="S298" s="38" t="str">
        <f>IF(ISNUMBER(wat_table_data!S295), IF(wat_table_data!S295=-999,"NA",IF(wat_table_data!S295&gt;99, "&gt;99", IF(wat_table_data!S295&lt;1, "&lt;1",wat_table_data!S295 ))), "-")</f>
        <v>-</v>
      </c>
      <c r="T298" s="24" t="str">
        <f>IF(ISNUMBER(wat_table_data!T295), IF(wat_table_data!T295=-999,"NA",wat_table_data!T295), "-")</f>
        <v>-</v>
      </c>
      <c r="U298" s="24"/>
      <c r="V298" s="24"/>
      <c r="W298" s="24"/>
      <c r="X298" s="39" t="str">
        <f>IF(ISNUMBER(wat_table_data!W295), IF(wat_table_data!W295=-999,"NA",IF(wat_table_data!W295&gt;99, "&gt;99", IF(wat_table_data!W295&lt;1, "&lt;1",wat_table_data!W295 ))), "-")</f>
        <v>-</v>
      </c>
      <c r="Y298" s="40" t="str">
        <f>IF(ISNUMBER(wat_table_data!X295), IF(wat_table_data!X295=-999,"NA",IF(wat_table_data!X295&gt;99, "&gt;99", IF(wat_table_data!X295&lt;1, "&lt;1",wat_table_data!X295 ))), "-")</f>
        <v>-</v>
      </c>
      <c r="Z298" s="40" t="str">
        <f>IF(ISNUMBER(wat_table_data!Y295), IF(wat_table_data!Y295=-999,"NA",IF(wat_table_data!Y295&gt;99, "&gt;99", IF(wat_table_data!Y295&lt;1, "&lt;1",wat_table_data!Y295 ))), "-")</f>
        <v>-</v>
      </c>
      <c r="AA298" s="40" t="str">
        <f>IF(ISNUMBER(wat_table_data!Z295), IF(wat_table_data!Z295=-999,"NA",IF(wat_table_data!Z295&gt;99, "&gt;99", IF(wat_table_data!Z295&lt;1, "&lt;1",wat_table_data!Z295 ))), "-")</f>
        <v>-</v>
      </c>
      <c r="AB298" s="38" t="str">
        <f>IF(ISNUMBER(wat_table_data!AA295), IF(wat_table_data!AA295=-999,"NA",IF(wat_table_data!AA295&gt;99, "&gt;99", IF(wat_table_data!AA295&lt;1, "&lt;1",wat_table_data!AA295 ))), "-")</f>
        <v>-</v>
      </c>
      <c r="AC298" s="38" t="str">
        <f>IF(ISNUMBER(wat_table_data!AB295), IF(wat_table_data!AB295=-999,"NA",IF(wat_table_data!AB295&gt;99, "&gt;99", IF(wat_table_data!AB295&lt;1, "&lt;1",wat_table_data!AB295 ))), "-")</f>
        <v>-</v>
      </c>
      <c r="AD298" s="39" t="str">
        <f>IF(ISNUMBER(wat_table_data!AC295), IF(wat_table_data!AC295=-999,"NA",IF(wat_table_data!AC295&gt;99, "&gt;99", IF(wat_table_data!AC295&lt;1, "&lt;1",wat_table_data!AC295 ))), "-")</f>
        <v>-</v>
      </c>
      <c r="AE298" s="40" t="str">
        <f>IF(ISNUMBER(wat_table_data!AD295), IF(wat_table_data!AD295=-999,"NA",IF(wat_table_data!AD295&gt;99, "&gt;99", IF(wat_table_data!AD295&lt;1, "&lt;1",wat_table_data!AD295 ))), "-")</f>
        <v>-</v>
      </c>
      <c r="AF298" s="40" t="str">
        <f>IF(ISNUMBER(wat_table_data!AE295), IF(wat_table_data!AE295=-999,"NA",IF(wat_table_data!AE295&gt;99, "&gt;99", IF(wat_table_data!AE295&lt;1, "&lt;1",wat_table_data!AE295 ))), "-")</f>
        <v>-</v>
      </c>
      <c r="AG298" s="40" t="str">
        <f>IF(ISNUMBER(wat_table_data!AF295), IF(wat_table_data!AF295=-999,"NA",IF(wat_table_data!AF295&gt;99, "&gt;99", IF(wat_table_data!AF295&lt;1, "&lt;1",wat_table_data!AF295 ))), "-")</f>
        <v>-</v>
      </c>
      <c r="AH298" s="38" t="str">
        <f>IF(ISNUMBER(wat_table_data!AG295), IF(wat_table_data!AG295=-999,"NA",IF(wat_table_data!AG295&gt;99, "&gt;99", IF(wat_table_data!AG295&lt;1, "&lt;1",wat_table_data!AG295 ))), "-")</f>
        <v>-</v>
      </c>
      <c r="AI298" s="38" t="str">
        <f>IF(ISNUMBER(wat_table_data!AH295), IF(wat_table_data!AH295=-999,"NA",IF(wat_table_data!AH295&gt;99, "&gt;99", IF(wat_table_data!AH295&lt;1, "&lt;1",wat_table_data!AH295 ))), "-")</f>
        <v>-</v>
      </c>
      <c r="AJ298" s="39" t="str">
        <f>IF(ISNUMBER(wat_table_data!AI295), IF(wat_table_data!AI295=-999,"NA",IF(wat_table_data!AI295&gt;99, "&gt;99", IF(wat_table_data!AI295&lt;1, "&lt;1",wat_table_data!AI295 ))), "-")</f>
        <v>-</v>
      </c>
      <c r="AK298" s="40" t="str">
        <f>IF(ISNUMBER(wat_table_data!AJ295), IF(wat_table_data!AJ295=-999,"NA",IF(wat_table_data!AJ295&gt;99, "&gt;99", IF(wat_table_data!AJ295&lt;1, "&lt;1",wat_table_data!AJ295 ))), "-")</f>
        <v>-</v>
      </c>
      <c r="AL298" s="40" t="str">
        <f>IF(ISNUMBER(wat_table_data!AK295), IF(wat_table_data!AK295=-999,"NA",IF(wat_table_data!AK295&gt;99, "&gt;99", IF(wat_table_data!AK295&lt;1, "&lt;1",wat_table_data!AK295 ))), "-")</f>
        <v>-</v>
      </c>
      <c r="AM298" s="40" t="str">
        <f>IF(ISNUMBER(wat_table_data!AL295), IF(wat_table_data!AL295=-999,"NA",IF(wat_table_data!AL295&gt;99, "&gt;99", IF(wat_table_data!AL295&lt;1, "&lt;1",wat_table_data!AL295 ))), "-")</f>
        <v>-</v>
      </c>
      <c r="AN298" s="38" t="str">
        <f>IF(ISNUMBER(wat_table_data!AM295), IF(wat_table_data!AM295=-999,"NA",IF(wat_table_data!AM295&gt;99, "&gt;99", IF(wat_table_data!AM295&lt;1, "&lt;1",wat_table_data!AM295 ))), "-")</f>
        <v>-</v>
      </c>
      <c r="AO298" s="38" t="str">
        <f>IF(ISNUMBER(wat_table_data!AN295), IF(wat_table_data!AN295=-999,"NA",IF(wat_table_data!AN295&gt;99, "&gt;99", IF(wat_table_data!AN295&lt;1, "&lt;1",wat_table_data!AN295 ))), "-")</f>
        <v>-</v>
      </c>
    </row>
    <row r="299" ht="13.8" x14ac:dyDescent="0.25">
      <c r="A299" s="34" t="str">
        <f>IF(ISBLANK(wat_table_data!A296), "", wat_table_data!A296)</f>
        <v/>
      </c>
      <c r="B299" s="34" t="str">
        <f>IF(ISBLANK(wat_table_data!B296), "", wat_table_data!B296)</f>
        <v/>
      </c>
      <c r="C299" s="34" t="str">
        <f>IF(ISBLANK(wat_table_data!C296), "", wat_table_data!C296)</f>
        <v/>
      </c>
      <c r="D299" s="35" t="str">
        <f>IF(ISNUMBER(wat_table_data!D296), wat_table_data!D296, "-")</f>
        <v>-</v>
      </c>
      <c r="E299" s="36" t="str">
        <f>IF(ISNUMBER(wat_table_data!E296), wat_table_data!E296, "-")</f>
        <v>-</v>
      </c>
      <c r="F299" s="37" t="str">
        <f>IF(ISNUMBER(wat_table_data!F296), IF(wat_table_data!F296=-999,"NA",IF(wat_table_data!F296&gt;99, "&gt;99", IF(wat_table_data!F296&lt;1, "&lt;1",wat_table_data!F296 ))), "-")</f>
        <v>-</v>
      </c>
      <c r="G299" s="38" t="str">
        <f>IF(ISNUMBER(wat_table_data!G296), IF(wat_table_data!G296=-999,"NA",IF(wat_table_data!G296&gt;99, "&gt;99", IF(wat_table_data!G296&lt;1, "&lt;1",wat_table_data!G296 ))), "-")</f>
        <v>-</v>
      </c>
      <c r="H299" s="38" t="str">
        <f>IF(ISNUMBER(wat_table_data!H296), IF(wat_table_data!H296=-999,"NA",IF(wat_table_data!H296&gt;99, "&gt;99", IF(wat_table_data!H296&lt;1, "&lt;1",wat_table_data!H296 ))), "-")</f>
        <v>-</v>
      </c>
      <c r="I299" s="38" t="str">
        <f>IF(ISNUMBER(wat_table_data!I296), IF(wat_table_data!I296=-999,"NA",IF(wat_table_data!I296&gt;99, "&gt;99", IF(wat_table_data!I296&lt;1, "&lt;1",wat_table_data!I296 ))), "-")</f>
        <v>-</v>
      </c>
      <c r="J299" s="24" t="str">
        <f>IF(ISNUMBER(wat_table_data!J296), IF(wat_table_data!J296=-999,"NA",wat_table_data!J296), "-")</f>
        <v>-</v>
      </c>
      <c r="K299" s="37" t="str">
        <f>IF(ISNUMBER(wat_table_data!K296), IF(wat_table_data!K296=-999,"NA",IF(wat_table_data!K296&gt;99, "&gt;99", IF(wat_table_data!K296&lt;1, "&lt;1",wat_table_data!K296 ))), "-")</f>
        <v>-</v>
      </c>
      <c r="L299" s="38" t="str">
        <f>IF(ISNUMBER(wat_table_data!L296), IF(wat_table_data!L296=-999,"NA",IF(wat_table_data!L296&gt;99, "&gt;99", IF(wat_table_data!L296&lt;1, "&lt;1",wat_table_data!L296 ))), "-")</f>
        <v>-</v>
      </c>
      <c r="M299" s="38" t="str">
        <f>IF(ISNUMBER(wat_table_data!M296), IF(wat_table_data!M296=-999,"NA",IF(wat_table_data!M296&gt;99, "&gt;99", IF(wat_table_data!M296&lt;1, "&lt;1",wat_table_data!M296 ))), "-")</f>
        <v>-</v>
      </c>
      <c r="N299" s="38" t="str">
        <f>IF(ISNUMBER(wat_table_data!N296), IF(wat_table_data!N296=-999,"NA",IF(wat_table_data!N296&gt;99, "&gt;99", IF(wat_table_data!N296&lt;1, "&lt;1",wat_table_data!N296 ))), "-")</f>
        <v>-</v>
      </c>
      <c r="O299" s="24" t="str">
        <f>IF(ISNUMBER(wat_table_data!O296), IF(wat_table_data!O296=-999,"NA",wat_table_data!O296), "-")</f>
        <v>-</v>
      </c>
      <c r="P299" s="37" t="str">
        <f>IF(ISNUMBER(wat_table_data!P296), IF(wat_table_data!P296=-999,"NA",IF(wat_table_data!P296&gt;99, "&gt;99", IF(wat_table_data!P296&lt;1, "&lt;1",wat_table_data!P296 ))), "-")</f>
        <v>-</v>
      </c>
      <c r="Q299" s="38" t="str">
        <f>IF(ISNUMBER(wat_table_data!Q296), IF(wat_table_data!Q296=-999,"NA",IF(wat_table_data!Q296&gt;99, "&gt;99", IF(wat_table_data!Q296&lt;1, "&lt;1",wat_table_data!Q296 ))), "-")</f>
        <v>-</v>
      </c>
      <c r="R299" s="38" t="str">
        <f>IF(ISNUMBER(wat_table_data!R296), IF(wat_table_data!R296=-999,"NA",IF(wat_table_data!R296&gt;99, "&gt;99", IF(wat_table_data!R296&lt;1, "&lt;1",wat_table_data!R296 ))), "-")</f>
        <v>-</v>
      </c>
      <c r="S299" s="38" t="str">
        <f>IF(ISNUMBER(wat_table_data!S296), IF(wat_table_data!S296=-999,"NA",IF(wat_table_data!S296&gt;99, "&gt;99", IF(wat_table_data!S296&lt;1, "&lt;1",wat_table_data!S296 ))), "-")</f>
        <v>-</v>
      </c>
      <c r="T299" s="24" t="str">
        <f>IF(ISNUMBER(wat_table_data!T296), IF(wat_table_data!T296=-999,"NA",wat_table_data!T296), "-")</f>
        <v>-</v>
      </c>
      <c r="U299" s="24"/>
      <c r="V299" s="24"/>
      <c r="W299" s="24"/>
      <c r="X299" s="39" t="str">
        <f>IF(ISNUMBER(wat_table_data!W296), IF(wat_table_data!W296=-999,"NA",IF(wat_table_data!W296&gt;99, "&gt;99", IF(wat_table_data!W296&lt;1, "&lt;1",wat_table_data!W296 ))), "-")</f>
        <v>-</v>
      </c>
      <c r="Y299" s="40" t="str">
        <f>IF(ISNUMBER(wat_table_data!X296), IF(wat_table_data!X296=-999,"NA",IF(wat_table_data!X296&gt;99, "&gt;99", IF(wat_table_data!X296&lt;1, "&lt;1",wat_table_data!X296 ))), "-")</f>
        <v>-</v>
      </c>
      <c r="Z299" s="40" t="str">
        <f>IF(ISNUMBER(wat_table_data!Y296), IF(wat_table_data!Y296=-999,"NA",IF(wat_table_data!Y296&gt;99, "&gt;99", IF(wat_table_data!Y296&lt;1, "&lt;1",wat_table_data!Y296 ))), "-")</f>
        <v>-</v>
      </c>
      <c r="AA299" s="40" t="str">
        <f>IF(ISNUMBER(wat_table_data!Z296), IF(wat_table_data!Z296=-999,"NA",IF(wat_table_data!Z296&gt;99, "&gt;99", IF(wat_table_data!Z296&lt;1, "&lt;1",wat_table_data!Z296 ))), "-")</f>
        <v>-</v>
      </c>
      <c r="AB299" s="38" t="str">
        <f>IF(ISNUMBER(wat_table_data!AA296), IF(wat_table_data!AA296=-999,"NA",IF(wat_table_data!AA296&gt;99, "&gt;99", IF(wat_table_data!AA296&lt;1, "&lt;1",wat_table_data!AA296 ))), "-")</f>
        <v>-</v>
      </c>
      <c r="AC299" s="38" t="str">
        <f>IF(ISNUMBER(wat_table_data!AB296), IF(wat_table_data!AB296=-999,"NA",IF(wat_table_data!AB296&gt;99, "&gt;99", IF(wat_table_data!AB296&lt;1, "&lt;1",wat_table_data!AB296 ))), "-")</f>
        <v>-</v>
      </c>
      <c r="AD299" s="39" t="str">
        <f>IF(ISNUMBER(wat_table_data!AC296), IF(wat_table_data!AC296=-999,"NA",IF(wat_table_data!AC296&gt;99, "&gt;99", IF(wat_table_data!AC296&lt;1, "&lt;1",wat_table_data!AC296 ))), "-")</f>
        <v>-</v>
      </c>
      <c r="AE299" s="40" t="str">
        <f>IF(ISNUMBER(wat_table_data!AD296), IF(wat_table_data!AD296=-999,"NA",IF(wat_table_data!AD296&gt;99, "&gt;99", IF(wat_table_data!AD296&lt;1, "&lt;1",wat_table_data!AD296 ))), "-")</f>
        <v>-</v>
      </c>
      <c r="AF299" s="40" t="str">
        <f>IF(ISNUMBER(wat_table_data!AE296), IF(wat_table_data!AE296=-999,"NA",IF(wat_table_data!AE296&gt;99, "&gt;99", IF(wat_table_data!AE296&lt;1, "&lt;1",wat_table_data!AE296 ))), "-")</f>
        <v>-</v>
      </c>
      <c r="AG299" s="40" t="str">
        <f>IF(ISNUMBER(wat_table_data!AF296), IF(wat_table_data!AF296=-999,"NA",IF(wat_table_data!AF296&gt;99, "&gt;99", IF(wat_table_data!AF296&lt;1, "&lt;1",wat_table_data!AF296 ))), "-")</f>
        <v>-</v>
      </c>
      <c r="AH299" s="38" t="str">
        <f>IF(ISNUMBER(wat_table_data!AG296), IF(wat_table_data!AG296=-999,"NA",IF(wat_table_data!AG296&gt;99, "&gt;99", IF(wat_table_data!AG296&lt;1, "&lt;1",wat_table_data!AG296 ))), "-")</f>
        <v>-</v>
      </c>
      <c r="AI299" s="38" t="str">
        <f>IF(ISNUMBER(wat_table_data!AH296), IF(wat_table_data!AH296=-999,"NA",IF(wat_table_data!AH296&gt;99, "&gt;99", IF(wat_table_data!AH296&lt;1, "&lt;1",wat_table_data!AH296 ))), "-")</f>
        <v>-</v>
      </c>
      <c r="AJ299" s="39" t="str">
        <f>IF(ISNUMBER(wat_table_data!AI296), IF(wat_table_data!AI296=-999,"NA",IF(wat_table_data!AI296&gt;99, "&gt;99", IF(wat_table_data!AI296&lt;1, "&lt;1",wat_table_data!AI296 ))), "-")</f>
        <v>-</v>
      </c>
      <c r="AK299" s="40" t="str">
        <f>IF(ISNUMBER(wat_table_data!AJ296), IF(wat_table_data!AJ296=-999,"NA",IF(wat_table_data!AJ296&gt;99, "&gt;99", IF(wat_table_data!AJ296&lt;1, "&lt;1",wat_table_data!AJ296 ))), "-")</f>
        <v>-</v>
      </c>
      <c r="AL299" s="40" t="str">
        <f>IF(ISNUMBER(wat_table_data!AK296), IF(wat_table_data!AK296=-999,"NA",IF(wat_table_data!AK296&gt;99, "&gt;99", IF(wat_table_data!AK296&lt;1, "&lt;1",wat_table_data!AK296 ))), "-")</f>
        <v>-</v>
      </c>
      <c r="AM299" s="40" t="str">
        <f>IF(ISNUMBER(wat_table_data!AL296), IF(wat_table_data!AL296=-999,"NA",IF(wat_table_data!AL296&gt;99, "&gt;99", IF(wat_table_data!AL296&lt;1, "&lt;1",wat_table_data!AL296 ))), "-")</f>
        <v>-</v>
      </c>
      <c r="AN299" s="38" t="str">
        <f>IF(ISNUMBER(wat_table_data!AM296), IF(wat_table_data!AM296=-999,"NA",IF(wat_table_data!AM296&gt;99, "&gt;99", IF(wat_table_data!AM296&lt;1, "&lt;1",wat_table_data!AM296 ))), "-")</f>
        <v>-</v>
      </c>
      <c r="AO299" s="38" t="str">
        <f>IF(ISNUMBER(wat_table_data!AN296), IF(wat_table_data!AN296=-999,"NA",IF(wat_table_data!AN296&gt;99, "&gt;99", IF(wat_table_data!AN296&lt;1, "&lt;1",wat_table_data!AN296 ))), "-")</f>
        <v>-</v>
      </c>
    </row>
    <row r="300" ht="13.8" x14ac:dyDescent="0.25">
      <c r="A300" s="34" t="str">
        <f>IF(ISBLANK(wat_table_data!A297), "", wat_table_data!A297)</f>
        <v/>
      </c>
      <c r="B300" s="34" t="str">
        <f>IF(ISBLANK(wat_table_data!B297), "", wat_table_data!B297)</f>
        <v/>
      </c>
      <c r="C300" s="34" t="str">
        <f>IF(ISBLANK(wat_table_data!C297), "", wat_table_data!C297)</f>
        <v/>
      </c>
      <c r="D300" s="35" t="str">
        <f>IF(ISNUMBER(wat_table_data!D297), wat_table_data!D297, "-")</f>
        <v>-</v>
      </c>
      <c r="E300" s="36" t="str">
        <f>IF(ISNUMBER(wat_table_data!E297), wat_table_data!E297, "-")</f>
        <v>-</v>
      </c>
      <c r="F300" s="37" t="str">
        <f>IF(ISNUMBER(wat_table_data!F297), IF(wat_table_data!F297=-999,"NA",IF(wat_table_data!F297&gt;99, "&gt;99", IF(wat_table_data!F297&lt;1, "&lt;1",wat_table_data!F297 ))), "-")</f>
        <v>-</v>
      </c>
      <c r="G300" s="38" t="str">
        <f>IF(ISNUMBER(wat_table_data!G297), IF(wat_table_data!G297=-999,"NA",IF(wat_table_data!G297&gt;99, "&gt;99", IF(wat_table_data!G297&lt;1, "&lt;1",wat_table_data!G297 ))), "-")</f>
        <v>-</v>
      </c>
      <c r="H300" s="38" t="str">
        <f>IF(ISNUMBER(wat_table_data!H297), IF(wat_table_data!H297=-999,"NA",IF(wat_table_data!H297&gt;99, "&gt;99", IF(wat_table_data!H297&lt;1, "&lt;1",wat_table_data!H297 ))), "-")</f>
        <v>-</v>
      </c>
      <c r="I300" s="38" t="str">
        <f>IF(ISNUMBER(wat_table_data!I297), IF(wat_table_data!I297=-999,"NA",IF(wat_table_data!I297&gt;99, "&gt;99", IF(wat_table_data!I297&lt;1, "&lt;1",wat_table_data!I297 ))), "-")</f>
        <v>-</v>
      </c>
      <c r="J300" s="24" t="str">
        <f>IF(ISNUMBER(wat_table_data!J297), IF(wat_table_data!J297=-999,"NA",wat_table_data!J297), "-")</f>
        <v>-</v>
      </c>
      <c r="K300" s="37" t="str">
        <f>IF(ISNUMBER(wat_table_data!K297), IF(wat_table_data!K297=-999,"NA",IF(wat_table_data!K297&gt;99, "&gt;99", IF(wat_table_data!K297&lt;1, "&lt;1",wat_table_data!K297 ))), "-")</f>
        <v>-</v>
      </c>
      <c r="L300" s="38" t="str">
        <f>IF(ISNUMBER(wat_table_data!L297), IF(wat_table_data!L297=-999,"NA",IF(wat_table_data!L297&gt;99, "&gt;99", IF(wat_table_data!L297&lt;1, "&lt;1",wat_table_data!L297 ))), "-")</f>
        <v>-</v>
      </c>
      <c r="M300" s="38" t="str">
        <f>IF(ISNUMBER(wat_table_data!M297), IF(wat_table_data!M297=-999,"NA",IF(wat_table_data!M297&gt;99, "&gt;99", IF(wat_table_data!M297&lt;1, "&lt;1",wat_table_data!M297 ))), "-")</f>
        <v>-</v>
      </c>
      <c r="N300" s="38" t="str">
        <f>IF(ISNUMBER(wat_table_data!N297), IF(wat_table_data!N297=-999,"NA",IF(wat_table_data!N297&gt;99, "&gt;99", IF(wat_table_data!N297&lt;1, "&lt;1",wat_table_data!N297 ))), "-")</f>
        <v>-</v>
      </c>
      <c r="O300" s="24" t="str">
        <f>IF(ISNUMBER(wat_table_data!O297), IF(wat_table_data!O297=-999,"NA",wat_table_data!O297), "-")</f>
        <v>-</v>
      </c>
      <c r="P300" s="37" t="str">
        <f>IF(ISNUMBER(wat_table_data!P297), IF(wat_table_data!P297=-999,"NA",IF(wat_table_data!P297&gt;99, "&gt;99", IF(wat_table_data!P297&lt;1, "&lt;1",wat_table_data!P297 ))), "-")</f>
        <v>-</v>
      </c>
      <c r="Q300" s="38" t="str">
        <f>IF(ISNUMBER(wat_table_data!Q297), IF(wat_table_data!Q297=-999,"NA",IF(wat_table_data!Q297&gt;99, "&gt;99", IF(wat_table_data!Q297&lt;1, "&lt;1",wat_table_data!Q297 ))), "-")</f>
        <v>-</v>
      </c>
      <c r="R300" s="38" t="str">
        <f>IF(ISNUMBER(wat_table_data!R297), IF(wat_table_data!R297=-999,"NA",IF(wat_table_data!R297&gt;99, "&gt;99", IF(wat_table_data!R297&lt;1, "&lt;1",wat_table_data!R297 ))), "-")</f>
        <v>-</v>
      </c>
      <c r="S300" s="38" t="str">
        <f>IF(ISNUMBER(wat_table_data!S297), IF(wat_table_data!S297=-999,"NA",IF(wat_table_data!S297&gt;99, "&gt;99", IF(wat_table_data!S297&lt;1, "&lt;1",wat_table_data!S297 ))), "-")</f>
        <v>-</v>
      </c>
      <c r="T300" s="24" t="str">
        <f>IF(ISNUMBER(wat_table_data!T297), IF(wat_table_data!T297=-999,"NA",wat_table_data!T297), "-")</f>
        <v>-</v>
      </c>
      <c r="U300" s="24"/>
      <c r="V300" s="24"/>
      <c r="W300" s="24"/>
      <c r="X300" s="39" t="str">
        <f>IF(ISNUMBER(wat_table_data!W297), IF(wat_table_data!W297=-999,"NA",IF(wat_table_data!W297&gt;99, "&gt;99", IF(wat_table_data!W297&lt;1, "&lt;1",wat_table_data!W297 ))), "-")</f>
        <v>-</v>
      </c>
      <c r="Y300" s="40" t="str">
        <f>IF(ISNUMBER(wat_table_data!X297), IF(wat_table_data!X297=-999,"NA",IF(wat_table_data!X297&gt;99, "&gt;99", IF(wat_table_data!X297&lt;1, "&lt;1",wat_table_data!X297 ))), "-")</f>
        <v>-</v>
      </c>
      <c r="Z300" s="40" t="str">
        <f>IF(ISNUMBER(wat_table_data!Y297), IF(wat_table_data!Y297=-999,"NA",IF(wat_table_data!Y297&gt;99, "&gt;99", IF(wat_table_data!Y297&lt;1, "&lt;1",wat_table_data!Y297 ))), "-")</f>
        <v>-</v>
      </c>
      <c r="AA300" s="40" t="str">
        <f>IF(ISNUMBER(wat_table_data!Z297), IF(wat_table_data!Z297=-999,"NA",IF(wat_table_data!Z297&gt;99, "&gt;99", IF(wat_table_data!Z297&lt;1, "&lt;1",wat_table_data!Z297 ))), "-")</f>
        <v>-</v>
      </c>
      <c r="AB300" s="38" t="str">
        <f>IF(ISNUMBER(wat_table_data!AA297), IF(wat_table_data!AA297=-999,"NA",IF(wat_table_data!AA297&gt;99, "&gt;99", IF(wat_table_data!AA297&lt;1, "&lt;1",wat_table_data!AA297 ))), "-")</f>
        <v>-</v>
      </c>
      <c r="AC300" s="38" t="str">
        <f>IF(ISNUMBER(wat_table_data!AB297), IF(wat_table_data!AB297=-999,"NA",IF(wat_table_data!AB297&gt;99, "&gt;99", IF(wat_table_data!AB297&lt;1, "&lt;1",wat_table_data!AB297 ))), "-")</f>
        <v>-</v>
      </c>
      <c r="AD300" s="39" t="str">
        <f>IF(ISNUMBER(wat_table_data!AC297), IF(wat_table_data!AC297=-999,"NA",IF(wat_table_data!AC297&gt;99, "&gt;99", IF(wat_table_data!AC297&lt;1, "&lt;1",wat_table_data!AC297 ))), "-")</f>
        <v>-</v>
      </c>
      <c r="AE300" s="40" t="str">
        <f>IF(ISNUMBER(wat_table_data!AD297), IF(wat_table_data!AD297=-999,"NA",IF(wat_table_data!AD297&gt;99, "&gt;99", IF(wat_table_data!AD297&lt;1, "&lt;1",wat_table_data!AD297 ))), "-")</f>
        <v>-</v>
      </c>
      <c r="AF300" s="40" t="str">
        <f>IF(ISNUMBER(wat_table_data!AE297), IF(wat_table_data!AE297=-999,"NA",IF(wat_table_data!AE297&gt;99, "&gt;99", IF(wat_table_data!AE297&lt;1, "&lt;1",wat_table_data!AE297 ))), "-")</f>
        <v>-</v>
      </c>
      <c r="AG300" s="40" t="str">
        <f>IF(ISNUMBER(wat_table_data!AF297), IF(wat_table_data!AF297=-999,"NA",IF(wat_table_data!AF297&gt;99, "&gt;99", IF(wat_table_data!AF297&lt;1, "&lt;1",wat_table_data!AF297 ))), "-")</f>
        <v>-</v>
      </c>
      <c r="AH300" s="38" t="str">
        <f>IF(ISNUMBER(wat_table_data!AG297), IF(wat_table_data!AG297=-999,"NA",IF(wat_table_data!AG297&gt;99, "&gt;99", IF(wat_table_data!AG297&lt;1, "&lt;1",wat_table_data!AG297 ))), "-")</f>
        <v>-</v>
      </c>
      <c r="AI300" s="38" t="str">
        <f>IF(ISNUMBER(wat_table_data!AH297), IF(wat_table_data!AH297=-999,"NA",IF(wat_table_data!AH297&gt;99, "&gt;99", IF(wat_table_data!AH297&lt;1, "&lt;1",wat_table_data!AH297 ))), "-")</f>
        <v>-</v>
      </c>
      <c r="AJ300" s="39" t="str">
        <f>IF(ISNUMBER(wat_table_data!AI297), IF(wat_table_data!AI297=-999,"NA",IF(wat_table_data!AI297&gt;99, "&gt;99", IF(wat_table_data!AI297&lt;1, "&lt;1",wat_table_data!AI297 ))), "-")</f>
        <v>-</v>
      </c>
      <c r="AK300" s="40" t="str">
        <f>IF(ISNUMBER(wat_table_data!AJ297), IF(wat_table_data!AJ297=-999,"NA",IF(wat_table_data!AJ297&gt;99, "&gt;99", IF(wat_table_data!AJ297&lt;1, "&lt;1",wat_table_data!AJ297 ))), "-")</f>
        <v>-</v>
      </c>
      <c r="AL300" s="40" t="str">
        <f>IF(ISNUMBER(wat_table_data!AK297), IF(wat_table_data!AK297=-999,"NA",IF(wat_table_data!AK297&gt;99, "&gt;99", IF(wat_table_data!AK297&lt;1, "&lt;1",wat_table_data!AK297 ))), "-")</f>
        <v>-</v>
      </c>
      <c r="AM300" s="40" t="str">
        <f>IF(ISNUMBER(wat_table_data!AL297), IF(wat_table_data!AL297=-999,"NA",IF(wat_table_data!AL297&gt;99, "&gt;99", IF(wat_table_data!AL297&lt;1, "&lt;1",wat_table_data!AL297 ))), "-")</f>
        <v>-</v>
      </c>
      <c r="AN300" s="38" t="str">
        <f>IF(ISNUMBER(wat_table_data!AM297), IF(wat_table_data!AM297=-999,"NA",IF(wat_table_data!AM297&gt;99, "&gt;99", IF(wat_table_data!AM297&lt;1, "&lt;1",wat_table_data!AM297 ))), "-")</f>
        <v>-</v>
      </c>
      <c r="AO300" s="38" t="str">
        <f>IF(ISNUMBER(wat_table_data!AN297), IF(wat_table_data!AN297=-999,"NA",IF(wat_table_data!AN297&gt;99, "&gt;99", IF(wat_table_data!AN297&lt;1, "&lt;1",wat_table_data!AN297 ))), "-")</f>
        <v>-</v>
      </c>
    </row>
    <row r="301" ht="13.8" x14ac:dyDescent="0.25">
      <c r="A301" s="34" t="str">
        <f>IF(ISBLANK(wat_table_data!A298), "", wat_table_data!A298)</f>
        <v/>
      </c>
      <c r="B301" s="34" t="str">
        <f>IF(ISBLANK(wat_table_data!B298), "", wat_table_data!B298)</f>
        <v/>
      </c>
      <c r="C301" s="34" t="str">
        <f>IF(ISBLANK(wat_table_data!C298), "", wat_table_data!C298)</f>
        <v/>
      </c>
      <c r="D301" s="35" t="str">
        <f>IF(ISNUMBER(wat_table_data!D298), wat_table_data!D298, "-")</f>
        <v>-</v>
      </c>
      <c r="E301" s="36" t="str">
        <f>IF(ISNUMBER(wat_table_data!E298), wat_table_data!E298, "-")</f>
        <v>-</v>
      </c>
      <c r="F301" s="37" t="str">
        <f>IF(ISNUMBER(wat_table_data!F298), IF(wat_table_data!F298=-999,"NA",IF(wat_table_data!F298&gt;99, "&gt;99", IF(wat_table_data!F298&lt;1, "&lt;1",wat_table_data!F298 ))), "-")</f>
        <v>-</v>
      </c>
      <c r="G301" s="38" t="str">
        <f>IF(ISNUMBER(wat_table_data!G298), IF(wat_table_data!G298=-999,"NA",IF(wat_table_data!G298&gt;99, "&gt;99", IF(wat_table_data!G298&lt;1, "&lt;1",wat_table_data!G298 ))), "-")</f>
        <v>-</v>
      </c>
      <c r="H301" s="38" t="str">
        <f>IF(ISNUMBER(wat_table_data!H298), IF(wat_table_data!H298=-999,"NA",IF(wat_table_data!H298&gt;99, "&gt;99", IF(wat_table_data!H298&lt;1, "&lt;1",wat_table_data!H298 ))), "-")</f>
        <v>-</v>
      </c>
      <c r="I301" s="38" t="str">
        <f>IF(ISNUMBER(wat_table_data!I298), IF(wat_table_data!I298=-999,"NA",IF(wat_table_data!I298&gt;99, "&gt;99", IF(wat_table_data!I298&lt;1, "&lt;1",wat_table_data!I298 ))), "-")</f>
        <v>-</v>
      </c>
      <c r="J301" s="24" t="str">
        <f>IF(ISNUMBER(wat_table_data!J298), IF(wat_table_data!J298=-999,"NA",wat_table_data!J298), "-")</f>
        <v>-</v>
      </c>
      <c r="K301" s="37" t="str">
        <f>IF(ISNUMBER(wat_table_data!K298), IF(wat_table_data!K298=-999,"NA",IF(wat_table_data!K298&gt;99, "&gt;99", IF(wat_table_data!K298&lt;1, "&lt;1",wat_table_data!K298 ))), "-")</f>
        <v>-</v>
      </c>
      <c r="L301" s="38" t="str">
        <f>IF(ISNUMBER(wat_table_data!L298), IF(wat_table_data!L298=-999,"NA",IF(wat_table_data!L298&gt;99, "&gt;99", IF(wat_table_data!L298&lt;1, "&lt;1",wat_table_data!L298 ))), "-")</f>
        <v>-</v>
      </c>
      <c r="M301" s="38" t="str">
        <f>IF(ISNUMBER(wat_table_data!M298), IF(wat_table_data!M298=-999,"NA",IF(wat_table_data!M298&gt;99, "&gt;99", IF(wat_table_data!M298&lt;1, "&lt;1",wat_table_data!M298 ))), "-")</f>
        <v>-</v>
      </c>
      <c r="N301" s="38" t="str">
        <f>IF(ISNUMBER(wat_table_data!N298), IF(wat_table_data!N298=-999,"NA",IF(wat_table_data!N298&gt;99, "&gt;99", IF(wat_table_data!N298&lt;1, "&lt;1",wat_table_data!N298 ))), "-")</f>
        <v>-</v>
      </c>
      <c r="O301" s="24" t="str">
        <f>IF(ISNUMBER(wat_table_data!O298), IF(wat_table_data!O298=-999,"NA",wat_table_data!O298), "-")</f>
        <v>-</v>
      </c>
      <c r="P301" s="37" t="str">
        <f>IF(ISNUMBER(wat_table_data!P298), IF(wat_table_data!P298=-999,"NA",IF(wat_table_data!P298&gt;99, "&gt;99", IF(wat_table_data!P298&lt;1, "&lt;1",wat_table_data!P298 ))), "-")</f>
        <v>-</v>
      </c>
      <c r="Q301" s="38" t="str">
        <f>IF(ISNUMBER(wat_table_data!Q298), IF(wat_table_data!Q298=-999,"NA",IF(wat_table_data!Q298&gt;99, "&gt;99", IF(wat_table_data!Q298&lt;1, "&lt;1",wat_table_data!Q298 ))), "-")</f>
        <v>-</v>
      </c>
      <c r="R301" s="38" t="str">
        <f>IF(ISNUMBER(wat_table_data!R298), IF(wat_table_data!R298=-999,"NA",IF(wat_table_data!R298&gt;99, "&gt;99", IF(wat_table_data!R298&lt;1, "&lt;1",wat_table_data!R298 ))), "-")</f>
        <v>-</v>
      </c>
      <c r="S301" s="38" t="str">
        <f>IF(ISNUMBER(wat_table_data!S298), IF(wat_table_data!S298=-999,"NA",IF(wat_table_data!S298&gt;99, "&gt;99", IF(wat_table_data!S298&lt;1, "&lt;1",wat_table_data!S298 ))), "-")</f>
        <v>-</v>
      </c>
      <c r="T301" s="24" t="str">
        <f>IF(ISNUMBER(wat_table_data!T298), IF(wat_table_data!T298=-999,"NA",wat_table_data!T298), "-")</f>
        <v>-</v>
      </c>
      <c r="U301" s="24"/>
      <c r="V301" s="24"/>
      <c r="W301" s="24"/>
      <c r="X301" s="39" t="str">
        <f>IF(ISNUMBER(wat_table_data!W298), IF(wat_table_data!W298=-999,"NA",IF(wat_table_data!W298&gt;99, "&gt;99", IF(wat_table_data!W298&lt;1, "&lt;1",wat_table_data!W298 ))), "-")</f>
        <v>-</v>
      </c>
      <c r="Y301" s="40" t="str">
        <f>IF(ISNUMBER(wat_table_data!X298), IF(wat_table_data!X298=-999,"NA",IF(wat_table_data!X298&gt;99, "&gt;99", IF(wat_table_data!X298&lt;1, "&lt;1",wat_table_data!X298 ))), "-")</f>
        <v>-</v>
      </c>
      <c r="Z301" s="40" t="str">
        <f>IF(ISNUMBER(wat_table_data!Y298), IF(wat_table_data!Y298=-999,"NA",IF(wat_table_data!Y298&gt;99, "&gt;99", IF(wat_table_data!Y298&lt;1, "&lt;1",wat_table_data!Y298 ))), "-")</f>
        <v>-</v>
      </c>
      <c r="AA301" s="40" t="str">
        <f>IF(ISNUMBER(wat_table_data!Z298), IF(wat_table_data!Z298=-999,"NA",IF(wat_table_data!Z298&gt;99, "&gt;99", IF(wat_table_data!Z298&lt;1, "&lt;1",wat_table_data!Z298 ))), "-")</f>
        <v>-</v>
      </c>
      <c r="AB301" s="38" t="str">
        <f>IF(ISNUMBER(wat_table_data!AA298), IF(wat_table_data!AA298=-999,"NA",IF(wat_table_data!AA298&gt;99, "&gt;99", IF(wat_table_data!AA298&lt;1, "&lt;1",wat_table_data!AA298 ))), "-")</f>
        <v>-</v>
      </c>
      <c r="AC301" s="38" t="str">
        <f>IF(ISNUMBER(wat_table_data!AB298), IF(wat_table_data!AB298=-999,"NA",IF(wat_table_data!AB298&gt;99, "&gt;99", IF(wat_table_data!AB298&lt;1, "&lt;1",wat_table_data!AB298 ))), "-")</f>
        <v>-</v>
      </c>
      <c r="AD301" s="39" t="str">
        <f>IF(ISNUMBER(wat_table_data!AC298), IF(wat_table_data!AC298=-999,"NA",IF(wat_table_data!AC298&gt;99, "&gt;99", IF(wat_table_data!AC298&lt;1, "&lt;1",wat_table_data!AC298 ))), "-")</f>
        <v>-</v>
      </c>
      <c r="AE301" s="40" t="str">
        <f>IF(ISNUMBER(wat_table_data!AD298), IF(wat_table_data!AD298=-999,"NA",IF(wat_table_data!AD298&gt;99, "&gt;99", IF(wat_table_data!AD298&lt;1, "&lt;1",wat_table_data!AD298 ))), "-")</f>
        <v>-</v>
      </c>
      <c r="AF301" s="40" t="str">
        <f>IF(ISNUMBER(wat_table_data!AE298), IF(wat_table_data!AE298=-999,"NA",IF(wat_table_data!AE298&gt;99, "&gt;99", IF(wat_table_data!AE298&lt;1, "&lt;1",wat_table_data!AE298 ))), "-")</f>
        <v>-</v>
      </c>
      <c r="AG301" s="40" t="str">
        <f>IF(ISNUMBER(wat_table_data!AF298), IF(wat_table_data!AF298=-999,"NA",IF(wat_table_data!AF298&gt;99, "&gt;99", IF(wat_table_data!AF298&lt;1, "&lt;1",wat_table_data!AF298 ))), "-")</f>
        <v>-</v>
      </c>
      <c r="AH301" s="38" t="str">
        <f>IF(ISNUMBER(wat_table_data!AG298), IF(wat_table_data!AG298=-999,"NA",IF(wat_table_data!AG298&gt;99, "&gt;99", IF(wat_table_data!AG298&lt;1, "&lt;1",wat_table_data!AG298 ))), "-")</f>
        <v>-</v>
      </c>
      <c r="AI301" s="38" t="str">
        <f>IF(ISNUMBER(wat_table_data!AH298), IF(wat_table_data!AH298=-999,"NA",IF(wat_table_data!AH298&gt;99, "&gt;99", IF(wat_table_data!AH298&lt;1, "&lt;1",wat_table_data!AH298 ))), "-")</f>
        <v>-</v>
      </c>
      <c r="AJ301" s="39" t="str">
        <f>IF(ISNUMBER(wat_table_data!AI298), IF(wat_table_data!AI298=-999,"NA",IF(wat_table_data!AI298&gt;99, "&gt;99", IF(wat_table_data!AI298&lt;1, "&lt;1",wat_table_data!AI298 ))), "-")</f>
        <v>-</v>
      </c>
      <c r="AK301" s="40" t="str">
        <f>IF(ISNUMBER(wat_table_data!AJ298), IF(wat_table_data!AJ298=-999,"NA",IF(wat_table_data!AJ298&gt;99, "&gt;99", IF(wat_table_data!AJ298&lt;1, "&lt;1",wat_table_data!AJ298 ))), "-")</f>
        <v>-</v>
      </c>
      <c r="AL301" s="40" t="str">
        <f>IF(ISNUMBER(wat_table_data!AK298), IF(wat_table_data!AK298=-999,"NA",IF(wat_table_data!AK298&gt;99, "&gt;99", IF(wat_table_data!AK298&lt;1, "&lt;1",wat_table_data!AK298 ))), "-")</f>
        <v>-</v>
      </c>
      <c r="AM301" s="40" t="str">
        <f>IF(ISNUMBER(wat_table_data!AL298), IF(wat_table_data!AL298=-999,"NA",IF(wat_table_data!AL298&gt;99, "&gt;99", IF(wat_table_data!AL298&lt;1, "&lt;1",wat_table_data!AL298 ))), "-")</f>
        <v>-</v>
      </c>
      <c r="AN301" s="38" t="str">
        <f>IF(ISNUMBER(wat_table_data!AM298), IF(wat_table_data!AM298=-999,"NA",IF(wat_table_data!AM298&gt;99, "&gt;99", IF(wat_table_data!AM298&lt;1, "&lt;1",wat_table_data!AM298 ))), "-")</f>
        <v>-</v>
      </c>
      <c r="AO301" s="38" t="str">
        <f>IF(ISNUMBER(wat_table_data!AN298), IF(wat_table_data!AN298=-999,"NA",IF(wat_table_data!AN298&gt;99, "&gt;99", IF(wat_table_data!AN298&lt;1, "&lt;1",wat_table_data!AN298 ))), "-")</f>
        <v>-</v>
      </c>
    </row>
    <row r="302" ht="13.8" x14ac:dyDescent="0.25">
      <c r="A302" s="34" t="str">
        <f>IF(ISBLANK(wat_table_data!A299), "", wat_table_data!A299)</f>
        <v/>
      </c>
      <c r="B302" s="34" t="str">
        <f>IF(ISBLANK(wat_table_data!B299), "", wat_table_data!B299)</f>
        <v/>
      </c>
      <c r="C302" s="34" t="str">
        <f>IF(ISBLANK(wat_table_data!C299), "", wat_table_data!C299)</f>
        <v/>
      </c>
      <c r="D302" s="35" t="str">
        <f>IF(ISNUMBER(wat_table_data!D299), wat_table_data!D299, "-")</f>
        <v>-</v>
      </c>
      <c r="E302" s="36" t="str">
        <f>IF(ISNUMBER(wat_table_data!E299), wat_table_data!E299, "-")</f>
        <v>-</v>
      </c>
      <c r="F302" s="37" t="str">
        <f>IF(ISNUMBER(wat_table_data!F299), IF(wat_table_data!F299=-999,"NA",IF(wat_table_data!F299&gt;99, "&gt;99", IF(wat_table_data!F299&lt;1, "&lt;1",wat_table_data!F299 ))), "-")</f>
        <v>-</v>
      </c>
      <c r="G302" s="38" t="str">
        <f>IF(ISNUMBER(wat_table_data!G299), IF(wat_table_data!G299=-999,"NA",IF(wat_table_data!G299&gt;99, "&gt;99", IF(wat_table_data!G299&lt;1, "&lt;1",wat_table_data!G299 ))), "-")</f>
        <v>-</v>
      </c>
      <c r="H302" s="38" t="str">
        <f>IF(ISNUMBER(wat_table_data!H299), IF(wat_table_data!H299=-999,"NA",IF(wat_table_data!H299&gt;99, "&gt;99", IF(wat_table_data!H299&lt;1, "&lt;1",wat_table_data!H299 ))), "-")</f>
        <v>-</v>
      </c>
      <c r="I302" s="38" t="str">
        <f>IF(ISNUMBER(wat_table_data!I299), IF(wat_table_data!I299=-999,"NA",IF(wat_table_data!I299&gt;99, "&gt;99", IF(wat_table_data!I299&lt;1, "&lt;1",wat_table_data!I299 ))), "-")</f>
        <v>-</v>
      </c>
      <c r="J302" s="24" t="str">
        <f>IF(ISNUMBER(wat_table_data!J299), IF(wat_table_data!J299=-999,"NA",wat_table_data!J299), "-")</f>
        <v>-</v>
      </c>
      <c r="K302" s="37" t="str">
        <f>IF(ISNUMBER(wat_table_data!K299), IF(wat_table_data!K299=-999,"NA",IF(wat_table_data!K299&gt;99, "&gt;99", IF(wat_table_data!K299&lt;1, "&lt;1",wat_table_data!K299 ))), "-")</f>
        <v>-</v>
      </c>
      <c r="L302" s="38" t="str">
        <f>IF(ISNUMBER(wat_table_data!L299), IF(wat_table_data!L299=-999,"NA",IF(wat_table_data!L299&gt;99, "&gt;99", IF(wat_table_data!L299&lt;1, "&lt;1",wat_table_data!L299 ))), "-")</f>
        <v>-</v>
      </c>
      <c r="M302" s="38" t="str">
        <f>IF(ISNUMBER(wat_table_data!M299), IF(wat_table_data!M299=-999,"NA",IF(wat_table_data!M299&gt;99, "&gt;99", IF(wat_table_data!M299&lt;1, "&lt;1",wat_table_data!M299 ))), "-")</f>
        <v>-</v>
      </c>
      <c r="N302" s="38" t="str">
        <f>IF(ISNUMBER(wat_table_data!N299), IF(wat_table_data!N299=-999,"NA",IF(wat_table_data!N299&gt;99, "&gt;99", IF(wat_table_data!N299&lt;1, "&lt;1",wat_table_data!N299 ))), "-")</f>
        <v>-</v>
      </c>
      <c r="O302" s="24" t="str">
        <f>IF(ISNUMBER(wat_table_data!O299), IF(wat_table_data!O299=-999,"NA",wat_table_data!O299), "-")</f>
        <v>-</v>
      </c>
      <c r="P302" s="37" t="str">
        <f>IF(ISNUMBER(wat_table_data!P299), IF(wat_table_data!P299=-999,"NA",IF(wat_table_data!P299&gt;99, "&gt;99", IF(wat_table_data!P299&lt;1, "&lt;1",wat_table_data!P299 ))), "-")</f>
        <v>-</v>
      </c>
      <c r="Q302" s="38" t="str">
        <f>IF(ISNUMBER(wat_table_data!Q299), IF(wat_table_data!Q299=-999,"NA",IF(wat_table_data!Q299&gt;99, "&gt;99", IF(wat_table_data!Q299&lt;1, "&lt;1",wat_table_data!Q299 ))), "-")</f>
        <v>-</v>
      </c>
      <c r="R302" s="38" t="str">
        <f>IF(ISNUMBER(wat_table_data!R299), IF(wat_table_data!R299=-999,"NA",IF(wat_table_data!R299&gt;99, "&gt;99", IF(wat_table_data!R299&lt;1, "&lt;1",wat_table_data!R299 ))), "-")</f>
        <v>-</v>
      </c>
      <c r="S302" s="38" t="str">
        <f>IF(ISNUMBER(wat_table_data!S299), IF(wat_table_data!S299=-999,"NA",IF(wat_table_data!S299&gt;99, "&gt;99", IF(wat_table_data!S299&lt;1, "&lt;1",wat_table_data!S299 ))), "-")</f>
        <v>-</v>
      </c>
      <c r="T302" s="24" t="str">
        <f>IF(ISNUMBER(wat_table_data!T299), IF(wat_table_data!T299=-999,"NA",wat_table_data!T299), "-")</f>
        <v>-</v>
      </c>
      <c r="U302" s="24"/>
      <c r="V302" s="24"/>
      <c r="W302" s="24"/>
      <c r="X302" s="39" t="str">
        <f>IF(ISNUMBER(wat_table_data!W299), IF(wat_table_data!W299=-999,"NA",IF(wat_table_data!W299&gt;99, "&gt;99", IF(wat_table_data!W299&lt;1, "&lt;1",wat_table_data!W299 ))), "-")</f>
        <v>-</v>
      </c>
      <c r="Y302" s="40" t="str">
        <f>IF(ISNUMBER(wat_table_data!X299), IF(wat_table_data!X299=-999,"NA",IF(wat_table_data!X299&gt;99, "&gt;99", IF(wat_table_data!X299&lt;1, "&lt;1",wat_table_data!X299 ))), "-")</f>
        <v>-</v>
      </c>
      <c r="Z302" s="40" t="str">
        <f>IF(ISNUMBER(wat_table_data!Y299), IF(wat_table_data!Y299=-999,"NA",IF(wat_table_data!Y299&gt;99, "&gt;99", IF(wat_table_data!Y299&lt;1, "&lt;1",wat_table_data!Y299 ))), "-")</f>
        <v>-</v>
      </c>
      <c r="AA302" s="40" t="str">
        <f>IF(ISNUMBER(wat_table_data!Z299), IF(wat_table_data!Z299=-999,"NA",IF(wat_table_data!Z299&gt;99, "&gt;99", IF(wat_table_data!Z299&lt;1, "&lt;1",wat_table_data!Z299 ))), "-")</f>
        <v>-</v>
      </c>
      <c r="AB302" s="38" t="str">
        <f>IF(ISNUMBER(wat_table_data!AA299), IF(wat_table_data!AA299=-999,"NA",IF(wat_table_data!AA299&gt;99, "&gt;99", IF(wat_table_data!AA299&lt;1, "&lt;1",wat_table_data!AA299 ))), "-")</f>
        <v>-</v>
      </c>
      <c r="AC302" s="38" t="str">
        <f>IF(ISNUMBER(wat_table_data!AB299), IF(wat_table_data!AB299=-999,"NA",IF(wat_table_data!AB299&gt;99, "&gt;99", IF(wat_table_data!AB299&lt;1, "&lt;1",wat_table_data!AB299 ))), "-")</f>
        <v>-</v>
      </c>
      <c r="AD302" s="39" t="str">
        <f>IF(ISNUMBER(wat_table_data!AC299), IF(wat_table_data!AC299=-999,"NA",IF(wat_table_data!AC299&gt;99, "&gt;99", IF(wat_table_data!AC299&lt;1, "&lt;1",wat_table_data!AC299 ))), "-")</f>
        <v>-</v>
      </c>
      <c r="AE302" s="40" t="str">
        <f>IF(ISNUMBER(wat_table_data!AD299), IF(wat_table_data!AD299=-999,"NA",IF(wat_table_data!AD299&gt;99, "&gt;99", IF(wat_table_data!AD299&lt;1, "&lt;1",wat_table_data!AD299 ))), "-")</f>
        <v>-</v>
      </c>
      <c r="AF302" s="40" t="str">
        <f>IF(ISNUMBER(wat_table_data!AE299), IF(wat_table_data!AE299=-999,"NA",IF(wat_table_data!AE299&gt;99, "&gt;99", IF(wat_table_data!AE299&lt;1, "&lt;1",wat_table_data!AE299 ))), "-")</f>
        <v>-</v>
      </c>
      <c r="AG302" s="40" t="str">
        <f>IF(ISNUMBER(wat_table_data!AF299), IF(wat_table_data!AF299=-999,"NA",IF(wat_table_data!AF299&gt;99, "&gt;99", IF(wat_table_data!AF299&lt;1, "&lt;1",wat_table_data!AF299 ))), "-")</f>
        <v>-</v>
      </c>
      <c r="AH302" s="38" t="str">
        <f>IF(ISNUMBER(wat_table_data!AG299), IF(wat_table_data!AG299=-999,"NA",IF(wat_table_data!AG299&gt;99, "&gt;99", IF(wat_table_data!AG299&lt;1, "&lt;1",wat_table_data!AG299 ))), "-")</f>
        <v>-</v>
      </c>
      <c r="AI302" s="38" t="str">
        <f>IF(ISNUMBER(wat_table_data!AH299), IF(wat_table_data!AH299=-999,"NA",IF(wat_table_data!AH299&gt;99, "&gt;99", IF(wat_table_data!AH299&lt;1, "&lt;1",wat_table_data!AH299 ))), "-")</f>
        <v>-</v>
      </c>
      <c r="AJ302" s="39" t="str">
        <f>IF(ISNUMBER(wat_table_data!AI299), IF(wat_table_data!AI299=-999,"NA",IF(wat_table_data!AI299&gt;99, "&gt;99", IF(wat_table_data!AI299&lt;1, "&lt;1",wat_table_data!AI299 ))), "-")</f>
        <v>-</v>
      </c>
      <c r="AK302" s="40" t="str">
        <f>IF(ISNUMBER(wat_table_data!AJ299), IF(wat_table_data!AJ299=-999,"NA",IF(wat_table_data!AJ299&gt;99, "&gt;99", IF(wat_table_data!AJ299&lt;1, "&lt;1",wat_table_data!AJ299 ))), "-")</f>
        <v>-</v>
      </c>
      <c r="AL302" s="40" t="str">
        <f>IF(ISNUMBER(wat_table_data!AK299), IF(wat_table_data!AK299=-999,"NA",IF(wat_table_data!AK299&gt;99, "&gt;99", IF(wat_table_data!AK299&lt;1, "&lt;1",wat_table_data!AK299 ))), "-")</f>
        <v>-</v>
      </c>
      <c r="AM302" s="40" t="str">
        <f>IF(ISNUMBER(wat_table_data!AL299), IF(wat_table_data!AL299=-999,"NA",IF(wat_table_data!AL299&gt;99, "&gt;99", IF(wat_table_data!AL299&lt;1, "&lt;1",wat_table_data!AL299 ))), "-")</f>
        <v>-</v>
      </c>
      <c r="AN302" s="38" t="str">
        <f>IF(ISNUMBER(wat_table_data!AM299), IF(wat_table_data!AM299=-999,"NA",IF(wat_table_data!AM299&gt;99, "&gt;99", IF(wat_table_data!AM299&lt;1, "&lt;1",wat_table_data!AM299 ))), "-")</f>
        <v>-</v>
      </c>
      <c r="AO302" s="38" t="str">
        <f>IF(ISNUMBER(wat_table_data!AN299), IF(wat_table_data!AN299=-999,"NA",IF(wat_table_data!AN299&gt;99, "&gt;99", IF(wat_table_data!AN299&lt;1, "&lt;1",wat_table_data!AN299 ))), "-")</f>
        <v>-</v>
      </c>
    </row>
    <row r="303" ht="13.8" x14ac:dyDescent="0.25">
      <c r="A303" s="34" t="str">
        <f>IF(ISBLANK(wat_table_data!A300), "", wat_table_data!A300)</f>
        <v/>
      </c>
      <c r="B303" s="34" t="str">
        <f>IF(ISBLANK(wat_table_data!B300), "", wat_table_data!B300)</f>
        <v/>
      </c>
      <c r="C303" s="34" t="str">
        <f>IF(ISBLANK(wat_table_data!C300), "", wat_table_data!C300)</f>
        <v/>
      </c>
      <c r="D303" s="35" t="str">
        <f>IF(ISNUMBER(wat_table_data!D300), wat_table_data!D300, "-")</f>
        <v>-</v>
      </c>
      <c r="E303" s="36" t="str">
        <f>IF(ISNUMBER(wat_table_data!E300), wat_table_data!E300, "-")</f>
        <v>-</v>
      </c>
      <c r="F303" s="37" t="str">
        <f>IF(ISNUMBER(wat_table_data!F300), IF(wat_table_data!F300=-999,"NA",IF(wat_table_data!F300&gt;99, "&gt;99", IF(wat_table_data!F300&lt;1, "&lt;1",wat_table_data!F300 ))), "-")</f>
        <v>-</v>
      </c>
      <c r="G303" s="38" t="str">
        <f>IF(ISNUMBER(wat_table_data!G300), IF(wat_table_data!G300=-999,"NA",IF(wat_table_data!G300&gt;99, "&gt;99", IF(wat_table_data!G300&lt;1, "&lt;1",wat_table_data!G300 ))), "-")</f>
        <v>-</v>
      </c>
      <c r="H303" s="38" t="str">
        <f>IF(ISNUMBER(wat_table_data!H300), IF(wat_table_data!H300=-999,"NA",IF(wat_table_data!H300&gt;99, "&gt;99", IF(wat_table_data!H300&lt;1, "&lt;1",wat_table_data!H300 ))), "-")</f>
        <v>-</v>
      </c>
      <c r="I303" s="38" t="str">
        <f>IF(ISNUMBER(wat_table_data!I300), IF(wat_table_data!I300=-999,"NA",IF(wat_table_data!I300&gt;99, "&gt;99", IF(wat_table_data!I300&lt;1, "&lt;1",wat_table_data!I300 ))), "-")</f>
        <v>-</v>
      </c>
      <c r="J303" s="24" t="str">
        <f>IF(ISNUMBER(wat_table_data!J300), IF(wat_table_data!J300=-999,"NA",wat_table_data!J300), "-")</f>
        <v>-</v>
      </c>
      <c r="K303" s="37" t="str">
        <f>IF(ISNUMBER(wat_table_data!K300), IF(wat_table_data!K300=-999,"NA",IF(wat_table_data!K300&gt;99, "&gt;99", IF(wat_table_data!K300&lt;1, "&lt;1",wat_table_data!K300 ))), "-")</f>
        <v>-</v>
      </c>
      <c r="L303" s="38" t="str">
        <f>IF(ISNUMBER(wat_table_data!L300), IF(wat_table_data!L300=-999,"NA",IF(wat_table_data!L300&gt;99, "&gt;99", IF(wat_table_data!L300&lt;1, "&lt;1",wat_table_data!L300 ))), "-")</f>
        <v>-</v>
      </c>
      <c r="M303" s="38" t="str">
        <f>IF(ISNUMBER(wat_table_data!M300), IF(wat_table_data!M300=-999,"NA",IF(wat_table_data!M300&gt;99, "&gt;99", IF(wat_table_data!M300&lt;1, "&lt;1",wat_table_data!M300 ))), "-")</f>
        <v>-</v>
      </c>
      <c r="N303" s="38" t="str">
        <f>IF(ISNUMBER(wat_table_data!N300), IF(wat_table_data!N300=-999,"NA",IF(wat_table_data!N300&gt;99, "&gt;99", IF(wat_table_data!N300&lt;1, "&lt;1",wat_table_data!N300 ))), "-")</f>
        <v>-</v>
      </c>
      <c r="O303" s="24" t="str">
        <f>IF(ISNUMBER(wat_table_data!O300), IF(wat_table_data!O300=-999,"NA",wat_table_data!O300), "-")</f>
        <v>-</v>
      </c>
      <c r="P303" s="37" t="str">
        <f>IF(ISNUMBER(wat_table_data!P300), IF(wat_table_data!P300=-999,"NA",IF(wat_table_data!P300&gt;99, "&gt;99", IF(wat_table_data!P300&lt;1, "&lt;1",wat_table_data!P300 ))), "-")</f>
        <v>-</v>
      </c>
      <c r="Q303" s="38" t="str">
        <f>IF(ISNUMBER(wat_table_data!Q300), IF(wat_table_data!Q300=-999,"NA",IF(wat_table_data!Q300&gt;99, "&gt;99", IF(wat_table_data!Q300&lt;1, "&lt;1",wat_table_data!Q300 ))), "-")</f>
        <v>-</v>
      </c>
      <c r="R303" s="38" t="str">
        <f>IF(ISNUMBER(wat_table_data!R300), IF(wat_table_data!R300=-999,"NA",IF(wat_table_data!R300&gt;99, "&gt;99", IF(wat_table_data!R300&lt;1, "&lt;1",wat_table_data!R300 ))), "-")</f>
        <v>-</v>
      </c>
      <c r="S303" s="38" t="str">
        <f>IF(ISNUMBER(wat_table_data!S300), IF(wat_table_data!S300=-999,"NA",IF(wat_table_data!S300&gt;99, "&gt;99", IF(wat_table_data!S300&lt;1, "&lt;1",wat_table_data!S300 ))), "-")</f>
        <v>-</v>
      </c>
      <c r="T303" s="24" t="str">
        <f>IF(ISNUMBER(wat_table_data!T300), IF(wat_table_data!T300=-999,"NA",wat_table_data!T300), "-")</f>
        <v>-</v>
      </c>
      <c r="U303" s="24"/>
      <c r="V303" s="24"/>
      <c r="W303" s="24"/>
      <c r="X303" s="39" t="str">
        <f>IF(ISNUMBER(wat_table_data!W300), IF(wat_table_data!W300=-999,"NA",IF(wat_table_data!W300&gt;99, "&gt;99", IF(wat_table_data!W300&lt;1, "&lt;1",wat_table_data!W300 ))), "-")</f>
        <v>-</v>
      </c>
      <c r="Y303" s="40" t="str">
        <f>IF(ISNUMBER(wat_table_data!X300), IF(wat_table_data!X300=-999,"NA",IF(wat_table_data!X300&gt;99, "&gt;99", IF(wat_table_data!X300&lt;1, "&lt;1",wat_table_data!X300 ))), "-")</f>
        <v>-</v>
      </c>
      <c r="Z303" s="40" t="str">
        <f>IF(ISNUMBER(wat_table_data!Y300), IF(wat_table_data!Y300=-999,"NA",IF(wat_table_data!Y300&gt;99, "&gt;99", IF(wat_table_data!Y300&lt;1, "&lt;1",wat_table_data!Y300 ))), "-")</f>
        <v>-</v>
      </c>
      <c r="AA303" s="40" t="str">
        <f>IF(ISNUMBER(wat_table_data!Z300), IF(wat_table_data!Z300=-999,"NA",IF(wat_table_data!Z300&gt;99, "&gt;99", IF(wat_table_data!Z300&lt;1, "&lt;1",wat_table_data!Z300 ))), "-")</f>
        <v>-</v>
      </c>
      <c r="AB303" s="38" t="str">
        <f>IF(ISNUMBER(wat_table_data!AA300), IF(wat_table_data!AA300=-999,"NA",IF(wat_table_data!AA300&gt;99, "&gt;99", IF(wat_table_data!AA300&lt;1, "&lt;1",wat_table_data!AA300 ))), "-")</f>
        <v>-</v>
      </c>
      <c r="AC303" s="38" t="str">
        <f>IF(ISNUMBER(wat_table_data!AB300), IF(wat_table_data!AB300=-999,"NA",IF(wat_table_data!AB300&gt;99, "&gt;99", IF(wat_table_data!AB300&lt;1, "&lt;1",wat_table_data!AB300 ))), "-")</f>
        <v>-</v>
      </c>
      <c r="AD303" s="39" t="str">
        <f>IF(ISNUMBER(wat_table_data!AC300), IF(wat_table_data!AC300=-999,"NA",IF(wat_table_data!AC300&gt;99, "&gt;99", IF(wat_table_data!AC300&lt;1, "&lt;1",wat_table_data!AC300 ))), "-")</f>
        <v>-</v>
      </c>
      <c r="AE303" s="40" t="str">
        <f>IF(ISNUMBER(wat_table_data!AD300), IF(wat_table_data!AD300=-999,"NA",IF(wat_table_data!AD300&gt;99, "&gt;99", IF(wat_table_data!AD300&lt;1, "&lt;1",wat_table_data!AD300 ))), "-")</f>
        <v>-</v>
      </c>
      <c r="AF303" s="40" t="str">
        <f>IF(ISNUMBER(wat_table_data!AE300), IF(wat_table_data!AE300=-999,"NA",IF(wat_table_data!AE300&gt;99, "&gt;99", IF(wat_table_data!AE300&lt;1, "&lt;1",wat_table_data!AE300 ))), "-")</f>
        <v>-</v>
      </c>
      <c r="AG303" s="40" t="str">
        <f>IF(ISNUMBER(wat_table_data!AF300), IF(wat_table_data!AF300=-999,"NA",IF(wat_table_data!AF300&gt;99, "&gt;99", IF(wat_table_data!AF300&lt;1, "&lt;1",wat_table_data!AF300 ))), "-")</f>
        <v>-</v>
      </c>
      <c r="AH303" s="38" t="str">
        <f>IF(ISNUMBER(wat_table_data!AG300), IF(wat_table_data!AG300=-999,"NA",IF(wat_table_data!AG300&gt;99, "&gt;99", IF(wat_table_data!AG300&lt;1, "&lt;1",wat_table_data!AG300 ))), "-")</f>
        <v>-</v>
      </c>
      <c r="AI303" s="38" t="str">
        <f>IF(ISNUMBER(wat_table_data!AH300), IF(wat_table_data!AH300=-999,"NA",IF(wat_table_data!AH300&gt;99, "&gt;99", IF(wat_table_data!AH300&lt;1, "&lt;1",wat_table_data!AH300 ))), "-")</f>
        <v>-</v>
      </c>
      <c r="AJ303" s="39" t="str">
        <f>IF(ISNUMBER(wat_table_data!AI300), IF(wat_table_data!AI300=-999,"NA",IF(wat_table_data!AI300&gt;99, "&gt;99", IF(wat_table_data!AI300&lt;1, "&lt;1",wat_table_data!AI300 ))), "-")</f>
        <v>-</v>
      </c>
      <c r="AK303" s="40" t="str">
        <f>IF(ISNUMBER(wat_table_data!AJ300), IF(wat_table_data!AJ300=-999,"NA",IF(wat_table_data!AJ300&gt;99, "&gt;99", IF(wat_table_data!AJ300&lt;1, "&lt;1",wat_table_data!AJ300 ))), "-")</f>
        <v>-</v>
      </c>
      <c r="AL303" s="40" t="str">
        <f>IF(ISNUMBER(wat_table_data!AK300), IF(wat_table_data!AK300=-999,"NA",IF(wat_table_data!AK300&gt;99, "&gt;99", IF(wat_table_data!AK300&lt;1, "&lt;1",wat_table_data!AK300 ))), "-")</f>
        <v>-</v>
      </c>
      <c r="AM303" s="40" t="str">
        <f>IF(ISNUMBER(wat_table_data!AL300), IF(wat_table_data!AL300=-999,"NA",IF(wat_table_data!AL300&gt;99, "&gt;99", IF(wat_table_data!AL300&lt;1, "&lt;1",wat_table_data!AL300 ))), "-")</f>
        <v>-</v>
      </c>
      <c r="AN303" s="38" t="str">
        <f>IF(ISNUMBER(wat_table_data!AM300), IF(wat_table_data!AM300=-999,"NA",IF(wat_table_data!AM300&gt;99, "&gt;99", IF(wat_table_data!AM300&lt;1, "&lt;1",wat_table_data!AM300 ))), "-")</f>
        <v>-</v>
      </c>
      <c r="AO303" s="38" t="str">
        <f>IF(ISNUMBER(wat_table_data!AN300), IF(wat_table_data!AN300=-999,"NA",IF(wat_table_data!AN300&gt;99, "&gt;99", IF(wat_table_data!AN300&lt;1, "&lt;1",wat_table_data!AN300 ))), "-")</f>
        <v>-</v>
      </c>
    </row>
    <row r="304" ht="13.8" x14ac:dyDescent="0.25">
      <c r="A304" s="34" t="str">
        <f>IF(ISBLANK(wat_table_data!A301), "", wat_table_data!A301)</f>
        <v/>
      </c>
      <c r="B304" s="34" t="str">
        <f>IF(ISBLANK(wat_table_data!B301), "", wat_table_data!B301)</f>
        <v/>
      </c>
      <c r="C304" s="34" t="str">
        <f>IF(ISBLANK(wat_table_data!C301), "", wat_table_data!C301)</f>
        <v/>
      </c>
      <c r="D304" s="35" t="str">
        <f>IF(ISNUMBER(wat_table_data!D301), wat_table_data!D301, "-")</f>
        <v>-</v>
      </c>
      <c r="E304" s="36" t="str">
        <f>IF(ISNUMBER(wat_table_data!E301), wat_table_data!E301, "-")</f>
        <v>-</v>
      </c>
      <c r="F304" s="37" t="str">
        <f>IF(ISNUMBER(wat_table_data!F301), IF(wat_table_data!F301=-999,"NA",IF(wat_table_data!F301&gt;99, "&gt;99", IF(wat_table_data!F301&lt;1, "&lt;1",wat_table_data!F301 ))), "-")</f>
        <v>-</v>
      </c>
      <c r="G304" s="38" t="str">
        <f>IF(ISNUMBER(wat_table_data!G301), IF(wat_table_data!G301=-999,"NA",IF(wat_table_data!G301&gt;99, "&gt;99", IF(wat_table_data!G301&lt;1, "&lt;1",wat_table_data!G301 ))), "-")</f>
        <v>-</v>
      </c>
      <c r="H304" s="38" t="str">
        <f>IF(ISNUMBER(wat_table_data!H301), IF(wat_table_data!H301=-999,"NA",IF(wat_table_data!H301&gt;99, "&gt;99", IF(wat_table_data!H301&lt;1, "&lt;1",wat_table_data!H301 ))), "-")</f>
        <v>-</v>
      </c>
      <c r="I304" s="38" t="str">
        <f>IF(ISNUMBER(wat_table_data!I301), IF(wat_table_data!I301=-999,"NA",IF(wat_table_data!I301&gt;99, "&gt;99", IF(wat_table_data!I301&lt;1, "&lt;1",wat_table_data!I301 ))), "-")</f>
        <v>-</v>
      </c>
      <c r="J304" s="24" t="str">
        <f>IF(ISNUMBER(wat_table_data!J301), IF(wat_table_data!J301=-999,"NA",wat_table_data!J301), "-")</f>
        <v>-</v>
      </c>
      <c r="K304" s="37" t="str">
        <f>IF(ISNUMBER(wat_table_data!K301), IF(wat_table_data!K301=-999,"NA",IF(wat_table_data!K301&gt;99, "&gt;99", IF(wat_table_data!K301&lt;1, "&lt;1",wat_table_data!K301 ))), "-")</f>
        <v>-</v>
      </c>
      <c r="L304" s="38" t="str">
        <f>IF(ISNUMBER(wat_table_data!L301), IF(wat_table_data!L301=-999,"NA",IF(wat_table_data!L301&gt;99, "&gt;99", IF(wat_table_data!L301&lt;1, "&lt;1",wat_table_data!L301 ))), "-")</f>
        <v>-</v>
      </c>
      <c r="M304" s="38" t="str">
        <f>IF(ISNUMBER(wat_table_data!M301), IF(wat_table_data!M301=-999,"NA",IF(wat_table_data!M301&gt;99, "&gt;99", IF(wat_table_data!M301&lt;1, "&lt;1",wat_table_data!M301 ))), "-")</f>
        <v>-</v>
      </c>
      <c r="N304" s="38" t="str">
        <f>IF(ISNUMBER(wat_table_data!N301), IF(wat_table_data!N301=-999,"NA",IF(wat_table_data!N301&gt;99, "&gt;99", IF(wat_table_data!N301&lt;1, "&lt;1",wat_table_data!N301 ))), "-")</f>
        <v>-</v>
      </c>
      <c r="O304" s="24" t="str">
        <f>IF(ISNUMBER(wat_table_data!O301), IF(wat_table_data!O301=-999,"NA",wat_table_data!O301), "-")</f>
        <v>-</v>
      </c>
      <c r="P304" s="37" t="str">
        <f>IF(ISNUMBER(wat_table_data!P301), IF(wat_table_data!P301=-999,"NA",IF(wat_table_data!P301&gt;99, "&gt;99", IF(wat_table_data!P301&lt;1, "&lt;1",wat_table_data!P301 ))), "-")</f>
        <v>-</v>
      </c>
      <c r="Q304" s="38" t="str">
        <f>IF(ISNUMBER(wat_table_data!Q301), IF(wat_table_data!Q301=-999,"NA",IF(wat_table_data!Q301&gt;99, "&gt;99", IF(wat_table_data!Q301&lt;1, "&lt;1",wat_table_data!Q301 ))), "-")</f>
        <v>-</v>
      </c>
      <c r="R304" s="38" t="str">
        <f>IF(ISNUMBER(wat_table_data!R301), IF(wat_table_data!R301=-999,"NA",IF(wat_table_data!R301&gt;99, "&gt;99", IF(wat_table_data!R301&lt;1, "&lt;1",wat_table_data!R301 ))), "-")</f>
        <v>-</v>
      </c>
      <c r="S304" s="38" t="str">
        <f>IF(ISNUMBER(wat_table_data!S301), IF(wat_table_data!S301=-999,"NA",IF(wat_table_data!S301&gt;99, "&gt;99", IF(wat_table_data!S301&lt;1, "&lt;1",wat_table_data!S301 ))), "-")</f>
        <v>-</v>
      </c>
      <c r="T304" s="24" t="str">
        <f>IF(ISNUMBER(wat_table_data!T301), IF(wat_table_data!T301=-999,"NA",wat_table_data!T301), "-")</f>
        <v>-</v>
      </c>
      <c r="U304" s="24"/>
      <c r="V304" s="24"/>
      <c r="W304" s="24"/>
      <c r="X304" s="39" t="str">
        <f>IF(ISNUMBER(wat_table_data!W301), IF(wat_table_data!W301=-999,"NA",IF(wat_table_data!W301&gt;99, "&gt;99", IF(wat_table_data!W301&lt;1, "&lt;1",wat_table_data!W301 ))), "-")</f>
        <v>-</v>
      </c>
      <c r="Y304" s="40" t="str">
        <f>IF(ISNUMBER(wat_table_data!X301), IF(wat_table_data!X301=-999,"NA",IF(wat_table_data!X301&gt;99, "&gt;99", IF(wat_table_data!X301&lt;1, "&lt;1",wat_table_data!X301 ))), "-")</f>
        <v>-</v>
      </c>
      <c r="Z304" s="40" t="str">
        <f>IF(ISNUMBER(wat_table_data!Y301), IF(wat_table_data!Y301=-999,"NA",IF(wat_table_data!Y301&gt;99, "&gt;99", IF(wat_table_data!Y301&lt;1, "&lt;1",wat_table_data!Y301 ))), "-")</f>
        <v>-</v>
      </c>
      <c r="AA304" s="40" t="str">
        <f>IF(ISNUMBER(wat_table_data!Z301), IF(wat_table_data!Z301=-999,"NA",IF(wat_table_data!Z301&gt;99, "&gt;99", IF(wat_table_data!Z301&lt;1, "&lt;1",wat_table_data!Z301 ))), "-")</f>
        <v>-</v>
      </c>
      <c r="AB304" s="38" t="str">
        <f>IF(ISNUMBER(wat_table_data!AA301), IF(wat_table_data!AA301=-999,"NA",IF(wat_table_data!AA301&gt;99, "&gt;99", IF(wat_table_data!AA301&lt;1, "&lt;1",wat_table_data!AA301 ))), "-")</f>
        <v>-</v>
      </c>
      <c r="AC304" s="38" t="str">
        <f>IF(ISNUMBER(wat_table_data!AB301), IF(wat_table_data!AB301=-999,"NA",IF(wat_table_data!AB301&gt;99, "&gt;99", IF(wat_table_data!AB301&lt;1, "&lt;1",wat_table_data!AB301 ))), "-")</f>
        <v>-</v>
      </c>
      <c r="AD304" s="39" t="str">
        <f>IF(ISNUMBER(wat_table_data!AC301), IF(wat_table_data!AC301=-999,"NA",IF(wat_table_data!AC301&gt;99, "&gt;99", IF(wat_table_data!AC301&lt;1, "&lt;1",wat_table_data!AC301 ))), "-")</f>
        <v>-</v>
      </c>
      <c r="AE304" s="40" t="str">
        <f>IF(ISNUMBER(wat_table_data!AD301), IF(wat_table_data!AD301=-999,"NA",IF(wat_table_data!AD301&gt;99, "&gt;99", IF(wat_table_data!AD301&lt;1, "&lt;1",wat_table_data!AD301 ))), "-")</f>
        <v>-</v>
      </c>
      <c r="AF304" s="40" t="str">
        <f>IF(ISNUMBER(wat_table_data!AE301), IF(wat_table_data!AE301=-999,"NA",IF(wat_table_data!AE301&gt;99, "&gt;99", IF(wat_table_data!AE301&lt;1, "&lt;1",wat_table_data!AE301 ))), "-")</f>
        <v>-</v>
      </c>
      <c r="AG304" s="40" t="str">
        <f>IF(ISNUMBER(wat_table_data!AF301), IF(wat_table_data!AF301=-999,"NA",IF(wat_table_data!AF301&gt;99, "&gt;99", IF(wat_table_data!AF301&lt;1, "&lt;1",wat_table_data!AF301 ))), "-")</f>
        <v>-</v>
      </c>
      <c r="AH304" s="38" t="str">
        <f>IF(ISNUMBER(wat_table_data!AG301), IF(wat_table_data!AG301=-999,"NA",IF(wat_table_data!AG301&gt;99, "&gt;99", IF(wat_table_data!AG301&lt;1, "&lt;1",wat_table_data!AG301 ))), "-")</f>
        <v>-</v>
      </c>
      <c r="AI304" s="38" t="str">
        <f>IF(ISNUMBER(wat_table_data!AH301), IF(wat_table_data!AH301=-999,"NA",IF(wat_table_data!AH301&gt;99, "&gt;99", IF(wat_table_data!AH301&lt;1, "&lt;1",wat_table_data!AH301 ))), "-")</f>
        <v>-</v>
      </c>
      <c r="AJ304" s="39" t="str">
        <f>IF(ISNUMBER(wat_table_data!AI301), IF(wat_table_data!AI301=-999,"NA",IF(wat_table_data!AI301&gt;99, "&gt;99", IF(wat_table_data!AI301&lt;1, "&lt;1",wat_table_data!AI301 ))), "-")</f>
        <v>-</v>
      </c>
      <c r="AK304" s="40" t="str">
        <f>IF(ISNUMBER(wat_table_data!AJ301), IF(wat_table_data!AJ301=-999,"NA",IF(wat_table_data!AJ301&gt;99, "&gt;99", IF(wat_table_data!AJ301&lt;1, "&lt;1",wat_table_data!AJ301 ))), "-")</f>
        <v>-</v>
      </c>
      <c r="AL304" s="40" t="str">
        <f>IF(ISNUMBER(wat_table_data!AK301), IF(wat_table_data!AK301=-999,"NA",IF(wat_table_data!AK301&gt;99, "&gt;99", IF(wat_table_data!AK301&lt;1, "&lt;1",wat_table_data!AK301 ))), "-")</f>
        <v>-</v>
      </c>
      <c r="AM304" s="40" t="str">
        <f>IF(ISNUMBER(wat_table_data!AL301), IF(wat_table_data!AL301=-999,"NA",IF(wat_table_data!AL301&gt;99, "&gt;99", IF(wat_table_data!AL301&lt;1, "&lt;1",wat_table_data!AL301 ))), "-")</f>
        <v>-</v>
      </c>
      <c r="AN304" s="38" t="str">
        <f>IF(ISNUMBER(wat_table_data!AM301), IF(wat_table_data!AM301=-999,"NA",IF(wat_table_data!AM301&gt;99, "&gt;99", IF(wat_table_data!AM301&lt;1, "&lt;1",wat_table_data!AM301 ))), "-")</f>
        <v>-</v>
      </c>
      <c r="AO304" s="38" t="str">
        <f>IF(ISNUMBER(wat_table_data!AN301), IF(wat_table_data!AN301=-999,"NA",IF(wat_table_data!AN301&gt;99, "&gt;99", IF(wat_table_data!AN301&lt;1, "&lt;1",wat_table_data!AN301 ))), "-")</f>
        <v>-</v>
      </c>
    </row>
    <row r="305" ht="13.8" x14ac:dyDescent="0.25">
      <c r="A305" s="34" t="str">
        <f>IF(ISBLANK(wat_table_data!A302), "", wat_table_data!A302)</f>
        <v/>
      </c>
      <c r="B305" s="34" t="str">
        <f>IF(ISBLANK(wat_table_data!B302), "", wat_table_data!B302)</f>
        <v/>
      </c>
      <c r="C305" s="34" t="str">
        <f>IF(ISBLANK(wat_table_data!C302), "", wat_table_data!C302)</f>
        <v/>
      </c>
      <c r="D305" s="35" t="str">
        <f>IF(ISNUMBER(wat_table_data!D302), wat_table_data!D302, "-")</f>
        <v>-</v>
      </c>
      <c r="E305" s="36" t="str">
        <f>IF(ISNUMBER(wat_table_data!E302), wat_table_data!E302, "-")</f>
        <v>-</v>
      </c>
      <c r="F305" s="37" t="str">
        <f>IF(ISNUMBER(wat_table_data!F302), IF(wat_table_data!F302=-999,"NA",IF(wat_table_data!F302&gt;99, "&gt;99", IF(wat_table_data!F302&lt;1, "&lt;1",wat_table_data!F302 ))), "-")</f>
        <v>-</v>
      </c>
      <c r="G305" s="38" t="str">
        <f>IF(ISNUMBER(wat_table_data!G302), IF(wat_table_data!G302=-999,"NA",IF(wat_table_data!G302&gt;99, "&gt;99", IF(wat_table_data!G302&lt;1, "&lt;1",wat_table_data!G302 ))), "-")</f>
        <v>-</v>
      </c>
      <c r="H305" s="38" t="str">
        <f>IF(ISNUMBER(wat_table_data!H302), IF(wat_table_data!H302=-999,"NA",IF(wat_table_data!H302&gt;99, "&gt;99", IF(wat_table_data!H302&lt;1, "&lt;1",wat_table_data!H302 ))), "-")</f>
        <v>-</v>
      </c>
      <c r="I305" s="38" t="str">
        <f>IF(ISNUMBER(wat_table_data!I302), IF(wat_table_data!I302=-999,"NA",IF(wat_table_data!I302&gt;99, "&gt;99", IF(wat_table_data!I302&lt;1, "&lt;1",wat_table_data!I302 ))), "-")</f>
        <v>-</v>
      </c>
      <c r="J305" s="24" t="str">
        <f>IF(ISNUMBER(wat_table_data!J302), IF(wat_table_data!J302=-999,"NA",wat_table_data!J302), "-")</f>
        <v>-</v>
      </c>
      <c r="K305" s="37" t="str">
        <f>IF(ISNUMBER(wat_table_data!K302), IF(wat_table_data!K302=-999,"NA",IF(wat_table_data!K302&gt;99, "&gt;99", IF(wat_table_data!K302&lt;1, "&lt;1",wat_table_data!K302 ))), "-")</f>
        <v>-</v>
      </c>
      <c r="L305" s="38" t="str">
        <f>IF(ISNUMBER(wat_table_data!L302), IF(wat_table_data!L302=-999,"NA",IF(wat_table_data!L302&gt;99, "&gt;99", IF(wat_table_data!L302&lt;1, "&lt;1",wat_table_data!L302 ))), "-")</f>
        <v>-</v>
      </c>
      <c r="M305" s="38" t="str">
        <f>IF(ISNUMBER(wat_table_data!M302), IF(wat_table_data!M302=-999,"NA",IF(wat_table_data!M302&gt;99, "&gt;99", IF(wat_table_data!M302&lt;1, "&lt;1",wat_table_data!M302 ))), "-")</f>
        <v>-</v>
      </c>
      <c r="N305" s="38" t="str">
        <f>IF(ISNUMBER(wat_table_data!N302), IF(wat_table_data!N302=-999,"NA",IF(wat_table_data!N302&gt;99, "&gt;99", IF(wat_table_data!N302&lt;1, "&lt;1",wat_table_data!N302 ))), "-")</f>
        <v>-</v>
      </c>
      <c r="O305" s="24" t="str">
        <f>IF(ISNUMBER(wat_table_data!O302), IF(wat_table_data!O302=-999,"NA",wat_table_data!O302), "-")</f>
        <v>-</v>
      </c>
      <c r="P305" s="37" t="str">
        <f>IF(ISNUMBER(wat_table_data!P302), IF(wat_table_data!P302=-999,"NA",IF(wat_table_data!P302&gt;99, "&gt;99", IF(wat_table_data!P302&lt;1, "&lt;1",wat_table_data!P302 ))), "-")</f>
        <v>-</v>
      </c>
      <c r="Q305" s="38" t="str">
        <f>IF(ISNUMBER(wat_table_data!Q302), IF(wat_table_data!Q302=-999,"NA",IF(wat_table_data!Q302&gt;99, "&gt;99", IF(wat_table_data!Q302&lt;1, "&lt;1",wat_table_data!Q302 ))), "-")</f>
        <v>-</v>
      </c>
      <c r="R305" s="38" t="str">
        <f>IF(ISNUMBER(wat_table_data!R302), IF(wat_table_data!R302=-999,"NA",IF(wat_table_data!R302&gt;99, "&gt;99", IF(wat_table_data!R302&lt;1, "&lt;1",wat_table_data!R302 ))), "-")</f>
        <v>-</v>
      </c>
      <c r="S305" s="38" t="str">
        <f>IF(ISNUMBER(wat_table_data!S302), IF(wat_table_data!S302=-999,"NA",IF(wat_table_data!S302&gt;99, "&gt;99", IF(wat_table_data!S302&lt;1, "&lt;1",wat_table_data!S302 ))), "-")</f>
        <v>-</v>
      </c>
      <c r="T305" s="24" t="str">
        <f>IF(ISNUMBER(wat_table_data!T302), IF(wat_table_data!T302=-999,"NA",wat_table_data!T302), "-")</f>
        <v>-</v>
      </c>
      <c r="U305" s="24"/>
      <c r="V305" s="24"/>
      <c r="W305" s="24"/>
      <c r="X305" s="39" t="str">
        <f>IF(ISNUMBER(wat_table_data!W302), IF(wat_table_data!W302=-999,"NA",IF(wat_table_data!W302&gt;99, "&gt;99", IF(wat_table_data!W302&lt;1, "&lt;1",wat_table_data!W302 ))), "-")</f>
        <v>-</v>
      </c>
      <c r="Y305" s="40" t="str">
        <f>IF(ISNUMBER(wat_table_data!X302), IF(wat_table_data!X302=-999,"NA",IF(wat_table_data!X302&gt;99, "&gt;99", IF(wat_table_data!X302&lt;1, "&lt;1",wat_table_data!X302 ))), "-")</f>
        <v>-</v>
      </c>
      <c r="Z305" s="40" t="str">
        <f>IF(ISNUMBER(wat_table_data!Y302), IF(wat_table_data!Y302=-999,"NA",IF(wat_table_data!Y302&gt;99, "&gt;99", IF(wat_table_data!Y302&lt;1, "&lt;1",wat_table_data!Y302 ))), "-")</f>
        <v>-</v>
      </c>
      <c r="AA305" s="40" t="str">
        <f>IF(ISNUMBER(wat_table_data!Z302), IF(wat_table_data!Z302=-999,"NA",IF(wat_table_data!Z302&gt;99, "&gt;99", IF(wat_table_data!Z302&lt;1, "&lt;1",wat_table_data!Z302 ))), "-")</f>
        <v>-</v>
      </c>
      <c r="AB305" s="38" t="str">
        <f>IF(ISNUMBER(wat_table_data!AA302), IF(wat_table_data!AA302=-999,"NA",IF(wat_table_data!AA302&gt;99, "&gt;99", IF(wat_table_data!AA302&lt;1, "&lt;1",wat_table_data!AA302 ))), "-")</f>
        <v>-</v>
      </c>
      <c r="AC305" s="38" t="str">
        <f>IF(ISNUMBER(wat_table_data!AB302), IF(wat_table_data!AB302=-999,"NA",IF(wat_table_data!AB302&gt;99, "&gt;99", IF(wat_table_data!AB302&lt;1, "&lt;1",wat_table_data!AB302 ))), "-")</f>
        <v>-</v>
      </c>
      <c r="AD305" s="39" t="str">
        <f>IF(ISNUMBER(wat_table_data!AC302), IF(wat_table_data!AC302=-999,"NA",IF(wat_table_data!AC302&gt;99, "&gt;99", IF(wat_table_data!AC302&lt;1, "&lt;1",wat_table_data!AC302 ))), "-")</f>
        <v>-</v>
      </c>
      <c r="AE305" s="40" t="str">
        <f>IF(ISNUMBER(wat_table_data!AD302), IF(wat_table_data!AD302=-999,"NA",IF(wat_table_data!AD302&gt;99, "&gt;99", IF(wat_table_data!AD302&lt;1, "&lt;1",wat_table_data!AD302 ))), "-")</f>
        <v>-</v>
      </c>
      <c r="AF305" s="40" t="str">
        <f>IF(ISNUMBER(wat_table_data!AE302), IF(wat_table_data!AE302=-999,"NA",IF(wat_table_data!AE302&gt;99, "&gt;99", IF(wat_table_data!AE302&lt;1, "&lt;1",wat_table_data!AE302 ))), "-")</f>
        <v>-</v>
      </c>
      <c r="AG305" s="40" t="str">
        <f>IF(ISNUMBER(wat_table_data!AF302), IF(wat_table_data!AF302=-999,"NA",IF(wat_table_data!AF302&gt;99, "&gt;99", IF(wat_table_data!AF302&lt;1, "&lt;1",wat_table_data!AF302 ))), "-")</f>
        <v>-</v>
      </c>
      <c r="AH305" s="38" t="str">
        <f>IF(ISNUMBER(wat_table_data!AG302), IF(wat_table_data!AG302=-999,"NA",IF(wat_table_data!AG302&gt;99, "&gt;99", IF(wat_table_data!AG302&lt;1, "&lt;1",wat_table_data!AG302 ))), "-")</f>
        <v>-</v>
      </c>
      <c r="AI305" s="38" t="str">
        <f>IF(ISNUMBER(wat_table_data!AH302), IF(wat_table_data!AH302=-999,"NA",IF(wat_table_data!AH302&gt;99, "&gt;99", IF(wat_table_data!AH302&lt;1, "&lt;1",wat_table_data!AH302 ))), "-")</f>
        <v>-</v>
      </c>
      <c r="AJ305" s="39" t="str">
        <f>IF(ISNUMBER(wat_table_data!AI302), IF(wat_table_data!AI302=-999,"NA",IF(wat_table_data!AI302&gt;99, "&gt;99", IF(wat_table_data!AI302&lt;1, "&lt;1",wat_table_data!AI302 ))), "-")</f>
        <v>-</v>
      </c>
      <c r="AK305" s="40" t="str">
        <f>IF(ISNUMBER(wat_table_data!AJ302), IF(wat_table_data!AJ302=-999,"NA",IF(wat_table_data!AJ302&gt;99, "&gt;99", IF(wat_table_data!AJ302&lt;1, "&lt;1",wat_table_data!AJ302 ))), "-")</f>
        <v>-</v>
      </c>
      <c r="AL305" s="40" t="str">
        <f>IF(ISNUMBER(wat_table_data!AK302), IF(wat_table_data!AK302=-999,"NA",IF(wat_table_data!AK302&gt;99, "&gt;99", IF(wat_table_data!AK302&lt;1, "&lt;1",wat_table_data!AK302 ))), "-")</f>
        <v>-</v>
      </c>
      <c r="AM305" s="40" t="str">
        <f>IF(ISNUMBER(wat_table_data!AL302), IF(wat_table_data!AL302=-999,"NA",IF(wat_table_data!AL302&gt;99, "&gt;99", IF(wat_table_data!AL302&lt;1, "&lt;1",wat_table_data!AL302 ))), "-")</f>
        <v>-</v>
      </c>
      <c r="AN305" s="38" t="str">
        <f>IF(ISNUMBER(wat_table_data!AM302), IF(wat_table_data!AM302=-999,"NA",IF(wat_table_data!AM302&gt;99, "&gt;99", IF(wat_table_data!AM302&lt;1, "&lt;1",wat_table_data!AM302 ))), "-")</f>
        <v>-</v>
      </c>
      <c r="AO305" s="38" t="str">
        <f>IF(ISNUMBER(wat_table_data!AN302), IF(wat_table_data!AN302=-999,"NA",IF(wat_table_data!AN302&gt;99, "&gt;99", IF(wat_table_data!AN302&lt;1, "&lt;1",wat_table_data!AN302 ))), "-")</f>
        <v>-</v>
      </c>
    </row>
    <row r="306" ht="13.8" x14ac:dyDescent="0.25">
      <c r="A306" s="34" t="str">
        <f>IF(ISBLANK(wat_table_data!A303), "", wat_table_data!A303)</f>
        <v/>
      </c>
      <c r="B306" s="34" t="str">
        <f>IF(ISBLANK(wat_table_data!B303), "", wat_table_data!B303)</f>
        <v/>
      </c>
      <c r="C306" s="34" t="str">
        <f>IF(ISBLANK(wat_table_data!C303), "", wat_table_data!C303)</f>
        <v/>
      </c>
      <c r="D306" s="35" t="str">
        <f>IF(ISNUMBER(wat_table_data!D303), wat_table_data!D303, "-")</f>
        <v>-</v>
      </c>
      <c r="E306" s="36" t="str">
        <f>IF(ISNUMBER(wat_table_data!E303), wat_table_data!E303, "-")</f>
        <v>-</v>
      </c>
      <c r="F306" s="37" t="str">
        <f>IF(ISNUMBER(wat_table_data!F303), IF(wat_table_data!F303=-999,"NA",IF(wat_table_data!F303&gt;99, "&gt;99", IF(wat_table_data!F303&lt;1, "&lt;1",wat_table_data!F303 ))), "-")</f>
        <v>-</v>
      </c>
      <c r="G306" s="38" t="str">
        <f>IF(ISNUMBER(wat_table_data!G303), IF(wat_table_data!G303=-999,"NA",IF(wat_table_data!G303&gt;99, "&gt;99", IF(wat_table_data!G303&lt;1, "&lt;1",wat_table_data!G303 ))), "-")</f>
        <v>-</v>
      </c>
      <c r="H306" s="38" t="str">
        <f>IF(ISNUMBER(wat_table_data!H303), IF(wat_table_data!H303=-999,"NA",IF(wat_table_data!H303&gt;99, "&gt;99", IF(wat_table_data!H303&lt;1, "&lt;1",wat_table_data!H303 ))), "-")</f>
        <v>-</v>
      </c>
      <c r="I306" s="38" t="str">
        <f>IF(ISNUMBER(wat_table_data!I303), IF(wat_table_data!I303=-999,"NA",IF(wat_table_data!I303&gt;99, "&gt;99", IF(wat_table_data!I303&lt;1, "&lt;1",wat_table_data!I303 ))), "-")</f>
        <v>-</v>
      </c>
      <c r="J306" s="24" t="str">
        <f>IF(ISNUMBER(wat_table_data!J303), IF(wat_table_data!J303=-999,"NA",wat_table_data!J303), "-")</f>
        <v>-</v>
      </c>
      <c r="K306" s="37" t="str">
        <f>IF(ISNUMBER(wat_table_data!K303), IF(wat_table_data!K303=-999,"NA",IF(wat_table_data!K303&gt;99, "&gt;99", IF(wat_table_data!K303&lt;1, "&lt;1",wat_table_data!K303 ))), "-")</f>
        <v>-</v>
      </c>
      <c r="L306" s="38" t="str">
        <f>IF(ISNUMBER(wat_table_data!L303), IF(wat_table_data!L303=-999,"NA",IF(wat_table_data!L303&gt;99, "&gt;99", IF(wat_table_data!L303&lt;1, "&lt;1",wat_table_data!L303 ))), "-")</f>
        <v>-</v>
      </c>
      <c r="M306" s="38" t="str">
        <f>IF(ISNUMBER(wat_table_data!M303), IF(wat_table_data!M303=-999,"NA",IF(wat_table_data!M303&gt;99, "&gt;99", IF(wat_table_data!M303&lt;1, "&lt;1",wat_table_data!M303 ))), "-")</f>
        <v>-</v>
      </c>
      <c r="N306" s="38" t="str">
        <f>IF(ISNUMBER(wat_table_data!N303), IF(wat_table_data!N303=-999,"NA",IF(wat_table_data!N303&gt;99, "&gt;99", IF(wat_table_data!N303&lt;1, "&lt;1",wat_table_data!N303 ))), "-")</f>
        <v>-</v>
      </c>
      <c r="O306" s="24" t="str">
        <f>IF(ISNUMBER(wat_table_data!O303), IF(wat_table_data!O303=-999,"NA",wat_table_data!O303), "-")</f>
        <v>-</v>
      </c>
      <c r="P306" s="37" t="str">
        <f>IF(ISNUMBER(wat_table_data!P303), IF(wat_table_data!P303=-999,"NA",IF(wat_table_data!P303&gt;99, "&gt;99", IF(wat_table_data!P303&lt;1, "&lt;1",wat_table_data!P303 ))), "-")</f>
        <v>-</v>
      </c>
      <c r="Q306" s="38" t="str">
        <f>IF(ISNUMBER(wat_table_data!Q303), IF(wat_table_data!Q303=-999,"NA",IF(wat_table_data!Q303&gt;99, "&gt;99", IF(wat_table_data!Q303&lt;1, "&lt;1",wat_table_data!Q303 ))), "-")</f>
        <v>-</v>
      </c>
      <c r="R306" s="38" t="str">
        <f>IF(ISNUMBER(wat_table_data!R303), IF(wat_table_data!R303=-999,"NA",IF(wat_table_data!R303&gt;99, "&gt;99", IF(wat_table_data!R303&lt;1, "&lt;1",wat_table_data!R303 ))), "-")</f>
        <v>-</v>
      </c>
      <c r="S306" s="38" t="str">
        <f>IF(ISNUMBER(wat_table_data!S303), IF(wat_table_data!S303=-999,"NA",IF(wat_table_data!S303&gt;99, "&gt;99", IF(wat_table_data!S303&lt;1, "&lt;1",wat_table_data!S303 ))), "-")</f>
        <v>-</v>
      </c>
      <c r="T306" s="24" t="str">
        <f>IF(ISNUMBER(wat_table_data!T303), IF(wat_table_data!T303=-999,"NA",wat_table_data!T303), "-")</f>
        <v>-</v>
      </c>
      <c r="U306" s="24"/>
      <c r="V306" s="24"/>
      <c r="W306" s="24"/>
      <c r="X306" s="39" t="str">
        <f>IF(ISNUMBER(wat_table_data!W303), IF(wat_table_data!W303=-999,"NA",IF(wat_table_data!W303&gt;99, "&gt;99", IF(wat_table_data!W303&lt;1, "&lt;1",wat_table_data!W303 ))), "-")</f>
        <v>-</v>
      </c>
      <c r="Y306" s="40" t="str">
        <f>IF(ISNUMBER(wat_table_data!X303), IF(wat_table_data!X303=-999,"NA",IF(wat_table_data!X303&gt;99, "&gt;99", IF(wat_table_data!X303&lt;1, "&lt;1",wat_table_data!X303 ))), "-")</f>
        <v>-</v>
      </c>
      <c r="Z306" s="40" t="str">
        <f>IF(ISNUMBER(wat_table_data!Y303), IF(wat_table_data!Y303=-999,"NA",IF(wat_table_data!Y303&gt;99, "&gt;99", IF(wat_table_data!Y303&lt;1, "&lt;1",wat_table_data!Y303 ))), "-")</f>
        <v>-</v>
      </c>
      <c r="AA306" s="40" t="str">
        <f>IF(ISNUMBER(wat_table_data!Z303), IF(wat_table_data!Z303=-999,"NA",IF(wat_table_data!Z303&gt;99, "&gt;99", IF(wat_table_data!Z303&lt;1, "&lt;1",wat_table_data!Z303 ))), "-")</f>
        <v>-</v>
      </c>
      <c r="AB306" s="38" t="str">
        <f>IF(ISNUMBER(wat_table_data!AA303), IF(wat_table_data!AA303=-999,"NA",IF(wat_table_data!AA303&gt;99, "&gt;99", IF(wat_table_data!AA303&lt;1, "&lt;1",wat_table_data!AA303 ))), "-")</f>
        <v>-</v>
      </c>
      <c r="AC306" s="38" t="str">
        <f>IF(ISNUMBER(wat_table_data!AB303), IF(wat_table_data!AB303=-999,"NA",IF(wat_table_data!AB303&gt;99, "&gt;99", IF(wat_table_data!AB303&lt;1, "&lt;1",wat_table_data!AB303 ))), "-")</f>
        <v>-</v>
      </c>
      <c r="AD306" s="39" t="str">
        <f>IF(ISNUMBER(wat_table_data!AC303), IF(wat_table_data!AC303=-999,"NA",IF(wat_table_data!AC303&gt;99, "&gt;99", IF(wat_table_data!AC303&lt;1, "&lt;1",wat_table_data!AC303 ))), "-")</f>
        <v>-</v>
      </c>
      <c r="AE306" s="40" t="str">
        <f>IF(ISNUMBER(wat_table_data!AD303), IF(wat_table_data!AD303=-999,"NA",IF(wat_table_data!AD303&gt;99, "&gt;99", IF(wat_table_data!AD303&lt;1, "&lt;1",wat_table_data!AD303 ))), "-")</f>
        <v>-</v>
      </c>
      <c r="AF306" s="40" t="str">
        <f>IF(ISNUMBER(wat_table_data!AE303), IF(wat_table_data!AE303=-999,"NA",IF(wat_table_data!AE303&gt;99, "&gt;99", IF(wat_table_data!AE303&lt;1, "&lt;1",wat_table_data!AE303 ))), "-")</f>
        <v>-</v>
      </c>
      <c r="AG306" s="40" t="str">
        <f>IF(ISNUMBER(wat_table_data!AF303), IF(wat_table_data!AF303=-999,"NA",IF(wat_table_data!AF303&gt;99, "&gt;99", IF(wat_table_data!AF303&lt;1, "&lt;1",wat_table_data!AF303 ))), "-")</f>
        <v>-</v>
      </c>
      <c r="AH306" s="38" t="str">
        <f>IF(ISNUMBER(wat_table_data!AG303), IF(wat_table_data!AG303=-999,"NA",IF(wat_table_data!AG303&gt;99, "&gt;99", IF(wat_table_data!AG303&lt;1, "&lt;1",wat_table_data!AG303 ))), "-")</f>
        <v>-</v>
      </c>
      <c r="AI306" s="38" t="str">
        <f>IF(ISNUMBER(wat_table_data!AH303), IF(wat_table_data!AH303=-999,"NA",IF(wat_table_data!AH303&gt;99, "&gt;99", IF(wat_table_data!AH303&lt;1, "&lt;1",wat_table_data!AH303 ))), "-")</f>
        <v>-</v>
      </c>
      <c r="AJ306" s="39" t="str">
        <f>IF(ISNUMBER(wat_table_data!AI303), IF(wat_table_data!AI303=-999,"NA",IF(wat_table_data!AI303&gt;99, "&gt;99", IF(wat_table_data!AI303&lt;1, "&lt;1",wat_table_data!AI303 ))), "-")</f>
        <v>-</v>
      </c>
      <c r="AK306" s="40" t="str">
        <f>IF(ISNUMBER(wat_table_data!AJ303), IF(wat_table_data!AJ303=-999,"NA",IF(wat_table_data!AJ303&gt;99, "&gt;99", IF(wat_table_data!AJ303&lt;1, "&lt;1",wat_table_data!AJ303 ))), "-")</f>
        <v>-</v>
      </c>
      <c r="AL306" s="40" t="str">
        <f>IF(ISNUMBER(wat_table_data!AK303), IF(wat_table_data!AK303=-999,"NA",IF(wat_table_data!AK303&gt;99, "&gt;99", IF(wat_table_data!AK303&lt;1, "&lt;1",wat_table_data!AK303 ))), "-")</f>
        <v>-</v>
      </c>
      <c r="AM306" s="40" t="str">
        <f>IF(ISNUMBER(wat_table_data!AL303), IF(wat_table_data!AL303=-999,"NA",IF(wat_table_data!AL303&gt;99, "&gt;99", IF(wat_table_data!AL303&lt;1, "&lt;1",wat_table_data!AL303 ))), "-")</f>
        <v>-</v>
      </c>
      <c r="AN306" s="38" t="str">
        <f>IF(ISNUMBER(wat_table_data!AM303), IF(wat_table_data!AM303=-999,"NA",IF(wat_table_data!AM303&gt;99, "&gt;99", IF(wat_table_data!AM303&lt;1, "&lt;1",wat_table_data!AM303 ))), "-")</f>
        <v>-</v>
      </c>
      <c r="AO306" s="38" t="str">
        <f>IF(ISNUMBER(wat_table_data!AN303), IF(wat_table_data!AN303=-999,"NA",IF(wat_table_data!AN303&gt;99, "&gt;99", IF(wat_table_data!AN303&lt;1, "&lt;1",wat_table_data!AN303 ))), "-")</f>
        <v>-</v>
      </c>
    </row>
    <row r="307" ht="13.8" x14ac:dyDescent="0.25">
      <c r="A307" s="34" t="str">
        <f>IF(ISBLANK(wat_table_data!A304), "", wat_table_data!A304)</f>
        <v/>
      </c>
      <c r="B307" s="34" t="str">
        <f>IF(ISBLANK(wat_table_data!B304), "", wat_table_data!B304)</f>
        <v/>
      </c>
      <c r="C307" s="34" t="str">
        <f>IF(ISBLANK(wat_table_data!C304), "", wat_table_data!C304)</f>
        <v/>
      </c>
      <c r="D307" s="35" t="str">
        <f>IF(ISNUMBER(wat_table_data!D304), wat_table_data!D304, "-")</f>
        <v>-</v>
      </c>
      <c r="E307" s="36" t="str">
        <f>IF(ISNUMBER(wat_table_data!E304), wat_table_data!E304, "-")</f>
        <v>-</v>
      </c>
      <c r="F307" s="37" t="str">
        <f>IF(ISNUMBER(wat_table_data!F304), IF(wat_table_data!F304=-999,"NA",IF(wat_table_data!F304&gt;99, "&gt;99", IF(wat_table_data!F304&lt;1, "&lt;1",wat_table_data!F304 ))), "-")</f>
        <v>-</v>
      </c>
      <c r="G307" s="38" t="str">
        <f>IF(ISNUMBER(wat_table_data!G304), IF(wat_table_data!G304=-999,"NA",IF(wat_table_data!G304&gt;99, "&gt;99", IF(wat_table_data!G304&lt;1, "&lt;1",wat_table_data!G304 ))), "-")</f>
        <v>-</v>
      </c>
      <c r="H307" s="38" t="str">
        <f>IF(ISNUMBER(wat_table_data!H304), IF(wat_table_data!H304=-999,"NA",IF(wat_table_data!H304&gt;99, "&gt;99", IF(wat_table_data!H304&lt;1, "&lt;1",wat_table_data!H304 ))), "-")</f>
        <v>-</v>
      </c>
      <c r="I307" s="38" t="str">
        <f>IF(ISNUMBER(wat_table_data!I304), IF(wat_table_data!I304=-999,"NA",IF(wat_table_data!I304&gt;99, "&gt;99", IF(wat_table_data!I304&lt;1, "&lt;1",wat_table_data!I304 ))), "-")</f>
        <v>-</v>
      </c>
      <c r="J307" s="24" t="str">
        <f>IF(ISNUMBER(wat_table_data!J304), IF(wat_table_data!J304=-999,"NA",wat_table_data!J304), "-")</f>
        <v>-</v>
      </c>
      <c r="K307" s="37" t="str">
        <f>IF(ISNUMBER(wat_table_data!K304), IF(wat_table_data!K304=-999,"NA",IF(wat_table_data!K304&gt;99, "&gt;99", IF(wat_table_data!K304&lt;1, "&lt;1",wat_table_data!K304 ))), "-")</f>
        <v>-</v>
      </c>
      <c r="L307" s="38" t="str">
        <f>IF(ISNUMBER(wat_table_data!L304), IF(wat_table_data!L304=-999,"NA",IF(wat_table_data!L304&gt;99, "&gt;99", IF(wat_table_data!L304&lt;1, "&lt;1",wat_table_data!L304 ))), "-")</f>
        <v>-</v>
      </c>
      <c r="M307" s="38" t="str">
        <f>IF(ISNUMBER(wat_table_data!M304), IF(wat_table_data!M304=-999,"NA",IF(wat_table_data!M304&gt;99, "&gt;99", IF(wat_table_data!M304&lt;1, "&lt;1",wat_table_data!M304 ))), "-")</f>
        <v>-</v>
      </c>
      <c r="N307" s="38" t="str">
        <f>IF(ISNUMBER(wat_table_data!N304), IF(wat_table_data!N304=-999,"NA",IF(wat_table_data!N304&gt;99, "&gt;99", IF(wat_table_data!N304&lt;1, "&lt;1",wat_table_data!N304 ))), "-")</f>
        <v>-</v>
      </c>
      <c r="O307" s="24" t="str">
        <f>IF(ISNUMBER(wat_table_data!O304), IF(wat_table_data!O304=-999,"NA",wat_table_data!O304), "-")</f>
        <v>-</v>
      </c>
      <c r="P307" s="37" t="str">
        <f>IF(ISNUMBER(wat_table_data!P304), IF(wat_table_data!P304=-999,"NA",IF(wat_table_data!P304&gt;99, "&gt;99", IF(wat_table_data!P304&lt;1, "&lt;1",wat_table_data!P304 ))), "-")</f>
        <v>-</v>
      </c>
      <c r="Q307" s="38" t="str">
        <f>IF(ISNUMBER(wat_table_data!Q304), IF(wat_table_data!Q304=-999,"NA",IF(wat_table_data!Q304&gt;99, "&gt;99", IF(wat_table_data!Q304&lt;1, "&lt;1",wat_table_data!Q304 ))), "-")</f>
        <v>-</v>
      </c>
      <c r="R307" s="38" t="str">
        <f>IF(ISNUMBER(wat_table_data!R304), IF(wat_table_data!R304=-999,"NA",IF(wat_table_data!R304&gt;99, "&gt;99", IF(wat_table_data!R304&lt;1, "&lt;1",wat_table_data!R304 ))), "-")</f>
        <v>-</v>
      </c>
      <c r="S307" s="38" t="str">
        <f>IF(ISNUMBER(wat_table_data!S304), IF(wat_table_data!S304=-999,"NA",IF(wat_table_data!S304&gt;99, "&gt;99", IF(wat_table_data!S304&lt;1, "&lt;1",wat_table_data!S304 ))), "-")</f>
        <v>-</v>
      </c>
      <c r="T307" s="24" t="str">
        <f>IF(ISNUMBER(wat_table_data!T304), IF(wat_table_data!T304=-999,"NA",wat_table_data!T304), "-")</f>
        <v>-</v>
      </c>
      <c r="U307" s="24"/>
      <c r="V307" s="24"/>
      <c r="W307" s="24"/>
      <c r="X307" s="39" t="str">
        <f>IF(ISNUMBER(wat_table_data!W304), IF(wat_table_data!W304=-999,"NA",IF(wat_table_data!W304&gt;99, "&gt;99", IF(wat_table_data!W304&lt;1, "&lt;1",wat_table_data!W304 ))), "-")</f>
        <v>-</v>
      </c>
      <c r="Y307" s="40" t="str">
        <f>IF(ISNUMBER(wat_table_data!X304), IF(wat_table_data!X304=-999,"NA",IF(wat_table_data!X304&gt;99, "&gt;99", IF(wat_table_data!X304&lt;1, "&lt;1",wat_table_data!X304 ))), "-")</f>
        <v>-</v>
      </c>
      <c r="Z307" s="40" t="str">
        <f>IF(ISNUMBER(wat_table_data!Y304), IF(wat_table_data!Y304=-999,"NA",IF(wat_table_data!Y304&gt;99, "&gt;99", IF(wat_table_data!Y304&lt;1, "&lt;1",wat_table_data!Y304 ))), "-")</f>
        <v>-</v>
      </c>
      <c r="AA307" s="40" t="str">
        <f>IF(ISNUMBER(wat_table_data!Z304), IF(wat_table_data!Z304=-999,"NA",IF(wat_table_data!Z304&gt;99, "&gt;99", IF(wat_table_data!Z304&lt;1, "&lt;1",wat_table_data!Z304 ))), "-")</f>
        <v>-</v>
      </c>
      <c r="AB307" s="38" t="str">
        <f>IF(ISNUMBER(wat_table_data!AA304), IF(wat_table_data!AA304=-999,"NA",IF(wat_table_data!AA304&gt;99, "&gt;99", IF(wat_table_data!AA304&lt;1, "&lt;1",wat_table_data!AA304 ))), "-")</f>
        <v>-</v>
      </c>
      <c r="AC307" s="38" t="str">
        <f>IF(ISNUMBER(wat_table_data!AB304), IF(wat_table_data!AB304=-999,"NA",IF(wat_table_data!AB304&gt;99, "&gt;99", IF(wat_table_data!AB304&lt;1, "&lt;1",wat_table_data!AB304 ))), "-")</f>
        <v>-</v>
      </c>
      <c r="AD307" s="39" t="str">
        <f>IF(ISNUMBER(wat_table_data!AC304), IF(wat_table_data!AC304=-999,"NA",IF(wat_table_data!AC304&gt;99, "&gt;99", IF(wat_table_data!AC304&lt;1, "&lt;1",wat_table_data!AC304 ))), "-")</f>
        <v>-</v>
      </c>
      <c r="AE307" s="40" t="str">
        <f>IF(ISNUMBER(wat_table_data!AD304), IF(wat_table_data!AD304=-999,"NA",IF(wat_table_data!AD304&gt;99, "&gt;99", IF(wat_table_data!AD304&lt;1, "&lt;1",wat_table_data!AD304 ))), "-")</f>
        <v>-</v>
      </c>
      <c r="AF307" s="40" t="str">
        <f>IF(ISNUMBER(wat_table_data!AE304), IF(wat_table_data!AE304=-999,"NA",IF(wat_table_data!AE304&gt;99, "&gt;99", IF(wat_table_data!AE304&lt;1, "&lt;1",wat_table_data!AE304 ))), "-")</f>
        <v>-</v>
      </c>
      <c r="AG307" s="40" t="str">
        <f>IF(ISNUMBER(wat_table_data!AF304), IF(wat_table_data!AF304=-999,"NA",IF(wat_table_data!AF304&gt;99, "&gt;99", IF(wat_table_data!AF304&lt;1, "&lt;1",wat_table_data!AF304 ))), "-")</f>
        <v>-</v>
      </c>
      <c r="AH307" s="38" t="str">
        <f>IF(ISNUMBER(wat_table_data!AG304), IF(wat_table_data!AG304=-999,"NA",IF(wat_table_data!AG304&gt;99, "&gt;99", IF(wat_table_data!AG304&lt;1, "&lt;1",wat_table_data!AG304 ))), "-")</f>
        <v>-</v>
      </c>
      <c r="AI307" s="38" t="str">
        <f>IF(ISNUMBER(wat_table_data!AH304), IF(wat_table_data!AH304=-999,"NA",IF(wat_table_data!AH304&gt;99, "&gt;99", IF(wat_table_data!AH304&lt;1, "&lt;1",wat_table_data!AH304 ))), "-")</f>
        <v>-</v>
      </c>
      <c r="AJ307" s="39" t="str">
        <f>IF(ISNUMBER(wat_table_data!AI304), IF(wat_table_data!AI304=-999,"NA",IF(wat_table_data!AI304&gt;99, "&gt;99", IF(wat_table_data!AI304&lt;1, "&lt;1",wat_table_data!AI304 ))), "-")</f>
        <v>-</v>
      </c>
      <c r="AK307" s="40" t="str">
        <f>IF(ISNUMBER(wat_table_data!AJ304), IF(wat_table_data!AJ304=-999,"NA",IF(wat_table_data!AJ304&gt;99, "&gt;99", IF(wat_table_data!AJ304&lt;1, "&lt;1",wat_table_data!AJ304 ))), "-")</f>
        <v>-</v>
      </c>
      <c r="AL307" s="40" t="str">
        <f>IF(ISNUMBER(wat_table_data!AK304), IF(wat_table_data!AK304=-999,"NA",IF(wat_table_data!AK304&gt;99, "&gt;99", IF(wat_table_data!AK304&lt;1, "&lt;1",wat_table_data!AK304 ))), "-")</f>
        <v>-</v>
      </c>
      <c r="AM307" s="40" t="str">
        <f>IF(ISNUMBER(wat_table_data!AL304), IF(wat_table_data!AL304=-999,"NA",IF(wat_table_data!AL304&gt;99, "&gt;99", IF(wat_table_data!AL304&lt;1, "&lt;1",wat_table_data!AL304 ))), "-")</f>
        <v>-</v>
      </c>
      <c r="AN307" s="38" t="str">
        <f>IF(ISNUMBER(wat_table_data!AM304), IF(wat_table_data!AM304=-999,"NA",IF(wat_table_data!AM304&gt;99, "&gt;99", IF(wat_table_data!AM304&lt;1, "&lt;1",wat_table_data!AM304 ))), "-")</f>
        <v>-</v>
      </c>
      <c r="AO307" s="38" t="str">
        <f>IF(ISNUMBER(wat_table_data!AN304), IF(wat_table_data!AN304=-999,"NA",IF(wat_table_data!AN304&gt;99, "&gt;99", IF(wat_table_data!AN304&lt;1, "&lt;1",wat_table_data!AN304 ))), "-")</f>
        <v>-</v>
      </c>
    </row>
    <row r="308" ht="13.8" x14ac:dyDescent="0.25">
      <c r="A308" s="34" t="str">
        <f>IF(ISBLANK(wat_table_data!A305), "", wat_table_data!A305)</f>
        <v/>
      </c>
      <c r="B308" s="34" t="str">
        <f>IF(ISBLANK(wat_table_data!B305), "", wat_table_data!B305)</f>
        <v/>
      </c>
      <c r="C308" s="34" t="str">
        <f>IF(ISBLANK(wat_table_data!C305), "", wat_table_data!C305)</f>
        <v/>
      </c>
      <c r="D308" s="35" t="str">
        <f>IF(ISNUMBER(wat_table_data!D305), wat_table_data!D305, "-")</f>
        <v>-</v>
      </c>
      <c r="E308" s="36" t="str">
        <f>IF(ISNUMBER(wat_table_data!E305), wat_table_data!E305, "-")</f>
        <v>-</v>
      </c>
      <c r="F308" s="37" t="str">
        <f>IF(ISNUMBER(wat_table_data!F305), IF(wat_table_data!F305=-999,"NA",IF(wat_table_data!F305&gt;99, "&gt;99", IF(wat_table_data!F305&lt;1, "&lt;1",wat_table_data!F305 ))), "-")</f>
        <v>-</v>
      </c>
      <c r="G308" s="38" t="str">
        <f>IF(ISNUMBER(wat_table_data!G305), IF(wat_table_data!G305=-999,"NA",IF(wat_table_data!G305&gt;99, "&gt;99", IF(wat_table_data!G305&lt;1, "&lt;1",wat_table_data!G305 ))), "-")</f>
        <v>-</v>
      </c>
      <c r="H308" s="38" t="str">
        <f>IF(ISNUMBER(wat_table_data!H305), IF(wat_table_data!H305=-999,"NA",IF(wat_table_data!H305&gt;99, "&gt;99", IF(wat_table_data!H305&lt;1, "&lt;1",wat_table_data!H305 ))), "-")</f>
        <v>-</v>
      </c>
      <c r="I308" s="38" t="str">
        <f>IF(ISNUMBER(wat_table_data!I305), IF(wat_table_data!I305=-999,"NA",IF(wat_table_data!I305&gt;99, "&gt;99", IF(wat_table_data!I305&lt;1, "&lt;1",wat_table_data!I305 ))), "-")</f>
        <v>-</v>
      </c>
      <c r="J308" s="24" t="str">
        <f>IF(ISNUMBER(wat_table_data!J305), IF(wat_table_data!J305=-999,"NA",wat_table_data!J305), "-")</f>
        <v>-</v>
      </c>
      <c r="K308" s="37" t="str">
        <f>IF(ISNUMBER(wat_table_data!K305), IF(wat_table_data!K305=-999,"NA",IF(wat_table_data!K305&gt;99, "&gt;99", IF(wat_table_data!K305&lt;1, "&lt;1",wat_table_data!K305 ))), "-")</f>
        <v>-</v>
      </c>
      <c r="L308" s="38" t="str">
        <f>IF(ISNUMBER(wat_table_data!L305), IF(wat_table_data!L305=-999,"NA",IF(wat_table_data!L305&gt;99, "&gt;99", IF(wat_table_data!L305&lt;1, "&lt;1",wat_table_data!L305 ))), "-")</f>
        <v>-</v>
      </c>
      <c r="M308" s="38" t="str">
        <f>IF(ISNUMBER(wat_table_data!M305), IF(wat_table_data!M305=-999,"NA",IF(wat_table_data!M305&gt;99, "&gt;99", IF(wat_table_data!M305&lt;1, "&lt;1",wat_table_data!M305 ))), "-")</f>
        <v>-</v>
      </c>
      <c r="N308" s="38" t="str">
        <f>IF(ISNUMBER(wat_table_data!N305), IF(wat_table_data!N305=-999,"NA",IF(wat_table_data!N305&gt;99, "&gt;99", IF(wat_table_data!N305&lt;1, "&lt;1",wat_table_data!N305 ))), "-")</f>
        <v>-</v>
      </c>
      <c r="O308" s="24" t="str">
        <f>IF(ISNUMBER(wat_table_data!O305), IF(wat_table_data!O305=-999,"NA",wat_table_data!O305), "-")</f>
        <v>-</v>
      </c>
      <c r="P308" s="37" t="str">
        <f>IF(ISNUMBER(wat_table_data!P305), IF(wat_table_data!P305=-999,"NA",IF(wat_table_data!P305&gt;99, "&gt;99", IF(wat_table_data!P305&lt;1, "&lt;1",wat_table_data!P305 ))), "-")</f>
        <v>-</v>
      </c>
      <c r="Q308" s="38" t="str">
        <f>IF(ISNUMBER(wat_table_data!Q305), IF(wat_table_data!Q305=-999,"NA",IF(wat_table_data!Q305&gt;99, "&gt;99", IF(wat_table_data!Q305&lt;1, "&lt;1",wat_table_data!Q305 ))), "-")</f>
        <v>-</v>
      </c>
      <c r="R308" s="38" t="str">
        <f>IF(ISNUMBER(wat_table_data!R305), IF(wat_table_data!R305=-999,"NA",IF(wat_table_data!R305&gt;99, "&gt;99", IF(wat_table_data!R305&lt;1, "&lt;1",wat_table_data!R305 ))), "-")</f>
        <v>-</v>
      </c>
      <c r="S308" s="38" t="str">
        <f>IF(ISNUMBER(wat_table_data!S305), IF(wat_table_data!S305=-999,"NA",IF(wat_table_data!S305&gt;99, "&gt;99", IF(wat_table_data!S305&lt;1, "&lt;1",wat_table_data!S305 ))), "-")</f>
        <v>-</v>
      </c>
      <c r="T308" s="24" t="str">
        <f>IF(ISNUMBER(wat_table_data!T305), IF(wat_table_data!T305=-999,"NA",wat_table_data!T305), "-")</f>
        <v>-</v>
      </c>
      <c r="U308" s="24"/>
      <c r="V308" s="24"/>
      <c r="W308" s="24"/>
      <c r="X308" s="39" t="str">
        <f>IF(ISNUMBER(wat_table_data!W305), IF(wat_table_data!W305=-999,"NA",IF(wat_table_data!W305&gt;99, "&gt;99", IF(wat_table_data!W305&lt;1, "&lt;1",wat_table_data!W305 ))), "-")</f>
        <v>-</v>
      </c>
      <c r="Y308" s="40" t="str">
        <f>IF(ISNUMBER(wat_table_data!X305), IF(wat_table_data!X305=-999,"NA",IF(wat_table_data!X305&gt;99, "&gt;99", IF(wat_table_data!X305&lt;1, "&lt;1",wat_table_data!X305 ))), "-")</f>
        <v>-</v>
      </c>
      <c r="Z308" s="40" t="str">
        <f>IF(ISNUMBER(wat_table_data!Y305), IF(wat_table_data!Y305=-999,"NA",IF(wat_table_data!Y305&gt;99, "&gt;99", IF(wat_table_data!Y305&lt;1, "&lt;1",wat_table_data!Y305 ))), "-")</f>
        <v>-</v>
      </c>
      <c r="AA308" s="40" t="str">
        <f>IF(ISNUMBER(wat_table_data!Z305), IF(wat_table_data!Z305=-999,"NA",IF(wat_table_data!Z305&gt;99, "&gt;99", IF(wat_table_data!Z305&lt;1, "&lt;1",wat_table_data!Z305 ))), "-")</f>
        <v>-</v>
      </c>
      <c r="AB308" s="38" t="str">
        <f>IF(ISNUMBER(wat_table_data!AA305), IF(wat_table_data!AA305=-999,"NA",IF(wat_table_data!AA305&gt;99, "&gt;99", IF(wat_table_data!AA305&lt;1, "&lt;1",wat_table_data!AA305 ))), "-")</f>
        <v>-</v>
      </c>
      <c r="AC308" s="38" t="str">
        <f>IF(ISNUMBER(wat_table_data!AB305), IF(wat_table_data!AB305=-999,"NA",IF(wat_table_data!AB305&gt;99, "&gt;99", IF(wat_table_data!AB305&lt;1, "&lt;1",wat_table_data!AB305 ))), "-")</f>
        <v>-</v>
      </c>
      <c r="AD308" s="39" t="str">
        <f>IF(ISNUMBER(wat_table_data!AC305), IF(wat_table_data!AC305=-999,"NA",IF(wat_table_data!AC305&gt;99, "&gt;99", IF(wat_table_data!AC305&lt;1, "&lt;1",wat_table_data!AC305 ))), "-")</f>
        <v>-</v>
      </c>
      <c r="AE308" s="40" t="str">
        <f>IF(ISNUMBER(wat_table_data!AD305), IF(wat_table_data!AD305=-999,"NA",IF(wat_table_data!AD305&gt;99, "&gt;99", IF(wat_table_data!AD305&lt;1, "&lt;1",wat_table_data!AD305 ))), "-")</f>
        <v>-</v>
      </c>
      <c r="AF308" s="40" t="str">
        <f>IF(ISNUMBER(wat_table_data!AE305), IF(wat_table_data!AE305=-999,"NA",IF(wat_table_data!AE305&gt;99, "&gt;99", IF(wat_table_data!AE305&lt;1, "&lt;1",wat_table_data!AE305 ))), "-")</f>
        <v>-</v>
      </c>
      <c r="AG308" s="40" t="str">
        <f>IF(ISNUMBER(wat_table_data!AF305), IF(wat_table_data!AF305=-999,"NA",IF(wat_table_data!AF305&gt;99, "&gt;99", IF(wat_table_data!AF305&lt;1, "&lt;1",wat_table_data!AF305 ))), "-")</f>
        <v>-</v>
      </c>
      <c r="AH308" s="38" t="str">
        <f>IF(ISNUMBER(wat_table_data!AG305), IF(wat_table_data!AG305=-999,"NA",IF(wat_table_data!AG305&gt;99, "&gt;99", IF(wat_table_data!AG305&lt;1, "&lt;1",wat_table_data!AG305 ))), "-")</f>
        <v>-</v>
      </c>
      <c r="AI308" s="38" t="str">
        <f>IF(ISNUMBER(wat_table_data!AH305), IF(wat_table_data!AH305=-999,"NA",IF(wat_table_data!AH305&gt;99, "&gt;99", IF(wat_table_data!AH305&lt;1, "&lt;1",wat_table_data!AH305 ))), "-")</f>
        <v>-</v>
      </c>
      <c r="AJ308" s="39" t="str">
        <f>IF(ISNUMBER(wat_table_data!AI305), IF(wat_table_data!AI305=-999,"NA",IF(wat_table_data!AI305&gt;99, "&gt;99", IF(wat_table_data!AI305&lt;1, "&lt;1",wat_table_data!AI305 ))), "-")</f>
        <v>-</v>
      </c>
      <c r="AK308" s="40" t="str">
        <f>IF(ISNUMBER(wat_table_data!AJ305), IF(wat_table_data!AJ305=-999,"NA",IF(wat_table_data!AJ305&gt;99, "&gt;99", IF(wat_table_data!AJ305&lt;1, "&lt;1",wat_table_data!AJ305 ))), "-")</f>
        <v>-</v>
      </c>
      <c r="AL308" s="40" t="str">
        <f>IF(ISNUMBER(wat_table_data!AK305), IF(wat_table_data!AK305=-999,"NA",IF(wat_table_data!AK305&gt;99, "&gt;99", IF(wat_table_data!AK305&lt;1, "&lt;1",wat_table_data!AK305 ))), "-")</f>
        <v>-</v>
      </c>
      <c r="AM308" s="40" t="str">
        <f>IF(ISNUMBER(wat_table_data!AL305), IF(wat_table_data!AL305=-999,"NA",IF(wat_table_data!AL305&gt;99, "&gt;99", IF(wat_table_data!AL305&lt;1, "&lt;1",wat_table_data!AL305 ))), "-")</f>
        <v>-</v>
      </c>
      <c r="AN308" s="38" t="str">
        <f>IF(ISNUMBER(wat_table_data!AM305), IF(wat_table_data!AM305=-999,"NA",IF(wat_table_data!AM305&gt;99, "&gt;99", IF(wat_table_data!AM305&lt;1, "&lt;1",wat_table_data!AM305 ))), "-")</f>
        <v>-</v>
      </c>
      <c r="AO308" s="38" t="str">
        <f>IF(ISNUMBER(wat_table_data!AN305), IF(wat_table_data!AN305=-999,"NA",IF(wat_table_data!AN305&gt;99, "&gt;99", IF(wat_table_data!AN305&lt;1, "&lt;1",wat_table_data!AN305 ))), "-")</f>
        <v>-</v>
      </c>
    </row>
    <row r="309" ht="13.8" x14ac:dyDescent="0.25">
      <c r="A309" s="34" t="str">
        <f>IF(ISBLANK(wat_table_data!A306), "", wat_table_data!A306)</f>
        <v/>
      </c>
      <c r="B309" s="34" t="str">
        <f>IF(ISBLANK(wat_table_data!B306), "", wat_table_data!B306)</f>
        <v/>
      </c>
      <c r="C309" s="34" t="str">
        <f>IF(ISBLANK(wat_table_data!C306), "", wat_table_data!C306)</f>
        <v/>
      </c>
      <c r="D309" s="35" t="str">
        <f>IF(ISNUMBER(wat_table_data!D306), wat_table_data!D306, "-")</f>
        <v>-</v>
      </c>
      <c r="E309" s="36" t="str">
        <f>IF(ISNUMBER(wat_table_data!E306), wat_table_data!E306, "-")</f>
        <v>-</v>
      </c>
      <c r="F309" s="37" t="str">
        <f>IF(ISNUMBER(wat_table_data!F306), IF(wat_table_data!F306=-999,"NA",IF(wat_table_data!F306&gt;99, "&gt;99", IF(wat_table_data!F306&lt;1, "&lt;1",wat_table_data!F306 ))), "-")</f>
        <v>-</v>
      </c>
      <c r="G309" s="38" t="str">
        <f>IF(ISNUMBER(wat_table_data!G306), IF(wat_table_data!G306=-999,"NA",IF(wat_table_data!G306&gt;99, "&gt;99", IF(wat_table_data!G306&lt;1, "&lt;1",wat_table_data!G306 ))), "-")</f>
        <v>-</v>
      </c>
      <c r="H309" s="38" t="str">
        <f>IF(ISNUMBER(wat_table_data!H306), IF(wat_table_data!H306=-999,"NA",IF(wat_table_data!H306&gt;99, "&gt;99", IF(wat_table_data!H306&lt;1, "&lt;1",wat_table_data!H306 ))), "-")</f>
        <v>-</v>
      </c>
      <c r="I309" s="38" t="str">
        <f>IF(ISNUMBER(wat_table_data!I306), IF(wat_table_data!I306=-999,"NA",IF(wat_table_data!I306&gt;99, "&gt;99", IF(wat_table_data!I306&lt;1, "&lt;1",wat_table_data!I306 ))), "-")</f>
        <v>-</v>
      </c>
      <c r="J309" s="24" t="str">
        <f>IF(ISNUMBER(wat_table_data!J306), IF(wat_table_data!J306=-999,"NA",wat_table_data!J306), "-")</f>
        <v>-</v>
      </c>
      <c r="K309" s="37" t="str">
        <f>IF(ISNUMBER(wat_table_data!K306), IF(wat_table_data!K306=-999,"NA",IF(wat_table_data!K306&gt;99, "&gt;99", IF(wat_table_data!K306&lt;1, "&lt;1",wat_table_data!K306 ))), "-")</f>
        <v>-</v>
      </c>
      <c r="L309" s="38" t="str">
        <f>IF(ISNUMBER(wat_table_data!L306), IF(wat_table_data!L306=-999,"NA",IF(wat_table_data!L306&gt;99, "&gt;99", IF(wat_table_data!L306&lt;1, "&lt;1",wat_table_data!L306 ))), "-")</f>
        <v>-</v>
      </c>
      <c r="M309" s="38" t="str">
        <f>IF(ISNUMBER(wat_table_data!M306), IF(wat_table_data!M306=-999,"NA",IF(wat_table_data!M306&gt;99, "&gt;99", IF(wat_table_data!M306&lt;1, "&lt;1",wat_table_data!M306 ))), "-")</f>
        <v>-</v>
      </c>
      <c r="N309" s="38" t="str">
        <f>IF(ISNUMBER(wat_table_data!N306), IF(wat_table_data!N306=-999,"NA",IF(wat_table_data!N306&gt;99, "&gt;99", IF(wat_table_data!N306&lt;1, "&lt;1",wat_table_data!N306 ))), "-")</f>
        <v>-</v>
      </c>
      <c r="O309" s="24" t="str">
        <f>IF(ISNUMBER(wat_table_data!O306), IF(wat_table_data!O306=-999,"NA",wat_table_data!O306), "-")</f>
        <v>-</v>
      </c>
      <c r="P309" s="37" t="str">
        <f>IF(ISNUMBER(wat_table_data!P306), IF(wat_table_data!P306=-999,"NA",IF(wat_table_data!P306&gt;99, "&gt;99", IF(wat_table_data!P306&lt;1, "&lt;1",wat_table_data!P306 ))), "-")</f>
        <v>-</v>
      </c>
      <c r="Q309" s="38" t="str">
        <f>IF(ISNUMBER(wat_table_data!Q306), IF(wat_table_data!Q306=-999,"NA",IF(wat_table_data!Q306&gt;99, "&gt;99", IF(wat_table_data!Q306&lt;1, "&lt;1",wat_table_data!Q306 ))), "-")</f>
        <v>-</v>
      </c>
      <c r="R309" s="38" t="str">
        <f>IF(ISNUMBER(wat_table_data!R306), IF(wat_table_data!R306=-999,"NA",IF(wat_table_data!R306&gt;99, "&gt;99", IF(wat_table_data!R306&lt;1, "&lt;1",wat_table_data!R306 ))), "-")</f>
        <v>-</v>
      </c>
      <c r="S309" s="38" t="str">
        <f>IF(ISNUMBER(wat_table_data!S306), IF(wat_table_data!S306=-999,"NA",IF(wat_table_data!S306&gt;99, "&gt;99", IF(wat_table_data!S306&lt;1, "&lt;1",wat_table_data!S306 ))), "-")</f>
        <v>-</v>
      </c>
      <c r="T309" s="24" t="str">
        <f>IF(ISNUMBER(wat_table_data!T306), IF(wat_table_data!T306=-999,"NA",wat_table_data!T306), "-")</f>
        <v>-</v>
      </c>
      <c r="U309" s="24"/>
      <c r="V309" s="24"/>
      <c r="W309" s="24"/>
      <c r="X309" s="39" t="str">
        <f>IF(ISNUMBER(wat_table_data!W306), IF(wat_table_data!W306=-999,"NA",IF(wat_table_data!W306&gt;99, "&gt;99", IF(wat_table_data!W306&lt;1, "&lt;1",wat_table_data!W306 ))), "-")</f>
        <v>-</v>
      </c>
      <c r="Y309" s="40" t="str">
        <f>IF(ISNUMBER(wat_table_data!X306), IF(wat_table_data!X306=-999,"NA",IF(wat_table_data!X306&gt;99, "&gt;99", IF(wat_table_data!X306&lt;1, "&lt;1",wat_table_data!X306 ))), "-")</f>
        <v>-</v>
      </c>
      <c r="Z309" s="40" t="str">
        <f>IF(ISNUMBER(wat_table_data!Y306), IF(wat_table_data!Y306=-999,"NA",IF(wat_table_data!Y306&gt;99, "&gt;99", IF(wat_table_data!Y306&lt;1, "&lt;1",wat_table_data!Y306 ))), "-")</f>
        <v>-</v>
      </c>
      <c r="AA309" s="40" t="str">
        <f>IF(ISNUMBER(wat_table_data!Z306), IF(wat_table_data!Z306=-999,"NA",IF(wat_table_data!Z306&gt;99, "&gt;99", IF(wat_table_data!Z306&lt;1, "&lt;1",wat_table_data!Z306 ))), "-")</f>
        <v>-</v>
      </c>
      <c r="AB309" s="38" t="str">
        <f>IF(ISNUMBER(wat_table_data!AA306), IF(wat_table_data!AA306=-999,"NA",IF(wat_table_data!AA306&gt;99, "&gt;99", IF(wat_table_data!AA306&lt;1, "&lt;1",wat_table_data!AA306 ))), "-")</f>
        <v>-</v>
      </c>
      <c r="AC309" s="38" t="str">
        <f>IF(ISNUMBER(wat_table_data!AB306), IF(wat_table_data!AB306=-999,"NA",IF(wat_table_data!AB306&gt;99, "&gt;99", IF(wat_table_data!AB306&lt;1, "&lt;1",wat_table_data!AB306 ))), "-")</f>
        <v>-</v>
      </c>
      <c r="AD309" s="39" t="str">
        <f>IF(ISNUMBER(wat_table_data!AC306), IF(wat_table_data!AC306=-999,"NA",IF(wat_table_data!AC306&gt;99, "&gt;99", IF(wat_table_data!AC306&lt;1, "&lt;1",wat_table_data!AC306 ))), "-")</f>
        <v>-</v>
      </c>
      <c r="AE309" s="40" t="str">
        <f>IF(ISNUMBER(wat_table_data!AD306), IF(wat_table_data!AD306=-999,"NA",IF(wat_table_data!AD306&gt;99, "&gt;99", IF(wat_table_data!AD306&lt;1, "&lt;1",wat_table_data!AD306 ))), "-")</f>
        <v>-</v>
      </c>
      <c r="AF309" s="40" t="str">
        <f>IF(ISNUMBER(wat_table_data!AE306), IF(wat_table_data!AE306=-999,"NA",IF(wat_table_data!AE306&gt;99, "&gt;99", IF(wat_table_data!AE306&lt;1, "&lt;1",wat_table_data!AE306 ))), "-")</f>
        <v>-</v>
      </c>
      <c r="AG309" s="40" t="str">
        <f>IF(ISNUMBER(wat_table_data!AF306), IF(wat_table_data!AF306=-999,"NA",IF(wat_table_data!AF306&gt;99, "&gt;99", IF(wat_table_data!AF306&lt;1, "&lt;1",wat_table_data!AF306 ))), "-")</f>
        <v>-</v>
      </c>
      <c r="AH309" s="38" t="str">
        <f>IF(ISNUMBER(wat_table_data!AG306), IF(wat_table_data!AG306=-999,"NA",IF(wat_table_data!AG306&gt;99, "&gt;99", IF(wat_table_data!AG306&lt;1, "&lt;1",wat_table_data!AG306 ))), "-")</f>
        <v>-</v>
      </c>
      <c r="AI309" s="38" t="str">
        <f>IF(ISNUMBER(wat_table_data!AH306), IF(wat_table_data!AH306=-999,"NA",IF(wat_table_data!AH306&gt;99, "&gt;99", IF(wat_table_data!AH306&lt;1, "&lt;1",wat_table_data!AH306 ))), "-")</f>
        <v>-</v>
      </c>
      <c r="AJ309" s="39" t="str">
        <f>IF(ISNUMBER(wat_table_data!AI306), IF(wat_table_data!AI306=-999,"NA",IF(wat_table_data!AI306&gt;99, "&gt;99", IF(wat_table_data!AI306&lt;1, "&lt;1",wat_table_data!AI306 ))), "-")</f>
        <v>-</v>
      </c>
      <c r="AK309" s="40" t="str">
        <f>IF(ISNUMBER(wat_table_data!AJ306), IF(wat_table_data!AJ306=-999,"NA",IF(wat_table_data!AJ306&gt;99, "&gt;99", IF(wat_table_data!AJ306&lt;1, "&lt;1",wat_table_data!AJ306 ))), "-")</f>
        <v>-</v>
      </c>
      <c r="AL309" s="40" t="str">
        <f>IF(ISNUMBER(wat_table_data!AK306), IF(wat_table_data!AK306=-999,"NA",IF(wat_table_data!AK306&gt;99, "&gt;99", IF(wat_table_data!AK306&lt;1, "&lt;1",wat_table_data!AK306 ))), "-")</f>
        <v>-</v>
      </c>
      <c r="AM309" s="40" t="str">
        <f>IF(ISNUMBER(wat_table_data!AL306), IF(wat_table_data!AL306=-999,"NA",IF(wat_table_data!AL306&gt;99, "&gt;99", IF(wat_table_data!AL306&lt;1, "&lt;1",wat_table_data!AL306 ))), "-")</f>
        <v>-</v>
      </c>
      <c r="AN309" s="38" t="str">
        <f>IF(ISNUMBER(wat_table_data!AM306), IF(wat_table_data!AM306=-999,"NA",IF(wat_table_data!AM306&gt;99, "&gt;99", IF(wat_table_data!AM306&lt;1, "&lt;1",wat_table_data!AM306 ))), "-")</f>
        <v>-</v>
      </c>
      <c r="AO309" s="38" t="str">
        <f>IF(ISNUMBER(wat_table_data!AN306), IF(wat_table_data!AN306=-999,"NA",IF(wat_table_data!AN306&gt;99, "&gt;99", IF(wat_table_data!AN306&lt;1, "&lt;1",wat_table_data!AN306 ))), "-")</f>
        <v>-</v>
      </c>
    </row>
    <row r="310" ht="13.8" x14ac:dyDescent="0.25">
      <c r="A310" s="34" t="str">
        <f>IF(ISBLANK(wat_table_data!A307), "", wat_table_data!A307)</f>
        <v/>
      </c>
      <c r="B310" s="34" t="str">
        <f>IF(ISBLANK(wat_table_data!B307), "", wat_table_data!B307)</f>
        <v/>
      </c>
      <c r="C310" s="34" t="str">
        <f>IF(ISBLANK(wat_table_data!C307), "", wat_table_data!C307)</f>
        <v/>
      </c>
      <c r="D310" s="35" t="str">
        <f>IF(ISNUMBER(wat_table_data!D307), wat_table_data!D307, "-")</f>
        <v>-</v>
      </c>
      <c r="E310" s="36" t="str">
        <f>IF(ISNUMBER(wat_table_data!E307), wat_table_data!E307, "-")</f>
        <v>-</v>
      </c>
      <c r="F310" s="37" t="str">
        <f>IF(ISNUMBER(wat_table_data!F307), IF(wat_table_data!F307=-999,"NA",IF(wat_table_data!F307&gt;99, "&gt;99", IF(wat_table_data!F307&lt;1, "&lt;1",wat_table_data!F307 ))), "-")</f>
        <v>-</v>
      </c>
      <c r="G310" s="38" t="str">
        <f>IF(ISNUMBER(wat_table_data!G307), IF(wat_table_data!G307=-999,"NA",IF(wat_table_data!G307&gt;99, "&gt;99", IF(wat_table_data!G307&lt;1, "&lt;1",wat_table_data!G307 ))), "-")</f>
        <v>-</v>
      </c>
      <c r="H310" s="38" t="str">
        <f>IF(ISNUMBER(wat_table_data!H307), IF(wat_table_data!H307=-999,"NA",IF(wat_table_data!H307&gt;99, "&gt;99", IF(wat_table_data!H307&lt;1, "&lt;1",wat_table_data!H307 ))), "-")</f>
        <v>-</v>
      </c>
      <c r="I310" s="38" t="str">
        <f>IF(ISNUMBER(wat_table_data!I307), IF(wat_table_data!I307=-999,"NA",IF(wat_table_data!I307&gt;99, "&gt;99", IF(wat_table_data!I307&lt;1, "&lt;1",wat_table_data!I307 ))), "-")</f>
        <v>-</v>
      </c>
      <c r="J310" s="24" t="str">
        <f>IF(ISNUMBER(wat_table_data!J307), IF(wat_table_data!J307=-999,"NA",wat_table_data!J307), "-")</f>
        <v>-</v>
      </c>
      <c r="K310" s="37" t="str">
        <f>IF(ISNUMBER(wat_table_data!K307), IF(wat_table_data!K307=-999,"NA",IF(wat_table_data!K307&gt;99, "&gt;99", IF(wat_table_data!K307&lt;1, "&lt;1",wat_table_data!K307 ))), "-")</f>
        <v>-</v>
      </c>
      <c r="L310" s="38" t="str">
        <f>IF(ISNUMBER(wat_table_data!L307), IF(wat_table_data!L307=-999,"NA",IF(wat_table_data!L307&gt;99, "&gt;99", IF(wat_table_data!L307&lt;1, "&lt;1",wat_table_data!L307 ))), "-")</f>
        <v>-</v>
      </c>
      <c r="M310" s="38" t="str">
        <f>IF(ISNUMBER(wat_table_data!M307), IF(wat_table_data!M307=-999,"NA",IF(wat_table_data!M307&gt;99, "&gt;99", IF(wat_table_data!M307&lt;1, "&lt;1",wat_table_data!M307 ))), "-")</f>
        <v>-</v>
      </c>
      <c r="N310" s="38" t="str">
        <f>IF(ISNUMBER(wat_table_data!N307), IF(wat_table_data!N307=-999,"NA",IF(wat_table_data!N307&gt;99, "&gt;99", IF(wat_table_data!N307&lt;1, "&lt;1",wat_table_data!N307 ))), "-")</f>
        <v>-</v>
      </c>
      <c r="O310" s="24" t="str">
        <f>IF(ISNUMBER(wat_table_data!O307), IF(wat_table_data!O307=-999,"NA",wat_table_data!O307), "-")</f>
        <v>-</v>
      </c>
      <c r="P310" s="37" t="str">
        <f>IF(ISNUMBER(wat_table_data!P307), IF(wat_table_data!P307=-999,"NA",IF(wat_table_data!P307&gt;99, "&gt;99", IF(wat_table_data!P307&lt;1, "&lt;1",wat_table_data!P307 ))), "-")</f>
        <v>-</v>
      </c>
      <c r="Q310" s="38" t="str">
        <f>IF(ISNUMBER(wat_table_data!Q307), IF(wat_table_data!Q307=-999,"NA",IF(wat_table_data!Q307&gt;99, "&gt;99", IF(wat_table_data!Q307&lt;1, "&lt;1",wat_table_data!Q307 ))), "-")</f>
        <v>-</v>
      </c>
      <c r="R310" s="38" t="str">
        <f>IF(ISNUMBER(wat_table_data!R307), IF(wat_table_data!R307=-999,"NA",IF(wat_table_data!R307&gt;99, "&gt;99", IF(wat_table_data!R307&lt;1, "&lt;1",wat_table_data!R307 ))), "-")</f>
        <v>-</v>
      </c>
      <c r="S310" s="38" t="str">
        <f>IF(ISNUMBER(wat_table_data!S307), IF(wat_table_data!S307=-999,"NA",IF(wat_table_data!S307&gt;99, "&gt;99", IF(wat_table_data!S307&lt;1, "&lt;1",wat_table_data!S307 ))), "-")</f>
        <v>-</v>
      </c>
      <c r="T310" s="24" t="str">
        <f>IF(ISNUMBER(wat_table_data!T307), IF(wat_table_data!T307=-999,"NA",wat_table_data!T307), "-")</f>
        <v>-</v>
      </c>
      <c r="U310" s="24"/>
      <c r="V310" s="24"/>
      <c r="W310" s="24"/>
      <c r="X310" s="39" t="str">
        <f>IF(ISNUMBER(wat_table_data!W307), IF(wat_table_data!W307=-999,"NA",IF(wat_table_data!W307&gt;99, "&gt;99", IF(wat_table_data!W307&lt;1, "&lt;1",wat_table_data!W307 ))), "-")</f>
        <v>-</v>
      </c>
      <c r="Y310" s="40" t="str">
        <f>IF(ISNUMBER(wat_table_data!X307), IF(wat_table_data!X307=-999,"NA",IF(wat_table_data!X307&gt;99, "&gt;99", IF(wat_table_data!X307&lt;1, "&lt;1",wat_table_data!X307 ))), "-")</f>
        <v>-</v>
      </c>
      <c r="Z310" s="40" t="str">
        <f>IF(ISNUMBER(wat_table_data!Y307), IF(wat_table_data!Y307=-999,"NA",IF(wat_table_data!Y307&gt;99, "&gt;99", IF(wat_table_data!Y307&lt;1, "&lt;1",wat_table_data!Y307 ))), "-")</f>
        <v>-</v>
      </c>
      <c r="AA310" s="40" t="str">
        <f>IF(ISNUMBER(wat_table_data!Z307), IF(wat_table_data!Z307=-999,"NA",IF(wat_table_data!Z307&gt;99, "&gt;99", IF(wat_table_data!Z307&lt;1, "&lt;1",wat_table_data!Z307 ))), "-")</f>
        <v>-</v>
      </c>
      <c r="AB310" s="38" t="str">
        <f>IF(ISNUMBER(wat_table_data!AA307), IF(wat_table_data!AA307=-999,"NA",IF(wat_table_data!AA307&gt;99, "&gt;99", IF(wat_table_data!AA307&lt;1, "&lt;1",wat_table_data!AA307 ))), "-")</f>
        <v>-</v>
      </c>
      <c r="AC310" s="38" t="str">
        <f>IF(ISNUMBER(wat_table_data!AB307), IF(wat_table_data!AB307=-999,"NA",IF(wat_table_data!AB307&gt;99, "&gt;99", IF(wat_table_data!AB307&lt;1, "&lt;1",wat_table_data!AB307 ))), "-")</f>
        <v>-</v>
      </c>
      <c r="AD310" s="39" t="str">
        <f>IF(ISNUMBER(wat_table_data!AC307), IF(wat_table_data!AC307=-999,"NA",IF(wat_table_data!AC307&gt;99, "&gt;99", IF(wat_table_data!AC307&lt;1, "&lt;1",wat_table_data!AC307 ))), "-")</f>
        <v>-</v>
      </c>
      <c r="AE310" s="40" t="str">
        <f>IF(ISNUMBER(wat_table_data!AD307), IF(wat_table_data!AD307=-999,"NA",IF(wat_table_data!AD307&gt;99, "&gt;99", IF(wat_table_data!AD307&lt;1, "&lt;1",wat_table_data!AD307 ))), "-")</f>
        <v>-</v>
      </c>
      <c r="AF310" s="40" t="str">
        <f>IF(ISNUMBER(wat_table_data!AE307), IF(wat_table_data!AE307=-999,"NA",IF(wat_table_data!AE307&gt;99, "&gt;99", IF(wat_table_data!AE307&lt;1, "&lt;1",wat_table_data!AE307 ))), "-")</f>
        <v>-</v>
      </c>
      <c r="AG310" s="40" t="str">
        <f>IF(ISNUMBER(wat_table_data!AF307), IF(wat_table_data!AF307=-999,"NA",IF(wat_table_data!AF307&gt;99, "&gt;99", IF(wat_table_data!AF307&lt;1, "&lt;1",wat_table_data!AF307 ))), "-")</f>
        <v>-</v>
      </c>
      <c r="AH310" s="38" t="str">
        <f>IF(ISNUMBER(wat_table_data!AG307), IF(wat_table_data!AG307=-999,"NA",IF(wat_table_data!AG307&gt;99, "&gt;99", IF(wat_table_data!AG307&lt;1, "&lt;1",wat_table_data!AG307 ))), "-")</f>
        <v>-</v>
      </c>
      <c r="AI310" s="38" t="str">
        <f>IF(ISNUMBER(wat_table_data!AH307), IF(wat_table_data!AH307=-999,"NA",IF(wat_table_data!AH307&gt;99, "&gt;99", IF(wat_table_data!AH307&lt;1, "&lt;1",wat_table_data!AH307 ))), "-")</f>
        <v>-</v>
      </c>
      <c r="AJ310" s="39" t="str">
        <f>IF(ISNUMBER(wat_table_data!AI307), IF(wat_table_data!AI307=-999,"NA",IF(wat_table_data!AI307&gt;99, "&gt;99", IF(wat_table_data!AI307&lt;1, "&lt;1",wat_table_data!AI307 ))), "-")</f>
        <v>-</v>
      </c>
      <c r="AK310" s="40" t="str">
        <f>IF(ISNUMBER(wat_table_data!AJ307), IF(wat_table_data!AJ307=-999,"NA",IF(wat_table_data!AJ307&gt;99, "&gt;99", IF(wat_table_data!AJ307&lt;1, "&lt;1",wat_table_data!AJ307 ))), "-")</f>
        <v>-</v>
      </c>
      <c r="AL310" s="40" t="str">
        <f>IF(ISNUMBER(wat_table_data!AK307), IF(wat_table_data!AK307=-999,"NA",IF(wat_table_data!AK307&gt;99, "&gt;99", IF(wat_table_data!AK307&lt;1, "&lt;1",wat_table_data!AK307 ))), "-")</f>
        <v>-</v>
      </c>
      <c r="AM310" s="40" t="str">
        <f>IF(ISNUMBER(wat_table_data!AL307), IF(wat_table_data!AL307=-999,"NA",IF(wat_table_data!AL307&gt;99, "&gt;99", IF(wat_table_data!AL307&lt;1, "&lt;1",wat_table_data!AL307 ))), "-")</f>
        <v>-</v>
      </c>
      <c r="AN310" s="38" t="str">
        <f>IF(ISNUMBER(wat_table_data!AM307), IF(wat_table_data!AM307=-999,"NA",IF(wat_table_data!AM307&gt;99, "&gt;99", IF(wat_table_data!AM307&lt;1, "&lt;1",wat_table_data!AM307 ))), "-")</f>
        <v>-</v>
      </c>
      <c r="AO310" s="38" t="str">
        <f>IF(ISNUMBER(wat_table_data!AN307), IF(wat_table_data!AN307=-999,"NA",IF(wat_table_data!AN307&gt;99, "&gt;99", IF(wat_table_data!AN307&lt;1, "&lt;1",wat_table_data!AN307 ))), "-")</f>
        <v>-</v>
      </c>
    </row>
    <row r="311" ht="13.8" x14ac:dyDescent="0.25">
      <c r="A311" s="34" t="str">
        <f>IF(ISBLANK(wat_table_data!A308), "", wat_table_data!A308)</f>
        <v/>
      </c>
      <c r="B311" s="34" t="str">
        <f>IF(ISBLANK(wat_table_data!B308), "", wat_table_data!B308)</f>
        <v/>
      </c>
      <c r="C311" s="34" t="str">
        <f>IF(ISBLANK(wat_table_data!C308), "", wat_table_data!C308)</f>
        <v/>
      </c>
      <c r="D311" s="35" t="str">
        <f>IF(ISNUMBER(wat_table_data!D308), wat_table_data!D308, "-")</f>
        <v>-</v>
      </c>
      <c r="E311" s="36" t="str">
        <f>IF(ISNUMBER(wat_table_data!E308), wat_table_data!E308, "-")</f>
        <v>-</v>
      </c>
      <c r="F311" s="37" t="str">
        <f>IF(ISNUMBER(wat_table_data!F308), IF(wat_table_data!F308=-999,"NA",IF(wat_table_data!F308&gt;99, "&gt;99", IF(wat_table_data!F308&lt;1, "&lt;1",wat_table_data!F308 ))), "-")</f>
        <v>-</v>
      </c>
      <c r="G311" s="38" t="str">
        <f>IF(ISNUMBER(wat_table_data!G308), IF(wat_table_data!G308=-999,"NA",IF(wat_table_data!G308&gt;99, "&gt;99", IF(wat_table_data!G308&lt;1, "&lt;1",wat_table_data!G308 ))), "-")</f>
        <v>-</v>
      </c>
      <c r="H311" s="38" t="str">
        <f>IF(ISNUMBER(wat_table_data!H308), IF(wat_table_data!H308=-999,"NA",IF(wat_table_data!H308&gt;99, "&gt;99", IF(wat_table_data!H308&lt;1, "&lt;1",wat_table_data!H308 ))), "-")</f>
        <v>-</v>
      </c>
      <c r="I311" s="38" t="str">
        <f>IF(ISNUMBER(wat_table_data!I308), IF(wat_table_data!I308=-999,"NA",IF(wat_table_data!I308&gt;99, "&gt;99", IF(wat_table_data!I308&lt;1, "&lt;1",wat_table_data!I308 ))), "-")</f>
        <v>-</v>
      </c>
      <c r="J311" s="24" t="str">
        <f>IF(ISNUMBER(wat_table_data!J308), IF(wat_table_data!J308=-999,"NA",wat_table_data!J308), "-")</f>
        <v>-</v>
      </c>
      <c r="K311" s="37" t="str">
        <f>IF(ISNUMBER(wat_table_data!K308), IF(wat_table_data!K308=-999,"NA",IF(wat_table_data!K308&gt;99, "&gt;99", IF(wat_table_data!K308&lt;1, "&lt;1",wat_table_data!K308 ))), "-")</f>
        <v>-</v>
      </c>
      <c r="L311" s="38" t="str">
        <f>IF(ISNUMBER(wat_table_data!L308), IF(wat_table_data!L308=-999,"NA",IF(wat_table_data!L308&gt;99, "&gt;99", IF(wat_table_data!L308&lt;1, "&lt;1",wat_table_data!L308 ))), "-")</f>
        <v>-</v>
      </c>
      <c r="M311" s="38" t="str">
        <f>IF(ISNUMBER(wat_table_data!M308), IF(wat_table_data!M308=-999,"NA",IF(wat_table_data!M308&gt;99, "&gt;99", IF(wat_table_data!M308&lt;1, "&lt;1",wat_table_data!M308 ))), "-")</f>
        <v>-</v>
      </c>
      <c r="N311" s="38" t="str">
        <f>IF(ISNUMBER(wat_table_data!N308), IF(wat_table_data!N308=-999,"NA",IF(wat_table_data!N308&gt;99, "&gt;99", IF(wat_table_data!N308&lt;1, "&lt;1",wat_table_data!N308 ))), "-")</f>
        <v>-</v>
      </c>
      <c r="O311" s="24" t="str">
        <f>IF(ISNUMBER(wat_table_data!O308), IF(wat_table_data!O308=-999,"NA",wat_table_data!O308), "-")</f>
        <v>-</v>
      </c>
      <c r="P311" s="37" t="str">
        <f>IF(ISNUMBER(wat_table_data!P308), IF(wat_table_data!P308=-999,"NA",IF(wat_table_data!P308&gt;99, "&gt;99", IF(wat_table_data!P308&lt;1, "&lt;1",wat_table_data!P308 ))), "-")</f>
        <v>-</v>
      </c>
      <c r="Q311" s="38" t="str">
        <f>IF(ISNUMBER(wat_table_data!Q308), IF(wat_table_data!Q308=-999,"NA",IF(wat_table_data!Q308&gt;99, "&gt;99", IF(wat_table_data!Q308&lt;1, "&lt;1",wat_table_data!Q308 ))), "-")</f>
        <v>-</v>
      </c>
      <c r="R311" s="38" t="str">
        <f>IF(ISNUMBER(wat_table_data!R308), IF(wat_table_data!R308=-999,"NA",IF(wat_table_data!R308&gt;99, "&gt;99", IF(wat_table_data!R308&lt;1, "&lt;1",wat_table_data!R308 ))), "-")</f>
        <v>-</v>
      </c>
      <c r="S311" s="38" t="str">
        <f>IF(ISNUMBER(wat_table_data!S308), IF(wat_table_data!S308=-999,"NA",IF(wat_table_data!S308&gt;99, "&gt;99", IF(wat_table_data!S308&lt;1, "&lt;1",wat_table_data!S308 ))), "-")</f>
        <v>-</v>
      </c>
      <c r="T311" s="24" t="str">
        <f>IF(ISNUMBER(wat_table_data!T308), IF(wat_table_data!T308=-999,"NA",wat_table_data!T308), "-")</f>
        <v>-</v>
      </c>
      <c r="U311" s="24"/>
      <c r="V311" s="24"/>
      <c r="W311" s="24"/>
      <c r="X311" s="39" t="str">
        <f>IF(ISNUMBER(wat_table_data!W308), IF(wat_table_data!W308=-999,"NA",IF(wat_table_data!W308&gt;99, "&gt;99", IF(wat_table_data!W308&lt;1, "&lt;1",wat_table_data!W308 ))), "-")</f>
        <v>-</v>
      </c>
      <c r="Y311" s="40" t="str">
        <f>IF(ISNUMBER(wat_table_data!X308), IF(wat_table_data!X308=-999,"NA",IF(wat_table_data!X308&gt;99, "&gt;99", IF(wat_table_data!X308&lt;1, "&lt;1",wat_table_data!X308 ))), "-")</f>
        <v>-</v>
      </c>
      <c r="Z311" s="40" t="str">
        <f>IF(ISNUMBER(wat_table_data!Y308), IF(wat_table_data!Y308=-999,"NA",IF(wat_table_data!Y308&gt;99, "&gt;99", IF(wat_table_data!Y308&lt;1, "&lt;1",wat_table_data!Y308 ))), "-")</f>
        <v>-</v>
      </c>
      <c r="AA311" s="40" t="str">
        <f>IF(ISNUMBER(wat_table_data!Z308), IF(wat_table_data!Z308=-999,"NA",IF(wat_table_data!Z308&gt;99, "&gt;99", IF(wat_table_data!Z308&lt;1, "&lt;1",wat_table_data!Z308 ))), "-")</f>
        <v>-</v>
      </c>
      <c r="AB311" s="38" t="str">
        <f>IF(ISNUMBER(wat_table_data!AA308), IF(wat_table_data!AA308=-999,"NA",IF(wat_table_data!AA308&gt;99, "&gt;99", IF(wat_table_data!AA308&lt;1, "&lt;1",wat_table_data!AA308 ))), "-")</f>
        <v>-</v>
      </c>
      <c r="AC311" s="38" t="str">
        <f>IF(ISNUMBER(wat_table_data!AB308), IF(wat_table_data!AB308=-999,"NA",IF(wat_table_data!AB308&gt;99, "&gt;99", IF(wat_table_data!AB308&lt;1, "&lt;1",wat_table_data!AB308 ))), "-")</f>
        <v>-</v>
      </c>
      <c r="AD311" s="39" t="str">
        <f>IF(ISNUMBER(wat_table_data!AC308), IF(wat_table_data!AC308=-999,"NA",IF(wat_table_data!AC308&gt;99, "&gt;99", IF(wat_table_data!AC308&lt;1, "&lt;1",wat_table_data!AC308 ))), "-")</f>
        <v>-</v>
      </c>
      <c r="AE311" s="40" t="str">
        <f>IF(ISNUMBER(wat_table_data!AD308), IF(wat_table_data!AD308=-999,"NA",IF(wat_table_data!AD308&gt;99, "&gt;99", IF(wat_table_data!AD308&lt;1, "&lt;1",wat_table_data!AD308 ))), "-")</f>
        <v>-</v>
      </c>
      <c r="AF311" s="40" t="str">
        <f>IF(ISNUMBER(wat_table_data!AE308), IF(wat_table_data!AE308=-999,"NA",IF(wat_table_data!AE308&gt;99, "&gt;99", IF(wat_table_data!AE308&lt;1, "&lt;1",wat_table_data!AE308 ))), "-")</f>
        <v>-</v>
      </c>
      <c r="AG311" s="40" t="str">
        <f>IF(ISNUMBER(wat_table_data!AF308), IF(wat_table_data!AF308=-999,"NA",IF(wat_table_data!AF308&gt;99, "&gt;99", IF(wat_table_data!AF308&lt;1, "&lt;1",wat_table_data!AF308 ))), "-")</f>
        <v>-</v>
      </c>
      <c r="AH311" s="38" t="str">
        <f>IF(ISNUMBER(wat_table_data!AG308), IF(wat_table_data!AG308=-999,"NA",IF(wat_table_data!AG308&gt;99, "&gt;99", IF(wat_table_data!AG308&lt;1, "&lt;1",wat_table_data!AG308 ))), "-")</f>
        <v>-</v>
      </c>
      <c r="AI311" s="38" t="str">
        <f>IF(ISNUMBER(wat_table_data!AH308), IF(wat_table_data!AH308=-999,"NA",IF(wat_table_data!AH308&gt;99, "&gt;99", IF(wat_table_data!AH308&lt;1, "&lt;1",wat_table_data!AH308 ))), "-")</f>
        <v>-</v>
      </c>
      <c r="AJ311" s="39" t="str">
        <f>IF(ISNUMBER(wat_table_data!AI308), IF(wat_table_data!AI308=-999,"NA",IF(wat_table_data!AI308&gt;99, "&gt;99", IF(wat_table_data!AI308&lt;1, "&lt;1",wat_table_data!AI308 ))), "-")</f>
        <v>-</v>
      </c>
      <c r="AK311" s="40" t="str">
        <f>IF(ISNUMBER(wat_table_data!AJ308), IF(wat_table_data!AJ308=-999,"NA",IF(wat_table_data!AJ308&gt;99, "&gt;99", IF(wat_table_data!AJ308&lt;1, "&lt;1",wat_table_data!AJ308 ))), "-")</f>
        <v>-</v>
      </c>
      <c r="AL311" s="40" t="str">
        <f>IF(ISNUMBER(wat_table_data!AK308), IF(wat_table_data!AK308=-999,"NA",IF(wat_table_data!AK308&gt;99, "&gt;99", IF(wat_table_data!AK308&lt;1, "&lt;1",wat_table_data!AK308 ))), "-")</f>
        <v>-</v>
      </c>
      <c r="AM311" s="40" t="str">
        <f>IF(ISNUMBER(wat_table_data!AL308), IF(wat_table_data!AL308=-999,"NA",IF(wat_table_data!AL308&gt;99, "&gt;99", IF(wat_table_data!AL308&lt;1, "&lt;1",wat_table_data!AL308 ))), "-")</f>
        <v>-</v>
      </c>
      <c r="AN311" s="38" t="str">
        <f>IF(ISNUMBER(wat_table_data!AM308), IF(wat_table_data!AM308=-999,"NA",IF(wat_table_data!AM308&gt;99, "&gt;99", IF(wat_table_data!AM308&lt;1, "&lt;1",wat_table_data!AM308 ))), "-")</f>
        <v>-</v>
      </c>
      <c r="AO311" s="38" t="str">
        <f>IF(ISNUMBER(wat_table_data!AN308), IF(wat_table_data!AN308=-999,"NA",IF(wat_table_data!AN308&gt;99, "&gt;99", IF(wat_table_data!AN308&lt;1, "&lt;1",wat_table_data!AN308 ))), "-")</f>
        <v>-</v>
      </c>
    </row>
    <row r="312" ht="13.8" x14ac:dyDescent="0.25">
      <c r="A312" s="34" t="str">
        <f>IF(ISBLANK(wat_table_data!A309), "", wat_table_data!A309)</f>
        <v/>
      </c>
      <c r="B312" s="34" t="str">
        <f>IF(ISBLANK(wat_table_data!B309), "", wat_table_data!B309)</f>
        <v/>
      </c>
      <c r="C312" s="34" t="str">
        <f>IF(ISBLANK(wat_table_data!C309), "", wat_table_data!C309)</f>
        <v/>
      </c>
      <c r="D312" s="35" t="str">
        <f>IF(ISNUMBER(wat_table_data!D309), wat_table_data!D309, "-")</f>
        <v>-</v>
      </c>
      <c r="E312" s="36" t="str">
        <f>IF(ISNUMBER(wat_table_data!E309), wat_table_data!E309, "-")</f>
        <v>-</v>
      </c>
      <c r="F312" s="37" t="str">
        <f>IF(ISNUMBER(wat_table_data!F309), IF(wat_table_data!F309=-999,"NA",IF(wat_table_data!F309&gt;99, "&gt;99", IF(wat_table_data!F309&lt;1, "&lt;1",wat_table_data!F309 ))), "-")</f>
        <v>-</v>
      </c>
      <c r="G312" s="38" t="str">
        <f>IF(ISNUMBER(wat_table_data!G309), IF(wat_table_data!G309=-999,"NA",IF(wat_table_data!G309&gt;99, "&gt;99", IF(wat_table_data!G309&lt;1, "&lt;1",wat_table_data!G309 ))), "-")</f>
        <v>-</v>
      </c>
      <c r="H312" s="38" t="str">
        <f>IF(ISNUMBER(wat_table_data!H309), IF(wat_table_data!H309=-999,"NA",IF(wat_table_data!H309&gt;99, "&gt;99", IF(wat_table_data!H309&lt;1, "&lt;1",wat_table_data!H309 ))), "-")</f>
        <v>-</v>
      </c>
      <c r="I312" s="38" t="str">
        <f>IF(ISNUMBER(wat_table_data!I309), IF(wat_table_data!I309=-999,"NA",IF(wat_table_data!I309&gt;99, "&gt;99", IF(wat_table_data!I309&lt;1, "&lt;1",wat_table_data!I309 ))), "-")</f>
        <v>-</v>
      </c>
      <c r="J312" s="24" t="str">
        <f>IF(ISNUMBER(wat_table_data!J309), IF(wat_table_data!J309=-999,"NA",wat_table_data!J309), "-")</f>
        <v>-</v>
      </c>
      <c r="K312" s="37" t="str">
        <f>IF(ISNUMBER(wat_table_data!K309), IF(wat_table_data!K309=-999,"NA",IF(wat_table_data!K309&gt;99, "&gt;99", IF(wat_table_data!K309&lt;1, "&lt;1",wat_table_data!K309 ))), "-")</f>
        <v>-</v>
      </c>
      <c r="L312" s="38" t="str">
        <f>IF(ISNUMBER(wat_table_data!L309), IF(wat_table_data!L309=-999,"NA",IF(wat_table_data!L309&gt;99, "&gt;99", IF(wat_table_data!L309&lt;1, "&lt;1",wat_table_data!L309 ))), "-")</f>
        <v>-</v>
      </c>
      <c r="M312" s="38" t="str">
        <f>IF(ISNUMBER(wat_table_data!M309), IF(wat_table_data!M309=-999,"NA",IF(wat_table_data!M309&gt;99, "&gt;99", IF(wat_table_data!M309&lt;1, "&lt;1",wat_table_data!M309 ))), "-")</f>
        <v>-</v>
      </c>
      <c r="N312" s="38" t="str">
        <f>IF(ISNUMBER(wat_table_data!N309), IF(wat_table_data!N309=-999,"NA",IF(wat_table_data!N309&gt;99, "&gt;99", IF(wat_table_data!N309&lt;1, "&lt;1",wat_table_data!N309 ))), "-")</f>
        <v>-</v>
      </c>
      <c r="O312" s="24" t="str">
        <f>IF(ISNUMBER(wat_table_data!O309), IF(wat_table_data!O309=-999,"NA",wat_table_data!O309), "-")</f>
        <v>-</v>
      </c>
      <c r="P312" s="37" t="str">
        <f>IF(ISNUMBER(wat_table_data!P309), IF(wat_table_data!P309=-999,"NA",IF(wat_table_data!P309&gt;99, "&gt;99", IF(wat_table_data!P309&lt;1, "&lt;1",wat_table_data!P309 ))), "-")</f>
        <v>-</v>
      </c>
      <c r="Q312" s="38" t="str">
        <f>IF(ISNUMBER(wat_table_data!Q309), IF(wat_table_data!Q309=-999,"NA",IF(wat_table_data!Q309&gt;99, "&gt;99", IF(wat_table_data!Q309&lt;1, "&lt;1",wat_table_data!Q309 ))), "-")</f>
        <v>-</v>
      </c>
      <c r="R312" s="38" t="str">
        <f>IF(ISNUMBER(wat_table_data!R309), IF(wat_table_data!R309=-999,"NA",IF(wat_table_data!R309&gt;99, "&gt;99", IF(wat_table_data!R309&lt;1, "&lt;1",wat_table_data!R309 ))), "-")</f>
        <v>-</v>
      </c>
      <c r="S312" s="38" t="str">
        <f>IF(ISNUMBER(wat_table_data!S309), IF(wat_table_data!S309=-999,"NA",IF(wat_table_data!S309&gt;99, "&gt;99", IF(wat_table_data!S309&lt;1, "&lt;1",wat_table_data!S309 ))), "-")</f>
        <v>-</v>
      </c>
      <c r="T312" s="24" t="str">
        <f>IF(ISNUMBER(wat_table_data!T309), IF(wat_table_data!T309=-999,"NA",wat_table_data!T309), "-")</f>
        <v>-</v>
      </c>
      <c r="U312" s="24"/>
      <c r="V312" s="24"/>
      <c r="W312" s="24"/>
      <c r="X312" s="39" t="str">
        <f>IF(ISNUMBER(wat_table_data!W309), IF(wat_table_data!W309=-999,"NA",IF(wat_table_data!W309&gt;99, "&gt;99", IF(wat_table_data!W309&lt;1, "&lt;1",wat_table_data!W309 ))), "-")</f>
        <v>-</v>
      </c>
      <c r="Y312" s="40" t="str">
        <f>IF(ISNUMBER(wat_table_data!X309), IF(wat_table_data!X309=-999,"NA",IF(wat_table_data!X309&gt;99, "&gt;99", IF(wat_table_data!X309&lt;1, "&lt;1",wat_table_data!X309 ))), "-")</f>
        <v>-</v>
      </c>
      <c r="Z312" s="40" t="str">
        <f>IF(ISNUMBER(wat_table_data!Y309), IF(wat_table_data!Y309=-999,"NA",IF(wat_table_data!Y309&gt;99, "&gt;99", IF(wat_table_data!Y309&lt;1, "&lt;1",wat_table_data!Y309 ))), "-")</f>
        <v>-</v>
      </c>
      <c r="AA312" s="40" t="str">
        <f>IF(ISNUMBER(wat_table_data!Z309), IF(wat_table_data!Z309=-999,"NA",IF(wat_table_data!Z309&gt;99, "&gt;99", IF(wat_table_data!Z309&lt;1, "&lt;1",wat_table_data!Z309 ))), "-")</f>
        <v>-</v>
      </c>
      <c r="AB312" s="38" t="str">
        <f>IF(ISNUMBER(wat_table_data!AA309), IF(wat_table_data!AA309=-999,"NA",IF(wat_table_data!AA309&gt;99, "&gt;99", IF(wat_table_data!AA309&lt;1, "&lt;1",wat_table_data!AA309 ))), "-")</f>
        <v>-</v>
      </c>
      <c r="AC312" s="38" t="str">
        <f>IF(ISNUMBER(wat_table_data!AB309), IF(wat_table_data!AB309=-999,"NA",IF(wat_table_data!AB309&gt;99, "&gt;99", IF(wat_table_data!AB309&lt;1, "&lt;1",wat_table_data!AB309 ))), "-")</f>
        <v>-</v>
      </c>
      <c r="AD312" s="39" t="str">
        <f>IF(ISNUMBER(wat_table_data!AC309), IF(wat_table_data!AC309=-999,"NA",IF(wat_table_data!AC309&gt;99, "&gt;99", IF(wat_table_data!AC309&lt;1, "&lt;1",wat_table_data!AC309 ))), "-")</f>
        <v>-</v>
      </c>
      <c r="AE312" s="40" t="str">
        <f>IF(ISNUMBER(wat_table_data!AD309), IF(wat_table_data!AD309=-999,"NA",IF(wat_table_data!AD309&gt;99, "&gt;99", IF(wat_table_data!AD309&lt;1, "&lt;1",wat_table_data!AD309 ))), "-")</f>
        <v>-</v>
      </c>
      <c r="AF312" s="40" t="str">
        <f>IF(ISNUMBER(wat_table_data!AE309), IF(wat_table_data!AE309=-999,"NA",IF(wat_table_data!AE309&gt;99, "&gt;99", IF(wat_table_data!AE309&lt;1, "&lt;1",wat_table_data!AE309 ))), "-")</f>
        <v>-</v>
      </c>
      <c r="AG312" s="40" t="str">
        <f>IF(ISNUMBER(wat_table_data!AF309), IF(wat_table_data!AF309=-999,"NA",IF(wat_table_data!AF309&gt;99, "&gt;99", IF(wat_table_data!AF309&lt;1, "&lt;1",wat_table_data!AF309 ))), "-")</f>
        <v>-</v>
      </c>
      <c r="AH312" s="38" t="str">
        <f>IF(ISNUMBER(wat_table_data!AG309), IF(wat_table_data!AG309=-999,"NA",IF(wat_table_data!AG309&gt;99, "&gt;99", IF(wat_table_data!AG309&lt;1, "&lt;1",wat_table_data!AG309 ))), "-")</f>
        <v>-</v>
      </c>
      <c r="AI312" s="38" t="str">
        <f>IF(ISNUMBER(wat_table_data!AH309), IF(wat_table_data!AH309=-999,"NA",IF(wat_table_data!AH309&gt;99, "&gt;99", IF(wat_table_data!AH309&lt;1, "&lt;1",wat_table_data!AH309 ))), "-")</f>
        <v>-</v>
      </c>
      <c r="AJ312" s="39" t="str">
        <f>IF(ISNUMBER(wat_table_data!AI309), IF(wat_table_data!AI309=-999,"NA",IF(wat_table_data!AI309&gt;99, "&gt;99", IF(wat_table_data!AI309&lt;1, "&lt;1",wat_table_data!AI309 ))), "-")</f>
        <v>-</v>
      </c>
      <c r="AK312" s="40" t="str">
        <f>IF(ISNUMBER(wat_table_data!AJ309), IF(wat_table_data!AJ309=-999,"NA",IF(wat_table_data!AJ309&gt;99, "&gt;99", IF(wat_table_data!AJ309&lt;1, "&lt;1",wat_table_data!AJ309 ))), "-")</f>
        <v>-</v>
      </c>
      <c r="AL312" s="40" t="str">
        <f>IF(ISNUMBER(wat_table_data!AK309), IF(wat_table_data!AK309=-999,"NA",IF(wat_table_data!AK309&gt;99, "&gt;99", IF(wat_table_data!AK309&lt;1, "&lt;1",wat_table_data!AK309 ))), "-")</f>
        <v>-</v>
      </c>
      <c r="AM312" s="40" t="str">
        <f>IF(ISNUMBER(wat_table_data!AL309), IF(wat_table_data!AL309=-999,"NA",IF(wat_table_data!AL309&gt;99, "&gt;99", IF(wat_table_data!AL309&lt;1, "&lt;1",wat_table_data!AL309 ))), "-")</f>
        <v>-</v>
      </c>
      <c r="AN312" s="38" t="str">
        <f>IF(ISNUMBER(wat_table_data!AM309), IF(wat_table_data!AM309=-999,"NA",IF(wat_table_data!AM309&gt;99, "&gt;99", IF(wat_table_data!AM309&lt;1, "&lt;1",wat_table_data!AM309 ))), "-")</f>
        <v>-</v>
      </c>
      <c r="AO312" s="38" t="str">
        <f>IF(ISNUMBER(wat_table_data!AN309), IF(wat_table_data!AN309=-999,"NA",IF(wat_table_data!AN309&gt;99, "&gt;99", IF(wat_table_data!AN309&lt;1, "&lt;1",wat_table_data!AN309 ))), "-")</f>
        <v>-</v>
      </c>
    </row>
    <row r="313" ht="13.8" x14ac:dyDescent="0.25">
      <c r="A313" s="34" t="str">
        <f>IF(ISBLANK(wat_table_data!A310), "", wat_table_data!A310)</f>
        <v/>
      </c>
      <c r="B313" s="34" t="str">
        <f>IF(ISBLANK(wat_table_data!B310), "", wat_table_data!B310)</f>
        <v/>
      </c>
      <c r="C313" s="34" t="str">
        <f>IF(ISBLANK(wat_table_data!C310), "", wat_table_data!C310)</f>
        <v/>
      </c>
      <c r="D313" s="35" t="str">
        <f>IF(ISNUMBER(wat_table_data!D310), wat_table_data!D310, "-")</f>
        <v>-</v>
      </c>
      <c r="E313" s="36" t="str">
        <f>IF(ISNUMBER(wat_table_data!E310), wat_table_data!E310, "-")</f>
        <v>-</v>
      </c>
      <c r="F313" s="37" t="str">
        <f>IF(ISNUMBER(wat_table_data!F310), IF(wat_table_data!F310=-999,"NA",IF(wat_table_data!F310&gt;99, "&gt;99", IF(wat_table_data!F310&lt;1, "&lt;1",wat_table_data!F310 ))), "-")</f>
        <v>-</v>
      </c>
      <c r="G313" s="38" t="str">
        <f>IF(ISNUMBER(wat_table_data!G310), IF(wat_table_data!G310=-999,"NA",IF(wat_table_data!G310&gt;99, "&gt;99", IF(wat_table_data!G310&lt;1, "&lt;1",wat_table_data!G310 ))), "-")</f>
        <v>-</v>
      </c>
      <c r="H313" s="38" t="str">
        <f>IF(ISNUMBER(wat_table_data!H310), IF(wat_table_data!H310=-999,"NA",IF(wat_table_data!H310&gt;99, "&gt;99", IF(wat_table_data!H310&lt;1, "&lt;1",wat_table_data!H310 ))), "-")</f>
        <v>-</v>
      </c>
      <c r="I313" s="38" t="str">
        <f>IF(ISNUMBER(wat_table_data!I310), IF(wat_table_data!I310=-999,"NA",IF(wat_table_data!I310&gt;99, "&gt;99", IF(wat_table_data!I310&lt;1, "&lt;1",wat_table_data!I310 ))), "-")</f>
        <v>-</v>
      </c>
      <c r="J313" s="24" t="str">
        <f>IF(ISNUMBER(wat_table_data!J310), IF(wat_table_data!J310=-999,"NA",wat_table_data!J310), "-")</f>
        <v>-</v>
      </c>
      <c r="K313" s="37" t="str">
        <f>IF(ISNUMBER(wat_table_data!K310), IF(wat_table_data!K310=-999,"NA",IF(wat_table_data!K310&gt;99, "&gt;99", IF(wat_table_data!K310&lt;1, "&lt;1",wat_table_data!K310 ))), "-")</f>
        <v>-</v>
      </c>
      <c r="L313" s="38" t="str">
        <f>IF(ISNUMBER(wat_table_data!L310), IF(wat_table_data!L310=-999,"NA",IF(wat_table_data!L310&gt;99, "&gt;99", IF(wat_table_data!L310&lt;1, "&lt;1",wat_table_data!L310 ))), "-")</f>
        <v>-</v>
      </c>
      <c r="M313" s="38" t="str">
        <f>IF(ISNUMBER(wat_table_data!M310), IF(wat_table_data!M310=-999,"NA",IF(wat_table_data!M310&gt;99, "&gt;99", IF(wat_table_data!M310&lt;1, "&lt;1",wat_table_data!M310 ))), "-")</f>
        <v>-</v>
      </c>
      <c r="N313" s="38" t="str">
        <f>IF(ISNUMBER(wat_table_data!N310), IF(wat_table_data!N310=-999,"NA",IF(wat_table_data!N310&gt;99, "&gt;99", IF(wat_table_data!N310&lt;1, "&lt;1",wat_table_data!N310 ))), "-")</f>
        <v>-</v>
      </c>
      <c r="O313" s="24" t="str">
        <f>IF(ISNUMBER(wat_table_data!O310), IF(wat_table_data!O310=-999,"NA",wat_table_data!O310), "-")</f>
        <v>-</v>
      </c>
      <c r="P313" s="37" t="str">
        <f>IF(ISNUMBER(wat_table_data!P310), IF(wat_table_data!P310=-999,"NA",IF(wat_table_data!P310&gt;99, "&gt;99", IF(wat_table_data!P310&lt;1, "&lt;1",wat_table_data!P310 ))), "-")</f>
        <v>-</v>
      </c>
      <c r="Q313" s="38" t="str">
        <f>IF(ISNUMBER(wat_table_data!Q310), IF(wat_table_data!Q310=-999,"NA",IF(wat_table_data!Q310&gt;99, "&gt;99", IF(wat_table_data!Q310&lt;1, "&lt;1",wat_table_data!Q310 ))), "-")</f>
        <v>-</v>
      </c>
      <c r="R313" s="38" t="str">
        <f>IF(ISNUMBER(wat_table_data!R310), IF(wat_table_data!R310=-999,"NA",IF(wat_table_data!R310&gt;99, "&gt;99", IF(wat_table_data!R310&lt;1, "&lt;1",wat_table_data!R310 ))), "-")</f>
        <v>-</v>
      </c>
      <c r="S313" s="38" t="str">
        <f>IF(ISNUMBER(wat_table_data!S310), IF(wat_table_data!S310=-999,"NA",IF(wat_table_data!S310&gt;99, "&gt;99", IF(wat_table_data!S310&lt;1, "&lt;1",wat_table_data!S310 ))), "-")</f>
        <v>-</v>
      </c>
      <c r="T313" s="24" t="str">
        <f>IF(ISNUMBER(wat_table_data!T310), IF(wat_table_data!T310=-999,"NA",wat_table_data!T310), "-")</f>
        <v>-</v>
      </c>
      <c r="U313" s="24"/>
      <c r="V313" s="24"/>
      <c r="W313" s="24"/>
      <c r="X313" s="39" t="str">
        <f>IF(ISNUMBER(wat_table_data!W310), IF(wat_table_data!W310=-999,"NA",IF(wat_table_data!W310&gt;99, "&gt;99", IF(wat_table_data!W310&lt;1, "&lt;1",wat_table_data!W310 ))), "-")</f>
        <v>-</v>
      </c>
      <c r="Y313" s="40" t="str">
        <f>IF(ISNUMBER(wat_table_data!X310), IF(wat_table_data!X310=-999,"NA",IF(wat_table_data!X310&gt;99, "&gt;99", IF(wat_table_data!X310&lt;1, "&lt;1",wat_table_data!X310 ))), "-")</f>
        <v>-</v>
      </c>
      <c r="Z313" s="40" t="str">
        <f>IF(ISNUMBER(wat_table_data!Y310), IF(wat_table_data!Y310=-999,"NA",IF(wat_table_data!Y310&gt;99, "&gt;99", IF(wat_table_data!Y310&lt;1, "&lt;1",wat_table_data!Y310 ))), "-")</f>
        <v>-</v>
      </c>
      <c r="AA313" s="40" t="str">
        <f>IF(ISNUMBER(wat_table_data!Z310), IF(wat_table_data!Z310=-999,"NA",IF(wat_table_data!Z310&gt;99, "&gt;99", IF(wat_table_data!Z310&lt;1, "&lt;1",wat_table_data!Z310 ))), "-")</f>
        <v>-</v>
      </c>
      <c r="AB313" s="38" t="str">
        <f>IF(ISNUMBER(wat_table_data!AA310), IF(wat_table_data!AA310=-999,"NA",IF(wat_table_data!AA310&gt;99, "&gt;99", IF(wat_table_data!AA310&lt;1, "&lt;1",wat_table_data!AA310 ))), "-")</f>
        <v>-</v>
      </c>
      <c r="AC313" s="38" t="str">
        <f>IF(ISNUMBER(wat_table_data!AB310), IF(wat_table_data!AB310=-999,"NA",IF(wat_table_data!AB310&gt;99, "&gt;99", IF(wat_table_data!AB310&lt;1, "&lt;1",wat_table_data!AB310 ))), "-")</f>
        <v>-</v>
      </c>
      <c r="AD313" s="39" t="str">
        <f>IF(ISNUMBER(wat_table_data!AC310), IF(wat_table_data!AC310=-999,"NA",IF(wat_table_data!AC310&gt;99, "&gt;99", IF(wat_table_data!AC310&lt;1, "&lt;1",wat_table_data!AC310 ))), "-")</f>
        <v>-</v>
      </c>
      <c r="AE313" s="40" t="str">
        <f>IF(ISNUMBER(wat_table_data!AD310), IF(wat_table_data!AD310=-999,"NA",IF(wat_table_data!AD310&gt;99, "&gt;99", IF(wat_table_data!AD310&lt;1, "&lt;1",wat_table_data!AD310 ))), "-")</f>
        <v>-</v>
      </c>
      <c r="AF313" s="40" t="str">
        <f>IF(ISNUMBER(wat_table_data!AE310), IF(wat_table_data!AE310=-999,"NA",IF(wat_table_data!AE310&gt;99, "&gt;99", IF(wat_table_data!AE310&lt;1, "&lt;1",wat_table_data!AE310 ))), "-")</f>
        <v>-</v>
      </c>
      <c r="AG313" s="40" t="str">
        <f>IF(ISNUMBER(wat_table_data!AF310), IF(wat_table_data!AF310=-999,"NA",IF(wat_table_data!AF310&gt;99, "&gt;99", IF(wat_table_data!AF310&lt;1, "&lt;1",wat_table_data!AF310 ))), "-")</f>
        <v>-</v>
      </c>
      <c r="AH313" s="38" t="str">
        <f>IF(ISNUMBER(wat_table_data!AG310), IF(wat_table_data!AG310=-999,"NA",IF(wat_table_data!AG310&gt;99, "&gt;99", IF(wat_table_data!AG310&lt;1, "&lt;1",wat_table_data!AG310 ))), "-")</f>
        <v>-</v>
      </c>
      <c r="AI313" s="38" t="str">
        <f>IF(ISNUMBER(wat_table_data!AH310), IF(wat_table_data!AH310=-999,"NA",IF(wat_table_data!AH310&gt;99, "&gt;99", IF(wat_table_data!AH310&lt;1, "&lt;1",wat_table_data!AH310 ))), "-")</f>
        <v>-</v>
      </c>
      <c r="AJ313" s="39" t="str">
        <f>IF(ISNUMBER(wat_table_data!AI310), IF(wat_table_data!AI310=-999,"NA",IF(wat_table_data!AI310&gt;99, "&gt;99", IF(wat_table_data!AI310&lt;1, "&lt;1",wat_table_data!AI310 ))), "-")</f>
        <v>-</v>
      </c>
      <c r="AK313" s="40" t="str">
        <f>IF(ISNUMBER(wat_table_data!AJ310), IF(wat_table_data!AJ310=-999,"NA",IF(wat_table_data!AJ310&gt;99, "&gt;99", IF(wat_table_data!AJ310&lt;1, "&lt;1",wat_table_data!AJ310 ))), "-")</f>
        <v>-</v>
      </c>
      <c r="AL313" s="40" t="str">
        <f>IF(ISNUMBER(wat_table_data!AK310), IF(wat_table_data!AK310=-999,"NA",IF(wat_table_data!AK310&gt;99, "&gt;99", IF(wat_table_data!AK310&lt;1, "&lt;1",wat_table_data!AK310 ))), "-")</f>
        <v>-</v>
      </c>
      <c r="AM313" s="40" t="str">
        <f>IF(ISNUMBER(wat_table_data!AL310), IF(wat_table_data!AL310=-999,"NA",IF(wat_table_data!AL310&gt;99, "&gt;99", IF(wat_table_data!AL310&lt;1, "&lt;1",wat_table_data!AL310 ))), "-")</f>
        <v>-</v>
      </c>
      <c r="AN313" s="38" t="str">
        <f>IF(ISNUMBER(wat_table_data!AM310), IF(wat_table_data!AM310=-999,"NA",IF(wat_table_data!AM310&gt;99, "&gt;99", IF(wat_table_data!AM310&lt;1, "&lt;1",wat_table_data!AM310 ))), "-")</f>
        <v>-</v>
      </c>
      <c r="AO313" s="38" t="str">
        <f>IF(ISNUMBER(wat_table_data!AN310), IF(wat_table_data!AN310=-999,"NA",IF(wat_table_data!AN310&gt;99, "&gt;99", IF(wat_table_data!AN310&lt;1, "&lt;1",wat_table_data!AN310 ))), "-")</f>
        <v>-</v>
      </c>
    </row>
    <row r="314" ht="13.8" x14ac:dyDescent="0.25">
      <c r="A314" s="34" t="str">
        <f>IF(ISBLANK(wat_table_data!A311), "", wat_table_data!A311)</f>
        <v/>
      </c>
      <c r="B314" s="34" t="str">
        <f>IF(ISBLANK(wat_table_data!B311), "", wat_table_data!B311)</f>
        <v/>
      </c>
      <c r="C314" s="34" t="str">
        <f>IF(ISBLANK(wat_table_data!C311), "", wat_table_data!C311)</f>
        <v/>
      </c>
      <c r="D314" s="35" t="str">
        <f>IF(ISNUMBER(wat_table_data!D311), wat_table_data!D311, "-")</f>
        <v>-</v>
      </c>
      <c r="E314" s="36" t="str">
        <f>IF(ISNUMBER(wat_table_data!E311), wat_table_data!E311, "-")</f>
        <v>-</v>
      </c>
      <c r="F314" s="37" t="str">
        <f>IF(ISNUMBER(wat_table_data!F311), IF(wat_table_data!F311=-999,"NA",IF(wat_table_data!F311&gt;99, "&gt;99", IF(wat_table_data!F311&lt;1, "&lt;1",wat_table_data!F311 ))), "-")</f>
        <v>-</v>
      </c>
      <c r="G314" s="38" t="str">
        <f>IF(ISNUMBER(wat_table_data!G311), IF(wat_table_data!G311=-999,"NA",IF(wat_table_data!G311&gt;99, "&gt;99", IF(wat_table_data!G311&lt;1, "&lt;1",wat_table_data!G311 ))), "-")</f>
        <v>-</v>
      </c>
      <c r="H314" s="38" t="str">
        <f>IF(ISNUMBER(wat_table_data!H311), IF(wat_table_data!H311=-999,"NA",IF(wat_table_data!H311&gt;99, "&gt;99", IF(wat_table_data!H311&lt;1, "&lt;1",wat_table_data!H311 ))), "-")</f>
        <v>-</v>
      </c>
      <c r="I314" s="38" t="str">
        <f>IF(ISNUMBER(wat_table_data!I311), IF(wat_table_data!I311=-999,"NA",IF(wat_table_data!I311&gt;99, "&gt;99", IF(wat_table_data!I311&lt;1, "&lt;1",wat_table_data!I311 ))), "-")</f>
        <v>-</v>
      </c>
      <c r="J314" s="24" t="str">
        <f>IF(ISNUMBER(wat_table_data!J311), IF(wat_table_data!J311=-999,"NA",wat_table_data!J311), "-")</f>
        <v>-</v>
      </c>
      <c r="K314" s="37" t="str">
        <f>IF(ISNUMBER(wat_table_data!K311), IF(wat_table_data!K311=-999,"NA",IF(wat_table_data!K311&gt;99, "&gt;99", IF(wat_table_data!K311&lt;1, "&lt;1",wat_table_data!K311 ))), "-")</f>
        <v>-</v>
      </c>
      <c r="L314" s="38" t="str">
        <f>IF(ISNUMBER(wat_table_data!L311), IF(wat_table_data!L311=-999,"NA",IF(wat_table_data!L311&gt;99, "&gt;99", IF(wat_table_data!L311&lt;1, "&lt;1",wat_table_data!L311 ))), "-")</f>
        <v>-</v>
      </c>
      <c r="M314" s="38" t="str">
        <f>IF(ISNUMBER(wat_table_data!M311), IF(wat_table_data!M311=-999,"NA",IF(wat_table_data!M311&gt;99, "&gt;99", IF(wat_table_data!M311&lt;1, "&lt;1",wat_table_data!M311 ))), "-")</f>
        <v>-</v>
      </c>
      <c r="N314" s="38" t="str">
        <f>IF(ISNUMBER(wat_table_data!N311), IF(wat_table_data!N311=-999,"NA",IF(wat_table_data!N311&gt;99, "&gt;99", IF(wat_table_data!N311&lt;1, "&lt;1",wat_table_data!N311 ))), "-")</f>
        <v>-</v>
      </c>
      <c r="O314" s="24" t="str">
        <f>IF(ISNUMBER(wat_table_data!O311), IF(wat_table_data!O311=-999,"NA",wat_table_data!O311), "-")</f>
        <v>-</v>
      </c>
      <c r="P314" s="37" t="str">
        <f>IF(ISNUMBER(wat_table_data!P311), IF(wat_table_data!P311=-999,"NA",IF(wat_table_data!P311&gt;99, "&gt;99", IF(wat_table_data!P311&lt;1, "&lt;1",wat_table_data!P311 ))), "-")</f>
        <v>-</v>
      </c>
      <c r="Q314" s="38" t="str">
        <f>IF(ISNUMBER(wat_table_data!Q311), IF(wat_table_data!Q311=-999,"NA",IF(wat_table_data!Q311&gt;99, "&gt;99", IF(wat_table_data!Q311&lt;1, "&lt;1",wat_table_data!Q311 ))), "-")</f>
        <v>-</v>
      </c>
      <c r="R314" s="38" t="str">
        <f>IF(ISNUMBER(wat_table_data!R311), IF(wat_table_data!R311=-999,"NA",IF(wat_table_data!R311&gt;99, "&gt;99", IF(wat_table_data!R311&lt;1, "&lt;1",wat_table_data!R311 ))), "-")</f>
        <v>-</v>
      </c>
      <c r="S314" s="38" t="str">
        <f>IF(ISNUMBER(wat_table_data!S311), IF(wat_table_data!S311=-999,"NA",IF(wat_table_data!S311&gt;99, "&gt;99", IF(wat_table_data!S311&lt;1, "&lt;1",wat_table_data!S311 ))), "-")</f>
        <v>-</v>
      </c>
      <c r="T314" s="24" t="str">
        <f>IF(ISNUMBER(wat_table_data!T311), IF(wat_table_data!T311=-999,"NA",wat_table_data!T311), "-")</f>
        <v>-</v>
      </c>
      <c r="U314" s="24"/>
      <c r="V314" s="24"/>
      <c r="W314" s="24"/>
      <c r="X314" s="39" t="str">
        <f>IF(ISNUMBER(wat_table_data!W311), IF(wat_table_data!W311=-999,"NA",IF(wat_table_data!W311&gt;99, "&gt;99", IF(wat_table_data!W311&lt;1, "&lt;1",wat_table_data!W311 ))), "-")</f>
        <v>-</v>
      </c>
      <c r="Y314" s="40" t="str">
        <f>IF(ISNUMBER(wat_table_data!X311), IF(wat_table_data!X311=-999,"NA",IF(wat_table_data!X311&gt;99, "&gt;99", IF(wat_table_data!X311&lt;1, "&lt;1",wat_table_data!X311 ))), "-")</f>
        <v>-</v>
      </c>
      <c r="Z314" s="40" t="str">
        <f>IF(ISNUMBER(wat_table_data!Y311), IF(wat_table_data!Y311=-999,"NA",IF(wat_table_data!Y311&gt;99, "&gt;99", IF(wat_table_data!Y311&lt;1, "&lt;1",wat_table_data!Y311 ))), "-")</f>
        <v>-</v>
      </c>
      <c r="AA314" s="40" t="str">
        <f>IF(ISNUMBER(wat_table_data!Z311), IF(wat_table_data!Z311=-999,"NA",IF(wat_table_data!Z311&gt;99, "&gt;99", IF(wat_table_data!Z311&lt;1, "&lt;1",wat_table_data!Z311 ))), "-")</f>
        <v>-</v>
      </c>
      <c r="AB314" s="38" t="str">
        <f>IF(ISNUMBER(wat_table_data!AA311), IF(wat_table_data!AA311=-999,"NA",IF(wat_table_data!AA311&gt;99, "&gt;99", IF(wat_table_data!AA311&lt;1, "&lt;1",wat_table_data!AA311 ))), "-")</f>
        <v>-</v>
      </c>
      <c r="AC314" s="38" t="str">
        <f>IF(ISNUMBER(wat_table_data!AB311), IF(wat_table_data!AB311=-999,"NA",IF(wat_table_data!AB311&gt;99, "&gt;99", IF(wat_table_data!AB311&lt;1, "&lt;1",wat_table_data!AB311 ))), "-")</f>
        <v>-</v>
      </c>
      <c r="AD314" s="39" t="str">
        <f>IF(ISNUMBER(wat_table_data!AC311), IF(wat_table_data!AC311=-999,"NA",IF(wat_table_data!AC311&gt;99, "&gt;99", IF(wat_table_data!AC311&lt;1, "&lt;1",wat_table_data!AC311 ))), "-")</f>
        <v>-</v>
      </c>
      <c r="AE314" s="40" t="str">
        <f>IF(ISNUMBER(wat_table_data!AD311), IF(wat_table_data!AD311=-999,"NA",IF(wat_table_data!AD311&gt;99, "&gt;99", IF(wat_table_data!AD311&lt;1, "&lt;1",wat_table_data!AD311 ))), "-")</f>
        <v>-</v>
      </c>
      <c r="AF314" s="40" t="str">
        <f>IF(ISNUMBER(wat_table_data!AE311), IF(wat_table_data!AE311=-999,"NA",IF(wat_table_data!AE311&gt;99, "&gt;99", IF(wat_table_data!AE311&lt;1, "&lt;1",wat_table_data!AE311 ))), "-")</f>
        <v>-</v>
      </c>
      <c r="AG314" s="40" t="str">
        <f>IF(ISNUMBER(wat_table_data!AF311), IF(wat_table_data!AF311=-999,"NA",IF(wat_table_data!AF311&gt;99, "&gt;99", IF(wat_table_data!AF311&lt;1, "&lt;1",wat_table_data!AF311 ))), "-")</f>
        <v>-</v>
      </c>
      <c r="AH314" s="38" t="str">
        <f>IF(ISNUMBER(wat_table_data!AG311), IF(wat_table_data!AG311=-999,"NA",IF(wat_table_data!AG311&gt;99, "&gt;99", IF(wat_table_data!AG311&lt;1, "&lt;1",wat_table_data!AG311 ))), "-")</f>
        <v>-</v>
      </c>
      <c r="AI314" s="38" t="str">
        <f>IF(ISNUMBER(wat_table_data!AH311), IF(wat_table_data!AH311=-999,"NA",IF(wat_table_data!AH311&gt;99, "&gt;99", IF(wat_table_data!AH311&lt;1, "&lt;1",wat_table_data!AH311 ))), "-")</f>
        <v>-</v>
      </c>
      <c r="AJ314" s="39" t="str">
        <f>IF(ISNUMBER(wat_table_data!AI311), IF(wat_table_data!AI311=-999,"NA",IF(wat_table_data!AI311&gt;99, "&gt;99", IF(wat_table_data!AI311&lt;1, "&lt;1",wat_table_data!AI311 ))), "-")</f>
        <v>-</v>
      </c>
      <c r="AK314" s="40" t="str">
        <f>IF(ISNUMBER(wat_table_data!AJ311), IF(wat_table_data!AJ311=-999,"NA",IF(wat_table_data!AJ311&gt;99, "&gt;99", IF(wat_table_data!AJ311&lt;1, "&lt;1",wat_table_data!AJ311 ))), "-")</f>
        <v>-</v>
      </c>
      <c r="AL314" s="40" t="str">
        <f>IF(ISNUMBER(wat_table_data!AK311), IF(wat_table_data!AK311=-999,"NA",IF(wat_table_data!AK311&gt;99, "&gt;99", IF(wat_table_data!AK311&lt;1, "&lt;1",wat_table_data!AK311 ))), "-")</f>
        <v>-</v>
      </c>
      <c r="AM314" s="40" t="str">
        <f>IF(ISNUMBER(wat_table_data!AL311), IF(wat_table_data!AL311=-999,"NA",IF(wat_table_data!AL311&gt;99, "&gt;99", IF(wat_table_data!AL311&lt;1, "&lt;1",wat_table_data!AL311 ))), "-")</f>
        <v>-</v>
      </c>
      <c r="AN314" s="38" t="str">
        <f>IF(ISNUMBER(wat_table_data!AM311), IF(wat_table_data!AM311=-999,"NA",IF(wat_table_data!AM311&gt;99, "&gt;99", IF(wat_table_data!AM311&lt;1, "&lt;1",wat_table_data!AM311 ))), "-")</f>
        <v>-</v>
      </c>
      <c r="AO314" s="38" t="str">
        <f>IF(ISNUMBER(wat_table_data!AN311), IF(wat_table_data!AN311=-999,"NA",IF(wat_table_data!AN311&gt;99, "&gt;99", IF(wat_table_data!AN311&lt;1, "&lt;1",wat_table_data!AN311 ))), "-")</f>
        <v>-</v>
      </c>
    </row>
    <row r="315" ht="13.8" x14ac:dyDescent="0.25">
      <c r="A315" s="34" t="str">
        <f>IF(ISBLANK(wat_table_data!A312), "", wat_table_data!A312)</f>
        <v/>
      </c>
      <c r="B315" s="34" t="str">
        <f>IF(ISBLANK(wat_table_data!B312), "", wat_table_data!B312)</f>
        <v/>
      </c>
      <c r="C315" s="34" t="str">
        <f>IF(ISBLANK(wat_table_data!C312), "", wat_table_data!C312)</f>
        <v/>
      </c>
      <c r="D315" s="35" t="str">
        <f>IF(ISNUMBER(wat_table_data!D312), wat_table_data!D312, "-")</f>
        <v>-</v>
      </c>
      <c r="E315" s="36" t="str">
        <f>IF(ISNUMBER(wat_table_data!E312), wat_table_data!E312, "-")</f>
        <v>-</v>
      </c>
      <c r="F315" s="37" t="str">
        <f>IF(ISNUMBER(wat_table_data!F312), IF(wat_table_data!F312=-999,"NA",IF(wat_table_data!F312&gt;99, "&gt;99", IF(wat_table_data!F312&lt;1, "&lt;1",wat_table_data!F312 ))), "-")</f>
        <v>-</v>
      </c>
      <c r="G315" s="38" t="str">
        <f>IF(ISNUMBER(wat_table_data!G312), IF(wat_table_data!G312=-999,"NA",IF(wat_table_data!G312&gt;99, "&gt;99", IF(wat_table_data!G312&lt;1, "&lt;1",wat_table_data!G312 ))), "-")</f>
        <v>-</v>
      </c>
      <c r="H315" s="38" t="str">
        <f>IF(ISNUMBER(wat_table_data!H312), IF(wat_table_data!H312=-999,"NA",IF(wat_table_data!H312&gt;99, "&gt;99", IF(wat_table_data!H312&lt;1, "&lt;1",wat_table_data!H312 ))), "-")</f>
        <v>-</v>
      </c>
      <c r="I315" s="38" t="str">
        <f>IF(ISNUMBER(wat_table_data!I312), IF(wat_table_data!I312=-999,"NA",IF(wat_table_data!I312&gt;99, "&gt;99", IF(wat_table_data!I312&lt;1, "&lt;1",wat_table_data!I312 ))), "-")</f>
        <v>-</v>
      </c>
      <c r="J315" s="24" t="str">
        <f>IF(ISNUMBER(wat_table_data!J312), IF(wat_table_data!J312=-999,"NA",wat_table_data!J312), "-")</f>
        <v>-</v>
      </c>
      <c r="K315" s="37" t="str">
        <f>IF(ISNUMBER(wat_table_data!K312), IF(wat_table_data!K312=-999,"NA",IF(wat_table_data!K312&gt;99, "&gt;99", IF(wat_table_data!K312&lt;1, "&lt;1",wat_table_data!K312 ))), "-")</f>
        <v>-</v>
      </c>
      <c r="L315" s="38" t="str">
        <f>IF(ISNUMBER(wat_table_data!L312), IF(wat_table_data!L312=-999,"NA",IF(wat_table_data!L312&gt;99, "&gt;99", IF(wat_table_data!L312&lt;1, "&lt;1",wat_table_data!L312 ))), "-")</f>
        <v>-</v>
      </c>
      <c r="M315" s="38" t="str">
        <f>IF(ISNUMBER(wat_table_data!M312), IF(wat_table_data!M312=-999,"NA",IF(wat_table_data!M312&gt;99, "&gt;99", IF(wat_table_data!M312&lt;1, "&lt;1",wat_table_data!M312 ))), "-")</f>
        <v>-</v>
      </c>
      <c r="N315" s="38" t="str">
        <f>IF(ISNUMBER(wat_table_data!N312), IF(wat_table_data!N312=-999,"NA",IF(wat_table_data!N312&gt;99, "&gt;99", IF(wat_table_data!N312&lt;1, "&lt;1",wat_table_data!N312 ))), "-")</f>
        <v>-</v>
      </c>
      <c r="O315" s="24" t="str">
        <f>IF(ISNUMBER(wat_table_data!O312), IF(wat_table_data!O312=-999,"NA",wat_table_data!O312), "-")</f>
        <v>-</v>
      </c>
      <c r="P315" s="37" t="str">
        <f>IF(ISNUMBER(wat_table_data!P312), IF(wat_table_data!P312=-999,"NA",IF(wat_table_data!P312&gt;99, "&gt;99", IF(wat_table_data!P312&lt;1, "&lt;1",wat_table_data!P312 ))), "-")</f>
        <v>-</v>
      </c>
      <c r="Q315" s="38" t="str">
        <f>IF(ISNUMBER(wat_table_data!Q312), IF(wat_table_data!Q312=-999,"NA",IF(wat_table_data!Q312&gt;99, "&gt;99", IF(wat_table_data!Q312&lt;1, "&lt;1",wat_table_data!Q312 ))), "-")</f>
        <v>-</v>
      </c>
      <c r="R315" s="38" t="str">
        <f>IF(ISNUMBER(wat_table_data!R312), IF(wat_table_data!R312=-999,"NA",IF(wat_table_data!R312&gt;99, "&gt;99", IF(wat_table_data!R312&lt;1, "&lt;1",wat_table_data!R312 ))), "-")</f>
        <v>-</v>
      </c>
      <c r="S315" s="38" t="str">
        <f>IF(ISNUMBER(wat_table_data!S312), IF(wat_table_data!S312=-999,"NA",IF(wat_table_data!S312&gt;99, "&gt;99", IF(wat_table_data!S312&lt;1, "&lt;1",wat_table_data!S312 ))), "-")</f>
        <v>-</v>
      </c>
      <c r="T315" s="24" t="str">
        <f>IF(ISNUMBER(wat_table_data!T312), IF(wat_table_data!T312=-999,"NA",wat_table_data!T312), "-")</f>
        <v>-</v>
      </c>
      <c r="U315" s="24"/>
      <c r="V315" s="24"/>
      <c r="W315" s="24"/>
      <c r="X315" s="39" t="str">
        <f>IF(ISNUMBER(wat_table_data!W312), IF(wat_table_data!W312=-999,"NA",IF(wat_table_data!W312&gt;99, "&gt;99", IF(wat_table_data!W312&lt;1, "&lt;1",wat_table_data!W312 ))), "-")</f>
        <v>-</v>
      </c>
      <c r="Y315" s="40" t="str">
        <f>IF(ISNUMBER(wat_table_data!X312), IF(wat_table_data!X312=-999,"NA",IF(wat_table_data!X312&gt;99, "&gt;99", IF(wat_table_data!X312&lt;1, "&lt;1",wat_table_data!X312 ))), "-")</f>
        <v>-</v>
      </c>
      <c r="Z315" s="40" t="str">
        <f>IF(ISNUMBER(wat_table_data!Y312), IF(wat_table_data!Y312=-999,"NA",IF(wat_table_data!Y312&gt;99, "&gt;99", IF(wat_table_data!Y312&lt;1, "&lt;1",wat_table_data!Y312 ))), "-")</f>
        <v>-</v>
      </c>
      <c r="AA315" s="40" t="str">
        <f>IF(ISNUMBER(wat_table_data!Z312), IF(wat_table_data!Z312=-999,"NA",IF(wat_table_data!Z312&gt;99, "&gt;99", IF(wat_table_data!Z312&lt;1, "&lt;1",wat_table_data!Z312 ))), "-")</f>
        <v>-</v>
      </c>
      <c r="AB315" s="38" t="str">
        <f>IF(ISNUMBER(wat_table_data!AA312), IF(wat_table_data!AA312=-999,"NA",IF(wat_table_data!AA312&gt;99, "&gt;99", IF(wat_table_data!AA312&lt;1, "&lt;1",wat_table_data!AA312 ))), "-")</f>
        <v>-</v>
      </c>
      <c r="AC315" s="38" t="str">
        <f>IF(ISNUMBER(wat_table_data!AB312), IF(wat_table_data!AB312=-999,"NA",IF(wat_table_data!AB312&gt;99, "&gt;99", IF(wat_table_data!AB312&lt;1, "&lt;1",wat_table_data!AB312 ))), "-")</f>
        <v>-</v>
      </c>
      <c r="AD315" s="39" t="str">
        <f>IF(ISNUMBER(wat_table_data!AC312), IF(wat_table_data!AC312=-999,"NA",IF(wat_table_data!AC312&gt;99, "&gt;99", IF(wat_table_data!AC312&lt;1, "&lt;1",wat_table_data!AC312 ))), "-")</f>
        <v>-</v>
      </c>
      <c r="AE315" s="40" t="str">
        <f>IF(ISNUMBER(wat_table_data!AD312), IF(wat_table_data!AD312=-999,"NA",IF(wat_table_data!AD312&gt;99, "&gt;99", IF(wat_table_data!AD312&lt;1, "&lt;1",wat_table_data!AD312 ))), "-")</f>
        <v>-</v>
      </c>
      <c r="AF315" s="40" t="str">
        <f>IF(ISNUMBER(wat_table_data!AE312), IF(wat_table_data!AE312=-999,"NA",IF(wat_table_data!AE312&gt;99, "&gt;99", IF(wat_table_data!AE312&lt;1, "&lt;1",wat_table_data!AE312 ))), "-")</f>
        <v>-</v>
      </c>
      <c r="AG315" s="40" t="str">
        <f>IF(ISNUMBER(wat_table_data!AF312), IF(wat_table_data!AF312=-999,"NA",IF(wat_table_data!AF312&gt;99, "&gt;99", IF(wat_table_data!AF312&lt;1, "&lt;1",wat_table_data!AF312 ))), "-")</f>
        <v>-</v>
      </c>
      <c r="AH315" s="38" t="str">
        <f>IF(ISNUMBER(wat_table_data!AG312), IF(wat_table_data!AG312=-999,"NA",IF(wat_table_data!AG312&gt;99, "&gt;99", IF(wat_table_data!AG312&lt;1, "&lt;1",wat_table_data!AG312 ))), "-")</f>
        <v>-</v>
      </c>
      <c r="AI315" s="38" t="str">
        <f>IF(ISNUMBER(wat_table_data!AH312), IF(wat_table_data!AH312=-999,"NA",IF(wat_table_data!AH312&gt;99, "&gt;99", IF(wat_table_data!AH312&lt;1, "&lt;1",wat_table_data!AH312 ))), "-")</f>
        <v>-</v>
      </c>
      <c r="AJ315" s="39" t="str">
        <f>IF(ISNUMBER(wat_table_data!AI312), IF(wat_table_data!AI312=-999,"NA",IF(wat_table_data!AI312&gt;99, "&gt;99", IF(wat_table_data!AI312&lt;1, "&lt;1",wat_table_data!AI312 ))), "-")</f>
        <v>-</v>
      </c>
      <c r="AK315" s="40" t="str">
        <f>IF(ISNUMBER(wat_table_data!AJ312), IF(wat_table_data!AJ312=-999,"NA",IF(wat_table_data!AJ312&gt;99, "&gt;99", IF(wat_table_data!AJ312&lt;1, "&lt;1",wat_table_data!AJ312 ))), "-")</f>
        <v>-</v>
      </c>
      <c r="AL315" s="40" t="str">
        <f>IF(ISNUMBER(wat_table_data!AK312), IF(wat_table_data!AK312=-999,"NA",IF(wat_table_data!AK312&gt;99, "&gt;99", IF(wat_table_data!AK312&lt;1, "&lt;1",wat_table_data!AK312 ))), "-")</f>
        <v>-</v>
      </c>
      <c r="AM315" s="40" t="str">
        <f>IF(ISNUMBER(wat_table_data!AL312), IF(wat_table_data!AL312=-999,"NA",IF(wat_table_data!AL312&gt;99, "&gt;99", IF(wat_table_data!AL312&lt;1, "&lt;1",wat_table_data!AL312 ))), "-")</f>
        <v>-</v>
      </c>
      <c r="AN315" s="38" t="str">
        <f>IF(ISNUMBER(wat_table_data!AM312), IF(wat_table_data!AM312=-999,"NA",IF(wat_table_data!AM312&gt;99, "&gt;99", IF(wat_table_data!AM312&lt;1, "&lt;1",wat_table_data!AM312 ))), "-")</f>
        <v>-</v>
      </c>
      <c r="AO315" s="38" t="str">
        <f>IF(ISNUMBER(wat_table_data!AN312), IF(wat_table_data!AN312=-999,"NA",IF(wat_table_data!AN312&gt;99, "&gt;99", IF(wat_table_data!AN312&lt;1, "&lt;1",wat_table_data!AN312 ))), "-")</f>
        <v>-</v>
      </c>
    </row>
    <row r="316" ht="13.8" x14ac:dyDescent="0.25">
      <c r="A316" s="34" t="str">
        <f>IF(ISBLANK(wat_table_data!A313), "", wat_table_data!A313)</f>
        <v/>
      </c>
      <c r="B316" s="34" t="str">
        <f>IF(ISBLANK(wat_table_data!B313), "", wat_table_data!B313)</f>
        <v/>
      </c>
      <c r="C316" s="34" t="str">
        <f>IF(ISBLANK(wat_table_data!C313), "", wat_table_data!C313)</f>
        <v/>
      </c>
      <c r="D316" s="35" t="str">
        <f>IF(ISNUMBER(wat_table_data!D313), wat_table_data!D313, "-")</f>
        <v>-</v>
      </c>
      <c r="E316" s="36" t="str">
        <f>IF(ISNUMBER(wat_table_data!E313), wat_table_data!E313, "-")</f>
        <v>-</v>
      </c>
      <c r="F316" s="37" t="str">
        <f>IF(ISNUMBER(wat_table_data!F313), IF(wat_table_data!F313=-999,"NA",IF(wat_table_data!F313&gt;99, "&gt;99", IF(wat_table_data!F313&lt;1, "&lt;1",wat_table_data!F313 ))), "-")</f>
        <v>-</v>
      </c>
      <c r="G316" s="38" t="str">
        <f>IF(ISNUMBER(wat_table_data!G313), IF(wat_table_data!G313=-999,"NA",IF(wat_table_data!G313&gt;99, "&gt;99", IF(wat_table_data!G313&lt;1, "&lt;1",wat_table_data!G313 ))), "-")</f>
        <v>-</v>
      </c>
      <c r="H316" s="38" t="str">
        <f>IF(ISNUMBER(wat_table_data!H313), IF(wat_table_data!H313=-999,"NA",IF(wat_table_data!H313&gt;99, "&gt;99", IF(wat_table_data!H313&lt;1, "&lt;1",wat_table_data!H313 ))), "-")</f>
        <v>-</v>
      </c>
      <c r="I316" s="38" t="str">
        <f>IF(ISNUMBER(wat_table_data!I313), IF(wat_table_data!I313=-999,"NA",IF(wat_table_data!I313&gt;99, "&gt;99", IF(wat_table_data!I313&lt;1, "&lt;1",wat_table_data!I313 ))), "-")</f>
        <v>-</v>
      </c>
      <c r="J316" s="24" t="str">
        <f>IF(ISNUMBER(wat_table_data!J313), IF(wat_table_data!J313=-999,"NA",wat_table_data!J313), "-")</f>
        <v>-</v>
      </c>
      <c r="K316" s="37" t="str">
        <f>IF(ISNUMBER(wat_table_data!K313), IF(wat_table_data!K313=-999,"NA",IF(wat_table_data!K313&gt;99, "&gt;99", IF(wat_table_data!K313&lt;1, "&lt;1",wat_table_data!K313 ))), "-")</f>
        <v>-</v>
      </c>
      <c r="L316" s="38" t="str">
        <f>IF(ISNUMBER(wat_table_data!L313), IF(wat_table_data!L313=-999,"NA",IF(wat_table_data!L313&gt;99, "&gt;99", IF(wat_table_data!L313&lt;1, "&lt;1",wat_table_data!L313 ))), "-")</f>
        <v>-</v>
      </c>
      <c r="M316" s="38" t="str">
        <f>IF(ISNUMBER(wat_table_data!M313), IF(wat_table_data!M313=-999,"NA",IF(wat_table_data!M313&gt;99, "&gt;99", IF(wat_table_data!M313&lt;1, "&lt;1",wat_table_data!M313 ))), "-")</f>
        <v>-</v>
      </c>
      <c r="N316" s="38" t="str">
        <f>IF(ISNUMBER(wat_table_data!N313), IF(wat_table_data!N313=-999,"NA",IF(wat_table_data!N313&gt;99, "&gt;99", IF(wat_table_data!N313&lt;1, "&lt;1",wat_table_data!N313 ))), "-")</f>
        <v>-</v>
      </c>
      <c r="O316" s="24" t="str">
        <f>IF(ISNUMBER(wat_table_data!O313), IF(wat_table_data!O313=-999,"NA",wat_table_data!O313), "-")</f>
        <v>-</v>
      </c>
      <c r="P316" s="37" t="str">
        <f>IF(ISNUMBER(wat_table_data!P313), IF(wat_table_data!P313=-999,"NA",IF(wat_table_data!P313&gt;99, "&gt;99", IF(wat_table_data!P313&lt;1, "&lt;1",wat_table_data!P313 ))), "-")</f>
        <v>-</v>
      </c>
      <c r="Q316" s="38" t="str">
        <f>IF(ISNUMBER(wat_table_data!Q313), IF(wat_table_data!Q313=-999,"NA",IF(wat_table_data!Q313&gt;99, "&gt;99", IF(wat_table_data!Q313&lt;1, "&lt;1",wat_table_data!Q313 ))), "-")</f>
        <v>-</v>
      </c>
      <c r="R316" s="38" t="str">
        <f>IF(ISNUMBER(wat_table_data!R313), IF(wat_table_data!R313=-999,"NA",IF(wat_table_data!R313&gt;99, "&gt;99", IF(wat_table_data!R313&lt;1, "&lt;1",wat_table_data!R313 ))), "-")</f>
        <v>-</v>
      </c>
      <c r="S316" s="38" t="str">
        <f>IF(ISNUMBER(wat_table_data!S313), IF(wat_table_data!S313=-999,"NA",IF(wat_table_data!S313&gt;99, "&gt;99", IF(wat_table_data!S313&lt;1, "&lt;1",wat_table_data!S313 ))), "-")</f>
        <v>-</v>
      </c>
      <c r="T316" s="24" t="str">
        <f>IF(ISNUMBER(wat_table_data!T313), IF(wat_table_data!T313=-999,"NA",wat_table_data!T313), "-")</f>
        <v>-</v>
      </c>
      <c r="U316" s="24"/>
      <c r="V316" s="24"/>
      <c r="W316" s="24"/>
      <c r="X316" s="39" t="str">
        <f>IF(ISNUMBER(wat_table_data!W313), IF(wat_table_data!W313=-999,"NA",IF(wat_table_data!W313&gt;99, "&gt;99", IF(wat_table_data!W313&lt;1, "&lt;1",wat_table_data!W313 ))), "-")</f>
        <v>-</v>
      </c>
      <c r="Y316" s="40" t="str">
        <f>IF(ISNUMBER(wat_table_data!X313), IF(wat_table_data!X313=-999,"NA",IF(wat_table_data!X313&gt;99, "&gt;99", IF(wat_table_data!X313&lt;1, "&lt;1",wat_table_data!X313 ))), "-")</f>
        <v>-</v>
      </c>
      <c r="Z316" s="40" t="str">
        <f>IF(ISNUMBER(wat_table_data!Y313), IF(wat_table_data!Y313=-999,"NA",IF(wat_table_data!Y313&gt;99, "&gt;99", IF(wat_table_data!Y313&lt;1, "&lt;1",wat_table_data!Y313 ))), "-")</f>
        <v>-</v>
      </c>
      <c r="AA316" s="40" t="str">
        <f>IF(ISNUMBER(wat_table_data!Z313), IF(wat_table_data!Z313=-999,"NA",IF(wat_table_data!Z313&gt;99, "&gt;99", IF(wat_table_data!Z313&lt;1, "&lt;1",wat_table_data!Z313 ))), "-")</f>
        <v>-</v>
      </c>
      <c r="AB316" s="38" t="str">
        <f>IF(ISNUMBER(wat_table_data!AA313), IF(wat_table_data!AA313=-999,"NA",IF(wat_table_data!AA313&gt;99, "&gt;99", IF(wat_table_data!AA313&lt;1, "&lt;1",wat_table_data!AA313 ))), "-")</f>
        <v>-</v>
      </c>
      <c r="AC316" s="38" t="str">
        <f>IF(ISNUMBER(wat_table_data!AB313), IF(wat_table_data!AB313=-999,"NA",IF(wat_table_data!AB313&gt;99, "&gt;99", IF(wat_table_data!AB313&lt;1, "&lt;1",wat_table_data!AB313 ))), "-")</f>
        <v>-</v>
      </c>
      <c r="AD316" s="39" t="str">
        <f>IF(ISNUMBER(wat_table_data!AC313), IF(wat_table_data!AC313=-999,"NA",IF(wat_table_data!AC313&gt;99, "&gt;99", IF(wat_table_data!AC313&lt;1, "&lt;1",wat_table_data!AC313 ))), "-")</f>
        <v>-</v>
      </c>
      <c r="AE316" s="40" t="str">
        <f>IF(ISNUMBER(wat_table_data!AD313), IF(wat_table_data!AD313=-999,"NA",IF(wat_table_data!AD313&gt;99, "&gt;99", IF(wat_table_data!AD313&lt;1, "&lt;1",wat_table_data!AD313 ))), "-")</f>
        <v>-</v>
      </c>
      <c r="AF316" s="40" t="str">
        <f>IF(ISNUMBER(wat_table_data!AE313), IF(wat_table_data!AE313=-999,"NA",IF(wat_table_data!AE313&gt;99, "&gt;99", IF(wat_table_data!AE313&lt;1, "&lt;1",wat_table_data!AE313 ))), "-")</f>
        <v>-</v>
      </c>
      <c r="AG316" s="40" t="str">
        <f>IF(ISNUMBER(wat_table_data!AF313), IF(wat_table_data!AF313=-999,"NA",IF(wat_table_data!AF313&gt;99, "&gt;99", IF(wat_table_data!AF313&lt;1, "&lt;1",wat_table_data!AF313 ))), "-")</f>
        <v>-</v>
      </c>
      <c r="AH316" s="38" t="str">
        <f>IF(ISNUMBER(wat_table_data!AG313), IF(wat_table_data!AG313=-999,"NA",IF(wat_table_data!AG313&gt;99, "&gt;99", IF(wat_table_data!AG313&lt;1, "&lt;1",wat_table_data!AG313 ))), "-")</f>
        <v>-</v>
      </c>
      <c r="AI316" s="38" t="str">
        <f>IF(ISNUMBER(wat_table_data!AH313), IF(wat_table_data!AH313=-999,"NA",IF(wat_table_data!AH313&gt;99, "&gt;99", IF(wat_table_data!AH313&lt;1, "&lt;1",wat_table_data!AH313 ))), "-")</f>
        <v>-</v>
      </c>
      <c r="AJ316" s="39" t="str">
        <f>IF(ISNUMBER(wat_table_data!AI313), IF(wat_table_data!AI313=-999,"NA",IF(wat_table_data!AI313&gt;99, "&gt;99", IF(wat_table_data!AI313&lt;1, "&lt;1",wat_table_data!AI313 ))), "-")</f>
        <v>-</v>
      </c>
      <c r="AK316" s="40" t="str">
        <f>IF(ISNUMBER(wat_table_data!AJ313), IF(wat_table_data!AJ313=-999,"NA",IF(wat_table_data!AJ313&gt;99, "&gt;99", IF(wat_table_data!AJ313&lt;1, "&lt;1",wat_table_data!AJ313 ))), "-")</f>
        <v>-</v>
      </c>
      <c r="AL316" s="40" t="str">
        <f>IF(ISNUMBER(wat_table_data!AK313), IF(wat_table_data!AK313=-999,"NA",IF(wat_table_data!AK313&gt;99, "&gt;99", IF(wat_table_data!AK313&lt;1, "&lt;1",wat_table_data!AK313 ))), "-")</f>
        <v>-</v>
      </c>
      <c r="AM316" s="40" t="str">
        <f>IF(ISNUMBER(wat_table_data!AL313), IF(wat_table_data!AL313=-999,"NA",IF(wat_table_data!AL313&gt;99, "&gt;99", IF(wat_table_data!AL313&lt;1, "&lt;1",wat_table_data!AL313 ))), "-")</f>
        <v>-</v>
      </c>
      <c r="AN316" s="38" t="str">
        <f>IF(ISNUMBER(wat_table_data!AM313), IF(wat_table_data!AM313=-999,"NA",IF(wat_table_data!AM313&gt;99, "&gt;99", IF(wat_table_data!AM313&lt;1, "&lt;1",wat_table_data!AM313 ))), "-")</f>
        <v>-</v>
      </c>
      <c r="AO316" s="38" t="str">
        <f>IF(ISNUMBER(wat_table_data!AN313), IF(wat_table_data!AN313=-999,"NA",IF(wat_table_data!AN313&gt;99, "&gt;99", IF(wat_table_data!AN313&lt;1, "&lt;1",wat_table_data!AN313 ))), "-")</f>
        <v>-</v>
      </c>
    </row>
    <row r="317" ht="13.8" x14ac:dyDescent="0.25">
      <c r="A317" s="34" t="str">
        <f>IF(ISBLANK(wat_table_data!A314), "", wat_table_data!A314)</f>
        <v/>
      </c>
      <c r="B317" s="34" t="str">
        <f>IF(ISBLANK(wat_table_data!B314), "", wat_table_data!B314)</f>
        <v/>
      </c>
      <c r="C317" s="34" t="str">
        <f>IF(ISBLANK(wat_table_data!C314), "", wat_table_data!C314)</f>
        <v/>
      </c>
      <c r="D317" s="35" t="str">
        <f>IF(ISNUMBER(wat_table_data!D314), wat_table_data!D314, "-")</f>
        <v>-</v>
      </c>
      <c r="E317" s="36" t="str">
        <f>IF(ISNUMBER(wat_table_data!E314), wat_table_data!E314, "-")</f>
        <v>-</v>
      </c>
      <c r="F317" s="37" t="str">
        <f>IF(ISNUMBER(wat_table_data!F314), IF(wat_table_data!F314=-999,"NA",IF(wat_table_data!F314&gt;99, "&gt;99", IF(wat_table_data!F314&lt;1, "&lt;1",wat_table_data!F314 ))), "-")</f>
        <v>-</v>
      </c>
      <c r="G317" s="38" t="str">
        <f>IF(ISNUMBER(wat_table_data!G314), IF(wat_table_data!G314=-999,"NA",IF(wat_table_data!G314&gt;99, "&gt;99", IF(wat_table_data!G314&lt;1, "&lt;1",wat_table_data!G314 ))), "-")</f>
        <v>-</v>
      </c>
      <c r="H317" s="38" t="str">
        <f>IF(ISNUMBER(wat_table_data!H314), IF(wat_table_data!H314=-999,"NA",IF(wat_table_data!H314&gt;99, "&gt;99", IF(wat_table_data!H314&lt;1, "&lt;1",wat_table_data!H314 ))), "-")</f>
        <v>-</v>
      </c>
      <c r="I317" s="38" t="str">
        <f>IF(ISNUMBER(wat_table_data!I314), IF(wat_table_data!I314=-999,"NA",IF(wat_table_data!I314&gt;99, "&gt;99", IF(wat_table_data!I314&lt;1, "&lt;1",wat_table_data!I314 ))), "-")</f>
        <v>-</v>
      </c>
      <c r="J317" s="24" t="str">
        <f>IF(ISNUMBER(wat_table_data!J314), IF(wat_table_data!J314=-999,"NA",wat_table_data!J314), "-")</f>
        <v>-</v>
      </c>
      <c r="K317" s="37" t="str">
        <f>IF(ISNUMBER(wat_table_data!K314), IF(wat_table_data!K314=-999,"NA",IF(wat_table_data!K314&gt;99, "&gt;99", IF(wat_table_data!K314&lt;1, "&lt;1",wat_table_data!K314 ))), "-")</f>
        <v>-</v>
      </c>
      <c r="L317" s="38" t="str">
        <f>IF(ISNUMBER(wat_table_data!L314), IF(wat_table_data!L314=-999,"NA",IF(wat_table_data!L314&gt;99, "&gt;99", IF(wat_table_data!L314&lt;1, "&lt;1",wat_table_data!L314 ))), "-")</f>
        <v>-</v>
      </c>
      <c r="M317" s="38" t="str">
        <f>IF(ISNUMBER(wat_table_data!M314), IF(wat_table_data!M314=-999,"NA",IF(wat_table_data!M314&gt;99, "&gt;99", IF(wat_table_data!M314&lt;1, "&lt;1",wat_table_data!M314 ))), "-")</f>
        <v>-</v>
      </c>
      <c r="N317" s="38" t="str">
        <f>IF(ISNUMBER(wat_table_data!N314), IF(wat_table_data!N314=-999,"NA",IF(wat_table_data!N314&gt;99, "&gt;99", IF(wat_table_data!N314&lt;1, "&lt;1",wat_table_data!N314 ))), "-")</f>
        <v>-</v>
      </c>
      <c r="O317" s="24" t="str">
        <f>IF(ISNUMBER(wat_table_data!O314), IF(wat_table_data!O314=-999,"NA",wat_table_data!O314), "-")</f>
        <v>-</v>
      </c>
      <c r="P317" s="37" t="str">
        <f>IF(ISNUMBER(wat_table_data!P314), IF(wat_table_data!P314=-999,"NA",IF(wat_table_data!P314&gt;99, "&gt;99", IF(wat_table_data!P314&lt;1, "&lt;1",wat_table_data!P314 ))), "-")</f>
        <v>-</v>
      </c>
      <c r="Q317" s="38" t="str">
        <f>IF(ISNUMBER(wat_table_data!Q314), IF(wat_table_data!Q314=-999,"NA",IF(wat_table_data!Q314&gt;99, "&gt;99", IF(wat_table_data!Q314&lt;1, "&lt;1",wat_table_data!Q314 ))), "-")</f>
        <v>-</v>
      </c>
      <c r="R317" s="38" t="str">
        <f>IF(ISNUMBER(wat_table_data!R314), IF(wat_table_data!R314=-999,"NA",IF(wat_table_data!R314&gt;99, "&gt;99", IF(wat_table_data!R314&lt;1, "&lt;1",wat_table_data!R314 ))), "-")</f>
        <v>-</v>
      </c>
      <c r="S317" s="38" t="str">
        <f>IF(ISNUMBER(wat_table_data!S314), IF(wat_table_data!S314=-999,"NA",IF(wat_table_data!S314&gt;99, "&gt;99", IF(wat_table_data!S314&lt;1, "&lt;1",wat_table_data!S314 ))), "-")</f>
        <v>-</v>
      </c>
      <c r="T317" s="24" t="str">
        <f>IF(ISNUMBER(wat_table_data!T314), IF(wat_table_data!T314=-999,"NA",wat_table_data!T314), "-")</f>
        <v>-</v>
      </c>
      <c r="U317" s="24"/>
      <c r="V317" s="24"/>
      <c r="W317" s="24"/>
      <c r="X317" s="39" t="str">
        <f>IF(ISNUMBER(wat_table_data!W314), IF(wat_table_data!W314=-999,"NA",IF(wat_table_data!W314&gt;99, "&gt;99", IF(wat_table_data!W314&lt;1, "&lt;1",wat_table_data!W314 ))), "-")</f>
        <v>-</v>
      </c>
      <c r="Y317" s="40" t="str">
        <f>IF(ISNUMBER(wat_table_data!X314), IF(wat_table_data!X314=-999,"NA",IF(wat_table_data!X314&gt;99, "&gt;99", IF(wat_table_data!X314&lt;1, "&lt;1",wat_table_data!X314 ))), "-")</f>
        <v>-</v>
      </c>
      <c r="Z317" s="40" t="str">
        <f>IF(ISNUMBER(wat_table_data!Y314), IF(wat_table_data!Y314=-999,"NA",IF(wat_table_data!Y314&gt;99, "&gt;99", IF(wat_table_data!Y314&lt;1, "&lt;1",wat_table_data!Y314 ))), "-")</f>
        <v>-</v>
      </c>
      <c r="AA317" s="40" t="str">
        <f>IF(ISNUMBER(wat_table_data!Z314), IF(wat_table_data!Z314=-999,"NA",IF(wat_table_data!Z314&gt;99, "&gt;99", IF(wat_table_data!Z314&lt;1, "&lt;1",wat_table_data!Z314 ))), "-")</f>
        <v>-</v>
      </c>
      <c r="AB317" s="38" t="str">
        <f>IF(ISNUMBER(wat_table_data!AA314), IF(wat_table_data!AA314=-999,"NA",IF(wat_table_data!AA314&gt;99, "&gt;99", IF(wat_table_data!AA314&lt;1, "&lt;1",wat_table_data!AA314 ))), "-")</f>
        <v>-</v>
      </c>
      <c r="AC317" s="38" t="str">
        <f>IF(ISNUMBER(wat_table_data!AB314), IF(wat_table_data!AB314=-999,"NA",IF(wat_table_data!AB314&gt;99, "&gt;99", IF(wat_table_data!AB314&lt;1, "&lt;1",wat_table_data!AB314 ))), "-")</f>
        <v>-</v>
      </c>
      <c r="AD317" s="39" t="str">
        <f>IF(ISNUMBER(wat_table_data!AC314), IF(wat_table_data!AC314=-999,"NA",IF(wat_table_data!AC314&gt;99, "&gt;99", IF(wat_table_data!AC314&lt;1, "&lt;1",wat_table_data!AC314 ))), "-")</f>
        <v>-</v>
      </c>
      <c r="AE317" s="40" t="str">
        <f>IF(ISNUMBER(wat_table_data!AD314), IF(wat_table_data!AD314=-999,"NA",IF(wat_table_data!AD314&gt;99, "&gt;99", IF(wat_table_data!AD314&lt;1, "&lt;1",wat_table_data!AD314 ))), "-")</f>
        <v>-</v>
      </c>
      <c r="AF317" s="40" t="str">
        <f>IF(ISNUMBER(wat_table_data!AE314), IF(wat_table_data!AE314=-999,"NA",IF(wat_table_data!AE314&gt;99, "&gt;99", IF(wat_table_data!AE314&lt;1, "&lt;1",wat_table_data!AE314 ))), "-")</f>
        <v>-</v>
      </c>
      <c r="AG317" s="40" t="str">
        <f>IF(ISNUMBER(wat_table_data!AF314), IF(wat_table_data!AF314=-999,"NA",IF(wat_table_data!AF314&gt;99, "&gt;99", IF(wat_table_data!AF314&lt;1, "&lt;1",wat_table_data!AF314 ))), "-")</f>
        <v>-</v>
      </c>
      <c r="AH317" s="38" t="str">
        <f>IF(ISNUMBER(wat_table_data!AG314), IF(wat_table_data!AG314=-999,"NA",IF(wat_table_data!AG314&gt;99, "&gt;99", IF(wat_table_data!AG314&lt;1, "&lt;1",wat_table_data!AG314 ))), "-")</f>
        <v>-</v>
      </c>
      <c r="AI317" s="38" t="str">
        <f>IF(ISNUMBER(wat_table_data!AH314), IF(wat_table_data!AH314=-999,"NA",IF(wat_table_data!AH314&gt;99, "&gt;99", IF(wat_table_data!AH314&lt;1, "&lt;1",wat_table_data!AH314 ))), "-")</f>
        <v>-</v>
      </c>
      <c r="AJ317" s="39" t="str">
        <f>IF(ISNUMBER(wat_table_data!AI314), IF(wat_table_data!AI314=-999,"NA",IF(wat_table_data!AI314&gt;99, "&gt;99", IF(wat_table_data!AI314&lt;1, "&lt;1",wat_table_data!AI314 ))), "-")</f>
        <v>-</v>
      </c>
      <c r="AK317" s="40" t="str">
        <f>IF(ISNUMBER(wat_table_data!AJ314), IF(wat_table_data!AJ314=-999,"NA",IF(wat_table_data!AJ314&gt;99, "&gt;99", IF(wat_table_data!AJ314&lt;1, "&lt;1",wat_table_data!AJ314 ))), "-")</f>
        <v>-</v>
      </c>
      <c r="AL317" s="40" t="str">
        <f>IF(ISNUMBER(wat_table_data!AK314), IF(wat_table_data!AK314=-999,"NA",IF(wat_table_data!AK314&gt;99, "&gt;99", IF(wat_table_data!AK314&lt;1, "&lt;1",wat_table_data!AK314 ))), "-")</f>
        <v>-</v>
      </c>
      <c r="AM317" s="40" t="str">
        <f>IF(ISNUMBER(wat_table_data!AL314), IF(wat_table_data!AL314=-999,"NA",IF(wat_table_data!AL314&gt;99, "&gt;99", IF(wat_table_data!AL314&lt;1, "&lt;1",wat_table_data!AL314 ))), "-")</f>
        <v>-</v>
      </c>
      <c r="AN317" s="38" t="str">
        <f>IF(ISNUMBER(wat_table_data!AM314), IF(wat_table_data!AM314=-999,"NA",IF(wat_table_data!AM314&gt;99, "&gt;99", IF(wat_table_data!AM314&lt;1, "&lt;1",wat_table_data!AM314 ))), "-")</f>
        <v>-</v>
      </c>
      <c r="AO317" s="38" t="str">
        <f>IF(ISNUMBER(wat_table_data!AN314), IF(wat_table_data!AN314=-999,"NA",IF(wat_table_data!AN314&gt;99, "&gt;99", IF(wat_table_data!AN314&lt;1, "&lt;1",wat_table_data!AN314 ))), "-")</f>
        <v>-</v>
      </c>
    </row>
    <row r="318" ht="13.8" x14ac:dyDescent="0.25">
      <c r="A318" s="34" t="str">
        <f>IF(ISBLANK(wat_table_data!A315), "", wat_table_data!A315)</f>
        <v/>
      </c>
      <c r="B318" s="34" t="str">
        <f>IF(ISBLANK(wat_table_data!B315), "", wat_table_data!B315)</f>
        <v/>
      </c>
      <c r="C318" s="34" t="str">
        <f>IF(ISBLANK(wat_table_data!C315), "", wat_table_data!C315)</f>
        <v/>
      </c>
      <c r="D318" s="35" t="str">
        <f>IF(ISNUMBER(wat_table_data!D315), wat_table_data!D315, "-")</f>
        <v>-</v>
      </c>
      <c r="E318" s="36" t="str">
        <f>IF(ISNUMBER(wat_table_data!E315), wat_table_data!E315, "-")</f>
        <v>-</v>
      </c>
      <c r="F318" s="37" t="str">
        <f>IF(ISNUMBER(wat_table_data!F315), IF(wat_table_data!F315=-999,"NA",IF(wat_table_data!F315&gt;99, "&gt;99", IF(wat_table_data!F315&lt;1, "&lt;1",wat_table_data!F315 ))), "-")</f>
        <v>-</v>
      </c>
      <c r="G318" s="38" t="str">
        <f>IF(ISNUMBER(wat_table_data!G315), IF(wat_table_data!G315=-999,"NA",IF(wat_table_data!G315&gt;99, "&gt;99", IF(wat_table_data!G315&lt;1, "&lt;1",wat_table_data!G315 ))), "-")</f>
        <v>-</v>
      </c>
      <c r="H318" s="38" t="str">
        <f>IF(ISNUMBER(wat_table_data!H315), IF(wat_table_data!H315=-999,"NA",IF(wat_table_data!H315&gt;99, "&gt;99", IF(wat_table_data!H315&lt;1, "&lt;1",wat_table_data!H315 ))), "-")</f>
        <v>-</v>
      </c>
      <c r="I318" s="38" t="str">
        <f>IF(ISNUMBER(wat_table_data!I315), IF(wat_table_data!I315=-999,"NA",IF(wat_table_data!I315&gt;99, "&gt;99", IF(wat_table_data!I315&lt;1, "&lt;1",wat_table_data!I315 ))), "-")</f>
        <v>-</v>
      </c>
      <c r="J318" s="24" t="str">
        <f>IF(ISNUMBER(wat_table_data!J315), IF(wat_table_data!J315=-999,"NA",wat_table_data!J315), "-")</f>
        <v>-</v>
      </c>
      <c r="K318" s="37" t="str">
        <f>IF(ISNUMBER(wat_table_data!K315), IF(wat_table_data!K315=-999,"NA",IF(wat_table_data!K315&gt;99, "&gt;99", IF(wat_table_data!K315&lt;1, "&lt;1",wat_table_data!K315 ))), "-")</f>
        <v>-</v>
      </c>
      <c r="L318" s="38" t="str">
        <f>IF(ISNUMBER(wat_table_data!L315), IF(wat_table_data!L315=-999,"NA",IF(wat_table_data!L315&gt;99, "&gt;99", IF(wat_table_data!L315&lt;1, "&lt;1",wat_table_data!L315 ))), "-")</f>
        <v>-</v>
      </c>
      <c r="M318" s="38" t="str">
        <f>IF(ISNUMBER(wat_table_data!M315), IF(wat_table_data!M315=-999,"NA",IF(wat_table_data!M315&gt;99, "&gt;99", IF(wat_table_data!M315&lt;1, "&lt;1",wat_table_data!M315 ))), "-")</f>
        <v>-</v>
      </c>
      <c r="N318" s="38" t="str">
        <f>IF(ISNUMBER(wat_table_data!N315), IF(wat_table_data!N315=-999,"NA",IF(wat_table_data!N315&gt;99, "&gt;99", IF(wat_table_data!N315&lt;1, "&lt;1",wat_table_data!N315 ))), "-")</f>
        <v>-</v>
      </c>
      <c r="O318" s="24" t="str">
        <f>IF(ISNUMBER(wat_table_data!O315), IF(wat_table_data!O315=-999,"NA",wat_table_data!O315), "-")</f>
        <v>-</v>
      </c>
      <c r="P318" s="37" t="str">
        <f>IF(ISNUMBER(wat_table_data!P315), IF(wat_table_data!P315=-999,"NA",IF(wat_table_data!P315&gt;99, "&gt;99", IF(wat_table_data!P315&lt;1, "&lt;1",wat_table_data!P315 ))), "-")</f>
        <v>-</v>
      </c>
      <c r="Q318" s="38" t="str">
        <f>IF(ISNUMBER(wat_table_data!Q315), IF(wat_table_data!Q315=-999,"NA",IF(wat_table_data!Q315&gt;99, "&gt;99", IF(wat_table_data!Q315&lt;1, "&lt;1",wat_table_data!Q315 ))), "-")</f>
        <v>-</v>
      </c>
      <c r="R318" s="38" t="str">
        <f>IF(ISNUMBER(wat_table_data!R315), IF(wat_table_data!R315=-999,"NA",IF(wat_table_data!R315&gt;99, "&gt;99", IF(wat_table_data!R315&lt;1, "&lt;1",wat_table_data!R315 ))), "-")</f>
        <v>-</v>
      </c>
      <c r="S318" s="38" t="str">
        <f>IF(ISNUMBER(wat_table_data!S315), IF(wat_table_data!S315=-999,"NA",IF(wat_table_data!S315&gt;99, "&gt;99", IF(wat_table_data!S315&lt;1, "&lt;1",wat_table_data!S315 ))), "-")</f>
        <v>-</v>
      </c>
      <c r="T318" s="24" t="str">
        <f>IF(ISNUMBER(wat_table_data!T315), IF(wat_table_data!T315=-999,"NA",wat_table_data!T315), "-")</f>
        <v>-</v>
      </c>
      <c r="U318" s="24"/>
      <c r="V318" s="24"/>
      <c r="W318" s="24"/>
      <c r="X318" s="39" t="str">
        <f>IF(ISNUMBER(wat_table_data!W315), IF(wat_table_data!W315=-999,"NA",IF(wat_table_data!W315&gt;99, "&gt;99", IF(wat_table_data!W315&lt;1, "&lt;1",wat_table_data!W315 ))), "-")</f>
        <v>-</v>
      </c>
      <c r="Y318" s="40" t="str">
        <f>IF(ISNUMBER(wat_table_data!X315), IF(wat_table_data!X315=-999,"NA",IF(wat_table_data!X315&gt;99, "&gt;99", IF(wat_table_data!X315&lt;1, "&lt;1",wat_table_data!X315 ))), "-")</f>
        <v>-</v>
      </c>
      <c r="Z318" s="40" t="str">
        <f>IF(ISNUMBER(wat_table_data!Y315), IF(wat_table_data!Y315=-999,"NA",IF(wat_table_data!Y315&gt;99, "&gt;99", IF(wat_table_data!Y315&lt;1, "&lt;1",wat_table_data!Y315 ))), "-")</f>
        <v>-</v>
      </c>
      <c r="AA318" s="40" t="str">
        <f>IF(ISNUMBER(wat_table_data!Z315), IF(wat_table_data!Z315=-999,"NA",IF(wat_table_data!Z315&gt;99, "&gt;99", IF(wat_table_data!Z315&lt;1, "&lt;1",wat_table_data!Z315 ))), "-")</f>
        <v>-</v>
      </c>
      <c r="AB318" s="38" t="str">
        <f>IF(ISNUMBER(wat_table_data!AA315), IF(wat_table_data!AA315=-999,"NA",IF(wat_table_data!AA315&gt;99, "&gt;99", IF(wat_table_data!AA315&lt;1, "&lt;1",wat_table_data!AA315 ))), "-")</f>
        <v>-</v>
      </c>
      <c r="AC318" s="38" t="str">
        <f>IF(ISNUMBER(wat_table_data!AB315), IF(wat_table_data!AB315=-999,"NA",IF(wat_table_data!AB315&gt;99, "&gt;99", IF(wat_table_data!AB315&lt;1, "&lt;1",wat_table_data!AB315 ))), "-")</f>
        <v>-</v>
      </c>
      <c r="AD318" s="39" t="str">
        <f>IF(ISNUMBER(wat_table_data!AC315), IF(wat_table_data!AC315=-999,"NA",IF(wat_table_data!AC315&gt;99, "&gt;99", IF(wat_table_data!AC315&lt;1, "&lt;1",wat_table_data!AC315 ))), "-")</f>
        <v>-</v>
      </c>
      <c r="AE318" s="40" t="str">
        <f>IF(ISNUMBER(wat_table_data!AD315), IF(wat_table_data!AD315=-999,"NA",IF(wat_table_data!AD315&gt;99, "&gt;99", IF(wat_table_data!AD315&lt;1, "&lt;1",wat_table_data!AD315 ))), "-")</f>
        <v>-</v>
      </c>
      <c r="AF318" s="40" t="str">
        <f>IF(ISNUMBER(wat_table_data!AE315), IF(wat_table_data!AE315=-999,"NA",IF(wat_table_data!AE315&gt;99, "&gt;99", IF(wat_table_data!AE315&lt;1, "&lt;1",wat_table_data!AE315 ))), "-")</f>
        <v>-</v>
      </c>
      <c r="AG318" s="40" t="str">
        <f>IF(ISNUMBER(wat_table_data!AF315), IF(wat_table_data!AF315=-999,"NA",IF(wat_table_data!AF315&gt;99, "&gt;99", IF(wat_table_data!AF315&lt;1, "&lt;1",wat_table_data!AF315 ))), "-")</f>
        <v>-</v>
      </c>
      <c r="AH318" s="38" t="str">
        <f>IF(ISNUMBER(wat_table_data!AG315), IF(wat_table_data!AG315=-999,"NA",IF(wat_table_data!AG315&gt;99, "&gt;99", IF(wat_table_data!AG315&lt;1, "&lt;1",wat_table_data!AG315 ))), "-")</f>
        <v>-</v>
      </c>
      <c r="AI318" s="38" t="str">
        <f>IF(ISNUMBER(wat_table_data!AH315), IF(wat_table_data!AH315=-999,"NA",IF(wat_table_data!AH315&gt;99, "&gt;99", IF(wat_table_data!AH315&lt;1, "&lt;1",wat_table_data!AH315 ))), "-")</f>
        <v>-</v>
      </c>
      <c r="AJ318" s="39" t="str">
        <f>IF(ISNUMBER(wat_table_data!AI315), IF(wat_table_data!AI315=-999,"NA",IF(wat_table_data!AI315&gt;99, "&gt;99", IF(wat_table_data!AI315&lt;1, "&lt;1",wat_table_data!AI315 ))), "-")</f>
        <v>-</v>
      </c>
      <c r="AK318" s="40" t="str">
        <f>IF(ISNUMBER(wat_table_data!AJ315), IF(wat_table_data!AJ315=-999,"NA",IF(wat_table_data!AJ315&gt;99, "&gt;99", IF(wat_table_data!AJ315&lt;1, "&lt;1",wat_table_data!AJ315 ))), "-")</f>
        <v>-</v>
      </c>
      <c r="AL318" s="40" t="str">
        <f>IF(ISNUMBER(wat_table_data!AK315), IF(wat_table_data!AK315=-999,"NA",IF(wat_table_data!AK315&gt;99, "&gt;99", IF(wat_table_data!AK315&lt;1, "&lt;1",wat_table_data!AK315 ))), "-")</f>
        <v>-</v>
      </c>
      <c r="AM318" s="40" t="str">
        <f>IF(ISNUMBER(wat_table_data!AL315), IF(wat_table_data!AL315=-999,"NA",IF(wat_table_data!AL315&gt;99, "&gt;99", IF(wat_table_data!AL315&lt;1, "&lt;1",wat_table_data!AL315 ))), "-")</f>
        <v>-</v>
      </c>
      <c r="AN318" s="38" t="str">
        <f>IF(ISNUMBER(wat_table_data!AM315), IF(wat_table_data!AM315=-999,"NA",IF(wat_table_data!AM315&gt;99, "&gt;99", IF(wat_table_data!AM315&lt;1, "&lt;1",wat_table_data!AM315 ))), "-")</f>
        <v>-</v>
      </c>
      <c r="AO318" s="38" t="str">
        <f>IF(ISNUMBER(wat_table_data!AN315), IF(wat_table_data!AN315=-999,"NA",IF(wat_table_data!AN315&gt;99, "&gt;99", IF(wat_table_data!AN315&lt;1, "&lt;1",wat_table_data!AN315 ))), "-")</f>
        <v>-</v>
      </c>
    </row>
    <row r="319" ht="13.8" x14ac:dyDescent="0.25">
      <c r="A319" s="34" t="str">
        <f>IF(ISBLANK(wat_table_data!A316), "", wat_table_data!A316)</f>
        <v/>
      </c>
      <c r="B319" s="34" t="str">
        <f>IF(ISBLANK(wat_table_data!B316), "", wat_table_data!B316)</f>
        <v/>
      </c>
      <c r="C319" s="34" t="str">
        <f>IF(ISBLANK(wat_table_data!C316), "", wat_table_data!C316)</f>
        <v/>
      </c>
      <c r="D319" s="35" t="str">
        <f>IF(ISNUMBER(wat_table_data!D316), wat_table_data!D316, "-")</f>
        <v>-</v>
      </c>
      <c r="E319" s="36" t="str">
        <f>IF(ISNUMBER(wat_table_data!E316), wat_table_data!E316, "-")</f>
        <v>-</v>
      </c>
      <c r="F319" s="37" t="str">
        <f>IF(ISNUMBER(wat_table_data!F316), IF(wat_table_data!F316=-999,"NA",IF(wat_table_data!F316&gt;99, "&gt;99", IF(wat_table_data!F316&lt;1, "&lt;1",wat_table_data!F316 ))), "-")</f>
        <v>-</v>
      </c>
      <c r="G319" s="38" t="str">
        <f>IF(ISNUMBER(wat_table_data!G316), IF(wat_table_data!G316=-999,"NA",IF(wat_table_data!G316&gt;99, "&gt;99", IF(wat_table_data!G316&lt;1, "&lt;1",wat_table_data!G316 ))), "-")</f>
        <v>-</v>
      </c>
      <c r="H319" s="38" t="str">
        <f>IF(ISNUMBER(wat_table_data!H316), IF(wat_table_data!H316=-999,"NA",IF(wat_table_data!H316&gt;99, "&gt;99", IF(wat_table_data!H316&lt;1, "&lt;1",wat_table_data!H316 ))), "-")</f>
        <v>-</v>
      </c>
      <c r="I319" s="38" t="str">
        <f>IF(ISNUMBER(wat_table_data!I316), IF(wat_table_data!I316=-999,"NA",IF(wat_table_data!I316&gt;99, "&gt;99", IF(wat_table_data!I316&lt;1, "&lt;1",wat_table_data!I316 ))), "-")</f>
        <v>-</v>
      </c>
      <c r="J319" s="24" t="str">
        <f>IF(ISNUMBER(wat_table_data!J316), IF(wat_table_data!J316=-999,"NA",wat_table_data!J316), "-")</f>
        <v>-</v>
      </c>
      <c r="K319" s="37" t="str">
        <f>IF(ISNUMBER(wat_table_data!K316), IF(wat_table_data!K316=-999,"NA",IF(wat_table_data!K316&gt;99, "&gt;99", IF(wat_table_data!K316&lt;1, "&lt;1",wat_table_data!K316 ))), "-")</f>
        <v>-</v>
      </c>
      <c r="L319" s="38" t="str">
        <f>IF(ISNUMBER(wat_table_data!L316), IF(wat_table_data!L316=-999,"NA",IF(wat_table_data!L316&gt;99, "&gt;99", IF(wat_table_data!L316&lt;1, "&lt;1",wat_table_data!L316 ))), "-")</f>
        <v>-</v>
      </c>
      <c r="M319" s="38" t="str">
        <f>IF(ISNUMBER(wat_table_data!M316), IF(wat_table_data!M316=-999,"NA",IF(wat_table_data!M316&gt;99, "&gt;99", IF(wat_table_data!M316&lt;1, "&lt;1",wat_table_data!M316 ))), "-")</f>
        <v>-</v>
      </c>
      <c r="N319" s="38" t="str">
        <f>IF(ISNUMBER(wat_table_data!N316), IF(wat_table_data!N316=-999,"NA",IF(wat_table_data!N316&gt;99, "&gt;99", IF(wat_table_data!N316&lt;1, "&lt;1",wat_table_data!N316 ))), "-")</f>
        <v>-</v>
      </c>
      <c r="O319" s="24" t="str">
        <f>IF(ISNUMBER(wat_table_data!O316), IF(wat_table_data!O316=-999,"NA",wat_table_data!O316), "-")</f>
        <v>-</v>
      </c>
      <c r="P319" s="37" t="str">
        <f>IF(ISNUMBER(wat_table_data!P316), IF(wat_table_data!P316=-999,"NA",IF(wat_table_data!P316&gt;99, "&gt;99", IF(wat_table_data!P316&lt;1, "&lt;1",wat_table_data!P316 ))), "-")</f>
        <v>-</v>
      </c>
      <c r="Q319" s="38" t="str">
        <f>IF(ISNUMBER(wat_table_data!Q316), IF(wat_table_data!Q316=-999,"NA",IF(wat_table_data!Q316&gt;99, "&gt;99", IF(wat_table_data!Q316&lt;1, "&lt;1",wat_table_data!Q316 ))), "-")</f>
        <v>-</v>
      </c>
      <c r="R319" s="38" t="str">
        <f>IF(ISNUMBER(wat_table_data!R316), IF(wat_table_data!R316=-999,"NA",IF(wat_table_data!R316&gt;99, "&gt;99", IF(wat_table_data!R316&lt;1, "&lt;1",wat_table_data!R316 ))), "-")</f>
        <v>-</v>
      </c>
      <c r="S319" s="38" t="str">
        <f>IF(ISNUMBER(wat_table_data!S316), IF(wat_table_data!S316=-999,"NA",IF(wat_table_data!S316&gt;99, "&gt;99", IF(wat_table_data!S316&lt;1, "&lt;1",wat_table_data!S316 ))), "-")</f>
        <v>-</v>
      </c>
      <c r="T319" s="24" t="str">
        <f>IF(ISNUMBER(wat_table_data!T316), IF(wat_table_data!T316=-999,"NA",wat_table_data!T316), "-")</f>
        <v>-</v>
      </c>
      <c r="U319" s="24"/>
      <c r="V319" s="24"/>
      <c r="W319" s="24"/>
      <c r="X319" s="39" t="str">
        <f>IF(ISNUMBER(wat_table_data!W316), IF(wat_table_data!W316=-999,"NA",IF(wat_table_data!W316&gt;99, "&gt;99", IF(wat_table_data!W316&lt;1, "&lt;1",wat_table_data!W316 ))), "-")</f>
        <v>-</v>
      </c>
      <c r="Y319" s="40" t="str">
        <f>IF(ISNUMBER(wat_table_data!X316), IF(wat_table_data!X316=-999,"NA",IF(wat_table_data!X316&gt;99, "&gt;99", IF(wat_table_data!X316&lt;1, "&lt;1",wat_table_data!X316 ))), "-")</f>
        <v>-</v>
      </c>
      <c r="Z319" s="40" t="str">
        <f>IF(ISNUMBER(wat_table_data!Y316), IF(wat_table_data!Y316=-999,"NA",IF(wat_table_data!Y316&gt;99, "&gt;99", IF(wat_table_data!Y316&lt;1, "&lt;1",wat_table_data!Y316 ))), "-")</f>
        <v>-</v>
      </c>
      <c r="AA319" s="40" t="str">
        <f>IF(ISNUMBER(wat_table_data!Z316), IF(wat_table_data!Z316=-999,"NA",IF(wat_table_data!Z316&gt;99, "&gt;99", IF(wat_table_data!Z316&lt;1, "&lt;1",wat_table_data!Z316 ))), "-")</f>
        <v>-</v>
      </c>
      <c r="AB319" s="38" t="str">
        <f>IF(ISNUMBER(wat_table_data!AA316), IF(wat_table_data!AA316=-999,"NA",IF(wat_table_data!AA316&gt;99, "&gt;99", IF(wat_table_data!AA316&lt;1, "&lt;1",wat_table_data!AA316 ))), "-")</f>
        <v>-</v>
      </c>
      <c r="AC319" s="38" t="str">
        <f>IF(ISNUMBER(wat_table_data!AB316), IF(wat_table_data!AB316=-999,"NA",IF(wat_table_data!AB316&gt;99, "&gt;99", IF(wat_table_data!AB316&lt;1, "&lt;1",wat_table_data!AB316 ))), "-")</f>
        <v>-</v>
      </c>
      <c r="AD319" s="39" t="str">
        <f>IF(ISNUMBER(wat_table_data!AC316), IF(wat_table_data!AC316=-999,"NA",IF(wat_table_data!AC316&gt;99, "&gt;99", IF(wat_table_data!AC316&lt;1, "&lt;1",wat_table_data!AC316 ))), "-")</f>
        <v>-</v>
      </c>
      <c r="AE319" s="40" t="str">
        <f>IF(ISNUMBER(wat_table_data!AD316), IF(wat_table_data!AD316=-999,"NA",IF(wat_table_data!AD316&gt;99, "&gt;99", IF(wat_table_data!AD316&lt;1, "&lt;1",wat_table_data!AD316 ))), "-")</f>
        <v>-</v>
      </c>
      <c r="AF319" s="40" t="str">
        <f>IF(ISNUMBER(wat_table_data!AE316), IF(wat_table_data!AE316=-999,"NA",IF(wat_table_data!AE316&gt;99, "&gt;99", IF(wat_table_data!AE316&lt;1, "&lt;1",wat_table_data!AE316 ))), "-")</f>
        <v>-</v>
      </c>
      <c r="AG319" s="40" t="str">
        <f>IF(ISNUMBER(wat_table_data!AF316), IF(wat_table_data!AF316=-999,"NA",IF(wat_table_data!AF316&gt;99, "&gt;99", IF(wat_table_data!AF316&lt;1, "&lt;1",wat_table_data!AF316 ))), "-")</f>
        <v>-</v>
      </c>
      <c r="AH319" s="38" t="str">
        <f>IF(ISNUMBER(wat_table_data!AG316), IF(wat_table_data!AG316=-999,"NA",IF(wat_table_data!AG316&gt;99, "&gt;99", IF(wat_table_data!AG316&lt;1, "&lt;1",wat_table_data!AG316 ))), "-")</f>
        <v>-</v>
      </c>
      <c r="AI319" s="38" t="str">
        <f>IF(ISNUMBER(wat_table_data!AH316), IF(wat_table_data!AH316=-999,"NA",IF(wat_table_data!AH316&gt;99, "&gt;99", IF(wat_table_data!AH316&lt;1, "&lt;1",wat_table_data!AH316 ))), "-")</f>
        <v>-</v>
      </c>
      <c r="AJ319" s="39" t="str">
        <f>IF(ISNUMBER(wat_table_data!AI316), IF(wat_table_data!AI316=-999,"NA",IF(wat_table_data!AI316&gt;99, "&gt;99", IF(wat_table_data!AI316&lt;1, "&lt;1",wat_table_data!AI316 ))), "-")</f>
        <v>-</v>
      </c>
      <c r="AK319" s="40" t="str">
        <f>IF(ISNUMBER(wat_table_data!AJ316), IF(wat_table_data!AJ316=-999,"NA",IF(wat_table_data!AJ316&gt;99, "&gt;99", IF(wat_table_data!AJ316&lt;1, "&lt;1",wat_table_data!AJ316 ))), "-")</f>
        <v>-</v>
      </c>
      <c r="AL319" s="40" t="str">
        <f>IF(ISNUMBER(wat_table_data!AK316), IF(wat_table_data!AK316=-999,"NA",IF(wat_table_data!AK316&gt;99, "&gt;99", IF(wat_table_data!AK316&lt;1, "&lt;1",wat_table_data!AK316 ))), "-")</f>
        <v>-</v>
      </c>
      <c r="AM319" s="40" t="str">
        <f>IF(ISNUMBER(wat_table_data!AL316), IF(wat_table_data!AL316=-999,"NA",IF(wat_table_data!AL316&gt;99, "&gt;99", IF(wat_table_data!AL316&lt;1, "&lt;1",wat_table_data!AL316 ))), "-")</f>
        <v>-</v>
      </c>
      <c r="AN319" s="38" t="str">
        <f>IF(ISNUMBER(wat_table_data!AM316), IF(wat_table_data!AM316=-999,"NA",IF(wat_table_data!AM316&gt;99, "&gt;99", IF(wat_table_data!AM316&lt;1, "&lt;1",wat_table_data!AM316 ))), "-")</f>
        <v>-</v>
      </c>
      <c r="AO319" s="38" t="str">
        <f>IF(ISNUMBER(wat_table_data!AN316), IF(wat_table_data!AN316=-999,"NA",IF(wat_table_data!AN316&gt;99, "&gt;99", IF(wat_table_data!AN316&lt;1, "&lt;1",wat_table_data!AN316 ))), "-")</f>
        <v>-</v>
      </c>
    </row>
    <row r="320" ht="13.8" x14ac:dyDescent="0.25">
      <c r="A320" s="34" t="str">
        <f>IF(ISBLANK(wat_table_data!A317), "", wat_table_data!A317)</f>
        <v/>
      </c>
      <c r="B320" s="34" t="str">
        <f>IF(ISBLANK(wat_table_data!B317), "", wat_table_data!B317)</f>
        <v/>
      </c>
      <c r="C320" s="34" t="str">
        <f>IF(ISBLANK(wat_table_data!C317), "", wat_table_data!C317)</f>
        <v/>
      </c>
      <c r="D320" s="35" t="str">
        <f>IF(ISNUMBER(wat_table_data!D317), wat_table_data!D317, "-")</f>
        <v>-</v>
      </c>
      <c r="E320" s="36" t="str">
        <f>IF(ISNUMBER(wat_table_data!E317), wat_table_data!E317, "-")</f>
        <v>-</v>
      </c>
      <c r="F320" s="37" t="str">
        <f>IF(ISNUMBER(wat_table_data!F317), IF(wat_table_data!F317=-999,"NA",IF(wat_table_data!F317&gt;99, "&gt;99", IF(wat_table_data!F317&lt;1, "&lt;1",wat_table_data!F317 ))), "-")</f>
        <v>-</v>
      </c>
      <c r="G320" s="38" t="str">
        <f>IF(ISNUMBER(wat_table_data!G317), IF(wat_table_data!G317=-999,"NA",IF(wat_table_data!G317&gt;99, "&gt;99", IF(wat_table_data!G317&lt;1, "&lt;1",wat_table_data!G317 ))), "-")</f>
        <v>-</v>
      </c>
      <c r="H320" s="38" t="str">
        <f>IF(ISNUMBER(wat_table_data!H317), IF(wat_table_data!H317=-999,"NA",IF(wat_table_data!H317&gt;99, "&gt;99", IF(wat_table_data!H317&lt;1, "&lt;1",wat_table_data!H317 ))), "-")</f>
        <v>-</v>
      </c>
      <c r="I320" s="38" t="str">
        <f>IF(ISNUMBER(wat_table_data!I317), IF(wat_table_data!I317=-999,"NA",IF(wat_table_data!I317&gt;99, "&gt;99", IF(wat_table_data!I317&lt;1, "&lt;1",wat_table_data!I317 ))), "-")</f>
        <v>-</v>
      </c>
      <c r="J320" s="24" t="str">
        <f>IF(ISNUMBER(wat_table_data!J317), IF(wat_table_data!J317=-999,"NA",wat_table_data!J317), "-")</f>
        <v>-</v>
      </c>
      <c r="K320" s="37" t="str">
        <f>IF(ISNUMBER(wat_table_data!K317), IF(wat_table_data!K317=-999,"NA",IF(wat_table_data!K317&gt;99, "&gt;99", IF(wat_table_data!K317&lt;1, "&lt;1",wat_table_data!K317 ))), "-")</f>
        <v>-</v>
      </c>
      <c r="L320" s="38" t="str">
        <f>IF(ISNUMBER(wat_table_data!L317), IF(wat_table_data!L317=-999,"NA",IF(wat_table_data!L317&gt;99, "&gt;99", IF(wat_table_data!L317&lt;1, "&lt;1",wat_table_data!L317 ))), "-")</f>
        <v>-</v>
      </c>
      <c r="M320" s="38" t="str">
        <f>IF(ISNUMBER(wat_table_data!M317), IF(wat_table_data!M317=-999,"NA",IF(wat_table_data!M317&gt;99, "&gt;99", IF(wat_table_data!M317&lt;1, "&lt;1",wat_table_data!M317 ))), "-")</f>
        <v>-</v>
      </c>
      <c r="N320" s="38" t="str">
        <f>IF(ISNUMBER(wat_table_data!N317), IF(wat_table_data!N317=-999,"NA",IF(wat_table_data!N317&gt;99, "&gt;99", IF(wat_table_data!N317&lt;1, "&lt;1",wat_table_data!N317 ))), "-")</f>
        <v>-</v>
      </c>
      <c r="O320" s="24" t="str">
        <f>IF(ISNUMBER(wat_table_data!O317), IF(wat_table_data!O317=-999,"NA",wat_table_data!O317), "-")</f>
        <v>-</v>
      </c>
      <c r="P320" s="37" t="str">
        <f>IF(ISNUMBER(wat_table_data!P317), IF(wat_table_data!P317=-999,"NA",IF(wat_table_data!P317&gt;99, "&gt;99", IF(wat_table_data!P317&lt;1, "&lt;1",wat_table_data!P317 ))), "-")</f>
        <v>-</v>
      </c>
      <c r="Q320" s="38" t="str">
        <f>IF(ISNUMBER(wat_table_data!Q317), IF(wat_table_data!Q317=-999,"NA",IF(wat_table_data!Q317&gt;99, "&gt;99", IF(wat_table_data!Q317&lt;1, "&lt;1",wat_table_data!Q317 ))), "-")</f>
        <v>-</v>
      </c>
      <c r="R320" s="38" t="str">
        <f>IF(ISNUMBER(wat_table_data!R317), IF(wat_table_data!R317=-999,"NA",IF(wat_table_data!R317&gt;99, "&gt;99", IF(wat_table_data!R317&lt;1, "&lt;1",wat_table_data!R317 ))), "-")</f>
        <v>-</v>
      </c>
      <c r="S320" s="38" t="str">
        <f>IF(ISNUMBER(wat_table_data!S317), IF(wat_table_data!S317=-999,"NA",IF(wat_table_data!S317&gt;99, "&gt;99", IF(wat_table_data!S317&lt;1, "&lt;1",wat_table_data!S317 ))), "-")</f>
        <v>-</v>
      </c>
      <c r="T320" s="24" t="str">
        <f>IF(ISNUMBER(wat_table_data!T317), IF(wat_table_data!T317=-999,"NA",wat_table_data!T317), "-")</f>
        <v>-</v>
      </c>
      <c r="U320" s="24"/>
      <c r="V320" s="24"/>
      <c r="W320" s="24"/>
      <c r="X320" s="39" t="str">
        <f>IF(ISNUMBER(wat_table_data!W317), IF(wat_table_data!W317=-999,"NA",IF(wat_table_data!W317&gt;99, "&gt;99", IF(wat_table_data!W317&lt;1, "&lt;1",wat_table_data!W317 ))), "-")</f>
        <v>-</v>
      </c>
      <c r="Y320" s="40" t="str">
        <f>IF(ISNUMBER(wat_table_data!X317), IF(wat_table_data!X317=-999,"NA",IF(wat_table_data!X317&gt;99, "&gt;99", IF(wat_table_data!X317&lt;1, "&lt;1",wat_table_data!X317 ))), "-")</f>
        <v>-</v>
      </c>
      <c r="Z320" s="40" t="str">
        <f>IF(ISNUMBER(wat_table_data!Y317), IF(wat_table_data!Y317=-999,"NA",IF(wat_table_data!Y317&gt;99, "&gt;99", IF(wat_table_data!Y317&lt;1, "&lt;1",wat_table_data!Y317 ))), "-")</f>
        <v>-</v>
      </c>
      <c r="AA320" s="40" t="str">
        <f>IF(ISNUMBER(wat_table_data!Z317), IF(wat_table_data!Z317=-999,"NA",IF(wat_table_data!Z317&gt;99, "&gt;99", IF(wat_table_data!Z317&lt;1, "&lt;1",wat_table_data!Z317 ))), "-")</f>
        <v>-</v>
      </c>
      <c r="AB320" s="38" t="str">
        <f>IF(ISNUMBER(wat_table_data!AA317), IF(wat_table_data!AA317=-999,"NA",IF(wat_table_data!AA317&gt;99, "&gt;99", IF(wat_table_data!AA317&lt;1, "&lt;1",wat_table_data!AA317 ))), "-")</f>
        <v>-</v>
      </c>
      <c r="AC320" s="38" t="str">
        <f>IF(ISNUMBER(wat_table_data!AB317), IF(wat_table_data!AB317=-999,"NA",IF(wat_table_data!AB317&gt;99, "&gt;99", IF(wat_table_data!AB317&lt;1, "&lt;1",wat_table_data!AB317 ))), "-")</f>
        <v>-</v>
      </c>
      <c r="AD320" s="39" t="str">
        <f>IF(ISNUMBER(wat_table_data!AC317), IF(wat_table_data!AC317=-999,"NA",IF(wat_table_data!AC317&gt;99, "&gt;99", IF(wat_table_data!AC317&lt;1, "&lt;1",wat_table_data!AC317 ))), "-")</f>
        <v>-</v>
      </c>
      <c r="AE320" s="40" t="str">
        <f>IF(ISNUMBER(wat_table_data!AD317), IF(wat_table_data!AD317=-999,"NA",IF(wat_table_data!AD317&gt;99, "&gt;99", IF(wat_table_data!AD317&lt;1, "&lt;1",wat_table_data!AD317 ))), "-")</f>
        <v>-</v>
      </c>
      <c r="AF320" s="40" t="str">
        <f>IF(ISNUMBER(wat_table_data!AE317), IF(wat_table_data!AE317=-999,"NA",IF(wat_table_data!AE317&gt;99, "&gt;99", IF(wat_table_data!AE317&lt;1, "&lt;1",wat_table_data!AE317 ))), "-")</f>
        <v>-</v>
      </c>
      <c r="AG320" s="40" t="str">
        <f>IF(ISNUMBER(wat_table_data!AF317), IF(wat_table_data!AF317=-999,"NA",IF(wat_table_data!AF317&gt;99, "&gt;99", IF(wat_table_data!AF317&lt;1, "&lt;1",wat_table_data!AF317 ))), "-")</f>
        <v>-</v>
      </c>
      <c r="AH320" s="38" t="str">
        <f>IF(ISNUMBER(wat_table_data!AG317), IF(wat_table_data!AG317=-999,"NA",IF(wat_table_data!AG317&gt;99, "&gt;99", IF(wat_table_data!AG317&lt;1, "&lt;1",wat_table_data!AG317 ))), "-")</f>
        <v>-</v>
      </c>
      <c r="AI320" s="38" t="str">
        <f>IF(ISNUMBER(wat_table_data!AH317), IF(wat_table_data!AH317=-999,"NA",IF(wat_table_data!AH317&gt;99, "&gt;99", IF(wat_table_data!AH317&lt;1, "&lt;1",wat_table_data!AH317 ))), "-")</f>
        <v>-</v>
      </c>
      <c r="AJ320" s="39" t="str">
        <f>IF(ISNUMBER(wat_table_data!AI317), IF(wat_table_data!AI317=-999,"NA",IF(wat_table_data!AI317&gt;99, "&gt;99", IF(wat_table_data!AI317&lt;1, "&lt;1",wat_table_data!AI317 ))), "-")</f>
        <v>-</v>
      </c>
      <c r="AK320" s="40" t="str">
        <f>IF(ISNUMBER(wat_table_data!AJ317), IF(wat_table_data!AJ317=-999,"NA",IF(wat_table_data!AJ317&gt;99, "&gt;99", IF(wat_table_data!AJ317&lt;1, "&lt;1",wat_table_data!AJ317 ))), "-")</f>
        <v>-</v>
      </c>
      <c r="AL320" s="40" t="str">
        <f>IF(ISNUMBER(wat_table_data!AK317), IF(wat_table_data!AK317=-999,"NA",IF(wat_table_data!AK317&gt;99, "&gt;99", IF(wat_table_data!AK317&lt;1, "&lt;1",wat_table_data!AK317 ))), "-")</f>
        <v>-</v>
      </c>
      <c r="AM320" s="40" t="str">
        <f>IF(ISNUMBER(wat_table_data!AL317), IF(wat_table_data!AL317=-999,"NA",IF(wat_table_data!AL317&gt;99, "&gt;99", IF(wat_table_data!AL317&lt;1, "&lt;1",wat_table_data!AL317 ))), "-")</f>
        <v>-</v>
      </c>
      <c r="AN320" s="38" t="str">
        <f>IF(ISNUMBER(wat_table_data!AM317), IF(wat_table_data!AM317=-999,"NA",IF(wat_table_data!AM317&gt;99, "&gt;99", IF(wat_table_data!AM317&lt;1, "&lt;1",wat_table_data!AM317 ))), "-")</f>
        <v>-</v>
      </c>
      <c r="AO320" s="38" t="str">
        <f>IF(ISNUMBER(wat_table_data!AN317), IF(wat_table_data!AN317=-999,"NA",IF(wat_table_data!AN317&gt;99, "&gt;99", IF(wat_table_data!AN317&lt;1, "&lt;1",wat_table_data!AN317 ))), "-")</f>
        <v>-</v>
      </c>
    </row>
    <row r="321" ht="13.8" x14ac:dyDescent="0.25">
      <c r="A321" s="34" t="str">
        <f>IF(ISBLANK(wat_table_data!A318), "", wat_table_data!A318)</f>
        <v/>
      </c>
      <c r="B321" s="34" t="str">
        <f>IF(ISBLANK(wat_table_data!B318), "", wat_table_data!B318)</f>
        <v/>
      </c>
      <c r="C321" s="34" t="str">
        <f>IF(ISBLANK(wat_table_data!C318), "", wat_table_data!C318)</f>
        <v/>
      </c>
      <c r="D321" s="35" t="str">
        <f>IF(ISNUMBER(wat_table_data!D318), wat_table_data!D318, "-")</f>
        <v>-</v>
      </c>
      <c r="E321" s="36" t="str">
        <f>IF(ISNUMBER(wat_table_data!E318), wat_table_data!E318, "-")</f>
        <v>-</v>
      </c>
      <c r="F321" s="37" t="str">
        <f>IF(ISNUMBER(wat_table_data!F318), IF(wat_table_data!F318=-999,"NA",IF(wat_table_data!F318&gt;99, "&gt;99", IF(wat_table_data!F318&lt;1, "&lt;1",wat_table_data!F318 ))), "-")</f>
        <v>-</v>
      </c>
      <c r="G321" s="38" t="str">
        <f>IF(ISNUMBER(wat_table_data!G318), IF(wat_table_data!G318=-999,"NA",IF(wat_table_data!G318&gt;99, "&gt;99", IF(wat_table_data!G318&lt;1, "&lt;1",wat_table_data!G318 ))), "-")</f>
        <v>-</v>
      </c>
      <c r="H321" s="38" t="str">
        <f>IF(ISNUMBER(wat_table_data!H318), IF(wat_table_data!H318=-999,"NA",IF(wat_table_data!H318&gt;99, "&gt;99", IF(wat_table_data!H318&lt;1, "&lt;1",wat_table_data!H318 ))), "-")</f>
        <v>-</v>
      </c>
      <c r="I321" s="38" t="str">
        <f>IF(ISNUMBER(wat_table_data!I318), IF(wat_table_data!I318=-999,"NA",IF(wat_table_data!I318&gt;99, "&gt;99", IF(wat_table_data!I318&lt;1, "&lt;1",wat_table_data!I318 ))), "-")</f>
        <v>-</v>
      </c>
      <c r="J321" s="24" t="str">
        <f>IF(ISNUMBER(wat_table_data!J318), IF(wat_table_data!J318=-999,"NA",wat_table_data!J318), "-")</f>
        <v>-</v>
      </c>
      <c r="K321" s="37" t="str">
        <f>IF(ISNUMBER(wat_table_data!K318), IF(wat_table_data!K318=-999,"NA",IF(wat_table_data!K318&gt;99, "&gt;99", IF(wat_table_data!K318&lt;1, "&lt;1",wat_table_data!K318 ))), "-")</f>
        <v>-</v>
      </c>
      <c r="L321" s="38" t="str">
        <f>IF(ISNUMBER(wat_table_data!L318), IF(wat_table_data!L318=-999,"NA",IF(wat_table_data!L318&gt;99, "&gt;99", IF(wat_table_data!L318&lt;1, "&lt;1",wat_table_data!L318 ))), "-")</f>
        <v>-</v>
      </c>
      <c r="M321" s="38" t="str">
        <f>IF(ISNUMBER(wat_table_data!M318), IF(wat_table_data!M318=-999,"NA",IF(wat_table_data!M318&gt;99, "&gt;99", IF(wat_table_data!M318&lt;1, "&lt;1",wat_table_data!M318 ))), "-")</f>
        <v>-</v>
      </c>
      <c r="N321" s="38" t="str">
        <f>IF(ISNUMBER(wat_table_data!N318), IF(wat_table_data!N318=-999,"NA",IF(wat_table_data!N318&gt;99, "&gt;99", IF(wat_table_data!N318&lt;1, "&lt;1",wat_table_data!N318 ))), "-")</f>
        <v>-</v>
      </c>
      <c r="O321" s="24" t="str">
        <f>IF(ISNUMBER(wat_table_data!O318), IF(wat_table_data!O318=-999,"NA",wat_table_data!O318), "-")</f>
        <v>-</v>
      </c>
      <c r="P321" s="37" t="str">
        <f>IF(ISNUMBER(wat_table_data!P318), IF(wat_table_data!P318=-999,"NA",IF(wat_table_data!P318&gt;99, "&gt;99", IF(wat_table_data!P318&lt;1, "&lt;1",wat_table_data!P318 ))), "-")</f>
        <v>-</v>
      </c>
      <c r="Q321" s="38" t="str">
        <f>IF(ISNUMBER(wat_table_data!Q318), IF(wat_table_data!Q318=-999,"NA",IF(wat_table_data!Q318&gt;99, "&gt;99", IF(wat_table_data!Q318&lt;1, "&lt;1",wat_table_data!Q318 ))), "-")</f>
        <v>-</v>
      </c>
      <c r="R321" s="38" t="str">
        <f>IF(ISNUMBER(wat_table_data!R318), IF(wat_table_data!R318=-999,"NA",IF(wat_table_data!R318&gt;99, "&gt;99", IF(wat_table_data!R318&lt;1, "&lt;1",wat_table_data!R318 ))), "-")</f>
        <v>-</v>
      </c>
      <c r="S321" s="38" t="str">
        <f>IF(ISNUMBER(wat_table_data!S318), IF(wat_table_data!S318=-999,"NA",IF(wat_table_data!S318&gt;99, "&gt;99", IF(wat_table_data!S318&lt;1, "&lt;1",wat_table_data!S318 ))), "-")</f>
        <v>-</v>
      </c>
      <c r="T321" s="24" t="str">
        <f>IF(ISNUMBER(wat_table_data!T318), IF(wat_table_data!T318=-999,"NA",wat_table_data!T318), "-")</f>
        <v>-</v>
      </c>
      <c r="U321" s="24"/>
      <c r="V321" s="24"/>
      <c r="W321" s="24"/>
      <c r="X321" s="39" t="str">
        <f>IF(ISNUMBER(wat_table_data!W318), IF(wat_table_data!W318=-999,"NA",IF(wat_table_data!W318&gt;99, "&gt;99", IF(wat_table_data!W318&lt;1, "&lt;1",wat_table_data!W318 ))), "-")</f>
        <v>-</v>
      </c>
      <c r="Y321" s="40" t="str">
        <f>IF(ISNUMBER(wat_table_data!X318), IF(wat_table_data!X318=-999,"NA",IF(wat_table_data!X318&gt;99, "&gt;99", IF(wat_table_data!X318&lt;1, "&lt;1",wat_table_data!X318 ))), "-")</f>
        <v>-</v>
      </c>
      <c r="Z321" s="40" t="str">
        <f>IF(ISNUMBER(wat_table_data!Y318), IF(wat_table_data!Y318=-999,"NA",IF(wat_table_data!Y318&gt;99, "&gt;99", IF(wat_table_data!Y318&lt;1, "&lt;1",wat_table_data!Y318 ))), "-")</f>
        <v>-</v>
      </c>
      <c r="AA321" s="40" t="str">
        <f>IF(ISNUMBER(wat_table_data!Z318), IF(wat_table_data!Z318=-999,"NA",IF(wat_table_data!Z318&gt;99, "&gt;99", IF(wat_table_data!Z318&lt;1, "&lt;1",wat_table_data!Z318 ))), "-")</f>
        <v>-</v>
      </c>
      <c r="AB321" s="38" t="str">
        <f>IF(ISNUMBER(wat_table_data!AA318), IF(wat_table_data!AA318=-999,"NA",IF(wat_table_data!AA318&gt;99, "&gt;99", IF(wat_table_data!AA318&lt;1, "&lt;1",wat_table_data!AA318 ))), "-")</f>
        <v>-</v>
      </c>
      <c r="AC321" s="38" t="str">
        <f>IF(ISNUMBER(wat_table_data!AB318), IF(wat_table_data!AB318=-999,"NA",IF(wat_table_data!AB318&gt;99, "&gt;99", IF(wat_table_data!AB318&lt;1, "&lt;1",wat_table_data!AB318 ))), "-")</f>
        <v>-</v>
      </c>
      <c r="AD321" s="39" t="str">
        <f>IF(ISNUMBER(wat_table_data!AC318), IF(wat_table_data!AC318=-999,"NA",IF(wat_table_data!AC318&gt;99, "&gt;99", IF(wat_table_data!AC318&lt;1, "&lt;1",wat_table_data!AC318 ))), "-")</f>
        <v>-</v>
      </c>
      <c r="AE321" s="40" t="str">
        <f>IF(ISNUMBER(wat_table_data!AD318), IF(wat_table_data!AD318=-999,"NA",IF(wat_table_data!AD318&gt;99, "&gt;99", IF(wat_table_data!AD318&lt;1, "&lt;1",wat_table_data!AD318 ))), "-")</f>
        <v>-</v>
      </c>
      <c r="AF321" s="40" t="str">
        <f>IF(ISNUMBER(wat_table_data!AE318), IF(wat_table_data!AE318=-999,"NA",IF(wat_table_data!AE318&gt;99, "&gt;99", IF(wat_table_data!AE318&lt;1, "&lt;1",wat_table_data!AE318 ))), "-")</f>
        <v>-</v>
      </c>
      <c r="AG321" s="40" t="str">
        <f>IF(ISNUMBER(wat_table_data!AF318), IF(wat_table_data!AF318=-999,"NA",IF(wat_table_data!AF318&gt;99, "&gt;99", IF(wat_table_data!AF318&lt;1, "&lt;1",wat_table_data!AF318 ))), "-")</f>
        <v>-</v>
      </c>
      <c r="AH321" s="38" t="str">
        <f>IF(ISNUMBER(wat_table_data!AG318), IF(wat_table_data!AG318=-999,"NA",IF(wat_table_data!AG318&gt;99, "&gt;99", IF(wat_table_data!AG318&lt;1, "&lt;1",wat_table_data!AG318 ))), "-")</f>
        <v>-</v>
      </c>
      <c r="AI321" s="38" t="str">
        <f>IF(ISNUMBER(wat_table_data!AH318), IF(wat_table_data!AH318=-999,"NA",IF(wat_table_data!AH318&gt;99, "&gt;99", IF(wat_table_data!AH318&lt;1, "&lt;1",wat_table_data!AH318 ))), "-")</f>
        <v>-</v>
      </c>
      <c r="AJ321" s="39" t="str">
        <f>IF(ISNUMBER(wat_table_data!AI318), IF(wat_table_data!AI318=-999,"NA",IF(wat_table_data!AI318&gt;99, "&gt;99", IF(wat_table_data!AI318&lt;1, "&lt;1",wat_table_data!AI318 ))), "-")</f>
        <v>-</v>
      </c>
      <c r="AK321" s="40" t="str">
        <f>IF(ISNUMBER(wat_table_data!AJ318), IF(wat_table_data!AJ318=-999,"NA",IF(wat_table_data!AJ318&gt;99, "&gt;99", IF(wat_table_data!AJ318&lt;1, "&lt;1",wat_table_data!AJ318 ))), "-")</f>
        <v>-</v>
      </c>
      <c r="AL321" s="40" t="str">
        <f>IF(ISNUMBER(wat_table_data!AK318), IF(wat_table_data!AK318=-999,"NA",IF(wat_table_data!AK318&gt;99, "&gt;99", IF(wat_table_data!AK318&lt;1, "&lt;1",wat_table_data!AK318 ))), "-")</f>
        <v>-</v>
      </c>
      <c r="AM321" s="40" t="str">
        <f>IF(ISNUMBER(wat_table_data!AL318), IF(wat_table_data!AL318=-999,"NA",IF(wat_table_data!AL318&gt;99, "&gt;99", IF(wat_table_data!AL318&lt;1, "&lt;1",wat_table_data!AL318 ))), "-")</f>
        <v>-</v>
      </c>
      <c r="AN321" s="38" t="str">
        <f>IF(ISNUMBER(wat_table_data!AM318), IF(wat_table_data!AM318=-999,"NA",IF(wat_table_data!AM318&gt;99, "&gt;99", IF(wat_table_data!AM318&lt;1, "&lt;1",wat_table_data!AM318 ))), "-")</f>
        <v>-</v>
      </c>
      <c r="AO321" s="38" t="str">
        <f>IF(ISNUMBER(wat_table_data!AN318), IF(wat_table_data!AN318=-999,"NA",IF(wat_table_data!AN318&gt;99, "&gt;99", IF(wat_table_data!AN318&lt;1, "&lt;1",wat_table_data!AN318 ))), "-")</f>
        <v>-</v>
      </c>
    </row>
    <row r="322" ht="13.8" x14ac:dyDescent="0.25">
      <c r="A322" s="34" t="str">
        <f>IF(ISBLANK(wat_table_data!A319), "", wat_table_data!A319)</f>
        <v/>
      </c>
      <c r="B322" s="34" t="str">
        <f>IF(ISBLANK(wat_table_data!B319), "", wat_table_data!B319)</f>
        <v/>
      </c>
      <c r="C322" s="34" t="str">
        <f>IF(ISBLANK(wat_table_data!C319), "", wat_table_data!C319)</f>
        <v/>
      </c>
      <c r="D322" s="35" t="str">
        <f>IF(ISNUMBER(wat_table_data!D319), wat_table_data!D319, "-")</f>
        <v>-</v>
      </c>
      <c r="E322" s="36" t="str">
        <f>IF(ISNUMBER(wat_table_data!E319), wat_table_data!E319, "-")</f>
        <v>-</v>
      </c>
      <c r="F322" s="37" t="str">
        <f>IF(ISNUMBER(wat_table_data!F319), IF(wat_table_data!F319=-999,"NA",IF(wat_table_data!F319&gt;99, "&gt;99", IF(wat_table_data!F319&lt;1, "&lt;1",wat_table_data!F319 ))), "-")</f>
        <v>-</v>
      </c>
      <c r="G322" s="38" t="str">
        <f>IF(ISNUMBER(wat_table_data!G319), IF(wat_table_data!G319=-999,"NA",IF(wat_table_data!G319&gt;99, "&gt;99", IF(wat_table_data!G319&lt;1, "&lt;1",wat_table_data!G319 ))), "-")</f>
        <v>-</v>
      </c>
      <c r="H322" s="38" t="str">
        <f>IF(ISNUMBER(wat_table_data!H319), IF(wat_table_data!H319=-999,"NA",IF(wat_table_data!H319&gt;99, "&gt;99", IF(wat_table_data!H319&lt;1, "&lt;1",wat_table_data!H319 ))), "-")</f>
        <v>-</v>
      </c>
      <c r="I322" s="38" t="str">
        <f>IF(ISNUMBER(wat_table_data!I319), IF(wat_table_data!I319=-999,"NA",IF(wat_table_data!I319&gt;99, "&gt;99", IF(wat_table_data!I319&lt;1, "&lt;1",wat_table_data!I319 ))), "-")</f>
        <v>-</v>
      </c>
      <c r="J322" s="24" t="str">
        <f>IF(ISNUMBER(wat_table_data!J319), IF(wat_table_data!J319=-999,"NA",wat_table_data!J319), "-")</f>
        <v>-</v>
      </c>
      <c r="K322" s="37" t="str">
        <f>IF(ISNUMBER(wat_table_data!K319), IF(wat_table_data!K319=-999,"NA",IF(wat_table_data!K319&gt;99, "&gt;99", IF(wat_table_data!K319&lt;1, "&lt;1",wat_table_data!K319 ))), "-")</f>
        <v>-</v>
      </c>
      <c r="L322" s="38" t="str">
        <f>IF(ISNUMBER(wat_table_data!L319), IF(wat_table_data!L319=-999,"NA",IF(wat_table_data!L319&gt;99, "&gt;99", IF(wat_table_data!L319&lt;1, "&lt;1",wat_table_data!L319 ))), "-")</f>
        <v>-</v>
      </c>
      <c r="M322" s="38" t="str">
        <f>IF(ISNUMBER(wat_table_data!M319), IF(wat_table_data!M319=-999,"NA",IF(wat_table_data!M319&gt;99, "&gt;99", IF(wat_table_data!M319&lt;1, "&lt;1",wat_table_data!M319 ))), "-")</f>
        <v>-</v>
      </c>
      <c r="N322" s="38" t="str">
        <f>IF(ISNUMBER(wat_table_data!N319), IF(wat_table_data!N319=-999,"NA",IF(wat_table_data!N319&gt;99, "&gt;99", IF(wat_table_data!N319&lt;1, "&lt;1",wat_table_data!N319 ))), "-")</f>
        <v>-</v>
      </c>
      <c r="O322" s="24" t="str">
        <f>IF(ISNUMBER(wat_table_data!O319), IF(wat_table_data!O319=-999,"NA",wat_table_data!O319), "-")</f>
        <v>-</v>
      </c>
      <c r="P322" s="37" t="str">
        <f>IF(ISNUMBER(wat_table_data!P319), IF(wat_table_data!P319=-999,"NA",IF(wat_table_data!P319&gt;99, "&gt;99", IF(wat_table_data!P319&lt;1, "&lt;1",wat_table_data!P319 ))), "-")</f>
        <v>-</v>
      </c>
      <c r="Q322" s="38" t="str">
        <f>IF(ISNUMBER(wat_table_data!Q319), IF(wat_table_data!Q319=-999,"NA",IF(wat_table_data!Q319&gt;99, "&gt;99", IF(wat_table_data!Q319&lt;1, "&lt;1",wat_table_data!Q319 ))), "-")</f>
        <v>-</v>
      </c>
      <c r="R322" s="38" t="str">
        <f>IF(ISNUMBER(wat_table_data!R319), IF(wat_table_data!R319=-999,"NA",IF(wat_table_data!R319&gt;99, "&gt;99", IF(wat_table_data!R319&lt;1, "&lt;1",wat_table_data!R319 ))), "-")</f>
        <v>-</v>
      </c>
      <c r="S322" s="38" t="str">
        <f>IF(ISNUMBER(wat_table_data!S319), IF(wat_table_data!S319=-999,"NA",IF(wat_table_data!S319&gt;99, "&gt;99", IF(wat_table_data!S319&lt;1, "&lt;1",wat_table_data!S319 ))), "-")</f>
        <v>-</v>
      </c>
      <c r="T322" s="24" t="str">
        <f>IF(ISNUMBER(wat_table_data!T319), IF(wat_table_data!T319=-999,"NA",wat_table_data!T319), "-")</f>
        <v>-</v>
      </c>
      <c r="U322" s="24"/>
      <c r="V322" s="24"/>
      <c r="W322" s="24"/>
      <c r="X322" s="39" t="str">
        <f>IF(ISNUMBER(wat_table_data!W319), IF(wat_table_data!W319=-999,"NA",IF(wat_table_data!W319&gt;99, "&gt;99", IF(wat_table_data!W319&lt;1, "&lt;1",wat_table_data!W319 ))), "-")</f>
        <v>-</v>
      </c>
      <c r="Y322" s="40" t="str">
        <f>IF(ISNUMBER(wat_table_data!X319), IF(wat_table_data!X319=-999,"NA",IF(wat_table_data!X319&gt;99, "&gt;99", IF(wat_table_data!X319&lt;1, "&lt;1",wat_table_data!X319 ))), "-")</f>
        <v>-</v>
      </c>
      <c r="Z322" s="40" t="str">
        <f>IF(ISNUMBER(wat_table_data!Y319), IF(wat_table_data!Y319=-999,"NA",IF(wat_table_data!Y319&gt;99, "&gt;99", IF(wat_table_data!Y319&lt;1, "&lt;1",wat_table_data!Y319 ))), "-")</f>
        <v>-</v>
      </c>
      <c r="AA322" s="40" t="str">
        <f>IF(ISNUMBER(wat_table_data!Z319), IF(wat_table_data!Z319=-999,"NA",IF(wat_table_data!Z319&gt;99, "&gt;99", IF(wat_table_data!Z319&lt;1, "&lt;1",wat_table_data!Z319 ))), "-")</f>
        <v>-</v>
      </c>
      <c r="AB322" s="38" t="str">
        <f>IF(ISNUMBER(wat_table_data!AA319), IF(wat_table_data!AA319=-999,"NA",IF(wat_table_data!AA319&gt;99, "&gt;99", IF(wat_table_data!AA319&lt;1, "&lt;1",wat_table_data!AA319 ))), "-")</f>
        <v>-</v>
      </c>
      <c r="AC322" s="38" t="str">
        <f>IF(ISNUMBER(wat_table_data!AB319), IF(wat_table_data!AB319=-999,"NA",IF(wat_table_data!AB319&gt;99, "&gt;99", IF(wat_table_data!AB319&lt;1, "&lt;1",wat_table_data!AB319 ))), "-")</f>
        <v>-</v>
      </c>
      <c r="AD322" s="39" t="str">
        <f>IF(ISNUMBER(wat_table_data!AC319), IF(wat_table_data!AC319=-999,"NA",IF(wat_table_data!AC319&gt;99, "&gt;99", IF(wat_table_data!AC319&lt;1, "&lt;1",wat_table_data!AC319 ))), "-")</f>
        <v>-</v>
      </c>
      <c r="AE322" s="40" t="str">
        <f>IF(ISNUMBER(wat_table_data!AD319), IF(wat_table_data!AD319=-999,"NA",IF(wat_table_data!AD319&gt;99, "&gt;99", IF(wat_table_data!AD319&lt;1, "&lt;1",wat_table_data!AD319 ))), "-")</f>
        <v>-</v>
      </c>
      <c r="AF322" s="40" t="str">
        <f>IF(ISNUMBER(wat_table_data!AE319), IF(wat_table_data!AE319=-999,"NA",IF(wat_table_data!AE319&gt;99, "&gt;99", IF(wat_table_data!AE319&lt;1, "&lt;1",wat_table_data!AE319 ))), "-")</f>
        <v>-</v>
      </c>
      <c r="AG322" s="40" t="str">
        <f>IF(ISNUMBER(wat_table_data!AF319), IF(wat_table_data!AF319=-999,"NA",IF(wat_table_data!AF319&gt;99, "&gt;99", IF(wat_table_data!AF319&lt;1, "&lt;1",wat_table_data!AF319 ))), "-")</f>
        <v>-</v>
      </c>
      <c r="AH322" s="38" t="str">
        <f>IF(ISNUMBER(wat_table_data!AG319), IF(wat_table_data!AG319=-999,"NA",IF(wat_table_data!AG319&gt;99, "&gt;99", IF(wat_table_data!AG319&lt;1, "&lt;1",wat_table_data!AG319 ))), "-")</f>
        <v>-</v>
      </c>
      <c r="AI322" s="38" t="str">
        <f>IF(ISNUMBER(wat_table_data!AH319), IF(wat_table_data!AH319=-999,"NA",IF(wat_table_data!AH319&gt;99, "&gt;99", IF(wat_table_data!AH319&lt;1, "&lt;1",wat_table_data!AH319 ))), "-")</f>
        <v>-</v>
      </c>
      <c r="AJ322" s="39" t="str">
        <f>IF(ISNUMBER(wat_table_data!AI319), IF(wat_table_data!AI319=-999,"NA",IF(wat_table_data!AI319&gt;99, "&gt;99", IF(wat_table_data!AI319&lt;1, "&lt;1",wat_table_data!AI319 ))), "-")</f>
        <v>-</v>
      </c>
      <c r="AK322" s="40" t="str">
        <f>IF(ISNUMBER(wat_table_data!AJ319), IF(wat_table_data!AJ319=-999,"NA",IF(wat_table_data!AJ319&gt;99, "&gt;99", IF(wat_table_data!AJ319&lt;1, "&lt;1",wat_table_data!AJ319 ))), "-")</f>
        <v>-</v>
      </c>
      <c r="AL322" s="40" t="str">
        <f>IF(ISNUMBER(wat_table_data!AK319), IF(wat_table_data!AK319=-999,"NA",IF(wat_table_data!AK319&gt;99, "&gt;99", IF(wat_table_data!AK319&lt;1, "&lt;1",wat_table_data!AK319 ))), "-")</f>
        <v>-</v>
      </c>
      <c r="AM322" s="40" t="str">
        <f>IF(ISNUMBER(wat_table_data!AL319), IF(wat_table_data!AL319=-999,"NA",IF(wat_table_data!AL319&gt;99, "&gt;99", IF(wat_table_data!AL319&lt;1, "&lt;1",wat_table_data!AL319 ))), "-")</f>
        <v>-</v>
      </c>
      <c r="AN322" s="38" t="str">
        <f>IF(ISNUMBER(wat_table_data!AM319), IF(wat_table_data!AM319=-999,"NA",IF(wat_table_data!AM319&gt;99, "&gt;99", IF(wat_table_data!AM319&lt;1, "&lt;1",wat_table_data!AM319 ))), "-")</f>
        <v>-</v>
      </c>
      <c r="AO322" s="38" t="str">
        <f>IF(ISNUMBER(wat_table_data!AN319), IF(wat_table_data!AN319=-999,"NA",IF(wat_table_data!AN319&gt;99, "&gt;99", IF(wat_table_data!AN319&lt;1, "&lt;1",wat_table_data!AN319 ))), "-")</f>
        <v>-</v>
      </c>
    </row>
    <row r="323" ht="13.8" x14ac:dyDescent="0.25">
      <c r="A323" s="34" t="str">
        <f>IF(ISBLANK(wat_table_data!A320), "", wat_table_data!A320)</f>
        <v/>
      </c>
      <c r="B323" s="34" t="str">
        <f>IF(ISBLANK(wat_table_data!B320), "", wat_table_data!B320)</f>
        <v/>
      </c>
      <c r="C323" s="34" t="str">
        <f>IF(ISBLANK(wat_table_data!C320), "", wat_table_data!C320)</f>
        <v/>
      </c>
      <c r="D323" s="35" t="str">
        <f>IF(ISNUMBER(wat_table_data!D320), wat_table_data!D320, "-")</f>
        <v>-</v>
      </c>
      <c r="E323" s="36" t="str">
        <f>IF(ISNUMBER(wat_table_data!E320), wat_table_data!E320, "-")</f>
        <v>-</v>
      </c>
      <c r="F323" s="37" t="str">
        <f>IF(ISNUMBER(wat_table_data!F320), IF(wat_table_data!F320=-999,"NA",IF(wat_table_data!F320&gt;99, "&gt;99", IF(wat_table_data!F320&lt;1, "&lt;1",wat_table_data!F320 ))), "-")</f>
        <v>-</v>
      </c>
      <c r="G323" s="38" t="str">
        <f>IF(ISNUMBER(wat_table_data!G320), IF(wat_table_data!G320=-999,"NA",IF(wat_table_data!G320&gt;99, "&gt;99", IF(wat_table_data!G320&lt;1, "&lt;1",wat_table_data!G320 ))), "-")</f>
        <v>-</v>
      </c>
      <c r="H323" s="38" t="str">
        <f>IF(ISNUMBER(wat_table_data!H320), IF(wat_table_data!H320=-999,"NA",IF(wat_table_data!H320&gt;99, "&gt;99", IF(wat_table_data!H320&lt;1, "&lt;1",wat_table_data!H320 ))), "-")</f>
        <v>-</v>
      </c>
      <c r="I323" s="38" t="str">
        <f>IF(ISNUMBER(wat_table_data!I320), IF(wat_table_data!I320=-999,"NA",IF(wat_table_data!I320&gt;99, "&gt;99", IF(wat_table_data!I320&lt;1, "&lt;1",wat_table_data!I320 ))), "-")</f>
        <v>-</v>
      </c>
      <c r="J323" s="24" t="str">
        <f>IF(ISNUMBER(wat_table_data!J320), IF(wat_table_data!J320=-999,"NA",wat_table_data!J320), "-")</f>
        <v>-</v>
      </c>
      <c r="K323" s="37" t="str">
        <f>IF(ISNUMBER(wat_table_data!K320), IF(wat_table_data!K320=-999,"NA",IF(wat_table_data!K320&gt;99, "&gt;99", IF(wat_table_data!K320&lt;1, "&lt;1",wat_table_data!K320 ))), "-")</f>
        <v>-</v>
      </c>
      <c r="L323" s="38" t="str">
        <f>IF(ISNUMBER(wat_table_data!L320), IF(wat_table_data!L320=-999,"NA",IF(wat_table_data!L320&gt;99, "&gt;99", IF(wat_table_data!L320&lt;1, "&lt;1",wat_table_data!L320 ))), "-")</f>
        <v>-</v>
      </c>
      <c r="M323" s="38" t="str">
        <f>IF(ISNUMBER(wat_table_data!M320), IF(wat_table_data!M320=-999,"NA",IF(wat_table_data!M320&gt;99, "&gt;99", IF(wat_table_data!M320&lt;1, "&lt;1",wat_table_data!M320 ))), "-")</f>
        <v>-</v>
      </c>
      <c r="N323" s="38" t="str">
        <f>IF(ISNUMBER(wat_table_data!N320), IF(wat_table_data!N320=-999,"NA",IF(wat_table_data!N320&gt;99, "&gt;99", IF(wat_table_data!N320&lt;1, "&lt;1",wat_table_data!N320 ))), "-")</f>
        <v>-</v>
      </c>
      <c r="O323" s="24" t="str">
        <f>IF(ISNUMBER(wat_table_data!O320), IF(wat_table_data!O320=-999,"NA",wat_table_data!O320), "-")</f>
        <v>-</v>
      </c>
      <c r="P323" s="37" t="str">
        <f>IF(ISNUMBER(wat_table_data!P320), IF(wat_table_data!P320=-999,"NA",IF(wat_table_data!P320&gt;99, "&gt;99", IF(wat_table_data!P320&lt;1, "&lt;1",wat_table_data!P320 ))), "-")</f>
        <v>-</v>
      </c>
      <c r="Q323" s="38" t="str">
        <f>IF(ISNUMBER(wat_table_data!Q320), IF(wat_table_data!Q320=-999,"NA",IF(wat_table_data!Q320&gt;99, "&gt;99", IF(wat_table_data!Q320&lt;1, "&lt;1",wat_table_data!Q320 ))), "-")</f>
        <v>-</v>
      </c>
      <c r="R323" s="38" t="str">
        <f>IF(ISNUMBER(wat_table_data!R320), IF(wat_table_data!R320=-999,"NA",IF(wat_table_data!R320&gt;99, "&gt;99", IF(wat_table_data!R320&lt;1, "&lt;1",wat_table_data!R320 ))), "-")</f>
        <v>-</v>
      </c>
      <c r="S323" s="38" t="str">
        <f>IF(ISNUMBER(wat_table_data!S320), IF(wat_table_data!S320=-999,"NA",IF(wat_table_data!S320&gt;99, "&gt;99", IF(wat_table_data!S320&lt;1, "&lt;1",wat_table_data!S320 ))), "-")</f>
        <v>-</v>
      </c>
      <c r="T323" s="24" t="str">
        <f>IF(ISNUMBER(wat_table_data!T320), IF(wat_table_data!T320=-999,"NA",wat_table_data!T320), "-")</f>
        <v>-</v>
      </c>
      <c r="U323" s="24"/>
      <c r="V323" s="24"/>
      <c r="W323" s="24"/>
      <c r="X323" s="39" t="str">
        <f>IF(ISNUMBER(wat_table_data!W320), IF(wat_table_data!W320=-999,"NA",IF(wat_table_data!W320&gt;99, "&gt;99", IF(wat_table_data!W320&lt;1, "&lt;1",wat_table_data!W320 ))), "-")</f>
        <v>-</v>
      </c>
      <c r="Y323" s="40" t="str">
        <f>IF(ISNUMBER(wat_table_data!X320), IF(wat_table_data!X320=-999,"NA",IF(wat_table_data!X320&gt;99, "&gt;99", IF(wat_table_data!X320&lt;1, "&lt;1",wat_table_data!X320 ))), "-")</f>
        <v>-</v>
      </c>
      <c r="Z323" s="40" t="str">
        <f>IF(ISNUMBER(wat_table_data!Y320), IF(wat_table_data!Y320=-999,"NA",IF(wat_table_data!Y320&gt;99, "&gt;99", IF(wat_table_data!Y320&lt;1, "&lt;1",wat_table_data!Y320 ))), "-")</f>
        <v>-</v>
      </c>
      <c r="AA323" s="40" t="str">
        <f>IF(ISNUMBER(wat_table_data!Z320), IF(wat_table_data!Z320=-999,"NA",IF(wat_table_data!Z320&gt;99, "&gt;99", IF(wat_table_data!Z320&lt;1, "&lt;1",wat_table_data!Z320 ))), "-")</f>
        <v>-</v>
      </c>
      <c r="AB323" s="38" t="str">
        <f>IF(ISNUMBER(wat_table_data!AA320), IF(wat_table_data!AA320=-999,"NA",IF(wat_table_data!AA320&gt;99, "&gt;99", IF(wat_table_data!AA320&lt;1, "&lt;1",wat_table_data!AA320 ))), "-")</f>
        <v>-</v>
      </c>
      <c r="AC323" s="38" t="str">
        <f>IF(ISNUMBER(wat_table_data!AB320), IF(wat_table_data!AB320=-999,"NA",IF(wat_table_data!AB320&gt;99, "&gt;99", IF(wat_table_data!AB320&lt;1, "&lt;1",wat_table_data!AB320 ))), "-")</f>
        <v>-</v>
      </c>
      <c r="AD323" s="39" t="str">
        <f>IF(ISNUMBER(wat_table_data!AC320), IF(wat_table_data!AC320=-999,"NA",IF(wat_table_data!AC320&gt;99, "&gt;99", IF(wat_table_data!AC320&lt;1, "&lt;1",wat_table_data!AC320 ))), "-")</f>
        <v>-</v>
      </c>
      <c r="AE323" s="40" t="str">
        <f>IF(ISNUMBER(wat_table_data!AD320), IF(wat_table_data!AD320=-999,"NA",IF(wat_table_data!AD320&gt;99, "&gt;99", IF(wat_table_data!AD320&lt;1, "&lt;1",wat_table_data!AD320 ))), "-")</f>
        <v>-</v>
      </c>
      <c r="AF323" s="40" t="str">
        <f>IF(ISNUMBER(wat_table_data!AE320), IF(wat_table_data!AE320=-999,"NA",IF(wat_table_data!AE320&gt;99, "&gt;99", IF(wat_table_data!AE320&lt;1, "&lt;1",wat_table_data!AE320 ))), "-")</f>
        <v>-</v>
      </c>
      <c r="AG323" s="40" t="str">
        <f>IF(ISNUMBER(wat_table_data!AF320), IF(wat_table_data!AF320=-999,"NA",IF(wat_table_data!AF320&gt;99, "&gt;99", IF(wat_table_data!AF320&lt;1, "&lt;1",wat_table_data!AF320 ))), "-")</f>
        <v>-</v>
      </c>
      <c r="AH323" s="38" t="str">
        <f>IF(ISNUMBER(wat_table_data!AG320), IF(wat_table_data!AG320=-999,"NA",IF(wat_table_data!AG320&gt;99, "&gt;99", IF(wat_table_data!AG320&lt;1, "&lt;1",wat_table_data!AG320 ))), "-")</f>
        <v>-</v>
      </c>
      <c r="AI323" s="38" t="str">
        <f>IF(ISNUMBER(wat_table_data!AH320), IF(wat_table_data!AH320=-999,"NA",IF(wat_table_data!AH320&gt;99, "&gt;99", IF(wat_table_data!AH320&lt;1, "&lt;1",wat_table_data!AH320 ))), "-")</f>
        <v>-</v>
      </c>
      <c r="AJ323" s="39" t="str">
        <f>IF(ISNUMBER(wat_table_data!AI320), IF(wat_table_data!AI320=-999,"NA",IF(wat_table_data!AI320&gt;99, "&gt;99", IF(wat_table_data!AI320&lt;1, "&lt;1",wat_table_data!AI320 ))), "-")</f>
        <v>-</v>
      </c>
      <c r="AK323" s="40" t="str">
        <f>IF(ISNUMBER(wat_table_data!AJ320), IF(wat_table_data!AJ320=-999,"NA",IF(wat_table_data!AJ320&gt;99, "&gt;99", IF(wat_table_data!AJ320&lt;1, "&lt;1",wat_table_data!AJ320 ))), "-")</f>
        <v>-</v>
      </c>
      <c r="AL323" s="40" t="str">
        <f>IF(ISNUMBER(wat_table_data!AK320), IF(wat_table_data!AK320=-999,"NA",IF(wat_table_data!AK320&gt;99, "&gt;99", IF(wat_table_data!AK320&lt;1, "&lt;1",wat_table_data!AK320 ))), "-")</f>
        <v>-</v>
      </c>
      <c r="AM323" s="40" t="str">
        <f>IF(ISNUMBER(wat_table_data!AL320), IF(wat_table_data!AL320=-999,"NA",IF(wat_table_data!AL320&gt;99, "&gt;99", IF(wat_table_data!AL320&lt;1, "&lt;1",wat_table_data!AL320 ))), "-")</f>
        <v>-</v>
      </c>
      <c r="AN323" s="38" t="str">
        <f>IF(ISNUMBER(wat_table_data!AM320), IF(wat_table_data!AM320=-999,"NA",IF(wat_table_data!AM320&gt;99, "&gt;99", IF(wat_table_data!AM320&lt;1, "&lt;1",wat_table_data!AM320 ))), "-")</f>
        <v>-</v>
      </c>
      <c r="AO323" s="38" t="str">
        <f>IF(ISNUMBER(wat_table_data!AN320), IF(wat_table_data!AN320=-999,"NA",IF(wat_table_data!AN320&gt;99, "&gt;99", IF(wat_table_data!AN320&lt;1, "&lt;1",wat_table_data!AN320 ))), "-")</f>
        <v>-</v>
      </c>
    </row>
    <row r="324" ht="13.8" x14ac:dyDescent="0.25">
      <c r="A324" s="34" t="str">
        <f>IF(ISBLANK(wat_table_data!A321), "", wat_table_data!A321)</f>
        <v/>
      </c>
      <c r="B324" s="34" t="str">
        <f>IF(ISBLANK(wat_table_data!B321), "", wat_table_data!B321)</f>
        <v/>
      </c>
      <c r="C324" s="34" t="str">
        <f>IF(ISBLANK(wat_table_data!C321), "", wat_table_data!C321)</f>
        <v/>
      </c>
      <c r="D324" s="35" t="str">
        <f>IF(ISNUMBER(wat_table_data!D321), wat_table_data!D321, "-")</f>
        <v>-</v>
      </c>
      <c r="E324" s="36" t="str">
        <f>IF(ISNUMBER(wat_table_data!E321), wat_table_data!E321, "-")</f>
        <v>-</v>
      </c>
      <c r="F324" s="37" t="str">
        <f>IF(ISNUMBER(wat_table_data!F321), IF(wat_table_data!F321=-999,"NA",IF(wat_table_data!F321&gt;99, "&gt;99", IF(wat_table_data!F321&lt;1, "&lt;1",wat_table_data!F321 ))), "-")</f>
        <v>-</v>
      </c>
      <c r="G324" s="38" t="str">
        <f>IF(ISNUMBER(wat_table_data!G321), IF(wat_table_data!G321=-999,"NA",IF(wat_table_data!G321&gt;99, "&gt;99", IF(wat_table_data!G321&lt;1, "&lt;1",wat_table_data!G321 ))), "-")</f>
        <v>-</v>
      </c>
      <c r="H324" s="38" t="str">
        <f>IF(ISNUMBER(wat_table_data!H321), IF(wat_table_data!H321=-999,"NA",IF(wat_table_data!H321&gt;99, "&gt;99", IF(wat_table_data!H321&lt;1, "&lt;1",wat_table_data!H321 ))), "-")</f>
        <v>-</v>
      </c>
      <c r="I324" s="38" t="str">
        <f>IF(ISNUMBER(wat_table_data!I321), IF(wat_table_data!I321=-999,"NA",IF(wat_table_data!I321&gt;99, "&gt;99", IF(wat_table_data!I321&lt;1, "&lt;1",wat_table_data!I321 ))), "-")</f>
        <v>-</v>
      </c>
      <c r="J324" s="24" t="str">
        <f>IF(ISNUMBER(wat_table_data!J321), IF(wat_table_data!J321=-999,"NA",wat_table_data!J321), "-")</f>
        <v>-</v>
      </c>
      <c r="K324" s="37" t="str">
        <f>IF(ISNUMBER(wat_table_data!K321), IF(wat_table_data!K321=-999,"NA",IF(wat_table_data!K321&gt;99, "&gt;99", IF(wat_table_data!K321&lt;1, "&lt;1",wat_table_data!K321 ))), "-")</f>
        <v>-</v>
      </c>
      <c r="L324" s="38" t="str">
        <f>IF(ISNUMBER(wat_table_data!L321), IF(wat_table_data!L321=-999,"NA",IF(wat_table_data!L321&gt;99, "&gt;99", IF(wat_table_data!L321&lt;1, "&lt;1",wat_table_data!L321 ))), "-")</f>
        <v>-</v>
      </c>
      <c r="M324" s="38" t="str">
        <f>IF(ISNUMBER(wat_table_data!M321), IF(wat_table_data!M321=-999,"NA",IF(wat_table_data!M321&gt;99, "&gt;99", IF(wat_table_data!M321&lt;1, "&lt;1",wat_table_data!M321 ))), "-")</f>
        <v>-</v>
      </c>
      <c r="N324" s="38" t="str">
        <f>IF(ISNUMBER(wat_table_data!N321), IF(wat_table_data!N321=-999,"NA",IF(wat_table_data!N321&gt;99, "&gt;99", IF(wat_table_data!N321&lt;1, "&lt;1",wat_table_data!N321 ))), "-")</f>
        <v>-</v>
      </c>
      <c r="O324" s="24" t="str">
        <f>IF(ISNUMBER(wat_table_data!O321), IF(wat_table_data!O321=-999,"NA",wat_table_data!O321), "-")</f>
        <v>-</v>
      </c>
      <c r="P324" s="37" t="str">
        <f>IF(ISNUMBER(wat_table_data!P321), IF(wat_table_data!P321=-999,"NA",IF(wat_table_data!P321&gt;99, "&gt;99", IF(wat_table_data!P321&lt;1, "&lt;1",wat_table_data!P321 ))), "-")</f>
        <v>-</v>
      </c>
      <c r="Q324" s="38" t="str">
        <f>IF(ISNUMBER(wat_table_data!Q321), IF(wat_table_data!Q321=-999,"NA",IF(wat_table_data!Q321&gt;99, "&gt;99", IF(wat_table_data!Q321&lt;1, "&lt;1",wat_table_data!Q321 ))), "-")</f>
        <v>-</v>
      </c>
      <c r="R324" s="38" t="str">
        <f>IF(ISNUMBER(wat_table_data!R321), IF(wat_table_data!R321=-999,"NA",IF(wat_table_data!R321&gt;99, "&gt;99", IF(wat_table_data!R321&lt;1, "&lt;1",wat_table_data!R321 ))), "-")</f>
        <v>-</v>
      </c>
      <c r="S324" s="38" t="str">
        <f>IF(ISNUMBER(wat_table_data!S321), IF(wat_table_data!S321=-999,"NA",IF(wat_table_data!S321&gt;99, "&gt;99", IF(wat_table_data!S321&lt;1, "&lt;1",wat_table_data!S321 ))), "-")</f>
        <v>-</v>
      </c>
      <c r="T324" s="24" t="str">
        <f>IF(ISNUMBER(wat_table_data!T321), IF(wat_table_data!T321=-999,"NA",wat_table_data!T321), "-")</f>
        <v>-</v>
      </c>
      <c r="U324" s="24"/>
      <c r="V324" s="24"/>
      <c r="W324" s="24"/>
      <c r="X324" s="39" t="str">
        <f>IF(ISNUMBER(wat_table_data!W321), IF(wat_table_data!W321=-999,"NA",IF(wat_table_data!W321&gt;99, "&gt;99", IF(wat_table_data!W321&lt;1, "&lt;1",wat_table_data!W321 ))), "-")</f>
        <v>-</v>
      </c>
      <c r="Y324" s="40" t="str">
        <f>IF(ISNUMBER(wat_table_data!X321), IF(wat_table_data!X321=-999,"NA",IF(wat_table_data!X321&gt;99, "&gt;99", IF(wat_table_data!X321&lt;1, "&lt;1",wat_table_data!X321 ))), "-")</f>
        <v>-</v>
      </c>
      <c r="Z324" s="40" t="str">
        <f>IF(ISNUMBER(wat_table_data!Y321), IF(wat_table_data!Y321=-999,"NA",IF(wat_table_data!Y321&gt;99, "&gt;99", IF(wat_table_data!Y321&lt;1, "&lt;1",wat_table_data!Y321 ))), "-")</f>
        <v>-</v>
      </c>
      <c r="AA324" s="40" t="str">
        <f>IF(ISNUMBER(wat_table_data!Z321), IF(wat_table_data!Z321=-999,"NA",IF(wat_table_data!Z321&gt;99, "&gt;99", IF(wat_table_data!Z321&lt;1, "&lt;1",wat_table_data!Z321 ))), "-")</f>
        <v>-</v>
      </c>
      <c r="AB324" s="38" t="str">
        <f>IF(ISNUMBER(wat_table_data!AA321), IF(wat_table_data!AA321=-999,"NA",IF(wat_table_data!AA321&gt;99, "&gt;99", IF(wat_table_data!AA321&lt;1, "&lt;1",wat_table_data!AA321 ))), "-")</f>
        <v>-</v>
      </c>
      <c r="AC324" s="38" t="str">
        <f>IF(ISNUMBER(wat_table_data!AB321), IF(wat_table_data!AB321=-999,"NA",IF(wat_table_data!AB321&gt;99, "&gt;99", IF(wat_table_data!AB321&lt;1, "&lt;1",wat_table_data!AB321 ))), "-")</f>
        <v>-</v>
      </c>
      <c r="AD324" s="39" t="str">
        <f>IF(ISNUMBER(wat_table_data!AC321), IF(wat_table_data!AC321=-999,"NA",IF(wat_table_data!AC321&gt;99, "&gt;99", IF(wat_table_data!AC321&lt;1, "&lt;1",wat_table_data!AC321 ))), "-")</f>
        <v>-</v>
      </c>
      <c r="AE324" s="40" t="str">
        <f>IF(ISNUMBER(wat_table_data!AD321), IF(wat_table_data!AD321=-999,"NA",IF(wat_table_data!AD321&gt;99, "&gt;99", IF(wat_table_data!AD321&lt;1, "&lt;1",wat_table_data!AD321 ))), "-")</f>
        <v>-</v>
      </c>
      <c r="AF324" s="40" t="str">
        <f>IF(ISNUMBER(wat_table_data!AE321), IF(wat_table_data!AE321=-999,"NA",IF(wat_table_data!AE321&gt;99, "&gt;99", IF(wat_table_data!AE321&lt;1, "&lt;1",wat_table_data!AE321 ))), "-")</f>
        <v>-</v>
      </c>
      <c r="AG324" s="40" t="str">
        <f>IF(ISNUMBER(wat_table_data!AF321), IF(wat_table_data!AF321=-999,"NA",IF(wat_table_data!AF321&gt;99, "&gt;99", IF(wat_table_data!AF321&lt;1, "&lt;1",wat_table_data!AF321 ))), "-")</f>
        <v>-</v>
      </c>
      <c r="AH324" s="38" t="str">
        <f>IF(ISNUMBER(wat_table_data!AG321), IF(wat_table_data!AG321=-999,"NA",IF(wat_table_data!AG321&gt;99, "&gt;99", IF(wat_table_data!AG321&lt;1, "&lt;1",wat_table_data!AG321 ))), "-")</f>
        <v>-</v>
      </c>
      <c r="AI324" s="38" t="str">
        <f>IF(ISNUMBER(wat_table_data!AH321), IF(wat_table_data!AH321=-999,"NA",IF(wat_table_data!AH321&gt;99, "&gt;99", IF(wat_table_data!AH321&lt;1, "&lt;1",wat_table_data!AH321 ))), "-")</f>
        <v>-</v>
      </c>
      <c r="AJ324" s="39" t="str">
        <f>IF(ISNUMBER(wat_table_data!AI321), IF(wat_table_data!AI321=-999,"NA",IF(wat_table_data!AI321&gt;99, "&gt;99", IF(wat_table_data!AI321&lt;1, "&lt;1",wat_table_data!AI321 ))), "-")</f>
        <v>-</v>
      </c>
      <c r="AK324" s="40" t="str">
        <f>IF(ISNUMBER(wat_table_data!AJ321), IF(wat_table_data!AJ321=-999,"NA",IF(wat_table_data!AJ321&gt;99, "&gt;99", IF(wat_table_data!AJ321&lt;1, "&lt;1",wat_table_data!AJ321 ))), "-")</f>
        <v>-</v>
      </c>
      <c r="AL324" s="40" t="str">
        <f>IF(ISNUMBER(wat_table_data!AK321), IF(wat_table_data!AK321=-999,"NA",IF(wat_table_data!AK321&gt;99, "&gt;99", IF(wat_table_data!AK321&lt;1, "&lt;1",wat_table_data!AK321 ))), "-")</f>
        <v>-</v>
      </c>
      <c r="AM324" s="40" t="str">
        <f>IF(ISNUMBER(wat_table_data!AL321), IF(wat_table_data!AL321=-999,"NA",IF(wat_table_data!AL321&gt;99, "&gt;99", IF(wat_table_data!AL321&lt;1, "&lt;1",wat_table_data!AL321 ))), "-")</f>
        <v>-</v>
      </c>
      <c r="AN324" s="38" t="str">
        <f>IF(ISNUMBER(wat_table_data!AM321), IF(wat_table_data!AM321=-999,"NA",IF(wat_table_data!AM321&gt;99, "&gt;99", IF(wat_table_data!AM321&lt;1, "&lt;1",wat_table_data!AM321 ))), "-")</f>
        <v>-</v>
      </c>
      <c r="AO324" s="38" t="str">
        <f>IF(ISNUMBER(wat_table_data!AN321), IF(wat_table_data!AN321=-999,"NA",IF(wat_table_data!AN321&gt;99, "&gt;99", IF(wat_table_data!AN321&lt;1, "&lt;1",wat_table_data!AN321 ))), "-")</f>
        <v>-</v>
      </c>
    </row>
    <row r="325" ht="13.8" x14ac:dyDescent="0.25">
      <c r="A325" s="34" t="str">
        <f>IF(ISBLANK(wat_table_data!A322), "", wat_table_data!A322)</f>
        <v/>
      </c>
      <c r="B325" s="34" t="str">
        <f>IF(ISBLANK(wat_table_data!B322), "", wat_table_data!B322)</f>
        <v/>
      </c>
      <c r="C325" s="34" t="str">
        <f>IF(ISBLANK(wat_table_data!C322), "", wat_table_data!C322)</f>
        <v/>
      </c>
      <c r="D325" s="35" t="str">
        <f>IF(ISNUMBER(wat_table_data!D322), wat_table_data!D322, "-")</f>
        <v>-</v>
      </c>
      <c r="E325" s="36" t="str">
        <f>IF(ISNUMBER(wat_table_data!E322), wat_table_data!E322, "-")</f>
        <v>-</v>
      </c>
      <c r="F325" s="37" t="str">
        <f>IF(ISNUMBER(wat_table_data!F322), IF(wat_table_data!F322=-999,"NA",IF(wat_table_data!F322&gt;99, "&gt;99", IF(wat_table_data!F322&lt;1, "&lt;1",wat_table_data!F322 ))), "-")</f>
        <v>-</v>
      </c>
      <c r="G325" s="38" t="str">
        <f>IF(ISNUMBER(wat_table_data!G322), IF(wat_table_data!G322=-999,"NA",IF(wat_table_data!G322&gt;99, "&gt;99", IF(wat_table_data!G322&lt;1, "&lt;1",wat_table_data!G322 ))), "-")</f>
        <v>-</v>
      </c>
      <c r="H325" s="38" t="str">
        <f>IF(ISNUMBER(wat_table_data!H322), IF(wat_table_data!H322=-999,"NA",IF(wat_table_data!H322&gt;99, "&gt;99", IF(wat_table_data!H322&lt;1, "&lt;1",wat_table_data!H322 ))), "-")</f>
        <v>-</v>
      </c>
      <c r="I325" s="38" t="str">
        <f>IF(ISNUMBER(wat_table_data!I322), IF(wat_table_data!I322=-999,"NA",IF(wat_table_data!I322&gt;99, "&gt;99", IF(wat_table_data!I322&lt;1, "&lt;1",wat_table_data!I322 ))), "-")</f>
        <v>-</v>
      </c>
      <c r="J325" s="24" t="str">
        <f>IF(ISNUMBER(wat_table_data!J322), IF(wat_table_data!J322=-999,"NA",wat_table_data!J322), "-")</f>
        <v>-</v>
      </c>
      <c r="K325" s="37" t="str">
        <f>IF(ISNUMBER(wat_table_data!K322), IF(wat_table_data!K322=-999,"NA",IF(wat_table_data!K322&gt;99, "&gt;99", IF(wat_table_data!K322&lt;1, "&lt;1",wat_table_data!K322 ))), "-")</f>
        <v>-</v>
      </c>
      <c r="L325" s="38" t="str">
        <f>IF(ISNUMBER(wat_table_data!L322), IF(wat_table_data!L322=-999,"NA",IF(wat_table_data!L322&gt;99, "&gt;99", IF(wat_table_data!L322&lt;1, "&lt;1",wat_table_data!L322 ))), "-")</f>
        <v>-</v>
      </c>
      <c r="M325" s="38" t="str">
        <f>IF(ISNUMBER(wat_table_data!M322), IF(wat_table_data!M322=-999,"NA",IF(wat_table_data!M322&gt;99, "&gt;99", IF(wat_table_data!M322&lt;1, "&lt;1",wat_table_data!M322 ))), "-")</f>
        <v>-</v>
      </c>
      <c r="N325" s="38" t="str">
        <f>IF(ISNUMBER(wat_table_data!N322), IF(wat_table_data!N322=-999,"NA",IF(wat_table_data!N322&gt;99, "&gt;99", IF(wat_table_data!N322&lt;1, "&lt;1",wat_table_data!N322 ))), "-")</f>
        <v>-</v>
      </c>
      <c r="O325" s="24" t="str">
        <f>IF(ISNUMBER(wat_table_data!O322), IF(wat_table_data!O322=-999,"NA",wat_table_data!O322), "-")</f>
        <v>-</v>
      </c>
      <c r="P325" s="37" t="str">
        <f>IF(ISNUMBER(wat_table_data!P322), IF(wat_table_data!P322=-999,"NA",IF(wat_table_data!P322&gt;99, "&gt;99", IF(wat_table_data!P322&lt;1, "&lt;1",wat_table_data!P322 ))), "-")</f>
        <v>-</v>
      </c>
      <c r="Q325" s="38" t="str">
        <f>IF(ISNUMBER(wat_table_data!Q322), IF(wat_table_data!Q322=-999,"NA",IF(wat_table_data!Q322&gt;99, "&gt;99", IF(wat_table_data!Q322&lt;1, "&lt;1",wat_table_data!Q322 ))), "-")</f>
        <v>-</v>
      </c>
      <c r="R325" s="38" t="str">
        <f>IF(ISNUMBER(wat_table_data!R322), IF(wat_table_data!R322=-999,"NA",IF(wat_table_data!R322&gt;99, "&gt;99", IF(wat_table_data!R322&lt;1, "&lt;1",wat_table_data!R322 ))), "-")</f>
        <v>-</v>
      </c>
      <c r="S325" s="38" t="str">
        <f>IF(ISNUMBER(wat_table_data!S322), IF(wat_table_data!S322=-999,"NA",IF(wat_table_data!S322&gt;99, "&gt;99", IF(wat_table_data!S322&lt;1, "&lt;1",wat_table_data!S322 ))), "-")</f>
        <v>-</v>
      </c>
      <c r="T325" s="24" t="str">
        <f>IF(ISNUMBER(wat_table_data!T322), IF(wat_table_data!T322=-999,"NA",wat_table_data!T322), "-")</f>
        <v>-</v>
      </c>
      <c r="U325" s="24"/>
      <c r="V325" s="24"/>
      <c r="W325" s="24"/>
      <c r="X325" s="39" t="str">
        <f>IF(ISNUMBER(wat_table_data!W322), IF(wat_table_data!W322=-999,"NA",IF(wat_table_data!W322&gt;99, "&gt;99", IF(wat_table_data!W322&lt;1, "&lt;1",wat_table_data!W322 ))), "-")</f>
        <v>-</v>
      </c>
      <c r="Y325" s="40" t="str">
        <f>IF(ISNUMBER(wat_table_data!X322), IF(wat_table_data!X322=-999,"NA",IF(wat_table_data!X322&gt;99, "&gt;99", IF(wat_table_data!X322&lt;1, "&lt;1",wat_table_data!X322 ))), "-")</f>
        <v>-</v>
      </c>
      <c r="Z325" s="40" t="str">
        <f>IF(ISNUMBER(wat_table_data!Y322), IF(wat_table_data!Y322=-999,"NA",IF(wat_table_data!Y322&gt;99, "&gt;99", IF(wat_table_data!Y322&lt;1, "&lt;1",wat_table_data!Y322 ))), "-")</f>
        <v>-</v>
      </c>
      <c r="AA325" s="40" t="str">
        <f>IF(ISNUMBER(wat_table_data!Z322), IF(wat_table_data!Z322=-999,"NA",IF(wat_table_data!Z322&gt;99, "&gt;99", IF(wat_table_data!Z322&lt;1, "&lt;1",wat_table_data!Z322 ))), "-")</f>
        <v>-</v>
      </c>
      <c r="AB325" s="38" t="str">
        <f>IF(ISNUMBER(wat_table_data!AA322), IF(wat_table_data!AA322=-999,"NA",IF(wat_table_data!AA322&gt;99, "&gt;99", IF(wat_table_data!AA322&lt;1, "&lt;1",wat_table_data!AA322 ))), "-")</f>
        <v>-</v>
      </c>
      <c r="AC325" s="38" t="str">
        <f>IF(ISNUMBER(wat_table_data!AB322), IF(wat_table_data!AB322=-999,"NA",IF(wat_table_data!AB322&gt;99, "&gt;99", IF(wat_table_data!AB322&lt;1, "&lt;1",wat_table_data!AB322 ))), "-")</f>
        <v>-</v>
      </c>
      <c r="AD325" s="39" t="str">
        <f>IF(ISNUMBER(wat_table_data!AC322), IF(wat_table_data!AC322=-999,"NA",IF(wat_table_data!AC322&gt;99, "&gt;99", IF(wat_table_data!AC322&lt;1, "&lt;1",wat_table_data!AC322 ))), "-")</f>
        <v>-</v>
      </c>
      <c r="AE325" s="40" t="str">
        <f>IF(ISNUMBER(wat_table_data!AD322), IF(wat_table_data!AD322=-999,"NA",IF(wat_table_data!AD322&gt;99, "&gt;99", IF(wat_table_data!AD322&lt;1, "&lt;1",wat_table_data!AD322 ))), "-")</f>
        <v>-</v>
      </c>
      <c r="AF325" s="40" t="str">
        <f>IF(ISNUMBER(wat_table_data!AE322), IF(wat_table_data!AE322=-999,"NA",IF(wat_table_data!AE322&gt;99, "&gt;99", IF(wat_table_data!AE322&lt;1, "&lt;1",wat_table_data!AE322 ))), "-")</f>
        <v>-</v>
      </c>
      <c r="AG325" s="40" t="str">
        <f>IF(ISNUMBER(wat_table_data!AF322), IF(wat_table_data!AF322=-999,"NA",IF(wat_table_data!AF322&gt;99, "&gt;99", IF(wat_table_data!AF322&lt;1, "&lt;1",wat_table_data!AF322 ))), "-")</f>
        <v>-</v>
      </c>
      <c r="AH325" s="38" t="str">
        <f>IF(ISNUMBER(wat_table_data!AG322), IF(wat_table_data!AG322=-999,"NA",IF(wat_table_data!AG322&gt;99, "&gt;99", IF(wat_table_data!AG322&lt;1, "&lt;1",wat_table_data!AG322 ))), "-")</f>
        <v>-</v>
      </c>
      <c r="AI325" s="38" t="str">
        <f>IF(ISNUMBER(wat_table_data!AH322), IF(wat_table_data!AH322=-999,"NA",IF(wat_table_data!AH322&gt;99, "&gt;99", IF(wat_table_data!AH322&lt;1, "&lt;1",wat_table_data!AH322 ))), "-")</f>
        <v>-</v>
      </c>
      <c r="AJ325" s="39" t="str">
        <f>IF(ISNUMBER(wat_table_data!AI322), IF(wat_table_data!AI322=-999,"NA",IF(wat_table_data!AI322&gt;99, "&gt;99", IF(wat_table_data!AI322&lt;1, "&lt;1",wat_table_data!AI322 ))), "-")</f>
        <v>-</v>
      </c>
      <c r="AK325" s="40" t="str">
        <f>IF(ISNUMBER(wat_table_data!AJ322), IF(wat_table_data!AJ322=-999,"NA",IF(wat_table_data!AJ322&gt;99, "&gt;99", IF(wat_table_data!AJ322&lt;1, "&lt;1",wat_table_data!AJ322 ))), "-")</f>
        <v>-</v>
      </c>
      <c r="AL325" s="40" t="str">
        <f>IF(ISNUMBER(wat_table_data!AK322), IF(wat_table_data!AK322=-999,"NA",IF(wat_table_data!AK322&gt;99, "&gt;99", IF(wat_table_data!AK322&lt;1, "&lt;1",wat_table_data!AK322 ))), "-")</f>
        <v>-</v>
      </c>
      <c r="AM325" s="40" t="str">
        <f>IF(ISNUMBER(wat_table_data!AL322), IF(wat_table_data!AL322=-999,"NA",IF(wat_table_data!AL322&gt;99, "&gt;99", IF(wat_table_data!AL322&lt;1, "&lt;1",wat_table_data!AL322 ))), "-")</f>
        <v>-</v>
      </c>
      <c r="AN325" s="38" t="str">
        <f>IF(ISNUMBER(wat_table_data!AM322), IF(wat_table_data!AM322=-999,"NA",IF(wat_table_data!AM322&gt;99, "&gt;99", IF(wat_table_data!AM322&lt;1, "&lt;1",wat_table_data!AM322 ))), "-")</f>
        <v>-</v>
      </c>
      <c r="AO325" s="38" t="str">
        <f>IF(ISNUMBER(wat_table_data!AN322), IF(wat_table_data!AN322=-999,"NA",IF(wat_table_data!AN322&gt;99, "&gt;99", IF(wat_table_data!AN322&lt;1, "&lt;1",wat_table_data!AN322 ))), "-")</f>
        <v>-</v>
      </c>
    </row>
    <row r="326" ht="13.8" x14ac:dyDescent="0.25">
      <c r="A326" s="34" t="str">
        <f>IF(ISBLANK(wat_table_data!A323), "", wat_table_data!A323)</f>
        <v/>
      </c>
      <c r="B326" s="34" t="str">
        <f>IF(ISBLANK(wat_table_data!B323), "", wat_table_data!B323)</f>
        <v/>
      </c>
      <c r="C326" s="34" t="str">
        <f>IF(ISBLANK(wat_table_data!C323), "", wat_table_data!C323)</f>
        <v/>
      </c>
      <c r="D326" s="35" t="str">
        <f>IF(ISNUMBER(wat_table_data!D323), wat_table_data!D323, "-")</f>
        <v>-</v>
      </c>
      <c r="E326" s="36" t="str">
        <f>IF(ISNUMBER(wat_table_data!E323), wat_table_data!E323, "-")</f>
        <v>-</v>
      </c>
      <c r="F326" s="37" t="str">
        <f>IF(ISNUMBER(wat_table_data!F323), IF(wat_table_data!F323=-999,"NA",IF(wat_table_data!F323&gt;99, "&gt;99", IF(wat_table_data!F323&lt;1, "&lt;1",wat_table_data!F323 ))), "-")</f>
        <v>-</v>
      </c>
      <c r="G326" s="38" t="str">
        <f>IF(ISNUMBER(wat_table_data!G323), IF(wat_table_data!G323=-999,"NA",IF(wat_table_data!G323&gt;99, "&gt;99", IF(wat_table_data!G323&lt;1, "&lt;1",wat_table_data!G323 ))), "-")</f>
        <v>-</v>
      </c>
      <c r="H326" s="38" t="str">
        <f>IF(ISNUMBER(wat_table_data!H323), IF(wat_table_data!H323=-999,"NA",IF(wat_table_data!H323&gt;99, "&gt;99", IF(wat_table_data!H323&lt;1, "&lt;1",wat_table_data!H323 ))), "-")</f>
        <v>-</v>
      </c>
      <c r="I326" s="38" t="str">
        <f>IF(ISNUMBER(wat_table_data!I323), IF(wat_table_data!I323=-999,"NA",IF(wat_table_data!I323&gt;99, "&gt;99", IF(wat_table_data!I323&lt;1, "&lt;1",wat_table_data!I323 ))), "-")</f>
        <v>-</v>
      </c>
      <c r="J326" s="24" t="str">
        <f>IF(ISNUMBER(wat_table_data!J323), IF(wat_table_data!J323=-999,"NA",wat_table_data!J323), "-")</f>
        <v>-</v>
      </c>
      <c r="K326" s="37" t="str">
        <f>IF(ISNUMBER(wat_table_data!K323), IF(wat_table_data!K323=-999,"NA",IF(wat_table_data!K323&gt;99, "&gt;99", IF(wat_table_data!K323&lt;1, "&lt;1",wat_table_data!K323 ))), "-")</f>
        <v>-</v>
      </c>
      <c r="L326" s="38" t="str">
        <f>IF(ISNUMBER(wat_table_data!L323), IF(wat_table_data!L323=-999,"NA",IF(wat_table_data!L323&gt;99, "&gt;99", IF(wat_table_data!L323&lt;1, "&lt;1",wat_table_data!L323 ))), "-")</f>
        <v>-</v>
      </c>
      <c r="M326" s="38" t="str">
        <f>IF(ISNUMBER(wat_table_data!M323), IF(wat_table_data!M323=-999,"NA",IF(wat_table_data!M323&gt;99, "&gt;99", IF(wat_table_data!M323&lt;1, "&lt;1",wat_table_data!M323 ))), "-")</f>
        <v>-</v>
      </c>
      <c r="N326" s="38" t="str">
        <f>IF(ISNUMBER(wat_table_data!N323), IF(wat_table_data!N323=-999,"NA",IF(wat_table_data!N323&gt;99, "&gt;99", IF(wat_table_data!N323&lt;1, "&lt;1",wat_table_data!N323 ))), "-")</f>
        <v>-</v>
      </c>
      <c r="O326" s="24" t="str">
        <f>IF(ISNUMBER(wat_table_data!O323), IF(wat_table_data!O323=-999,"NA",wat_table_data!O323), "-")</f>
        <v>-</v>
      </c>
      <c r="P326" s="37" t="str">
        <f>IF(ISNUMBER(wat_table_data!P323), IF(wat_table_data!P323=-999,"NA",IF(wat_table_data!P323&gt;99, "&gt;99", IF(wat_table_data!P323&lt;1, "&lt;1",wat_table_data!P323 ))), "-")</f>
        <v>-</v>
      </c>
      <c r="Q326" s="38" t="str">
        <f>IF(ISNUMBER(wat_table_data!Q323), IF(wat_table_data!Q323=-999,"NA",IF(wat_table_data!Q323&gt;99, "&gt;99", IF(wat_table_data!Q323&lt;1, "&lt;1",wat_table_data!Q323 ))), "-")</f>
        <v>-</v>
      </c>
      <c r="R326" s="38" t="str">
        <f>IF(ISNUMBER(wat_table_data!R323), IF(wat_table_data!R323=-999,"NA",IF(wat_table_data!R323&gt;99, "&gt;99", IF(wat_table_data!R323&lt;1, "&lt;1",wat_table_data!R323 ))), "-")</f>
        <v>-</v>
      </c>
      <c r="S326" s="38" t="str">
        <f>IF(ISNUMBER(wat_table_data!S323), IF(wat_table_data!S323=-999,"NA",IF(wat_table_data!S323&gt;99, "&gt;99", IF(wat_table_data!S323&lt;1, "&lt;1",wat_table_data!S323 ))), "-")</f>
        <v>-</v>
      </c>
      <c r="T326" s="24" t="str">
        <f>IF(ISNUMBER(wat_table_data!T323), IF(wat_table_data!T323=-999,"NA",wat_table_data!T323), "-")</f>
        <v>-</v>
      </c>
      <c r="U326" s="24"/>
      <c r="V326" s="24"/>
      <c r="W326" s="24"/>
      <c r="X326" s="39" t="str">
        <f>IF(ISNUMBER(wat_table_data!W323), IF(wat_table_data!W323=-999,"NA",IF(wat_table_data!W323&gt;99, "&gt;99", IF(wat_table_data!W323&lt;1, "&lt;1",wat_table_data!W323 ))), "-")</f>
        <v>-</v>
      </c>
      <c r="Y326" s="40" t="str">
        <f>IF(ISNUMBER(wat_table_data!X323), IF(wat_table_data!X323=-999,"NA",IF(wat_table_data!X323&gt;99, "&gt;99", IF(wat_table_data!X323&lt;1, "&lt;1",wat_table_data!X323 ))), "-")</f>
        <v>-</v>
      </c>
      <c r="Z326" s="40" t="str">
        <f>IF(ISNUMBER(wat_table_data!Y323), IF(wat_table_data!Y323=-999,"NA",IF(wat_table_data!Y323&gt;99, "&gt;99", IF(wat_table_data!Y323&lt;1, "&lt;1",wat_table_data!Y323 ))), "-")</f>
        <v>-</v>
      </c>
      <c r="AA326" s="40" t="str">
        <f>IF(ISNUMBER(wat_table_data!Z323), IF(wat_table_data!Z323=-999,"NA",IF(wat_table_data!Z323&gt;99, "&gt;99", IF(wat_table_data!Z323&lt;1, "&lt;1",wat_table_data!Z323 ))), "-")</f>
        <v>-</v>
      </c>
      <c r="AB326" s="38" t="str">
        <f>IF(ISNUMBER(wat_table_data!AA323), IF(wat_table_data!AA323=-999,"NA",IF(wat_table_data!AA323&gt;99, "&gt;99", IF(wat_table_data!AA323&lt;1, "&lt;1",wat_table_data!AA323 ))), "-")</f>
        <v>-</v>
      </c>
      <c r="AC326" s="38" t="str">
        <f>IF(ISNUMBER(wat_table_data!AB323), IF(wat_table_data!AB323=-999,"NA",IF(wat_table_data!AB323&gt;99, "&gt;99", IF(wat_table_data!AB323&lt;1, "&lt;1",wat_table_data!AB323 ))), "-")</f>
        <v>-</v>
      </c>
      <c r="AD326" s="39" t="str">
        <f>IF(ISNUMBER(wat_table_data!AC323), IF(wat_table_data!AC323=-999,"NA",IF(wat_table_data!AC323&gt;99, "&gt;99", IF(wat_table_data!AC323&lt;1, "&lt;1",wat_table_data!AC323 ))), "-")</f>
        <v>-</v>
      </c>
      <c r="AE326" s="40" t="str">
        <f>IF(ISNUMBER(wat_table_data!AD323), IF(wat_table_data!AD323=-999,"NA",IF(wat_table_data!AD323&gt;99, "&gt;99", IF(wat_table_data!AD323&lt;1, "&lt;1",wat_table_data!AD323 ))), "-")</f>
        <v>-</v>
      </c>
      <c r="AF326" s="40" t="str">
        <f>IF(ISNUMBER(wat_table_data!AE323), IF(wat_table_data!AE323=-999,"NA",IF(wat_table_data!AE323&gt;99, "&gt;99", IF(wat_table_data!AE323&lt;1, "&lt;1",wat_table_data!AE323 ))), "-")</f>
        <v>-</v>
      </c>
      <c r="AG326" s="40" t="str">
        <f>IF(ISNUMBER(wat_table_data!AF323), IF(wat_table_data!AF323=-999,"NA",IF(wat_table_data!AF323&gt;99, "&gt;99", IF(wat_table_data!AF323&lt;1, "&lt;1",wat_table_data!AF323 ))), "-")</f>
        <v>-</v>
      </c>
      <c r="AH326" s="38" t="str">
        <f>IF(ISNUMBER(wat_table_data!AG323), IF(wat_table_data!AG323=-999,"NA",IF(wat_table_data!AG323&gt;99, "&gt;99", IF(wat_table_data!AG323&lt;1, "&lt;1",wat_table_data!AG323 ))), "-")</f>
        <v>-</v>
      </c>
      <c r="AI326" s="38" t="str">
        <f>IF(ISNUMBER(wat_table_data!AH323), IF(wat_table_data!AH323=-999,"NA",IF(wat_table_data!AH323&gt;99, "&gt;99", IF(wat_table_data!AH323&lt;1, "&lt;1",wat_table_data!AH323 ))), "-")</f>
        <v>-</v>
      </c>
      <c r="AJ326" s="39" t="str">
        <f>IF(ISNUMBER(wat_table_data!AI323), IF(wat_table_data!AI323=-999,"NA",IF(wat_table_data!AI323&gt;99, "&gt;99", IF(wat_table_data!AI323&lt;1, "&lt;1",wat_table_data!AI323 ))), "-")</f>
        <v>-</v>
      </c>
      <c r="AK326" s="40" t="str">
        <f>IF(ISNUMBER(wat_table_data!AJ323), IF(wat_table_data!AJ323=-999,"NA",IF(wat_table_data!AJ323&gt;99, "&gt;99", IF(wat_table_data!AJ323&lt;1, "&lt;1",wat_table_data!AJ323 ))), "-")</f>
        <v>-</v>
      </c>
      <c r="AL326" s="40" t="str">
        <f>IF(ISNUMBER(wat_table_data!AK323), IF(wat_table_data!AK323=-999,"NA",IF(wat_table_data!AK323&gt;99, "&gt;99", IF(wat_table_data!AK323&lt;1, "&lt;1",wat_table_data!AK323 ))), "-")</f>
        <v>-</v>
      </c>
      <c r="AM326" s="40" t="str">
        <f>IF(ISNUMBER(wat_table_data!AL323), IF(wat_table_data!AL323=-999,"NA",IF(wat_table_data!AL323&gt;99, "&gt;99", IF(wat_table_data!AL323&lt;1, "&lt;1",wat_table_data!AL323 ))), "-")</f>
        <v>-</v>
      </c>
      <c r="AN326" s="38" t="str">
        <f>IF(ISNUMBER(wat_table_data!AM323), IF(wat_table_data!AM323=-999,"NA",IF(wat_table_data!AM323&gt;99, "&gt;99", IF(wat_table_data!AM323&lt;1, "&lt;1",wat_table_data!AM323 ))), "-")</f>
        <v>-</v>
      </c>
      <c r="AO326" s="38" t="str">
        <f>IF(ISNUMBER(wat_table_data!AN323), IF(wat_table_data!AN323=-999,"NA",IF(wat_table_data!AN323&gt;99, "&gt;99", IF(wat_table_data!AN323&lt;1, "&lt;1",wat_table_data!AN323 ))), "-")</f>
        <v>-</v>
      </c>
    </row>
    <row r="327" ht="13.8" x14ac:dyDescent="0.25">
      <c r="A327" s="34" t="str">
        <f>IF(ISBLANK(wat_table_data!A324), "", wat_table_data!A324)</f>
        <v/>
      </c>
      <c r="B327" s="34" t="str">
        <f>IF(ISBLANK(wat_table_data!B324), "", wat_table_data!B324)</f>
        <v/>
      </c>
      <c r="C327" s="34" t="str">
        <f>IF(ISBLANK(wat_table_data!C324), "", wat_table_data!C324)</f>
        <v/>
      </c>
      <c r="D327" s="35" t="str">
        <f>IF(ISNUMBER(wat_table_data!D324), wat_table_data!D324, "-")</f>
        <v>-</v>
      </c>
      <c r="E327" s="36" t="str">
        <f>IF(ISNUMBER(wat_table_data!E324), wat_table_data!E324, "-")</f>
        <v>-</v>
      </c>
      <c r="F327" s="37" t="str">
        <f>IF(ISNUMBER(wat_table_data!F324), IF(wat_table_data!F324=-999,"NA",IF(wat_table_data!F324&gt;99, "&gt;99", IF(wat_table_data!F324&lt;1, "&lt;1",wat_table_data!F324 ))), "-")</f>
        <v>-</v>
      </c>
      <c r="G327" s="38" t="str">
        <f>IF(ISNUMBER(wat_table_data!G324), IF(wat_table_data!G324=-999,"NA",IF(wat_table_data!G324&gt;99, "&gt;99", IF(wat_table_data!G324&lt;1, "&lt;1",wat_table_data!G324 ))), "-")</f>
        <v>-</v>
      </c>
      <c r="H327" s="38" t="str">
        <f>IF(ISNUMBER(wat_table_data!H324), IF(wat_table_data!H324=-999,"NA",IF(wat_table_data!H324&gt;99, "&gt;99", IF(wat_table_data!H324&lt;1, "&lt;1",wat_table_data!H324 ))), "-")</f>
        <v>-</v>
      </c>
      <c r="I327" s="38" t="str">
        <f>IF(ISNUMBER(wat_table_data!I324), IF(wat_table_data!I324=-999,"NA",IF(wat_table_data!I324&gt;99, "&gt;99", IF(wat_table_data!I324&lt;1, "&lt;1",wat_table_data!I324 ))), "-")</f>
        <v>-</v>
      </c>
      <c r="J327" s="24" t="str">
        <f>IF(ISNUMBER(wat_table_data!J324), IF(wat_table_data!J324=-999,"NA",wat_table_data!J324), "-")</f>
        <v>-</v>
      </c>
      <c r="K327" s="37" t="str">
        <f>IF(ISNUMBER(wat_table_data!K324), IF(wat_table_data!K324=-999,"NA",IF(wat_table_data!K324&gt;99, "&gt;99", IF(wat_table_data!K324&lt;1, "&lt;1",wat_table_data!K324 ))), "-")</f>
        <v>-</v>
      </c>
      <c r="L327" s="38" t="str">
        <f>IF(ISNUMBER(wat_table_data!L324), IF(wat_table_data!L324=-999,"NA",IF(wat_table_data!L324&gt;99, "&gt;99", IF(wat_table_data!L324&lt;1, "&lt;1",wat_table_data!L324 ))), "-")</f>
        <v>-</v>
      </c>
      <c r="M327" s="38" t="str">
        <f>IF(ISNUMBER(wat_table_data!M324), IF(wat_table_data!M324=-999,"NA",IF(wat_table_data!M324&gt;99, "&gt;99", IF(wat_table_data!M324&lt;1, "&lt;1",wat_table_data!M324 ))), "-")</f>
        <v>-</v>
      </c>
      <c r="N327" s="38" t="str">
        <f>IF(ISNUMBER(wat_table_data!N324), IF(wat_table_data!N324=-999,"NA",IF(wat_table_data!N324&gt;99, "&gt;99", IF(wat_table_data!N324&lt;1, "&lt;1",wat_table_data!N324 ))), "-")</f>
        <v>-</v>
      </c>
      <c r="O327" s="24" t="str">
        <f>IF(ISNUMBER(wat_table_data!O324), IF(wat_table_data!O324=-999,"NA",wat_table_data!O324), "-")</f>
        <v>-</v>
      </c>
      <c r="P327" s="37" t="str">
        <f>IF(ISNUMBER(wat_table_data!P324), IF(wat_table_data!P324=-999,"NA",IF(wat_table_data!P324&gt;99, "&gt;99", IF(wat_table_data!P324&lt;1, "&lt;1",wat_table_data!P324 ))), "-")</f>
        <v>-</v>
      </c>
      <c r="Q327" s="38" t="str">
        <f>IF(ISNUMBER(wat_table_data!Q324), IF(wat_table_data!Q324=-999,"NA",IF(wat_table_data!Q324&gt;99, "&gt;99", IF(wat_table_data!Q324&lt;1, "&lt;1",wat_table_data!Q324 ))), "-")</f>
        <v>-</v>
      </c>
      <c r="R327" s="38" t="str">
        <f>IF(ISNUMBER(wat_table_data!R324), IF(wat_table_data!R324=-999,"NA",IF(wat_table_data!R324&gt;99, "&gt;99", IF(wat_table_data!R324&lt;1, "&lt;1",wat_table_data!R324 ))), "-")</f>
        <v>-</v>
      </c>
      <c r="S327" s="38" t="str">
        <f>IF(ISNUMBER(wat_table_data!S324), IF(wat_table_data!S324=-999,"NA",IF(wat_table_data!S324&gt;99, "&gt;99", IF(wat_table_data!S324&lt;1, "&lt;1",wat_table_data!S324 ))), "-")</f>
        <v>-</v>
      </c>
      <c r="T327" s="24" t="str">
        <f>IF(ISNUMBER(wat_table_data!T324), IF(wat_table_data!T324=-999,"NA",wat_table_data!T324), "-")</f>
        <v>-</v>
      </c>
      <c r="U327" s="24"/>
      <c r="V327" s="24"/>
      <c r="W327" s="24"/>
      <c r="X327" s="39" t="str">
        <f>IF(ISNUMBER(wat_table_data!W324), IF(wat_table_data!W324=-999,"NA",IF(wat_table_data!W324&gt;99, "&gt;99", IF(wat_table_data!W324&lt;1, "&lt;1",wat_table_data!W324 ))), "-")</f>
        <v>-</v>
      </c>
      <c r="Y327" s="40" t="str">
        <f>IF(ISNUMBER(wat_table_data!X324), IF(wat_table_data!X324=-999,"NA",IF(wat_table_data!X324&gt;99, "&gt;99", IF(wat_table_data!X324&lt;1, "&lt;1",wat_table_data!X324 ))), "-")</f>
        <v>-</v>
      </c>
      <c r="Z327" s="40" t="str">
        <f>IF(ISNUMBER(wat_table_data!Y324), IF(wat_table_data!Y324=-999,"NA",IF(wat_table_data!Y324&gt;99, "&gt;99", IF(wat_table_data!Y324&lt;1, "&lt;1",wat_table_data!Y324 ))), "-")</f>
        <v>-</v>
      </c>
      <c r="AA327" s="40" t="str">
        <f>IF(ISNUMBER(wat_table_data!Z324), IF(wat_table_data!Z324=-999,"NA",IF(wat_table_data!Z324&gt;99, "&gt;99", IF(wat_table_data!Z324&lt;1, "&lt;1",wat_table_data!Z324 ))), "-")</f>
        <v>-</v>
      </c>
      <c r="AB327" s="38" t="str">
        <f>IF(ISNUMBER(wat_table_data!AA324), IF(wat_table_data!AA324=-999,"NA",IF(wat_table_data!AA324&gt;99, "&gt;99", IF(wat_table_data!AA324&lt;1, "&lt;1",wat_table_data!AA324 ))), "-")</f>
        <v>-</v>
      </c>
      <c r="AC327" s="38" t="str">
        <f>IF(ISNUMBER(wat_table_data!AB324), IF(wat_table_data!AB324=-999,"NA",IF(wat_table_data!AB324&gt;99, "&gt;99", IF(wat_table_data!AB324&lt;1, "&lt;1",wat_table_data!AB324 ))), "-")</f>
        <v>-</v>
      </c>
      <c r="AD327" s="39" t="str">
        <f>IF(ISNUMBER(wat_table_data!AC324), IF(wat_table_data!AC324=-999,"NA",IF(wat_table_data!AC324&gt;99, "&gt;99", IF(wat_table_data!AC324&lt;1, "&lt;1",wat_table_data!AC324 ))), "-")</f>
        <v>-</v>
      </c>
      <c r="AE327" s="40" t="str">
        <f>IF(ISNUMBER(wat_table_data!AD324), IF(wat_table_data!AD324=-999,"NA",IF(wat_table_data!AD324&gt;99, "&gt;99", IF(wat_table_data!AD324&lt;1, "&lt;1",wat_table_data!AD324 ))), "-")</f>
        <v>-</v>
      </c>
      <c r="AF327" s="40" t="str">
        <f>IF(ISNUMBER(wat_table_data!AE324), IF(wat_table_data!AE324=-999,"NA",IF(wat_table_data!AE324&gt;99, "&gt;99", IF(wat_table_data!AE324&lt;1, "&lt;1",wat_table_data!AE324 ))), "-")</f>
        <v>-</v>
      </c>
      <c r="AG327" s="40" t="str">
        <f>IF(ISNUMBER(wat_table_data!AF324), IF(wat_table_data!AF324=-999,"NA",IF(wat_table_data!AF324&gt;99, "&gt;99", IF(wat_table_data!AF324&lt;1, "&lt;1",wat_table_data!AF324 ))), "-")</f>
        <v>-</v>
      </c>
      <c r="AH327" s="38" t="str">
        <f>IF(ISNUMBER(wat_table_data!AG324), IF(wat_table_data!AG324=-999,"NA",IF(wat_table_data!AG324&gt;99, "&gt;99", IF(wat_table_data!AG324&lt;1, "&lt;1",wat_table_data!AG324 ))), "-")</f>
        <v>-</v>
      </c>
      <c r="AI327" s="38" t="str">
        <f>IF(ISNUMBER(wat_table_data!AH324), IF(wat_table_data!AH324=-999,"NA",IF(wat_table_data!AH324&gt;99, "&gt;99", IF(wat_table_data!AH324&lt;1, "&lt;1",wat_table_data!AH324 ))), "-")</f>
        <v>-</v>
      </c>
      <c r="AJ327" s="39" t="str">
        <f>IF(ISNUMBER(wat_table_data!AI324), IF(wat_table_data!AI324=-999,"NA",IF(wat_table_data!AI324&gt;99, "&gt;99", IF(wat_table_data!AI324&lt;1, "&lt;1",wat_table_data!AI324 ))), "-")</f>
        <v>-</v>
      </c>
      <c r="AK327" s="40" t="str">
        <f>IF(ISNUMBER(wat_table_data!AJ324), IF(wat_table_data!AJ324=-999,"NA",IF(wat_table_data!AJ324&gt;99, "&gt;99", IF(wat_table_data!AJ324&lt;1, "&lt;1",wat_table_data!AJ324 ))), "-")</f>
        <v>-</v>
      </c>
      <c r="AL327" s="40" t="str">
        <f>IF(ISNUMBER(wat_table_data!AK324), IF(wat_table_data!AK324=-999,"NA",IF(wat_table_data!AK324&gt;99, "&gt;99", IF(wat_table_data!AK324&lt;1, "&lt;1",wat_table_data!AK324 ))), "-")</f>
        <v>-</v>
      </c>
      <c r="AM327" s="40" t="str">
        <f>IF(ISNUMBER(wat_table_data!AL324), IF(wat_table_data!AL324=-999,"NA",IF(wat_table_data!AL324&gt;99, "&gt;99", IF(wat_table_data!AL324&lt;1, "&lt;1",wat_table_data!AL324 ))), "-")</f>
        <v>-</v>
      </c>
      <c r="AN327" s="38" t="str">
        <f>IF(ISNUMBER(wat_table_data!AM324), IF(wat_table_data!AM324=-999,"NA",IF(wat_table_data!AM324&gt;99, "&gt;99", IF(wat_table_data!AM324&lt;1, "&lt;1",wat_table_data!AM324 ))), "-")</f>
        <v>-</v>
      </c>
      <c r="AO327" s="38" t="str">
        <f>IF(ISNUMBER(wat_table_data!AN324), IF(wat_table_data!AN324=-999,"NA",IF(wat_table_data!AN324&gt;99, "&gt;99", IF(wat_table_data!AN324&lt;1, "&lt;1",wat_table_data!AN324 ))), "-")</f>
        <v>-</v>
      </c>
    </row>
    <row r="328" ht="13.8" x14ac:dyDescent="0.25">
      <c r="A328" s="34" t="str">
        <f>IF(ISBLANK(wat_table_data!A325), "", wat_table_data!A325)</f>
        <v/>
      </c>
      <c r="B328" s="34" t="str">
        <f>IF(ISBLANK(wat_table_data!B325), "", wat_table_data!B325)</f>
        <v/>
      </c>
      <c r="C328" s="34" t="str">
        <f>IF(ISBLANK(wat_table_data!C325), "", wat_table_data!C325)</f>
        <v/>
      </c>
      <c r="D328" s="35" t="str">
        <f>IF(ISNUMBER(wat_table_data!D325), wat_table_data!D325, "-")</f>
        <v>-</v>
      </c>
      <c r="E328" s="36" t="str">
        <f>IF(ISNUMBER(wat_table_data!E325), wat_table_data!E325, "-")</f>
        <v>-</v>
      </c>
      <c r="F328" s="37" t="str">
        <f>IF(ISNUMBER(wat_table_data!F325), IF(wat_table_data!F325=-999,"NA",IF(wat_table_data!F325&gt;99, "&gt;99", IF(wat_table_data!F325&lt;1, "&lt;1",wat_table_data!F325 ))), "-")</f>
        <v>-</v>
      </c>
      <c r="G328" s="38" t="str">
        <f>IF(ISNUMBER(wat_table_data!G325), IF(wat_table_data!G325=-999,"NA",IF(wat_table_data!G325&gt;99, "&gt;99", IF(wat_table_data!G325&lt;1, "&lt;1",wat_table_data!G325 ))), "-")</f>
        <v>-</v>
      </c>
      <c r="H328" s="38" t="str">
        <f>IF(ISNUMBER(wat_table_data!H325), IF(wat_table_data!H325=-999,"NA",IF(wat_table_data!H325&gt;99, "&gt;99", IF(wat_table_data!H325&lt;1, "&lt;1",wat_table_data!H325 ))), "-")</f>
        <v>-</v>
      </c>
      <c r="I328" s="38" t="str">
        <f>IF(ISNUMBER(wat_table_data!I325), IF(wat_table_data!I325=-999,"NA",IF(wat_table_data!I325&gt;99, "&gt;99", IF(wat_table_data!I325&lt;1, "&lt;1",wat_table_data!I325 ))), "-")</f>
        <v>-</v>
      </c>
      <c r="J328" s="24" t="str">
        <f>IF(ISNUMBER(wat_table_data!J325), IF(wat_table_data!J325=-999,"NA",wat_table_data!J325), "-")</f>
        <v>-</v>
      </c>
      <c r="K328" s="37" t="str">
        <f>IF(ISNUMBER(wat_table_data!K325), IF(wat_table_data!K325=-999,"NA",IF(wat_table_data!K325&gt;99, "&gt;99", IF(wat_table_data!K325&lt;1, "&lt;1",wat_table_data!K325 ))), "-")</f>
        <v>-</v>
      </c>
      <c r="L328" s="38" t="str">
        <f>IF(ISNUMBER(wat_table_data!L325), IF(wat_table_data!L325=-999,"NA",IF(wat_table_data!L325&gt;99, "&gt;99", IF(wat_table_data!L325&lt;1, "&lt;1",wat_table_data!L325 ))), "-")</f>
        <v>-</v>
      </c>
      <c r="M328" s="38" t="str">
        <f>IF(ISNUMBER(wat_table_data!M325), IF(wat_table_data!M325=-999,"NA",IF(wat_table_data!M325&gt;99, "&gt;99", IF(wat_table_data!M325&lt;1, "&lt;1",wat_table_data!M325 ))), "-")</f>
        <v>-</v>
      </c>
      <c r="N328" s="38" t="str">
        <f>IF(ISNUMBER(wat_table_data!N325), IF(wat_table_data!N325=-999,"NA",IF(wat_table_data!N325&gt;99, "&gt;99", IF(wat_table_data!N325&lt;1, "&lt;1",wat_table_data!N325 ))), "-")</f>
        <v>-</v>
      </c>
      <c r="O328" s="24" t="str">
        <f>IF(ISNUMBER(wat_table_data!O325), IF(wat_table_data!O325=-999,"NA",wat_table_data!O325), "-")</f>
        <v>-</v>
      </c>
      <c r="P328" s="37" t="str">
        <f>IF(ISNUMBER(wat_table_data!P325), IF(wat_table_data!P325=-999,"NA",IF(wat_table_data!P325&gt;99, "&gt;99", IF(wat_table_data!P325&lt;1, "&lt;1",wat_table_data!P325 ))), "-")</f>
        <v>-</v>
      </c>
      <c r="Q328" s="38" t="str">
        <f>IF(ISNUMBER(wat_table_data!Q325), IF(wat_table_data!Q325=-999,"NA",IF(wat_table_data!Q325&gt;99, "&gt;99", IF(wat_table_data!Q325&lt;1, "&lt;1",wat_table_data!Q325 ))), "-")</f>
        <v>-</v>
      </c>
      <c r="R328" s="38" t="str">
        <f>IF(ISNUMBER(wat_table_data!R325), IF(wat_table_data!R325=-999,"NA",IF(wat_table_data!R325&gt;99, "&gt;99", IF(wat_table_data!R325&lt;1, "&lt;1",wat_table_data!R325 ))), "-")</f>
        <v>-</v>
      </c>
      <c r="S328" s="38" t="str">
        <f>IF(ISNUMBER(wat_table_data!S325), IF(wat_table_data!S325=-999,"NA",IF(wat_table_data!S325&gt;99, "&gt;99", IF(wat_table_data!S325&lt;1, "&lt;1",wat_table_data!S325 ))), "-")</f>
        <v>-</v>
      </c>
      <c r="T328" s="24" t="str">
        <f>IF(ISNUMBER(wat_table_data!T325), IF(wat_table_data!T325=-999,"NA",wat_table_data!T325), "-")</f>
        <v>-</v>
      </c>
      <c r="U328" s="24"/>
      <c r="V328" s="24"/>
      <c r="W328" s="24"/>
      <c r="X328" s="39" t="str">
        <f>IF(ISNUMBER(wat_table_data!W325), IF(wat_table_data!W325=-999,"NA",IF(wat_table_data!W325&gt;99, "&gt;99", IF(wat_table_data!W325&lt;1, "&lt;1",wat_table_data!W325 ))), "-")</f>
        <v>-</v>
      </c>
      <c r="Y328" s="40" t="str">
        <f>IF(ISNUMBER(wat_table_data!X325), IF(wat_table_data!X325=-999,"NA",IF(wat_table_data!X325&gt;99, "&gt;99", IF(wat_table_data!X325&lt;1, "&lt;1",wat_table_data!X325 ))), "-")</f>
        <v>-</v>
      </c>
      <c r="Z328" s="40" t="str">
        <f>IF(ISNUMBER(wat_table_data!Y325), IF(wat_table_data!Y325=-999,"NA",IF(wat_table_data!Y325&gt;99, "&gt;99", IF(wat_table_data!Y325&lt;1, "&lt;1",wat_table_data!Y325 ))), "-")</f>
        <v>-</v>
      </c>
      <c r="AA328" s="40" t="str">
        <f>IF(ISNUMBER(wat_table_data!Z325), IF(wat_table_data!Z325=-999,"NA",IF(wat_table_data!Z325&gt;99, "&gt;99", IF(wat_table_data!Z325&lt;1, "&lt;1",wat_table_data!Z325 ))), "-")</f>
        <v>-</v>
      </c>
      <c r="AB328" s="38" t="str">
        <f>IF(ISNUMBER(wat_table_data!AA325), IF(wat_table_data!AA325=-999,"NA",IF(wat_table_data!AA325&gt;99, "&gt;99", IF(wat_table_data!AA325&lt;1, "&lt;1",wat_table_data!AA325 ))), "-")</f>
        <v>-</v>
      </c>
      <c r="AC328" s="38" t="str">
        <f>IF(ISNUMBER(wat_table_data!AB325), IF(wat_table_data!AB325=-999,"NA",IF(wat_table_data!AB325&gt;99, "&gt;99", IF(wat_table_data!AB325&lt;1, "&lt;1",wat_table_data!AB325 ))), "-")</f>
        <v>-</v>
      </c>
      <c r="AD328" s="39" t="str">
        <f>IF(ISNUMBER(wat_table_data!AC325), IF(wat_table_data!AC325=-999,"NA",IF(wat_table_data!AC325&gt;99, "&gt;99", IF(wat_table_data!AC325&lt;1, "&lt;1",wat_table_data!AC325 ))), "-")</f>
        <v>-</v>
      </c>
      <c r="AE328" s="40" t="str">
        <f>IF(ISNUMBER(wat_table_data!AD325), IF(wat_table_data!AD325=-999,"NA",IF(wat_table_data!AD325&gt;99, "&gt;99", IF(wat_table_data!AD325&lt;1, "&lt;1",wat_table_data!AD325 ))), "-")</f>
        <v>-</v>
      </c>
      <c r="AF328" s="40" t="str">
        <f>IF(ISNUMBER(wat_table_data!AE325), IF(wat_table_data!AE325=-999,"NA",IF(wat_table_data!AE325&gt;99, "&gt;99", IF(wat_table_data!AE325&lt;1, "&lt;1",wat_table_data!AE325 ))), "-")</f>
        <v>-</v>
      </c>
      <c r="AG328" s="40" t="str">
        <f>IF(ISNUMBER(wat_table_data!AF325), IF(wat_table_data!AF325=-999,"NA",IF(wat_table_data!AF325&gt;99, "&gt;99", IF(wat_table_data!AF325&lt;1, "&lt;1",wat_table_data!AF325 ))), "-")</f>
        <v>-</v>
      </c>
      <c r="AH328" s="38" t="str">
        <f>IF(ISNUMBER(wat_table_data!AG325), IF(wat_table_data!AG325=-999,"NA",IF(wat_table_data!AG325&gt;99, "&gt;99", IF(wat_table_data!AG325&lt;1, "&lt;1",wat_table_data!AG325 ))), "-")</f>
        <v>-</v>
      </c>
      <c r="AI328" s="38" t="str">
        <f>IF(ISNUMBER(wat_table_data!AH325), IF(wat_table_data!AH325=-999,"NA",IF(wat_table_data!AH325&gt;99, "&gt;99", IF(wat_table_data!AH325&lt;1, "&lt;1",wat_table_data!AH325 ))), "-")</f>
        <v>-</v>
      </c>
      <c r="AJ328" s="39" t="str">
        <f>IF(ISNUMBER(wat_table_data!AI325), IF(wat_table_data!AI325=-999,"NA",IF(wat_table_data!AI325&gt;99, "&gt;99", IF(wat_table_data!AI325&lt;1, "&lt;1",wat_table_data!AI325 ))), "-")</f>
        <v>-</v>
      </c>
      <c r="AK328" s="40" t="str">
        <f>IF(ISNUMBER(wat_table_data!AJ325), IF(wat_table_data!AJ325=-999,"NA",IF(wat_table_data!AJ325&gt;99, "&gt;99", IF(wat_table_data!AJ325&lt;1, "&lt;1",wat_table_data!AJ325 ))), "-")</f>
        <v>-</v>
      </c>
      <c r="AL328" s="40" t="str">
        <f>IF(ISNUMBER(wat_table_data!AK325), IF(wat_table_data!AK325=-999,"NA",IF(wat_table_data!AK325&gt;99, "&gt;99", IF(wat_table_data!AK325&lt;1, "&lt;1",wat_table_data!AK325 ))), "-")</f>
        <v>-</v>
      </c>
      <c r="AM328" s="40" t="str">
        <f>IF(ISNUMBER(wat_table_data!AL325), IF(wat_table_data!AL325=-999,"NA",IF(wat_table_data!AL325&gt;99, "&gt;99", IF(wat_table_data!AL325&lt;1, "&lt;1",wat_table_data!AL325 ))), "-")</f>
        <v>-</v>
      </c>
      <c r="AN328" s="38" t="str">
        <f>IF(ISNUMBER(wat_table_data!AM325), IF(wat_table_data!AM325=-999,"NA",IF(wat_table_data!AM325&gt;99, "&gt;99", IF(wat_table_data!AM325&lt;1, "&lt;1",wat_table_data!AM325 ))), "-")</f>
        <v>-</v>
      </c>
      <c r="AO328" s="38" t="str">
        <f>IF(ISNUMBER(wat_table_data!AN325), IF(wat_table_data!AN325=-999,"NA",IF(wat_table_data!AN325&gt;99, "&gt;99", IF(wat_table_data!AN325&lt;1, "&lt;1",wat_table_data!AN325 ))), "-")</f>
        <v>-</v>
      </c>
    </row>
    <row r="329" ht="13.8" x14ac:dyDescent="0.25">
      <c r="A329" s="34" t="str">
        <f>IF(ISBLANK(wat_table_data!A326), "", wat_table_data!A326)</f>
        <v/>
      </c>
      <c r="B329" s="34" t="str">
        <f>IF(ISBLANK(wat_table_data!B326), "", wat_table_data!B326)</f>
        <v/>
      </c>
      <c r="C329" s="34" t="str">
        <f>IF(ISBLANK(wat_table_data!C326), "", wat_table_data!C326)</f>
        <v/>
      </c>
      <c r="D329" s="35" t="str">
        <f>IF(ISNUMBER(wat_table_data!D326), wat_table_data!D326, "-")</f>
        <v>-</v>
      </c>
      <c r="E329" s="36" t="str">
        <f>IF(ISNUMBER(wat_table_data!E326), wat_table_data!E326, "-")</f>
        <v>-</v>
      </c>
      <c r="F329" s="37" t="str">
        <f>IF(ISNUMBER(wat_table_data!F326), IF(wat_table_data!F326=-999,"NA",IF(wat_table_data!F326&gt;99, "&gt;99", IF(wat_table_data!F326&lt;1, "&lt;1",wat_table_data!F326 ))), "-")</f>
        <v>-</v>
      </c>
      <c r="G329" s="38" t="str">
        <f>IF(ISNUMBER(wat_table_data!G326), IF(wat_table_data!G326=-999,"NA",IF(wat_table_data!G326&gt;99, "&gt;99", IF(wat_table_data!G326&lt;1, "&lt;1",wat_table_data!G326 ))), "-")</f>
        <v>-</v>
      </c>
      <c r="H329" s="38" t="str">
        <f>IF(ISNUMBER(wat_table_data!H326), IF(wat_table_data!H326=-999,"NA",IF(wat_table_data!H326&gt;99, "&gt;99", IF(wat_table_data!H326&lt;1, "&lt;1",wat_table_data!H326 ))), "-")</f>
        <v>-</v>
      </c>
      <c r="I329" s="38" t="str">
        <f>IF(ISNUMBER(wat_table_data!I326), IF(wat_table_data!I326=-999,"NA",IF(wat_table_data!I326&gt;99, "&gt;99", IF(wat_table_data!I326&lt;1, "&lt;1",wat_table_data!I326 ))), "-")</f>
        <v>-</v>
      </c>
      <c r="J329" s="24" t="str">
        <f>IF(ISNUMBER(wat_table_data!J326), IF(wat_table_data!J326=-999,"NA",wat_table_data!J326), "-")</f>
        <v>-</v>
      </c>
      <c r="K329" s="37" t="str">
        <f>IF(ISNUMBER(wat_table_data!K326), IF(wat_table_data!K326=-999,"NA",IF(wat_table_data!K326&gt;99, "&gt;99", IF(wat_table_data!K326&lt;1, "&lt;1",wat_table_data!K326 ))), "-")</f>
        <v>-</v>
      </c>
      <c r="L329" s="38" t="str">
        <f>IF(ISNUMBER(wat_table_data!L326), IF(wat_table_data!L326=-999,"NA",IF(wat_table_data!L326&gt;99, "&gt;99", IF(wat_table_data!L326&lt;1, "&lt;1",wat_table_data!L326 ))), "-")</f>
        <v>-</v>
      </c>
      <c r="M329" s="38" t="str">
        <f>IF(ISNUMBER(wat_table_data!M326), IF(wat_table_data!M326=-999,"NA",IF(wat_table_data!M326&gt;99, "&gt;99", IF(wat_table_data!M326&lt;1, "&lt;1",wat_table_data!M326 ))), "-")</f>
        <v>-</v>
      </c>
      <c r="N329" s="38" t="str">
        <f>IF(ISNUMBER(wat_table_data!N326), IF(wat_table_data!N326=-999,"NA",IF(wat_table_data!N326&gt;99, "&gt;99", IF(wat_table_data!N326&lt;1, "&lt;1",wat_table_data!N326 ))), "-")</f>
        <v>-</v>
      </c>
      <c r="O329" s="24" t="str">
        <f>IF(ISNUMBER(wat_table_data!O326), IF(wat_table_data!O326=-999,"NA",wat_table_data!O326), "-")</f>
        <v>-</v>
      </c>
      <c r="P329" s="37" t="str">
        <f>IF(ISNUMBER(wat_table_data!P326), IF(wat_table_data!P326=-999,"NA",IF(wat_table_data!P326&gt;99, "&gt;99", IF(wat_table_data!P326&lt;1, "&lt;1",wat_table_data!P326 ))), "-")</f>
        <v>-</v>
      </c>
      <c r="Q329" s="38" t="str">
        <f>IF(ISNUMBER(wat_table_data!Q326), IF(wat_table_data!Q326=-999,"NA",IF(wat_table_data!Q326&gt;99, "&gt;99", IF(wat_table_data!Q326&lt;1, "&lt;1",wat_table_data!Q326 ))), "-")</f>
        <v>-</v>
      </c>
      <c r="R329" s="38" t="str">
        <f>IF(ISNUMBER(wat_table_data!R326), IF(wat_table_data!R326=-999,"NA",IF(wat_table_data!R326&gt;99, "&gt;99", IF(wat_table_data!R326&lt;1, "&lt;1",wat_table_data!R326 ))), "-")</f>
        <v>-</v>
      </c>
      <c r="S329" s="38" t="str">
        <f>IF(ISNUMBER(wat_table_data!S326), IF(wat_table_data!S326=-999,"NA",IF(wat_table_data!S326&gt;99, "&gt;99", IF(wat_table_data!S326&lt;1, "&lt;1",wat_table_data!S326 ))), "-")</f>
        <v>-</v>
      </c>
      <c r="T329" s="24" t="str">
        <f>IF(ISNUMBER(wat_table_data!T326), IF(wat_table_data!T326=-999,"NA",wat_table_data!T326), "-")</f>
        <v>-</v>
      </c>
      <c r="U329" s="24"/>
      <c r="V329" s="24"/>
      <c r="W329" s="24"/>
      <c r="X329" s="39" t="str">
        <f>IF(ISNUMBER(wat_table_data!W326), IF(wat_table_data!W326=-999,"NA",IF(wat_table_data!W326&gt;99, "&gt;99", IF(wat_table_data!W326&lt;1, "&lt;1",wat_table_data!W326 ))), "-")</f>
        <v>-</v>
      </c>
      <c r="Y329" s="40" t="str">
        <f>IF(ISNUMBER(wat_table_data!X326), IF(wat_table_data!X326=-999,"NA",IF(wat_table_data!X326&gt;99, "&gt;99", IF(wat_table_data!X326&lt;1, "&lt;1",wat_table_data!X326 ))), "-")</f>
        <v>-</v>
      </c>
      <c r="Z329" s="40" t="str">
        <f>IF(ISNUMBER(wat_table_data!Y326), IF(wat_table_data!Y326=-999,"NA",IF(wat_table_data!Y326&gt;99, "&gt;99", IF(wat_table_data!Y326&lt;1, "&lt;1",wat_table_data!Y326 ))), "-")</f>
        <v>-</v>
      </c>
      <c r="AA329" s="40" t="str">
        <f>IF(ISNUMBER(wat_table_data!Z326), IF(wat_table_data!Z326=-999,"NA",IF(wat_table_data!Z326&gt;99, "&gt;99", IF(wat_table_data!Z326&lt;1, "&lt;1",wat_table_data!Z326 ))), "-")</f>
        <v>-</v>
      </c>
      <c r="AB329" s="38" t="str">
        <f>IF(ISNUMBER(wat_table_data!AA326), IF(wat_table_data!AA326=-999,"NA",IF(wat_table_data!AA326&gt;99, "&gt;99", IF(wat_table_data!AA326&lt;1, "&lt;1",wat_table_data!AA326 ))), "-")</f>
        <v>-</v>
      </c>
      <c r="AC329" s="38" t="str">
        <f>IF(ISNUMBER(wat_table_data!AB326), IF(wat_table_data!AB326=-999,"NA",IF(wat_table_data!AB326&gt;99, "&gt;99", IF(wat_table_data!AB326&lt;1, "&lt;1",wat_table_data!AB326 ))), "-")</f>
        <v>-</v>
      </c>
      <c r="AD329" s="39" t="str">
        <f>IF(ISNUMBER(wat_table_data!AC326), IF(wat_table_data!AC326=-999,"NA",IF(wat_table_data!AC326&gt;99, "&gt;99", IF(wat_table_data!AC326&lt;1, "&lt;1",wat_table_data!AC326 ))), "-")</f>
        <v>-</v>
      </c>
      <c r="AE329" s="40" t="str">
        <f>IF(ISNUMBER(wat_table_data!AD326), IF(wat_table_data!AD326=-999,"NA",IF(wat_table_data!AD326&gt;99, "&gt;99", IF(wat_table_data!AD326&lt;1, "&lt;1",wat_table_data!AD326 ))), "-")</f>
        <v>-</v>
      </c>
      <c r="AF329" s="40" t="str">
        <f>IF(ISNUMBER(wat_table_data!AE326), IF(wat_table_data!AE326=-999,"NA",IF(wat_table_data!AE326&gt;99, "&gt;99", IF(wat_table_data!AE326&lt;1, "&lt;1",wat_table_data!AE326 ))), "-")</f>
        <v>-</v>
      </c>
      <c r="AG329" s="40" t="str">
        <f>IF(ISNUMBER(wat_table_data!AF326), IF(wat_table_data!AF326=-999,"NA",IF(wat_table_data!AF326&gt;99, "&gt;99", IF(wat_table_data!AF326&lt;1, "&lt;1",wat_table_data!AF326 ))), "-")</f>
        <v>-</v>
      </c>
      <c r="AH329" s="38" t="str">
        <f>IF(ISNUMBER(wat_table_data!AG326), IF(wat_table_data!AG326=-999,"NA",IF(wat_table_data!AG326&gt;99, "&gt;99", IF(wat_table_data!AG326&lt;1, "&lt;1",wat_table_data!AG326 ))), "-")</f>
        <v>-</v>
      </c>
      <c r="AI329" s="38" t="str">
        <f>IF(ISNUMBER(wat_table_data!AH326), IF(wat_table_data!AH326=-999,"NA",IF(wat_table_data!AH326&gt;99, "&gt;99", IF(wat_table_data!AH326&lt;1, "&lt;1",wat_table_data!AH326 ))), "-")</f>
        <v>-</v>
      </c>
      <c r="AJ329" s="39" t="str">
        <f>IF(ISNUMBER(wat_table_data!AI326), IF(wat_table_data!AI326=-999,"NA",IF(wat_table_data!AI326&gt;99, "&gt;99", IF(wat_table_data!AI326&lt;1, "&lt;1",wat_table_data!AI326 ))), "-")</f>
        <v>-</v>
      </c>
      <c r="AK329" s="40" t="str">
        <f>IF(ISNUMBER(wat_table_data!AJ326), IF(wat_table_data!AJ326=-999,"NA",IF(wat_table_data!AJ326&gt;99, "&gt;99", IF(wat_table_data!AJ326&lt;1, "&lt;1",wat_table_data!AJ326 ))), "-")</f>
        <v>-</v>
      </c>
      <c r="AL329" s="40" t="str">
        <f>IF(ISNUMBER(wat_table_data!AK326), IF(wat_table_data!AK326=-999,"NA",IF(wat_table_data!AK326&gt;99, "&gt;99", IF(wat_table_data!AK326&lt;1, "&lt;1",wat_table_data!AK326 ))), "-")</f>
        <v>-</v>
      </c>
      <c r="AM329" s="40" t="str">
        <f>IF(ISNUMBER(wat_table_data!AL326), IF(wat_table_data!AL326=-999,"NA",IF(wat_table_data!AL326&gt;99, "&gt;99", IF(wat_table_data!AL326&lt;1, "&lt;1",wat_table_data!AL326 ))), "-")</f>
        <v>-</v>
      </c>
      <c r="AN329" s="38" t="str">
        <f>IF(ISNUMBER(wat_table_data!AM326), IF(wat_table_data!AM326=-999,"NA",IF(wat_table_data!AM326&gt;99, "&gt;99", IF(wat_table_data!AM326&lt;1, "&lt;1",wat_table_data!AM326 ))), "-")</f>
        <v>-</v>
      </c>
      <c r="AO329" s="38" t="str">
        <f>IF(ISNUMBER(wat_table_data!AN326), IF(wat_table_data!AN326=-999,"NA",IF(wat_table_data!AN326&gt;99, "&gt;99", IF(wat_table_data!AN326&lt;1, "&lt;1",wat_table_data!AN326 ))), "-")</f>
        <v>-</v>
      </c>
    </row>
    <row r="330" ht="13.8" x14ac:dyDescent="0.25">
      <c r="A330" s="34" t="str">
        <f>IF(ISBLANK(wat_table_data!A327), "", wat_table_data!A327)</f>
        <v/>
      </c>
      <c r="B330" s="34" t="str">
        <f>IF(ISBLANK(wat_table_data!B327), "", wat_table_data!B327)</f>
        <v/>
      </c>
      <c r="C330" s="34" t="str">
        <f>IF(ISBLANK(wat_table_data!C327), "", wat_table_data!C327)</f>
        <v/>
      </c>
      <c r="D330" s="35" t="str">
        <f>IF(ISNUMBER(wat_table_data!D327), wat_table_data!D327, "-")</f>
        <v>-</v>
      </c>
      <c r="E330" s="36" t="str">
        <f>IF(ISNUMBER(wat_table_data!E327), wat_table_data!E327, "-")</f>
        <v>-</v>
      </c>
      <c r="F330" s="37" t="str">
        <f>IF(ISNUMBER(wat_table_data!F327), IF(wat_table_data!F327=-999,"NA",IF(wat_table_data!F327&gt;99, "&gt;99", IF(wat_table_data!F327&lt;1, "&lt;1",wat_table_data!F327 ))), "-")</f>
        <v>-</v>
      </c>
      <c r="G330" s="38" t="str">
        <f>IF(ISNUMBER(wat_table_data!G327), IF(wat_table_data!G327=-999,"NA",IF(wat_table_data!G327&gt;99, "&gt;99", IF(wat_table_data!G327&lt;1, "&lt;1",wat_table_data!G327 ))), "-")</f>
        <v>-</v>
      </c>
      <c r="H330" s="38" t="str">
        <f>IF(ISNUMBER(wat_table_data!H327), IF(wat_table_data!H327=-999,"NA",IF(wat_table_data!H327&gt;99, "&gt;99", IF(wat_table_data!H327&lt;1, "&lt;1",wat_table_data!H327 ))), "-")</f>
        <v>-</v>
      </c>
      <c r="I330" s="38" t="str">
        <f>IF(ISNUMBER(wat_table_data!I327), IF(wat_table_data!I327=-999,"NA",IF(wat_table_data!I327&gt;99, "&gt;99", IF(wat_table_data!I327&lt;1, "&lt;1",wat_table_data!I327 ))), "-")</f>
        <v>-</v>
      </c>
      <c r="J330" s="24" t="str">
        <f>IF(ISNUMBER(wat_table_data!J327), IF(wat_table_data!J327=-999,"NA",wat_table_data!J327), "-")</f>
        <v>-</v>
      </c>
      <c r="K330" s="37" t="str">
        <f>IF(ISNUMBER(wat_table_data!K327), IF(wat_table_data!K327=-999,"NA",IF(wat_table_data!K327&gt;99, "&gt;99", IF(wat_table_data!K327&lt;1, "&lt;1",wat_table_data!K327 ))), "-")</f>
        <v>-</v>
      </c>
      <c r="L330" s="38" t="str">
        <f>IF(ISNUMBER(wat_table_data!L327), IF(wat_table_data!L327=-999,"NA",IF(wat_table_data!L327&gt;99, "&gt;99", IF(wat_table_data!L327&lt;1, "&lt;1",wat_table_data!L327 ))), "-")</f>
        <v>-</v>
      </c>
      <c r="M330" s="38" t="str">
        <f>IF(ISNUMBER(wat_table_data!M327), IF(wat_table_data!M327=-999,"NA",IF(wat_table_data!M327&gt;99, "&gt;99", IF(wat_table_data!M327&lt;1, "&lt;1",wat_table_data!M327 ))), "-")</f>
        <v>-</v>
      </c>
      <c r="N330" s="38" t="str">
        <f>IF(ISNUMBER(wat_table_data!N327), IF(wat_table_data!N327=-999,"NA",IF(wat_table_data!N327&gt;99, "&gt;99", IF(wat_table_data!N327&lt;1, "&lt;1",wat_table_data!N327 ))), "-")</f>
        <v>-</v>
      </c>
      <c r="O330" s="24" t="str">
        <f>IF(ISNUMBER(wat_table_data!O327), IF(wat_table_data!O327=-999,"NA",wat_table_data!O327), "-")</f>
        <v>-</v>
      </c>
      <c r="P330" s="37" t="str">
        <f>IF(ISNUMBER(wat_table_data!P327), IF(wat_table_data!P327=-999,"NA",IF(wat_table_data!P327&gt;99, "&gt;99", IF(wat_table_data!P327&lt;1, "&lt;1",wat_table_data!P327 ))), "-")</f>
        <v>-</v>
      </c>
      <c r="Q330" s="38" t="str">
        <f>IF(ISNUMBER(wat_table_data!Q327), IF(wat_table_data!Q327=-999,"NA",IF(wat_table_data!Q327&gt;99, "&gt;99", IF(wat_table_data!Q327&lt;1, "&lt;1",wat_table_data!Q327 ))), "-")</f>
        <v>-</v>
      </c>
      <c r="R330" s="38" t="str">
        <f>IF(ISNUMBER(wat_table_data!R327), IF(wat_table_data!R327=-999,"NA",IF(wat_table_data!R327&gt;99, "&gt;99", IF(wat_table_data!R327&lt;1, "&lt;1",wat_table_data!R327 ))), "-")</f>
        <v>-</v>
      </c>
      <c r="S330" s="38" t="str">
        <f>IF(ISNUMBER(wat_table_data!S327), IF(wat_table_data!S327=-999,"NA",IF(wat_table_data!S327&gt;99, "&gt;99", IF(wat_table_data!S327&lt;1, "&lt;1",wat_table_data!S327 ))), "-")</f>
        <v>-</v>
      </c>
      <c r="T330" s="24" t="str">
        <f>IF(ISNUMBER(wat_table_data!T327), IF(wat_table_data!T327=-999,"NA",wat_table_data!T327), "-")</f>
        <v>-</v>
      </c>
      <c r="U330" s="24"/>
      <c r="V330" s="24"/>
      <c r="W330" s="24"/>
      <c r="X330" s="39" t="str">
        <f>IF(ISNUMBER(wat_table_data!W327), IF(wat_table_data!W327=-999,"NA",IF(wat_table_data!W327&gt;99, "&gt;99", IF(wat_table_data!W327&lt;1, "&lt;1",wat_table_data!W327 ))), "-")</f>
        <v>-</v>
      </c>
      <c r="Y330" s="40" t="str">
        <f>IF(ISNUMBER(wat_table_data!X327), IF(wat_table_data!X327=-999,"NA",IF(wat_table_data!X327&gt;99, "&gt;99", IF(wat_table_data!X327&lt;1, "&lt;1",wat_table_data!X327 ))), "-")</f>
        <v>-</v>
      </c>
      <c r="Z330" s="40" t="str">
        <f>IF(ISNUMBER(wat_table_data!Y327), IF(wat_table_data!Y327=-999,"NA",IF(wat_table_data!Y327&gt;99, "&gt;99", IF(wat_table_data!Y327&lt;1, "&lt;1",wat_table_data!Y327 ))), "-")</f>
        <v>-</v>
      </c>
      <c r="AA330" s="40" t="str">
        <f>IF(ISNUMBER(wat_table_data!Z327), IF(wat_table_data!Z327=-999,"NA",IF(wat_table_data!Z327&gt;99, "&gt;99", IF(wat_table_data!Z327&lt;1, "&lt;1",wat_table_data!Z327 ))), "-")</f>
        <v>-</v>
      </c>
      <c r="AB330" s="38" t="str">
        <f>IF(ISNUMBER(wat_table_data!AA327), IF(wat_table_data!AA327=-999,"NA",IF(wat_table_data!AA327&gt;99, "&gt;99", IF(wat_table_data!AA327&lt;1, "&lt;1",wat_table_data!AA327 ))), "-")</f>
        <v>-</v>
      </c>
      <c r="AC330" s="38" t="str">
        <f>IF(ISNUMBER(wat_table_data!AB327), IF(wat_table_data!AB327=-999,"NA",IF(wat_table_data!AB327&gt;99, "&gt;99", IF(wat_table_data!AB327&lt;1, "&lt;1",wat_table_data!AB327 ))), "-")</f>
        <v>-</v>
      </c>
      <c r="AD330" s="39" t="str">
        <f>IF(ISNUMBER(wat_table_data!AC327), IF(wat_table_data!AC327=-999,"NA",IF(wat_table_data!AC327&gt;99, "&gt;99", IF(wat_table_data!AC327&lt;1, "&lt;1",wat_table_data!AC327 ))), "-")</f>
        <v>-</v>
      </c>
      <c r="AE330" s="40" t="str">
        <f>IF(ISNUMBER(wat_table_data!AD327), IF(wat_table_data!AD327=-999,"NA",IF(wat_table_data!AD327&gt;99, "&gt;99", IF(wat_table_data!AD327&lt;1, "&lt;1",wat_table_data!AD327 ))), "-")</f>
        <v>-</v>
      </c>
      <c r="AF330" s="40" t="str">
        <f>IF(ISNUMBER(wat_table_data!AE327), IF(wat_table_data!AE327=-999,"NA",IF(wat_table_data!AE327&gt;99, "&gt;99", IF(wat_table_data!AE327&lt;1, "&lt;1",wat_table_data!AE327 ))), "-")</f>
        <v>-</v>
      </c>
      <c r="AG330" s="40" t="str">
        <f>IF(ISNUMBER(wat_table_data!AF327), IF(wat_table_data!AF327=-999,"NA",IF(wat_table_data!AF327&gt;99, "&gt;99", IF(wat_table_data!AF327&lt;1, "&lt;1",wat_table_data!AF327 ))), "-")</f>
        <v>-</v>
      </c>
      <c r="AH330" s="38" t="str">
        <f>IF(ISNUMBER(wat_table_data!AG327), IF(wat_table_data!AG327=-999,"NA",IF(wat_table_data!AG327&gt;99, "&gt;99", IF(wat_table_data!AG327&lt;1, "&lt;1",wat_table_data!AG327 ))), "-")</f>
        <v>-</v>
      </c>
      <c r="AI330" s="38" t="str">
        <f>IF(ISNUMBER(wat_table_data!AH327), IF(wat_table_data!AH327=-999,"NA",IF(wat_table_data!AH327&gt;99, "&gt;99", IF(wat_table_data!AH327&lt;1, "&lt;1",wat_table_data!AH327 ))), "-")</f>
        <v>-</v>
      </c>
      <c r="AJ330" s="39" t="str">
        <f>IF(ISNUMBER(wat_table_data!AI327), IF(wat_table_data!AI327=-999,"NA",IF(wat_table_data!AI327&gt;99, "&gt;99", IF(wat_table_data!AI327&lt;1, "&lt;1",wat_table_data!AI327 ))), "-")</f>
        <v>-</v>
      </c>
      <c r="AK330" s="40" t="str">
        <f>IF(ISNUMBER(wat_table_data!AJ327), IF(wat_table_data!AJ327=-999,"NA",IF(wat_table_data!AJ327&gt;99, "&gt;99", IF(wat_table_data!AJ327&lt;1, "&lt;1",wat_table_data!AJ327 ))), "-")</f>
        <v>-</v>
      </c>
      <c r="AL330" s="40" t="str">
        <f>IF(ISNUMBER(wat_table_data!AK327), IF(wat_table_data!AK327=-999,"NA",IF(wat_table_data!AK327&gt;99, "&gt;99", IF(wat_table_data!AK327&lt;1, "&lt;1",wat_table_data!AK327 ))), "-")</f>
        <v>-</v>
      </c>
      <c r="AM330" s="40" t="str">
        <f>IF(ISNUMBER(wat_table_data!AL327), IF(wat_table_data!AL327=-999,"NA",IF(wat_table_data!AL327&gt;99, "&gt;99", IF(wat_table_data!AL327&lt;1, "&lt;1",wat_table_data!AL327 ))), "-")</f>
        <v>-</v>
      </c>
      <c r="AN330" s="38" t="str">
        <f>IF(ISNUMBER(wat_table_data!AM327), IF(wat_table_data!AM327=-999,"NA",IF(wat_table_data!AM327&gt;99, "&gt;99", IF(wat_table_data!AM327&lt;1, "&lt;1",wat_table_data!AM327 ))), "-")</f>
        <v>-</v>
      </c>
      <c r="AO330" s="38" t="str">
        <f>IF(ISNUMBER(wat_table_data!AN327), IF(wat_table_data!AN327=-999,"NA",IF(wat_table_data!AN327&gt;99, "&gt;99", IF(wat_table_data!AN327&lt;1, "&lt;1",wat_table_data!AN327 ))), "-")</f>
        <v>-</v>
      </c>
    </row>
    <row r="331" ht="13.8" x14ac:dyDescent="0.25">
      <c r="A331" s="34" t="str">
        <f>IF(ISBLANK(wat_table_data!A328), "", wat_table_data!A328)</f>
        <v/>
      </c>
      <c r="B331" s="34" t="str">
        <f>IF(ISBLANK(wat_table_data!B328), "", wat_table_data!B328)</f>
        <v/>
      </c>
      <c r="C331" s="34" t="str">
        <f>IF(ISBLANK(wat_table_data!C328), "", wat_table_data!C328)</f>
        <v/>
      </c>
      <c r="D331" s="35" t="str">
        <f>IF(ISNUMBER(wat_table_data!D328), wat_table_data!D328, "-")</f>
        <v>-</v>
      </c>
      <c r="E331" s="36" t="str">
        <f>IF(ISNUMBER(wat_table_data!E328), wat_table_data!E328, "-")</f>
        <v>-</v>
      </c>
      <c r="F331" s="37" t="str">
        <f>IF(ISNUMBER(wat_table_data!F328), IF(wat_table_data!F328=-999,"NA",IF(wat_table_data!F328&gt;99, "&gt;99", IF(wat_table_data!F328&lt;1, "&lt;1",wat_table_data!F328 ))), "-")</f>
        <v>-</v>
      </c>
      <c r="G331" s="38" t="str">
        <f>IF(ISNUMBER(wat_table_data!G328), IF(wat_table_data!G328=-999,"NA",IF(wat_table_data!G328&gt;99, "&gt;99", IF(wat_table_data!G328&lt;1, "&lt;1",wat_table_data!G328 ))), "-")</f>
        <v>-</v>
      </c>
      <c r="H331" s="38" t="str">
        <f>IF(ISNUMBER(wat_table_data!H328), IF(wat_table_data!H328=-999,"NA",IF(wat_table_data!H328&gt;99, "&gt;99", IF(wat_table_data!H328&lt;1, "&lt;1",wat_table_data!H328 ))), "-")</f>
        <v>-</v>
      </c>
      <c r="I331" s="38" t="str">
        <f>IF(ISNUMBER(wat_table_data!I328), IF(wat_table_data!I328=-999,"NA",IF(wat_table_data!I328&gt;99, "&gt;99", IF(wat_table_data!I328&lt;1, "&lt;1",wat_table_data!I328 ))), "-")</f>
        <v>-</v>
      </c>
      <c r="J331" s="24" t="str">
        <f>IF(ISNUMBER(wat_table_data!J328), IF(wat_table_data!J328=-999,"NA",wat_table_data!J328), "-")</f>
        <v>-</v>
      </c>
      <c r="K331" s="37" t="str">
        <f>IF(ISNUMBER(wat_table_data!K328), IF(wat_table_data!K328=-999,"NA",IF(wat_table_data!K328&gt;99, "&gt;99", IF(wat_table_data!K328&lt;1, "&lt;1",wat_table_data!K328 ))), "-")</f>
        <v>-</v>
      </c>
      <c r="L331" s="38" t="str">
        <f>IF(ISNUMBER(wat_table_data!L328), IF(wat_table_data!L328=-999,"NA",IF(wat_table_data!L328&gt;99, "&gt;99", IF(wat_table_data!L328&lt;1, "&lt;1",wat_table_data!L328 ))), "-")</f>
        <v>-</v>
      </c>
      <c r="M331" s="38" t="str">
        <f>IF(ISNUMBER(wat_table_data!M328), IF(wat_table_data!M328=-999,"NA",IF(wat_table_data!M328&gt;99, "&gt;99", IF(wat_table_data!M328&lt;1, "&lt;1",wat_table_data!M328 ))), "-")</f>
        <v>-</v>
      </c>
      <c r="N331" s="38" t="str">
        <f>IF(ISNUMBER(wat_table_data!N328), IF(wat_table_data!N328=-999,"NA",IF(wat_table_data!N328&gt;99, "&gt;99", IF(wat_table_data!N328&lt;1, "&lt;1",wat_table_data!N328 ))), "-")</f>
        <v>-</v>
      </c>
      <c r="O331" s="24" t="str">
        <f>IF(ISNUMBER(wat_table_data!O328), IF(wat_table_data!O328=-999,"NA",wat_table_data!O328), "-")</f>
        <v>-</v>
      </c>
      <c r="P331" s="37" t="str">
        <f>IF(ISNUMBER(wat_table_data!P328), IF(wat_table_data!P328=-999,"NA",IF(wat_table_data!P328&gt;99, "&gt;99", IF(wat_table_data!P328&lt;1, "&lt;1",wat_table_data!P328 ))), "-")</f>
        <v>-</v>
      </c>
      <c r="Q331" s="38" t="str">
        <f>IF(ISNUMBER(wat_table_data!Q328), IF(wat_table_data!Q328=-999,"NA",IF(wat_table_data!Q328&gt;99, "&gt;99", IF(wat_table_data!Q328&lt;1, "&lt;1",wat_table_data!Q328 ))), "-")</f>
        <v>-</v>
      </c>
      <c r="R331" s="38" t="str">
        <f>IF(ISNUMBER(wat_table_data!R328), IF(wat_table_data!R328=-999,"NA",IF(wat_table_data!R328&gt;99, "&gt;99", IF(wat_table_data!R328&lt;1, "&lt;1",wat_table_data!R328 ))), "-")</f>
        <v>-</v>
      </c>
      <c r="S331" s="38" t="str">
        <f>IF(ISNUMBER(wat_table_data!S328), IF(wat_table_data!S328=-999,"NA",IF(wat_table_data!S328&gt;99, "&gt;99", IF(wat_table_data!S328&lt;1, "&lt;1",wat_table_data!S328 ))), "-")</f>
        <v>-</v>
      </c>
      <c r="T331" s="24" t="str">
        <f>IF(ISNUMBER(wat_table_data!T328), IF(wat_table_data!T328=-999,"NA",wat_table_data!T328), "-")</f>
        <v>-</v>
      </c>
      <c r="U331" s="24"/>
      <c r="V331" s="24"/>
      <c r="W331" s="24"/>
      <c r="X331" s="39" t="str">
        <f>IF(ISNUMBER(wat_table_data!W328), IF(wat_table_data!W328=-999,"NA",IF(wat_table_data!W328&gt;99, "&gt;99", IF(wat_table_data!W328&lt;1, "&lt;1",wat_table_data!W328 ))), "-")</f>
        <v>-</v>
      </c>
      <c r="Y331" s="40" t="str">
        <f>IF(ISNUMBER(wat_table_data!X328), IF(wat_table_data!X328=-999,"NA",IF(wat_table_data!X328&gt;99, "&gt;99", IF(wat_table_data!X328&lt;1, "&lt;1",wat_table_data!X328 ))), "-")</f>
        <v>-</v>
      </c>
      <c r="Z331" s="40" t="str">
        <f>IF(ISNUMBER(wat_table_data!Y328), IF(wat_table_data!Y328=-999,"NA",IF(wat_table_data!Y328&gt;99, "&gt;99", IF(wat_table_data!Y328&lt;1, "&lt;1",wat_table_data!Y328 ))), "-")</f>
        <v>-</v>
      </c>
      <c r="AA331" s="40" t="str">
        <f>IF(ISNUMBER(wat_table_data!Z328), IF(wat_table_data!Z328=-999,"NA",IF(wat_table_data!Z328&gt;99, "&gt;99", IF(wat_table_data!Z328&lt;1, "&lt;1",wat_table_data!Z328 ))), "-")</f>
        <v>-</v>
      </c>
      <c r="AB331" s="38" t="str">
        <f>IF(ISNUMBER(wat_table_data!AA328), IF(wat_table_data!AA328=-999,"NA",IF(wat_table_data!AA328&gt;99, "&gt;99", IF(wat_table_data!AA328&lt;1, "&lt;1",wat_table_data!AA328 ))), "-")</f>
        <v>-</v>
      </c>
      <c r="AC331" s="38" t="str">
        <f>IF(ISNUMBER(wat_table_data!AB328), IF(wat_table_data!AB328=-999,"NA",IF(wat_table_data!AB328&gt;99, "&gt;99", IF(wat_table_data!AB328&lt;1, "&lt;1",wat_table_data!AB328 ))), "-")</f>
        <v>-</v>
      </c>
      <c r="AD331" s="39" t="str">
        <f>IF(ISNUMBER(wat_table_data!AC328), IF(wat_table_data!AC328=-999,"NA",IF(wat_table_data!AC328&gt;99, "&gt;99", IF(wat_table_data!AC328&lt;1, "&lt;1",wat_table_data!AC328 ))), "-")</f>
        <v>-</v>
      </c>
      <c r="AE331" s="40" t="str">
        <f>IF(ISNUMBER(wat_table_data!AD328), IF(wat_table_data!AD328=-999,"NA",IF(wat_table_data!AD328&gt;99, "&gt;99", IF(wat_table_data!AD328&lt;1, "&lt;1",wat_table_data!AD328 ))), "-")</f>
        <v>-</v>
      </c>
      <c r="AF331" s="40" t="str">
        <f>IF(ISNUMBER(wat_table_data!AE328), IF(wat_table_data!AE328=-999,"NA",IF(wat_table_data!AE328&gt;99, "&gt;99", IF(wat_table_data!AE328&lt;1, "&lt;1",wat_table_data!AE328 ))), "-")</f>
        <v>-</v>
      </c>
      <c r="AG331" s="40" t="str">
        <f>IF(ISNUMBER(wat_table_data!AF328), IF(wat_table_data!AF328=-999,"NA",IF(wat_table_data!AF328&gt;99, "&gt;99", IF(wat_table_data!AF328&lt;1, "&lt;1",wat_table_data!AF328 ))), "-")</f>
        <v>-</v>
      </c>
      <c r="AH331" s="38" t="str">
        <f>IF(ISNUMBER(wat_table_data!AG328), IF(wat_table_data!AG328=-999,"NA",IF(wat_table_data!AG328&gt;99, "&gt;99", IF(wat_table_data!AG328&lt;1, "&lt;1",wat_table_data!AG328 ))), "-")</f>
        <v>-</v>
      </c>
      <c r="AI331" s="38" t="str">
        <f>IF(ISNUMBER(wat_table_data!AH328), IF(wat_table_data!AH328=-999,"NA",IF(wat_table_data!AH328&gt;99, "&gt;99", IF(wat_table_data!AH328&lt;1, "&lt;1",wat_table_data!AH328 ))), "-")</f>
        <v>-</v>
      </c>
      <c r="AJ331" s="39" t="str">
        <f>IF(ISNUMBER(wat_table_data!AI328), IF(wat_table_data!AI328=-999,"NA",IF(wat_table_data!AI328&gt;99, "&gt;99", IF(wat_table_data!AI328&lt;1, "&lt;1",wat_table_data!AI328 ))), "-")</f>
        <v>-</v>
      </c>
      <c r="AK331" s="40" t="str">
        <f>IF(ISNUMBER(wat_table_data!AJ328), IF(wat_table_data!AJ328=-999,"NA",IF(wat_table_data!AJ328&gt;99, "&gt;99", IF(wat_table_data!AJ328&lt;1, "&lt;1",wat_table_data!AJ328 ))), "-")</f>
        <v>-</v>
      </c>
      <c r="AL331" s="40" t="str">
        <f>IF(ISNUMBER(wat_table_data!AK328), IF(wat_table_data!AK328=-999,"NA",IF(wat_table_data!AK328&gt;99, "&gt;99", IF(wat_table_data!AK328&lt;1, "&lt;1",wat_table_data!AK328 ))), "-")</f>
        <v>-</v>
      </c>
      <c r="AM331" s="40" t="str">
        <f>IF(ISNUMBER(wat_table_data!AL328), IF(wat_table_data!AL328=-999,"NA",IF(wat_table_data!AL328&gt;99, "&gt;99", IF(wat_table_data!AL328&lt;1, "&lt;1",wat_table_data!AL328 ))), "-")</f>
        <v>-</v>
      </c>
      <c r="AN331" s="38" t="str">
        <f>IF(ISNUMBER(wat_table_data!AM328), IF(wat_table_data!AM328=-999,"NA",IF(wat_table_data!AM328&gt;99, "&gt;99", IF(wat_table_data!AM328&lt;1, "&lt;1",wat_table_data!AM328 ))), "-")</f>
        <v>-</v>
      </c>
      <c r="AO331" s="38" t="str">
        <f>IF(ISNUMBER(wat_table_data!AN328), IF(wat_table_data!AN328=-999,"NA",IF(wat_table_data!AN328&gt;99, "&gt;99", IF(wat_table_data!AN328&lt;1, "&lt;1",wat_table_data!AN328 ))), "-")</f>
        <v>-</v>
      </c>
    </row>
    <row r="332" ht="13.8" x14ac:dyDescent="0.25">
      <c r="A332" s="34" t="str">
        <f>IF(ISBLANK(wat_table_data!A329), "", wat_table_data!A329)</f>
        <v/>
      </c>
      <c r="B332" s="34" t="str">
        <f>IF(ISBLANK(wat_table_data!B329), "", wat_table_data!B329)</f>
        <v/>
      </c>
      <c r="C332" s="34" t="str">
        <f>IF(ISBLANK(wat_table_data!C329), "", wat_table_data!C329)</f>
        <v/>
      </c>
      <c r="D332" s="35" t="str">
        <f>IF(ISNUMBER(wat_table_data!D329), wat_table_data!D329, "-")</f>
        <v>-</v>
      </c>
      <c r="E332" s="36" t="str">
        <f>IF(ISNUMBER(wat_table_data!E329), wat_table_data!E329, "-")</f>
        <v>-</v>
      </c>
      <c r="F332" s="37" t="str">
        <f>IF(ISNUMBER(wat_table_data!F329), IF(wat_table_data!F329=-999,"NA",IF(wat_table_data!F329&gt;99, "&gt;99", IF(wat_table_data!F329&lt;1, "&lt;1",wat_table_data!F329 ))), "-")</f>
        <v>-</v>
      </c>
      <c r="G332" s="38" t="str">
        <f>IF(ISNUMBER(wat_table_data!G329), IF(wat_table_data!G329=-999,"NA",IF(wat_table_data!G329&gt;99, "&gt;99", IF(wat_table_data!G329&lt;1, "&lt;1",wat_table_data!G329 ))), "-")</f>
        <v>-</v>
      </c>
      <c r="H332" s="38" t="str">
        <f>IF(ISNUMBER(wat_table_data!H329), IF(wat_table_data!H329=-999,"NA",IF(wat_table_data!H329&gt;99, "&gt;99", IF(wat_table_data!H329&lt;1, "&lt;1",wat_table_data!H329 ))), "-")</f>
        <v>-</v>
      </c>
      <c r="I332" s="38" t="str">
        <f>IF(ISNUMBER(wat_table_data!I329), IF(wat_table_data!I329=-999,"NA",IF(wat_table_data!I329&gt;99, "&gt;99", IF(wat_table_data!I329&lt;1, "&lt;1",wat_table_data!I329 ))), "-")</f>
        <v>-</v>
      </c>
      <c r="J332" s="24" t="str">
        <f>IF(ISNUMBER(wat_table_data!J329), IF(wat_table_data!J329=-999,"NA",wat_table_data!J329), "-")</f>
        <v>-</v>
      </c>
      <c r="K332" s="37" t="str">
        <f>IF(ISNUMBER(wat_table_data!K329), IF(wat_table_data!K329=-999,"NA",IF(wat_table_data!K329&gt;99, "&gt;99", IF(wat_table_data!K329&lt;1, "&lt;1",wat_table_data!K329 ))), "-")</f>
        <v>-</v>
      </c>
      <c r="L332" s="38" t="str">
        <f>IF(ISNUMBER(wat_table_data!L329), IF(wat_table_data!L329=-999,"NA",IF(wat_table_data!L329&gt;99, "&gt;99", IF(wat_table_data!L329&lt;1, "&lt;1",wat_table_data!L329 ))), "-")</f>
        <v>-</v>
      </c>
      <c r="M332" s="38" t="str">
        <f>IF(ISNUMBER(wat_table_data!M329), IF(wat_table_data!M329=-999,"NA",IF(wat_table_data!M329&gt;99, "&gt;99", IF(wat_table_data!M329&lt;1, "&lt;1",wat_table_data!M329 ))), "-")</f>
        <v>-</v>
      </c>
      <c r="N332" s="38" t="str">
        <f>IF(ISNUMBER(wat_table_data!N329), IF(wat_table_data!N329=-999,"NA",IF(wat_table_data!N329&gt;99, "&gt;99", IF(wat_table_data!N329&lt;1, "&lt;1",wat_table_data!N329 ))), "-")</f>
        <v>-</v>
      </c>
      <c r="O332" s="24" t="str">
        <f>IF(ISNUMBER(wat_table_data!O329), IF(wat_table_data!O329=-999,"NA",wat_table_data!O329), "-")</f>
        <v>-</v>
      </c>
      <c r="P332" s="37" t="str">
        <f>IF(ISNUMBER(wat_table_data!P329), IF(wat_table_data!P329=-999,"NA",IF(wat_table_data!P329&gt;99, "&gt;99", IF(wat_table_data!P329&lt;1, "&lt;1",wat_table_data!P329 ))), "-")</f>
        <v>-</v>
      </c>
      <c r="Q332" s="38" t="str">
        <f>IF(ISNUMBER(wat_table_data!Q329), IF(wat_table_data!Q329=-999,"NA",IF(wat_table_data!Q329&gt;99, "&gt;99", IF(wat_table_data!Q329&lt;1, "&lt;1",wat_table_data!Q329 ))), "-")</f>
        <v>-</v>
      </c>
      <c r="R332" s="38" t="str">
        <f>IF(ISNUMBER(wat_table_data!R329), IF(wat_table_data!R329=-999,"NA",IF(wat_table_data!R329&gt;99, "&gt;99", IF(wat_table_data!R329&lt;1, "&lt;1",wat_table_data!R329 ))), "-")</f>
        <v>-</v>
      </c>
      <c r="S332" s="38" t="str">
        <f>IF(ISNUMBER(wat_table_data!S329), IF(wat_table_data!S329=-999,"NA",IF(wat_table_data!S329&gt;99, "&gt;99", IF(wat_table_data!S329&lt;1, "&lt;1",wat_table_data!S329 ))), "-")</f>
        <v>-</v>
      </c>
      <c r="T332" s="24" t="str">
        <f>IF(ISNUMBER(wat_table_data!T329), IF(wat_table_data!T329=-999,"NA",wat_table_data!T329), "-")</f>
        <v>-</v>
      </c>
      <c r="U332" s="24"/>
      <c r="V332" s="24"/>
      <c r="W332" s="24"/>
      <c r="X332" s="39" t="str">
        <f>IF(ISNUMBER(wat_table_data!W329), IF(wat_table_data!W329=-999,"NA",IF(wat_table_data!W329&gt;99, "&gt;99", IF(wat_table_data!W329&lt;1, "&lt;1",wat_table_data!W329 ))), "-")</f>
        <v>-</v>
      </c>
      <c r="Y332" s="40" t="str">
        <f>IF(ISNUMBER(wat_table_data!X329), IF(wat_table_data!X329=-999,"NA",IF(wat_table_data!X329&gt;99, "&gt;99", IF(wat_table_data!X329&lt;1, "&lt;1",wat_table_data!X329 ))), "-")</f>
        <v>-</v>
      </c>
      <c r="Z332" s="40" t="str">
        <f>IF(ISNUMBER(wat_table_data!Y329), IF(wat_table_data!Y329=-999,"NA",IF(wat_table_data!Y329&gt;99, "&gt;99", IF(wat_table_data!Y329&lt;1, "&lt;1",wat_table_data!Y329 ))), "-")</f>
        <v>-</v>
      </c>
      <c r="AA332" s="40" t="str">
        <f>IF(ISNUMBER(wat_table_data!Z329), IF(wat_table_data!Z329=-999,"NA",IF(wat_table_data!Z329&gt;99, "&gt;99", IF(wat_table_data!Z329&lt;1, "&lt;1",wat_table_data!Z329 ))), "-")</f>
        <v>-</v>
      </c>
      <c r="AB332" s="38" t="str">
        <f>IF(ISNUMBER(wat_table_data!AA329), IF(wat_table_data!AA329=-999,"NA",IF(wat_table_data!AA329&gt;99, "&gt;99", IF(wat_table_data!AA329&lt;1, "&lt;1",wat_table_data!AA329 ))), "-")</f>
        <v>-</v>
      </c>
      <c r="AC332" s="38" t="str">
        <f>IF(ISNUMBER(wat_table_data!AB329), IF(wat_table_data!AB329=-999,"NA",IF(wat_table_data!AB329&gt;99, "&gt;99", IF(wat_table_data!AB329&lt;1, "&lt;1",wat_table_data!AB329 ))), "-")</f>
        <v>-</v>
      </c>
      <c r="AD332" s="39" t="str">
        <f>IF(ISNUMBER(wat_table_data!AC329), IF(wat_table_data!AC329=-999,"NA",IF(wat_table_data!AC329&gt;99, "&gt;99", IF(wat_table_data!AC329&lt;1, "&lt;1",wat_table_data!AC329 ))), "-")</f>
        <v>-</v>
      </c>
      <c r="AE332" s="40" t="str">
        <f>IF(ISNUMBER(wat_table_data!AD329), IF(wat_table_data!AD329=-999,"NA",IF(wat_table_data!AD329&gt;99, "&gt;99", IF(wat_table_data!AD329&lt;1, "&lt;1",wat_table_data!AD329 ))), "-")</f>
        <v>-</v>
      </c>
      <c r="AF332" s="40" t="str">
        <f>IF(ISNUMBER(wat_table_data!AE329), IF(wat_table_data!AE329=-999,"NA",IF(wat_table_data!AE329&gt;99, "&gt;99", IF(wat_table_data!AE329&lt;1, "&lt;1",wat_table_data!AE329 ))), "-")</f>
        <v>-</v>
      </c>
      <c r="AG332" s="40" t="str">
        <f>IF(ISNUMBER(wat_table_data!AF329), IF(wat_table_data!AF329=-999,"NA",IF(wat_table_data!AF329&gt;99, "&gt;99", IF(wat_table_data!AF329&lt;1, "&lt;1",wat_table_data!AF329 ))), "-")</f>
        <v>-</v>
      </c>
      <c r="AH332" s="38" t="str">
        <f>IF(ISNUMBER(wat_table_data!AG329), IF(wat_table_data!AG329=-999,"NA",IF(wat_table_data!AG329&gt;99, "&gt;99", IF(wat_table_data!AG329&lt;1, "&lt;1",wat_table_data!AG329 ))), "-")</f>
        <v>-</v>
      </c>
      <c r="AI332" s="38" t="str">
        <f>IF(ISNUMBER(wat_table_data!AH329), IF(wat_table_data!AH329=-999,"NA",IF(wat_table_data!AH329&gt;99, "&gt;99", IF(wat_table_data!AH329&lt;1, "&lt;1",wat_table_data!AH329 ))), "-")</f>
        <v>-</v>
      </c>
      <c r="AJ332" s="39" t="str">
        <f>IF(ISNUMBER(wat_table_data!AI329), IF(wat_table_data!AI329=-999,"NA",IF(wat_table_data!AI329&gt;99, "&gt;99", IF(wat_table_data!AI329&lt;1, "&lt;1",wat_table_data!AI329 ))), "-")</f>
        <v>-</v>
      </c>
      <c r="AK332" s="40" t="str">
        <f>IF(ISNUMBER(wat_table_data!AJ329), IF(wat_table_data!AJ329=-999,"NA",IF(wat_table_data!AJ329&gt;99, "&gt;99", IF(wat_table_data!AJ329&lt;1, "&lt;1",wat_table_data!AJ329 ))), "-")</f>
        <v>-</v>
      </c>
      <c r="AL332" s="40" t="str">
        <f>IF(ISNUMBER(wat_table_data!AK329), IF(wat_table_data!AK329=-999,"NA",IF(wat_table_data!AK329&gt;99, "&gt;99", IF(wat_table_data!AK329&lt;1, "&lt;1",wat_table_data!AK329 ))), "-")</f>
        <v>-</v>
      </c>
      <c r="AM332" s="40" t="str">
        <f>IF(ISNUMBER(wat_table_data!AL329), IF(wat_table_data!AL329=-999,"NA",IF(wat_table_data!AL329&gt;99, "&gt;99", IF(wat_table_data!AL329&lt;1, "&lt;1",wat_table_data!AL329 ))), "-")</f>
        <v>-</v>
      </c>
      <c r="AN332" s="38" t="str">
        <f>IF(ISNUMBER(wat_table_data!AM329), IF(wat_table_data!AM329=-999,"NA",IF(wat_table_data!AM329&gt;99, "&gt;99", IF(wat_table_data!AM329&lt;1, "&lt;1",wat_table_data!AM329 ))), "-")</f>
        <v>-</v>
      </c>
      <c r="AO332" s="38" t="str">
        <f>IF(ISNUMBER(wat_table_data!AN329), IF(wat_table_data!AN329=-999,"NA",IF(wat_table_data!AN329&gt;99, "&gt;99", IF(wat_table_data!AN329&lt;1, "&lt;1",wat_table_data!AN329 ))), "-")</f>
        <v>-</v>
      </c>
    </row>
    <row r="333" ht="13.8" x14ac:dyDescent="0.25">
      <c r="A333" s="34" t="str">
        <f>IF(ISBLANK(wat_table_data!A330), "", wat_table_data!A330)</f>
        <v/>
      </c>
      <c r="B333" s="34" t="str">
        <f>IF(ISBLANK(wat_table_data!B330), "", wat_table_data!B330)</f>
        <v/>
      </c>
      <c r="C333" s="34" t="str">
        <f>IF(ISBLANK(wat_table_data!C330), "", wat_table_data!C330)</f>
        <v/>
      </c>
      <c r="D333" s="35" t="str">
        <f>IF(ISNUMBER(wat_table_data!D330), wat_table_data!D330, "-")</f>
        <v>-</v>
      </c>
      <c r="E333" s="36" t="str">
        <f>IF(ISNUMBER(wat_table_data!E330), wat_table_data!E330, "-")</f>
        <v>-</v>
      </c>
      <c r="F333" s="37" t="str">
        <f>IF(ISNUMBER(wat_table_data!F330), IF(wat_table_data!F330=-999,"NA",IF(wat_table_data!F330&gt;99, "&gt;99", IF(wat_table_data!F330&lt;1, "&lt;1",wat_table_data!F330 ))), "-")</f>
        <v>-</v>
      </c>
      <c r="G333" s="38" t="str">
        <f>IF(ISNUMBER(wat_table_data!G330), IF(wat_table_data!G330=-999,"NA",IF(wat_table_data!G330&gt;99, "&gt;99", IF(wat_table_data!G330&lt;1, "&lt;1",wat_table_data!G330 ))), "-")</f>
        <v>-</v>
      </c>
      <c r="H333" s="38" t="str">
        <f>IF(ISNUMBER(wat_table_data!H330), IF(wat_table_data!H330=-999,"NA",IF(wat_table_data!H330&gt;99, "&gt;99", IF(wat_table_data!H330&lt;1, "&lt;1",wat_table_data!H330 ))), "-")</f>
        <v>-</v>
      </c>
      <c r="I333" s="38" t="str">
        <f>IF(ISNUMBER(wat_table_data!I330), IF(wat_table_data!I330=-999,"NA",IF(wat_table_data!I330&gt;99, "&gt;99", IF(wat_table_data!I330&lt;1, "&lt;1",wat_table_data!I330 ))), "-")</f>
        <v>-</v>
      </c>
      <c r="J333" s="24" t="str">
        <f>IF(ISNUMBER(wat_table_data!J330), IF(wat_table_data!J330=-999,"NA",wat_table_data!J330), "-")</f>
        <v>-</v>
      </c>
      <c r="K333" s="37" t="str">
        <f>IF(ISNUMBER(wat_table_data!K330), IF(wat_table_data!K330=-999,"NA",IF(wat_table_data!K330&gt;99, "&gt;99", IF(wat_table_data!K330&lt;1, "&lt;1",wat_table_data!K330 ))), "-")</f>
        <v>-</v>
      </c>
      <c r="L333" s="38" t="str">
        <f>IF(ISNUMBER(wat_table_data!L330), IF(wat_table_data!L330=-999,"NA",IF(wat_table_data!L330&gt;99, "&gt;99", IF(wat_table_data!L330&lt;1, "&lt;1",wat_table_data!L330 ))), "-")</f>
        <v>-</v>
      </c>
      <c r="M333" s="38" t="str">
        <f>IF(ISNUMBER(wat_table_data!M330), IF(wat_table_data!M330=-999,"NA",IF(wat_table_data!M330&gt;99, "&gt;99", IF(wat_table_data!M330&lt;1, "&lt;1",wat_table_data!M330 ))), "-")</f>
        <v>-</v>
      </c>
      <c r="N333" s="38" t="str">
        <f>IF(ISNUMBER(wat_table_data!N330), IF(wat_table_data!N330=-999,"NA",IF(wat_table_data!N330&gt;99, "&gt;99", IF(wat_table_data!N330&lt;1, "&lt;1",wat_table_data!N330 ))), "-")</f>
        <v>-</v>
      </c>
      <c r="O333" s="24" t="str">
        <f>IF(ISNUMBER(wat_table_data!O330), IF(wat_table_data!O330=-999,"NA",wat_table_data!O330), "-")</f>
        <v>-</v>
      </c>
      <c r="P333" s="37" t="str">
        <f>IF(ISNUMBER(wat_table_data!P330), IF(wat_table_data!P330=-999,"NA",IF(wat_table_data!P330&gt;99, "&gt;99", IF(wat_table_data!P330&lt;1, "&lt;1",wat_table_data!P330 ))), "-")</f>
        <v>-</v>
      </c>
      <c r="Q333" s="38" t="str">
        <f>IF(ISNUMBER(wat_table_data!Q330), IF(wat_table_data!Q330=-999,"NA",IF(wat_table_data!Q330&gt;99, "&gt;99", IF(wat_table_data!Q330&lt;1, "&lt;1",wat_table_data!Q330 ))), "-")</f>
        <v>-</v>
      </c>
      <c r="R333" s="38" t="str">
        <f>IF(ISNUMBER(wat_table_data!R330), IF(wat_table_data!R330=-999,"NA",IF(wat_table_data!R330&gt;99, "&gt;99", IF(wat_table_data!R330&lt;1, "&lt;1",wat_table_data!R330 ))), "-")</f>
        <v>-</v>
      </c>
      <c r="S333" s="38" t="str">
        <f>IF(ISNUMBER(wat_table_data!S330), IF(wat_table_data!S330=-999,"NA",IF(wat_table_data!S330&gt;99, "&gt;99", IF(wat_table_data!S330&lt;1, "&lt;1",wat_table_data!S330 ))), "-")</f>
        <v>-</v>
      </c>
      <c r="T333" s="24" t="str">
        <f>IF(ISNUMBER(wat_table_data!T330), IF(wat_table_data!T330=-999,"NA",wat_table_data!T330), "-")</f>
        <v>-</v>
      </c>
      <c r="U333" s="24"/>
      <c r="V333" s="24"/>
      <c r="W333" s="24"/>
      <c r="X333" s="39" t="str">
        <f>IF(ISNUMBER(wat_table_data!W330), IF(wat_table_data!W330=-999,"NA",IF(wat_table_data!W330&gt;99, "&gt;99", IF(wat_table_data!W330&lt;1, "&lt;1",wat_table_data!W330 ))), "-")</f>
        <v>-</v>
      </c>
      <c r="Y333" s="40" t="str">
        <f>IF(ISNUMBER(wat_table_data!X330), IF(wat_table_data!X330=-999,"NA",IF(wat_table_data!X330&gt;99, "&gt;99", IF(wat_table_data!X330&lt;1, "&lt;1",wat_table_data!X330 ))), "-")</f>
        <v>-</v>
      </c>
      <c r="Z333" s="40" t="str">
        <f>IF(ISNUMBER(wat_table_data!Y330), IF(wat_table_data!Y330=-999,"NA",IF(wat_table_data!Y330&gt;99, "&gt;99", IF(wat_table_data!Y330&lt;1, "&lt;1",wat_table_data!Y330 ))), "-")</f>
        <v>-</v>
      </c>
      <c r="AA333" s="40" t="str">
        <f>IF(ISNUMBER(wat_table_data!Z330), IF(wat_table_data!Z330=-999,"NA",IF(wat_table_data!Z330&gt;99, "&gt;99", IF(wat_table_data!Z330&lt;1, "&lt;1",wat_table_data!Z330 ))), "-")</f>
        <v>-</v>
      </c>
      <c r="AB333" s="38" t="str">
        <f>IF(ISNUMBER(wat_table_data!AA330), IF(wat_table_data!AA330=-999,"NA",IF(wat_table_data!AA330&gt;99, "&gt;99", IF(wat_table_data!AA330&lt;1, "&lt;1",wat_table_data!AA330 ))), "-")</f>
        <v>-</v>
      </c>
      <c r="AC333" s="38" t="str">
        <f>IF(ISNUMBER(wat_table_data!AB330), IF(wat_table_data!AB330=-999,"NA",IF(wat_table_data!AB330&gt;99, "&gt;99", IF(wat_table_data!AB330&lt;1, "&lt;1",wat_table_data!AB330 ))), "-")</f>
        <v>-</v>
      </c>
      <c r="AD333" s="39" t="str">
        <f>IF(ISNUMBER(wat_table_data!AC330), IF(wat_table_data!AC330=-999,"NA",IF(wat_table_data!AC330&gt;99, "&gt;99", IF(wat_table_data!AC330&lt;1, "&lt;1",wat_table_data!AC330 ))), "-")</f>
        <v>-</v>
      </c>
      <c r="AE333" s="40" t="str">
        <f>IF(ISNUMBER(wat_table_data!AD330), IF(wat_table_data!AD330=-999,"NA",IF(wat_table_data!AD330&gt;99, "&gt;99", IF(wat_table_data!AD330&lt;1, "&lt;1",wat_table_data!AD330 ))), "-")</f>
        <v>-</v>
      </c>
      <c r="AF333" s="40" t="str">
        <f>IF(ISNUMBER(wat_table_data!AE330), IF(wat_table_data!AE330=-999,"NA",IF(wat_table_data!AE330&gt;99, "&gt;99", IF(wat_table_data!AE330&lt;1, "&lt;1",wat_table_data!AE330 ))), "-")</f>
        <v>-</v>
      </c>
      <c r="AG333" s="40" t="str">
        <f>IF(ISNUMBER(wat_table_data!AF330), IF(wat_table_data!AF330=-999,"NA",IF(wat_table_data!AF330&gt;99, "&gt;99", IF(wat_table_data!AF330&lt;1, "&lt;1",wat_table_data!AF330 ))), "-")</f>
        <v>-</v>
      </c>
      <c r="AH333" s="38" t="str">
        <f>IF(ISNUMBER(wat_table_data!AG330), IF(wat_table_data!AG330=-999,"NA",IF(wat_table_data!AG330&gt;99, "&gt;99", IF(wat_table_data!AG330&lt;1, "&lt;1",wat_table_data!AG330 ))), "-")</f>
        <v>-</v>
      </c>
      <c r="AI333" s="38" t="str">
        <f>IF(ISNUMBER(wat_table_data!AH330), IF(wat_table_data!AH330=-999,"NA",IF(wat_table_data!AH330&gt;99, "&gt;99", IF(wat_table_data!AH330&lt;1, "&lt;1",wat_table_data!AH330 ))), "-")</f>
        <v>-</v>
      </c>
      <c r="AJ333" s="39" t="str">
        <f>IF(ISNUMBER(wat_table_data!AI330), IF(wat_table_data!AI330=-999,"NA",IF(wat_table_data!AI330&gt;99, "&gt;99", IF(wat_table_data!AI330&lt;1, "&lt;1",wat_table_data!AI330 ))), "-")</f>
        <v>-</v>
      </c>
      <c r="AK333" s="40" t="str">
        <f>IF(ISNUMBER(wat_table_data!AJ330), IF(wat_table_data!AJ330=-999,"NA",IF(wat_table_data!AJ330&gt;99, "&gt;99", IF(wat_table_data!AJ330&lt;1, "&lt;1",wat_table_data!AJ330 ))), "-")</f>
        <v>-</v>
      </c>
      <c r="AL333" s="40" t="str">
        <f>IF(ISNUMBER(wat_table_data!AK330), IF(wat_table_data!AK330=-999,"NA",IF(wat_table_data!AK330&gt;99, "&gt;99", IF(wat_table_data!AK330&lt;1, "&lt;1",wat_table_data!AK330 ))), "-")</f>
        <v>-</v>
      </c>
      <c r="AM333" s="40" t="str">
        <f>IF(ISNUMBER(wat_table_data!AL330), IF(wat_table_data!AL330=-999,"NA",IF(wat_table_data!AL330&gt;99, "&gt;99", IF(wat_table_data!AL330&lt;1, "&lt;1",wat_table_data!AL330 ))), "-")</f>
        <v>-</v>
      </c>
      <c r="AN333" s="38" t="str">
        <f>IF(ISNUMBER(wat_table_data!AM330), IF(wat_table_data!AM330=-999,"NA",IF(wat_table_data!AM330&gt;99, "&gt;99", IF(wat_table_data!AM330&lt;1, "&lt;1",wat_table_data!AM330 ))), "-")</f>
        <v>-</v>
      </c>
      <c r="AO333" s="38" t="str">
        <f>IF(ISNUMBER(wat_table_data!AN330), IF(wat_table_data!AN330=-999,"NA",IF(wat_table_data!AN330&gt;99, "&gt;99", IF(wat_table_data!AN330&lt;1, "&lt;1",wat_table_data!AN330 ))), "-")</f>
        <v>-</v>
      </c>
    </row>
    <row r="334" ht="13.8" x14ac:dyDescent="0.25">
      <c r="A334" s="34" t="str">
        <f>IF(ISBLANK(wat_table_data!A331), "", wat_table_data!A331)</f>
        <v/>
      </c>
      <c r="B334" s="34" t="str">
        <f>IF(ISBLANK(wat_table_data!B331), "", wat_table_data!B331)</f>
        <v/>
      </c>
      <c r="C334" s="34" t="str">
        <f>IF(ISBLANK(wat_table_data!C331), "", wat_table_data!C331)</f>
        <v/>
      </c>
      <c r="D334" s="35" t="str">
        <f>IF(ISNUMBER(wat_table_data!D331), wat_table_data!D331, "-")</f>
        <v>-</v>
      </c>
      <c r="E334" s="36" t="str">
        <f>IF(ISNUMBER(wat_table_data!E331), wat_table_data!E331, "-")</f>
        <v>-</v>
      </c>
      <c r="F334" s="37" t="str">
        <f>IF(ISNUMBER(wat_table_data!F331), IF(wat_table_data!F331=-999,"NA",IF(wat_table_data!F331&gt;99, "&gt;99", IF(wat_table_data!F331&lt;1, "&lt;1",wat_table_data!F331 ))), "-")</f>
        <v>-</v>
      </c>
      <c r="G334" s="38" t="str">
        <f>IF(ISNUMBER(wat_table_data!G331), IF(wat_table_data!G331=-999,"NA",IF(wat_table_data!G331&gt;99, "&gt;99", IF(wat_table_data!G331&lt;1, "&lt;1",wat_table_data!G331 ))), "-")</f>
        <v>-</v>
      </c>
      <c r="H334" s="38" t="str">
        <f>IF(ISNUMBER(wat_table_data!H331), IF(wat_table_data!H331=-999,"NA",IF(wat_table_data!H331&gt;99, "&gt;99", IF(wat_table_data!H331&lt;1, "&lt;1",wat_table_data!H331 ))), "-")</f>
        <v>-</v>
      </c>
      <c r="I334" s="38" t="str">
        <f>IF(ISNUMBER(wat_table_data!I331), IF(wat_table_data!I331=-999,"NA",IF(wat_table_data!I331&gt;99, "&gt;99", IF(wat_table_data!I331&lt;1, "&lt;1",wat_table_data!I331 ))), "-")</f>
        <v>-</v>
      </c>
      <c r="J334" s="24" t="str">
        <f>IF(ISNUMBER(wat_table_data!J331), IF(wat_table_data!J331=-999,"NA",wat_table_data!J331), "-")</f>
        <v>-</v>
      </c>
      <c r="K334" s="37" t="str">
        <f>IF(ISNUMBER(wat_table_data!K331), IF(wat_table_data!K331=-999,"NA",IF(wat_table_data!K331&gt;99, "&gt;99", IF(wat_table_data!K331&lt;1, "&lt;1",wat_table_data!K331 ))), "-")</f>
        <v>-</v>
      </c>
      <c r="L334" s="38" t="str">
        <f>IF(ISNUMBER(wat_table_data!L331), IF(wat_table_data!L331=-999,"NA",IF(wat_table_data!L331&gt;99, "&gt;99", IF(wat_table_data!L331&lt;1, "&lt;1",wat_table_data!L331 ))), "-")</f>
        <v>-</v>
      </c>
      <c r="M334" s="38" t="str">
        <f>IF(ISNUMBER(wat_table_data!M331), IF(wat_table_data!M331=-999,"NA",IF(wat_table_data!M331&gt;99, "&gt;99", IF(wat_table_data!M331&lt;1, "&lt;1",wat_table_data!M331 ))), "-")</f>
        <v>-</v>
      </c>
      <c r="N334" s="38" t="str">
        <f>IF(ISNUMBER(wat_table_data!N331), IF(wat_table_data!N331=-999,"NA",IF(wat_table_data!N331&gt;99, "&gt;99", IF(wat_table_data!N331&lt;1, "&lt;1",wat_table_data!N331 ))), "-")</f>
        <v>-</v>
      </c>
      <c r="O334" s="24" t="str">
        <f>IF(ISNUMBER(wat_table_data!O331), IF(wat_table_data!O331=-999,"NA",wat_table_data!O331), "-")</f>
        <v>-</v>
      </c>
      <c r="P334" s="37" t="str">
        <f>IF(ISNUMBER(wat_table_data!P331), IF(wat_table_data!P331=-999,"NA",IF(wat_table_data!P331&gt;99, "&gt;99", IF(wat_table_data!P331&lt;1, "&lt;1",wat_table_data!P331 ))), "-")</f>
        <v>-</v>
      </c>
      <c r="Q334" s="38" t="str">
        <f>IF(ISNUMBER(wat_table_data!Q331), IF(wat_table_data!Q331=-999,"NA",IF(wat_table_data!Q331&gt;99, "&gt;99", IF(wat_table_data!Q331&lt;1, "&lt;1",wat_table_data!Q331 ))), "-")</f>
        <v>-</v>
      </c>
      <c r="R334" s="38" t="str">
        <f>IF(ISNUMBER(wat_table_data!R331), IF(wat_table_data!R331=-999,"NA",IF(wat_table_data!R331&gt;99, "&gt;99", IF(wat_table_data!R331&lt;1, "&lt;1",wat_table_data!R331 ))), "-")</f>
        <v>-</v>
      </c>
      <c r="S334" s="38" t="str">
        <f>IF(ISNUMBER(wat_table_data!S331), IF(wat_table_data!S331=-999,"NA",IF(wat_table_data!S331&gt;99, "&gt;99", IF(wat_table_data!S331&lt;1, "&lt;1",wat_table_data!S331 ))), "-")</f>
        <v>-</v>
      </c>
      <c r="T334" s="24" t="str">
        <f>IF(ISNUMBER(wat_table_data!T331), IF(wat_table_data!T331=-999,"NA",wat_table_data!T331), "-")</f>
        <v>-</v>
      </c>
      <c r="U334" s="24"/>
      <c r="V334" s="24"/>
      <c r="W334" s="24"/>
      <c r="X334" s="39" t="str">
        <f>IF(ISNUMBER(wat_table_data!W331), IF(wat_table_data!W331=-999,"NA",IF(wat_table_data!W331&gt;99, "&gt;99", IF(wat_table_data!W331&lt;1, "&lt;1",wat_table_data!W331 ))), "-")</f>
        <v>-</v>
      </c>
      <c r="Y334" s="40" t="str">
        <f>IF(ISNUMBER(wat_table_data!X331), IF(wat_table_data!X331=-999,"NA",IF(wat_table_data!X331&gt;99, "&gt;99", IF(wat_table_data!X331&lt;1, "&lt;1",wat_table_data!X331 ))), "-")</f>
        <v>-</v>
      </c>
      <c r="Z334" s="40" t="str">
        <f>IF(ISNUMBER(wat_table_data!Y331), IF(wat_table_data!Y331=-999,"NA",IF(wat_table_data!Y331&gt;99, "&gt;99", IF(wat_table_data!Y331&lt;1, "&lt;1",wat_table_data!Y331 ))), "-")</f>
        <v>-</v>
      </c>
      <c r="AA334" s="40" t="str">
        <f>IF(ISNUMBER(wat_table_data!Z331), IF(wat_table_data!Z331=-999,"NA",IF(wat_table_data!Z331&gt;99, "&gt;99", IF(wat_table_data!Z331&lt;1, "&lt;1",wat_table_data!Z331 ))), "-")</f>
        <v>-</v>
      </c>
      <c r="AB334" s="38" t="str">
        <f>IF(ISNUMBER(wat_table_data!AA331), IF(wat_table_data!AA331=-999,"NA",IF(wat_table_data!AA331&gt;99, "&gt;99", IF(wat_table_data!AA331&lt;1, "&lt;1",wat_table_data!AA331 ))), "-")</f>
        <v>-</v>
      </c>
      <c r="AC334" s="38" t="str">
        <f>IF(ISNUMBER(wat_table_data!AB331), IF(wat_table_data!AB331=-999,"NA",IF(wat_table_data!AB331&gt;99, "&gt;99", IF(wat_table_data!AB331&lt;1, "&lt;1",wat_table_data!AB331 ))), "-")</f>
        <v>-</v>
      </c>
      <c r="AD334" s="39" t="str">
        <f>IF(ISNUMBER(wat_table_data!AC331), IF(wat_table_data!AC331=-999,"NA",IF(wat_table_data!AC331&gt;99, "&gt;99", IF(wat_table_data!AC331&lt;1, "&lt;1",wat_table_data!AC331 ))), "-")</f>
        <v>-</v>
      </c>
      <c r="AE334" s="40" t="str">
        <f>IF(ISNUMBER(wat_table_data!AD331), IF(wat_table_data!AD331=-999,"NA",IF(wat_table_data!AD331&gt;99, "&gt;99", IF(wat_table_data!AD331&lt;1, "&lt;1",wat_table_data!AD331 ))), "-")</f>
        <v>-</v>
      </c>
      <c r="AF334" s="40" t="str">
        <f>IF(ISNUMBER(wat_table_data!AE331), IF(wat_table_data!AE331=-999,"NA",IF(wat_table_data!AE331&gt;99, "&gt;99", IF(wat_table_data!AE331&lt;1, "&lt;1",wat_table_data!AE331 ))), "-")</f>
        <v>-</v>
      </c>
      <c r="AG334" s="40" t="str">
        <f>IF(ISNUMBER(wat_table_data!AF331), IF(wat_table_data!AF331=-999,"NA",IF(wat_table_data!AF331&gt;99, "&gt;99", IF(wat_table_data!AF331&lt;1, "&lt;1",wat_table_data!AF331 ))), "-")</f>
        <v>-</v>
      </c>
      <c r="AH334" s="38" t="str">
        <f>IF(ISNUMBER(wat_table_data!AG331), IF(wat_table_data!AG331=-999,"NA",IF(wat_table_data!AG331&gt;99, "&gt;99", IF(wat_table_data!AG331&lt;1, "&lt;1",wat_table_data!AG331 ))), "-")</f>
        <v>-</v>
      </c>
      <c r="AI334" s="38" t="str">
        <f>IF(ISNUMBER(wat_table_data!AH331), IF(wat_table_data!AH331=-999,"NA",IF(wat_table_data!AH331&gt;99, "&gt;99", IF(wat_table_data!AH331&lt;1, "&lt;1",wat_table_data!AH331 ))), "-")</f>
        <v>-</v>
      </c>
      <c r="AJ334" s="39" t="str">
        <f>IF(ISNUMBER(wat_table_data!AI331), IF(wat_table_data!AI331=-999,"NA",IF(wat_table_data!AI331&gt;99, "&gt;99", IF(wat_table_data!AI331&lt;1, "&lt;1",wat_table_data!AI331 ))), "-")</f>
        <v>-</v>
      </c>
      <c r="AK334" s="40" t="str">
        <f>IF(ISNUMBER(wat_table_data!AJ331), IF(wat_table_data!AJ331=-999,"NA",IF(wat_table_data!AJ331&gt;99, "&gt;99", IF(wat_table_data!AJ331&lt;1, "&lt;1",wat_table_data!AJ331 ))), "-")</f>
        <v>-</v>
      </c>
      <c r="AL334" s="40" t="str">
        <f>IF(ISNUMBER(wat_table_data!AK331), IF(wat_table_data!AK331=-999,"NA",IF(wat_table_data!AK331&gt;99, "&gt;99", IF(wat_table_data!AK331&lt;1, "&lt;1",wat_table_data!AK331 ))), "-")</f>
        <v>-</v>
      </c>
      <c r="AM334" s="40" t="str">
        <f>IF(ISNUMBER(wat_table_data!AL331), IF(wat_table_data!AL331=-999,"NA",IF(wat_table_data!AL331&gt;99, "&gt;99", IF(wat_table_data!AL331&lt;1, "&lt;1",wat_table_data!AL331 ))), "-")</f>
        <v>-</v>
      </c>
      <c r="AN334" s="38" t="str">
        <f>IF(ISNUMBER(wat_table_data!AM331), IF(wat_table_data!AM331=-999,"NA",IF(wat_table_data!AM331&gt;99, "&gt;99", IF(wat_table_data!AM331&lt;1, "&lt;1",wat_table_data!AM331 ))), "-")</f>
        <v>-</v>
      </c>
      <c r="AO334" s="38" t="str">
        <f>IF(ISNUMBER(wat_table_data!AN331), IF(wat_table_data!AN331=-999,"NA",IF(wat_table_data!AN331&gt;99, "&gt;99", IF(wat_table_data!AN331&lt;1, "&lt;1",wat_table_data!AN331 ))), "-")</f>
        <v>-</v>
      </c>
    </row>
    <row r="335" ht="13.8" x14ac:dyDescent="0.25">
      <c r="A335" s="34" t="str">
        <f>IF(ISBLANK(wat_table_data!A332), "", wat_table_data!A332)</f>
        <v/>
      </c>
      <c r="B335" s="34" t="str">
        <f>IF(ISBLANK(wat_table_data!B332), "", wat_table_data!B332)</f>
        <v/>
      </c>
      <c r="C335" s="34" t="str">
        <f>IF(ISBLANK(wat_table_data!C332), "", wat_table_data!C332)</f>
        <v/>
      </c>
      <c r="D335" s="35" t="str">
        <f>IF(ISNUMBER(wat_table_data!D332), wat_table_data!D332, "-")</f>
        <v>-</v>
      </c>
      <c r="E335" s="36" t="str">
        <f>IF(ISNUMBER(wat_table_data!E332), wat_table_data!E332, "-")</f>
        <v>-</v>
      </c>
      <c r="F335" s="37" t="str">
        <f>IF(ISNUMBER(wat_table_data!F332), IF(wat_table_data!F332=-999,"NA",IF(wat_table_data!F332&gt;99, "&gt;99", IF(wat_table_data!F332&lt;1, "&lt;1",wat_table_data!F332 ))), "-")</f>
        <v>-</v>
      </c>
      <c r="G335" s="38" t="str">
        <f>IF(ISNUMBER(wat_table_data!G332), IF(wat_table_data!G332=-999,"NA",IF(wat_table_data!G332&gt;99, "&gt;99", IF(wat_table_data!G332&lt;1, "&lt;1",wat_table_data!G332 ))), "-")</f>
        <v>-</v>
      </c>
      <c r="H335" s="38" t="str">
        <f>IF(ISNUMBER(wat_table_data!H332), IF(wat_table_data!H332=-999,"NA",IF(wat_table_data!H332&gt;99, "&gt;99", IF(wat_table_data!H332&lt;1, "&lt;1",wat_table_data!H332 ))), "-")</f>
        <v>-</v>
      </c>
      <c r="I335" s="38" t="str">
        <f>IF(ISNUMBER(wat_table_data!I332), IF(wat_table_data!I332=-999,"NA",IF(wat_table_data!I332&gt;99, "&gt;99", IF(wat_table_data!I332&lt;1, "&lt;1",wat_table_data!I332 ))), "-")</f>
        <v>-</v>
      </c>
      <c r="J335" s="24" t="str">
        <f>IF(ISNUMBER(wat_table_data!J332), IF(wat_table_data!J332=-999,"NA",wat_table_data!J332), "-")</f>
        <v>-</v>
      </c>
      <c r="K335" s="37" t="str">
        <f>IF(ISNUMBER(wat_table_data!K332), IF(wat_table_data!K332=-999,"NA",IF(wat_table_data!K332&gt;99, "&gt;99", IF(wat_table_data!K332&lt;1, "&lt;1",wat_table_data!K332 ))), "-")</f>
        <v>-</v>
      </c>
      <c r="L335" s="38" t="str">
        <f>IF(ISNUMBER(wat_table_data!L332), IF(wat_table_data!L332=-999,"NA",IF(wat_table_data!L332&gt;99, "&gt;99", IF(wat_table_data!L332&lt;1, "&lt;1",wat_table_data!L332 ))), "-")</f>
        <v>-</v>
      </c>
      <c r="M335" s="38" t="str">
        <f>IF(ISNUMBER(wat_table_data!M332), IF(wat_table_data!M332=-999,"NA",IF(wat_table_data!M332&gt;99, "&gt;99", IF(wat_table_data!M332&lt;1, "&lt;1",wat_table_data!M332 ))), "-")</f>
        <v>-</v>
      </c>
      <c r="N335" s="38" t="str">
        <f>IF(ISNUMBER(wat_table_data!N332), IF(wat_table_data!N332=-999,"NA",IF(wat_table_data!N332&gt;99, "&gt;99", IF(wat_table_data!N332&lt;1, "&lt;1",wat_table_data!N332 ))), "-")</f>
        <v>-</v>
      </c>
      <c r="O335" s="24" t="str">
        <f>IF(ISNUMBER(wat_table_data!O332), IF(wat_table_data!O332=-999,"NA",wat_table_data!O332), "-")</f>
        <v>-</v>
      </c>
      <c r="P335" s="37" t="str">
        <f>IF(ISNUMBER(wat_table_data!P332), IF(wat_table_data!P332=-999,"NA",IF(wat_table_data!P332&gt;99, "&gt;99", IF(wat_table_data!P332&lt;1, "&lt;1",wat_table_data!P332 ))), "-")</f>
        <v>-</v>
      </c>
      <c r="Q335" s="38" t="str">
        <f>IF(ISNUMBER(wat_table_data!Q332), IF(wat_table_data!Q332=-999,"NA",IF(wat_table_data!Q332&gt;99, "&gt;99", IF(wat_table_data!Q332&lt;1, "&lt;1",wat_table_data!Q332 ))), "-")</f>
        <v>-</v>
      </c>
      <c r="R335" s="38" t="str">
        <f>IF(ISNUMBER(wat_table_data!R332), IF(wat_table_data!R332=-999,"NA",IF(wat_table_data!R332&gt;99, "&gt;99", IF(wat_table_data!R332&lt;1, "&lt;1",wat_table_data!R332 ))), "-")</f>
        <v>-</v>
      </c>
      <c r="S335" s="38" t="str">
        <f>IF(ISNUMBER(wat_table_data!S332), IF(wat_table_data!S332=-999,"NA",IF(wat_table_data!S332&gt;99, "&gt;99", IF(wat_table_data!S332&lt;1, "&lt;1",wat_table_data!S332 ))), "-")</f>
        <v>-</v>
      </c>
      <c r="T335" s="24" t="str">
        <f>IF(ISNUMBER(wat_table_data!T332), IF(wat_table_data!T332=-999,"NA",wat_table_data!T332), "-")</f>
        <v>-</v>
      </c>
      <c r="U335" s="24"/>
      <c r="V335" s="24"/>
      <c r="W335" s="24"/>
      <c r="X335" s="39" t="str">
        <f>IF(ISNUMBER(wat_table_data!W332), IF(wat_table_data!W332=-999,"NA",IF(wat_table_data!W332&gt;99, "&gt;99", IF(wat_table_data!W332&lt;1, "&lt;1",wat_table_data!W332 ))), "-")</f>
        <v>-</v>
      </c>
      <c r="Y335" s="40" t="str">
        <f>IF(ISNUMBER(wat_table_data!X332), IF(wat_table_data!X332=-999,"NA",IF(wat_table_data!X332&gt;99, "&gt;99", IF(wat_table_data!X332&lt;1, "&lt;1",wat_table_data!X332 ))), "-")</f>
        <v>-</v>
      </c>
      <c r="Z335" s="40" t="str">
        <f>IF(ISNUMBER(wat_table_data!Y332), IF(wat_table_data!Y332=-999,"NA",IF(wat_table_data!Y332&gt;99, "&gt;99", IF(wat_table_data!Y332&lt;1, "&lt;1",wat_table_data!Y332 ))), "-")</f>
        <v>-</v>
      </c>
      <c r="AA335" s="40" t="str">
        <f>IF(ISNUMBER(wat_table_data!Z332), IF(wat_table_data!Z332=-999,"NA",IF(wat_table_data!Z332&gt;99, "&gt;99", IF(wat_table_data!Z332&lt;1, "&lt;1",wat_table_data!Z332 ))), "-")</f>
        <v>-</v>
      </c>
      <c r="AB335" s="38" t="str">
        <f>IF(ISNUMBER(wat_table_data!AA332), IF(wat_table_data!AA332=-999,"NA",IF(wat_table_data!AA332&gt;99, "&gt;99", IF(wat_table_data!AA332&lt;1, "&lt;1",wat_table_data!AA332 ))), "-")</f>
        <v>-</v>
      </c>
      <c r="AC335" s="38" t="str">
        <f>IF(ISNUMBER(wat_table_data!AB332), IF(wat_table_data!AB332=-999,"NA",IF(wat_table_data!AB332&gt;99, "&gt;99", IF(wat_table_data!AB332&lt;1, "&lt;1",wat_table_data!AB332 ))), "-")</f>
        <v>-</v>
      </c>
      <c r="AD335" s="39" t="str">
        <f>IF(ISNUMBER(wat_table_data!AC332), IF(wat_table_data!AC332=-999,"NA",IF(wat_table_data!AC332&gt;99, "&gt;99", IF(wat_table_data!AC332&lt;1, "&lt;1",wat_table_data!AC332 ))), "-")</f>
        <v>-</v>
      </c>
      <c r="AE335" s="40" t="str">
        <f>IF(ISNUMBER(wat_table_data!AD332), IF(wat_table_data!AD332=-999,"NA",IF(wat_table_data!AD332&gt;99, "&gt;99", IF(wat_table_data!AD332&lt;1, "&lt;1",wat_table_data!AD332 ))), "-")</f>
        <v>-</v>
      </c>
      <c r="AF335" s="40" t="str">
        <f>IF(ISNUMBER(wat_table_data!AE332), IF(wat_table_data!AE332=-999,"NA",IF(wat_table_data!AE332&gt;99, "&gt;99", IF(wat_table_data!AE332&lt;1, "&lt;1",wat_table_data!AE332 ))), "-")</f>
        <v>-</v>
      </c>
      <c r="AG335" s="40" t="str">
        <f>IF(ISNUMBER(wat_table_data!AF332), IF(wat_table_data!AF332=-999,"NA",IF(wat_table_data!AF332&gt;99, "&gt;99", IF(wat_table_data!AF332&lt;1, "&lt;1",wat_table_data!AF332 ))), "-")</f>
        <v>-</v>
      </c>
      <c r="AH335" s="38" t="str">
        <f>IF(ISNUMBER(wat_table_data!AG332), IF(wat_table_data!AG332=-999,"NA",IF(wat_table_data!AG332&gt;99, "&gt;99", IF(wat_table_data!AG332&lt;1, "&lt;1",wat_table_data!AG332 ))), "-")</f>
        <v>-</v>
      </c>
      <c r="AI335" s="38" t="str">
        <f>IF(ISNUMBER(wat_table_data!AH332), IF(wat_table_data!AH332=-999,"NA",IF(wat_table_data!AH332&gt;99, "&gt;99", IF(wat_table_data!AH332&lt;1, "&lt;1",wat_table_data!AH332 ))), "-")</f>
        <v>-</v>
      </c>
      <c r="AJ335" s="39" t="str">
        <f>IF(ISNUMBER(wat_table_data!AI332), IF(wat_table_data!AI332=-999,"NA",IF(wat_table_data!AI332&gt;99, "&gt;99", IF(wat_table_data!AI332&lt;1, "&lt;1",wat_table_data!AI332 ))), "-")</f>
        <v>-</v>
      </c>
      <c r="AK335" s="40" t="str">
        <f>IF(ISNUMBER(wat_table_data!AJ332), IF(wat_table_data!AJ332=-999,"NA",IF(wat_table_data!AJ332&gt;99, "&gt;99", IF(wat_table_data!AJ332&lt;1, "&lt;1",wat_table_data!AJ332 ))), "-")</f>
        <v>-</v>
      </c>
      <c r="AL335" s="40" t="str">
        <f>IF(ISNUMBER(wat_table_data!AK332), IF(wat_table_data!AK332=-999,"NA",IF(wat_table_data!AK332&gt;99, "&gt;99", IF(wat_table_data!AK332&lt;1, "&lt;1",wat_table_data!AK332 ))), "-")</f>
        <v>-</v>
      </c>
      <c r="AM335" s="40" t="str">
        <f>IF(ISNUMBER(wat_table_data!AL332), IF(wat_table_data!AL332=-999,"NA",IF(wat_table_data!AL332&gt;99, "&gt;99", IF(wat_table_data!AL332&lt;1, "&lt;1",wat_table_data!AL332 ))), "-")</f>
        <v>-</v>
      </c>
      <c r="AN335" s="38" t="str">
        <f>IF(ISNUMBER(wat_table_data!AM332), IF(wat_table_data!AM332=-999,"NA",IF(wat_table_data!AM332&gt;99, "&gt;99", IF(wat_table_data!AM332&lt;1, "&lt;1",wat_table_data!AM332 ))), "-")</f>
        <v>-</v>
      </c>
      <c r="AO335" s="38" t="str">
        <f>IF(ISNUMBER(wat_table_data!AN332), IF(wat_table_data!AN332=-999,"NA",IF(wat_table_data!AN332&gt;99, "&gt;99", IF(wat_table_data!AN332&lt;1, "&lt;1",wat_table_data!AN332 ))), "-")</f>
        <v>-</v>
      </c>
    </row>
    <row r="336" ht="13.8" x14ac:dyDescent="0.25">
      <c r="A336" s="34" t="str">
        <f>IF(ISBLANK(wat_table_data!A333), "", wat_table_data!A333)</f>
        <v/>
      </c>
      <c r="B336" s="34" t="str">
        <f>IF(ISBLANK(wat_table_data!B333), "", wat_table_data!B333)</f>
        <v/>
      </c>
      <c r="C336" s="34" t="str">
        <f>IF(ISBLANK(wat_table_data!C333), "", wat_table_data!C333)</f>
        <v/>
      </c>
      <c r="D336" s="35" t="str">
        <f>IF(ISNUMBER(wat_table_data!D333), wat_table_data!D333, "-")</f>
        <v>-</v>
      </c>
      <c r="E336" s="36" t="str">
        <f>IF(ISNUMBER(wat_table_data!E333), wat_table_data!E333, "-")</f>
        <v>-</v>
      </c>
      <c r="F336" s="37" t="str">
        <f>IF(ISNUMBER(wat_table_data!F333), IF(wat_table_data!F333=-999,"NA",IF(wat_table_data!F333&gt;99, "&gt;99", IF(wat_table_data!F333&lt;1, "&lt;1",wat_table_data!F333 ))), "-")</f>
        <v>-</v>
      </c>
      <c r="G336" s="38" t="str">
        <f>IF(ISNUMBER(wat_table_data!G333), IF(wat_table_data!G333=-999,"NA",IF(wat_table_data!G333&gt;99, "&gt;99", IF(wat_table_data!G333&lt;1, "&lt;1",wat_table_data!G333 ))), "-")</f>
        <v>-</v>
      </c>
      <c r="H336" s="38" t="str">
        <f>IF(ISNUMBER(wat_table_data!H333), IF(wat_table_data!H333=-999,"NA",IF(wat_table_data!H333&gt;99, "&gt;99", IF(wat_table_data!H333&lt;1, "&lt;1",wat_table_data!H333 ))), "-")</f>
        <v>-</v>
      </c>
      <c r="I336" s="38" t="str">
        <f>IF(ISNUMBER(wat_table_data!I333), IF(wat_table_data!I333=-999,"NA",IF(wat_table_data!I333&gt;99, "&gt;99", IF(wat_table_data!I333&lt;1, "&lt;1",wat_table_data!I333 ))), "-")</f>
        <v>-</v>
      </c>
      <c r="J336" s="24" t="str">
        <f>IF(ISNUMBER(wat_table_data!J333), IF(wat_table_data!J333=-999,"NA",wat_table_data!J333), "-")</f>
        <v>-</v>
      </c>
      <c r="K336" s="37" t="str">
        <f>IF(ISNUMBER(wat_table_data!K333), IF(wat_table_data!K333=-999,"NA",IF(wat_table_data!K333&gt;99, "&gt;99", IF(wat_table_data!K333&lt;1, "&lt;1",wat_table_data!K333 ))), "-")</f>
        <v>-</v>
      </c>
      <c r="L336" s="38" t="str">
        <f>IF(ISNUMBER(wat_table_data!L333), IF(wat_table_data!L333=-999,"NA",IF(wat_table_data!L333&gt;99, "&gt;99", IF(wat_table_data!L333&lt;1, "&lt;1",wat_table_data!L333 ))), "-")</f>
        <v>-</v>
      </c>
      <c r="M336" s="38" t="str">
        <f>IF(ISNUMBER(wat_table_data!M333), IF(wat_table_data!M333=-999,"NA",IF(wat_table_data!M333&gt;99, "&gt;99", IF(wat_table_data!M333&lt;1, "&lt;1",wat_table_data!M333 ))), "-")</f>
        <v>-</v>
      </c>
      <c r="N336" s="38" t="str">
        <f>IF(ISNUMBER(wat_table_data!N333), IF(wat_table_data!N333=-999,"NA",IF(wat_table_data!N333&gt;99, "&gt;99", IF(wat_table_data!N333&lt;1, "&lt;1",wat_table_data!N333 ))), "-")</f>
        <v>-</v>
      </c>
      <c r="O336" s="24" t="str">
        <f>IF(ISNUMBER(wat_table_data!O333), IF(wat_table_data!O333=-999,"NA",wat_table_data!O333), "-")</f>
        <v>-</v>
      </c>
      <c r="P336" s="37" t="str">
        <f>IF(ISNUMBER(wat_table_data!P333), IF(wat_table_data!P333=-999,"NA",IF(wat_table_data!P333&gt;99, "&gt;99", IF(wat_table_data!P333&lt;1, "&lt;1",wat_table_data!P333 ))), "-")</f>
        <v>-</v>
      </c>
      <c r="Q336" s="38" t="str">
        <f>IF(ISNUMBER(wat_table_data!Q333), IF(wat_table_data!Q333=-999,"NA",IF(wat_table_data!Q333&gt;99, "&gt;99", IF(wat_table_data!Q333&lt;1, "&lt;1",wat_table_data!Q333 ))), "-")</f>
        <v>-</v>
      </c>
      <c r="R336" s="38" t="str">
        <f>IF(ISNUMBER(wat_table_data!R333), IF(wat_table_data!R333=-999,"NA",IF(wat_table_data!R333&gt;99, "&gt;99", IF(wat_table_data!R333&lt;1, "&lt;1",wat_table_data!R333 ))), "-")</f>
        <v>-</v>
      </c>
      <c r="S336" s="38" t="str">
        <f>IF(ISNUMBER(wat_table_data!S333), IF(wat_table_data!S333=-999,"NA",IF(wat_table_data!S333&gt;99, "&gt;99", IF(wat_table_data!S333&lt;1, "&lt;1",wat_table_data!S333 ))), "-")</f>
        <v>-</v>
      </c>
      <c r="T336" s="24" t="str">
        <f>IF(ISNUMBER(wat_table_data!T333), IF(wat_table_data!T333=-999,"NA",wat_table_data!T333), "-")</f>
        <v>-</v>
      </c>
      <c r="U336" s="24"/>
      <c r="V336" s="24"/>
      <c r="W336" s="24"/>
      <c r="X336" s="39" t="str">
        <f>IF(ISNUMBER(wat_table_data!W333), IF(wat_table_data!W333=-999,"NA",IF(wat_table_data!W333&gt;99, "&gt;99", IF(wat_table_data!W333&lt;1, "&lt;1",wat_table_data!W333 ))), "-")</f>
        <v>-</v>
      </c>
      <c r="Y336" s="40" t="str">
        <f>IF(ISNUMBER(wat_table_data!X333), IF(wat_table_data!X333=-999,"NA",IF(wat_table_data!X333&gt;99, "&gt;99", IF(wat_table_data!X333&lt;1, "&lt;1",wat_table_data!X333 ))), "-")</f>
        <v>-</v>
      </c>
      <c r="Z336" s="40" t="str">
        <f>IF(ISNUMBER(wat_table_data!Y333), IF(wat_table_data!Y333=-999,"NA",IF(wat_table_data!Y333&gt;99, "&gt;99", IF(wat_table_data!Y333&lt;1, "&lt;1",wat_table_data!Y333 ))), "-")</f>
        <v>-</v>
      </c>
      <c r="AA336" s="40" t="str">
        <f>IF(ISNUMBER(wat_table_data!Z333), IF(wat_table_data!Z333=-999,"NA",IF(wat_table_data!Z333&gt;99, "&gt;99", IF(wat_table_data!Z333&lt;1, "&lt;1",wat_table_data!Z333 ))), "-")</f>
        <v>-</v>
      </c>
      <c r="AB336" s="38" t="str">
        <f>IF(ISNUMBER(wat_table_data!AA333), IF(wat_table_data!AA333=-999,"NA",IF(wat_table_data!AA333&gt;99, "&gt;99", IF(wat_table_data!AA333&lt;1, "&lt;1",wat_table_data!AA333 ))), "-")</f>
        <v>-</v>
      </c>
      <c r="AC336" s="38" t="str">
        <f>IF(ISNUMBER(wat_table_data!AB333), IF(wat_table_data!AB333=-999,"NA",IF(wat_table_data!AB333&gt;99, "&gt;99", IF(wat_table_data!AB333&lt;1, "&lt;1",wat_table_data!AB333 ))), "-")</f>
        <v>-</v>
      </c>
      <c r="AD336" s="39" t="str">
        <f>IF(ISNUMBER(wat_table_data!AC333), IF(wat_table_data!AC333=-999,"NA",IF(wat_table_data!AC333&gt;99, "&gt;99", IF(wat_table_data!AC333&lt;1, "&lt;1",wat_table_data!AC333 ))), "-")</f>
        <v>-</v>
      </c>
      <c r="AE336" s="40" t="str">
        <f>IF(ISNUMBER(wat_table_data!AD333), IF(wat_table_data!AD333=-999,"NA",IF(wat_table_data!AD333&gt;99, "&gt;99", IF(wat_table_data!AD333&lt;1, "&lt;1",wat_table_data!AD333 ))), "-")</f>
        <v>-</v>
      </c>
      <c r="AF336" s="40" t="str">
        <f>IF(ISNUMBER(wat_table_data!AE333), IF(wat_table_data!AE333=-999,"NA",IF(wat_table_data!AE333&gt;99, "&gt;99", IF(wat_table_data!AE333&lt;1, "&lt;1",wat_table_data!AE333 ))), "-")</f>
        <v>-</v>
      </c>
      <c r="AG336" s="40" t="str">
        <f>IF(ISNUMBER(wat_table_data!AF333), IF(wat_table_data!AF333=-999,"NA",IF(wat_table_data!AF333&gt;99, "&gt;99", IF(wat_table_data!AF333&lt;1, "&lt;1",wat_table_data!AF333 ))), "-")</f>
        <v>-</v>
      </c>
      <c r="AH336" s="38" t="str">
        <f>IF(ISNUMBER(wat_table_data!AG333), IF(wat_table_data!AG333=-999,"NA",IF(wat_table_data!AG333&gt;99, "&gt;99", IF(wat_table_data!AG333&lt;1, "&lt;1",wat_table_data!AG333 ))), "-")</f>
        <v>-</v>
      </c>
      <c r="AI336" s="38" t="str">
        <f>IF(ISNUMBER(wat_table_data!AH333), IF(wat_table_data!AH333=-999,"NA",IF(wat_table_data!AH333&gt;99, "&gt;99", IF(wat_table_data!AH333&lt;1, "&lt;1",wat_table_data!AH333 ))), "-")</f>
        <v>-</v>
      </c>
      <c r="AJ336" s="39" t="str">
        <f>IF(ISNUMBER(wat_table_data!AI333), IF(wat_table_data!AI333=-999,"NA",IF(wat_table_data!AI333&gt;99, "&gt;99", IF(wat_table_data!AI333&lt;1, "&lt;1",wat_table_data!AI333 ))), "-")</f>
        <v>-</v>
      </c>
      <c r="AK336" s="40" t="str">
        <f>IF(ISNUMBER(wat_table_data!AJ333), IF(wat_table_data!AJ333=-999,"NA",IF(wat_table_data!AJ333&gt;99, "&gt;99", IF(wat_table_data!AJ333&lt;1, "&lt;1",wat_table_data!AJ333 ))), "-")</f>
        <v>-</v>
      </c>
      <c r="AL336" s="40" t="str">
        <f>IF(ISNUMBER(wat_table_data!AK333), IF(wat_table_data!AK333=-999,"NA",IF(wat_table_data!AK333&gt;99, "&gt;99", IF(wat_table_data!AK333&lt;1, "&lt;1",wat_table_data!AK333 ))), "-")</f>
        <v>-</v>
      </c>
      <c r="AM336" s="40" t="str">
        <f>IF(ISNUMBER(wat_table_data!AL333), IF(wat_table_data!AL333=-999,"NA",IF(wat_table_data!AL333&gt;99, "&gt;99", IF(wat_table_data!AL333&lt;1, "&lt;1",wat_table_data!AL333 ))), "-")</f>
        <v>-</v>
      </c>
      <c r="AN336" s="38" t="str">
        <f>IF(ISNUMBER(wat_table_data!AM333), IF(wat_table_data!AM333=-999,"NA",IF(wat_table_data!AM333&gt;99, "&gt;99", IF(wat_table_data!AM333&lt;1, "&lt;1",wat_table_data!AM333 ))), "-")</f>
        <v>-</v>
      </c>
      <c r="AO336" s="38" t="str">
        <f>IF(ISNUMBER(wat_table_data!AN333), IF(wat_table_data!AN333=-999,"NA",IF(wat_table_data!AN333&gt;99, "&gt;99", IF(wat_table_data!AN333&lt;1, "&lt;1",wat_table_data!AN333 ))), "-")</f>
        <v>-</v>
      </c>
    </row>
    <row r="337" ht="13.8" x14ac:dyDescent="0.25">
      <c r="A337" s="34" t="str">
        <f>IF(ISBLANK(wat_table_data!A334), "", wat_table_data!A334)</f>
        <v/>
      </c>
      <c r="B337" s="34" t="str">
        <f>IF(ISBLANK(wat_table_data!B334), "", wat_table_data!B334)</f>
        <v/>
      </c>
      <c r="C337" s="34" t="str">
        <f>IF(ISBLANK(wat_table_data!C334), "", wat_table_data!C334)</f>
        <v/>
      </c>
      <c r="D337" s="35" t="str">
        <f>IF(ISNUMBER(wat_table_data!D334), wat_table_data!D334, "-")</f>
        <v>-</v>
      </c>
      <c r="E337" s="36" t="str">
        <f>IF(ISNUMBER(wat_table_data!E334), wat_table_data!E334, "-")</f>
        <v>-</v>
      </c>
      <c r="F337" s="37" t="str">
        <f>IF(ISNUMBER(wat_table_data!F334), IF(wat_table_data!F334=-999,"NA",IF(wat_table_data!F334&gt;99, "&gt;99", IF(wat_table_data!F334&lt;1, "&lt;1",wat_table_data!F334 ))), "-")</f>
        <v>-</v>
      </c>
      <c r="G337" s="38" t="str">
        <f>IF(ISNUMBER(wat_table_data!G334), IF(wat_table_data!G334=-999,"NA",IF(wat_table_data!G334&gt;99, "&gt;99", IF(wat_table_data!G334&lt;1, "&lt;1",wat_table_data!G334 ))), "-")</f>
        <v>-</v>
      </c>
      <c r="H337" s="38" t="str">
        <f>IF(ISNUMBER(wat_table_data!H334), IF(wat_table_data!H334=-999,"NA",IF(wat_table_data!H334&gt;99, "&gt;99", IF(wat_table_data!H334&lt;1, "&lt;1",wat_table_data!H334 ))), "-")</f>
        <v>-</v>
      </c>
      <c r="I337" s="38" t="str">
        <f>IF(ISNUMBER(wat_table_data!I334), IF(wat_table_data!I334=-999,"NA",IF(wat_table_data!I334&gt;99, "&gt;99", IF(wat_table_data!I334&lt;1, "&lt;1",wat_table_data!I334 ))), "-")</f>
        <v>-</v>
      </c>
      <c r="J337" s="24" t="str">
        <f>IF(ISNUMBER(wat_table_data!J334), IF(wat_table_data!J334=-999,"NA",wat_table_data!J334), "-")</f>
        <v>-</v>
      </c>
      <c r="K337" s="37" t="str">
        <f>IF(ISNUMBER(wat_table_data!K334), IF(wat_table_data!K334=-999,"NA",IF(wat_table_data!K334&gt;99, "&gt;99", IF(wat_table_data!K334&lt;1, "&lt;1",wat_table_data!K334 ))), "-")</f>
        <v>-</v>
      </c>
      <c r="L337" s="38" t="str">
        <f>IF(ISNUMBER(wat_table_data!L334), IF(wat_table_data!L334=-999,"NA",IF(wat_table_data!L334&gt;99, "&gt;99", IF(wat_table_data!L334&lt;1, "&lt;1",wat_table_data!L334 ))), "-")</f>
        <v>-</v>
      </c>
      <c r="M337" s="38" t="str">
        <f>IF(ISNUMBER(wat_table_data!M334), IF(wat_table_data!M334=-999,"NA",IF(wat_table_data!M334&gt;99, "&gt;99", IF(wat_table_data!M334&lt;1, "&lt;1",wat_table_data!M334 ))), "-")</f>
        <v>-</v>
      </c>
      <c r="N337" s="38" t="str">
        <f>IF(ISNUMBER(wat_table_data!N334), IF(wat_table_data!N334=-999,"NA",IF(wat_table_data!N334&gt;99, "&gt;99", IF(wat_table_data!N334&lt;1, "&lt;1",wat_table_data!N334 ))), "-")</f>
        <v>-</v>
      </c>
      <c r="O337" s="24" t="str">
        <f>IF(ISNUMBER(wat_table_data!O334), IF(wat_table_data!O334=-999,"NA",wat_table_data!O334), "-")</f>
        <v>-</v>
      </c>
      <c r="P337" s="37" t="str">
        <f>IF(ISNUMBER(wat_table_data!P334), IF(wat_table_data!P334=-999,"NA",IF(wat_table_data!P334&gt;99, "&gt;99", IF(wat_table_data!P334&lt;1, "&lt;1",wat_table_data!P334 ))), "-")</f>
        <v>-</v>
      </c>
      <c r="Q337" s="38" t="str">
        <f>IF(ISNUMBER(wat_table_data!Q334), IF(wat_table_data!Q334=-999,"NA",IF(wat_table_data!Q334&gt;99, "&gt;99", IF(wat_table_data!Q334&lt;1, "&lt;1",wat_table_data!Q334 ))), "-")</f>
        <v>-</v>
      </c>
      <c r="R337" s="38" t="str">
        <f>IF(ISNUMBER(wat_table_data!R334), IF(wat_table_data!R334=-999,"NA",IF(wat_table_data!R334&gt;99, "&gt;99", IF(wat_table_data!R334&lt;1, "&lt;1",wat_table_data!R334 ))), "-")</f>
        <v>-</v>
      </c>
      <c r="S337" s="38" t="str">
        <f>IF(ISNUMBER(wat_table_data!S334), IF(wat_table_data!S334=-999,"NA",IF(wat_table_data!S334&gt;99, "&gt;99", IF(wat_table_data!S334&lt;1, "&lt;1",wat_table_data!S334 ))), "-")</f>
        <v>-</v>
      </c>
      <c r="T337" s="24" t="str">
        <f>IF(ISNUMBER(wat_table_data!T334), IF(wat_table_data!T334=-999,"NA",wat_table_data!T334), "-")</f>
        <v>-</v>
      </c>
      <c r="U337" s="24"/>
      <c r="V337" s="24"/>
      <c r="W337" s="24"/>
      <c r="X337" s="39" t="str">
        <f>IF(ISNUMBER(wat_table_data!W334), IF(wat_table_data!W334=-999,"NA",IF(wat_table_data!W334&gt;99, "&gt;99", IF(wat_table_data!W334&lt;1, "&lt;1",wat_table_data!W334 ))), "-")</f>
        <v>-</v>
      </c>
      <c r="Y337" s="40" t="str">
        <f>IF(ISNUMBER(wat_table_data!X334), IF(wat_table_data!X334=-999,"NA",IF(wat_table_data!X334&gt;99, "&gt;99", IF(wat_table_data!X334&lt;1, "&lt;1",wat_table_data!X334 ))), "-")</f>
        <v>-</v>
      </c>
      <c r="Z337" s="40" t="str">
        <f>IF(ISNUMBER(wat_table_data!Y334), IF(wat_table_data!Y334=-999,"NA",IF(wat_table_data!Y334&gt;99, "&gt;99", IF(wat_table_data!Y334&lt;1, "&lt;1",wat_table_data!Y334 ))), "-")</f>
        <v>-</v>
      </c>
      <c r="AA337" s="40" t="str">
        <f>IF(ISNUMBER(wat_table_data!Z334), IF(wat_table_data!Z334=-999,"NA",IF(wat_table_data!Z334&gt;99, "&gt;99", IF(wat_table_data!Z334&lt;1, "&lt;1",wat_table_data!Z334 ))), "-")</f>
        <v>-</v>
      </c>
      <c r="AB337" s="38" t="str">
        <f>IF(ISNUMBER(wat_table_data!AA334), IF(wat_table_data!AA334=-999,"NA",IF(wat_table_data!AA334&gt;99, "&gt;99", IF(wat_table_data!AA334&lt;1, "&lt;1",wat_table_data!AA334 ))), "-")</f>
        <v>-</v>
      </c>
      <c r="AC337" s="38" t="str">
        <f>IF(ISNUMBER(wat_table_data!AB334), IF(wat_table_data!AB334=-999,"NA",IF(wat_table_data!AB334&gt;99, "&gt;99", IF(wat_table_data!AB334&lt;1, "&lt;1",wat_table_data!AB334 ))), "-")</f>
        <v>-</v>
      </c>
      <c r="AD337" s="39" t="str">
        <f>IF(ISNUMBER(wat_table_data!AC334), IF(wat_table_data!AC334=-999,"NA",IF(wat_table_data!AC334&gt;99, "&gt;99", IF(wat_table_data!AC334&lt;1, "&lt;1",wat_table_data!AC334 ))), "-")</f>
        <v>-</v>
      </c>
      <c r="AE337" s="40" t="str">
        <f>IF(ISNUMBER(wat_table_data!AD334), IF(wat_table_data!AD334=-999,"NA",IF(wat_table_data!AD334&gt;99, "&gt;99", IF(wat_table_data!AD334&lt;1, "&lt;1",wat_table_data!AD334 ))), "-")</f>
        <v>-</v>
      </c>
      <c r="AF337" s="40" t="str">
        <f>IF(ISNUMBER(wat_table_data!AE334), IF(wat_table_data!AE334=-999,"NA",IF(wat_table_data!AE334&gt;99, "&gt;99", IF(wat_table_data!AE334&lt;1, "&lt;1",wat_table_data!AE334 ))), "-")</f>
        <v>-</v>
      </c>
      <c r="AG337" s="40" t="str">
        <f>IF(ISNUMBER(wat_table_data!AF334), IF(wat_table_data!AF334=-999,"NA",IF(wat_table_data!AF334&gt;99, "&gt;99", IF(wat_table_data!AF334&lt;1, "&lt;1",wat_table_data!AF334 ))), "-")</f>
        <v>-</v>
      </c>
      <c r="AH337" s="38" t="str">
        <f>IF(ISNUMBER(wat_table_data!AG334), IF(wat_table_data!AG334=-999,"NA",IF(wat_table_data!AG334&gt;99, "&gt;99", IF(wat_table_data!AG334&lt;1, "&lt;1",wat_table_data!AG334 ))), "-")</f>
        <v>-</v>
      </c>
      <c r="AI337" s="38" t="str">
        <f>IF(ISNUMBER(wat_table_data!AH334), IF(wat_table_data!AH334=-999,"NA",IF(wat_table_data!AH334&gt;99, "&gt;99", IF(wat_table_data!AH334&lt;1, "&lt;1",wat_table_data!AH334 ))), "-")</f>
        <v>-</v>
      </c>
      <c r="AJ337" s="39" t="str">
        <f>IF(ISNUMBER(wat_table_data!AI334), IF(wat_table_data!AI334=-999,"NA",IF(wat_table_data!AI334&gt;99, "&gt;99", IF(wat_table_data!AI334&lt;1, "&lt;1",wat_table_data!AI334 ))), "-")</f>
        <v>-</v>
      </c>
      <c r="AK337" s="40" t="str">
        <f>IF(ISNUMBER(wat_table_data!AJ334), IF(wat_table_data!AJ334=-999,"NA",IF(wat_table_data!AJ334&gt;99, "&gt;99", IF(wat_table_data!AJ334&lt;1, "&lt;1",wat_table_data!AJ334 ))), "-")</f>
        <v>-</v>
      </c>
      <c r="AL337" s="40" t="str">
        <f>IF(ISNUMBER(wat_table_data!AK334), IF(wat_table_data!AK334=-999,"NA",IF(wat_table_data!AK334&gt;99, "&gt;99", IF(wat_table_data!AK334&lt;1, "&lt;1",wat_table_data!AK334 ))), "-")</f>
        <v>-</v>
      </c>
      <c r="AM337" s="40" t="str">
        <f>IF(ISNUMBER(wat_table_data!AL334), IF(wat_table_data!AL334=-999,"NA",IF(wat_table_data!AL334&gt;99, "&gt;99", IF(wat_table_data!AL334&lt;1, "&lt;1",wat_table_data!AL334 ))), "-")</f>
        <v>-</v>
      </c>
      <c r="AN337" s="38" t="str">
        <f>IF(ISNUMBER(wat_table_data!AM334), IF(wat_table_data!AM334=-999,"NA",IF(wat_table_data!AM334&gt;99, "&gt;99", IF(wat_table_data!AM334&lt;1, "&lt;1",wat_table_data!AM334 ))), "-")</f>
        <v>-</v>
      </c>
      <c r="AO337" s="38" t="str">
        <f>IF(ISNUMBER(wat_table_data!AN334), IF(wat_table_data!AN334=-999,"NA",IF(wat_table_data!AN334&gt;99, "&gt;99", IF(wat_table_data!AN334&lt;1, "&lt;1",wat_table_data!AN334 ))), "-")</f>
        <v>-</v>
      </c>
    </row>
    <row r="338" ht="13.8" x14ac:dyDescent="0.25">
      <c r="A338" s="34" t="str">
        <f>IF(ISBLANK(wat_table_data!A335), "", wat_table_data!A335)</f>
        <v/>
      </c>
      <c r="B338" s="34" t="str">
        <f>IF(ISBLANK(wat_table_data!B335), "", wat_table_data!B335)</f>
        <v/>
      </c>
      <c r="C338" s="34" t="str">
        <f>IF(ISBLANK(wat_table_data!C335), "", wat_table_data!C335)</f>
        <v/>
      </c>
      <c r="D338" s="35" t="str">
        <f>IF(ISNUMBER(wat_table_data!D335), wat_table_data!D335, "-")</f>
        <v>-</v>
      </c>
      <c r="E338" s="36" t="str">
        <f>IF(ISNUMBER(wat_table_data!E335), wat_table_data!E335, "-")</f>
        <v>-</v>
      </c>
      <c r="F338" s="37" t="str">
        <f>IF(ISNUMBER(wat_table_data!F335), IF(wat_table_data!F335=-999,"NA",IF(wat_table_data!F335&gt;99, "&gt;99", IF(wat_table_data!F335&lt;1, "&lt;1",wat_table_data!F335 ))), "-")</f>
        <v>-</v>
      </c>
      <c r="G338" s="38" t="str">
        <f>IF(ISNUMBER(wat_table_data!G335), IF(wat_table_data!G335=-999,"NA",IF(wat_table_data!G335&gt;99, "&gt;99", IF(wat_table_data!G335&lt;1, "&lt;1",wat_table_data!G335 ))), "-")</f>
        <v>-</v>
      </c>
      <c r="H338" s="38" t="str">
        <f>IF(ISNUMBER(wat_table_data!H335), IF(wat_table_data!H335=-999,"NA",IF(wat_table_data!H335&gt;99, "&gt;99", IF(wat_table_data!H335&lt;1, "&lt;1",wat_table_data!H335 ))), "-")</f>
        <v>-</v>
      </c>
      <c r="I338" s="38" t="str">
        <f>IF(ISNUMBER(wat_table_data!I335), IF(wat_table_data!I335=-999,"NA",IF(wat_table_data!I335&gt;99, "&gt;99", IF(wat_table_data!I335&lt;1, "&lt;1",wat_table_data!I335 ))), "-")</f>
        <v>-</v>
      </c>
      <c r="J338" s="24" t="str">
        <f>IF(ISNUMBER(wat_table_data!J335), IF(wat_table_data!J335=-999,"NA",wat_table_data!J335), "-")</f>
        <v>-</v>
      </c>
      <c r="K338" s="37" t="str">
        <f>IF(ISNUMBER(wat_table_data!K335), IF(wat_table_data!K335=-999,"NA",IF(wat_table_data!K335&gt;99, "&gt;99", IF(wat_table_data!K335&lt;1, "&lt;1",wat_table_data!K335 ))), "-")</f>
        <v>-</v>
      </c>
      <c r="L338" s="38" t="str">
        <f>IF(ISNUMBER(wat_table_data!L335), IF(wat_table_data!L335=-999,"NA",IF(wat_table_data!L335&gt;99, "&gt;99", IF(wat_table_data!L335&lt;1, "&lt;1",wat_table_data!L335 ))), "-")</f>
        <v>-</v>
      </c>
      <c r="M338" s="38" t="str">
        <f>IF(ISNUMBER(wat_table_data!M335), IF(wat_table_data!M335=-999,"NA",IF(wat_table_data!M335&gt;99, "&gt;99", IF(wat_table_data!M335&lt;1, "&lt;1",wat_table_data!M335 ))), "-")</f>
        <v>-</v>
      </c>
      <c r="N338" s="38" t="str">
        <f>IF(ISNUMBER(wat_table_data!N335), IF(wat_table_data!N335=-999,"NA",IF(wat_table_data!N335&gt;99, "&gt;99", IF(wat_table_data!N335&lt;1, "&lt;1",wat_table_data!N335 ))), "-")</f>
        <v>-</v>
      </c>
      <c r="O338" s="24" t="str">
        <f>IF(ISNUMBER(wat_table_data!O335), IF(wat_table_data!O335=-999,"NA",wat_table_data!O335), "-")</f>
        <v>-</v>
      </c>
      <c r="P338" s="37" t="str">
        <f>IF(ISNUMBER(wat_table_data!P335), IF(wat_table_data!P335=-999,"NA",IF(wat_table_data!P335&gt;99, "&gt;99", IF(wat_table_data!P335&lt;1, "&lt;1",wat_table_data!P335 ))), "-")</f>
        <v>-</v>
      </c>
      <c r="Q338" s="38" t="str">
        <f>IF(ISNUMBER(wat_table_data!Q335), IF(wat_table_data!Q335=-999,"NA",IF(wat_table_data!Q335&gt;99, "&gt;99", IF(wat_table_data!Q335&lt;1, "&lt;1",wat_table_data!Q335 ))), "-")</f>
        <v>-</v>
      </c>
      <c r="R338" s="38" t="str">
        <f>IF(ISNUMBER(wat_table_data!R335), IF(wat_table_data!R335=-999,"NA",IF(wat_table_data!R335&gt;99, "&gt;99", IF(wat_table_data!R335&lt;1, "&lt;1",wat_table_data!R335 ))), "-")</f>
        <v>-</v>
      </c>
      <c r="S338" s="38" t="str">
        <f>IF(ISNUMBER(wat_table_data!S335), IF(wat_table_data!S335=-999,"NA",IF(wat_table_data!S335&gt;99, "&gt;99", IF(wat_table_data!S335&lt;1, "&lt;1",wat_table_data!S335 ))), "-")</f>
        <v>-</v>
      </c>
      <c r="T338" s="24" t="str">
        <f>IF(ISNUMBER(wat_table_data!T335), IF(wat_table_data!T335=-999,"NA",wat_table_data!T335), "-")</f>
        <v>-</v>
      </c>
      <c r="U338" s="24"/>
      <c r="V338" s="24"/>
      <c r="W338" s="24"/>
      <c r="X338" s="39" t="str">
        <f>IF(ISNUMBER(wat_table_data!W335), IF(wat_table_data!W335=-999,"NA",IF(wat_table_data!W335&gt;99, "&gt;99", IF(wat_table_data!W335&lt;1, "&lt;1",wat_table_data!W335 ))), "-")</f>
        <v>-</v>
      </c>
      <c r="Y338" s="40" t="str">
        <f>IF(ISNUMBER(wat_table_data!X335), IF(wat_table_data!X335=-999,"NA",IF(wat_table_data!X335&gt;99, "&gt;99", IF(wat_table_data!X335&lt;1, "&lt;1",wat_table_data!X335 ))), "-")</f>
        <v>-</v>
      </c>
      <c r="Z338" s="40" t="str">
        <f>IF(ISNUMBER(wat_table_data!Y335), IF(wat_table_data!Y335=-999,"NA",IF(wat_table_data!Y335&gt;99, "&gt;99", IF(wat_table_data!Y335&lt;1, "&lt;1",wat_table_data!Y335 ))), "-")</f>
        <v>-</v>
      </c>
      <c r="AA338" s="40" t="str">
        <f>IF(ISNUMBER(wat_table_data!Z335), IF(wat_table_data!Z335=-999,"NA",IF(wat_table_data!Z335&gt;99, "&gt;99", IF(wat_table_data!Z335&lt;1, "&lt;1",wat_table_data!Z335 ))), "-")</f>
        <v>-</v>
      </c>
      <c r="AB338" s="38" t="str">
        <f>IF(ISNUMBER(wat_table_data!AA335), IF(wat_table_data!AA335=-999,"NA",IF(wat_table_data!AA335&gt;99, "&gt;99", IF(wat_table_data!AA335&lt;1, "&lt;1",wat_table_data!AA335 ))), "-")</f>
        <v>-</v>
      </c>
      <c r="AC338" s="38" t="str">
        <f>IF(ISNUMBER(wat_table_data!AB335), IF(wat_table_data!AB335=-999,"NA",IF(wat_table_data!AB335&gt;99, "&gt;99", IF(wat_table_data!AB335&lt;1, "&lt;1",wat_table_data!AB335 ))), "-")</f>
        <v>-</v>
      </c>
      <c r="AD338" s="39" t="str">
        <f>IF(ISNUMBER(wat_table_data!AC335), IF(wat_table_data!AC335=-999,"NA",IF(wat_table_data!AC335&gt;99, "&gt;99", IF(wat_table_data!AC335&lt;1, "&lt;1",wat_table_data!AC335 ))), "-")</f>
        <v>-</v>
      </c>
      <c r="AE338" s="40" t="str">
        <f>IF(ISNUMBER(wat_table_data!AD335), IF(wat_table_data!AD335=-999,"NA",IF(wat_table_data!AD335&gt;99, "&gt;99", IF(wat_table_data!AD335&lt;1, "&lt;1",wat_table_data!AD335 ))), "-")</f>
        <v>-</v>
      </c>
      <c r="AF338" s="40" t="str">
        <f>IF(ISNUMBER(wat_table_data!AE335), IF(wat_table_data!AE335=-999,"NA",IF(wat_table_data!AE335&gt;99, "&gt;99", IF(wat_table_data!AE335&lt;1, "&lt;1",wat_table_data!AE335 ))), "-")</f>
        <v>-</v>
      </c>
      <c r="AG338" s="40" t="str">
        <f>IF(ISNUMBER(wat_table_data!AF335), IF(wat_table_data!AF335=-999,"NA",IF(wat_table_data!AF335&gt;99, "&gt;99", IF(wat_table_data!AF335&lt;1, "&lt;1",wat_table_data!AF335 ))), "-")</f>
        <v>-</v>
      </c>
      <c r="AH338" s="38" t="str">
        <f>IF(ISNUMBER(wat_table_data!AG335), IF(wat_table_data!AG335=-999,"NA",IF(wat_table_data!AG335&gt;99, "&gt;99", IF(wat_table_data!AG335&lt;1, "&lt;1",wat_table_data!AG335 ))), "-")</f>
        <v>-</v>
      </c>
      <c r="AI338" s="38" t="str">
        <f>IF(ISNUMBER(wat_table_data!AH335), IF(wat_table_data!AH335=-999,"NA",IF(wat_table_data!AH335&gt;99, "&gt;99", IF(wat_table_data!AH335&lt;1, "&lt;1",wat_table_data!AH335 ))), "-")</f>
        <v>-</v>
      </c>
      <c r="AJ338" s="39" t="str">
        <f>IF(ISNUMBER(wat_table_data!AI335), IF(wat_table_data!AI335=-999,"NA",IF(wat_table_data!AI335&gt;99, "&gt;99", IF(wat_table_data!AI335&lt;1, "&lt;1",wat_table_data!AI335 ))), "-")</f>
        <v>-</v>
      </c>
      <c r="AK338" s="40" t="str">
        <f>IF(ISNUMBER(wat_table_data!AJ335), IF(wat_table_data!AJ335=-999,"NA",IF(wat_table_data!AJ335&gt;99, "&gt;99", IF(wat_table_data!AJ335&lt;1, "&lt;1",wat_table_data!AJ335 ))), "-")</f>
        <v>-</v>
      </c>
      <c r="AL338" s="40" t="str">
        <f>IF(ISNUMBER(wat_table_data!AK335), IF(wat_table_data!AK335=-999,"NA",IF(wat_table_data!AK335&gt;99, "&gt;99", IF(wat_table_data!AK335&lt;1, "&lt;1",wat_table_data!AK335 ))), "-")</f>
        <v>-</v>
      </c>
      <c r="AM338" s="40" t="str">
        <f>IF(ISNUMBER(wat_table_data!AL335), IF(wat_table_data!AL335=-999,"NA",IF(wat_table_data!AL335&gt;99, "&gt;99", IF(wat_table_data!AL335&lt;1, "&lt;1",wat_table_data!AL335 ))), "-")</f>
        <v>-</v>
      </c>
      <c r="AN338" s="38" t="str">
        <f>IF(ISNUMBER(wat_table_data!AM335), IF(wat_table_data!AM335=-999,"NA",IF(wat_table_data!AM335&gt;99, "&gt;99", IF(wat_table_data!AM335&lt;1, "&lt;1",wat_table_data!AM335 ))), "-")</f>
        <v>-</v>
      </c>
      <c r="AO338" s="38" t="str">
        <f>IF(ISNUMBER(wat_table_data!AN335), IF(wat_table_data!AN335=-999,"NA",IF(wat_table_data!AN335&gt;99, "&gt;99", IF(wat_table_data!AN335&lt;1, "&lt;1",wat_table_data!AN335 ))), "-")</f>
        <v>-</v>
      </c>
    </row>
    <row r="339" ht="13.8" x14ac:dyDescent="0.25">
      <c r="A339" s="34" t="str">
        <f>IF(ISBLANK(wat_table_data!A336), "", wat_table_data!A336)</f>
        <v/>
      </c>
      <c r="B339" s="34" t="str">
        <f>IF(ISBLANK(wat_table_data!B336), "", wat_table_data!B336)</f>
        <v/>
      </c>
      <c r="C339" s="34" t="str">
        <f>IF(ISBLANK(wat_table_data!C336), "", wat_table_data!C336)</f>
        <v/>
      </c>
      <c r="D339" s="35" t="str">
        <f>IF(ISNUMBER(wat_table_data!D336), wat_table_data!D336, "-")</f>
        <v>-</v>
      </c>
      <c r="E339" s="36" t="str">
        <f>IF(ISNUMBER(wat_table_data!E336), wat_table_data!E336, "-")</f>
        <v>-</v>
      </c>
      <c r="F339" s="37" t="str">
        <f>IF(ISNUMBER(wat_table_data!F336), IF(wat_table_data!F336=-999,"NA",IF(wat_table_data!F336&gt;99, "&gt;99", IF(wat_table_data!F336&lt;1, "&lt;1",wat_table_data!F336 ))), "-")</f>
        <v>-</v>
      </c>
      <c r="G339" s="38" t="str">
        <f>IF(ISNUMBER(wat_table_data!G336), IF(wat_table_data!G336=-999,"NA",IF(wat_table_data!G336&gt;99, "&gt;99", IF(wat_table_data!G336&lt;1, "&lt;1",wat_table_data!G336 ))), "-")</f>
        <v>-</v>
      </c>
      <c r="H339" s="38" t="str">
        <f>IF(ISNUMBER(wat_table_data!H336), IF(wat_table_data!H336=-999,"NA",IF(wat_table_data!H336&gt;99, "&gt;99", IF(wat_table_data!H336&lt;1, "&lt;1",wat_table_data!H336 ))), "-")</f>
        <v>-</v>
      </c>
      <c r="I339" s="38" t="str">
        <f>IF(ISNUMBER(wat_table_data!I336), IF(wat_table_data!I336=-999,"NA",IF(wat_table_data!I336&gt;99, "&gt;99", IF(wat_table_data!I336&lt;1, "&lt;1",wat_table_data!I336 ))), "-")</f>
        <v>-</v>
      </c>
      <c r="J339" s="24" t="str">
        <f>IF(ISNUMBER(wat_table_data!J336), IF(wat_table_data!J336=-999,"NA",wat_table_data!J336), "-")</f>
        <v>-</v>
      </c>
      <c r="K339" s="37" t="str">
        <f>IF(ISNUMBER(wat_table_data!K336), IF(wat_table_data!K336=-999,"NA",IF(wat_table_data!K336&gt;99, "&gt;99", IF(wat_table_data!K336&lt;1, "&lt;1",wat_table_data!K336 ))), "-")</f>
        <v>-</v>
      </c>
      <c r="L339" s="38" t="str">
        <f>IF(ISNUMBER(wat_table_data!L336), IF(wat_table_data!L336=-999,"NA",IF(wat_table_data!L336&gt;99, "&gt;99", IF(wat_table_data!L336&lt;1, "&lt;1",wat_table_data!L336 ))), "-")</f>
        <v>-</v>
      </c>
      <c r="M339" s="38" t="str">
        <f>IF(ISNUMBER(wat_table_data!M336), IF(wat_table_data!M336=-999,"NA",IF(wat_table_data!M336&gt;99, "&gt;99", IF(wat_table_data!M336&lt;1, "&lt;1",wat_table_data!M336 ))), "-")</f>
        <v>-</v>
      </c>
      <c r="N339" s="38" t="str">
        <f>IF(ISNUMBER(wat_table_data!N336), IF(wat_table_data!N336=-999,"NA",IF(wat_table_data!N336&gt;99, "&gt;99", IF(wat_table_data!N336&lt;1, "&lt;1",wat_table_data!N336 ))), "-")</f>
        <v>-</v>
      </c>
      <c r="O339" s="24" t="str">
        <f>IF(ISNUMBER(wat_table_data!O336), IF(wat_table_data!O336=-999,"NA",wat_table_data!O336), "-")</f>
        <v>-</v>
      </c>
      <c r="P339" s="37" t="str">
        <f>IF(ISNUMBER(wat_table_data!P336), IF(wat_table_data!P336=-999,"NA",IF(wat_table_data!P336&gt;99, "&gt;99", IF(wat_table_data!P336&lt;1, "&lt;1",wat_table_data!P336 ))), "-")</f>
        <v>-</v>
      </c>
      <c r="Q339" s="38" t="str">
        <f>IF(ISNUMBER(wat_table_data!Q336), IF(wat_table_data!Q336=-999,"NA",IF(wat_table_data!Q336&gt;99, "&gt;99", IF(wat_table_data!Q336&lt;1, "&lt;1",wat_table_data!Q336 ))), "-")</f>
        <v>-</v>
      </c>
      <c r="R339" s="38" t="str">
        <f>IF(ISNUMBER(wat_table_data!R336), IF(wat_table_data!R336=-999,"NA",IF(wat_table_data!R336&gt;99, "&gt;99", IF(wat_table_data!R336&lt;1, "&lt;1",wat_table_data!R336 ))), "-")</f>
        <v>-</v>
      </c>
      <c r="S339" s="38" t="str">
        <f>IF(ISNUMBER(wat_table_data!S336), IF(wat_table_data!S336=-999,"NA",IF(wat_table_data!S336&gt;99, "&gt;99", IF(wat_table_data!S336&lt;1, "&lt;1",wat_table_data!S336 ))), "-")</f>
        <v>-</v>
      </c>
      <c r="T339" s="24" t="str">
        <f>IF(ISNUMBER(wat_table_data!T336), IF(wat_table_data!T336=-999,"NA",wat_table_data!T336), "-")</f>
        <v>-</v>
      </c>
      <c r="U339" s="24"/>
      <c r="V339" s="24"/>
      <c r="W339" s="24"/>
      <c r="X339" s="39" t="str">
        <f>IF(ISNUMBER(wat_table_data!W336), IF(wat_table_data!W336=-999,"NA",IF(wat_table_data!W336&gt;99, "&gt;99", IF(wat_table_data!W336&lt;1, "&lt;1",wat_table_data!W336 ))), "-")</f>
        <v>-</v>
      </c>
      <c r="Y339" s="40" t="str">
        <f>IF(ISNUMBER(wat_table_data!X336), IF(wat_table_data!X336=-999,"NA",IF(wat_table_data!X336&gt;99, "&gt;99", IF(wat_table_data!X336&lt;1, "&lt;1",wat_table_data!X336 ))), "-")</f>
        <v>-</v>
      </c>
      <c r="Z339" s="40" t="str">
        <f>IF(ISNUMBER(wat_table_data!Y336), IF(wat_table_data!Y336=-999,"NA",IF(wat_table_data!Y336&gt;99, "&gt;99", IF(wat_table_data!Y336&lt;1, "&lt;1",wat_table_data!Y336 ))), "-")</f>
        <v>-</v>
      </c>
      <c r="AA339" s="40" t="str">
        <f>IF(ISNUMBER(wat_table_data!Z336), IF(wat_table_data!Z336=-999,"NA",IF(wat_table_data!Z336&gt;99, "&gt;99", IF(wat_table_data!Z336&lt;1, "&lt;1",wat_table_data!Z336 ))), "-")</f>
        <v>-</v>
      </c>
      <c r="AB339" s="38" t="str">
        <f>IF(ISNUMBER(wat_table_data!AA336), IF(wat_table_data!AA336=-999,"NA",IF(wat_table_data!AA336&gt;99, "&gt;99", IF(wat_table_data!AA336&lt;1, "&lt;1",wat_table_data!AA336 ))), "-")</f>
        <v>-</v>
      </c>
      <c r="AC339" s="38" t="str">
        <f>IF(ISNUMBER(wat_table_data!AB336), IF(wat_table_data!AB336=-999,"NA",IF(wat_table_data!AB336&gt;99, "&gt;99", IF(wat_table_data!AB336&lt;1, "&lt;1",wat_table_data!AB336 ))), "-")</f>
        <v>-</v>
      </c>
      <c r="AD339" s="39" t="str">
        <f>IF(ISNUMBER(wat_table_data!AC336), IF(wat_table_data!AC336=-999,"NA",IF(wat_table_data!AC336&gt;99, "&gt;99", IF(wat_table_data!AC336&lt;1, "&lt;1",wat_table_data!AC336 ))), "-")</f>
        <v>-</v>
      </c>
      <c r="AE339" s="40" t="str">
        <f>IF(ISNUMBER(wat_table_data!AD336), IF(wat_table_data!AD336=-999,"NA",IF(wat_table_data!AD336&gt;99, "&gt;99", IF(wat_table_data!AD336&lt;1, "&lt;1",wat_table_data!AD336 ))), "-")</f>
        <v>-</v>
      </c>
      <c r="AF339" s="40" t="str">
        <f>IF(ISNUMBER(wat_table_data!AE336), IF(wat_table_data!AE336=-999,"NA",IF(wat_table_data!AE336&gt;99, "&gt;99", IF(wat_table_data!AE336&lt;1, "&lt;1",wat_table_data!AE336 ))), "-")</f>
        <v>-</v>
      </c>
      <c r="AG339" s="40" t="str">
        <f>IF(ISNUMBER(wat_table_data!AF336), IF(wat_table_data!AF336=-999,"NA",IF(wat_table_data!AF336&gt;99, "&gt;99", IF(wat_table_data!AF336&lt;1, "&lt;1",wat_table_data!AF336 ))), "-")</f>
        <v>-</v>
      </c>
      <c r="AH339" s="38" t="str">
        <f>IF(ISNUMBER(wat_table_data!AG336), IF(wat_table_data!AG336=-999,"NA",IF(wat_table_data!AG336&gt;99, "&gt;99", IF(wat_table_data!AG336&lt;1, "&lt;1",wat_table_data!AG336 ))), "-")</f>
        <v>-</v>
      </c>
      <c r="AI339" s="38" t="str">
        <f>IF(ISNUMBER(wat_table_data!AH336), IF(wat_table_data!AH336=-999,"NA",IF(wat_table_data!AH336&gt;99, "&gt;99", IF(wat_table_data!AH336&lt;1, "&lt;1",wat_table_data!AH336 ))), "-")</f>
        <v>-</v>
      </c>
      <c r="AJ339" s="39" t="str">
        <f>IF(ISNUMBER(wat_table_data!AI336), IF(wat_table_data!AI336=-999,"NA",IF(wat_table_data!AI336&gt;99, "&gt;99", IF(wat_table_data!AI336&lt;1, "&lt;1",wat_table_data!AI336 ))), "-")</f>
        <v>-</v>
      </c>
      <c r="AK339" s="40" t="str">
        <f>IF(ISNUMBER(wat_table_data!AJ336), IF(wat_table_data!AJ336=-999,"NA",IF(wat_table_data!AJ336&gt;99, "&gt;99", IF(wat_table_data!AJ336&lt;1, "&lt;1",wat_table_data!AJ336 ))), "-")</f>
        <v>-</v>
      </c>
      <c r="AL339" s="40" t="str">
        <f>IF(ISNUMBER(wat_table_data!AK336), IF(wat_table_data!AK336=-999,"NA",IF(wat_table_data!AK336&gt;99, "&gt;99", IF(wat_table_data!AK336&lt;1, "&lt;1",wat_table_data!AK336 ))), "-")</f>
        <v>-</v>
      </c>
      <c r="AM339" s="40" t="str">
        <f>IF(ISNUMBER(wat_table_data!AL336), IF(wat_table_data!AL336=-999,"NA",IF(wat_table_data!AL336&gt;99, "&gt;99", IF(wat_table_data!AL336&lt;1, "&lt;1",wat_table_data!AL336 ))), "-")</f>
        <v>-</v>
      </c>
      <c r="AN339" s="38" t="str">
        <f>IF(ISNUMBER(wat_table_data!AM336), IF(wat_table_data!AM336=-999,"NA",IF(wat_table_data!AM336&gt;99, "&gt;99", IF(wat_table_data!AM336&lt;1, "&lt;1",wat_table_data!AM336 ))), "-")</f>
        <v>-</v>
      </c>
      <c r="AO339" s="38" t="str">
        <f>IF(ISNUMBER(wat_table_data!AN336), IF(wat_table_data!AN336=-999,"NA",IF(wat_table_data!AN336&gt;99, "&gt;99", IF(wat_table_data!AN336&lt;1, "&lt;1",wat_table_data!AN336 ))), "-")</f>
        <v>-</v>
      </c>
    </row>
    <row r="340" ht="13.8" x14ac:dyDescent="0.25">
      <c r="A340" s="34" t="str">
        <f>IF(ISBLANK(wat_table_data!A337), "", wat_table_data!A337)</f>
        <v/>
      </c>
      <c r="B340" s="34" t="str">
        <f>IF(ISBLANK(wat_table_data!B337), "", wat_table_data!B337)</f>
        <v/>
      </c>
      <c r="C340" s="34" t="str">
        <f>IF(ISBLANK(wat_table_data!C337), "", wat_table_data!C337)</f>
        <v/>
      </c>
      <c r="D340" s="35" t="str">
        <f>IF(ISNUMBER(wat_table_data!D337), wat_table_data!D337, "-")</f>
        <v>-</v>
      </c>
      <c r="E340" s="36" t="str">
        <f>IF(ISNUMBER(wat_table_data!E337), wat_table_data!E337, "-")</f>
        <v>-</v>
      </c>
      <c r="F340" s="37" t="str">
        <f>IF(ISNUMBER(wat_table_data!F337), IF(wat_table_data!F337=-999,"NA",IF(wat_table_data!F337&gt;99, "&gt;99", IF(wat_table_data!F337&lt;1, "&lt;1",wat_table_data!F337 ))), "-")</f>
        <v>-</v>
      </c>
      <c r="G340" s="38" t="str">
        <f>IF(ISNUMBER(wat_table_data!G337), IF(wat_table_data!G337=-999,"NA",IF(wat_table_data!G337&gt;99, "&gt;99", IF(wat_table_data!G337&lt;1, "&lt;1",wat_table_data!G337 ))), "-")</f>
        <v>-</v>
      </c>
      <c r="H340" s="38" t="str">
        <f>IF(ISNUMBER(wat_table_data!H337), IF(wat_table_data!H337=-999,"NA",IF(wat_table_data!H337&gt;99, "&gt;99", IF(wat_table_data!H337&lt;1, "&lt;1",wat_table_data!H337 ))), "-")</f>
        <v>-</v>
      </c>
      <c r="I340" s="38" t="str">
        <f>IF(ISNUMBER(wat_table_data!I337), IF(wat_table_data!I337=-999,"NA",IF(wat_table_data!I337&gt;99, "&gt;99", IF(wat_table_data!I337&lt;1, "&lt;1",wat_table_data!I337 ))), "-")</f>
        <v>-</v>
      </c>
      <c r="J340" s="24" t="str">
        <f>IF(ISNUMBER(wat_table_data!J337), IF(wat_table_data!J337=-999,"NA",wat_table_data!J337), "-")</f>
        <v>-</v>
      </c>
      <c r="K340" s="37" t="str">
        <f>IF(ISNUMBER(wat_table_data!K337), IF(wat_table_data!K337=-999,"NA",IF(wat_table_data!K337&gt;99, "&gt;99", IF(wat_table_data!K337&lt;1, "&lt;1",wat_table_data!K337 ))), "-")</f>
        <v>-</v>
      </c>
      <c r="L340" s="38" t="str">
        <f>IF(ISNUMBER(wat_table_data!L337), IF(wat_table_data!L337=-999,"NA",IF(wat_table_data!L337&gt;99, "&gt;99", IF(wat_table_data!L337&lt;1, "&lt;1",wat_table_data!L337 ))), "-")</f>
        <v>-</v>
      </c>
      <c r="M340" s="38" t="str">
        <f>IF(ISNUMBER(wat_table_data!M337), IF(wat_table_data!M337=-999,"NA",IF(wat_table_data!M337&gt;99, "&gt;99", IF(wat_table_data!M337&lt;1, "&lt;1",wat_table_data!M337 ))), "-")</f>
        <v>-</v>
      </c>
      <c r="N340" s="38" t="str">
        <f>IF(ISNUMBER(wat_table_data!N337), IF(wat_table_data!N337=-999,"NA",IF(wat_table_data!N337&gt;99, "&gt;99", IF(wat_table_data!N337&lt;1, "&lt;1",wat_table_data!N337 ))), "-")</f>
        <v>-</v>
      </c>
      <c r="O340" s="24" t="str">
        <f>IF(ISNUMBER(wat_table_data!O337), IF(wat_table_data!O337=-999,"NA",wat_table_data!O337), "-")</f>
        <v>-</v>
      </c>
      <c r="P340" s="37" t="str">
        <f>IF(ISNUMBER(wat_table_data!P337), IF(wat_table_data!P337=-999,"NA",IF(wat_table_data!P337&gt;99, "&gt;99", IF(wat_table_data!P337&lt;1, "&lt;1",wat_table_data!P337 ))), "-")</f>
        <v>-</v>
      </c>
      <c r="Q340" s="38" t="str">
        <f>IF(ISNUMBER(wat_table_data!Q337), IF(wat_table_data!Q337=-999,"NA",IF(wat_table_data!Q337&gt;99, "&gt;99", IF(wat_table_data!Q337&lt;1, "&lt;1",wat_table_data!Q337 ))), "-")</f>
        <v>-</v>
      </c>
      <c r="R340" s="38" t="str">
        <f>IF(ISNUMBER(wat_table_data!R337), IF(wat_table_data!R337=-999,"NA",IF(wat_table_data!R337&gt;99, "&gt;99", IF(wat_table_data!R337&lt;1, "&lt;1",wat_table_data!R337 ))), "-")</f>
        <v>-</v>
      </c>
      <c r="S340" s="38" t="str">
        <f>IF(ISNUMBER(wat_table_data!S337), IF(wat_table_data!S337=-999,"NA",IF(wat_table_data!S337&gt;99, "&gt;99", IF(wat_table_data!S337&lt;1, "&lt;1",wat_table_data!S337 ))), "-")</f>
        <v>-</v>
      </c>
      <c r="T340" s="24" t="str">
        <f>IF(ISNUMBER(wat_table_data!T337), IF(wat_table_data!T337=-999,"NA",wat_table_data!T337), "-")</f>
        <v>-</v>
      </c>
      <c r="U340" s="24"/>
      <c r="V340" s="24"/>
      <c r="W340" s="24"/>
      <c r="X340" s="39" t="str">
        <f>IF(ISNUMBER(wat_table_data!W337), IF(wat_table_data!W337=-999,"NA",IF(wat_table_data!W337&gt;99, "&gt;99", IF(wat_table_data!W337&lt;1, "&lt;1",wat_table_data!W337 ))), "-")</f>
        <v>-</v>
      </c>
      <c r="Y340" s="40" t="str">
        <f>IF(ISNUMBER(wat_table_data!X337), IF(wat_table_data!X337=-999,"NA",IF(wat_table_data!X337&gt;99, "&gt;99", IF(wat_table_data!X337&lt;1, "&lt;1",wat_table_data!X337 ))), "-")</f>
        <v>-</v>
      </c>
      <c r="Z340" s="40" t="str">
        <f>IF(ISNUMBER(wat_table_data!Y337), IF(wat_table_data!Y337=-999,"NA",IF(wat_table_data!Y337&gt;99, "&gt;99", IF(wat_table_data!Y337&lt;1, "&lt;1",wat_table_data!Y337 ))), "-")</f>
        <v>-</v>
      </c>
      <c r="AA340" s="40" t="str">
        <f>IF(ISNUMBER(wat_table_data!Z337), IF(wat_table_data!Z337=-999,"NA",IF(wat_table_data!Z337&gt;99, "&gt;99", IF(wat_table_data!Z337&lt;1, "&lt;1",wat_table_data!Z337 ))), "-")</f>
        <v>-</v>
      </c>
      <c r="AB340" s="38" t="str">
        <f>IF(ISNUMBER(wat_table_data!AA337), IF(wat_table_data!AA337=-999,"NA",IF(wat_table_data!AA337&gt;99, "&gt;99", IF(wat_table_data!AA337&lt;1, "&lt;1",wat_table_data!AA337 ))), "-")</f>
        <v>-</v>
      </c>
      <c r="AC340" s="38" t="str">
        <f>IF(ISNUMBER(wat_table_data!AB337), IF(wat_table_data!AB337=-999,"NA",IF(wat_table_data!AB337&gt;99, "&gt;99", IF(wat_table_data!AB337&lt;1, "&lt;1",wat_table_data!AB337 ))), "-")</f>
        <v>-</v>
      </c>
      <c r="AD340" s="39" t="str">
        <f>IF(ISNUMBER(wat_table_data!AC337), IF(wat_table_data!AC337=-999,"NA",IF(wat_table_data!AC337&gt;99, "&gt;99", IF(wat_table_data!AC337&lt;1, "&lt;1",wat_table_data!AC337 ))), "-")</f>
        <v>-</v>
      </c>
      <c r="AE340" s="40" t="str">
        <f>IF(ISNUMBER(wat_table_data!AD337), IF(wat_table_data!AD337=-999,"NA",IF(wat_table_data!AD337&gt;99, "&gt;99", IF(wat_table_data!AD337&lt;1, "&lt;1",wat_table_data!AD337 ))), "-")</f>
        <v>-</v>
      </c>
      <c r="AF340" s="40" t="str">
        <f>IF(ISNUMBER(wat_table_data!AE337), IF(wat_table_data!AE337=-999,"NA",IF(wat_table_data!AE337&gt;99, "&gt;99", IF(wat_table_data!AE337&lt;1, "&lt;1",wat_table_data!AE337 ))), "-")</f>
        <v>-</v>
      </c>
      <c r="AG340" s="40" t="str">
        <f>IF(ISNUMBER(wat_table_data!AF337), IF(wat_table_data!AF337=-999,"NA",IF(wat_table_data!AF337&gt;99, "&gt;99", IF(wat_table_data!AF337&lt;1, "&lt;1",wat_table_data!AF337 ))), "-")</f>
        <v>-</v>
      </c>
      <c r="AH340" s="38" t="str">
        <f>IF(ISNUMBER(wat_table_data!AG337), IF(wat_table_data!AG337=-999,"NA",IF(wat_table_data!AG337&gt;99, "&gt;99", IF(wat_table_data!AG337&lt;1, "&lt;1",wat_table_data!AG337 ))), "-")</f>
        <v>-</v>
      </c>
      <c r="AI340" s="38" t="str">
        <f>IF(ISNUMBER(wat_table_data!AH337), IF(wat_table_data!AH337=-999,"NA",IF(wat_table_data!AH337&gt;99, "&gt;99", IF(wat_table_data!AH337&lt;1, "&lt;1",wat_table_data!AH337 ))), "-")</f>
        <v>-</v>
      </c>
      <c r="AJ340" s="39" t="str">
        <f>IF(ISNUMBER(wat_table_data!AI337), IF(wat_table_data!AI337=-999,"NA",IF(wat_table_data!AI337&gt;99, "&gt;99", IF(wat_table_data!AI337&lt;1, "&lt;1",wat_table_data!AI337 ))), "-")</f>
        <v>-</v>
      </c>
      <c r="AK340" s="40" t="str">
        <f>IF(ISNUMBER(wat_table_data!AJ337), IF(wat_table_data!AJ337=-999,"NA",IF(wat_table_data!AJ337&gt;99, "&gt;99", IF(wat_table_data!AJ337&lt;1, "&lt;1",wat_table_data!AJ337 ))), "-")</f>
        <v>-</v>
      </c>
      <c r="AL340" s="40" t="str">
        <f>IF(ISNUMBER(wat_table_data!AK337), IF(wat_table_data!AK337=-999,"NA",IF(wat_table_data!AK337&gt;99, "&gt;99", IF(wat_table_data!AK337&lt;1, "&lt;1",wat_table_data!AK337 ))), "-")</f>
        <v>-</v>
      </c>
      <c r="AM340" s="40" t="str">
        <f>IF(ISNUMBER(wat_table_data!AL337), IF(wat_table_data!AL337=-999,"NA",IF(wat_table_data!AL337&gt;99, "&gt;99", IF(wat_table_data!AL337&lt;1, "&lt;1",wat_table_data!AL337 ))), "-")</f>
        <v>-</v>
      </c>
      <c r="AN340" s="38" t="str">
        <f>IF(ISNUMBER(wat_table_data!AM337), IF(wat_table_data!AM337=-999,"NA",IF(wat_table_data!AM337&gt;99, "&gt;99", IF(wat_table_data!AM337&lt;1, "&lt;1",wat_table_data!AM337 ))), "-")</f>
        <v>-</v>
      </c>
      <c r="AO340" s="38" t="str">
        <f>IF(ISNUMBER(wat_table_data!AN337), IF(wat_table_data!AN337=-999,"NA",IF(wat_table_data!AN337&gt;99, "&gt;99", IF(wat_table_data!AN337&lt;1, "&lt;1",wat_table_data!AN337 ))), "-")</f>
        <v>-</v>
      </c>
    </row>
    <row r="341" ht="13.8" x14ac:dyDescent="0.25">
      <c r="A341" s="34" t="str">
        <f>IF(ISBLANK(wat_table_data!A338), "", wat_table_data!A338)</f>
        <v/>
      </c>
      <c r="B341" s="34" t="str">
        <f>IF(ISBLANK(wat_table_data!B338), "", wat_table_data!B338)</f>
        <v/>
      </c>
      <c r="C341" s="34" t="str">
        <f>IF(ISBLANK(wat_table_data!C338), "", wat_table_data!C338)</f>
        <v/>
      </c>
      <c r="D341" s="35" t="str">
        <f>IF(ISNUMBER(wat_table_data!D338), wat_table_data!D338, "-")</f>
        <v>-</v>
      </c>
      <c r="E341" s="36" t="str">
        <f>IF(ISNUMBER(wat_table_data!E338), wat_table_data!E338, "-")</f>
        <v>-</v>
      </c>
      <c r="F341" s="37" t="str">
        <f>IF(ISNUMBER(wat_table_data!F338), IF(wat_table_data!F338=-999,"NA",IF(wat_table_data!F338&gt;99, "&gt;99", IF(wat_table_data!F338&lt;1, "&lt;1",wat_table_data!F338 ))), "-")</f>
        <v>-</v>
      </c>
      <c r="G341" s="38" t="str">
        <f>IF(ISNUMBER(wat_table_data!G338), IF(wat_table_data!G338=-999,"NA",IF(wat_table_data!G338&gt;99, "&gt;99", IF(wat_table_data!G338&lt;1, "&lt;1",wat_table_data!G338 ))), "-")</f>
        <v>-</v>
      </c>
      <c r="H341" s="38" t="str">
        <f>IF(ISNUMBER(wat_table_data!H338), IF(wat_table_data!H338=-999,"NA",IF(wat_table_data!H338&gt;99, "&gt;99", IF(wat_table_data!H338&lt;1, "&lt;1",wat_table_data!H338 ))), "-")</f>
        <v>-</v>
      </c>
      <c r="I341" s="38" t="str">
        <f>IF(ISNUMBER(wat_table_data!I338), IF(wat_table_data!I338=-999,"NA",IF(wat_table_data!I338&gt;99, "&gt;99", IF(wat_table_data!I338&lt;1, "&lt;1",wat_table_data!I338 ))), "-")</f>
        <v>-</v>
      </c>
      <c r="J341" s="24" t="str">
        <f>IF(ISNUMBER(wat_table_data!J338), IF(wat_table_data!J338=-999,"NA",wat_table_data!J338), "-")</f>
        <v>-</v>
      </c>
      <c r="K341" s="37" t="str">
        <f>IF(ISNUMBER(wat_table_data!K338), IF(wat_table_data!K338=-999,"NA",IF(wat_table_data!K338&gt;99, "&gt;99", IF(wat_table_data!K338&lt;1, "&lt;1",wat_table_data!K338 ))), "-")</f>
        <v>-</v>
      </c>
      <c r="L341" s="38" t="str">
        <f>IF(ISNUMBER(wat_table_data!L338), IF(wat_table_data!L338=-999,"NA",IF(wat_table_data!L338&gt;99, "&gt;99", IF(wat_table_data!L338&lt;1, "&lt;1",wat_table_data!L338 ))), "-")</f>
        <v>-</v>
      </c>
      <c r="M341" s="38" t="str">
        <f>IF(ISNUMBER(wat_table_data!M338), IF(wat_table_data!M338=-999,"NA",IF(wat_table_data!M338&gt;99, "&gt;99", IF(wat_table_data!M338&lt;1, "&lt;1",wat_table_data!M338 ))), "-")</f>
        <v>-</v>
      </c>
      <c r="N341" s="38" t="str">
        <f>IF(ISNUMBER(wat_table_data!N338), IF(wat_table_data!N338=-999,"NA",IF(wat_table_data!N338&gt;99, "&gt;99", IF(wat_table_data!N338&lt;1, "&lt;1",wat_table_data!N338 ))), "-")</f>
        <v>-</v>
      </c>
      <c r="O341" s="24" t="str">
        <f>IF(ISNUMBER(wat_table_data!O338), IF(wat_table_data!O338=-999,"NA",wat_table_data!O338), "-")</f>
        <v>-</v>
      </c>
      <c r="P341" s="37" t="str">
        <f>IF(ISNUMBER(wat_table_data!P338), IF(wat_table_data!P338=-999,"NA",IF(wat_table_data!P338&gt;99, "&gt;99", IF(wat_table_data!P338&lt;1, "&lt;1",wat_table_data!P338 ))), "-")</f>
        <v>-</v>
      </c>
      <c r="Q341" s="38" t="str">
        <f>IF(ISNUMBER(wat_table_data!Q338), IF(wat_table_data!Q338=-999,"NA",IF(wat_table_data!Q338&gt;99, "&gt;99", IF(wat_table_data!Q338&lt;1, "&lt;1",wat_table_data!Q338 ))), "-")</f>
        <v>-</v>
      </c>
      <c r="R341" s="38" t="str">
        <f>IF(ISNUMBER(wat_table_data!R338), IF(wat_table_data!R338=-999,"NA",IF(wat_table_data!R338&gt;99, "&gt;99", IF(wat_table_data!R338&lt;1, "&lt;1",wat_table_data!R338 ))), "-")</f>
        <v>-</v>
      </c>
      <c r="S341" s="38" t="str">
        <f>IF(ISNUMBER(wat_table_data!S338), IF(wat_table_data!S338=-999,"NA",IF(wat_table_data!S338&gt;99, "&gt;99", IF(wat_table_data!S338&lt;1, "&lt;1",wat_table_data!S338 ))), "-")</f>
        <v>-</v>
      </c>
      <c r="T341" s="24" t="str">
        <f>IF(ISNUMBER(wat_table_data!T338), IF(wat_table_data!T338=-999,"NA",wat_table_data!T338), "-")</f>
        <v>-</v>
      </c>
      <c r="U341" s="24"/>
      <c r="V341" s="24"/>
      <c r="W341" s="24"/>
      <c r="X341" s="39" t="str">
        <f>IF(ISNUMBER(wat_table_data!W338), IF(wat_table_data!W338=-999,"NA",IF(wat_table_data!W338&gt;99, "&gt;99", IF(wat_table_data!W338&lt;1, "&lt;1",wat_table_data!W338 ))), "-")</f>
        <v>-</v>
      </c>
      <c r="Y341" s="40" t="str">
        <f>IF(ISNUMBER(wat_table_data!X338), IF(wat_table_data!X338=-999,"NA",IF(wat_table_data!X338&gt;99, "&gt;99", IF(wat_table_data!X338&lt;1, "&lt;1",wat_table_data!X338 ))), "-")</f>
        <v>-</v>
      </c>
      <c r="Z341" s="40" t="str">
        <f>IF(ISNUMBER(wat_table_data!Y338), IF(wat_table_data!Y338=-999,"NA",IF(wat_table_data!Y338&gt;99, "&gt;99", IF(wat_table_data!Y338&lt;1, "&lt;1",wat_table_data!Y338 ))), "-")</f>
        <v>-</v>
      </c>
      <c r="AA341" s="40" t="str">
        <f>IF(ISNUMBER(wat_table_data!Z338), IF(wat_table_data!Z338=-999,"NA",IF(wat_table_data!Z338&gt;99, "&gt;99", IF(wat_table_data!Z338&lt;1, "&lt;1",wat_table_data!Z338 ))), "-")</f>
        <v>-</v>
      </c>
      <c r="AB341" s="38" t="str">
        <f>IF(ISNUMBER(wat_table_data!AA338), IF(wat_table_data!AA338=-999,"NA",IF(wat_table_data!AA338&gt;99, "&gt;99", IF(wat_table_data!AA338&lt;1, "&lt;1",wat_table_data!AA338 ))), "-")</f>
        <v>-</v>
      </c>
      <c r="AC341" s="38" t="str">
        <f>IF(ISNUMBER(wat_table_data!AB338), IF(wat_table_data!AB338=-999,"NA",IF(wat_table_data!AB338&gt;99, "&gt;99", IF(wat_table_data!AB338&lt;1, "&lt;1",wat_table_data!AB338 ))), "-")</f>
        <v>-</v>
      </c>
      <c r="AD341" s="39" t="str">
        <f>IF(ISNUMBER(wat_table_data!AC338), IF(wat_table_data!AC338=-999,"NA",IF(wat_table_data!AC338&gt;99, "&gt;99", IF(wat_table_data!AC338&lt;1, "&lt;1",wat_table_data!AC338 ))), "-")</f>
        <v>-</v>
      </c>
      <c r="AE341" s="40" t="str">
        <f>IF(ISNUMBER(wat_table_data!AD338), IF(wat_table_data!AD338=-999,"NA",IF(wat_table_data!AD338&gt;99, "&gt;99", IF(wat_table_data!AD338&lt;1, "&lt;1",wat_table_data!AD338 ))), "-")</f>
        <v>-</v>
      </c>
      <c r="AF341" s="40" t="str">
        <f>IF(ISNUMBER(wat_table_data!AE338), IF(wat_table_data!AE338=-999,"NA",IF(wat_table_data!AE338&gt;99, "&gt;99", IF(wat_table_data!AE338&lt;1, "&lt;1",wat_table_data!AE338 ))), "-")</f>
        <v>-</v>
      </c>
      <c r="AG341" s="40" t="str">
        <f>IF(ISNUMBER(wat_table_data!AF338), IF(wat_table_data!AF338=-999,"NA",IF(wat_table_data!AF338&gt;99, "&gt;99", IF(wat_table_data!AF338&lt;1, "&lt;1",wat_table_data!AF338 ))), "-")</f>
        <v>-</v>
      </c>
      <c r="AH341" s="38" t="str">
        <f>IF(ISNUMBER(wat_table_data!AG338), IF(wat_table_data!AG338=-999,"NA",IF(wat_table_data!AG338&gt;99, "&gt;99", IF(wat_table_data!AG338&lt;1, "&lt;1",wat_table_data!AG338 ))), "-")</f>
        <v>-</v>
      </c>
      <c r="AI341" s="38" t="str">
        <f>IF(ISNUMBER(wat_table_data!AH338), IF(wat_table_data!AH338=-999,"NA",IF(wat_table_data!AH338&gt;99, "&gt;99", IF(wat_table_data!AH338&lt;1, "&lt;1",wat_table_data!AH338 ))), "-")</f>
        <v>-</v>
      </c>
      <c r="AJ341" s="39" t="str">
        <f>IF(ISNUMBER(wat_table_data!AI338), IF(wat_table_data!AI338=-999,"NA",IF(wat_table_data!AI338&gt;99, "&gt;99", IF(wat_table_data!AI338&lt;1, "&lt;1",wat_table_data!AI338 ))), "-")</f>
        <v>-</v>
      </c>
      <c r="AK341" s="40" t="str">
        <f>IF(ISNUMBER(wat_table_data!AJ338), IF(wat_table_data!AJ338=-999,"NA",IF(wat_table_data!AJ338&gt;99, "&gt;99", IF(wat_table_data!AJ338&lt;1, "&lt;1",wat_table_data!AJ338 ))), "-")</f>
        <v>-</v>
      </c>
      <c r="AL341" s="40" t="str">
        <f>IF(ISNUMBER(wat_table_data!AK338), IF(wat_table_data!AK338=-999,"NA",IF(wat_table_data!AK338&gt;99, "&gt;99", IF(wat_table_data!AK338&lt;1, "&lt;1",wat_table_data!AK338 ))), "-")</f>
        <v>-</v>
      </c>
      <c r="AM341" s="40" t="str">
        <f>IF(ISNUMBER(wat_table_data!AL338), IF(wat_table_data!AL338=-999,"NA",IF(wat_table_data!AL338&gt;99, "&gt;99", IF(wat_table_data!AL338&lt;1, "&lt;1",wat_table_data!AL338 ))), "-")</f>
        <v>-</v>
      </c>
      <c r="AN341" s="38" t="str">
        <f>IF(ISNUMBER(wat_table_data!AM338), IF(wat_table_data!AM338=-999,"NA",IF(wat_table_data!AM338&gt;99, "&gt;99", IF(wat_table_data!AM338&lt;1, "&lt;1",wat_table_data!AM338 ))), "-")</f>
        <v>-</v>
      </c>
      <c r="AO341" s="38" t="str">
        <f>IF(ISNUMBER(wat_table_data!AN338), IF(wat_table_data!AN338=-999,"NA",IF(wat_table_data!AN338&gt;99, "&gt;99", IF(wat_table_data!AN338&lt;1, "&lt;1",wat_table_data!AN338 ))), "-")</f>
        <v>-</v>
      </c>
    </row>
    <row r="342" ht="13.8" x14ac:dyDescent="0.25">
      <c r="A342" s="34" t="str">
        <f>IF(ISBLANK(wat_table_data!A339), "", wat_table_data!A339)</f>
        <v/>
      </c>
      <c r="B342" s="34" t="str">
        <f>IF(ISBLANK(wat_table_data!B339), "", wat_table_data!B339)</f>
        <v/>
      </c>
      <c r="C342" s="34" t="str">
        <f>IF(ISBLANK(wat_table_data!C339), "", wat_table_data!C339)</f>
        <v/>
      </c>
      <c r="D342" s="35" t="str">
        <f>IF(ISNUMBER(wat_table_data!D339), wat_table_data!D339, "-")</f>
        <v>-</v>
      </c>
      <c r="E342" s="36" t="str">
        <f>IF(ISNUMBER(wat_table_data!E339), wat_table_data!E339, "-")</f>
        <v>-</v>
      </c>
      <c r="F342" s="37" t="str">
        <f>IF(ISNUMBER(wat_table_data!F339), IF(wat_table_data!F339=-999,"NA",IF(wat_table_data!F339&gt;99, "&gt;99", IF(wat_table_data!F339&lt;1, "&lt;1",wat_table_data!F339 ))), "-")</f>
        <v>-</v>
      </c>
      <c r="G342" s="38" t="str">
        <f>IF(ISNUMBER(wat_table_data!G339), IF(wat_table_data!G339=-999,"NA",IF(wat_table_data!G339&gt;99, "&gt;99", IF(wat_table_data!G339&lt;1, "&lt;1",wat_table_data!G339 ))), "-")</f>
        <v>-</v>
      </c>
      <c r="H342" s="38" t="str">
        <f>IF(ISNUMBER(wat_table_data!H339), IF(wat_table_data!H339=-999,"NA",IF(wat_table_data!H339&gt;99, "&gt;99", IF(wat_table_data!H339&lt;1, "&lt;1",wat_table_data!H339 ))), "-")</f>
        <v>-</v>
      </c>
      <c r="I342" s="38" t="str">
        <f>IF(ISNUMBER(wat_table_data!I339), IF(wat_table_data!I339=-999,"NA",IF(wat_table_data!I339&gt;99, "&gt;99", IF(wat_table_data!I339&lt;1, "&lt;1",wat_table_data!I339 ))), "-")</f>
        <v>-</v>
      </c>
      <c r="J342" s="24" t="str">
        <f>IF(ISNUMBER(wat_table_data!J339), IF(wat_table_data!J339=-999,"NA",wat_table_data!J339), "-")</f>
        <v>-</v>
      </c>
      <c r="K342" s="37" t="str">
        <f>IF(ISNUMBER(wat_table_data!K339), IF(wat_table_data!K339=-999,"NA",IF(wat_table_data!K339&gt;99, "&gt;99", IF(wat_table_data!K339&lt;1, "&lt;1",wat_table_data!K339 ))), "-")</f>
        <v>-</v>
      </c>
      <c r="L342" s="38" t="str">
        <f>IF(ISNUMBER(wat_table_data!L339), IF(wat_table_data!L339=-999,"NA",IF(wat_table_data!L339&gt;99, "&gt;99", IF(wat_table_data!L339&lt;1, "&lt;1",wat_table_data!L339 ))), "-")</f>
        <v>-</v>
      </c>
      <c r="M342" s="38" t="str">
        <f>IF(ISNUMBER(wat_table_data!M339), IF(wat_table_data!M339=-999,"NA",IF(wat_table_data!M339&gt;99, "&gt;99", IF(wat_table_data!M339&lt;1, "&lt;1",wat_table_data!M339 ))), "-")</f>
        <v>-</v>
      </c>
      <c r="N342" s="38" t="str">
        <f>IF(ISNUMBER(wat_table_data!N339), IF(wat_table_data!N339=-999,"NA",IF(wat_table_data!N339&gt;99, "&gt;99", IF(wat_table_data!N339&lt;1, "&lt;1",wat_table_data!N339 ))), "-")</f>
        <v>-</v>
      </c>
      <c r="O342" s="24" t="str">
        <f>IF(ISNUMBER(wat_table_data!O339), IF(wat_table_data!O339=-999,"NA",wat_table_data!O339), "-")</f>
        <v>-</v>
      </c>
      <c r="P342" s="37" t="str">
        <f>IF(ISNUMBER(wat_table_data!P339), IF(wat_table_data!P339=-999,"NA",IF(wat_table_data!P339&gt;99, "&gt;99", IF(wat_table_data!P339&lt;1, "&lt;1",wat_table_data!P339 ))), "-")</f>
        <v>-</v>
      </c>
      <c r="Q342" s="38" t="str">
        <f>IF(ISNUMBER(wat_table_data!Q339), IF(wat_table_data!Q339=-999,"NA",IF(wat_table_data!Q339&gt;99, "&gt;99", IF(wat_table_data!Q339&lt;1, "&lt;1",wat_table_data!Q339 ))), "-")</f>
        <v>-</v>
      </c>
      <c r="R342" s="38" t="str">
        <f>IF(ISNUMBER(wat_table_data!R339), IF(wat_table_data!R339=-999,"NA",IF(wat_table_data!R339&gt;99, "&gt;99", IF(wat_table_data!R339&lt;1, "&lt;1",wat_table_data!R339 ))), "-")</f>
        <v>-</v>
      </c>
      <c r="S342" s="38" t="str">
        <f>IF(ISNUMBER(wat_table_data!S339), IF(wat_table_data!S339=-999,"NA",IF(wat_table_data!S339&gt;99, "&gt;99", IF(wat_table_data!S339&lt;1, "&lt;1",wat_table_data!S339 ))), "-")</f>
        <v>-</v>
      </c>
      <c r="T342" s="24" t="str">
        <f>IF(ISNUMBER(wat_table_data!T339), IF(wat_table_data!T339=-999,"NA",wat_table_data!T339), "-")</f>
        <v>-</v>
      </c>
      <c r="U342" s="24"/>
      <c r="V342" s="24"/>
      <c r="W342" s="24"/>
      <c r="X342" s="39" t="str">
        <f>IF(ISNUMBER(wat_table_data!W339), IF(wat_table_data!W339=-999,"NA",IF(wat_table_data!W339&gt;99, "&gt;99", IF(wat_table_data!W339&lt;1, "&lt;1",wat_table_data!W339 ))), "-")</f>
        <v>-</v>
      </c>
      <c r="Y342" s="40" t="str">
        <f>IF(ISNUMBER(wat_table_data!X339), IF(wat_table_data!X339=-999,"NA",IF(wat_table_data!X339&gt;99, "&gt;99", IF(wat_table_data!X339&lt;1, "&lt;1",wat_table_data!X339 ))), "-")</f>
        <v>-</v>
      </c>
      <c r="Z342" s="40" t="str">
        <f>IF(ISNUMBER(wat_table_data!Y339), IF(wat_table_data!Y339=-999,"NA",IF(wat_table_data!Y339&gt;99, "&gt;99", IF(wat_table_data!Y339&lt;1, "&lt;1",wat_table_data!Y339 ))), "-")</f>
        <v>-</v>
      </c>
      <c r="AA342" s="40" t="str">
        <f>IF(ISNUMBER(wat_table_data!Z339), IF(wat_table_data!Z339=-999,"NA",IF(wat_table_data!Z339&gt;99, "&gt;99", IF(wat_table_data!Z339&lt;1, "&lt;1",wat_table_data!Z339 ))), "-")</f>
        <v>-</v>
      </c>
      <c r="AB342" s="38" t="str">
        <f>IF(ISNUMBER(wat_table_data!AA339), IF(wat_table_data!AA339=-999,"NA",IF(wat_table_data!AA339&gt;99, "&gt;99", IF(wat_table_data!AA339&lt;1, "&lt;1",wat_table_data!AA339 ))), "-")</f>
        <v>-</v>
      </c>
      <c r="AC342" s="38" t="str">
        <f>IF(ISNUMBER(wat_table_data!AB339), IF(wat_table_data!AB339=-999,"NA",IF(wat_table_data!AB339&gt;99, "&gt;99", IF(wat_table_data!AB339&lt;1, "&lt;1",wat_table_data!AB339 ))), "-")</f>
        <v>-</v>
      </c>
      <c r="AD342" s="39" t="str">
        <f>IF(ISNUMBER(wat_table_data!AC339), IF(wat_table_data!AC339=-999,"NA",IF(wat_table_data!AC339&gt;99, "&gt;99", IF(wat_table_data!AC339&lt;1, "&lt;1",wat_table_data!AC339 ))), "-")</f>
        <v>-</v>
      </c>
      <c r="AE342" s="40" t="str">
        <f>IF(ISNUMBER(wat_table_data!AD339), IF(wat_table_data!AD339=-999,"NA",IF(wat_table_data!AD339&gt;99, "&gt;99", IF(wat_table_data!AD339&lt;1, "&lt;1",wat_table_data!AD339 ))), "-")</f>
        <v>-</v>
      </c>
      <c r="AF342" s="40" t="str">
        <f>IF(ISNUMBER(wat_table_data!AE339), IF(wat_table_data!AE339=-999,"NA",IF(wat_table_data!AE339&gt;99, "&gt;99", IF(wat_table_data!AE339&lt;1, "&lt;1",wat_table_data!AE339 ))), "-")</f>
        <v>-</v>
      </c>
      <c r="AG342" s="40" t="str">
        <f>IF(ISNUMBER(wat_table_data!AF339), IF(wat_table_data!AF339=-999,"NA",IF(wat_table_data!AF339&gt;99, "&gt;99", IF(wat_table_data!AF339&lt;1, "&lt;1",wat_table_data!AF339 ))), "-")</f>
        <v>-</v>
      </c>
      <c r="AH342" s="38" t="str">
        <f>IF(ISNUMBER(wat_table_data!AG339), IF(wat_table_data!AG339=-999,"NA",IF(wat_table_data!AG339&gt;99, "&gt;99", IF(wat_table_data!AG339&lt;1, "&lt;1",wat_table_data!AG339 ))), "-")</f>
        <v>-</v>
      </c>
      <c r="AI342" s="38" t="str">
        <f>IF(ISNUMBER(wat_table_data!AH339), IF(wat_table_data!AH339=-999,"NA",IF(wat_table_data!AH339&gt;99, "&gt;99", IF(wat_table_data!AH339&lt;1, "&lt;1",wat_table_data!AH339 ))), "-")</f>
        <v>-</v>
      </c>
      <c r="AJ342" s="39" t="str">
        <f>IF(ISNUMBER(wat_table_data!AI339), IF(wat_table_data!AI339=-999,"NA",IF(wat_table_data!AI339&gt;99, "&gt;99", IF(wat_table_data!AI339&lt;1, "&lt;1",wat_table_data!AI339 ))), "-")</f>
        <v>-</v>
      </c>
      <c r="AK342" s="40" t="str">
        <f>IF(ISNUMBER(wat_table_data!AJ339), IF(wat_table_data!AJ339=-999,"NA",IF(wat_table_data!AJ339&gt;99, "&gt;99", IF(wat_table_data!AJ339&lt;1, "&lt;1",wat_table_data!AJ339 ))), "-")</f>
        <v>-</v>
      </c>
      <c r="AL342" s="40" t="str">
        <f>IF(ISNUMBER(wat_table_data!AK339), IF(wat_table_data!AK339=-999,"NA",IF(wat_table_data!AK339&gt;99, "&gt;99", IF(wat_table_data!AK339&lt;1, "&lt;1",wat_table_data!AK339 ))), "-")</f>
        <v>-</v>
      </c>
      <c r="AM342" s="40" t="str">
        <f>IF(ISNUMBER(wat_table_data!AL339), IF(wat_table_data!AL339=-999,"NA",IF(wat_table_data!AL339&gt;99, "&gt;99", IF(wat_table_data!AL339&lt;1, "&lt;1",wat_table_data!AL339 ))), "-")</f>
        <v>-</v>
      </c>
      <c r="AN342" s="38" t="str">
        <f>IF(ISNUMBER(wat_table_data!AM339), IF(wat_table_data!AM339=-999,"NA",IF(wat_table_data!AM339&gt;99, "&gt;99", IF(wat_table_data!AM339&lt;1, "&lt;1",wat_table_data!AM339 ))), "-")</f>
        <v>-</v>
      </c>
      <c r="AO342" s="38" t="str">
        <f>IF(ISNUMBER(wat_table_data!AN339), IF(wat_table_data!AN339=-999,"NA",IF(wat_table_data!AN339&gt;99, "&gt;99", IF(wat_table_data!AN339&lt;1, "&lt;1",wat_table_data!AN339 ))), "-")</f>
        <v>-</v>
      </c>
    </row>
    <row r="343" ht="13.8" x14ac:dyDescent="0.25">
      <c r="A343" s="34" t="str">
        <f>IF(ISBLANK(wat_table_data!A340), "", wat_table_data!A340)</f>
        <v/>
      </c>
      <c r="B343" s="34" t="str">
        <f>IF(ISBLANK(wat_table_data!B340), "", wat_table_data!B340)</f>
        <v/>
      </c>
      <c r="C343" s="34" t="str">
        <f>IF(ISBLANK(wat_table_data!C340), "", wat_table_data!C340)</f>
        <v/>
      </c>
      <c r="D343" s="35" t="str">
        <f>IF(ISNUMBER(wat_table_data!D340), wat_table_data!D340, "-")</f>
        <v>-</v>
      </c>
      <c r="E343" s="36" t="str">
        <f>IF(ISNUMBER(wat_table_data!E340), wat_table_data!E340, "-")</f>
        <v>-</v>
      </c>
      <c r="F343" s="37" t="str">
        <f>IF(ISNUMBER(wat_table_data!F340), IF(wat_table_data!F340=-999,"NA",IF(wat_table_data!F340&gt;99, "&gt;99", IF(wat_table_data!F340&lt;1, "&lt;1",wat_table_data!F340 ))), "-")</f>
        <v>-</v>
      </c>
      <c r="G343" s="38" t="str">
        <f>IF(ISNUMBER(wat_table_data!G340), IF(wat_table_data!G340=-999,"NA",IF(wat_table_data!G340&gt;99, "&gt;99", IF(wat_table_data!G340&lt;1, "&lt;1",wat_table_data!G340 ))), "-")</f>
        <v>-</v>
      </c>
      <c r="H343" s="38" t="str">
        <f>IF(ISNUMBER(wat_table_data!H340), IF(wat_table_data!H340=-999,"NA",IF(wat_table_data!H340&gt;99, "&gt;99", IF(wat_table_data!H340&lt;1, "&lt;1",wat_table_data!H340 ))), "-")</f>
        <v>-</v>
      </c>
      <c r="I343" s="38" t="str">
        <f>IF(ISNUMBER(wat_table_data!I340), IF(wat_table_data!I340=-999,"NA",IF(wat_table_data!I340&gt;99, "&gt;99", IF(wat_table_data!I340&lt;1, "&lt;1",wat_table_data!I340 ))), "-")</f>
        <v>-</v>
      </c>
      <c r="J343" s="24" t="str">
        <f>IF(ISNUMBER(wat_table_data!J340), IF(wat_table_data!J340=-999,"NA",wat_table_data!J340), "-")</f>
        <v>-</v>
      </c>
      <c r="K343" s="37" t="str">
        <f>IF(ISNUMBER(wat_table_data!K340), IF(wat_table_data!K340=-999,"NA",IF(wat_table_data!K340&gt;99, "&gt;99", IF(wat_table_data!K340&lt;1, "&lt;1",wat_table_data!K340 ))), "-")</f>
        <v>-</v>
      </c>
      <c r="L343" s="38" t="str">
        <f>IF(ISNUMBER(wat_table_data!L340), IF(wat_table_data!L340=-999,"NA",IF(wat_table_data!L340&gt;99, "&gt;99", IF(wat_table_data!L340&lt;1, "&lt;1",wat_table_data!L340 ))), "-")</f>
        <v>-</v>
      </c>
      <c r="M343" s="38" t="str">
        <f>IF(ISNUMBER(wat_table_data!M340), IF(wat_table_data!M340=-999,"NA",IF(wat_table_data!M340&gt;99, "&gt;99", IF(wat_table_data!M340&lt;1, "&lt;1",wat_table_data!M340 ))), "-")</f>
        <v>-</v>
      </c>
      <c r="N343" s="38" t="str">
        <f>IF(ISNUMBER(wat_table_data!N340), IF(wat_table_data!N340=-999,"NA",IF(wat_table_data!N340&gt;99, "&gt;99", IF(wat_table_data!N340&lt;1, "&lt;1",wat_table_data!N340 ))), "-")</f>
        <v>-</v>
      </c>
      <c r="O343" s="24" t="str">
        <f>IF(ISNUMBER(wat_table_data!O340), IF(wat_table_data!O340=-999,"NA",wat_table_data!O340), "-")</f>
        <v>-</v>
      </c>
      <c r="P343" s="37" t="str">
        <f>IF(ISNUMBER(wat_table_data!P340), IF(wat_table_data!P340=-999,"NA",IF(wat_table_data!P340&gt;99, "&gt;99", IF(wat_table_data!P340&lt;1, "&lt;1",wat_table_data!P340 ))), "-")</f>
        <v>-</v>
      </c>
      <c r="Q343" s="38" t="str">
        <f>IF(ISNUMBER(wat_table_data!Q340), IF(wat_table_data!Q340=-999,"NA",IF(wat_table_data!Q340&gt;99, "&gt;99", IF(wat_table_data!Q340&lt;1, "&lt;1",wat_table_data!Q340 ))), "-")</f>
        <v>-</v>
      </c>
      <c r="R343" s="38" t="str">
        <f>IF(ISNUMBER(wat_table_data!R340), IF(wat_table_data!R340=-999,"NA",IF(wat_table_data!R340&gt;99, "&gt;99", IF(wat_table_data!R340&lt;1, "&lt;1",wat_table_data!R340 ))), "-")</f>
        <v>-</v>
      </c>
      <c r="S343" s="38" t="str">
        <f>IF(ISNUMBER(wat_table_data!S340), IF(wat_table_data!S340=-999,"NA",IF(wat_table_data!S340&gt;99, "&gt;99", IF(wat_table_data!S340&lt;1, "&lt;1",wat_table_data!S340 ))), "-")</f>
        <v>-</v>
      </c>
      <c r="T343" s="24" t="str">
        <f>IF(ISNUMBER(wat_table_data!T340), IF(wat_table_data!T340=-999,"NA",wat_table_data!T340), "-")</f>
        <v>-</v>
      </c>
      <c r="U343" s="24"/>
      <c r="V343" s="24"/>
      <c r="W343" s="24"/>
      <c r="X343" s="39" t="str">
        <f>IF(ISNUMBER(wat_table_data!W340), IF(wat_table_data!W340=-999,"NA",IF(wat_table_data!W340&gt;99, "&gt;99", IF(wat_table_data!W340&lt;1, "&lt;1",wat_table_data!W340 ))), "-")</f>
        <v>-</v>
      </c>
      <c r="Y343" s="40" t="str">
        <f>IF(ISNUMBER(wat_table_data!X340), IF(wat_table_data!X340=-999,"NA",IF(wat_table_data!X340&gt;99, "&gt;99", IF(wat_table_data!X340&lt;1, "&lt;1",wat_table_data!X340 ))), "-")</f>
        <v>-</v>
      </c>
      <c r="Z343" s="40" t="str">
        <f>IF(ISNUMBER(wat_table_data!Y340), IF(wat_table_data!Y340=-999,"NA",IF(wat_table_data!Y340&gt;99, "&gt;99", IF(wat_table_data!Y340&lt;1, "&lt;1",wat_table_data!Y340 ))), "-")</f>
        <v>-</v>
      </c>
      <c r="AA343" s="40" t="str">
        <f>IF(ISNUMBER(wat_table_data!Z340), IF(wat_table_data!Z340=-999,"NA",IF(wat_table_data!Z340&gt;99, "&gt;99", IF(wat_table_data!Z340&lt;1, "&lt;1",wat_table_data!Z340 ))), "-")</f>
        <v>-</v>
      </c>
      <c r="AB343" s="38" t="str">
        <f>IF(ISNUMBER(wat_table_data!AA340), IF(wat_table_data!AA340=-999,"NA",IF(wat_table_data!AA340&gt;99, "&gt;99", IF(wat_table_data!AA340&lt;1, "&lt;1",wat_table_data!AA340 ))), "-")</f>
        <v>-</v>
      </c>
      <c r="AC343" s="38" t="str">
        <f>IF(ISNUMBER(wat_table_data!AB340), IF(wat_table_data!AB340=-999,"NA",IF(wat_table_data!AB340&gt;99, "&gt;99", IF(wat_table_data!AB340&lt;1, "&lt;1",wat_table_data!AB340 ))), "-")</f>
        <v>-</v>
      </c>
      <c r="AD343" s="39" t="str">
        <f>IF(ISNUMBER(wat_table_data!AC340), IF(wat_table_data!AC340=-999,"NA",IF(wat_table_data!AC340&gt;99, "&gt;99", IF(wat_table_data!AC340&lt;1, "&lt;1",wat_table_data!AC340 ))), "-")</f>
        <v>-</v>
      </c>
      <c r="AE343" s="40" t="str">
        <f>IF(ISNUMBER(wat_table_data!AD340), IF(wat_table_data!AD340=-999,"NA",IF(wat_table_data!AD340&gt;99, "&gt;99", IF(wat_table_data!AD340&lt;1, "&lt;1",wat_table_data!AD340 ))), "-")</f>
        <v>-</v>
      </c>
      <c r="AF343" s="40" t="str">
        <f>IF(ISNUMBER(wat_table_data!AE340), IF(wat_table_data!AE340=-999,"NA",IF(wat_table_data!AE340&gt;99, "&gt;99", IF(wat_table_data!AE340&lt;1, "&lt;1",wat_table_data!AE340 ))), "-")</f>
        <v>-</v>
      </c>
      <c r="AG343" s="40" t="str">
        <f>IF(ISNUMBER(wat_table_data!AF340), IF(wat_table_data!AF340=-999,"NA",IF(wat_table_data!AF340&gt;99, "&gt;99", IF(wat_table_data!AF340&lt;1, "&lt;1",wat_table_data!AF340 ))), "-")</f>
        <v>-</v>
      </c>
      <c r="AH343" s="38" t="str">
        <f>IF(ISNUMBER(wat_table_data!AG340), IF(wat_table_data!AG340=-999,"NA",IF(wat_table_data!AG340&gt;99, "&gt;99", IF(wat_table_data!AG340&lt;1, "&lt;1",wat_table_data!AG340 ))), "-")</f>
        <v>-</v>
      </c>
      <c r="AI343" s="38" t="str">
        <f>IF(ISNUMBER(wat_table_data!AH340), IF(wat_table_data!AH340=-999,"NA",IF(wat_table_data!AH340&gt;99, "&gt;99", IF(wat_table_data!AH340&lt;1, "&lt;1",wat_table_data!AH340 ))), "-")</f>
        <v>-</v>
      </c>
      <c r="AJ343" s="39" t="str">
        <f>IF(ISNUMBER(wat_table_data!AI340), IF(wat_table_data!AI340=-999,"NA",IF(wat_table_data!AI340&gt;99, "&gt;99", IF(wat_table_data!AI340&lt;1, "&lt;1",wat_table_data!AI340 ))), "-")</f>
        <v>-</v>
      </c>
      <c r="AK343" s="40" t="str">
        <f>IF(ISNUMBER(wat_table_data!AJ340), IF(wat_table_data!AJ340=-999,"NA",IF(wat_table_data!AJ340&gt;99, "&gt;99", IF(wat_table_data!AJ340&lt;1, "&lt;1",wat_table_data!AJ340 ))), "-")</f>
        <v>-</v>
      </c>
      <c r="AL343" s="40" t="str">
        <f>IF(ISNUMBER(wat_table_data!AK340), IF(wat_table_data!AK340=-999,"NA",IF(wat_table_data!AK340&gt;99, "&gt;99", IF(wat_table_data!AK340&lt;1, "&lt;1",wat_table_data!AK340 ))), "-")</f>
        <v>-</v>
      </c>
      <c r="AM343" s="40" t="str">
        <f>IF(ISNUMBER(wat_table_data!AL340), IF(wat_table_data!AL340=-999,"NA",IF(wat_table_data!AL340&gt;99, "&gt;99", IF(wat_table_data!AL340&lt;1, "&lt;1",wat_table_data!AL340 ))), "-")</f>
        <v>-</v>
      </c>
      <c r="AN343" s="38" t="str">
        <f>IF(ISNUMBER(wat_table_data!AM340), IF(wat_table_data!AM340=-999,"NA",IF(wat_table_data!AM340&gt;99, "&gt;99", IF(wat_table_data!AM340&lt;1, "&lt;1",wat_table_data!AM340 ))), "-")</f>
        <v>-</v>
      </c>
      <c r="AO343" s="38" t="str">
        <f>IF(ISNUMBER(wat_table_data!AN340), IF(wat_table_data!AN340=-999,"NA",IF(wat_table_data!AN340&gt;99, "&gt;99", IF(wat_table_data!AN340&lt;1, "&lt;1",wat_table_data!AN340 ))), "-")</f>
        <v>-</v>
      </c>
    </row>
    <row r="344" ht="13.8" x14ac:dyDescent="0.25">
      <c r="A344" s="34" t="str">
        <f>IF(ISBLANK(wat_table_data!A341), "", wat_table_data!A341)</f>
        <v/>
      </c>
      <c r="B344" s="34" t="str">
        <f>IF(ISBLANK(wat_table_data!B341), "", wat_table_data!B341)</f>
        <v/>
      </c>
      <c r="C344" s="34" t="str">
        <f>IF(ISBLANK(wat_table_data!C341), "", wat_table_data!C341)</f>
        <v/>
      </c>
      <c r="D344" s="35" t="str">
        <f>IF(ISNUMBER(wat_table_data!D341), wat_table_data!D341, "-")</f>
        <v>-</v>
      </c>
      <c r="E344" s="36" t="str">
        <f>IF(ISNUMBER(wat_table_data!E341), wat_table_data!E341, "-")</f>
        <v>-</v>
      </c>
      <c r="F344" s="37" t="str">
        <f>IF(ISNUMBER(wat_table_data!F341), IF(wat_table_data!F341=-999,"NA",IF(wat_table_data!F341&gt;99, "&gt;99", IF(wat_table_data!F341&lt;1, "&lt;1",wat_table_data!F341 ))), "-")</f>
        <v>-</v>
      </c>
      <c r="G344" s="38" t="str">
        <f>IF(ISNUMBER(wat_table_data!G341), IF(wat_table_data!G341=-999,"NA",IF(wat_table_data!G341&gt;99, "&gt;99", IF(wat_table_data!G341&lt;1, "&lt;1",wat_table_data!G341 ))), "-")</f>
        <v>-</v>
      </c>
      <c r="H344" s="38" t="str">
        <f>IF(ISNUMBER(wat_table_data!H341), IF(wat_table_data!H341=-999,"NA",IF(wat_table_data!H341&gt;99, "&gt;99", IF(wat_table_data!H341&lt;1, "&lt;1",wat_table_data!H341 ))), "-")</f>
        <v>-</v>
      </c>
      <c r="I344" s="38" t="str">
        <f>IF(ISNUMBER(wat_table_data!I341), IF(wat_table_data!I341=-999,"NA",IF(wat_table_data!I341&gt;99, "&gt;99", IF(wat_table_data!I341&lt;1, "&lt;1",wat_table_data!I341 ))), "-")</f>
        <v>-</v>
      </c>
      <c r="J344" s="24" t="str">
        <f>IF(ISNUMBER(wat_table_data!J341), IF(wat_table_data!J341=-999,"NA",wat_table_data!J341), "-")</f>
        <v>-</v>
      </c>
      <c r="K344" s="37" t="str">
        <f>IF(ISNUMBER(wat_table_data!K341), IF(wat_table_data!K341=-999,"NA",IF(wat_table_data!K341&gt;99, "&gt;99", IF(wat_table_data!K341&lt;1, "&lt;1",wat_table_data!K341 ))), "-")</f>
        <v>-</v>
      </c>
      <c r="L344" s="38" t="str">
        <f>IF(ISNUMBER(wat_table_data!L341), IF(wat_table_data!L341=-999,"NA",IF(wat_table_data!L341&gt;99, "&gt;99", IF(wat_table_data!L341&lt;1, "&lt;1",wat_table_data!L341 ))), "-")</f>
        <v>-</v>
      </c>
      <c r="M344" s="38" t="str">
        <f>IF(ISNUMBER(wat_table_data!M341), IF(wat_table_data!M341=-999,"NA",IF(wat_table_data!M341&gt;99, "&gt;99", IF(wat_table_data!M341&lt;1, "&lt;1",wat_table_data!M341 ))), "-")</f>
        <v>-</v>
      </c>
      <c r="N344" s="38" t="str">
        <f>IF(ISNUMBER(wat_table_data!N341), IF(wat_table_data!N341=-999,"NA",IF(wat_table_data!N341&gt;99, "&gt;99", IF(wat_table_data!N341&lt;1, "&lt;1",wat_table_data!N341 ))), "-")</f>
        <v>-</v>
      </c>
      <c r="O344" s="24" t="str">
        <f>IF(ISNUMBER(wat_table_data!O341), IF(wat_table_data!O341=-999,"NA",wat_table_data!O341), "-")</f>
        <v>-</v>
      </c>
      <c r="P344" s="37" t="str">
        <f>IF(ISNUMBER(wat_table_data!P341), IF(wat_table_data!P341=-999,"NA",IF(wat_table_data!P341&gt;99, "&gt;99", IF(wat_table_data!P341&lt;1, "&lt;1",wat_table_data!P341 ))), "-")</f>
        <v>-</v>
      </c>
      <c r="Q344" s="38" t="str">
        <f>IF(ISNUMBER(wat_table_data!Q341), IF(wat_table_data!Q341=-999,"NA",IF(wat_table_data!Q341&gt;99, "&gt;99", IF(wat_table_data!Q341&lt;1, "&lt;1",wat_table_data!Q341 ))), "-")</f>
        <v>-</v>
      </c>
      <c r="R344" s="38" t="str">
        <f>IF(ISNUMBER(wat_table_data!R341), IF(wat_table_data!R341=-999,"NA",IF(wat_table_data!R341&gt;99, "&gt;99", IF(wat_table_data!R341&lt;1, "&lt;1",wat_table_data!R341 ))), "-")</f>
        <v>-</v>
      </c>
      <c r="S344" s="38" t="str">
        <f>IF(ISNUMBER(wat_table_data!S341), IF(wat_table_data!S341=-999,"NA",IF(wat_table_data!S341&gt;99, "&gt;99", IF(wat_table_data!S341&lt;1, "&lt;1",wat_table_data!S341 ))), "-")</f>
        <v>-</v>
      </c>
      <c r="T344" s="24" t="str">
        <f>IF(ISNUMBER(wat_table_data!T341), IF(wat_table_data!T341=-999,"NA",wat_table_data!T341), "-")</f>
        <v>-</v>
      </c>
      <c r="U344" s="24"/>
      <c r="V344" s="24"/>
      <c r="W344" s="24"/>
      <c r="X344" s="39" t="str">
        <f>IF(ISNUMBER(wat_table_data!W341), IF(wat_table_data!W341=-999,"NA",IF(wat_table_data!W341&gt;99, "&gt;99", IF(wat_table_data!W341&lt;1, "&lt;1",wat_table_data!W341 ))), "-")</f>
        <v>-</v>
      </c>
      <c r="Y344" s="40" t="str">
        <f>IF(ISNUMBER(wat_table_data!X341), IF(wat_table_data!X341=-999,"NA",IF(wat_table_data!X341&gt;99, "&gt;99", IF(wat_table_data!X341&lt;1, "&lt;1",wat_table_data!X341 ))), "-")</f>
        <v>-</v>
      </c>
      <c r="Z344" s="40" t="str">
        <f>IF(ISNUMBER(wat_table_data!Y341), IF(wat_table_data!Y341=-999,"NA",IF(wat_table_data!Y341&gt;99, "&gt;99", IF(wat_table_data!Y341&lt;1, "&lt;1",wat_table_data!Y341 ))), "-")</f>
        <v>-</v>
      </c>
      <c r="AA344" s="40" t="str">
        <f>IF(ISNUMBER(wat_table_data!Z341), IF(wat_table_data!Z341=-999,"NA",IF(wat_table_data!Z341&gt;99, "&gt;99", IF(wat_table_data!Z341&lt;1, "&lt;1",wat_table_data!Z341 ))), "-")</f>
        <v>-</v>
      </c>
      <c r="AB344" s="38" t="str">
        <f>IF(ISNUMBER(wat_table_data!AA341), IF(wat_table_data!AA341=-999,"NA",IF(wat_table_data!AA341&gt;99, "&gt;99", IF(wat_table_data!AA341&lt;1, "&lt;1",wat_table_data!AA341 ))), "-")</f>
        <v>-</v>
      </c>
      <c r="AC344" s="38" t="str">
        <f>IF(ISNUMBER(wat_table_data!AB341), IF(wat_table_data!AB341=-999,"NA",IF(wat_table_data!AB341&gt;99, "&gt;99", IF(wat_table_data!AB341&lt;1, "&lt;1",wat_table_data!AB341 ))), "-")</f>
        <v>-</v>
      </c>
      <c r="AD344" s="39" t="str">
        <f>IF(ISNUMBER(wat_table_data!AC341), IF(wat_table_data!AC341=-999,"NA",IF(wat_table_data!AC341&gt;99, "&gt;99", IF(wat_table_data!AC341&lt;1, "&lt;1",wat_table_data!AC341 ))), "-")</f>
        <v>-</v>
      </c>
      <c r="AE344" s="40" t="str">
        <f>IF(ISNUMBER(wat_table_data!AD341), IF(wat_table_data!AD341=-999,"NA",IF(wat_table_data!AD341&gt;99, "&gt;99", IF(wat_table_data!AD341&lt;1, "&lt;1",wat_table_data!AD341 ))), "-")</f>
        <v>-</v>
      </c>
      <c r="AF344" s="40" t="str">
        <f>IF(ISNUMBER(wat_table_data!AE341), IF(wat_table_data!AE341=-999,"NA",IF(wat_table_data!AE341&gt;99, "&gt;99", IF(wat_table_data!AE341&lt;1, "&lt;1",wat_table_data!AE341 ))), "-")</f>
        <v>-</v>
      </c>
      <c r="AG344" s="40" t="str">
        <f>IF(ISNUMBER(wat_table_data!AF341), IF(wat_table_data!AF341=-999,"NA",IF(wat_table_data!AF341&gt;99, "&gt;99", IF(wat_table_data!AF341&lt;1, "&lt;1",wat_table_data!AF341 ))), "-")</f>
        <v>-</v>
      </c>
      <c r="AH344" s="38" t="str">
        <f>IF(ISNUMBER(wat_table_data!AG341), IF(wat_table_data!AG341=-999,"NA",IF(wat_table_data!AG341&gt;99, "&gt;99", IF(wat_table_data!AG341&lt;1, "&lt;1",wat_table_data!AG341 ))), "-")</f>
        <v>-</v>
      </c>
      <c r="AI344" s="38" t="str">
        <f>IF(ISNUMBER(wat_table_data!AH341), IF(wat_table_data!AH341=-999,"NA",IF(wat_table_data!AH341&gt;99, "&gt;99", IF(wat_table_data!AH341&lt;1, "&lt;1",wat_table_data!AH341 ))), "-")</f>
        <v>-</v>
      </c>
      <c r="AJ344" s="39" t="str">
        <f>IF(ISNUMBER(wat_table_data!AI341), IF(wat_table_data!AI341=-999,"NA",IF(wat_table_data!AI341&gt;99, "&gt;99", IF(wat_table_data!AI341&lt;1, "&lt;1",wat_table_data!AI341 ))), "-")</f>
        <v>-</v>
      </c>
      <c r="AK344" s="40" t="str">
        <f>IF(ISNUMBER(wat_table_data!AJ341), IF(wat_table_data!AJ341=-999,"NA",IF(wat_table_data!AJ341&gt;99, "&gt;99", IF(wat_table_data!AJ341&lt;1, "&lt;1",wat_table_data!AJ341 ))), "-")</f>
        <v>-</v>
      </c>
      <c r="AL344" s="40" t="str">
        <f>IF(ISNUMBER(wat_table_data!AK341), IF(wat_table_data!AK341=-999,"NA",IF(wat_table_data!AK341&gt;99, "&gt;99", IF(wat_table_data!AK341&lt;1, "&lt;1",wat_table_data!AK341 ))), "-")</f>
        <v>-</v>
      </c>
      <c r="AM344" s="40" t="str">
        <f>IF(ISNUMBER(wat_table_data!AL341), IF(wat_table_data!AL341=-999,"NA",IF(wat_table_data!AL341&gt;99, "&gt;99", IF(wat_table_data!AL341&lt;1, "&lt;1",wat_table_data!AL341 ))), "-")</f>
        <v>-</v>
      </c>
      <c r="AN344" s="38" t="str">
        <f>IF(ISNUMBER(wat_table_data!AM341), IF(wat_table_data!AM341=-999,"NA",IF(wat_table_data!AM341&gt;99, "&gt;99", IF(wat_table_data!AM341&lt;1, "&lt;1",wat_table_data!AM341 ))), "-")</f>
        <v>-</v>
      </c>
      <c r="AO344" s="38" t="str">
        <f>IF(ISNUMBER(wat_table_data!AN341), IF(wat_table_data!AN341=-999,"NA",IF(wat_table_data!AN341&gt;99, "&gt;99", IF(wat_table_data!AN341&lt;1, "&lt;1",wat_table_data!AN341 ))), "-")</f>
        <v>-</v>
      </c>
    </row>
    <row r="345" ht="13.8" x14ac:dyDescent="0.25">
      <c r="A345" s="34" t="str">
        <f>IF(ISBLANK(wat_table_data!A342), "", wat_table_data!A342)</f>
        <v/>
      </c>
      <c r="B345" s="34" t="str">
        <f>IF(ISBLANK(wat_table_data!B342), "", wat_table_data!B342)</f>
        <v/>
      </c>
      <c r="C345" s="34" t="str">
        <f>IF(ISBLANK(wat_table_data!C342), "", wat_table_data!C342)</f>
        <v/>
      </c>
      <c r="D345" s="35" t="str">
        <f>IF(ISNUMBER(wat_table_data!D342), wat_table_data!D342, "-")</f>
        <v>-</v>
      </c>
      <c r="E345" s="36" t="str">
        <f>IF(ISNUMBER(wat_table_data!E342), wat_table_data!E342, "-")</f>
        <v>-</v>
      </c>
      <c r="F345" s="37" t="str">
        <f>IF(ISNUMBER(wat_table_data!F342), IF(wat_table_data!F342=-999,"NA",IF(wat_table_data!F342&gt;99, "&gt;99", IF(wat_table_data!F342&lt;1, "&lt;1",wat_table_data!F342 ))), "-")</f>
        <v>-</v>
      </c>
      <c r="G345" s="38" t="str">
        <f>IF(ISNUMBER(wat_table_data!G342), IF(wat_table_data!G342=-999,"NA",IF(wat_table_data!G342&gt;99, "&gt;99", IF(wat_table_data!G342&lt;1, "&lt;1",wat_table_data!G342 ))), "-")</f>
        <v>-</v>
      </c>
      <c r="H345" s="38" t="str">
        <f>IF(ISNUMBER(wat_table_data!H342), IF(wat_table_data!H342=-999,"NA",IF(wat_table_data!H342&gt;99, "&gt;99", IF(wat_table_data!H342&lt;1, "&lt;1",wat_table_data!H342 ))), "-")</f>
        <v>-</v>
      </c>
      <c r="I345" s="38" t="str">
        <f>IF(ISNUMBER(wat_table_data!I342), IF(wat_table_data!I342=-999,"NA",IF(wat_table_data!I342&gt;99, "&gt;99", IF(wat_table_data!I342&lt;1, "&lt;1",wat_table_data!I342 ))), "-")</f>
        <v>-</v>
      </c>
      <c r="J345" s="24" t="str">
        <f>IF(ISNUMBER(wat_table_data!J342), IF(wat_table_data!J342=-999,"NA",wat_table_data!J342), "-")</f>
        <v>-</v>
      </c>
      <c r="K345" s="37" t="str">
        <f>IF(ISNUMBER(wat_table_data!K342), IF(wat_table_data!K342=-999,"NA",IF(wat_table_data!K342&gt;99, "&gt;99", IF(wat_table_data!K342&lt;1, "&lt;1",wat_table_data!K342 ))), "-")</f>
        <v>-</v>
      </c>
      <c r="L345" s="38" t="str">
        <f>IF(ISNUMBER(wat_table_data!L342), IF(wat_table_data!L342=-999,"NA",IF(wat_table_data!L342&gt;99, "&gt;99", IF(wat_table_data!L342&lt;1, "&lt;1",wat_table_data!L342 ))), "-")</f>
        <v>-</v>
      </c>
      <c r="M345" s="38" t="str">
        <f>IF(ISNUMBER(wat_table_data!M342), IF(wat_table_data!M342=-999,"NA",IF(wat_table_data!M342&gt;99, "&gt;99", IF(wat_table_data!M342&lt;1, "&lt;1",wat_table_data!M342 ))), "-")</f>
        <v>-</v>
      </c>
      <c r="N345" s="38" t="str">
        <f>IF(ISNUMBER(wat_table_data!N342), IF(wat_table_data!N342=-999,"NA",IF(wat_table_data!N342&gt;99, "&gt;99", IF(wat_table_data!N342&lt;1, "&lt;1",wat_table_data!N342 ))), "-")</f>
        <v>-</v>
      </c>
      <c r="O345" s="24" t="str">
        <f>IF(ISNUMBER(wat_table_data!O342), IF(wat_table_data!O342=-999,"NA",wat_table_data!O342), "-")</f>
        <v>-</v>
      </c>
      <c r="P345" s="37" t="str">
        <f>IF(ISNUMBER(wat_table_data!P342), IF(wat_table_data!P342=-999,"NA",IF(wat_table_data!P342&gt;99, "&gt;99", IF(wat_table_data!P342&lt;1, "&lt;1",wat_table_data!P342 ))), "-")</f>
        <v>-</v>
      </c>
      <c r="Q345" s="38" t="str">
        <f>IF(ISNUMBER(wat_table_data!Q342), IF(wat_table_data!Q342=-999,"NA",IF(wat_table_data!Q342&gt;99, "&gt;99", IF(wat_table_data!Q342&lt;1, "&lt;1",wat_table_data!Q342 ))), "-")</f>
        <v>-</v>
      </c>
      <c r="R345" s="38" t="str">
        <f>IF(ISNUMBER(wat_table_data!R342), IF(wat_table_data!R342=-999,"NA",IF(wat_table_data!R342&gt;99, "&gt;99", IF(wat_table_data!R342&lt;1, "&lt;1",wat_table_data!R342 ))), "-")</f>
        <v>-</v>
      </c>
      <c r="S345" s="38" t="str">
        <f>IF(ISNUMBER(wat_table_data!S342), IF(wat_table_data!S342=-999,"NA",IF(wat_table_data!S342&gt;99, "&gt;99", IF(wat_table_data!S342&lt;1, "&lt;1",wat_table_data!S342 ))), "-")</f>
        <v>-</v>
      </c>
      <c r="T345" s="24" t="str">
        <f>IF(ISNUMBER(wat_table_data!T342), IF(wat_table_data!T342=-999,"NA",wat_table_data!T342), "-")</f>
        <v>-</v>
      </c>
      <c r="U345" s="24"/>
      <c r="V345" s="24"/>
      <c r="W345" s="24"/>
      <c r="X345" s="39" t="str">
        <f>IF(ISNUMBER(wat_table_data!W342), IF(wat_table_data!W342=-999,"NA",IF(wat_table_data!W342&gt;99, "&gt;99", IF(wat_table_data!W342&lt;1, "&lt;1",wat_table_data!W342 ))), "-")</f>
        <v>-</v>
      </c>
      <c r="Y345" s="40" t="str">
        <f>IF(ISNUMBER(wat_table_data!X342), IF(wat_table_data!X342=-999,"NA",IF(wat_table_data!X342&gt;99, "&gt;99", IF(wat_table_data!X342&lt;1, "&lt;1",wat_table_data!X342 ))), "-")</f>
        <v>-</v>
      </c>
      <c r="Z345" s="40" t="str">
        <f>IF(ISNUMBER(wat_table_data!Y342), IF(wat_table_data!Y342=-999,"NA",IF(wat_table_data!Y342&gt;99, "&gt;99", IF(wat_table_data!Y342&lt;1, "&lt;1",wat_table_data!Y342 ))), "-")</f>
        <v>-</v>
      </c>
      <c r="AA345" s="40" t="str">
        <f>IF(ISNUMBER(wat_table_data!Z342), IF(wat_table_data!Z342=-999,"NA",IF(wat_table_data!Z342&gt;99, "&gt;99", IF(wat_table_data!Z342&lt;1, "&lt;1",wat_table_data!Z342 ))), "-")</f>
        <v>-</v>
      </c>
      <c r="AB345" s="38" t="str">
        <f>IF(ISNUMBER(wat_table_data!AA342), IF(wat_table_data!AA342=-999,"NA",IF(wat_table_data!AA342&gt;99, "&gt;99", IF(wat_table_data!AA342&lt;1, "&lt;1",wat_table_data!AA342 ))), "-")</f>
        <v>-</v>
      </c>
      <c r="AC345" s="38" t="str">
        <f>IF(ISNUMBER(wat_table_data!AB342), IF(wat_table_data!AB342=-999,"NA",IF(wat_table_data!AB342&gt;99, "&gt;99", IF(wat_table_data!AB342&lt;1, "&lt;1",wat_table_data!AB342 ))), "-")</f>
        <v>-</v>
      </c>
      <c r="AD345" s="39" t="str">
        <f>IF(ISNUMBER(wat_table_data!AC342), IF(wat_table_data!AC342=-999,"NA",IF(wat_table_data!AC342&gt;99, "&gt;99", IF(wat_table_data!AC342&lt;1, "&lt;1",wat_table_data!AC342 ))), "-")</f>
        <v>-</v>
      </c>
      <c r="AE345" s="40" t="str">
        <f>IF(ISNUMBER(wat_table_data!AD342), IF(wat_table_data!AD342=-999,"NA",IF(wat_table_data!AD342&gt;99, "&gt;99", IF(wat_table_data!AD342&lt;1, "&lt;1",wat_table_data!AD342 ))), "-")</f>
        <v>-</v>
      </c>
      <c r="AF345" s="40" t="str">
        <f>IF(ISNUMBER(wat_table_data!AE342), IF(wat_table_data!AE342=-999,"NA",IF(wat_table_data!AE342&gt;99, "&gt;99", IF(wat_table_data!AE342&lt;1, "&lt;1",wat_table_data!AE342 ))), "-")</f>
        <v>-</v>
      </c>
      <c r="AG345" s="40" t="str">
        <f>IF(ISNUMBER(wat_table_data!AF342), IF(wat_table_data!AF342=-999,"NA",IF(wat_table_data!AF342&gt;99, "&gt;99", IF(wat_table_data!AF342&lt;1, "&lt;1",wat_table_data!AF342 ))), "-")</f>
        <v>-</v>
      </c>
      <c r="AH345" s="38" t="str">
        <f>IF(ISNUMBER(wat_table_data!AG342), IF(wat_table_data!AG342=-999,"NA",IF(wat_table_data!AG342&gt;99, "&gt;99", IF(wat_table_data!AG342&lt;1, "&lt;1",wat_table_data!AG342 ))), "-")</f>
        <v>-</v>
      </c>
      <c r="AI345" s="38" t="str">
        <f>IF(ISNUMBER(wat_table_data!AH342), IF(wat_table_data!AH342=-999,"NA",IF(wat_table_data!AH342&gt;99, "&gt;99", IF(wat_table_data!AH342&lt;1, "&lt;1",wat_table_data!AH342 ))), "-")</f>
        <v>-</v>
      </c>
      <c r="AJ345" s="39" t="str">
        <f>IF(ISNUMBER(wat_table_data!AI342), IF(wat_table_data!AI342=-999,"NA",IF(wat_table_data!AI342&gt;99, "&gt;99", IF(wat_table_data!AI342&lt;1, "&lt;1",wat_table_data!AI342 ))), "-")</f>
        <v>-</v>
      </c>
      <c r="AK345" s="40" t="str">
        <f>IF(ISNUMBER(wat_table_data!AJ342), IF(wat_table_data!AJ342=-999,"NA",IF(wat_table_data!AJ342&gt;99, "&gt;99", IF(wat_table_data!AJ342&lt;1, "&lt;1",wat_table_data!AJ342 ))), "-")</f>
        <v>-</v>
      </c>
      <c r="AL345" s="40" t="str">
        <f>IF(ISNUMBER(wat_table_data!AK342), IF(wat_table_data!AK342=-999,"NA",IF(wat_table_data!AK342&gt;99, "&gt;99", IF(wat_table_data!AK342&lt;1, "&lt;1",wat_table_data!AK342 ))), "-")</f>
        <v>-</v>
      </c>
      <c r="AM345" s="40" t="str">
        <f>IF(ISNUMBER(wat_table_data!AL342), IF(wat_table_data!AL342=-999,"NA",IF(wat_table_data!AL342&gt;99, "&gt;99", IF(wat_table_data!AL342&lt;1, "&lt;1",wat_table_data!AL342 ))), "-")</f>
        <v>-</v>
      </c>
      <c r="AN345" s="38" t="str">
        <f>IF(ISNUMBER(wat_table_data!AM342), IF(wat_table_data!AM342=-999,"NA",IF(wat_table_data!AM342&gt;99, "&gt;99", IF(wat_table_data!AM342&lt;1, "&lt;1",wat_table_data!AM342 ))), "-")</f>
        <v>-</v>
      </c>
      <c r="AO345" s="38" t="str">
        <f>IF(ISNUMBER(wat_table_data!AN342), IF(wat_table_data!AN342=-999,"NA",IF(wat_table_data!AN342&gt;99, "&gt;99", IF(wat_table_data!AN342&lt;1, "&lt;1",wat_table_data!AN342 ))), "-")</f>
        <v>-</v>
      </c>
    </row>
    <row r="346" ht="13.8" x14ac:dyDescent="0.25">
      <c r="A346" s="34" t="str">
        <f>IF(ISBLANK(wat_table_data!A343), "", wat_table_data!A343)</f>
        <v/>
      </c>
      <c r="B346" s="34" t="str">
        <f>IF(ISBLANK(wat_table_data!B343), "", wat_table_data!B343)</f>
        <v/>
      </c>
      <c r="C346" s="34" t="str">
        <f>IF(ISBLANK(wat_table_data!C343), "", wat_table_data!C343)</f>
        <v/>
      </c>
      <c r="D346" s="35" t="str">
        <f>IF(ISNUMBER(wat_table_data!D343), wat_table_data!D343, "-")</f>
        <v>-</v>
      </c>
      <c r="E346" s="36" t="str">
        <f>IF(ISNUMBER(wat_table_data!E343), wat_table_data!E343, "-")</f>
        <v>-</v>
      </c>
      <c r="F346" s="37" t="str">
        <f>IF(ISNUMBER(wat_table_data!F343), IF(wat_table_data!F343=-999,"NA",IF(wat_table_data!F343&gt;99, "&gt;99", IF(wat_table_data!F343&lt;1, "&lt;1",wat_table_data!F343 ))), "-")</f>
        <v>-</v>
      </c>
      <c r="G346" s="38" t="str">
        <f>IF(ISNUMBER(wat_table_data!G343), IF(wat_table_data!G343=-999,"NA",IF(wat_table_data!G343&gt;99, "&gt;99", IF(wat_table_data!G343&lt;1, "&lt;1",wat_table_data!G343 ))), "-")</f>
        <v>-</v>
      </c>
      <c r="H346" s="38" t="str">
        <f>IF(ISNUMBER(wat_table_data!H343), IF(wat_table_data!H343=-999,"NA",IF(wat_table_data!H343&gt;99, "&gt;99", IF(wat_table_data!H343&lt;1, "&lt;1",wat_table_data!H343 ))), "-")</f>
        <v>-</v>
      </c>
      <c r="I346" s="38" t="str">
        <f>IF(ISNUMBER(wat_table_data!I343), IF(wat_table_data!I343=-999,"NA",IF(wat_table_data!I343&gt;99, "&gt;99", IF(wat_table_data!I343&lt;1, "&lt;1",wat_table_data!I343 ))), "-")</f>
        <v>-</v>
      </c>
      <c r="J346" s="24" t="str">
        <f>IF(ISNUMBER(wat_table_data!J343), IF(wat_table_data!J343=-999,"NA",wat_table_data!J343), "-")</f>
        <v>-</v>
      </c>
      <c r="K346" s="37" t="str">
        <f>IF(ISNUMBER(wat_table_data!K343), IF(wat_table_data!K343=-999,"NA",IF(wat_table_data!K343&gt;99, "&gt;99", IF(wat_table_data!K343&lt;1, "&lt;1",wat_table_data!K343 ))), "-")</f>
        <v>-</v>
      </c>
      <c r="L346" s="38" t="str">
        <f>IF(ISNUMBER(wat_table_data!L343), IF(wat_table_data!L343=-999,"NA",IF(wat_table_data!L343&gt;99, "&gt;99", IF(wat_table_data!L343&lt;1, "&lt;1",wat_table_data!L343 ))), "-")</f>
        <v>-</v>
      </c>
      <c r="M346" s="38" t="str">
        <f>IF(ISNUMBER(wat_table_data!M343), IF(wat_table_data!M343=-999,"NA",IF(wat_table_data!M343&gt;99, "&gt;99", IF(wat_table_data!M343&lt;1, "&lt;1",wat_table_data!M343 ))), "-")</f>
        <v>-</v>
      </c>
      <c r="N346" s="38" t="str">
        <f>IF(ISNUMBER(wat_table_data!N343), IF(wat_table_data!N343=-999,"NA",IF(wat_table_data!N343&gt;99, "&gt;99", IF(wat_table_data!N343&lt;1, "&lt;1",wat_table_data!N343 ))), "-")</f>
        <v>-</v>
      </c>
      <c r="O346" s="24" t="str">
        <f>IF(ISNUMBER(wat_table_data!O343), IF(wat_table_data!O343=-999,"NA",wat_table_data!O343), "-")</f>
        <v>-</v>
      </c>
      <c r="P346" s="37" t="str">
        <f>IF(ISNUMBER(wat_table_data!P343), IF(wat_table_data!P343=-999,"NA",IF(wat_table_data!P343&gt;99, "&gt;99", IF(wat_table_data!P343&lt;1, "&lt;1",wat_table_data!P343 ))), "-")</f>
        <v>-</v>
      </c>
      <c r="Q346" s="38" t="str">
        <f>IF(ISNUMBER(wat_table_data!Q343), IF(wat_table_data!Q343=-999,"NA",IF(wat_table_data!Q343&gt;99, "&gt;99", IF(wat_table_data!Q343&lt;1, "&lt;1",wat_table_data!Q343 ))), "-")</f>
        <v>-</v>
      </c>
      <c r="R346" s="38" t="str">
        <f>IF(ISNUMBER(wat_table_data!R343), IF(wat_table_data!R343=-999,"NA",IF(wat_table_data!R343&gt;99, "&gt;99", IF(wat_table_data!R343&lt;1, "&lt;1",wat_table_data!R343 ))), "-")</f>
        <v>-</v>
      </c>
      <c r="S346" s="38" t="str">
        <f>IF(ISNUMBER(wat_table_data!S343), IF(wat_table_data!S343=-999,"NA",IF(wat_table_data!S343&gt;99, "&gt;99", IF(wat_table_data!S343&lt;1, "&lt;1",wat_table_data!S343 ))), "-")</f>
        <v>-</v>
      </c>
      <c r="T346" s="24" t="str">
        <f>IF(ISNUMBER(wat_table_data!T343), IF(wat_table_data!T343=-999,"NA",wat_table_data!T343), "-")</f>
        <v>-</v>
      </c>
      <c r="U346" s="24"/>
      <c r="V346" s="24"/>
      <c r="W346" s="24"/>
      <c r="X346" s="39" t="str">
        <f>IF(ISNUMBER(wat_table_data!W343), IF(wat_table_data!W343=-999,"NA",IF(wat_table_data!W343&gt;99, "&gt;99", IF(wat_table_data!W343&lt;1, "&lt;1",wat_table_data!W343 ))), "-")</f>
        <v>-</v>
      </c>
      <c r="Y346" s="40" t="str">
        <f>IF(ISNUMBER(wat_table_data!X343), IF(wat_table_data!X343=-999,"NA",IF(wat_table_data!X343&gt;99, "&gt;99", IF(wat_table_data!X343&lt;1, "&lt;1",wat_table_data!X343 ))), "-")</f>
        <v>-</v>
      </c>
      <c r="Z346" s="40" t="str">
        <f>IF(ISNUMBER(wat_table_data!Y343), IF(wat_table_data!Y343=-999,"NA",IF(wat_table_data!Y343&gt;99, "&gt;99", IF(wat_table_data!Y343&lt;1, "&lt;1",wat_table_data!Y343 ))), "-")</f>
        <v>-</v>
      </c>
      <c r="AA346" s="40" t="str">
        <f>IF(ISNUMBER(wat_table_data!Z343), IF(wat_table_data!Z343=-999,"NA",IF(wat_table_data!Z343&gt;99, "&gt;99", IF(wat_table_data!Z343&lt;1, "&lt;1",wat_table_data!Z343 ))), "-")</f>
        <v>-</v>
      </c>
      <c r="AB346" s="38" t="str">
        <f>IF(ISNUMBER(wat_table_data!AA343), IF(wat_table_data!AA343=-999,"NA",IF(wat_table_data!AA343&gt;99, "&gt;99", IF(wat_table_data!AA343&lt;1, "&lt;1",wat_table_data!AA343 ))), "-")</f>
        <v>-</v>
      </c>
      <c r="AC346" s="38" t="str">
        <f>IF(ISNUMBER(wat_table_data!AB343), IF(wat_table_data!AB343=-999,"NA",IF(wat_table_data!AB343&gt;99, "&gt;99", IF(wat_table_data!AB343&lt;1, "&lt;1",wat_table_data!AB343 ))), "-")</f>
        <v>-</v>
      </c>
      <c r="AD346" s="39" t="str">
        <f>IF(ISNUMBER(wat_table_data!AC343), IF(wat_table_data!AC343=-999,"NA",IF(wat_table_data!AC343&gt;99, "&gt;99", IF(wat_table_data!AC343&lt;1, "&lt;1",wat_table_data!AC343 ))), "-")</f>
        <v>-</v>
      </c>
      <c r="AE346" s="40" t="str">
        <f>IF(ISNUMBER(wat_table_data!AD343), IF(wat_table_data!AD343=-999,"NA",IF(wat_table_data!AD343&gt;99, "&gt;99", IF(wat_table_data!AD343&lt;1, "&lt;1",wat_table_data!AD343 ))), "-")</f>
        <v>-</v>
      </c>
      <c r="AF346" s="40" t="str">
        <f>IF(ISNUMBER(wat_table_data!AE343), IF(wat_table_data!AE343=-999,"NA",IF(wat_table_data!AE343&gt;99, "&gt;99", IF(wat_table_data!AE343&lt;1, "&lt;1",wat_table_data!AE343 ))), "-")</f>
        <v>-</v>
      </c>
      <c r="AG346" s="40" t="str">
        <f>IF(ISNUMBER(wat_table_data!AF343), IF(wat_table_data!AF343=-999,"NA",IF(wat_table_data!AF343&gt;99, "&gt;99", IF(wat_table_data!AF343&lt;1, "&lt;1",wat_table_data!AF343 ))), "-")</f>
        <v>-</v>
      </c>
      <c r="AH346" s="38" t="str">
        <f>IF(ISNUMBER(wat_table_data!AG343), IF(wat_table_data!AG343=-999,"NA",IF(wat_table_data!AG343&gt;99, "&gt;99", IF(wat_table_data!AG343&lt;1, "&lt;1",wat_table_data!AG343 ))), "-")</f>
        <v>-</v>
      </c>
      <c r="AI346" s="38" t="str">
        <f>IF(ISNUMBER(wat_table_data!AH343), IF(wat_table_data!AH343=-999,"NA",IF(wat_table_data!AH343&gt;99, "&gt;99", IF(wat_table_data!AH343&lt;1, "&lt;1",wat_table_data!AH343 ))), "-")</f>
        <v>-</v>
      </c>
      <c r="AJ346" s="39" t="str">
        <f>IF(ISNUMBER(wat_table_data!AI343), IF(wat_table_data!AI343=-999,"NA",IF(wat_table_data!AI343&gt;99, "&gt;99", IF(wat_table_data!AI343&lt;1, "&lt;1",wat_table_data!AI343 ))), "-")</f>
        <v>-</v>
      </c>
      <c r="AK346" s="40" t="str">
        <f>IF(ISNUMBER(wat_table_data!AJ343), IF(wat_table_data!AJ343=-999,"NA",IF(wat_table_data!AJ343&gt;99, "&gt;99", IF(wat_table_data!AJ343&lt;1, "&lt;1",wat_table_data!AJ343 ))), "-")</f>
        <v>-</v>
      </c>
      <c r="AL346" s="40" t="str">
        <f>IF(ISNUMBER(wat_table_data!AK343), IF(wat_table_data!AK343=-999,"NA",IF(wat_table_data!AK343&gt;99, "&gt;99", IF(wat_table_data!AK343&lt;1, "&lt;1",wat_table_data!AK343 ))), "-")</f>
        <v>-</v>
      </c>
      <c r="AM346" s="40" t="str">
        <f>IF(ISNUMBER(wat_table_data!AL343), IF(wat_table_data!AL343=-999,"NA",IF(wat_table_data!AL343&gt;99, "&gt;99", IF(wat_table_data!AL343&lt;1, "&lt;1",wat_table_data!AL343 ))), "-")</f>
        <v>-</v>
      </c>
      <c r="AN346" s="38" t="str">
        <f>IF(ISNUMBER(wat_table_data!AM343), IF(wat_table_data!AM343=-999,"NA",IF(wat_table_data!AM343&gt;99, "&gt;99", IF(wat_table_data!AM343&lt;1, "&lt;1",wat_table_data!AM343 ))), "-")</f>
        <v>-</v>
      </c>
      <c r="AO346" s="38" t="str">
        <f>IF(ISNUMBER(wat_table_data!AN343), IF(wat_table_data!AN343=-999,"NA",IF(wat_table_data!AN343&gt;99, "&gt;99", IF(wat_table_data!AN343&lt;1, "&lt;1",wat_table_data!AN343 ))), "-")</f>
        <v>-</v>
      </c>
    </row>
    <row r="347" ht="13.8" x14ac:dyDescent="0.25">
      <c r="A347" s="34" t="str">
        <f>IF(ISBLANK(wat_table_data!A344), "", wat_table_data!A344)</f>
        <v/>
      </c>
      <c r="B347" s="34" t="str">
        <f>IF(ISBLANK(wat_table_data!B344), "", wat_table_data!B344)</f>
        <v/>
      </c>
      <c r="C347" s="34" t="str">
        <f>IF(ISBLANK(wat_table_data!C344), "", wat_table_data!C344)</f>
        <v/>
      </c>
      <c r="D347" s="35" t="str">
        <f>IF(ISNUMBER(wat_table_data!D344), wat_table_data!D344, "-")</f>
        <v>-</v>
      </c>
      <c r="E347" s="36" t="str">
        <f>IF(ISNUMBER(wat_table_data!E344), wat_table_data!E344, "-")</f>
        <v>-</v>
      </c>
      <c r="F347" s="37" t="str">
        <f>IF(ISNUMBER(wat_table_data!F344), IF(wat_table_data!F344=-999,"NA",IF(wat_table_data!F344&gt;99, "&gt;99", IF(wat_table_data!F344&lt;1, "&lt;1",wat_table_data!F344 ))), "-")</f>
        <v>-</v>
      </c>
      <c r="G347" s="38" t="str">
        <f>IF(ISNUMBER(wat_table_data!G344), IF(wat_table_data!G344=-999,"NA",IF(wat_table_data!G344&gt;99, "&gt;99", IF(wat_table_data!G344&lt;1, "&lt;1",wat_table_data!G344 ))), "-")</f>
        <v>-</v>
      </c>
      <c r="H347" s="38" t="str">
        <f>IF(ISNUMBER(wat_table_data!H344), IF(wat_table_data!H344=-999,"NA",IF(wat_table_data!H344&gt;99, "&gt;99", IF(wat_table_data!H344&lt;1, "&lt;1",wat_table_data!H344 ))), "-")</f>
        <v>-</v>
      </c>
      <c r="I347" s="38" t="str">
        <f>IF(ISNUMBER(wat_table_data!I344), IF(wat_table_data!I344=-999,"NA",IF(wat_table_data!I344&gt;99, "&gt;99", IF(wat_table_data!I344&lt;1, "&lt;1",wat_table_data!I344 ))), "-")</f>
        <v>-</v>
      </c>
      <c r="J347" s="24" t="str">
        <f>IF(ISNUMBER(wat_table_data!J344), IF(wat_table_data!J344=-999,"NA",wat_table_data!J344), "-")</f>
        <v>-</v>
      </c>
      <c r="K347" s="37" t="str">
        <f>IF(ISNUMBER(wat_table_data!K344), IF(wat_table_data!K344=-999,"NA",IF(wat_table_data!K344&gt;99, "&gt;99", IF(wat_table_data!K344&lt;1, "&lt;1",wat_table_data!K344 ))), "-")</f>
        <v>-</v>
      </c>
      <c r="L347" s="38" t="str">
        <f>IF(ISNUMBER(wat_table_data!L344), IF(wat_table_data!L344=-999,"NA",IF(wat_table_data!L344&gt;99, "&gt;99", IF(wat_table_data!L344&lt;1, "&lt;1",wat_table_data!L344 ))), "-")</f>
        <v>-</v>
      </c>
      <c r="M347" s="38" t="str">
        <f>IF(ISNUMBER(wat_table_data!M344), IF(wat_table_data!M344=-999,"NA",IF(wat_table_data!M344&gt;99, "&gt;99", IF(wat_table_data!M344&lt;1, "&lt;1",wat_table_data!M344 ))), "-")</f>
        <v>-</v>
      </c>
      <c r="N347" s="38" t="str">
        <f>IF(ISNUMBER(wat_table_data!N344), IF(wat_table_data!N344=-999,"NA",IF(wat_table_data!N344&gt;99, "&gt;99", IF(wat_table_data!N344&lt;1, "&lt;1",wat_table_data!N344 ))), "-")</f>
        <v>-</v>
      </c>
      <c r="O347" s="24" t="str">
        <f>IF(ISNUMBER(wat_table_data!O344), IF(wat_table_data!O344=-999,"NA",wat_table_data!O344), "-")</f>
        <v>-</v>
      </c>
      <c r="P347" s="37" t="str">
        <f>IF(ISNUMBER(wat_table_data!P344), IF(wat_table_data!P344=-999,"NA",IF(wat_table_data!P344&gt;99, "&gt;99", IF(wat_table_data!P344&lt;1, "&lt;1",wat_table_data!P344 ))), "-")</f>
        <v>-</v>
      </c>
      <c r="Q347" s="38" t="str">
        <f>IF(ISNUMBER(wat_table_data!Q344), IF(wat_table_data!Q344=-999,"NA",IF(wat_table_data!Q344&gt;99, "&gt;99", IF(wat_table_data!Q344&lt;1, "&lt;1",wat_table_data!Q344 ))), "-")</f>
        <v>-</v>
      </c>
      <c r="R347" s="38" t="str">
        <f>IF(ISNUMBER(wat_table_data!R344), IF(wat_table_data!R344=-999,"NA",IF(wat_table_data!R344&gt;99, "&gt;99", IF(wat_table_data!R344&lt;1, "&lt;1",wat_table_data!R344 ))), "-")</f>
        <v>-</v>
      </c>
      <c r="S347" s="38" t="str">
        <f>IF(ISNUMBER(wat_table_data!S344), IF(wat_table_data!S344=-999,"NA",IF(wat_table_data!S344&gt;99, "&gt;99", IF(wat_table_data!S344&lt;1, "&lt;1",wat_table_data!S344 ))), "-")</f>
        <v>-</v>
      </c>
      <c r="T347" s="24" t="str">
        <f>IF(ISNUMBER(wat_table_data!T344), IF(wat_table_data!T344=-999,"NA",wat_table_data!T344), "-")</f>
        <v>-</v>
      </c>
      <c r="U347" s="24"/>
      <c r="V347" s="24"/>
      <c r="W347" s="24"/>
      <c r="X347" s="39" t="str">
        <f>IF(ISNUMBER(wat_table_data!W344), IF(wat_table_data!W344=-999,"NA",IF(wat_table_data!W344&gt;99, "&gt;99", IF(wat_table_data!W344&lt;1, "&lt;1",wat_table_data!W344 ))), "-")</f>
        <v>-</v>
      </c>
      <c r="Y347" s="40" t="str">
        <f>IF(ISNUMBER(wat_table_data!X344), IF(wat_table_data!X344=-999,"NA",IF(wat_table_data!X344&gt;99, "&gt;99", IF(wat_table_data!X344&lt;1, "&lt;1",wat_table_data!X344 ))), "-")</f>
        <v>-</v>
      </c>
      <c r="Z347" s="40" t="str">
        <f>IF(ISNUMBER(wat_table_data!Y344), IF(wat_table_data!Y344=-999,"NA",IF(wat_table_data!Y344&gt;99, "&gt;99", IF(wat_table_data!Y344&lt;1, "&lt;1",wat_table_data!Y344 ))), "-")</f>
        <v>-</v>
      </c>
      <c r="AA347" s="40" t="str">
        <f>IF(ISNUMBER(wat_table_data!Z344), IF(wat_table_data!Z344=-999,"NA",IF(wat_table_data!Z344&gt;99, "&gt;99", IF(wat_table_data!Z344&lt;1, "&lt;1",wat_table_data!Z344 ))), "-")</f>
        <v>-</v>
      </c>
      <c r="AB347" s="38" t="str">
        <f>IF(ISNUMBER(wat_table_data!AA344), IF(wat_table_data!AA344=-999,"NA",IF(wat_table_data!AA344&gt;99, "&gt;99", IF(wat_table_data!AA344&lt;1, "&lt;1",wat_table_data!AA344 ))), "-")</f>
        <v>-</v>
      </c>
      <c r="AC347" s="38" t="str">
        <f>IF(ISNUMBER(wat_table_data!AB344), IF(wat_table_data!AB344=-999,"NA",IF(wat_table_data!AB344&gt;99, "&gt;99", IF(wat_table_data!AB344&lt;1, "&lt;1",wat_table_data!AB344 ))), "-")</f>
        <v>-</v>
      </c>
      <c r="AD347" s="39" t="str">
        <f>IF(ISNUMBER(wat_table_data!AC344), IF(wat_table_data!AC344=-999,"NA",IF(wat_table_data!AC344&gt;99, "&gt;99", IF(wat_table_data!AC344&lt;1, "&lt;1",wat_table_data!AC344 ))), "-")</f>
        <v>-</v>
      </c>
      <c r="AE347" s="40" t="str">
        <f>IF(ISNUMBER(wat_table_data!AD344), IF(wat_table_data!AD344=-999,"NA",IF(wat_table_data!AD344&gt;99, "&gt;99", IF(wat_table_data!AD344&lt;1, "&lt;1",wat_table_data!AD344 ))), "-")</f>
        <v>-</v>
      </c>
      <c r="AF347" s="40" t="str">
        <f>IF(ISNUMBER(wat_table_data!AE344), IF(wat_table_data!AE344=-999,"NA",IF(wat_table_data!AE344&gt;99, "&gt;99", IF(wat_table_data!AE344&lt;1, "&lt;1",wat_table_data!AE344 ))), "-")</f>
        <v>-</v>
      </c>
      <c r="AG347" s="40" t="str">
        <f>IF(ISNUMBER(wat_table_data!AF344), IF(wat_table_data!AF344=-999,"NA",IF(wat_table_data!AF344&gt;99, "&gt;99", IF(wat_table_data!AF344&lt;1, "&lt;1",wat_table_data!AF344 ))), "-")</f>
        <v>-</v>
      </c>
      <c r="AH347" s="38" t="str">
        <f>IF(ISNUMBER(wat_table_data!AG344), IF(wat_table_data!AG344=-999,"NA",IF(wat_table_data!AG344&gt;99, "&gt;99", IF(wat_table_data!AG344&lt;1, "&lt;1",wat_table_data!AG344 ))), "-")</f>
        <v>-</v>
      </c>
      <c r="AI347" s="38" t="str">
        <f>IF(ISNUMBER(wat_table_data!AH344), IF(wat_table_data!AH344=-999,"NA",IF(wat_table_data!AH344&gt;99, "&gt;99", IF(wat_table_data!AH344&lt;1, "&lt;1",wat_table_data!AH344 ))), "-")</f>
        <v>-</v>
      </c>
      <c r="AJ347" s="39" t="str">
        <f>IF(ISNUMBER(wat_table_data!AI344), IF(wat_table_data!AI344=-999,"NA",IF(wat_table_data!AI344&gt;99, "&gt;99", IF(wat_table_data!AI344&lt;1, "&lt;1",wat_table_data!AI344 ))), "-")</f>
        <v>-</v>
      </c>
      <c r="AK347" s="40" t="str">
        <f>IF(ISNUMBER(wat_table_data!AJ344), IF(wat_table_data!AJ344=-999,"NA",IF(wat_table_data!AJ344&gt;99, "&gt;99", IF(wat_table_data!AJ344&lt;1, "&lt;1",wat_table_data!AJ344 ))), "-")</f>
        <v>-</v>
      </c>
      <c r="AL347" s="40" t="str">
        <f>IF(ISNUMBER(wat_table_data!AK344), IF(wat_table_data!AK344=-999,"NA",IF(wat_table_data!AK344&gt;99, "&gt;99", IF(wat_table_data!AK344&lt;1, "&lt;1",wat_table_data!AK344 ))), "-")</f>
        <v>-</v>
      </c>
      <c r="AM347" s="40" t="str">
        <f>IF(ISNUMBER(wat_table_data!AL344), IF(wat_table_data!AL344=-999,"NA",IF(wat_table_data!AL344&gt;99, "&gt;99", IF(wat_table_data!AL344&lt;1, "&lt;1",wat_table_data!AL344 ))), "-")</f>
        <v>-</v>
      </c>
      <c r="AN347" s="38" t="str">
        <f>IF(ISNUMBER(wat_table_data!AM344), IF(wat_table_data!AM344=-999,"NA",IF(wat_table_data!AM344&gt;99, "&gt;99", IF(wat_table_data!AM344&lt;1, "&lt;1",wat_table_data!AM344 ))), "-")</f>
        <v>-</v>
      </c>
      <c r="AO347" s="38" t="str">
        <f>IF(ISNUMBER(wat_table_data!AN344), IF(wat_table_data!AN344=-999,"NA",IF(wat_table_data!AN344&gt;99, "&gt;99", IF(wat_table_data!AN344&lt;1, "&lt;1",wat_table_data!AN344 ))), "-")</f>
        <v>-</v>
      </c>
    </row>
    <row r="348" ht="13.8" x14ac:dyDescent="0.25">
      <c r="A348" s="34" t="str">
        <f>IF(ISBLANK(wat_table_data!A345), "", wat_table_data!A345)</f>
        <v/>
      </c>
      <c r="B348" s="34" t="str">
        <f>IF(ISBLANK(wat_table_data!B345), "", wat_table_data!B345)</f>
        <v/>
      </c>
      <c r="C348" s="34" t="str">
        <f>IF(ISBLANK(wat_table_data!C345), "", wat_table_data!C345)</f>
        <v/>
      </c>
      <c r="D348" s="35" t="str">
        <f>IF(ISNUMBER(wat_table_data!D345), wat_table_data!D345, "-")</f>
        <v>-</v>
      </c>
      <c r="E348" s="36" t="str">
        <f>IF(ISNUMBER(wat_table_data!E345), wat_table_data!E345, "-")</f>
        <v>-</v>
      </c>
      <c r="F348" s="37" t="str">
        <f>IF(ISNUMBER(wat_table_data!F345), IF(wat_table_data!F345=-999,"NA",IF(wat_table_data!F345&gt;99, "&gt;99", IF(wat_table_data!F345&lt;1, "&lt;1",wat_table_data!F345 ))), "-")</f>
        <v>-</v>
      </c>
      <c r="G348" s="38" t="str">
        <f>IF(ISNUMBER(wat_table_data!G345), IF(wat_table_data!G345=-999,"NA",IF(wat_table_data!G345&gt;99, "&gt;99", IF(wat_table_data!G345&lt;1, "&lt;1",wat_table_data!G345 ))), "-")</f>
        <v>-</v>
      </c>
      <c r="H348" s="38" t="str">
        <f>IF(ISNUMBER(wat_table_data!H345), IF(wat_table_data!H345=-999,"NA",IF(wat_table_data!H345&gt;99, "&gt;99", IF(wat_table_data!H345&lt;1, "&lt;1",wat_table_data!H345 ))), "-")</f>
        <v>-</v>
      </c>
      <c r="I348" s="38" t="str">
        <f>IF(ISNUMBER(wat_table_data!I345), IF(wat_table_data!I345=-999,"NA",IF(wat_table_data!I345&gt;99, "&gt;99", IF(wat_table_data!I345&lt;1, "&lt;1",wat_table_data!I345 ))), "-")</f>
        <v>-</v>
      </c>
      <c r="J348" s="24" t="str">
        <f>IF(ISNUMBER(wat_table_data!J345), IF(wat_table_data!J345=-999,"NA",wat_table_data!J345), "-")</f>
        <v>-</v>
      </c>
      <c r="K348" s="37" t="str">
        <f>IF(ISNUMBER(wat_table_data!K345), IF(wat_table_data!K345=-999,"NA",IF(wat_table_data!K345&gt;99, "&gt;99", IF(wat_table_data!K345&lt;1, "&lt;1",wat_table_data!K345 ))), "-")</f>
        <v>-</v>
      </c>
      <c r="L348" s="38" t="str">
        <f>IF(ISNUMBER(wat_table_data!L345), IF(wat_table_data!L345=-999,"NA",IF(wat_table_data!L345&gt;99, "&gt;99", IF(wat_table_data!L345&lt;1, "&lt;1",wat_table_data!L345 ))), "-")</f>
        <v>-</v>
      </c>
      <c r="M348" s="38" t="str">
        <f>IF(ISNUMBER(wat_table_data!M345), IF(wat_table_data!M345=-999,"NA",IF(wat_table_data!M345&gt;99, "&gt;99", IF(wat_table_data!M345&lt;1, "&lt;1",wat_table_data!M345 ))), "-")</f>
        <v>-</v>
      </c>
      <c r="N348" s="38" t="str">
        <f>IF(ISNUMBER(wat_table_data!N345), IF(wat_table_data!N345=-999,"NA",IF(wat_table_data!N345&gt;99, "&gt;99", IF(wat_table_data!N345&lt;1, "&lt;1",wat_table_data!N345 ))), "-")</f>
        <v>-</v>
      </c>
      <c r="O348" s="24" t="str">
        <f>IF(ISNUMBER(wat_table_data!O345), IF(wat_table_data!O345=-999,"NA",wat_table_data!O345), "-")</f>
        <v>-</v>
      </c>
      <c r="P348" s="37" t="str">
        <f>IF(ISNUMBER(wat_table_data!P345), IF(wat_table_data!P345=-999,"NA",IF(wat_table_data!P345&gt;99, "&gt;99", IF(wat_table_data!P345&lt;1, "&lt;1",wat_table_data!P345 ))), "-")</f>
        <v>-</v>
      </c>
      <c r="Q348" s="38" t="str">
        <f>IF(ISNUMBER(wat_table_data!Q345), IF(wat_table_data!Q345=-999,"NA",IF(wat_table_data!Q345&gt;99, "&gt;99", IF(wat_table_data!Q345&lt;1, "&lt;1",wat_table_data!Q345 ))), "-")</f>
        <v>-</v>
      </c>
      <c r="R348" s="38" t="str">
        <f>IF(ISNUMBER(wat_table_data!R345), IF(wat_table_data!R345=-999,"NA",IF(wat_table_data!R345&gt;99, "&gt;99", IF(wat_table_data!R345&lt;1, "&lt;1",wat_table_data!R345 ))), "-")</f>
        <v>-</v>
      </c>
      <c r="S348" s="38" t="str">
        <f>IF(ISNUMBER(wat_table_data!S345), IF(wat_table_data!S345=-999,"NA",IF(wat_table_data!S345&gt;99, "&gt;99", IF(wat_table_data!S345&lt;1, "&lt;1",wat_table_data!S345 ))), "-")</f>
        <v>-</v>
      </c>
      <c r="T348" s="24" t="str">
        <f>IF(ISNUMBER(wat_table_data!T345), IF(wat_table_data!T345=-999,"NA",wat_table_data!T345), "-")</f>
        <v>-</v>
      </c>
      <c r="U348" s="24"/>
      <c r="V348" s="24"/>
      <c r="W348" s="24"/>
      <c r="X348" s="39" t="str">
        <f>IF(ISNUMBER(wat_table_data!W345), IF(wat_table_data!W345=-999,"NA",IF(wat_table_data!W345&gt;99, "&gt;99", IF(wat_table_data!W345&lt;1, "&lt;1",wat_table_data!W345 ))), "-")</f>
        <v>-</v>
      </c>
      <c r="Y348" s="40" t="str">
        <f>IF(ISNUMBER(wat_table_data!X345), IF(wat_table_data!X345=-999,"NA",IF(wat_table_data!X345&gt;99, "&gt;99", IF(wat_table_data!X345&lt;1, "&lt;1",wat_table_data!X345 ))), "-")</f>
        <v>-</v>
      </c>
      <c r="Z348" s="40" t="str">
        <f>IF(ISNUMBER(wat_table_data!Y345), IF(wat_table_data!Y345=-999,"NA",IF(wat_table_data!Y345&gt;99, "&gt;99", IF(wat_table_data!Y345&lt;1, "&lt;1",wat_table_data!Y345 ))), "-")</f>
        <v>-</v>
      </c>
      <c r="AA348" s="40" t="str">
        <f>IF(ISNUMBER(wat_table_data!Z345), IF(wat_table_data!Z345=-999,"NA",IF(wat_table_data!Z345&gt;99, "&gt;99", IF(wat_table_data!Z345&lt;1, "&lt;1",wat_table_data!Z345 ))), "-")</f>
        <v>-</v>
      </c>
      <c r="AB348" s="38" t="str">
        <f>IF(ISNUMBER(wat_table_data!AA345), IF(wat_table_data!AA345=-999,"NA",IF(wat_table_data!AA345&gt;99, "&gt;99", IF(wat_table_data!AA345&lt;1, "&lt;1",wat_table_data!AA345 ))), "-")</f>
        <v>-</v>
      </c>
      <c r="AC348" s="38" t="str">
        <f>IF(ISNUMBER(wat_table_data!AB345), IF(wat_table_data!AB345=-999,"NA",IF(wat_table_data!AB345&gt;99, "&gt;99", IF(wat_table_data!AB345&lt;1, "&lt;1",wat_table_data!AB345 ))), "-")</f>
        <v>-</v>
      </c>
      <c r="AD348" s="39" t="str">
        <f>IF(ISNUMBER(wat_table_data!AC345), IF(wat_table_data!AC345=-999,"NA",IF(wat_table_data!AC345&gt;99, "&gt;99", IF(wat_table_data!AC345&lt;1, "&lt;1",wat_table_data!AC345 ))), "-")</f>
        <v>-</v>
      </c>
      <c r="AE348" s="40" t="str">
        <f>IF(ISNUMBER(wat_table_data!AD345), IF(wat_table_data!AD345=-999,"NA",IF(wat_table_data!AD345&gt;99, "&gt;99", IF(wat_table_data!AD345&lt;1, "&lt;1",wat_table_data!AD345 ))), "-")</f>
        <v>-</v>
      </c>
      <c r="AF348" s="40" t="str">
        <f>IF(ISNUMBER(wat_table_data!AE345), IF(wat_table_data!AE345=-999,"NA",IF(wat_table_data!AE345&gt;99, "&gt;99", IF(wat_table_data!AE345&lt;1, "&lt;1",wat_table_data!AE345 ))), "-")</f>
        <v>-</v>
      </c>
      <c r="AG348" s="40" t="str">
        <f>IF(ISNUMBER(wat_table_data!AF345), IF(wat_table_data!AF345=-999,"NA",IF(wat_table_data!AF345&gt;99, "&gt;99", IF(wat_table_data!AF345&lt;1, "&lt;1",wat_table_data!AF345 ))), "-")</f>
        <v>-</v>
      </c>
      <c r="AH348" s="38" t="str">
        <f>IF(ISNUMBER(wat_table_data!AG345), IF(wat_table_data!AG345=-999,"NA",IF(wat_table_data!AG345&gt;99, "&gt;99", IF(wat_table_data!AG345&lt;1, "&lt;1",wat_table_data!AG345 ))), "-")</f>
        <v>-</v>
      </c>
      <c r="AI348" s="38" t="str">
        <f>IF(ISNUMBER(wat_table_data!AH345), IF(wat_table_data!AH345=-999,"NA",IF(wat_table_data!AH345&gt;99, "&gt;99", IF(wat_table_data!AH345&lt;1, "&lt;1",wat_table_data!AH345 ))), "-")</f>
        <v>-</v>
      </c>
      <c r="AJ348" s="39" t="str">
        <f>IF(ISNUMBER(wat_table_data!AI345), IF(wat_table_data!AI345=-999,"NA",IF(wat_table_data!AI345&gt;99, "&gt;99", IF(wat_table_data!AI345&lt;1, "&lt;1",wat_table_data!AI345 ))), "-")</f>
        <v>-</v>
      </c>
      <c r="AK348" s="40" t="str">
        <f>IF(ISNUMBER(wat_table_data!AJ345), IF(wat_table_data!AJ345=-999,"NA",IF(wat_table_data!AJ345&gt;99, "&gt;99", IF(wat_table_data!AJ345&lt;1, "&lt;1",wat_table_data!AJ345 ))), "-")</f>
        <v>-</v>
      </c>
      <c r="AL348" s="40" t="str">
        <f>IF(ISNUMBER(wat_table_data!AK345), IF(wat_table_data!AK345=-999,"NA",IF(wat_table_data!AK345&gt;99, "&gt;99", IF(wat_table_data!AK345&lt;1, "&lt;1",wat_table_data!AK345 ))), "-")</f>
        <v>-</v>
      </c>
      <c r="AM348" s="40" t="str">
        <f>IF(ISNUMBER(wat_table_data!AL345), IF(wat_table_data!AL345=-999,"NA",IF(wat_table_data!AL345&gt;99, "&gt;99", IF(wat_table_data!AL345&lt;1, "&lt;1",wat_table_data!AL345 ))), "-")</f>
        <v>-</v>
      </c>
      <c r="AN348" s="38" t="str">
        <f>IF(ISNUMBER(wat_table_data!AM345), IF(wat_table_data!AM345=-999,"NA",IF(wat_table_data!AM345&gt;99, "&gt;99", IF(wat_table_data!AM345&lt;1, "&lt;1",wat_table_data!AM345 ))), "-")</f>
        <v>-</v>
      </c>
      <c r="AO348" s="38" t="str">
        <f>IF(ISNUMBER(wat_table_data!AN345), IF(wat_table_data!AN345=-999,"NA",IF(wat_table_data!AN345&gt;99, "&gt;99", IF(wat_table_data!AN345&lt;1, "&lt;1",wat_table_data!AN345 ))), "-")</f>
        <v>-</v>
      </c>
    </row>
    <row r="349" ht="13.8" x14ac:dyDescent="0.25">
      <c r="A349" s="34" t="str">
        <f>IF(ISBLANK(wat_table_data!A346), "", wat_table_data!A346)</f>
        <v/>
      </c>
      <c r="B349" s="34" t="str">
        <f>IF(ISBLANK(wat_table_data!B346), "", wat_table_data!B346)</f>
        <v/>
      </c>
      <c r="C349" s="34" t="str">
        <f>IF(ISBLANK(wat_table_data!C346), "", wat_table_data!C346)</f>
        <v/>
      </c>
      <c r="D349" s="35" t="str">
        <f>IF(ISNUMBER(wat_table_data!D346), wat_table_data!D346, "-")</f>
        <v>-</v>
      </c>
      <c r="E349" s="36" t="str">
        <f>IF(ISNUMBER(wat_table_data!E346), wat_table_data!E346, "-")</f>
        <v>-</v>
      </c>
      <c r="F349" s="37" t="str">
        <f>IF(ISNUMBER(wat_table_data!F346), IF(wat_table_data!F346=-999,"NA",IF(wat_table_data!F346&gt;99, "&gt;99", IF(wat_table_data!F346&lt;1, "&lt;1",wat_table_data!F346 ))), "-")</f>
        <v>-</v>
      </c>
      <c r="G349" s="38" t="str">
        <f>IF(ISNUMBER(wat_table_data!G346), IF(wat_table_data!G346=-999,"NA",IF(wat_table_data!G346&gt;99, "&gt;99", IF(wat_table_data!G346&lt;1, "&lt;1",wat_table_data!G346 ))), "-")</f>
        <v>-</v>
      </c>
      <c r="H349" s="38" t="str">
        <f>IF(ISNUMBER(wat_table_data!H346), IF(wat_table_data!H346=-999,"NA",IF(wat_table_data!H346&gt;99, "&gt;99", IF(wat_table_data!H346&lt;1, "&lt;1",wat_table_data!H346 ))), "-")</f>
        <v>-</v>
      </c>
      <c r="I349" s="38" t="str">
        <f>IF(ISNUMBER(wat_table_data!I346), IF(wat_table_data!I346=-999,"NA",IF(wat_table_data!I346&gt;99, "&gt;99", IF(wat_table_data!I346&lt;1, "&lt;1",wat_table_data!I346 ))), "-")</f>
        <v>-</v>
      </c>
      <c r="J349" s="24" t="str">
        <f>IF(ISNUMBER(wat_table_data!J346), IF(wat_table_data!J346=-999,"NA",wat_table_data!J346), "-")</f>
        <v>-</v>
      </c>
      <c r="K349" s="37" t="str">
        <f>IF(ISNUMBER(wat_table_data!K346), IF(wat_table_data!K346=-999,"NA",IF(wat_table_data!K346&gt;99, "&gt;99", IF(wat_table_data!K346&lt;1, "&lt;1",wat_table_data!K346 ))), "-")</f>
        <v>-</v>
      </c>
      <c r="L349" s="38" t="str">
        <f>IF(ISNUMBER(wat_table_data!L346), IF(wat_table_data!L346=-999,"NA",IF(wat_table_data!L346&gt;99, "&gt;99", IF(wat_table_data!L346&lt;1, "&lt;1",wat_table_data!L346 ))), "-")</f>
        <v>-</v>
      </c>
      <c r="M349" s="38" t="str">
        <f>IF(ISNUMBER(wat_table_data!M346), IF(wat_table_data!M346=-999,"NA",IF(wat_table_data!M346&gt;99, "&gt;99", IF(wat_table_data!M346&lt;1, "&lt;1",wat_table_data!M346 ))), "-")</f>
        <v>-</v>
      </c>
      <c r="N349" s="38" t="str">
        <f>IF(ISNUMBER(wat_table_data!N346), IF(wat_table_data!N346=-999,"NA",IF(wat_table_data!N346&gt;99, "&gt;99", IF(wat_table_data!N346&lt;1, "&lt;1",wat_table_data!N346 ))), "-")</f>
        <v>-</v>
      </c>
      <c r="O349" s="24" t="str">
        <f>IF(ISNUMBER(wat_table_data!O346), IF(wat_table_data!O346=-999,"NA",wat_table_data!O346), "-")</f>
        <v>-</v>
      </c>
      <c r="P349" s="37" t="str">
        <f>IF(ISNUMBER(wat_table_data!P346), IF(wat_table_data!P346=-999,"NA",IF(wat_table_data!P346&gt;99, "&gt;99", IF(wat_table_data!P346&lt;1, "&lt;1",wat_table_data!P346 ))), "-")</f>
        <v>-</v>
      </c>
      <c r="Q349" s="38" t="str">
        <f>IF(ISNUMBER(wat_table_data!Q346), IF(wat_table_data!Q346=-999,"NA",IF(wat_table_data!Q346&gt;99, "&gt;99", IF(wat_table_data!Q346&lt;1, "&lt;1",wat_table_data!Q346 ))), "-")</f>
        <v>-</v>
      </c>
      <c r="R349" s="38" t="str">
        <f>IF(ISNUMBER(wat_table_data!R346), IF(wat_table_data!R346=-999,"NA",IF(wat_table_data!R346&gt;99, "&gt;99", IF(wat_table_data!R346&lt;1, "&lt;1",wat_table_data!R346 ))), "-")</f>
        <v>-</v>
      </c>
      <c r="S349" s="38" t="str">
        <f>IF(ISNUMBER(wat_table_data!S346), IF(wat_table_data!S346=-999,"NA",IF(wat_table_data!S346&gt;99, "&gt;99", IF(wat_table_data!S346&lt;1, "&lt;1",wat_table_data!S346 ))), "-")</f>
        <v>-</v>
      </c>
      <c r="T349" s="24" t="str">
        <f>IF(ISNUMBER(wat_table_data!T346), IF(wat_table_data!T346=-999,"NA",wat_table_data!T346), "-")</f>
        <v>-</v>
      </c>
      <c r="U349" s="24"/>
      <c r="V349" s="24"/>
      <c r="W349" s="24"/>
      <c r="X349" s="39" t="str">
        <f>IF(ISNUMBER(wat_table_data!W346), IF(wat_table_data!W346=-999,"NA",IF(wat_table_data!W346&gt;99, "&gt;99", IF(wat_table_data!W346&lt;1, "&lt;1",wat_table_data!W346 ))), "-")</f>
        <v>-</v>
      </c>
      <c r="Y349" s="40" t="str">
        <f>IF(ISNUMBER(wat_table_data!X346), IF(wat_table_data!X346=-999,"NA",IF(wat_table_data!X346&gt;99, "&gt;99", IF(wat_table_data!X346&lt;1, "&lt;1",wat_table_data!X346 ))), "-")</f>
        <v>-</v>
      </c>
      <c r="Z349" s="40" t="str">
        <f>IF(ISNUMBER(wat_table_data!Y346), IF(wat_table_data!Y346=-999,"NA",IF(wat_table_data!Y346&gt;99, "&gt;99", IF(wat_table_data!Y346&lt;1, "&lt;1",wat_table_data!Y346 ))), "-")</f>
        <v>-</v>
      </c>
      <c r="AA349" s="40" t="str">
        <f>IF(ISNUMBER(wat_table_data!Z346), IF(wat_table_data!Z346=-999,"NA",IF(wat_table_data!Z346&gt;99, "&gt;99", IF(wat_table_data!Z346&lt;1, "&lt;1",wat_table_data!Z346 ))), "-")</f>
        <v>-</v>
      </c>
      <c r="AB349" s="38" t="str">
        <f>IF(ISNUMBER(wat_table_data!AA346), IF(wat_table_data!AA346=-999,"NA",IF(wat_table_data!AA346&gt;99, "&gt;99", IF(wat_table_data!AA346&lt;1, "&lt;1",wat_table_data!AA346 ))), "-")</f>
        <v>-</v>
      </c>
      <c r="AC349" s="38" t="str">
        <f>IF(ISNUMBER(wat_table_data!AB346), IF(wat_table_data!AB346=-999,"NA",IF(wat_table_data!AB346&gt;99, "&gt;99", IF(wat_table_data!AB346&lt;1, "&lt;1",wat_table_data!AB346 ))), "-")</f>
        <v>-</v>
      </c>
      <c r="AD349" s="39" t="str">
        <f>IF(ISNUMBER(wat_table_data!AC346), IF(wat_table_data!AC346=-999,"NA",IF(wat_table_data!AC346&gt;99, "&gt;99", IF(wat_table_data!AC346&lt;1, "&lt;1",wat_table_data!AC346 ))), "-")</f>
        <v>-</v>
      </c>
      <c r="AE349" s="40" t="str">
        <f>IF(ISNUMBER(wat_table_data!AD346), IF(wat_table_data!AD346=-999,"NA",IF(wat_table_data!AD346&gt;99, "&gt;99", IF(wat_table_data!AD346&lt;1, "&lt;1",wat_table_data!AD346 ))), "-")</f>
        <v>-</v>
      </c>
      <c r="AF349" s="40" t="str">
        <f>IF(ISNUMBER(wat_table_data!AE346), IF(wat_table_data!AE346=-999,"NA",IF(wat_table_data!AE346&gt;99, "&gt;99", IF(wat_table_data!AE346&lt;1, "&lt;1",wat_table_data!AE346 ))), "-")</f>
        <v>-</v>
      </c>
      <c r="AG349" s="40" t="str">
        <f>IF(ISNUMBER(wat_table_data!AF346), IF(wat_table_data!AF346=-999,"NA",IF(wat_table_data!AF346&gt;99, "&gt;99", IF(wat_table_data!AF346&lt;1, "&lt;1",wat_table_data!AF346 ))), "-")</f>
        <v>-</v>
      </c>
      <c r="AH349" s="38" t="str">
        <f>IF(ISNUMBER(wat_table_data!AG346), IF(wat_table_data!AG346=-999,"NA",IF(wat_table_data!AG346&gt;99, "&gt;99", IF(wat_table_data!AG346&lt;1, "&lt;1",wat_table_data!AG346 ))), "-")</f>
        <v>-</v>
      </c>
      <c r="AI349" s="38" t="str">
        <f>IF(ISNUMBER(wat_table_data!AH346), IF(wat_table_data!AH346=-999,"NA",IF(wat_table_data!AH346&gt;99, "&gt;99", IF(wat_table_data!AH346&lt;1, "&lt;1",wat_table_data!AH346 ))), "-")</f>
        <v>-</v>
      </c>
      <c r="AJ349" s="39" t="str">
        <f>IF(ISNUMBER(wat_table_data!AI346), IF(wat_table_data!AI346=-999,"NA",IF(wat_table_data!AI346&gt;99, "&gt;99", IF(wat_table_data!AI346&lt;1, "&lt;1",wat_table_data!AI346 ))), "-")</f>
        <v>-</v>
      </c>
      <c r="AK349" s="40" t="str">
        <f>IF(ISNUMBER(wat_table_data!AJ346), IF(wat_table_data!AJ346=-999,"NA",IF(wat_table_data!AJ346&gt;99, "&gt;99", IF(wat_table_data!AJ346&lt;1, "&lt;1",wat_table_data!AJ346 ))), "-")</f>
        <v>-</v>
      </c>
      <c r="AL349" s="40" t="str">
        <f>IF(ISNUMBER(wat_table_data!AK346), IF(wat_table_data!AK346=-999,"NA",IF(wat_table_data!AK346&gt;99, "&gt;99", IF(wat_table_data!AK346&lt;1, "&lt;1",wat_table_data!AK346 ))), "-")</f>
        <v>-</v>
      </c>
      <c r="AM349" s="40" t="str">
        <f>IF(ISNUMBER(wat_table_data!AL346), IF(wat_table_data!AL346=-999,"NA",IF(wat_table_data!AL346&gt;99, "&gt;99", IF(wat_table_data!AL346&lt;1, "&lt;1",wat_table_data!AL346 ))), "-")</f>
        <v>-</v>
      </c>
      <c r="AN349" s="38" t="str">
        <f>IF(ISNUMBER(wat_table_data!AM346), IF(wat_table_data!AM346=-999,"NA",IF(wat_table_data!AM346&gt;99, "&gt;99", IF(wat_table_data!AM346&lt;1, "&lt;1",wat_table_data!AM346 ))), "-")</f>
        <v>-</v>
      </c>
      <c r="AO349" s="38" t="str">
        <f>IF(ISNUMBER(wat_table_data!AN346), IF(wat_table_data!AN346=-999,"NA",IF(wat_table_data!AN346&gt;99, "&gt;99", IF(wat_table_data!AN346&lt;1, "&lt;1",wat_table_data!AN346 ))), "-")</f>
        <v>-</v>
      </c>
    </row>
    <row r="350" ht="13.8" x14ac:dyDescent="0.25">
      <c r="A350" s="34" t="str">
        <f>IF(ISBLANK(wat_table_data!A347), "", wat_table_data!A347)</f>
        <v/>
      </c>
      <c r="B350" s="34" t="str">
        <f>IF(ISBLANK(wat_table_data!B347), "", wat_table_data!B347)</f>
        <v/>
      </c>
      <c r="C350" s="34" t="str">
        <f>IF(ISBLANK(wat_table_data!C347), "", wat_table_data!C347)</f>
        <v/>
      </c>
      <c r="D350" s="35" t="str">
        <f>IF(ISNUMBER(wat_table_data!D347), wat_table_data!D347, "-")</f>
        <v>-</v>
      </c>
      <c r="E350" s="36" t="str">
        <f>IF(ISNUMBER(wat_table_data!E347), wat_table_data!E347, "-")</f>
        <v>-</v>
      </c>
      <c r="F350" s="37" t="str">
        <f>IF(ISNUMBER(wat_table_data!F347), IF(wat_table_data!F347=-999,"NA",IF(wat_table_data!F347&gt;99, "&gt;99", IF(wat_table_data!F347&lt;1, "&lt;1",wat_table_data!F347 ))), "-")</f>
        <v>-</v>
      </c>
      <c r="G350" s="38" t="str">
        <f>IF(ISNUMBER(wat_table_data!G347), IF(wat_table_data!G347=-999,"NA",IF(wat_table_data!G347&gt;99, "&gt;99", IF(wat_table_data!G347&lt;1, "&lt;1",wat_table_data!G347 ))), "-")</f>
        <v>-</v>
      </c>
      <c r="H350" s="38" t="str">
        <f>IF(ISNUMBER(wat_table_data!H347), IF(wat_table_data!H347=-999,"NA",IF(wat_table_data!H347&gt;99, "&gt;99", IF(wat_table_data!H347&lt;1, "&lt;1",wat_table_data!H347 ))), "-")</f>
        <v>-</v>
      </c>
      <c r="I350" s="38" t="str">
        <f>IF(ISNUMBER(wat_table_data!I347), IF(wat_table_data!I347=-999,"NA",IF(wat_table_data!I347&gt;99, "&gt;99", IF(wat_table_data!I347&lt;1, "&lt;1",wat_table_data!I347 ))), "-")</f>
        <v>-</v>
      </c>
      <c r="J350" s="24" t="str">
        <f>IF(ISNUMBER(wat_table_data!J347), IF(wat_table_data!J347=-999,"NA",wat_table_data!J347), "-")</f>
        <v>-</v>
      </c>
      <c r="K350" s="37" t="str">
        <f>IF(ISNUMBER(wat_table_data!K347), IF(wat_table_data!K347=-999,"NA",IF(wat_table_data!K347&gt;99, "&gt;99", IF(wat_table_data!K347&lt;1, "&lt;1",wat_table_data!K347 ))), "-")</f>
        <v>-</v>
      </c>
      <c r="L350" s="38" t="str">
        <f>IF(ISNUMBER(wat_table_data!L347), IF(wat_table_data!L347=-999,"NA",IF(wat_table_data!L347&gt;99, "&gt;99", IF(wat_table_data!L347&lt;1, "&lt;1",wat_table_data!L347 ))), "-")</f>
        <v>-</v>
      </c>
      <c r="M350" s="38" t="str">
        <f>IF(ISNUMBER(wat_table_data!M347), IF(wat_table_data!M347=-999,"NA",IF(wat_table_data!M347&gt;99, "&gt;99", IF(wat_table_data!M347&lt;1, "&lt;1",wat_table_data!M347 ))), "-")</f>
        <v>-</v>
      </c>
      <c r="N350" s="38" t="str">
        <f>IF(ISNUMBER(wat_table_data!N347), IF(wat_table_data!N347=-999,"NA",IF(wat_table_data!N347&gt;99, "&gt;99", IF(wat_table_data!N347&lt;1, "&lt;1",wat_table_data!N347 ))), "-")</f>
        <v>-</v>
      </c>
      <c r="O350" s="24" t="str">
        <f>IF(ISNUMBER(wat_table_data!O347), IF(wat_table_data!O347=-999,"NA",wat_table_data!O347), "-")</f>
        <v>-</v>
      </c>
      <c r="P350" s="37" t="str">
        <f>IF(ISNUMBER(wat_table_data!P347), IF(wat_table_data!P347=-999,"NA",IF(wat_table_data!P347&gt;99, "&gt;99", IF(wat_table_data!P347&lt;1, "&lt;1",wat_table_data!P347 ))), "-")</f>
        <v>-</v>
      </c>
      <c r="Q350" s="38" t="str">
        <f>IF(ISNUMBER(wat_table_data!Q347), IF(wat_table_data!Q347=-999,"NA",IF(wat_table_data!Q347&gt;99, "&gt;99", IF(wat_table_data!Q347&lt;1, "&lt;1",wat_table_data!Q347 ))), "-")</f>
        <v>-</v>
      </c>
      <c r="R350" s="38" t="str">
        <f>IF(ISNUMBER(wat_table_data!R347), IF(wat_table_data!R347=-999,"NA",IF(wat_table_data!R347&gt;99, "&gt;99", IF(wat_table_data!R347&lt;1, "&lt;1",wat_table_data!R347 ))), "-")</f>
        <v>-</v>
      </c>
      <c r="S350" s="38" t="str">
        <f>IF(ISNUMBER(wat_table_data!S347), IF(wat_table_data!S347=-999,"NA",IF(wat_table_data!S347&gt;99, "&gt;99", IF(wat_table_data!S347&lt;1, "&lt;1",wat_table_data!S347 ))), "-")</f>
        <v>-</v>
      </c>
      <c r="T350" s="24" t="str">
        <f>IF(ISNUMBER(wat_table_data!T347), IF(wat_table_data!T347=-999,"NA",wat_table_data!T347), "-")</f>
        <v>-</v>
      </c>
      <c r="U350" s="24"/>
      <c r="V350" s="24"/>
      <c r="W350" s="24"/>
      <c r="X350" s="39" t="str">
        <f>IF(ISNUMBER(wat_table_data!W347), IF(wat_table_data!W347=-999,"NA",IF(wat_table_data!W347&gt;99, "&gt;99", IF(wat_table_data!W347&lt;1, "&lt;1",wat_table_data!W347 ))), "-")</f>
        <v>-</v>
      </c>
      <c r="Y350" s="40" t="str">
        <f>IF(ISNUMBER(wat_table_data!X347), IF(wat_table_data!X347=-999,"NA",IF(wat_table_data!X347&gt;99, "&gt;99", IF(wat_table_data!X347&lt;1, "&lt;1",wat_table_data!X347 ))), "-")</f>
        <v>-</v>
      </c>
      <c r="Z350" s="40" t="str">
        <f>IF(ISNUMBER(wat_table_data!Y347), IF(wat_table_data!Y347=-999,"NA",IF(wat_table_data!Y347&gt;99, "&gt;99", IF(wat_table_data!Y347&lt;1, "&lt;1",wat_table_data!Y347 ))), "-")</f>
        <v>-</v>
      </c>
      <c r="AA350" s="40" t="str">
        <f>IF(ISNUMBER(wat_table_data!Z347), IF(wat_table_data!Z347=-999,"NA",IF(wat_table_data!Z347&gt;99, "&gt;99", IF(wat_table_data!Z347&lt;1, "&lt;1",wat_table_data!Z347 ))), "-")</f>
        <v>-</v>
      </c>
      <c r="AB350" s="38" t="str">
        <f>IF(ISNUMBER(wat_table_data!AA347), IF(wat_table_data!AA347=-999,"NA",IF(wat_table_data!AA347&gt;99, "&gt;99", IF(wat_table_data!AA347&lt;1, "&lt;1",wat_table_data!AA347 ))), "-")</f>
        <v>-</v>
      </c>
      <c r="AC350" s="38" t="str">
        <f>IF(ISNUMBER(wat_table_data!AB347), IF(wat_table_data!AB347=-999,"NA",IF(wat_table_data!AB347&gt;99, "&gt;99", IF(wat_table_data!AB347&lt;1, "&lt;1",wat_table_data!AB347 ))), "-")</f>
        <v>-</v>
      </c>
      <c r="AD350" s="39" t="str">
        <f>IF(ISNUMBER(wat_table_data!AC347), IF(wat_table_data!AC347=-999,"NA",IF(wat_table_data!AC347&gt;99, "&gt;99", IF(wat_table_data!AC347&lt;1, "&lt;1",wat_table_data!AC347 ))), "-")</f>
        <v>-</v>
      </c>
      <c r="AE350" s="40" t="str">
        <f>IF(ISNUMBER(wat_table_data!AD347), IF(wat_table_data!AD347=-999,"NA",IF(wat_table_data!AD347&gt;99, "&gt;99", IF(wat_table_data!AD347&lt;1, "&lt;1",wat_table_data!AD347 ))), "-")</f>
        <v>-</v>
      </c>
      <c r="AF350" s="40" t="str">
        <f>IF(ISNUMBER(wat_table_data!AE347), IF(wat_table_data!AE347=-999,"NA",IF(wat_table_data!AE347&gt;99, "&gt;99", IF(wat_table_data!AE347&lt;1, "&lt;1",wat_table_data!AE347 ))), "-")</f>
        <v>-</v>
      </c>
      <c r="AG350" s="40" t="str">
        <f>IF(ISNUMBER(wat_table_data!AF347), IF(wat_table_data!AF347=-999,"NA",IF(wat_table_data!AF347&gt;99, "&gt;99", IF(wat_table_data!AF347&lt;1, "&lt;1",wat_table_data!AF347 ))), "-")</f>
        <v>-</v>
      </c>
      <c r="AH350" s="38" t="str">
        <f>IF(ISNUMBER(wat_table_data!AG347), IF(wat_table_data!AG347=-999,"NA",IF(wat_table_data!AG347&gt;99, "&gt;99", IF(wat_table_data!AG347&lt;1, "&lt;1",wat_table_data!AG347 ))), "-")</f>
        <v>-</v>
      </c>
      <c r="AI350" s="38" t="str">
        <f>IF(ISNUMBER(wat_table_data!AH347), IF(wat_table_data!AH347=-999,"NA",IF(wat_table_data!AH347&gt;99, "&gt;99", IF(wat_table_data!AH347&lt;1, "&lt;1",wat_table_data!AH347 ))), "-")</f>
        <v>-</v>
      </c>
      <c r="AJ350" s="39" t="str">
        <f>IF(ISNUMBER(wat_table_data!AI347), IF(wat_table_data!AI347=-999,"NA",IF(wat_table_data!AI347&gt;99, "&gt;99", IF(wat_table_data!AI347&lt;1, "&lt;1",wat_table_data!AI347 ))), "-")</f>
        <v>-</v>
      </c>
      <c r="AK350" s="40" t="str">
        <f>IF(ISNUMBER(wat_table_data!AJ347), IF(wat_table_data!AJ347=-999,"NA",IF(wat_table_data!AJ347&gt;99, "&gt;99", IF(wat_table_data!AJ347&lt;1, "&lt;1",wat_table_data!AJ347 ))), "-")</f>
        <v>-</v>
      </c>
      <c r="AL350" s="40" t="str">
        <f>IF(ISNUMBER(wat_table_data!AK347), IF(wat_table_data!AK347=-999,"NA",IF(wat_table_data!AK347&gt;99, "&gt;99", IF(wat_table_data!AK347&lt;1, "&lt;1",wat_table_data!AK347 ))), "-")</f>
        <v>-</v>
      </c>
      <c r="AM350" s="40" t="str">
        <f>IF(ISNUMBER(wat_table_data!AL347), IF(wat_table_data!AL347=-999,"NA",IF(wat_table_data!AL347&gt;99, "&gt;99", IF(wat_table_data!AL347&lt;1, "&lt;1",wat_table_data!AL347 ))), "-")</f>
        <v>-</v>
      </c>
      <c r="AN350" s="38" t="str">
        <f>IF(ISNUMBER(wat_table_data!AM347), IF(wat_table_data!AM347=-999,"NA",IF(wat_table_data!AM347&gt;99, "&gt;99", IF(wat_table_data!AM347&lt;1, "&lt;1",wat_table_data!AM347 ))), "-")</f>
        <v>-</v>
      </c>
      <c r="AO350" s="38" t="str">
        <f>IF(ISNUMBER(wat_table_data!AN347), IF(wat_table_data!AN347=-999,"NA",IF(wat_table_data!AN347&gt;99, "&gt;99", IF(wat_table_data!AN347&lt;1, "&lt;1",wat_table_data!AN347 ))), "-")</f>
        <v>-</v>
      </c>
    </row>
    <row r="351" ht="13.8" x14ac:dyDescent="0.25">
      <c r="A351" s="34" t="str">
        <f>IF(ISBLANK(wat_table_data!A348), "", wat_table_data!A348)</f>
        <v/>
      </c>
      <c r="B351" s="34" t="str">
        <f>IF(ISBLANK(wat_table_data!B348), "", wat_table_data!B348)</f>
        <v/>
      </c>
      <c r="C351" s="34" t="str">
        <f>IF(ISBLANK(wat_table_data!C348), "", wat_table_data!C348)</f>
        <v/>
      </c>
      <c r="D351" s="35" t="str">
        <f>IF(ISNUMBER(wat_table_data!D348), wat_table_data!D348, "-")</f>
        <v>-</v>
      </c>
      <c r="E351" s="36" t="str">
        <f>IF(ISNUMBER(wat_table_data!E348), wat_table_data!E348, "-")</f>
        <v>-</v>
      </c>
      <c r="F351" s="37" t="str">
        <f>IF(ISNUMBER(wat_table_data!F348), IF(wat_table_data!F348=-999,"NA",IF(wat_table_data!F348&gt;99, "&gt;99", IF(wat_table_data!F348&lt;1, "&lt;1",wat_table_data!F348 ))), "-")</f>
        <v>-</v>
      </c>
      <c r="G351" s="38" t="str">
        <f>IF(ISNUMBER(wat_table_data!G348), IF(wat_table_data!G348=-999,"NA",IF(wat_table_data!G348&gt;99, "&gt;99", IF(wat_table_data!G348&lt;1, "&lt;1",wat_table_data!G348 ))), "-")</f>
        <v>-</v>
      </c>
      <c r="H351" s="38" t="str">
        <f>IF(ISNUMBER(wat_table_data!H348), IF(wat_table_data!H348=-999,"NA",IF(wat_table_data!H348&gt;99, "&gt;99", IF(wat_table_data!H348&lt;1, "&lt;1",wat_table_data!H348 ))), "-")</f>
        <v>-</v>
      </c>
      <c r="I351" s="38" t="str">
        <f>IF(ISNUMBER(wat_table_data!I348), IF(wat_table_data!I348=-999,"NA",IF(wat_table_data!I348&gt;99, "&gt;99", IF(wat_table_data!I348&lt;1, "&lt;1",wat_table_data!I348 ))), "-")</f>
        <v>-</v>
      </c>
      <c r="J351" s="24" t="str">
        <f>IF(ISNUMBER(wat_table_data!J348), IF(wat_table_data!J348=-999,"NA",wat_table_data!J348), "-")</f>
        <v>-</v>
      </c>
      <c r="K351" s="37" t="str">
        <f>IF(ISNUMBER(wat_table_data!K348), IF(wat_table_data!K348=-999,"NA",IF(wat_table_data!K348&gt;99, "&gt;99", IF(wat_table_data!K348&lt;1, "&lt;1",wat_table_data!K348 ))), "-")</f>
        <v>-</v>
      </c>
      <c r="L351" s="38" t="str">
        <f>IF(ISNUMBER(wat_table_data!L348), IF(wat_table_data!L348=-999,"NA",IF(wat_table_data!L348&gt;99, "&gt;99", IF(wat_table_data!L348&lt;1, "&lt;1",wat_table_data!L348 ))), "-")</f>
        <v>-</v>
      </c>
      <c r="M351" s="38" t="str">
        <f>IF(ISNUMBER(wat_table_data!M348), IF(wat_table_data!M348=-999,"NA",IF(wat_table_data!M348&gt;99, "&gt;99", IF(wat_table_data!M348&lt;1, "&lt;1",wat_table_data!M348 ))), "-")</f>
        <v>-</v>
      </c>
      <c r="N351" s="38" t="str">
        <f>IF(ISNUMBER(wat_table_data!N348), IF(wat_table_data!N348=-999,"NA",IF(wat_table_data!N348&gt;99, "&gt;99", IF(wat_table_data!N348&lt;1, "&lt;1",wat_table_data!N348 ))), "-")</f>
        <v>-</v>
      </c>
      <c r="O351" s="24" t="str">
        <f>IF(ISNUMBER(wat_table_data!O348), IF(wat_table_data!O348=-999,"NA",wat_table_data!O348), "-")</f>
        <v>-</v>
      </c>
      <c r="P351" s="37" t="str">
        <f>IF(ISNUMBER(wat_table_data!P348), IF(wat_table_data!P348=-999,"NA",IF(wat_table_data!P348&gt;99, "&gt;99", IF(wat_table_data!P348&lt;1, "&lt;1",wat_table_data!P348 ))), "-")</f>
        <v>-</v>
      </c>
      <c r="Q351" s="38" t="str">
        <f>IF(ISNUMBER(wat_table_data!Q348), IF(wat_table_data!Q348=-999,"NA",IF(wat_table_data!Q348&gt;99, "&gt;99", IF(wat_table_data!Q348&lt;1, "&lt;1",wat_table_data!Q348 ))), "-")</f>
        <v>-</v>
      </c>
      <c r="R351" s="38" t="str">
        <f>IF(ISNUMBER(wat_table_data!R348), IF(wat_table_data!R348=-999,"NA",IF(wat_table_data!R348&gt;99, "&gt;99", IF(wat_table_data!R348&lt;1, "&lt;1",wat_table_data!R348 ))), "-")</f>
        <v>-</v>
      </c>
      <c r="S351" s="38" t="str">
        <f>IF(ISNUMBER(wat_table_data!S348), IF(wat_table_data!S348=-999,"NA",IF(wat_table_data!S348&gt;99, "&gt;99", IF(wat_table_data!S348&lt;1, "&lt;1",wat_table_data!S348 ))), "-")</f>
        <v>-</v>
      </c>
      <c r="T351" s="24" t="str">
        <f>IF(ISNUMBER(wat_table_data!T348), IF(wat_table_data!T348=-999,"NA",wat_table_data!T348), "-")</f>
        <v>-</v>
      </c>
      <c r="U351" s="24"/>
      <c r="V351" s="24"/>
      <c r="W351" s="24"/>
      <c r="X351" s="39" t="str">
        <f>IF(ISNUMBER(wat_table_data!W348), IF(wat_table_data!W348=-999,"NA",IF(wat_table_data!W348&gt;99, "&gt;99", IF(wat_table_data!W348&lt;1, "&lt;1",wat_table_data!W348 ))), "-")</f>
        <v>-</v>
      </c>
      <c r="Y351" s="40" t="str">
        <f>IF(ISNUMBER(wat_table_data!X348), IF(wat_table_data!X348=-999,"NA",IF(wat_table_data!X348&gt;99, "&gt;99", IF(wat_table_data!X348&lt;1, "&lt;1",wat_table_data!X348 ))), "-")</f>
        <v>-</v>
      </c>
      <c r="Z351" s="40" t="str">
        <f>IF(ISNUMBER(wat_table_data!Y348), IF(wat_table_data!Y348=-999,"NA",IF(wat_table_data!Y348&gt;99, "&gt;99", IF(wat_table_data!Y348&lt;1, "&lt;1",wat_table_data!Y348 ))), "-")</f>
        <v>-</v>
      </c>
      <c r="AA351" s="40" t="str">
        <f>IF(ISNUMBER(wat_table_data!Z348), IF(wat_table_data!Z348=-999,"NA",IF(wat_table_data!Z348&gt;99, "&gt;99", IF(wat_table_data!Z348&lt;1, "&lt;1",wat_table_data!Z348 ))), "-")</f>
        <v>-</v>
      </c>
      <c r="AB351" s="38" t="str">
        <f>IF(ISNUMBER(wat_table_data!AA348), IF(wat_table_data!AA348=-999,"NA",IF(wat_table_data!AA348&gt;99, "&gt;99", IF(wat_table_data!AA348&lt;1, "&lt;1",wat_table_data!AA348 ))), "-")</f>
        <v>-</v>
      </c>
      <c r="AC351" s="38" t="str">
        <f>IF(ISNUMBER(wat_table_data!AB348), IF(wat_table_data!AB348=-999,"NA",IF(wat_table_data!AB348&gt;99, "&gt;99", IF(wat_table_data!AB348&lt;1, "&lt;1",wat_table_data!AB348 ))), "-")</f>
        <v>-</v>
      </c>
      <c r="AD351" s="39" t="str">
        <f>IF(ISNUMBER(wat_table_data!AC348), IF(wat_table_data!AC348=-999,"NA",IF(wat_table_data!AC348&gt;99, "&gt;99", IF(wat_table_data!AC348&lt;1, "&lt;1",wat_table_data!AC348 ))), "-")</f>
        <v>-</v>
      </c>
      <c r="AE351" s="40" t="str">
        <f>IF(ISNUMBER(wat_table_data!AD348), IF(wat_table_data!AD348=-999,"NA",IF(wat_table_data!AD348&gt;99, "&gt;99", IF(wat_table_data!AD348&lt;1, "&lt;1",wat_table_data!AD348 ))), "-")</f>
        <v>-</v>
      </c>
      <c r="AF351" s="40" t="str">
        <f>IF(ISNUMBER(wat_table_data!AE348), IF(wat_table_data!AE348=-999,"NA",IF(wat_table_data!AE348&gt;99, "&gt;99", IF(wat_table_data!AE348&lt;1, "&lt;1",wat_table_data!AE348 ))), "-")</f>
        <v>-</v>
      </c>
      <c r="AG351" s="40" t="str">
        <f>IF(ISNUMBER(wat_table_data!AF348), IF(wat_table_data!AF348=-999,"NA",IF(wat_table_data!AF348&gt;99, "&gt;99", IF(wat_table_data!AF348&lt;1, "&lt;1",wat_table_data!AF348 ))), "-")</f>
        <v>-</v>
      </c>
      <c r="AH351" s="38" t="str">
        <f>IF(ISNUMBER(wat_table_data!AG348), IF(wat_table_data!AG348=-999,"NA",IF(wat_table_data!AG348&gt;99, "&gt;99", IF(wat_table_data!AG348&lt;1, "&lt;1",wat_table_data!AG348 ))), "-")</f>
        <v>-</v>
      </c>
      <c r="AI351" s="38" t="str">
        <f>IF(ISNUMBER(wat_table_data!AH348), IF(wat_table_data!AH348=-999,"NA",IF(wat_table_data!AH348&gt;99, "&gt;99", IF(wat_table_data!AH348&lt;1, "&lt;1",wat_table_data!AH348 ))), "-")</f>
        <v>-</v>
      </c>
      <c r="AJ351" s="39" t="str">
        <f>IF(ISNUMBER(wat_table_data!AI348), IF(wat_table_data!AI348=-999,"NA",IF(wat_table_data!AI348&gt;99, "&gt;99", IF(wat_table_data!AI348&lt;1, "&lt;1",wat_table_data!AI348 ))), "-")</f>
        <v>-</v>
      </c>
      <c r="AK351" s="40" t="str">
        <f>IF(ISNUMBER(wat_table_data!AJ348), IF(wat_table_data!AJ348=-999,"NA",IF(wat_table_data!AJ348&gt;99, "&gt;99", IF(wat_table_data!AJ348&lt;1, "&lt;1",wat_table_data!AJ348 ))), "-")</f>
        <v>-</v>
      </c>
      <c r="AL351" s="40" t="str">
        <f>IF(ISNUMBER(wat_table_data!AK348), IF(wat_table_data!AK348=-999,"NA",IF(wat_table_data!AK348&gt;99, "&gt;99", IF(wat_table_data!AK348&lt;1, "&lt;1",wat_table_data!AK348 ))), "-")</f>
        <v>-</v>
      </c>
      <c r="AM351" s="40" t="str">
        <f>IF(ISNUMBER(wat_table_data!AL348), IF(wat_table_data!AL348=-999,"NA",IF(wat_table_data!AL348&gt;99, "&gt;99", IF(wat_table_data!AL348&lt;1, "&lt;1",wat_table_data!AL348 ))), "-")</f>
        <v>-</v>
      </c>
      <c r="AN351" s="38" t="str">
        <f>IF(ISNUMBER(wat_table_data!AM348), IF(wat_table_data!AM348=-999,"NA",IF(wat_table_data!AM348&gt;99, "&gt;99", IF(wat_table_data!AM348&lt;1, "&lt;1",wat_table_data!AM348 ))), "-")</f>
        <v>-</v>
      </c>
      <c r="AO351" s="38" t="str">
        <f>IF(ISNUMBER(wat_table_data!AN348), IF(wat_table_data!AN348=-999,"NA",IF(wat_table_data!AN348&gt;99, "&gt;99", IF(wat_table_data!AN348&lt;1, "&lt;1",wat_table_data!AN348 ))), "-")</f>
        <v>-</v>
      </c>
    </row>
    <row r="352" ht="13.8" x14ac:dyDescent="0.25">
      <c r="A352" s="34" t="str">
        <f>IF(ISBLANK(wat_table_data!A349), "", wat_table_data!A349)</f>
        <v/>
      </c>
      <c r="B352" s="34" t="str">
        <f>IF(ISBLANK(wat_table_data!B349), "", wat_table_data!B349)</f>
        <v/>
      </c>
      <c r="C352" s="34" t="str">
        <f>IF(ISBLANK(wat_table_data!C349), "", wat_table_data!C349)</f>
        <v/>
      </c>
      <c r="D352" s="35" t="str">
        <f>IF(ISNUMBER(wat_table_data!D349), wat_table_data!D349, "-")</f>
        <v>-</v>
      </c>
      <c r="E352" s="36" t="str">
        <f>IF(ISNUMBER(wat_table_data!E349), wat_table_data!E349, "-")</f>
        <v>-</v>
      </c>
      <c r="F352" s="37" t="str">
        <f>IF(ISNUMBER(wat_table_data!F349), IF(wat_table_data!F349=-999,"NA",IF(wat_table_data!F349&gt;99, "&gt;99", IF(wat_table_data!F349&lt;1, "&lt;1",wat_table_data!F349 ))), "-")</f>
        <v>-</v>
      </c>
      <c r="G352" s="38" t="str">
        <f>IF(ISNUMBER(wat_table_data!G349), IF(wat_table_data!G349=-999,"NA",IF(wat_table_data!G349&gt;99, "&gt;99", IF(wat_table_data!G349&lt;1, "&lt;1",wat_table_data!G349 ))), "-")</f>
        <v>-</v>
      </c>
      <c r="H352" s="38" t="str">
        <f>IF(ISNUMBER(wat_table_data!H349), IF(wat_table_data!H349=-999,"NA",IF(wat_table_data!H349&gt;99, "&gt;99", IF(wat_table_data!H349&lt;1, "&lt;1",wat_table_data!H349 ))), "-")</f>
        <v>-</v>
      </c>
      <c r="I352" s="38" t="str">
        <f>IF(ISNUMBER(wat_table_data!I349), IF(wat_table_data!I349=-999,"NA",IF(wat_table_data!I349&gt;99, "&gt;99", IF(wat_table_data!I349&lt;1, "&lt;1",wat_table_data!I349 ))), "-")</f>
        <v>-</v>
      </c>
      <c r="J352" s="24" t="str">
        <f>IF(ISNUMBER(wat_table_data!J349), IF(wat_table_data!J349=-999,"NA",wat_table_data!J349), "-")</f>
        <v>-</v>
      </c>
      <c r="K352" s="37" t="str">
        <f>IF(ISNUMBER(wat_table_data!K349), IF(wat_table_data!K349=-999,"NA",IF(wat_table_data!K349&gt;99, "&gt;99", IF(wat_table_data!K349&lt;1, "&lt;1",wat_table_data!K349 ))), "-")</f>
        <v>-</v>
      </c>
      <c r="L352" s="38" t="str">
        <f>IF(ISNUMBER(wat_table_data!L349), IF(wat_table_data!L349=-999,"NA",IF(wat_table_data!L349&gt;99, "&gt;99", IF(wat_table_data!L349&lt;1, "&lt;1",wat_table_data!L349 ))), "-")</f>
        <v>-</v>
      </c>
      <c r="M352" s="38" t="str">
        <f>IF(ISNUMBER(wat_table_data!M349), IF(wat_table_data!M349=-999,"NA",IF(wat_table_data!M349&gt;99, "&gt;99", IF(wat_table_data!M349&lt;1, "&lt;1",wat_table_data!M349 ))), "-")</f>
        <v>-</v>
      </c>
      <c r="N352" s="38" t="str">
        <f>IF(ISNUMBER(wat_table_data!N349), IF(wat_table_data!N349=-999,"NA",IF(wat_table_data!N349&gt;99, "&gt;99", IF(wat_table_data!N349&lt;1, "&lt;1",wat_table_data!N349 ))), "-")</f>
        <v>-</v>
      </c>
      <c r="O352" s="24" t="str">
        <f>IF(ISNUMBER(wat_table_data!O349), IF(wat_table_data!O349=-999,"NA",wat_table_data!O349), "-")</f>
        <v>-</v>
      </c>
      <c r="P352" s="37" t="str">
        <f>IF(ISNUMBER(wat_table_data!P349), IF(wat_table_data!P349=-999,"NA",IF(wat_table_data!P349&gt;99, "&gt;99", IF(wat_table_data!P349&lt;1, "&lt;1",wat_table_data!P349 ))), "-")</f>
        <v>-</v>
      </c>
      <c r="Q352" s="38" t="str">
        <f>IF(ISNUMBER(wat_table_data!Q349), IF(wat_table_data!Q349=-999,"NA",IF(wat_table_data!Q349&gt;99, "&gt;99", IF(wat_table_data!Q349&lt;1, "&lt;1",wat_table_data!Q349 ))), "-")</f>
        <v>-</v>
      </c>
      <c r="R352" s="38" t="str">
        <f>IF(ISNUMBER(wat_table_data!R349), IF(wat_table_data!R349=-999,"NA",IF(wat_table_data!R349&gt;99, "&gt;99", IF(wat_table_data!R349&lt;1, "&lt;1",wat_table_data!R349 ))), "-")</f>
        <v>-</v>
      </c>
      <c r="S352" s="38" t="str">
        <f>IF(ISNUMBER(wat_table_data!S349), IF(wat_table_data!S349=-999,"NA",IF(wat_table_data!S349&gt;99, "&gt;99", IF(wat_table_data!S349&lt;1, "&lt;1",wat_table_data!S349 ))), "-")</f>
        <v>-</v>
      </c>
      <c r="T352" s="24" t="str">
        <f>IF(ISNUMBER(wat_table_data!T349), IF(wat_table_data!T349=-999,"NA",wat_table_data!T349), "-")</f>
        <v>-</v>
      </c>
      <c r="U352" s="24"/>
      <c r="V352" s="24"/>
      <c r="W352" s="24"/>
      <c r="X352" s="39" t="str">
        <f>IF(ISNUMBER(wat_table_data!W349), IF(wat_table_data!W349=-999,"NA",IF(wat_table_data!W349&gt;99, "&gt;99", IF(wat_table_data!W349&lt;1, "&lt;1",wat_table_data!W349 ))), "-")</f>
        <v>-</v>
      </c>
      <c r="Y352" s="40" t="str">
        <f>IF(ISNUMBER(wat_table_data!X349), IF(wat_table_data!X349=-999,"NA",IF(wat_table_data!X349&gt;99, "&gt;99", IF(wat_table_data!X349&lt;1, "&lt;1",wat_table_data!X349 ))), "-")</f>
        <v>-</v>
      </c>
      <c r="Z352" s="40" t="str">
        <f>IF(ISNUMBER(wat_table_data!Y349), IF(wat_table_data!Y349=-999,"NA",IF(wat_table_data!Y349&gt;99, "&gt;99", IF(wat_table_data!Y349&lt;1, "&lt;1",wat_table_data!Y349 ))), "-")</f>
        <v>-</v>
      </c>
      <c r="AA352" s="40" t="str">
        <f>IF(ISNUMBER(wat_table_data!Z349), IF(wat_table_data!Z349=-999,"NA",IF(wat_table_data!Z349&gt;99, "&gt;99", IF(wat_table_data!Z349&lt;1, "&lt;1",wat_table_data!Z349 ))), "-")</f>
        <v>-</v>
      </c>
      <c r="AB352" s="38" t="str">
        <f>IF(ISNUMBER(wat_table_data!AA349), IF(wat_table_data!AA349=-999,"NA",IF(wat_table_data!AA349&gt;99, "&gt;99", IF(wat_table_data!AA349&lt;1, "&lt;1",wat_table_data!AA349 ))), "-")</f>
        <v>-</v>
      </c>
      <c r="AC352" s="38" t="str">
        <f>IF(ISNUMBER(wat_table_data!AB349), IF(wat_table_data!AB349=-999,"NA",IF(wat_table_data!AB349&gt;99, "&gt;99", IF(wat_table_data!AB349&lt;1, "&lt;1",wat_table_data!AB349 ))), "-")</f>
        <v>-</v>
      </c>
      <c r="AD352" s="39" t="str">
        <f>IF(ISNUMBER(wat_table_data!AC349), IF(wat_table_data!AC349=-999,"NA",IF(wat_table_data!AC349&gt;99, "&gt;99", IF(wat_table_data!AC349&lt;1, "&lt;1",wat_table_data!AC349 ))), "-")</f>
        <v>-</v>
      </c>
      <c r="AE352" s="40" t="str">
        <f>IF(ISNUMBER(wat_table_data!AD349), IF(wat_table_data!AD349=-999,"NA",IF(wat_table_data!AD349&gt;99, "&gt;99", IF(wat_table_data!AD349&lt;1, "&lt;1",wat_table_data!AD349 ))), "-")</f>
        <v>-</v>
      </c>
      <c r="AF352" s="40" t="str">
        <f>IF(ISNUMBER(wat_table_data!AE349), IF(wat_table_data!AE349=-999,"NA",IF(wat_table_data!AE349&gt;99, "&gt;99", IF(wat_table_data!AE349&lt;1, "&lt;1",wat_table_data!AE349 ))), "-")</f>
        <v>-</v>
      </c>
      <c r="AG352" s="40" t="str">
        <f>IF(ISNUMBER(wat_table_data!AF349), IF(wat_table_data!AF349=-999,"NA",IF(wat_table_data!AF349&gt;99, "&gt;99", IF(wat_table_data!AF349&lt;1, "&lt;1",wat_table_data!AF349 ))), "-")</f>
        <v>-</v>
      </c>
      <c r="AH352" s="38" t="str">
        <f>IF(ISNUMBER(wat_table_data!AG349), IF(wat_table_data!AG349=-999,"NA",IF(wat_table_data!AG349&gt;99, "&gt;99", IF(wat_table_data!AG349&lt;1, "&lt;1",wat_table_data!AG349 ))), "-")</f>
        <v>-</v>
      </c>
      <c r="AI352" s="38" t="str">
        <f>IF(ISNUMBER(wat_table_data!AH349), IF(wat_table_data!AH349=-999,"NA",IF(wat_table_data!AH349&gt;99, "&gt;99", IF(wat_table_data!AH349&lt;1, "&lt;1",wat_table_data!AH349 ))), "-")</f>
        <v>-</v>
      </c>
      <c r="AJ352" s="39" t="str">
        <f>IF(ISNUMBER(wat_table_data!AI349), IF(wat_table_data!AI349=-999,"NA",IF(wat_table_data!AI349&gt;99, "&gt;99", IF(wat_table_data!AI349&lt;1, "&lt;1",wat_table_data!AI349 ))), "-")</f>
        <v>-</v>
      </c>
      <c r="AK352" s="40" t="str">
        <f>IF(ISNUMBER(wat_table_data!AJ349), IF(wat_table_data!AJ349=-999,"NA",IF(wat_table_data!AJ349&gt;99, "&gt;99", IF(wat_table_data!AJ349&lt;1, "&lt;1",wat_table_data!AJ349 ))), "-")</f>
        <v>-</v>
      </c>
      <c r="AL352" s="40" t="str">
        <f>IF(ISNUMBER(wat_table_data!AK349), IF(wat_table_data!AK349=-999,"NA",IF(wat_table_data!AK349&gt;99, "&gt;99", IF(wat_table_data!AK349&lt;1, "&lt;1",wat_table_data!AK349 ))), "-")</f>
        <v>-</v>
      </c>
      <c r="AM352" s="40" t="str">
        <f>IF(ISNUMBER(wat_table_data!AL349), IF(wat_table_data!AL349=-999,"NA",IF(wat_table_data!AL349&gt;99, "&gt;99", IF(wat_table_data!AL349&lt;1, "&lt;1",wat_table_data!AL349 ))), "-")</f>
        <v>-</v>
      </c>
      <c r="AN352" s="38" t="str">
        <f>IF(ISNUMBER(wat_table_data!AM349), IF(wat_table_data!AM349=-999,"NA",IF(wat_table_data!AM349&gt;99, "&gt;99", IF(wat_table_data!AM349&lt;1, "&lt;1",wat_table_data!AM349 ))), "-")</f>
        <v>-</v>
      </c>
      <c r="AO352" s="38" t="str">
        <f>IF(ISNUMBER(wat_table_data!AN349), IF(wat_table_data!AN349=-999,"NA",IF(wat_table_data!AN349&gt;99, "&gt;99", IF(wat_table_data!AN349&lt;1, "&lt;1",wat_table_data!AN349 ))), "-")</f>
        <v>-</v>
      </c>
    </row>
    <row r="353" ht="13.8" x14ac:dyDescent="0.25">
      <c r="A353" s="34" t="str">
        <f>IF(ISBLANK(wat_table_data!A350), "", wat_table_data!A350)</f>
        <v/>
      </c>
      <c r="B353" s="34" t="str">
        <f>IF(ISBLANK(wat_table_data!B350), "", wat_table_data!B350)</f>
        <v/>
      </c>
      <c r="C353" s="34" t="str">
        <f>IF(ISBLANK(wat_table_data!C350), "", wat_table_data!C350)</f>
        <v/>
      </c>
      <c r="D353" s="35" t="str">
        <f>IF(ISNUMBER(wat_table_data!D350), wat_table_data!D350, "-")</f>
        <v>-</v>
      </c>
      <c r="E353" s="36" t="str">
        <f>IF(ISNUMBER(wat_table_data!E350), wat_table_data!E350, "-")</f>
        <v>-</v>
      </c>
      <c r="F353" s="37" t="str">
        <f>IF(ISNUMBER(wat_table_data!F350), IF(wat_table_data!F350=-999,"NA",IF(wat_table_data!F350&gt;99, "&gt;99", IF(wat_table_data!F350&lt;1, "&lt;1",wat_table_data!F350 ))), "-")</f>
        <v>-</v>
      </c>
      <c r="G353" s="38" t="str">
        <f>IF(ISNUMBER(wat_table_data!G350), IF(wat_table_data!G350=-999,"NA",IF(wat_table_data!G350&gt;99, "&gt;99", IF(wat_table_data!G350&lt;1, "&lt;1",wat_table_data!G350 ))), "-")</f>
        <v>-</v>
      </c>
      <c r="H353" s="38" t="str">
        <f>IF(ISNUMBER(wat_table_data!H350), IF(wat_table_data!H350=-999,"NA",IF(wat_table_data!H350&gt;99, "&gt;99", IF(wat_table_data!H350&lt;1, "&lt;1",wat_table_data!H350 ))), "-")</f>
        <v>-</v>
      </c>
      <c r="I353" s="38" t="str">
        <f>IF(ISNUMBER(wat_table_data!I350), IF(wat_table_data!I350=-999,"NA",IF(wat_table_data!I350&gt;99, "&gt;99", IF(wat_table_data!I350&lt;1, "&lt;1",wat_table_data!I350 ))), "-")</f>
        <v>-</v>
      </c>
      <c r="J353" s="24" t="str">
        <f>IF(ISNUMBER(wat_table_data!J350), IF(wat_table_data!J350=-999,"NA",wat_table_data!J350), "-")</f>
        <v>-</v>
      </c>
      <c r="K353" s="37" t="str">
        <f>IF(ISNUMBER(wat_table_data!K350), IF(wat_table_data!K350=-999,"NA",IF(wat_table_data!K350&gt;99, "&gt;99", IF(wat_table_data!K350&lt;1, "&lt;1",wat_table_data!K350 ))), "-")</f>
        <v>-</v>
      </c>
      <c r="L353" s="38" t="str">
        <f>IF(ISNUMBER(wat_table_data!L350), IF(wat_table_data!L350=-999,"NA",IF(wat_table_data!L350&gt;99, "&gt;99", IF(wat_table_data!L350&lt;1, "&lt;1",wat_table_data!L350 ))), "-")</f>
        <v>-</v>
      </c>
      <c r="M353" s="38" t="str">
        <f>IF(ISNUMBER(wat_table_data!M350), IF(wat_table_data!M350=-999,"NA",IF(wat_table_data!M350&gt;99, "&gt;99", IF(wat_table_data!M350&lt;1, "&lt;1",wat_table_data!M350 ))), "-")</f>
        <v>-</v>
      </c>
      <c r="N353" s="38" t="str">
        <f>IF(ISNUMBER(wat_table_data!N350), IF(wat_table_data!N350=-999,"NA",IF(wat_table_data!N350&gt;99, "&gt;99", IF(wat_table_data!N350&lt;1, "&lt;1",wat_table_data!N350 ))), "-")</f>
        <v>-</v>
      </c>
      <c r="O353" s="24" t="str">
        <f>IF(ISNUMBER(wat_table_data!O350), IF(wat_table_data!O350=-999,"NA",wat_table_data!O350), "-")</f>
        <v>-</v>
      </c>
      <c r="P353" s="37" t="str">
        <f>IF(ISNUMBER(wat_table_data!P350), IF(wat_table_data!P350=-999,"NA",IF(wat_table_data!P350&gt;99, "&gt;99", IF(wat_table_data!P350&lt;1, "&lt;1",wat_table_data!P350 ))), "-")</f>
        <v>-</v>
      </c>
      <c r="Q353" s="38" t="str">
        <f>IF(ISNUMBER(wat_table_data!Q350), IF(wat_table_data!Q350=-999,"NA",IF(wat_table_data!Q350&gt;99, "&gt;99", IF(wat_table_data!Q350&lt;1, "&lt;1",wat_table_data!Q350 ))), "-")</f>
        <v>-</v>
      </c>
      <c r="R353" s="38" t="str">
        <f>IF(ISNUMBER(wat_table_data!R350), IF(wat_table_data!R350=-999,"NA",IF(wat_table_data!R350&gt;99, "&gt;99", IF(wat_table_data!R350&lt;1, "&lt;1",wat_table_data!R350 ))), "-")</f>
        <v>-</v>
      </c>
      <c r="S353" s="38" t="str">
        <f>IF(ISNUMBER(wat_table_data!S350), IF(wat_table_data!S350=-999,"NA",IF(wat_table_data!S350&gt;99, "&gt;99", IF(wat_table_data!S350&lt;1, "&lt;1",wat_table_data!S350 ))), "-")</f>
        <v>-</v>
      </c>
      <c r="T353" s="24" t="str">
        <f>IF(ISNUMBER(wat_table_data!T350), IF(wat_table_data!T350=-999,"NA",wat_table_data!T350), "-")</f>
        <v>-</v>
      </c>
      <c r="U353" s="24"/>
      <c r="V353" s="24"/>
      <c r="W353" s="24"/>
      <c r="X353" s="39" t="str">
        <f>IF(ISNUMBER(wat_table_data!W350), IF(wat_table_data!W350=-999,"NA",IF(wat_table_data!W350&gt;99, "&gt;99", IF(wat_table_data!W350&lt;1, "&lt;1",wat_table_data!W350 ))), "-")</f>
        <v>-</v>
      </c>
      <c r="Y353" s="40" t="str">
        <f>IF(ISNUMBER(wat_table_data!X350), IF(wat_table_data!X350=-999,"NA",IF(wat_table_data!X350&gt;99, "&gt;99", IF(wat_table_data!X350&lt;1, "&lt;1",wat_table_data!X350 ))), "-")</f>
        <v>-</v>
      </c>
      <c r="Z353" s="40" t="str">
        <f>IF(ISNUMBER(wat_table_data!Y350), IF(wat_table_data!Y350=-999,"NA",IF(wat_table_data!Y350&gt;99, "&gt;99", IF(wat_table_data!Y350&lt;1, "&lt;1",wat_table_data!Y350 ))), "-")</f>
        <v>-</v>
      </c>
      <c r="AA353" s="40" t="str">
        <f>IF(ISNUMBER(wat_table_data!Z350), IF(wat_table_data!Z350=-999,"NA",IF(wat_table_data!Z350&gt;99, "&gt;99", IF(wat_table_data!Z350&lt;1, "&lt;1",wat_table_data!Z350 ))), "-")</f>
        <v>-</v>
      </c>
      <c r="AB353" s="38" t="str">
        <f>IF(ISNUMBER(wat_table_data!AA350), IF(wat_table_data!AA350=-999,"NA",IF(wat_table_data!AA350&gt;99, "&gt;99", IF(wat_table_data!AA350&lt;1, "&lt;1",wat_table_data!AA350 ))), "-")</f>
        <v>-</v>
      </c>
      <c r="AC353" s="38" t="str">
        <f>IF(ISNUMBER(wat_table_data!AB350), IF(wat_table_data!AB350=-999,"NA",IF(wat_table_data!AB350&gt;99, "&gt;99", IF(wat_table_data!AB350&lt;1, "&lt;1",wat_table_data!AB350 ))), "-")</f>
        <v>-</v>
      </c>
      <c r="AD353" s="39" t="str">
        <f>IF(ISNUMBER(wat_table_data!AC350), IF(wat_table_data!AC350=-999,"NA",IF(wat_table_data!AC350&gt;99, "&gt;99", IF(wat_table_data!AC350&lt;1, "&lt;1",wat_table_data!AC350 ))), "-")</f>
        <v>-</v>
      </c>
      <c r="AE353" s="40" t="str">
        <f>IF(ISNUMBER(wat_table_data!AD350), IF(wat_table_data!AD350=-999,"NA",IF(wat_table_data!AD350&gt;99, "&gt;99", IF(wat_table_data!AD350&lt;1, "&lt;1",wat_table_data!AD350 ))), "-")</f>
        <v>-</v>
      </c>
      <c r="AF353" s="40" t="str">
        <f>IF(ISNUMBER(wat_table_data!AE350), IF(wat_table_data!AE350=-999,"NA",IF(wat_table_data!AE350&gt;99, "&gt;99", IF(wat_table_data!AE350&lt;1, "&lt;1",wat_table_data!AE350 ))), "-")</f>
        <v>-</v>
      </c>
      <c r="AG353" s="40" t="str">
        <f>IF(ISNUMBER(wat_table_data!AF350), IF(wat_table_data!AF350=-999,"NA",IF(wat_table_data!AF350&gt;99, "&gt;99", IF(wat_table_data!AF350&lt;1, "&lt;1",wat_table_data!AF350 ))), "-")</f>
        <v>-</v>
      </c>
      <c r="AH353" s="38" t="str">
        <f>IF(ISNUMBER(wat_table_data!AG350), IF(wat_table_data!AG350=-999,"NA",IF(wat_table_data!AG350&gt;99, "&gt;99", IF(wat_table_data!AG350&lt;1, "&lt;1",wat_table_data!AG350 ))), "-")</f>
        <v>-</v>
      </c>
      <c r="AI353" s="38" t="str">
        <f>IF(ISNUMBER(wat_table_data!AH350), IF(wat_table_data!AH350=-999,"NA",IF(wat_table_data!AH350&gt;99, "&gt;99", IF(wat_table_data!AH350&lt;1, "&lt;1",wat_table_data!AH350 ))), "-")</f>
        <v>-</v>
      </c>
      <c r="AJ353" s="39" t="str">
        <f>IF(ISNUMBER(wat_table_data!AI350), IF(wat_table_data!AI350=-999,"NA",IF(wat_table_data!AI350&gt;99, "&gt;99", IF(wat_table_data!AI350&lt;1, "&lt;1",wat_table_data!AI350 ))), "-")</f>
        <v>-</v>
      </c>
      <c r="AK353" s="40" t="str">
        <f>IF(ISNUMBER(wat_table_data!AJ350), IF(wat_table_data!AJ350=-999,"NA",IF(wat_table_data!AJ350&gt;99, "&gt;99", IF(wat_table_data!AJ350&lt;1, "&lt;1",wat_table_data!AJ350 ))), "-")</f>
        <v>-</v>
      </c>
      <c r="AL353" s="40" t="str">
        <f>IF(ISNUMBER(wat_table_data!AK350), IF(wat_table_data!AK350=-999,"NA",IF(wat_table_data!AK350&gt;99, "&gt;99", IF(wat_table_data!AK350&lt;1, "&lt;1",wat_table_data!AK350 ))), "-")</f>
        <v>-</v>
      </c>
      <c r="AM353" s="40" t="str">
        <f>IF(ISNUMBER(wat_table_data!AL350), IF(wat_table_data!AL350=-999,"NA",IF(wat_table_data!AL350&gt;99, "&gt;99", IF(wat_table_data!AL350&lt;1, "&lt;1",wat_table_data!AL350 ))), "-")</f>
        <v>-</v>
      </c>
      <c r="AN353" s="38" t="str">
        <f>IF(ISNUMBER(wat_table_data!AM350), IF(wat_table_data!AM350=-999,"NA",IF(wat_table_data!AM350&gt;99, "&gt;99", IF(wat_table_data!AM350&lt;1, "&lt;1",wat_table_data!AM350 ))), "-")</f>
        <v>-</v>
      </c>
      <c r="AO353" s="38" t="str">
        <f>IF(ISNUMBER(wat_table_data!AN350), IF(wat_table_data!AN350=-999,"NA",IF(wat_table_data!AN350&gt;99, "&gt;99", IF(wat_table_data!AN350&lt;1, "&lt;1",wat_table_data!AN350 ))), "-")</f>
        <v>-</v>
      </c>
    </row>
    <row r="354" ht="13.8" x14ac:dyDescent="0.25">
      <c r="A354" s="34" t="str">
        <f>IF(ISBLANK(wat_table_data!A351), "", wat_table_data!A351)</f>
        <v/>
      </c>
      <c r="B354" s="34" t="str">
        <f>IF(ISBLANK(wat_table_data!B351), "", wat_table_data!B351)</f>
        <v/>
      </c>
      <c r="C354" s="34" t="str">
        <f>IF(ISBLANK(wat_table_data!C351), "", wat_table_data!C351)</f>
        <v/>
      </c>
      <c r="D354" s="35" t="str">
        <f>IF(ISNUMBER(wat_table_data!D351), wat_table_data!D351, "-")</f>
        <v>-</v>
      </c>
      <c r="E354" s="36" t="str">
        <f>IF(ISNUMBER(wat_table_data!E351), wat_table_data!E351, "-")</f>
        <v>-</v>
      </c>
      <c r="F354" s="37" t="str">
        <f>IF(ISNUMBER(wat_table_data!F351), IF(wat_table_data!F351=-999,"NA",IF(wat_table_data!F351&gt;99, "&gt;99", IF(wat_table_data!F351&lt;1, "&lt;1",wat_table_data!F351 ))), "-")</f>
        <v>-</v>
      </c>
      <c r="G354" s="38" t="str">
        <f>IF(ISNUMBER(wat_table_data!G351), IF(wat_table_data!G351=-999,"NA",IF(wat_table_data!G351&gt;99, "&gt;99", IF(wat_table_data!G351&lt;1, "&lt;1",wat_table_data!G351 ))), "-")</f>
        <v>-</v>
      </c>
      <c r="H354" s="38" t="str">
        <f>IF(ISNUMBER(wat_table_data!H351), IF(wat_table_data!H351=-999,"NA",IF(wat_table_data!H351&gt;99, "&gt;99", IF(wat_table_data!H351&lt;1, "&lt;1",wat_table_data!H351 ))), "-")</f>
        <v>-</v>
      </c>
      <c r="I354" s="38" t="str">
        <f>IF(ISNUMBER(wat_table_data!I351), IF(wat_table_data!I351=-999,"NA",IF(wat_table_data!I351&gt;99, "&gt;99", IF(wat_table_data!I351&lt;1, "&lt;1",wat_table_data!I351 ))), "-")</f>
        <v>-</v>
      </c>
      <c r="J354" s="24" t="str">
        <f>IF(ISNUMBER(wat_table_data!J351), IF(wat_table_data!J351=-999,"NA",wat_table_data!J351), "-")</f>
        <v>-</v>
      </c>
      <c r="K354" s="37" t="str">
        <f>IF(ISNUMBER(wat_table_data!K351), IF(wat_table_data!K351=-999,"NA",IF(wat_table_data!K351&gt;99, "&gt;99", IF(wat_table_data!K351&lt;1, "&lt;1",wat_table_data!K351 ))), "-")</f>
        <v>-</v>
      </c>
      <c r="L354" s="38" t="str">
        <f>IF(ISNUMBER(wat_table_data!L351), IF(wat_table_data!L351=-999,"NA",IF(wat_table_data!L351&gt;99, "&gt;99", IF(wat_table_data!L351&lt;1, "&lt;1",wat_table_data!L351 ))), "-")</f>
        <v>-</v>
      </c>
      <c r="M354" s="38" t="str">
        <f>IF(ISNUMBER(wat_table_data!M351), IF(wat_table_data!M351=-999,"NA",IF(wat_table_data!M351&gt;99, "&gt;99", IF(wat_table_data!M351&lt;1, "&lt;1",wat_table_data!M351 ))), "-")</f>
        <v>-</v>
      </c>
      <c r="N354" s="38" t="str">
        <f>IF(ISNUMBER(wat_table_data!N351), IF(wat_table_data!N351=-999,"NA",IF(wat_table_data!N351&gt;99, "&gt;99", IF(wat_table_data!N351&lt;1, "&lt;1",wat_table_data!N351 ))), "-")</f>
        <v>-</v>
      </c>
      <c r="O354" s="24" t="str">
        <f>IF(ISNUMBER(wat_table_data!O351), IF(wat_table_data!O351=-999,"NA",wat_table_data!O351), "-")</f>
        <v>-</v>
      </c>
      <c r="P354" s="37" t="str">
        <f>IF(ISNUMBER(wat_table_data!P351), IF(wat_table_data!P351=-999,"NA",IF(wat_table_data!P351&gt;99, "&gt;99", IF(wat_table_data!P351&lt;1, "&lt;1",wat_table_data!P351 ))), "-")</f>
        <v>-</v>
      </c>
      <c r="Q354" s="38" t="str">
        <f>IF(ISNUMBER(wat_table_data!Q351), IF(wat_table_data!Q351=-999,"NA",IF(wat_table_data!Q351&gt;99, "&gt;99", IF(wat_table_data!Q351&lt;1, "&lt;1",wat_table_data!Q351 ))), "-")</f>
        <v>-</v>
      </c>
      <c r="R354" s="38" t="str">
        <f>IF(ISNUMBER(wat_table_data!R351), IF(wat_table_data!R351=-999,"NA",IF(wat_table_data!R351&gt;99, "&gt;99", IF(wat_table_data!R351&lt;1, "&lt;1",wat_table_data!R351 ))), "-")</f>
        <v>-</v>
      </c>
      <c r="S354" s="38" t="str">
        <f>IF(ISNUMBER(wat_table_data!S351), IF(wat_table_data!S351=-999,"NA",IF(wat_table_data!S351&gt;99, "&gt;99", IF(wat_table_data!S351&lt;1, "&lt;1",wat_table_data!S351 ))), "-")</f>
        <v>-</v>
      </c>
      <c r="T354" s="24" t="str">
        <f>IF(ISNUMBER(wat_table_data!T351), IF(wat_table_data!T351=-999,"NA",wat_table_data!T351), "-")</f>
        <v>-</v>
      </c>
      <c r="U354" s="24"/>
      <c r="V354" s="24"/>
      <c r="W354" s="24"/>
      <c r="X354" s="39" t="str">
        <f>IF(ISNUMBER(wat_table_data!W351), IF(wat_table_data!W351=-999,"NA",IF(wat_table_data!W351&gt;99, "&gt;99", IF(wat_table_data!W351&lt;1, "&lt;1",wat_table_data!W351 ))), "-")</f>
        <v>-</v>
      </c>
      <c r="Y354" s="40" t="str">
        <f>IF(ISNUMBER(wat_table_data!X351), IF(wat_table_data!X351=-999,"NA",IF(wat_table_data!X351&gt;99, "&gt;99", IF(wat_table_data!X351&lt;1, "&lt;1",wat_table_data!X351 ))), "-")</f>
        <v>-</v>
      </c>
      <c r="Z354" s="40" t="str">
        <f>IF(ISNUMBER(wat_table_data!Y351), IF(wat_table_data!Y351=-999,"NA",IF(wat_table_data!Y351&gt;99, "&gt;99", IF(wat_table_data!Y351&lt;1, "&lt;1",wat_table_data!Y351 ))), "-")</f>
        <v>-</v>
      </c>
      <c r="AA354" s="40" t="str">
        <f>IF(ISNUMBER(wat_table_data!Z351), IF(wat_table_data!Z351=-999,"NA",IF(wat_table_data!Z351&gt;99, "&gt;99", IF(wat_table_data!Z351&lt;1, "&lt;1",wat_table_data!Z351 ))), "-")</f>
        <v>-</v>
      </c>
      <c r="AB354" s="38" t="str">
        <f>IF(ISNUMBER(wat_table_data!AA351), IF(wat_table_data!AA351=-999,"NA",IF(wat_table_data!AA351&gt;99, "&gt;99", IF(wat_table_data!AA351&lt;1, "&lt;1",wat_table_data!AA351 ))), "-")</f>
        <v>-</v>
      </c>
      <c r="AC354" s="38" t="str">
        <f>IF(ISNUMBER(wat_table_data!AB351), IF(wat_table_data!AB351=-999,"NA",IF(wat_table_data!AB351&gt;99, "&gt;99", IF(wat_table_data!AB351&lt;1, "&lt;1",wat_table_data!AB351 ))), "-")</f>
        <v>-</v>
      </c>
      <c r="AD354" s="39" t="str">
        <f>IF(ISNUMBER(wat_table_data!AC351), IF(wat_table_data!AC351=-999,"NA",IF(wat_table_data!AC351&gt;99, "&gt;99", IF(wat_table_data!AC351&lt;1, "&lt;1",wat_table_data!AC351 ))), "-")</f>
        <v>-</v>
      </c>
      <c r="AE354" s="40" t="str">
        <f>IF(ISNUMBER(wat_table_data!AD351), IF(wat_table_data!AD351=-999,"NA",IF(wat_table_data!AD351&gt;99, "&gt;99", IF(wat_table_data!AD351&lt;1, "&lt;1",wat_table_data!AD351 ))), "-")</f>
        <v>-</v>
      </c>
      <c r="AF354" s="40" t="str">
        <f>IF(ISNUMBER(wat_table_data!AE351), IF(wat_table_data!AE351=-999,"NA",IF(wat_table_data!AE351&gt;99, "&gt;99", IF(wat_table_data!AE351&lt;1, "&lt;1",wat_table_data!AE351 ))), "-")</f>
        <v>-</v>
      </c>
      <c r="AG354" s="40" t="str">
        <f>IF(ISNUMBER(wat_table_data!AF351), IF(wat_table_data!AF351=-999,"NA",IF(wat_table_data!AF351&gt;99, "&gt;99", IF(wat_table_data!AF351&lt;1, "&lt;1",wat_table_data!AF351 ))), "-")</f>
        <v>-</v>
      </c>
      <c r="AH354" s="38" t="str">
        <f>IF(ISNUMBER(wat_table_data!AG351), IF(wat_table_data!AG351=-999,"NA",IF(wat_table_data!AG351&gt;99, "&gt;99", IF(wat_table_data!AG351&lt;1, "&lt;1",wat_table_data!AG351 ))), "-")</f>
        <v>-</v>
      </c>
      <c r="AI354" s="38" t="str">
        <f>IF(ISNUMBER(wat_table_data!AH351), IF(wat_table_data!AH351=-999,"NA",IF(wat_table_data!AH351&gt;99, "&gt;99", IF(wat_table_data!AH351&lt;1, "&lt;1",wat_table_data!AH351 ))), "-")</f>
        <v>-</v>
      </c>
      <c r="AJ354" s="39" t="str">
        <f>IF(ISNUMBER(wat_table_data!AI351), IF(wat_table_data!AI351=-999,"NA",IF(wat_table_data!AI351&gt;99, "&gt;99", IF(wat_table_data!AI351&lt;1, "&lt;1",wat_table_data!AI351 ))), "-")</f>
        <v>-</v>
      </c>
      <c r="AK354" s="40" t="str">
        <f>IF(ISNUMBER(wat_table_data!AJ351), IF(wat_table_data!AJ351=-999,"NA",IF(wat_table_data!AJ351&gt;99, "&gt;99", IF(wat_table_data!AJ351&lt;1, "&lt;1",wat_table_data!AJ351 ))), "-")</f>
        <v>-</v>
      </c>
      <c r="AL354" s="40" t="str">
        <f>IF(ISNUMBER(wat_table_data!AK351), IF(wat_table_data!AK351=-999,"NA",IF(wat_table_data!AK351&gt;99, "&gt;99", IF(wat_table_data!AK351&lt;1, "&lt;1",wat_table_data!AK351 ))), "-")</f>
        <v>-</v>
      </c>
      <c r="AM354" s="40" t="str">
        <f>IF(ISNUMBER(wat_table_data!AL351), IF(wat_table_data!AL351=-999,"NA",IF(wat_table_data!AL351&gt;99, "&gt;99", IF(wat_table_data!AL351&lt;1, "&lt;1",wat_table_data!AL351 ))), "-")</f>
        <v>-</v>
      </c>
      <c r="AN354" s="38" t="str">
        <f>IF(ISNUMBER(wat_table_data!AM351), IF(wat_table_data!AM351=-999,"NA",IF(wat_table_data!AM351&gt;99, "&gt;99", IF(wat_table_data!AM351&lt;1, "&lt;1",wat_table_data!AM351 ))), "-")</f>
        <v>-</v>
      </c>
      <c r="AO354" s="38" t="str">
        <f>IF(ISNUMBER(wat_table_data!AN351), IF(wat_table_data!AN351=-999,"NA",IF(wat_table_data!AN351&gt;99, "&gt;99", IF(wat_table_data!AN351&lt;1, "&lt;1",wat_table_data!AN351 ))), "-")</f>
        <v>-</v>
      </c>
    </row>
    <row r="355" ht="13.8" x14ac:dyDescent="0.25">
      <c r="A355" s="34" t="str">
        <f>IF(ISBLANK(wat_table_data!A352), "", wat_table_data!A352)</f>
        <v/>
      </c>
      <c r="B355" s="34" t="str">
        <f>IF(ISBLANK(wat_table_data!B352), "", wat_table_data!B352)</f>
        <v/>
      </c>
      <c r="C355" s="34" t="str">
        <f>IF(ISBLANK(wat_table_data!C352), "", wat_table_data!C352)</f>
        <v/>
      </c>
      <c r="D355" s="35" t="str">
        <f>IF(ISNUMBER(wat_table_data!D352), wat_table_data!D352, "-")</f>
        <v>-</v>
      </c>
      <c r="E355" s="36" t="str">
        <f>IF(ISNUMBER(wat_table_data!E352), wat_table_data!E352, "-")</f>
        <v>-</v>
      </c>
      <c r="F355" s="37" t="str">
        <f>IF(ISNUMBER(wat_table_data!F352), IF(wat_table_data!F352=-999,"NA",IF(wat_table_data!F352&gt;99, "&gt;99", IF(wat_table_data!F352&lt;1, "&lt;1",wat_table_data!F352 ))), "-")</f>
        <v>-</v>
      </c>
      <c r="G355" s="38" t="str">
        <f>IF(ISNUMBER(wat_table_data!G352), IF(wat_table_data!G352=-999,"NA",IF(wat_table_data!G352&gt;99, "&gt;99", IF(wat_table_data!G352&lt;1, "&lt;1",wat_table_data!G352 ))), "-")</f>
        <v>-</v>
      </c>
      <c r="H355" s="38" t="str">
        <f>IF(ISNUMBER(wat_table_data!H352), IF(wat_table_data!H352=-999,"NA",IF(wat_table_data!H352&gt;99, "&gt;99", IF(wat_table_data!H352&lt;1, "&lt;1",wat_table_data!H352 ))), "-")</f>
        <v>-</v>
      </c>
      <c r="I355" s="38" t="str">
        <f>IF(ISNUMBER(wat_table_data!I352), IF(wat_table_data!I352=-999,"NA",IF(wat_table_data!I352&gt;99, "&gt;99", IF(wat_table_data!I352&lt;1, "&lt;1",wat_table_data!I352 ))), "-")</f>
        <v>-</v>
      </c>
      <c r="J355" s="24" t="str">
        <f>IF(ISNUMBER(wat_table_data!J352), IF(wat_table_data!J352=-999,"NA",wat_table_data!J352), "-")</f>
        <v>-</v>
      </c>
      <c r="K355" s="37" t="str">
        <f>IF(ISNUMBER(wat_table_data!K352), IF(wat_table_data!K352=-999,"NA",IF(wat_table_data!K352&gt;99, "&gt;99", IF(wat_table_data!K352&lt;1, "&lt;1",wat_table_data!K352 ))), "-")</f>
        <v>-</v>
      </c>
      <c r="L355" s="38" t="str">
        <f>IF(ISNUMBER(wat_table_data!L352), IF(wat_table_data!L352=-999,"NA",IF(wat_table_data!L352&gt;99, "&gt;99", IF(wat_table_data!L352&lt;1, "&lt;1",wat_table_data!L352 ))), "-")</f>
        <v>-</v>
      </c>
      <c r="M355" s="38" t="str">
        <f>IF(ISNUMBER(wat_table_data!M352), IF(wat_table_data!M352=-999,"NA",IF(wat_table_data!M352&gt;99, "&gt;99", IF(wat_table_data!M352&lt;1, "&lt;1",wat_table_data!M352 ))), "-")</f>
        <v>-</v>
      </c>
      <c r="N355" s="38" t="str">
        <f>IF(ISNUMBER(wat_table_data!N352), IF(wat_table_data!N352=-999,"NA",IF(wat_table_data!N352&gt;99, "&gt;99", IF(wat_table_data!N352&lt;1, "&lt;1",wat_table_data!N352 ))), "-")</f>
        <v>-</v>
      </c>
      <c r="O355" s="24" t="str">
        <f>IF(ISNUMBER(wat_table_data!O352), IF(wat_table_data!O352=-999,"NA",wat_table_data!O352), "-")</f>
        <v>-</v>
      </c>
      <c r="P355" s="37" t="str">
        <f>IF(ISNUMBER(wat_table_data!P352), IF(wat_table_data!P352=-999,"NA",IF(wat_table_data!P352&gt;99, "&gt;99", IF(wat_table_data!P352&lt;1, "&lt;1",wat_table_data!P352 ))), "-")</f>
        <v>-</v>
      </c>
      <c r="Q355" s="38" t="str">
        <f>IF(ISNUMBER(wat_table_data!Q352), IF(wat_table_data!Q352=-999,"NA",IF(wat_table_data!Q352&gt;99, "&gt;99", IF(wat_table_data!Q352&lt;1, "&lt;1",wat_table_data!Q352 ))), "-")</f>
        <v>-</v>
      </c>
      <c r="R355" s="38" t="str">
        <f>IF(ISNUMBER(wat_table_data!R352), IF(wat_table_data!R352=-999,"NA",IF(wat_table_data!R352&gt;99, "&gt;99", IF(wat_table_data!R352&lt;1, "&lt;1",wat_table_data!R352 ))), "-")</f>
        <v>-</v>
      </c>
      <c r="S355" s="38" t="str">
        <f>IF(ISNUMBER(wat_table_data!S352), IF(wat_table_data!S352=-999,"NA",IF(wat_table_data!S352&gt;99, "&gt;99", IF(wat_table_data!S352&lt;1, "&lt;1",wat_table_data!S352 ))), "-")</f>
        <v>-</v>
      </c>
      <c r="T355" s="24" t="str">
        <f>IF(ISNUMBER(wat_table_data!T352), IF(wat_table_data!T352=-999,"NA",wat_table_data!T352), "-")</f>
        <v>-</v>
      </c>
      <c r="U355" s="24"/>
      <c r="V355" s="24"/>
      <c r="W355" s="24"/>
      <c r="X355" s="39" t="str">
        <f>IF(ISNUMBER(wat_table_data!W352), IF(wat_table_data!W352=-999,"NA",IF(wat_table_data!W352&gt;99, "&gt;99", IF(wat_table_data!W352&lt;1, "&lt;1",wat_table_data!W352 ))), "-")</f>
        <v>-</v>
      </c>
      <c r="Y355" s="40" t="str">
        <f>IF(ISNUMBER(wat_table_data!X352), IF(wat_table_data!X352=-999,"NA",IF(wat_table_data!X352&gt;99, "&gt;99", IF(wat_table_data!X352&lt;1, "&lt;1",wat_table_data!X352 ))), "-")</f>
        <v>-</v>
      </c>
      <c r="Z355" s="40" t="str">
        <f>IF(ISNUMBER(wat_table_data!Y352), IF(wat_table_data!Y352=-999,"NA",IF(wat_table_data!Y352&gt;99, "&gt;99", IF(wat_table_data!Y352&lt;1, "&lt;1",wat_table_data!Y352 ))), "-")</f>
        <v>-</v>
      </c>
      <c r="AA355" s="40" t="str">
        <f>IF(ISNUMBER(wat_table_data!Z352), IF(wat_table_data!Z352=-999,"NA",IF(wat_table_data!Z352&gt;99, "&gt;99", IF(wat_table_data!Z352&lt;1, "&lt;1",wat_table_data!Z352 ))), "-")</f>
        <v>-</v>
      </c>
      <c r="AB355" s="38" t="str">
        <f>IF(ISNUMBER(wat_table_data!AA352), IF(wat_table_data!AA352=-999,"NA",IF(wat_table_data!AA352&gt;99, "&gt;99", IF(wat_table_data!AA352&lt;1, "&lt;1",wat_table_data!AA352 ))), "-")</f>
        <v>-</v>
      </c>
      <c r="AC355" s="38" t="str">
        <f>IF(ISNUMBER(wat_table_data!AB352), IF(wat_table_data!AB352=-999,"NA",IF(wat_table_data!AB352&gt;99, "&gt;99", IF(wat_table_data!AB352&lt;1, "&lt;1",wat_table_data!AB352 ))), "-")</f>
        <v>-</v>
      </c>
      <c r="AD355" s="39" t="str">
        <f>IF(ISNUMBER(wat_table_data!AC352), IF(wat_table_data!AC352=-999,"NA",IF(wat_table_data!AC352&gt;99, "&gt;99", IF(wat_table_data!AC352&lt;1, "&lt;1",wat_table_data!AC352 ))), "-")</f>
        <v>-</v>
      </c>
      <c r="AE355" s="40" t="str">
        <f>IF(ISNUMBER(wat_table_data!AD352), IF(wat_table_data!AD352=-999,"NA",IF(wat_table_data!AD352&gt;99, "&gt;99", IF(wat_table_data!AD352&lt;1, "&lt;1",wat_table_data!AD352 ))), "-")</f>
        <v>-</v>
      </c>
      <c r="AF355" s="40" t="str">
        <f>IF(ISNUMBER(wat_table_data!AE352), IF(wat_table_data!AE352=-999,"NA",IF(wat_table_data!AE352&gt;99, "&gt;99", IF(wat_table_data!AE352&lt;1, "&lt;1",wat_table_data!AE352 ))), "-")</f>
        <v>-</v>
      </c>
      <c r="AG355" s="40" t="str">
        <f>IF(ISNUMBER(wat_table_data!AF352), IF(wat_table_data!AF352=-999,"NA",IF(wat_table_data!AF352&gt;99, "&gt;99", IF(wat_table_data!AF352&lt;1, "&lt;1",wat_table_data!AF352 ))), "-")</f>
        <v>-</v>
      </c>
      <c r="AH355" s="38" t="str">
        <f>IF(ISNUMBER(wat_table_data!AG352), IF(wat_table_data!AG352=-999,"NA",IF(wat_table_data!AG352&gt;99, "&gt;99", IF(wat_table_data!AG352&lt;1, "&lt;1",wat_table_data!AG352 ))), "-")</f>
        <v>-</v>
      </c>
      <c r="AI355" s="38" t="str">
        <f>IF(ISNUMBER(wat_table_data!AH352), IF(wat_table_data!AH352=-999,"NA",IF(wat_table_data!AH352&gt;99, "&gt;99", IF(wat_table_data!AH352&lt;1, "&lt;1",wat_table_data!AH352 ))), "-")</f>
        <v>-</v>
      </c>
      <c r="AJ355" s="39" t="str">
        <f>IF(ISNUMBER(wat_table_data!AI352), IF(wat_table_data!AI352=-999,"NA",IF(wat_table_data!AI352&gt;99, "&gt;99", IF(wat_table_data!AI352&lt;1, "&lt;1",wat_table_data!AI352 ))), "-")</f>
        <v>-</v>
      </c>
      <c r="AK355" s="40" t="str">
        <f>IF(ISNUMBER(wat_table_data!AJ352), IF(wat_table_data!AJ352=-999,"NA",IF(wat_table_data!AJ352&gt;99, "&gt;99", IF(wat_table_data!AJ352&lt;1, "&lt;1",wat_table_data!AJ352 ))), "-")</f>
        <v>-</v>
      </c>
      <c r="AL355" s="40" t="str">
        <f>IF(ISNUMBER(wat_table_data!AK352), IF(wat_table_data!AK352=-999,"NA",IF(wat_table_data!AK352&gt;99, "&gt;99", IF(wat_table_data!AK352&lt;1, "&lt;1",wat_table_data!AK352 ))), "-")</f>
        <v>-</v>
      </c>
      <c r="AM355" s="40" t="str">
        <f>IF(ISNUMBER(wat_table_data!AL352), IF(wat_table_data!AL352=-999,"NA",IF(wat_table_data!AL352&gt;99, "&gt;99", IF(wat_table_data!AL352&lt;1, "&lt;1",wat_table_data!AL352 ))), "-")</f>
        <v>-</v>
      </c>
      <c r="AN355" s="38" t="str">
        <f>IF(ISNUMBER(wat_table_data!AM352), IF(wat_table_data!AM352=-999,"NA",IF(wat_table_data!AM352&gt;99, "&gt;99", IF(wat_table_data!AM352&lt;1, "&lt;1",wat_table_data!AM352 ))), "-")</f>
        <v>-</v>
      </c>
      <c r="AO355" s="38" t="str">
        <f>IF(ISNUMBER(wat_table_data!AN352), IF(wat_table_data!AN352=-999,"NA",IF(wat_table_data!AN352&gt;99, "&gt;99", IF(wat_table_data!AN352&lt;1, "&lt;1",wat_table_data!AN352 ))), "-")</f>
        <v>-</v>
      </c>
    </row>
    <row r="356" ht="13.8" x14ac:dyDescent="0.25">
      <c r="A356" s="34" t="str">
        <f>IF(ISBLANK(wat_table_data!A353), "", wat_table_data!A353)</f>
        <v/>
      </c>
      <c r="B356" s="34" t="str">
        <f>IF(ISBLANK(wat_table_data!B353), "", wat_table_data!B353)</f>
        <v/>
      </c>
      <c r="C356" s="34" t="str">
        <f>IF(ISBLANK(wat_table_data!C353), "", wat_table_data!C353)</f>
        <v/>
      </c>
      <c r="D356" s="35" t="str">
        <f>IF(ISNUMBER(wat_table_data!D353), wat_table_data!D353, "-")</f>
        <v>-</v>
      </c>
      <c r="E356" s="36" t="str">
        <f>IF(ISNUMBER(wat_table_data!E353), wat_table_data!E353, "-")</f>
        <v>-</v>
      </c>
      <c r="F356" s="37" t="str">
        <f>IF(ISNUMBER(wat_table_data!F353), IF(wat_table_data!F353=-999,"NA",IF(wat_table_data!F353&gt;99, "&gt;99", IF(wat_table_data!F353&lt;1, "&lt;1",wat_table_data!F353 ))), "-")</f>
        <v>-</v>
      </c>
      <c r="G356" s="38" t="str">
        <f>IF(ISNUMBER(wat_table_data!G353), IF(wat_table_data!G353=-999,"NA",IF(wat_table_data!G353&gt;99, "&gt;99", IF(wat_table_data!G353&lt;1, "&lt;1",wat_table_data!G353 ))), "-")</f>
        <v>-</v>
      </c>
      <c r="H356" s="38" t="str">
        <f>IF(ISNUMBER(wat_table_data!H353), IF(wat_table_data!H353=-999,"NA",IF(wat_table_data!H353&gt;99, "&gt;99", IF(wat_table_data!H353&lt;1, "&lt;1",wat_table_data!H353 ))), "-")</f>
        <v>-</v>
      </c>
      <c r="I356" s="38" t="str">
        <f>IF(ISNUMBER(wat_table_data!I353), IF(wat_table_data!I353=-999,"NA",IF(wat_table_data!I353&gt;99, "&gt;99", IF(wat_table_data!I353&lt;1, "&lt;1",wat_table_data!I353 ))), "-")</f>
        <v>-</v>
      </c>
      <c r="J356" s="24" t="str">
        <f>IF(ISNUMBER(wat_table_data!J353), IF(wat_table_data!J353=-999,"NA",wat_table_data!J353), "-")</f>
        <v>-</v>
      </c>
      <c r="K356" s="37" t="str">
        <f>IF(ISNUMBER(wat_table_data!K353), IF(wat_table_data!K353=-999,"NA",IF(wat_table_data!K353&gt;99, "&gt;99", IF(wat_table_data!K353&lt;1, "&lt;1",wat_table_data!K353 ))), "-")</f>
        <v>-</v>
      </c>
      <c r="L356" s="38" t="str">
        <f>IF(ISNUMBER(wat_table_data!L353), IF(wat_table_data!L353=-999,"NA",IF(wat_table_data!L353&gt;99, "&gt;99", IF(wat_table_data!L353&lt;1, "&lt;1",wat_table_data!L353 ))), "-")</f>
        <v>-</v>
      </c>
      <c r="M356" s="38" t="str">
        <f>IF(ISNUMBER(wat_table_data!M353), IF(wat_table_data!M353=-999,"NA",IF(wat_table_data!M353&gt;99, "&gt;99", IF(wat_table_data!M353&lt;1, "&lt;1",wat_table_data!M353 ))), "-")</f>
        <v>-</v>
      </c>
      <c r="N356" s="38" t="str">
        <f>IF(ISNUMBER(wat_table_data!N353), IF(wat_table_data!N353=-999,"NA",IF(wat_table_data!N353&gt;99, "&gt;99", IF(wat_table_data!N353&lt;1, "&lt;1",wat_table_data!N353 ))), "-")</f>
        <v>-</v>
      </c>
      <c r="O356" s="24" t="str">
        <f>IF(ISNUMBER(wat_table_data!O353), IF(wat_table_data!O353=-999,"NA",wat_table_data!O353), "-")</f>
        <v>-</v>
      </c>
      <c r="P356" s="37" t="str">
        <f>IF(ISNUMBER(wat_table_data!P353), IF(wat_table_data!P353=-999,"NA",IF(wat_table_data!P353&gt;99, "&gt;99", IF(wat_table_data!P353&lt;1, "&lt;1",wat_table_data!P353 ))), "-")</f>
        <v>-</v>
      </c>
      <c r="Q356" s="38" t="str">
        <f>IF(ISNUMBER(wat_table_data!Q353), IF(wat_table_data!Q353=-999,"NA",IF(wat_table_data!Q353&gt;99, "&gt;99", IF(wat_table_data!Q353&lt;1, "&lt;1",wat_table_data!Q353 ))), "-")</f>
        <v>-</v>
      </c>
      <c r="R356" s="38" t="str">
        <f>IF(ISNUMBER(wat_table_data!R353), IF(wat_table_data!R353=-999,"NA",IF(wat_table_data!R353&gt;99, "&gt;99", IF(wat_table_data!R353&lt;1, "&lt;1",wat_table_data!R353 ))), "-")</f>
        <v>-</v>
      </c>
      <c r="S356" s="38" t="str">
        <f>IF(ISNUMBER(wat_table_data!S353), IF(wat_table_data!S353=-999,"NA",IF(wat_table_data!S353&gt;99, "&gt;99", IF(wat_table_data!S353&lt;1, "&lt;1",wat_table_data!S353 ))), "-")</f>
        <v>-</v>
      </c>
      <c r="T356" s="24" t="str">
        <f>IF(ISNUMBER(wat_table_data!T353), IF(wat_table_data!T353=-999,"NA",wat_table_data!T353), "-")</f>
        <v>-</v>
      </c>
      <c r="U356" s="24"/>
      <c r="V356" s="24"/>
      <c r="W356" s="24"/>
      <c r="X356" s="39" t="str">
        <f>IF(ISNUMBER(wat_table_data!W353), IF(wat_table_data!W353=-999,"NA",IF(wat_table_data!W353&gt;99, "&gt;99", IF(wat_table_data!W353&lt;1, "&lt;1",wat_table_data!W353 ))), "-")</f>
        <v>-</v>
      </c>
      <c r="Y356" s="40" t="str">
        <f>IF(ISNUMBER(wat_table_data!X353), IF(wat_table_data!X353=-999,"NA",IF(wat_table_data!X353&gt;99, "&gt;99", IF(wat_table_data!X353&lt;1, "&lt;1",wat_table_data!X353 ))), "-")</f>
        <v>-</v>
      </c>
      <c r="Z356" s="40" t="str">
        <f>IF(ISNUMBER(wat_table_data!Y353), IF(wat_table_data!Y353=-999,"NA",IF(wat_table_data!Y353&gt;99, "&gt;99", IF(wat_table_data!Y353&lt;1, "&lt;1",wat_table_data!Y353 ))), "-")</f>
        <v>-</v>
      </c>
      <c r="AA356" s="40" t="str">
        <f>IF(ISNUMBER(wat_table_data!Z353), IF(wat_table_data!Z353=-999,"NA",IF(wat_table_data!Z353&gt;99, "&gt;99", IF(wat_table_data!Z353&lt;1, "&lt;1",wat_table_data!Z353 ))), "-")</f>
        <v>-</v>
      </c>
      <c r="AB356" s="38" t="str">
        <f>IF(ISNUMBER(wat_table_data!AA353), IF(wat_table_data!AA353=-999,"NA",IF(wat_table_data!AA353&gt;99, "&gt;99", IF(wat_table_data!AA353&lt;1, "&lt;1",wat_table_data!AA353 ))), "-")</f>
        <v>-</v>
      </c>
      <c r="AC356" s="38" t="str">
        <f>IF(ISNUMBER(wat_table_data!AB353), IF(wat_table_data!AB353=-999,"NA",IF(wat_table_data!AB353&gt;99, "&gt;99", IF(wat_table_data!AB353&lt;1, "&lt;1",wat_table_data!AB353 ))), "-")</f>
        <v>-</v>
      </c>
      <c r="AD356" s="39" t="str">
        <f>IF(ISNUMBER(wat_table_data!AC353), IF(wat_table_data!AC353=-999,"NA",IF(wat_table_data!AC353&gt;99, "&gt;99", IF(wat_table_data!AC353&lt;1, "&lt;1",wat_table_data!AC353 ))), "-")</f>
        <v>-</v>
      </c>
      <c r="AE356" s="40" t="str">
        <f>IF(ISNUMBER(wat_table_data!AD353), IF(wat_table_data!AD353=-999,"NA",IF(wat_table_data!AD353&gt;99, "&gt;99", IF(wat_table_data!AD353&lt;1, "&lt;1",wat_table_data!AD353 ))), "-")</f>
        <v>-</v>
      </c>
      <c r="AF356" s="40" t="str">
        <f>IF(ISNUMBER(wat_table_data!AE353), IF(wat_table_data!AE353=-999,"NA",IF(wat_table_data!AE353&gt;99, "&gt;99", IF(wat_table_data!AE353&lt;1, "&lt;1",wat_table_data!AE353 ))), "-")</f>
        <v>-</v>
      </c>
      <c r="AG356" s="40" t="str">
        <f>IF(ISNUMBER(wat_table_data!AF353), IF(wat_table_data!AF353=-999,"NA",IF(wat_table_data!AF353&gt;99, "&gt;99", IF(wat_table_data!AF353&lt;1, "&lt;1",wat_table_data!AF353 ))), "-")</f>
        <v>-</v>
      </c>
      <c r="AH356" s="38" t="str">
        <f>IF(ISNUMBER(wat_table_data!AG353), IF(wat_table_data!AG353=-999,"NA",IF(wat_table_data!AG353&gt;99, "&gt;99", IF(wat_table_data!AG353&lt;1, "&lt;1",wat_table_data!AG353 ))), "-")</f>
        <v>-</v>
      </c>
      <c r="AI356" s="38" t="str">
        <f>IF(ISNUMBER(wat_table_data!AH353), IF(wat_table_data!AH353=-999,"NA",IF(wat_table_data!AH353&gt;99, "&gt;99", IF(wat_table_data!AH353&lt;1, "&lt;1",wat_table_data!AH353 ))), "-")</f>
        <v>-</v>
      </c>
      <c r="AJ356" s="39" t="str">
        <f>IF(ISNUMBER(wat_table_data!AI353), IF(wat_table_data!AI353=-999,"NA",IF(wat_table_data!AI353&gt;99, "&gt;99", IF(wat_table_data!AI353&lt;1, "&lt;1",wat_table_data!AI353 ))), "-")</f>
        <v>-</v>
      </c>
      <c r="AK356" s="40" t="str">
        <f>IF(ISNUMBER(wat_table_data!AJ353), IF(wat_table_data!AJ353=-999,"NA",IF(wat_table_data!AJ353&gt;99, "&gt;99", IF(wat_table_data!AJ353&lt;1, "&lt;1",wat_table_data!AJ353 ))), "-")</f>
        <v>-</v>
      </c>
      <c r="AL356" s="40" t="str">
        <f>IF(ISNUMBER(wat_table_data!AK353), IF(wat_table_data!AK353=-999,"NA",IF(wat_table_data!AK353&gt;99, "&gt;99", IF(wat_table_data!AK353&lt;1, "&lt;1",wat_table_data!AK353 ))), "-")</f>
        <v>-</v>
      </c>
      <c r="AM356" s="40" t="str">
        <f>IF(ISNUMBER(wat_table_data!AL353), IF(wat_table_data!AL353=-999,"NA",IF(wat_table_data!AL353&gt;99, "&gt;99", IF(wat_table_data!AL353&lt;1, "&lt;1",wat_table_data!AL353 ))), "-")</f>
        <v>-</v>
      </c>
      <c r="AN356" s="38" t="str">
        <f>IF(ISNUMBER(wat_table_data!AM353), IF(wat_table_data!AM353=-999,"NA",IF(wat_table_data!AM353&gt;99, "&gt;99", IF(wat_table_data!AM353&lt;1, "&lt;1",wat_table_data!AM353 ))), "-")</f>
        <v>-</v>
      </c>
      <c r="AO356" s="38" t="str">
        <f>IF(ISNUMBER(wat_table_data!AN353), IF(wat_table_data!AN353=-999,"NA",IF(wat_table_data!AN353&gt;99, "&gt;99", IF(wat_table_data!AN353&lt;1, "&lt;1",wat_table_data!AN353 ))), "-")</f>
        <v>-</v>
      </c>
    </row>
    <row r="357" ht="13.8" x14ac:dyDescent="0.25">
      <c r="A357" s="34" t="str">
        <f>IF(ISBLANK(wat_table_data!A354), "", wat_table_data!A354)</f>
        <v/>
      </c>
      <c r="B357" s="34" t="str">
        <f>IF(ISBLANK(wat_table_data!B354), "", wat_table_data!B354)</f>
        <v/>
      </c>
      <c r="C357" s="34" t="str">
        <f>IF(ISBLANK(wat_table_data!C354), "", wat_table_data!C354)</f>
        <v/>
      </c>
      <c r="D357" s="35" t="str">
        <f>IF(ISNUMBER(wat_table_data!D354), wat_table_data!D354, "-")</f>
        <v>-</v>
      </c>
      <c r="E357" s="36" t="str">
        <f>IF(ISNUMBER(wat_table_data!E354), wat_table_data!E354, "-")</f>
        <v>-</v>
      </c>
      <c r="F357" s="37" t="str">
        <f>IF(ISNUMBER(wat_table_data!F354), IF(wat_table_data!F354=-999,"NA",IF(wat_table_data!F354&gt;99, "&gt;99", IF(wat_table_data!F354&lt;1, "&lt;1",wat_table_data!F354 ))), "-")</f>
        <v>-</v>
      </c>
      <c r="G357" s="38" t="str">
        <f>IF(ISNUMBER(wat_table_data!G354), IF(wat_table_data!G354=-999,"NA",IF(wat_table_data!G354&gt;99, "&gt;99", IF(wat_table_data!G354&lt;1, "&lt;1",wat_table_data!G354 ))), "-")</f>
        <v>-</v>
      </c>
      <c r="H357" s="38" t="str">
        <f>IF(ISNUMBER(wat_table_data!H354), IF(wat_table_data!H354=-999,"NA",IF(wat_table_data!H354&gt;99, "&gt;99", IF(wat_table_data!H354&lt;1, "&lt;1",wat_table_data!H354 ))), "-")</f>
        <v>-</v>
      </c>
      <c r="I357" s="38" t="str">
        <f>IF(ISNUMBER(wat_table_data!I354), IF(wat_table_data!I354=-999,"NA",IF(wat_table_data!I354&gt;99, "&gt;99", IF(wat_table_data!I354&lt;1, "&lt;1",wat_table_data!I354 ))), "-")</f>
        <v>-</v>
      </c>
      <c r="J357" s="24" t="str">
        <f>IF(ISNUMBER(wat_table_data!J354), IF(wat_table_data!J354=-999,"NA",wat_table_data!J354), "-")</f>
        <v>-</v>
      </c>
      <c r="K357" s="37" t="str">
        <f>IF(ISNUMBER(wat_table_data!K354), IF(wat_table_data!K354=-999,"NA",IF(wat_table_data!K354&gt;99, "&gt;99", IF(wat_table_data!K354&lt;1, "&lt;1",wat_table_data!K354 ))), "-")</f>
        <v>-</v>
      </c>
      <c r="L357" s="38" t="str">
        <f>IF(ISNUMBER(wat_table_data!L354), IF(wat_table_data!L354=-999,"NA",IF(wat_table_data!L354&gt;99, "&gt;99", IF(wat_table_data!L354&lt;1, "&lt;1",wat_table_data!L354 ))), "-")</f>
        <v>-</v>
      </c>
      <c r="M357" s="38" t="str">
        <f>IF(ISNUMBER(wat_table_data!M354), IF(wat_table_data!M354=-999,"NA",IF(wat_table_data!M354&gt;99, "&gt;99", IF(wat_table_data!M354&lt;1, "&lt;1",wat_table_data!M354 ))), "-")</f>
        <v>-</v>
      </c>
      <c r="N357" s="38" t="str">
        <f>IF(ISNUMBER(wat_table_data!N354), IF(wat_table_data!N354=-999,"NA",IF(wat_table_data!N354&gt;99, "&gt;99", IF(wat_table_data!N354&lt;1, "&lt;1",wat_table_data!N354 ))), "-")</f>
        <v>-</v>
      </c>
      <c r="O357" s="24" t="str">
        <f>IF(ISNUMBER(wat_table_data!O354), IF(wat_table_data!O354=-999,"NA",wat_table_data!O354), "-")</f>
        <v>-</v>
      </c>
      <c r="P357" s="37" t="str">
        <f>IF(ISNUMBER(wat_table_data!P354), IF(wat_table_data!P354=-999,"NA",IF(wat_table_data!P354&gt;99, "&gt;99", IF(wat_table_data!P354&lt;1, "&lt;1",wat_table_data!P354 ))), "-")</f>
        <v>-</v>
      </c>
      <c r="Q357" s="38" t="str">
        <f>IF(ISNUMBER(wat_table_data!Q354), IF(wat_table_data!Q354=-999,"NA",IF(wat_table_data!Q354&gt;99, "&gt;99", IF(wat_table_data!Q354&lt;1, "&lt;1",wat_table_data!Q354 ))), "-")</f>
        <v>-</v>
      </c>
      <c r="R357" s="38" t="str">
        <f>IF(ISNUMBER(wat_table_data!R354), IF(wat_table_data!R354=-999,"NA",IF(wat_table_data!R354&gt;99, "&gt;99", IF(wat_table_data!R354&lt;1, "&lt;1",wat_table_data!R354 ))), "-")</f>
        <v>-</v>
      </c>
      <c r="S357" s="38" t="str">
        <f>IF(ISNUMBER(wat_table_data!S354), IF(wat_table_data!S354=-999,"NA",IF(wat_table_data!S354&gt;99, "&gt;99", IF(wat_table_data!S354&lt;1, "&lt;1",wat_table_data!S354 ))), "-")</f>
        <v>-</v>
      </c>
      <c r="T357" s="24" t="str">
        <f>IF(ISNUMBER(wat_table_data!T354), IF(wat_table_data!T354=-999,"NA",wat_table_data!T354), "-")</f>
        <v>-</v>
      </c>
      <c r="U357" s="24"/>
      <c r="V357" s="24"/>
      <c r="W357" s="24"/>
      <c r="X357" s="39" t="str">
        <f>IF(ISNUMBER(wat_table_data!W354), IF(wat_table_data!W354=-999,"NA",IF(wat_table_data!W354&gt;99, "&gt;99", IF(wat_table_data!W354&lt;1, "&lt;1",wat_table_data!W354 ))), "-")</f>
        <v>-</v>
      </c>
      <c r="Y357" s="40" t="str">
        <f>IF(ISNUMBER(wat_table_data!X354), IF(wat_table_data!X354=-999,"NA",IF(wat_table_data!X354&gt;99, "&gt;99", IF(wat_table_data!X354&lt;1, "&lt;1",wat_table_data!X354 ))), "-")</f>
        <v>-</v>
      </c>
      <c r="Z357" s="40" t="str">
        <f>IF(ISNUMBER(wat_table_data!Y354), IF(wat_table_data!Y354=-999,"NA",IF(wat_table_data!Y354&gt;99, "&gt;99", IF(wat_table_data!Y354&lt;1, "&lt;1",wat_table_data!Y354 ))), "-")</f>
        <v>-</v>
      </c>
      <c r="AA357" s="40" t="str">
        <f>IF(ISNUMBER(wat_table_data!Z354), IF(wat_table_data!Z354=-999,"NA",IF(wat_table_data!Z354&gt;99, "&gt;99", IF(wat_table_data!Z354&lt;1, "&lt;1",wat_table_data!Z354 ))), "-")</f>
        <v>-</v>
      </c>
      <c r="AB357" s="38" t="str">
        <f>IF(ISNUMBER(wat_table_data!AA354), IF(wat_table_data!AA354=-999,"NA",IF(wat_table_data!AA354&gt;99, "&gt;99", IF(wat_table_data!AA354&lt;1, "&lt;1",wat_table_data!AA354 ))), "-")</f>
        <v>-</v>
      </c>
      <c r="AC357" s="38" t="str">
        <f>IF(ISNUMBER(wat_table_data!AB354), IF(wat_table_data!AB354=-999,"NA",IF(wat_table_data!AB354&gt;99, "&gt;99", IF(wat_table_data!AB354&lt;1, "&lt;1",wat_table_data!AB354 ))), "-")</f>
        <v>-</v>
      </c>
      <c r="AD357" s="39" t="str">
        <f>IF(ISNUMBER(wat_table_data!AC354), IF(wat_table_data!AC354=-999,"NA",IF(wat_table_data!AC354&gt;99, "&gt;99", IF(wat_table_data!AC354&lt;1, "&lt;1",wat_table_data!AC354 ))), "-")</f>
        <v>-</v>
      </c>
      <c r="AE357" s="40" t="str">
        <f>IF(ISNUMBER(wat_table_data!AD354), IF(wat_table_data!AD354=-999,"NA",IF(wat_table_data!AD354&gt;99, "&gt;99", IF(wat_table_data!AD354&lt;1, "&lt;1",wat_table_data!AD354 ))), "-")</f>
        <v>-</v>
      </c>
      <c r="AF357" s="40" t="str">
        <f>IF(ISNUMBER(wat_table_data!AE354), IF(wat_table_data!AE354=-999,"NA",IF(wat_table_data!AE354&gt;99, "&gt;99", IF(wat_table_data!AE354&lt;1, "&lt;1",wat_table_data!AE354 ))), "-")</f>
        <v>-</v>
      </c>
      <c r="AG357" s="40" t="str">
        <f>IF(ISNUMBER(wat_table_data!AF354), IF(wat_table_data!AF354=-999,"NA",IF(wat_table_data!AF354&gt;99, "&gt;99", IF(wat_table_data!AF354&lt;1, "&lt;1",wat_table_data!AF354 ))), "-")</f>
        <v>-</v>
      </c>
      <c r="AH357" s="38" t="str">
        <f>IF(ISNUMBER(wat_table_data!AG354), IF(wat_table_data!AG354=-999,"NA",IF(wat_table_data!AG354&gt;99, "&gt;99", IF(wat_table_data!AG354&lt;1, "&lt;1",wat_table_data!AG354 ))), "-")</f>
        <v>-</v>
      </c>
      <c r="AI357" s="38" t="str">
        <f>IF(ISNUMBER(wat_table_data!AH354), IF(wat_table_data!AH354=-999,"NA",IF(wat_table_data!AH354&gt;99, "&gt;99", IF(wat_table_data!AH354&lt;1, "&lt;1",wat_table_data!AH354 ))), "-")</f>
        <v>-</v>
      </c>
      <c r="AJ357" s="39" t="str">
        <f>IF(ISNUMBER(wat_table_data!AI354), IF(wat_table_data!AI354=-999,"NA",IF(wat_table_data!AI354&gt;99, "&gt;99", IF(wat_table_data!AI354&lt;1, "&lt;1",wat_table_data!AI354 ))), "-")</f>
        <v>-</v>
      </c>
      <c r="AK357" s="40" t="str">
        <f>IF(ISNUMBER(wat_table_data!AJ354), IF(wat_table_data!AJ354=-999,"NA",IF(wat_table_data!AJ354&gt;99, "&gt;99", IF(wat_table_data!AJ354&lt;1, "&lt;1",wat_table_data!AJ354 ))), "-")</f>
        <v>-</v>
      </c>
      <c r="AL357" s="40" t="str">
        <f>IF(ISNUMBER(wat_table_data!AK354), IF(wat_table_data!AK354=-999,"NA",IF(wat_table_data!AK354&gt;99, "&gt;99", IF(wat_table_data!AK354&lt;1, "&lt;1",wat_table_data!AK354 ))), "-")</f>
        <v>-</v>
      </c>
      <c r="AM357" s="40" t="str">
        <f>IF(ISNUMBER(wat_table_data!AL354), IF(wat_table_data!AL354=-999,"NA",IF(wat_table_data!AL354&gt;99, "&gt;99", IF(wat_table_data!AL354&lt;1, "&lt;1",wat_table_data!AL354 ))), "-")</f>
        <v>-</v>
      </c>
      <c r="AN357" s="38" t="str">
        <f>IF(ISNUMBER(wat_table_data!AM354), IF(wat_table_data!AM354=-999,"NA",IF(wat_table_data!AM354&gt;99, "&gt;99", IF(wat_table_data!AM354&lt;1, "&lt;1",wat_table_data!AM354 ))), "-")</f>
        <v>-</v>
      </c>
      <c r="AO357" s="38" t="str">
        <f>IF(ISNUMBER(wat_table_data!AN354), IF(wat_table_data!AN354=-999,"NA",IF(wat_table_data!AN354&gt;99, "&gt;99", IF(wat_table_data!AN354&lt;1, "&lt;1",wat_table_data!AN354 ))), "-")</f>
        <v>-</v>
      </c>
    </row>
    <row r="358" ht="13.8" x14ac:dyDescent="0.25">
      <c r="A358" s="34" t="str">
        <f>IF(ISBLANK(wat_table_data!A355), "", wat_table_data!A355)</f>
        <v/>
      </c>
      <c r="B358" s="34" t="str">
        <f>IF(ISBLANK(wat_table_data!B355), "", wat_table_data!B355)</f>
        <v/>
      </c>
      <c r="C358" s="34" t="str">
        <f>IF(ISBLANK(wat_table_data!C355), "", wat_table_data!C355)</f>
        <v/>
      </c>
      <c r="D358" s="35" t="str">
        <f>IF(ISNUMBER(wat_table_data!D355), wat_table_data!D355, "-")</f>
        <v>-</v>
      </c>
      <c r="E358" s="36" t="str">
        <f>IF(ISNUMBER(wat_table_data!E355), wat_table_data!E355, "-")</f>
        <v>-</v>
      </c>
      <c r="F358" s="37" t="str">
        <f>IF(ISNUMBER(wat_table_data!F355), IF(wat_table_data!F355=-999,"NA",IF(wat_table_data!F355&gt;99, "&gt;99", IF(wat_table_data!F355&lt;1, "&lt;1",wat_table_data!F355 ))), "-")</f>
        <v>-</v>
      </c>
      <c r="G358" s="38" t="str">
        <f>IF(ISNUMBER(wat_table_data!G355), IF(wat_table_data!G355=-999,"NA",IF(wat_table_data!G355&gt;99, "&gt;99", IF(wat_table_data!G355&lt;1, "&lt;1",wat_table_data!G355 ))), "-")</f>
        <v>-</v>
      </c>
      <c r="H358" s="38" t="str">
        <f>IF(ISNUMBER(wat_table_data!H355), IF(wat_table_data!H355=-999,"NA",IF(wat_table_data!H355&gt;99, "&gt;99", IF(wat_table_data!H355&lt;1, "&lt;1",wat_table_data!H355 ))), "-")</f>
        <v>-</v>
      </c>
      <c r="I358" s="38" t="str">
        <f>IF(ISNUMBER(wat_table_data!I355), IF(wat_table_data!I355=-999,"NA",IF(wat_table_data!I355&gt;99, "&gt;99", IF(wat_table_data!I355&lt;1, "&lt;1",wat_table_data!I355 ))), "-")</f>
        <v>-</v>
      </c>
      <c r="J358" s="24" t="str">
        <f>IF(ISNUMBER(wat_table_data!J355), IF(wat_table_data!J355=-999,"NA",wat_table_data!J355), "-")</f>
        <v>-</v>
      </c>
      <c r="K358" s="37" t="str">
        <f>IF(ISNUMBER(wat_table_data!K355), IF(wat_table_data!K355=-999,"NA",IF(wat_table_data!K355&gt;99, "&gt;99", IF(wat_table_data!K355&lt;1, "&lt;1",wat_table_data!K355 ))), "-")</f>
        <v>-</v>
      </c>
      <c r="L358" s="38" t="str">
        <f>IF(ISNUMBER(wat_table_data!L355), IF(wat_table_data!L355=-999,"NA",IF(wat_table_data!L355&gt;99, "&gt;99", IF(wat_table_data!L355&lt;1, "&lt;1",wat_table_data!L355 ))), "-")</f>
        <v>-</v>
      </c>
      <c r="M358" s="38" t="str">
        <f>IF(ISNUMBER(wat_table_data!M355), IF(wat_table_data!M355=-999,"NA",IF(wat_table_data!M355&gt;99, "&gt;99", IF(wat_table_data!M355&lt;1, "&lt;1",wat_table_data!M355 ))), "-")</f>
        <v>-</v>
      </c>
      <c r="N358" s="38" t="str">
        <f>IF(ISNUMBER(wat_table_data!N355), IF(wat_table_data!N355=-999,"NA",IF(wat_table_data!N355&gt;99, "&gt;99", IF(wat_table_data!N355&lt;1, "&lt;1",wat_table_data!N355 ))), "-")</f>
        <v>-</v>
      </c>
      <c r="O358" s="24" t="str">
        <f>IF(ISNUMBER(wat_table_data!O355), IF(wat_table_data!O355=-999,"NA",wat_table_data!O355), "-")</f>
        <v>-</v>
      </c>
      <c r="P358" s="37" t="str">
        <f>IF(ISNUMBER(wat_table_data!P355), IF(wat_table_data!P355=-999,"NA",IF(wat_table_data!P355&gt;99, "&gt;99", IF(wat_table_data!P355&lt;1, "&lt;1",wat_table_data!P355 ))), "-")</f>
        <v>-</v>
      </c>
      <c r="Q358" s="38" t="str">
        <f>IF(ISNUMBER(wat_table_data!Q355), IF(wat_table_data!Q355=-999,"NA",IF(wat_table_data!Q355&gt;99, "&gt;99", IF(wat_table_data!Q355&lt;1, "&lt;1",wat_table_data!Q355 ))), "-")</f>
        <v>-</v>
      </c>
      <c r="R358" s="38" t="str">
        <f>IF(ISNUMBER(wat_table_data!R355), IF(wat_table_data!R355=-999,"NA",IF(wat_table_data!R355&gt;99, "&gt;99", IF(wat_table_data!R355&lt;1, "&lt;1",wat_table_data!R355 ))), "-")</f>
        <v>-</v>
      </c>
      <c r="S358" s="38" t="str">
        <f>IF(ISNUMBER(wat_table_data!S355), IF(wat_table_data!S355=-999,"NA",IF(wat_table_data!S355&gt;99, "&gt;99", IF(wat_table_data!S355&lt;1, "&lt;1",wat_table_data!S355 ))), "-")</f>
        <v>-</v>
      </c>
      <c r="T358" s="24" t="str">
        <f>IF(ISNUMBER(wat_table_data!T355), IF(wat_table_data!T355=-999,"NA",wat_table_data!T355), "-")</f>
        <v>-</v>
      </c>
      <c r="U358" s="24"/>
      <c r="V358" s="24"/>
      <c r="W358" s="24"/>
      <c r="X358" s="39" t="str">
        <f>IF(ISNUMBER(wat_table_data!W355), IF(wat_table_data!W355=-999,"NA",IF(wat_table_data!W355&gt;99, "&gt;99", IF(wat_table_data!W355&lt;1, "&lt;1",wat_table_data!W355 ))), "-")</f>
        <v>-</v>
      </c>
      <c r="Y358" s="40" t="str">
        <f>IF(ISNUMBER(wat_table_data!X355), IF(wat_table_data!X355=-999,"NA",IF(wat_table_data!X355&gt;99, "&gt;99", IF(wat_table_data!X355&lt;1, "&lt;1",wat_table_data!X355 ))), "-")</f>
        <v>-</v>
      </c>
      <c r="Z358" s="40" t="str">
        <f>IF(ISNUMBER(wat_table_data!Y355), IF(wat_table_data!Y355=-999,"NA",IF(wat_table_data!Y355&gt;99, "&gt;99", IF(wat_table_data!Y355&lt;1, "&lt;1",wat_table_data!Y355 ))), "-")</f>
        <v>-</v>
      </c>
      <c r="AA358" s="40" t="str">
        <f>IF(ISNUMBER(wat_table_data!Z355), IF(wat_table_data!Z355=-999,"NA",IF(wat_table_data!Z355&gt;99, "&gt;99", IF(wat_table_data!Z355&lt;1, "&lt;1",wat_table_data!Z355 ))), "-")</f>
        <v>-</v>
      </c>
      <c r="AB358" s="38" t="str">
        <f>IF(ISNUMBER(wat_table_data!AA355), IF(wat_table_data!AA355=-999,"NA",IF(wat_table_data!AA355&gt;99, "&gt;99", IF(wat_table_data!AA355&lt;1, "&lt;1",wat_table_data!AA355 ))), "-")</f>
        <v>-</v>
      </c>
      <c r="AC358" s="38" t="str">
        <f>IF(ISNUMBER(wat_table_data!AB355), IF(wat_table_data!AB355=-999,"NA",IF(wat_table_data!AB355&gt;99, "&gt;99", IF(wat_table_data!AB355&lt;1, "&lt;1",wat_table_data!AB355 ))), "-")</f>
        <v>-</v>
      </c>
      <c r="AD358" s="39" t="str">
        <f>IF(ISNUMBER(wat_table_data!AC355), IF(wat_table_data!AC355=-999,"NA",IF(wat_table_data!AC355&gt;99, "&gt;99", IF(wat_table_data!AC355&lt;1, "&lt;1",wat_table_data!AC355 ))), "-")</f>
        <v>-</v>
      </c>
      <c r="AE358" s="40" t="str">
        <f>IF(ISNUMBER(wat_table_data!AD355), IF(wat_table_data!AD355=-999,"NA",IF(wat_table_data!AD355&gt;99, "&gt;99", IF(wat_table_data!AD355&lt;1, "&lt;1",wat_table_data!AD355 ))), "-")</f>
        <v>-</v>
      </c>
      <c r="AF358" s="40" t="str">
        <f>IF(ISNUMBER(wat_table_data!AE355), IF(wat_table_data!AE355=-999,"NA",IF(wat_table_data!AE355&gt;99, "&gt;99", IF(wat_table_data!AE355&lt;1, "&lt;1",wat_table_data!AE355 ))), "-")</f>
        <v>-</v>
      </c>
      <c r="AG358" s="40" t="str">
        <f>IF(ISNUMBER(wat_table_data!AF355), IF(wat_table_data!AF355=-999,"NA",IF(wat_table_data!AF355&gt;99, "&gt;99", IF(wat_table_data!AF355&lt;1, "&lt;1",wat_table_data!AF355 ))), "-")</f>
        <v>-</v>
      </c>
      <c r="AH358" s="38" t="str">
        <f>IF(ISNUMBER(wat_table_data!AG355), IF(wat_table_data!AG355=-999,"NA",IF(wat_table_data!AG355&gt;99, "&gt;99", IF(wat_table_data!AG355&lt;1, "&lt;1",wat_table_data!AG355 ))), "-")</f>
        <v>-</v>
      </c>
      <c r="AI358" s="38" t="str">
        <f>IF(ISNUMBER(wat_table_data!AH355), IF(wat_table_data!AH355=-999,"NA",IF(wat_table_data!AH355&gt;99, "&gt;99", IF(wat_table_data!AH355&lt;1, "&lt;1",wat_table_data!AH355 ))), "-")</f>
        <v>-</v>
      </c>
      <c r="AJ358" s="39" t="str">
        <f>IF(ISNUMBER(wat_table_data!AI355), IF(wat_table_data!AI355=-999,"NA",IF(wat_table_data!AI355&gt;99, "&gt;99", IF(wat_table_data!AI355&lt;1, "&lt;1",wat_table_data!AI355 ))), "-")</f>
        <v>-</v>
      </c>
      <c r="AK358" s="40" t="str">
        <f>IF(ISNUMBER(wat_table_data!AJ355), IF(wat_table_data!AJ355=-999,"NA",IF(wat_table_data!AJ355&gt;99, "&gt;99", IF(wat_table_data!AJ355&lt;1, "&lt;1",wat_table_data!AJ355 ))), "-")</f>
        <v>-</v>
      </c>
      <c r="AL358" s="40" t="str">
        <f>IF(ISNUMBER(wat_table_data!AK355), IF(wat_table_data!AK355=-999,"NA",IF(wat_table_data!AK355&gt;99, "&gt;99", IF(wat_table_data!AK355&lt;1, "&lt;1",wat_table_data!AK355 ))), "-")</f>
        <v>-</v>
      </c>
      <c r="AM358" s="40" t="str">
        <f>IF(ISNUMBER(wat_table_data!AL355), IF(wat_table_data!AL355=-999,"NA",IF(wat_table_data!AL355&gt;99, "&gt;99", IF(wat_table_data!AL355&lt;1, "&lt;1",wat_table_data!AL355 ))), "-")</f>
        <v>-</v>
      </c>
      <c r="AN358" s="38" t="str">
        <f>IF(ISNUMBER(wat_table_data!AM355), IF(wat_table_data!AM355=-999,"NA",IF(wat_table_data!AM355&gt;99, "&gt;99", IF(wat_table_data!AM355&lt;1, "&lt;1",wat_table_data!AM355 ))), "-")</f>
        <v>-</v>
      </c>
      <c r="AO358" s="38" t="str">
        <f>IF(ISNUMBER(wat_table_data!AN355), IF(wat_table_data!AN355=-999,"NA",IF(wat_table_data!AN355&gt;99, "&gt;99", IF(wat_table_data!AN355&lt;1, "&lt;1",wat_table_data!AN355 ))), "-")</f>
        <v>-</v>
      </c>
    </row>
    <row r="359" ht="13.8" x14ac:dyDescent="0.25">
      <c r="A359" s="34" t="str">
        <f>IF(ISBLANK(wat_table_data!A356), "", wat_table_data!A356)</f>
        <v/>
      </c>
      <c r="B359" s="34" t="str">
        <f>IF(ISBLANK(wat_table_data!B356), "", wat_table_data!B356)</f>
        <v/>
      </c>
      <c r="C359" s="34" t="str">
        <f>IF(ISBLANK(wat_table_data!C356), "", wat_table_data!C356)</f>
        <v/>
      </c>
      <c r="D359" s="35" t="str">
        <f>IF(ISNUMBER(wat_table_data!D356), wat_table_data!D356, "-")</f>
        <v>-</v>
      </c>
      <c r="E359" s="36" t="str">
        <f>IF(ISNUMBER(wat_table_data!E356), wat_table_data!E356, "-")</f>
        <v>-</v>
      </c>
      <c r="F359" s="37" t="str">
        <f>IF(ISNUMBER(wat_table_data!F356), IF(wat_table_data!F356=-999,"NA",IF(wat_table_data!F356&gt;99, "&gt;99", IF(wat_table_data!F356&lt;1, "&lt;1",wat_table_data!F356 ))), "-")</f>
        <v>-</v>
      </c>
      <c r="G359" s="38" t="str">
        <f>IF(ISNUMBER(wat_table_data!G356), IF(wat_table_data!G356=-999,"NA",IF(wat_table_data!G356&gt;99, "&gt;99", IF(wat_table_data!G356&lt;1, "&lt;1",wat_table_data!G356 ))), "-")</f>
        <v>-</v>
      </c>
      <c r="H359" s="38" t="str">
        <f>IF(ISNUMBER(wat_table_data!H356), IF(wat_table_data!H356=-999,"NA",IF(wat_table_data!H356&gt;99, "&gt;99", IF(wat_table_data!H356&lt;1, "&lt;1",wat_table_data!H356 ))), "-")</f>
        <v>-</v>
      </c>
      <c r="I359" s="38" t="str">
        <f>IF(ISNUMBER(wat_table_data!I356), IF(wat_table_data!I356=-999,"NA",IF(wat_table_data!I356&gt;99, "&gt;99", IF(wat_table_data!I356&lt;1, "&lt;1",wat_table_data!I356 ))), "-")</f>
        <v>-</v>
      </c>
      <c r="J359" s="24" t="str">
        <f>IF(ISNUMBER(wat_table_data!J356), IF(wat_table_data!J356=-999,"NA",wat_table_data!J356), "-")</f>
        <v>-</v>
      </c>
      <c r="K359" s="37" t="str">
        <f>IF(ISNUMBER(wat_table_data!K356), IF(wat_table_data!K356=-999,"NA",IF(wat_table_data!K356&gt;99, "&gt;99", IF(wat_table_data!K356&lt;1, "&lt;1",wat_table_data!K356 ))), "-")</f>
        <v>-</v>
      </c>
      <c r="L359" s="38" t="str">
        <f>IF(ISNUMBER(wat_table_data!L356), IF(wat_table_data!L356=-999,"NA",IF(wat_table_data!L356&gt;99, "&gt;99", IF(wat_table_data!L356&lt;1, "&lt;1",wat_table_data!L356 ))), "-")</f>
        <v>-</v>
      </c>
      <c r="M359" s="38" t="str">
        <f>IF(ISNUMBER(wat_table_data!M356), IF(wat_table_data!M356=-999,"NA",IF(wat_table_data!M356&gt;99, "&gt;99", IF(wat_table_data!M356&lt;1, "&lt;1",wat_table_data!M356 ))), "-")</f>
        <v>-</v>
      </c>
      <c r="N359" s="38" t="str">
        <f>IF(ISNUMBER(wat_table_data!N356), IF(wat_table_data!N356=-999,"NA",IF(wat_table_data!N356&gt;99, "&gt;99", IF(wat_table_data!N356&lt;1, "&lt;1",wat_table_data!N356 ))), "-")</f>
        <v>-</v>
      </c>
      <c r="O359" s="24" t="str">
        <f>IF(ISNUMBER(wat_table_data!O356), IF(wat_table_data!O356=-999,"NA",wat_table_data!O356), "-")</f>
        <v>-</v>
      </c>
      <c r="P359" s="37" t="str">
        <f>IF(ISNUMBER(wat_table_data!P356), IF(wat_table_data!P356=-999,"NA",IF(wat_table_data!P356&gt;99, "&gt;99", IF(wat_table_data!P356&lt;1, "&lt;1",wat_table_data!P356 ))), "-")</f>
        <v>-</v>
      </c>
      <c r="Q359" s="38" t="str">
        <f>IF(ISNUMBER(wat_table_data!Q356), IF(wat_table_data!Q356=-999,"NA",IF(wat_table_data!Q356&gt;99, "&gt;99", IF(wat_table_data!Q356&lt;1, "&lt;1",wat_table_data!Q356 ))), "-")</f>
        <v>-</v>
      </c>
      <c r="R359" s="38" t="str">
        <f>IF(ISNUMBER(wat_table_data!R356), IF(wat_table_data!R356=-999,"NA",IF(wat_table_data!R356&gt;99, "&gt;99", IF(wat_table_data!R356&lt;1, "&lt;1",wat_table_data!R356 ))), "-")</f>
        <v>-</v>
      </c>
      <c r="S359" s="38" t="str">
        <f>IF(ISNUMBER(wat_table_data!S356), IF(wat_table_data!S356=-999,"NA",IF(wat_table_data!S356&gt;99, "&gt;99", IF(wat_table_data!S356&lt;1, "&lt;1",wat_table_data!S356 ))), "-")</f>
        <v>-</v>
      </c>
      <c r="T359" s="24" t="str">
        <f>IF(ISNUMBER(wat_table_data!T356), IF(wat_table_data!T356=-999,"NA",wat_table_data!T356), "-")</f>
        <v>-</v>
      </c>
      <c r="U359" s="24"/>
      <c r="V359" s="24"/>
      <c r="W359" s="24"/>
      <c r="X359" s="39" t="str">
        <f>IF(ISNUMBER(wat_table_data!W356), IF(wat_table_data!W356=-999,"NA",IF(wat_table_data!W356&gt;99, "&gt;99", IF(wat_table_data!W356&lt;1, "&lt;1",wat_table_data!W356 ))), "-")</f>
        <v>-</v>
      </c>
      <c r="Y359" s="40" t="str">
        <f>IF(ISNUMBER(wat_table_data!X356), IF(wat_table_data!X356=-999,"NA",IF(wat_table_data!X356&gt;99, "&gt;99", IF(wat_table_data!X356&lt;1, "&lt;1",wat_table_data!X356 ))), "-")</f>
        <v>-</v>
      </c>
      <c r="Z359" s="40" t="str">
        <f>IF(ISNUMBER(wat_table_data!Y356), IF(wat_table_data!Y356=-999,"NA",IF(wat_table_data!Y356&gt;99, "&gt;99", IF(wat_table_data!Y356&lt;1, "&lt;1",wat_table_data!Y356 ))), "-")</f>
        <v>-</v>
      </c>
      <c r="AA359" s="40" t="str">
        <f>IF(ISNUMBER(wat_table_data!Z356), IF(wat_table_data!Z356=-999,"NA",IF(wat_table_data!Z356&gt;99, "&gt;99", IF(wat_table_data!Z356&lt;1, "&lt;1",wat_table_data!Z356 ))), "-")</f>
        <v>-</v>
      </c>
      <c r="AB359" s="38" t="str">
        <f>IF(ISNUMBER(wat_table_data!AA356), IF(wat_table_data!AA356=-999,"NA",IF(wat_table_data!AA356&gt;99, "&gt;99", IF(wat_table_data!AA356&lt;1, "&lt;1",wat_table_data!AA356 ))), "-")</f>
        <v>-</v>
      </c>
      <c r="AC359" s="38" t="str">
        <f>IF(ISNUMBER(wat_table_data!AB356), IF(wat_table_data!AB356=-999,"NA",IF(wat_table_data!AB356&gt;99, "&gt;99", IF(wat_table_data!AB356&lt;1, "&lt;1",wat_table_data!AB356 ))), "-")</f>
        <v>-</v>
      </c>
      <c r="AD359" s="39" t="str">
        <f>IF(ISNUMBER(wat_table_data!AC356), IF(wat_table_data!AC356=-999,"NA",IF(wat_table_data!AC356&gt;99, "&gt;99", IF(wat_table_data!AC356&lt;1, "&lt;1",wat_table_data!AC356 ))), "-")</f>
        <v>-</v>
      </c>
      <c r="AE359" s="40" t="str">
        <f>IF(ISNUMBER(wat_table_data!AD356), IF(wat_table_data!AD356=-999,"NA",IF(wat_table_data!AD356&gt;99, "&gt;99", IF(wat_table_data!AD356&lt;1, "&lt;1",wat_table_data!AD356 ))), "-")</f>
        <v>-</v>
      </c>
      <c r="AF359" s="40" t="str">
        <f>IF(ISNUMBER(wat_table_data!AE356), IF(wat_table_data!AE356=-999,"NA",IF(wat_table_data!AE356&gt;99, "&gt;99", IF(wat_table_data!AE356&lt;1, "&lt;1",wat_table_data!AE356 ))), "-")</f>
        <v>-</v>
      </c>
      <c r="AG359" s="40" t="str">
        <f>IF(ISNUMBER(wat_table_data!AF356), IF(wat_table_data!AF356=-999,"NA",IF(wat_table_data!AF356&gt;99, "&gt;99", IF(wat_table_data!AF356&lt;1, "&lt;1",wat_table_data!AF356 ))), "-")</f>
        <v>-</v>
      </c>
      <c r="AH359" s="38" t="str">
        <f>IF(ISNUMBER(wat_table_data!AG356), IF(wat_table_data!AG356=-999,"NA",IF(wat_table_data!AG356&gt;99, "&gt;99", IF(wat_table_data!AG356&lt;1, "&lt;1",wat_table_data!AG356 ))), "-")</f>
        <v>-</v>
      </c>
      <c r="AI359" s="38" t="str">
        <f>IF(ISNUMBER(wat_table_data!AH356), IF(wat_table_data!AH356=-999,"NA",IF(wat_table_data!AH356&gt;99, "&gt;99", IF(wat_table_data!AH356&lt;1, "&lt;1",wat_table_data!AH356 ))), "-")</f>
        <v>-</v>
      </c>
      <c r="AJ359" s="39" t="str">
        <f>IF(ISNUMBER(wat_table_data!AI356), IF(wat_table_data!AI356=-999,"NA",IF(wat_table_data!AI356&gt;99, "&gt;99", IF(wat_table_data!AI356&lt;1, "&lt;1",wat_table_data!AI356 ))), "-")</f>
        <v>-</v>
      </c>
      <c r="AK359" s="40" t="str">
        <f>IF(ISNUMBER(wat_table_data!AJ356), IF(wat_table_data!AJ356=-999,"NA",IF(wat_table_data!AJ356&gt;99, "&gt;99", IF(wat_table_data!AJ356&lt;1, "&lt;1",wat_table_data!AJ356 ))), "-")</f>
        <v>-</v>
      </c>
      <c r="AL359" s="40" t="str">
        <f>IF(ISNUMBER(wat_table_data!AK356), IF(wat_table_data!AK356=-999,"NA",IF(wat_table_data!AK356&gt;99, "&gt;99", IF(wat_table_data!AK356&lt;1, "&lt;1",wat_table_data!AK356 ))), "-")</f>
        <v>-</v>
      </c>
      <c r="AM359" s="40" t="str">
        <f>IF(ISNUMBER(wat_table_data!AL356), IF(wat_table_data!AL356=-999,"NA",IF(wat_table_data!AL356&gt;99, "&gt;99", IF(wat_table_data!AL356&lt;1, "&lt;1",wat_table_data!AL356 ))), "-")</f>
        <v>-</v>
      </c>
      <c r="AN359" s="38" t="str">
        <f>IF(ISNUMBER(wat_table_data!AM356), IF(wat_table_data!AM356=-999,"NA",IF(wat_table_data!AM356&gt;99, "&gt;99", IF(wat_table_data!AM356&lt;1, "&lt;1",wat_table_data!AM356 ))), "-")</f>
        <v>-</v>
      </c>
      <c r="AO359" s="38" t="str">
        <f>IF(ISNUMBER(wat_table_data!AN356), IF(wat_table_data!AN356=-999,"NA",IF(wat_table_data!AN356&gt;99, "&gt;99", IF(wat_table_data!AN356&lt;1, "&lt;1",wat_table_data!AN356 ))), "-")</f>
        <v>-</v>
      </c>
    </row>
    <row r="360" ht="13.8" x14ac:dyDescent="0.25">
      <c r="A360" s="34" t="str">
        <f>IF(ISBLANK(wat_table_data!A357), "", wat_table_data!A357)</f>
        <v/>
      </c>
      <c r="B360" s="34" t="str">
        <f>IF(ISBLANK(wat_table_data!B357), "", wat_table_data!B357)</f>
        <v/>
      </c>
      <c r="C360" s="34" t="str">
        <f>IF(ISBLANK(wat_table_data!C357), "", wat_table_data!C357)</f>
        <v/>
      </c>
      <c r="D360" s="35" t="str">
        <f>IF(ISNUMBER(wat_table_data!D357), wat_table_data!D357, "-")</f>
        <v>-</v>
      </c>
      <c r="E360" s="36" t="str">
        <f>IF(ISNUMBER(wat_table_data!E357), wat_table_data!E357, "-")</f>
        <v>-</v>
      </c>
      <c r="F360" s="37" t="str">
        <f>IF(ISNUMBER(wat_table_data!F357), IF(wat_table_data!F357=-999,"NA",IF(wat_table_data!F357&gt;99, "&gt;99", IF(wat_table_data!F357&lt;1, "&lt;1",wat_table_data!F357 ))), "-")</f>
        <v>-</v>
      </c>
      <c r="G360" s="38" t="str">
        <f>IF(ISNUMBER(wat_table_data!G357), IF(wat_table_data!G357=-999,"NA",IF(wat_table_data!G357&gt;99, "&gt;99", IF(wat_table_data!G357&lt;1, "&lt;1",wat_table_data!G357 ))), "-")</f>
        <v>-</v>
      </c>
      <c r="H360" s="38" t="str">
        <f>IF(ISNUMBER(wat_table_data!H357), IF(wat_table_data!H357=-999,"NA",IF(wat_table_data!H357&gt;99, "&gt;99", IF(wat_table_data!H357&lt;1, "&lt;1",wat_table_data!H357 ))), "-")</f>
        <v>-</v>
      </c>
      <c r="I360" s="38" t="str">
        <f>IF(ISNUMBER(wat_table_data!I357), IF(wat_table_data!I357=-999,"NA",IF(wat_table_data!I357&gt;99, "&gt;99", IF(wat_table_data!I357&lt;1, "&lt;1",wat_table_data!I357 ))), "-")</f>
        <v>-</v>
      </c>
      <c r="J360" s="24" t="str">
        <f>IF(ISNUMBER(wat_table_data!J357), IF(wat_table_data!J357=-999,"NA",wat_table_data!J357), "-")</f>
        <v>-</v>
      </c>
      <c r="K360" s="37" t="str">
        <f>IF(ISNUMBER(wat_table_data!K357), IF(wat_table_data!K357=-999,"NA",IF(wat_table_data!K357&gt;99, "&gt;99", IF(wat_table_data!K357&lt;1, "&lt;1",wat_table_data!K357 ))), "-")</f>
        <v>-</v>
      </c>
      <c r="L360" s="38" t="str">
        <f>IF(ISNUMBER(wat_table_data!L357), IF(wat_table_data!L357=-999,"NA",IF(wat_table_data!L357&gt;99, "&gt;99", IF(wat_table_data!L357&lt;1, "&lt;1",wat_table_data!L357 ))), "-")</f>
        <v>-</v>
      </c>
      <c r="M360" s="38" t="str">
        <f>IF(ISNUMBER(wat_table_data!M357), IF(wat_table_data!M357=-999,"NA",IF(wat_table_data!M357&gt;99, "&gt;99", IF(wat_table_data!M357&lt;1, "&lt;1",wat_table_data!M357 ))), "-")</f>
        <v>-</v>
      </c>
      <c r="N360" s="38" t="str">
        <f>IF(ISNUMBER(wat_table_data!N357), IF(wat_table_data!N357=-999,"NA",IF(wat_table_data!N357&gt;99, "&gt;99", IF(wat_table_data!N357&lt;1, "&lt;1",wat_table_data!N357 ))), "-")</f>
        <v>-</v>
      </c>
      <c r="O360" s="24" t="str">
        <f>IF(ISNUMBER(wat_table_data!O357), IF(wat_table_data!O357=-999,"NA",wat_table_data!O357), "-")</f>
        <v>-</v>
      </c>
      <c r="P360" s="37" t="str">
        <f>IF(ISNUMBER(wat_table_data!P357), IF(wat_table_data!P357=-999,"NA",IF(wat_table_data!P357&gt;99, "&gt;99", IF(wat_table_data!P357&lt;1, "&lt;1",wat_table_data!P357 ))), "-")</f>
        <v>-</v>
      </c>
      <c r="Q360" s="38" t="str">
        <f>IF(ISNUMBER(wat_table_data!Q357), IF(wat_table_data!Q357=-999,"NA",IF(wat_table_data!Q357&gt;99, "&gt;99", IF(wat_table_data!Q357&lt;1, "&lt;1",wat_table_data!Q357 ))), "-")</f>
        <v>-</v>
      </c>
      <c r="R360" s="38" t="str">
        <f>IF(ISNUMBER(wat_table_data!R357), IF(wat_table_data!R357=-999,"NA",IF(wat_table_data!R357&gt;99, "&gt;99", IF(wat_table_data!R357&lt;1, "&lt;1",wat_table_data!R357 ))), "-")</f>
        <v>-</v>
      </c>
      <c r="S360" s="38" t="str">
        <f>IF(ISNUMBER(wat_table_data!S357), IF(wat_table_data!S357=-999,"NA",IF(wat_table_data!S357&gt;99, "&gt;99", IF(wat_table_data!S357&lt;1, "&lt;1",wat_table_data!S357 ))), "-")</f>
        <v>-</v>
      </c>
      <c r="T360" s="24" t="str">
        <f>IF(ISNUMBER(wat_table_data!T357), IF(wat_table_data!T357=-999,"NA",wat_table_data!T357), "-")</f>
        <v>-</v>
      </c>
      <c r="U360" s="24"/>
      <c r="V360" s="24"/>
      <c r="W360" s="24"/>
      <c r="X360" s="39" t="str">
        <f>IF(ISNUMBER(wat_table_data!W357), IF(wat_table_data!W357=-999,"NA",IF(wat_table_data!W357&gt;99, "&gt;99", IF(wat_table_data!W357&lt;1, "&lt;1",wat_table_data!W357 ))), "-")</f>
        <v>-</v>
      </c>
      <c r="Y360" s="40" t="str">
        <f>IF(ISNUMBER(wat_table_data!X357), IF(wat_table_data!X357=-999,"NA",IF(wat_table_data!X357&gt;99, "&gt;99", IF(wat_table_data!X357&lt;1, "&lt;1",wat_table_data!X357 ))), "-")</f>
        <v>-</v>
      </c>
      <c r="Z360" s="40" t="str">
        <f>IF(ISNUMBER(wat_table_data!Y357), IF(wat_table_data!Y357=-999,"NA",IF(wat_table_data!Y357&gt;99, "&gt;99", IF(wat_table_data!Y357&lt;1, "&lt;1",wat_table_data!Y357 ))), "-")</f>
        <v>-</v>
      </c>
      <c r="AA360" s="40" t="str">
        <f>IF(ISNUMBER(wat_table_data!Z357), IF(wat_table_data!Z357=-999,"NA",IF(wat_table_data!Z357&gt;99, "&gt;99", IF(wat_table_data!Z357&lt;1, "&lt;1",wat_table_data!Z357 ))), "-")</f>
        <v>-</v>
      </c>
      <c r="AB360" s="38" t="str">
        <f>IF(ISNUMBER(wat_table_data!AA357), IF(wat_table_data!AA357=-999,"NA",IF(wat_table_data!AA357&gt;99, "&gt;99", IF(wat_table_data!AA357&lt;1, "&lt;1",wat_table_data!AA357 ))), "-")</f>
        <v>-</v>
      </c>
      <c r="AC360" s="38" t="str">
        <f>IF(ISNUMBER(wat_table_data!AB357), IF(wat_table_data!AB357=-999,"NA",IF(wat_table_data!AB357&gt;99, "&gt;99", IF(wat_table_data!AB357&lt;1, "&lt;1",wat_table_data!AB357 ))), "-")</f>
        <v>-</v>
      </c>
      <c r="AD360" s="39" t="str">
        <f>IF(ISNUMBER(wat_table_data!AC357), IF(wat_table_data!AC357=-999,"NA",IF(wat_table_data!AC357&gt;99, "&gt;99", IF(wat_table_data!AC357&lt;1, "&lt;1",wat_table_data!AC357 ))), "-")</f>
        <v>-</v>
      </c>
      <c r="AE360" s="40" t="str">
        <f>IF(ISNUMBER(wat_table_data!AD357), IF(wat_table_data!AD357=-999,"NA",IF(wat_table_data!AD357&gt;99, "&gt;99", IF(wat_table_data!AD357&lt;1, "&lt;1",wat_table_data!AD357 ))), "-")</f>
        <v>-</v>
      </c>
      <c r="AF360" s="40" t="str">
        <f>IF(ISNUMBER(wat_table_data!AE357), IF(wat_table_data!AE357=-999,"NA",IF(wat_table_data!AE357&gt;99, "&gt;99", IF(wat_table_data!AE357&lt;1, "&lt;1",wat_table_data!AE357 ))), "-")</f>
        <v>-</v>
      </c>
      <c r="AG360" s="40" t="str">
        <f>IF(ISNUMBER(wat_table_data!AF357), IF(wat_table_data!AF357=-999,"NA",IF(wat_table_data!AF357&gt;99, "&gt;99", IF(wat_table_data!AF357&lt;1, "&lt;1",wat_table_data!AF357 ))), "-")</f>
        <v>-</v>
      </c>
      <c r="AH360" s="38" t="str">
        <f>IF(ISNUMBER(wat_table_data!AG357), IF(wat_table_data!AG357=-999,"NA",IF(wat_table_data!AG357&gt;99, "&gt;99", IF(wat_table_data!AG357&lt;1, "&lt;1",wat_table_data!AG357 ))), "-")</f>
        <v>-</v>
      </c>
      <c r="AI360" s="38" t="str">
        <f>IF(ISNUMBER(wat_table_data!AH357), IF(wat_table_data!AH357=-999,"NA",IF(wat_table_data!AH357&gt;99, "&gt;99", IF(wat_table_data!AH357&lt;1, "&lt;1",wat_table_data!AH357 ))), "-")</f>
        <v>-</v>
      </c>
      <c r="AJ360" s="39" t="str">
        <f>IF(ISNUMBER(wat_table_data!AI357), IF(wat_table_data!AI357=-999,"NA",IF(wat_table_data!AI357&gt;99, "&gt;99", IF(wat_table_data!AI357&lt;1, "&lt;1",wat_table_data!AI357 ))), "-")</f>
        <v>-</v>
      </c>
      <c r="AK360" s="40" t="str">
        <f>IF(ISNUMBER(wat_table_data!AJ357), IF(wat_table_data!AJ357=-999,"NA",IF(wat_table_data!AJ357&gt;99, "&gt;99", IF(wat_table_data!AJ357&lt;1, "&lt;1",wat_table_data!AJ357 ))), "-")</f>
        <v>-</v>
      </c>
      <c r="AL360" s="40" t="str">
        <f>IF(ISNUMBER(wat_table_data!AK357), IF(wat_table_data!AK357=-999,"NA",IF(wat_table_data!AK357&gt;99, "&gt;99", IF(wat_table_data!AK357&lt;1, "&lt;1",wat_table_data!AK357 ))), "-")</f>
        <v>-</v>
      </c>
      <c r="AM360" s="40" t="str">
        <f>IF(ISNUMBER(wat_table_data!AL357), IF(wat_table_data!AL357=-999,"NA",IF(wat_table_data!AL357&gt;99, "&gt;99", IF(wat_table_data!AL357&lt;1, "&lt;1",wat_table_data!AL357 ))), "-")</f>
        <v>-</v>
      </c>
      <c r="AN360" s="38" t="str">
        <f>IF(ISNUMBER(wat_table_data!AM357), IF(wat_table_data!AM357=-999,"NA",IF(wat_table_data!AM357&gt;99, "&gt;99", IF(wat_table_data!AM357&lt;1, "&lt;1",wat_table_data!AM357 ))), "-")</f>
        <v>-</v>
      </c>
      <c r="AO360" s="38" t="str">
        <f>IF(ISNUMBER(wat_table_data!AN357), IF(wat_table_data!AN357=-999,"NA",IF(wat_table_data!AN357&gt;99, "&gt;99", IF(wat_table_data!AN357&lt;1, "&lt;1",wat_table_data!AN357 ))), "-")</f>
        <v>-</v>
      </c>
    </row>
    <row r="361" ht="13.8" x14ac:dyDescent="0.25">
      <c r="A361" s="34" t="str">
        <f>IF(ISBLANK(wat_table_data!A358), "", wat_table_data!A358)</f>
        <v/>
      </c>
      <c r="B361" s="34" t="str">
        <f>IF(ISBLANK(wat_table_data!B358), "", wat_table_data!B358)</f>
        <v/>
      </c>
      <c r="C361" s="34" t="str">
        <f>IF(ISBLANK(wat_table_data!C358), "", wat_table_data!C358)</f>
        <v/>
      </c>
      <c r="D361" s="35" t="str">
        <f>IF(ISNUMBER(wat_table_data!D358), wat_table_data!D358, "-")</f>
        <v>-</v>
      </c>
      <c r="E361" s="36" t="str">
        <f>IF(ISNUMBER(wat_table_data!E358), wat_table_data!E358, "-")</f>
        <v>-</v>
      </c>
      <c r="F361" s="37" t="str">
        <f>IF(ISNUMBER(wat_table_data!F358), IF(wat_table_data!F358=-999,"NA",IF(wat_table_data!F358&gt;99, "&gt;99", IF(wat_table_data!F358&lt;1, "&lt;1",wat_table_data!F358 ))), "-")</f>
        <v>-</v>
      </c>
      <c r="G361" s="38" t="str">
        <f>IF(ISNUMBER(wat_table_data!G358), IF(wat_table_data!G358=-999,"NA",IF(wat_table_data!G358&gt;99, "&gt;99", IF(wat_table_data!G358&lt;1, "&lt;1",wat_table_data!G358 ))), "-")</f>
        <v>-</v>
      </c>
      <c r="H361" s="38" t="str">
        <f>IF(ISNUMBER(wat_table_data!H358), IF(wat_table_data!H358=-999,"NA",IF(wat_table_data!H358&gt;99, "&gt;99", IF(wat_table_data!H358&lt;1, "&lt;1",wat_table_data!H358 ))), "-")</f>
        <v>-</v>
      </c>
      <c r="I361" s="38" t="str">
        <f>IF(ISNUMBER(wat_table_data!I358), IF(wat_table_data!I358=-999,"NA",IF(wat_table_data!I358&gt;99, "&gt;99", IF(wat_table_data!I358&lt;1, "&lt;1",wat_table_data!I358 ))), "-")</f>
        <v>-</v>
      </c>
      <c r="J361" s="24" t="str">
        <f>IF(ISNUMBER(wat_table_data!J358), IF(wat_table_data!J358=-999,"NA",wat_table_data!J358), "-")</f>
        <v>-</v>
      </c>
      <c r="K361" s="37" t="str">
        <f>IF(ISNUMBER(wat_table_data!K358), IF(wat_table_data!K358=-999,"NA",IF(wat_table_data!K358&gt;99, "&gt;99", IF(wat_table_data!K358&lt;1, "&lt;1",wat_table_data!K358 ))), "-")</f>
        <v>-</v>
      </c>
      <c r="L361" s="38" t="str">
        <f>IF(ISNUMBER(wat_table_data!L358), IF(wat_table_data!L358=-999,"NA",IF(wat_table_data!L358&gt;99, "&gt;99", IF(wat_table_data!L358&lt;1, "&lt;1",wat_table_data!L358 ))), "-")</f>
        <v>-</v>
      </c>
      <c r="M361" s="38" t="str">
        <f>IF(ISNUMBER(wat_table_data!M358), IF(wat_table_data!M358=-999,"NA",IF(wat_table_data!M358&gt;99, "&gt;99", IF(wat_table_data!M358&lt;1, "&lt;1",wat_table_data!M358 ))), "-")</f>
        <v>-</v>
      </c>
      <c r="N361" s="38" t="str">
        <f>IF(ISNUMBER(wat_table_data!N358), IF(wat_table_data!N358=-999,"NA",IF(wat_table_data!N358&gt;99, "&gt;99", IF(wat_table_data!N358&lt;1, "&lt;1",wat_table_data!N358 ))), "-")</f>
        <v>-</v>
      </c>
      <c r="O361" s="24" t="str">
        <f>IF(ISNUMBER(wat_table_data!O358), IF(wat_table_data!O358=-999,"NA",wat_table_data!O358), "-")</f>
        <v>-</v>
      </c>
      <c r="P361" s="37" t="str">
        <f>IF(ISNUMBER(wat_table_data!P358), IF(wat_table_data!P358=-999,"NA",IF(wat_table_data!P358&gt;99, "&gt;99", IF(wat_table_data!P358&lt;1, "&lt;1",wat_table_data!P358 ))), "-")</f>
        <v>-</v>
      </c>
      <c r="Q361" s="38" t="str">
        <f>IF(ISNUMBER(wat_table_data!Q358), IF(wat_table_data!Q358=-999,"NA",IF(wat_table_data!Q358&gt;99, "&gt;99", IF(wat_table_data!Q358&lt;1, "&lt;1",wat_table_data!Q358 ))), "-")</f>
        <v>-</v>
      </c>
      <c r="R361" s="38" t="str">
        <f>IF(ISNUMBER(wat_table_data!R358), IF(wat_table_data!R358=-999,"NA",IF(wat_table_data!R358&gt;99, "&gt;99", IF(wat_table_data!R358&lt;1, "&lt;1",wat_table_data!R358 ))), "-")</f>
        <v>-</v>
      </c>
      <c r="S361" s="38" t="str">
        <f>IF(ISNUMBER(wat_table_data!S358), IF(wat_table_data!S358=-999,"NA",IF(wat_table_data!S358&gt;99, "&gt;99", IF(wat_table_data!S358&lt;1, "&lt;1",wat_table_data!S358 ))), "-")</f>
        <v>-</v>
      </c>
      <c r="T361" s="24" t="str">
        <f>IF(ISNUMBER(wat_table_data!T358), IF(wat_table_data!T358=-999,"NA",wat_table_data!T358), "-")</f>
        <v>-</v>
      </c>
      <c r="U361" s="24"/>
      <c r="V361" s="24"/>
      <c r="W361" s="24"/>
      <c r="X361" s="39" t="str">
        <f>IF(ISNUMBER(wat_table_data!W358), IF(wat_table_data!W358=-999,"NA",IF(wat_table_data!W358&gt;99, "&gt;99", IF(wat_table_data!W358&lt;1, "&lt;1",wat_table_data!W358 ))), "-")</f>
        <v>-</v>
      </c>
      <c r="Y361" s="40" t="str">
        <f>IF(ISNUMBER(wat_table_data!X358), IF(wat_table_data!X358=-999,"NA",IF(wat_table_data!X358&gt;99, "&gt;99", IF(wat_table_data!X358&lt;1, "&lt;1",wat_table_data!X358 ))), "-")</f>
        <v>-</v>
      </c>
      <c r="Z361" s="40" t="str">
        <f>IF(ISNUMBER(wat_table_data!Y358), IF(wat_table_data!Y358=-999,"NA",IF(wat_table_data!Y358&gt;99, "&gt;99", IF(wat_table_data!Y358&lt;1, "&lt;1",wat_table_data!Y358 ))), "-")</f>
        <v>-</v>
      </c>
      <c r="AA361" s="40" t="str">
        <f>IF(ISNUMBER(wat_table_data!Z358), IF(wat_table_data!Z358=-999,"NA",IF(wat_table_data!Z358&gt;99, "&gt;99", IF(wat_table_data!Z358&lt;1, "&lt;1",wat_table_data!Z358 ))), "-")</f>
        <v>-</v>
      </c>
      <c r="AB361" s="38" t="str">
        <f>IF(ISNUMBER(wat_table_data!AA358), IF(wat_table_data!AA358=-999,"NA",IF(wat_table_data!AA358&gt;99, "&gt;99", IF(wat_table_data!AA358&lt;1, "&lt;1",wat_table_data!AA358 ))), "-")</f>
        <v>-</v>
      </c>
      <c r="AC361" s="38" t="str">
        <f>IF(ISNUMBER(wat_table_data!AB358), IF(wat_table_data!AB358=-999,"NA",IF(wat_table_data!AB358&gt;99, "&gt;99", IF(wat_table_data!AB358&lt;1, "&lt;1",wat_table_data!AB358 ))), "-")</f>
        <v>-</v>
      </c>
      <c r="AD361" s="39" t="str">
        <f>IF(ISNUMBER(wat_table_data!AC358), IF(wat_table_data!AC358=-999,"NA",IF(wat_table_data!AC358&gt;99, "&gt;99", IF(wat_table_data!AC358&lt;1, "&lt;1",wat_table_data!AC358 ))), "-")</f>
        <v>-</v>
      </c>
      <c r="AE361" s="40" t="str">
        <f>IF(ISNUMBER(wat_table_data!AD358), IF(wat_table_data!AD358=-999,"NA",IF(wat_table_data!AD358&gt;99, "&gt;99", IF(wat_table_data!AD358&lt;1, "&lt;1",wat_table_data!AD358 ))), "-")</f>
        <v>-</v>
      </c>
      <c r="AF361" s="40" t="str">
        <f>IF(ISNUMBER(wat_table_data!AE358), IF(wat_table_data!AE358=-999,"NA",IF(wat_table_data!AE358&gt;99, "&gt;99", IF(wat_table_data!AE358&lt;1, "&lt;1",wat_table_data!AE358 ))), "-")</f>
        <v>-</v>
      </c>
      <c r="AG361" s="40" t="str">
        <f>IF(ISNUMBER(wat_table_data!AF358), IF(wat_table_data!AF358=-999,"NA",IF(wat_table_data!AF358&gt;99, "&gt;99", IF(wat_table_data!AF358&lt;1, "&lt;1",wat_table_data!AF358 ))), "-")</f>
        <v>-</v>
      </c>
      <c r="AH361" s="38" t="str">
        <f>IF(ISNUMBER(wat_table_data!AG358), IF(wat_table_data!AG358=-999,"NA",IF(wat_table_data!AG358&gt;99, "&gt;99", IF(wat_table_data!AG358&lt;1, "&lt;1",wat_table_data!AG358 ))), "-")</f>
        <v>-</v>
      </c>
      <c r="AI361" s="38" t="str">
        <f>IF(ISNUMBER(wat_table_data!AH358), IF(wat_table_data!AH358=-999,"NA",IF(wat_table_data!AH358&gt;99, "&gt;99", IF(wat_table_data!AH358&lt;1, "&lt;1",wat_table_data!AH358 ))), "-")</f>
        <v>-</v>
      </c>
      <c r="AJ361" s="39" t="str">
        <f>IF(ISNUMBER(wat_table_data!AI358), IF(wat_table_data!AI358=-999,"NA",IF(wat_table_data!AI358&gt;99, "&gt;99", IF(wat_table_data!AI358&lt;1, "&lt;1",wat_table_data!AI358 ))), "-")</f>
        <v>-</v>
      </c>
      <c r="AK361" s="40" t="str">
        <f>IF(ISNUMBER(wat_table_data!AJ358), IF(wat_table_data!AJ358=-999,"NA",IF(wat_table_data!AJ358&gt;99, "&gt;99", IF(wat_table_data!AJ358&lt;1, "&lt;1",wat_table_data!AJ358 ))), "-")</f>
        <v>-</v>
      </c>
      <c r="AL361" s="40" t="str">
        <f>IF(ISNUMBER(wat_table_data!AK358), IF(wat_table_data!AK358=-999,"NA",IF(wat_table_data!AK358&gt;99, "&gt;99", IF(wat_table_data!AK358&lt;1, "&lt;1",wat_table_data!AK358 ))), "-")</f>
        <v>-</v>
      </c>
      <c r="AM361" s="40" t="str">
        <f>IF(ISNUMBER(wat_table_data!AL358), IF(wat_table_data!AL358=-999,"NA",IF(wat_table_data!AL358&gt;99, "&gt;99", IF(wat_table_data!AL358&lt;1, "&lt;1",wat_table_data!AL358 ))), "-")</f>
        <v>-</v>
      </c>
      <c r="AN361" s="38" t="str">
        <f>IF(ISNUMBER(wat_table_data!AM358), IF(wat_table_data!AM358=-999,"NA",IF(wat_table_data!AM358&gt;99, "&gt;99", IF(wat_table_data!AM358&lt;1, "&lt;1",wat_table_data!AM358 ))), "-")</f>
        <v>-</v>
      </c>
      <c r="AO361" s="38" t="str">
        <f>IF(ISNUMBER(wat_table_data!AN358), IF(wat_table_data!AN358=-999,"NA",IF(wat_table_data!AN358&gt;99, "&gt;99", IF(wat_table_data!AN358&lt;1, "&lt;1",wat_table_data!AN358 ))), "-")</f>
        <v>-</v>
      </c>
    </row>
    <row r="362" ht="13.8" x14ac:dyDescent="0.25">
      <c r="A362" s="34" t="str">
        <f>IF(ISBLANK(wat_table_data!A359), "", wat_table_data!A359)</f>
        <v/>
      </c>
      <c r="B362" s="34" t="str">
        <f>IF(ISBLANK(wat_table_data!B359), "", wat_table_data!B359)</f>
        <v/>
      </c>
      <c r="C362" s="34" t="str">
        <f>IF(ISBLANK(wat_table_data!C359), "", wat_table_data!C359)</f>
        <v/>
      </c>
      <c r="D362" s="35" t="str">
        <f>IF(ISNUMBER(wat_table_data!D359), wat_table_data!D359, "-")</f>
        <v>-</v>
      </c>
      <c r="E362" s="36" t="str">
        <f>IF(ISNUMBER(wat_table_data!E359), wat_table_data!E359, "-")</f>
        <v>-</v>
      </c>
      <c r="F362" s="37" t="str">
        <f>IF(ISNUMBER(wat_table_data!F359), IF(wat_table_data!F359=-999,"NA",IF(wat_table_data!F359&gt;99, "&gt;99", IF(wat_table_data!F359&lt;1, "&lt;1",wat_table_data!F359 ))), "-")</f>
        <v>-</v>
      </c>
      <c r="G362" s="38" t="str">
        <f>IF(ISNUMBER(wat_table_data!G359), IF(wat_table_data!G359=-999,"NA",IF(wat_table_data!G359&gt;99, "&gt;99", IF(wat_table_data!G359&lt;1, "&lt;1",wat_table_data!G359 ))), "-")</f>
        <v>-</v>
      </c>
      <c r="H362" s="38" t="str">
        <f>IF(ISNUMBER(wat_table_data!H359), IF(wat_table_data!H359=-999,"NA",IF(wat_table_data!H359&gt;99, "&gt;99", IF(wat_table_data!H359&lt;1, "&lt;1",wat_table_data!H359 ))), "-")</f>
        <v>-</v>
      </c>
      <c r="I362" s="38" t="str">
        <f>IF(ISNUMBER(wat_table_data!I359), IF(wat_table_data!I359=-999,"NA",IF(wat_table_data!I359&gt;99, "&gt;99", IF(wat_table_data!I359&lt;1, "&lt;1",wat_table_data!I359 ))), "-")</f>
        <v>-</v>
      </c>
      <c r="J362" s="24" t="str">
        <f>IF(ISNUMBER(wat_table_data!J359), IF(wat_table_data!J359=-999,"NA",wat_table_data!J359), "-")</f>
        <v>-</v>
      </c>
      <c r="K362" s="37" t="str">
        <f>IF(ISNUMBER(wat_table_data!K359), IF(wat_table_data!K359=-999,"NA",IF(wat_table_data!K359&gt;99, "&gt;99", IF(wat_table_data!K359&lt;1, "&lt;1",wat_table_data!K359 ))), "-")</f>
        <v>-</v>
      </c>
      <c r="L362" s="38" t="str">
        <f>IF(ISNUMBER(wat_table_data!L359), IF(wat_table_data!L359=-999,"NA",IF(wat_table_data!L359&gt;99, "&gt;99", IF(wat_table_data!L359&lt;1, "&lt;1",wat_table_data!L359 ))), "-")</f>
        <v>-</v>
      </c>
      <c r="M362" s="38" t="str">
        <f>IF(ISNUMBER(wat_table_data!M359), IF(wat_table_data!M359=-999,"NA",IF(wat_table_data!M359&gt;99, "&gt;99", IF(wat_table_data!M359&lt;1, "&lt;1",wat_table_data!M359 ))), "-")</f>
        <v>-</v>
      </c>
      <c r="N362" s="38" t="str">
        <f>IF(ISNUMBER(wat_table_data!N359), IF(wat_table_data!N359=-999,"NA",IF(wat_table_data!N359&gt;99, "&gt;99", IF(wat_table_data!N359&lt;1, "&lt;1",wat_table_data!N359 ))), "-")</f>
        <v>-</v>
      </c>
      <c r="O362" s="24" t="str">
        <f>IF(ISNUMBER(wat_table_data!O359), IF(wat_table_data!O359=-999,"NA",wat_table_data!O359), "-")</f>
        <v>-</v>
      </c>
      <c r="P362" s="37" t="str">
        <f>IF(ISNUMBER(wat_table_data!P359), IF(wat_table_data!P359=-999,"NA",IF(wat_table_data!P359&gt;99, "&gt;99", IF(wat_table_data!P359&lt;1, "&lt;1",wat_table_data!P359 ))), "-")</f>
        <v>-</v>
      </c>
      <c r="Q362" s="38" t="str">
        <f>IF(ISNUMBER(wat_table_data!Q359), IF(wat_table_data!Q359=-999,"NA",IF(wat_table_data!Q359&gt;99, "&gt;99", IF(wat_table_data!Q359&lt;1, "&lt;1",wat_table_data!Q359 ))), "-")</f>
        <v>-</v>
      </c>
      <c r="R362" s="38" t="str">
        <f>IF(ISNUMBER(wat_table_data!R359), IF(wat_table_data!R359=-999,"NA",IF(wat_table_data!R359&gt;99, "&gt;99", IF(wat_table_data!R359&lt;1, "&lt;1",wat_table_data!R359 ))), "-")</f>
        <v>-</v>
      </c>
      <c r="S362" s="38" t="str">
        <f>IF(ISNUMBER(wat_table_data!S359), IF(wat_table_data!S359=-999,"NA",IF(wat_table_data!S359&gt;99, "&gt;99", IF(wat_table_data!S359&lt;1, "&lt;1",wat_table_data!S359 ))), "-")</f>
        <v>-</v>
      </c>
      <c r="T362" s="24" t="str">
        <f>IF(ISNUMBER(wat_table_data!T359), IF(wat_table_data!T359=-999,"NA",wat_table_data!T359), "-")</f>
        <v>-</v>
      </c>
      <c r="U362" s="24"/>
      <c r="V362" s="24"/>
      <c r="W362" s="24"/>
      <c r="X362" s="39" t="str">
        <f>IF(ISNUMBER(wat_table_data!W359), IF(wat_table_data!W359=-999,"NA",IF(wat_table_data!W359&gt;99, "&gt;99", IF(wat_table_data!W359&lt;1, "&lt;1",wat_table_data!W359 ))), "-")</f>
        <v>-</v>
      </c>
      <c r="Y362" s="40" t="str">
        <f>IF(ISNUMBER(wat_table_data!X359), IF(wat_table_data!X359=-999,"NA",IF(wat_table_data!X359&gt;99, "&gt;99", IF(wat_table_data!X359&lt;1, "&lt;1",wat_table_data!X359 ))), "-")</f>
        <v>-</v>
      </c>
      <c r="Z362" s="40" t="str">
        <f>IF(ISNUMBER(wat_table_data!Y359), IF(wat_table_data!Y359=-999,"NA",IF(wat_table_data!Y359&gt;99, "&gt;99", IF(wat_table_data!Y359&lt;1, "&lt;1",wat_table_data!Y359 ))), "-")</f>
        <v>-</v>
      </c>
      <c r="AA362" s="40" t="str">
        <f>IF(ISNUMBER(wat_table_data!Z359), IF(wat_table_data!Z359=-999,"NA",IF(wat_table_data!Z359&gt;99, "&gt;99", IF(wat_table_data!Z359&lt;1, "&lt;1",wat_table_data!Z359 ))), "-")</f>
        <v>-</v>
      </c>
      <c r="AB362" s="38" t="str">
        <f>IF(ISNUMBER(wat_table_data!AA359), IF(wat_table_data!AA359=-999,"NA",IF(wat_table_data!AA359&gt;99, "&gt;99", IF(wat_table_data!AA359&lt;1, "&lt;1",wat_table_data!AA359 ))), "-")</f>
        <v>-</v>
      </c>
      <c r="AC362" s="38" t="str">
        <f>IF(ISNUMBER(wat_table_data!AB359), IF(wat_table_data!AB359=-999,"NA",IF(wat_table_data!AB359&gt;99, "&gt;99", IF(wat_table_data!AB359&lt;1, "&lt;1",wat_table_data!AB359 ))), "-")</f>
        <v>-</v>
      </c>
      <c r="AD362" s="39" t="str">
        <f>IF(ISNUMBER(wat_table_data!AC359), IF(wat_table_data!AC359=-999,"NA",IF(wat_table_data!AC359&gt;99, "&gt;99", IF(wat_table_data!AC359&lt;1, "&lt;1",wat_table_data!AC359 ))), "-")</f>
        <v>-</v>
      </c>
      <c r="AE362" s="40" t="str">
        <f>IF(ISNUMBER(wat_table_data!AD359), IF(wat_table_data!AD359=-999,"NA",IF(wat_table_data!AD359&gt;99, "&gt;99", IF(wat_table_data!AD359&lt;1, "&lt;1",wat_table_data!AD359 ))), "-")</f>
        <v>-</v>
      </c>
      <c r="AF362" s="40" t="str">
        <f>IF(ISNUMBER(wat_table_data!AE359), IF(wat_table_data!AE359=-999,"NA",IF(wat_table_data!AE359&gt;99, "&gt;99", IF(wat_table_data!AE359&lt;1, "&lt;1",wat_table_data!AE359 ))), "-")</f>
        <v>-</v>
      </c>
      <c r="AG362" s="40" t="str">
        <f>IF(ISNUMBER(wat_table_data!AF359), IF(wat_table_data!AF359=-999,"NA",IF(wat_table_data!AF359&gt;99, "&gt;99", IF(wat_table_data!AF359&lt;1, "&lt;1",wat_table_data!AF359 ))), "-")</f>
        <v>-</v>
      </c>
      <c r="AH362" s="38" t="str">
        <f>IF(ISNUMBER(wat_table_data!AG359), IF(wat_table_data!AG359=-999,"NA",IF(wat_table_data!AG359&gt;99, "&gt;99", IF(wat_table_data!AG359&lt;1, "&lt;1",wat_table_data!AG359 ))), "-")</f>
        <v>-</v>
      </c>
      <c r="AI362" s="38" t="str">
        <f>IF(ISNUMBER(wat_table_data!AH359), IF(wat_table_data!AH359=-999,"NA",IF(wat_table_data!AH359&gt;99, "&gt;99", IF(wat_table_data!AH359&lt;1, "&lt;1",wat_table_data!AH359 ))), "-")</f>
        <v>-</v>
      </c>
      <c r="AJ362" s="39" t="str">
        <f>IF(ISNUMBER(wat_table_data!AI359), IF(wat_table_data!AI359=-999,"NA",IF(wat_table_data!AI359&gt;99, "&gt;99", IF(wat_table_data!AI359&lt;1, "&lt;1",wat_table_data!AI359 ))), "-")</f>
        <v>-</v>
      </c>
      <c r="AK362" s="40" t="str">
        <f>IF(ISNUMBER(wat_table_data!AJ359), IF(wat_table_data!AJ359=-999,"NA",IF(wat_table_data!AJ359&gt;99, "&gt;99", IF(wat_table_data!AJ359&lt;1, "&lt;1",wat_table_data!AJ359 ))), "-")</f>
        <v>-</v>
      </c>
      <c r="AL362" s="40" t="str">
        <f>IF(ISNUMBER(wat_table_data!AK359), IF(wat_table_data!AK359=-999,"NA",IF(wat_table_data!AK359&gt;99, "&gt;99", IF(wat_table_data!AK359&lt;1, "&lt;1",wat_table_data!AK359 ))), "-")</f>
        <v>-</v>
      </c>
      <c r="AM362" s="40" t="str">
        <f>IF(ISNUMBER(wat_table_data!AL359), IF(wat_table_data!AL359=-999,"NA",IF(wat_table_data!AL359&gt;99, "&gt;99", IF(wat_table_data!AL359&lt;1, "&lt;1",wat_table_data!AL359 ))), "-")</f>
        <v>-</v>
      </c>
      <c r="AN362" s="38" t="str">
        <f>IF(ISNUMBER(wat_table_data!AM359), IF(wat_table_data!AM359=-999,"NA",IF(wat_table_data!AM359&gt;99, "&gt;99", IF(wat_table_data!AM359&lt;1, "&lt;1",wat_table_data!AM359 ))), "-")</f>
        <v>-</v>
      </c>
      <c r="AO362" s="38" t="str">
        <f>IF(ISNUMBER(wat_table_data!AN359), IF(wat_table_data!AN359=-999,"NA",IF(wat_table_data!AN359&gt;99, "&gt;99", IF(wat_table_data!AN359&lt;1, "&lt;1",wat_table_data!AN359 ))), "-")</f>
        <v>-</v>
      </c>
    </row>
    <row r="363" ht="13.8" x14ac:dyDescent="0.25">
      <c r="A363" s="34" t="str">
        <f>IF(ISBLANK(wat_table_data!A360), "", wat_table_data!A360)</f>
        <v/>
      </c>
      <c r="B363" s="34" t="str">
        <f>IF(ISBLANK(wat_table_data!B360), "", wat_table_data!B360)</f>
        <v/>
      </c>
      <c r="C363" s="34" t="str">
        <f>IF(ISBLANK(wat_table_data!C360), "", wat_table_data!C360)</f>
        <v/>
      </c>
      <c r="D363" s="35" t="str">
        <f>IF(ISNUMBER(wat_table_data!D360), wat_table_data!D360, "-")</f>
        <v>-</v>
      </c>
      <c r="E363" s="36" t="str">
        <f>IF(ISNUMBER(wat_table_data!E360), wat_table_data!E360, "-")</f>
        <v>-</v>
      </c>
      <c r="F363" s="37" t="str">
        <f>IF(ISNUMBER(wat_table_data!F360), IF(wat_table_data!F360=-999,"NA",IF(wat_table_data!F360&gt;99, "&gt;99", IF(wat_table_data!F360&lt;1, "&lt;1",wat_table_data!F360 ))), "-")</f>
        <v>-</v>
      </c>
      <c r="G363" s="38" t="str">
        <f>IF(ISNUMBER(wat_table_data!G360), IF(wat_table_data!G360=-999,"NA",IF(wat_table_data!G360&gt;99, "&gt;99", IF(wat_table_data!G360&lt;1, "&lt;1",wat_table_data!G360 ))), "-")</f>
        <v>-</v>
      </c>
      <c r="H363" s="38" t="str">
        <f>IF(ISNUMBER(wat_table_data!H360), IF(wat_table_data!H360=-999,"NA",IF(wat_table_data!H360&gt;99, "&gt;99", IF(wat_table_data!H360&lt;1, "&lt;1",wat_table_data!H360 ))), "-")</f>
        <v>-</v>
      </c>
      <c r="I363" s="38" t="str">
        <f>IF(ISNUMBER(wat_table_data!I360), IF(wat_table_data!I360=-999,"NA",IF(wat_table_data!I360&gt;99, "&gt;99", IF(wat_table_data!I360&lt;1, "&lt;1",wat_table_data!I360 ))), "-")</f>
        <v>-</v>
      </c>
      <c r="J363" s="24" t="str">
        <f>IF(ISNUMBER(wat_table_data!J360), IF(wat_table_data!J360=-999,"NA",wat_table_data!J360), "-")</f>
        <v>-</v>
      </c>
      <c r="K363" s="37" t="str">
        <f>IF(ISNUMBER(wat_table_data!K360), IF(wat_table_data!K360=-999,"NA",IF(wat_table_data!K360&gt;99, "&gt;99", IF(wat_table_data!K360&lt;1, "&lt;1",wat_table_data!K360 ))), "-")</f>
        <v>-</v>
      </c>
      <c r="L363" s="38" t="str">
        <f>IF(ISNUMBER(wat_table_data!L360), IF(wat_table_data!L360=-999,"NA",IF(wat_table_data!L360&gt;99, "&gt;99", IF(wat_table_data!L360&lt;1, "&lt;1",wat_table_data!L360 ))), "-")</f>
        <v>-</v>
      </c>
      <c r="M363" s="38" t="str">
        <f>IF(ISNUMBER(wat_table_data!M360), IF(wat_table_data!M360=-999,"NA",IF(wat_table_data!M360&gt;99, "&gt;99", IF(wat_table_data!M360&lt;1, "&lt;1",wat_table_data!M360 ))), "-")</f>
        <v>-</v>
      </c>
      <c r="N363" s="38" t="str">
        <f>IF(ISNUMBER(wat_table_data!N360), IF(wat_table_data!N360=-999,"NA",IF(wat_table_data!N360&gt;99, "&gt;99", IF(wat_table_data!N360&lt;1, "&lt;1",wat_table_data!N360 ))), "-")</f>
        <v>-</v>
      </c>
      <c r="O363" s="24" t="str">
        <f>IF(ISNUMBER(wat_table_data!O360), IF(wat_table_data!O360=-999,"NA",wat_table_data!O360), "-")</f>
        <v>-</v>
      </c>
      <c r="P363" s="37" t="str">
        <f>IF(ISNUMBER(wat_table_data!P360), IF(wat_table_data!P360=-999,"NA",IF(wat_table_data!P360&gt;99, "&gt;99", IF(wat_table_data!P360&lt;1, "&lt;1",wat_table_data!P360 ))), "-")</f>
        <v>-</v>
      </c>
      <c r="Q363" s="38" t="str">
        <f>IF(ISNUMBER(wat_table_data!Q360), IF(wat_table_data!Q360=-999,"NA",IF(wat_table_data!Q360&gt;99, "&gt;99", IF(wat_table_data!Q360&lt;1, "&lt;1",wat_table_data!Q360 ))), "-")</f>
        <v>-</v>
      </c>
      <c r="R363" s="38" t="str">
        <f>IF(ISNUMBER(wat_table_data!R360), IF(wat_table_data!R360=-999,"NA",IF(wat_table_data!R360&gt;99, "&gt;99", IF(wat_table_data!R360&lt;1, "&lt;1",wat_table_data!R360 ))), "-")</f>
        <v>-</v>
      </c>
      <c r="S363" s="38" t="str">
        <f>IF(ISNUMBER(wat_table_data!S360), IF(wat_table_data!S360=-999,"NA",IF(wat_table_data!S360&gt;99, "&gt;99", IF(wat_table_data!S360&lt;1, "&lt;1",wat_table_data!S360 ))), "-")</f>
        <v>-</v>
      </c>
      <c r="T363" s="24" t="str">
        <f>IF(ISNUMBER(wat_table_data!T360), IF(wat_table_data!T360=-999,"NA",wat_table_data!T360), "-")</f>
        <v>-</v>
      </c>
      <c r="U363" s="24"/>
      <c r="V363" s="24"/>
      <c r="W363" s="24"/>
      <c r="X363" s="39" t="str">
        <f>IF(ISNUMBER(wat_table_data!W360), IF(wat_table_data!W360=-999,"NA",IF(wat_table_data!W360&gt;99, "&gt;99", IF(wat_table_data!W360&lt;1, "&lt;1",wat_table_data!W360 ))), "-")</f>
        <v>-</v>
      </c>
      <c r="Y363" s="40" t="str">
        <f>IF(ISNUMBER(wat_table_data!X360), IF(wat_table_data!X360=-999,"NA",IF(wat_table_data!X360&gt;99, "&gt;99", IF(wat_table_data!X360&lt;1, "&lt;1",wat_table_data!X360 ))), "-")</f>
        <v>-</v>
      </c>
      <c r="Z363" s="40" t="str">
        <f>IF(ISNUMBER(wat_table_data!Y360), IF(wat_table_data!Y360=-999,"NA",IF(wat_table_data!Y360&gt;99, "&gt;99", IF(wat_table_data!Y360&lt;1, "&lt;1",wat_table_data!Y360 ))), "-")</f>
        <v>-</v>
      </c>
      <c r="AA363" s="40" t="str">
        <f>IF(ISNUMBER(wat_table_data!Z360), IF(wat_table_data!Z360=-999,"NA",IF(wat_table_data!Z360&gt;99, "&gt;99", IF(wat_table_data!Z360&lt;1, "&lt;1",wat_table_data!Z360 ))), "-")</f>
        <v>-</v>
      </c>
      <c r="AB363" s="38" t="str">
        <f>IF(ISNUMBER(wat_table_data!AA360), IF(wat_table_data!AA360=-999,"NA",IF(wat_table_data!AA360&gt;99, "&gt;99", IF(wat_table_data!AA360&lt;1, "&lt;1",wat_table_data!AA360 ))), "-")</f>
        <v>-</v>
      </c>
      <c r="AC363" s="38" t="str">
        <f>IF(ISNUMBER(wat_table_data!AB360), IF(wat_table_data!AB360=-999,"NA",IF(wat_table_data!AB360&gt;99, "&gt;99", IF(wat_table_data!AB360&lt;1, "&lt;1",wat_table_data!AB360 ))), "-")</f>
        <v>-</v>
      </c>
      <c r="AD363" s="39" t="str">
        <f>IF(ISNUMBER(wat_table_data!AC360), IF(wat_table_data!AC360=-999,"NA",IF(wat_table_data!AC360&gt;99, "&gt;99", IF(wat_table_data!AC360&lt;1, "&lt;1",wat_table_data!AC360 ))), "-")</f>
        <v>-</v>
      </c>
      <c r="AE363" s="40" t="str">
        <f>IF(ISNUMBER(wat_table_data!AD360), IF(wat_table_data!AD360=-999,"NA",IF(wat_table_data!AD360&gt;99, "&gt;99", IF(wat_table_data!AD360&lt;1, "&lt;1",wat_table_data!AD360 ))), "-")</f>
        <v>-</v>
      </c>
      <c r="AF363" s="40" t="str">
        <f>IF(ISNUMBER(wat_table_data!AE360), IF(wat_table_data!AE360=-999,"NA",IF(wat_table_data!AE360&gt;99, "&gt;99", IF(wat_table_data!AE360&lt;1, "&lt;1",wat_table_data!AE360 ))), "-")</f>
        <v>-</v>
      </c>
      <c r="AG363" s="40" t="str">
        <f>IF(ISNUMBER(wat_table_data!AF360), IF(wat_table_data!AF360=-999,"NA",IF(wat_table_data!AF360&gt;99, "&gt;99", IF(wat_table_data!AF360&lt;1, "&lt;1",wat_table_data!AF360 ))), "-")</f>
        <v>-</v>
      </c>
      <c r="AH363" s="38" t="str">
        <f>IF(ISNUMBER(wat_table_data!AG360), IF(wat_table_data!AG360=-999,"NA",IF(wat_table_data!AG360&gt;99, "&gt;99", IF(wat_table_data!AG360&lt;1, "&lt;1",wat_table_data!AG360 ))), "-")</f>
        <v>-</v>
      </c>
      <c r="AI363" s="38" t="str">
        <f>IF(ISNUMBER(wat_table_data!AH360), IF(wat_table_data!AH360=-999,"NA",IF(wat_table_data!AH360&gt;99, "&gt;99", IF(wat_table_data!AH360&lt;1, "&lt;1",wat_table_data!AH360 ))), "-")</f>
        <v>-</v>
      </c>
      <c r="AJ363" s="39" t="str">
        <f>IF(ISNUMBER(wat_table_data!AI360), IF(wat_table_data!AI360=-999,"NA",IF(wat_table_data!AI360&gt;99, "&gt;99", IF(wat_table_data!AI360&lt;1, "&lt;1",wat_table_data!AI360 ))), "-")</f>
        <v>-</v>
      </c>
      <c r="AK363" s="40" t="str">
        <f>IF(ISNUMBER(wat_table_data!AJ360), IF(wat_table_data!AJ360=-999,"NA",IF(wat_table_data!AJ360&gt;99, "&gt;99", IF(wat_table_data!AJ360&lt;1, "&lt;1",wat_table_data!AJ360 ))), "-")</f>
        <v>-</v>
      </c>
      <c r="AL363" s="40" t="str">
        <f>IF(ISNUMBER(wat_table_data!AK360), IF(wat_table_data!AK360=-999,"NA",IF(wat_table_data!AK360&gt;99, "&gt;99", IF(wat_table_data!AK360&lt;1, "&lt;1",wat_table_data!AK360 ))), "-")</f>
        <v>-</v>
      </c>
      <c r="AM363" s="40" t="str">
        <f>IF(ISNUMBER(wat_table_data!AL360), IF(wat_table_data!AL360=-999,"NA",IF(wat_table_data!AL360&gt;99, "&gt;99", IF(wat_table_data!AL360&lt;1, "&lt;1",wat_table_data!AL360 ))), "-")</f>
        <v>-</v>
      </c>
      <c r="AN363" s="38" t="str">
        <f>IF(ISNUMBER(wat_table_data!AM360), IF(wat_table_data!AM360=-999,"NA",IF(wat_table_data!AM360&gt;99, "&gt;99", IF(wat_table_data!AM360&lt;1, "&lt;1",wat_table_data!AM360 ))), "-")</f>
        <v>-</v>
      </c>
      <c r="AO363" s="38" t="str">
        <f>IF(ISNUMBER(wat_table_data!AN360), IF(wat_table_data!AN360=-999,"NA",IF(wat_table_data!AN360&gt;99, "&gt;99", IF(wat_table_data!AN360&lt;1, "&lt;1",wat_table_data!AN360 ))), "-")</f>
        <v>-</v>
      </c>
    </row>
    <row r="364" ht="13.8" x14ac:dyDescent="0.25">
      <c r="A364" s="34" t="str">
        <f>IF(ISBLANK(wat_table_data!A361), "", wat_table_data!A361)</f>
        <v/>
      </c>
      <c r="B364" s="34" t="str">
        <f>IF(ISBLANK(wat_table_data!B361), "", wat_table_data!B361)</f>
        <v/>
      </c>
      <c r="C364" s="34" t="str">
        <f>IF(ISBLANK(wat_table_data!C361), "", wat_table_data!C361)</f>
        <v/>
      </c>
      <c r="D364" s="35" t="str">
        <f>IF(ISNUMBER(wat_table_data!D361), wat_table_data!D361, "-")</f>
        <v>-</v>
      </c>
      <c r="E364" s="36" t="str">
        <f>IF(ISNUMBER(wat_table_data!E361), wat_table_data!E361, "-")</f>
        <v>-</v>
      </c>
      <c r="F364" s="37" t="str">
        <f>IF(ISNUMBER(wat_table_data!F361), IF(wat_table_data!F361=-999,"NA",IF(wat_table_data!F361&gt;99, "&gt;99", IF(wat_table_data!F361&lt;1, "&lt;1",wat_table_data!F361 ))), "-")</f>
        <v>-</v>
      </c>
      <c r="G364" s="38" t="str">
        <f>IF(ISNUMBER(wat_table_data!G361), IF(wat_table_data!G361=-999,"NA",IF(wat_table_data!G361&gt;99, "&gt;99", IF(wat_table_data!G361&lt;1, "&lt;1",wat_table_data!G361 ))), "-")</f>
        <v>-</v>
      </c>
      <c r="H364" s="38" t="str">
        <f>IF(ISNUMBER(wat_table_data!H361), IF(wat_table_data!H361=-999,"NA",IF(wat_table_data!H361&gt;99, "&gt;99", IF(wat_table_data!H361&lt;1, "&lt;1",wat_table_data!H361 ))), "-")</f>
        <v>-</v>
      </c>
      <c r="I364" s="38" t="str">
        <f>IF(ISNUMBER(wat_table_data!I361), IF(wat_table_data!I361=-999,"NA",IF(wat_table_data!I361&gt;99, "&gt;99", IF(wat_table_data!I361&lt;1, "&lt;1",wat_table_data!I361 ))), "-")</f>
        <v>-</v>
      </c>
      <c r="J364" s="24" t="str">
        <f>IF(ISNUMBER(wat_table_data!J361), IF(wat_table_data!J361=-999,"NA",wat_table_data!J361), "-")</f>
        <v>-</v>
      </c>
      <c r="K364" s="37" t="str">
        <f>IF(ISNUMBER(wat_table_data!K361), IF(wat_table_data!K361=-999,"NA",IF(wat_table_data!K361&gt;99, "&gt;99", IF(wat_table_data!K361&lt;1, "&lt;1",wat_table_data!K361 ))), "-")</f>
        <v>-</v>
      </c>
      <c r="L364" s="38" t="str">
        <f>IF(ISNUMBER(wat_table_data!L361), IF(wat_table_data!L361=-999,"NA",IF(wat_table_data!L361&gt;99, "&gt;99", IF(wat_table_data!L361&lt;1, "&lt;1",wat_table_data!L361 ))), "-")</f>
        <v>-</v>
      </c>
      <c r="M364" s="38" t="str">
        <f>IF(ISNUMBER(wat_table_data!M361), IF(wat_table_data!M361=-999,"NA",IF(wat_table_data!M361&gt;99, "&gt;99", IF(wat_table_data!M361&lt;1, "&lt;1",wat_table_data!M361 ))), "-")</f>
        <v>-</v>
      </c>
      <c r="N364" s="38" t="str">
        <f>IF(ISNUMBER(wat_table_data!N361), IF(wat_table_data!N361=-999,"NA",IF(wat_table_data!N361&gt;99, "&gt;99", IF(wat_table_data!N361&lt;1, "&lt;1",wat_table_data!N361 ))), "-")</f>
        <v>-</v>
      </c>
      <c r="O364" s="24" t="str">
        <f>IF(ISNUMBER(wat_table_data!O361), IF(wat_table_data!O361=-999,"NA",wat_table_data!O361), "-")</f>
        <v>-</v>
      </c>
      <c r="P364" s="37" t="str">
        <f>IF(ISNUMBER(wat_table_data!P361), IF(wat_table_data!P361=-999,"NA",IF(wat_table_data!P361&gt;99, "&gt;99", IF(wat_table_data!P361&lt;1, "&lt;1",wat_table_data!P361 ))), "-")</f>
        <v>-</v>
      </c>
      <c r="Q364" s="38" t="str">
        <f>IF(ISNUMBER(wat_table_data!Q361), IF(wat_table_data!Q361=-999,"NA",IF(wat_table_data!Q361&gt;99, "&gt;99", IF(wat_table_data!Q361&lt;1, "&lt;1",wat_table_data!Q361 ))), "-")</f>
        <v>-</v>
      </c>
      <c r="R364" s="38" t="str">
        <f>IF(ISNUMBER(wat_table_data!R361), IF(wat_table_data!R361=-999,"NA",IF(wat_table_data!R361&gt;99, "&gt;99", IF(wat_table_data!R361&lt;1, "&lt;1",wat_table_data!R361 ))), "-")</f>
        <v>-</v>
      </c>
      <c r="S364" s="38" t="str">
        <f>IF(ISNUMBER(wat_table_data!S361), IF(wat_table_data!S361=-999,"NA",IF(wat_table_data!S361&gt;99, "&gt;99", IF(wat_table_data!S361&lt;1, "&lt;1",wat_table_data!S361 ))), "-")</f>
        <v>-</v>
      </c>
      <c r="T364" s="24" t="str">
        <f>IF(ISNUMBER(wat_table_data!T361), IF(wat_table_data!T361=-999,"NA",wat_table_data!T361), "-")</f>
        <v>-</v>
      </c>
      <c r="U364" s="24"/>
      <c r="V364" s="24"/>
      <c r="W364" s="24"/>
      <c r="X364" s="39" t="str">
        <f>IF(ISNUMBER(wat_table_data!W361), IF(wat_table_data!W361=-999,"NA",IF(wat_table_data!W361&gt;99, "&gt;99", IF(wat_table_data!W361&lt;1, "&lt;1",wat_table_data!W361 ))), "-")</f>
        <v>-</v>
      </c>
      <c r="Y364" s="40" t="str">
        <f>IF(ISNUMBER(wat_table_data!X361), IF(wat_table_data!X361=-999,"NA",IF(wat_table_data!X361&gt;99, "&gt;99", IF(wat_table_data!X361&lt;1, "&lt;1",wat_table_data!X361 ))), "-")</f>
        <v>-</v>
      </c>
      <c r="Z364" s="40" t="str">
        <f>IF(ISNUMBER(wat_table_data!Y361), IF(wat_table_data!Y361=-999,"NA",IF(wat_table_data!Y361&gt;99, "&gt;99", IF(wat_table_data!Y361&lt;1, "&lt;1",wat_table_data!Y361 ))), "-")</f>
        <v>-</v>
      </c>
      <c r="AA364" s="40" t="str">
        <f>IF(ISNUMBER(wat_table_data!Z361), IF(wat_table_data!Z361=-999,"NA",IF(wat_table_data!Z361&gt;99, "&gt;99", IF(wat_table_data!Z361&lt;1, "&lt;1",wat_table_data!Z361 ))), "-")</f>
        <v>-</v>
      </c>
      <c r="AB364" s="38" t="str">
        <f>IF(ISNUMBER(wat_table_data!AA361), IF(wat_table_data!AA361=-999,"NA",IF(wat_table_data!AA361&gt;99, "&gt;99", IF(wat_table_data!AA361&lt;1, "&lt;1",wat_table_data!AA361 ))), "-")</f>
        <v>-</v>
      </c>
      <c r="AC364" s="38" t="str">
        <f>IF(ISNUMBER(wat_table_data!AB361), IF(wat_table_data!AB361=-999,"NA",IF(wat_table_data!AB361&gt;99, "&gt;99", IF(wat_table_data!AB361&lt;1, "&lt;1",wat_table_data!AB361 ))), "-")</f>
        <v>-</v>
      </c>
      <c r="AD364" s="39" t="str">
        <f>IF(ISNUMBER(wat_table_data!AC361), IF(wat_table_data!AC361=-999,"NA",IF(wat_table_data!AC361&gt;99, "&gt;99", IF(wat_table_data!AC361&lt;1, "&lt;1",wat_table_data!AC361 ))), "-")</f>
        <v>-</v>
      </c>
      <c r="AE364" s="40" t="str">
        <f>IF(ISNUMBER(wat_table_data!AD361), IF(wat_table_data!AD361=-999,"NA",IF(wat_table_data!AD361&gt;99, "&gt;99", IF(wat_table_data!AD361&lt;1, "&lt;1",wat_table_data!AD361 ))), "-")</f>
        <v>-</v>
      </c>
      <c r="AF364" s="40" t="str">
        <f>IF(ISNUMBER(wat_table_data!AE361), IF(wat_table_data!AE361=-999,"NA",IF(wat_table_data!AE361&gt;99, "&gt;99", IF(wat_table_data!AE361&lt;1, "&lt;1",wat_table_data!AE361 ))), "-")</f>
        <v>-</v>
      </c>
      <c r="AG364" s="40" t="str">
        <f>IF(ISNUMBER(wat_table_data!AF361), IF(wat_table_data!AF361=-999,"NA",IF(wat_table_data!AF361&gt;99, "&gt;99", IF(wat_table_data!AF361&lt;1, "&lt;1",wat_table_data!AF361 ))), "-")</f>
        <v>-</v>
      </c>
      <c r="AH364" s="38" t="str">
        <f>IF(ISNUMBER(wat_table_data!AG361), IF(wat_table_data!AG361=-999,"NA",IF(wat_table_data!AG361&gt;99, "&gt;99", IF(wat_table_data!AG361&lt;1, "&lt;1",wat_table_data!AG361 ))), "-")</f>
        <v>-</v>
      </c>
      <c r="AI364" s="38" t="str">
        <f>IF(ISNUMBER(wat_table_data!AH361), IF(wat_table_data!AH361=-999,"NA",IF(wat_table_data!AH361&gt;99, "&gt;99", IF(wat_table_data!AH361&lt;1, "&lt;1",wat_table_data!AH361 ))), "-")</f>
        <v>-</v>
      </c>
      <c r="AJ364" s="39" t="str">
        <f>IF(ISNUMBER(wat_table_data!AI361), IF(wat_table_data!AI361=-999,"NA",IF(wat_table_data!AI361&gt;99, "&gt;99", IF(wat_table_data!AI361&lt;1, "&lt;1",wat_table_data!AI361 ))), "-")</f>
        <v>-</v>
      </c>
      <c r="AK364" s="40" t="str">
        <f>IF(ISNUMBER(wat_table_data!AJ361), IF(wat_table_data!AJ361=-999,"NA",IF(wat_table_data!AJ361&gt;99, "&gt;99", IF(wat_table_data!AJ361&lt;1, "&lt;1",wat_table_data!AJ361 ))), "-")</f>
        <v>-</v>
      </c>
      <c r="AL364" s="40" t="str">
        <f>IF(ISNUMBER(wat_table_data!AK361), IF(wat_table_data!AK361=-999,"NA",IF(wat_table_data!AK361&gt;99, "&gt;99", IF(wat_table_data!AK361&lt;1, "&lt;1",wat_table_data!AK361 ))), "-")</f>
        <v>-</v>
      </c>
      <c r="AM364" s="40" t="str">
        <f>IF(ISNUMBER(wat_table_data!AL361), IF(wat_table_data!AL361=-999,"NA",IF(wat_table_data!AL361&gt;99, "&gt;99", IF(wat_table_data!AL361&lt;1, "&lt;1",wat_table_data!AL361 ))), "-")</f>
        <v>-</v>
      </c>
      <c r="AN364" s="38" t="str">
        <f>IF(ISNUMBER(wat_table_data!AM361), IF(wat_table_data!AM361=-999,"NA",IF(wat_table_data!AM361&gt;99, "&gt;99", IF(wat_table_data!AM361&lt;1, "&lt;1",wat_table_data!AM361 ))), "-")</f>
        <v>-</v>
      </c>
      <c r="AO364" s="38" t="str">
        <f>IF(ISNUMBER(wat_table_data!AN361), IF(wat_table_data!AN361=-999,"NA",IF(wat_table_data!AN361&gt;99, "&gt;99", IF(wat_table_data!AN361&lt;1, "&lt;1",wat_table_data!AN361 ))), "-")</f>
        <v>-</v>
      </c>
    </row>
    <row r="365" ht="13.8" x14ac:dyDescent="0.25">
      <c r="A365" s="34" t="str">
        <f>IF(ISBLANK(wat_table_data!A362), "", wat_table_data!A362)</f>
        <v/>
      </c>
      <c r="B365" s="34" t="str">
        <f>IF(ISBLANK(wat_table_data!B362), "", wat_table_data!B362)</f>
        <v/>
      </c>
      <c r="C365" s="34" t="str">
        <f>IF(ISBLANK(wat_table_data!C362), "", wat_table_data!C362)</f>
        <v/>
      </c>
      <c r="D365" s="35" t="str">
        <f>IF(ISNUMBER(wat_table_data!D362), wat_table_data!D362, "-")</f>
        <v>-</v>
      </c>
      <c r="E365" s="36" t="str">
        <f>IF(ISNUMBER(wat_table_data!E362), wat_table_data!E362, "-")</f>
        <v>-</v>
      </c>
      <c r="F365" s="37" t="str">
        <f>IF(ISNUMBER(wat_table_data!F362), IF(wat_table_data!F362=-999,"NA",IF(wat_table_data!F362&gt;99, "&gt;99", IF(wat_table_data!F362&lt;1, "&lt;1",wat_table_data!F362 ))), "-")</f>
        <v>-</v>
      </c>
      <c r="G365" s="38" t="str">
        <f>IF(ISNUMBER(wat_table_data!G362), IF(wat_table_data!G362=-999,"NA",IF(wat_table_data!G362&gt;99, "&gt;99", IF(wat_table_data!G362&lt;1, "&lt;1",wat_table_data!G362 ))), "-")</f>
        <v>-</v>
      </c>
      <c r="H365" s="38" t="str">
        <f>IF(ISNUMBER(wat_table_data!H362), IF(wat_table_data!H362=-999,"NA",IF(wat_table_data!H362&gt;99, "&gt;99", IF(wat_table_data!H362&lt;1, "&lt;1",wat_table_data!H362 ))), "-")</f>
        <v>-</v>
      </c>
      <c r="I365" s="38" t="str">
        <f>IF(ISNUMBER(wat_table_data!I362), IF(wat_table_data!I362=-999,"NA",IF(wat_table_data!I362&gt;99, "&gt;99", IF(wat_table_data!I362&lt;1, "&lt;1",wat_table_data!I362 ))), "-")</f>
        <v>-</v>
      </c>
      <c r="J365" s="24" t="str">
        <f>IF(ISNUMBER(wat_table_data!J362), IF(wat_table_data!J362=-999,"NA",wat_table_data!J362), "-")</f>
        <v>-</v>
      </c>
      <c r="K365" s="37" t="str">
        <f>IF(ISNUMBER(wat_table_data!K362), IF(wat_table_data!K362=-999,"NA",IF(wat_table_data!K362&gt;99, "&gt;99", IF(wat_table_data!K362&lt;1, "&lt;1",wat_table_data!K362 ))), "-")</f>
        <v>-</v>
      </c>
      <c r="L365" s="38" t="str">
        <f>IF(ISNUMBER(wat_table_data!L362), IF(wat_table_data!L362=-999,"NA",IF(wat_table_data!L362&gt;99, "&gt;99", IF(wat_table_data!L362&lt;1, "&lt;1",wat_table_data!L362 ))), "-")</f>
        <v>-</v>
      </c>
      <c r="M365" s="38" t="str">
        <f>IF(ISNUMBER(wat_table_data!M362), IF(wat_table_data!M362=-999,"NA",IF(wat_table_data!M362&gt;99, "&gt;99", IF(wat_table_data!M362&lt;1, "&lt;1",wat_table_data!M362 ))), "-")</f>
        <v>-</v>
      </c>
      <c r="N365" s="38" t="str">
        <f>IF(ISNUMBER(wat_table_data!N362), IF(wat_table_data!N362=-999,"NA",IF(wat_table_data!N362&gt;99, "&gt;99", IF(wat_table_data!N362&lt;1, "&lt;1",wat_table_data!N362 ))), "-")</f>
        <v>-</v>
      </c>
      <c r="O365" s="24" t="str">
        <f>IF(ISNUMBER(wat_table_data!O362), IF(wat_table_data!O362=-999,"NA",wat_table_data!O362), "-")</f>
        <v>-</v>
      </c>
      <c r="P365" s="37" t="str">
        <f>IF(ISNUMBER(wat_table_data!P362), IF(wat_table_data!P362=-999,"NA",IF(wat_table_data!P362&gt;99, "&gt;99", IF(wat_table_data!P362&lt;1, "&lt;1",wat_table_data!P362 ))), "-")</f>
        <v>-</v>
      </c>
      <c r="Q365" s="38" t="str">
        <f>IF(ISNUMBER(wat_table_data!Q362), IF(wat_table_data!Q362=-999,"NA",IF(wat_table_data!Q362&gt;99, "&gt;99", IF(wat_table_data!Q362&lt;1, "&lt;1",wat_table_data!Q362 ))), "-")</f>
        <v>-</v>
      </c>
      <c r="R365" s="38" t="str">
        <f>IF(ISNUMBER(wat_table_data!R362), IF(wat_table_data!R362=-999,"NA",IF(wat_table_data!R362&gt;99, "&gt;99", IF(wat_table_data!R362&lt;1, "&lt;1",wat_table_data!R362 ))), "-")</f>
        <v>-</v>
      </c>
      <c r="S365" s="38" t="str">
        <f>IF(ISNUMBER(wat_table_data!S362), IF(wat_table_data!S362=-999,"NA",IF(wat_table_data!S362&gt;99, "&gt;99", IF(wat_table_data!S362&lt;1, "&lt;1",wat_table_data!S362 ))), "-")</f>
        <v>-</v>
      </c>
      <c r="T365" s="24" t="str">
        <f>IF(ISNUMBER(wat_table_data!T362), IF(wat_table_data!T362=-999,"NA",wat_table_data!T362), "-")</f>
        <v>-</v>
      </c>
      <c r="U365" s="24"/>
      <c r="V365" s="24"/>
      <c r="W365" s="24"/>
      <c r="X365" s="39" t="str">
        <f>IF(ISNUMBER(wat_table_data!W362), IF(wat_table_data!W362=-999,"NA",IF(wat_table_data!W362&gt;99, "&gt;99", IF(wat_table_data!W362&lt;1, "&lt;1",wat_table_data!W362 ))), "-")</f>
        <v>-</v>
      </c>
      <c r="Y365" s="40" t="str">
        <f>IF(ISNUMBER(wat_table_data!X362), IF(wat_table_data!X362=-999,"NA",IF(wat_table_data!X362&gt;99, "&gt;99", IF(wat_table_data!X362&lt;1, "&lt;1",wat_table_data!X362 ))), "-")</f>
        <v>-</v>
      </c>
      <c r="Z365" s="40" t="str">
        <f>IF(ISNUMBER(wat_table_data!Y362), IF(wat_table_data!Y362=-999,"NA",IF(wat_table_data!Y362&gt;99, "&gt;99", IF(wat_table_data!Y362&lt;1, "&lt;1",wat_table_data!Y362 ))), "-")</f>
        <v>-</v>
      </c>
      <c r="AA365" s="40" t="str">
        <f>IF(ISNUMBER(wat_table_data!Z362), IF(wat_table_data!Z362=-999,"NA",IF(wat_table_data!Z362&gt;99, "&gt;99", IF(wat_table_data!Z362&lt;1, "&lt;1",wat_table_data!Z362 ))), "-")</f>
        <v>-</v>
      </c>
      <c r="AB365" s="38" t="str">
        <f>IF(ISNUMBER(wat_table_data!AA362), IF(wat_table_data!AA362=-999,"NA",IF(wat_table_data!AA362&gt;99, "&gt;99", IF(wat_table_data!AA362&lt;1, "&lt;1",wat_table_data!AA362 ))), "-")</f>
        <v>-</v>
      </c>
      <c r="AC365" s="38" t="str">
        <f>IF(ISNUMBER(wat_table_data!AB362), IF(wat_table_data!AB362=-999,"NA",IF(wat_table_data!AB362&gt;99, "&gt;99", IF(wat_table_data!AB362&lt;1, "&lt;1",wat_table_data!AB362 ))), "-")</f>
        <v>-</v>
      </c>
      <c r="AD365" s="39" t="str">
        <f>IF(ISNUMBER(wat_table_data!AC362), IF(wat_table_data!AC362=-999,"NA",IF(wat_table_data!AC362&gt;99, "&gt;99", IF(wat_table_data!AC362&lt;1, "&lt;1",wat_table_data!AC362 ))), "-")</f>
        <v>-</v>
      </c>
      <c r="AE365" s="40" t="str">
        <f>IF(ISNUMBER(wat_table_data!AD362), IF(wat_table_data!AD362=-999,"NA",IF(wat_table_data!AD362&gt;99, "&gt;99", IF(wat_table_data!AD362&lt;1, "&lt;1",wat_table_data!AD362 ))), "-")</f>
        <v>-</v>
      </c>
      <c r="AF365" s="40" t="str">
        <f>IF(ISNUMBER(wat_table_data!AE362), IF(wat_table_data!AE362=-999,"NA",IF(wat_table_data!AE362&gt;99, "&gt;99", IF(wat_table_data!AE362&lt;1, "&lt;1",wat_table_data!AE362 ))), "-")</f>
        <v>-</v>
      </c>
      <c r="AG365" s="40" t="str">
        <f>IF(ISNUMBER(wat_table_data!AF362), IF(wat_table_data!AF362=-999,"NA",IF(wat_table_data!AF362&gt;99, "&gt;99", IF(wat_table_data!AF362&lt;1, "&lt;1",wat_table_data!AF362 ))), "-")</f>
        <v>-</v>
      </c>
      <c r="AH365" s="38" t="str">
        <f>IF(ISNUMBER(wat_table_data!AG362), IF(wat_table_data!AG362=-999,"NA",IF(wat_table_data!AG362&gt;99, "&gt;99", IF(wat_table_data!AG362&lt;1, "&lt;1",wat_table_data!AG362 ))), "-")</f>
        <v>-</v>
      </c>
      <c r="AI365" s="38" t="str">
        <f>IF(ISNUMBER(wat_table_data!AH362), IF(wat_table_data!AH362=-999,"NA",IF(wat_table_data!AH362&gt;99, "&gt;99", IF(wat_table_data!AH362&lt;1, "&lt;1",wat_table_data!AH362 ))), "-")</f>
        <v>-</v>
      </c>
      <c r="AJ365" s="39" t="str">
        <f>IF(ISNUMBER(wat_table_data!AI362), IF(wat_table_data!AI362=-999,"NA",IF(wat_table_data!AI362&gt;99, "&gt;99", IF(wat_table_data!AI362&lt;1, "&lt;1",wat_table_data!AI362 ))), "-")</f>
        <v>-</v>
      </c>
      <c r="AK365" s="40" t="str">
        <f>IF(ISNUMBER(wat_table_data!AJ362), IF(wat_table_data!AJ362=-999,"NA",IF(wat_table_data!AJ362&gt;99, "&gt;99", IF(wat_table_data!AJ362&lt;1, "&lt;1",wat_table_data!AJ362 ))), "-")</f>
        <v>-</v>
      </c>
      <c r="AL365" s="40" t="str">
        <f>IF(ISNUMBER(wat_table_data!AK362), IF(wat_table_data!AK362=-999,"NA",IF(wat_table_data!AK362&gt;99, "&gt;99", IF(wat_table_data!AK362&lt;1, "&lt;1",wat_table_data!AK362 ))), "-")</f>
        <v>-</v>
      </c>
      <c r="AM365" s="40" t="str">
        <f>IF(ISNUMBER(wat_table_data!AL362), IF(wat_table_data!AL362=-999,"NA",IF(wat_table_data!AL362&gt;99, "&gt;99", IF(wat_table_data!AL362&lt;1, "&lt;1",wat_table_data!AL362 ))), "-")</f>
        <v>-</v>
      </c>
      <c r="AN365" s="38" t="str">
        <f>IF(ISNUMBER(wat_table_data!AM362), IF(wat_table_data!AM362=-999,"NA",IF(wat_table_data!AM362&gt;99, "&gt;99", IF(wat_table_data!AM362&lt;1, "&lt;1",wat_table_data!AM362 ))), "-")</f>
        <v>-</v>
      </c>
      <c r="AO365" s="38" t="str">
        <f>IF(ISNUMBER(wat_table_data!AN362), IF(wat_table_data!AN362=-999,"NA",IF(wat_table_data!AN362&gt;99, "&gt;99", IF(wat_table_data!AN362&lt;1, "&lt;1",wat_table_data!AN362 ))), "-")</f>
        <v>-</v>
      </c>
    </row>
    <row r="366" ht="13.8" x14ac:dyDescent="0.25">
      <c r="A366" s="34" t="str">
        <f>IF(ISBLANK(wat_table_data!A363), "", wat_table_data!A363)</f>
        <v/>
      </c>
      <c r="B366" s="34" t="str">
        <f>IF(ISBLANK(wat_table_data!B363), "", wat_table_data!B363)</f>
        <v/>
      </c>
      <c r="C366" s="34" t="str">
        <f>IF(ISBLANK(wat_table_data!C363), "", wat_table_data!C363)</f>
        <v/>
      </c>
      <c r="D366" s="35" t="str">
        <f>IF(ISNUMBER(wat_table_data!D363), wat_table_data!D363, "-")</f>
        <v>-</v>
      </c>
      <c r="E366" s="36" t="str">
        <f>IF(ISNUMBER(wat_table_data!E363), wat_table_data!E363, "-")</f>
        <v>-</v>
      </c>
      <c r="F366" s="37" t="str">
        <f>IF(ISNUMBER(wat_table_data!F363), IF(wat_table_data!F363=-999,"NA",IF(wat_table_data!F363&gt;99, "&gt;99", IF(wat_table_data!F363&lt;1, "&lt;1",wat_table_data!F363 ))), "-")</f>
        <v>-</v>
      </c>
      <c r="G366" s="38" t="str">
        <f>IF(ISNUMBER(wat_table_data!G363), IF(wat_table_data!G363=-999,"NA",IF(wat_table_data!G363&gt;99, "&gt;99", IF(wat_table_data!G363&lt;1, "&lt;1",wat_table_data!G363 ))), "-")</f>
        <v>-</v>
      </c>
      <c r="H366" s="38" t="str">
        <f>IF(ISNUMBER(wat_table_data!H363), IF(wat_table_data!H363=-999,"NA",IF(wat_table_data!H363&gt;99, "&gt;99", IF(wat_table_data!H363&lt;1, "&lt;1",wat_table_data!H363 ))), "-")</f>
        <v>-</v>
      </c>
      <c r="I366" s="38" t="str">
        <f>IF(ISNUMBER(wat_table_data!I363), IF(wat_table_data!I363=-999,"NA",IF(wat_table_data!I363&gt;99, "&gt;99", IF(wat_table_data!I363&lt;1, "&lt;1",wat_table_data!I363 ))), "-")</f>
        <v>-</v>
      </c>
      <c r="J366" s="24" t="str">
        <f>IF(ISNUMBER(wat_table_data!J363), IF(wat_table_data!J363=-999,"NA",wat_table_data!J363), "-")</f>
        <v>-</v>
      </c>
      <c r="K366" s="37" t="str">
        <f>IF(ISNUMBER(wat_table_data!K363), IF(wat_table_data!K363=-999,"NA",IF(wat_table_data!K363&gt;99, "&gt;99", IF(wat_table_data!K363&lt;1, "&lt;1",wat_table_data!K363 ))), "-")</f>
        <v>-</v>
      </c>
      <c r="L366" s="38" t="str">
        <f>IF(ISNUMBER(wat_table_data!L363), IF(wat_table_data!L363=-999,"NA",IF(wat_table_data!L363&gt;99, "&gt;99", IF(wat_table_data!L363&lt;1, "&lt;1",wat_table_data!L363 ))), "-")</f>
        <v>-</v>
      </c>
      <c r="M366" s="38" t="str">
        <f>IF(ISNUMBER(wat_table_data!M363), IF(wat_table_data!M363=-999,"NA",IF(wat_table_data!M363&gt;99, "&gt;99", IF(wat_table_data!M363&lt;1, "&lt;1",wat_table_data!M363 ))), "-")</f>
        <v>-</v>
      </c>
      <c r="N366" s="38" t="str">
        <f>IF(ISNUMBER(wat_table_data!N363), IF(wat_table_data!N363=-999,"NA",IF(wat_table_data!N363&gt;99, "&gt;99", IF(wat_table_data!N363&lt;1, "&lt;1",wat_table_data!N363 ))), "-")</f>
        <v>-</v>
      </c>
      <c r="O366" s="24" t="str">
        <f>IF(ISNUMBER(wat_table_data!O363), IF(wat_table_data!O363=-999,"NA",wat_table_data!O363), "-")</f>
        <v>-</v>
      </c>
      <c r="P366" s="37" t="str">
        <f>IF(ISNUMBER(wat_table_data!P363), IF(wat_table_data!P363=-999,"NA",IF(wat_table_data!P363&gt;99, "&gt;99", IF(wat_table_data!P363&lt;1, "&lt;1",wat_table_data!P363 ))), "-")</f>
        <v>-</v>
      </c>
      <c r="Q366" s="38" t="str">
        <f>IF(ISNUMBER(wat_table_data!Q363), IF(wat_table_data!Q363=-999,"NA",IF(wat_table_data!Q363&gt;99, "&gt;99", IF(wat_table_data!Q363&lt;1, "&lt;1",wat_table_data!Q363 ))), "-")</f>
        <v>-</v>
      </c>
      <c r="R366" s="38" t="str">
        <f>IF(ISNUMBER(wat_table_data!R363), IF(wat_table_data!R363=-999,"NA",IF(wat_table_data!R363&gt;99, "&gt;99", IF(wat_table_data!R363&lt;1, "&lt;1",wat_table_data!R363 ))), "-")</f>
        <v>-</v>
      </c>
      <c r="S366" s="38" t="str">
        <f>IF(ISNUMBER(wat_table_data!S363), IF(wat_table_data!S363=-999,"NA",IF(wat_table_data!S363&gt;99, "&gt;99", IF(wat_table_data!S363&lt;1, "&lt;1",wat_table_data!S363 ))), "-")</f>
        <v>-</v>
      </c>
      <c r="T366" s="24" t="str">
        <f>IF(ISNUMBER(wat_table_data!T363), IF(wat_table_data!T363=-999,"NA",wat_table_data!T363), "-")</f>
        <v>-</v>
      </c>
      <c r="U366" s="24"/>
      <c r="V366" s="24"/>
      <c r="W366" s="24"/>
      <c r="X366" s="39" t="str">
        <f>IF(ISNUMBER(wat_table_data!W363), IF(wat_table_data!W363=-999,"NA",IF(wat_table_data!W363&gt;99, "&gt;99", IF(wat_table_data!W363&lt;1, "&lt;1",wat_table_data!W363 ))), "-")</f>
        <v>-</v>
      </c>
      <c r="Y366" s="40" t="str">
        <f>IF(ISNUMBER(wat_table_data!X363), IF(wat_table_data!X363=-999,"NA",IF(wat_table_data!X363&gt;99, "&gt;99", IF(wat_table_data!X363&lt;1, "&lt;1",wat_table_data!X363 ))), "-")</f>
        <v>-</v>
      </c>
      <c r="Z366" s="40" t="str">
        <f>IF(ISNUMBER(wat_table_data!Y363), IF(wat_table_data!Y363=-999,"NA",IF(wat_table_data!Y363&gt;99, "&gt;99", IF(wat_table_data!Y363&lt;1, "&lt;1",wat_table_data!Y363 ))), "-")</f>
        <v>-</v>
      </c>
      <c r="AA366" s="40" t="str">
        <f>IF(ISNUMBER(wat_table_data!Z363), IF(wat_table_data!Z363=-999,"NA",IF(wat_table_data!Z363&gt;99, "&gt;99", IF(wat_table_data!Z363&lt;1, "&lt;1",wat_table_data!Z363 ))), "-")</f>
        <v>-</v>
      </c>
      <c r="AB366" s="38" t="str">
        <f>IF(ISNUMBER(wat_table_data!AA363), IF(wat_table_data!AA363=-999,"NA",IF(wat_table_data!AA363&gt;99, "&gt;99", IF(wat_table_data!AA363&lt;1, "&lt;1",wat_table_data!AA363 ))), "-")</f>
        <v>-</v>
      </c>
      <c r="AC366" s="38" t="str">
        <f>IF(ISNUMBER(wat_table_data!AB363), IF(wat_table_data!AB363=-999,"NA",IF(wat_table_data!AB363&gt;99, "&gt;99", IF(wat_table_data!AB363&lt;1, "&lt;1",wat_table_data!AB363 ))), "-")</f>
        <v>-</v>
      </c>
      <c r="AD366" s="39" t="str">
        <f>IF(ISNUMBER(wat_table_data!AC363), IF(wat_table_data!AC363=-999,"NA",IF(wat_table_data!AC363&gt;99, "&gt;99", IF(wat_table_data!AC363&lt;1, "&lt;1",wat_table_data!AC363 ))), "-")</f>
        <v>-</v>
      </c>
      <c r="AE366" s="40" t="str">
        <f>IF(ISNUMBER(wat_table_data!AD363), IF(wat_table_data!AD363=-999,"NA",IF(wat_table_data!AD363&gt;99, "&gt;99", IF(wat_table_data!AD363&lt;1, "&lt;1",wat_table_data!AD363 ))), "-")</f>
        <v>-</v>
      </c>
      <c r="AF366" s="40" t="str">
        <f>IF(ISNUMBER(wat_table_data!AE363), IF(wat_table_data!AE363=-999,"NA",IF(wat_table_data!AE363&gt;99, "&gt;99", IF(wat_table_data!AE363&lt;1, "&lt;1",wat_table_data!AE363 ))), "-")</f>
        <v>-</v>
      </c>
      <c r="AG366" s="40" t="str">
        <f>IF(ISNUMBER(wat_table_data!AF363), IF(wat_table_data!AF363=-999,"NA",IF(wat_table_data!AF363&gt;99, "&gt;99", IF(wat_table_data!AF363&lt;1, "&lt;1",wat_table_data!AF363 ))), "-")</f>
        <v>-</v>
      </c>
      <c r="AH366" s="38" t="str">
        <f>IF(ISNUMBER(wat_table_data!AG363), IF(wat_table_data!AG363=-999,"NA",IF(wat_table_data!AG363&gt;99, "&gt;99", IF(wat_table_data!AG363&lt;1, "&lt;1",wat_table_data!AG363 ))), "-")</f>
        <v>-</v>
      </c>
      <c r="AI366" s="38" t="str">
        <f>IF(ISNUMBER(wat_table_data!AH363), IF(wat_table_data!AH363=-999,"NA",IF(wat_table_data!AH363&gt;99, "&gt;99", IF(wat_table_data!AH363&lt;1, "&lt;1",wat_table_data!AH363 ))), "-")</f>
        <v>-</v>
      </c>
      <c r="AJ366" s="39" t="str">
        <f>IF(ISNUMBER(wat_table_data!AI363), IF(wat_table_data!AI363=-999,"NA",IF(wat_table_data!AI363&gt;99, "&gt;99", IF(wat_table_data!AI363&lt;1, "&lt;1",wat_table_data!AI363 ))), "-")</f>
        <v>-</v>
      </c>
      <c r="AK366" s="40" t="str">
        <f>IF(ISNUMBER(wat_table_data!AJ363), IF(wat_table_data!AJ363=-999,"NA",IF(wat_table_data!AJ363&gt;99, "&gt;99", IF(wat_table_data!AJ363&lt;1, "&lt;1",wat_table_data!AJ363 ))), "-")</f>
        <v>-</v>
      </c>
      <c r="AL366" s="40" t="str">
        <f>IF(ISNUMBER(wat_table_data!AK363), IF(wat_table_data!AK363=-999,"NA",IF(wat_table_data!AK363&gt;99, "&gt;99", IF(wat_table_data!AK363&lt;1, "&lt;1",wat_table_data!AK363 ))), "-")</f>
        <v>-</v>
      </c>
      <c r="AM366" s="40" t="str">
        <f>IF(ISNUMBER(wat_table_data!AL363), IF(wat_table_data!AL363=-999,"NA",IF(wat_table_data!AL363&gt;99, "&gt;99", IF(wat_table_data!AL363&lt;1, "&lt;1",wat_table_data!AL363 ))), "-")</f>
        <v>-</v>
      </c>
      <c r="AN366" s="38" t="str">
        <f>IF(ISNUMBER(wat_table_data!AM363), IF(wat_table_data!AM363=-999,"NA",IF(wat_table_data!AM363&gt;99, "&gt;99", IF(wat_table_data!AM363&lt;1, "&lt;1",wat_table_data!AM363 ))), "-")</f>
        <v>-</v>
      </c>
      <c r="AO366" s="38" t="str">
        <f>IF(ISNUMBER(wat_table_data!AN363), IF(wat_table_data!AN363=-999,"NA",IF(wat_table_data!AN363&gt;99, "&gt;99", IF(wat_table_data!AN363&lt;1, "&lt;1",wat_table_data!AN363 ))), "-")</f>
        <v>-</v>
      </c>
    </row>
    <row r="367" ht="13.8" x14ac:dyDescent="0.25">
      <c r="A367" s="34" t="str">
        <f>IF(ISBLANK(wat_table_data!A364), "", wat_table_data!A364)</f>
        <v/>
      </c>
      <c r="B367" s="34" t="str">
        <f>IF(ISBLANK(wat_table_data!B364), "", wat_table_data!B364)</f>
        <v/>
      </c>
      <c r="C367" s="34" t="str">
        <f>IF(ISBLANK(wat_table_data!C364), "", wat_table_data!C364)</f>
        <v/>
      </c>
      <c r="D367" s="35" t="str">
        <f>IF(ISNUMBER(wat_table_data!D364), wat_table_data!D364, "-")</f>
        <v>-</v>
      </c>
      <c r="E367" s="36" t="str">
        <f>IF(ISNUMBER(wat_table_data!E364), wat_table_data!E364, "-")</f>
        <v>-</v>
      </c>
      <c r="F367" s="37" t="str">
        <f>IF(ISNUMBER(wat_table_data!F364), IF(wat_table_data!F364=-999,"NA",IF(wat_table_data!F364&gt;99, "&gt;99", IF(wat_table_data!F364&lt;1, "&lt;1",wat_table_data!F364 ))), "-")</f>
        <v>-</v>
      </c>
      <c r="G367" s="38" t="str">
        <f>IF(ISNUMBER(wat_table_data!G364), IF(wat_table_data!G364=-999,"NA",IF(wat_table_data!G364&gt;99, "&gt;99", IF(wat_table_data!G364&lt;1, "&lt;1",wat_table_data!G364 ))), "-")</f>
        <v>-</v>
      </c>
      <c r="H367" s="38" t="str">
        <f>IF(ISNUMBER(wat_table_data!H364), IF(wat_table_data!H364=-999,"NA",IF(wat_table_data!H364&gt;99, "&gt;99", IF(wat_table_data!H364&lt;1, "&lt;1",wat_table_data!H364 ))), "-")</f>
        <v>-</v>
      </c>
      <c r="I367" s="38" t="str">
        <f>IF(ISNUMBER(wat_table_data!I364), IF(wat_table_data!I364=-999,"NA",IF(wat_table_data!I364&gt;99, "&gt;99", IF(wat_table_data!I364&lt;1, "&lt;1",wat_table_data!I364 ))), "-")</f>
        <v>-</v>
      </c>
      <c r="J367" s="24" t="str">
        <f>IF(ISNUMBER(wat_table_data!J364), IF(wat_table_data!J364=-999,"NA",wat_table_data!J364), "-")</f>
        <v>-</v>
      </c>
      <c r="K367" s="37" t="str">
        <f>IF(ISNUMBER(wat_table_data!K364), IF(wat_table_data!K364=-999,"NA",IF(wat_table_data!K364&gt;99, "&gt;99", IF(wat_table_data!K364&lt;1, "&lt;1",wat_table_data!K364 ))), "-")</f>
        <v>-</v>
      </c>
      <c r="L367" s="38" t="str">
        <f>IF(ISNUMBER(wat_table_data!L364), IF(wat_table_data!L364=-999,"NA",IF(wat_table_data!L364&gt;99, "&gt;99", IF(wat_table_data!L364&lt;1, "&lt;1",wat_table_data!L364 ))), "-")</f>
        <v>-</v>
      </c>
      <c r="M367" s="38" t="str">
        <f>IF(ISNUMBER(wat_table_data!M364), IF(wat_table_data!M364=-999,"NA",IF(wat_table_data!M364&gt;99, "&gt;99", IF(wat_table_data!M364&lt;1, "&lt;1",wat_table_data!M364 ))), "-")</f>
        <v>-</v>
      </c>
      <c r="N367" s="38" t="str">
        <f>IF(ISNUMBER(wat_table_data!N364), IF(wat_table_data!N364=-999,"NA",IF(wat_table_data!N364&gt;99, "&gt;99", IF(wat_table_data!N364&lt;1, "&lt;1",wat_table_data!N364 ))), "-")</f>
        <v>-</v>
      </c>
      <c r="O367" s="24" t="str">
        <f>IF(ISNUMBER(wat_table_data!O364), IF(wat_table_data!O364=-999,"NA",wat_table_data!O364), "-")</f>
        <v>-</v>
      </c>
      <c r="P367" s="37" t="str">
        <f>IF(ISNUMBER(wat_table_data!P364), IF(wat_table_data!P364=-999,"NA",IF(wat_table_data!P364&gt;99, "&gt;99", IF(wat_table_data!P364&lt;1, "&lt;1",wat_table_data!P364 ))), "-")</f>
        <v>-</v>
      </c>
      <c r="Q367" s="38" t="str">
        <f>IF(ISNUMBER(wat_table_data!Q364), IF(wat_table_data!Q364=-999,"NA",IF(wat_table_data!Q364&gt;99, "&gt;99", IF(wat_table_data!Q364&lt;1, "&lt;1",wat_table_data!Q364 ))), "-")</f>
        <v>-</v>
      </c>
      <c r="R367" s="38" t="str">
        <f>IF(ISNUMBER(wat_table_data!R364), IF(wat_table_data!R364=-999,"NA",IF(wat_table_data!R364&gt;99, "&gt;99", IF(wat_table_data!R364&lt;1, "&lt;1",wat_table_data!R364 ))), "-")</f>
        <v>-</v>
      </c>
      <c r="S367" s="38" t="str">
        <f>IF(ISNUMBER(wat_table_data!S364), IF(wat_table_data!S364=-999,"NA",IF(wat_table_data!S364&gt;99, "&gt;99", IF(wat_table_data!S364&lt;1, "&lt;1",wat_table_data!S364 ))), "-")</f>
        <v>-</v>
      </c>
      <c r="T367" s="24" t="str">
        <f>IF(ISNUMBER(wat_table_data!T364), IF(wat_table_data!T364=-999,"NA",wat_table_data!T364), "-")</f>
        <v>-</v>
      </c>
      <c r="U367" s="24"/>
      <c r="V367" s="24"/>
      <c r="W367" s="24"/>
      <c r="X367" s="39" t="str">
        <f>IF(ISNUMBER(wat_table_data!W364), IF(wat_table_data!W364=-999,"NA",IF(wat_table_data!W364&gt;99, "&gt;99", IF(wat_table_data!W364&lt;1, "&lt;1",wat_table_data!W364 ))), "-")</f>
        <v>-</v>
      </c>
      <c r="Y367" s="40" t="str">
        <f>IF(ISNUMBER(wat_table_data!X364), IF(wat_table_data!X364=-999,"NA",IF(wat_table_data!X364&gt;99, "&gt;99", IF(wat_table_data!X364&lt;1, "&lt;1",wat_table_data!X364 ))), "-")</f>
        <v>-</v>
      </c>
      <c r="Z367" s="40" t="str">
        <f>IF(ISNUMBER(wat_table_data!Y364), IF(wat_table_data!Y364=-999,"NA",IF(wat_table_data!Y364&gt;99, "&gt;99", IF(wat_table_data!Y364&lt;1, "&lt;1",wat_table_data!Y364 ))), "-")</f>
        <v>-</v>
      </c>
      <c r="AA367" s="40" t="str">
        <f>IF(ISNUMBER(wat_table_data!Z364), IF(wat_table_data!Z364=-999,"NA",IF(wat_table_data!Z364&gt;99, "&gt;99", IF(wat_table_data!Z364&lt;1, "&lt;1",wat_table_data!Z364 ))), "-")</f>
        <v>-</v>
      </c>
      <c r="AB367" s="38" t="str">
        <f>IF(ISNUMBER(wat_table_data!AA364), IF(wat_table_data!AA364=-999,"NA",IF(wat_table_data!AA364&gt;99, "&gt;99", IF(wat_table_data!AA364&lt;1, "&lt;1",wat_table_data!AA364 ))), "-")</f>
        <v>-</v>
      </c>
      <c r="AC367" s="38" t="str">
        <f>IF(ISNUMBER(wat_table_data!AB364), IF(wat_table_data!AB364=-999,"NA",IF(wat_table_data!AB364&gt;99, "&gt;99", IF(wat_table_data!AB364&lt;1, "&lt;1",wat_table_data!AB364 ))), "-")</f>
        <v>-</v>
      </c>
      <c r="AD367" s="39" t="str">
        <f>IF(ISNUMBER(wat_table_data!AC364), IF(wat_table_data!AC364=-999,"NA",IF(wat_table_data!AC364&gt;99, "&gt;99", IF(wat_table_data!AC364&lt;1, "&lt;1",wat_table_data!AC364 ))), "-")</f>
        <v>-</v>
      </c>
      <c r="AE367" s="40" t="str">
        <f>IF(ISNUMBER(wat_table_data!AD364), IF(wat_table_data!AD364=-999,"NA",IF(wat_table_data!AD364&gt;99, "&gt;99", IF(wat_table_data!AD364&lt;1, "&lt;1",wat_table_data!AD364 ))), "-")</f>
        <v>-</v>
      </c>
      <c r="AF367" s="40" t="str">
        <f>IF(ISNUMBER(wat_table_data!AE364), IF(wat_table_data!AE364=-999,"NA",IF(wat_table_data!AE364&gt;99, "&gt;99", IF(wat_table_data!AE364&lt;1, "&lt;1",wat_table_data!AE364 ))), "-")</f>
        <v>-</v>
      </c>
      <c r="AG367" s="40" t="str">
        <f>IF(ISNUMBER(wat_table_data!AF364), IF(wat_table_data!AF364=-999,"NA",IF(wat_table_data!AF364&gt;99, "&gt;99", IF(wat_table_data!AF364&lt;1, "&lt;1",wat_table_data!AF364 ))), "-")</f>
        <v>-</v>
      </c>
      <c r="AH367" s="38" t="str">
        <f>IF(ISNUMBER(wat_table_data!AG364), IF(wat_table_data!AG364=-999,"NA",IF(wat_table_data!AG364&gt;99, "&gt;99", IF(wat_table_data!AG364&lt;1, "&lt;1",wat_table_data!AG364 ))), "-")</f>
        <v>-</v>
      </c>
      <c r="AI367" s="38" t="str">
        <f>IF(ISNUMBER(wat_table_data!AH364), IF(wat_table_data!AH364=-999,"NA",IF(wat_table_data!AH364&gt;99, "&gt;99", IF(wat_table_data!AH364&lt;1, "&lt;1",wat_table_data!AH364 ))), "-")</f>
        <v>-</v>
      </c>
      <c r="AJ367" s="39" t="str">
        <f>IF(ISNUMBER(wat_table_data!AI364), IF(wat_table_data!AI364=-999,"NA",IF(wat_table_data!AI364&gt;99, "&gt;99", IF(wat_table_data!AI364&lt;1, "&lt;1",wat_table_data!AI364 ))), "-")</f>
        <v>-</v>
      </c>
      <c r="AK367" s="40" t="str">
        <f>IF(ISNUMBER(wat_table_data!AJ364), IF(wat_table_data!AJ364=-999,"NA",IF(wat_table_data!AJ364&gt;99, "&gt;99", IF(wat_table_data!AJ364&lt;1, "&lt;1",wat_table_data!AJ364 ))), "-")</f>
        <v>-</v>
      </c>
      <c r="AL367" s="40" t="str">
        <f>IF(ISNUMBER(wat_table_data!AK364), IF(wat_table_data!AK364=-999,"NA",IF(wat_table_data!AK364&gt;99, "&gt;99", IF(wat_table_data!AK364&lt;1, "&lt;1",wat_table_data!AK364 ))), "-")</f>
        <v>-</v>
      </c>
      <c r="AM367" s="40" t="str">
        <f>IF(ISNUMBER(wat_table_data!AL364), IF(wat_table_data!AL364=-999,"NA",IF(wat_table_data!AL364&gt;99, "&gt;99", IF(wat_table_data!AL364&lt;1, "&lt;1",wat_table_data!AL364 ))), "-")</f>
        <v>-</v>
      </c>
      <c r="AN367" s="38" t="str">
        <f>IF(ISNUMBER(wat_table_data!AM364), IF(wat_table_data!AM364=-999,"NA",IF(wat_table_data!AM364&gt;99, "&gt;99", IF(wat_table_data!AM364&lt;1, "&lt;1",wat_table_data!AM364 ))), "-")</f>
        <v>-</v>
      </c>
      <c r="AO367" s="38" t="str">
        <f>IF(ISNUMBER(wat_table_data!AN364), IF(wat_table_data!AN364=-999,"NA",IF(wat_table_data!AN364&gt;99, "&gt;99", IF(wat_table_data!AN364&lt;1, "&lt;1",wat_table_data!AN364 ))), "-")</f>
        <v>-</v>
      </c>
    </row>
    <row r="368" ht="13.8" x14ac:dyDescent="0.25">
      <c r="A368" s="34" t="str">
        <f>IF(ISBLANK(wat_table_data!A365), "", wat_table_data!A365)</f>
        <v/>
      </c>
      <c r="B368" s="34" t="str">
        <f>IF(ISBLANK(wat_table_data!B365), "", wat_table_data!B365)</f>
        <v/>
      </c>
      <c r="C368" s="34" t="str">
        <f>IF(ISBLANK(wat_table_data!C365), "", wat_table_data!C365)</f>
        <v/>
      </c>
      <c r="D368" s="35" t="str">
        <f>IF(ISNUMBER(wat_table_data!D365), wat_table_data!D365, "-")</f>
        <v>-</v>
      </c>
      <c r="E368" s="36" t="str">
        <f>IF(ISNUMBER(wat_table_data!E365), wat_table_data!E365, "-")</f>
        <v>-</v>
      </c>
      <c r="F368" s="37" t="str">
        <f>IF(ISNUMBER(wat_table_data!F365), IF(wat_table_data!F365=-999,"NA",IF(wat_table_data!F365&gt;99, "&gt;99", IF(wat_table_data!F365&lt;1, "&lt;1",wat_table_data!F365 ))), "-")</f>
        <v>-</v>
      </c>
      <c r="G368" s="38" t="str">
        <f>IF(ISNUMBER(wat_table_data!G365), IF(wat_table_data!G365=-999,"NA",IF(wat_table_data!G365&gt;99, "&gt;99", IF(wat_table_data!G365&lt;1, "&lt;1",wat_table_data!G365 ))), "-")</f>
        <v>-</v>
      </c>
      <c r="H368" s="38" t="str">
        <f>IF(ISNUMBER(wat_table_data!H365), IF(wat_table_data!H365=-999,"NA",IF(wat_table_data!H365&gt;99, "&gt;99", IF(wat_table_data!H365&lt;1, "&lt;1",wat_table_data!H365 ))), "-")</f>
        <v>-</v>
      </c>
      <c r="I368" s="38" t="str">
        <f>IF(ISNUMBER(wat_table_data!I365), IF(wat_table_data!I365=-999,"NA",IF(wat_table_data!I365&gt;99, "&gt;99", IF(wat_table_data!I365&lt;1, "&lt;1",wat_table_data!I365 ))), "-")</f>
        <v>-</v>
      </c>
      <c r="J368" s="24" t="str">
        <f>IF(ISNUMBER(wat_table_data!J365), IF(wat_table_data!J365=-999,"NA",wat_table_data!J365), "-")</f>
        <v>-</v>
      </c>
      <c r="K368" s="37" t="str">
        <f>IF(ISNUMBER(wat_table_data!K365), IF(wat_table_data!K365=-999,"NA",IF(wat_table_data!K365&gt;99, "&gt;99", IF(wat_table_data!K365&lt;1, "&lt;1",wat_table_data!K365 ))), "-")</f>
        <v>-</v>
      </c>
      <c r="L368" s="38" t="str">
        <f>IF(ISNUMBER(wat_table_data!L365), IF(wat_table_data!L365=-999,"NA",IF(wat_table_data!L365&gt;99, "&gt;99", IF(wat_table_data!L365&lt;1, "&lt;1",wat_table_data!L365 ))), "-")</f>
        <v>-</v>
      </c>
      <c r="M368" s="38" t="str">
        <f>IF(ISNUMBER(wat_table_data!M365), IF(wat_table_data!M365=-999,"NA",IF(wat_table_data!M365&gt;99, "&gt;99", IF(wat_table_data!M365&lt;1, "&lt;1",wat_table_data!M365 ))), "-")</f>
        <v>-</v>
      </c>
      <c r="N368" s="38" t="str">
        <f>IF(ISNUMBER(wat_table_data!N365), IF(wat_table_data!N365=-999,"NA",IF(wat_table_data!N365&gt;99, "&gt;99", IF(wat_table_data!N365&lt;1, "&lt;1",wat_table_data!N365 ))), "-")</f>
        <v>-</v>
      </c>
      <c r="O368" s="24" t="str">
        <f>IF(ISNUMBER(wat_table_data!O365), IF(wat_table_data!O365=-999,"NA",wat_table_data!O365), "-")</f>
        <v>-</v>
      </c>
      <c r="P368" s="37" t="str">
        <f>IF(ISNUMBER(wat_table_data!P365), IF(wat_table_data!P365=-999,"NA",IF(wat_table_data!P365&gt;99, "&gt;99", IF(wat_table_data!P365&lt;1, "&lt;1",wat_table_data!P365 ))), "-")</f>
        <v>-</v>
      </c>
      <c r="Q368" s="38" t="str">
        <f>IF(ISNUMBER(wat_table_data!Q365), IF(wat_table_data!Q365=-999,"NA",IF(wat_table_data!Q365&gt;99, "&gt;99", IF(wat_table_data!Q365&lt;1, "&lt;1",wat_table_data!Q365 ))), "-")</f>
        <v>-</v>
      </c>
      <c r="R368" s="38" t="str">
        <f>IF(ISNUMBER(wat_table_data!R365), IF(wat_table_data!R365=-999,"NA",IF(wat_table_data!R365&gt;99, "&gt;99", IF(wat_table_data!R365&lt;1, "&lt;1",wat_table_data!R365 ))), "-")</f>
        <v>-</v>
      </c>
      <c r="S368" s="38" t="str">
        <f>IF(ISNUMBER(wat_table_data!S365), IF(wat_table_data!S365=-999,"NA",IF(wat_table_data!S365&gt;99, "&gt;99", IF(wat_table_data!S365&lt;1, "&lt;1",wat_table_data!S365 ))), "-")</f>
        <v>-</v>
      </c>
      <c r="T368" s="24" t="str">
        <f>IF(ISNUMBER(wat_table_data!T365), IF(wat_table_data!T365=-999,"NA",wat_table_data!T365), "-")</f>
        <v>-</v>
      </c>
      <c r="U368" s="24"/>
      <c r="V368" s="24"/>
      <c r="W368" s="24"/>
      <c r="X368" s="39" t="str">
        <f>IF(ISNUMBER(wat_table_data!W365), IF(wat_table_data!W365=-999,"NA",IF(wat_table_data!W365&gt;99, "&gt;99", IF(wat_table_data!W365&lt;1, "&lt;1",wat_table_data!W365 ))), "-")</f>
        <v>-</v>
      </c>
      <c r="Y368" s="40" t="str">
        <f>IF(ISNUMBER(wat_table_data!X365), IF(wat_table_data!X365=-999,"NA",IF(wat_table_data!X365&gt;99, "&gt;99", IF(wat_table_data!X365&lt;1, "&lt;1",wat_table_data!X365 ))), "-")</f>
        <v>-</v>
      </c>
      <c r="Z368" s="40" t="str">
        <f>IF(ISNUMBER(wat_table_data!Y365), IF(wat_table_data!Y365=-999,"NA",IF(wat_table_data!Y365&gt;99, "&gt;99", IF(wat_table_data!Y365&lt;1, "&lt;1",wat_table_data!Y365 ))), "-")</f>
        <v>-</v>
      </c>
      <c r="AA368" s="40" t="str">
        <f>IF(ISNUMBER(wat_table_data!Z365), IF(wat_table_data!Z365=-999,"NA",IF(wat_table_data!Z365&gt;99, "&gt;99", IF(wat_table_data!Z365&lt;1, "&lt;1",wat_table_data!Z365 ))), "-")</f>
        <v>-</v>
      </c>
      <c r="AB368" s="38" t="str">
        <f>IF(ISNUMBER(wat_table_data!AA365), IF(wat_table_data!AA365=-999,"NA",IF(wat_table_data!AA365&gt;99, "&gt;99", IF(wat_table_data!AA365&lt;1, "&lt;1",wat_table_data!AA365 ))), "-")</f>
        <v>-</v>
      </c>
      <c r="AC368" s="38" t="str">
        <f>IF(ISNUMBER(wat_table_data!AB365), IF(wat_table_data!AB365=-999,"NA",IF(wat_table_data!AB365&gt;99, "&gt;99", IF(wat_table_data!AB365&lt;1, "&lt;1",wat_table_data!AB365 ))), "-")</f>
        <v>-</v>
      </c>
      <c r="AD368" s="39" t="str">
        <f>IF(ISNUMBER(wat_table_data!AC365), IF(wat_table_data!AC365=-999,"NA",IF(wat_table_data!AC365&gt;99, "&gt;99", IF(wat_table_data!AC365&lt;1, "&lt;1",wat_table_data!AC365 ))), "-")</f>
        <v>-</v>
      </c>
      <c r="AE368" s="40" t="str">
        <f>IF(ISNUMBER(wat_table_data!AD365), IF(wat_table_data!AD365=-999,"NA",IF(wat_table_data!AD365&gt;99, "&gt;99", IF(wat_table_data!AD365&lt;1, "&lt;1",wat_table_data!AD365 ))), "-")</f>
        <v>-</v>
      </c>
      <c r="AF368" s="40" t="str">
        <f>IF(ISNUMBER(wat_table_data!AE365), IF(wat_table_data!AE365=-999,"NA",IF(wat_table_data!AE365&gt;99, "&gt;99", IF(wat_table_data!AE365&lt;1, "&lt;1",wat_table_data!AE365 ))), "-")</f>
        <v>-</v>
      </c>
      <c r="AG368" s="40" t="str">
        <f>IF(ISNUMBER(wat_table_data!AF365), IF(wat_table_data!AF365=-999,"NA",IF(wat_table_data!AF365&gt;99, "&gt;99", IF(wat_table_data!AF365&lt;1, "&lt;1",wat_table_data!AF365 ))), "-")</f>
        <v>-</v>
      </c>
      <c r="AH368" s="38" t="str">
        <f>IF(ISNUMBER(wat_table_data!AG365), IF(wat_table_data!AG365=-999,"NA",IF(wat_table_data!AG365&gt;99, "&gt;99", IF(wat_table_data!AG365&lt;1, "&lt;1",wat_table_data!AG365 ))), "-")</f>
        <v>-</v>
      </c>
      <c r="AI368" s="38" t="str">
        <f>IF(ISNUMBER(wat_table_data!AH365), IF(wat_table_data!AH365=-999,"NA",IF(wat_table_data!AH365&gt;99, "&gt;99", IF(wat_table_data!AH365&lt;1, "&lt;1",wat_table_data!AH365 ))), "-")</f>
        <v>-</v>
      </c>
      <c r="AJ368" s="39" t="str">
        <f>IF(ISNUMBER(wat_table_data!AI365), IF(wat_table_data!AI365=-999,"NA",IF(wat_table_data!AI365&gt;99, "&gt;99", IF(wat_table_data!AI365&lt;1, "&lt;1",wat_table_data!AI365 ))), "-")</f>
        <v>-</v>
      </c>
      <c r="AK368" s="40" t="str">
        <f>IF(ISNUMBER(wat_table_data!AJ365), IF(wat_table_data!AJ365=-999,"NA",IF(wat_table_data!AJ365&gt;99, "&gt;99", IF(wat_table_data!AJ365&lt;1, "&lt;1",wat_table_data!AJ365 ))), "-")</f>
        <v>-</v>
      </c>
      <c r="AL368" s="40" t="str">
        <f>IF(ISNUMBER(wat_table_data!AK365), IF(wat_table_data!AK365=-999,"NA",IF(wat_table_data!AK365&gt;99, "&gt;99", IF(wat_table_data!AK365&lt;1, "&lt;1",wat_table_data!AK365 ))), "-")</f>
        <v>-</v>
      </c>
      <c r="AM368" s="40" t="str">
        <f>IF(ISNUMBER(wat_table_data!AL365), IF(wat_table_data!AL365=-999,"NA",IF(wat_table_data!AL365&gt;99, "&gt;99", IF(wat_table_data!AL365&lt;1, "&lt;1",wat_table_data!AL365 ))), "-")</f>
        <v>-</v>
      </c>
      <c r="AN368" s="38" t="str">
        <f>IF(ISNUMBER(wat_table_data!AM365), IF(wat_table_data!AM365=-999,"NA",IF(wat_table_data!AM365&gt;99, "&gt;99", IF(wat_table_data!AM365&lt;1, "&lt;1",wat_table_data!AM365 ))), "-")</f>
        <v>-</v>
      </c>
      <c r="AO368" s="38" t="str">
        <f>IF(ISNUMBER(wat_table_data!AN365), IF(wat_table_data!AN365=-999,"NA",IF(wat_table_data!AN365&gt;99, "&gt;99", IF(wat_table_data!AN365&lt;1, "&lt;1",wat_table_data!AN365 ))), "-")</f>
        <v>-</v>
      </c>
    </row>
    <row r="369" ht="13.8" x14ac:dyDescent="0.25">
      <c r="A369" s="34" t="str">
        <f>IF(ISBLANK(wat_table_data!A366), "", wat_table_data!A366)</f>
        <v/>
      </c>
      <c r="B369" s="34" t="str">
        <f>IF(ISBLANK(wat_table_data!B366), "", wat_table_data!B366)</f>
        <v/>
      </c>
      <c r="C369" s="34" t="str">
        <f>IF(ISBLANK(wat_table_data!C366), "", wat_table_data!C366)</f>
        <v/>
      </c>
      <c r="D369" s="35" t="str">
        <f>IF(ISNUMBER(wat_table_data!D366), wat_table_data!D366, "-")</f>
        <v>-</v>
      </c>
      <c r="E369" s="36" t="str">
        <f>IF(ISNUMBER(wat_table_data!E366), wat_table_data!E366, "-")</f>
        <v>-</v>
      </c>
      <c r="F369" s="37" t="str">
        <f>IF(ISNUMBER(wat_table_data!F366), IF(wat_table_data!F366=-999,"NA",IF(wat_table_data!F366&gt;99, "&gt;99", IF(wat_table_data!F366&lt;1, "&lt;1",wat_table_data!F366 ))), "-")</f>
        <v>-</v>
      </c>
      <c r="G369" s="38" t="str">
        <f>IF(ISNUMBER(wat_table_data!G366), IF(wat_table_data!G366=-999,"NA",IF(wat_table_data!G366&gt;99, "&gt;99", IF(wat_table_data!G366&lt;1, "&lt;1",wat_table_data!G366 ))), "-")</f>
        <v>-</v>
      </c>
      <c r="H369" s="38" t="str">
        <f>IF(ISNUMBER(wat_table_data!H366), IF(wat_table_data!H366=-999,"NA",IF(wat_table_data!H366&gt;99, "&gt;99", IF(wat_table_data!H366&lt;1, "&lt;1",wat_table_data!H366 ))), "-")</f>
        <v>-</v>
      </c>
      <c r="I369" s="38" t="str">
        <f>IF(ISNUMBER(wat_table_data!I366), IF(wat_table_data!I366=-999,"NA",IF(wat_table_data!I366&gt;99, "&gt;99", IF(wat_table_data!I366&lt;1, "&lt;1",wat_table_data!I366 ))), "-")</f>
        <v>-</v>
      </c>
      <c r="J369" s="24" t="str">
        <f>IF(ISNUMBER(wat_table_data!J366), IF(wat_table_data!J366=-999,"NA",wat_table_data!J366), "-")</f>
        <v>-</v>
      </c>
      <c r="K369" s="37" t="str">
        <f>IF(ISNUMBER(wat_table_data!K366), IF(wat_table_data!K366=-999,"NA",IF(wat_table_data!K366&gt;99, "&gt;99", IF(wat_table_data!K366&lt;1, "&lt;1",wat_table_data!K366 ))), "-")</f>
        <v>-</v>
      </c>
      <c r="L369" s="38" t="str">
        <f>IF(ISNUMBER(wat_table_data!L366), IF(wat_table_data!L366=-999,"NA",IF(wat_table_data!L366&gt;99, "&gt;99", IF(wat_table_data!L366&lt;1, "&lt;1",wat_table_data!L366 ))), "-")</f>
        <v>-</v>
      </c>
      <c r="M369" s="38" t="str">
        <f>IF(ISNUMBER(wat_table_data!M366), IF(wat_table_data!M366=-999,"NA",IF(wat_table_data!M366&gt;99, "&gt;99", IF(wat_table_data!M366&lt;1, "&lt;1",wat_table_data!M366 ))), "-")</f>
        <v>-</v>
      </c>
      <c r="N369" s="38" t="str">
        <f>IF(ISNUMBER(wat_table_data!N366), IF(wat_table_data!N366=-999,"NA",IF(wat_table_data!N366&gt;99, "&gt;99", IF(wat_table_data!N366&lt;1, "&lt;1",wat_table_data!N366 ))), "-")</f>
        <v>-</v>
      </c>
      <c r="O369" s="24" t="str">
        <f>IF(ISNUMBER(wat_table_data!O366), IF(wat_table_data!O366=-999,"NA",wat_table_data!O366), "-")</f>
        <v>-</v>
      </c>
      <c r="P369" s="37" t="str">
        <f>IF(ISNUMBER(wat_table_data!P366), IF(wat_table_data!P366=-999,"NA",IF(wat_table_data!P366&gt;99, "&gt;99", IF(wat_table_data!P366&lt;1, "&lt;1",wat_table_data!P366 ))), "-")</f>
        <v>-</v>
      </c>
      <c r="Q369" s="38" t="str">
        <f>IF(ISNUMBER(wat_table_data!Q366), IF(wat_table_data!Q366=-999,"NA",IF(wat_table_data!Q366&gt;99, "&gt;99", IF(wat_table_data!Q366&lt;1, "&lt;1",wat_table_data!Q366 ))), "-")</f>
        <v>-</v>
      </c>
      <c r="R369" s="38" t="str">
        <f>IF(ISNUMBER(wat_table_data!R366), IF(wat_table_data!R366=-999,"NA",IF(wat_table_data!R366&gt;99, "&gt;99", IF(wat_table_data!R366&lt;1, "&lt;1",wat_table_data!R366 ))), "-")</f>
        <v>-</v>
      </c>
      <c r="S369" s="38" t="str">
        <f>IF(ISNUMBER(wat_table_data!S366), IF(wat_table_data!S366=-999,"NA",IF(wat_table_data!S366&gt;99, "&gt;99", IF(wat_table_data!S366&lt;1, "&lt;1",wat_table_data!S366 ))), "-")</f>
        <v>-</v>
      </c>
      <c r="T369" s="24" t="str">
        <f>IF(ISNUMBER(wat_table_data!T366), IF(wat_table_data!T366=-999,"NA",wat_table_data!T366), "-")</f>
        <v>-</v>
      </c>
      <c r="U369" s="24"/>
      <c r="V369" s="24"/>
      <c r="W369" s="24"/>
      <c r="X369" s="39" t="str">
        <f>IF(ISNUMBER(wat_table_data!W366), IF(wat_table_data!W366=-999,"NA",IF(wat_table_data!W366&gt;99, "&gt;99", IF(wat_table_data!W366&lt;1, "&lt;1",wat_table_data!W366 ))), "-")</f>
        <v>-</v>
      </c>
      <c r="Y369" s="40" t="str">
        <f>IF(ISNUMBER(wat_table_data!X366), IF(wat_table_data!X366=-999,"NA",IF(wat_table_data!X366&gt;99, "&gt;99", IF(wat_table_data!X366&lt;1, "&lt;1",wat_table_data!X366 ))), "-")</f>
        <v>-</v>
      </c>
      <c r="Z369" s="40" t="str">
        <f>IF(ISNUMBER(wat_table_data!Y366), IF(wat_table_data!Y366=-999,"NA",IF(wat_table_data!Y366&gt;99, "&gt;99", IF(wat_table_data!Y366&lt;1, "&lt;1",wat_table_data!Y366 ))), "-")</f>
        <v>-</v>
      </c>
      <c r="AA369" s="40" t="str">
        <f>IF(ISNUMBER(wat_table_data!Z366), IF(wat_table_data!Z366=-999,"NA",IF(wat_table_data!Z366&gt;99, "&gt;99", IF(wat_table_data!Z366&lt;1, "&lt;1",wat_table_data!Z366 ))), "-")</f>
        <v>-</v>
      </c>
      <c r="AB369" s="38" t="str">
        <f>IF(ISNUMBER(wat_table_data!AA366), IF(wat_table_data!AA366=-999,"NA",IF(wat_table_data!AA366&gt;99, "&gt;99", IF(wat_table_data!AA366&lt;1, "&lt;1",wat_table_data!AA366 ))), "-")</f>
        <v>-</v>
      </c>
      <c r="AC369" s="38" t="str">
        <f>IF(ISNUMBER(wat_table_data!AB366), IF(wat_table_data!AB366=-999,"NA",IF(wat_table_data!AB366&gt;99, "&gt;99", IF(wat_table_data!AB366&lt;1, "&lt;1",wat_table_data!AB366 ))), "-")</f>
        <v>-</v>
      </c>
      <c r="AD369" s="39" t="str">
        <f>IF(ISNUMBER(wat_table_data!AC366), IF(wat_table_data!AC366=-999,"NA",IF(wat_table_data!AC366&gt;99, "&gt;99", IF(wat_table_data!AC366&lt;1, "&lt;1",wat_table_data!AC366 ))), "-")</f>
        <v>-</v>
      </c>
      <c r="AE369" s="40" t="str">
        <f>IF(ISNUMBER(wat_table_data!AD366), IF(wat_table_data!AD366=-999,"NA",IF(wat_table_data!AD366&gt;99, "&gt;99", IF(wat_table_data!AD366&lt;1, "&lt;1",wat_table_data!AD366 ))), "-")</f>
        <v>-</v>
      </c>
      <c r="AF369" s="40" t="str">
        <f>IF(ISNUMBER(wat_table_data!AE366), IF(wat_table_data!AE366=-999,"NA",IF(wat_table_data!AE366&gt;99, "&gt;99", IF(wat_table_data!AE366&lt;1, "&lt;1",wat_table_data!AE366 ))), "-")</f>
        <v>-</v>
      </c>
      <c r="AG369" s="40" t="str">
        <f>IF(ISNUMBER(wat_table_data!AF366), IF(wat_table_data!AF366=-999,"NA",IF(wat_table_data!AF366&gt;99, "&gt;99", IF(wat_table_data!AF366&lt;1, "&lt;1",wat_table_data!AF366 ))), "-")</f>
        <v>-</v>
      </c>
      <c r="AH369" s="38" t="str">
        <f>IF(ISNUMBER(wat_table_data!AG366), IF(wat_table_data!AG366=-999,"NA",IF(wat_table_data!AG366&gt;99, "&gt;99", IF(wat_table_data!AG366&lt;1, "&lt;1",wat_table_data!AG366 ))), "-")</f>
        <v>-</v>
      </c>
      <c r="AI369" s="38" t="str">
        <f>IF(ISNUMBER(wat_table_data!AH366), IF(wat_table_data!AH366=-999,"NA",IF(wat_table_data!AH366&gt;99, "&gt;99", IF(wat_table_data!AH366&lt;1, "&lt;1",wat_table_data!AH366 ))), "-")</f>
        <v>-</v>
      </c>
      <c r="AJ369" s="39" t="str">
        <f>IF(ISNUMBER(wat_table_data!AI366), IF(wat_table_data!AI366=-999,"NA",IF(wat_table_data!AI366&gt;99, "&gt;99", IF(wat_table_data!AI366&lt;1, "&lt;1",wat_table_data!AI366 ))), "-")</f>
        <v>-</v>
      </c>
      <c r="AK369" s="40" t="str">
        <f>IF(ISNUMBER(wat_table_data!AJ366), IF(wat_table_data!AJ366=-999,"NA",IF(wat_table_data!AJ366&gt;99, "&gt;99", IF(wat_table_data!AJ366&lt;1, "&lt;1",wat_table_data!AJ366 ))), "-")</f>
        <v>-</v>
      </c>
      <c r="AL369" s="40" t="str">
        <f>IF(ISNUMBER(wat_table_data!AK366), IF(wat_table_data!AK366=-999,"NA",IF(wat_table_data!AK366&gt;99, "&gt;99", IF(wat_table_data!AK366&lt;1, "&lt;1",wat_table_data!AK366 ))), "-")</f>
        <v>-</v>
      </c>
      <c r="AM369" s="40" t="str">
        <f>IF(ISNUMBER(wat_table_data!AL366), IF(wat_table_data!AL366=-999,"NA",IF(wat_table_data!AL366&gt;99, "&gt;99", IF(wat_table_data!AL366&lt;1, "&lt;1",wat_table_data!AL366 ))), "-")</f>
        <v>-</v>
      </c>
      <c r="AN369" s="38" t="str">
        <f>IF(ISNUMBER(wat_table_data!AM366), IF(wat_table_data!AM366=-999,"NA",IF(wat_table_data!AM366&gt;99, "&gt;99", IF(wat_table_data!AM366&lt;1, "&lt;1",wat_table_data!AM366 ))), "-")</f>
        <v>-</v>
      </c>
      <c r="AO369" s="38" t="str">
        <f>IF(ISNUMBER(wat_table_data!AN366), IF(wat_table_data!AN366=-999,"NA",IF(wat_table_data!AN366&gt;99, "&gt;99", IF(wat_table_data!AN366&lt;1, "&lt;1",wat_table_data!AN366 ))), "-")</f>
        <v>-</v>
      </c>
    </row>
    <row r="370" ht="13.8" x14ac:dyDescent="0.25">
      <c r="A370" s="34" t="str">
        <f>IF(ISBLANK(wat_table_data!A367), "", wat_table_data!A367)</f>
        <v/>
      </c>
      <c r="B370" s="34" t="str">
        <f>IF(ISBLANK(wat_table_data!B367), "", wat_table_data!B367)</f>
        <v/>
      </c>
      <c r="C370" s="34" t="str">
        <f>IF(ISBLANK(wat_table_data!C367), "", wat_table_data!C367)</f>
        <v/>
      </c>
      <c r="D370" s="35" t="str">
        <f>IF(ISNUMBER(wat_table_data!D367), wat_table_data!D367, "-")</f>
        <v>-</v>
      </c>
      <c r="E370" s="36" t="str">
        <f>IF(ISNUMBER(wat_table_data!E367), wat_table_data!E367, "-")</f>
        <v>-</v>
      </c>
      <c r="F370" s="37" t="str">
        <f>IF(ISNUMBER(wat_table_data!F367), IF(wat_table_data!F367=-999,"NA",IF(wat_table_data!F367&gt;99, "&gt;99", IF(wat_table_data!F367&lt;1, "&lt;1",wat_table_data!F367 ))), "-")</f>
        <v>-</v>
      </c>
      <c r="G370" s="38" t="str">
        <f>IF(ISNUMBER(wat_table_data!G367), IF(wat_table_data!G367=-999,"NA",IF(wat_table_data!G367&gt;99, "&gt;99", IF(wat_table_data!G367&lt;1, "&lt;1",wat_table_data!G367 ))), "-")</f>
        <v>-</v>
      </c>
      <c r="H370" s="38" t="str">
        <f>IF(ISNUMBER(wat_table_data!H367), IF(wat_table_data!H367=-999,"NA",IF(wat_table_data!H367&gt;99, "&gt;99", IF(wat_table_data!H367&lt;1, "&lt;1",wat_table_data!H367 ))), "-")</f>
        <v>-</v>
      </c>
      <c r="I370" s="38" t="str">
        <f>IF(ISNUMBER(wat_table_data!I367), IF(wat_table_data!I367=-999,"NA",IF(wat_table_data!I367&gt;99, "&gt;99", IF(wat_table_data!I367&lt;1, "&lt;1",wat_table_data!I367 ))), "-")</f>
        <v>-</v>
      </c>
      <c r="J370" s="24" t="str">
        <f>IF(ISNUMBER(wat_table_data!J367), IF(wat_table_data!J367=-999,"NA",wat_table_data!J367), "-")</f>
        <v>-</v>
      </c>
      <c r="K370" s="37" t="str">
        <f>IF(ISNUMBER(wat_table_data!K367), IF(wat_table_data!K367=-999,"NA",IF(wat_table_data!K367&gt;99, "&gt;99", IF(wat_table_data!K367&lt;1, "&lt;1",wat_table_data!K367 ))), "-")</f>
        <v>-</v>
      </c>
      <c r="L370" s="38" t="str">
        <f>IF(ISNUMBER(wat_table_data!L367), IF(wat_table_data!L367=-999,"NA",IF(wat_table_data!L367&gt;99, "&gt;99", IF(wat_table_data!L367&lt;1, "&lt;1",wat_table_data!L367 ))), "-")</f>
        <v>-</v>
      </c>
      <c r="M370" s="38" t="str">
        <f>IF(ISNUMBER(wat_table_data!M367), IF(wat_table_data!M367=-999,"NA",IF(wat_table_data!M367&gt;99, "&gt;99", IF(wat_table_data!M367&lt;1, "&lt;1",wat_table_data!M367 ))), "-")</f>
        <v>-</v>
      </c>
      <c r="N370" s="38" t="str">
        <f>IF(ISNUMBER(wat_table_data!N367), IF(wat_table_data!N367=-999,"NA",IF(wat_table_data!N367&gt;99, "&gt;99", IF(wat_table_data!N367&lt;1, "&lt;1",wat_table_data!N367 ))), "-")</f>
        <v>-</v>
      </c>
      <c r="O370" s="24" t="str">
        <f>IF(ISNUMBER(wat_table_data!O367), IF(wat_table_data!O367=-999,"NA",wat_table_data!O367), "-")</f>
        <v>-</v>
      </c>
      <c r="P370" s="37" t="str">
        <f>IF(ISNUMBER(wat_table_data!P367), IF(wat_table_data!P367=-999,"NA",IF(wat_table_data!P367&gt;99, "&gt;99", IF(wat_table_data!P367&lt;1, "&lt;1",wat_table_data!P367 ))), "-")</f>
        <v>-</v>
      </c>
      <c r="Q370" s="38" t="str">
        <f>IF(ISNUMBER(wat_table_data!Q367), IF(wat_table_data!Q367=-999,"NA",IF(wat_table_data!Q367&gt;99, "&gt;99", IF(wat_table_data!Q367&lt;1, "&lt;1",wat_table_data!Q367 ))), "-")</f>
        <v>-</v>
      </c>
      <c r="R370" s="38" t="str">
        <f>IF(ISNUMBER(wat_table_data!R367), IF(wat_table_data!R367=-999,"NA",IF(wat_table_data!R367&gt;99, "&gt;99", IF(wat_table_data!R367&lt;1, "&lt;1",wat_table_data!R367 ))), "-")</f>
        <v>-</v>
      </c>
      <c r="S370" s="38" t="str">
        <f>IF(ISNUMBER(wat_table_data!S367), IF(wat_table_data!S367=-999,"NA",IF(wat_table_data!S367&gt;99, "&gt;99", IF(wat_table_data!S367&lt;1, "&lt;1",wat_table_data!S367 ))), "-")</f>
        <v>-</v>
      </c>
      <c r="T370" s="24" t="str">
        <f>IF(ISNUMBER(wat_table_data!T367), IF(wat_table_data!T367=-999,"NA",wat_table_data!T367), "-")</f>
        <v>-</v>
      </c>
      <c r="U370" s="24"/>
      <c r="V370" s="24"/>
      <c r="W370" s="24"/>
      <c r="X370" s="39" t="str">
        <f>IF(ISNUMBER(wat_table_data!W367), IF(wat_table_data!W367=-999,"NA",IF(wat_table_data!W367&gt;99, "&gt;99", IF(wat_table_data!W367&lt;1, "&lt;1",wat_table_data!W367 ))), "-")</f>
        <v>-</v>
      </c>
      <c r="Y370" s="40" t="str">
        <f>IF(ISNUMBER(wat_table_data!X367), IF(wat_table_data!X367=-999,"NA",IF(wat_table_data!X367&gt;99, "&gt;99", IF(wat_table_data!X367&lt;1, "&lt;1",wat_table_data!X367 ))), "-")</f>
        <v>-</v>
      </c>
      <c r="Z370" s="40" t="str">
        <f>IF(ISNUMBER(wat_table_data!Y367), IF(wat_table_data!Y367=-999,"NA",IF(wat_table_data!Y367&gt;99, "&gt;99", IF(wat_table_data!Y367&lt;1, "&lt;1",wat_table_data!Y367 ))), "-")</f>
        <v>-</v>
      </c>
      <c r="AA370" s="40" t="str">
        <f>IF(ISNUMBER(wat_table_data!Z367), IF(wat_table_data!Z367=-999,"NA",IF(wat_table_data!Z367&gt;99, "&gt;99", IF(wat_table_data!Z367&lt;1, "&lt;1",wat_table_data!Z367 ))), "-")</f>
        <v>-</v>
      </c>
      <c r="AB370" s="38" t="str">
        <f>IF(ISNUMBER(wat_table_data!AA367), IF(wat_table_data!AA367=-999,"NA",IF(wat_table_data!AA367&gt;99, "&gt;99", IF(wat_table_data!AA367&lt;1, "&lt;1",wat_table_data!AA367 ))), "-")</f>
        <v>-</v>
      </c>
      <c r="AC370" s="38" t="str">
        <f>IF(ISNUMBER(wat_table_data!AB367), IF(wat_table_data!AB367=-999,"NA",IF(wat_table_data!AB367&gt;99, "&gt;99", IF(wat_table_data!AB367&lt;1, "&lt;1",wat_table_data!AB367 ))), "-")</f>
        <v>-</v>
      </c>
      <c r="AD370" s="39" t="str">
        <f>IF(ISNUMBER(wat_table_data!AC367), IF(wat_table_data!AC367=-999,"NA",IF(wat_table_data!AC367&gt;99, "&gt;99", IF(wat_table_data!AC367&lt;1, "&lt;1",wat_table_data!AC367 ))), "-")</f>
        <v>-</v>
      </c>
      <c r="AE370" s="40" t="str">
        <f>IF(ISNUMBER(wat_table_data!AD367), IF(wat_table_data!AD367=-999,"NA",IF(wat_table_data!AD367&gt;99, "&gt;99", IF(wat_table_data!AD367&lt;1, "&lt;1",wat_table_data!AD367 ))), "-")</f>
        <v>-</v>
      </c>
      <c r="AF370" s="40" t="str">
        <f>IF(ISNUMBER(wat_table_data!AE367), IF(wat_table_data!AE367=-999,"NA",IF(wat_table_data!AE367&gt;99, "&gt;99", IF(wat_table_data!AE367&lt;1, "&lt;1",wat_table_data!AE367 ))), "-")</f>
        <v>-</v>
      </c>
      <c r="AG370" s="40" t="str">
        <f>IF(ISNUMBER(wat_table_data!AF367), IF(wat_table_data!AF367=-999,"NA",IF(wat_table_data!AF367&gt;99, "&gt;99", IF(wat_table_data!AF367&lt;1, "&lt;1",wat_table_data!AF367 ))), "-")</f>
        <v>-</v>
      </c>
      <c r="AH370" s="38" t="str">
        <f>IF(ISNUMBER(wat_table_data!AG367), IF(wat_table_data!AG367=-999,"NA",IF(wat_table_data!AG367&gt;99, "&gt;99", IF(wat_table_data!AG367&lt;1, "&lt;1",wat_table_data!AG367 ))), "-")</f>
        <v>-</v>
      </c>
      <c r="AI370" s="38" t="str">
        <f>IF(ISNUMBER(wat_table_data!AH367), IF(wat_table_data!AH367=-999,"NA",IF(wat_table_data!AH367&gt;99, "&gt;99", IF(wat_table_data!AH367&lt;1, "&lt;1",wat_table_data!AH367 ))), "-")</f>
        <v>-</v>
      </c>
      <c r="AJ370" s="39" t="str">
        <f>IF(ISNUMBER(wat_table_data!AI367), IF(wat_table_data!AI367=-999,"NA",IF(wat_table_data!AI367&gt;99, "&gt;99", IF(wat_table_data!AI367&lt;1, "&lt;1",wat_table_data!AI367 ))), "-")</f>
        <v>-</v>
      </c>
      <c r="AK370" s="40" t="str">
        <f>IF(ISNUMBER(wat_table_data!AJ367), IF(wat_table_data!AJ367=-999,"NA",IF(wat_table_data!AJ367&gt;99, "&gt;99", IF(wat_table_data!AJ367&lt;1, "&lt;1",wat_table_data!AJ367 ))), "-")</f>
        <v>-</v>
      </c>
      <c r="AL370" s="40" t="str">
        <f>IF(ISNUMBER(wat_table_data!AK367), IF(wat_table_data!AK367=-999,"NA",IF(wat_table_data!AK367&gt;99, "&gt;99", IF(wat_table_data!AK367&lt;1, "&lt;1",wat_table_data!AK367 ))), "-")</f>
        <v>-</v>
      </c>
      <c r="AM370" s="40" t="str">
        <f>IF(ISNUMBER(wat_table_data!AL367), IF(wat_table_data!AL367=-999,"NA",IF(wat_table_data!AL367&gt;99, "&gt;99", IF(wat_table_data!AL367&lt;1, "&lt;1",wat_table_data!AL367 ))), "-")</f>
        <v>-</v>
      </c>
      <c r="AN370" s="38" t="str">
        <f>IF(ISNUMBER(wat_table_data!AM367), IF(wat_table_data!AM367=-999,"NA",IF(wat_table_data!AM367&gt;99, "&gt;99", IF(wat_table_data!AM367&lt;1, "&lt;1",wat_table_data!AM367 ))), "-")</f>
        <v>-</v>
      </c>
      <c r="AO370" s="38" t="str">
        <f>IF(ISNUMBER(wat_table_data!AN367), IF(wat_table_data!AN367=-999,"NA",IF(wat_table_data!AN367&gt;99, "&gt;99", IF(wat_table_data!AN367&lt;1, "&lt;1",wat_table_data!AN367 ))), "-")</f>
        <v>-</v>
      </c>
    </row>
    <row r="371" ht="13.8" x14ac:dyDescent="0.25">
      <c r="A371" s="34" t="str">
        <f>IF(ISBLANK(wat_table_data!A368), "", wat_table_data!A368)</f>
        <v/>
      </c>
      <c r="B371" s="34" t="str">
        <f>IF(ISBLANK(wat_table_data!B368), "", wat_table_data!B368)</f>
        <v/>
      </c>
      <c r="C371" s="34" t="str">
        <f>IF(ISBLANK(wat_table_data!C368), "", wat_table_data!C368)</f>
        <v/>
      </c>
      <c r="D371" s="35" t="str">
        <f>IF(ISNUMBER(wat_table_data!D368), wat_table_data!D368, "-")</f>
        <v>-</v>
      </c>
      <c r="E371" s="36" t="str">
        <f>IF(ISNUMBER(wat_table_data!E368), wat_table_data!E368, "-")</f>
        <v>-</v>
      </c>
      <c r="F371" s="37" t="str">
        <f>IF(ISNUMBER(wat_table_data!F368), IF(wat_table_data!F368=-999,"NA",IF(wat_table_data!F368&gt;99, "&gt;99", IF(wat_table_data!F368&lt;1, "&lt;1",wat_table_data!F368 ))), "-")</f>
        <v>-</v>
      </c>
      <c r="G371" s="38" t="str">
        <f>IF(ISNUMBER(wat_table_data!G368), IF(wat_table_data!G368=-999,"NA",IF(wat_table_data!G368&gt;99, "&gt;99", IF(wat_table_data!G368&lt;1, "&lt;1",wat_table_data!G368 ))), "-")</f>
        <v>-</v>
      </c>
      <c r="H371" s="38" t="str">
        <f>IF(ISNUMBER(wat_table_data!H368), IF(wat_table_data!H368=-999,"NA",IF(wat_table_data!H368&gt;99, "&gt;99", IF(wat_table_data!H368&lt;1, "&lt;1",wat_table_data!H368 ))), "-")</f>
        <v>-</v>
      </c>
      <c r="I371" s="38" t="str">
        <f>IF(ISNUMBER(wat_table_data!I368), IF(wat_table_data!I368=-999,"NA",IF(wat_table_data!I368&gt;99, "&gt;99", IF(wat_table_data!I368&lt;1, "&lt;1",wat_table_data!I368 ))), "-")</f>
        <v>-</v>
      </c>
      <c r="J371" s="24" t="str">
        <f>IF(ISNUMBER(wat_table_data!J368), IF(wat_table_data!J368=-999,"NA",wat_table_data!J368), "-")</f>
        <v>-</v>
      </c>
      <c r="K371" s="37" t="str">
        <f>IF(ISNUMBER(wat_table_data!K368), IF(wat_table_data!K368=-999,"NA",IF(wat_table_data!K368&gt;99, "&gt;99", IF(wat_table_data!K368&lt;1, "&lt;1",wat_table_data!K368 ))), "-")</f>
        <v>-</v>
      </c>
      <c r="L371" s="38" t="str">
        <f>IF(ISNUMBER(wat_table_data!L368), IF(wat_table_data!L368=-999,"NA",IF(wat_table_data!L368&gt;99, "&gt;99", IF(wat_table_data!L368&lt;1, "&lt;1",wat_table_data!L368 ))), "-")</f>
        <v>-</v>
      </c>
      <c r="M371" s="38" t="str">
        <f>IF(ISNUMBER(wat_table_data!M368), IF(wat_table_data!M368=-999,"NA",IF(wat_table_data!M368&gt;99, "&gt;99", IF(wat_table_data!M368&lt;1, "&lt;1",wat_table_data!M368 ))), "-")</f>
        <v>-</v>
      </c>
      <c r="N371" s="38" t="str">
        <f>IF(ISNUMBER(wat_table_data!N368), IF(wat_table_data!N368=-999,"NA",IF(wat_table_data!N368&gt;99, "&gt;99", IF(wat_table_data!N368&lt;1, "&lt;1",wat_table_data!N368 ))), "-")</f>
        <v>-</v>
      </c>
      <c r="O371" s="24" t="str">
        <f>IF(ISNUMBER(wat_table_data!O368), IF(wat_table_data!O368=-999,"NA",wat_table_data!O368), "-")</f>
        <v>-</v>
      </c>
      <c r="P371" s="37" t="str">
        <f>IF(ISNUMBER(wat_table_data!P368), IF(wat_table_data!P368=-999,"NA",IF(wat_table_data!P368&gt;99, "&gt;99", IF(wat_table_data!P368&lt;1, "&lt;1",wat_table_data!P368 ))), "-")</f>
        <v>-</v>
      </c>
      <c r="Q371" s="38" t="str">
        <f>IF(ISNUMBER(wat_table_data!Q368), IF(wat_table_data!Q368=-999,"NA",IF(wat_table_data!Q368&gt;99, "&gt;99", IF(wat_table_data!Q368&lt;1, "&lt;1",wat_table_data!Q368 ))), "-")</f>
        <v>-</v>
      </c>
      <c r="R371" s="38" t="str">
        <f>IF(ISNUMBER(wat_table_data!R368), IF(wat_table_data!R368=-999,"NA",IF(wat_table_data!R368&gt;99, "&gt;99", IF(wat_table_data!R368&lt;1, "&lt;1",wat_table_data!R368 ))), "-")</f>
        <v>-</v>
      </c>
      <c r="S371" s="38" t="str">
        <f>IF(ISNUMBER(wat_table_data!S368), IF(wat_table_data!S368=-999,"NA",IF(wat_table_data!S368&gt;99, "&gt;99", IF(wat_table_data!S368&lt;1, "&lt;1",wat_table_data!S368 ))), "-")</f>
        <v>-</v>
      </c>
      <c r="T371" s="24" t="str">
        <f>IF(ISNUMBER(wat_table_data!T368), IF(wat_table_data!T368=-999,"NA",wat_table_data!T368), "-")</f>
        <v>-</v>
      </c>
      <c r="U371" s="24"/>
      <c r="V371" s="24"/>
      <c r="W371" s="24"/>
      <c r="X371" s="39" t="str">
        <f>IF(ISNUMBER(wat_table_data!W368), IF(wat_table_data!W368=-999,"NA",IF(wat_table_data!W368&gt;99, "&gt;99", IF(wat_table_data!W368&lt;1, "&lt;1",wat_table_data!W368 ))), "-")</f>
        <v>-</v>
      </c>
      <c r="Y371" s="40" t="str">
        <f>IF(ISNUMBER(wat_table_data!X368), IF(wat_table_data!X368=-999,"NA",IF(wat_table_data!X368&gt;99, "&gt;99", IF(wat_table_data!X368&lt;1, "&lt;1",wat_table_data!X368 ))), "-")</f>
        <v>-</v>
      </c>
      <c r="Z371" s="40" t="str">
        <f>IF(ISNUMBER(wat_table_data!Y368), IF(wat_table_data!Y368=-999,"NA",IF(wat_table_data!Y368&gt;99, "&gt;99", IF(wat_table_data!Y368&lt;1, "&lt;1",wat_table_data!Y368 ))), "-")</f>
        <v>-</v>
      </c>
      <c r="AA371" s="40" t="str">
        <f>IF(ISNUMBER(wat_table_data!Z368), IF(wat_table_data!Z368=-999,"NA",IF(wat_table_data!Z368&gt;99, "&gt;99", IF(wat_table_data!Z368&lt;1, "&lt;1",wat_table_data!Z368 ))), "-")</f>
        <v>-</v>
      </c>
      <c r="AB371" s="38" t="str">
        <f>IF(ISNUMBER(wat_table_data!AA368), IF(wat_table_data!AA368=-999,"NA",IF(wat_table_data!AA368&gt;99, "&gt;99", IF(wat_table_data!AA368&lt;1, "&lt;1",wat_table_data!AA368 ))), "-")</f>
        <v>-</v>
      </c>
      <c r="AC371" s="38" t="str">
        <f>IF(ISNUMBER(wat_table_data!AB368), IF(wat_table_data!AB368=-999,"NA",IF(wat_table_data!AB368&gt;99, "&gt;99", IF(wat_table_data!AB368&lt;1, "&lt;1",wat_table_data!AB368 ))), "-")</f>
        <v>-</v>
      </c>
      <c r="AD371" s="39" t="str">
        <f>IF(ISNUMBER(wat_table_data!AC368), IF(wat_table_data!AC368=-999,"NA",IF(wat_table_data!AC368&gt;99, "&gt;99", IF(wat_table_data!AC368&lt;1, "&lt;1",wat_table_data!AC368 ))), "-")</f>
        <v>-</v>
      </c>
      <c r="AE371" s="40" t="str">
        <f>IF(ISNUMBER(wat_table_data!AD368), IF(wat_table_data!AD368=-999,"NA",IF(wat_table_data!AD368&gt;99, "&gt;99", IF(wat_table_data!AD368&lt;1, "&lt;1",wat_table_data!AD368 ))), "-")</f>
        <v>-</v>
      </c>
      <c r="AF371" s="40" t="str">
        <f>IF(ISNUMBER(wat_table_data!AE368), IF(wat_table_data!AE368=-999,"NA",IF(wat_table_data!AE368&gt;99, "&gt;99", IF(wat_table_data!AE368&lt;1, "&lt;1",wat_table_data!AE368 ))), "-")</f>
        <v>-</v>
      </c>
      <c r="AG371" s="40" t="str">
        <f>IF(ISNUMBER(wat_table_data!AF368), IF(wat_table_data!AF368=-999,"NA",IF(wat_table_data!AF368&gt;99, "&gt;99", IF(wat_table_data!AF368&lt;1, "&lt;1",wat_table_data!AF368 ))), "-")</f>
        <v>-</v>
      </c>
      <c r="AH371" s="38" t="str">
        <f>IF(ISNUMBER(wat_table_data!AG368), IF(wat_table_data!AG368=-999,"NA",IF(wat_table_data!AG368&gt;99, "&gt;99", IF(wat_table_data!AG368&lt;1, "&lt;1",wat_table_data!AG368 ))), "-")</f>
        <v>-</v>
      </c>
      <c r="AI371" s="38" t="str">
        <f>IF(ISNUMBER(wat_table_data!AH368), IF(wat_table_data!AH368=-999,"NA",IF(wat_table_data!AH368&gt;99, "&gt;99", IF(wat_table_data!AH368&lt;1, "&lt;1",wat_table_data!AH368 ))), "-")</f>
        <v>-</v>
      </c>
      <c r="AJ371" s="39" t="str">
        <f>IF(ISNUMBER(wat_table_data!AI368), IF(wat_table_data!AI368=-999,"NA",IF(wat_table_data!AI368&gt;99, "&gt;99", IF(wat_table_data!AI368&lt;1, "&lt;1",wat_table_data!AI368 ))), "-")</f>
        <v>-</v>
      </c>
      <c r="AK371" s="40" t="str">
        <f>IF(ISNUMBER(wat_table_data!AJ368), IF(wat_table_data!AJ368=-999,"NA",IF(wat_table_data!AJ368&gt;99, "&gt;99", IF(wat_table_data!AJ368&lt;1, "&lt;1",wat_table_data!AJ368 ))), "-")</f>
        <v>-</v>
      </c>
      <c r="AL371" s="40" t="str">
        <f>IF(ISNUMBER(wat_table_data!AK368), IF(wat_table_data!AK368=-999,"NA",IF(wat_table_data!AK368&gt;99, "&gt;99", IF(wat_table_data!AK368&lt;1, "&lt;1",wat_table_data!AK368 ))), "-")</f>
        <v>-</v>
      </c>
      <c r="AM371" s="40" t="str">
        <f>IF(ISNUMBER(wat_table_data!AL368), IF(wat_table_data!AL368=-999,"NA",IF(wat_table_data!AL368&gt;99, "&gt;99", IF(wat_table_data!AL368&lt;1, "&lt;1",wat_table_data!AL368 ))), "-")</f>
        <v>-</v>
      </c>
      <c r="AN371" s="38" t="str">
        <f>IF(ISNUMBER(wat_table_data!AM368), IF(wat_table_data!AM368=-999,"NA",IF(wat_table_data!AM368&gt;99, "&gt;99", IF(wat_table_data!AM368&lt;1, "&lt;1",wat_table_data!AM368 ))), "-")</f>
        <v>-</v>
      </c>
      <c r="AO371" s="38" t="str">
        <f>IF(ISNUMBER(wat_table_data!AN368), IF(wat_table_data!AN368=-999,"NA",IF(wat_table_data!AN368&gt;99, "&gt;99", IF(wat_table_data!AN368&lt;1, "&lt;1",wat_table_data!AN368 ))), "-")</f>
        <v>-</v>
      </c>
    </row>
    <row r="372" ht="13.8" x14ac:dyDescent="0.25">
      <c r="A372" s="34" t="str">
        <f>IF(ISBLANK(wat_table_data!A369), "", wat_table_data!A369)</f>
        <v/>
      </c>
      <c r="B372" s="34" t="str">
        <f>IF(ISBLANK(wat_table_data!B369), "", wat_table_data!B369)</f>
        <v/>
      </c>
      <c r="C372" s="34" t="str">
        <f>IF(ISBLANK(wat_table_data!C369), "", wat_table_data!C369)</f>
        <v/>
      </c>
      <c r="D372" s="35" t="str">
        <f>IF(ISNUMBER(wat_table_data!D369), wat_table_data!D369, "-")</f>
        <v>-</v>
      </c>
      <c r="E372" s="36" t="str">
        <f>IF(ISNUMBER(wat_table_data!E369), wat_table_data!E369, "-")</f>
        <v>-</v>
      </c>
      <c r="F372" s="37" t="str">
        <f>IF(ISNUMBER(wat_table_data!F369), IF(wat_table_data!F369=-999,"NA",IF(wat_table_data!F369&gt;99, "&gt;99", IF(wat_table_data!F369&lt;1, "&lt;1",wat_table_data!F369 ))), "-")</f>
        <v>-</v>
      </c>
      <c r="G372" s="38" t="str">
        <f>IF(ISNUMBER(wat_table_data!G369), IF(wat_table_data!G369=-999,"NA",IF(wat_table_data!G369&gt;99, "&gt;99", IF(wat_table_data!G369&lt;1, "&lt;1",wat_table_data!G369 ))), "-")</f>
        <v>-</v>
      </c>
      <c r="H372" s="38" t="str">
        <f>IF(ISNUMBER(wat_table_data!H369), IF(wat_table_data!H369=-999,"NA",IF(wat_table_data!H369&gt;99, "&gt;99", IF(wat_table_data!H369&lt;1, "&lt;1",wat_table_data!H369 ))), "-")</f>
        <v>-</v>
      </c>
      <c r="I372" s="38" t="str">
        <f>IF(ISNUMBER(wat_table_data!I369), IF(wat_table_data!I369=-999,"NA",IF(wat_table_data!I369&gt;99, "&gt;99", IF(wat_table_data!I369&lt;1, "&lt;1",wat_table_data!I369 ))), "-")</f>
        <v>-</v>
      </c>
      <c r="J372" s="24" t="str">
        <f>IF(ISNUMBER(wat_table_data!J369), IF(wat_table_data!J369=-999,"NA",wat_table_data!J369), "-")</f>
        <v>-</v>
      </c>
      <c r="K372" s="37" t="str">
        <f>IF(ISNUMBER(wat_table_data!K369), IF(wat_table_data!K369=-999,"NA",IF(wat_table_data!K369&gt;99, "&gt;99", IF(wat_table_data!K369&lt;1, "&lt;1",wat_table_data!K369 ))), "-")</f>
        <v>-</v>
      </c>
      <c r="L372" s="38" t="str">
        <f>IF(ISNUMBER(wat_table_data!L369), IF(wat_table_data!L369=-999,"NA",IF(wat_table_data!L369&gt;99, "&gt;99", IF(wat_table_data!L369&lt;1, "&lt;1",wat_table_data!L369 ))), "-")</f>
        <v>-</v>
      </c>
      <c r="M372" s="38" t="str">
        <f>IF(ISNUMBER(wat_table_data!M369), IF(wat_table_data!M369=-999,"NA",IF(wat_table_data!M369&gt;99, "&gt;99", IF(wat_table_data!M369&lt;1, "&lt;1",wat_table_data!M369 ))), "-")</f>
        <v>-</v>
      </c>
      <c r="N372" s="38" t="str">
        <f>IF(ISNUMBER(wat_table_data!N369), IF(wat_table_data!N369=-999,"NA",IF(wat_table_data!N369&gt;99, "&gt;99", IF(wat_table_data!N369&lt;1, "&lt;1",wat_table_data!N369 ))), "-")</f>
        <v>-</v>
      </c>
      <c r="O372" s="24" t="str">
        <f>IF(ISNUMBER(wat_table_data!O369), IF(wat_table_data!O369=-999,"NA",wat_table_data!O369), "-")</f>
        <v>-</v>
      </c>
      <c r="P372" s="37" t="str">
        <f>IF(ISNUMBER(wat_table_data!P369), IF(wat_table_data!P369=-999,"NA",IF(wat_table_data!P369&gt;99, "&gt;99", IF(wat_table_data!P369&lt;1, "&lt;1",wat_table_data!P369 ))), "-")</f>
        <v>-</v>
      </c>
      <c r="Q372" s="38" t="str">
        <f>IF(ISNUMBER(wat_table_data!Q369), IF(wat_table_data!Q369=-999,"NA",IF(wat_table_data!Q369&gt;99, "&gt;99", IF(wat_table_data!Q369&lt;1, "&lt;1",wat_table_data!Q369 ))), "-")</f>
        <v>-</v>
      </c>
      <c r="R372" s="38" t="str">
        <f>IF(ISNUMBER(wat_table_data!R369), IF(wat_table_data!R369=-999,"NA",IF(wat_table_data!R369&gt;99, "&gt;99", IF(wat_table_data!R369&lt;1, "&lt;1",wat_table_data!R369 ))), "-")</f>
        <v>-</v>
      </c>
      <c r="S372" s="38" t="str">
        <f>IF(ISNUMBER(wat_table_data!S369), IF(wat_table_data!S369=-999,"NA",IF(wat_table_data!S369&gt;99, "&gt;99", IF(wat_table_data!S369&lt;1, "&lt;1",wat_table_data!S369 ))), "-")</f>
        <v>-</v>
      </c>
      <c r="T372" s="24" t="str">
        <f>IF(ISNUMBER(wat_table_data!T369), IF(wat_table_data!T369=-999,"NA",wat_table_data!T369), "-")</f>
        <v>-</v>
      </c>
      <c r="U372" s="24"/>
      <c r="V372" s="24"/>
      <c r="W372" s="24"/>
      <c r="X372" s="39" t="str">
        <f>IF(ISNUMBER(wat_table_data!W369), IF(wat_table_data!W369=-999,"NA",IF(wat_table_data!W369&gt;99, "&gt;99", IF(wat_table_data!W369&lt;1, "&lt;1",wat_table_data!W369 ))), "-")</f>
        <v>-</v>
      </c>
      <c r="Y372" s="40" t="str">
        <f>IF(ISNUMBER(wat_table_data!X369), IF(wat_table_data!X369=-999,"NA",IF(wat_table_data!X369&gt;99, "&gt;99", IF(wat_table_data!X369&lt;1, "&lt;1",wat_table_data!X369 ))), "-")</f>
        <v>-</v>
      </c>
      <c r="Z372" s="40" t="str">
        <f>IF(ISNUMBER(wat_table_data!Y369), IF(wat_table_data!Y369=-999,"NA",IF(wat_table_data!Y369&gt;99, "&gt;99", IF(wat_table_data!Y369&lt;1, "&lt;1",wat_table_data!Y369 ))), "-")</f>
        <v>-</v>
      </c>
      <c r="AA372" s="40" t="str">
        <f>IF(ISNUMBER(wat_table_data!Z369), IF(wat_table_data!Z369=-999,"NA",IF(wat_table_data!Z369&gt;99, "&gt;99", IF(wat_table_data!Z369&lt;1, "&lt;1",wat_table_data!Z369 ))), "-")</f>
        <v>-</v>
      </c>
      <c r="AB372" s="38" t="str">
        <f>IF(ISNUMBER(wat_table_data!AA369), IF(wat_table_data!AA369=-999,"NA",IF(wat_table_data!AA369&gt;99, "&gt;99", IF(wat_table_data!AA369&lt;1, "&lt;1",wat_table_data!AA369 ))), "-")</f>
        <v>-</v>
      </c>
      <c r="AC372" s="38" t="str">
        <f>IF(ISNUMBER(wat_table_data!AB369), IF(wat_table_data!AB369=-999,"NA",IF(wat_table_data!AB369&gt;99, "&gt;99", IF(wat_table_data!AB369&lt;1, "&lt;1",wat_table_data!AB369 ))), "-")</f>
        <v>-</v>
      </c>
      <c r="AD372" s="39" t="str">
        <f>IF(ISNUMBER(wat_table_data!AC369), IF(wat_table_data!AC369=-999,"NA",IF(wat_table_data!AC369&gt;99, "&gt;99", IF(wat_table_data!AC369&lt;1, "&lt;1",wat_table_data!AC369 ))), "-")</f>
        <v>-</v>
      </c>
      <c r="AE372" s="40" t="str">
        <f>IF(ISNUMBER(wat_table_data!AD369), IF(wat_table_data!AD369=-999,"NA",IF(wat_table_data!AD369&gt;99, "&gt;99", IF(wat_table_data!AD369&lt;1, "&lt;1",wat_table_data!AD369 ))), "-")</f>
        <v>-</v>
      </c>
      <c r="AF372" s="40" t="str">
        <f>IF(ISNUMBER(wat_table_data!AE369), IF(wat_table_data!AE369=-999,"NA",IF(wat_table_data!AE369&gt;99, "&gt;99", IF(wat_table_data!AE369&lt;1, "&lt;1",wat_table_data!AE369 ))), "-")</f>
        <v>-</v>
      </c>
      <c r="AG372" s="40" t="str">
        <f>IF(ISNUMBER(wat_table_data!AF369), IF(wat_table_data!AF369=-999,"NA",IF(wat_table_data!AF369&gt;99, "&gt;99", IF(wat_table_data!AF369&lt;1, "&lt;1",wat_table_data!AF369 ))), "-")</f>
        <v>-</v>
      </c>
      <c r="AH372" s="38" t="str">
        <f>IF(ISNUMBER(wat_table_data!AG369), IF(wat_table_data!AG369=-999,"NA",IF(wat_table_data!AG369&gt;99, "&gt;99", IF(wat_table_data!AG369&lt;1, "&lt;1",wat_table_data!AG369 ))), "-")</f>
        <v>-</v>
      </c>
      <c r="AI372" s="38" t="str">
        <f>IF(ISNUMBER(wat_table_data!AH369), IF(wat_table_data!AH369=-999,"NA",IF(wat_table_data!AH369&gt;99, "&gt;99", IF(wat_table_data!AH369&lt;1, "&lt;1",wat_table_data!AH369 ))), "-")</f>
        <v>-</v>
      </c>
      <c r="AJ372" s="39" t="str">
        <f>IF(ISNUMBER(wat_table_data!AI369), IF(wat_table_data!AI369=-999,"NA",IF(wat_table_data!AI369&gt;99, "&gt;99", IF(wat_table_data!AI369&lt;1, "&lt;1",wat_table_data!AI369 ))), "-")</f>
        <v>-</v>
      </c>
      <c r="AK372" s="40" t="str">
        <f>IF(ISNUMBER(wat_table_data!AJ369), IF(wat_table_data!AJ369=-999,"NA",IF(wat_table_data!AJ369&gt;99, "&gt;99", IF(wat_table_data!AJ369&lt;1, "&lt;1",wat_table_data!AJ369 ))), "-")</f>
        <v>-</v>
      </c>
      <c r="AL372" s="40" t="str">
        <f>IF(ISNUMBER(wat_table_data!AK369), IF(wat_table_data!AK369=-999,"NA",IF(wat_table_data!AK369&gt;99, "&gt;99", IF(wat_table_data!AK369&lt;1, "&lt;1",wat_table_data!AK369 ))), "-")</f>
        <v>-</v>
      </c>
      <c r="AM372" s="40" t="str">
        <f>IF(ISNUMBER(wat_table_data!AL369), IF(wat_table_data!AL369=-999,"NA",IF(wat_table_data!AL369&gt;99, "&gt;99", IF(wat_table_data!AL369&lt;1, "&lt;1",wat_table_data!AL369 ))), "-")</f>
        <v>-</v>
      </c>
      <c r="AN372" s="38" t="str">
        <f>IF(ISNUMBER(wat_table_data!AM369), IF(wat_table_data!AM369=-999,"NA",IF(wat_table_data!AM369&gt;99, "&gt;99", IF(wat_table_data!AM369&lt;1, "&lt;1",wat_table_data!AM369 ))), "-")</f>
        <v>-</v>
      </c>
      <c r="AO372" s="38" t="str">
        <f>IF(ISNUMBER(wat_table_data!AN369), IF(wat_table_data!AN369=-999,"NA",IF(wat_table_data!AN369&gt;99, "&gt;99", IF(wat_table_data!AN369&lt;1, "&lt;1",wat_table_data!AN369 ))), "-")</f>
        <v>-</v>
      </c>
    </row>
    <row r="373" ht="13.8" x14ac:dyDescent="0.25">
      <c r="A373" s="34" t="str">
        <f>IF(ISBLANK(wat_table_data!A370), "", wat_table_data!A370)</f>
        <v/>
      </c>
      <c r="B373" s="34" t="str">
        <f>IF(ISBLANK(wat_table_data!B370), "", wat_table_data!B370)</f>
        <v/>
      </c>
      <c r="C373" s="34" t="str">
        <f>IF(ISBLANK(wat_table_data!C370), "", wat_table_data!C370)</f>
        <v/>
      </c>
      <c r="D373" s="35" t="str">
        <f>IF(ISNUMBER(wat_table_data!D370), wat_table_data!D370, "-")</f>
        <v>-</v>
      </c>
      <c r="E373" s="36" t="str">
        <f>IF(ISNUMBER(wat_table_data!E370), wat_table_data!E370, "-")</f>
        <v>-</v>
      </c>
      <c r="F373" s="37" t="str">
        <f>IF(ISNUMBER(wat_table_data!F370), IF(wat_table_data!F370=-999,"NA",IF(wat_table_data!F370&gt;99, "&gt;99", IF(wat_table_data!F370&lt;1, "&lt;1",wat_table_data!F370 ))), "-")</f>
        <v>-</v>
      </c>
      <c r="G373" s="38" t="str">
        <f>IF(ISNUMBER(wat_table_data!G370), IF(wat_table_data!G370=-999,"NA",IF(wat_table_data!G370&gt;99, "&gt;99", IF(wat_table_data!G370&lt;1, "&lt;1",wat_table_data!G370 ))), "-")</f>
        <v>-</v>
      </c>
      <c r="H373" s="38" t="str">
        <f>IF(ISNUMBER(wat_table_data!H370), IF(wat_table_data!H370=-999,"NA",IF(wat_table_data!H370&gt;99, "&gt;99", IF(wat_table_data!H370&lt;1, "&lt;1",wat_table_data!H370 ))), "-")</f>
        <v>-</v>
      </c>
      <c r="I373" s="38" t="str">
        <f>IF(ISNUMBER(wat_table_data!I370), IF(wat_table_data!I370=-999,"NA",IF(wat_table_data!I370&gt;99, "&gt;99", IF(wat_table_data!I370&lt;1, "&lt;1",wat_table_data!I370 ))), "-")</f>
        <v>-</v>
      </c>
      <c r="J373" s="24" t="str">
        <f>IF(ISNUMBER(wat_table_data!J370), IF(wat_table_data!J370=-999,"NA",wat_table_data!J370), "-")</f>
        <v>-</v>
      </c>
      <c r="K373" s="37" t="str">
        <f>IF(ISNUMBER(wat_table_data!K370), IF(wat_table_data!K370=-999,"NA",IF(wat_table_data!K370&gt;99, "&gt;99", IF(wat_table_data!K370&lt;1, "&lt;1",wat_table_data!K370 ))), "-")</f>
        <v>-</v>
      </c>
      <c r="L373" s="38" t="str">
        <f>IF(ISNUMBER(wat_table_data!L370), IF(wat_table_data!L370=-999,"NA",IF(wat_table_data!L370&gt;99, "&gt;99", IF(wat_table_data!L370&lt;1, "&lt;1",wat_table_data!L370 ))), "-")</f>
        <v>-</v>
      </c>
      <c r="M373" s="38" t="str">
        <f>IF(ISNUMBER(wat_table_data!M370), IF(wat_table_data!M370=-999,"NA",IF(wat_table_data!M370&gt;99, "&gt;99", IF(wat_table_data!M370&lt;1, "&lt;1",wat_table_data!M370 ))), "-")</f>
        <v>-</v>
      </c>
      <c r="N373" s="38" t="str">
        <f>IF(ISNUMBER(wat_table_data!N370), IF(wat_table_data!N370=-999,"NA",IF(wat_table_data!N370&gt;99, "&gt;99", IF(wat_table_data!N370&lt;1, "&lt;1",wat_table_data!N370 ))), "-")</f>
        <v>-</v>
      </c>
      <c r="O373" s="24" t="str">
        <f>IF(ISNUMBER(wat_table_data!O370), IF(wat_table_data!O370=-999,"NA",wat_table_data!O370), "-")</f>
        <v>-</v>
      </c>
      <c r="P373" s="37" t="str">
        <f>IF(ISNUMBER(wat_table_data!P370), IF(wat_table_data!P370=-999,"NA",IF(wat_table_data!P370&gt;99, "&gt;99", IF(wat_table_data!P370&lt;1, "&lt;1",wat_table_data!P370 ))), "-")</f>
        <v>-</v>
      </c>
      <c r="Q373" s="38" t="str">
        <f>IF(ISNUMBER(wat_table_data!Q370), IF(wat_table_data!Q370=-999,"NA",IF(wat_table_data!Q370&gt;99, "&gt;99", IF(wat_table_data!Q370&lt;1, "&lt;1",wat_table_data!Q370 ))), "-")</f>
        <v>-</v>
      </c>
      <c r="R373" s="38" t="str">
        <f>IF(ISNUMBER(wat_table_data!R370), IF(wat_table_data!R370=-999,"NA",IF(wat_table_data!R370&gt;99, "&gt;99", IF(wat_table_data!R370&lt;1, "&lt;1",wat_table_data!R370 ))), "-")</f>
        <v>-</v>
      </c>
      <c r="S373" s="38" t="str">
        <f>IF(ISNUMBER(wat_table_data!S370), IF(wat_table_data!S370=-999,"NA",IF(wat_table_data!S370&gt;99, "&gt;99", IF(wat_table_data!S370&lt;1, "&lt;1",wat_table_data!S370 ))), "-")</f>
        <v>-</v>
      </c>
      <c r="T373" s="24" t="str">
        <f>IF(ISNUMBER(wat_table_data!T370), IF(wat_table_data!T370=-999,"NA",wat_table_data!T370), "-")</f>
        <v>-</v>
      </c>
      <c r="U373" s="24"/>
      <c r="V373" s="24"/>
      <c r="W373" s="24"/>
      <c r="X373" s="39" t="str">
        <f>IF(ISNUMBER(wat_table_data!W370), IF(wat_table_data!W370=-999,"NA",IF(wat_table_data!W370&gt;99, "&gt;99", IF(wat_table_data!W370&lt;1, "&lt;1",wat_table_data!W370 ))), "-")</f>
        <v>-</v>
      </c>
      <c r="Y373" s="40" t="str">
        <f>IF(ISNUMBER(wat_table_data!X370), IF(wat_table_data!X370=-999,"NA",IF(wat_table_data!X370&gt;99, "&gt;99", IF(wat_table_data!X370&lt;1, "&lt;1",wat_table_data!X370 ))), "-")</f>
        <v>-</v>
      </c>
      <c r="Z373" s="40" t="str">
        <f>IF(ISNUMBER(wat_table_data!Y370), IF(wat_table_data!Y370=-999,"NA",IF(wat_table_data!Y370&gt;99, "&gt;99", IF(wat_table_data!Y370&lt;1, "&lt;1",wat_table_data!Y370 ))), "-")</f>
        <v>-</v>
      </c>
      <c r="AA373" s="40" t="str">
        <f>IF(ISNUMBER(wat_table_data!Z370), IF(wat_table_data!Z370=-999,"NA",IF(wat_table_data!Z370&gt;99, "&gt;99", IF(wat_table_data!Z370&lt;1, "&lt;1",wat_table_data!Z370 ))), "-")</f>
        <v>-</v>
      </c>
      <c r="AB373" s="38" t="str">
        <f>IF(ISNUMBER(wat_table_data!AA370), IF(wat_table_data!AA370=-999,"NA",IF(wat_table_data!AA370&gt;99, "&gt;99", IF(wat_table_data!AA370&lt;1, "&lt;1",wat_table_data!AA370 ))), "-")</f>
        <v>-</v>
      </c>
      <c r="AC373" s="38" t="str">
        <f>IF(ISNUMBER(wat_table_data!AB370), IF(wat_table_data!AB370=-999,"NA",IF(wat_table_data!AB370&gt;99, "&gt;99", IF(wat_table_data!AB370&lt;1, "&lt;1",wat_table_data!AB370 ))), "-")</f>
        <v>-</v>
      </c>
      <c r="AD373" s="39" t="str">
        <f>IF(ISNUMBER(wat_table_data!AC370), IF(wat_table_data!AC370=-999,"NA",IF(wat_table_data!AC370&gt;99, "&gt;99", IF(wat_table_data!AC370&lt;1, "&lt;1",wat_table_data!AC370 ))), "-")</f>
        <v>-</v>
      </c>
      <c r="AE373" s="40" t="str">
        <f>IF(ISNUMBER(wat_table_data!AD370), IF(wat_table_data!AD370=-999,"NA",IF(wat_table_data!AD370&gt;99, "&gt;99", IF(wat_table_data!AD370&lt;1, "&lt;1",wat_table_data!AD370 ))), "-")</f>
        <v>-</v>
      </c>
      <c r="AF373" s="40" t="str">
        <f>IF(ISNUMBER(wat_table_data!AE370), IF(wat_table_data!AE370=-999,"NA",IF(wat_table_data!AE370&gt;99, "&gt;99", IF(wat_table_data!AE370&lt;1, "&lt;1",wat_table_data!AE370 ))), "-")</f>
        <v>-</v>
      </c>
      <c r="AG373" s="40" t="str">
        <f>IF(ISNUMBER(wat_table_data!AF370), IF(wat_table_data!AF370=-999,"NA",IF(wat_table_data!AF370&gt;99, "&gt;99", IF(wat_table_data!AF370&lt;1, "&lt;1",wat_table_data!AF370 ))), "-")</f>
        <v>-</v>
      </c>
      <c r="AH373" s="38" t="str">
        <f>IF(ISNUMBER(wat_table_data!AG370), IF(wat_table_data!AG370=-999,"NA",IF(wat_table_data!AG370&gt;99, "&gt;99", IF(wat_table_data!AG370&lt;1, "&lt;1",wat_table_data!AG370 ))), "-")</f>
        <v>-</v>
      </c>
      <c r="AI373" s="38" t="str">
        <f>IF(ISNUMBER(wat_table_data!AH370), IF(wat_table_data!AH370=-999,"NA",IF(wat_table_data!AH370&gt;99, "&gt;99", IF(wat_table_data!AH370&lt;1, "&lt;1",wat_table_data!AH370 ))), "-")</f>
        <v>-</v>
      </c>
      <c r="AJ373" s="39" t="str">
        <f>IF(ISNUMBER(wat_table_data!AI370), IF(wat_table_data!AI370=-999,"NA",IF(wat_table_data!AI370&gt;99, "&gt;99", IF(wat_table_data!AI370&lt;1, "&lt;1",wat_table_data!AI370 ))), "-")</f>
        <v>-</v>
      </c>
      <c r="AK373" s="40" t="str">
        <f>IF(ISNUMBER(wat_table_data!AJ370), IF(wat_table_data!AJ370=-999,"NA",IF(wat_table_data!AJ370&gt;99, "&gt;99", IF(wat_table_data!AJ370&lt;1, "&lt;1",wat_table_data!AJ370 ))), "-")</f>
        <v>-</v>
      </c>
      <c r="AL373" s="40" t="str">
        <f>IF(ISNUMBER(wat_table_data!AK370), IF(wat_table_data!AK370=-999,"NA",IF(wat_table_data!AK370&gt;99, "&gt;99", IF(wat_table_data!AK370&lt;1, "&lt;1",wat_table_data!AK370 ))), "-")</f>
        <v>-</v>
      </c>
      <c r="AM373" s="40" t="str">
        <f>IF(ISNUMBER(wat_table_data!AL370), IF(wat_table_data!AL370=-999,"NA",IF(wat_table_data!AL370&gt;99, "&gt;99", IF(wat_table_data!AL370&lt;1, "&lt;1",wat_table_data!AL370 ))), "-")</f>
        <v>-</v>
      </c>
      <c r="AN373" s="38" t="str">
        <f>IF(ISNUMBER(wat_table_data!AM370), IF(wat_table_data!AM370=-999,"NA",IF(wat_table_data!AM370&gt;99, "&gt;99", IF(wat_table_data!AM370&lt;1, "&lt;1",wat_table_data!AM370 ))), "-")</f>
        <v>-</v>
      </c>
      <c r="AO373" s="38" t="str">
        <f>IF(ISNUMBER(wat_table_data!AN370), IF(wat_table_data!AN370=-999,"NA",IF(wat_table_data!AN370&gt;99, "&gt;99", IF(wat_table_data!AN370&lt;1, "&lt;1",wat_table_data!AN370 ))), "-")</f>
        <v>-</v>
      </c>
    </row>
    <row r="374" ht="13.8" x14ac:dyDescent="0.25">
      <c r="A374" s="34" t="str">
        <f>IF(ISBLANK(wat_table_data!A371), "", wat_table_data!A371)</f>
        <v/>
      </c>
      <c r="B374" s="34" t="str">
        <f>IF(ISBLANK(wat_table_data!B371), "", wat_table_data!B371)</f>
        <v/>
      </c>
      <c r="C374" s="34" t="str">
        <f>IF(ISBLANK(wat_table_data!C371), "", wat_table_data!C371)</f>
        <v/>
      </c>
      <c r="D374" s="35" t="str">
        <f>IF(ISNUMBER(wat_table_data!D371), wat_table_data!D371, "-")</f>
        <v>-</v>
      </c>
      <c r="E374" s="36" t="str">
        <f>IF(ISNUMBER(wat_table_data!E371), wat_table_data!E371, "-")</f>
        <v>-</v>
      </c>
      <c r="F374" s="37" t="str">
        <f>IF(ISNUMBER(wat_table_data!F371), IF(wat_table_data!F371=-999,"NA",IF(wat_table_data!F371&gt;99, "&gt;99", IF(wat_table_data!F371&lt;1, "&lt;1",wat_table_data!F371 ))), "-")</f>
        <v>-</v>
      </c>
      <c r="G374" s="38" t="str">
        <f>IF(ISNUMBER(wat_table_data!G371), IF(wat_table_data!G371=-999,"NA",IF(wat_table_data!G371&gt;99, "&gt;99", IF(wat_table_data!G371&lt;1, "&lt;1",wat_table_data!G371 ))), "-")</f>
        <v>-</v>
      </c>
      <c r="H374" s="38" t="str">
        <f>IF(ISNUMBER(wat_table_data!H371), IF(wat_table_data!H371=-999,"NA",IF(wat_table_data!H371&gt;99, "&gt;99", IF(wat_table_data!H371&lt;1, "&lt;1",wat_table_data!H371 ))), "-")</f>
        <v>-</v>
      </c>
      <c r="I374" s="38" t="str">
        <f>IF(ISNUMBER(wat_table_data!I371), IF(wat_table_data!I371=-999,"NA",IF(wat_table_data!I371&gt;99, "&gt;99", IF(wat_table_data!I371&lt;1, "&lt;1",wat_table_data!I371 ))), "-")</f>
        <v>-</v>
      </c>
      <c r="J374" s="24" t="str">
        <f>IF(ISNUMBER(wat_table_data!J371), IF(wat_table_data!J371=-999,"NA",wat_table_data!J371), "-")</f>
        <v>-</v>
      </c>
      <c r="K374" s="37" t="str">
        <f>IF(ISNUMBER(wat_table_data!K371), IF(wat_table_data!K371=-999,"NA",IF(wat_table_data!K371&gt;99, "&gt;99", IF(wat_table_data!K371&lt;1, "&lt;1",wat_table_data!K371 ))), "-")</f>
        <v>-</v>
      </c>
      <c r="L374" s="38" t="str">
        <f>IF(ISNUMBER(wat_table_data!L371), IF(wat_table_data!L371=-999,"NA",IF(wat_table_data!L371&gt;99, "&gt;99", IF(wat_table_data!L371&lt;1, "&lt;1",wat_table_data!L371 ))), "-")</f>
        <v>-</v>
      </c>
      <c r="M374" s="38" t="str">
        <f>IF(ISNUMBER(wat_table_data!M371), IF(wat_table_data!M371=-999,"NA",IF(wat_table_data!M371&gt;99, "&gt;99", IF(wat_table_data!M371&lt;1, "&lt;1",wat_table_data!M371 ))), "-")</f>
        <v>-</v>
      </c>
      <c r="N374" s="38" t="str">
        <f>IF(ISNUMBER(wat_table_data!N371), IF(wat_table_data!N371=-999,"NA",IF(wat_table_data!N371&gt;99, "&gt;99", IF(wat_table_data!N371&lt;1, "&lt;1",wat_table_data!N371 ))), "-")</f>
        <v>-</v>
      </c>
      <c r="O374" s="24" t="str">
        <f>IF(ISNUMBER(wat_table_data!O371), IF(wat_table_data!O371=-999,"NA",wat_table_data!O371), "-")</f>
        <v>-</v>
      </c>
      <c r="P374" s="37" t="str">
        <f>IF(ISNUMBER(wat_table_data!P371), IF(wat_table_data!P371=-999,"NA",IF(wat_table_data!P371&gt;99, "&gt;99", IF(wat_table_data!P371&lt;1, "&lt;1",wat_table_data!P371 ))), "-")</f>
        <v>-</v>
      </c>
      <c r="Q374" s="38" t="str">
        <f>IF(ISNUMBER(wat_table_data!Q371), IF(wat_table_data!Q371=-999,"NA",IF(wat_table_data!Q371&gt;99, "&gt;99", IF(wat_table_data!Q371&lt;1, "&lt;1",wat_table_data!Q371 ))), "-")</f>
        <v>-</v>
      </c>
      <c r="R374" s="38" t="str">
        <f>IF(ISNUMBER(wat_table_data!R371), IF(wat_table_data!R371=-999,"NA",IF(wat_table_data!R371&gt;99, "&gt;99", IF(wat_table_data!R371&lt;1, "&lt;1",wat_table_data!R371 ))), "-")</f>
        <v>-</v>
      </c>
      <c r="S374" s="38" t="str">
        <f>IF(ISNUMBER(wat_table_data!S371), IF(wat_table_data!S371=-999,"NA",IF(wat_table_data!S371&gt;99, "&gt;99", IF(wat_table_data!S371&lt;1, "&lt;1",wat_table_data!S371 ))), "-")</f>
        <v>-</v>
      </c>
      <c r="T374" s="24" t="str">
        <f>IF(ISNUMBER(wat_table_data!T371), IF(wat_table_data!T371=-999,"NA",wat_table_data!T371), "-")</f>
        <v>-</v>
      </c>
      <c r="U374" s="24"/>
      <c r="V374" s="24"/>
      <c r="W374" s="24"/>
      <c r="X374" s="39" t="str">
        <f>IF(ISNUMBER(wat_table_data!W371), IF(wat_table_data!W371=-999,"NA",IF(wat_table_data!W371&gt;99, "&gt;99", IF(wat_table_data!W371&lt;1, "&lt;1",wat_table_data!W371 ))), "-")</f>
        <v>-</v>
      </c>
      <c r="Y374" s="40" t="str">
        <f>IF(ISNUMBER(wat_table_data!X371), IF(wat_table_data!X371=-999,"NA",IF(wat_table_data!X371&gt;99, "&gt;99", IF(wat_table_data!X371&lt;1, "&lt;1",wat_table_data!X371 ))), "-")</f>
        <v>-</v>
      </c>
      <c r="Z374" s="40" t="str">
        <f>IF(ISNUMBER(wat_table_data!Y371), IF(wat_table_data!Y371=-999,"NA",IF(wat_table_data!Y371&gt;99, "&gt;99", IF(wat_table_data!Y371&lt;1, "&lt;1",wat_table_data!Y371 ))), "-")</f>
        <v>-</v>
      </c>
      <c r="AA374" s="40" t="str">
        <f>IF(ISNUMBER(wat_table_data!Z371), IF(wat_table_data!Z371=-999,"NA",IF(wat_table_data!Z371&gt;99, "&gt;99", IF(wat_table_data!Z371&lt;1, "&lt;1",wat_table_data!Z371 ))), "-")</f>
        <v>-</v>
      </c>
      <c r="AB374" s="38" t="str">
        <f>IF(ISNUMBER(wat_table_data!AA371), IF(wat_table_data!AA371=-999,"NA",IF(wat_table_data!AA371&gt;99, "&gt;99", IF(wat_table_data!AA371&lt;1, "&lt;1",wat_table_data!AA371 ))), "-")</f>
        <v>-</v>
      </c>
      <c r="AC374" s="38" t="str">
        <f>IF(ISNUMBER(wat_table_data!AB371), IF(wat_table_data!AB371=-999,"NA",IF(wat_table_data!AB371&gt;99, "&gt;99", IF(wat_table_data!AB371&lt;1, "&lt;1",wat_table_data!AB371 ))), "-")</f>
        <v>-</v>
      </c>
      <c r="AD374" s="39" t="str">
        <f>IF(ISNUMBER(wat_table_data!AC371), IF(wat_table_data!AC371=-999,"NA",IF(wat_table_data!AC371&gt;99, "&gt;99", IF(wat_table_data!AC371&lt;1, "&lt;1",wat_table_data!AC371 ))), "-")</f>
        <v>-</v>
      </c>
      <c r="AE374" s="40" t="str">
        <f>IF(ISNUMBER(wat_table_data!AD371), IF(wat_table_data!AD371=-999,"NA",IF(wat_table_data!AD371&gt;99, "&gt;99", IF(wat_table_data!AD371&lt;1, "&lt;1",wat_table_data!AD371 ))), "-")</f>
        <v>-</v>
      </c>
      <c r="AF374" s="40" t="str">
        <f>IF(ISNUMBER(wat_table_data!AE371), IF(wat_table_data!AE371=-999,"NA",IF(wat_table_data!AE371&gt;99, "&gt;99", IF(wat_table_data!AE371&lt;1, "&lt;1",wat_table_data!AE371 ))), "-")</f>
        <v>-</v>
      </c>
      <c r="AG374" s="40" t="str">
        <f>IF(ISNUMBER(wat_table_data!AF371), IF(wat_table_data!AF371=-999,"NA",IF(wat_table_data!AF371&gt;99, "&gt;99", IF(wat_table_data!AF371&lt;1, "&lt;1",wat_table_data!AF371 ))), "-")</f>
        <v>-</v>
      </c>
      <c r="AH374" s="38" t="str">
        <f>IF(ISNUMBER(wat_table_data!AG371), IF(wat_table_data!AG371=-999,"NA",IF(wat_table_data!AG371&gt;99, "&gt;99", IF(wat_table_data!AG371&lt;1, "&lt;1",wat_table_data!AG371 ))), "-")</f>
        <v>-</v>
      </c>
      <c r="AI374" s="38" t="str">
        <f>IF(ISNUMBER(wat_table_data!AH371), IF(wat_table_data!AH371=-999,"NA",IF(wat_table_data!AH371&gt;99, "&gt;99", IF(wat_table_data!AH371&lt;1, "&lt;1",wat_table_data!AH371 ))), "-")</f>
        <v>-</v>
      </c>
      <c r="AJ374" s="39" t="str">
        <f>IF(ISNUMBER(wat_table_data!AI371), IF(wat_table_data!AI371=-999,"NA",IF(wat_table_data!AI371&gt;99, "&gt;99", IF(wat_table_data!AI371&lt;1, "&lt;1",wat_table_data!AI371 ))), "-")</f>
        <v>-</v>
      </c>
      <c r="AK374" s="40" t="str">
        <f>IF(ISNUMBER(wat_table_data!AJ371), IF(wat_table_data!AJ371=-999,"NA",IF(wat_table_data!AJ371&gt;99, "&gt;99", IF(wat_table_data!AJ371&lt;1, "&lt;1",wat_table_data!AJ371 ))), "-")</f>
        <v>-</v>
      </c>
      <c r="AL374" s="40" t="str">
        <f>IF(ISNUMBER(wat_table_data!AK371), IF(wat_table_data!AK371=-999,"NA",IF(wat_table_data!AK371&gt;99, "&gt;99", IF(wat_table_data!AK371&lt;1, "&lt;1",wat_table_data!AK371 ))), "-")</f>
        <v>-</v>
      </c>
      <c r="AM374" s="40" t="str">
        <f>IF(ISNUMBER(wat_table_data!AL371), IF(wat_table_data!AL371=-999,"NA",IF(wat_table_data!AL371&gt;99, "&gt;99", IF(wat_table_data!AL371&lt;1, "&lt;1",wat_table_data!AL371 ))), "-")</f>
        <v>-</v>
      </c>
      <c r="AN374" s="38" t="str">
        <f>IF(ISNUMBER(wat_table_data!AM371), IF(wat_table_data!AM371=-999,"NA",IF(wat_table_data!AM371&gt;99, "&gt;99", IF(wat_table_data!AM371&lt;1, "&lt;1",wat_table_data!AM371 ))), "-")</f>
        <v>-</v>
      </c>
      <c r="AO374" s="38" t="str">
        <f>IF(ISNUMBER(wat_table_data!AN371), IF(wat_table_data!AN371=-999,"NA",IF(wat_table_data!AN371&gt;99, "&gt;99", IF(wat_table_data!AN371&lt;1, "&lt;1",wat_table_data!AN371 ))), "-")</f>
        <v>-</v>
      </c>
    </row>
    <row r="375" ht="13.8" x14ac:dyDescent="0.25">
      <c r="A375" s="34" t="str">
        <f>IF(ISBLANK(wat_table_data!A372), "", wat_table_data!A372)</f>
        <v/>
      </c>
      <c r="B375" s="34" t="str">
        <f>IF(ISBLANK(wat_table_data!B372), "", wat_table_data!B372)</f>
        <v/>
      </c>
      <c r="C375" s="34" t="str">
        <f>IF(ISBLANK(wat_table_data!C372), "", wat_table_data!C372)</f>
        <v/>
      </c>
      <c r="D375" s="35" t="str">
        <f>IF(ISNUMBER(wat_table_data!D372), wat_table_data!D372, "-")</f>
        <v>-</v>
      </c>
      <c r="E375" s="36" t="str">
        <f>IF(ISNUMBER(wat_table_data!E372), wat_table_data!E372, "-")</f>
        <v>-</v>
      </c>
      <c r="F375" s="37" t="str">
        <f>IF(ISNUMBER(wat_table_data!F372), IF(wat_table_data!F372=-999,"NA",IF(wat_table_data!F372&gt;99, "&gt;99", IF(wat_table_data!F372&lt;1, "&lt;1",wat_table_data!F372 ))), "-")</f>
        <v>-</v>
      </c>
      <c r="G375" s="38" t="str">
        <f>IF(ISNUMBER(wat_table_data!G372), IF(wat_table_data!G372=-999,"NA",IF(wat_table_data!G372&gt;99, "&gt;99", IF(wat_table_data!G372&lt;1, "&lt;1",wat_table_data!G372 ))), "-")</f>
        <v>-</v>
      </c>
      <c r="H375" s="38" t="str">
        <f>IF(ISNUMBER(wat_table_data!H372), IF(wat_table_data!H372=-999,"NA",IF(wat_table_data!H372&gt;99, "&gt;99", IF(wat_table_data!H372&lt;1, "&lt;1",wat_table_data!H372 ))), "-")</f>
        <v>-</v>
      </c>
      <c r="I375" s="38" t="str">
        <f>IF(ISNUMBER(wat_table_data!I372), IF(wat_table_data!I372=-999,"NA",IF(wat_table_data!I372&gt;99, "&gt;99", IF(wat_table_data!I372&lt;1, "&lt;1",wat_table_data!I372 ))), "-")</f>
        <v>-</v>
      </c>
      <c r="J375" s="24" t="str">
        <f>IF(ISNUMBER(wat_table_data!J372), IF(wat_table_data!J372=-999,"NA",wat_table_data!J372), "-")</f>
        <v>-</v>
      </c>
      <c r="K375" s="37" t="str">
        <f>IF(ISNUMBER(wat_table_data!K372), IF(wat_table_data!K372=-999,"NA",IF(wat_table_data!K372&gt;99, "&gt;99", IF(wat_table_data!K372&lt;1, "&lt;1",wat_table_data!K372 ))), "-")</f>
        <v>-</v>
      </c>
      <c r="L375" s="38" t="str">
        <f>IF(ISNUMBER(wat_table_data!L372), IF(wat_table_data!L372=-999,"NA",IF(wat_table_data!L372&gt;99, "&gt;99", IF(wat_table_data!L372&lt;1, "&lt;1",wat_table_data!L372 ))), "-")</f>
        <v>-</v>
      </c>
      <c r="M375" s="38" t="str">
        <f>IF(ISNUMBER(wat_table_data!M372), IF(wat_table_data!M372=-999,"NA",IF(wat_table_data!M372&gt;99, "&gt;99", IF(wat_table_data!M372&lt;1, "&lt;1",wat_table_data!M372 ))), "-")</f>
        <v>-</v>
      </c>
      <c r="N375" s="38" t="str">
        <f>IF(ISNUMBER(wat_table_data!N372), IF(wat_table_data!N372=-999,"NA",IF(wat_table_data!N372&gt;99, "&gt;99", IF(wat_table_data!N372&lt;1, "&lt;1",wat_table_data!N372 ))), "-")</f>
        <v>-</v>
      </c>
      <c r="O375" s="24" t="str">
        <f>IF(ISNUMBER(wat_table_data!O372), IF(wat_table_data!O372=-999,"NA",wat_table_data!O372), "-")</f>
        <v>-</v>
      </c>
      <c r="P375" s="37" t="str">
        <f>IF(ISNUMBER(wat_table_data!P372), IF(wat_table_data!P372=-999,"NA",IF(wat_table_data!P372&gt;99, "&gt;99", IF(wat_table_data!P372&lt;1, "&lt;1",wat_table_data!P372 ))), "-")</f>
        <v>-</v>
      </c>
      <c r="Q375" s="38" t="str">
        <f>IF(ISNUMBER(wat_table_data!Q372), IF(wat_table_data!Q372=-999,"NA",IF(wat_table_data!Q372&gt;99, "&gt;99", IF(wat_table_data!Q372&lt;1, "&lt;1",wat_table_data!Q372 ))), "-")</f>
        <v>-</v>
      </c>
      <c r="R375" s="38" t="str">
        <f>IF(ISNUMBER(wat_table_data!R372), IF(wat_table_data!R372=-999,"NA",IF(wat_table_data!R372&gt;99, "&gt;99", IF(wat_table_data!R372&lt;1, "&lt;1",wat_table_data!R372 ))), "-")</f>
        <v>-</v>
      </c>
      <c r="S375" s="38" t="str">
        <f>IF(ISNUMBER(wat_table_data!S372), IF(wat_table_data!S372=-999,"NA",IF(wat_table_data!S372&gt;99, "&gt;99", IF(wat_table_data!S372&lt;1, "&lt;1",wat_table_data!S372 ))), "-")</f>
        <v>-</v>
      </c>
      <c r="T375" s="24" t="str">
        <f>IF(ISNUMBER(wat_table_data!T372), IF(wat_table_data!T372=-999,"NA",wat_table_data!T372), "-")</f>
        <v>-</v>
      </c>
      <c r="U375" s="24"/>
      <c r="V375" s="24"/>
      <c r="W375" s="24"/>
      <c r="X375" s="39" t="str">
        <f>IF(ISNUMBER(wat_table_data!W372), IF(wat_table_data!W372=-999,"NA",IF(wat_table_data!W372&gt;99, "&gt;99", IF(wat_table_data!W372&lt;1, "&lt;1",wat_table_data!W372 ))), "-")</f>
        <v>-</v>
      </c>
      <c r="Y375" s="40" t="str">
        <f>IF(ISNUMBER(wat_table_data!X372), IF(wat_table_data!X372=-999,"NA",IF(wat_table_data!X372&gt;99, "&gt;99", IF(wat_table_data!X372&lt;1, "&lt;1",wat_table_data!X372 ))), "-")</f>
        <v>-</v>
      </c>
      <c r="Z375" s="40" t="str">
        <f>IF(ISNUMBER(wat_table_data!Y372), IF(wat_table_data!Y372=-999,"NA",IF(wat_table_data!Y372&gt;99, "&gt;99", IF(wat_table_data!Y372&lt;1, "&lt;1",wat_table_data!Y372 ))), "-")</f>
        <v>-</v>
      </c>
      <c r="AA375" s="40" t="str">
        <f>IF(ISNUMBER(wat_table_data!Z372), IF(wat_table_data!Z372=-999,"NA",IF(wat_table_data!Z372&gt;99, "&gt;99", IF(wat_table_data!Z372&lt;1, "&lt;1",wat_table_data!Z372 ))), "-")</f>
        <v>-</v>
      </c>
      <c r="AB375" s="38" t="str">
        <f>IF(ISNUMBER(wat_table_data!AA372), IF(wat_table_data!AA372=-999,"NA",IF(wat_table_data!AA372&gt;99, "&gt;99", IF(wat_table_data!AA372&lt;1, "&lt;1",wat_table_data!AA372 ))), "-")</f>
        <v>-</v>
      </c>
      <c r="AC375" s="38" t="str">
        <f>IF(ISNUMBER(wat_table_data!AB372), IF(wat_table_data!AB372=-999,"NA",IF(wat_table_data!AB372&gt;99, "&gt;99", IF(wat_table_data!AB372&lt;1, "&lt;1",wat_table_data!AB372 ))), "-")</f>
        <v>-</v>
      </c>
      <c r="AD375" s="39" t="str">
        <f>IF(ISNUMBER(wat_table_data!AC372), IF(wat_table_data!AC372=-999,"NA",IF(wat_table_data!AC372&gt;99, "&gt;99", IF(wat_table_data!AC372&lt;1, "&lt;1",wat_table_data!AC372 ))), "-")</f>
        <v>-</v>
      </c>
      <c r="AE375" s="40" t="str">
        <f>IF(ISNUMBER(wat_table_data!AD372), IF(wat_table_data!AD372=-999,"NA",IF(wat_table_data!AD372&gt;99, "&gt;99", IF(wat_table_data!AD372&lt;1, "&lt;1",wat_table_data!AD372 ))), "-")</f>
        <v>-</v>
      </c>
      <c r="AF375" s="40" t="str">
        <f>IF(ISNUMBER(wat_table_data!AE372), IF(wat_table_data!AE372=-999,"NA",IF(wat_table_data!AE372&gt;99, "&gt;99", IF(wat_table_data!AE372&lt;1, "&lt;1",wat_table_data!AE372 ))), "-")</f>
        <v>-</v>
      </c>
      <c r="AG375" s="40" t="str">
        <f>IF(ISNUMBER(wat_table_data!AF372), IF(wat_table_data!AF372=-999,"NA",IF(wat_table_data!AF372&gt;99, "&gt;99", IF(wat_table_data!AF372&lt;1, "&lt;1",wat_table_data!AF372 ))), "-")</f>
        <v>-</v>
      </c>
      <c r="AH375" s="38" t="str">
        <f>IF(ISNUMBER(wat_table_data!AG372), IF(wat_table_data!AG372=-999,"NA",IF(wat_table_data!AG372&gt;99, "&gt;99", IF(wat_table_data!AG372&lt;1, "&lt;1",wat_table_data!AG372 ))), "-")</f>
        <v>-</v>
      </c>
      <c r="AI375" s="38" t="str">
        <f>IF(ISNUMBER(wat_table_data!AH372), IF(wat_table_data!AH372=-999,"NA",IF(wat_table_data!AH372&gt;99, "&gt;99", IF(wat_table_data!AH372&lt;1, "&lt;1",wat_table_data!AH372 ))), "-")</f>
        <v>-</v>
      </c>
      <c r="AJ375" s="39" t="str">
        <f>IF(ISNUMBER(wat_table_data!AI372), IF(wat_table_data!AI372=-999,"NA",IF(wat_table_data!AI372&gt;99, "&gt;99", IF(wat_table_data!AI372&lt;1, "&lt;1",wat_table_data!AI372 ))), "-")</f>
        <v>-</v>
      </c>
      <c r="AK375" s="40" t="str">
        <f>IF(ISNUMBER(wat_table_data!AJ372), IF(wat_table_data!AJ372=-999,"NA",IF(wat_table_data!AJ372&gt;99, "&gt;99", IF(wat_table_data!AJ372&lt;1, "&lt;1",wat_table_data!AJ372 ))), "-")</f>
        <v>-</v>
      </c>
      <c r="AL375" s="40" t="str">
        <f>IF(ISNUMBER(wat_table_data!AK372), IF(wat_table_data!AK372=-999,"NA",IF(wat_table_data!AK372&gt;99, "&gt;99", IF(wat_table_data!AK372&lt;1, "&lt;1",wat_table_data!AK372 ))), "-")</f>
        <v>-</v>
      </c>
      <c r="AM375" s="40" t="str">
        <f>IF(ISNUMBER(wat_table_data!AL372), IF(wat_table_data!AL372=-999,"NA",IF(wat_table_data!AL372&gt;99, "&gt;99", IF(wat_table_data!AL372&lt;1, "&lt;1",wat_table_data!AL372 ))), "-")</f>
        <v>-</v>
      </c>
      <c r="AN375" s="38" t="str">
        <f>IF(ISNUMBER(wat_table_data!AM372), IF(wat_table_data!AM372=-999,"NA",IF(wat_table_data!AM372&gt;99, "&gt;99", IF(wat_table_data!AM372&lt;1, "&lt;1",wat_table_data!AM372 ))), "-")</f>
        <v>-</v>
      </c>
      <c r="AO375" s="38" t="str">
        <f>IF(ISNUMBER(wat_table_data!AN372), IF(wat_table_data!AN372=-999,"NA",IF(wat_table_data!AN372&gt;99, "&gt;99", IF(wat_table_data!AN372&lt;1, "&lt;1",wat_table_data!AN372 ))), "-")</f>
        <v>-</v>
      </c>
    </row>
    <row r="376" ht="13.8" x14ac:dyDescent="0.25">
      <c r="A376" s="34" t="str">
        <f>IF(ISBLANK(wat_table_data!A373), "", wat_table_data!A373)</f>
        <v/>
      </c>
      <c r="B376" s="34" t="str">
        <f>IF(ISBLANK(wat_table_data!B373), "", wat_table_data!B373)</f>
        <v/>
      </c>
      <c r="C376" s="34" t="str">
        <f>IF(ISBLANK(wat_table_data!C373), "", wat_table_data!C373)</f>
        <v/>
      </c>
      <c r="D376" s="35" t="str">
        <f>IF(ISNUMBER(wat_table_data!D373), wat_table_data!D373, "-")</f>
        <v>-</v>
      </c>
      <c r="E376" s="36" t="str">
        <f>IF(ISNUMBER(wat_table_data!E373), wat_table_data!E373, "-")</f>
        <v>-</v>
      </c>
      <c r="F376" s="37" t="str">
        <f>IF(ISNUMBER(wat_table_data!F373), IF(wat_table_data!F373=-999,"NA",IF(wat_table_data!F373&gt;99, "&gt;99", IF(wat_table_data!F373&lt;1, "&lt;1",wat_table_data!F373 ))), "-")</f>
        <v>-</v>
      </c>
      <c r="G376" s="38" t="str">
        <f>IF(ISNUMBER(wat_table_data!G373), IF(wat_table_data!G373=-999,"NA",IF(wat_table_data!G373&gt;99, "&gt;99", IF(wat_table_data!G373&lt;1, "&lt;1",wat_table_data!G373 ))), "-")</f>
        <v>-</v>
      </c>
      <c r="H376" s="38" t="str">
        <f>IF(ISNUMBER(wat_table_data!H373), IF(wat_table_data!H373=-999,"NA",IF(wat_table_data!H373&gt;99, "&gt;99", IF(wat_table_data!H373&lt;1, "&lt;1",wat_table_data!H373 ))), "-")</f>
        <v>-</v>
      </c>
      <c r="I376" s="38" t="str">
        <f>IF(ISNUMBER(wat_table_data!I373), IF(wat_table_data!I373=-999,"NA",IF(wat_table_data!I373&gt;99, "&gt;99", IF(wat_table_data!I373&lt;1, "&lt;1",wat_table_data!I373 ))), "-")</f>
        <v>-</v>
      </c>
      <c r="J376" s="24" t="str">
        <f>IF(ISNUMBER(wat_table_data!J373), IF(wat_table_data!J373=-999,"NA",wat_table_data!J373), "-")</f>
        <v>-</v>
      </c>
      <c r="K376" s="37" t="str">
        <f>IF(ISNUMBER(wat_table_data!K373), IF(wat_table_data!K373=-999,"NA",IF(wat_table_data!K373&gt;99, "&gt;99", IF(wat_table_data!K373&lt;1, "&lt;1",wat_table_data!K373 ))), "-")</f>
        <v>-</v>
      </c>
      <c r="L376" s="38" t="str">
        <f>IF(ISNUMBER(wat_table_data!L373), IF(wat_table_data!L373=-999,"NA",IF(wat_table_data!L373&gt;99, "&gt;99", IF(wat_table_data!L373&lt;1, "&lt;1",wat_table_data!L373 ))), "-")</f>
        <v>-</v>
      </c>
      <c r="M376" s="38" t="str">
        <f>IF(ISNUMBER(wat_table_data!M373), IF(wat_table_data!M373=-999,"NA",IF(wat_table_data!M373&gt;99, "&gt;99", IF(wat_table_data!M373&lt;1, "&lt;1",wat_table_data!M373 ))), "-")</f>
        <v>-</v>
      </c>
      <c r="N376" s="38" t="str">
        <f>IF(ISNUMBER(wat_table_data!N373), IF(wat_table_data!N373=-999,"NA",IF(wat_table_data!N373&gt;99, "&gt;99", IF(wat_table_data!N373&lt;1, "&lt;1",wat_table_data!N373 ))), "-")</f>
        <v>-</v>
      </c>
      <c r="O376" s="24" t="str">
        <f>IF(ISNUMBER(wat_table_data!O373), IF(wat_table_data!O373=-999,"NA",wat_table_data!O373), "-")</f>
        <v>-</v>
      </c>
      <c r="P376" s="37" t="str">
        <f>IF(ISNUMBER(wat_table_data!P373), IF(wat_table_data!P373=-999,"NA",IF(wat_table_data!P373&gt;99, "&gt;99", IF(wat_table_data!P373&lt;1, "&lt;1",wat_table_data!P373 ))), "-")</f>
        <v>-</v>
      </c>
      <c r="Q376" s="38" t="str">
        <f>IF(ISNUMBER(wat_table_data!Q373), IF(wat_table_data!Q373=-999,"NA",IF(wat_table_data!Q373&gt;99, "&gt;99", IF(wat_table_data!Q373&lt;1, "&lt;1",wat_table_data!Q373 ))), "-")</f>
        <v>-</v>
      </c>
      <c r="R376" s="38" t="str">
        <f>IF(ISNUMBER(wat_table_data!R373), IF(wat_table_data!R373=-999,"NA",IF(wat_table_data!R373&gt;99, "&gt;99", IF(wat_table_data!R373&lt;1, "&lt;1",wat_table_data!R373 ))), "-")</f>
        <v>-</v>
      </c>
      <c r="S376" s="38" t="str">
        <f>IF(ISNUMBER(wat_table_data!S373), IF(wat_table_data!S373=-999,"NA",IF(wat_table_data!S373&gt;99, "&gt;99", IF(wat_table_data!S373&lt;1, "&lt;1",wat_table_data!S373 ))), "-")</f>
        <v>-</v>
      </c>
      <c r="T376" s="24" t="str">
        <f>IF(ISNUMBER(wat_table_data!T373), IF(wat_table_data!T373=-999,"NA",wat_table_data!T373), "-")</f>
        <v>-</v>
      </c>
      <c r="U376" s="24"/>
      <c r="V376" s="24"/>
      <c r="W376" s="24"/>
      <c r="X376" s="39" t="str">
        <f>IF(ISNUMBER(wat_table_data!W373), IF(wat_table_data!W373=-999,"NA",IF(wat_table_data!W373&gt;99, "&gt;99", IF(wat_table_data!W373&lt;1, "&lt;1",wat_table_data!W373 ))), "-")</f>
        <v>-</v>
      </c>
      <c r="Y376" s="40" t="str">
        <f>IF(ISNUMBER(wat_table_data!X373), IF(wat_table_data!X373=-999,"NA",IF(wat_table_data!X373&gt;99, "&gt;99", IF(wat_table_data!X373&lt;1, "&lt;1",wat_table_data!X373 ))), "-")</f>
        <v>-</v>
      </c>
      <c r="Z376" s="40" t="str">
        <f>IF(ISNUMBER(wat_table_data!Y373), IF(wat_table_data!Y373=-999,"NA",IF(wat_table_data!Y373&gt;99, "&gt;99", IF(wat_table_data!Y373&lt;1, "&lt;1",wat_table_data!Y373 ))), "-")</f>
        <v>-</v>
      </c>
      <c r="AA376" s="40" t="str">
        <f>IF(ISNUMBER(wat_table_data!Z373), IF(wat_table_data!Z373=-999,"NA",IF(wat_table_data!Z373&gt;99, "&gt;99", IF(wat_table_data!Z373&lt;1, "&lt;1",wat_table_data!Z373 ))), "-")</f>
        <v>-</v>
      </c>
      <c r="AB376" s="38" t="str">
        <f>IF(ISNUMBER(wat_table_data!AA373), IF(wat_table_data!AA373=-999,"NA",IF(wat_table_data!AA373&gt;99, "&gt;99", IF(wat_table_data!AA373&lt;1, "&lt;1",wat_table_data!AA373 ))), "-")</f>
        <v>-</v>
      </c>
      <c r="AC376" s="38" t="str">
        <f>IF(ISNUMBER(wat_table_data!AB373), IF(wat_table_data!AB373=-999,"NA",IF(wat_table_data!AB373&gt;99, "&gt;99", IF(wat_table_data!AB373&lt;1, "&lt;1",wat_table_data!AB373 ))), "-")</f>
        <v>-</v>
      </c>
      <c r="AD376" s="39" t="str">
        <f>IF(ISNUMBER(wat_table_data!AC373), IF(wat_table_data!AC373=-999,"NA",IF(wat_table_data!AC373&gt;99, "&gt;99", IF(wat_table_data!AC373&lt;1, "&lt;1",wat_table_data!AC373 ))), "-")</f>
        <v>-</v>
      </c>
      <c r="AE376" s="40" t="str">
        <f>IF(ISNUMBER(wat_table_data!AD373), IF(wat_table_data!AD373=-999,"NA",IF(wat_table_data!AD373&gt;99, "&gt;99", IF(wat_table_data!AD373&lt;1, "&lt;1",wat_table_data!AD373 ))), "-")</f>
        <v>-</v>
      </c>
      <c r="AF376" s="40" t="str">
        <f>IF(ISNUMBER(wat_table_data!AE373), IF(wat_table_data!AE373=-999,"NA",IF(wat_table_data!AE373&gt;99, "&gt;99", IF(wat_table_data!AE373&lt;1, "&lt;1",wat_table_data!AE373 ))), "-")</f>
        <v>-</v>
      </c>
      <c r="AG376" s="40" t="str">
        <f>IF(ISNUMBER(wat_table_data!AF373), IF(wat_table_data!AF373=-999,"NA",IF(wat_table_data!AF373&gt;99, "&gt;99", IF(wat_table_data!AF373&lt;1, "&lt;1",wat_table_data!AF373 ))), "-")</f>
        <v>-</v>
      </c>
      <c r="AH376" s="38" t="str">
        <f>IF(ISNUMBER(wat_table_data!AG373), IF(wat_table_data!AG373=-999,"NA",IF(wat_table_data!AG373&gt;99, "&gt;99", IF(wat_table_data!AG373&lt;1, "&lt;1",wat_table_data!AG373 ))), "-")</f>
        <v>-</v>
      </c>
      <c r="AI376" s="38" t="str">
        <f>IF(ISNUMBER(wat_table_data!AH373), IF(wat_table_data!AH373=-999,"NA",IF(wat_table_data!AH373&gt;99, "&gt;99", IF(wat_table_data!AH373&lt;1, "&lt;1",wat_table_data!AH373 ))), "-")</f>
        <v>-</v>
      </c>
      <c r="AJ376" s="39" t="str">
        <f>IF(ISNUMBER(wat_table_data!AI373), IF(wat_table_data!AI373=-999,"NA",IF(wat_table_data!AI373&gt;99, "&gt;99", IF(wat_table_data!AI373&lt;1, "&lt;1",wat_table_data!AI373 ))), "-")</f>
        <v>-</v>
      </c>
      <c r="AK376" s="40" t="str">
        <f>IF(ISNUMBER(wat_table_data!AJ373), IF(wat_table_data!AJ373=-999,"NA",IF(wat_table_data!AJ373&gt;99, "&gt;99", IF(wat_table_data!AJ373&lt;1, "&lt;1",wat_table_data!AJ373 ))), "-")</f>
        <v>-</v>
      </c>
      <c r="AL376" s="40" t="str">
        <f>IF(ISNUMBER(wat_table_data!AK373), IF(wat_table_data!AK373=-999,"NA",IF(wat_table_data!AK373&gt;99, "&gt;99", IF(wat_table_data!AK373&lt;1, "&lt;1",wat_table_data!AK373 ))), "-")</f>
        <v>-</v>
      </c>
      <c r="AM376" s="40" t="str">
        <f>IF(ISNUMBER(wat_table_data!AL373), IF(wat_table_data!AL373=-999,"NA",IF(wat_table_data!AL373&gt;99, "&gt;99", IF(wat_table_data!AL373&lt;1, "&lt;1",wat_table_data!AL373 ))), "-")</f>
        <v>-</v>
      </c>
      <c r="AN376" s="38" t="str">
        <f>IF(ISNUMBER(wat_table_data!AM373), IF(wat_table_data!AM373=-999,"NA",IF(wat_table_data!AM373&gt;99, "&gt;99", IF(wat_table_data!AM373&lt;1, "&lt;1",wat_table_data!AM373 ))), "-")</f>
        <v>-</v>
      </c>
      <c r="AO376" s="38" t="str">
        <f>IF(ISNUMBER(wat_table_data!AN373), IF(wat_table_data!AN373=-999,"NA",IF(wat_table_data!AN373&gt;99, "&gt;99", IF(wat_table_data!AN373&lt;1, "&lt;1",wat_table_data!AN373 ))), "-")</f>
        <v>-</v>
      </c>
    </row>
    <row r="377" ht="13.8" x14ac:dyDescent="0.25">
      <c r="A377" s="34" t="str">
        <f>IF(ISBLANK(wat_table_data!A374), "", wat_table_data!A374)</f>
        <v/>
      </c>
      <c r="B377" s="34" t="str">
        <f>IF(ISBLANK(wat_table_data!B374), "", wat_table_data!B374)</f>
        <v/>
      </c>
      <c r="C377" s="34" t="str">
        <f>IF(ISBLANK(wat_table_data!C374), "", wat_table_data!C374)</f>
        <v/>
      </c>
      <c r="D377" s="35" t="str">
        <f>IF(ISNUMBER(wat_table_data!D374), wat_table_data!D374, "-")</f>
        <v>-</v>
      </c>
      <c r="E377" s="36" t="str">
        <f>IF(ISNUMBER(wat_table_data!E374), wat_table_data!E374, "-")</f>
        <v>-</v>
      </c>
      <c r="F377" s="37" t="str">
        <f>IF(ISNUMBER(wat_table_data!F374), IF(wat_table_data!F374=-999,"NA",IF(wat_table_data!F374&gt;99, "&gt;99", IF(wat_table_data!F374&lt;1, "&lt;1",wat_table_data!F374 ))), "-")</f>
        <v>-</v>
      </c>
      <c r="G377" s="38" t="str">
        <f>IF(ISNUMBER(wat_table_data!G374), IF(wat_table_data!G374=-999,"NA",IF(wat_table_data!G374&gt;99, "&gt;99", IF(wat_table_data!G374&lt;1, "&lt;1",wat_table_data!G374 ))), "-")</f>
        <v>-</v>
      </c>
      <c r="H377" s="38" t="str">
        <f>IF(ISNUMBER(wat_table_data!H374), IF(wat_table_data!H374=-999,"NA",IF(wat_table_data!H374&gt;99, "&gt;99", IF(wat_table_data!H374&lt;1, "&lt;1",wat_table_data!H374 ))), "-")</f>
        <v>-</v>
      </c>
      <c r="I377" s="38" t="str">
        <f>IF(ISNUMBER(wat_table_data!I374), IF(wat_table_data!I374=-999,"NA",IF(wat_table_data!I374&gt;99, "&gt;99", IF(wat_table_data!I374&lt;1, "&lt;1",wat_table_data!I374 ))), "-")</f>
        <v>-</v>
      </c>
      <c r="J377" s="24" t="str">
        <f>IF(ISNUMBER(wat_table_data!J374), IF(wat_table_data!J374=-999,"NA",wat_table_data!J374), "-")</f>
        <v>-</v>
      </c>
      <c r="K377" s="37" t="str">
        <f>IF(ISNUMBER(wat_table_data!K374), IF(wat_table_data!K374=-999,"NA",IF(wat_table_data!K374&gt;99, "&gt;99", IF(wat_table_data!K374&lt;1, "&lt;1",wat_table_data!K374 ))), "-")</f>
        <v>-</v>
      </c>
      <c r="L377" s="38" t="str">
        <f>IF(ISNUMBER(wat_table_data!L374), IF(wat_table_data!L374=-999,"NA",IF(wat_table_data!L374&gt;99, "&gt;99", IF(wat_table_data!L374&lt;1, "&lt;1",wat_table_data!L374 ))), "-")</f>
        <v>-</v>
      </c>
      <c r="M377" s="38" t="str">
        <f>IF(ISNUMBER(wat_table_data!M374), IF(wat_table_data!M374=-999,"NA",IF(wat_table_data!M374&gt;99, "&gt;99", IF(wat_table_data!M374&lt;1, "&lt;1",wat_table_data!M374 ))), "-")</f>
        <v>-</v>
      </c>
      <c r="N377" s="38" t="str">
        <f>IF(ISNUMBER(wat_table_data!N374), IF(wat_table_data!N374=-999,"NA",IF(wat_table_data!N374&gt;99, "&gt;99", IF(wat_table_data!N374&lt;1, "&lt;1",wat_table_data!N374 ))), "-")</f>
        <v>-</v>
      </c>
      <c r="O377" s="24" t="str">
        <f>IF(ISNUMBER(wat_table_data!O374), IF(wat_table_data!O374=-999,"NA",wat_table_data!O374), "-")</f>
        <v>-</v>
      </c>
      <c r="P377" s="37" t="str">
        <f>IF(ISNUMBER(wat_table_data!P374), IF(wat_table_data!P374=-999,"NA",IF(wat_table_data!P374&gt;99, "&gt;99", IF(wat_table_data!P374&lt;1, "&lt;1",wat_table_data!P374 ))), "-")</f>
        <v>-</v>
      </c>
      <c r="Q377" s="38" t="str">
        <f>IF(ISNUMBER(wat_table_data!Q374), IF(wat_table_data!Q374=-999,"NA",IF(wat_table_data!Q374&gt;99, "&gt;99", IF(wat_table_data!Q374&lt;1, "&lt;1",wat_table_data!Q374 ))), "-")</f>
        <v>-</v>
      </c>
      <c r="R377" s="38" t="str">
        <f>IF(ISNUMBER(wat_table_data!R374), IF(wat_table_data!R374=-999,"NA",IF(wat_table_data!R374&gt;99, "&gt;99", IF(wat_table_data!R374&lt;1, "&lt;1",wat_table_data!R374 ))), "-")</f>
        <v>-</v>
      </c>
      <c r="S377" s="38" t="str">
        <f>IF(ISNUMBER(wat_table_data!S374), IF(wat_table_data!S374=-999,"NA",IF(wat_table_data!S374&gt;99, "&gt;99", IF(wat_table_data!S374&lt;1, "&lt;1",wat_table_data!S374 ))), "-")</f>
        <v>-</v>
      </c>
      <c r="T377" s="24" t="str">
        <f>IF(ISNUMBER(wat_table_data!T374), IF(wat_table_data!T374=-999,"NA",wat_table_data!T374), "-")</f>
        <v>-</v>
      </c>
      <c r="U377" s="24"/>
      <c r="V377" s="24"/>
      <c r="W377" s="24"/>
      <c r="X377" s="39" t="str">
        <f>IF(ISNUMBER(wat_table_data!W374), IF(wat_table_data!W374=-999,"NA",IF(wat_table_data!W374&gt;99, "&gt;99", IF(wat_table_data!W374&lt;1, "&lt;1",wat_table_data!W374 ))), "-")</f>
        <v>-</v>
      </c>
      <c r="Y377" s="40" t="str">
        <f>IF(ISNUMBER(wat_table_data!X374), IF(wat_table_data!X374=-999,"NA",IF(wat_table_data!X374&gt;99, "&gt;99", IF(wat_table_data!X374&lt;1, "&lt;1",wat_table_data!X374 ))), "-")</f>
        <v>-</v>
      </c>
      <c r="Z377" s="40" t="str">
        <f>IF(ISNUMBER(wat_table_data!Y374), IF(wat_table_data!Y374=-999,"NA",IF(wat_table_data!Y374&gt;99, "&gt;99", IF(wat_table_data!Y374&lt;1, "&lt;1",wat_table_data!Y374 ))), "-")</f>
        <v>-</v>
      </c>
      <c r="AA377" s="40" t="str">
        <f>IF(ISNUMBER(wat_table_data!Z374), IF(wat_table_data!Z374=-999,"NA",IF(wat_table_data!Z374&gt;99, "&gt;99", IF(wat_table_data!Z374&lt;1, "&lt;1",wat_table_data!Z374 ))), "-")</f>
        <v>-</v>
      </c>
      <c r="AB377" s="38" t="str">
        <f>IF(ISNUMBER(wat_table_data!AA374), IF(wat_table_data!AA374=-999,"NA",IF(wat_table_data!AA374&gt;99, "&gt;99", IF(wat_table_data!AA374&lt;1, "&lt;1",wat_table_data!AA374 ))), "-")</f>
        <v>-</v>
      </c>
      <c r="AC377" s="38" t="str">
        <f>IF(ISNUMBER(wat_table_data!AB374), IF(wat_table_data!AB374=-999,"NA",IF(wat_table_data!AB374&gt;99, "&gt;99", IF(wat_table_data!AB374&lt;1, "&lt;1",wat_table_data!AB374 ))), "-")</f>
        <v>-</v>
      </c>
      <c r="AD377" s="39" t="str">
        <f>IF(ISNUMBER(wat_table_data!AC374), IF(wat_table_data!AC374=-999,"NA",IF(wat_table_data!AC374&gt;99, "&gt;99", IF(wat_table_data!AC374&lt;1, "&lt;1",wat_table_data!AC374 ))), "-")</f>
        <v>-</v>
      </c>
      <c r="AE377" s="40" t="str">
        <f>IF(ISNUMBER(wat_table_data!AD374), IF(wat_table_data!AD374=-999,"NA",IF(wat_table_data!AD374&gt;99, "&gt;99", IF(wat_table_data!AD374&lt;1, "&lt;1",wat_table_data!AD374 ))), "-")</f>
        <v>-</v>
      </c>
      <c r="AF377" s="40" t="str">
        <f>IF(ISNUMBER(wat_table_data!AE374), IF(wat_table_data!AE374=-999,"NA",IF(wat_table_data!AE374&gt;99, "&gt;99", IF(wat_table_data!AE374&lt;1, "&lt;1",wat_table_data!AE374 ))), "-")</f>
        <v>-</v>
      </c>
      <c r="AG377" s="40" t="str">
        <f>IF(ISNUMBER(wat_table_data!AF374), IF(wat_table_data!AF374=-999,"NA",IF(wat_table_data!AF374&gt;99, "&gt;99", IF(wat_table_data!AF374&lt;1, "&lt;1",wat_table_data!AF374 ))), "-")</f>
        <v>-</v>
      </c>
      <c r="AH377" s="38" t="str">
        <f>IF(ISNUMBER(wat_table_data!AG374), IF(wat_table_data!AG374=-999,"NA",IF(wat_table_data!AG374&gt;99, "&gt;99", IF(wat_table_data!AG374&lt;1, "&lt;1",wat_table_data!AG374 ))), "-")</f>
        <v>-</v>
      </c>
      <c r="AI377" s="38" t="str">
        <f>IF(ISNUMBER(wat_table_data!AH374), IF(wat_table_data!AH374=-999,"NA",IF(wat_table_data!AH374&gt;99, "&gt;99", IF(wat_table_data!AH374&lt;1, "&lt;1",wat_table_data!AH374 ))), "-")</f>
        <v>-</v>
      </c>
      <c r="AJ377" s="39" t="str">
        <f>IF(ISNUMBER(wat_table_data!AI374), IF(wat_table_data!AI374=-999,"NA",IF(wat_table_data!AI374&gt;99, "&gt;99", IF(wat_table_data!AI374&lt;1, "&lt;1",wat_table_data!AI374 ))), "-")</f>
        <v>-</v>
      </c>
      <c r="AK377" s="40" t="str">
        <f>IF(ISNUMBER(wat_table_data!AJ374), IF(wat_table_data!AJ374=-999,"NA",IF(wat_table_data!AJ374&gt;99, "&gt;99", IF(wat_table_data!AJ374&lt;1, "&lt;1",wat_table_data!AJ374 ))), "-")</f>
        <v>-</v>
      </c>
      <c r="AL377" s="40" t="str">
        <f>IF(ISNUMBER(wat_table_data!AK374), IF(wat_table_data!AK374=-999,"NA",IF(wat_table_data!AK374&gt;99, "&gt;99", IF(wat_table_data!AK374&lt;1, "&lt;1",wat_table_data!AK374 ))), "-")</f>
        <v>-</v>
      </c>
      <c r="AM377" s="40" t="str">
        <f>IF(ISNUMBER(wat_table_data!AL374), IF(wat_table_data!AL374=-999,"NA",IF(wat_table_data!AL374&gt;99, "&gt;99", IF(wat_table_data!AL374&lt;1, "&lt;1",wat_table_data!AL374 ))), "-")</f>
        <v>-</v>
      </c>
      <c r="AN377" s="38" t="str">
        <f>IF(ISNUMBER(wat_table_data!AM374), IF(wat_table_data!AM374=-999,"NA",IF(wat_table_data!AM374&gt;99, "&gt;99", IF(wat_table_data!AM374&lt;1, "&lt;1",wat_table_data!AM374 ))), "-")</f>
        <v>-</v>
      </c>
      <c r="AO377" s="38" t="str">
        <f>IF(ISNUMBER(wat_table_data!AN374), IF(wat_table_data!AN374=-999,"NA",IF(wat_table_data!AN374&gt;99, "&gt;99", IF(wat_table_data!AN374&lt;1, "&lt;1",wat_table_data!AN374 ))), "-")</f>
        <v>-</v>
      </c>
    </row>
    <row r="378" ht="13.8" x14ac:dyDescent="0.25">
      <c r="A378" s="34" t="str">
        <f>IF(ISBLANK(wat_table_data!A375), "", wat_table_data!A375)</f>
        <v/>
      </c>
      <c r="B378" s="34" t="str">
        <f>IF(ISBLANK(wat_table_data!B375), "", wat_table_data!B375)</f>
        <v/>
      </c>
      <c r="C378" s="34" t="str">
        <f>IF(ISBLANK(wat_table_data!C375), "", wat_table_data!C375)</f>
        <v/>
      </c>
      <c r="D378" s="35" t="str">
        <f>IF(ISNUMBER(wat_table_data!D375), wat_table_data!D375, "-")</f>
        <v>-</v>
      </c>
      <c r="E378" s="36" t="str">
        <f>IF(ISNUMBER(wat_table_data!E375), wat_table_data!E375, "-")</f>
        <v>-</v>
      </c>
      <c r="F378" s="37" t="str">
        <f>IF(ISNUMBER(wat_table_data!F375), IF(wat_table_data!F375=-999,"NA",IF(wat_table_data!F375&gt;99, "&gt;99", IF(wat_table_data!F375&lt;1, "&lt;1",wat_table_data!F375 ))), "-")</f>
        <v>-</v>
      </c>
      <c r="G378" s="38" t="str">
        <f>IF(ISNUMBER(wat_table_data!G375), IF(wat_table_data!G375=-999,"NA",IF(wat_table_data!G375&gt;99, "&gt;99", IF(wat_table_data!G375&lt;1, "&lt;1",wat_table_data!G375 ))), "-")</f>
        <v>-</v>
      </c>
      <c r="H378" s="38" t="str">
        <f>IF(ISNUMBER(wat_table_data!H375), IF(wat_table_data!H375=-999,"NA",IF(wat_table_data!H375&gt;99, "&gt;99", IF(wat_table_data!H375&lt;1, "&lt;1",wat_table_data!H375 ))), "-")</f>
        <v>-</v>
      </c>
      <c r="I378" s="38" t="str">
        <f>IF(ISNUMBER(wat_table_data!I375), IF(wat_table_data!I375=-999,"NA",IF(wat_table_data!I375&gt;99, "&gt;99", IF(wat_table_data!I375&lt;1, "&lt;1",wat_table_data!I375 ))), "-")</f>
        <v>-</v>
      </c>
      <c r="J378" s="24" t="str">
        <f>IF(ISNUMBER(wat_table_data!J375), IF(wat_table_data!J375=-999,"NA",wat_table_data!J375), "-")</f>
        <v>-</v>
      </c>
      <c r="K378" s="37" t="str">
        <f>IF(ISNUMBER(wat_table_data!K375), IF(wat_table_data!K375=-999,"NA",IF(wat_table_data!K375&gt;99, "&gt;99", IF(wat_table_data!K375&lt;1, "&lt;1",wat_table_data!K375 ))), "-")</f>
        <v>-</v>
      </c>
      <c r="L378" s="38" t="str">
        <f>IF(ISNUMBER(wat_table_data!L375), IF(wat_table_data!L375=-999,"NA",IF(wat_table_data!L375&gt;99, "&gt;99", IF(wat_table_data!L375&lt;1, "&lt;1",wat_table_data!L375 ))), "-")</f>
        <v>-</v>
      </c>
      <c r="M378" s="38" t="str">
        <f>IF(ISNUMBER(wat_table_data!M375), IF(wat_table_data!M375=-999,"NA",IF(wat_table_data!M375&gt;99, "&gt;99", IF(wat_table_data!M375&lt;1, "&lt;1",wat_table_data!M375 ))), "-")</f>
        <v>-</v>
      </c>
      <c r="N378" s="38" t="str">
        <f>IF(ISNUMBER(wat_table_data!N375), IF(wat_table_data!N375=-999,"NA",IF(wat_table_data!N375&gt;99, "&gt;99", IF(wat_table_data!N375&lt;1, "&lt;1",wat_table_data!N375 ))), "-")</f>
        <v>-</v>
      </c>
      <c r="O378" s="24" t="str">
        <f>IF(ISNUMBER(wat_table_data!O375), IF(wat_table_data!O375=-999,"NA",wat_table_data!O375), "-")</f>
        <v>-</v>
      </c>
      <c r="P378" s="37" t="str">
        <f>IF(ISNUMBER(wat_table_data!P375), IF(wat_table_data!P375=-999,"NA",IF(wat_table_data!P375&gt;99, "&gt;99", IF(wat_table_data!P375&lt;1, "&lt;1",wat_table_data!P375 ))), "-")</f>
        <v>-</v>
      </c>
      <c r="Q378" s="38" t="str">
        <f>IF(ISNUMBER(wat_table_data!Q375), IF(wat_table_data!Q375=-999,"NA",IF(wat_table_data!Q375&gt;99, "&gt;99", IF(wat_table_data!Q375&lt;1, "&lt;1",wat_table_data!Q375 ))), "-")</f>
        <v>-</v>
      </c>
      <c r="R378" s="38" t="str">
        <f>IF(ISNUMBER(wat_table_data!R375), IF(wat_table_data!R375=-999,"NA",IF(wat_table_data!R375&gt;99, "&gt;99", IF(wat_table_data!R375&lt;1, "&lt;1",wat_table_data!R375 ))), "-")</f>
        <v>-</v>
      </c>
      <c r="S378" s="38" t="str">
        <f>IF(ISNUMBER(wat_table_data!S375), IF(wat_table_data!S375=-999,"NA",IF(wat_table_data!S375&gt;99, "&gt;99", IF(wat_table_data!S375&lt;1, "&lt;1",wat_table_data!S375 ))), "-")</f>
        <v>-</v>
      </c>
      <c r="T378" s="24" t="str">
        <f>IF(ISNUMBER(wat_table_data!T375), IF(wat_table_data!T375=-999,"NA",wat_table_data!T375), "-")</f>
        <v>-</v>
      </c>
      <c r="U378" s="24"/>
      <c r="V378" s="24"/>
      <c r="W378" s="24"/>
      <c r="X378" s="39" t="str">
        <f>IF(ISNUMBER(wat_table_data!W375), IF(wat_table_data!W375=-999,"NA",IF(wat_table_data!W375&gt;99, "&gt;99", IF(wat_table_data!W375&lt;1, "&lt;1",wat_table_data!W375 ))), "-")</f>
        <v>-</v>
      </c>
      <c r="Y378" s="40" t="str">
        <f>IF(ISNUMBER(wat_table_data!X375), IF(wat_table_data!X375=-999,"NA",IF(wat_table_data!X375&gt;99, "&gt;99", IF(wat_table_data!X375&lt;1, "&lt;1",wat_table_data!X375 ))), "-")</f>
        <v>-</v>
      </c>
      <c r="Z378" s="40" t="str">
        <f>IF(ISNUMBER(wat_table_data!Y375), IF(wat_table_data!Y375=-999,"NA",IF(wat_table_data!Y375&gt;99, "&gt;99", IF(wat_table_data!Y375&lt;1, "&lt;1",wat_table_data!Y375 ))), "-")</f>
        <v>-</v>
      </c>
      <c r="AA378" s="40" t="str">
        <f>IF(ISNUMBER(wat_table_data!Z375), IF(wat_table_data!Z375=-999,"NA",IF(wat_table_data!Z375&gt;99, "&gt;99", IF(wat_table_data!Z375&lt;1, "&lt;1",wat_table_data!Z375 ))), "-")</f>
        <v>-</v>
      </c>
      <c r="AB378" s="38" t="str">
        <f>IF(ISNUMBER(wat_table_data!AA375), IF(wat_table_data!AA375=-999,"NA",IF(wat_table_data!AA375&gt;99, "&gt;99", IF(wat_table_data!AA375&lt;1, "&lt;1",wat_table_data!AA375 ))), "-")</f>
        <v>-</v>
      </c>
      <c r="AC378" s="38" t="str">
        <f>IF(ISNUMBER(wat_table_data!AB375), IF(wat_table_data!AB375=-999,"NA",IF(wat_table_data!AB375&gt;99, "&gt;99", IF(wat_table_data!AB375&lt;1, "&lt;1",wat_table_data!AB375 ))), "-")</f>
        <v>-</v>
      </c>
      <c r="AD378" s="39" t="str">
        <f>IF(ISNUMBER(wat_table_data!AC375), IF(wat_table_data!AC375=-999,"NA",IF(wat_table_data!AC375&gt;99, "&gt;99", IF(wat_table_data!AC375&lt;1, "&lt;1",wat_table_data!AC375 ))), "-")</f>
        <v>-</v>
      </c>
      <c r="AE378" s="40" t="str">
        <f>IF(ISNUMBER(wat_table_data!AD375), IF(wat_table_data!AD375=-999,"NA",IF(wat_table_data!AD375&gt;99, "&gt;99", IF(wat_table_data!AD375&lt;1, "&lt;1",wat_table_data!AD375 ))), "-")</f>
        <v>-</v>
      </c>
      <c r="AF378" s="40" t="str">
        <f>IF(ISNUMBER(wat_table_data!AE375), IF(wat_table_data!AE375=-999,"NA",IF(wat_table_data!AE375&gt;99, "&gt;99", IF(wat_table_data!AE375&lt;1, "&lt;1",wat_table_data!AE375 ))), "-")</f>
        <v>-</v>
      </c>
      <c r="AG378" s="40" t="str">
        <f>IF(ISNUMBER(wat_table_data!AF375), IF(wat_table_data!AF375=-999,"NA",IF(wat_table_data!AF375&gt;99, "&gt;99", IF(wat_table_data!AF375&lt;1, "&lt;1",wat_table_data!AF375 ))), "-")</f>
        <v>-</v>
      </c>
      <c r="AH378" s="38" t="str">
        <f>IF(ISNUMBER(wat_table_data!AG375), IF(wat_table_data!AG375=-999,"NA",IF(wat_table_data!AG375&gt;99, "&gt;99", IF(wat_table_data!AG375&lt;1, "&lt;1",wat_table_data!AG375 ))), "-")</f>
        <v>-</v>
      </c>
      <c r="AI378" s="38" t="str">
        <f>IF(ISNUMBER(wat_table_data!AH375), IF(wat_table_data!AH375=-999,"NA",IF(wat_table_data!AH375&gt;99, "&gt;99", IF(wat_table_data!AH375&lt;1, "&lt;1",wat_table_data!AH375 ))), "-")</f>
        <v>-</v>
      </c>
      <c r="AJ378" s="39" t="str">
        <f>IF(ISNUMBER(wat_table_data!AI375), IF(wat_table_data!AI375=-999,"NA",IF(wat_table_data!AI375&gt;99, "&gt;99", IF(wat_table_data!AI375&lt;1, "&lt;1",wat_table_data!AI375 ))), "-")</f>
        <v>-</v>
      </c>
      <c r="AK378" s="40" t="str">
        <f>IF(ISNUMBER(wat_table_data!AJ375), IF(wat_table_data!AJ375=-999,"NA",IF(wat_table_data!AJ375&gt;99, "&gt;99", IF(wat_table_data!AJ375&lt;1, "&lt;1",wat_table_data!AJ375 ))), "-")</f>
        <v>-</v>
      </c>
      <c r="AL378" s="40" t="str">
        <f>IF(ISNUMBER(wat_table_data!AK375), IF(wat_table_data!AK375=-999,"NA",IF(wat_table_data!AK375&gt;99, "&gt;99", IF(wat_table_data!AK375&lt;1, "&lt;1",wat_table_data!AK375 ))), "-")</f>
        <v>-</v>
      </c>
      <c r="AM378" s="40" t="str">
        <f>IF(ISNUMBER(wat_table_data!AL375), IF(wat_table_data!AL375=-999,"NA",IF(wat_table_data!AL375&gt;99, "&gt;99", IF(wat_table_data!AL375&lt;1, "&lt;1",wat_table_data!AL375 ))), "-")</f>
        <v>-</v>
      </c>
      <c r="AN378" s="38" t="str">
        <f>IF(ISNUMBER(wat_table_data!AM375), IF(wat_table_data!AM375=-999,"NA",IF(wat_table_data!AM375&gt;99, "&gt;99", IF(wat_table_data!AM375&lt;1, "&lt;1",wat_table_data!AM375 ))), "-")</f>
        <v>-</v>
      </c>
      <c r="AO378" s="38" t="str">
        <f>IF(ISNUMBER(wat_table_data!AN375), IF(wat_table_data!AN375=-999,"NA",IF(wat_table_data!AN375&gt;99, "&gt;99", IF(wat_table_data!AN375&lt;1, "&lt;1",wat_table_data!AN375 ))), "-")</f>
        <v>-</v>
      </c>
    </row>
    <row r="379" ht="13.8" x14ac:dyDescent="0.25">
      <c r="A379" s="34" t="str">
        <f>IF(ISBLANK(wat_table_data!A376), "", wat_table_data!A376)</f>
        <v/>
      </c>
      <c r="B379" s="34" t="str">
        <f>IF(ISBLANK(wat_table_data!B376), "", wat_table_data!B376)</f>
        <v/>
      </c>
      <c r="C379" s="34" t="str">
        <f>IF(ISBLANK(wat_table_data!C376), "", wat_table_data!C376)</f>
        <v/>
      </c>
      <c r="D379" s="35" t="str">
        <f>IF(ISNUMBER(wat_table_data!D376), wat_table_data!D376, "-")</f>
        <v>-</v>
      </c>
      <c r="E379" s="36" t="str">
        <f>IF(ISNUMBER(wat_table_data!E376), wat_table_data!E376, "-")</f>
        <v>-</v>
      </c>
      <c r="F379" s="37" t="str">
        <f>IF(ISNUMBER(wat_table_data!F376), IF(wat_table_data!F376=-999,"NA",IF(wat_table_data!F376&gt;99, "&gt;99", IF(wat_table_data!F376&lt;1, "&lt;1",wat_table_data!F376 ))), "-")</f>
        <v>-</v>
      </c>
      <c r="G379" s="38" t="str">
        <f>IF(ISNUMBER(wat_table_data!G376), IF(wat_table_data!G376=-999,"NA",IF(wat_table_data!G376&gt;99, "&gt;99", IF(wat_table_data!G376&lt;1, "&lt;1",wat_table_data!G376 ))), "-")</f>
        <v>-</v>
      </c>
      <c r="H379" s="38" t="str">
        <f>IF(ISNUMBER(wat_table_data!H376), IF(wat_table_data!H376=-999,"NA",IF(wat_table_data!H376&gt;99, "&gt;99", IF(wat_table_data!H376&lt;1, "&lt;1",wat_table_data!H376 ))), "-")</f>
        <v>-</v>
      </c>
      <c r="I379" s="38" t="str">
        <f>IF(ISNUMBER(wat_table_data!I376), IF(wat_table_data!I376=-999,"NA",IF(wat_table_data!I376&gt;99, "&gt;99", IF(wat_table_data!I376&lt;1, "&lt;1",wat_table_data!I376 ))), "-")</f>
        <v>-</v>
      </c>
      <c r="J379" s="24" t="str">
        <f>IF(ISNUMBER(wat_table_data!J376), IF(wat_table_data!J376=-999,"NA",wat_table_data!J376), "-")</f>
        <v>-</v>
      </c>
      <c r="K379" s="37" t="str">
        <f>IF(ISNUMBER(wat_table_data!K376), IF(wat_table_data!K376=-999,"NA",IF(wat_table_data!K376&gt;99, "&gt;99", IF(wat_table_data!K376&lt;1, "&lt;1",wat_table_data!K376 ))), "-")</f>
        <v>-</v>
      </c>
      <c r="L379" s="38" t="str">
        <f>IF(ISNUMBER(wat_table_data!L376), IF(wat_table_data!L376=-999,"NA",IF(wat_table_data!L376&gt;99, "&gt;99", IF(wat_table_data!L376&lt;1, "&lt;1",wat_table_data!L376 ))), "-")</f>
        <v>-</v>
      </c>
      <c r="M379" s="38" t="str">
        <f>IF(ISNUMBER(wat_table_data!M376), IF(wat_table_data!M376=-999,"NA",IF(wat_table_data!M376&gt;99, "&gt;99", IF(wat_table_data!M376&lt;1, "&lt;1",wat_table_data!M376 ))), "-")</f>
        <v>-</v>
      </c>
      <c r="N379" s="38" t="str">
        <f>IF(ISNUMBER(wat_table_data!N376), IF(wat_table_data!N376=-999,"NA",IF(wat_table_data!N376&gt;99, "&gt;99", IF(wat_table_data!N376&lt;1, "&lt;1",wat_table_data!N376 ))), "-")</f>
        <v>-</v>
      </c>
      <c r="O379" s="24" t="str">
        <f>IF(ISNUMBER(wat_table_data!O376), IF(wat_table_data!O376=-999,"NA",wat_table_data!O376), "-")</f>
        <v>-</v>
      </c>
      <c r="P379" s="37" t="str">
        <f>IF(ISNUMBER(wat_table_data!P376), IF(wat_table_data!P376=-999,"NA",IF(wat_table_data!P376&gt;99, "&gt;99", IF(wat_table_data!P376&lt;1, "&lt;1",wat_table_data!P376 ))), "-")</f>
        <v>-</v>
      </c>
      <c r="Q379" s="38" t="str">
        <f>IF(ISNUMBER(wat_table_data!Q376), IF(wat_table_data!Q376=-999,"NA",IF(wat_table_data!Q376&gt;99, "&gt;99", IF(wat_table_data!Q376&lt;1, "&lt;1",wat_table_data!Q376 ))), "-")</f>
        <v>-</v>
      </c>
      <c r="R379" s="38" t="str">
        <f>IF(ISNUMBER(wat_table_data!R376), IF(wat_table_data!R376=-999,"NA",IF(wat_table_data!R376&gt;99, "&gt;99", IF(wat_table_data!R376&lt;1, "&lt;1",wat_table_data!R376 ))), "-")</f>
        <v>-</v>
      </c>
      <c r="S379" s="38" t="str">
        <f>IF(ISNUMBER(wat_table_data!S376), IF(wat_table_data!S376=-999,"NA",IF(wat_table_data!S376&gt;99, "&gt;99", IF(wat_table_data!S376&lt;1, "&lt;1",wat_table_data!S376 ))), "-")</f>
        <v>-</v>
      </c>
      <c r="T379" s="24" t="str">
        <f>IF(ISNUMBER(wat_table_data!T376), IF(wat_table_data!T376=-999,"NA",wat_table_data!T376), "-")</f>
        <v>-</v>
      </c>
      <c r="U379" s="24"/>
      <c r="V379" s="24"/>
      <c r="W379" s="24"/>
      <c r="X379" s="39" t="str">
        <f>IF(ISNUMBER(wat_table_data!W376), IF(wat_table_data!W376=-999,"NA",IF(wat_table_data!W376&gt;99, "&gt;99", IF(wat_table_data!W376&lt;1, "&lt;1",wat_table_data!W376 ))), "-")</f>
        <v>-</v>
      </c>
      <c r="Y379" s="40" t="str">
        <f>IF(ISNUMBER(wat_table_data!X376), IF(wat_table_data!X376=-999,"NA",IF(wat_table_data!X376&gt;99, "&gt;99", IF(wat_table_data!X376&lt;1, "&lt;1",wat_table_data!X376 ))), "-")</f>
        <v>-</v>
      </c>
      <c r="Z379" s="40" t="str">
        <f>IF(ISNUMBER(wat_table_data!Y376), IF(wat_table_data!Y376=-999,"NA",IF(wat_table_data!Y376&gt;99, "&gt;99", IF(wat_table_data!Y376&lt;1, "&lt;1",wat_table_data!Y376 ))), "-")</f>
        <v>-</v>
      </c>
      <c r="AA379" s="40" t="str">
        <f>IF(ISNUMBER(wat_table_data!Z376), IF(wat_table_data!Z376=-999,"NA",IF(wat_table_data!Z376&gt;99, "&gt;99", IF(wat_table_data!Z376&lt;1, "&lt;1",wat_table_data!Z376 ))), "-")</f>
        <v>-</v>
      </c>
      <c r="AB379" s="38" t="str">
        <f>IF(ISNUMBER(wat_table_data!AA376), IF(wat_table_data!AA376=-999,"NA",IF(wat_table_data!AA376&gt;99, "&gt;99", IF(wat_table_data!AA376&lt;1, "&lt;1",wat_table_data!AA376 ))), "-")</f>
        <v>-</v>
      </c>
      <c r="AC379" s="38" t="str">
        <f>IF(ISNUMBER(wat_table_data!AB376), IF(wat_table_data!AB376=-999,"NA",IF(wat_table_data!AB376&gt;99, "&gt;99", IF(wat_table_data!AB376&lt;1, "&lt;1",wat_table_data!AB376 ))), "-")</f>
        <v>-</v>
      </c>
      <c r="AD379" s="39" t="str">
        <f>IF(ISNUMBER(wat_table_data!AC376), IF(wat_table_data!AC376=-999,"NA",IF(wat_table_data!AC376&gt;99, "&gt;99", IF(wat_table_data!AC376&lt;1, "&lt;1",wat_table_data!AC376 ))), "-")</f>
        <v>-</v>
      </c>
      <c r="AE379" s="40" t="str">
        <f>IF(ISNUMBER(wat_table_data!AD376), IF(wat_table_data!AD376=-999,"NA",IF(wat_table_data!AD376&gt;99, "&gt;99", IF(wat_table_data!AD376&lt;1, "&lt;1",wat_table_data!AD376 ))), "-")</f>
        <v>-</v>
      </c>
      <c r="AF379" s="40" t="str">
        <f>IF(ISNUMBER(wat_table_data!AE376), IF(wat_table_data!AE376=-999,"NA",IF(wat_table_data!AE376&gt;99, "&gt;99", IF(wat_table_data!AE376&lt;1, "&lt;1",wat_table_data!AE376 ))), "-")</f>
        <v>-</v>
      </c>
      <c r="AG379" s="40" t="str">
        <f>IF(ISNUMBER(wat_table_data!AF376), IF(wat_table_data!AF376=-999,"NA",IF(wat_table_data!AF376&gt;99, "&gt;99", IF(wat_table_data!AF376&lt;1, "&lt;1",wat_table_data!AF376 ))), "-")</f>
        <v>-</v>
      </c>
      <c r="AH379" s="38" t="str">
        <f>IF(ISNUMBER(wat_table_data!AG376), IF(wat_table_data!AG376=-999,"NA",IF(wat_table_data!AG376&gt;99, "&gt;99", IF(wat_table_data!AG376&lt;1, "&lt;1",wat_table_data!AG376 ))), "-")</f>
        <v>-</v>
      </c>
      <c r="AI379" s="38" t="str">
        <f>IF(ISNUMBER(wat_table_data!AH376), IF(wat_table_data!AH376=-999,"NA",IF(wat_table_data!AH376&gt;99, "&gt;99", IF(wat_table_data!AH376&lt;1, "&lt;1",wat_table_data!AH376 ))), "-")</f>
        <v>-</v>
      </c>
      <c r="AJ379" s="39" t="str">
        <f>IF(ISNUMBER(wat_table_data!AI376), IF(wat_table_data!AI376=-999,"NA",IF(wat_table_data!AI376&gt;99, "&gt;99", IF(wat_table_data!AI376&lt;1, "&lt;1",wat_table_data!AI376 ))), "-")</f>
        <v>-</v>
      </c>
      <c r="AK379" s="40" t="str">
        <f>IF(ISNUMBER(wat_table_data!AJ376), IF(wat_table_data!AJ376=-999,"NA",IF(wat_table_data!AJ376&gt;99, "&gt;99", IF(wat_table_data!AJ376&lt;1, "&lt;1",wat_table_data!AJ376 ))), "-")</f>
        <v>-</v>
      </c>
      <c r="AL379" s="40" t="str">
        <f>IF(ISNUMBER(wat_table_data!AK376), IF(wat_table_data!AK376=-999,"NA",IF(wat_table_data!AK376&gt;99, "&gt;99", IF(wat_table_data!AK376&lt;1, "&lt;1",wat_table_data!AK376 ))), "-")</f>
        <v>-</v>
      </c>
      <c r="AM379" s="40" t="str">
        <f>IF(ISNUMBER(wat_table_data!AL376), IF(wat_table_data!AL376=-999,"NA",IF(wat_table_data!AL376&gt;99, "&gt;99", IF(wat_table_data!AL376&lt;1, "&lt;1",wat_table_data!AL376 ))), "-")</f>
        <v>-</v>
      </c>
      <c r="AN379" s="38" t="str">
        <f>IF(ISNUMBER(wat_table_data!AM376), IF(wat_table_data!AM376=-999,"NA",IF(wat_table_data!AM376&gt;99, "&gt;99", IF(wat_table_data!AM376&lt;1, "&lt;1",wat_table_data!AM376 ))), "-")</f>
        <v>-</v>
      </c>
      <c r="AO379" s="38" t="str">
        <f>IF(ISNUMBER(wat_table_data!AN376), IF(wat_table_data!AN376=-999,"NA",IF(wat_table_data!AN376&gt;99, "&gt;99", IF(wat_table_data!AN376&lt;1, "&lt;1",wat_table_data!AN376 ))), "-")</f>
        <v>-</v>
      </c>
    </row>
    <row r="380" ht="13.8" x14ac:dyDescent="0.25">
      <c r="A380" s="34" t="str">
        <f>IF(ISBLANK(wat_table_data!A377), "", wat_table_data!A377)</f>
        <v/>
      </c>
      <c r="B380" s="34" t="str">
        <f>IF(ISBLANK(wat_table_data!B377), "", wat_table_data!B377)</f>
        <v/>
      </c>
      <c r="C380" s="34" t="str">
        <f>IF(ISBLANK(wat_table_data!C377), "", wat_table_data!C377)</f>
        <v/>
      </c>
      <c r="D380" s="35" t="str">
        <f>IF(ISNUMBER(wat_table_data!D377), wat_table_data!D377, "-")</f>
        <v>-</v>
      </c>
      <c r="E380" s="36" t="str">
        <f>IF(ISNUMBER(wat_table_data!E377), wat_table_data!E377, "-")</f>
        <v>-</v>
      </c>
      <c r="F380" s="37" t="str">
        <f>IF(ISNUMBER(wat_table_data!F377), IF(wat_table_data!F377=-999,"NA",IF(wat_table_data!F377&gt;99, "&gt;99", IF(wat_table_data!F377&lt;1, "&lt;1",wat_table_data!F377 ))), "-")</f>
        <v>-</v>
      </c>
      <c r="G380" s="38" t="str">
        <f>IF(ISNUMBER(wat_table_data!G377), IF(wat_table_data!G377=-999,"NA",IF(wat_table_data!G377&gt;99, "&gt;99", IF(wat_table_data!G377&lt;1, "&lt;1",wat_table_data!G377 ))), "-")</f>
        <v>-</v>
      </c>
      <c r="H380" s="38" t="str">
        <f>IF(ISNUMBER(wat_table_data!H377), IF(wat_table_data!H377=-999,"NA",IF(wat_table_data!H377&gt;99, "&gt;99", IF(wat_table_data!H377&lt;1, "&lt;1",wat_table_data!H377 ))), "-")</f>
        <v>-</v>
      </c>
      <c r="I380" s="38" t="str">
        <f>IF(ISNUMBER(wat_table_data!I377), IF(wat_table_data!I377=-999,"NA",IF(wat_table_data!I377&gt;99, "&gt;99", IF(wat_table_data!I377&lt;1, "&lt;1",wat_table_data!I377 ))), "-")</f>
        <v>-</v>
      </c>
      <c r="J380" s="24" t="str">
        <f>IF(ISNUMBER(wat_table_data!J377), IF(wat_table_data!J377=-999,"NA",wat_table_data!J377), "-")</f>
        <v>-</v>
      </c>
      <c r="K380" s="37" t="str">
        <f>IF(ISNUMBER(wat_table_data!K377), IF(wat_table_data!K377=-999,"NA",IF(wat_table_data!K377&gt;99, "&gt;99", IF(wat_table_data!K377&lt;1, "&lt;1",wat_table_data!K377 ))), "-")</f>
        <v>-</v>
      </c>
      <c r="L380" s="38" t="str">
        <f>IF(ISNUMBER(wat_table_data!L377), IF(wat_table_data!L377=-999,"NA",IF(wat_table_data!L377&gt;99, "&gt;99", IF(wat_table_data!L377&lt;1, "&lt;1",wat_table_data!L377 ))), "-")</f>
        <v>-</v>
      </c>
      <c r="M380" s="38" t="str">
        <f>IF(ISNUMBER(wat_table_data!M377), IF(wat_table_data!M377=-999,"NA",IF(wat_table_data!M377&gt;99, "&gt;99", IF(wat_table_data!M377&lt;1, "&lt;1",wat_table_data!M377 ))), "-")</f>
        <v>-</v>
      </c>
      <c r="N380" s="38" t="str">
        <f>IF(ISNUMBER(wat_table_data!N377), IF(wat_table_data!N377=-999,"NA",IF(wat_table_data!N377&gt;99, "&gt;99", IF(wat_table_data!N377&lt;1, "&lt;1",wat_table_data!N377 ))), "-")</f>
        <v>-</v>
      </c>
      <c r="O380" s="24" t="str">
        <f>IF(ISNUMBER(wat_table_data!O377), IF(wat_table_data!O377=-999,"NA",wat_table_data!O377), "-")</f>
        <v>-</v>
      </c>
      <c r="P380" s="37" t="str">
        <f>IF(ISNUMBER(wat_table_data!P377), IF(wat_table_data!P377=-999,"NA",IF(wat_table_data!P377&gt;99, "&gt;99", IF(wat_table_data!P377&lt;1, "&lt;1",wat_table_data!P377 ))), "-")</f>
        <v>-</v>
      </c>
      <c r="Q380" s="38" t="str">
        <f>IF(ISNUMBER(wat_table_data!Q377), IF(wat_table_data!Q377=-999,"NA",IF(wat_table_data!Q377&gt;99, "&gt;99", IF(wat_table_data!Q377&lt;1, "&lt;1",wat_table_data!Q377 ))), "-")</f>
        <v>-</v>
      </c>
      <c r="R380" s="38" t="str">
        <f>IF(ISNUMBER(wat_table_data!R377), IF(wat_table_data!R377=-999,"NA",IF(wat_table_data!R377&gt;99, "&gt;99", IF(wat_table_data!R377&lt;1, "&lt;1",wat_table_data!R377 ))), "-")</f>
        <v>-</v>
      </c>
      <c r="S380" s="38" t="str">
        <f>IF(ISNUMBER(wat_table_data!S377), IF(wat_table_data!S377=-999,"NA",IF(wat_table_data!S377&gt;99, "&gt;99", IF(wat_table_data!S377&lt;1, "&lt;1",wat_table_data!S377 ))), "-")</f>
        <v>-</v>
      </c>
      <c r="T380" s="24" t="str">
        <f>IF(ISNUMBER(wat_table_data!T377), IF(wat_table_data!T377=-999,"NA",wat_table_data!T377), "-")</f>
        <v>-</v>
      </c>
      <c r="U380" s="24"/>
      <c r="V380" s="24"/>
      <c r="W380" s="24"/>
      <c r="X380" s="39" t="str">
        <f>IF(ISNUMBER(wat_table_data!W377), IF(wat_table_data!W377=-999,"NA",IF(wat_table_data!W377&gt;99, "&gt;99", IF(wat_table_data!W377&lt;1, "&lt;1",wat_table_data!W377 ))), "-")</f>
        <v>-</v>
      </c>
      <c r="Y380" s="40" t="str">
        <f>IF(ISNUMBER(wat_table_data!X377), IF(wat_table_data!X377=-999,"NA",IF(wat_table_data!X377&gt;99, "&gt;99", IF(wat_table_data!X377&lt;1, "&lt;1",wat_table_data!X377 ))), "-")</f>
        <v>-</v>
      </c>
      <c r="Z380" s="40" t="str">
        <f>IF(ISNUMBER(wat_table_data!Y377), IF(wat_table_data!Y377=-999,"NA",IF(wat_table_data!Y377&gt;99, "&gt;99", IF(wat_table_data!Y377&lt;1, "&lt;1",wat_table_data!Y377 ))), "-")</f>
        <v>-</v>
      </c>
      <c r="AA380" s="40" t="str">
        <f>IF(ISNUMBER(wat_table_data!Z377), IF(wat_table_data!Z377=-999,"NA",IF(wat_table_data!Z377&gt;99, "&gt;99", IF(wat_table_data!Z377&lt;1, "&lt;1",wat_table_data!Z377 ))), "-")</f>
        <v>-</v>
      </c>
      <c r="AB380" s="38" t="str">
        <f>IF(ISNUMBER(wat_table_data!AA377), IF(wat_table_data!AA377=-999,"NA",IF(wat_table_data!AA377&gt;99, "&gt;99", IF(wat_table_data!AA377&lt;1, "&lt;1",wat_table_data!AA377 ))), "-")</f>
        <v>-</v>
      </c>
      <c r="AC380" s="38" t="str">
        <f>IF(ISNUMBER(wat_table_data!AB377), IF(wat_table_data!AB377=-999,"NA",IF(wat_table_data!AB377&gt;99, "&gt;99", IF(wat_table_data!AB377&lt;1, "&lt;1",wat_table_data!AB377 ))), "-")</f>
        <v>-</v>
      </c>
      <c r="AD380" s="39" t="str">
        <f>IF(ISNUMBER(wat_table_data!AC377), IF(wat_table_data!AC377=-999,"NA",IF(wat_table_data!AC377&gt;99, "&gt;99", IF(wat_table_data!AC377&lt;1, "&lt;1",wat_table_data!AC377 ))), "-")</f>
        <v>-</v>
      </c>
      <c r="AE380" s="40" t="str">
        <f>IF(ISNUMBER(wat_table_data!AD377), IF(wat_table_data!AD377=-999,"NA",IF(wat_table_data!AD377&gt;99, "&gt;99", IF(wat_table_data!AD377&lt;1, "&lt;1",wat_table_data!AD377 ))), "-")</f>
        <v>-</v>
      </c>
      <c r="AF380" s="40" t="str">
        <f>IF(ISNUMBER(wat_table_data!AE377), IF(wat_table_data!AE377=-999,"NA",IF(wat_table_data!AE377&gt;99, "&gt;99", IF(wat_table_data!AE377&lt;1, "&lt;1",wat_table_data!AE377 ))), "-")</f>
        <v>-</v>
      </c>
      <c r="AG380" s="40" t="str">
        <f>IF(ISNUMBER(wat_table_data!AF377), IF(wat_table_data!AF377=-999,"NA",IF(wat_table_data!AF377&gt;99, "&gt;99", IF(wat_table_data!AF377&lt;1, "&lt;1",wat_table_data!AF377 ))), "-")</f>
        <v>-</v>
      </c>
      <c r="AH380" s="38" t="str">
        <f>IF(ISNUMBER(wat_table_data!AG377), IF(wat_table_data!AG377=-999,"NA",IF(wat_table_data!AG377&gt;99, "&gt;99", IF(wat_table_data!AG377&lt;1, "&lt;1",wat_table_data!AG377 ))), "-")</f>
        <v>-</v>
      </c>
      <c r="AI380" s="38" t="str">
        <f>IF(ISNUMBER(wat_table_data!AH377), IF(wat_table_data!AH377=-999,"NA",IF(wat_table_data!AH377&gt;99, "&gt;99", IF(wat_table_data!AH377&lt;1, "&lt;1",wat_table_data!AH377 ))), "-")</f>
        <v>-</v>
      </c>
      <c r="AJ380" s="39" t="str">
        <f>IF(ISNUMBER(wat_table_data!AI377), IF(wat_table_data!AI377=-999,"NA",IF(wat_table_data!AI377&gt;99, "&gt;99", IF(wat_table_data!AI377&lt;1, "&lt;1",wat_table_data!AI377 ))), "-")</f>
        <v>-</v>
      </c>
      <c r="AK380" s="40" t="str">
        <f>IF(ISNUMBER(wat_table_data!AJ377), IF(wat_table_data!AJ377=-999,"NA",IF(wat_table_data!AJ377&gt;99, "&gt;99", IF(wat_table_data!AJ377&lt;1, "&lt;1",wat_table_data!AJ377 ))), "-")</f>
        <v>-</v>
      </c>
      <c r="AL380" s="40" t="str">
        <f>IF(ISNUMBER(wat_table_data!AK377), IF(wat_table_data!AK377=-999,"NA",IF(wat_table_data!AK377&gt;99, "&gt;99", IF(wat_table_data!AK377&lt;1, "&lt;1",wat_table_data!AK377 ))), "-")</f>
        <v>-</v>
      </c>
      <c r="AM380" s="40" t="str">
        <f>IF(ISNUMBER(wat_table_data!AL377), IF(wat_table_data!AL377=-999,"NA",IF(wat_table_data!AL377&gt;99, "&gt;99", IF(wat_table_data!AL377&lt;1, "&lt;1",wat_table_data!AL377 ))), "-")</f>
        <v>-</v>
      </c>
      <c r="AN380" s="38" t="str">
        <f>IF(ISNUMBER(wat_table_data!AM377), IF(wat_table_data!AM377=-999,"NA",IF(wat_table_data!AM377&gt;99, "&gt;99", IF(wat_table_data!AM377&lt;1, "&lt;1",wat_table_data!AM377 ))), "-")</f>
        <v>-</v>
      </c>
      <c r="AO380" s="38" t="str">
        <f>IF(ISNUMBER(wat_table_data!AN377), IF(wat_table_data!AN377=-999,"NA",IF(wat_table_data!AN377&gt;99, "&gt;99", IF(wat_table_data!AN377&lt;1, "&lt;1",wat_table_data!AN377 ))), "-")</f>
        <v>-</v>
      </c>
    </row>
    <row r="381" ht="13.8" x14ac:dyDescent="0.25">
      <c r="A381" s="34" t="str">
        <f>IF(ISBLANK(wat_table_data!A378), "", wat_table_data!A378)</f>
        <v/>
      </c>
      <c r="B381" s="34" t="str">
        <f>IF(ISBLANK(wat_table_data!B378), "", wat_table_data!B378)</f>
        <v/>
      </c>
      <c r="C381" s="34" t="str">
        <f>IF(ISBLANK(wat_table_data!C378), "", wat_table_data!C378)</f>
        <v/>
      </c>
      <c r="D381" s="35" t="str">
        <f>IF(ISNUMBER(wat_table_data!D378), wat_table_data!D378, "-")</f>
        <v>-</v>
      </c>
      <c r="E381" s="36" t="str">
        <f>IF(ISNUMBER(wat_table_data!E378), wat_table_data!E378, "-")</f>
        <v>-</v>
      </c>
      <c r="F381" s="37" t="str">
        <f>IF(ISNUMBER(wat_table_data!F378), IF(wat_table_data!F378=-999,"NA",IF(wat_table_data!F378&gt;99, "&gt;99", IF(wat_table_data!F378&lt;1, "&lt;1",wat_table_data!F378 ))), "-")</f>
        <v>-</v>
      </c>
      <c r="G381" s="38" t="str">
        <f>IF(ISNUMBER(wat_table_data!G378), IF(wat_table_data!G378=-999,"NA",IF(wat_table_data!G378&gt;99, "&gt;99", IF(wat_table_data!G378&lt;1, "&lt;1",wat_table_data!G378 ))), "-")</f>
        <v>-</v>
      </c>
      <c r="H381" s="38" t="str">
        <f>IF(ISNUMBER(wat_table_data!H378), IF(wat_table_data!H378=-999,"NA",IF(wat_table_data!H378&gt;99, "&gt;99", IF(wat_table_data!H378&lt;1, "&lt;1",wat_table_data!H378 ))), "-")</f>
        <v>-</v>
      </c>
      <c r="I381" s="38" t="str">
        <f>IF(ISNUMBER(wat_table_data!I378), IF(wat_table_data!I378=-999,"NA",IF(wat_table_data!I378&gt;99, "&gt;99", IF(wat_table_data!I378&lt;1, "&lt;1",wat_table_data!I378 ))), "-")</f>
        <v>-</v>
      </c>
      <c r="J381" s="24" t="str">
        <f>IF(ISNUMBER(wat_table_data!J378), IF(wat_table_data!J378=-999,"NA",wat_table_data!J378), "-")</f>
        <v>-</v>
      </c>
      <c r="K381" s="37" t="str">
        <f>IF(ISNUMBER(wat_table_data!K378), IF(wat_table_data!K378=-999,"NA",IF(wat_table_data!K378&gt;99, "&gt;99", IF(wat_table_data!K378&lt;1, "&lt;1",wat_table_data!K378 ))), "-")</f>
        <v>-</v>
      </c>
      <c r="L381" s="38" t="str">
        <f>IF(ISNUMBER(wat_table_data!L378), IF(wat_table_data!L378=-999,"NA",IF(wat_table_data!L378&gt;99, "&gt;99", IF(wat_table_data!L378&lt;1, "&lt;1",wat_table_data!L378 ))), "-")</f>
        <v>-</v>
      </c>
      <c r="M381" s="38" t="str">
        <f>IF(ISNUMBER(wat_table_data!M378), IF(wat_table_data!M378=-999,"NA",IF(wat_table_data!M378&gt;99, "&gt;99", IF(wat_table_data!M378&lt;1, "&lt;1",wat_table_data!M378 ))), "-")</f>
        <v>-</v>
      </c>
      <c r="N381" s="38" t="str">
        <f>IF(ISNUMBER(wat_table_data!N378), IF(wat_table_data!N378=-999,"NA",IF(wat_table_data!N378&gt;99, "&gt;99", IF(wat_table_data!N378&lt;1, "&lt;1",wat_table_data!N378 ))), "-")</f>
        <v>-</v>
      </c>
      <c r="O381" s="24" t="str">
        <f>IF(ISNUMBER(wat_table_data!O378), IF(wat_table_data!O378=-999,"NA",wat_table_data!O378), "-")</f>
        <v>-</v>
      </c>
      <c r="P381" s="37" t="str">
        <f>IF(ISNUMBER(wat_table_data!P378), IF(wat_table_data!P378=-999,"NA",IF(wat_table_data!P378&gt;99, "&gt;99", IF(wat_table_data!P378&lt;1, "&lt;1",wat_table_data!P378 ))), "-")</f>
        <v>-</v>
      </c>
      <c r="Q381" s="38" t="str">
        <f>IF(ISNUMBER(wat_table_data!Q378), IF(wat_table_data!Q378=-999,"NA",IF(wat_table_data!Q378&gt;99, "&gt;99", IF(wat_table_data!Q378&lt;1, "&lt;1",wat_table_data!Q378 ))), "-")</f>
        <v>-</v>
      </c>
      <c r="R381" s="38" t="str">
        <f>IF(ISNUMBER(wat_table_data!R378), IF(wat_table_data!R378=-999,"NA",IF(wat_table_data!R378&gt;99, "&gt;99", IF(wat_table_data!R378&lt;1, "&lt;1",wat_table_data!R378 ))), "-")</f>
        <v>-</v>
      </c>
      <c r="S381" s="38" t="str">
        <f>IF(ISNUMBER(wat_table_data!S378), IF(wat_table_data!S378=-999,"NA",IF(wat_table_data!S378&gt;99, "&gt;99", IF(wat_table_data!S378&lt;1, "&lt;1",wat_table_data!S378 ))), "-")</f>
        <v>-</v>
      </c>
      <c r="T381" s="24" t="str">
        <f>IF(ISNUMBER(wat_table_data!T378), IF(wat_table_data!T378=-999,"NA",wat_table_data!T378), "-")</f>
        <v>-</v>
      </c>
      <c r="U381" s="24"/>
      <c r="V381" s="24"/>
      <c r="W381" s="24"/>
      <c r="X381" s="39" t="str">
        <f>IF(ISNUMBER(wat_table_data!W378), IF(wat_table_data!W378=-999,"NA",IF(wat_table_data!W378&gt;99, "&gt;99", IF(wat_table_data!W378&lt;1, "&lt;1",wat_table_data!W378 ))), "-")</f>
        <v>-</v>
      </c>
      <c r="Y381" s="40" t="str">
        <f>IF(ISNUMBER(wat_table_data!X378), IF(wat_table_data!X378=-999,"NA",IF(wat_table_data!X378&gt;99, "&gt;99", IF(wat_table_data!X378&lt;1, "&lt;1",wat_table_data!X378 ))), "-")</f>
        <v>-</v>
      </c>
      <c r="Z381" s="40" t="str">
        <f>IF(ISNUMBER(wat_table_data!Y378), IF(wat_table_data!Y378=-999,"NA",IF(wat_table_data!Y378&gt;99, "&gt;99", IF(wat_table_data!Y378&lt;1, "&lt;1",wat_table_data!Y378 ))), "-")</f>
        <v>-</v>
      </c>
      <c r="AA381" s="40" t="str">
        <f>IF(ISNUMBER(wat_table_data!Z378), IF(wat_table_data!Z378=-999,"NA",IF(wat_table_data!Z378&gt;99, "&gt;99", IF(wat_table_data!Z378&lt;1, "&lt;1",wat_table_data!Z378 ))), "-")</f>
        <v>-</v>
      </c>
      <c r="AB381" s="38" t="str">
        <f>IF(ISNUMBER(wat_table_data!AA378), IF(wat_table_data!AA378=-999,"NA",IF(wat_table_data!AA378&gt;99, "&gt;99", IF(wat_table_data!AA378&lt;1, "&lt;1",wat_table_data!AA378 ))), "-")</f>
        <v>-</v>
      </c>
      <c r="AC381" s="38" t="str">
        <f>IF(ISNUMBER(wat_table_data!AB378), IF(wat_table_data!AB378=-999,"NA",IF(wat_table_data!AB378&gt;99, "&gt;99", IF(wat_table_data!AB378&lt;1, "&lt;1",wat_table_data!AB378 ))), "-")</f>
        <v>-</v>
      </c>
      <c r="AD381" s="39" t="str">
        <f>IF(ISNUMBER(wat_table_data!AC378), IF(wat_table_data!AC378=-999,"NA",IF(wat_table_data!AC378&gt;99, "&gt;99", IF(wat_table_data!AC378&lt;1, "&lt;1",wat_table_data!AC378 ))), "-")</f>
        <v>-</v>
      </c>
      <c r="AE381" s="40" t="str">
        <f>IF(ISNUMBER(wat_table_data!AD378), IF(wat_table_data!AD378=-999,"NA",IF(wat_table_data!AD378&gt;99, "&gt;99", IF(wat_table_data!AD378&lt;1, "&lt;1",wat_table_data!AD378 ))), "-")</f>
        <v>-</v>
      </c>
      <c r="AF381" s="40" t="str">
        <f>IF(ISNUMBER(wat_table_data!AE378), IF(wat_table_data!AE378=-999,"NA",IF(wat_table_data!AE378&gt;99, "&gt;99", IF(wat_table_data!AE378&lt;1, "&lt;1",wat_table_data!AE378 ))), "-")</f>
        <v>-</v>
      </c>
      <c r="AG381" s="40" t="str">
        <f>IF(ISNUMBER(wat_table_data!AF378), IF(wat_table_data!AF378=-999,"NA",IF(wat_table_data!AF378&gt;99, "&gt;99", IF(wat_table_data!AF378&lt;1, "&lt;1",wat_table_data!AF378 ))), "-")</f>
        <v>-</v>
      </c>
      <c r="AH381" s="38" t="str">
        <f>IF(ISNUMBER(wat_table_data!AG378), IF(wat_table_data!AG378=-999,"NA",IF(wat_table_data!AG378&gt;99, "&gt;99", IF(wat_table_data!AG378&lt;1, "&lt;1",wat_table_data!AG378 ))), "-")</f>
        <v>-</v>
      </c>
      <c r="AI381" s="38" t="str">
        <f>IF(ISNUMBER(wat_table_data!AH378), IF(wat_table_data!AH378=-999,"NA",IF(wat_table_data!AH378&gt;99, "&gt;99", IF(wat_table_data!AH378&lt;1, "&lt;1",wat_table_data!AH378 ))), "-")</f>
        <v>-</v>
      </c>
      <c r="AJ381" s="39" t="str">
        <f>IF(ISNUMBER(wat_table_data!AI378), IF(wat_table_data!AI378=-999,"NA",IF(wat_table_data!AI378&gt;99, "&gt;99", IF(wat_table_data!AI378&lt;1, "&lt;1",wat_table_data!AI378 ))), "-")</f>
        <v>-</v>
      </c>
      <c r="AK381" s="40" t="str">
        <f>IF(ISNUMBER(wat_table_data!AJ378), IF(wat_table_data!AJ378=-999,"NA",IF(wat_table_data!AJ378&gt;99, "&gt;99", IF(wat_table_data!AJ378&lt;1, "&lt;1",wat_table_data!AJ378 ))), "-")</f>
        <v>-</v>
      </c>
      <c r="AL381" s="40" t="str">
        <f>IF(ISNUMBER(wat_table_data!AK378), IF(wat_table_data!AK378=-999,"NA",IF(wat_table_data!AK378&gt;99, "&gt;99", IF(wat_table_data!AK378&lt;1, "&lt;1",wat_table_data!AK378 ))), "-")</f>
        <v>-</v>
      </c>
      <c r="AM381" s="40" t="str">
        <f>IF(ISNUMBER(wat_table_data!AL378), IF(wat_table_data!AL378=-999,"NA",IF(wat_table_data!AL378&gt;99, "&gt;99", IF(wat_table_data!AL378&lt;1, "&lt;1",wat_table_data!AL378 ))), "-")</f>
        <v>-</v>
      </c>
      <c r="AN381" s="38" t="str">
        <f>IF(ISNUMBER(wat_table_data!AM378), IF(wat_table_data!AM378=-999,"NA",IF(wat_table_data!AM378&gt;99, "&gt;99", IF(wat_table_data!AM378&lt;1, "&lt;1",wat_table_data!AM378 ))), "-")</f>
        <v>-</v>
      </c>
      <c r="AO381" s="38" t="str">
        <f>IF(ISNUMBER(wat_table_data!AN378), IF(wat_table_data!AN378=-999,"NA",IF(wat_table_data!AN378&gt;99, "&gt;99", IF(wat_table_data!AN378&lt;1, "&lt;1",wat_table_data!AN378 ))), "-")</f>
        <v>-</v>
      </c>
    </row>
    <row r="382" ht="13.8" x14ac:dyDescent="0.25">
      <c r="A382" s="34" t="str">
        <f>IF(ISBLANK(wat_table_data!A379), "", wat_table_data!A379)</f>
        <v/>
      </c>
      <c r="B382" s="34" t="str">
        <f>IF(ISBLANK(wat_table_data!B379), "", wat_table_data!B379)</f>
        <v/>
      </c>
      <c r="C382" s="34" t="str">
        <f>IF(ISBLANK(wat_table_data!C379), "", wat_table_data!C379)</f>
        <v/>
      </c>
      <c r="D382" s="35" t="str">
        <f>IF(ISNUMBER(wat_table_data!D379), wat_table_data!D379, "-")</f>
        <v>-</v>
      </c>
      <c r="E382" s="36" t="str">
        <f>IF(ISNUMBER(wat_table_data!E379), wat_table_data!E379, "-")</f>
        <v>-</v>
      </c>
      <c r="F382" s="37" t="str">
        <f>IF(ISNUMBER(wat_table_data!F379), IF(wat_table_data!F379=-999,"NA",IF(wat_table_data!F379&gt;99, "&gt;99", IF(wat_table_data!F379&lt;1, "&lt;1",wat_table_data!F379 ))), "-")</f>
        <v>-</v>
      </c>
      <c r="G382" s="38" t="str">
        <f>IF(ISNUMBER(wat_table_data!G379), IF(wat_table_data!G379=-999,"NA",IF(wat_table_data!G379&gt;99, "&gt;99", IF(wat_table_data!G379&lt;1, "&lt;1",wat_table_data!G379 ))), "-")</f>
        <v>-</v>
      </c>
      <c r="H382" s="38" t="str">
        <f>IF(ISNUMBER(wat_table_data!H379), IF(wat_table_data!H379=-999,"NA",IF(wat_table_data!H379&gt;99, "&gt;99", IF(wat_table_data!H379&lt;1, "&lt;1",wat_table_data!H379 ))), "-")</f>
        <v>-</v>
      </c>
      <c r="I382" s="38" t="str">
        <f>IF(ISNUMBER(wat_table_data!I379), IF(wat_table_data!I379=-999,"NA",IF(wat_table_data!I379&gt;99, "&gt;99", IF(wat_table_data!I379&lt;1, "&lt;1",wat_table_data!I379 ))), "-")</f>
        <v>-</v>
      </c>
      <c r="J382" s="24" t="str">
        <f>IF(ISNUMBER(wat_table_data!J379), IF(wat_table_data!J379=-999,"NA",wat_table_data!J379), "-")</f>
        <v>-</v>
      </c>
      <c r="K382" s="37" t="str">
        <f>IF(ISNUMBER(wat_table_data!K379), IF(wat_table_data!K379=-999,"NA",IF(wat_table_data!K379&gt;99, "&gt;99", IF(wat_table_data!K379&lt;1, "&lt;1",wat_table_data!K379 ))), "-")</f>
        <v>-</v>
      </c>
      <c r="L382" s="38" t="str">
        <f>IF(ISNUMBER(wat_table_data!L379), IF(wat_table_data!L379=-999,"NA",IF(wat_table_data!L379&gt;99, "&gt;99", IF(wat_table_data!L379&lt;1, "&lt;1",wat_table_data!L379 ))), "-")</f>
        <v>-</v>
      </c>
      <c r="M382" s="38" t="str">
        <f>IF(ISNUMBER(wat_table_data!M379), IF(wat_table_data!M379=-999,"NA",IF(wat_table_data!M379&gt;99, "&gt;99", IF(wat_table_data!M379&lt;1, "&lt;1",wat_table_data!M379 ))), "-")</f>
        <v>-</v>
      </c>
      <c r="N382" s="38" t="str">
        <f>IF(ISNUMBER(wat_table_data!N379), IF(wat_table_data!N379=-999,"NA",IF(wat_table_data!N379&gt;99, "&gt;99", IF(wat_table_data!N379&lt;1, "&lt;1",wat_table_data!N379 ))), "-")</f>
        <v>-</v>
      </c>
      <c r="O382" s="24" t="str">
        <f>IF(ISNUMBER(wat_table_data!O379), IF(wat_table_data!O379=-999,"NA",wat_table_data!O379), "-")</f>
        <v>-</v>
      </c>
      <c r="P382" s="37" t="str">
        <f>IF(ISNUMBER(wat_table_data!P379), IF(wat_table_data!P379=-999,"NA",IF(wat_table_data!P379&gt;99, "&gt;99", IF(wat_table_data!P379&lt;1, "&lt;1",wat_table_data!P379 ))), "-")</f>
        <v>-</v>
      </c>
      <c r="Q382" s="38" t="str">
        <f>IF(ISNUMBER(wat_table_data!Q379), IF(wat_table_data!Q379=-999,"NA",IF(wat_table_data!Q379&gt;99, "&gt;99", IF(wat_table_data!Q379&lt;1, "&lt;1",wat_table_data!Q379 ))), "-")</f>
        <v>-</v>
      </c>
      <c r="R382" s="38" t="str">
        <f>IF(ISNUMBER(wat_table_data!R379), IF(wat_table_data!R379=-999,"NA",IF(wat_table_data!R379&gt;99, "&gt;99", IF(wat_table_data!R379&lt;1, "&lt;1",wat_table_data!R379 ))), "-")</f>
        <v>-</v>
      </c>
      <c r="S382" s="38" t="str">
        <f>IF(ISNUMBER(wat_table_data!S379), IF(wat_table_data!S379=-999,"NA",IF(wat_table_data!S379&gt;99, "&gt;99", IF(wat_table_data!S379&lt;1, "&lt;1",wat_table_data!S379 ))), "-")</f>
        <v>-</v>
      </c>
      <c r="T382" s="24" t="str">
        <f>IF(ISNUMBER(wat_table_data!T379), IF(wat_table_data!T379=-999,"NA",wat_table_data!T379), "-")</f>
        <v>-</v>
      </c>
      <c r="U382" s="24"/>
      <c r="V382" s="24"/>
      <c r="W382" s="24"/>
      <c r="X382" s="39" t="str">
        <f>IF(ISNUMBER(wat_table_data!W379), IF(wat_table_data!W379=-999,"NA",IF(wat_table_data!W379&gt;99, "&gt;99", IF(wat_table_data!W379&lt;1, "&lt;1",wat_table_data!W379 ))), "-")</f>
        <v>-</v>
      </c>
      <c r="Y382" s="40" t="str">
        <f>IF(ISNUMBER(wat_table_data!X379), IF(wat_table_data!X379=-999,"NA",IF(wat_table_data!X379&gt;99, "&gt;99", IF(wat_table_data!X379&lt;1, "&lt;1",wat_table_data!X379 ))), "-")</f>
        <v>-</v>
      </c>
      <c r="Z382" s="40" t="str">
        <f>IF(ISNUMBER(wat_table_data!Y379), IF(wat_table_data!Y379=-999,"NA",IF(wat_table_data!Y379&gt;99, "&gt;99", IF(wat_table_data!Y379&lt;1, "&lt;1",wat_table_data!Y379 ))), "-")</f>
        <v>-</v>
      </c>
      <c r="AA382" s="40" t="str">
        <f>IF(ISNUMBER(wat_table_data!Z379), IF(wat_table_data!Z379=-999,"NA",IF(wat_table_data!Z379&gt;99, "&gt;99", IF(wat_table_data!Z379&lt;1, "&lt;1",wat_table_data!Z379 ))), "-")</f>
        <v>-</v>
      </c>
      <c r="AB382" s="38" t="str">
        <f>IF(ISNUMBER(wat_table_data!AA379), IF(wat_table_data!AA379=-999,"NA",IF(wat_table_data!AA379&gt;99, "&gt;99", IF(wat_table_data!AA379&lt;1, "&lt;1",wat_table_data!AA379 ))), "-")</f>
        <v>-</v>
      </c>
      <c r="AC382" s="38" t="str">
        <f>IF(ISNUMBER(wat_table_data!AB379), IF(wat_table_data!AB379=-999,"NA",IF(wat_table_data!AB379&gt;99, "&gt;99", IF(wat_table_data!AB379&lt;1, "&lt;1",wat_table_data!AB379 ))), "-")</f>
        <v>-</v>
      </c>
      <c r="AD382" s="39" t="str">
        <f>IF(ISNUMBER(wat_table_data!AC379), IF(wat_table_data!AC379=-999,"NA",IF(wat_table_data!AC379&gt;99, "&gt;99", IF(wat_table_data!AC379&lt;1, "&lt;1",wat_table_data!AC379 ))), "-")</f>
        <v>-</v>
      </c>
      <c r="AE382" s="40" t="str">
        <f>IF(ISNUMBER(wat_table_data!AD379), IF(wat_table_data!AD379=-999,"NA",IF(wat_table_data!AD379&gt;99, "&gt;99", IF(wat_table_data!AD379&lt;1, "&lt;1",wat_table_data!AD379 ))), "-")</f>
        <v>-</v>
      </c>
      <c r="AF382" s="40" t="str">
        <f>IF(ISNUMBER(wat_table_data!AE379), IF(wat_table_data!AE379=-999,"NA",IF(wat_table_data!AE379&gt;99, "&gt;99", IF(wat_table_data!AE379&lt;1, "&lt;1",wat_table_data!AE379 ))), "-")</f>
        <v>-</v>
      </c>
      <c r="AG382" s="40" t="str">
        <f>IF(ISNUMBER(wat_table_data!AF379), IF(wat_table_data!AF379=-999,"NA",IF(wat_table_data!AF379&gt;99, "&gt;99", IF(wat_table_data!AF379&lt;1, "&lt;1",wat_table_data!AF379 ))), "-")</f>
        <v>-</v>
      </c>
      <c r="AH382" s="38" t="str">
        <f>IF(ISNUMBER(wat_table_data!AG379), IF(wat_table_data!AG379=-999,"NA",IF(wat_table_data!AG379&gt;99, "&gt;99", IF(wat_table_data!AG379&lt;1, "&lt;1",wat_table_data!AG379 ))), "-")</f>
        <v>-</v>
      </c>
      <c r="AI382" s="38" t="str">
        <f>IF(ISNUMBER(wat_table_data!AH379), IF(wat_table_data!AH379=-999,"NA",IF(wat_table_data!AH379&gt;99, "&gt;99", IF(wat_table_data!AH379&lt;1, "&lt;1",wat_table_data!AH379 ))), "-")</f>
        <v>-</v>
      </c>
      <c r="AJ382" s="39" t="str">
        <f>IF(ISNUMBER(wat_table_data!AI379), IF(wat_table_data!AI379=-999,"NA",IF(wat_table_data!AI379&gt;99, "&gt;99", IF(wat_table_data!AI379&lt;1, "&lt;1",wat_table_data!AI379 ))), "-")</f>
        <v>-</v>
      </c>
      <c r="AK382" s="40" t="str">
        <f>IF(ISNUMBER(wat_table_data!AJ379), IF(wat_table_data!AJ379=-999,"NA",IF(wat_table_data!AJ379&gt;99, "&gt;99", IF(wat_table_data!AJ379&lt;1, "&lt;1",wat_table_data!AJ379 ))), "-")</f>
        <v>-</v>
      </c>
      <c r="AL382" s="40" t="str">
        <f>IF(ISNUMBER(wat_table_data!AK379), IF(wat_table_data!AK379=-999,"NA",IF(wat_table_data!AK379&gt;99, "&gt;99", IF(wat_table_data!AK379&lt;1, "&lt;1",wat_table_data!AK379 ))), "-")</f>
        <v>-</v>
      </c>
      <c r="AM382" s="40" t="str">
        <f>IF(ISNUMBER(wat_table_data!AL379), IF(wat_table_data!AL379=-999,"NA",IF(wat_table_data!AL379&gt;99, "&gt;99", IF(wat_table_data!AL379&lt;1, "&lt;1",wat_table_data!AL379 ))), "-")</f>
        <v>-</v>
      </c>
      <c r="AN382" s="38" t="str">
        <f>IF(ISNUMBER(wat_table_data!AM379), IF(wat_table_data!AM379=-999,"NA",IF(wat_table_data!AM379&gt;99, "&gt;99", IF(wat_table_data!AM379&lt;1, "&lt;1",wat_table_data!AM379 ))), "-")</f>
        <v>-</v>
      </c>
      <c r="AO382" s="38" t="str">
        <f>IF(ISNUMBER(wat_table_data!AN379), IF(wat_table_data!AN379=-999,"NA",IF(wat_table_data!AN379&gt;99, "&gt;99", IF(wat_table_data!AN379&lt;1, "&lt;1",wat_table_data!AN379 ))), "-")</f>
        <v>-</v>
      </c>
    </row>
    <row r="383" ht="13.8" x14ac:dyDescent="0.25">
      <c r="A383" s="34" t="str">
        <f>IF(ISBLANK(wat_table_data!A380), "", wat_table_data!A380)</f>
        <v/>
      </c>
      <c r="B383" s="34" t="str">
        <f>IF(ISBLANK(wat_table_data!B380), "", wat_table_data!B380)</f>
        <v/>
      </c>
      <c r="C383" s="34" t="str">
        <f>IF(ISBLANK(wat_table_data!C380), "", wat_table_data!C380)</f>
        <v/>
      </c>
      <c r="D383" s="35" t="str">
        <f>IF(ISNUMBER(wat_table_data!D380), wat_table_data!D380, "-")</f>
        <v>-</v>
      </c>
      <c r="E383" s="36" t="str">
        <f>IF(ISNUMBER(wat_table_data!E380), wat_table_data!E380, "-")</f>
        <v>-</v>
      </c>
      <c r="F383" s="37" t="str">
        <f>IF(ISNUMBER(wat_table_data!F380), IF(wat_table_data!F380=-999,"NA",IF(wat_table_data!F380&gt;99, "&gt;99", IF(wat_table_data!F380&lt;1, "&lt;1",wat_table_data!F380 ))), "-")</f>
        <v>-</v>
      </c>
      <c r="G383" s="38" t="str">
        <f>IF(ISNUMBER(wat_table_data!G380), IF(wat_table_data!G380=-999,"NA",IF(wat_table_data!G380&gt;99, "&gt;99", IF(wat_table_data!G380&lt;1, "&lt;1",wat_table_data!G380 ))), "-")</f>
        <v>-</v>
      </c>
      <c r="H383" s="38" t="str">
        <f>IF(ISNUMBER(wat_table_data!H380), IF(wat_table_data!H380=-999,"NA",IF(wat_table_data!H380&gt;99, "&gt;99", IF(wat_table_data!H380&lt;1, "&lt;1",wat_table_data!H380 ))), "-")</f>
        <v>-</v>
      </c>
      <c r="I383" s="38" t="str">
        <f>IF(ISNUMBER(wat_table_data!I380), IF(wat_table_data!I380=-999,"NA",IF(wat_table_data!I380&gt;99, "&gt;99", IF(wat_table_data!I380&lt;1, "&lt;1",wat_table_data!I380 ))), "-")</f>
        <v>-</v>
      </c>
      <c r="J383" s="24" t="str">
        <f>IF(ISNUMBER(wat_table_data!J380), IF(wat_table_data!J380=-999,"NA",wat_table_data!J380), "-")</f>
        <v>-</v>
      </c>
      <c r="K383" s="37" t="str">
        <f>IF(ISNUMBER(wat_table_data!K380), IF(wat_table_data!K380=-999,"NA",IF(wat_table_data!K380&gt;99, "&gt;99", IF(wat_table_data!K380&lt;1, "&lt;1",wat_table_data!K380 ))), "-")</f>
        <v>-</v>
      </c>
      <c r="L383" s="38" t="str">
        <f>IF(ISNUMBER(wat_table_data!L380), IF(wat_table_data!L380=-999,"NA",IF(wat_table_data!L380&gt;99, "&gt;99", IF(wat_table_data!L380&lt;1, "&lt;1",wat_table_data!L380 ))), "-")</f>
        <v>-</v>
      </c>
      <c r="M383" s="38" t="str">
        <f>IF(ISNUMBER(wat_table_data!M380), IF(wat_table_data!M380=-999,"NA",IF(wat_table_data!M380&gt;99, "&gt;99", IF(wat_table_data!M380&lt;1, "&lt;1",wat_table_data!M380 ))), "-")</f>
        <v>-</v>
      </c>
      <c r="N383" s="38" t="str">
        <f>IF(ISNUMBER(wat_table_data!N380), IF(wat_table_data!N380=-999,"NA",IF(wat_table_data!N380&gt;99, "&gt;99", IF(wat_table_data!N380&lt;1, "&lt;1",wat_table_data!N380 ))), "-")</f>
        <v>-</v>
      </c>
      <c r="O383" s="24" t="str">
        <f>IF(ISNUMBER(wat_table_data!O380), IF(wat_table_data!O380=-999,"NA",wat_table_data!O380), "-")</f>
        <v>-</v>
      </c>
      <c r="P383" s="37" t="str">
        <f>IF(ISNUMBER(wat_table_data!P380), IF(wat_table_data!P380=-999,"NA",IF(wat_table_data!P380&gt;99, "&gt;99", IF(wat_table_data!P380&lt;1, "&lt;1",wat_table_data!P380 ))), "-")</f>
        <v>-</v>
      </c>
      <c r="Q383" s="38" t="str">
        <f>IF(ISNUMBER(wat_table_data!Q380), IF(wat_table_data!Q380=-999,"NA",IF(wat_table_data!Q380&gt;99, "&gt;99", IF(wat_table_data!Q380&lt;1, "&lt;1",wat_table_data!Q380 ))), "-")</f>
        <v>-</v>
      </c>
      <c r="R383" s="38" t="str">
        <f>IF(ISNUMBER(wat_table_data!R380), IF(wat_table_data!R380=-999,"NA",IF(wat_table_data!R380&gt;99, "&gt;99", IF(wat_table_data!R380&lt;1, "&lt;1",wat_table_data!R380 ))), "-")</f>
        <v>-</v>
      </c>
      <c r="S383" s="38" t="str">
        <f>IF(ISNUMBER(wat_table_data!S380), IF(wat_table_data!S380=-999,"NA",IF(wat_table_data!S380&gt;99, "&gt;99", IF(wat_table_data!S380&lt;1, "&lt;1",wat_table_data!S380 ))), "-")</f>
        <v>-</v>
      </c>
      <c r="T383" s="24" t="str">
        <f>IF(ISNUMBER(wat_table_data!T380), IF(wat_table_data!T380=-999,"NA",wat_table_data!T380), "-")</f>
        <v>-</v>
      </c>
      <c r="U383" s="24"/>
      <c r="V383" s="24"/>
      <c r="W383" s="24"/>
      <c r="X383" s="39" t="str">
        <f>IF(ISNUMBER(wat_table_data!W380), IF(wat_table_data!W380=-999,"NA",IF(wat_table_data!W380&gt;99, "&gt;99", IF(wat_table_data!W380&lt;1, "&lt;1",wat_table_data!W380 ))), "-")</f>
        <v>-</v>
      </c>
      <c r="Y383" s="40" t="str">
        <f>IF(ISNUMBER(wat_table_data!X380), IF(wat_table_data!X380=-999,"NA",IF(wat_table_data!X380&gt;99, "&gt;99", IF(wat_table_data!X380&lt;1, "&lt;1",wat_table_data!X380 ))), "-")</f>
        <v>-</v>
      </c>
      <c r="Z383" s="40" t="str">
        <f>IF(ISNUMBER(wat_table_data!Y380), IF(wat_table_data!Y380=-999,"NA",IF(wat_table_data!Y380&gt;99, "&gt;99", IF(wat_table_data!Y380&lt;1, "&lt;1",wat_table_data!Y380 ))), "-")</f>
        <v>-</v>
      </c>
      <c r="AA383" s="40" t="str">
        <f>IF(ISNUMBER(wat_table_data!Z380), IF(wat_table_data!Z380=-999,"NA",IF(wat_table_data!Z380&gt;99, "&gt;99", IF(wat_table_data!Z380&lt;1, "&lt;1",wat_table_data!Z380 ))), "-")</f>
        <v>-</v>
      </c>
      <c r="AB383" s="38" t="str">
        <f>IF(ISNUMBER(wat_table_data!AA380), IF(wat_table_data!AA380=-999,"NA",IF(wat_table_data!AA380&gt;99, "&gt;99", IF(wat_table_data!AA380&lt;1, "&lt;1",wat_table_data!AA380 ))), "-")</f>
        <v>-</v>
      </c>
      <c r="AC383" s="38" t="str">
        <f>IF(ISNUMBER(wat_table_data!AB380), IF(wat_table_data!AB380=-999,"NA",IF(wat_table_data!AB380&gt;99, "&gt;99", IF(wat_table_data!AB380&lt;1, "&lt;1",wat_table_data!AB380 ))), "-")</f>
        <v>-</v>
      </c>
      <c r="AD383" s="39" t="str">
        <f>IF(ISNUMBER(wat_table_data!AC380), IF(wat_table_data!AC380=-999,"NA",IF(wat_table_data!AC380&gt;99, "&gt;99", IF(wat_table_data!AC380&lt;1, "&lt;1",wat_table_data!AC380 ))), "-")</f>
        <v>-</v>
      </c>
      <c r="AE383" s="40" t="str">
        <f>IF(ISNUMBER(wat_table_data!AD380), IF(wat_table_data!AD380=-999,"NA",IF(wat_table_data!AD380&gt;99, "&gt;99", IF(wat_table_data!AD380&lt;1, "&lt;1",wat_table_data!AD380 ))), "-")</f>
        <v>-</v>
      </c>
      <c r="AF383" s="40" t="str">
        <f>IF(ISNUMBER(wat_table_data!AE380), IF(wat_table_data!AE380=-999,"NA",IF(wat_table_data!AE380&gt;99, "&gt;99", IF(wat_table_data!AE380&lt;1, "&lt;1",wat_table_data!AE380 ))), "-")</f>
        <v>-</v>
      </c>
      <c r="AG383" s="40" t="str">
        <f>IF(ISNUMBER(wat_table_data!AF380), IF(wat_table_data!AF380=-999,"NA",IF(wat_table_data!AF380&gt;99, "&gt;99", IF(wat_table_data!AF380&lt;1, "&lt;1",wat_table_data!AF380 ))), "-")</f>
        <v>-</v>
      </c>
      <c r="AH383" s="38" t="str">
        <f>IF(ISNUMBER(wat_table_data!AG380), IF(wat_table_data!AG380=-999,"NA",IF(wat_table_data!AG380&gt;99, "&gt;99", IF(wat_table_data!AG380&lt;1, "&lt;1",wat_table_data!AG380 ))), "-")</f>
        <v>-</v>
      </c>
      <c r="AI383" s="38" t="str">
        <f>IF(ISNUMBER(wat_table_data!AH380), IF(wat_table_data!AH380=-999,"NA",IF(wat_table_data!AH380&gt;99, "&gt;99", IF(wat_table_data!AH380&lt;1, "&lt;1",wat_table_data!AH380 ))), "-")</f>
        <v>-</v>
      </c>
      <c r="AJ383" s="39" t="str">
        <f>IF(ISNUMBER(wat_table_data!AI380), IF(wat_table_data!AI380=-999,"NA",IF(wat_table_data!AI380&gt;99, "&gt;99", IF(wat_table_data!AI380&lt;1, "&lt;1",wat_table_data!AI380 ))), "-")</f>
        <v>-</v>
      </c>
      <c r="AK383" s="40" t="str">
        <f>IF(ISNUMBER(wat_table_data!AJ380), IF(wat_table_data!AJ380=-999,"NA",IF(wat_table_data!AJ380&gt;99, "&gt;99", IF(wat_table_data!AJ380&lt;1, "&lt;1",wat_table_data!AJ380 ))), "-")</f>
        <v>-</v>
      </c>
      <c r="AL383" s="40" t="str">
        <f>IF(ISNUMBER(wat_table_data!AK380), IF(wat_table_data!AK380=-999,"NA",IF(wat_table_data!AK380&gt;99, "&gt;99", IF(wat_table_data!AK380&lt;1, "&lt;1",wat_table_data!AK380 ))), "-")</f>
        <v>-</v>
      </c>
      <c r="AM383" s="40" t="str">
        <f>IF(ISNUMBER(wat_table_data!AL380), IF(wat_table_data!AL380=-999,"NA",IF(wat_table_data!AL380&gt;99, "&gt;99", IF(wat_table_data!AL380&lt;1, "&lt;1",wat_table_data!AL380 ))), "-")</f>
        <v>-</v>
      </c>
      <c r="AN383" s="38" t="str">
        <f>IF(ISNUMBER(wat_table_data!AM380), IF(wat_table_data!AM380=-999,"NA",IF(wat_table_data!AM380&gt;99, "&gt;99", IF(wat_table_data!AM380&lt;1, "&lt;1",wat_table_data!AM380 ))), "-")</f>
        <v>-</v>
      </c>
      <c r="AO383" s="38" t="str">
        <f>IF(ISNUMBER(wat_table_data!AN380), IF(wat_table_data!AN380=-999,"NA",IF(wat_table_data!AN380&gt;99, "&gt;99", IF(wat_table_data!AN380&lt;1, "&lt;1",wat_table_data!AN380 ))), "-")</f>
        <v>-</v>
      </c>
    </row>
    <row r="384" ht="13.8" x14ac:dyDescent="0.25">
      <c r="A384" s="34" t="str">
        <f>IF(ISBLANK(wat_table_data!A381), "", wat_table_data!A381)</f>
        <v/>
      </c>
      <c r="B384" s="34" t="str">
        <f>IF(ISBLANK(wat_table_data!B381), "", wat_table_data!B381)</f>
        <v/>
      </c>
      <c r="C384" s="34" t="str">
        <f>IF(ISBLANK(wat_table_data!C381), "", wat_table_data!C381)</f>
        <v/>
      </c>
      <c r="D384" s="35" t="str">
        <f>IF(ISNUMBER(wat_table_data!D381), wat_table_data!D381, "-")</f>
        <v>-</v>
      </c>
      <c r="E384" s="36" t="str">
        <f>IF(ISNUMBER(wat_table_data!E381), wat_table_data!E381, "-")</f>
        <v>-</v>
      </c>
      <c r="F384" s="37" t="str">
        <f>IF(ISNUMBER(wat_table_data!F381), IF(wat_table_data!F381=-999,"NA",IF(wat_table_data!F381&gt;99, "&gt;99", IF(wat_table_data!F381&lt;1, "&lt;1",wat_table_data!F381 ))), "-")</f>
        <v>-</v>
      </c>
      <c r="G384" s="38" t="str">
        <f>IF(ISNUMBER(wat_table_data!G381), IF(wat_table_data!G381=-999,"NA",IF(wat_table_data!G381&gt;99, "&gt;99", IF(wat_table_data!G381&lt;1, "&lt;1",wat_table_data!G381 ))), "-")</f>
        <v>-</v>
      </c>
      <c r="H384" s="38" t="str">
        <f>IF(ISNUMBER(wat_table_data!H381), IF(wat_table_data!H381=-999,"NA",IF(wat_table_data!H381&gt;99, "&gt;99", IF(wat_table_data!H381&lt;1, "&lt;1",wat_table_data!H381 ))), "-")</f>
        <v>-</v>
      </c>
      <c r="I384" s="38" t="str">
        <f>IF(ISNUMBER(wat_table_data!I381), IF(wat_table_data!I381=-999,"NA",IF(wat_table_data!I381&gt;99, "&gt;99", IF(wat_table_data!I381&lt;1, "&lt;1",wat_table_data!I381 ))), "-")</f>
        <v>-</v>
      </c>
      <c r="J384" s="24" t="str">
        <f>IF(ISNUMBER(wat_table_data!J381), IF(wat_table_data!J381=-999,"NA",wat_table_data!J381), "-")</f>
        <v>-</v>
      </c>
      <c r="K384" s="37" t="str">
        <f>IF(ISNUMBER(wat_table_data!K381), IF(wat_table_data!K381=-999,"NA",IF(wat_table_data!K381&gt;99, "&gt;99", IF(wat_table_data!K381&lt;1, "&lt;1",wat_table_data!K381 ))), "-")</f>
        <v>-</v>
      </c>
      <c r="L384" s="38" t="str">
        <f>IF(ISNUMBER(wat_table_data!L381), IF(wat_table_data!L381=-999,"NA",IF(wat_table_data!L381&gt;99, "&gt;99", IF(wat_table_data!L381&lt;1, "&lt;1",wat_table_data!L381 ))), "-")</f>
        <v>-</v>
      </c>
      <c r="M384" s="38" t="str">
        <f>IF(ISNUMBER(wat_table_data!M381), IF(wat_table_data!M381=-999,"NA",IF(wat_table_data!M381&gt;99, "&gt;99", IF(wat_table_data!M381&lt;1, "&lt;1",wat_table_data!M381 ))), "-")</f>
        <v>-</v>
      </c>
      <c r="N384" s="38" t="str">
        <f>IF(ISNUMBER(wat_table_data!N381), IF(wat_table_data!N381=-999,"NA",IF(wat_table_data!N381&gt;99, "&gt;99", IF(wat_table_data!N381&lt;1, "&lt;1",wat_table_data!N381 ))), "-")</f>
        <v>-</v>
      </c>
      <c r="O384" s="24" t="str">
        <f>IF(ISNUMBER(wat_table_data!O381), IF(wat_table_data!O381=-999,"NA",wat_table_data!O381), "-")</f>
        <v>-</v>
      </c>
      <c r="P384" s="37" t="str">
        <f>IF(ISNUMBER(wat_table_data!P381), IF(wat_table_data!P381=-999,"NA",IF(wat_table_data!P381&gt;99, "&gt;99", IF(wat_table_data!P381&lt;1, "&lt;1",wat_table_data!P381 ))), "-")</f>
        <v>-</v>
      </c>
      <c r="Q384" s="38" t="str">
        <f>IF(ISNUMBER(wat_table_data!Q381), IF(wat_table_data!Q381=-999,"NA",IF(wat_table_data!Q381&gt;99, "&gt;99", IF(wat_table_data!Q381&lt;1, "&lt;1",wat_table_data!Q381 ))), "-")</f>
        <v>-</v>
      </c>
      <c r="R384" s="38" t="str">
        <f>IF(ISNUMBER(wat_table_data!R381), IF(wat_table_data!R381=-999,"NA",IF(wat_table_data!R381&gt;99, "&gt;99", IF(wat_table_data!R381&lt;1, "&lt;1",wat_table_data!R381 ))), "-")</f>
        <v>-</v>
      </c>
      <c r="S384" s="38" t="str">
        <f>IF(ISNUMBER(wat_table_data!S381), IF(wat_table_data!S381=-999,"NA",IF(wat_table_data!S381&gt;99, "&gt;99", IF(wat_table_data!S381&lt;1, "&lt;1",wat_table_data!S381 ))), "-")</f>
        <v>-</v>
      </c>
      <c r="T384" s="24" t="str">
        <f>IF(ISNUMBER(wat_table_data!T381), IF(wat_table_data!T381=-999,"NA",wat_table_data!T381), "-")</f>
        <v>-</v>
      </c>
      <c r="U384" s="24"/>
      <c r="V384" s="24"/>
      <c r="W384" s="24"/>
      <c r="X384" s="39" t="str">
        <f>IF(ISNUMBER(wat_table_data!W381), IF(wat_table_data!W381=-999,"NA",IF(wat_table_data!W381&gt;99, "&gt;99", IF(wat_table_data!W381&lt;1, "&lt;1",wat_table_data!W381 ))), "-")</f>
        <v>-</v>
      </c>
      <c r="Y384" s="40" t="str">
        <f>IF(ISNUMBER(wat_table_data!X381), IF(wat_table_data!X381=-999,"NA",IF(wat_table_data!X381&gt;99, "&gt;99", IF(wat_table_data!X381&lt;1, "&lt;1",wat_table_data!X381 ))), "-")</f>
        <v>-</v>
      </c>
      <c r="Z384" s="40" t="str">
        <f>IF(ISNUMBER(wat_table_data!Y381), IF(wat_table_data!Y381=-999,"NA",IF(wat_table_data!Y381&gt;99, "&gt;99", IF(wat_table_data!Y381&lt;1, "&lt;1",wat_table_data!Y381 ))), "-")</f>
        <v>-</v>
      </c>
      <c r="AA384" s="40" t="str">
        <f>IF(ISNUMBER(wat_table_data!Z381), IF(wat_table_data!Z381=-999,"NA",IF(wat_table_data!Z381&gt;99, "&gt;99", IF(wat_table_data!Z381&lt;1, "&lt;1",wat_table_data!Z381 ))), "-")</f>
        <v>-</v>
      </c>
      <c r="AB384" s="38" t="str">
        <f>IF(ISNUMBER(wat_table_data!AA381), IF(wat_table_data!AA381=-999,"NA",IF(wat_table_data!AA381&gt;99, "&gt;99", IF(wat_table_data!AA381&lt;1, "&lt;1",wat_table_data!AA381 ))), "-")</f>
        <v>-</v>
      </c>
      <c r="AC384" s="38" t="str">
        <f>IF(ISNUMBER(wat_table_data!AB381), IF(wat_table_data!AB381=-999,"NA",IF(wat_table_data!AB381&gt;99, "&gt;99", IF(wat_table_data!AB381&lt;1, "&lt;1",wat_table_data!AB381 ))), "-")</f>
        <v>-</v>
      </c>
      <c r="AD384" s="39" t="str">
        <f>IF(ISNUMBER(wat_table_data!AC381), IF(wat_table_data!AC381=-999,"NA",IF(wat_table_data!AC381&gt;99, "&gt;99", IF(wat_table_data!AC381&lt;1, "&lt;1",wat_table_data!AC381 ))), "-")</f>
        <v>-</v>
      </c>
      <c r="AE384" s="40" t="str">
        <f>IF(ISNUMBER(wat_table_data!AD381), IF(wat_table_data!AD381=-999,"NA",IF(wat_table_data!AD381&gt;99, "&gt;99", IF(wat_table_data!AD381&lt;1, "&lt;1",wat_table_data!AD381 ))), "-")</f>
        <v>-</v>
      </c>
      <c r="AF384" s="40" t="str">
        <f>IF(ISNUMBER(wat_table_data!AE381), IF(wat_table_data!AE381=-999,"NA",IF(wat_table_data!AE381&gt;99, "&gt;99", IF(wat_table_data!AE381&lt;1, "&lt;1",wat_table_data!AE381 ))), "-")</f>
        <v>-</v>
      </c>
      <c r="AG384" s="40" t="str">
        <f>IF(ISNUMBER(wat_table_data!AF381), IF(wat_table_data!AF381=-999,"NA",IF(wat_table_data!AF381&gt;99, "&gt;99", IF(wat_table_data!AF381&lt;1, "&lt;1",wat_table_data!AF381 ))), "-")</f>
        <v>-</v>
      </c>
      <c r="AH384" s="38" t="str">
        <f>IF(ISNUMBER(wat_table_data!AG381), IF(wat_table_data!AG381=-999,"NA",IF(wat_table_data!AG381&gt;99, "&gt;99", IF(wat_table_data!AG381&lt;1, "&lt;1",wat_table_data!AG381 ))), "-")</f>
        <v>-</v>
      </c>
      <c r="AI384" s="38" t="str">
        <f>IF(ISNUMBER(wat_table_data!AH381), IF(wat_table_data!AH381=-999,"NA",IF(wat_table_data!AH381&gt;99, "&gt;99", IF(wat_table_data!AH381&lt;1, "&lt;1",wat_table_data!AH381 ))), "-")</f>
        <v>-</v>
      </c>
      <c r="AJ384" s="39" t="str">
        <f>IF(ISNUMBER(wat_table_data!AI381), IF(wat_table_data!AI381=-999,"NA",IF(wat_table_data!AI381&gt;99, "&gt;99", IF(wat_table_data!AI381&lt;1, "&lt;1",wat_table_data!AI381 ))), "-")</f>
        <v>-</v>
      </c>
      <c r="AK384" s="40" t="str">
        <f>IF(ISNUMBER(wat_table_data!AJ381), IF(wat_table_data!AJ381=-999,"NA",IF(wat_table_data!AJ381&gt;99, "&gt;99", IF(wat_table_data!AJ381&lt;1, "&lt;1",wat_table_data!AJ381 ))), "-")</f>
        <v>-</v>
      </c>
      <c r="AL384" s="40" t="str">
        <f>IF(ISNUMBER(wat_table_data!AK381), IF(wat_table_data!AK381=-999,"NA",IF(wat_table_data!AK381&gt;99, "&gt;99", IF(wat_table_data!AK381&lt;1, "&lt;1",wat_table_data!AK381 ))), "-")</f>
        <v>-</v>
      </c>
      <c r="AM384" s="40" t="str">
        <f>IF(ISNUMBER(wat_table_data!AL381), IF(wat_table_data!AL381=-999,"NA",IF(wat_table_data!AL381&gt;99, "&gt;99", IF(wat_table_data!AL381&lt;1, "&lt;1",wat_table_data!AL381 ))), "-")</f>
        <v>-</v>
      </c>
      <c r="AN384" s="38" t="str">
        <f>IF(ISNUMBER(wat_table_data!AM381), IF(wat_table_data!AM381=-999,"NA",IF(wat_table_data!AM381&gt;99, "&gt;99", IF(wat_table_data!AM381&lt;1, "&lt;1",wat_table_data!AM381 ))), "-")</f>
        <v>-</v>
      </c>
      <c r="AO384" s="38" t="str">
        <f>IF(ISNUMBER(wat_table_data!AN381), IF(wat_table_data!AN381=-999,"NA",IF(wat_table_data!AN381&gt;99, "&gt;99", IF(wat_table_data!AN381&lt;1, "&lt;1",wat_table_data!AN381 ))), "-")</f>
        <v>-</v>
      </c>
    </row>
    <row r="385" ht="13.8" x14ac:dyDescent="0.25">
      <c r="A385" s="34" t="str">
        <f>IF(ISBLANK(wat_table_data!A382), "", wat_table_data!A382)</f>
        <v/>
      </c>
      <c r="B385" s="34" t="str">
        <f>IF(ISBLANK(wat_table_data!B382), "", wat_table_data!B382)</f>
        <v/>
      </c>
      <c r="C385" s="34" t="str">
        <f>IF(ISBLANK(wat_table_data!C382), "", wat_table_data!C382)</f>
        <v/>
      </c>
      <c r="D385" s="35" t="str">
        <f>IF(ISNUMBER(wat_table_data!D382), wat_table_data!D382, "-")</f>
        <v>-</v>
      </c>
      <c r="E385" s="36" t="str">
        <f>IF(ISNUMBER(wat_table_data!E382), wat_table_data!E382, "-")</f>
        <v>-</v>
      </c>
      <c r="F385" s="37" t="str">
        <f>IF(ISNUMBER(wat_table_data!F382), IF(wat_table_data!F382=-999,"NA",IF(wat_table_data!F382&gt;99, "&gt;99", IF(wat_table_data!F382&lt;1, "&lt;1",wat_table_data!F382 ))), "-")</f>
        <v>-</v>
      </c>
      <c r="G385" s="38" t="str">
        <f>IF(ISNUMBER(wat_table_data!G382), IF(wat_table_data!G382=-999,"NA",IF(wat_table_data!G382&gt;99, "&gt;99", IF(wat_table_data!G382&lt;1, "&lt;1",wat_table_data!G382 ))), "-")</f>
        <v>-</v>
      </c>
      <c r="H385" s="38" t="str">
        <f>IF(ISNUMBER(wat_table_data!H382), IF(wat_table_data!H382=-999,"NA",IF(wat_table_data!H382&gt;99, "&gt;99", IF(wat_table_data!H382&lt;1, "&lt;1",wat_table_data!H382 ))), "-")</f>
        <v>-</v>
      </c>
      <c r="I385" s="38" t="str">
        <f>IF(ISNUMBER(wat_table_data!I382), IF(wat_table_data!I382=-999,"NA",IF(wat_table_data!I382&gt;99, "&gt;99", IF(wat_table_data!I382&lt;1, "&lt;1",wat_table_data!I382 ))), "-")</f>
        <v>-</v>
      </c>
      <c r="J385" s="24" t="str">
        <f>IF(ISNUMBER(wat_table_data!J382), IF(wat_table_data!J382=-999,"NA",wat_table_data!J382), "-")</f>
        <v>-</v>
      </c>
      <c r="K385" s="37" t="str">
        <f>IF(ISNUMBER(wat_table_data!K382), IF(wat_table_data!K382=-999,"NA",IF(wat_table_data!K382&gt;99, "&gt;99", IF(wat_table_data!K382&lt;1, "&lt;1",wat_table_data!K382 ))), "-")</f>
        <v>-</v>
      </c>
      <c r="L385" s="38" t="str">
        <f>IF(ISNUMBER(wat_table_data!L382), IF(wat_table_data!L382=-999,"NA",IF(wat_table_data!L382&gt;99, "&gt;99", IF(wat_table_data!L382&lt;1, "&lt;1",wat_table_data!L382 ))), "-")</f>
        <v>-</v>
      </c>
      <c r="M385" s="38" t="str">
        <f>IF(ISNUMBER(wat_table_data!M382), IF(wat_table_data!M382=-999,"NA",IF(wat_table_data!M382&gt;99, "&gt;99", IF(wat_table_data!M382&lt;1, "&lt;1",wat_table_data!M382 ))), "-")</f>
        <v>-</v>
      </c>
      <c r="N385" s="38" t="str">
        <f>IF(ISNUMBER(wat_table_data!N382), IF(wat_table_data!N382=-999,"NA",IF(wat_table_data!N382&gt;99, "&gt;99", IF(wat_table_data!N382&lt;1, "&lt;1",wat_table_data!N382 ))), "-")</f>
        <v>-</v>
      </c>
      <c r="O385" s="24" t="str">
        <f>IF(ISNUMBER(wat_table_data!O382), IF(wat_table_data!O382=-999,"NA",wat_table_data!O382), "-")</f>
        <v>-</v>
      </c>
      <c r="P385" s="37" t="str">
        <f>IF(ISNUMBER(wat_table_data!P382), IF(wat_table_data!P382=-999,"NA",IF(wat_table_data!P382&gt;99, "&gt;99", IF(wat_table_data!P382&lt;1, "&lt;1",wat_table_data!P382 ))), "-")</f>
        <v>-</v>
      </c>
      <c r="Q385" s="38" t="str">
        <f>IF(ISNUMBER(wat_table_data!Q382), IF(wat_table_data!Q382=-999,"NA",IF(wat_table_data!Q382&gt;99, "&gt;99", IF(wat_table_data!Q382&lt;1, "&lt;1",wat_table_data!Q382 ))), "-")</f>
        <v>-</v>
      </c>
      <c r="R385" s="38" t="str">
        <f>IF(ISNUMBER(wat_table_data!R382), IF(wat_table_data!R382=-999,"NA",IF(wat_table_data!R382&gt;99, "&gt;99", IF(wat_table_data!R382&lt;1, "&lt;1",wat_table_data!R382 ))), "-")</f>
        <v>-</v>
      </c>
      <c r="S385" s="38" t="str">
        <f>IF(ISNUMBER(wat_table_data!S382), IF(wat_table_data!S382=-999,"NA",IF(wat_table_data!S382&gt;99, "&gt;99", IF(wat_table_data!S382&lt;1, "&lt;1",wat_table_data!S382 ))), "-")</f>
        <v>-</v>
      </c>
      <c r="T385" s="24" t="str">
        <f>IF(ISNUMBER(wat_table_data!T382), IF(wat_table_data!T382=-999,"NA",wat_table_data!T382), "-")</f>
        <v>-</v>
      </c>
      <c r="U385" s="24"/>
      <c r="V385" s="24"/>
      <c r="W385" s="24"/>
      <c r="X385" s="39" t="str">
        <f>IF(ISNUMBER(wat_table_data!W382), IF(wat_table_data!W382=-999,"NA",IF(wat_table_data!W382&gt;99, "&gt;99", IF(wat_table_data!W382&lt;1, "&lt;1",wat_table_data!W382 ))), "-")</f>
        <v>-</v>
      </c>
      <c r="Y385" s="40" t="str">
        <f>IF(ISNUMBER(wat_table_data!X382), IF(wat_table_data!X382=-999,"NA",IF(wat_table_data!X382&gt;99, "&gt;99", IF(wat_table_data!X382&lt;1, "&lt;1",wat_table_data!X382 ))), "-")</f>
        <v>-</v>
      </c>
      <c r="Z385" s="40" t="str">
        <f>IF(ISNUMBER(wat_table_data!Y382), IF(wat_table_data!Y382=-999,"NA",IF(wat_table_data!Y382&gt;99, "&gt;99", IF(wat_table_data!Y382&lt;1, "&lt;1",wat_table_data!Y382 ))), "-")</f>
        <v>-</v>
      </c>
      <c r="AA385" s="40" t="str">
        <f>IF(ISNUMBER(wat_table_data!Z382), IF(wat_table_data!Z382=-999,"NA",IF(wat_table_data!Z382&gt;99, "&gt;99", IF(wat_table_data!Z382&lt;1, "&lt;1",wat_table_data!Z382 ))), "-")</f>
        <v>-</v>
      </c>
      <c r="AB385" s="38" t="str">
        <f>IF(ISNUMBER(wat_table_data!AA382), IF(wat_table_data!AA382=-999,"NA",IF(wat_table_data!AA382&gt;99, "&gt;99", IF(wat_table_data!AA382&lt;1, "&lt;1",wat_table_data!AA382 ))), "-")</f>
        <v>-</v>
      </c>
      <c r="AC385" s="38" t="str">
        <f>IF(ISNUMBER(wat_table_data!AB382), IF(wat_table_data!AB382=-999,"NA",IF(wat_table_data!AB382&gt;99, "&gt;99", IF(wat_table_data!AB382&lt;1, "&lt;1",wat_table_data!AB382 ))), "-")</f>
        <v>-</v>
      </c>
      <c r="AD385" s="39" t="str">
        <f>IF(ISNUMBER(wat_table_data!AC382), IF(wat_table_data!AC382=-999,"NA",IF(wat_table_data!AC382&gt;99, "&gt;99", IF(wat_table_data!AC382&lt;1, "&lt;1",wat_table_data!AC382 ))), "-")</f>
        <v>-</v>
      </c>
      <c r="AE385" s="40" t="str">
        <f>IF(ISNUMBER(wat_table_data!AD382), IF(wat_table_data!AD382=-999,"NA",IF(wat_table_data!AD382&gt;99, "&gt;99", IF(wat_table_data!AD382&lt;1, "&lt;1",wat_table_data!AD382 ))), "-")</f>
        <v>-</v>
      </c>
      <c r="AF385" s="40" t="str">
        <f>IF(ISNUMBER(wat_table_data!AE382), IF(wat_table_data!AE382=-999,"NA",IF(wat_table_data!AE382&gt;99, "&gt;99", IF(wat_table_data!AE382&lt;1, "&lt;1",wat_table_data!AE382 ))), "-")</f>
        <v>-</v>
      </c>
      <c r="AG385" s="40" t="str">
        <f>IF(ISNUMBER(wat_table_data!AF382), IF(wat_table_data!AF382=-999,"NA",IF(wat_table_data!AF382&gt;99, "&gt;99", IF(wat_table_data!AF382&lt;1, "&lt;1",wat_table_data!AF382 ))), "-")</f>
        <v>-</v>
      </c>
      <c r="AH385" s="38" t="str">
        <f>IF(ISNUMBER(wat_table_data!AG382), IF(wat_table_data!AG382=-999,"NA",IF(wat_table_data!AG382&gt;99, "&gt;99", IF(wat_table_data!AG382&lt;1, "&lt;1",wat_table_data!AG382 ))), "-")</f>
        <v>-</v>
      </c>
      <c r="AI385" s="38" t="str">
        <f>IF(ISNUMBER(wat_table_data!AH382), IF(wat_table_data!AH382=-999,"NA",IF(wat_table_data!AH382&gt;99, "&gt;99", IF(wat_table_data!AH382&lt;1, "&lt;1",wat_table_data!AH382 ))), "-")</f>
        <v>-</v>
      </c>
      <c r="AJ385" s="39" t="str">
        <f>IF(ISNUMBER(wat_table_data!AI382), IF(wat_table_data!AI382=-999,"NA",IF(wat_table_data!AI382&gt;99, "&gt;99", IF(wat_table_data!AI382&lt;1, "&lt;1",wat_table_data!AI382 ))), "-")</f>
        <v>-</v>
      </c>
      <c r="AK385" s="40" t="str">
        <f>IF(ISNUMBER(wat_table_data!AJ382), IF(wat_table_data!AJ382=-999,"NA",IF(wat_table_data!AJ382&gt;99, "&gt;99", IF(wat_table_data!AJ382&lt;1, "&lt;1",wat_table_data!AJ382 ))), "-")</f>
        <v>-</v>
      </c>
      <c r="AL385" s="40" t="str">
        <f>IF(ISNUMBER(wat_table_data!AK382), IF(wat_table_data!AK382=-999,"NA",IF(wat_table_data!AK382&gt;99, "&gt;99", IF(wat_table_data!AK382&lt;1, "&lt;1",wat_table_data!AK382 ))), "-")</f>
        <v>-</v>
      </c>
      <c r="AM385" s="40" t="str">
        <f>IF(ISNUMBER(wat_table_data!AL382), IF(wat_table_data!AL382=-999,"NA",IF(wat_table_data!AL382&gt;99, "&gt;99", IF(wat_table_data!AL382&lt;1, "&lt;1",wat_table_data!AL382 ))), "-")</f>
        <v>-</v>
      </c>
      <c r="AN385" s="38" t="str">
        <f>IF(ISNUMBER(wat_table_data!AM382), IF(wat_table_data!AM382=-999,"NA",IF(wat_table_data!AM382&gt;99, "&gt;99", IF(wat_table_data!AM382&lt;1, "&lt;1",wat_table_data!AM382 ))), "-")</f>
        <v>-</v>
      </c>
      <c r="AO385" s="38" t="str">
        <f>IF(ISNUMBER(wat_table_data!AN382), IF(wat_table_data!AN382=-999,"NA",IF(wat_table_data!AN382&gt;99, "&gt;99", IF(wat_table_data!AN382&lt;1, "&lt;1",wat_table_data!AN382 ))), "-")</f>
        <v>-</v>
      </c>
    </row>
    <row r="386" ht="13.8" x14ac:dyDescent="0.25">
      <c r="A386" s="34" t="str">
        <f>IF(ISBLANK(wat_table_data!A383), "", wat_table_data!A383)</f>
        <v/>
      </c>
      <c r="B386" s="34" t="str">
        <f>IF(ISBLANK(wat_table_data!B383), "", wat_table_data!B383)</f>
        <v/>
      </c>
      <c r="C386" s="34" t="str">
        <f>IF(ISBLANK(wat_table_data!C383), "", wat_table_data!C383)</f>
        <v/>
      </c>
      <c r="D386" s="35" t="str">
        <f>IF(ISNUMBER(wat_table_data!D383), wat_table_data!D383, "-")</f>
        <v>-</v>
      </c>
      <c r="E386" s="36" t="str">
        <f>IF(ISNUMBER(wat_table_data!E383), wat_table_data!E383, "-")</f>
        <v>-</v>
      </c>
      <c r="F386" s="37" t="str">
        <f>IF(ISNUMBER(wat_table_data!F383), IF(wat_table_data!F383=-999,"NA",IF(wat_table_data!F383&gt;99, "&gt;99", IF(wat_table_data!F383&lt;1, "&lt;1",wat_table_data!F383 ))), "-")</f>
        <v>-</v>
      </c>
      <c r="G386" s="38" t="str">
        <f>IF(ISNUMBER(wat_table_data!G383), IF(wat_table_data!G383=-999,"NA",IF(wat_table_data!G383&gt;99, "&gt;99", IF(wat_table_data!G383&lt;1, "&lt;1",wat_table_data!G383 ))), "-")</f>
        <v>-</v>
      </c>
      <c r="H386" s="38" t="str">
        <f>IF(ISNUMBER(wat_table_data!H383), IF(wat_table_data!H383=-999,"NA",IF(wat_table_data!H383&gt;99, "&gt;99", IF(wat_table_data!H383&lt;1, "&lt;1",wat_table_data!H383 ))), "-")</f>
        <v>-</v>
      </c>
      <c r="I386" s="38" t="str">
        <f>IF(ISNUMBER(wat_table_data!I383), IF(wat_table_data!I383=-999,"NA",IF(wat_table_data!I383&gt;99, "&gt;99", IF(wat_table_data!I383&lt;1, "&lt;1",wat_table_data!I383 ))), "-")</f>
        <v>-</v>
      </c>
      <c r="J386" s="24" t="str">
        <f>IF(ISNUMBER(wat_table_data!J383), IF(wat_table_data!J383=-999,"NA",wat_table_data!J383), "-")</f>
        <v>-</v>
      </c>
      <c r="K386" s="37" t="str">
        <f>IF(ISNUMBER(wat_table_data!K383), IF(wat_table_data!K383=-999,"NA",IF(wat_table_data!K383&gt;99, "&gt;99", IF(wat_table_data!K383&lt;1, "&lt;1",wat_table_data!K383 ))), "-")</f>
        <v>-</v>
      </c>
      <c r="L386" s="38" t="str">
        <f>IF(ISNUMBER(wat_table_data!L383), IF(wat_table_data!L383=-999,"NA",IF(wat_table_data!L383&gt;99, "&gt;99", IF(wat_table_data!L383&lt;1, "&lt;1",wat_table_data!L383 ))), "-")</f>
        <v>-</v>
      </c>
      <c r="M386" s="38" t="str">
        <f>IF(ISNUMBER(wat_table_data!M383), IF(wat_table_data!M383=-999,"NA",IF(wat_table_data!M383&gt;99, "&gt;99", IF(wat_table_data!M383&lt;1, "&lt;1",wat_table_data!M383 ))), "-")</f>
        <v>-</v>
      </c>
      <c r="N386" s="38" t="str">
        <f>IF(ISNUMBER(wat_table_data!N383), IF(wat_table_data!N383=-999,"NA",IF(wat_table_data!N383&gt;99, "&gt;99", IF(wat_table_data!N383&lt;1, "&lt;1",wat_table_data!N383 ))), "-")</f>
        <v>-</v>
      </c>
      <c r="O386" s="24" t="str">
        <f>IF(ISNUMBER(wat_table_data!O383), IF(wat_table_data!O383=-999,"NA",wat_table_data!O383), "-")</f>
        <v>-</v>
      </c>
      <c r="P386" s="37" t="str">
        <f>IF(ISNUMBER(wat_table_data!P383), IF(wat_table_data!P383=-999,"NA",IF(wat_table_data!P383&gt;99, "&gt;99", IF(wat_table_data!P383&lt;1, "&lt;1",wat_table_data!P383 ))), "-")</f>
        <v>-</v>
      </c>
      <c r="Q386" s="38" t="str">
        <f>IF(ISNUMBER(wat_table_data!Q383), IF(wat_table_data!Q383=-999,"NA",IF(wat_table_data!Q383&gt;99, "&gt;99", IF(wat_table_data!Q383&lt;1, "&lt;1",wat_table_data!Q383 ))), "-")</f>
        <v>-</v>
      </c>
      <c r="R386" s="38" t="str">
        <f>IF(ISNUMBER(wat_table_data!R383), IF(wat_table_data!R383=-999,"NA",IF(wat_table_data!R383&gt;99, "&gt;99", IF(wat_table_data!R383&lt;1, "&lt;1",wat_table_data!R383 ))), "-")</f>
        <v>-</v>
      </c>
      <c r="S386" s="38" t="str">
        <f>IF(ISNUMBER(wat_table_data!S383), IF(wat_table_data!S383=-999,"NA",IF(wat_table_data!S383&gt;99, "&gt;99", IF(wat_table_data!S383&lt;1, "&lt;1",wat_table_data!S383 ))), "-")</f>
        <v>-</v>
      </c>
      <c r="T386" s="24" t="str">
        <f>IF(ISNUMBER(wat_table_data!T383), IF(wat_table_data!T383=-999,"NA",wat_table_data!T383), "-")</f>
        <v>-</v>
      </c>
      <c r="U386" s="24"/>
      <c r="V386" s="24"/>
      <c r="W386" s="24"/>
      <c r="X386" s="39" t="str">
        <f>IF(ISNUMBER(wat_table_data!W383), IF(wat_table_data!W383=-999,"NA",IF(wat_table_data!W383&gt;99, "&gt;99", IF(wat_table_data!W383&lt;1, "&lt;1",wat_table_data!W383 ))), "-")</f>
        <v>-</v>
      </c>
      <c r="Y386" s="40" t="str">
        <f>IF(ISNUMBER(wat_table_data!X383), IF(wat_table_data!X383=-999,"NA",IF(wat_table_data!X383&gt;99, "&gt;99", IF(wat_table_data!X383&lt;1, "&lt;1",wat_table_data!X383 ))), "-")</f>
        <v>-</v>
      </c>
      <c r="Z386" s="40" t="str">
        <f>IF(ISNUMBER(wat_table_data!Y383), IF(wat_table_data!Y383=-999,"NA",IF(wat_table_data!Y383&gt;99, "&gt;99", IF(wat_table_data!Y383&lt;1, "&lt;1",wat_table_data!Y383 ))), "-")</f>
        <v>-</v>
      </c>
      <c r="AA386" s="40" t="str">
        <f>IF(ISNUMBER(wat_table_data!Z383), IF(wat_table_data!Z383=-999,"NA",IF(wat_table_data!Z383&gt;99, "&gt;99", IF(wat_table_data!Z383&lt;1, "&lt;1",wat_table_data!Z383 ))), "-")</f>
        <v>-</v>
      </c>
      <c r="AB386" s="38" t="str">
        <f>IF(ISNUMBER(wat_table_data!AA383), IF(wat_table_data!AA383=-999,"NA",IF(wat_table_data!AA383&gt;99, "&gt;99", IF(wat_table_data!AA383&lt;1, "&lt;1",wat_table_data!AA383 ))), "-")</f>
        <v>-</v>
      </c>
      <c r="AC386" s="38" t="str">
        <f>IF(ISNUMBER(wat_table_data!AB383), IF(wat_table_data!AB383=-999,"NA",IF(wat_table_data!AB383&gt;99, "&gt;99", IF(wat_table_data!AB383&lt;1, "&lt;1",wat_table_data!AB383 ))), "-")</f>
        <v>-</v>
      </c>
      <c r="AD386" s="39" t="str">
        <f>IF(ISNUMBER(wat_table_data!AC383), IF(wat_table_data!AC383=-999,"NA",IF(wat_table_data!AC383&gt;99, "&gt;99", IF(wat_table_data!AC383&lt;1, "&lt;1",wat_table_data!AC383 ))), "-")</f>
        <v>-</v>
      </c>
      <c r="AE386" s="40" t="str">
        <f>IF(ISNUMBER(wat_table_data!AD383), IF(wat_table_data!AD383=-999,"NA",IF(wat_table_data!AD383&gt;99, "&gt;99", IF(wat_table_data!AD383&lt;1, "&lt;1",wat_table_data!AD383 ))), "-")</f>
        <v>-</v>
      </c>
      <c r="AF386" s="40" t="str">
        <f>IF(ISNUMBER(wat_table_data!AE383), IF(wat_table_data!AE383=-999,"NA",IF(wat_table_data!AE383&gt;99, "&gt;99", IF(wat_table_data!AE383&lt;1, "&lt;1",wat_table_data!AE383 ))), "-")</f>
        <v>-</v>
      </c>
      <c r="AG386" s="40" t="str">
        <f>IF(ISNUMBER(wat_table_data!AF383), IF(wat_table_data!AF383=-999,"NA",IF(wat_table_data!AF383&gt;99, "&gt;99", IF(wat_table_data!AF383&lt;1, "&lt;1",wat_table_data!AF383 ))), "-")</f>
        <v>-</v>
      </c>
      <c r="AH386" s="38" t="str">
        <f>IF(ISNUMBER(wat_table_data!AG383), IF(wat_table_data!AG383=-999,"NA",IF(wat_table_data!AG383&gt;99, "&gt;99", IF(wat_table_data!AG383&lt;1, "&lt;1",wat_table_data!AG383 ))), "-")</f>
        <v>-</v>
      </c>
      <c r="AI386" s="38" t="str">
        <f>IF(ISNUMBER(wat_table_data!AH383), IF(wat_table_data!AH383=-999,"NA",IF(wat_table_data!AH383&gt;99, "&gt;99", IF(wat_table_data!AH383&lt;1, "&lt;1",wat_table_data!AH383 ))), "-")</f>
        <v>-</v>
      </c>
      <c r="AJ386" s="39" t="str">
        <f>IF(ISNUMBER(wat_table_data!AI383), IF(wat_table_data!AI383=-999,"NA",IF(wat_table_data!AI383&gt;99, "&gt;99", IF(wat_table_data!AI383&lt;1, "&lt;1",wat_table_data!AI383 ))), "-")</f>
        <v>-</v>
      </c>
      <c r="AK386" s="40" t="str">
        <f>IF(ISNUMBER(wat_table_data!AJ383), IF(wat_table_data!AJ383=-999,"NA",IF(wat_table_data!AJ383&gt;99, "&gt;99", IF(wat_table_data!AJ383&lt;1, "&lt;1",wat_table_data!AJ383 ))), "-")</f>
        <v>-</v>
      </c>
      <c r="AL386" s="40" t="str">
        <f>IF(ISNUMBER(wat_table_data!AK383), IF(wat_table_data!AK383=-999,"NA",IF(wat_table_data!AK383&gt;99, "&gt;99", IF(wat_table_data!AK383&lt;1, "&lt;1",wat_table_data!AK383 ))), "-")</f>
        <v>-</v>
      </c>
      <c r="AM386" s="40" t="str">
        <f>IF(ISNUMBER(wat_table_data!AL383), IF(wat_table_data!AL383=-999,"NA",IF(wat_table_data!AL383&gt;99, "&gt;99", IF(wat_table_data!AL383&lt;1, "&lt;1",wat_table_data!AL383 ))), "-")</f>
        <v>-</v>
      </c>
      <c r="AN386" s="38" t="str">
        <f>IF(ISNUMBER(wat_table_data!AM383), IF(wat_table_data!AM383=-999,"NA",IF(wat_table_data!AM383&gt;99, "&gt;99", IF(wat_table_data!AM383&lt;1, "&lt;1",wat_table_data!AM383 ))), "-")</f>
        <v>-</v>
      </c>
      <c r="AO386" s="38" t="str">
        <f>IF(ISNUMBER(wat_table_data!AN383), IF(wat_table_data!AN383=-999,"NA",IF(wat_table_data!AN383&gt;99, "&gt;99", IF(wat_table_data!AN383&lt;1, "&lt;1",wat_table_data!AN383 ))), "-")</f>
        <v>-</v>
      </c>
    </row>
    <row r="387" ht="13.8" x14ac:dyDescent="0.25">
      <c r="A387" s="34" t="str">
        <f>IF(ISBLANK(wat_table_data!A384), "", wat_table_data!A384)</f>
        <v/>
      </c>
      <c r="B387" s="34" t="str">
        <f>IF(ISBLANK(wat_table_data!B384), "", wat_table_data!B384)</f>
        <v/>
      </c>
      <c r="C387" s="34" t="str">
        <f>IF(ISBLANK(wat_table_data!C384), "", wat_table_data!C384)</f>
        <v/>
      </c>
      <c r="D387" s="35" t="str">
        <f>IF(ISNUMBER(wat_table_data!D384), wat_table_data!D384, "-")</f>
        <v>-</v>
      </c>
      <c r="E387" s="36" t="str">
        <f>IF(ISNUMBER(wat_table_data!E384), wat_table_data!E384, "-")</f>
        <v>-</v>
      </c>
      <c r="F387" s="37" t="str">
        <f>IF(ISNUMBER(wat_table_data!F384), IF(wat_table_data!F384=-999,"NA",IF(wat_table_data!F384&gt;99, "&gt;99", IF(wat_table_data!F384&lt;1, "&lt;1",wat_table_data!F384 ))), "-")</f>
        <v>-</v>
      </c>
      <c r="G387" s="38" t="str">
        <f>IF(ISNUMBER(wat_table_data!G384), IF(wat_table_data!G384=-999,"NA",IF(wat_table_data!G384&gt;99, "&gt;99", IF(wat_table_data!G384&lt;1, "&lt;1",wat_table_data!G384 ))), "-")</f>
        <v>-</v>
      </c>
      <c r="H387" s="38" t="str">
        <f>IF(ISNUMBER(wat_table_data!H384), IF(wat_table_data!H384=-999,"NA",IF(wat_table_data!H384&gt;99, "&gt;99", IF(wat_table_data!H384&lt;1, "&lt;1",wat_table_data!H384 ))), "-")</f>
        <v>-</v>
      </c>
      <c r="I387" s="38" t="str">
        <f>IF(ISNUMBER(wat_table_data!I384), IF(wat_table_data!I384=-999,"NA",IF(wat_table_data!I384&gt;99, "&gt;99", IF(wat_table_data!I384&lt;1, "&lt;1",wat_table_data!I384 ))), "-")</f>
        <v>-</v>
      </c>
      <c r="J387" s="24" t="str">
        <f>IF(ISNUMBER(wat_table_data!J384), IF(wat_table_data!J384=-999,"NA",wat_table_data!J384), "-")</f>
        <v>-</v>
      </c>
      <c r="K387" s="37" t="str">
        <f>IF(ISNUMBER(wat_table_data!K384), IF(wat_table_data!K384=-999,"NA",IF(wat_table_data!K384&gt;99, "&gt;99", IF(wat_table_data!K384&lt;1, "&lt;1",wat_table_data!K384 ))), "-")</f>
        <v>-</v>
      </c>
      <c r="L387" s="38" t="str">
        <f>IF(ISNUMBER(wat_table_data!L384), IF(wat_table_data!L384=-999,"NA",IF(wat_table_data!L384&gt;99, "&gt;99", IF(wat_table_data!L384&lt;1, "&lt;1",wat_table_data!L384 ))), "-")</f>
        <v>-</v>
      </c>
      <c r="M387" s="38" t="str">
        <f>IF(ISNUMBER(wat_table_data!M384), IF(wat_table_data!M384=-999,"NA",IF(wat_table_data!M384&gt;99, "&gt;99", IF(wat_table_data!M384&lt;1, "&lt;1",wat_table_data!M384 ))), "-")</f>
        <v>-</v>
      </c>
      <c r="N387" s="38" t="str">
        <f>IF(ISNUMBER(wat_table_data!N384), IF(wat_table_data!N384=-999,"NA",IF(wat_table_data!N384&gt;99, "&gt;99", IF(wat_table_data!N384&lt;1, "&lt;1",wat_table_data!N384 ))), "-")</f>
        <v>-</v>
      </c>
      <c r="O387" s="24" t="str">
        <f>IF(ISNUMBER(wat_table_data!O384), IF(wat_table_data!O384=-999,"NA",wat_table_data!O384), "-")</f>
        <v>-</v>
      </c>
      <c r="P387" s="37" t="str">
        <f>IF(ISNUMBER(wat_table_data!P384), IF(wat_table_data!P384=-999,"NA",IF(wat_table_data!P384&gt;99, "&gt;99", IF(wat_table_data!P384&lt;1, "&lt;1",wat_table_data!P384 ))), "-")</f>
        <v>-</v>
      </c>
      <c r="Q387" s="38" t="str">
        <f>IF(ISNUMBER(wat_table_data!Q384), IF(wat_table_data!Q384=-999,"NA",IF(wat_table_data!Q384&gt;99, "&gt;99", IF(wat_table_data!Q384&lt;1, "&lt;1",wat_table_data!Q384 ))), "-")</f>
        <v>-</v>
      </c>
      <c r="R387" s="38" t="str">
        <f>IF(ISNUMBER(wat_table_data!R384), IF(wat_table_data!R384=-999,"NA",IF(wat_table_data!R384&gt;99, "&gt;99", IF(wat_table_data!R384&lt;1, "&lt;1",wat_table_data!R384 ))), "-")</f>
        <v>-</v>
      </c>
      <c r="S387" s="38" t="str">
        <f>IF(ISNUMBER(wat_table_data!S384), IF(wat_table_data!S384=-999,"NA",IF(wat_table_data!S384&gt;99, "&gt;99", IF(wat_table_data!S384&lt;1, "&lt;1",wat_table_data!S384 ))), "-")</f>
        <v>-</v>
      </c>
      <c r="T387" s="24" t="str">
        <f>IF(ISNUMBER(wat_table_data!T384), IF(wat_table_data!T384=-999,"NA",wat_table_data!T384), "-")</f>
        <v>-</v>
      </c>
      <c r="U387" s="24"/>
      <c r="V387" s="24"/>
      <c r="W387" s="24"/>
      <c r="X387" s="39" t="str">
        <f>IF(ISNUMBER(wat_table_data!W384), IF(wat_table_data!W384=-999,"NA",IF(wat_table_data!W384&gt;99, "&gt;99", IF(wat_table_data!W384&lt;1, "&lt;1",wat_table_data!W384 ))), "-")</f>
        <v>-</v>
      </c>
      <c r="Y387" s="40" t="str">
        <f>IF(ISNUMBER(wat_table_data!X384), IF(wat_table_data!X384=-999,"NA",IF(wat_table_data!X384&gt;99, "&gt;99", IF(wat_table_data!X384&lt;1, "&lt;1",wat_table_data!X384 ))), "-")</f>
        <v>-</v>
      </c>
      <c r="Z387" s="40" t="str">
        <f>IF(ISNUMBER(wat_table_data!Y384), IF(wat_table_data!Y384=-999,"NA",IF(wat_table_data!Y384&gt;99, "&gt;99", IF(wat_table_data!Y384&lt;1, "&lt;1",wat_table_data!Y384 ))), "-")</f>
        <v>-</v>
      </c>
      <c r="AA387" s="40" t="str">
        <f>IF(ISNUMBER(wat_table_data!Z384), IF(wat_table_data!Z384=-999,"NA",IF(wat_table_data!Z384&gt;99, "&gt;99", IF(wat_table_data!Z384&lt;1, "&lt;1",wat_table_data!Z384 ))), "-")</f>
        <v>-</v>
      </c>
      <c r="AB387" s="38" t="str">
        <f>IF(ISNUMBER(wat_table_data!AA384), IF(wat_table_data!AA384=-999,"NA",IF(wat_table_data!AA384&gt;99, "&gt;99", IF(wat_table_data!AA384&lt;1, "&lt;1",wat_table_data!AA384 ))), "-")</f>
        <v>-</v>
      </c>
      <c r="AC387" s="38" t="str">
        <f>IF(ISNUMBER(wat_table_data!AB384), IF(wat_table_data!AB384=-999,"NA",IF(wat_table_data!AB384&gt;99, "&gt;99", IF(wat_table_data!AB384&lt;1, "&lt;1",wat_table_data!AB384 ))), "-")</f>
        <v>-</v>
      </c>
      <c r="AD387" s="39" t="str">
        <f>IF(ISNUMBER(wat_table_data!AC384), IF(wat_table_data!AC384=-999,"NA",IF(wat_table_data!AC384&gt;99, "&gt;99", IF(wat_table_data!AC384&lt;1, "&lt;1",wat_table_data!AC384 ))), "-")</f>
        <v>-</v>
      </c>
      <c r="AE387" s="40" t="str">
        <f>IF(ISNUMBER(wat_table_data!AD384), IF(wat_table_data!AD384=-999,"NA",IF(wat_table_data!AD384&gt;99, "&gt;99", IF(wat_table_data!AD384&lt;1, "&lt;1",wat_table_data!AD384 ))), "-")</f>
        <v>-</v>
      </c>
      <c r="AF387" s="40" t="str">
        <f>IF(ISNUMBER(wat_table_data!AE384), IF(wat_table_data!AE384=-999,"NA",IF(wat_table_data!AE384&gt;99, "&gt;99", IF(wat_table_data!AE384&lt;1, "&lt;1",wat_table_data!AE384 ))), "-")</f>
        <v>-</v>
      </c>
      <c r="AG387" s="40" t="str">
        <f>IF(ISNUMBER(wat_table_data!AF384), IF(wat_table_data!AF384=-999,"NA",IF(wat_table_data!AF384&gt;99, "&gt;99", IF(wat_table_data!AF384&lt;1, "&lt;1",wat_table_data!AF384 ))), "-")</f>
        <v>-</v>
      </c>
      <c r="AH387" s="38" t="str">
        <f>IF(ISNUMBER(wat_table_data!AG384), IF(wat_table_data!AG384=-999,"NA",IF(wat_table_data!AG384&gt;99, "&gt;99", IF(wat_table_data!AG384&lt;1, "&lt;1",wat_table_data!AG384 ))), "-")</f>
        <v>-</v>
      </c>
      <c r="AI387" s="38" t="str">
        <f>IF(ISNUMBER(wat_table_data!AH384), IF(wat_table_data!AH384=-999,"NA",IF(wat_table_data!AH384&gt;99, "&gt;99", IF(wat_table_data!AH384&lt;1, "&lt;1",wat_table_data!AH384 ))), "-")</f>
        <v>-</v>
      </c>
      <c r="AJ387" s="39" t="str">
        <f>IF(ISNUMBER(wat_table_data!AI384), IF(wat_table_data!AI384=-999,"NA",IF(wat_table_data!AI384&gt;99, "&gt;99", IF(wat_table_data!AI384&lt;1, "&lt;1",wat_table_data!AI384 ))), "-")</f>
        <v>-</v>
      </c>
      <c r="AK387" s="40" t="str">
        <f>IF(ISNUMBER(wat_table_data!AJ384), IF(wat_table_data!AJ384=-999,"NA",IF(wat_table_data!AJ384&gt;99, "&gt;99", IF(wat_table_data!AJ384&lt;1, "&lt;1",wat_table_data!AJ384 ))), "-")</f>
        <v>-</v>
      </c>
      <c r="AL387" s="40" t="str">
        <f>IF(ISNUMBER(wat_table_data!AK384), IF(wat_table_data!AK384=-999,"NA",IF(wat_table_data!AK384&gt;99, "&gt;99", IF(wat_table_data!AK384&lt;1, "&lt;1",wat_table_data!AK384 ))), "-")</f>
        <v>-</v>
      </c>
      <c r="AM387" s="40" t="str">
        <f>IF(ISNUMBER(wat_table_data!AL384), IF(wat_table_data!AL384=-999,"NA",IF(wat_table_data!AL384&gt;99, "&gt;99", IF(wat_table_data!AL384&lt;1, "&lt;1",wat_table_data!AL384 ))), "-")</f>
        <v>-</v>
      </c>
      <c r="AN387" s="38" t="str">
        <f>IF(ISNUMBER(wat_table_data!AM384), IF(wat_table_data!AM384=-999,"NA",IF(wat_table_data!AM384&gt;99, "&gt;99", IF(wat_table_data!AM384&lt;1, "&lt;1",wat_table_data!AM384 ))), "-")</f>
        <v>-</v>
      </c>
      <c r="AO387" s="38" t="str">
        <f>IF(ISNUMBER(wat_table_data!AN384), IF(wat_table_data!AN384=-999,"NA",IF(wat_table_data!AN384&gt;99, "&gt;99", IF(wat_table_data!AN384&lt;1, "&lt;1",wat_table_data!AN384 ))), "-")</f>
        <v>-</v>
      </c>
    </row>
    <row r="388" ht="13.8" x14ac:dyDescent="0.25">
      <c r="A388" s="34" t="str">
        <f>IF(ISBLANK(wat_table_data!A385), "", wat_table_data!A385)</f>
        <v/>
      </c>
      <c r="B388" s="34" t="str">
        <f>IF(ISBLANK(wat_table_data!B385), "", wat_table_data!B385)</f>
        <v/>
      </c>
      <c r="C388" s="34" t="str">
        <f>IF(ISBLANK(wat_table_data!C385), "", wat_table_data!C385)</f>
        <v/>
      </c>
      <c r="D388" s="35" t="str">
        <f>IF(ISNUMBER(wat_table_data!D385), wat_table_data!D385, "-")</f>
        <v>-</v>
      </c>
      <c r="E388" s="36" t="str">
        <f>IF(ISNUMBER(wat_table_data!E385), wat_table_data!E385, "-")</f>
        <v>-</v>
      </c>
      <c r="F388" s="37" t="str">
        <f>IF(ISNUMBER(wat_table_data!F385), IF(wat_table_data!F385=-999,"NA",IF(wat_table_data!F385&gt;99, "&gt;99", IF(wat_table_data!F385&lt;1, "&lt;1",wat_table_data!F385 ))), "-")</f>
        <v>-</v>
      </c>
      <c r="G388" s="38" t="str">
        <f>IF(ISNUMBER(wat_table_data!G385), IF(wat_table_data!G385=-999,"NA",IF(wat_table_data!G385&gt;99, "&gt;99", IF(wat_table_data!G385&lt;1, "&lt;1",wat_table_data!G385 ))), "-")</f>
        <v>-</v>
      </c>
      <c r="H388" s="38" t="str">
        <f>IF(ISNUMBER(wat_table_data!H385), IF(wat_table_data!H385=-999,"NA",IF(wat_table_data!H385&gt;99, "&gt;99", IF(wat_table_data!H385&lt;1, "&lt;1",wat_table_data!H385 ))), "-")</f>
        <v>-</v>
      </c>
      <c r="I388" s="38" t="str">
        <f>IF(ISNUMBER(wat_table_data!I385), IF(wat_table_data!I385=-999,"NA",IF(wat_table_data!I385&gt;99, "&gt;99", IF(wat_table_data!I385&lt;1, "&lt;1",wat_table_data!I385 ))), "-")</f>
        <v>-</v>
      </c>
      <c r="J388" s="24" t="str">
        <f>IF(ISNUMBER(wat_table_data!J385), IF(wat_table_data!J385=-999,"NA",wat_table_data!J385), "-")</f>
        <v>-</v>
      </c>
      <c r="K388" s="37" t="str">
        <f>IF(ISNUMBER(wat_table_data!K385), IF(wat_table_data!K385=-999,"NA",IF(wat_table_data!K385&gt;99, "&gt;99", IF(wat_table_data!K385&lt;1, "&lt;1",wat_table_data!K385 ))), "-")</f>
        <v>-</v>
      </c>
      <c r="L388" s="38" t="str">
        <f>IF(ISNUMBER(wat_table_data!L385), IF(wat_table_data!L385=-999,"NA",IF(wat_table_data!L385&gt;99, "&gt;99", IF(wat_table_data!L385&lt;1, "&lt;1",wat_table_data!L385 ))), "-")</f>
        <v>-</v>
      </c>
      <c r="M388" s="38" t="str">
        <f>IF(ISNUMBER(wat_table_data!M385), IF(wat_table_data!M385=-999,"NA",IF(wat_table_data!M385&gt;99, "&gt;99", IF(wat_table_data!M385&lt;1, "&lt;1",wat_table_data!M385 ))), "-")</f>
        <v>-</v>
      </c>
      <c r="N388" s="38" t="str">
        <f>IF(ISNUMBER(wat_table_data!N385), IF(wat_table_data!N385=-999,"NA",IF(wat_table_data!N385&gt;99, "&gt;99", IF(wat_table_data!N385&lt;1, "&lt;1",wat_table_data!N385 ))), "-")</f>
        <v>-</v>
      </c>
      <c r="O388" s="24" t="str">
        <f>IF(ISNUMBER(wat_table_data!O385), IF(wat_table_data!O385=-999,"NA",wat_table_data!O385), "-")</f>
        <v>-</v>
      </c>
      <c r="P388" s="37" t="str">
        <f>IF(ISNUMBER(wat_table_data!P385), IF(wat_table_data!P385=-999,"NA",IF(wat_table_data!P385&gt;99, "&gt;99", IF(wat_table_data!P385&lt;1, "&lt;1",wat_table_data!P385 ))), "-")</f>
        <v>-</v>
      </c>
      <c r="Q388" s="38" t="str">
        <f>IF(ISNUMBER(wat_table_data!Q385), IF(wat_table_data!Q385=-999,"NA",IF(wat_table_data!Q385&gt;99, "&gt;99", IF(wat_table_data!Q385&lt;1, "&lt;1",wat_table_data!Q385 ))), "-")</f>
        <v>-</v>
      </c>
      <c r="R388" s="38" t="str">
        <f>IF(ISNUMBER(wat_table_data!R385), IF(wat_table_data!R385=-999,"NA",IF(wat_table_data!R385&gt;99, "&gt;99", IF(wat_table_data!R385&lt;1, "&lt;1",wat_table_data!R385 ))), "-")</f>
        <v>-</v>
      </c>
      <c r="S388" s="38" t="str">
        <f>IF(ISNUMBER(wat_table_data!S385), IF(wat_table_data!S385=-999,"NA",IF(wat_table_data!S385&gt;99, "&gt;99", IF(wat_table_data!S385&lt;1, "&lt;1",wat_table_data!S385 ))), "-")</f>
        <v>-</v>
      </c>
      <c r="T388" s="24" t="str">
        <f>IF(ISNUMBER(wat_table_data!T385), IF(wat_table_data!T385=-999,"NA",wat_table_data!T385), "-")</f>
        <v>-</v>
      </c>
      <c r="U388" s="24"/>
      <c r="V388" s="24"/>
      <c r="W388" s="24"/>
      <c r="X388" s="39" t="str">
        <f>IF(ISNUMBER(wat_table_data!W385), IF(wat_table_data!W385=-999,"NA",IF(wat_table_data!W385&gt;99, "&gt;99", IF(wat_table_data!W385&lt;1, "&lt;1",wat_table_data!W385 ))), "-")</f>
        <v>-</v>
      </c>
      <c r="Y388" s="40" t="str">
        <f>IF(ISNUMBER(wat_table_data!X385), IF(wat_table_data!X385=-999,"NA",IF(wat_table_data!X385&gt;99, "&gt;99", IF(wat_table_data!X385&lt;1, "&lt;1",wat_table_data!X385 ))), "-")</f>
        <v>-</v>
      </c>
      <c r="Z388" s="40" t="str">
        <f>IF(ISNUMBER(wat_table_data!Y385), IF(wat_table_data!Y385=-999,"NA",IF(wat_table_data!Y385&gt;99, "&gt;99", IF(wat_table_data!Y385&lt;1, "&lt;1",wat_table_data!Y385 ))), "-")</f>
        <v>-</v>
      </c>
      <c r="AA388" s="40" t="str">
        <f>IF(ISNUMBER(wat_table_data!Z385), IF(wat_table_data!Z385=-999,"NA",IF(wat_table_data!Z385&gt;99, "&gt;99", IF(wat_table_data!Z385&lt;1, "&lt;1",wat_table_data!Z385 ))), "-")</f>
        <v>-</v>
      </c>
      <c r="AB388" s="38" t="str">
        <f>IF(ISNUMBER(wat_table_data!AA385), IF(wat_table_data!AA385=-999,"NA",IF(wat_table_data!AA385&gt;99, "&gt;99", IF(wat_table_data!AA385&lt;1, "&lt;1",wat_table_data!AA385 ))), "-")</f>
        <v>-</v>
      </c>
      <c r="AC388" s="38" t="str">
        <f>IF(ISNUMBER(wat_table_data!AB385), IF(wat_table_data!AB385=-999,"NA",IF(wat_table_data!AB385&gt;99, "&gt;99", IF(wat_table_data!AB385&lt;1, "&lt;1",wat_table_data!AB385 ))), "-")</f>
        <v>-</v>
      </c>
      <c r="AD388" s="39" t="str">
        <f>IF(ISNUMBER(wat_table_data!AC385), IF(wat_table_data!AC385=-999,"NA",IF(wat_table_data!AC385&gt;99, "&gt;99", IF(wat_table_data!AC385&lt;1, "&lt;1",wat_table_data!AC385 ))), "-")</f>
        <v>-</v>
      </c>
      <c r="AE388" s="40" t="str">
        <f>IF(ISNUMBER(wat_table_data!AD385), IF(wat_table_data!AD385=-999,"NA",IF(wat_table_data!AD385&gt;99, "&gt;99", IF(wat_table_data!AD385&lt;1, "&lt;1",wat_table_data!AD385 ))), "-")</f>
        <v>-</v>
      </c>
      <c r="AF388" s="40" t="str">
        <f>IF(ISNUMBER(wat_table_data!AE385), IF(wat_table_data!AE385=-999,"NA",IF(wat_table_data!AE385&gt;99, "&gt;99", IF(wat_table_data!AE385&lt;1, "&lt;1",wat_table_data!AE385 ))), "-")</f>
        <v>-</v>
      </c>
      <c r="AG388" s="40" t="str">
        <f>IF(ISNUMBER(wat_table_data!AF385), IF(wat_table_data!AF385=-999,"NA",IF(wat_table_data!AF385&gt;99, "&gt;99", IF(wat_table_data!AF385&lt;1, "&lt;1",wat_table_data!AF385 ))), "-")</f>
        <v>-</v>
      </c>
      <c r="AH388" s="38" t="str">
        <f>IF(ISNUMBER(wat_table_data!AG385), IF(wat_table_data!AG385=-999,"NA",IF(wat_table_data!AG385&gt;99, "&gt;99", IF(wat_table_data!AG385&lt;1, "&lt;1",wat_table_data!AG385 ))), "-")</f>
        <v>-</v>
      </c>
      <c r="AI388" s="38" t="str">
        <f>IF(ISNUMBER(wat_table_data!AH385), IF(wat_table_data!AH385=-999,"NA",IF(wat_table_data!AH385&gt;99, "&gt;99", IF(wat_table_data!AH385&lt;1, "&lt;1",wat_table_data!AH385 ))), "-")</f>
        <v>-</v>
      </c>
      <c r="AJ388" s="39" t="str">
        <f>IF(ISNUMBER(wat_table_data!AI385), IF(wat_table_data!AI385=-999,"NA",IF(wat_table_data!AI385&gt;99, "&gt;99", IF(wat_table_data!AI385&lt;1, "&lt;1",wat_table_data!AI385 ))), "-")</f>
        <v>-</v>
      </c>
      <c r="AK388" s="40" t="str">
        <f>IF(ISNUMBER(wat_table_data!AJ385), IF(wat_table_data!AJ385=-999,"NA",IF(wat_table_data!AJ385&gt;99, "&gt;99", IF(wat_table_data!AJ385&lt;1, "&lt;1",wat_table_data!AJ385 ))), "-")</f>
        <v>-</v>
      </c>
      <c r="AL388" s="40" t="str">
        <f>IF(ISNUMBER(wat_table_data!AK385), IF(wat_table_data!AK385=-999,"NA",IF(wat_table_data!AK385&gt;99, "&gt;99", IF(wat_table_data!AK385&lt;1, "&lt;1",wat_table_data!AK385 ))), "-")</f>
        <v>-</v>
      </c>
      <c r="AM388" s="40" t="str">
        <f>IF(ISNUMBER(wat_table_data!AL385), IF(wat_table_data!AL385=-999,"NA",IF(wat_table_data!AL385&gt;99, "&gt;99", IF(wat_table_data!AL385&lt;1, "&lt;1",wat_table_data!AL385 ))), "-")</f>
        <v>-</v>
      </c>
      <c r="AN388" s="38" t="str">
        <f>IF(ISNUMBER(wat_table_data!AM385), IF(wat_table_data!AM385=-999,"NA",IF(wat_table_data!AM385&gt;99, "&gt;99", IF(wat_table_data!AM385&lt;1, "&lt;1",wat_table_data!AM385 ))), "-")</f>
        <v>-</v>
      </c>
      <c r="AO388" s="38" t="str">
        <f>IF(ISNUMBER(wat_table_data!AN385), IF(wat_table_data!AN385=-999,"NA",IF(wat_table_data!AN385&gt;99, "&gt;99", IF(wat_table_data!AN385&lt;1, "&lt;1",wat_table_data!AN385 ))), "-")</f>
        <v>-</v>
      </c>
    </row>
    <row r="389" ht="13.8" x14ac:dyDescent="0.25">
      <c r="A389" s="34" t="str">
        <f>IF(ISBLANK(wat_table_data!A386), "", wat_table_data!A386)</f>
        <v/>
      </c>
      <c r="B389" s="34" t="str">
        <f>IF(ISBLANK(wat_table_data!B386), "", wat_table_data!B386)</f>
        <v/>
      </c>
      <c r="C389" s="34" t="str">
        <f>IF(ISBLANK(wat_table_data!C386), "", wat_table_data!C386)</f>
        <v/>
      </c>
      <c r="D389" s="35" t="str">
        <f>IF(ISNUMBER(wat_table_data!D386), wat_table_data!D386, "-")</f>
        <v>-</v>
      </c>
      <c r="E389" s="36" t="str">
        <f>IF(ISNUMBER(wat_table_data!E386), wat_table_data!E386, "-")</f>
        <v>-</v>
      </c>
      <c r="F389" s="37" t="str">
        <f>IF(ISNUMBER(wat_table_data!F386), IF(wat_table_data!F386=-999,"NA",IF(wat_table_data!F386&gt;99, "&gt;99", IF(wat_table_data!F386&lt;1, "&lt;1",wat_table_data!F386 ))), "-")</f>
        <v>-</v>
      </c>
      <c r="G389" s="38" t="str">
        <f>IF(ISNUMBER(wat_table_data!G386), IF(wat_table_data!G386=-999,"NA",IF(wat_table_data!G386&gt;99, "&gt;99", IF(wat_table_data!G386&lt;1, "&lt;1",wat_table_data!G386 ))), "-")</f>
        <v>-</v>
      </c>
      <c r="H389" s="38" t="str">
        <f>IF(ISNUMBER(wat_table_data!H386), IF(wat_table_data!H386=-999,"NA",IF(wat_table_data!H386&gt;99, "&gt;99", IF(wat_table_data!H386&lt;1, "&lt;1",wat_table_data!H386 ))), "-")</f>
        <v>-</v>
      </c>
      <c r="I389" s="38" t="str">
        <f>IF(ISNUMBER(wat_table_data!I386), IF(wat_table_data!I386=-999,"NA",IF(wat_table_data!I386&gt;99, "&gt;99", IF(wat_table_data!I386&lt;1, "&lt;1",wat_table_data!I386 ))), "-")</f>
        <v>-</v>
      </c>
      <c r="J389" s="24" t="str">
        <f>IF(ISNUMBER(wat_table_data!J386), IF(wat_table_data!J386=-999,"NA",wat_table_data!J386), "-")</f>
        <v>-</v>
      </c>
      <c r="K389" s="37" t="str">
        <f>IF(ISNUMBER(wat_table_data!K386), IF(wat_table_data!K386=-999,"NA",IF(wat_table_data!K386&gt;99, "&gt;99", IF(wat_table_data!K386&lt;1, "&lt;1",wat_table_data!K386 ))), "-")</f>
        <v>-</v>
      </c>
      <c r="L389" s="38" t="str">
        <f>IF(ISNUMBER(wat_table_data!L386), IF(wat_table_data!L386=-999,"NA",IF(wat_table_data!L386&gt;99, "&gt;99", IF(wat_table_data!L386&lt;1, "&lt;1",wat_table_data!L386 ))), "-")</f>
        <v>-</v>
      </c>
      <c r="M389" s="38" t="str">
        <f>IF(ISNUMBER(wat_table_data!M386), IF(wat_table_data!M386=-999,"NA",IF(wat_table_data!M386&gt;99, "&gt;99", IF(wat_table_data!M386&lt;1, "&lt;1",wat_table_data!M386 ))), "-")</f>
        <v>-</v>
      </c>
      <c r="N389" s="38" t="str">
        <f>IF(ISNUMBER(wat_table_data!N386), IF(wat_table_data!N386=-999,"NA",IF(wat_table_data!N386&gt;99, "&gt;99", IF(wat_table_data!N386&lt;1, "&lt;1",wat_table_data!N386 ))), "-")</f>
        <v>-</v>
      </c>
      <c r="O389" s="24" t="str">
        <f>IF(ISNUMBER(wat_table_data!O386), IF(wat_table_data!O386=-999,"NA",wat_table_data!O386), "-")</f>
        <v>-</v>
      </c>
      <c r="P389" s="37" t="str">
        <f>IF(ISNUMBER(wat_table_data!P386), IF(wat_table_data!P386=-999,"NA",IF(wat_table_data!P386&gt;99, "&gt;99", IF(wat_table_data!P386&lt;1, "&lt;1",wat_table_data!P386 ))), "-")</f>
        <v>-</v>
      </c>
      <c r="Q389" s="38" t="str">
        <f>IF(ISNUMBER(wat_table_data!Q386), IF(wat_table_data!Q386=-999,"NA",IF(wat_table_data!Q386&gt;99, "&gt;99", IF(wat_table_data!Q386&lt;1, "&lt;1",wat_table_data!Q386 ))), "-")</f>
        <v>-</v>
      </c>
      <c r="R389" s="38" t="str">
        <f>IF(ISNUMBER(wat_table_data!R386), IF(wat_table_data!R386=-999,"NA",IF(wat_table_data!R386&gt;99, "&gt;99", IF(wat_table_data!R386&lt;1, "&lt;1",wat_table_data!R386 ))), "-")</f>
        <v>-</v>
      </c>
      <c r="S389" s="38" t="str">
        <f>IF(ISNUMBER(wat_table_data!S386), IF(wat_table_data!S386=-999,"NA",IF(wat_table_data!S386&gt;99, "&gt;99", IF(wat_table_data!S386&lt;1, "&lt;1",wat_table_data!S386 ))), "-")</f>
        <v>-</v>
      </c>
      <c r="T389" s="24" t="str">
        <f>IF(ISNUMBER(wat_table_data!T386), IF(wat_table_data!T386=-999,"NA",wat_table_data!T386), "-")</f>
        <v>-</v>
      </c>
      <c r="U389" s="24"/>
      <c r="V389" s="24"/>
      <c r="W389" s="24"/>
      <c r="X389" s="39" t="str">
        <f>IF(ISNUMBER(wat_table_data!W386), IF(wat_table_data!W386=-999,"NA",IF(wat_table_data!W386&gt;99, "&gt;99", IF(wat_table_data!W386&lt;1, "&lt;1",wat_table_data!W386 ))), "-")</f>
        <v>-</v>
      </c>
      <c r="Y389" s="40" t="str">
        <f>IF(ISNUMBER(wat_table_data!X386), IF(wat_table_data!X386=-999,"NA",IF(wat_table_data!X386&gt;99, "&gt;99", IF(wat_table_data!X386&lt;1, "&lt;1",wat_table_data!X386 ))), "-")</f>
        <v>-</v>
      </c>
      <c r="Z389" s="40" t="str">
        <f>IF(ISNUMBER(wat_table_data!Y386), IF(wat_table_data!Y386=-999,"NA",IF(wat_table_data!Y386&gt;99, "&gt;99", IF(wat_table_data!Y386&lt;1, "&lt;1",wat_table_data!Y386 ))), "-")</f>
        <v>-</v>
      </c>
      <c r="AA389" s="40" t="str">
        <f>IF(ISNUMBER(wat_table_data!Z386), IF(wat_table_data!Z386=-999,"NA",IF(wat_table_data!Z386&gt;99, "&gt;99", IF(wat_table_data!Z386&lt;1, "&lt;1",wat_table_data!Z386 ))), "-")</f>
        <v>-</v>
      </c>
      <c r="AB389" s="38" t="str">
        <f>IF(ISNUMBER(wat_table_data!AA386), IF(wat_table_data!AA386=-999,"NA",IF(wat_table_data!AA386&gt;99, "&gt;99", IF(wat_table_data!AA386&lt;1, "&lt;1",wat_table_data!AA386 ))), "-")</f>
        <v>-</v>
      </c>
      <c r="AC389" s="38" t="str">
        <f>IF(ISNUMBER(wat_table_data!AB386), IF(wat_table_data!AB386=-999,"NA",IF(wat_table_data!AB386&gt;99, "&gt;99", IF(wat_table_data!AB386&lt;1, "&lt;1",wat_table_data!AB386 ))), "-")</f>
        <v>-</v>
      </c>
      <c r="AD389" s="39" t="str">
        <f>IF(ISNUMBER(wat_table_data!AC386), IF(wat_table_data!AC386=-999,"NA",IF(wat_table_data!AC386&gt;99, "&gt;99", IF(wat_table_data!AC386&lt;1, "&lt;1",wat_table_data!AC386 ))), "-")</f>
        <v>-</v>
      </c>
      <c r="AE389" s="40" t="str">
        <f>IF(ISNUMBER(wat_table_data!AD386), IF(wat_table_data!AD386=-999,"NA",IF(wat_table_data!AD386&gt;99, "&gt;99", IF(wat_table_data!AD386&lt;1, "&lt;1",wat_table_data!AD386 ))), "-")</f>
        <v>-</v>
      </c>
      <c r="AF389" s="40" t="str">
        <f>IF(ISNUMBER(wat_table_data!AE386), IF(wat_table_data!AE386=-999,"NA",IF(wat_table_data!AE386&gt;99, "&gt;99", IF(wat_table_data!AE386&lt;1, "&lt;1",wat_table_data!AE386 ))), "-")</f>
        <v>-</v>
      </c>
      <c r="AG389" s="40" t="str">
        <f>IF(ISNUMBER(wat_table_data!AF386), IF(wat_table_data!AF386=-999,"NA",IF(wat_table_data!AF386&gt;99, "&gt;99", IF(wat_table_data!AF386&lt;1, "&lt;1",wat_table_data!AF386 ))), "-")</f>
        <v>-</v>
      </c>
      <c r="AH389" s="38" t="str">
        <f>IF(ISNUMBER(wat_table_data!AG386), IF(wat_table_data!AG386=-999,"NA",IF(wat_table_data!AG386&gt;99, "&gt;99", IF(wat_table_data!AG386&lt;1, "&lt;1",wat_table_data!AG386 ))), "-")</f>
        <v>-</v>
      </c>
      <c r="AI389" s="38" t="str">
        <f>IF(ISNUMBER(wat_table_data!AH386), IF(wat_table_data!AH386=-999,"NA",IF(wat_table_data!AH386&gt;99, "&gt;99", IF(wat_table_data!AH386&lt;1, "&lt;1",wat_table_data!AH386 ))), "-")</f>
        <v>-</v>
      </c>
      <c r="AJ389" s="39" t="str">
        <f>IF(ISNUMBER(wat_table_data!AI386), IF(wat_table_data!AI386=-999,"NA",IF(wat_table_data!AI386&gt;99, "&gt;99", IF(wat_table_data!AI386&lt;1, "&lt;1",wat_table_data!AI386 ))), "-")</f>
        <v>-</v>
      </c>
      <c r="AK389" s="40" t="str">
        <f>IF(ISNUMBER(wat_table_data!AJ386), IF(wat_table_data!AJ386=-999,"NA",IF(wat_table_data!AJ386&gt;99, "&gt;99", IF(wat_table_data!AJ386&lt;1, "&lt;1",wat_table_data!AJ386 ))), "-")</f>
        <v>-</v>
      </c>
      <c r="AL389" s="40" t="str">
        <f>IF(ISNUMBER(wat_table_data!AK386), IF(wat_table_data!AK386=-999,"NA",IF(wat_table_data!AK386&gt;99, "&gt;99", IF(wat_table_data!AK386&lt;1, "&lt;1",wat_table_data!AK386 ))), "-")</f>
        <v>-</v>
      </c>
      <c r="AM389" s="40" t="str">
        <f>IF(ISNUMBER(wat_table_data!AL386), IF(wat_table_data!AL386=-999,"NA",IF(wat_table_data!AL386&gt;99, "&gt;99", IF(wat_table_data!AL386&lt;1, "&lt;1",wat_table_data!AL386 ))), "-")</f>
        <v>-</v>
      </c>
      <c r="AN389" s="38" t="str">
        <f>IF(ISNUMBER(wat_table_data!AM386), IF(wat_table_data!AM386=-999,"NA",IF(wat_table_data!AM386&gt;99, "&gt;99", IF(wat_table_data!AM386&lt;1, "&lt;1",wat_table_data!AM386 ))), "-")</f>
        <v>-</v>
      </c>
      <c r="AO389" s="38" t="str">
        <f>IF(ISNUMBER(wat_table_data!AN386), IF(wat_table_data!AN386=-999,"NA",IF(wat_table_data!AN386&gt;99, "&gt;99", IF(wat_table_data!AN386&lt;1, "&lt;1",wat_table_data!AN386 ))), "-")</f>
        <v>-</v>
      </c>
    </row>
    <row r="390" ht="13.8" x14ac:dyDescent="0.25">
      <c r="A390" s="34" t="str">
        <f>IF(ISBLANK(wat_table_data!A387), "", wat_table_data!A387)</f>
        <v/>
      </c>
      <c r="B390" s="34" t="str">
        <f>IF(ISBLANK(wat_table_data!B387), "", wat_table_data!B387)</f>
        <v/>
      </c>
      <c r="C390" s="34" t="str">
        <f>IF(ISBLANK(wat_table_data!C387), "", wat_table_data!C387)</f>
        <v/>
      </c>
      <c r="D390" s="35" t="str">
        <f>IF(ISNUMBER(wat_table_data!D387), wat_table_data!D387, "-")</f>
        <v>-</v>
      </c>
      <c r="E390" s="36" t="str">
        <f>IF(ISNUMBER(wat_table_data!E387), wat_table_data!E387, "-")</f>
        <v>-</v>
      </c>
      <c r="F390" s="37" t="str">
        <f>IF(ISNUMBER(wat_table_data!F387), IF(wat_table_data!F387=-999,"NA",IF(wat_table_data!F387&gt;99, "&gt;99", IF(wat_table_data!F387&lt;1, "&lt;1",wat_table_data!F387 ))), "-")</f>
        <v>-</v>
      </c>
      <c r="G390" s="38" t="str">
        <f>IF(ISNUMBER(wat_table_data!G387), IF(wat_table_data!G387=-999,"NA",IF(wat_table_data!G387&gt;99, "&gt;99", IF(wat_table_data!G387&lt;1, "&lt;1",wat_table_data!G387 ))), "-")</f>
        <v>-</v>
      </c>
      <c r="H390" s="38" t="str">
        <f>IF(ISNUMBER(wat_table_data!H387), IF(wat_table_data!H387=-999,"NA",IF(wat_table_data!H387&gt;99, "&gt;99", IF(wat_table_data!H387&lt;1, "&lt;1",wat_table_data!H387 ))), "-")</f>
        <v>-</v>
      </c>
      <c r="I390" s="38" t="str">
        <f>IF(ISNUMBER(wat_table_data!I387), IF(wat_table_data!I387=-999,"NA",IF(wat_table_data!I387&gt;99, "&gt;99", IF(wat_table_data!I387&lt;1, "&lt;1",wat_table_data!I387 ))), "-")</f>
        <v>-</v>
      </c>
      <c r="J390" s="24" t="str">
        <f>IF(ISNUMBER(wat_table_data!J387), IF(wat_table_data!J387=-999,"NA",wat_table_data!J387), "-")</f>
        <v>-</v>
      </c>
      <c r="K390" s="37" t="str">
        <f>IF(ISNUMBER(wat_table_data!K387), IF(wat_table_data!K387=-999,"NA",IF(wat_table_data!K387&gt;99, "&gt;99", IF(wat_table_data!K387&lt;1, "&lt;1",wat_table_data!K387 ))), "-")</f>
        <v>-</v>
      </c>
      <c r="L390" s="38" t="str">
        <f>IF(ISNUMBER(wat_table_data!L387), IF(wat_table_data!L387=-999,"NA",IF(wat_table_data!L387&gt;99, "&gt;99", IF(wat_table_data!L387&lt;1, "&lt;1",wat_table_data!L387 ))), "-")</f>
        <v>-</v>
      </c>
      <c r="M390" s="38" t="str">
        <f>IF(ISNUMBER(wat_table_data!M387), IF(wat_table_data!M387=-999,"NA",IF(wat_table_data!M387&gt;99, "&gt;99", IF(wat_table_data!M387&lt;1, "&lt;1",wat_table_data!M387 ))), "-")</f>
        <v>-</v>
      </c>
      <c r="N390" s="38" t="str">
        <f>IF(ISNUMBER(wat_table_data!N387), IF(wat_table_data!N387=-999,"NA",IF(wat_table_data!N387&gt;99, "&gt;99", IF(wat_table_data!N387&lt;1, "&lt;1",wat_table_data!N387 ))), "-")</f>
        <v>-</v>
      </c>
      <c r="O390" s="24" t="str">
        <f>IF(ISNUMBER(wat_table_data!O387), IF(wat_table_data!O387=-999,"NA",wat_table_data!O387), "-")</f>
        <v>-</v>
      </c>
      <c r="P390" s="37" t="str">
        <f>IF(ISNUMBER(wat_table_data!P387), IF(wat_table_data!P387=-999,"NA",IF(wat_table_data!P387&gt;99, "&gt;99", IF(wat_table_data!P387&lt;1, "&lt;1",wat_table_data!P387 ))), "-")</f>
        <v>-</v>
      </c>
      <c r="Q390" s="38" t="str">
        <f>IF(ISNUMBER(wat_table_data!Q387), IF(wat_table_data!Q387=-999,"NA",IF(wat_table_data!Q387&gt;99, "&gt;99", IF(wat_table_data!Q387&lt;1, "&lt;1",wat_table_data!Q387 ))), "-")</f>
        <v>-</v>
      </c>
      <c r="R390" s="38" t="str">
        <f>IF(ISNUMBER(wat_table_data!R387), IF(wat_table_data!R387=-999,"NA",IF(wat_table_data!R387&gt;99, "&gt;99", IF(wat_table_data!R387&lt;1, "&lt;1",wat_table_data!R387 ))), "-")</f>
        <v>-</v>
      </c>
      <c r="S390" s="38" t="str">
        <f>IF(ISNUMBER(wat_table_data!S387), IF(wat_table_data!S387=-999,"NA",IF(wat_table_data!S387&gt;99, "&gt;99", IF(wat_table_data!S387&lt;1, "&lt;1",wat_table_data!S387 ))), "-")</f>
        <v>-</v>
      </c>
      <c r="T390" s="24" t="str">
        <f>IF(ISNUMBER(wat_table_data!T387), IF(wat_table_data!T387=-999,"NA",wat_table_data!T387), "-")</f>
        <v>-</v>
      </c>
      <c r="U390" s="24"/>
      <c r="V390" s="24"/>
      <c r="W390" s="24"/>
      <c r="X390" s="39" t="str">
        <f>IF(ISNUMBER(wat_table_data!W387), IF(wat_table_data!W387=-999,"NA",IF(wat_table_data!W387&gt;99, "&gt;99", IF(wat_table_data!W387&lt;1, "&lt;1",wat_table_data!W387 ))), "-")</f>
        <v>-</v>
      </c>
      <c r="Y390" s="40" t="str">
        <f>IF(ISNUMBER(wat_table_data!X387), IF(wat_table_data!X387=-999,"NA",IF(wat_table_data!X387&gt;99, "&gt;99", IF(wat_table_data!X387&lt;1, "&lt;1",wat_table_data!X387 ))), "-")</f>
        <v>-</v>
      </c>
      <c r="Z390" s="40" t="str">
        <f>IF(ISNUMBER(wat_table_data!Y387), IF(wat_table_data!Y387=-999,"NA",IF(wat_table_data!Y387&gt;99, "&gt;99", IF(wat_table_data!Y387&lt;1, "&lt;1",wat_table_data!Y387 ))), "-")</f>
        <v>-</v>
      </c>
      <c r="AA390" s="40" t="str">
        <f>IF(ISNUMBER(wat_table_data!Z387), IF(wat_table_data!Z387=-999,"NA",IF(wat_table_data!Z387&gt;99, "&gt;99", IF(wat_table_data!Z387&lt;1, "&lt;1",wat_table_data!Z387 ))), "-")</f>
        <v>-</v>
      </c>
      <c r="AB390" s="38" t="str">
        <f>IF(ISNUMBER(wat_table_data!AA387), IF(wat_table_data!AA387=-999,"NA",IF(wat_table_data!AA387&gt;99, "&gt;99", IF(wat_table_data!AA387&lt;1, "&lt;1",wat_table_data!AA387 ))), "-")</f>
        <v>-</v>
      </c>
      <c r="AC390" s="38" t="str">
        <f>IF(ISNUMBER(wat_table_data!AB387), IF(wat_table_data!AB387=-999,"NA",IF(wat_table_data!AB387&gt;99, "&gt;99", IF(wat_table_data!AB387&lt;1, "&lt;1",wat_table_data!AB387 ))), "-")</f>
        <v>-</v>
      </c>
      <c r="AD390" s="39" t="str">
        <f>IF(ISNUMBER(wat_table_data!AC387), IF(wat_table_data!AC387=-999,"NA",IF(wat_table_data!AC387&gt;99, "&gt;99", IF(wat_table_data!AC387&lt;1, "&lt;1",wat_table_data!AC387 ))), "-")</f>
        <v>-</v>
      </c>
      <c r="AE390" s="40" t="str">
        <f>IF(ISNUMBER(wat_table_data!AD387), IF(wat_table_data!AD387=-999,"NA",IF(wat_table_data!AD387&gt;99, "&gt;99", IF(wat_table_data!AD387&lt;1, "&lt;1",wat_table_data!AD387 ))), "-")</f>
        <v>-</v>
      </c>
      <c r="AF390" s="40" t="str">
        <f>IF(ISNUMBER(wat_table_data!AE387), IF(wat_table_data!AE387=-999,"NA",IF(wat_table_data!AE387&gt;99, "&gt;99", IF(wat_table_data!AE387&lt;1, "&lt;1",wat_table_data!AE387 ))), "-")</f>
        <v>-</v>
      </c>
      <c r="AG390" s="40" t="str">
        <f>IF(ISNUMBER(wat_table_data!AF387), IF(wat_table_data!AF387=-999,"NA",IF(wat_table_data!AF387&gt;99, "&gt;99", IF(wat_table_data!AF387&lt;1, "&lt;1",wat_table_data!AF387 ))), "-")</f>
        <v>-</v>
      </c>
      <c r="AH390" s="38" t="str">
        <f>IF(ISNUMBER(wat_table_data!AG387), IF(wat_table_data!AG387=-999,"NA",IF(wat_table_data!AG387&gt;99, "&gt;99", IF(wat_table_data!AG387&lt;1, "&lt;1",wat_table_data!AG387 ))), "-")</f>
        <v>-</v>
      </c>
      <c r="AI390" s="38" t="str">
        <f>IF(ISNUMBER(wat_table_data!AH387), IF(wat_table_data!AH387=-999,"NA",IF(wat_table_data!AH387&gt;99, "&gt;99", IF(wat_table_data!AH387&lt;1, "&lt;1",wat_table_data!AH387 ))), "-")</f>
        <v>-</v>
      </c>
      <c r="AJ390" s="39" t="str">
        <f>IF(ISNUMBER(wat_table_data!AI387), IF(wat_table_data!AI387=-999,"NA",IF(wat_table_data!AI387&gt;99, "&gt;99", IF(wat_table_data!AI387&lt;1, "&lt;1",wat_table_data!AI387 ))), "-")</f>
        <v>-</v>
      </c>
      <c r="AK390" s="40" t="str">
        <f>IF(ISNUMBER(wat_table_data!AJ387), IF(wat_table_data!AJ387=-999,"NA",IF(wat_table_data!AJ387&gt;99, "&gt;99", IF(wat_table_data!AJ387&lt;1, "&lt;1",wat_table_data!AJ387 ))), "-")</f>
        <v>-</v>
      </c>
      <c r="AL390" s="40" t="str">
        <f>IF(ISNUMBER(wat_table_data!AK387), IF(wat_table_data!AK387=-999,"NA",IF(wat_table_data!AK387&gt;99, "&gt;99", IF(wat_table_data!AK387&lt;1, "&lt;1",wat_table_data!AK387 ))), "-")</f>
        <v>-</v>
      </c>
      <c r="AM390" s="40" t="str">
        <f>IF(ISNUMBER(wat_table_data!AL387), IF(wat_table_data!AL387=-999,"NA",IF(wat_table_data!AL387&gt;99, "&gt;99", IF(wat_table_data!AL387&lt;1, "&lt;1",wat_table_data!AL387 ))), "-")</f>
        <v>-</v>
      </c>
      <c r="AN390" s="38" t="str">
        <f>IF(ISNUMBER(wat_table_data!AM387), IF(wat_table_data!AM387=-999,"NA",IF(wat_table_data!AM387&gt;99, "&gt;99", IF(wat_table_data!AM387&lt;1, "&lt;1",wat_table_data!AM387 ))), "-")</f>
        <v>-</v>
      </c>
      <c r="AO390" s="38" t="str">
        <f>IF(ISNUMBER(wat_table_data!AN387), IF(wat_table_data!AN387=-999,"NA",IF(wat_table_data!AN387&gt;99, "&gt;99", IF(wat_table_data!AN387&lt;1, "&lt;1",wat_table_data!AN387 ))), "-")</f>
        <v>-</v>
      </c>
    </row>
    <row r="391" ht="13.8" x14ac:dyDescent="0.25">
      <c r="A391" s="34" t="str">
        <f>IF(ISBLANK(wat_table_data!A388), "", wat_table_data!A388)</f>
        <v/>
      </c>
      <c r="B391" s="34" t="str">
        <f>IF(ISBLANK(wat_table_data!B388), "", wat_table_data!B388)</f>
        <v/>
      </c>
      <c r="C391" s="34" t="str">
        <f>IF(ISBLANK(wat_table_data!C388), "", wat_table_data!C388)</f>
        <v/>
      </c>
      <c r="D391" s="35" t="str">
        <f>IF(ISNUMBER(wat_table_data!D388), wat_table_data!D388, "-")</f>
        <v>-</v>
      </c>
      <c r="E391" s="36" t="str">
        <f>IF(ISNUMBER(wat_table_data!E388), wat_table_data!E388, "-")</f>
        <v>-</v>
      </c>
      <c r="F391" s="37" t="str">
        <f>IF(ISNUMBER(wat_table_data!F388), IF(wat_table_data!F388=-999,"NA",IF(wat_table_data!F388&gt;99, "&gt;99", IF(wat_table_data!F388&lt;1, "&lt;1",wat_table_data!F388 ))), "-")</f>
        <v>-</v>
      </c>
      <c r="G391" s="38" t="str">
        <f>IF(ISNUMBER(wat_table_data!G388), IF(wat_table_data!G388=-999,"NA",IF(wat_table_data!G388&gt;99, "&gt;99", IF(wat_table_data!G388&lt;1, "&lt;1",wat_table_data!G388 ))), "-")</f>
        <v>-</v>
      </c>
      <c r="H391" s="38" t="str">
        <f>IF(ISNUMBER(wat_table_data!H388), IF(wat_table_data!H388=-999,"NA",IF(wat_table_data!H388&gt;99, "&gt;99", IF(wat_table_data!H388&lt;1, "&lt;1",wat_table_data!H388 ))), "-")</f>
        <v>-</v>
      </c>
      <c r="I391" s="38" t="str">
        <f>IF(ISNUMBER(wat_table_data!I388), IF(wat_table_data!I388=-999,"NA",IF(wat_table_data!I388&gt;99, "&gt;99", IF(wat_table_data!I388&lt;1, "&lt;1",wat_table_data!I388 ))), "-")</f>
        <v>-</v>
      </c>
      <c r="J391" s="24" t="str">
        <f>IF(ISNUMBER(wat_table_data!J388), IF(wat_table_data!J388=-999,"NA",wat_table_data!J388), "-")</f>
        <v>-</v>
      </c>
      <c r="K391" s="37" t="str">
        <f>IF(ISNUMBER(wat_table_data!K388), IF(wat_table_data!K388=-999,"NA",IF(wat_table_data!K388&gt;99, "&gt;99", IF(wat_table_data!K388&lt;1, "&lt;1",wat_table_data!K388 ))), "-")</f>
        <v>-</v>
      </c>
      <c r="L391" s="38" t="str">
        <f>IF(ISNUMBER(wat_table_data!L388), IF(wat_table_data!L388=-999,"NA",IF(wat_table_data!L388&gt;99, "&gt;99", IF(wat_table_data!L388&lt;1, "&lt;1",wat_table_data!L388 ))), "-")</f>
        <v>-</v>
      </c>
      <c r="M391" s="38" t="str">
        <f>IF(ISNUMBER(wat_table_data!M388), IF(wat_table_data!M388=-999,"NA",IF(wat_table_data!M388&gt;99, "&gt;99", IF(wat_table_data!M388&lt;1, "&lt;1",wat_table_data!M388 ))), "-")</f>
        <v>-</v>
      </c>
      <c r="N391" s="38" t="str">
        <f>IF(ISNUMBER(wat_table_data!N388), IF(wat_table_data!N388=-999,"NA",IF(wat_table_data!N388&gt;99, "&gt;99", IF(wat_table_data!N388&lt;1, "&lt;1",wat_table_data!N388 ))), "-")</f>
        <v>-</v>
      </c>
      <c r="O391" s="24" t="str">
        <f>IF(ISNUMBER(wat_table_data!O388), IF(wat_table_data!O388=-999,"NA",wat_table_data!O388), "-")</f>
        <v>-</v>
      </c>
      <c r="P391" s="37" t="str">
        <f>IF(ISNUMBER(wat_table_data!P388), IF(wat_table_data!P388=-999,"NA",IF(wat_table_data!P388&gt;99, "&gt;99", IF(wat_table_data!P388&lt;1, "&lt;1",wat_table_data!P388 ))), "-")</f>
        <v>-</v>
      </c>
      <c r="Q391" s="38" t="str">
        <f>IF(ISNUMBER(wat_table_data!Q388), IF(wat_table_data!Q388=-999,"NA",IF(wat_table_data!Q388&gt;99, "&gt;99", IF(wat_table_data!Q388&lt;1, "&lt;1",wat_table_data!Q388 ))), "-")</f>
        <v>-</v>
      </c>
      <c r="R391" s="38" t="str">
        <f>IF(ISNUMBER(wat_table_data!R388), IF(wat_table_data!R388=-999,"NA",IF(wat_table_data!R388&gt;99, "&gt;99", IF(wat_table_data!R388&lt;1, "&lt;1",wat_table_data!R388 ))), "-")</f>
        <v>-</v>
      </c>
      <c r="S391" s="38" t="str">
        <f>IF(ISNUMBER(wat_table_data!S388), IF(wat_table_data!S388=-999,"NA",IF(wat_table_data!S388&gt;99, "&gt;99", IF(wat_table_data!S388&lt;1, "&lt;1",wat_table_data!S388 ))), "-")</f>
        <v>-</v>
      </c>
      <c r="T391" s="24" t="str">
        <f>IF(ISNUMBER(wat_table_data!T388), IF(wat_table_data!T388=-999,"NA",wat_table_data!T388), "-")</f>
        <v>-</v>
      </c>
      <c r="U391" s="24"/>
      <c r="V391" s="24"/>
      <c r="W391" s="24"/>
      <c r="X391" s="39" t="str">
        <f>IF(ISNUMBER(wat_table_data!W388), IF(wat_table_data!W388=-999,"NA",IF(wat_table_data!W388&gt;99, "&gt;99", IF(wat_table_data!W388&lt;1, "&lt;1",wat_table_data!W388 ))), "-")</f>
        <v>-</v>
      </c>
      <c r="Y391" s="40" t="str">
        <f>IF(ISNUMBER(wat_table_data!X388), IF(wat_table_data!X388=-999,"NA",IF(wat_table_data!X388&gt;99, "&gt;99", IF(wat_table_data!X388&lt;1, "&lt;1",wat_table_data!X388 ))), "-")</f>
        <v>-</v>
      </c>
      <c r="Z391" s="40" t="str">
        <f>IF(ISNUMBER(wat_table_data!Y388), IF(wat_table_data!Y388=-999,"NA",IF(wat_table_data!Y388&gt;99, "&gt;99", IF(wat_table_data!Y388&lt;1, "&lt;1",wat_table_data!Y388 ))), "-")</f>
        <v>-</v>
      </c>
      <c r="AA391" s="40" t="str">
        <f>IF(ISNUMBER(wat_table_data!Z388), IF(wat_table_data!Z388=-999,"NA",IF(wat_table_data!Z388&gt;99, "&gt;99", IF(wat_table_data!Z388&lt;1, "&lt;1",wat_table_data!Z388 ))), "-")</f>
        <v>-</v>
      </c>
      <c r="AB391" s="38" t="str">
        <f>IF(ISNUMBER(wat_table_data!AA388), IF(wat_table_data!AA388=-999,"NA",IF(wat_table_data!AA388&gt;99, "&gt;99", IF(wat_table_data!AA388&lt;1, "&lt;1",wat_table_data!AA388 ))), "-")</f>
        <v>-</v>
      </c>
      <c r="AC391" s="38" t="str">
        <f>IF(ISNUMBER(wat_table_data!AB388), IF(wat_table_data!AB388=-999,"NA",IF(wat_table_data!AB388&gt;99, "&gt;99", IF(wat_table_data!AB388&lt;1, "&lt;1",wat_table_data!AB388 ))), "-")</f>
        <v>-</v>
      </c>
      <c r="AD391" s="39" t="str">
        <f>IF(ISNUMBER(wat_table_data!AC388), IF(wat_table_data!AC388=-999,"NA",IF(wat_table_data!AC388&gt;99, "&gt;99", IF(wat_table_data!AC388&lt;1, "&lt;1",wat_table_data!AC388 ))), "-")</f>
        <v>-</v>
      </c>
      <c r="AE391" s="40" t="str">
        <f>IF(ISNUMBER(wat_table_data!AD388), IF(wat_table_data!AD388=-999,"NA",IF(wat_table_data!AD388&gt;99, "&gt;99", IF(wat_table_data!AD388&lt;1, "&lt;1",wat_table_data!AD388 ))), "-")</f>
        <v>-</v>
      </c>
      <c r="AF391" s="40" t="str">
        <f>IF(ISNUMBER(wat_table_data!AE388), IF(wat_table_data!AE388=-999,"NA",IF(wat_table_data!AE388&gt;99, "&gt;99", IF(wat_table_data!AE388&lt;1, "&lt;1",wat_table_data!AE388 ))), "-")</f>
        <v>-</v>
      </c>
      <c r="AG391" s="40" t="str">
        <f>IF(ISNUMBER(wat_table_data!AF388), IF(wat_table_data!AF388=-999,"NA",IF(wat_table_data!AF388&gt;99, "&gt;99", IF(wat_table_data!AF388&lt;1, "&lt;1",wat_table_data!AF388 ))), "-")</f>
        <v>-</v>
      </c>
      <c r="AH391" s="38" t="str">
        <f>IF(ISNUMBER(wat_table_data!AG388), IF(wat_table_data!AG388=-999,"NA",IF(wat_table_data!AG388&gt;99, "&gt;99", IF(wat_table_data!AG388&lt;1, "&lt;1",wat_table_data!AG388 ))), "-")</f>
        <v>-</v>
      </c>
      <c r="AI391" s="38" t="str">
        <f>IF(ISNUMBER(wat_table_data!AH388), IF(wat_table_data!AH388=-999,"NA",IF(wat_table_data!AH388&gt;99, "&gt;99", IF(wat_table_data!AH388&lt;1, "&lt;1",wat_table_data!AH388 ))), "-")</f>
        <v>-</v>
      </c>
      <c r="AJ391" s="39" t="str">
        <f>IF(ISNUMBER(wat_table_data!AI388), IF(wat_table_data!AI388=-999,"NA",IF(wat_table_data!AI388&gt;99, "&gt;99", IF(wat_table_data!AI388&lt;1, "&lt;1",wat_table_data!AI388 ))), "-")</f>
        <v>-</v>
      </c>
      <c r="AK391" s="40" t="str">
        <f>IF(ISNUMBER(wat_table_data!AJ388), IF(wat_table_data!AJ388=-999,"NA",IF(wat_table_data!AJ388&gt;99, "&gt;99", IF(wat_table_data!AJ388&lt;1, "&lt;1",wat_table_data!AJ388 ))), "-")</f>
        <v>-</v>
      </c>
      <c r="AL391" s="40" t="str">
        <f>IF(ISNUMBER(wat_table_data!AK388), IF(wat_table_data!AK388=-999,"NA",IF(wat_table_data!AK388&gt;99, "&gt;99", IF(wat_table_data!AK388&lt;1, "&lt;1",wat_table_data!AK388 ))), "-")</f>
        <v>-</v>
      </c>
      <c r="AM391" s="40" t="str">
        <f>IF(ISNUMBER(wat_table_data!AL388), IF(wat_table_data!AL388=-999,"NA",IF(wat_table_data!AL388&gt;99, "&gt;99", IF(wat_table_data!AL388&lt;1, "&lt;1",wat_table_data!AL388 ))), "-")</f>
        <v>-</v>
      </c>
      <c r="AN391" s="38" t="str">
        <f>IF(ISNUMBER(wat_table_data!AM388), IF(wat_table_data!AM388=-999,"NA",IF(wat_table_data!AM388&gt;99, "&gt;99", IF(wat_table_data!AM388&lt;1, "&lt;1",wat_table_data!AM388 ))), "-")</f>
        <v>-</v>
      </c>
      <c r="AO391" s="38" t="str">
        <f>IF(ISNUMBER(wat_table_data!AN388), IF(wat_table_data!AN388=-999,"NA",IF(wat_table_data!AN388&gt;99, "&gt;99", IF(wat_table_data!AN388&lt;1, "&lt;1",wat_table_data!AN388 ))), "-")</f>
        <v>-</v>
      </c>
    </row>
    <row r="392" ht="13.8" x14ac:dyDescent="0.25">
      <c r="A392" s="34" t="str">
        <f>IF(ISBLANK(wat_table_data!A389), "", wat_table_data!A389)</f>
        <v/>
      </c>
      <c r="B392" s="34" t="str">
        <f>IF(ISBLANK(wat_table_data!B389), "", wat_table_data!B389)</f>
        <v/>
      </c>
      <c r="C392" s="34" t="str">
        <f>IF(ISBLANK(wat_table_data!C389), "", wat_table_data!C389)</f>
        <v/>
      </c>
      <c r="D392" s="35" t="str">
        <f>IF(ISNUMBER(wat_table_data!D389), wat_table_data!D389, "-")</f>
        <v>-</v>
      </c>
      <c r="E392" s="36" t="str">
        <f>IF(ISNUMBER(wat_table_data!E389), wat_table_data!E389, "-")</f>
        <v>-</v>
      </c>
      <c r="F392" s="37" t="str">
        <f>IF(ISNUMBER(wat_table_data!F389), IF(wat_table_data!F389=-999,"NA",IF(wat_table_data!F389&gt;99, "&gt;99", IF(wat_table_data!F389&lt;1, "&lt;1",wat_table_data!F389 ))), "-")</f>
        <v>-</v>
      </c>
      <c r="G392" s="38" t="str">
        <f>IF(ISNUMBER(wat_table_data!G389), IF(wat_table_data!G389=-999,"NA",IF(wat_table_data!G389&gt;99, "&gt;99", IF(wat_table_data!G389&lt;1, "&lt;1",wat_table_data!G389 ))), "-")</f>
        <v>-</v>
      </c>
      <c r="H392" s="38" t="str">
        <f>IF(ISNUMBER(wat_table_data!H389), IF(wat_table_data!H389=-999,"NA",IF(wat_table_data!H389&gt;99, "&gt;99", IF(wat_table_data!H389&lt;1, "&lt;1",wat_table_data!H389 ))), "-")</f>
        <v>-</v>
      </c>
      <c r="I392" s="38" t="str">
        <f>IF(ISNUMBER(wat_table_data!I389), IF(wat_table_data!I389=-999,"NA",IF(wat_table_data!I389&gt;99, "&gt;99", IF(wat_table_data!I389&lt;1, "&lt;1",wat_table_data!I389 ))), "-")</f>
        <v>-</v>
      </c>
      <c r="J392" s="24" t="str">
        <f>IF(ISNUMBER(wat_table_data!J389), IF(wat_table_data!J389=-999,"NA",wat_table_data!J389), "-")</f>
        <v>-</v>
      </c>
      <c r="K392" s="37" t="str">
        <f>IF(ISNUMBER(wat_table_data!K389), IF(wat_table_data!K389=-999,"NA",IF(wat_table_data!K389&gt;99, "&gt;99", IF(wat_table_data!K389&lt;1, "&lt;1",wat_table_data!K389 ))), "-")</f>
        <v>-</v>
      </c>
      <c r="L392" s="38" t="str">
        <f>IF(ISNUMBER(wat_table_data!L389), IF(wat_table_data!L389=-999,"NA",IF(wat_table_data!L389&gt;99, "&gt;99", IF(wat_table_data!L389&lt;1, "&lt;1",wat_table_data!L389 ))), "-")</f>
        <v>-</v>
      </c>
      <c r="M392" s="38" t="str">
        <f>IF(ISNUMBER(wat_table_data!M389), IF(wat_table_data!M389=-999,"NA",IF(wat_table_data!M389&gt;99, "&gt;99", IF(wat_table_data!M389&lt;1, "&lt;1",wat_table_data!M389 ))), "-")</f>
        <v>-</v>
      </c>
      <c r="N392" s="38" t="str">
        <f>IF(ISNUMBER(wat_table_data!N389), IF(wat_table_data!N389=-999,"NA",IF(wat_table_data!N389&gt;99, "&gt;99", IF(wat_table_data!N389&lt;1, "&lt;1",wat_table_data!N389 ))), "-")</f>
        <v>-</v>
      </c>
      <c r="O392" s="24" t="str">
        <f>IF(ISNUMBER(wat_table_data!O389), IF(wat_table_data!O389=-999,"NA",wat_table_data!O389), "-")</f>
        <v>-</v>
      </c>
      <c r="P392" s="37" t="str">
        <f>IF(ISNUMBER(wat_table_data!P389), IF(wat_table_data!P389=-999,"NA",IF(wat_table_data!P389&gt;99, "&gt;99", IF(wat_table_data!P389&lt;1, "&lt;1",wat_table_data!P389 ))), "-")</f>
        <v>-</v>
      </c>
      <c r="Q392" s="38" t="str">
        <f>IF(ISNUMBER(wat_table_data!Q389), IF(wat_table_data!Q389=-999,"NA",IF(wat_table_data!Q389&gt;99, "&gt;99", IF(wat_table_data!Q389&lt;1, "&lt;1",wat_table_data!Q389 ))), "-")</f>
        <v>-</v>
      </c>
      <c r="R392" s="38" t="str">
        <f>IF(ISNUMBER(wat_table_data!R389), IF(wat_table_data!R389=-999,"NA",IF(wat_table_data!R389&gt;99, "&gt;99", IF(wat_table_data!R389&lt;1, "&lt;1",wat_table_data!R389 ))), "-")</f>
        <v>-</v>
      </c>
      <c r="S392" s="38" t="str">
        <f>IF(ISNUMBER(wat_table_data!S389), IF(wat_table_data!S389=-999,"NA",IF(wat_table_data!S389&gt;99, "&gt;99", IF(wat_table_data!S389&lt;1, "&lt;1",wat_table_data!S389 ))), "-")</f>
        <v>-</v>
      </c>
      <c r="T392" s="24" t="str">
        <f>IF(ISNUMBER(wat_table_data!T389), IF(wat_table_data!T389=-999,"NA",wat_table_data!T389), "-")</f>
        <v>-</v>
      </c>
      <c r="U392" s="24"/>
      <c r="V392" s="24"/>
      <c r="W392" s="24"/>
      <c r="X392" s="39" t="str">
        <f>IF(ISNUMBER(wat_table_data!W389), IF(wat_table_data!W389=-999,"NA",IF(wat_table_data!W389&gt;99, "&gt;99", IF(wat_table_data!W389&lt;1, "&lt;1",wat_table_data!W389 ))), "-")</f>
        <v>-</v>
      </c>
      <c r="Y392" s="40" t="str">
        <f>IF(ISNUMBER(wat_table_data!X389), IF(wat_table_data!X389=-999,"NA",IF(wat_table_data!X389&gt;99, "&gt;99", IF(wat_table_data!X389&lt;1, "&lt;1",wat_table_data!X389 ))), "-")</f>
        <v>-</v>
      </c>
      <c r="Z392" s="40" t="str">
        <f>IF(ISNUMBER(wat_table_data!Y389), IF(wat_table_data!Y389=-999,"NA",IF(wat_table_data!Y389&gt;99, "&gt;99", IF(wat_table_data!Y389&lt;1, "&lt;1",wat_table_data!Y389 ))), "-")</f>
        <v>-</v>
      </c>
      <c r="AA392" s="40" t="str">
        <f>IF(ISNUMBER(wat_table_data!Z389), IF(wat_table_data!Z389=-999,"NA",IF(wat_table_data!Z389&gt;99, "&gt;99", IF(wat_table_data!Z389&lt;1, "&lt;1",wat_table_data!Z389 ))), "-")</f>
        <v>-</v>
      </c>
      <c r="AB392" s="38" t="str">
        <f>IF(ISNUMBER(wat_table_data!AA389), IF(wat_table_data!AA389=-999,"NA",IF(wat_table_data!AA389&gt;99, "&gt;99", IF(wat_table_data!AA389&lt;1, "&lt;1",wat_table_data!AA389 ))), "-")</f>
        <v>-</v>
      </c>
      <c r="AC392" s="38" t="str">
        <f>IF(ISNUMBER(wat_table_data!AB389), IF(wat_table_data!AB389=-999,"NA",IF(wat_table_data!AB389&gt;99, "&gt;99", IF(wat_table_data!AB389&lt;1, "&lt;1",wat_table_data!AB389 ))), "-")</f>
        <v>-</v>
      </c>
      <c r="AD392" s="39" t="str">
        <f>IF(ISNUMBER(wat_table_data!AC389), IF(wat_table_data!AC389=-999,"NA",IF(wat_table_data!AC389&gt;99, "&gt;99", IF(wat_table_data!AC389&lt;1, "&lt;1",wat_table_data!AC389 ))), "-")</f>
        <v>-</v>
      </c>
      <c r="AE392" s="40" t="str">
        <f>IF(ISNUMBER(wat_table_data!AD389), IF(wat_table_data!AD389=-999,"NA",IF(wat_table_data!AD389&gt;99, "&gt;99", IF(wat_table_data!AD389&lt;1, "&lt;1",wat_table_data!AD389 ))), "-")</f>
        <v>-</v>
      </c>
      <c r="AF392" s="40" t="str">
        <f>IF(ISNUMBER(wat_table_data!AE389), IF(wat_table_data!AE389=-999,"NA",IF(wat_table_data!AE389&gt;99, "&gt;99", IF(wat_table_data!AE389&lt;1, "&lt;1",wat_table_data!AE389 ))), "-")</f>
        <v>-</v>
      </c>
      <c r="AG392" s="40" t="str">
        <f>IF(ISNUMBER(wat_table_data!AF389), IF(wat_table_data!AF389=-999,"NA",IF(wat_table_data!AF389&gt;99, "&gt;99", IF(wat_table_data!AF389&lt;1, "&lt;1",wat_table_data!AF389 ))), "-")</f>
        <v>-</v>
      </c>
      <c r="AH392" s="38" t="str">
        <f>IF(ISNUMBER(wat_table_data!AG389), IF(wat_table_data!AG389=-999,"NA",IF(wat_table_data!AG389&gt;99, "&gt;99", IF(wat_table_data!AG389&lt;1, "&lt;1",wat_table_data!AG389 ))), "-")</f>
        <v>-</v>
      </c>
      <c r="AI392" s="38" t="str">
        <f>IF(ISNUMBER(wat_table_data!AH389), IF(wat_table_data!AH389=-999,"NA",IF(wat_table_data!AH389&gt;99, "&gt;99", IF(wat_table_data!AH389&lt;1, "&lt;1",wat_table_data!AH389 ))), "-")</f>
        <v>-</v>
      </c>
      <c r="AJ392" s="39" t="str">
        <f>IF(ISNUMBER(wat_table_data!AI389), IF(wat_table_data!AI389=-999,"NA",IF(wat_table_data!AI389&gt;99, "&gt;99", IF(wat_table_data!AI389&lt;1, "&lt;1",wat_table_data!AI389 ))), "-")</f>
        <v>-</v>
      </c>
      <c r="AK392" s="40" t="str">
        <f>IF(ISNUMBER(wat_table_data!AJ389), IF(wat_table_data!AJ389=-999,"NA",IF(wat_table_data!AJ389&gt;99, "&gt;99", IF(wat_table_data!AJ389&lt;1, "&lt;1",wat_table_data!AJ389 ))), "-")</f>
        <v>-</v>
      </c>
      <c r="AL392" s="40" t="str">
        <f>IF(ISNUMBER(wat_table_data!AK389), IF(wat_table_data!AK389=-999,"NA",IF(wat_table_data!AK389&gt;99, "&gt;99", IF(wat_table_data!AK389&lt;1, "&lt;1",wat_table_data!AK389 ))), "-")</f>
        <v>-</v>
      </c>
      <c r="AM392" s="40" t="str">
        <f>IF(ISNUMBER(wat_table_data!AL389), IF(wat_table_data!AL389=-999,"NA",IF(wat_table_data!AL389&gt;99, "&gt;99", IF(wat_table_data!AL389&lt;1, "&lt;1",wat_table_data!AL389 ))), "-")</f>
        <v>-</v>
      </c>
      <c r="AN392" s="38" t="str">
        <f>IF(ISNUMBER(wat_table_data!AM389), IF(wat_table_data!AM389=-999,"NA",IF(wat_table_data!AM389&gt;99, "&gt;99", IF(wat_table_data!AM389&lt;1, "&lt;1",wat_table_data!AM389 ))), "-")</f>
        <v>-</v>
      </c>
      <c r="AO392" s="38" t="str">
        <f>IF(ISNUMBER(wat_table_data!AN389), IF(wat_table_data!AN389=-999,"NA",IF(wat_table_data!AN389&gt;99, "&gt;99", IF(wat_table_data!AN389&lt;1, "&lt;1",wat_table_data!AN389 ))), "-")</f>
        <v>-</v>
      </c>
    </row>
    <row r="393" ht="13.8" x14ac:dyDescent="0.25">
      <c r="A393" s="34" t="str">
        <f>IF(ISBLANK(wat_table_data!A390), "", wat_table_data!A390)</f>
        <v/>
      </c>
      <c r="B393" s="34" t="str">
        <f>IF(ISBLANK(wat_table_data!B390), "", wat_table_data!B390)</f>
        <v/>
      </c>
      <c r="C393" s="34" t="str">
        <f>IF(ISBLANK(wat_table_data!C390), "", wat_table_data!C390)</f>
        <v/>
      </c>
      <c r="D393" s="35" t="str">
        <f>IF(ISNUMBER(wat_table_data!D390), wat_table_data!D390, "-")</f>
        <v>-</v>
      </c>
      <c r="E393" s="36" t="str">
        <f>IF(ISNUMBER(wat_table_data!E390), wat_table_data!E390, "-")</f>
        <v>-</v>
      </c>
      <c r="F393" s="37" t="str">
        <f>IF(ISNUMBER(wat_table_data!F390), IF(wat_table_data!F390=-999,"NA",IF(wat_table_data!F390&gt;99, "&gt;99", IF(wat_table_data!F390&lt;1, "&lt;1",wat_table_data!F390 ))), "-")</f>
        <v>-</v>
      </c>
      <c r="G393" s="38" t="str">
        <f>IF(ISNUMBER(wat_table_data!G390), IF(wat_table_data!G390=-999,"NA",IF(wat_table_data!G390&gt;99, "&gt;99", IF(wat_table_data!G390&lt;1, "&lt;1",wat_table_data!G390 ))), "-")</f>
        <v>-</v>
      </c>
      <c r="H393" s="38" t="str">
        <f>IF(ISNUMBER(wat_table_data!H390), IF(wat_table_data!H390=-999,"NA",IF(wat_table_data!H390&gt;99, "&gt;99", IF(wat_table_data!H390&lt;1, "&lt;1",wat_table_data!H390 ))), "-")</f>
        <v>-</v>
      </c>
      <c r="I393" s="38" t="str">
        <f>IF(ISNUMBER(wat_table_data!I390), IF(wat_table_data!I390=-999,"NA",IF(wat_table_data!I390&gt;99, "&gt;99", IF(wat_table_data!I390&lt;1, "&lt;1",wat_table_data!I390 ))), "-")</f>
        <v>-</v>
      </c>
      <c r="J393" s="24" t="str">
        <f>IF(ISNUMBER(wat_table_data!J390), IF(wat_table_data!J390=-999,"NA",wat_table_data!J390), "-")</f>
        <v>-</v>
      </c>
      <c r="K393" s="37" t="str">
        <f>IF(ISNUMBER(wat_table_data!K390), IF(wat_table_data!K390=-999,"NA",IF(wat_table_data!K390&gt;99, "&gt;99", IF(wat_table_data!K390&lt;1, "&lt;1",wat_table_data!K390 ))), "-")</f>
        <v>-</v>
      </c>
      <c r="L393" s="38" t="str">
        <f>IF(ISNUMBER(wat_table_data!L390), IF(wat_table_data!L390=-999,"NA",IF(wat_table_data!L390&gt;99, "&gt;99", IF(wat_table_data!L390&lt;1, "&lt;1",wat_table_data!L390 ))), "-")</f>
        <v>-</v>
      </c>
      <c r="M393" s="38" t="str">
        <f>IF(ISNUMBER(wat_table_data!M390), IF(wat_table_data!M390=-999,"NA",IF(wat_table_data!M390&gt;99, "&gt;99", IF(wat_table_data!M390&lt;1, "&lt;1",wat_table_data!M390 ))), "-")</f>
        <v>-</v>
      </c>
      <c r="N393" s="38" t="str">
        <f>IF(ISNUMBER(wat_table_data!N390), IF(wat_table_data!N390=-999,"NA",IF(wat_table_data!N390&gt;99, "&gt;99", IF(wat_table_data!N390&lt;1, "&lt;1",wat_table_data!N390 ))), "-")</f>
        <v>-</v>
      </c>
      <c r="O393" s="24" t="str">
        <f>IF(ISNUMBER(wat_table_data!O390), IF(wat_table_data!O390=-999,"NA",wat_table_data!O390), "-")</f>
        <v>-</v>
      </c>
      <c r="P393" s="37" t="str">
        <f>IF(ISNUMBER(wat_table_data!P390), IF(wat_table_data!P390=-999,"NA",IF(wat_table_data!P390&gt;99, "&gt;99", IF(wat_table_data!P390&lt;1, "&lt;1",wat_table_data!P390 ))), "-")</f>
        <v>-</v>
      </c>
      <c r="Q393" s="38" t="str">
        <f>IF(ISNUMBER(wat_table_data!Q390), IF(wat_table_data!Q390=-999,"NA",IF(wat_table_data!Q390&gt;99, "&gt;99", IF(wat_table_data!Q390&lt;1, "&lt;1",wat_table_data!Q390 ))), "-")</f>
        <v>-</v>
      </c>
      <c r="R393" s="38" t="str">
        <f>IF(ISNUMBER(wat_table_data!R390), IF(wat_table_data!R390=-999,"NA",IF(wat_table_data!R390&gt;99, "&gt;99", IF(wat_table_data!R390&lt;1, "&lt;1",wat_table_data!R390 ))), "-")</f>
        <v>-</v>
      </c>
      <c r="S393" s="38" t="str">
        <f>IF(ISNUMBER(wat_table_data!S390), IF(wat_table_data!S390=-999,"NA",IF(wat_table_data!S390&gt;99, "&gt;99", IF(wat_table_data!S390&lt;1, "&lt;1",wat_table_data!S390 ))), "-")</f>
        <v>-</v>
      </c>
      <c r="T393" s="24" t="str">
        <f>IF(ISNUMBER(wat_table_data!T390), IF(wat_table_data!T390=-999,"NA",wat_table_data!T390), "-")</f>
        <v>-</v>
      </c>
      <c r="U393" s="24"/>
      <c r="V393" s="24"/>
      <c r="W393" s="24"/>
      <c r="X393" s="39" t="str">
        <f>IF(ISNUMBER(wat_table_data!W390), IF(wat_table_data!W390=-999,"NA",IF(wat_table_data!W390&gt;99, "&gt;99", IF(wat_table_data!W390&lt;1, "&lt;1",wat_table_data!W390 ))), "-")</f>
        <v>-</v>
      </c>
      <c r="Y393" s="40" t="str">
        <f>IF(ISNUMBER(wat_table_data!X390), IF(wat_table_data!X390=-999,"NA",IF(wat_table_data!X390&gt;99, "&gt;99", IF(wat_table_data!X390&lt;1, "&lt;1",wat_table_data!X390 ))), "-")</f>
        <v>-</v>
      </c>
      <c r="Z393" s="40" t="str">
        <f>IF(ISNUMBER(wat_table_data!Y390), IF(wat_table_data!Y390=-999,"NA",IF(wat_table_data!Y390&gt;99, "&gt;99", IF(wat_table_data!Y390&lt;1, "&lt;1",wat_table_data!Y390 ))), "-")</f>
        <v>-</v>
      </c>
      <c r="AA393" s="40" t="str">
        <f>IF(ISNUMBER(wat_table_data!Z390), IF(wat_table_data!Z390=-999,"NA",IF(wat_table_data!Z390&gt;99, "&gt;99", IF(wat_table_data!Z390&lt;1, "&lt;1",wat_table_data!Z390 ))), "-")</f>
        <v>-</v>
      </c>
      <c r="AB393" s="38" t="str">
        <f>IF(ISNUMBER(wat_table_data!AA390), IF(wat_table_data!AA390=-999,"NA",IF(wat_table_data!AA390&gt;99, "&gt;99", IF(wat_table_data!AA390&lt;1, "&lt;1",wat_table_data!AA390 ))), "-")</f>
        <v>-</v>
      </c>
      <c r="AC393" s="38" t="str">
        <f>IF(ISNUMBER(wat_table_data!AB390), IF(wat_table_data!AB390=-999,"NA",IF(wat_table_data!AB390&gt;99, "&gt;99", IF(wat_table_data!AB390&lt;1, "&lt;1",wat_table_data!AB390 ))), "-")</f>
        <v>-</v>
      </c>
      <c r="AD393" s="39" t="str">
        <f>IF(ISNUMBER(wat_table_data!AC390), IF(wat_table_data!AC390=-999,"NA",IF(wat_table_data!AC390&gt;99, "&gt;99", IF(wat_table_data!AC390&lt;1, "&lt;1",wat_table_data!AC390 ))), "-")</f>
        <v>-</v>
      </c>
      <c r="AE393" s="40" t="str">
        <f>IF(ISNUMBER(wat_table_data!AD390), IF(wat_table_data!AD390=-999,"NA",IF(wat_table_data!AD390&gt;99, "&gt;99", IF(wat_table_data!AD390&lt;1, "&lt;1",wat_table_data!AD390 ))), "-")</f>
        <v>-</v>
      </c>
      <c r="AF393" s="40" t="str">
        <f>IF(ISNUMBER(wat_table_data!AE390), IF(wat_table_data!AE390=-999,"NA",IF(wat_table_data!AE390&gt;99, "&gt;99", IF(wat_table_data!AE390&lt;1, "&lt;1",wat_table_data!AE390 ))), "-")</f>
        <v>-</v>
      </c>
      <c r="AG393" s="40" t="str">
        <f>IF(ISNUMBER(wat_table_data!AF390), IF(wat_table_data!AF390=-999,"NA",IF(wat_table_data!AF390&gt;99, "&gt;99", IF(wat_table_data!AF390&lt;1, "&lt;1",wat_table_data!AF390 ))), "-")</f>
        <v>-</v>
      </c>
      <c r="AH393" s="38" t="str">
        <f>IF(ISNUMBER(wat_table_data!AG390), IF(wat_table_data!AG390=-999,"NA",IF(wat_table_data!AG390&gt;99, "&gt;99", IF(wat_table_data!AG390&lt;1, "&lt;1",wat_table_data!AG390 ))), "-")</f>
        <v>-</v>
      </c>
      <c r="AI393" s="38" t="str">
        <f>IF(ISNUMBER(wat_table_data!AH390), IF(wat_table_data!AH390=-999,"NA",IF(wat_table_data!AH390&gt;99, "&gt;99", IF(wat_table_data!AH390&lt;1, "&lt;1",wat_table_data!AH390 ))), "-")</f>
        <v>-</v>
      </c>
      <c r="AJ393" s="39" t="str">
        <f>IF(ISNUMBER(wat_table_data!AI390), IF(wat_table_data!AI390=-999,"NA",IF(wat_table_data!AI390&gt;99, "&gt;99", IF(wat_table_data!AI390&lt;1, "&lt;1",wat_table_data!AI390 ))), "-")</f>
        <v>-</v>
      </c>
      <c r="AK393" s="40" t="str">
        <f>IF(ISNUMBER(wat_table_data!AJ390), IF(wat_table_data!AJ390=-999,"NA",IF(wat_table_data!AJ390&gt;99, "&gt;99", IF(wat_table_data!AJ390&lt;1, "&lt;1",wat_table_data!AJ390 ))), "-")</f>
        <v>-</v>
      </c>
      <c r="AL393" s="40" t="str">
        <f>IF(ISNUMBER(wat_table_data!AK390), IF(wat_table_data!AK390=-999,"NA",IF(wat_table_data!AK390&gt;99, "&gt;99", IF(wat_table_data!AK390&lt;1, "&lt;1",wat_table_data!AK390 ))), "-")</f>
        <v>-</v>
      </c>
      <c r="AM393" s="40" t="str">
        <f>IF(ISNUMBER(wat_table_data!AL390), IF(wat_table_data!AL390=-999,"NA",IF(wat_table_data!AL390&gt;99, "&gt;99", IF(wat_table_data!AL390&lt;1, "&lt;1",wat_table_data!AL390 ))), "-")</f>
        <v>-</v>
      </c>
      <c r="AN393" s="38" t="str">
        <f>IF(ISNUMBER(wat_table_data!AM390), IF(wat_table_data!AM390=-999,"NA",IF(wat_table_data!AM390&gt;99, "&gt;99", IF(wat_table_data!AM390&lt;1, "&lt;1",wat_table_data!AM390 ))), "-")</f>
        <v>-</v>
      </c>
      <c r="AO393" s="38" t="str">
        <f>IF(ISNUMBER(wat_table_data!AN390), IF(wat_table_data!AN390=-999,"NA",IF(wat_table_data!AN390&gt;99, "&gt;99", IF(wat_table_data!AN390&lt;1, "&lt;1",wat_table_data!AN390 ))), "-")</f>
        <v>-</v>
      </c>
    </row>
    <row r="394" ht="13.8" x14ac:dyDescent="0.25">
      <c r="A394" s="34" t="str">
        <f>IF(ISBLANK(wat_table_data!A391), "", wat_table_data!A391)</f>
        <v/>
      </c>
      <c r="B394" s="34" t="str">
        <f>IF(ISBLANK(wat_table_data!B391), "", wat_table_data!B391)</f>
        <v/>
      </c>
      <c r="C394" s="34" t="str">
        <f>IF(ISBLANK(wat_table_data!C391), "", wat_table_data!C391)</f>
        <v/>
      </c>
      <c r="D394" s="35" t="str">
        <f>IF(ISNUMBER(wat_table_data!D391), wat_table_data!D391, "-")</f>
        <v>-</v>
      </c>
      <c r="E394" s="36" t="str">
        <f>IF(ISNUMBER(wat_table_data!E391), wat_table_data!E391, "-")</f>
        <v>-</v>
      </c>
      <c r="F394" s="37" t="str">
        <f>IF(ISNUMBER(wat_table_data!F391), IF(wat_table_data!F391=-999,"NA",IF(wat_table_data!F391&gt;99, "&gt;99", IF(wat_table_data!F391&lt;1, "&lt;1",wat_table_data!F391 ))), "-")</f>
        <v>-</v>
      </c>
      <c r="G394" s="38" t="str">
        <f>IF(ISNUMBER(wat_table_data!G391), IF(wat_table_data!G391=-999,"NA",IF(wat_table_data!G391&gt;99, "&gt;99", IF(wat_table_data!G391&lt;1, "&lt;1",wat_table_data!G391 ))), "-")</f>
        <v>-</v>
      </c>
      <c r="H394" s="38" t="str">
        <f>IF(ISNUMBER(wat_table_data!H391), IF(wat_table_data!H391=-999,"NA",IF(wat_table_data!H391&gt;99, "&gt;99", IF(wat_table_data!H391&lt;1, "&lt;1",wat_table_data!H391 ))), "-")</f>
        <v>-</v>
      </c>
      <c r="I394" s="38" t="str">
        <f>IF(ISNUMBER(wat_table_data!I391), IF(wat_table_data!I391=-999,"NA",IF(wat_table_data!I391&gt;99, "&gt;99", IF(wat_table_data!I391&lt;1, "&lt;1",wat_table_data!I391 ))), "-")</f>
        <v>-</v>
      </c>
      <c r="J394" s="24" t="str">
        <f>IF(ISNUMBER(wat_table_data!J391), IF(wat_table_data!J391=-999,"NA",wat_table_data!J391), "-")</f>
        <v>-</v>
      </c>
      <c r="K394" s="37" t="str">
        <f>IF(ISNUMBER(wat_table_data!K391), IF(wat_table_data!K391=-999,"NA",IF(wat_table_data!K391&gt;99, "&gt;99", IF(wat_table_data!K391&lt;1, "&lt;1",wat_table_data!K391 ))), "-")</f>
        <v>-</v>
      </c>
      <c r="L394" s="38" t="str">
        <f>IF(ISNUMBER(wat_table_data!L391), IF(wat_table_data!L391=-999,"NA",IF(wat_table_data!L391&gt;99, "&gt;99", IF(wat_table_data!L391&lt;1, "&lt;1",wat_table_data!L391 ))), "-")</f>
        <v>-</v>
      </c>
      <c r="M394" s="38" t="str">
        <f>IF(ISNUMBER(wat_table_data!M391), IF(wat_table_data!M391=-999,"NA",IF(wat_table_data!M391&gt;99, "&gt;99", IF(wat_table_data!M391&lt;1, "&lt;1",wat_table_data!M391 ))), "-")</f>
        <v>-</v>
      </c>
      <c r="N394" s="38" t="str">
        <f>IF(ISNUMBER(wat_table_data!N391), IF(wat_table_data!N391=-999,"NA",IF(wat_table_data!N391&gt;99, "&gt;99", IF(wat_table_data!N391&lt;1, "&lt;1",wat_table_data!N391 ))), "-")</f>
        <v>-</v>
      </c>
      <c r="O394" s="24" t="str">
        <f>IF(ISNUMBER(wat_table_data!O391), IF(wat_table_data!O391=-999,"NA",wat_table_data!O391), "-")</f>
        <v>-</v>
      </c>
      <c r="P394" s="37" t="str">
        <f>IF(ISNUMBER(wat_table_data!P391), IF(wat_table_data!P391=-999,"NA",IF(wat_table_data!P391&gt;99, "&gt;99", IF(wat_table_data!P391&lt;1, "&lt;1",wat_table_data!P391 ))), "-")</f>
        <v>-</v>
      </c>
      <c r="Q394" s="38" t="str">
        <f>IF(ISNUMBER(wat_table_data!Q391), IF(wat_table_data!Q391=-999,"NA",IF(wat_table_data!Q391&gt;99, "&gt;99", IF(wat_table_data!Q391&lt;1, "&lt;1",wat_table_data!Q391 ))), "-")</f>
        <v>-</v>
      </c>
      <c r="R394" s="38" t="str">
        <f>IF(ISNUMBER(wat_table_data!R391), IF(wat_table_data!R391=-999,"NA",IF(wat_table_data!R391&gt;99, "&gt;99", IF(wat_table_data!R391&lt;1, "&lt;1",wat_table_data!R391 ))), "-")</f>
        <v>-</v>
      </c>
      <c r="S394" s="38" t="str">
        <f>IF(ISNUMBER(wat_table_data!S391), IF(wat_table_data!S391=-999,"NA",IF(wat_table_data!S391&gt;99, "&gt;99", IF(wat_table_data!S391&lt;1, "&lt;1",wat_table_data!S391 ))), "-")</f>
        <v>-</v>
      </c>
      <c r="T394" s="24" t="str">
        <f>IF(ISNUMBER(wat_table_data!T391), IF(wat_table_data!T391=-999,"NA",wat_table_data!T391), "-")</f>
        <v>-</v>
      </c>
      <c r="U394" s="24"/>
      <c r="V394" s="24"/>
      <c r="W394" s="24"/>
      <c r="X394" s="39" t="str">
        <f>IF(ISNUMBER(wat_table_data!W391), IF(wat_table_data!W391=-999,"NA",IF(wat_table_data!W391&gt;99, "&gt;99", IF(wat_table_data!W391&lt;1, "&lt;1",wat_table_data!W391 ))), "-")</f>
        <v>-</v>
      </c>
      <c r="Y394" s="40" t="str">
        <f>IF(ISNUMBER(wat_table_data!X391), IF(wat_table_data!X391=-999,"NA",IF(wat_table_data!X391&gt;99, "&gt;99", IF(wat_table_data!X391&lt;1, "&lt;1",wat_table_data!X391 ))), "-")</f>
        <v>-</v>
      </c>
      <c r="Z394" s="40" t="str">
        <f>IF(ISNUMBER(wat_table_data!Y391), IF(wat_table_data!Y391=-999,"NA",IF(wat_table_data!Y391&gt;99, "&gt;99", IF(wat_table_data!Y391&lt;1, "&lt;1",wat_table_data!Y391 ))), "-")</f>
        <v>-</v>
      </c>
      <c r="AA394" s="40" t="str">
        <f>IF(ISNUMBER(wat_table_data!Z391), IF(wat_table_data!Z391=-999,"NA",IF(wat_table_data!Z391&gt;99, "&gt;99", IF(wat_table_data!Z391&lt;1, "&lt;1",wat_table_data!Z391 ))), "-")</f>
        <v>-</v>
      </c>
      <c r="AB394" s="38" t="str">
        <f>IF(ISNUMBER(wat_table_data!AA391), IF(wat_table_data!AA391=-999,"NA",IF(wat_table_data!AA391&gt;99, "&gt;99", IF(wat_table_data!AA391&lt;1, "&lt;1",wat_table_data!AA391 ))), "-")</f>
        <v>-</v>
      </c>
      <c r="AC394" s="38" t="str">
        <f>IF(ISNUMBER(wat_table_data!AB391), IF(wat_table_data!AB391=-999,"NA",IF(wat_table_data!AB391&gt;99, "&gt;99", IF(wat_table_data!AB391&lt;1, "&lt;1",wat_table_data!AB391 ))), "-")</f>
        <v>-</v>
      </c>
      <c r="AD394" s="39" t="str">
        <f>IF(ISNUMBER(wat_table_data!AC391), IF(wat_table_data!AC391=-999,"NA",IF(wat_table_data!AC391&gt;99, "&gt;99", IF(wat_table_data!AC391&lt;1, "&lt;1",wat_table_data!AC391 ))), "-")</f>
        <v>-</v>
      </c>
      <c r="AE394" s="40" t="str">
        <f>IF(ISNUMBER(wat_table_data!AD391), IF(wat_table_data!AD391=-999,"NA",IF(wat_table_data!AD391&gt;99, "&gt;99", IF(wat_table_data!AD391&lt;1, "&lt;1",wat_table_data!AD391 ))), "-")</f>
        <v>-</v>
      </c>
      <c r="AF394" s="40" t="str">
        <f>IF(ISNUMBER(wat_table_data!AE391), IF(wat_table_data!AE391=-999,"NA",IF(wat_table_data!AE391&gt;99, "&gt;99", IF(wat_table_data!AE391&lt;1, "&lt;1",wat_table_data!AE391 ))), "-")</f>
        <v>-</v>
      </c>
      <c r="AG394" s="40" t="str">
        <f>IF(ISNUMBER(wat_table_data!AF391), IF(wat_table_data!AF391=-999,"NA",IF(wat_table_data!AF391&gt;99, "&gt;99", IF(wat_table_data!AF391&lt;1, "&lt;1",wat_table_data!AF391 ))), "-")</f>
        <v>-</v>
      </c>
      <c r="AH394" s="38" t="str">
        <f>IF(ISNUMBER(wat_table_data!AG391), IF(wat_table_data!AG391=-999,"NA",IF(wat_table_data!AG391&gt;99, "&gt;99", IF(wat_table_data!AG391&lt;1, "&lt;1",wat_table_data!AG391 ))), "-")</f>
        <v>-</v>
      </c>
      <c r="AI394" s="38" t="str">
        <f>IF(ISNUMBER(wat_table_data!AH391), IF(wat_table_data!AH391=-999,"NA",IF(wat_table_data!AH391&gt;99, "&gt;99", IF(wat_table_data!AH391&lt;1, "&lt;1",wat_table_data!AH391 ))), "-")</f>
        <v>-</v>
      </c>
      <c r="AJ394" s="39" t="str">
        <f>IF(ISNUMBER(wat_table_data!AI391), IF(wat_table_data!AI391=-999,"NA",IF(wat_table_data!AI391&gt;99, "&gt;99", IF(wat_table_data!AI391&lt;1, "&lt;1",wat_table_data!AI391 ))), "-")</f>
        <v>-</v>
      </c>
      <c r="AK394" s="40" t="str">
        <f>IF(ISNUMBER(wat_table_data!AJ391), IF(wat_table_data!AJ391=-999,"NA",IF(wat_table_data!AJ391&gt;99, "&gt;99", IF(wat_table_data!AJ391&lt;1, "&lt;1",wat_table_data!AJ391 ))), "-")</f>
        <v>-</v>
      </c>
      <c r="AL394" s="40" t="str">
        <f>IF(ISNUMBER(wat_table_data!AK391), IF(wat_table_data!AK391=-999,"NA",IF(wat_table_data!AK391&gt;99, "&gt;99", IF(wat_table_data!AK391&lt;1, "&lt;1",wat_table_data!AK391 ))), "-")</f>
        <v>-</v>
      </c>
      <c r="AM394" s="40" t="str">
        <f>IF(ISNUMBER(wat_table_data!AL391), IF(wat_table_data!AL391=-999,"NA",IF(wat_table_data!AL391&gt;99, "&gt;99", IF(wat_table_data!AL391&lt;1, "&lt;1",wat_table_data!AL391 ))), "-")</f>
        <v>-</v>
      </c>
      <c r="AN394" s="38" t="str">
        <f>IF(ISNUMBER(wat_table_data!AM391), IF(wat_table_data!AM391=-999,"NA",IF(wat_table_data!AM391&gt;99, "&gt;99", IF(wat_table_data!AM391&lt;1, "&lt;1",wat_table_data!AM391 ))), "-")</f>
        <v>-</v>
      </c>
      <c r="AO394" s="38" t="str">
        <f>IF(ISNUMBER(wat_table_data!AN391), IF(wat_table_data!AN391=-999,"NA",IF(wat_table_data!AN391&gt;99, "&gt;99", IF(wat_table_data!AN391&lt;1, "&lt;1",wat_table_data!AN391 ))), "-")</f>
        <v>-</v>
      </c>
    </row>
    <row r="395" ht="13.8" x14ac:dyDescent="0.25">
      <c r="A395" s="34" t="str">
        <f>IF(ISBLANK(wat_table_data!A392), "", wat_table_data!A392)</f>
        <v/>
      </c>
      <c r="B395" s="34" t="str">
        <f>IF(ISBLANK(wat_table_data!B392), "", wat_table_data!B392)</f>
        <v/>
      </c>
      <c r="C395" s="34" t="str">
        <f>IF(ISBLANK(wat_table_data!C392), "", wat_table_data!C392)</f>
        <v/>
      </c>
      <c r="D395" s="35" t="str">
        <f>IF(ISNUMBER(wat_table_data!D392), wat_table_data!D392, "-")</f>
        <v>-</v>
      </c>
      <c r="E395" s="36" t="str">
        <f>IF(ISNUMBER(wat_table_data!E392), wat_table_data!E392, "-")</f>
        <v>-</v>
      </c>
      <c r="F395" s="37" t="str">
        <f>IF(ISNUMBER(wat_table_data!F392), IF(wat_table_data!F392=-999,"NA",IF(wat_table_data!F392&gt;99, "&gt;99", IF(wat_table_data!F392&lt;1, "&lt;1",wat_table_data!F392 ))), "-")</f>
        <v>-</v>
      </c>
      <c r="G395" s="38" t="str">
        <f>IF(ISNUMBER(wat_table_data!G392), IF(wat_table_data!G392=-999,"NA",IF(wat_table_data!G392&gt;99, "&gt;99", IF(wat_table_data!G392&lt;1, "&lt;1",wat_table_data!G392 ))), "-")</f>
        <v>-</v>
      </c>
      <c r="H395" s="38" t="str">
        <f>IF(ISNUMBER(wat_table_data!H392), IF(wat_table_data!H392=-999,"NA",IF(wat_table_data!H392&gt;99, "&gt;99", IF(wat_table_data!H392&lt;1, "&lt;1",wat_table_data!H392 ))), "-")</f>
        <v>-</v>
      </c>
      <c r="I395" s="38" t="str">
        <f>IF(ISNUMBER(wat_table_data!I392), IF(wat_table_data!I392=-999,"NA",IF(wat_table_data!I392&gt;99, "&gt;99", IF(wat_table_data!I392&lt;1, "&lt;1",wat_table_data!I392 ))), "-")</f>
        <v>-</v>
      </c>
      <c r="J395" s="24" t="str">
        <f>IF(ISNUMBER(wat_table_data!J392), IF(wat_table_data!J392=-999,"NA",wat_table_data!J392), "-")</f>
        <v>-</v>
      </c>
      <c r="K395" s="37" t="str">
        <f>IF(ISNUMBER(wat_table_data!K392), IF(wat_table_data!K392=-999,"NA",IF(wat_table_data!K392&gt;99, "&gt;99", IF(wat_table_data!K392&lt;1, "&lt;1",wat_table_data!K392 ))), "-")</f>
        <v>-</v>
      </c>
      <c r="L395" s="38" t="str">
        <f>IF(ISNUMBER(wat_table_data!L392), IF(wat_table_data!L392=-999,"NA",IF(wat_table_data!L392&gt;99, "&gt;99", IF(wat_table_data!L392&lt;1, "&lt;1",wat_table_data!L392 ))), "-")</f>
        <v>-</v>
      </c>
      <c r="M395" s="38" t="str">
        <f>IF(ISNUMBER(wat_table_data!M392), IF(wat_table_data!M392=-999,"NA",IF(wat_table_data!M392&gt;99, "&gt;99", IF(wat_table_data!M392&lt;1, "&lt;1",wat_table_data!M392 ))), "-")</f>
        <v>-</v>
      </c>
      <c r="N395" s="38" t="str">
        <f>IF(ISNUMBER(wat_table_data!N392), IF(wat_table_data!N392=-999,"NA",IF(wat_table_data!N392&gt;99, "&gt;99", IF(wat_table_data!N392&lt;1, "&lt;1",wat_table_data!N392 ))), "-")</f>
        <v>-</v>
      </c>
      <c r="O395" s="24" t="str">
        <f>IF(ISNUMBER(wat_table_data!O392), IF(wat_table_data!O392=-999,"NA",wat_table_data!O392), "-")</f>
        <v>-</v>
      </c>
      <c r="P395" s="37" t="str">
        <f>IF(ISNUMBER(wat_table_data!P392), IF(wat_table_data!P392=-999,"NA",IF(wat_table_data!P392&gt;99, "&gt;99", IF(wat_table_data!P392&lt;1, "&lt;1",wat_table_data!P392 ))), "-")</f>
        <v>-</v>
      </c>
      <c r="Q395" s="38" t="str">
        <f>IF(ISNUMBER(wat_table_data!Q392), IF(wat_table_data!Q392=-999,"NA",IF(wat_table_data!Q392&gt;99, "&gt;99", IF(wat_table_data!Q392&lt;1, "&lt;1",wat_table_data!Q392 ))), "-")</f>
        <v>-</v>
      </c>
      <c r="R395" s="38" t="str">
        <f>IF(ISNUMBER(wat_table_data!R392), IF(wat_table_data!R392=-999,"NA",IF(wat_table_data!R392&gt;99, "&gt;99", IF(wat_table_data!R392&lt;1, "&lt;1",wat_table_data!R392 ))), "-")</f>
        <v>-</v>
      </c>
      <c r="S395" s="38" t="str">
        <f>IF(ISNUMBER(wat_table_data!S392), IF(wat_table_data!S392=-999,"NA",IF(wat_table_data!S392&gt;99, "&gt;99", IF(wat_table_data!S392&lt;1, "&lt;1",wat_table_data!S392 ))), "-")</f>
        <v>-</v>
      </c>
      <c r="T395" s="24" t="str">
        <f>IF(ISNUMBER(wat_table_data!T392), IF(wat_table_data!T392=-999,"NA",wat_table_data!T392), "-")</f>
        <v>-</v>
      </c>
      <c r="U395" s="24"/>
      <c r="V395" s="24"/>
      <c r="W395" s="24"/>
      <c r="X395" s="39" t="str">
        <f>IF(ISNUMBER(wat_table_data!W392), IF(wat_table_data!W392=-999,"NA",IF(wat_table_data!W392&gt;99, "&gt;99", IF(wat_table_data!W392&lt;1, "&lt;1",wat_table_data!W392 ))), "-")</f>
        <v>-</v>
      </c>
      <c r="Y395" s="40" t="str">
        <f>IF(ISNUMBER(wat_table_data!X392), IF(wat_table_data!X392=-999,"NA",IF(wat_table_data!X392&gt;99, "&gt;99", IF(wat_table_data!X392&lt;1, "&lt;1",wat_table_data!X392 ))), "-")</f>
        <v>-</v>
      </c>
      <c r="Z395" s="40" t="str">
        <f>IF(ISNUMBER(wat_table_data!Y392), IF(wat_table_data!Y392=-999,"NA",IF(wat_table_data!Y392&gt;99, "&gt;99", IF(wat_table_data!Y392&lt;1, "&lt;1",wat_table_data!Y392 ))), "-")</f>
        <v>-</v>
      </c>
      <c r="AA395" s="40" t="str">
        <f>IF(ISNUMBER(wat_table_data!Z392), IF(wat_table_data!Z392=-999,"NA",IF(wat_table_data!Z392&gt;99, "&gt;99", IF(wat_table_data!Z392&lt;1, "&lt;1",wat_table_data!Z392 ))), "-")</f>
        <v>-</v>
      </c>
      <c r="AB395" s="38" t="str">
        <f>IF(ISNUMBER(wat_table_data!AA392), IF(wat_table_data!AA392=-999,"NA",IF(wat_table_data!AA392&gt;99, "&gt;99", IF(wat_table_data!AA392&lt;1, "&lt;1",wat_table_data!AA392 ))), "-")</f>
        <v>-</v>
      </c>
      <c r="AC395" s="38" t="str">
        <f>IF(ISNUMBER(wat_table_data!AB392), IF(wat_table_data!AB392=-999,"NA",IF(wat_table_data!AB392&gt;99, "&gt;99", IF(wat_table_data!AB392&lt;1, "&lt;1",wat_table_data!AB392 ))), "-")</f>
        <v>-</v>
      </c>
      <c r="AD395" s="39" t="str">
        <f>IF(ISNUMBER(wat_table_data!AC392), IF(wat_table_data!AC392=-999,"NA",IF(wat_table_data!AC392&gt;99, "&gt;99", IF(wat_table_data!AC392&lt;1, "&lt;1",wat_table_data!AC392 ))), "-")</f>
        <v>-</v>
      </c>
      <c r="AE395" s="40" t="str">
        <f>IF(ISNUMBER(wat_table_data!AD392), IF(wat_table_data!AD392=-999,"NA",IF(wat_table_data!AD392&gt;99, "&gt;99", IF(wat_table_data!AD392&lt;1, "&lt;1",wat_table_data!AD392 ))), "-")</f>
        <v>-</v>
      </c>
      <c r="AF395" s="40" t="str">
        <f>IF(ISNUMBER(wat_table_data!AE392), IF(wat_table_data!AE392=-999,"NA",IF(wat_table_data!AE392&gt;99, "&gt;99", IF(wat_table_data!AE392&lt;1, "&lt;1",wat_table_data!AE392 ))), "-")</f>
        <v>-</v>
      </c>
      <c r="AG395" s="40" t="str">
        <f>IF(ISNUMBER(wat_table_data!AF392), IF(wat_table_data!AF392=-999,"NA",IF(wat_table_data!AF392&gt;99, "&gt;99", IF(wat_table_data!AF392&lt;1, "&lt;1",wat_table_data!AF392 ))), "-")</f>
        <v>-</v>
      </c>
      <c r="AH395" s="38" t="str">
        <f>IF(ISNUMBER(wat_table_data!AG392), IF(wat_table_data!AG392=-999,"NA",IF(wat_table_data!AG392&gt;99, "&gt;99", IF(wat_table_data!AG392&lt;1, "&lt;1",wat_table_data!AG392 ))), "-")</f>
        <v>-</v>
      </c>
      <c r="AI395" s="38" t="str">
        <f>IF(ISNUMBER(wat_table_data!AH392), IF(wat_table_data!AH392=-999,"NA",IF(wat_table_data!AH392&gt;99, "&gt;99", IF(wat_table_data!AH392&lt;1, "&lt;1",wat_table_data!AH392 ))), "-")</f>
        <v>-</v>
      </c>
      <c r="AJ395" s="39" t="str">
        <f>IF(ISNUMBER(wat_table_data!AI392), IF(wat_table_data!AI392=-999,"NA",IF(wat_table_data!AI392&gt;99, "&gt;99", IF(wat_table_data!AI392&lt;1, "&lt;1",wat_table_data!AI392 ))), "-")</f>
        <v>-</v>
      </c>
      <c r="AK395" s="40" t="str">
        <f>IF(ISNUMBER(wat_table_data!AJ392), IF(wat_table_data!AJ392=-999,"NA",IF(wat_table_data!AJ392&gt;99, "&gt;99", IF(wat_table_data!AJ392&lt;1, "&lt;1",wat_table_data!AJ392 ))), "-")</f>
        <v>-</v>
      </c>
      <c r="AL395" s="40" t="str">
        <f>IF(ISNUMBER(wat_table_data!AK392), IF(wat_table_data!AK392=-999,"NA",IF(wat_table_data!AK392&gt;99, "&gt;99", IF(wat_table_data!AK392&lt;1, "&lt;1",wat_table_data!AK392 ))), "-")</f>
        <v>-</v>
      </c>
      <c r="AM395" s="40" t="str">
        <f>IF(ISNUMBER(wat_table_data!AL392), IF(wat_table_data!AL392=-999,"NA",IF(wat_table_data!AL392&gt;99, "&gt;99", IF(wat_table_data!AL392&lt;1, "&lt;1",wat_table_data!AL392 ))), "-")</f>
        <v>-</v>
      </c>
      <c r="AN395" s="38" t="str">
        <f>IF(ISNUMBER(wat_table_data!AM392), IF(wat_table_data!AM392=-999,"NA",IF(wat_table_data!AM392&gt;99, "&gt;99", IF(wat_table_data!AM392&lt;1, "&lt;1",wat_table_data!AM392 ))), "-")</f>
        <v>-</v>
      </c>
      <c r="AO395" s="38" t="str">
        <f>IF(ISNUMBER(wat_table_data!AN392), IF(wat_table_data!AN392=-999,"NA",IF(wat_table_data!AN392&gt;99, "&gt;99", IF(wat_table_data!AN392&lt;1, "&lt;1",wat_table_data!AN392 ))), "-")</f>
        <v>-</v>
      </c>
    </row>
    <row r="396" ht="13.8" x14ac:dyDescent="0.25">
      <c r="A396" s="34" t="str">
        <f>IF(ISBLANK(wat_table_data!A393), "", wat_table_data!A393)</f>
        <v/>
      </c>
      <c r="B396" s="34" t="str">
        <f>IF(ISBLANK(wat_table_data!B393), "", wat_table_data!B393)</f>
        <v/>
      </c>
      <c r="C396" s="34" t="str">
        <f>IF(ISBLANK(wat_table_data!C393), "", wat_table_data!C393)</f>
        <v/>
      </c>
      <c r="D396" s="35" t="str">
        <f>IF(ISNUMBER(wat_table_data!D393), wat_table_data!D393, "-")</f>
        <v>-</v>
      </c>
      <c r="E396" s="36" t="str">
        <f>IF(ISNUMBER(wat_table_data!E393), wat_table_data!E393, "-")</f>
        <v>-</v>
      </c>
      <c r="F396" s="37" t="str">
        <f>IF(ISNUMBER(wat_table_data!F393), IF(wat_table_data!F393=-999,"NA",IF(wat_table_data!F393&gt;99, "&gt;99", IF(wat_table_data!F393&lt;1, "&lt;1",wat_table_data!F393 ))), "-")</f>
        <v>-</v>
      </c>
      <c r="G396" s="38" t="str">
        <f>IF(ISNUMBER(wat_table_data!G393), IF(wat_table_data!G393=-999,"NA",IF(wat_table_data!G393&gt;99, "&gt;99", IF(wat_table_data!G393&lt;1, "&lt;1",wat_table_data!G393 ))), "-")</f>
        <v>-</v>
      </c>
      <c r="H396" s="38" t="str">
        <f>IF(ISNUMBER(wat_table_data!H393), IF(wat_table_data!H393=-999,"NA",IF(wat_table_data!H393&gt;99, "&gt;99", IF(wat_table_data!H393&lt;1, "&lt;1",wat_table_data!H393 ))), "-")</f>
        <v>-</v>
      </c>
      <c r="I396" s="38" t="str">
        <f>IF(ISNUMBER(wat_table_data!I393), IF(wat_table_data!I393=-999,"NA",IF(wat_table_data!I393&gt;99, "&gt;99", IF(wat_table_data!I393&lt;1, "&lt;1",wat_table_data!I393 ))), "-")</f>
        <v>-</v>
      </c>
      <c r="J396" s="24" t="str">
        <f>IF(ISNUMBER(wat_table_data!J393), IF(wat_table_data!J393=-999,"NA",wat_table_data!J393), "-")</f>
        <v>-</v>
      </c>
      <c r="K396" s="37" t="str">
        <f>IF(ISNUMBER(wat_table_data!K393), IF(wat_table_data!K393=-999,"NA",IF(wat_table_data!K393&gt;99, "&gt;99", IF(wat_table_data!K393&lt;1, "&lt;1",wat_table_data!K393 ))), "-")</f>
        <v>-</v>
      </c>
      <c r="L396" s="38" t="str">
        <f>IF(ISNUMBER(wat_table_data!L393), IF(wat_table_data!L393=-999,"NA",IF(wat_table_data!L393&gt;99, "&gt;99", IF(wat_table_data!L393&lt;1, "&lt;1",wat_table_data!L393 ))), "-")</f>
        <v>-</v>
      </c>
      <c r="M396" s="38" t="str">
        <f>IF(ISNUMBER(wat_table_data!M393), IF(wat_table_data!M393=-999,"NA",IF(wat_table_data!M393&gt;99, "&gt;99", IF(wat_table_data!M393&lt;1, "&lt;1",wat_table_data!M393 ))), "-")</f>
        <v>-</v>
      </c>
      <c r="N396" s="38" t="str">
        <f>IF(ISNUMBER(wat_table_data!N393), IF(wat_table_data!N393=-999,"NA",IF(wat_table_data!N393&gt;99, "&gt;99", IF(wat_table_data!N393&lt;1, "&lt;1",wat_table_data!N393 ))), "-")</f>
        <v>-</v>
      </c>
      <c r="O396" s="24" t="str">
        <f>IF(ISNUMBER(wat_table_data!O393), IF(wat_table_data!O393=-999,"NA",wat_table_data!O393), "-")</f>
        <v>-</v>
      </c>
      <c r="P396" s="37" t="str">
        <f>IF(ISNUMBER(wat_table_data!P393), IF(wat_table_data!P393=-999,"NA",IF(wat_table_data!P393&gt;99, "&gt;99", IF(wat_table_data!P393&lt;1, "&lt;1",wat_table_data!P393 ))), "-")</f>
        <v>-</v>
      </c>
      <c r="Q396" s="38" t="str">
        <f>IF(ISNUMBER(wat_table_data!Q393), IF(wat_table_data!Q393=-999,"NA",IF(wat_table_data!Q393&gt;99, "&gt;99", IF(wat_table_data!Q393&lt;1, "&lt;1",wat_table_data!Q393 ))), "-")</f>
        <v>-</v>
      </c>
      <c r="R396" s="38" t="str">
        <f>IF(ISNUMBER(wat_table_data!R393), IF(wat_table_data!R393=-999,"NA",IF(wat_table_data!R393&gt;99, "&gt;99", IF(wat_table_data!R393&lt;1, "&lt;1",wat_table_data!R393 ))), "-")</f>
        <v>-</v>
      </c>
      <c r="S396" s="38" t="str">
        <f>IF(ISNUMBER(wat_table_data!S393), IF(wat_table_data!S393=-999,"NA",IF(wat_table_data!S393&gt;99, "&gt;99", IF(wat_table_data!S393&lt;1, "&lt;1",wat_table_data!S393 ))), "-")</f>
        <v>-</v>
      </c>
      <c r="T396" s="24" t="str">
        <f>IF(ISNUMBER(wat_table_data!T393), IF(wat_table_data!T393=-999,"NA",wat_table_data!T393), "-")</f>
        <v>-</v>
      </c>
      <c r="U396" s="24"/>
      <c r="V396" s="24"/>
      <c r="W396" s="24"/>
      <c r="X396" s="39" t="str">
        <f>IF(ISNUMBER(wat_table_data!W393), IF(wat_table_data!W393=-999,"NA",IF(wat_table_data!W393&gt;99, "&gt;99", IF(wat_table_data!W393&lt;1, "&lt;1",wat_table_data!W393 ))), "-")</f>
        <v>-</v>
      </c>
      <c r="Y396" s="40" t="str">
        <f>IF(ISNUMBER(wat_table_data!X393), IF(wat_table_data!X393=-999,"NA",IF(wat_table_data!X393&gt;99, "&gt;99", IF(wat_table_data!X393&lt;1, "&lt;1",wat_table_data!X393 ))), "-")</f>
        <v>-</v>
      </c>
      <c r="Z396" s="40" t="str">
        <f>IF(ISNUMBER(wat_table_data!Y393), IF(wat_table_data!Y393=-999,"NA",IF(wat_table_data!Y393&gt;99, "&gt;99", IF(wat_table_data!Y393&lt;1, "&lt;1",wat_table_data!Y393 ))), "-")</f>
        <v>-</v>
      </c>
      <c r="AA396" s="40" t="str">
        <f>IF(ISNUMBER(wat_table_data!Z393), IF(wat_table_data!Z393=-999,"NA",IF(wat_table_data!Z393&gt;99, "&gt;99", IF(wat_table_data!Z393&lt;1, "&lt;1",wat_table_data!Z393 ))), "-")</f>
        <v>-</v>
      </c>
      <c r="AB396" s="38" t="str">
        <f>IF(ISNUMBER(wat_table_data!AA393), IF(wat_table_data!AA393=-999,"NA",IF(wat_table_data!AA393&gt;99, "&gt;99", IF(wat_table_data!AA393&lt;1, "&lt;1",wat_table_data!AA393 ))), "-")</f>
        <v>-</v>
      </c>
      <c r="AC396" s="38" t="str">
        <f>IF(ISNUMBER(wat_table_data!AB393), IF(wat_table_data!AB393=-999,"NA",IF(wat_table_data!AB393&gt;99, "&gt;99", IF(wat_table_data!AB393&lt;1, "&lt;1",wat_table_data!AB393 ))), "-")</f>
        <v>-</v>
      </c>
      <c r="AD396" s="39" t="str">
        <f>IF(ISNUMBER(wat_table_data!AC393), IF(wat_table_data!AC393=-999,"NA",IF(wat_table_data!AC393&gt;99, "&gt;99", IF(wat_table_data!AC393&lt;1, "&lt;1",wat_table_data!AC393 ))), "-")</f>
        <v>-</v>
      </c>
      <c r="AE396" s="40" t="str">
        <f>IF(ISNUMBER(wat_table_data!AD393), IF(wat_table_data!AD393=-999,"NA",IF(wat_table_data!AD393&gt;99, "&gt;99", IF(wat_table_data!AD393&lt;1, "&lt;1",wat_table_data!AD393 ))), "-")</f>
        <v>-</v>
      </c>
      <c r="AF396" s="40" t="str">
        <f>IF(ISNUMBER(wat_table_data!AE393), IF(wat_table_data!AE393=-999,"NA",IF(wat_table_data!AE393&gt;99, "&gt;99", IF(wat_table_data!AE393&lt;1, "&lt;1",wat_table_data!AE393 ))), "-")</f>
        <v>-</v>
      </c>
      <c r="AG396" s="40" t="str">
        <f>IF(ISNUMBER(wat_table_data!AF393), IF(wat_table_data!AF393=-999,"NA",IF(wat_table_data!AF393&gt;99, "&gt;99", IF(wat_table_data!AF393&lt;1, "&lt;1",wat_table_data!AF393 ))), "-")</f>
        <v>-</v>
      </c>
      <c r="AH396" s="38" t="str">
        <f>IF(ISNUMBER(wat_table_data!AG393), IF(wat_table_data!AG393=-999,"NA",IF(wat_table_data!AG393&gt;99, "&gt;99", IF(wat_table_data!AG393&lt;1, "&lt;1",wat_table_data!AG393 ))), "-")</f>
        <v>-</v>
      </c>
      <c r="AI396" s="38" t="str">
        <f>IF(ISNUMBER(wat_table_data!AH393), IF(wat_table_data!AH393=-999,"NA",IF(wat_table_data!AH393&gt;99, "&gt;99", IF(wat_table_data!AH393&lt;1, "&lt;1",wat_table_data!AH393 ))), "-")</f>
        <v>-</v>
      </c>
      <c r="AJ396" s="39" t="str">
        <f>IF(ISNUMBER(wat_table_data!AI393), IF(wat_table_data!AI393=-999,"NA",IF(wat_table_data!AI393&gt;99, "&gt;99", IF(wat_table_data!AI393&lt;1, "&lt;1",wat_table_data!AI393 ))), "-")</f>
        <v>-</v>
      </c>
      <c r="AK396" s="40" t="str">
        <f>IF(ISNUMBER(wat_table_data!AJ393), IF(wat_table_data!AJ393=-999,"NA",IF(wat_table_data!AJ393&gt;99, "&gt;99", IF(wat_table_data!AJ393&lt;1, "&lt;1",wat_table_data!AJ393 ))), "-")</f>
        <v>-</v>
      </c>
      <c r="AL396" s="40" t="str">
        <f>IF(ISNUMBER(wat_table_data!AK393), IF(wat_table_data!AK393=-999,"NA",IF(wat_table_data!AK393&gt;99, "&gt;99", IF(wat_table_data!AK393&lt;1, "&lt;1",wat_table_data!AK393 ))), "-")</f>
        <v>-</v>
      </c>
      <c r="AM396" s="40" t="str">
        <f>IF(ISNUMBER(wat_table_data!AL393), IF(wat_table_data!AL393=-999,"NA",IF(wat_table_data!AL393&gt;99, "&gt;99", IF(wat_table_data!AL393&lt;1, "&lt;1",wat_table_data!AL393 ))), "-")</f>
        <v>-</v>
      </c>
      <c r="AN396" s="38" t="str">
        <f>IF(ISNUMBER(wat_table_data!AM393), IF(wat_table_data!AM393=-999,"NA",IF(wat_table_data!AM393&gt;99, "&gt;99", IF(wat_table_data!AM393&lt;1, "&lt;1",wat_table_data!AM393 ))), "-")</f>
        <v>-</v>
      </c>
      <c r="AO396" s="38" t="str">
        <f>IF(ISNUMBER(wat_table_data!AN393), IF(wat_table_data!AN393=-999,"NA",IF(wat_table_data!AN393&gt;99, "&gt;99", IF(wat_table_data!AN393&lt;1, "&lt;1",wat_table_data!AN393 ))), "-")</f>
        <v>-</v>
      </c>
    </row>
    <row r="397" ht="13.8" x14ac:dyDescent="0.25">
      <c r="A397" s="34" t="str">
        <f>IF(ISBLANK(wat_table_data!A394), "", wat_table_data!A394)</f>
        <v/>
      </c>
      <c r="B397" s="34" t="str">
        <f>IF(ISBLANK(wat_table_data!B394), "", wat_table_data!B394)</f>
        <v/>
      </c>
      <c r="C397" s="34" t="str">
        <f>IF(ISBLANK(wat_table_data!C394), "", wat_table_data!C394)</f>
        <v/>
      </c>
      <c r="D397" s="35" t="str">
        <f>IF(ISNUMBER(wat_table_data!D394), wat_table_data!D394, "-")</f>
        <v>-</v>
      </c>
      <c r="E397" s="36" t="str">
        <f>IF(ISNUMBER(wat_table_data!E394), wat_table_data!E394, "-")</f>
        <v>-</v>
      </c>
      <c r="F397" s="37" t="str">
        <f>IF(ISNUMBER(wat_table_data!F394), IF(wat_table_data!F394=-999,"NA",IF(wat_table_data!F394&gt;99, "&gt;99", IF(wat_table_data!F394&lt;1, "&lt;1",wat_table_data!F394 ))), "-")</f>
        <v>-</v>
      </c>
      <c r="G397" s="38" t="str">
        <f>IF(ISNUMBER(wat_table_data!G394), IF(wat_table_data!G394=-999,"NA",IF(wat_table_data!G394&gt;99, "&gt;99", IF(wat_table_data!G394&lt;1, "&lt;1",wat_table_data!G394 ))), "-")</f>
        <v>-</v>
      </c>
      <c r="H397" s="38" t="str">
        <f>IF(ISNUMBER(wat_table_data!H394), IF(wat_table_data!H394=-999,"NA",IF(wat_table_data!H394&gt;99, "&gt;99", IF(wat_table_data!H394&lt;1, "&lt;1",wat_table_data!H394 ))), "-")</f>
        <v>-</v>
      </c>
      <c r="I397" s="38" t="str">
        <f>IF(ISNUMBER(wat_table_data!I394), IF(wat_table_data!I394=-999,"NA",IF(wat_table_data!I394&gt;99, "&gt;99", IF(wat_table_data!I394&lt;1, "&lt;1",wat_table_data!I394 ))), "-")</f>
        <v>-</v>
      </c>
      <c r="J397" s="24" t="str">
        <f>IF(ISNUMBER(wat_table_data!J394), IF(wat_table_data!J394=-999,"NA",wat_table_data!J394), "-")</f>
        <v>-</v>
      </c>
      <c r="K397" s="37" t="str">
        <f>IF(ISNUMBER(wat_table_data!K394), IF(wat_table_data!K394=-999,"NA",IF(wat_table_data!K394&gt;99, "&gt;99", IF(wat_table_data!K394&lt;1, "&lt;1",wat_table_data!K394 ))), "-")</f>
        <v>-</v>
      </c>
      <c r="L397" s="38" t="str">
        <f>IF(ISNUMBER(wat_table_data!L394), IF(wat_table_data!L394=-999,"NA",IF(wat_table_data!L394&gt;99, "&gt;99", IF(wat_table_data!L394&lt;1, "&lt;1",wat_table_data!L394 ))), "-")</f>
        <v>-</v>
      </c>
      <c r="M397" s="38" t="str">
        <f>IF(ISNUMBER(wat_table_data!M394), IF(wat_table_data!M394=-999,"NA",IF(wat_table_data!M394&gt;99, "&gt;99", IF(wat_table_data!M394&lt;1, "&lt;1",wat_table_data!M394 ))), "-")</f>
        <v>-</v>
      </c>
      <c r="N397" s="38" t="str">
        <f>IF(ISNUMBER(wat_table_data!N394), IF(wat_table_data!N394=-999,"NA",IF(wat_table_data!N394&gt;99, "&gt;99", IF(wat_table_data!N394&lt;1, "&lt;1",wat_table_data!N394 ))), "-")</f>
        <v>-</v>
      </c>
      <c r="O397" s="24" t="str">
        <f>IF(ISNUMBER(wat_table_data!O394), IF(wat_table_data!O394=-999,"NA",wat_table_data!O394), "-")</f>
        <v>-</v>
      </c>
      <c r="P397" s="37" t="str">
        <f>IF(ISNUMBER(wat_table_data!P394), IF(wat_table_data!P394=-999,"NA",IF(wat_table_data!P394&gt;99, "&gt;99", IF(wat_table_data!P394&lt;1, "&lt;1",wat_table_data!P394 ))), "-")</f>
        <v>-</v>
      </c>
      <c r="Q397" s="38" t="str">
        <f>IF(ISNUMBER(wat_table_data!Q394), IF(wat_table_data!Q394=-999,"NA",IF(wat_table_data!Q394&gt;99, "&gt;99", IF(wat_table_data!Q394&lt;1, "&lt;1",wat_table_data!Q394 ))), "-")</f>
        <v>-</v>
      </c>
      <c r="R397" s="38" t="str">
        <f>IF(ISNUMBER(wat_table_data!R394), IF(wat_table_data!R394=-999,"NA",IF(wat_table_data!R394&gt;99, "&gt;99", IF(wat_table_data!R394&lt;1, "&lt;1",wat_table_data!R394 ))), "-")</f>
        <v>-</v>
      </c>
      <c r="S397" s="38" t="str">
        <f>IF(ISNUMBER(wat_table_data!S394), IF(wat_table_data!S394=-999,"NA",IF(wat_table_data!S394&gt;99, "&gt;99", IF(wat_table_data!S394&lt;1, "&lt;1",wat_table_data!S394 ))), "-")</f>
        <v>-</v>
      </c>
      <c r="T397" s="24" t="str">
        <f>IF(ISNUMBER(wat_table_data!T394), IF(wat_table_data!T394=-999,"NA",wat_table_data!T394), "-")</f>
        <v>-</v>
      </c>
      <c r="U397" s="24"/>
      <c r="V397" s="24"/>
      <c r="W397" s="24"/>
      <c r="X397" s="39" t="str">
        <f>IF(ISNUMBER(wat_table_data!W394), IF(wat_table_data!W394=-999,"NA",IF(wat_table_data!W394&gt;99, "&gt;99", IF(wat_table_data!W394&lt;1, "&lt;1",wat_table_data!W394 ))), "-")</f>
        <v>-</v>
      </c>
      <c r="Y397" s="40" t="str">
        <f>IF(ISNUMBER(wat_table_data!X394), IF(wat_table_data!X394=-999,"NA",IF(wat_table_data!X394&gt;99, "&gt;99", IF(wat_table_data!X394&lt;1, "&lt;1",wat_table_data!X394 ))), "-")</f>
        <v>-</v>
      </c>
      <c r="Z397" s="40" t="str">
        <f>IF(ISNUMBER(wat_table_data!Y394), IF(wat_table_data!Y394=-999,"NA",IF(wat_table_data!Y394&gt;99, "&gt;99", IF(wat_table_data!Y394&lt;1, "&lt;1",wat_table_data!Y394 ))), "-")</f>
        <v>-</v>
      </c>
      <c r="AA397" s="40" t="str">
        <f>IF(ISNUMBER(wat_table_data!Z394), IF(wat_table_data!Z394=-999,"NA",IF(wat_table_data!Z394&gt;99, "&gt;99", IF(wat_table_data!Z394&lt;1, "&lt;1",wat_table_data!Z394 ))), "-")</f>
        <v>-</v>
      </c>
      <c r="AB397" s="38" t="str">
        <f>IF(ISNUMBER(wat_table_data!AA394), IF(wat_table_data!AA394=-999,"NA",IF(wat_table_data!AA394&gt;99, "&gt;99", IF(wat_table_data!AA394&lt;1, "&lt;1",wat_table_data!AA394 ))), "-")</f>
        <v>-</v>
      </c>
      <c r="AC397" s="38" t="str">
        <f>IF(ISNUMBER(wat_table_data!AB394), IF(wat_table_data!AB394=-999,"NA",IF(wat_table_data!AB394&gt;99, "&gt;99", IF(wat_table_data!AB394&lt;1, "&lt;1",wat_table_data!AB394 ))), "-")</f>
        <v>-</v>
      </c>
      <c r="AD397" s="39" t="str">
        <f>IF(ISNUMBER(wat_table_data!AC394), IF(wat_table_data!AC394=-999,"NA",IF(wat_table_data!AC394&gt;99, "&gt;99", IF(wat_table_data!AC394&lt;1, "&lt;1",wat_table_data!AC394 ))), "-")</f>
        <v>-</v>
      </c>
      <c r="AE397" s="40" t="str">
        <f>IF(ISNUMBER(wat_table_data!AD394), IF(wat_table_data!AD394=-999,"NA",IF(wat_table_data!AD394&gt;99, "&gt;99", IF(wat_table_data!AD394&lt;1, "&lt;1",wat_table_data!AD394 ))), "-")</f>
        <v>-</v>
      </c>
      <c r="AF397" s="40" t="str">
        <f>IF(ISNUMBER(wat_table_data!AE394), IF(wat_table_data!AE394=-999,"NA",IF(wat_table_data!AE394&gt;99, "&gt;99", IF(wat_table_data!AE394&lt;1, "&lt;1",wat_table_data!AE394 ))), "-")</f>
        <v>-</v>
      </c>
      <c r="AG397" s="40" t="str">
        <f>IF(ISNUMBER(wat_table_data!AF394), IF(wat_table_data!AF394=-999,"NA",IF(wat_table_data!AF394&gt;99, "&gt;99", IF(wat_table_data!AF394&lt;1, "&lt;1",wat_table_data!AF394 ))), "-")</f>
        <v>-</v>
      </c>
      <c r="AH397" s="38" t="str">
        <f>IF(ISNUMBER(wat_table_data!AG394), IF(wat_table_data!AG394=-999,"NA",IF(wat_table_data!AG394&gt;99, "&gt;99", IF(wat_table_data!AG394&lt;1, "&lt;1",wat_table_data!AG394 ))), "-")</f>
        <v>-</v>
      </c>
      <c r="AI397" s="38" t="str">
        <f>IF(ISNUMBER(wat_table_data!AH394), IF(wat_table_data!AH394=-999,"NA",IF(wat_table_data!AH394&gt;99, "&gt;99", IF(wat_table_data!AH394&lt;1, "&lt;1",wat_table_data!AH394 ))), "-")</f>
        <v>-</v>
      </c>
      <c r="AJ397" s="39" t="str">
        <f>IF(ISNUMBER(wat_table_data!AI394), IF(wat_table_data!AI394=-999,"NA",IF(wat_table_data!AI394&gt;99, "&gt;99", IF(wat_table_data!AI394&lt;1, "&lt;1",wat_table_data!AI394 ))), "-")</f>
        <v>-</v>
      </c>
      <c r="AK397" s="40" t="str">
        <f>IF(ISNUMBER(wat_table_data!AJ394), IF(wat_table_data!AJ394=-999,"NA",IF(wat_table_data!AJ394&gt;99, "&gt;99", IF(wat_table_data!AJ394&lt;1, "&lt;1",wat_table_data!AJ394 ))), "-")</f>
        <v>-</v>
      </c>
      <c r="AL397" s="40" t="str">
        <f>IF(ISNUMBER(wat_table_data!AK394), IF(wat_table_data!AK394=-999,"NA",IF(wat_table_data!AK394&gt;99, "&gt;99", IF(wat_table_data!AK394&lt;1, "&lt;1",wat_table_data!AK394 ))), "-")</f>
        <v>-</v>
      </c>
      <c r="AM397" s="40" t="str">
        <f>IF(ISNUMBER(wat_table_data!AL394), IF(wat_table_data!AL394=-999,"NA",IF(wat_table_data!AL394&gt;99, "&gt;99", IF(wat_table_data!AL394&lt;1, "&lt;1",wat_table_data!AL394 ))), "-")</f>
        <v>-</v>
      </c>
      <c r="AN397" s="38" t="str">
        <f>IF(ISNUMBER(wat_table_data!AM394), IF(wat_table_data!AM394=-999,"NA",IF(wat_table_data!AM394&gt;99, "&gt;99", IF(wat_table_data!AM394&lt;1, "&lt;1",wat_table_data!AM394 ))), "-")</f>
        <v>-</v>
      </c>
      <c r="AO397" s="38" t="str">
        <f>IF(ISNUMBER(wat_table_data!AN394), IF(wat_table_data!AN394=-999,"NA",IF(wat_table_data!AN394&gt;99, "&gt;99", IF(wat_table_data!AN394&lt;1, "&lt;1",wat_table_data!AN394 ))), "-")</f>
        <v>-</v>
      </c>
    </row>
    <row r="398" ht="13.8" x14ac:dyDescent="0.25">
      <c r="A398" s="34" t="str">
        <f>IF(ISBLANK(wat_table_data!A395), "", wat_table_data!A395)</f>
        <v/>
      </c>
      <c r="B398" s="34" t="str">
        <f>IF(ISBLANK(wat_table_data!B395), "", wat_table_data!B395)</f>
        <v/>
      </c>
      <c r="C398" s="34" t="str">
        <f>IF(ISBLANK(wat_table_data!C395), "", wat_table_data!C395)</f>
        <v/>
      </c>
      <c r="D398" s="35" t="str">
        <f>IF(ISNUMBER(wat_table_data!D395), wat_table_data!D395, "-")</f>
        <v>-</v>
      </c>
      <c r="E398" s="36" t="str">
        <f>IF(ISNUMBER(wat_table_data!E395), wat_table_data!E395, "-")</f>
        <v>-</v>
      </c>
      <c r="F398" s="37" t="str">
        <f>IF(ISNUMBER(wat_table_data!F395), IF(wat_table_data!F395=-999,"NA",IF(wat_table_data!F395&gt;99, "&gt;99", IF(wat_table_data!F395&lt;1, "&lt;1",wat_table_data!F395 ))), "-")</f>
        <v>-</v>
      </c>
      <c r="G398" s="38" t="str">
        <f>IF(ISNUMBER(wat_table_data!G395), IF(wat_table_data!G395=-999,"NA",IF(wat_table_data!G395&gt;99, "&gt;99", IF(wat_table_data!G395&lt;1, "&lt;1",wat_table_data!G395 ))), "-")</f>
        <v>-</v>
      </c>
      <c r="H398" s="38" t="str">
        <f>IF(ISNUMBER(wat_table_data!H395), IF(wat_table_data!H395=-999,"NA",IF(wat_table_data!H395&gt;99, "&gt;99", IF(wat_table_data!H395&lt;1, "&lt;1",wat_table_data!H395 ))), "-")</f>
        <v>-</v>
      </c>
      <c r="I398" s="38" t="str">
        <f>IF(ISNUMBER(wat_table_data!I395), IF(wat_table_data!I395=-999,"NA",IF(wat_table_data!I395&gt;99, "&gt;99", IF(wat_table_data!I395&lt;1, "&lt;1",wat_table_data!I395 ))), "-")</f>
        <v>-</v>
      </c>
      <c r="J398" s="24" t="str">
        <f>IF(ISNUMBER(wat_table_data!J395), IF(wat_table_data!J395=-999,"NA",wat_table_data!J395), "-")</f>
        <v>-</v>
      </c>
      <c r="K398" s="37" t="str">
        <f>IF(ISNUMBER(wat_table_data!K395), IF(wat_table_data!K395=-999,"NA",IF(wat_table_data!K395&gt;99, "&gt;99", IF(wat_table_data!K395&lt;1, "&lt;1",wat_table_data!K395 ))), "-")</f>
        <v>-</v>
      </c>
      <c r="L398" s="38" t="str">
        <f>IF(ISNUMBER(wat_table_data!L395), IF(wat_table_data!L395=-999,"NA",IF(wat_table_data!L395&gt;99, "&gt;99", IF(wat_table_data!L395&lt;1, "&lt;1",wat_table_data!L395 ))), "-")</f>
        <v>-</v>
      </c>
      <c r="M398" s="38" t="str">
        <f>IF(ISNUMBER(wat_table_data!M395), IF(wat_table_data!M395=-999,"NA",IF(wat_table_data!M395&gt;99, "&gt;99", IF(wat_table_data!M395&lt;1, "&lt;1",wat_table_data!M395 ))), "-")</f>
        <v>-</v>
      </c>
      <c r="N398" s="38" t="str">
        <f>IF(ISNUMBER(wat_table_data!N395), IF(wat_table_data!N395=-999,"NA",IF(wat_table_data!N395&gt;99, "&gt;99", IF(wat_table_data!N395&lt;1, "&lt;1",wat_table_data!N395 ))), "-")</f>
        <v>-</v>
      </c>
      <c r="O398" s="24" t="str">
        <f>IF(ISNUMBER(wat_table_data!O395), IF(wat_table_data!O395=-999,"NA",wat_table_data!O395), "-")</f>
        <v>-</v>
      </c>
      <c r="P398" s="37" t="str">
        <f>IF(ISNUMBER(wat_table_data!P395), IF(wat_table_data!P395=-999,"NA",IF(wat_table_data!P395&gt;99, "&gt;99", IF(wat_table_data!P395&lt;1, "&lt;1",wat_table_data!P395 ))), "-")</f>
        <v>-</v>
      </c>
      <c r="Q398" s="38" t="str">
        <f>IF(ISNUMBER(wat_table_data!Q395), IF(wat_table_data!Q395=-999,"NA",IF(wat_table_data!Q395&gt;99, "&gt;99", IF(wat_table_data!Q395&lt;1, "&lt;1",wat_table_data!Q395 ))), "-")</f>
        <v>-</v>
      </c>
      <c r="R398" s="38" t="str">
        <f>IF(ISNUMBER(wat_table_data!R395), IF(wat_table_data!R395=-999,"NA",IF(wat_table_data!R395&gt;99, "&gt;99", IF(wat_table_data!R395&lt;1, "&lt;1",wat_table_data!R395 ))), "-")</f>
        <v>-</v>
      </c>
      <c r="S398" s="38" t="str">
        <f>IF(ISNUMBER(wat_table_data!S395), IF(wat_table_data!S395=-999,"NA",IF(wat_table_data!S395&gt;99, "&gt;99", IF(wat_table_data!S395&lt;1, "&lt;1",wat_table_data!S395 ))), "-")</f>
        <v>-</v>
      </c>
      <c r="T398" s="24" t="str">
        <f>IF(ISNUMBER(wat_table_data!T395), IF(wat_table_data!T395=-999,"NA",wat_table_data!T395), "-")</f>
        <v>-</v>
      </c>
      <c r="U398" s="24"/>
      <c r="V398" s="24"/>
      <c r="W398" s="24"/>
      <c r="X398" s="39" t="str">
        <f>IF(ISNUMBER(wat_table_data!W395), IF(wat_table_data!W395=-999,"NA",IF(wat_table_data!W395&gt;99, "&gt;99", IF(wat_table_data!W395&lt;1, "&lt;1",wat_table_data!W395 ))), "-")</f>
        <v>-</v>
      </c>
      <c r="Y398" s="40" t="str">
        <f>IF(ISNUMBER(wat_table_data!X395), IF(wat_table_data!X395=-999,"NA",IF(wat_table_data!X395&gt;99, "&gt;99", IF(wat_table_data!X395&lt;1, "&lt;1",wat_table_data!X395 ))), "-")</f>
        <v>-</v>
      </c>
      <c r="Z398" s="40" t="str">
        <f>IF(ISNUMBER(wat_table_data!Y395), IF(wat_table_data!Y395=-999,"NA",IF(wat_table_data!Y395&gt;99, "&gt;99", IF(wat_table_data!Y395&lt;1, "&lt;1",wat_table_data!Y395 ))), "-")</f>
        <v>-</v>
      </c>
      <c r="AA398" s="40" t="str">
        <f>IF(ISNUMBER(wat_table_data!Z395), IF(wat_table_data!Z395=-999,"NA",IF(wat_table_data!Z395&gt;99, "&gt;99", IF(wat_table_data!Z395&lt;1, "&lt;1",wat_table_data!Z395 ))), "-")</f>
        <v>-</v>
      </c>
      <c r="AB398" s="38" t="str">
        <f>IF(ISNUMBER(wat_table_data!AA395), IF(wat_table_data!AA395=-999,"NA",IF(wat_table_data!AA395&gt;99, "&gt;99", IF(wat_table_data!AA395&lt;1, "&lt;1",wat_table_data!AA395 ))), "-")</f>
        <v>-</v>
      </c>
      <c r="AC398" s="38" t="str">
        <f>IF(ISNUMBER(wat_table_data!AB395), IF(wat_table_data!AB395=-999,"NA",IF(wat_table_data!AB395&gt;99, "&gt;99", IF(wat_table_data!AB395&lt;1, "&lt;1",wat_table_data!AB395 ))), "-")</f>
        <v>-</v>
      </c>
      <c r="AD398" s="39" t="str">
        <f>IF(ISNUMBER(wat_table_data!AC395), IF(wat_table_data!AC395=-999,"NA",IF(wat_table_data!AC395&gt;99, "&gt;99", IF(wat_table_data!AC395&lt;1, "&lt;1",wat_table_data!AC395 ))), "-")</f>
        <v>-</v>
      </c>
      <c r="AE398" s="40" t="str">
        <f>IF(ISNUMBER(wat_table_data!AD395), IF(wat_table_data!AD395=-999,"NA",IF(wat_table_data!AD395&gt;99, "&gt;99", IF(wat_table_data!AD395&lt;1, "&lt;1",wat_table_data!AD395 ))), "-")</f>
        <v>-</v>
      </c>
      <c r="AF398" s="40" t="str">
        <f>IF(ISNUMBER(wat_table_data!AE395), IF(wat_table_data!AE395=-999,"NA",IF(wat_table_data!AE395&gt;99, "&gt;99", IF(wat_table_data!AE395&lt;1, "&lt;1",wat_table_data!AE395 ))), "-")</f>
        <v>-</v>
      </c>
      <c r="AG398" s="40" t="str">
        <f>IF(ISNUMBER(wat_table_data!AF395), IF(wat_table_data!AF395=-999,"NA",IF(wat_table_data!AF395&gt;99, "&gt;99", IF(wat_table_data!AF395&lt;1, "&lt;1",wat_table_data!AF395 ))), "-")</f>
        <v>-</v>
      </c>
      <c r="AH398" s="38" t="str">
        <f>IF(ISNUMBER(wat_table_data!AG395), IF(wat_table_data!AG395=-999,"NA",IF(wat_table_data!AG395&gt;99, "&gt;99", IF(wat_table_data!AG395&lt;1, "&lt;1",wat_table_data!AG395 ))), "-")</f>
        <v>-</v>
      </c>
      <c r="AI398" s="38" t="str">
        <f>IF(ISNUMBER(wat_table_data!AH395), IF(wat_table_data!AH395=-999,"NA",IF(wat_table_data!AH395&gt;99, "&gt;99", IF(wat_table_data!AH395&lt;1, "&lt;1",wat_table_data!AH395 ))), "-")</f>
        <v>-</v>
      </c>
      <c r="AJ398" s="39" t="str">
        <f>IF(ISNUMBER(wat_table_data!AI395), IF(wat_table_data!AI395=-999,"NA",IF(wat_table_data!AI395&gt;99, "&gt;99", IF(wat_table_data!AI395&lt;1, "&lt;1",wat_table_data!AI395 ))), "-")</f>
        <v>-</v>
      </c>
      <c r="AK398" s="40" t="str">
        <f>IF(ISNUMBER(wat_table_data!AJ395), IF(wat_table_data!AJ395=-999,"NA",IF(wat_table_data!AJ395&gt;99, "&gt;99", IF(wat_table_data!AJ395&lt;1, "&lt;1",wat_table_data!AJ395 ))), "-")</f>
        <v>-</v>
      </c>
      <c r="AL398" s="40" t="str">
        <f>IF(ISNUMBER(wat_table_data!AK395), IF(wat_table_data!AK395=-999,"NA",IF(wat_table_data!AK395&gt;99, "&gt;99", IF(wat_table_data!AK395&lt;1, "&lt;1",wat_table_data!AK395 ))), "-")</f>
        <v>-</v>
      </c>
      <c r="AM398" s="40" t="str">
        <f>IF(ISNUMBER(wat_table_data!AL395), IF(wat_table_data!AL395=-999,"NA",IF(wat_table_data!AL395&gt;99, "&gt;99", IF(wat_table_data!AL395&lt;1, "&lt;1",wat_table_data!AL395 ))), "-")</f>
        <v>-</v>
      </c>
      <c r="AN398" s="38" t="str">
        <f>IF(ISNUMBER(wat_table_data!AM395), IF(wat_table_data!AM395=-999,"NA",IF(wat_table_data!AM395&gt;99, "&gt;99", IF(wat_table_data!AM395&lt;1, "&lt;1",wat_table_data!AM395 ))), "-")</f>
        <v>-</v>
      </c>
      <c r="AO398" s="38" t="str">
        <f>IF(ISNUMBER(wat_table_data!AN395), IF(wat_table_data!AN395=-999,"NA",IF(wat_table_data!AN395&gt;99, "&gt;99", IF(wat_table_data!AN395&lt;1, "&lt;1",wat_table_data!AN395 ))), "-")</f>
        <v>-</v>
      </c>
    </row>
    <row r="399" ht="13.8" x14ac:dyDescent="0.25">
      <c r="A399" s="34" t="str">
        <f>IF(ISBLANK(wat_table_data!A396), "", wat_table_data!A396)</f>
        <v/>
      </c>
      <c r="B399" s="34" t="str">
        <f>IF(ISBLANK(wat_table_data!B396), "", wat_table_data!B396)</f>
        <v/>
      </c>
      <c r="C399" s="34" t="str">
        <f>IF(ISBLANK(wat_table_data!C396), "", wat_table_data!C396)</f>
        <v/>
      </c>
      <c r="D399" s="35" t="str">
        <f>IF(ISNUMBER(wat_table_data!D396), wat_table_data!D396, "-")</f>
        <v>-</v>
      </c>
      <c r="E399" s="36" t="str">
        <f>IF(ISNUMBER(wat_table_data!E396), wat_table_data!E396, "-")</f>
        <v>-</v>
      </c>
      <c r="F399" s="37" t="str">
        <f>IF(ISNUMBER(wat_table_data!F396), IF(wat_table_data!F396=-999,"NA",IF(wat_table_data!F396&gt;99, "&gt;99", IF(wat_table_data!F396&lt;1, "&lt;1",wat_table_data!F396 ))), "-")</f>
        <v>-</v>
      </c>
      <c r="G399" s="38" t="str">
        <f>IF(ISNUMBER(wat_table_data!G396), IF(wat_table_data!G396=-999,"NA",IF(wat_table_data!G396&gt;99, "&gt;99", IF(wat_table_data!G396&lt;1, "&lt;1",wat_table_data!G396 ))), "-")</f>
        <v>-</v>
      </c>
      <c r="H399" s="38" t="str">
        <f>IF(ISNUMBER(wat_table_data!H396), IF(wat_table_data!H396=-999,"NA",IF(wat_table_data!H396&gt;99, "&gt;99", IF(wat_table_data!H396&lt;1, "&lt;1",wat_table_data!H396 ))), "-")</f>
        <v>-</v>
      </c>
      <c r="I399" s="38" t="str">
        <f>IF(ISNUMBER(wat_table_data!I396), IF(wat_table_data!I396=-999,"NA",IF(wat_table_data!I396&gt;99, "&gt;99", IF(wat_table_data!I396&lt;1, "&lt;1",wat_table_data!I396 ))), "-")</f>
        <v>-</v>
      </c>
      <c r="J399" s="24" t="str">
        <f>IF(ISNUMBER(wat_table_data!J396), IF(wat_table_data!J396=-999,"NA",wat_table_data!J396), "-")</f>
        <v>-</v>
      </c>
      <c r="K399" s="37" t="str">
        <f>IF(ISNUMBER(wat_table_data!K396), IF(wat_table_data!K396=-999,"NA",IF(wat_table_data!K396&gt;99, "&gt;99", IF(wat_table_data!K396&lt;1, "&lt;1",wat_table_data!K396 ))), "-")</f>
        <v>-</v>
      </c>
      <c r="L399" s="38" t="str">
        <f>IF(ISNUMBER(wat_table_data!L396), IF(wat_table_data!L396=-999,"NA",IF(wat_table_data!L396&gt;99, "&gt;99", IF(wat_table_data!L396&lt;1, "&lt;1",wat_table_data!L396 ))), "-")</f>
        <v>-</v>
      </c>
      <c r="M399" s="38" t="str">
        <f>IF(ISNUMBER(wat_table_data!M396), IF(wat_table_data!M396=-999,"NA",IF(wat_table_data!M396&gt;99, "&gt;99", IF(wat_table_data!M396&lt;1, "&lt;1",wat_table_data!M396 ))), "-")</f>
        <v>-</v>
      </c>
      <c r="N399" s="38" t="str">
        <f>IF(ISNUMBER(wat_table_data!N396), IF(wat_table_data!N396=-999,"NA",IF(wat_table_data!N396&gt;99, "&gt;99", IF(wat_table_data!N396&lt;1, "&lt;1",wat_table_data!N396 ))), "-")</f>
        <v>-</v>
      </c>
      <c r="O399" s="24" t="str">
        <f>IF(ISNUMBER(wat_table_data!O396), IF(wat_table_data!O396=-999,"NA",wat_table_data!O396), "-")</f>
        <v>-</v>
      </c>
      <c r="P399" s="37" t="str">
        <f>IF(ISNUMBER(wat_table_data!P396), IF(wat_table_data!P396=-999,"NA",IF(wat_table_data!P396&gt;99, "&gt;99", IF(wat_table_data!P396&lt;1, "&lt;1",wat_table_data!P396 ))), "-")</f>
        <v>-</v>
      </c>
      <c r="Q399" s="38" t="str">
        <f>IF(ISNUMBER(wat_table_data!Q396), IF(wat_table_data!Q396=-999,"NA",IF(wat_table_data!Q396&gt;99, "&gt;99", IF(wat_table_data!Q396&lt;1, "&lt;1",wat_table_data!Q396 ))), "-")</f>
        <v>-</v>
      </c>
      <c r="R399" s="38" t="str">
        <f>IF(ISNUMBER(wat_table_data!R396), IF(wat_table_data!R396=-999,"NA",IF(wat_table_data!R396&gt;99, "&gt;99", IF(wat_table_data!R396&lt;1, "&lt;1",wat_table_data!R396 ))), "-")</f>
        <v>-</v>
      </c>
      <c r="S399" s="38" t="str">
        <f>IF(ISNUMBER(wat_table_data!S396), IF(wat_table_data!S396=-999,"NA",IF(wat_table_data!S396&gt;99, "&gt;99", IF(wat_table_data!S396&lt;1, "&lt;1",wat_table_data!S396 ))), "-")</f>
        <v>-</v>
      </c>
      <c r="T399" s="24" t="str">
        <f>IF(ISNUMBER(wat_table_data!T396), IF(wat_table_data!T396=-999,"NA",wat_table_data!T396), "-")</f>
        <v>-</v>
      </c>
      <c r="U399" s="24"/>
      <c r="V399" s="24"/>
      <c r="W399" s="24"/>
      <c r="X399" s="39" t="str">
        <f>IF(ISNUMBER(wat_table_data!W396), IF(wat_table_data!W396=-999,"NA",IF(wat_table_data!W396&gt;99, "&gt;99", IF(wat_table_data!W396&lt;1, "&lt;1",wat_table_data!W396 ))), "-")</f>
        <v>-</v>
      </c>
      <c r="Y399" s="40" t="str">
        <f>IF(ISNUMBER(wat_table_data!X396), IF(wat_table_data!X396=-999,"NA",IF(wat_table_data!X396&gt;99, "&gt;99", IF(wat_table_data!X396&lt;1, "&lt;1",wat_table_data!X396 ))), "-")</f>
        <v>-</v>
      </c>
      <c r="Z399" s="40" t="str">
        <f>IF(ISNUMBER(wat_table_data!Y396), IF(wat_table_data!Y396=-999,"NA",IF(wat_table_data!Y396&gt;99, "&gt;99", IF(wat_table_data!Y396&lt;1, "&lt;1",wat_table_data!Y396 ))), "-")</f>
        <v>-</v>
      </c>
      <c r="AA399" s="40" t="str">
        <f>IF(ISNUMBER(wat_table_data!Z396), IF(wat_table_data!Z396=-999,"NA",IF(wat_table_data!Z396&gt;99, "&gt;99", IF(wat_table_data!Z396&lt;1, "&lt;1",wat_table_data!Z396 ))), "-")</f>
        <v>-</v>
      </c>
      <c r="AB399" s="38" t="str">
        <f>IF(ISNUMBER(wat_table_data!AA396), IF(wat_table_data!AA396=-999,"NA",IF(wat_table_data!AA396&gt;99, "&gt;99", IF(wat_table_data!AA396&lt;1, "&lt;1",wat_table_data!AA396 ))), "-")</f>
        <v>-</v>
      </c>
      <c r="AC399" s="38" t="str">
        <f>IF(ISNUMBER(wat_table_data!AB396), IF(wat_table_data!AB396=-999,"NA",IF(wat_table_data!AB396&gt;99, "&gt;99", IF(wat_table_data!AB396&lt;1, "&lt;1",wat_table_data!AB396 ))), "-")</f>
        <v>-</v>
      </c>
      <c r="AD399" s="39" t="str">
        <f>IF(ISNUMBER(wat_table_data!AC396), IF(wat_table_data!AC396=-999,"NA",IF(wat_table_data!AC396&gt;99, "&gt;99", IF(wat_table_data!AC396&lt;1, "&lt;1",wat_table_data!AC396 ))), "-")</f>
        <v>-</v>
      </c>
      <c r="AE399" s="40" t="str">
        <f>IF(ISNUMBER(wat_table_data!AD396), IF(wat_table_data!AD396=-999,"NA",IF(wat_table_data!AD396&gt;99, "&gt;99", IF(wat_table_data!AD396&lt;1, "&lt;1",wat_table_data!AD396 ))), "-")</f>
        <v>-</v>
      </c>
      <c r="AF399" s="40" t="str">
        <f>IF(ISNUMBER(wat_table_data!AE396), IF(wat_table_data!AE396=-999,"NA",IF(wat_table_data!AE396&gt;99, "&gt;99", IF(wat_table_data!AE396&lt;1, "&lt;1",wat_table_data!AE396 ))), "-")</f>
        <v>-</v>
      </c>
      <c r="AG399" s="40" t="str">
        <f>IF(ISNUMBER(wat_table_data!AF396), IF(wat_table_data!AF396=-999,"NA",IF(wat_table_data!AF396&gt;99, "&gt;99", IF(wat_table_data!AF396&lt;1, "&lt;1",wat_table_data!AF396 ))), "-")</f>
        <v>-</v>
      </c>
      <c r="AH399" s="38" t="str">
        <f>IF(ISNUMBER(wat_table_data!AG396), IF(wat_table_data!AG396=-999,"NA",IF(wat_table_data!AG396&gt;99, "&gt;99", IF(wat_table_data!AG396&lt;1, "&lt;1",wat_table_data!AG396 ))), "-")</f>
        <v>-</v>
      </c>
      <c r="AI399" s="38" t="str">
        <f>IF(ISNUMBER(wat_table_data!AH396), IF(wat_table_data!AH396=-999,"NA",IF(wat_table_data!AH396&gt;99, "&gt;99", IF(wat_table_data!AH396&lt;1, "&lt;1",wat_table_data!AH396 ))), "-")</f>
        <v>-</v>
      </c>
      <c r="AJ399" s="39" t="str">
        <f>IF(ISNUMBER(wat_table_data!AI396), IF(wat_table_data!AI396=-999,"NA",IF(wat_table_data!AI396&gt;99, "&gt;99", IF(wat_table_data!AI396&lt;1, "&lt;1",wat_table_data!AI396 ))), "-")</f>
        <v>-</v>
      </c>
      <c r="AK399" s="40" t="str">
        <f>IF(ISNUMBER(wat_table_data!AJ396), IF(wat_table_data!AJ396=-999,"NA",IF(wat_table_data!AJ396&gt;99, "&gt;99", IF(wat_table_data!AJ396&lt;1, "&lt;1",wat_table_data!AJ396 ))), "-")</f>
        <v>-</v>
      </c>
      <c r="AL399" s="40" t="str">
        <f>IF(ISNUMBER(wat_table_data!AK396), IF(wat_table_data!AK396=-999,"NA",IF(wat_table_data!AK396&gt;99, "&gt;99", IF(wat_table_data!AK396&lt;1, "&lt;1",wat_table_data!AK396 ))), "-")</f>
        <v>-</v>
      </c>
      <c r="AM399" s="40" t="str">
        <f>IF(ISNUMBER(wat_table_data!AL396), IF(wat_table_data!AL396=-999,"NA",IF(wat_table_data!AL396&gt;99, "&gt;99", IF(wat_table_data!AL396&lt;1, "&lt;1",wat_table_data!AL396 ))), "-")</f>
        <v>-</v>
      </c>
      <c r="AN399" s="38" t="str">
        <f>IF(ISNUMBER(wat_table_data!AM396), IF(wat_table_data!AM396=-999,"NA",IF(wat_table_data!AM396&gt;99, "&gt;99", IF(wat_table_data!AM396&lt;1, "&lt;1",wat_table_data!AM396 ))), "-")</f>
        <v>-</v>
      </c>
      <c r="AO399" s="38" t="str">
        <f>IF(ISNUMBER(wat_table_data!AN396), IF(wat_table_data!AN396=-999,"NA",IF(wat_table_data!AN396&gt;99, "&gt;99", IF(wat_table_data!AN396&lt;1, "&lt;1",wat_table_data!AN396 ))), "-")</f>
        <v>-</v>
      </c>
    </row>
    <row r="400" ht="13.8" x14ac:dyDescent="0.25">
      <c r="A400" s="34" t="str">
        <f>IF(ISBLANK(wat_table_data!A397), "", wat_table_data!A397)</f>
        <v/>
      </c>
      <c r="B400" s="34" t="str">
        <f>IF(ISBLANK(wat_table_data!B397), "", wat_table_data!B397)</f>
        <v/>
      </c>
      <c r="C400" s="34" t="str">
        <f>IF(ISBLANK(wat_table_data!C397), "", wat_table_data!C397)</f>
        <v/>
      </c>
      <c r="D400" s="35" t="str">
        <f>IF(ISNUMBER(wat_table_data!D397), wat_table_data!D397, "-")</f>
        <v>-</v>
      </c>
      <c r="E400" s="36" t="str">
        <f>IF(ISNUMBER(wat_table_data!E397), wat_table_data!E397, "-")</f>
        <v>-</v>
      </c>
      <c r="F400" s="37" t="str">
        <f>IF(ISNUMBER(wat_table_data!F397), IF(wat_table_data!F397=-999,"NA",IF(wat_table_data!F397&gt;99, "&gt;99", IF(wat_table_data!F397&lt;1, "&lt;1",wat_table_data!F397 ))), "-")</f>
        <v>-</v>
      </c>
      <c r="G400" s="38" t="str">
        <f>IF(ISNUMBER(wat_table_data!G397), IF(wat_table_data!G397=-999,"NA",IF(wat_table_data!G397&gt;99, "&gt;99", IF(wat_table_data!G397&lt;1, "&lt;1",wat_table_data!G397 ))), "-")</f>
        <v>-</v>
      </c>
      <c r="H400" s="38" t="str">
        <f>IF(ISNUMBER(wat_table_data!H397), IF(wat_table_data!H397=-999,"NA",IF(wat_table_data!H397&gt;99, "&gt;99", IF(wat_table_data!H397&lt;1, "&lt;1",wat_table_data!H397 ))), "-")</f>
        <v>-</v>
      </c>
      <c r="I400" s="38" t="str">
        <f>IF(ISNUMBER(wat_table_data!I397), IF(wat_table_data!I397=-999,"NA",IF(wat_table_data!I397&gt;99, "&gt;99", IF(wat_table_data!I397&lt;1, "&lt;1",wat_table_data!I397 ))), "-")</f>
        <v>-</v>
      </c>
      <c r="J400" s="24" t="str">
        <f>IF(ISNUMBER(wat_table_data!J397), IF(wat_table_data!J397=-999,"NA",wat_table_data!J397), "-")</f>
        <v>-</v>
      </c>
      <c r="K400" s="37" t="str">
        <f>IF(ISNUMBER(wat_table_data!K397), IF(wat_table_data!K397=-999,"NA",IF(wat_table_data!K397&gt;99, "&gt;99", IF(wat_table_data!K397&lt;1, "&lt;1",wat_table_data!K397 ))), "-")</f>
        <v>-</v>
      </c>
      <c r="L400" s="38" t="str">
        <f>IF(ISNUMBER(wat_table_data!L397), IF(wat_table_data!L397=-999,"NA",IF(wat_table_data!L397&gt;99, "&gt;99", IF(wat_table_data!L397&lt;1, "&lt;1",wat_table_data!L397 ))), "-")</f>
        <v>-</v>
      </c>
      <c r="M400" s="38" t="str">
        <f>IF(ISNUMBER(wat_table_data!M397), IF(wat_table_data!M397=-999,"NA",IF(wat_table_data!M397&gt;99, "&gt;99", IF(wat_table_data!M397&lt;1, "&lt;1",wat_table_data!M397 ))), "-")</f>
        <v>-</v>
      </c>
      <c r="N400" s="38" t="str">
        <f>IF(ISNUMBER(wat_table_data!N397), IF(wat_table_data!N397=-999,"NA",IF(wat_table_data!N397&gt;99, "&gt;99", IF(wat_table_data!N397&lt;1, "&lt;1",wat_table_data!N397 ))), "-")</f>
        <v>-</v>
      </c>
      <c r="O400" s="24" t="str">
        <f>IF(ISNUMBER(wat_table_data!O397), IF(wat_table_data!O397=-999,"NA",wat_table_data!O397), "-")</f>
        <v>-</v>
      </c>
      <c r="P400" s="37" t="str">
        <f>IF(ISNUMBER(wat_table_data!P397), IF(wat_table_data!P397=-999,"NA",IF(wat_table_data!P397&gt;99, "&gt;99", IF(wat_table_data!P397&lt;1, "&lt;1",wat_table_data!P397 ))), "-")</f>
        <v>-</v>
      </c>
      <c r="Q400" s="38" t="str">
        <f>IF(ISNUMBER(wat_table_data!Q397), IF(wat_table_data!Q397=-999,"NA",IF(wat_table_data!Q397&gt;99, "&gt;99", IF(wat_table_data!Q397&lt;1, "&lt;1",wat_table_data!Q397 ))), "-")</f>
        <v>-</v>
      </c>
      <c r="R400" s="38" t="str">
        <f>IF(ISNUMBER(wat_table_data!R397), IF(wat_table_data!R397=-999,"NA",IF(wat_table_data!R397&gt;99, "&gt;99", IF(wat_table_data!R397&lt;1, "&lt;1",wat_table_data!R397 ))), "-")</f>
        <v>-</v>
      </c>
      <c r="S400" s="38" t="str">
        <f>IF(ISNUMBER(wat_table_data!S397), IF(wat_table_data!S397=-999,"NA",IF(wat_table_data!S397&gt;99, "&gt;99", IF(wat_table_data!S397&lt;1, "&lt;1",wat_table_data!S397 ))), "-")</f>
        <v>-</v>
      </c>
      <c r="T400" s="24" t="str">
        <f>IF(ISNUMBER(wat_table_data!T397), IF(wat_table_data!T397=-999,"NA",wat_table_data!T397), "-")</f>
        <v>-</v>
      </c>
      <c r="U400" s="24"/>
      <c r="V400" s="24"/>
      <c r="W400" s="24"/>
      <c r="X400" s="39" t="str">
        <f>IF(ISNUMBER(wat_table_data!W397), IF(wat_table_data!W397=-999,"NA",IF(wat_table_data!W397&gt;99, "&gt;99", IF(wat_table_data!W397&lt;1, "&lt;1",wat_table_data!W397 ))), "-")</f>
        <v>-</v>
      </c>
      <c r="Y400" s="40" t="str">
        <f>IF(ISNUMBER(wat_table_data!X397), IF(wat_table_data!X397=-999,"NA",IF(wat_table_data!X397&gt;99, "&gt;99", IF(wat_table_data!X397&lt;1, "&lt;1",wat_table_data!X397 ))), "-")</f>
        <v>-</v>
      </c>
      <c r="Z400" s="40" t="str">
        <f>IF(ISNUMBER(wat_table_data!Y397), IF(wat_table_data!Y397=-999,"NA",IF(wat_table_data!Y397&gt;99, "&gt;99", IF(wat_table_data!Y397&lt;1, "&lt;1",wat_table_data!Y397 ))), "-")</f>
        <v>-</v>
      </c>
      <c r="AA400" s="40" t="str">
        <f>IF(ISNUMBER(wat_table_data!Z397), IF(wat_table_data!Z397=-999,"NA",IF(wat_table_data!Z397&gt;99, "&gt;99", IF(wat_table_data!Z397&lt;1, "&lt;1",wat_table_data!Z397 ))), "-")</f>
        <v>-</v>
      </c>
      <c r="AB400" s="38" t="str">
        <f>IF(ISNUMBER(wat_table_data!AA397), IF(wat_table_data!AA397=-999,"NA",IF(wat_table_data!AA397&gt;99, "&gt;99", IF(wat_table_data!AA397&lt;1, "&lt;1",wat_table_data!AA397 ))), "-")</f>
        <v>-</v>
      </c>
      <c r="AC400" s="38" t="str">
        <f>IF(ISNUMBER(wat_table_data!AB397), IF(wat_table_data!AB397=-999,"NA",IF(wat_table_data!AB397&gt;99, "&gt;99", IF(wat_table_data!AB397&lt;1, "&lt;1",wat_table_data!AB397 ))), "-")</f>
        <v>-</v>
      </c>
      <c r="AD400" s="39" t="str">
        <f>IF(ISNUMBER(wat_table_data!AC397), IF(wat_table_data!AC397=-999,"NA",IF(wat_table_data!AC397&gt;99, "&gt;99", IF(wat_table_data!AC397&lt;1, "&lt;1",wat_table_data!AC397 ))), "-")</f>
        <v>-</v>
      </c>
      <c r="AE400" s="40" t="str">
        <f>IF(ISNUMBER(wat_table_data!AD397), IF(wat_table_data!AD397=-999,"NA",IF(wat_table_data!AD397&gt;99, "&gt;99", IF(wat_table_data!AD397&lt;1, "&lt;1",wat_table_data!AD397 ))), "-")</f>
        <v>-</v>
      </c>
      <c r="AF400" s="40" t="str">
        <f>IF(ISNUMBER(wat_table_data!AE397), IF(wat_table_data!AE397=-999,"NA",IF(wat_table_data!AE397&gt;99, "&gt;99", IF(wat_table_data!AE397&lt;1, "&lt;1",wat_table_data!AE397 ))), "-")</f>
        <v>-</v>
      </c>
      <c r="AG400" s="40" t="str">
        <f>IF(ISNUMBER(wat_table_data!AF397), IF(wat_table_data!AF397=-999,"NA",IF(wat_table_data!AF397&gt;99, "&gt;99", IF(wat_table_data!AF397&lt;1, "&lt;1",wat_table_data!AF397 ))), "-")</f>
        <v>-</v>
      </c>
      <c r="AH400" s="38" t="str">
        <f>IF(ISNUMBER(wat_table_data!AG397), IF(wat_table_data!AG397=-999,"NA",IF(wat_table_data!AG397&gt;99, "&gt;99", IF(wat_table_data!AG397&lt;1, "&lt;1",wat_table_data!AG397 ))), "-")</f>
        <v>-</v>
      </c>
      <c r="AI400" s="38" t="str">
        <f>IF(ISNUMBER(wat_table_data!AH397), IF(wat_table_data!AH397=-999,"NA",IF(wat_table_data!AH397&gt;99, "&gt;99", IF(wat_table_data!AH397&lt;1, "&lt;1",wat_table_data!AH397 ))), "-")</f>
        <v>-</v>
      </c>
      <c r="AJ400" s="39" t="str">
        <f>IF(ISNUMBER(wat_table_data!AI397), IF(wat_table_data!AI397=-999,"NA",IF(wat_table_data!AI397&gt;99, "&gt;99", IF(wat_table_data!AI397&lt;1, "&lt;1",wat_table_data!AI397 ))), "-")</f>
        <v>-</v>
      </c>
      <c r="AK400" s="40" t="str">
        <f>IF(ISNUMBER(wat_table_data!AJ397), IF(wat_table_data!AJ397=-999,"NA",IF(wat_table_data!AJ397&gt;99, "&gt;99", IF(wat_table_data!AJ397&lt;1, "&lt;1",wat_table_data!AJ397 ))), "-")</f>
        <v>-</v>
      </c>
      <c r="AL400" s="40" t="str">
        <f>IF(ISNUMBER(wat_table_data!AK397), IF(wat_table_data!AK397=-999,"NA",IF(wat_table_data!AK397&gt;99, "&gt;99", IF(wat_table_data!AK397&lt;1, "&lt;1",wat_table_data!AK397 ))), "-")</f>
        <v>-</v>
      </c>
      <c r="AM400" s="40" t="str">
        <f>IF(ISNUMBER(wat_table_data!AL397), IF(wat_table_data!AL397=-999,"NA",IF(wat_table_data!AL397&gt;99, "&gt;99", IF(wat_table_data!AL397&lt;1, "&lt;1",wat_table_data!AL397 ))), "-")</f>
        <v>-</v>
      </c>
      <c r="AN400" s="38" t="str">
        <f>IF(ISNUMBER(wat_table_data!AM397), IF(wat_table_data!AM397=-999,"NA",IF(wat_table_data!AM397&gt;99, "&gt;99", IF(wat_table_data!AM397&lt;1, "&lt;1",wat_table_data!AM397 ))), "-")</f>
        <v>-</v>
      </c>
      <c r="AO400" s="38" t="str">
        <f>IF(ISNUMBER(wat_table_data!AN397), IF(wat_table_data!AN397=-999,"NA",IF(wat_table_data!AN397&gt;99, "&gt;99", IF(wat_table_data!AN397&lt;1, "&lt;1",wat_table_data!AN397 ))), "-")</f>
        <v>-</v>
      </c>
    </row>
    <row r="401" ht="13.8" x14ac:dyDescent="0.25">
      <c r="A401" s="34" t="str">
        <f>IF(ISBLANK(wat_table_data!A398), "", wat_table_data!A398)</f>
        <v/>
      </c>
      <c r="B401" s="34" t="str">
        <f>IF(ISBLANK(wat_table_data!B398), "", wat_table_data!B398)</f>
        <v/>
      </c>
      <c r="C401" s="34" t="str">
        <f>IF(ISBLANK(wat_table_data!C398), "", wat_table_data!C398)</f>
        <v/>
      </c>
      <c r="D401" s="35" t="str">
        <f>IF(ISNUMBER(wat_table_data!D398), wat_table_data!D398, "-")</f>
        <v>-</v>
      </c>
      <c r="E401" s="36" t="str">
        <f>IF(ISNUMBER(wat_table_data!E398), wat_table_data!E398, "-")</f>
        <v>-</v>
      </c>
      <c r="F401" s="37" t="str">
        <f>IF(ISNUMBER(wat_table_data!F398), IF(wat_table_data!F398=-999,"NA",IF(wat_table_data!F398&gt;99, "&gt;99", IF(wat_table_data!F398&lt;1, "&lt;1",wat_table_data!F398 ))), "-")</f>
        <v>-</v>
      </c>
      <c r="G401" s="38" t="str">
        <f>IF(ISNUMBER(wat_table_data!G398), IF(wat_table_data!G398=-999,"NA",IF(wat_table_data!G398&gt;99, "&gt;99", IF(wat_table_data!G398&lt;1, "&lt;1",wat_table_data!G398 ))), "-")</f>
        <v>-</v>
      </c>
      <c r="H401" s="38" t="str">
        <f>IF(ISNUMBER(wat_table_data!H398), IF(wat_table_data!H398=-999,"NA",IF(wat_table_data!H398&gt;99, "&gt;99", IF(wat_table_data!H398&lt;1, "&lt;1",wat_table_data!H398 ))), "-")</f>
        <v>-</v>
      </c>
      <c r="I401" s="38" t="str">
        <f>IF(ISNUMBER(wat_table_data!I398), IF(wat_table_data!I398=-999,"NA",IF(wat_table_data!I398&gt;99, "&gt;99", IF(wat_table_data!I398&lt;1, "&lt;1",wat_table_data!I398 ))), "-")</f>
        <v>-</v>
      </c>
      <c r="J401" s="24" t="str">
        <f>IF(ISNUMBER(wat_table_data!J398), IF(wat_table_data!J398=-999,"NA",wat_table_data!J398), "-")</f>
        <v>-</v>
      </c>
      <c r="K401" s="37" t="str">
        <f>IF(ISNUMBER(wat_table_data!K398), IF(wat_table_data!K398=-999,"NA",IF(wat_table_data!K398&gt;99, "&gt;99", IF(wat_table_data!K398&lt;1, "&lt;1",wat_table_data!K398 ))), "-")</f>
        <v>-</v>
      </c>
      <c r="L401" s="38" t="str">
        <f>IF(ISNUMBER(wat_table_data!L398), IF(wat_table_data!L398=-999,"NA",IF(wat_table_data!L398&gt;99, "&gt;99", IF(wat_table_data!L398&lt;1, "&lt;1",wat_table_data!L398 ))), "-")</f>
        <v>-</v>
      </c>
      <c r="M401" s="38" t="str">
        <f>IF(ISNUMBER(wat_table_data!M398), IF(wat_table_data!M398=-999,"NA",IF(wat_table_data!M398&gt;99, "&gt;99", IF(wat_table_data!M398&lt;1, "&lt;1",wat_table_data!M398 ))), "-")</f>
        <v>-</v>
      </c>
      <c r="N401" s="38" t="str">
        <f>IF(ISNUMBER(wat_table_data!N398), IF(wat_table_data!N398=-999,"NA",IF(wat_table_data!N398&gt;99, "&gt;99", IF(wat_table_data!N398&lt;1, "&lt;1",wat_table_data!N398 ))), "-")</f>
        <v>-</v>
      </c>
      <c r="O401" s="24" t="str">
        <f>IF(ISNUMBER(wat_table_data!O398), IF(wat_table_data!O398=-999,"NA",wat_table_data!O398), "-")</f>
        <v>-</v>
      </c>
      <c r="P401" s="37" t="str">
        <f>IF(ISNUMBER(wat_table_data!P398), IF(wat_table_data!P398=-999,"NA",IF(wat_table_data!P398&gt;99, "&gt;99", IF(wat_table_data!P398&lt;1, "&lt;1",wat_table_data!P398 ))), "-")</f>
        <v>-</v>
      </c>
      <c r="Q401" s="38" t="str">
        <f>IF(ISNUMBER(wat_table_data!Q398), IF(wat_table_data!Q398=-999,"NA",IF(wat_table_data!Q398&gt;99, "&gt;99", IF(wat_table_data!Q398&lt;1, "&lt;1",wat_table_data!Q398 ))), "-")</f>
        <v>-</v>
      </c>
      <c r="R401" s="38" t="str">
        <f>IF(ISNUMBER(wat_table_data!R398), IF(wat_table_data!R398=-999,"NA",IF(wat_table_data!R398&gt;99, "&gt;99", IF(wat_table_data!R398&lt;1, "&lt;1",wat_table_data!R398 ))), "-")</f>
        <v>-</v>
      </c>
      <c r="S401" s="38" t="str">
        <f>IF(ISNUMBER(wat_table_data!S398), IF(wat_table_data!S398=-999,"NA",IF(wat_table_data!S398&gt;99, "&gt;99", IF(wat_table_data!S398&lt;1, "&lt;1",wat_table_data!S398 ))), "-")</f>
        <v>-</v>
      </c>
      <c r="T401" s="24" t="str">
        <f>IF(ISNUMBER(wat_table_data!T398), IF(wat_table_data!T398=-999,"NA",wat_table_data!T398), "-")</f>
        <v>-</v>
      </c>
      <c r="U401" s="24"/>
      <c r="V401" s="24"/>
      <c r="W401" s="24"/>
      <c r="X401" s="39" t="str">
        <f>IF(ISNUMBER(wat_table_data!W398), IF(wat_table_data!W398=-999,"NA",IF(wat_table_data!W398&gt;99, "&gt;99", IF(wat_table_data!W398&lt;1, "&lt;1",wat_table_data!W398 ))), "-")</f>
        <v>-</v>
      </c>
      <c r="Y401" s="40" t="str">
        <f>IF(ISNUMBER(wat_table_data!X398), IF(wat_table_data!X398=-999,"NA",IF(wat_table_data!X398&gt;99, "&gt;99", IF(wat_table_data!X398&lt;1, "&lt;1",wat_table_data!X398 ))), "-")</f>
        <v>-</v>
      </c>
      <c r="Z401" s="40" t="str">
        <f>IF(ISNUMBER(wat_table_data!Y398), IF(wat_table_data!Y398=-999,"NA",IF(wat_table_data!Y398&gt;99, "&gt;99", IF(wat_table_data!Y398&lt;1, "&lt;1",wat_table_data!Y398 ))), "-")</f>
        <v>-</v>
      </c>
      <c r="AA401" s="40" t="str">
        <f>IF(ISNUMBER(wat_table_data!Z398), IF(wat_table_data!Z398=-999,"NA",IF(wat_table_data!Z398&gt;99, "&gt;99", IF(wat_table_data!Z398&lt;1, "&lt;1",wat_table_data!Z398 ))), "-")</f>
        <v>-</v>
      </c>
      <c r="AB401" s="38" t="str">
        <f>IF(ISNUMBER(wat_table_data!AA398), IF(wat_table_data!AA398=-999,"NA",IF(wat_table_data!AA398&gt;99, "&gt;99", IF(wat_table_data!AA398&lt;1, "&lt;1",wat_table_data!AA398 ))), "-")</f>
        <v>-</v>
      </c>
      <c r="AC401" s="38" t="str">
        <f>IF(ISNUMBER(wat_table_data!AB398), IF(wat_table_data!AB398=-999,"NA",IF(wat_table_data!AB398&gt;99, "&gt;99", IF(wat_table_data!AB398&lt;1, "&lt;1",wat_table_data!AB398 ))), "-")</f>
        <v>-</v>
      </c>
      <c r="AD401" s="39" t="str">
        <f>IF(ISNUMBER(wat_table_data!AC398), IF(wat_table_data!AC398=-999,"NA",IF(wat_table_data!AC398&gt;99, "&gt;99", IF(wat_table_data!AC398&lt;1, "&lt;1",wat_table_data!AC398 ))), "-")</f>
        <v>-</v>
      </c>
      <c r="AE401" s="40" t="str">
        <f>IF(ISNUMBER(wat_table_data!AD398), IF(wat_table_data!AD398=-999,"NA",IF(wat_table_data!AD398&gt;99, "&gt;99", IF(wat_table_data!AD398&lt;1, "&lt;1",wat_table_data!AD398 ))), "-")</f>
        <v>-</v>
      </c>
      <c r="AF401" s="40" t="str">
        <f>IF(ISNUMBER(wat_table_data!AE398), IF(wat_table_data!AE398=-999,"NA",IF(wat_table_data!AE398&gt;99, "&gt;99", IF(wat_table_data!AE398&lt;1, "&lt;1",wat_table_data!AE398 ))), "-")</f>
        <v>-</v>
      </c>
      <c r="AG401" s="40" t="str">
        <f>IF(ISNUMBER(wat_table_data!AF398), IF(wat_table_data!AF398=-999,"NA",IF(wat_table_data!AF398&gt;99, "&gt;99", IF(wat_table_data!AF398&lt;1, "&lt;1",wat_table_data!AF398 ))), "-")</f>
        <v>-</v>
      </c>
      <c r="AH401" s="38" t="str">
        <f>IF(ISNUMBER(wat_table_data!AG398), IF(wat_table_data!AG398=-999,"NA",IF(wat_table_data!AG398&gt;99, "&gt;99", IF(wat_table_data!AG398&lt;1, "&lt;1",wat_table_data!AG398 ))), "-")</f>
        <v>-</v>
      </c>
      <c r="AI401" s="38" t="str">
        <f>IF(ISNUMBER(wat_table_data!AH398), IF(wat_table_data!AH398=-999,"NA",IF(wat_table_data!AH398&gt;99, "&gt;99", IF(wat_table_data!AH398&lt;1, "&lt;1",wat_table_data!AH398 ))), "-")</f>
        <v>-</v>
      </c>
      <c r="AJ401" s="39" t="str">
        <f>IF(ISNUMBER(wat_table_data!AI398), IF(wat_table_data!AI398=-999,"NA",IF(wat_table_data!AI398&gt;99, "&gt;99", IF(wat_table_data!AI398&lt;1, "&lt;1",wat_table_data!AI398 ))), "-")</f>
        <v>-</v>
      </c>
      <c r="AK401" s="40" t="str">
        <f>IF(ISNUMBER(wat_table_data!AJ398), IF(wat_table_data!AJ398=-999,"NA",IF(wat_table_data!AJ398&gt;99, "&gt;99", IF(wat_table_data!AJ398&lt;1, "&lt;1",wat_table_data!AJ398 ))), "-")</f>
        <v>-</v>
      </c>
      <c r="AL401" s="40" t="str">
        <f>IF(ISNUMBER(wat_table_data!AK398), IF(wat_table_data!AK398=-999,"NA",IF(wat_table_data!AK398&gt;99, "&gt;99", IF(wat_table_data!AK398&lt;1, "&lt;1",wat_table_data!AK398 ))), "-")</f>
        <v>-</v>
      </c>
      <c r="AM401" s="40" t="str">
        <f>IF(ISNUMBER(wat_table_data!AL398), IF(wat_table_data!AL398=-999,"NA",IF(wat_table_data!AL398&gt;99, "&gt;99", IF(wat_table_data!AL398&lt;1, "&lt;1",wat_table_data!AL398 ))), "-")</f>
        <v>-</v>
      </c>
      <c r="AN401" s="38" t="str">
        <f>IF(ISNUMBER(wat_table_data!AM398), IF(wat_table_data!AM398=-999,"NA",IF(wat_table_data!AM398&gt;99, "&gt;99", IF(wat_table_data!AM398&lt;1, "&lt;1",wat_table_data!AM398 ))), "-")</f>
        <v>-</v>
      </c>
      <c r="AO401" s="38" t="str">
        <f>IF(ISNUMBER(wat_table_data!AN398), IF(wat_table_data!AN398=-999,"NA",IF(wat_table_data!AN398&gt;99, "&gt;99", IF(wat_table_data!AN398&lt;1, "&lt;1",wat_table_data!AN398 ))), "-")</f>
        <v>-</v>
      </c>
    </row>
    <row r="402" ht="13.8" x14ac:dyDescent="0.25">
      <c r="A402" s="34" t="str">
        <f>IF(ISBLANK(wat_table_data!A399), "", wat_table_data!A399)</f>
        <v/>
      </c>
      <c r="B402" s="34" t="str">
        <f>IF(ISBLANK(wat_table_data!B399), "", wat_table_data!B399)</f>
        <v/>
      </c>
      <c r="C402" s="34" t="str">
        <f>IF(ISBLANK(wat_table_data!C399), "", wat_table_data!C399)</f>
        <v/>
      </c>
      <c r="D402" s="35" t="str">
        <f>IF(ISNUMBER(wat_table_data!D399), wat_table_data!D399, "-")</f>
        <v>-</v>
      </c>
      <c r="E402" s="36" t="str">
        <f>IF(ISNUMBER(wat_table_data!E399), wat_table_data!E399, "-")</f>
        <v>-</v>
      </c>
      <c r="F402" s="37" t="str">
        <f>IF(ISNUMBER(wat_table_data!F399), IF(wat_table_data!F399=-999,"NA",IF(wat_table_data!F399&gt;99, "&gt;99", IF(wat_table_data!F399&lt;1, "&lt;1",wat_table_data!F399 ))), "-")</f>
        <v>-</v>
      </c>
      <c r="G402" s="38" t="str">
        <f>IF(ISNUMBER(wat_table_data!G399), IF(wat_table_data!G399=-999,"NA",IF(wat_table_data!G399&gt;99, "&gt;99", IF(wat_table_data!G399&lt;1, "&lt;1",wat_table_data!G399 ))), "-")</f>
        <v>-</v>
      </c>
      <c r="H402" s="38" t="str">
        <f>IF(ISNUMBER(wat_table_data!H399), IF(wat_table_data!H399=-999,"NA",IF(wat_table_data!H399&gt;99, "&gt;99", IF(wat_table_data!H399&lt;1, "&lt;1",wat_table_data!H399 ))), "-")</f>
        <v>-</v>
      </c>
      <c r="I402" s="38" t="str">
        <f>IF(ISNUMBER(wat_table_data!I399), IF(wat_table_data!I399=-999,"NA",IF(wat_table_data!I399&gt;99, "&gt;99", IF(wat_table_data!I399&lt;1, "&lt;1",wat_table_data!I399 ))), "-")</f>
        <v>-</v>
      </c>
      <c r="J402" s="24" t="str">
        <f>IF(ISNUMBER(wat_table_data!J399), IF(wat_table_data!J399=-999,"NA",wat_table_data!J399), "-")</f>
        <v>-</v>
      </c>
      <c r="K402" s="37" t="str">
        <f>IF(ISNUMBER(wat_table_data!K399), IF(wat_table_data!K399=-999,"NA",IF(wat_table_data!K399&gt;99, "&gt;99", IF(wat_table_data!K399&lt;1, "&lt;1",wat_table_data!K399 ))), "-")</f>
        <v>-</v>
      </c>
      <c r="L402" s="38" t="str">
        <f>IF(ISNUMBER(wat_table_data!L399), IF(wat_table_data!L399=-999,"NA",IF(wat_table_data!L399&gt;99, "&gt;99", IF(wat_table_data!L399&lt;1, "&lt;1",wat_table_data!L399 ))), "-")</f>
        <v>-</v>
      </c>
      <c r="M402" s="38" t="str">
        <f>IF(ISNUMBER(wat_table_data!M399), IF(wat_table_data!M399=-999,"NA",IF(wat_table_data!M399&gt;99, "&gt;99", IF(wat_table_data!M399&lt;1, "&lt;1",wat_table_data!M399 ))), "-")</f>
        <v>-</v>
      </c>
      <c r="N402" s="38" t="str">
        <f>IF(ISNUMBER(wat_table_data!N399), IF(wat_table_data!N399=-999,"NA",IF(wat_table_data!N399&gt;99, "&gt;99", IF(wat_table_data!N399&lt;1, "&lt;1",wat_table_data!N399 ))), "-")</f>
        <v>-</v>
      </c>
      <c r="O402" s="24" t="str">
        <f>IF(ISNUMBER(wat_table_data!O399), IF(wat_table_data!O399=-999,"NA",wat_table_data!O399), "-")</f>
        <v>-</v>
      </c>
      <c r="P402" s="37" t="str">
        <f>IF(ISNUMBER(wat_table_data!P399), IF(wat_table_data!P399=-999,"NA",IF(wat_table_data!P399&gt;99, "&gt;99", IF(wat_table_data!P399&lt;1, "&lt;1",wat_table_data!P399 ))), "-")</f>
        <v>-</v>
      </c>
      <c r="Q402" s="38" t="str">
        <f>IF(ISNUMBER(wat_table_data!Q399), IF(wat_table_data!Q399=-999,"NA",IF(wat_table_data!Q399&gt;99, "&gt;99", IF(wat_table_data!Q399&lt;1, "&lt;1",wat_table_data!Q399 ))), "-")</f>
        <v>-</v>
      </c>
      <c r="R402" s="38" t="str">
        <f>IF(ISNUMBER(wat_table_data!R399), IF(wat_table_data!R399=-999,"NA",IF(wat_table_data!R399&gt;99, "&gt;99", IF(wat_table_data!R399&lt;1, "&lt;1",wat_table_data!R399 ))), "-")</f>
        <v>-</v>
      </c>
      <c r="S402" s="38" t="str">
        <f>IF(ISNUMBER(wat_table_data!S399), IF(wat_table_data!S399=-999,"NA",IF(wat_table_data!S399&gt;99, "&gt;99", IF(wat_table_data!S399&lt;1, "&lt;1",wat_table_data!S399 ))), "-")</f>
        <v>-</v>
      </c>
      <c r="T402" s="24" t="str">
        <f>IF(ISNUMBER(wat_table_data!T399), IF(wat_table_data!T399=-999,"NA",wat_table_data!T399), "-")</f>
        <v>-</v>
      </c>
      <c r="U402" s="24"/>
      <c r="V402" s="24"/>
      <c r="W402" s="24"/>
      <c r="X402" s="39" t="str">
        <f>IF(ISNUMBER(wat_table_data!W399), IF(wat_table_data!W399=-999,"NA",IF(wat_table_data!W399&gt;99, "&gt;99", IF(wat_table_data!W399&lt;1, "&lt;1",wat_table_data!W399 ))), "-")</f>
        <v>-</v>
      </c>
      <c r="Y402" s="40" t="str">
        <f>IF(ISNUMBER(wat_table_data!X399), IF(wat_table_data!X399=-999,"NA",IF(wat_table_data!X399&gt;99, "&gt;99", IF(wat_table_data!X399&lt;1, "&lt;1",wat_table_data!X399 ))), "-")</f>
        <v>-</v>
      </c>
      <c r="Z402" s="40" t="str">
        <f>IF(ISNUMBER(wat_table_data!Y399), IF(wat_table_data!Y399=-999,"NA",IF(wat_table_data!Y399&gt;99, "&gt;99", IF(wat_table_data!Y399&lt;1, "&lt;1",wat_table_data!Y399 ))), "-")</f>
        <v>-</v>
      </c>
      <c r="AA402" s="40" t="str">
        <f>IF(ISNUMBER(wat_table_data!Z399), IF(wat_table_data!Z399=-999,"NA",IF(wat_table_data!Z399&gt;99, "&gt;99", IF(wat_table_data!Z399&lt;1, "&lt;1",wat_table_data!Z399 ))), "-")</f>
        <v>-</v>
      </c>
      <c r="AB402" s="38" t="str">
        <f>IF(ISNUMBER(wat_table_data!AA399), IF(wat_table_data!AA399=-999,"NA",IF(wat_table_data!AA399&gt;99, "&gt;99", IF(wat_table_data!AA399&lt;1, "&lt;1",wat_table_data!AA399 ))), "-")</f>
        <v>-</v>
      </c>
      <c r="AC402" s="38" t="str">
        <f>IF(ISNUMBER(wat_table_data!AB399), IF(wat_table_data!AB399=-999,"NA",IF(wat_table_data!AB399&gt;99, "&gt;99", IF(wat_table_data!AB399&lt;1, "&lt;1",wat_table_data!AB399 ))), "-")</f>
        <v>-</v>
      </c>
      <c r="AD402" s="39" t="str">
        <f>IF(ISNUMBER(wat_table_data!AC399), IF(wat_table_data!AC399=-999,"NA",IF(wat_table_data!AC399&gt;99, "&gt;99", IF(wat_table_data!AC399&lt;1, "&lt;1",wat_table_data!AC399 ))), "-")</f>
        <v>-</v>
      </c>
      <c r="AE402" s="40" t="str">
        <f>IF(ISNUMBER(wat_table_data!AD399), IF(wat_table_data!AD399=-999,"NA",IF(wat_table_data!AD399&gt;99, "&gt;99", IF(wat_table_data!AD399&lt;1, "&lt;1",wat_table_data!AD399 ))), "-")</f>
        <v>-</v>
      </c>
      <c r="AF402" s="40" t="str">
        <f>IF(ISNUMBER(wat_table_data!AE399), IF(wat_table_data!AE399=-999,"NA",IF(wat_table_data!AE399&gt;99, "&gt;99", IF(wat_table_data!AE399&lt;1, "&lt;1",wat_table_data!AE399 ))), "-")</f>
        <v>-</v>
      </c>
      <c r="AG402" s="40" t="str">
        <f>IF(ISNUMBER(wat_table_data!AF399), IF(wat_table_data!AF399=-999,"NA",IF(wat_table_data!AF399&gt;99, "&gt;99", IF(wat_table_data!AF399&lt;1, "&lt;1",wat_table_data!AF399 ))), "-")</f>
        <v>-</v>
      </c>
      <c r="AH402" s="38" t="str">
        <f>IF(ISNUMBER(wat_table_data!AG399), IF(wat_table_data!AG399=-999,"NA",IF(wat_table_data!AG399&gt;99, "&gt;99", IF(wat_table_data!AG399&lt;1, "&lt;1",wat_table_data!AG399 ))), "-")</f>
        <v>-</v>
      </c>
      <c r="AI402" s="38" t="str">
        <f>IF(ISNUMBER(wat_table_data!AH399), IF(wat_table_data!AH399=-999,"NA",IF(wat_table_data!AH399&gt;99, "&gt;99", IF(wat_table_data!AH399&lt;1, "&lt;1",wat_table_data!AH399 ))), "-")</f>
        <v>-</v>
      </c>
      <c r="AJ402" s="39" t="str">
        <f>IF(ISNUMBER(wat_table_data!AI399), IF(wat_table_data!AI399=-999,"NA",IF(wat_table_data!AI399&gt;99, "&gt;99", IF(wat_table_data!AI399&lt;1, "&lt;1",wat_table_data!AI399 ))), "-")</f>
        <v>-</v>
      </c>
      <c r="AK402" s="40" t="str">
        <f>IF(ISNUMBER(wat_table_data!AJ399), IF(wat_table_data!AJ399=-999,"NA",IF(wat_table_data!AJ399&gt;99, "&gt;99", IF(wat_table_data!AJ399&lt;1, "&lt;1",wat_table_data!AJ399 ))), "-")</f>
        <v>-</v>
      </c>
      <c r="AL402" s="40" t="str">
        <f>IF(ISNUMBER(wat_table_data!AK399), IF(wat_table_data!AK399=-999,"NA",IF(wat_table_data!AK399&gt;99, "&gt;99", IF(wat_table_data!AK399&lt;1, "&lt;1",wat_table_data!AK399 ))), "-")</f>
        <v>-</v>
      </c>
      <c r="AM402" s="40" t="str">
        <f>IF(ISNUMBER(wat_table_data!AL399), IF(wat_table_data!AL399=-999,"NA",IF(wat_table_data!AL399&gt;99, "&gt;99", IF(wat_table_data!AL399&lt;1, "&lt;1",wat_table_data!AL399 ))), "-")</f>
        <v>-</v>
      </c>
      <c r="AN402" s="38" t="str">
        <f>IF(ISNUMBER(wat_table_data!AM399), IF(wat_table_data!AM399=-999,"NA",IF(wat_table_data!AM399&gt;99, "&gt;99", IF(wat_table_data!AM399&lt;1, "&lt;1",wat_table_data!AM399 ))), "-")</f>
        <v>-</v>
      </c>
      <c r="AO402" s="38" t="str">
        <f>IF(ISNUMBER(wat_table_data!AN399), IF(wat_table_data!AN399=-999,"NA",IF(wat_table_data!AN399&gt;99, "&gt;99", IF(wat_table_data!AN399&lt;1, "&lt;1",wat_table_data!AN399 ))), "-")</f>
        <v>-</v>
      </c>
    </row>
    <row r="403" ht="13.8" x14ac:dyDescent="0.25">
      <c r="A403" s="34" t="str">
        <f>IF(ISBLANK(wat_table_data!A400), "", wat_table_data!A400)</f>
        <v/>
      </c>
      <c r="B403" s="34" t="str">
        <f>IF(ISBLANK(wat_table_data!B400), "", wat_table_data!B400)</f>
        <v/>
      </c>
      <c r="C403" s="34" t="str">
        <f>IF(ISBLANK(wat_table_data!C400), "", wat_table_data!C400)</f>
        <v/>
      </c>
      <c r="D403" s="35" t="str">
        <f>IF(ISNUMBER(wat_table_data!D400), wat_table_data!D400, "-")</f>
        <v>-</v>
      </c>
      <c r="E403" s="36" t="str">
        <f>IF(ISNUMBER(wat_table_data!E400), wat_table_data!E400, "-")</f>
        <v>-</v>
      </c>
      <c r="F403" s="37" t="str">
        <f>IF(ISNUMBER(wat_table_data!F400), IF(wat_table_data!F400=-999,"NA",IF(wat_table_data!F400&gt;99, "&gt;99", IF(wat_table_data!F400&lt;1, "&lt;1",wat_table_data!F400 ))), "-")</f>
        <v>-</v>
      </c>
      <c r="G403" s="38" t="str">
        <f>IF(ISNUMBER(wat_table_data!G400), IF(wat_table_data!G400=-999,"NA",IF(wat_table_data!G400&gt;99, "&gt;99", IF(wat_table_data!G400&lt;1, "&lt;1",wat_table_data!G400 ))), "-")</f>
        <v>-</v>
      </c>
      <c r="H403" s="38" t="str">
        <f>IF(ISNUMBER(wat_table_data!H400), IF(wat_table_data!H400=-999,"NA",IF(wat_table_data!H400&gt;99, "&gt;99", IF(wat_table_data!H400&lt;1, "&lt;1",wat_table_data!H400 ))), "-")</f>
        <v>-</v>
      </c>
      <c r="I403" s="38" t="str">
        <f>IF(ISNUMBER(wat_table_data!I400), IF(wat_table_data!I400=-999,"NA",IF(wat_table_data!I400&gt;99, "&gt;99", IF(wat_table_data!I400&lt;1, "&lt;1",wat_table_data!I400 ))), "-")</f>
        <v>-</v>
      </c>
      <c r="J403" s="24" t="str">
        <f>IF(ISNUMBER(wat_table_data!J400), IF(wat_table_data!J400=-999,"NA",wat_table_data!J400), "-")</f>
        <v>-</v>
      </c>
      <c r="K403" s="37" t="str">
        <f>IF(ISNUMBER(wat_table_data!K400), IF(wat_table_data!K400=-999,"NA",IF(wat_table_data!K400&gt;99, "&gt;99", IF(wat_table_data!K400&lt;1, "&lt;1",wat_table_data!K400 ))), "-")</f>
        <v>-</v>
      </c>
      <c r="L403" s="38" t="str">
        <f>IF(ISNUMBER(wat_table_data!L400), IF(wat_table_data!L400=-999,"NA",IF(wat_table_data!L400&gt;99, "&gt;99", IF(wat_table_data!L400&lt;1, "&lt;1",wat_table_data!L400 ))), "-")</f>
        <v>-</v>
      </c>
      <c r="M403" s="38" t="str">
        <f>IF(ISNUMBER(wat_table_data!M400), IF(wat_table_data!M400=-999,"NA",IF(wat_table_data!M400&gt;99, "&gt;99", IF(wat_table_data!M400&lt;1, "&lt;1",wat_table_data!M400 ))), "-")</f>
        <v>-</v>
      </c>
      <c r="N403" s="38" t="str">
        <f>IF(ISNUMBER(wat_table_data!N400), IF(wat_table_data!N400=-999,"NA",IF(wat_table_data!N400&gt;99, "&gt;99", IF(wat_table_data!N400&lt;1, "&lt;1",wat_table_data!N400 ))), "-")</f>
        <v>-</v>
      </c>
      <c r="O403" s="24" t="str">
        <f>IF(ISNUMBER(wat_table_data!O400), IF(wat_table_data!O400=-999,"NA",wat_table_data!O400), "-")</f>
        <v>-</v>
      </c>
      <c r="P403" s="37" t="str">
        <f>IF(ISNUMBER(wat_table_data!P400), IF(wat_table_data!P400=-999,"NA",IF(wat_table_data!P400&gt;99, "&gt;99", IF(wat_table_data!P400&lt;1, "&lt;1",wat_table_data!P400 ))), "-")</f>
        <v>-</v>
      </c>
      <c r="Q403" s="38" t="str">
        <f>IF(ISNUMBER(wat_table_data!Q400), IF(wat_table_data!Q400=-999,"NA",IF(wat_table_data!Q400&gt;99, "&gt;99", IF(wat_table_data!Q400&lt;1, "&lt;1",wat_table_data!Q400 ))), "-")</f>
        <v>-</v>
      </c>
      <c r="R403" s="38" t="str">
        <f>IF(ISNUMBER(wat_table_data!R400), IF(wat_table_data!R400=-999,"NA",IF(wat_table_data!R400&gt;99, "&gt;99", IF(wat_table_data!R400&lt;1, "&lt;1",wat_table_data!R400 ))), "-")</f>
        <v>-</v>
      </c>
      <c r="S403" s="38" t="str">
        <f>IF(ISNUMBER(wat_table_data!S400), IF(wat_table_data!S400=-999,"NA",IF(wat_table_data!S400&gt;99, "&gt;99", IF(wat_table_data!S400&lt;1, "&lt;1",wat_table_data!S400 ))), "-")</f>
        <v>-</v>
      </c>
      <c r="T403" s="24" t="str">
        <f>IF(ISNUMBER(wat_table_data!T400), IF(wat_table_data!T400=-999,"NA",wat_table_data!T400), "-")</f>
        <v>-</v>
      </c>
      <c r="U403" s="24"/>
      <c r="V403" s="24"/>
      <c r="W403" s="24"/>
      <c r="X403" s="39" t="str">
        <f>IF(ISNUMBER(wat_table_data!W400), IF(wat_table_data!W400=-999,"NA",IF(wat_table_data!W400&gt;99, "&gt;99", IF(wat_table_data!W400&lt;1, "&lt;1",wat_table_data!W400 ))), "-")</f>
        <v>-</v>
      </c>
      <c r="Y403" s="40" t="str">
        <f>IF(ISNUMBER(wat_table_data!X400), IF(wat_table_data!X400=-999,"NA",IF(wat_table_data!X400&gt;99, "&gt;99", IF(wat_table_data!X400&lt;1, "&lt;1",wat_table_data!X400 ))), "-")</f>
        <v>-</v>
      </c>
      <c r="Z403" s="40" t="str">
        <f>IF(ISNUMBER(wat_table_data!Y400), IF(wat_table_data!Y400=-999,"NA",IF(wat_table_data!Y400&gt;99, "&gt;99", IF(wat_table_data!Y400&lt;1, "&lt;1",wat_table_data!Y400 ))), "-")</f>
        <v>-</v>
      </c>
      <c r="AA403" s="40" t="str">
        <f>IF(ISNUMBER(wat_table_data!Z400), IF(wat_table_data!Z400=-999,"NA",IF(wat_table_data!Z400&gt;99, "&gt;99", IF(wat_table_data!Z400&lt;1, "&lt;1",wat_table_data!Z400 ))), "-")</f>
        <v>-</v>
      </c>
      <c r="AB403" s="38" t="str">
        <f>IF(ISNUMBER(wat_table_data!AA400), IF(wat_table_data!AA400=-999,"NA",IF(wat_table_data!AA400&gt;99, "&gt;99", IF(wat_table_data!AA400&lt;1, "&lt;1",wat_table_data!AA400 ))), "-")</f>
        <v>-</v>
      </c>
      <c r="AC403" s="38" t="str">
        <f>IF(ISNUMBER(wat_table_data!AB400), IF(wat_table_data!AB400=-999,"NA",IF(wat_table_data!AB400&gt;99, "&gt;99", IF(wat_table_data!AB400&lt;1, "&lt;1",wat_table_data!AB400 ))), "-")</f>
        <v>-</v>
      </c>
      <c r="AD403" s="39" t="str">
        <f>IF(ISNUMBER(wat_table_data!AC400), IF(wat_table_data!AC400=-999,"NA",IF(wat_table_data!AC400&gt;99, "&gt;99", IF(wat_table_data!AC400&lt;1, "&lt;1",wat_table_data!AC400 ))), "-")</f>
        <v>-</v>
      </c>
      <c r="AE403" s="40" t="str">
        <f>IF(ISNUMBER(wat_table_data!AD400), IF(wat_table_data!AD400=-999,"NA",IF(wat_table_data!AD400&gt;99, "&gt;99", IF(wat_table_data!AD400&lt;1, "&lt;1",wat_table_data!AD400 ))), "-")</f>
        <v>-</v>
      </c>
      <c r="AF403" s="40" t="str">
        <f>IF(ISNUMBER(wat_table_data!AE400), IF(wat_table_data!AE400=-999,"NA",IF(wat_table_data!AE400&gt;99, "&gt;99", IF(wat_table_data!AE400&lt;1, "&lt;1",wat_table_data!AE400 ))), "-")</f>
        <v>-</v>
      </c>
      <c r="AG403" s="40" t="str">
        <f>IF(ISNUMBER(wat_table_data!AF400), IF(wat_table_data!AF400=-999,"NA",IF(wat_table_data!AF400&gt;99, "&gt;99", IF(wat_table_data!AF400&lt;1, "&lt;1",wat_table_data!AF400 ))), "-")</f>
        <v>-</v>
      </c>
      <c r="AH403" s="38" t="str">
        <f>IF(ISNUMBER(wat_table_data!AG400), IF(wat_table_data!AG400=-999,"NA",IF(wat_table_data!AG400&gt;99, "&gt;99", IF(wat_table_data!AG400&lt;1, "&lt;1",wat_table_data!AG400 ))), "-")</f>
        <v>-</v>
      </c>
      <c r="AI403" s="38" t="str">
        <f>IF(ISNUMBER(wat_table_data!AH400), IF(wat_table_data!AH400=-999,"NA",IF(wat_table_data!AH400&gt;99, "&gt;99", IF(wat_table_data!AH400&lt;1, "&lt;1",wat_table_data!AH400 ))), "-")</f>
        <v>-</v>
      </c>
      <c r="AJ403" s="39" t="str">
        <f>IF(ISNUMBER(wat_table_data!AI400), IF(wat_table_data!AI400=-999,"NA",IF(wat_table_data!AI400&gt;99, "&gt;99", IF(wat_table_data!AI400&lt;1, "&lt;1",wat_table_data!AI400 ))), "-")</f>
        <v>-</v>
      </c>
      <c r="AK403" s="40" t="str">
        <f>IF(ISNUMBER(wat_table_data!AJ400), IF(wat_table_data!AJ400=-999,"NA",IF(wat_table_data!AJ400&gt;99, "&gt;99", IF(wat_table_data!AJ400&lt;1, "&lt;1",wat_table_data!AJ400 ))), "-")</f>
        <v>-</v>
      </c>
      <c r="AL403" s="40" t="str">
        <f>IF(ISNUMBER(wat_table_data!AK400), IF(wat_table_data!AK400=-999,"NA",IF(wat_table_data!AK400&gt;99, "&gt;99", IF(wat_table_data!AK400&lt;1, "&lt;1",wat_table_data!AK400 ))), "-")</f>
        <v>-</v>
      </c>
      <c r="AM403" s="40" t="str">
        <f>IF(ISNUMBER(wat_table_data!AL400), IF(wat_table_data!AL400=-999,"NA",IF(wat_table_data!AL400&gt;99, "&gt;99", IF(wat_table_data!AL400&lt;1, "&lt;1",wat_table_data!AL400 ))), "-")</f>
        <v>-</v>
      </c>
      <c r="AN403" s="38" t="str">
        <f>IF(ISNUMBER(wat_table_data!AM400), IF(wat_table_data!AM400=-999,"NA",IF(wat_table_data!AM400&gt;99, "&gt;99", IF(wat_table_data!AM400&lt;1, "&lt;1",wat_table_data!AM400 ))), "-")</f>
        <v>-</v>
      </c>
      <c r="AO403" s="38" t="str">
        <f>IF(ISNUMBER(wat_table_data!AN400), IF(wat_table_data!AN400=-999,"NA",IF(wat_table_data!AN400&gt;99, "&gt;99", IF(wat_table_data!AN400&lt;1, "&lt;1",wat_table_data!AN400 ))), "-")</f>
        <v>-</v>
      </c>
    </row>
    <row r="404" ht="13.8" x14ac:dyDescent="0.25">
      <c r="A404" s="34" t="str">
        <f>IF(ISBLANK(wat_table_data!A401), "", wat_table_data!A401)</f>
        <v/>
      </c>
      <c r="B404" s="34" t="str">
        <f>IF(ISBLANK(wat_table_data!B401), "", wat_table_data!B401)</f>
        <v/>
      </c>
      <c r="C404" s="34" t="str">
        <f>IF(ISBLANK(wat_table_data!C401), "", wat_table_data!C401)</f>
        <v/>
      </c>
      <c r="D404" s="35" t="str">
        <f>IF(ISNUMBER(wat_table_data!D401), wat_table_data!D401, "-")</f>
        <v>-</v>
      </c>
      <c r="E404" s="36" t="str">
        <f>IF(ISNUMBER(wat_table_data!E401), wat_table_data!E401, "-")</f>
        <v>-</v>
      </c>
      <c r="F404" s="37" t="str">
        <f>IF(ISNUMBER(wat_table_data!F401), IF(wat_table_data!F401=-999,"NA",IF(wat_table_data!F401&gt;99, "&gt;99", IF(wat_table_data!F401&lt;1, "&lt;1",wat_table_data!F401 ))), "-")</f>
        <v>-</v>
      </c>
      <c r="G404" s="38" t="str">
        <f>IF(ISNUMBER(wat_table_data!G401), IF(wat_table_data!G401=-999,"NA",IF(wat_table_data!G401&gt;99, "&gt;99", IF(wat_table_data!G401&lt;1, "&lt;1",wat_table_data!G401 ))), "-")</f>
        <v>-</v>
      </c>
      <c r="H404" s="38" t="str">
        <f>IF(ISNUMBER(wat_table_data!H401), IF(wat_table_data!H401=-999,"NA",IF(wat_table_data!H401&gt;99, "&gt;99", IF(wat_table_data!H401&lt;1, "&lt;1",wat_table_data!H401 ))), "-")</f>
        <v>-</v>
      </c>
      <c r="I404" s="38" t="str">
        <f>IF(ISNUMBER(wat_table_data!I401), IF(wat_table_data!I401=-999,"NA",IF(wat_table_data!I401&gt;99, "&gt;99", IF(wat_table_data!I401&lt;1, "&lt;1",wat_table_data!I401 ))), "-")</f>
        <v>-</v>
      </c>
      <c r="J404" s="24" t="str">
        <f>IF(ISNUMBER(wat_table_data!J401), IF(wat_table_data!J401=-999,"NA",wat_table_data!J401), "-")</f>
        <v>-</v>
      </c>
      <c r="K404" s="37" t="str">
        <f>IF(ISNUMBER(wat_table_data!K401), IF(wat_table_data!K401=-999,"NA",IF(wat_table_data!K401&gt;99, "&gt;99", IF(wat_table_data!K401&lt;1, "&lt;1",wat_table_data!K401 ))), "-")</f>
        <v>-</v>
      </c>
      <c r="L404" s="38" t="str">
        <f>IF(ISNUMBER(wat_table_data!L401), IF(wat_table_data!L401=-999,"NA",IF(wat_table_data!L401&gt;99, "&gt;99", IF(wat_table_data!L401&lt;1, "&lt;1",wat_table_data!L401 ))), "-")</f>
        <v>-</v>
      </c>
      <c r="M404" s="38" t="str">
        <f>IF(ISNUMBER(wat_table_data!M401), IF(wat_table_data!M401=-999,"NA",IF(wat_table_data!M401&gt;99, "&gt;99", IF(wat_table_data!M401&lt;1, "&lt;1",wat_table_data!M401 ))), "-")</f>
        <v>-</v>
      </c>
      <c r="N404" s="38" t="str">
        <f>IF(ISNUMBER(wat_table_data!N401), IF(wat_table_data!N401=-999,"NA",IF(wat_table_data!N401&gt;99, "&gt;99", IF(wat_table_data!N401&lt;1, "&lt;1",wat_table_data!N401 ))), "-")</f>
        <v>-</v>
      </c>
      <c r="O404" s="24" t="str">
        <f>IF(ISNUMBER(wat_table_data!O401), IF(wat_table_data!O401=-999,"NA",wat_table_data!O401), "-")</f>
        <v>-</v>
      </c>
      <c r="P404" s="37" t="str">
        <f>IF(ISNUMBER(wat_table_data!P401), IF(wat_table_data!P401=-999,"NA",IF(wat_table_data!P401&gt;99, "&gt;99", IF(wat_table_data!P401&lt;1, "&lt;1",wat_table_data!P401 ))), "-")</f>
        <v>-</v>
      </c>
      <c r="Q404" s="38" t="str">
        <f>IF(ISNUMBER(wat_table_data!Q401), IF(wat_table_data!Q401=-999,"NA",IF(wat_table_data!Q401&gt;99, "&gt;99", IF(wat_table_data!Q401&lt;1, "&lt;1",wat_table_data!Q401 ))), "-")</f>
        <v>-</v>
      </c>
      <c r="R404" s="38" t="str">
        <f>IF(ISNUMBER(wat_table_data!R401), IF(wat_table_data!R401=-999,"NA",IF(wat_table_data!R401&gt;99, "&gt;99", IF(wat_table_data!R401&lt;1, "&lt;1",wat_table_data!R401 ))), "-")</f>
        <v>-</v>
      </c>
      <c r="S404" s="38" t="str">
        <f>IF(ISNUMBER(wat_table_data!S401), IF(wat_table_data!S401=-999,"NA",IF(wat_table_data!S401&gt;99, "&gt;99", IF(wat_table_data!S401&lt;1, "&lt;1",wat_table_data!S401 ))), "-")</f>
        <v>-</v>
      </c>
      <c r="T404" s="24" t="str">
        <f>IF(ISNUMBER(wat_table_data!T401), IF(wat_table_data!T401=-999,"NA",wat_table_data!T401), "-")</f>
        <v>-</v>
      </c>
      <c r="U404" s="24"/>
      <c r="V404" s="24"/>
      <c r="W404" s="24"/>
      <c r="X404" s="39" t="str">
        <f>IF(ISNUMBER(wat_table_data!W401), IF(wat_table_data!W401=-999,"NA",IF(wat_table_data!W401&gt;99, "&gt;99", IF(wat_table_data!W401&lt;1, "&lt;1",wat_table_data!W401 ))), "-")</f>
        <v>-</v>
      </c>
      <c r="Y404" s="40" t="str">
        <f>IF(ISNUMBER(wat_table_data!X401), IF(wat_table_data!X401=-999,"NA",IF(wat_table_data!X401&gt;99, "&gt;99", IF(wat_table_data!X401&lt;1, "&lt;1",wat_table_data!X401 ))), "-")</f>
        <v>-</v>
      </c>
      <c r="Z404" s="40" t="str">
        <f>IF(ISNUMBER(wat_table_data!Y401), IF(wat_table_data!Y401=-999,"NA",IF(wat_table_data!Y401&gt;99, "&gt;99", IF(wat_table_data!Y401&lt;1, "&lt;1",wat_table_data!Y401 ))), "-")</f>
        <v>-</v>
      </c>
      <c r="AA404" s="40" t="str">
        <f>IF(ISNUMBER(wat_table_data!Z401), IF(wat_table_data!Z401=-999,"NA",IF(wat_table_data!Z401&gt;99, "&gt;99", IF(wat_table_data!Z401&lt;1, "&lt;1",wat_table_data!Z401 ))), "-")</f>
        <v>-</v>
      </c>
      <c r="AB404" s="38" t="str">
        <f>IF(ISNUMBER(wat_table_data!AA401), IF(wat_table_data!AA401=-999,"NA",IF(wat_table_data!AA401&gt;99, "&gt;99", IF(wat_table_data!AA401&lt;1, "&lt;1",wat_table_data!AA401 ))), "-")</f>
        <v>-</v>
      </c>
      <c r="AC404" s="38" t="str">
        <f>IF(ISNUMBER(wat_table_data!AB401), IF(wat_table_data!AB401=-999,"NA",IF(wat_table_data!AB401&gt;99, "&gt;99", IF(wat_table_data!AB401&lt;1, "&lt;1",wat_table_data!AB401 ))), "-")</f>
        <v>-</v>
      </c>
      <c r="AD404" s="39" t="str">
        <f>IF(ISNUMBER(wat_table_data!AC401), IF(wat_table_data!AC401=-999,"NA",IF(wat_table_data!AC401&gt;99, "&gt;99", IF(wat_table_data!AC401&lt;1, "&lt;1",wat_table_data!AC401 ))), "-")</f>
        <v>-</v>
      </c>
      <c r="AE404" s="40" t="str">
        <f>IF(ISNUMBER(wat_table_data!AD401), IF(wat_table_data!AD401=-999,"NA",IF(wat_table_data!AD401&gt;99, "&gt;99", IF(wat_table_data!AD401&lt;1, "&lt;1",wat_table_data!AD401 ))), "-")</f>
        <v>-</v>
      </c>
      <c r="AF404" s="40" t="str">
        <f>IF(ISNUMBER(wat_table_data!AE401), IF(wat_table_data!AE401=-999,"NA",IF(wat_table_data!AE401&gt;99, "&gt;99", IF(wat_table_data!AE401&lt;1, "&lt;1",wat_table_data!AE401 ))), "-")</f>
        <v>-</v>
      </c>
      <c r="AG404" s="40" t="str">
        <f>IF(ISNUMBER(wat_table_data!AF401), IF(wat_table_data!AF401=-999,"NA",IF(wat_table_data!AF401&gt;99, "&gt;99", IF(wat_table_data!AF401&lt;1, "&lt;1",wat_table_data!AF401 ))), "-")</f>
        <v>-</v>
      </c>
      <c r="AH404" s="38" t="str">
        <f>IF(ISNUMBER(wat_table_data!AG401), IF(wat_table_data!AG401=-999,"NA",IF(wat_table_data!AG401&gt;99, "&gt;99", IF(wat_table_data!AG401&lt;1, "&lt;1",wat_table_data!AG401 ))), "-")</f>
        <v>-</v>
      </c>
      <c r="AI404" s="38" t="str">
        <f>IF(ISNUMBER(wat_table_data!AH401), IF(wat_table_data!AH401=-999,"NA",IF(wat_table_data!AH401&gt;99, "&gt;99", IF(wat_table_data!AH401&lt;1, "&lt;1",wat_table_data!AH401 ))), "-")</f>
        <v>-</v>
      </c>
      <c r="AJ404" s="39" t="str">
        <f>IF(ISNUMBER(wat_table_data!AI401), IF(wat_table_data!AI401=-999,"NA",IF(wat_table_data!AI401&gt;99, "&gt;99", IF(wat_table_data!AI401&lt;1, "&lt;1",wat_table_data!AI401 ))), "-")</f>
        <v>-</v>
      </c>
      <c r="AK404" s="40" t="str">
        <f>IF(ISNUMBER(wat_table_data!AJ401), IF(wat_table_data!AJ401=-999,"NA",IF(wat_table_data!AJ401&gt;99, "&gt;99", IF(wat_table_data!AJ401&lt;1, "&lt;1",wat_table_data!AJ401 ))), "-")</f>
        <v>-</v>
      </c>
      <c r="AL404" s="40" t="str">
        <f>IF(ISNUMBER(wat_table_data!AK401), IF(wat_table_data!AK401=-999,"NA",IF(wat_table_data!AK401&gt;99, "&gt;99", IF(wat_table_data!AK401&lt;1, "&lt;1",wat_table_data!AK401 ))), "-")</f>
        <v>-</v>
      </c>
      <c r="AM404" s="40" t="str">
        <f>IF(ISNUMBER(wat_table_data!AL401), IF(wat_table_data!AL401=-999,"NA",IF(wat_table_data!AL401&gt;99, "&gt;99", IF(wat_table_data!AL401&lt;1, "&lt;1",wat_table_data!AL401 ))), "-")</f>
        <v>-</v>
      </c>
      <c r="AN404" s="38" t="str">
        <f>IF(ISNUMBER(wat_table_data!AM401), IF(wat_table_data!AM401=-999,"NA",IF(wat_table_data!AM401&gt;99, "&gt;99", IF(wat_table_data!AM401&lt;1, "&lt;1",wat_table_data!AM401 ))), "-")</f>
        <v>-</v>
      </c>
      <c r="AO404" s="38" t="str">
        <f>IF(ISNUMBER(wat_table_data!AN401), IF(wat_table_data!AN401=-999,"NA",IF(wat_table_data!AN401&gt;99, "&gt;99", IF(wat_table_data!AN401&lt;1, "&lt;1",wat_table_data!AN401 ))), "-")</f>
        <v>-</v>
      </c>
    </row>
    <row r="405" ht="13.8" x14ac:dyDescent="0.25">
      <c r="A405" s="34" t="str">
        <f>IF(ISBLANK(wat_table_data!A402), "", wat_table_data!A402)</f>
        <v/>
      </c>
      <c r="B405" s="34" t="str">
        <f>IF(ISBLANK(wat_table_data!B402), "", wat_table_data!B402)</f>
        <v/>
      </c>
      <c r="C405" s="34" t="str">
        <f>IF(ISBLANK(wat_table_data!C402), "", wat_table_data!C402)</f>
        <v/>
      </c>
      <c r="D405" s="35" t="str">
        <f>IF(ISNUMBER(wat_table_data!D402), wat_table_data!D402, "-")</f>
        <v>-</v>
      </c>
      <c r="E405" s="36" t="str">
        <f>IF(ISNUMBER(wat_table_data!E402), wat_table_data!E402, "-")</f>
        <v>-</v>
      </c>
      <c r="F405" s="37" t="str">
        <f>IF(ISNUMBER(wat_table_data!F402), IF(wat_table_data!F402=-999,"NA",IF(wat_table_data!F402&gt;99, "&gt;99", IF(wat_table_data!F402&lt;1, "&lt;1",wat_table_data!F402 ))), "-")</f>
        <v>-</v>
      </c>
      <c r="G405" s="38" t="str">
        <f>IF(ISNUMBER(wat_table_data!G402), IF(wat_table_data!G402=-999,"NA",IF(wat_table_data!G402&gt;99, "&gt;99", IF(wat_table_data!G402&lt;1, "&lt;1",wat_table_data!G402 ))), "-")</f>
        <v>-</v>
      </c>
      <c r="H405" s="38" t="str">
        <f>IF(ISNUMBER(wat_table_data!H402), IF(wat_table_data!H402=-999,"NA",IF(wat_table_data!H402&gt;99, "&gt;99", IF(wat_table_data!H402&lt;1, "&lt;1",wat_table_data!H402 ))), "-")</f>
        <v>-</v>
      </c>
      <c r="I405" s="38" t="str">
        <f>IF(ISNUMBER(wat_table_data!I402), IF(wat_table_data!I402=-999,"NA",IF(wat_table_data!I402&gt;99, "&gt;99", IF(wat_table_data!I402&lt;1, "&lt;1",wat_table_data!I402 ))), "-")</f>
        <v>-</v>
      </c>
      <c r="J405" s="24" t="str">
        <f>IF(ISNUMBER(wat_table_data!J402), IF(wat_table_data!J402=-999,"NA",wat_table_data!J402), "-")</f>
        <v>-</v>
      </c>
      <c r="K405" s="37" t="str">
        <f>IF(ISNUMBER(wat_table_data!K402), IF(wat_table_data!K402=-999,"NA",IF(wat_table_data!K402&gt;99, "&gt;99", IF(wat_table_data!K402&lt;1, "&lt;1",wat_table_data!K402 ))), "-")</f>
        <v>-</v>
      </c>
      <c r="L405" s="38" t="str">
        <f>IF(ISNUMBER(wat_table_data!L402), IF(wat_table_data!L402=-999,"NA",IF(wat_table_data!L402&gt;99, "&gt;99", IF(wat_table_data!L402&lt;1, "&lt;1",wat_table_data!L402 ))), "-")</f>
        <v>-</v>
      </c>
      <c r="M405" s="38" t="str">
        <f>IF(ISNUMBER(wat_table_data!M402), IF(wat_table_data!M402=-999,"NA",IF(wat_table_data!M402&gt;99, "&gt;99", IF(wat_table_data!M402&lt;1, "&lt;1",wat_table_data!M402 ))), "-")</f>
        <v>-</v>
      </c>
      <c r="N405" s="38" t="str">
        <f>IF(ISNUMBER(wat_table_data!N402), IF(wat_table_data!N402=-999,"NA",IF(wat_table_data!N402&gt;99, "&gt;99", IF(wat_table_data!N402&lt;1, "&lt;1",wat_table_data!N402 ))), "-")</f>
        <v>-</v>
      </c>
      <c r="O405" s="24" t="str">
        <f>IF(ISNUMBER(wat_table_data!O402), IF(wat_table_data!O402=-999,"NA",wat_table_data!O402), "-")</f>
        <v>-</v>
      </c>
      <c r="P405" s="37" t="str">
        <f>IF(ISNUMBER(wat_table_data!P402), IF(wat_table_data!P402=-999,"NA",IF(wat_table_data!P402&gt;99, "&gt;99", IF(wat_table_data!P402&lt;1, "&lt;1",wat_table_data!P402 ))), "-")</f>
        <v>-</v>
      </c>
      <c r="Q405" s="38" t="str">
        <f>IF(ISNUMBER(wat_table_data!Q402), IF(wat_table_data!Q402=-999,"NA",IF(wat_table_data!Q402&gt;99, "&gt;99", IF(wat_table_data!Q402&lt;1, "&lt;1",wat_table_data!Q402 ))), "-")</f>
        <v>-</v>
      </c>
      <c r="R405" s="38" t="str">
        <f>IF(ISNUMBER(wat_table_data!R402), IF(wat_table_data!R402=-999,"NA",IF(wat_table_data!R402&gt;99, "&gt;99", IF(wat_table_data!R402&lt;1, "&lt;1",wat_table_data!R402 ))), "-")</f>
        <v>-</v>
      </c>
      <c r="S405" s="38" t="str">
        <f>IF(ISNUMBER(wat_table_data!S402), IF(wat_table_data!S402=-999,"NA",IF(wat_table_data!S402&gt;99, "&gt;99", IF(wat_table_data!S402&lt;1, "&lt;1",wat_table_data!S402 ))), "-")</f>
        <v>-</v>
      </c>
      <c r="T405" s="24" t="str">
        <f>IF(ISNUMBER(wat_table_data!T402), IF(wat_table_data!T402=-999,"NA",wat_table_data!T402), "-")</f>
        <v>-</v>
      </c>
      <c r="U405" s="24"/>
      <c r="V405" s="24"/>
      <c r="W405" s="24"/>
      <c r="X405" s="39" t="str">
        <f>IF(ISNUMBER(wat_table_data!W402), IF(wat_table_data!W402=-999,"NA",IF(wat_table_data!W402&gt;99, "&gt;99", IF(wat_table_data!W402&lt;1, "&lt;1",wat_table_data!W402 ))), "-")</f>
        <v>-</v>
      </c>
      <c r="Y405" s="40" t="str">
        <f>IF(ISNUMBER(wat_table_data!X402), IF(wat_table_data!X402=-999,"NA",IF(wat_table_data!X402&gt;99, "&gt;99", IF(wat_table_data!X402&lt;1, "&lt;1",wat_table_data!X402 ))), "-")</f>
        <v>-</v>
      </c>
      <c r="Z405" s="40" t="str">
        <f>IF(ISNUMBER(wat_table_data!Y402), IF(wat_table_data!Y402=-999,"NA",IF(wat_table_data!Y402&gt;99, "&gt;99", IF(wat_table_data!Y402&lt;1, "&lt;1",wat_table_data!Y402 ))), "-")</f>
        <v>-</v>
      </c>
      <c r="AA405" s="40" t="str">
        <f>IF(ISNUMBER(wat_table_data!Z402), IF(wat_table_data!Z402=-999,"NA",IF(wat_table_data!Z402&gt;99, "&gt;99", IF(wat_table_data!Z402&lt;1, "&lt;1",wat_table_data!Z402 ))), "-")</f>
        <v>-</v>
      </c>
      <c r="AB405" s="38" t="str">
        <f>IF(ISNUMBER(wat_table_data!AA402), IF(wat_table_data!AA402=-999,"NA",IF(wat_table_data!AA402&gt;99, "&gt;99", IF(wat_table_data!AA402&lt;1, "&lt;1",wat_table_data!AA402 ))), "-")</f>
        <v>-</v>
      </c>
      <c r="AC405" s="38" t="str">
        <f>IF(ISNUMBER(wat_table_data!AB402), IF(wat_table_data!AB402=-999,"NA",IF(wat_table_data!AB402&gt;99, "&gt;99", IF(wat_table_data!AB402&lt;1, "&lt;1",wat_table_data!AB402 ))), "-")</f>
        <v>-</v>
      </c>
      <c r="AD405" s="39" t="str">
        <f>IF(ISNUMBER(wat_table_data!AC402), IF(wat_table_data!AC402=-999,"NA",IF(wat_table_data!AC402&gt;99, "&gt;99", IF(wat_table_data!AC402&lt;1, "&lt;1",wat_table_data!AC402 ))), "-")</f>
        <v>-</v>
      </c>
      <c r="AE405" s="40" t="str">
        <f>IF(ISNUMBER(wat_table_data!AD402), IF(wat_table_data!AD402=-999,"NA",IF(wat_table_data!AD402&gt;99, "&gt;99", IF(wat_table_data!AD402&lt;1, "&lt;1",wat_table_data!AD402 ))), "-")</f>
        <v>-</v>
      </c>
      <c r="AF405" s="40" t="str">
        <f>IF(ISNUMBER(wat_table_data!AE402), IF(wat_table_data!AE402=-999,"NA",IF(wat_table_data!AE402&gt;99, "&gt;99", IF(wat_table_data!AE402&lt;1, "&lt;1",wat_table_data!AE402 ))), "-")</f>
        <v>-</v>
      </c>
      <c r="AG405" s="40" t="str">
        <f>IF(ISNUMBER(wat_table_data!AF402), IF(wat_table_data!AF402=-999,"NA",IF(wat_table_data!AF402&gt;99, "&gt;99", IF(wat_table_data!AF402&lt;1, "&lt;1",wat_table_data!AF402 ))), "-")</f>
        <v>-</v>
      </c>
      <c r="AH405" s="38" t="str">
        <f>IF(ISNUMBER(wat_table_data!AG402), IF(wat_table_data!AG402=-999,"NA",IF(wat_table_data!AG402&gt;99, "&gt;99", IF(wat_table_data!AG402&lt;1, "&lt;1",wat_table_data!AG402 ))), "-")</f>
        <v>-</v>
      </c>
      <c r="AI405" s="38" t="str">
        <f>IF(ISNUMBER(wat_table_data!AH402), IF(wat_table_data!AH402=-999,"NA",IF(wat_table_data!AH402&gt;99, "&gt;99", IF(wat_table_data!AH402&lt;1, "&lt;1",wat_table_data!AH402 ))), "-")</f>
        <v>-</v>
      </c>
      <c r="AJ405" s="39" t="str">
        <f>IF(ISNUMBER(wat_table_data!AI402), IF(wat_table_data!AI402=-999,"NA",IF(wat_table_data!AI402&gt;99, "&gt;99", IF(wat_table_data!AI402&lt;1, "&lt;1",wat_table_data!AI402 ))), "-")</f>
        <v>-</v>
      </c>
      <c r="AK405" s="40" t="str">
        <f>IF(ISNUMBER(wat_table_data!AJ402), IF(wat_table_data!AJ402=-999,"NA",IF(wat_table_data!AJ402&gt;99, "&gt;99", IF(wat_table_data!AJ402&lt;1, "&lt;1",wat_table_data!AJ402 ))), "-")</f>
        <v>-</v>
      </c>
      <c r="AL405" s="40" t="str">
        <f>IF(ISNUMBER(wat_table_data!AK402), IF(wat_table_data!AK402=-999,"NA",IF(wat_table_data!AK402&gt;99, "&gt;99", IF(wat_table_data!AK402&lt;1, "&lt;1",wat_table_data!AK402 ))), "-")</f>
        <v>-</v>
      </c>
      <c r="AM405" s="40" t="str">
        <f>IF(ISNUMBER(wat_table_data!AL402), IF(wat_table_data!AL402=-999,"NA",IF(wat_table_data!AL402&gt;99, "&gt;99", IF(wat_table_data!AL402&lt;1, "&lt;1",wat_table_data!AL402 ))), "-")</f>
        <v>-</v>
      </c>
      <c r="AN405" s="38" t="str">
        <f>IF(ISNUMBER(wat_table_data!AM402), IF(wat_table_data!AM402=-999,"NA",IF(wat_table_data!AM402&gt;99, "&gt;99", IF(wat_table_data!AM402&lt;1, "&lt;1",wat_table_data!AM402 ))), "-")</f>
        <v>-</v>
      </c>
      <c r="AO405" s="38" t="str">
        <f>IF(ISNUMBER(wat_table_data!AN402), IF(wat_table_data!AN402=-999,"NA",IF(wat_table_data!AN402&gt;99, "&gt;99", IF(wat_table_data!AN402&lt;1, "&lt;1",wat_table_data!AN402 ))), "-")</f>
        <v>-</v>
      </c>
    </row>
    <row r="406" ht="13.8" x14ac:dyDescent="0.25">
      <c r="A406" s="34" t="str">
        <f>IF(ISBLANK(wat_table_data!A403), "", wat_table_data!A403)</f>
        <v/>
      </c>
      <c r="B406" s="34" t="str">
        <f>IF(ISBLANK(wat_table_data!B403), "", wat_table_data!B403)</f>
        <v/>
      </c>
      <c r="C406" s="34" t="str">
        <f>IF(ISBLANK(wat_table_data!C403), "", wat_table_data!C403)</f>
        <v/>
      </c>
      <c r="D406" s="35" t="str">
        <f>IF(ISNUMBER(wat_table_data!D403), wat_table_data!D403, "-")</f>
        <v>-</v>
      </c>
      <c r="E406" s="36" t="str">
        <f>IF(ISNUMBER(wat_table_data!E403), wat_table_data!E403, "-")</f>
        <v>-</v>
      </c>
      <c r="F406" s="37" t="str">
        <f>IF(ISNUMBER(wat_table_data!F403), IF(wat_table_data!F403=-999,"NA",IF(wat_table_data!F403&gt;99, "&gt;99", IF(wat_table_data!F403&lt;1, "&lt;1",wat_table_data!F403 ))), "-")</f>
        <v>-</v>
      </c>
      <c r="G406" s="38" t="str">
        <f>IF(ISNUMBER(wat_table_data!G403), IF(wat_table_data!G403=-999,"NA",IF(wat_table_data!G403&gt;99, "&gt;99", IF(wat_table_data!G403&lt;1, "&lt;1",wat_table_data!G403 ))), "-")</f>
        <v>-</v>
      </c>
      <c r="H406" s="38" t="str">
        <f>IF(ISNUMBER(wat_table_data!H403), IF(wat_table_data!H403=-999,"NA",IF(wat_table_data!H403&gt;99, "&gt;99", IF(wat_table_data!H403&lt;1, "&lt;1",wat_table_data!H403 ))), "-")</f>
        <v>-</v>
      </c>
      <c r="I406" s="38" t="str">
        <f>IF(ISNUMBER(wat_table_data!I403), IF(wat_table_data!I403=-999,"NA",IF(wat_table_data!I403&gt;99, "&gt;99", IF(wat_table_data!I403&lt;1, "&lt;1",wat_table_data!I403 ))), "-")</f>
        <v>-</v>
      </c>
      <c r="J406" s="24" t="str">
        <f>IF(ISNUMBER(wat_table_data!J403), IF(wat_table_data!J403=-999,"NA",wat_table_data!J403), "-")</f>
        <v>-</v>
      </c>
      <c r="K406" s="37" t="str">
        <f>IF(ISNUMBER(wat_table_data!K403), IF(wat_table_data!K403=-999,"NA",IF(wat_table_data!K403&gt;99, "&gt;99", IF(wat_table_data!K403&lt;1, "&lt;1",wat_table_data!K403 ))), "-")</f>
        <v>-</v>
      </c>
      <c r="L406" s="38" t="str">
        <f>IF(ISNUMBER(wat_table_data!L403), IF(wat_table_data!L403=-999,"NA",IF(wat_table_data!L403&gt;99, "&gt;99", IF(wat_table_data!L403&lt;1, "&lt;1",wat_table_data!L403 ))), "-")</f>
        <v>-</v>
      </c>
      <c r="M406" s="38" t="str">
        <f>IF(ISNUMBER(wat_table_data!M403), IF(wat_table_data!M403=-999,"NA",IF(wat_table_data!M403&gt;99, "&gt;99", IF(wat_table_data!M403&lt;1, "&lt;1",wat_table_data!M403 ))), "-")</f>
        <v>-</v>
      </c>
      <c r="N406" s="38" t="str">
        <f>IF(ISNUMBER(wat_table_data!N403), IF(wat_table_data!N403=-999,"NA",IF(wat_table_data!N403&gt;99, "&gt;99", IF(wat_table_data!N403&lt;1, "&lt;1",wat_table_data!N403 ))), "-")</f>
        <v>-</v>
      </c>
      <c r="O406" s="24" t="str">
        <f>IF(ISNUMBER(wat_table_data!O403), IF(wat_table_data!O403=-999,"NA",wat_table_data!O403), "-")</f>
        <v>-</v>
      </c>
      <c r="P406" s="37" t="str">
        <f>IF(ISNUMBER(wat_table_data!P403), IF(wat_table_data!P403=-999,"NA",IF(wat_table_data!P403&gt;99, "&gt;99", IF(wat_table_data!P403&lt;1, "&lt;1",wat_table_data!P403 ))), "-")</f>
        <v>-</v>
      </c>
      <c r="Q406" s="38" t="str">
        <f>IF(ISNUMBER(wat_table_data!Q403), IF(wat_table_data!Q403=-999,"NA",IF(wat_table_data!Q403&gt;99, "&gt;99", IF(wat_table_data!Q403&lt;1, "&lt;1",wat_table_data!Q403 ))), "-")</f>
        <v>-</v>
      </c>
      <c r="R406" s="38" t="str">
        <f>IF(ISNUMBER(wat_table_data!R403), IF(wat_table_data!R403=-999,"NA",IF(wat_table_data!R403&gt;99, "&gt;99", IF(wat_table_data!R403&lt;1, "&lt;1",wat_table_data!R403 ))), "-")</f>
        <v>-</v>
      </c>
      <c r="S406" s="38" t="str">
        <f>IF(ISNUMBER(wat_table_data!S403), IF(wat_table_data!S403=-999,"NA",IF(wat_table_data!S403&gt;99, "&gt;99", IF(wat_table_data!S403&lt;1, "&lt;1",wat_table_data!S403 ))), "-")</f>
        <v>-</v>
      </c>
      <c r="T406" s="24" t="str">
        <f>IF(ISNUMBER(wat_table_data!T403), IF(wat_table_data!T403=-999,"NA",wat_table_data!T403), "-")</f>
        <v>-</v>
      </c>
      <c r="U406" s="24"/>
      <c r="V406" s="24"/>
      <c r="W406" s="24"/>
      <c r="X406" s="39" t="str">
        <f>IF(ISNUMBER(wat_table_data!W403), IF(wat_table_data!W403=-999,"NA",IF(wat_table_data!W403&gt;99, "&gt;99", IF(wat_table_data!W403&lt;1, "&lt;1",wat_table_data!W403 ))), "-")</f>
        <v>-</v>
      </c>
      <c r="Y406" s="40" t="str">
        <f>IF(ISNUMBER(wat_table_data!X403), IF(wat_table_data!X403=-999,"NA",IF(wat_table_data!X403&gt;99, "&gt;99", IF(wat_table_data!X403&lt;1, "&lt;1",wat_table_data!X403 ))), "-")</f>
        <v>-</v>
      </c>
      <c r="Z406" s="40" t="str">
        <f>IF(ISNUMBER(wat_table_data!Y403), IF(wat_table_data!Y403=-999,"NA",IF(wat_table_data!Y403&gt;99, "&gt;99", IF(wat_table_data!Y403&lt;1, "&lt;1",wat_table_data!Y403 ))), "-")</f>
        <v>-</v>
      </c>
      <c r="AA406" s="40" t="str">
        <f>IF(ISNUMBER(wat_table_data!Z403), IF(wat_table_data!Z403=-999,"NA",IF(wat_table_data!Z403&gt;99, "&gt;99", IF(wat_table_data!Z403&lt;1, "&lt;1",wat_table_data!Z403 ))), "-")</f>
        <v>-</v>
      </c>
      <c r="AB406" s="38" t="str">
        <f>IF(ISNUMBER(wat_table_data!AA403), IF(wat_table_data!AA403=-999,"NA",IF(wat_table_data!AA403&gt;99, "&gt;99", IF(wat_table_data!AA403&lt;1, "&lt;1",wat_table_data!AA403 ))), "-")</f>
        <v>-</v>
      </c>
      <c r="AC406" s="38" t="str">
        <f>IF(ISNUMBER(wat_table_data!AB403), IF(wat_table_data!AB403=-999,"NA",IF(wat_table_data!AB403&gt;99, "&gt;99", IF(wat_table_data!AB403&lt;1, "&lt;1",wat_table_data!AB403 ))), "-")</f>
        <v>-</v>
      </c>
      <c r="AD406" s="39" t="str">
        <f>IF(ISNUMBER(wat_table_data!AC403), IF(wat_table_data!AC403=-999,"NA",IF(wat_table_data!AC403&gt;99, "&gt;99", IF(wat_table_data!AC403&lt;1, "&lt;1",wat_table_data!AC403 ))), "-")</f>
        <v>-</v>
      </c>
      <c r="AE406" s="40" t="str">
        <f>IF(ISNUMBER(wat_table_data!AD403), IF(wat_table_data!AD403=-999,"NA",IF(wat_table_data!AD403&gt;99, "&gt;99", IF(wat_table_data!AD403&lt;1, "&lt;1",wat_table_data!AD403 ))), "-")</f>
        <v>-</v>
      </c>
      <c r="AF406" s="40" t="str">
        <f>IF(ISNUMBER(wat_table_data!AE403), IF(wat_table_data!AE403=-999,"NA",IF(wat_table_data!AE403&gt;99, "&gt;99", IF(wat_table_data!AE403&lt;1, "&lt;1",wat_table_data!AE403 ))), "-")</f>
        <v>-</v>
      </c>
      <c r="AG406" s="40" t="str">
        <f>IF(ISNUMBER(wat_table_data!AF403), IF(wat_table_data!AF403=-999,"NA",IF(wat_table_data!AF403&gt;99, "&gt;99", IF(wat_table_data!AF403&lt;1, "&lt;1",wat_table_data!AF403 ))), "-")</f>
        <v>-</v>
      </c>
      <c r="AH406" s="38" t="str">
        <f>IF(ISNUMBER(wat_table_data!AG403), IF(wat_table_data!AG403=-999,"NA",IF(wat_table_data!AG403&gt;99, "&gt;99", IF(wat_table_data!AG403&lt;1, "&lt;1",wat_table_data!AG403 ))), "-")</f>
        <v>-</v>
      </c>
      <c r="AI406" s="38" t="str">
        <f>IF(ISNUMBER(wat_table_data!AH403), IF(wat_table_data!AH403=-999,"NA",IF(wat_table_data!AH403&gt;99, "&gt;99", IF(wat_table_data!AH403&lt;1, "&lt;1",wat_table_data!AH403 ))), "-")</f>
        <v>-</v>
      </c>
      <c r="AJ406" s="39" t="str">
        <f>IF(ISNUMBER(wat_table_data!AI403), IF(wat_table_data!AI403=-999,"NA",IF(wat_table_data!AI403&gt;99, "&gt;99", IF(wat_table_data!AI403&lt;1, "&lt;1",wat_table_data!AI403 ))), "-")</f>
        <v>-</v>
      </c>
      <c r="AK406" s="40" t="str">
        <f>IF(ISNUMBER(wat_table_data!AJ403), IF(wat_table_data!AJ403=-999,"NA",IF(wat_table_data!AJ403&gt;99, "&gt;99", IF(wat_table_data!AJ403&lt;1, "&lt;1",wat_table_data!AJ403 ))), "-")</f>
        <v>-</v>
      </c>
      <c r="AL406" s="40" t="str">
        <f>IF(ISNUMBER(wat_table_data!AK403), IF(wat_table_data!AK403=-999,"NA",IF(wat_table_data!AK403&gt;99, "&gt;99", IF(wat_table_data!AK403&lt;1, "&lt;1",wat_table_data!AK403 ))), "-")</f>
        <v>-</v>
      </c>
      <c r="AM406" s="40" t="str">
        <f>IF(ISNUMBER(wat_table_data!AL403), IF(wat_table_data!AL403=-999,"NA",IF(wat_table_data!AL403&gt;99, "&gt;99", IF(wat_table_data!AL403&lt;1, "&lt;1",wat_table_data!AL403 ))), "-")</f>
        <v>-</v>
      </c>
      <c r="AN406" s="38" t="str">
        <f>IF(ISNUMBER(wat_table_data!AM403), IF(wat_table_data!AM403=-999,"NA",IF(wat_table_data!AM403&gt;99, "&gt;99", IF(wat_table_data!AM403&lt;1, "&lt;1",wat_table_data!AM403 ))), "-")</f>
        <v>-</v>
      </c>
      <c r="AO406" s="38" t="str">
        <f>IF(ISNUMBER(wat_table_data!AN403), IF(wat_table_data!AN403=-999,"NA",IF(wat_table_data!AN403&gt;99, "&gt;99", IF(wat_table_data!AN403&lt;1, "&lt;1",wat_table_data!AN403 ))), "-")</f>
        <v>-</v>
      </c>
    </row>
    <row r="407" ht="13.8" x14ac:dyDescent="0.25">
      <c r="A407" s="34" t="str">
        <f>IF(ISBLANK(wat_table_data!A404), "", wat_table_data!A404)</f>
        <v/>
      </c>
      <c r="B407" s="34" t="str">
        <f>IF(ISBLANK(wat_table_data!B404), "", wat_table_data!B404)</f>
        <v/>
      </c>
      <c r="C407" s="34" t="str">
        <f>IF(ISBLANK(wat_table_data!C404), "", wat_table_data!C404)</f>
        <v/>
      </c>
      <c r="D407" s="35" t="str">
        <f>IF(ISNUMBER(wat_table_data!D404), wat_table_data!D404, "-")</f>
        <v>-</v>
      </c>
      <c r="E407" s="36" t="str">
        <f>IF(ISNUMBER(wat_table_data!E404), wat_table_data!E404, "-")</f>
        <v>-</v>
      </c>
      <c r="F407" s="37" t="str">
        <f>IF(ISNUMBER(wat_table_data!F404), IF(wat_table_data!F404=-999,"NA",IF(wat_table_data!F404&gt;99, "&gt;99", IF(wat_table_data!F404&lt;1, "&lt;1",wat_table_data!F404 ))), "-")</f>
        <v>-</v>
      </c>
      <c r="G407" s="38" t="str">
        <f>IF(ISNUMBER(wat_table_data!G404), IF(wat_table_data!G404=-999,"NA",IF(wat_table_data!G404&gt;99, "&gt;99", IF(wat_table_data!G404&lt;1, "&lt;1",wat_table_data!G404 ))), "-")</f>
        <v>-</v>
      </c>
      <c r="H407" s="38" t="str">
        <f>IF(ISNUMBER(wat_table_data!H404), IF(wat_table_data!H404=-999,"NA",IF(wat_table_data!H404&gt;99, "&gt;99", IF(wat_table_data!H404&lt;1, "&lt;1",wat_table_data!H404 ))), "-")</f>
        <v>-</v>
      </c>
      <c r="I407" s="38" t="str">
        <f>IF(ISNUMBER(wat_table_data!I404), IF(wat_table_data!I404=-999,"NA",IF(wat_table_data!I404&gt;99, "&gt;99", IF(wat_table_data!I404&lt;1, "&lt;1",wat_table_data!I404 ))), "-")</f>
        <v>-</v>
      </c>
      <c r="J407" s="24" t="str">
        <f>IF(ISNUMBER(wat_table_data!J404), IF(wat_table_data!J404=-999,"NA",wat_table_data!J404), "-")</f>
        <v>-</v>
      </c>
      <c r="K407" s="37" t="str">
        <f>IF(ISNUMBER(wat_table_data!K404), IF(wat_table_data!K404=-999,"NA",IF(wat_table_data!K404&gt;99, "&gt;99", IF(wat_table_data!K404&lt;1, "&lt;1",wat_table_data!K404 ))), "-")</f>
        <v>-</v>
      </c>
      <c r="L407" s="38" t="str">
        <f>IF(ISNUMBER(wat_table_data!L404), IF(wat_table_data!L404=-999,"NA",IF(wat_table_data!L404&gt;99, "&gt;99", IF(wat_table_data!L404&lt;1, "&lt;1",wat_table_data!L404 ))), "-")</f>
        <v>-</v>
      </c>
      <c r="M407" s="38" t="str">
        <f>IF(ISNUMBER(wat_table_data!M404), IF(wat_table_data!M404=-999,"NA",IF(wat_table_data!M404&gt;99, "&gt;99", IF(wat_table_data!M404&lt;1, "&lt;1",wat_table_data!M404 ))), "-")</f>
        <v>-</v>
      </c>
      <c r="N407" s="38" t="str">
        <f>IF(ISNUMBER(wat_table_data!N404), IF(wat_table_data!N404=-999,"NA",IF(wat_table_data!N404&gt;99, "&gt;99", IF(wat_table_data!N404&lt;1, "&lt;1",wat_table_data!N404 ))), "-")</f>
        <v>-</v>
      </c>
      <c r="O407" s="24" t="str">
        <f>IF(ISNUMBER(wat_table_data!O404), IF(wat_table_data!O404=-999,"NA",wat_table_data!O404), "-")</f>
        <v>-</v>
      </c>
      <c r="P407" s="37" t="str">
        <f>IF(ISNUMBER(wat_table_data!P404), IF(wat_table_data!P404=-999,"NA",IF(wat_table_data!P404&gt;99, "&gt;99", IF(wat_table_data!P404&lt;1, "&lt;1",wat_table_data!P404 ))), "-")</f>
        <v>-</v>
      </c>
      <c r="Q407" s="38" t="str">
        <f>IF(ISNUMBER(wat_table_data!Q404), IF(wat_table_data!Q404=-999,"NA",IF(wat_table_data!Q404&gt;99, "&gt;99", IF(wat_table_data!Q404&lt;1, "&lt;1",wat_table_data!Q404 ))), "-")</f>
        <v>-</v>
      </c>
      <c r="R407" s="38" t="str">
        <f>IF(ISNUMBER(wat_table_data!R404), IF(wat_table_data!R404=-999,"NA",IF(wat_table_data!R404&gt;99, "&gt;99", IF(wat_table_data!R404&lt;1, "&lt;1",wat_table_data!R404 ))), "-")</f>
        <v>-</v>
      </c>
      <c r="S407" s="38" t="str">
        <f>IF(ISNUMBER(wat_table_data!S404), IF(wat_table_data!S404=-999,"NA",IF(wat_table_data!S404&gt;99, "&gt;99", IF(wat_table_data!S404&lt;1, "&lt;1",wat_table_data!S404 ))), "-")</f>
        <v>-</v>
      </c>
      <c r="T407" s="24" t="str">
        <f>IF(ISNUMBER(wat_table_data!T404), IF(wat_table_data!T404=-999,"NA",wat_table_data!T404), "-")</f>
        <v>-</v>
      </c>
      <c r="U407" s="24"/>
      <c r="V407" s="24"/>
      <c r="W407" s="24"/>
      <c r="X407" s="39" t="str">
        <f>IF(ISNUMBER(wat_table_data!W404), IF(wat_table_data!W404=-999,"NA",IF(wat_table_data!W404&gt;99, "&gt;99", IF(wat_table_data!W404&lt;1, "&lt;1",wat_table_data!W404 ))), "-")</f>
        <v>-</v>
      </c>
      <c r="Y407" s="40" t="str">
        <f>IF(ISNUMBER(wat_table_data!X404), IF(wat_table_data!X404=-999,"NA",IF(wat_table_data!X404&gt;99, "&gt;99", IF(wat_table_data!X404&lt;1, "&lt;1",wat_table_data!X404 ))), "-")</f>
        <v>-</v>
      </c>
      <c r="Z407" s="40" t="str">
        <f>IF(ISNUMBER(wat_table_data!Y404), IF(wat_table_data!Y404=-999,"NA",IF(wat_table_data!Y404&gt;99, "&gt;99", IF(wat_table_data!Y404&lt;1, "&lt;1",wat_table_data!Y404 ))), "-")</f>
        <v>-</v>
      </c>
      <c r="AA407" s="40" t="str">
        <f>IF(ISNUMBER(wat_table_data!Z404), IF(wat_table_data!Z404=-999,"NA",IF(wat_table_data!Z404&gt;99, "&gt;99", IF(wat_table_data!Z404&lt;1, "&lt;1",wat_table_data!Z404 ))), "-")</f>
        <v>-</v>
      </c>
      <c r="AB407" s="38" t="str">
        <f>IF(ISNUMBER(wat_table_data!AA404), IF(wat_table_data!AA404=-999,"NA",IF(wat_table_data!AA404&gt;99, "&gt;99", IF(wat_table_data!AA404&lt;1, "&lt;1",wat_table_data!AA404 ))), "-")</f>
        <v>-</v>
      </c>
      <c r="AC407" s="38" t="str">
        <f>IF(ISNUMBER(wat_table_data!AB404), IF(wat_table_data!AB404=-999,"NA",IF(wat_table_data!AB404&gt;99, "&gt;99", IF(wat_table_data!AB404&lt;1, "&lt;1",wat_table_data!AB404 ))), "-")</f>
        <v>-</v>
      </c>
      <c r="AD407" s="39" t="str">
        <f>IF(ISNUMBER(wat_table_data!AC404), IF(wat_table_data!AC404=-999,"NA",IF(wat_table_data!AC404&gt;99, "&gt;99", IF(wat_table_data!AC404&lt;1, "&lt;1",wat_table_data!AC404 ))), "-")</f>
        <v>-</v>
      </c>
      <c r="AE407" s="40" t="str">
        <f>IF(ISNUMBER(wat_table_data!AD404), IF(wat_table_data!AD404=-999,"NA",IF(wat_table_data!AD404&gt;99, "&gt;99", IF(wat_table_data!AD404&lt;1, "&lt;1",wat_table_data!AD404 ))), "-")</f>
        <v>-</v>
      </c>
      <c r="AF407" s="40" t="str">
        <f>IF(ISNUMBER(wat_table_data!AE404), IF(wat_table_data!AE404=-999,"NA",IF(wat_table_data!AE404&gt;99, "&gt;99", IF(wat_table_data!AE404&lt;1, "&lt;1",wat_table_data!AE404 ))), "-")</f>
        <v>-</v>
      </c>
      <c r="AG407" s="40" t="str">
        <f>IF(ISNUMBER(wat_table_data!AF404), IF(wat_table_data!AF404=-999,"NA",IF(wat_table_data!AF404&gt;99, "&gt;99", IF(wat_table_data!AF404&lt;1, "&lt;1",wat_table_data!AF404 ))), "-")</f>
        <v>-</v>
      </c>
      <c r="AH407" s="38" t="str">
        <f>IF(ISNUMBER(wat_table_data!AG404), IF(wat_table_data!AG404=-999,"NA",IF(wat_table_data!AG404&gt;99, "&gt;99", IF(wat_table_data!AG404&lt;1, "&lt;1",wat_table_data!AG404 ))), "-")</f>
        <v>-</v>
      </c>
      <c r="AI407" s="38" t="str">
        <f>IF(ISNUMBER(wat_table_data!AH404), IF(wat_table_data!AH404=-999,"NA",IF(wat_table_data!AH404&gt;99, "&gt;99", IF(wat_table_data!AH404&lt;1, "&lt;1",wat_table_data!AH404 ))), "-")</f>
        <v>-</v>
      </c>
      <c r="AJ407" s="39" t="str">
        <f>IF(ISNUMBER(wat_table_data!AI404), IF(wat_table_data!AI404=-999,"NA",IF(wat_table_data!AI404&gt;99, "&gt;99", IF(wat_table_data!AI404&lt;1, "&lt;1",wat_table_data!AI404 ))), "-")</f>
        <v>-</v>
      </c>
      <c r="AK407" s="40" t="str">
        <f>IF(ISNUMBER(wat_table_data!AJ404), IF(wat_table_data!AJ404=-999,"NA",IF(wat_table_data!AJ404&gt;99, "&gt;99", IF(wat_table_data!AJ404&lt;1, "&lt;1",wat_table_data!AJ404 ))), "-")</f>
        <v>-</v>
      </c>
      <c r="AL407" s="40" t="str">
        <f>IF(ISNUMBER(wat_table_data!AK404), IF(wat_table_data!AK404=-999,"NA",IF(wat_table_data!AK404&gt;99, "&gt;99", IF(wat_table_data!AK404&lt;1, "&lt;1",wat_table_data!AK404 ))), "-")</f>
        <v>-</v>
      </c>
      <c r="AM407" s="40" t="str">
        <f>IF(ISNUMBER(wat_table_data!AL404), IF(wat_table_data!AL404=-999,"NA",IF(wat_table_data!AL404&gt;99, "&gt;99", IF(wat_table_data!AL404&lt;1, "&lt;1",wat_table_data!AL404 ))), "-")</f>
        <v>-</v>
      </c>
      <c r="AN407" s="38" t="str">
        <f>IF(ISNUMBER(wat_table_data!AM404), IF(wat_table_data!AM404=-999,"NA",IF(wat_table_data!AM404&gt;99, "&gt;99", IF(wat_table_data!AM404&lt;1, "&lt;1",wat_table_data!AM404 ))), "-")</f>
        <v>-</v>
      </c>
      <c r="AO407" s="38" t="str">
        <f>IF(ISNUMBER(wat_table_data!AN404), IF(wat_table_data!AN404=-999,"NA",IF(wat_table_data!AN404&gt;99, "&gt;99", IF(wat_table_data!AN404&lt;1, "&lt;1",wat_table_data!AN404 ))), "-")</f>
        <v>-</v>
      </c>
    </row>
    <row r="408" ht="13.8" x14ac:dyDescent="0.25">
      <c r="A408" s="34" t="str">
        <f>IF(ISBLANK(wat_table_data!A405), "", wat_table_data!A405)</f>
        <v/>
      </c>
      <c r="B408" s="34" t="str">
        <f>IF(ISBLANK(wat_table_data!B405), "", wat_table_data!B405)</f>
        <v/>
      </c>
      <c r="C408" s="34" t="str">
        <f>IF(ISBLANK(wat_table_data!C405), "", wat_table_data!C405)</f>
        <v/>
      </c>
      <c r="D408" s="35" t="str">
        <f>IF(ISNUMBER(wat_table_data!D405), wat_table_data!D405, "-")</f>
        <v>-</v>
      </c>
      <c r="E408" s="36" t="str">
        <f>IF(ISNUMBER(wat_table_data!E405), wat_table_data!E405, "-")</f>
        <v>-</v>
      </c>
      <c r="F408" s="37" t="str">
        <f>IF(ISNUMBER(wat_table_data!F405), IF(wat_table_data!F405=-999,"NA",IF(wat_table_data!F405&gt;99, "&gt;99", IF(wat_table_data!F405&lt;1, "&lt;1",wat_table_data!F405 ))), "-")</f>
        <v>-</v>
      </c>
      <c r="G408" s="38" t="str">
        <f>IF(ISNUMBER(wat_table_data!G405), IF(wat_table_data!G405=-999,"NA",IF(wat_table_data!G405&gt;99, "&gt;99", IF(wat_table_data!G405&lt;1, "&lt;1",wat_table_data!G405 ))), "-")</f>
        <v>-</v>
      </c>
      <c r="H408" s="38" t="str">
        <f>IF(ISNUMBER(wat_table_data!H405), IF(wat_table_data!H405=-999,"NA",IF(wat_table_data!H405&gt;99, "&gt;99", IF(wat_table_data!H405&lt;1, "&lt;1",wat_table_data!H405 ))), "-")</f>
        <v>-</v>
      </c>
      <c r="I408" s="38" t="str">
        <f>IF(ISNUMBER(wat_table_data!I405), IF(wat_table_data!I405=-999,"NA",IF(wat_table_data!I405&gt;99, "&gt;99", IF(wat_table_data!I405&lt;1, "&lt;1",wat_table_data!I405 ))), "-")</f>
        <v>-</v>
      </c>
      <c r="J408" s="24" t="str">
        <f>IF(ISNUMBER(wat_table_data!J405), IF(wat_table_data!J405=-999,"NA",wat_table_data!J405), "-")</f>
        <v>-</v>
      </c>
      <c r="K408" s="37" t="str">
        <f>IF(ISNUMBER(wat_table_data!K405), IF(wat_table_data!K405=-999,"NA",IF(wat_table_data!K405&gt;99, "&gt;99", IF(wat_table_data!K405&lt;1, "&lt;1",wat_table_data!K405 ))), "-")</f>
        <v>-</v>
      </c>
      <c r="L408" s="38" t="str">
        <f>IF(ISNUMBER(wat_table_data!L405), IF(wat_table_data!L405=-999,"NA",IF(wat_table_data!L405&gt;99, "&gt;99", IF(wat_table_data!L405&lt;1, "&lt;1",wat_table_data!L405 ))), "-")</f>
        <v>-</v>
      </c>
      <c r="M408" s="38" t="str">
        <f>IF(ISNUMBER(wat_table_data!M405), IF(wat_table_data!M405=-999,"NA",IF(wat_table_data!M405&gt;99, "&gt;99", IF(wat_table_data!M405&lt;1, "&lt;1",wat_table_data!M405 ))), "-")</f>
        <v>-</v>
      </c>
      <c r="N408" s="38" t="str">
        <f>IF(ISNUMBER(wat_table_data!N405), IF(wat_table_data!N405=-999,"NA",IF(wat_table_data!N405&gt;99, "&gt;99", IF(wat_table_data!N405&lt;1, "&lt;1",wat_table_data!N405 ))), "-")</f>
        <v>-</v>
      </c>
      <c r="O408" s="24" t="str">
        <f>IF(ISNUMBER(wat_table_data!O405), IF(wat_table_data!O405=-999,"NA",wat_table_data!O405), "-")</f>
        <v>-</v>
      </c>
      <c r="P408" s="37" t="str">
        <f>IF(ISNUMBER(wat_table_data!P405), IF(wat_table_data!P405=-999,"NA",IF(wat_table_data!P405&gt;99, "&gt;99", IF(wat_table_data!P405&lt;1, "&lt;1",wat_table_data!P405 ))), "-")</f>
        <v>-</v>
      </c>
      <c r="Q408" s="38" t="str">
        <f>IF(ISNUMBER(wat_table_data!Q405), IF(wat_table_data!Q405=-999,"NA",IF(wat_table_data!Q405&gt;99, "&gt;99", IF(wat_table_data!Q405&lt;1, "&lt;1",wat_table_data!Q405 ))), "-")</f>
        <v>-</v>
      </c>
      <c r="R408" s="38" t="str">
        <f>IF(ISNUMBER(wat_table_data!R405), IF(wat_table_data!R405=-999,"NA",IF(wat_table_data!R405&gt;99, "&gt;99", IF(wat_table_data!R405&lt;1, "&lt;1",wat_table_data!R405 ))), "-")</f>
        <v>-</v>
      </c>
      <c r="S408" s="38" t="str">
        <f>IF(ISNUMBER(wat_table_data!S405), IF(wat_table_data!S405=-999,"NA",IF(wat_table_data!S405&gt;99, "&gt;99", IF(wat_table_data!S405&lt;1, "&lt;1",wat_table_data!S405 ))), "-")</f>
        <v>-</v>
      </c>
      <c r="T408" s="24" t="str">
        <f>IF(ISNUMBER(wat_table_data!T405), IF(wat_table_data!T405=-999,"NA",wat_table_data!T405), "-")</f>
        <v>-</v>
      </c>
      <c r="U408" s="24"/>
      <c r="V408" s="24"/>
      <c r="W408" s="24"/>
      <c r="X408" s="39" t="str">
        <f>IF(ISNUMBER(wat_table_data!W405), IF(wat_table_data!W405=-999,"NA",IF(wat_table_data!W405&gt;99, "&gt;99", IF(wat_table_data!W405&lt;1, "&lt;1",wat_table_data!W405 ))), "-")</f>
        <v>-</v>
      </c>
      <c r="Y408" s="40" t="str">
        <f>IF(ISNUMBER(wat_table_data!X405), IF(wat_table_data!X405=-999,"NA",IF(wat_table_data!X405&gt;99, "&gt;99", IF(wat_table_data!X405&lt;1, "&lt;1",wat_table_data!X405 ))), "-")</f>
        <v>-</v>
      </c>
      <c r="Z408" s="40" t="str">
        <f>IF(ISNUMBER(wat_table_data!Y405), IF(wat_table_data!Y405=-999,"NA",IF(wat_table_data!Y405&gt;99, "&gt;99", IF(wat_table_data!Y405&lt;1, "&lt;1",wat_table_data!Y405 ))), "-")</f>
        <v>-</v>
      </c>
      <c r="AA408" s="40" t="str">
        <f>IF(ISNUMBER(wat_table_data!Z405), IF(wat_table_data!Z405=-999,"NA",IF(wat_table_data!Z405&gt;99, "&gt;99", IF(wat_table_data!Z405&lt;1, "&lt;1",wat_table_data!Z405 ))), "-")</f>
        <v>-</v>
      </c>
      <c r="AB408" s="38" t="str">
        <f>IF(ISNUMBER(wat_table_data!AA405), IF(wat_table_data!AA405=-999,"NA",IF(wat_table_data!AA405&gt;99, "&gt;99", IF(wat_table_data!AA405&lt;1, "&lt;1",wat_table_data!AA405 ))), "-")</f>
        <v>-</v>
      </c>
      <c r="AC408" s="38" t="str">
        <f>IF(ISNUMBER(wat_table_data!AB405), IF(wat_table_data!AB405=-999,"NA",IF(wat_table_data!AB405&gt;99, "&gt;99", IF(wat_table_data!AB405&lt;1, "&lt;1",wat_table_data!AB405 ))), "-")</f>
        <v>-</v>
      </c>
      <c r="AD408" s="39" t="str">
        <f>IF(ISNUMBER(wat_table_data!AC405), IF(wat_table_data!AC405=-999,"NA",IF(wat_table_data!AC405&gt;99, "&gt;99", IF(wat_table_data!AC405&lt;1, "&lt;1",wat_table_data!AC405 ))), "-")</f>
        <v>-</v>
      </c>
      <c r="AE408" s="40" t="str">
        <f>IF(ISNUMBER(wat_table_data!AD405), IF(wat_table_data!AD405=-999,"NA",IF(wat_table_data!AD405&gt;99, "&gt;99", IF(wat_table_data!AD405&lt;1, "&lt;1",wat_table_data!AD405 ))), "-")</f>
        <v>-</v>
      </c>
      <c r="AF408" s="40" t="str">
        <f>IF(ISNUMBER(wat_table_data!AE405), IF(wat_table_data!AE405=-999,"NA",IF(wat_table_data!AE405&gt;99, "&gt;99", IF(wat_table_data!AE405&lt;1, "&lt;1",wat_table_data!AE405 ))), "-")</f>
        <v>-</v>
      </c>
      <c r="AG408" s="40" t="str">
        <f>IF(ISNUMBER(wat_table_data!AF405), IF(wat_table_data!AF405=-999,"NA",IF(wat_table_data!AF405&gt;99, "&gt;99", IF(wat_table_data!AF405&lt;1, "&lt;1",wat_table_data!AF405 ))), "-")</f>
        <v>-</v>
      </c>
      <c r="AH408" s="38" t="str">
        <f>IF(ISNUMBER(wat_table_data!AG405), IF(wat_table_data!AG405=-999,"NA",IF(wat_table_data!AG405&gt;99, "&gt;99", IF(wat_table_data!AG405&lt;1, "&lt;1",wat_table_data!AG405 ))), "-")</f>
        <v>-</v>
      </c>
      <c r="AI408" s="38" t="str">
        <f>IF(ISNUMBER(wat_table_data!AH405), IF(wat_table_data!AH405=-999,"NA",IF(wat_table_data!AH405&gt;99, "&gt;99", IF(wat_table_data!AH405&lt;1, "&lt;1",wat_table_data!AH405 ))), "-")</f>
        <v>-</v>
      </c>
      <c r="AJ408" s="39" t="str">
        <f>IF(ISNUMBER(wat_table_data!AI405), IF(wat_table_data!AI405=-999,"NA",IF(wat_table_data!AI405&gt;99, "&gt;99", IF(wat_table_data!AI405&lt;1, "&lt;1",wat_table_data!AI405 ))), "-")</f>
        <v>-</v>
      </c>
      <c r="AK408" s="40" t="str">
        <f>IF(ISNUMBER(wat_table_data!AJ405), IF(wat_table_data!AJ405=-999,"NA",IF(wat_table_data!AJ405&gt;99, "&gt;99", IF(wat_table_data!AJ405&lt;1, "&lt;1",wat_table_data!AJ405 ))), "-")</f>
        <v>-</v>
      </c>
      <c r="AL408" s="40" t="str">
        <f>IF(ISNUMBER(wat_table_data!AK405), IF(wat_table_data!AK405=-999,"NA",IF(wat_table_data!AK405&gt;99, "&gt;99", IF(wat_table_data!AK405&lt;1, "&lt;1",wat_table_data!AK405 ))), "-")</f>
        <v>-</v>
      </c>
      <c r="AM408" s="40" t="str">
        <f>IF(ISNUMBER(wat_table_data!AL405), IF(wat_table_data!AL405=-999,"NA",IF(wat_table_data!AL405&gt;99, "&gt;99", IF(wat_table_data!AL405&lt;1, "&lt;1",wat_table_data!AL405 ))), "-")</f>
        <v>-</v>
      </c>
      <c r="AN408" s="38" t="str">
        <f>IF(ISNUMBER(wat_table_data!AM405), IF(wat_table_data!AM405=-999,"NA",IF(wat_table_data!AM405&gt;99, "&gt;99", IF(wat_table_data!AM405&lt;1, "&lt;1",wat_table_data!AM405 ))), "-")</f>
        <v>-</v>
      </c>
      <c r="AO408" s="38" t="str">
        <f>IF(ISNUMBER(wat_table_data!AN405), IF(wat_table_data!AN405=-999,"NA",IF(wat_table_data!AN405&gt;99, "&gt;99", IF(wat_table_data!AN405&lt;1, "&lt;1",wat_table_data!AN405 ))), "-")</f>
        <v>-</v>
      </c>
    </row>
    <row r="409" ht="13.8" x14ac:dyDescent="0.25">
      <c r="A409" s="34" t="str">
        <f>IF(ISBLANK(wat_table_data!A406), "", wat_table_data!A406)</f>
        <v/>
      </c>
      <c r="B409" s="34" t="str">
        <f>IF(ISBLANK(wat_table_data!B406), "", wat_table_data!B406)</f>
        <v/>
      </c>
      <c r="C409" s="34" t="str">
        <f>IF(ISBLANK(wat_table_data!C406), "", wat_table_data!C406)</f>
        <v/>
      </c>
      <c r="D409" s="35" t="str">
        <f>IF(ISNUMBER(wat_table_data!D406), wat_table_data!D406, "-")</f>
        <v>-</v>
      </c>
      <c r="E409" s="36" t="str">
        <f>IF(ISNUMBER(wat_table_data!E406), wat_table_data!E406, "-")</f>
        <v>-</v>
      </c>
      <c r="F409" s="37" t="str">
        <f>IF(ISNUMBER(wat_table_data!F406), IF(wat_table_data!F406=-999,"NA",IF(wat_table_data!F406&gt;99, "&gt;99", IF(wat_table_data!F406&lt;1, "&lt;1",wat_table_data!F406 ))), "-")</f>
        <v>-</v>
      </c>
      <c r="G409" s="38" t="str">
        <f>IF(ISNUMBER(wat_table_data!G406), IF(wat_table_data!G406=-999,"NA",IF(wat_table_data!G406&gt;99, "&gt;99", IF(wat_table_data!G406&lt;1, "&lt;1",wat_table_data!G406 ))), "-")</f>
        <v>-</v>
      </c>
      <c r="H409" s="38" t="str">
        <f>IF(ISNUMBER(wat_table_data!H406), IF(wat_table_data!H406=-999,"NA",IF(wat_table_data!H406&gt;99, "&gt;99", IF(wat_table_data!H406&lt;1, "&lt;1",wat_table_data!H406 ))), "-")</f>
        <v>-</v>
      </c>
      <c r="I409" s="38" t="str">
        <f>IF(ISNUMBER(wat_table_data!I406), IF(wat_table_data!I406=-999,"NA",IF(wat_table_data!I406&gt;99, "&gt;99", IF(wat_table_data!I406&lt;1, "&lt;1",wat_table_data!I406 ))), "-")</f>
        <v>-</v>
      </c>
      <c r="J409" s="24" t="str">
        <f>IF(ISNUMBER(wat_table_data!J406), IF(wat_table_data!J406=-999,"NA",wat_table_data!J406), "-")</f>
        <v>-</v>
      </c>
      <c r="K409" s="37" t="str">
        <f>IF(ISNUMBER(wat_table_data!K406), IF(wat_table_data!K406=-999,"NA",IF(wat_table_data!K406&gt;99, "&gt;99", IF(wat_table_data!K406&lt;1, "&lt;1",wat_table_data!K406 ))), "-")</f>
        <v>-</v>
      </c>
      <c r="L409" s="38" t="str">
        <f>IF(ISNUMBER(wat_table_data!L406), IF(wat_table_data!L406=-999,"NA",IF(wat_table_data!L406&gt;99, "&gt;99", IF(wat_table_data!L406&lt;1, "&lt;1",wat_table_data!L406 ))), "-")</f>
        <v>-</v>
      </c>
      <c r="M409" s="38" t="str">
        <f>IF(ISNUMBER(wat_table_data!M406), IF(wat_table_data!M406=-999,"NA",IF(wat_table_data!M406&gt;99, "&gt;99", IF(wat_table_data!M406&lt;1, "&lt;1",wat_table_data!M406 ))), "-")</f>
        <v>-</v>
      </c>
      <c r="N409" s="38" t="str">
        <f>IF(ISNUMBER(wat_table_data!N406), IF(wat_table_data!N406=-999,"NA",IF(wat_table_data!N406&gt;99, "&gt;99", IF(wat_table_data!N406&lt;1, "&lt;1",wat_table_data!N406 ))), "-")</f>
        <v>-</v>
      </c>
      <c r="O409" s="24" t="str">
        <f>IF(ISNUMBER(wat_table_data!O406), IF(wat_table_data!O406=-999,"NA",wat_table_data!O406), "-")</f>
        <v>-</v>
      </c>
      <c r="P409" s="37" t="str">
        <f>IF(ISNUMBER(wat_table_data!P406), IF(wat_table_data!P406=-999,"NA",IF(wat_table_data!P406&gt;99, "&gt;99", IF(wat_table_data!P406&lt;1, "&lt;1",wat_table_data!P406 ))), "-")</f>
        <v>-</v>
      </c>
      <c r="Q409" s="38" t="str">
        <f>IF(ISNUMBER(wat_table_data!Q406), IF(wat_table_data!Q406=-999,"NA",IF(wat_table_data!Q406&gt;99, "&gt;99", IF(wat_table_data!Q406&lt;1, "&lt;1",wat_table_data!Q406 ))), "-")</f>
        <v>-</v>
      </c>
      <c r="R409" s="38" t="str">
        <f>IF(ISNUMBER(wat_table_data!R406), IF(wat_table_data!R406=-999,"NA",IF(wat_table_data!R406&gt;99, "&gt;99", IF(wat_table_data!R406&lt;1, "&lt;1",wat_table_data!R406 ))), "-")</f>
        <v>-</v>
      </c>
      <c r="S409" s="38" t="str">
        <f>IF(ISNUMBER(wat_table_data!S406), IF(wat_table_data!S406=-999,"NA",IF(wat_table_data!S406&gt;99, "&gt;99", IF(wat_table_data!S406&lt;1, "&lt;1",wat_table_data!S406 ))), "-")</f>
        <v>-</v>
      </c>
      <c r="T409" s="24" t="str">
        <f>IF(ISNUMBER(wat_table_data!T406), IF(wat_table_data!T406=-999,"NA",wat_table_data!T406), "-")</f>
        <v>-</v>
      </c>
      <c r="U409" s="24"/>
      <c r="V409" s="24"/>
      <c r="W409" s="24"/>
      <c r="X409" s="39" t="str">
        <f>IF(ISNUMBER(wat_table_data!W406), IF(wat_table_data!W406=-999,"NA",IF(wat_table_data!W406&gt;99, "&gt;99", IF(wat_table_data!W406&lt;1, "&lt;1",wat_table_data!W406 ))), "-")</f>
        <v>-</v>
      </c>
      <c r="Y409" s="40" t="str">
        <f>IF(ISNUMBER(wat_table_data!X406), IF(wat_table_data!X406=-999,"NA",IF(wat_table_data!X406&gt;99, "&gt;99", IF(wat_table_data!X406&lt;1, "&lt;1",wat_table_data!X406 ))), "-")</f>
        <v>-</v>
      </c>
      <c r="Z409" s="40" t="str">
        <f>IF(ISNUMBER(wat_table_data!Y406), IF(wat_table_data!Y406=-999,"NA",IF(wat_table_data!Y406&gt;99, "&gt;99", IF(wat_table_data!Y406&lt;1, "&lt;1",wat_table_data!Y406 ))), "-")</f>
        <v>-</v>
      </c>
      <c r="AA409" s="40" t="str">
        <f>IF(ISNUMBER(wat_table_data!Z406), IF(wat_table_data!Z406=-999,"NA",IF(wat_table_data!Z406&gt;99, "&gt;99", IF(wat_table_data!Z406&lt;1, "&lt;1",wat_table_data!Z406 ))), "-")</f>
        <v>-</v>
      </c>
      <c r="AB409" s="38" t="str">
        <f>IF(ISNUMBER(wat_table_data!AA406), IF(wat_table_data!AA406=-999,"NA",IF(wat_table_data!AA406&gt;99, "&gt;99", IF(wat_table_data!AA406&lt;1, "&lt;1",wat_table_data!AA406 ))), "-")</f>
        <v>-</v>
      </c>
      <c r="AC409" s="38" t="str">
        <f>IF(ISNUMBER(wat_table_data!AB406), IF(wat_table_data!AB406=-999,"NA",IF(wat_table_data!AB406&gt;99, "&gt;99", IF(wat_table_data!AB406&lt;1, "&lt;1",wat_table_data!AB406 ))), "-")</f>
        <v>-</v>
      </c>
      <c r="AD409" s="39" t="str">
        <f>IF(ISNUMBER(wat_table_data!AC406), IF(wat_table_data!AC406=-999,"NA",IF(wat_table_data!AC406&gt;99, "&gt;99", IF(wat_table_data!AC406&lt;1, "&lt;1",wat_table_data!AC406 ))), "-")</f>
        <v>-</v>
      </c>
      <c r="AE409" s="40" t="str">
        <f>IF(ISNUMBER(wat_table_data!AD406), IF(wat_table_data!AD406=-999,"NA",IF(wat_table_data!AD406&gt;99, "&gt;99", IF(wat_table_data!AD406&lt;1, "&lt;1",wat_table_data!AD406 ))), "-")</f>
        <v>-</v>
      </c>
      <c r="AF409" s="40" t="str">
        <f>IF(ISNUMBER(wat_table_data!AE406), IF(wat_table_data!AE406=-999,"NA",IF(wat_table_data!AE406&gt;99, "&gt;99", IF(wat_table_data!AE406&lt;1, "&lt;1",wat_table_data!AE406 ))), "-")</f>
        <v>-</v>
      </c>
      <c r="AG409" s="40" t="str">
        <f>IF(ISNUMBER(wat_table_data!AF406), IF(wat_table_data!AF406=-999,"NA",IF(wat_table_data!AF406&gt;99, "&gt;99", IF(wat_table_data!AF406&lt;1, "&lt;1",wat_table_data!AF406 ))), "-")</f>
        <v>-</v>
      </c>
      <c r="AH409" s="38" t="str">
        <f>IF(ISNUMBER(wat_table_data!AG406), IF(wat_table_data!AG406=-999,"NA",IF(wat_table_data!AG406&gt;99, "&gt;99", IF(wat_table_data!AG406&lt;1, "&lt;1",wat_table_data!AG406 ))), "-")</f>
        <v>-</v>
      </c>
      <c r="AI409" s="38" t="str">
        <f>IF(ISNUMBER(wat_table_data!AH406), IF(wat_table_data!AH406=-999,"NA",IF(wat_table_data!AH406&gt;99, "&gt;99", IF(wat_table_data!AH406&lt;1, "&lt;1",wat_table_data!AH406 ))), "-")</f>
        <v>-</v>
      </c>
      <c r="AJ409" s="39" t="str">
        <f>IF(ISNUMBER(wat_table_data!AI406), IF(wat_table_data!AI406=-999,"NA",IF(wat_table_data!AI406&gt;99, "&gt;99", IF(wat_table_data!AI406&lt;1, "&lt;1",wat_table_data!AI406 ))), "-")</f>
        <v>-</v>
      </c>
      <c r="AK409" s="40" t="str">
        <f>IF(ISNUMBER(wat_table_data!AJ406), IF(wat_table_data!AJ406=-999,"NA",IF(wat_table_data!AJ406&gt;99, "&gt;99", IF(wat_table_data!AJ406&lt;1, "&lt;1",wat_table_data!AJ406 ))), "-")</f>
        <v>-</v>
      </c>
      <c r="AL409" s="40" t="str">
        <f>IF(ISNUMBER(wat_table_data!AK406), IF(wat_table_data!AK406=-999,"NA",IF(wat_table_data!AK406&gt;99, "&gt;99", IF(wat_table_data!AK406&lt;1, "&lt;1",wat_table_data!AK406 ))), "-")</f>
        <v>-</v>
      </c>
      <c r="AM409" s="40" t="str">
        <f>IF(ISNUMBER(wat_table_data!AL406), IF(wat_table_data!AL406=-999,"NA",IF(wat_table_data!AL406&gt;99, "&gt;99", IF(wat_table_data!AL406&lt;1, "&lt;1",wat_table_data!AL406 ))), "-")</f>
        <v>-</v>
      </c>
      <c r="AN409" s="38" t="str">
        <f>IF(ISNUMBER(wat_table_data!AM406), IF(wat_table_data!AM406=-999,"NA",IF(wat_table_data!AM406&gt;99, "&gt;99", IF(wat_table_data!AM406&lt;1, "&lt;1",wat_table_data!AM406 ))), "-")</f>
        <v>-</v>
      </c>
      <c r="AO409" s="38" t="str">
        <f>IF(ISNUMBER(wat_table_data!AN406), IF(wat_table_data!AN406=-999,"NA",IF(wat_table_data!AN406&gt;99, "&gt;99", IF(wat_table_data!AN406&lt;1, "&lt;1",wat_table_data!AN406 ))), "-")</f>
        <v>-</v>
      </c>
    </row>
    <row r="410" ht="13.8" x14ac:dyDescent="0.25">
      <c r="A410" s="34" t="str">
        <f>IF(ISBLANK(wat_table_data!A407), "", wat_table_data!A407)</f>
        <v/>
      </c>
      <c r="B410" s="34" t="str">
        <f>IF(ISBLANK(wat_table_data!B407), "", wat_table_data!B407)</f>
        <v/>
      </c>
      <c r="C410" s="34" t="str">
        <f>IF(ISBLANK(wat_table_data!C407), "", wat_table_data!C407)</f>
        <v/>
      </c>
      <c r="D410" s="35" t="str">
        <f>IF(ISNUMBER(wat_table_data!D407), wat_table_data!D407, "-")</f>
        <v>-</v>
      </c>
      <c r="E410" s="36" t="str">
        <f>IF(ISNUMBER(wat_table_data!E407), wat_table_data!E407, "-")</f>
        <v>-</v>
      </c>
      <c r="F410" s="37" t="str">
        <f>IF(ISNUMBER(wat_table_data!F407), IF(wat_table_data!F407=-999,"NA",IF(wat_table_data!F407&gt;99, "&gt;99", IF(wat_table_data!F407&lt;1, "&lt;1",wat_table_data!F407 ))), "-")</f>
        <v>-</v>
      </c>
      <c r="G410" s="38" t="str">
        <f>IF(ISNUMBER(wat_table_data!G407), IF(wat_table_data!G407=-999,"NA",IF(wat_table_data!G407&gt;99, "&gt;99", IF(wat_table_data!G407&lt;1, "&lt;1",wat_table_data!G407 ))), "-")</f>
        <v>-</v>
      </c>
      <c r="H410" s="38" t="str">
        <f>IF(ISNUMBER(wat_table_data!H407), IF(wat_table_data!H407=-999,"NA",IF(wat_table_data!H407&gt;99, "&gt;99", IF(wat_table_data!H407&lt;1, "&lt;1",wat_table_data!H407 ))), "-")</f>
        <v>-</v>
      </c>
      <c r="I410" s="38" t="str">
        <f>IF(ISNUMBER(wat_table_data!I407), IF(wat_table_data!I407=-999,"NA",IF(wat_table_data!I407&gt;99, "&gt;99", IF(wat_table_data!I407&lt;1, "&lt;1",wat_table_data!I407 ))), "-")</f>
        <v>-</v>
      </c>
      <c r="J410" s="24" t="str">
        <f>IF(ISNUMBER(wat_table_data!J407), IF(wat_table_data!J407=-999,"NA",wat_table_data!J407), "-")</f>
        <v>-</v>
      </c>
      <c r="K410" s="37" t="str">
        <f>IF(ISNUMBER(wat_table_data!K407), IF(wat_table_data!K407=-999,"NA",IF(wat_table_data!K407&gt;99, "&gt;99", IF(wat_table_data!K407&lt;1, "&lt;1",wat_table_data!K407 ))), "-")</f>
        <v>-</v>
      </c>
      <c r="L410" s="38" t="str">
        <f>IF(ISNUMBER(wat_table_data!L407), IF(wat_table_data!L407=-999,"NA",IF(wat_table_data!L407&gt;99, "&gt;99", IF(wat_table_data!L407&lt;1, "&lt;1",wat_table_data!L407 ))), "-")</f>
        <v>-</v>
      </c>
      <c r="M410" s="38" t="str">
        <f>IF(ISNUMBER(wat_table_data!M407), IF(wat_table_data!M407=-999,"NA",IF(wat_table_data!M407&gt;99, "&gt;99", IF(wat_table_data!M407&lt;1, "&lt;1",wat_table_data!M407 ))), "-")</f>
        <v>-</v>
      </c>
      <c r="N410" s="38" t="str">
        <f>IF(ISNUMBER(wat_table_data!N407), IF(wat_table_data!N407=-999,"NA",IF(wat_table_data!N407&gt;99, "&gt;99", IF(wat_table_data!N407&lt;1, "&lt;1",wat_table_data!N407 ))), "-")</f>
        <v>-</v>
      </c>
      <c r="O410" s="24" t="str">
        <f>IF(ISNUMBER(wat_table_data!O407), IF(wat_table_data!O407=-999,"NA",wat_table_data!O407), "-")</f>
        <v>-</v>
      </c>
      <c r="P410" s="37" t="str">
        <f>IF(ISNUMBER(wat_table_data!P407), IF(wat_table_data!P407=-999,"NA",IF(wat_table_data!P407&gt;99, "&gt;99", IF(wat_table_data!P407&lt;1, "&lt;1",wat_table_data!P407 ))), "-")</f>
        <v>-</v>
      </c>
      <c r="Q410" s="38" t="str">
        <f>IF(ISNUMBER(wat_table_data!Q407), IF(wat_table_data!Q407=-999,"NA",IF(wat_table_data!Q407&gt;99, "&gt;99", IF(wat_table_data!Q407&lt;1, "&lt;1",wat_table_data!Q407 ))), "-")</f>
        <v>-</v>
      </c>
      <c r="R410" s="38" t="str">
        <f>IF(ISNUMBER(wat_table_data!R407), IF(wat_table_data!R407=-999,"NA",IF(wat_table_data!R407&gt;99, "&gt;99", IF(wat_table_data!R407&lt;1, "&lt;1",wat_table_data!R407 ))), "-")</f>
        <v>-</v>
      </c>
      <c r="S410" s="38" t="str">
        <f>IF(ISNUMBER(wat_table_data!S407), IF(wat_table_data!S407=-999,"NA",IF(wat_table_data!S407&gt;99, "&gt;99", IF(wat_table_data!S407&lt;1, "&lt;1",wat_table_data!S407 ))), "-")</f>
        <v>-</v>
      </c>
      <c r="T410" s="24" t="str">
        <f>IF(ISNUMBER(wat_table_data!T407), IF(wat_table_data!T407=-999,"NA",wat_table_data!T407), "-")</f>
        <v>-</v>
      </c>
      <c r="U410" s="24"/>
      <c r="V410" s="24"/>
      <c r="W410" s="24"/>
      <c r="X410" s="39" t="str">
        <f>IF(ISNUMBER(wat_table_data!W407), IF(wat_table_data!W407=-999,"NA",IF(wat_table_data!W407&gt;99, "&gt;99", IF(wat_table_data!W407&lt;1, "&lt;1",wat_table_data!W407 ))), "-")</f>
        <v>-</v>
      </c>
      <c r="Y410" s="40" t="str">
        <f>IF(ISNUMBER(wat_table_data!X407), IF(wat_table_data!X407=-999,"NA",IF(wat_table_data!X407&gt;99, "&gt;99", IF(wat_table_data!X407&lt;1, "&lt;1",wat_table_data!X407 ))), "-")</f>
        <v>-</v>
      </c>
      <c r="Z410" s="40" t="str">
        <f>IF(ISNUMBER(wat_table_data!Y407), IF(wat_table_data!Y407=-999,"NA",IF(wat_table_data!Y407&gt;99, "&gt;99", IF(wat_table_data!Y407&lt;1, "&lt;1",wat_table_data!Y407 ))), "-")</f>
        <v>-</v>
      </c>
      <c r="AA410" s="40" t="str">
        <f>IF(ISNUMBER(wat_table_data!Z407), IF(wat_table_data!Z407=-999,"NA",IF(wat_table_data!Z407&gt;99, "&gt;99", IF(wat_table_data!Z407&lt;1, "&lt;1",wat_table_data!Z407 ))), "-")</f>
        <v>-</v>
      </c>
      <c r="AB410" s="38" t="str">
        <f>IF(ISNUMBER(wat_table_data!AA407), IF(wat_table_data!AA407=-999,"NA",IF(wat_table_data!AA407&gt;99, "&gt;99", IF(wat_table_data!AA407&lt;1, "&lt;1",wat_table_data!AA407 ))), "-")</f>
        <v>-</v>
      </c>
      <c r="AC410" s="38" t="str">
        <f>IF(ISNUMBER(wat_table_data!AB407), IF(wat_table_data!AB407=-999,"NA",IF(wat_table_data!AB407&gt;99, "&gt;99", IF(wat_table_data!AB407&lt;1, "&lt;1",wat_table_data!AB407 ))), "-")</f>
        <v>-</v>
      </c>
      <c r="AD410" s="39" t="str">
        <f>IF(ISNUMBER(wat_table_data!AC407), IF(wat_table_data!AC407=-999,"NA",IF(wat_table_data!AC407&gt;99, "&gt;99", IF(wat_table_data!AC407&lt;1, "&lt;1",wat_table_data!AC407 ))), "-")</f>
        <v>-</v>
      </c>
      <c r="AE410" s="40" t="str">
        <f>IF(ISNUMBER(wat_table_data!AD407), IF(wat_table_data!AD407=-999,"NA",IF(wat_table_data!AD407&gt;99, "&gt;99", IF(wat_table_data!AD407&lt;1, "&lt;1",wat_table_data!AD407 ))), "-")</f>
        <v>-</v>
      </c>
      <c r="AF410" s="40" t="str">
        <f>IF(ISNUMBER(wat_table_data!AE407), IF(wat_table_data!AE407=-999,"NA",IF(wat_table_data!AE407&gt;99, "&gt;99", IF(wat_table_data!AE407&lt;1, "&lt;1",wat_table_data!AE407 ))), "-")</f>
        <v>-</v>
      </c>
      <c r="AG410" s="40" t="str">
        <f>IF(ISNUMBER(wat_table_data!AF407), IF(wat_table_data!AF407=-999,"NA",IF(wat_table_data!AF407&gt;99, "&gt;99", IF(wat_table_data!AF407&lt;1, "&lt;1",wat_table_data!AF407 ))), "-")</f>
        <v>-</v>
      </c>
      <c r="AH410" s="38" t="str">
        <f>IF(ISNUMBER(wat_table_data!AG407), IF(wat_table_data!AG407=-999,"NA",IF(wat_table_data!AG407&gt;99, "&gt;99", IF(wat_table_data!AG407&lt;1, "&lt;1",wat_table_data!AG407 ))), "-")</f>
        <v>-</v>
      </c>
      <c r="AI410" s="38" t="str">
        <f>IF(ISNUMBER(wat_table_data!AH407), IF(wat_table_data!AH407=-999,"NA",IF(wat_table_data!AH407&gt;99, "&gt;99", IF(wat_table_data!AH407&lt;1, "&lt;1",wat_table_data!AH407 ))), "-")</f>
        <v>-</v>
      </c>
      <c r="AJ410" s="39" t="str">
        <f>IF(ISNUMBER(wat_table_data!AI407), IF(wat_table_data!AI407=-999,"NA",IF(wat_table_data!AI407&gt;99, "&gt;99", IF(wat_table_data!AI407&lt;1, "&lt;1",wat_table_data!AI407 ))), "-")</f>
        <v>-</v>
      </c>
      <c r="AK410" s="40" t="str">
        <f>IF(ISNUMBER(wat_table_data!AJ407), IF(wat_table_data!AJ407=-999,"NA",IF(wat_table_data!AJ407&gt;99, "&gt;99", IF(wat_table_data!AJ407&lt;1, "&lt;1",wat_table_data!AJ407 ))), "-")</f>
        <v>-</v>
      </c>
      <c r="AL410" s="40" t="str">
        <f>IF(ISNUMBER(wat_table_data!AK407), IF(wat_table_data!AK407=-999,"NA",IF(wat_table_data!AK407&gt;99, "&gt;99", IF(wat_table_data!AK407&lt;1, "&lt;1",wat_table_data!AK407 ))), "-")</f>
        <v>-</v>
      </c>
      <c r="AM410" s="40" t="str">
        <f>IF(ISNUMBER(wat_table_data!AL407), IF(wat_table_data!AL407=-999,"NA",IF(wat_table_data!AL407&gt;99, "&gt;99", IF(wat_table_data!AL407&lt;1, "&lt;1",wat_table_data!AL407 ))), "-")</f>
        <v>-</v>
      </c>
      <c r="AN410" s="38" t="str">
        <f>IF(ISNUMBER(wat_table_data!AM407), IF(wat_table_data!AM407=-999,"NA",IF(wat_table_data!AM407&gt;99, "&gt;99", IF(wat_table_data!AM407&lt;1, "&lt;1",wat_table_data!AM407 ))), "-")</f>
        <v>-</v>
      </c>
      <c r="AO410" s="38" t="str">
        <f>IF(ISNUMBER(wat_table_data!AN407), IF(wat_table_data!AN407=-999,"NA",IF(wat_table_data!AN407&gt;99, "&gt;99", IF(wat_table_data!AN407&lt;1, "&lt;1",wat_table_data!AN407 ))), "-")</f>
        <v>-</v>
      </c>
    </row>
    <row r="411" ht="13.8" x14ac:dyDescent="0.25">
      <c r="A411" s="34" t="str">
        <f>IF(ISBLANK(wat_table_data!A408), "", wat_table_data!A408)</f>
        <v/>
      </c>
      <c r="B411" s="34" t="str">
        <f>IF(ISBLANK(wat_table_data!B408), "", wat_table_data!B408)</f>
        <v/>
      </c>
      <c r="C411" s="34" t="str">
        <f>IF(ISBLANK(wat_table_data!C408), "", wat_table_data!C408)</f>
        <v/>
      </c>
      <c r="D411" s="35" t="str">
        <f>IF(ISNUMBER(wat_table_data!D408), wat_table_data!D408, "-")</f>
        <v>-</v>
      </c>
      <c r="E411" s="36" t="str">
        <f>IF(ISNUMBER(wat_table_data!E408), wat_table_data!E408, "-")</f>
        <v>-</v>
      </c>
      <c r="F411" s="37" t="str">
        <f>IF(ISNUMBER(wat_table_data!F408), IF(wat_table_data!F408=-999,"NA",IF(wat_table_data!F408&gt;99, "&gt;99", IF(wat_table_data!F408&lt;1, "&lt;1",wat_table_data!F408 ))), "-")</f>
        <v>-</v>
      </c>
      <c r="G411" s="38" t="str">
        <f>IF(ISNUMBER(wat_table_data!G408), IF(wat_table_data!G408=-999,"NA",IF(wat_table_data!G408&gt;99, "&gt;99", IF(wat_table_data!G408&lt;1, "&lt;1",wat_table_data!G408 ))), "-")</f>
        <v>-</v>
      </c>
      <c r="H411" s="38" t="str">
        <f>IF(ISNUMBER(wat_table_data!H408), IF(wat_table_data!H408=-999,"NA",IF(wat_table_data!H408&gt;99, "&gt;99", IF(wat_table_data!H408&lt;1, "&lt;1",wat_table_data!H408 ))), "-")</f>
        <v>-</v>
      </c>
      <c r="I411" s="38" t="str">
        <f>IF(ISNUMBER(wat_table_data!I408), IF(wat_table_data!I408=-999,"NA",IF(wat_table_data!I408&gt;99, "&gt;99", IF(wat_table_data!I408&lt;1, "&lt;1",wat_table_data!I408 ))), "-")</f>
        <v>-</v>
      </c>
      <c r="J411" s="24" t="str">
        <f>IF(ISNUMBER(wat_table_data!J408), IF(wat_table_data!J408=-999,"NA",wat_table_data!J408), "-")</f>
        <v>-</v>
      </c>
      <c r="K411" s="37" t="str">
        <f>IF(ISNUMBER(wat_table_data!K408), IF(wat_table_data!K408=-999,"NA",IF(wat_table_data!K408&gt;99, "&gt;99", IF(wat_table_data!K408&lt;1, "&lt;1",wat_table_data!K408 ))), "-")</f>
        <v>-</v>
      </c>
      <c r="L411" s="38" t="str">
        <f>IF(ISNUMBER(wat_table_data!L408), IF(wat_table_data!L408=-999,"NA",IF(wat_table_data!L408&gt;99, "&gt;99", IF(wat_table_data!L408&lt;1, "&lt;1",wat_table_data!L408 ))), "-")</f>
        <v>-</v>
      </c>
      <c r="M411" s="38" t="str">
        <f>IF(ISNUMBER(wat_table_data!M408), IF(wat_table_data!M408=-999,"NA",IF(wat_table_data!M408&gt;99, "&gt;99", IF(wat_table_data!M408&lt;1, "&lt;1",wat_table_data!M408 ))), "-")</f>
        <v>-</v>
      </c>
      <c r="N411" s="38" t="str">
        <f>IF(ISNUMBER(wat_table_data!N408), IF(wat_table_data!N408=-999,"NA",IF(wat_table_data!N408&gt;99, "&gt;99", IF(wat_table_data!N408&lt;1, "&lt;1",wat_table_data!N408 ))), "-")</f>
        <v>-</v>
      </c>
      <c r="O411" s="24" t="str">
        <f>IF(ISNUMBER(wat_table_data!O408), IF(wat_table_data!O408=-999,"NA",wat_table_data!O408), "-")</f>
        <v>-</v>
      </c>
      <c r="P411" s="37" t="str">
        <f>IF(ISNUMBER(wat_table_data!P408), IF(wat_table_data!P408=-999,"NA",IF(wat_table_data!P408&gt;99, "&gt;99", IF(wat_table_data!P408&lt;1, "&lt;1",wat_table_data!P408 ))), "-")</f>
        <v>-</v>
      </c>
      <c r="Q411" s="38" t="str">
        <f>IF(ISNUMBER(wat_table_data!Q408), IF(wat_table_data!Q408=-999,"NA",IF(wat_table_data!Q408&gt;99, "&gt;99", IF(wat_table_data!Q408&lt;1, "&lt;1",wat_table_data!Q408 ))), "-")</f>
        <v>-</v>
      </c>
      <c r="R411" s="38" t="str">
        <f>IF(ISNUMBER(wat_table_data!R408), IF(wat_table_data!R408=-999,"NA",IF(wat_table_data!R408&gt;99, "&gt;99", IF(wat_table_data!R408&lt;1, "&lt;1",wat_table_data!R408 ))), "-")</f>
        <v>-</v>
      </c>
      <c r="S411" s="38" t="str">
        <f>IF(ISNUMBER(wat_table_data!S408), IF(wat_table_data!S408=-999,"NA",IF(wat_table_data!S408&gt;99, "&gt;99", IF(wat_table_data!S408&lt;1, "&lt;1",wat_table_data!S408 ))), "-")</f>
        <v>-</v>
      </c>
      <c r="T411" s="24" t="str">
        <f>IF(ISNUMBER(wat_table_data!T408), IF(wat_table_data!T408=-999,"NA",wat_table_data!T408), "-")</f>
        <v>-</v>
      </c>
      <c r="U411" s="24"/>
      <c r="V411" s="24"/>
      <c r="W411" s="24"/>
      <c r="X411" s="39" t="str">
        <f>IF(ISNUMBER(wat_table_data!W408), IF(wat_table_data!W408=-999,"NA",IF(wat_table_data!W408&gt;99, "&gt;99", IF(wat_table_data!W408&lt;1, "&lt;1",wat_table_data!W408 ))), "-")</f>
        <v>-</v>
      </c>
      <c r="Y411" s="40" t="str">
        <f>IF(ISNUMBER(wat_table_data!X408), IF(wat_table_data!X408=-999,"NA",IF(wat_table_data!X408&gt;99, "&gt;99", IF(wat_table_data!X408&lt;1, "&lt;1",wat_table_data!X408 ))), "-")</f>
        <v>-</v>
      </c>
      <c r="Z411" s="40" t="str">
        <f>IF(ISNUMBER(wat_table_data!Y408), IF(wat_table_data!Y408=-999,"NA",IF(wat_table_data!Y408&gt;99, "&gt;99", IF(wat_table_data!Y408&lt;1, "&lt;1",wat_table_data!Y408 ))), "-")</f>
        <v>-</v>
      </c>
      <c r="AA411" s="40" t="str">
        <f>IF(ISNUMBER(wat_table_data!Z408), IF(wat_table_data!Z408=-999,"NA",IF(wat_table_data!Z408&gt;99, "&gt;99", IF(wat_table_data!Z408&lt;1, "&lt;1",wat_table_data!Z408 ))), "-")</f>
        <v>-</v>
      </c>
      <c r="AB411" s="38" t="str">
        <f>IF(ISNUMBER(wat_table_data!AA408), IF(wat_table_data!AA408=-999,"NA",IF(wat_table_data!AA408&gt;99, "&gt;99", IF(wat_table_data!AA408&lt;1, "&lt;1",wat_table_data!AA408 ))), "-")</f>
        <v>-</v>
      </c>
      <c r="AC411" s="38" t="str">
        <f>IF(ISNUMBER(wat_table_data!AB408), IF(wat_table_data!AB408=-999,"NA",IF(wat_table_data!AB408&gt;99, "&gt;99", IF(wat_table_data!AB408&lt;1, "&lt;1",wat_table_data!AB408 ))), "-")</f>
        <v>-</v>
      </c>
      <c r="AD411" s="39" t="str">
        <f>IF(ISNUMBER(wat_table_data!AC408), IF(wat_table_data!AC408=-999,"NA",IF(wat_table_data!AC408&gt;99, "&gt;99", IF(wat_table_data!AC408&lt;1, "&lt;1",wat_table_data!AC408 ))), "-")</f>
        <v>-</v>
      </c>
      <c r="AE411" s="40" t="str">
        <f>IF(ISNUMBER(wat_table_data!AD408), IF(wat_table_data!AD408=-999,"NA",IF(wat_table_data!AD408&gt;99, "&gt;99", IF(wat_table_data!AD408&lt;1, "&lt;1",wat_table_data!AD408 ))), "-")</f>
        <v>-</v>
      </c>
      <c r="AF411" s="40" t="str">
        <f>IF(ISNUMBER(wat_table_data!AE408), IF(wat_table_data!AE408=-999,"NA",IF(wat_table_data!AE408&gt;99, "&gt;99", IF(wat_table_data!AE408&lt;1, "&lt;1",wat_table_data!AE408 ))), "-")</f>
        <v>-</v>
      </c>
      <c r="AG411" s="40" t="str">
        <f>IF(ISNUMBER(wat_table_data!AF408), IF(wat_table_data!AF408=-999,"NA",IF(wat_table_data!AF408&gt;99, "&gt;99", IF(wat_table_data!AF408&lt;1, "&lt;1",wat_table_data!AF408 ))), "-")</f>
        <v>-</v>
      </c>
      <c r="AH411" s="38" t="str">
        <f>IF(ISNUMBER(wat_table_data!AG408), IF(wat_table_data!AG408=-999,"NA",IF(wat_table_data!AG408&gt;99, "&gt;99", IF(wat_table_data!AG408&lt;1, "&lt;1",wat_table_data!AG408 ))), "-")</f>
        <v>-</v>
      </c>
      <c r="AI411" s="38" t="str">
        <f>IF(ISNUMBER(wat_table_data!AH408), IF(wat_table_data!AH408=-999,"NA",IF(wat_table_data!AH408&gt;99, "&gt;99", IF(wat_table_data!AH408&lt;1, "&lt;1",wat_table_data!AH408 ))), "-")</f>
        <v>-</v>
      </c>
      <c r="AJ411" s="39" t="str">
        <f>IF(ISNUMBER(wat_table_data!AI408), IF(wat_table_data!AI408=-999,"NA",IF(wat_table_data!AI408&gt;99, "&gt;99", IF(wat_table_data!AI408&lt;1, "&lt;1",wat_table_data!AI408 ))), "-")</f>
        <v>-</v>
      </c>
      <c r="AK411" s="40" t="str">
        <f>IF(ISNUMBER(wat_table_data!AJ408), IF(wat_table_data!AJ408=-999,"NA",IF(wat_table_data!AJ408&gt;99, "&gt;99", IF(wat_table_data!AJ408&lt;1, "&lt;1",wat_table_data!AJ408 ))), "-")</f>
        <v>-</v>
      </c>
      <c r="AL411" s="40" t="str">
        <f>IF(ISNUMBER(wat_table_data!AK408), IF(wat_table_data!AK408=-999,"NA",IF(wat_table_data!AK408&gt;99, "&gt;99", IF(wat_table_data!AK408&lt;1, "&lt;1",wat_table_data!AK408 ))), "-")</f>
        <v>-</v>
      </c>
      <c r="AM411" s="40" t="str">
        <f>IF(ISNUMBER(wat_table_data!AL408), IF(wat_table_data!AL408=-999,"NA",IF(wat_table_data!AL408&gt;99, "&gt;99", IF(wat_table_data!AL408&lt;1, "&lt;1",wat_table_data!AL408 ))), "-")</f>
        <v>-</v>
      </c>
      <c r="AN411" s="38" t="str">
        <f>IF(ISNUMBER(wat_table_data!AM408), IF(wat_table_data!AM408=-999,"NA",IF(wat_table_data!AM408&gt;99, "&gt;99", IF(wat_table_data!AM408&lt;1, "&lt;1",wat_table_data!AM408 ))), "-")</f>
        <v>-</v>
      </c>
      <c r="AO411" s="38" t="str">
        <f>IF(ISNUMBER(wat_table_data!AN408), IF(wat_table_data!AN408=-999,"NA",IF(wat_table_data!AN408&gt;99, "&gt;99", IF(wat_table_data!AN408&lt;1, "&lt;1",wat_table_data!AN408 ))), "-")</f>
        <v>-</v>
      </c>
    </row>
    <row r="412" ht="13.8" x14ac:dyDescent="0.25">
      <c r="A412" s="34" t="str">
        <f>IF(ISBLANK(wat_table_data!A409), "", wat_table_data!A409)</f>
        <v/>
      </c>
      <c r="B412" s="34" t="str">
        <f>IF(ISBLANK(wat_table_data!B409), "", wat_table_data!B409)</f>
        <v/>
      </c>
      <c r="C412" s="34" t="str">
        <f>IF(ISBLANK(wat_table_data!C409), "", wat_table_data!C409)</f>
        <v/>
      </c>
      <c r="D412" s="35" t="str">
        <f>IF(ISNUMBER(wat_table_data!D409), wat_table_data!D409, "-")</f>
        <v>-</v>
      </c>
      <c r="E412" s="36" t="str">
        <f>IF(ISNUMBER(wat_table_data!E409), wat_table_data!E409, "-")</f>
        <v>-</v>
      </c>
      <c r="F412" s="37" t="str">
        <f>IF(ISNUMBER(wat_table_data!F409), IF(wat_table_data!F409=-999,"NA",IF(wat_table_data!F409&gt;99, "&gt;99", IF(wat_table_data!F409&lt;1, "&lt;1",wat_table_data!F409 ))), "-")</f>
        <v>-</v>
      </c>
      <c r="G412" s="38" t="str">
        <f>IF(ISNUMBER(wat_table_data!G409), IF(wat_table_data!G409=-999,"NA",IF(wat_table_data!G409&gt;99, "&gt;99", IF(wat_table_data!G409&lt;1, "&lt;1",wat_table_data!G409 ))), "-")</f>
        <v>-</v>
      </c>
      <c r="H412" s="38" t="str">
        <f>IF(ISNUMBER(wat_table_data!H409), IF(wat_table_data!H409=-999,"NA",IF(wat_table_data!H409&gt;99, "&gt;99", IF(wat_table_data!H409&lt;1, "&lt;1",wat_table_data!H409 ))), "-")</f>
        <v>-</v>
      </c>
      <c r="I412" s="38" t="str">
        <f>IF(ISNUMBER(wat_table_data!I409), IF(wat_table_data!I409=-999,"NA",IF(wat_table_data!I409&gt;99, "&gt;99", IF(wat_table_data!I409&lt;1, "&lt;1",wat_table_data!I409 ))), "-")</f>
        <v>-</v>
      </c>
      <c r="J412" s="24" t="str">
        <f>IF(ISNUMBER(wat_table_data!J409), IF(wat_table_data!J409=-999,"NA",wat_table_data!J409), "-")</f>
        <v>-</v>
      </c>
      <c r="K412" s="37" t="str">
        <f>IF(ISNUMBER(wat_table_data!K409), IF(wat_table_data!K409=-999,"NA",IF(wat_table_data!K409&gt;99, "&gt;99", IF(wat_table_data!K409&lt;1, "&lt;1",wat_table_data!K409 ))), "-")</f>
        <v>-</v>
      </c>
      <c r="L412" s="38" t="str">
        <f>IF(ISNUMBER(wat_table_data!L409), IF(wat_table_data!L409=-999,"NA",IF(wat_table_data!L409&gt;99, "&gt;99", IF(wat_table_data!L409&lt;1, "&lt;1",wat_table_data!L409 ))), "-")</f>
        <v>-</v>
      </c>
      <c r="M412" s="38" t="str">
        <f>IF(ISNUMBER(wat_table_data!M409), IF(wat_table_data!M409=-999,"NA",IF(wat_table_data!M409&gt;99, "&gt;99", IF(wat_table_data!M409&lt;1, "&lt;1",wat_table_data!M409 ))), "-")</f>
        <v>-</v>
      </c>
      <c r="N412" s="38" t="str">
        <f>IF(ISNUMBER(wat_table_data!N409), IF(wat_table_data!N409=-999,"NA",IF(wat_table_data!N409&gt;99, "&gt;99", IF(wat_table_data!N409&lt;1, "&lt;1",wat_table_data!N409 ))), "-")</f>
        <v>-</v>
      </c>
      <c r="O412" s="24" t="str">
        <f>IF(ISNUMBER(wat_table_data!O409), IF(wat_table_data!O409=-999,"NA",wat_table_data!O409), "-")</f>
        <v>-</v>
      </c>
      <c r="P412" s="37" t="str">
        <f>IF(ISNUMBER(wat_table_data!P409), IF(wat_table_data!P409=-999,"NA",IF(wat_table_data!P409&gt;99, "&gt;99", IF(wat_table_data!P409&lt;1, "&lt;1",wat_table_data!P409 ))), "-")</f>
        <v>-</v>
      </c>
      <c r="Q412" s="38" t="str">
        <f>IF(ISNUMBER(wat_table_data!Q409), IF(wat_table_data!Q409=-999,"NA",IF(wat_table_data!Q409&gt;99, "&gt;99", IF(wat_table_data!Q409&lt;1, "&lt;1",wat_table_data!Q409 ))), "-")</f>
        <v>-</v>
      </c>
      <c r="R412" s="38" t="str">
        <f>IF(ISNUMBER(wat_table_data!R409), IF(wat_table_data!R409=-999,"NA",IF(wat_table_data!R409&gt;99, "&gt;99", IF(wat_table_data!R409&lt;1, "&lt;1",wat_table_data!R409 ))), "-")</f>
        <v>-</v>
      </c>
      <c r="S412" s="38" t="str">
        <f>IF(ISNUMBER(wat_table_data!S409), IF(wat_table_data!S409=-999,"NA",IF(wat_table_data!S409&gt;99, "&gt;99", IF(wat_table_data!S409&lt;1, "&lt;1",wat_table_data!S409 ))), "-")</f>
        <v>-</v>
      </c>
      <c r="T412" s="24" t="str">
        <f>IF(ISNUMBER(wat_table_data!T409), IF(wat_table_data!T409=-999,"NA",wat_table_data!T409), "-")</f>
        <v>-</v>
      </c>
      <c r="U412" s="24"/>
      <c r="V412" s="24"/>
      <c r="W412" s="24"/>
      <c r="X412" s="39" t="str">
        <f>IF(ISNUMBER(wat_table_data!W409), IF(wat_table_data!W409=-999,"NA",IF(wat_table_data!W409&gt;99, "&gt;99", IF(wat_table_data!W409&lt;1, "&lt;1",wat_table_data!W409 ))), "-")</f>
        <v>-</v>
      </c>
      <c r="Y412" s="40" t="str">
        <f>IF(ISNUMBER(wat_table_data!X409), IF(wat_table_data!X409=-999,"NA",IF(wat_table_data!X409&gt;99, "&gt;99", IF(wat_table_data!X409&lt;1, "&lt;1",wat_table_data!X409 ))), "-")</f>
        <v>-</v>
      </c>
      <c r="Z412" s="40" t="str">
        <f>IF(ISNUMBER(wat_table_data!Y409), IF(wat_table_data!Y409=-999,"NA",IF(wat_table_data!Y409&gt;99, "&gt;99", IF(wat_table_data!Y409&lt;1, "&lt;1",wat_table_data!Y409 ))), "-")</f>
        <v>-</v>
      </c>
      <c r="AA412" s="40" t="str">
        <f>IF(ISNUMBER(wat_table_data!Z409), IF(wat_table_data!Z409=-999,"NA",IF(wat_table_data!Z409&gt;99, "&gt;99", IF(wat_table_data!Z409&lt;1, "&lt;1",wat_table_data!Z409 ))), "-")</f>
        <v>-</v>
      </c>
      <c r="AB412" s="38" t="str">
        <f>IF(ISNUMBER(wat_table_data!AA409), IF(wat_table_data!AA409=-999,"NA",IF(wat_table_data!AA409&gt;99, "&gt;99", IF(wat_table_data!AA409&lt;1, "&lt;1",wat_table_data!AA409 ))), "-")</f>
        <v>-</v>
      </c>
      <c r="AC412" s="38" t="str">
        <f>IF(ISNUMBER(wat_table_data!AB409), IF(wat_table_data!AB409=-999,"NA",IF(wat_table_data!AB409&gt;99, "&gt;99", IF(wat_table_data!AB409&lt;1, "&lt;1",wat_table_data!AB409 ))), "-")</f>
        <v>-</v>
      </c>
      <c r="AD412" s="39" t="str">
        <f>IF(ISNUMBER(wat_table_data!AC409), IF(wat_table_data!AC409=-999,"NA",IF(wat_table_data!AC409&gt;99, "&gt;99", IF(wat_table_data!AC409&lt;1, "&lt;1",wat_table_data!AC409 ))), "-")</f>
        <v>-</v>
      </c>
      <c r="AE412" s="40" t="str">
        <f>IF(ISNUMBER(wat_table_data!AD409), IF(wat_table_data!AD409=-999,"NA",IF(wat_table_data!AD409&gt;99, "&gt;99", IF(wat_table_data!AD409&lt;1, "&lt;1",wat_table_data!AD409 ))), "-")</f>
        <v>-</v>
      </c>
      <c r="AF412" s="40" t="str">
        <f>IF(ISNUMBER(wat_table_data!AE409), IF(wat_table_data!AE409=-999,"NA",IF(wat_table_data!AE409&gt;99, "&gt;99", IF(wat_table_data!AE409&lt;1, "&lt;1",wat_table_data!AE409 ))), "-")</f>
        <v>-</v>
      </c>
      <c r="AG412" s="40" t="str">
        <f>IF(ISNUMBER(wat_table_data!AF409), IF(wat_table_data!AF409=-999,"NA",IF(wat_table_data!AF409&gt;99, "&gt;99", IF(wat_table_data!AF409&lt;1, "&lt;1",wat_table_data!AF409 ))), "-")</f>
        <v>-</v>
      </c>
      <c r="AH412" s="38" t="str">
        <f>IF(ISNUMBER(wat_table_data!AG409), IF(wat_table_data!AG409=-999,"NA",IF(wat_table_data!AG409&gt;99, "&gt;99", IF(wat_table_data!AG409&lt;1, "&lt;1",wat_table_data!AG409 ))), "-")</f>
        <v>-</v>
      </c>
      <c r="AI412" s="38" t="str">
        <f>IF(ISNUMBER(wat_table_data!AH409), IF(wat_table_data!AH409=-999,"NA",IF(wat_table_data!AH409&gt;99, "&gt;99", IF(wat_table_data!AH409&lt;1, "&lt;1",wat_table_data!AH409 ))), "-")</f>
        <v>-</v>
      </c>
      <c r="AJ412" s="39" t="str">
        <f>IF(ISNUMBER(wat_table_data!AI409), IF(wat_table_data!AI409=-999,"NA",IF(wat_table_data!AI409&gt;99, "&gt;99", IF(wat_table_data!AI409&lt;1, "&lt;1",wat_table_data!AI409 ))), "-")</f>
        <v>-</v>
      </c>
      <c r="AK412" s="40" t="str">
        <f>IF(ISNUMBER(wat_table_data!AJ409), IF(wat_table_data!AJ409=-999,"NA",IF(wat_table_data!AJ409&gt;99, "&gt;99", IF(wat_table_data!AJ409&lt;1, "&lt;1",wat_table_data!AJ409 ))), "-")</f>
        <v>-</v>
      </c>
      <c r="AL412" s="40" t="str">
        <f>IF(ISNUMBER(wat_table_data!AK409), IF(wat_table_data!AK409=-999,"NA",IF(wat_table_data!AK409&gt;99, "&gt;99", IF(wat_table_data!AK409&lt;1, "&lt;1",wat_table_data!AK409 ))), "-")</f>
        <v>-</v>
      </c>
      <c r="AM412" s="40" t="str">
        <f>IF(ISNUMBER(wat_table_data!AL409), IF(wat_table_data!AL409=-999,"NA",IF(wat_table_data!AL409&gt;99, "&gt;99", IF(wat_table_data!AL409&lt;1, "&lt;1",wat_table_data!AL409 ))), "-")</f>
        <v>-</v>
      </c>
      <c r="AN412" s="38" t="str">
        <f>IF(ISNUMBER(wat_table_data!AM409), IF(wat_table_data!AM409=-999,"NA",IF(wat_table_data!AM409&gt;99, "&gt;99", IF(wat_table_data!AM409&lt;1, "&lt;1",wat_table_data!AM409 ))), "-")</f>
        <v>-</v>
      </c>
      <c r="AO412" s="38" t="str">
        <f>IF(ISNUMBER(wat_table_data!AN409), IF(wat_table_data!AN409=-999,"NA",IF(wat_table_data!AN409&gt;99, "&gt;99", IF(wat_table_data!AN409&lt;1, "&lt;1",wat_table_data!AN409 ))), "-")</f>
        <v>-</v>
      </c>
    </row>
    <row r="413" ht="13.8" x14ac:dyDescent="0.25">
      <c r="A413" s="34" t="str">
        <f>IF(ISBLANK(wat_table_data!A410), "", wat_table_data!A410)</f>
        <v/>
      </c>
      <c r="B413" s="34" t="str">
        <f>IF(ISBLANK(wat_table_data!B410), "", wat_table_data!B410)</f>
        <v/>
      </c>
      <c r="C413" s="34" t="str">
        <f>IF(ISBLANK(wat_table_data!C410), "", wat_table_data!C410)</f>
        <v/>
      </c>
      <c r="D413" s="35" t="str">
        <f>IF(ISNUMBER(wat_table_data!D410), wat_table_data!D410, "-")</f>
        <v>-</v>
      </c>
      <c r="E413" s="36" t="str">
        <f>IF(ISNUMBER(wat_table_data!E410), wat_table_data!E410, "-")</f>
        <v>-</v>
      </c>
      <c r="F413" s="37" t="str">
        <f>IF(ISNUMBER(wat_table_data!F410), IF(wat_table_data!F410=-999,"NA",IF(wat_table_data!F410&gt;99, "&gt;99", IF(wat_table_data!F410&lt;1, "&lt;1",wat_table_data!F410 ))), "-")</f>
        <v>-</v>
      </c>
      <c r="G413" s="38" t="str">
        <f>IF(ISNUMBER(wat_table_data!G410), IF(wat_table_data!G410=-999,"NA",IF(wat_table_data!G410&gt;99, "&gt;99", IF(wat_table_data!G410&lt;1, "&lt;1",wat_table_data!G410 ))), "-")</f>
        <v>-</v>
      </c>
      <c r="H413" s="38" t="str">
        <f>IF(ISNUMBER(wat_table_data!H410), IF(wat_table_data!H410=-999,"NA",IF(wat_table_data!H410&gt;99, "&gt;99", IF(wat_table_data!H410&lt;1, "&lt;1",wat_table_data!H410 ))), "-")</f>
        <v>-</v>
      </c>
      <c r="I413" s="38" t="str">
        <f>IF(ISNUMBER(wat_table_data!I410), IF(wat_table_data!I410=-999,"NA",IF(wat_table_data!I410&gt;99, "&gt;99", IF(wat_table_data!I410&lt;1, "&lt;1",wat_table_data!I410 ))), "-")</f>
        <v>-</v>
      </c>
      <c r="J413" s="24" t="str">
        <f>IF(ISNUMBER(wat_table_data!J410), IF(wat_table_data!J410=-999,"NA",wat_table_data!J410), "-")</f>
        <v>-</v>
      </c>
      <c r="K413" s="37" t="str">
        <f>IF(ISNUMBER(wat_table_data!K410), IF(wat_table_data!K410=-999,"NA",IF(wat_table_data!K410&gt;99, "&gt;99", IF(wat_table_data!K410&lt;1, "&lt;1",wat_table_data!K410 ))), "-")</f>
        <v>-</v>
      </c>
      <c r="L413" s="38" t="str">
        <f>IF(ISNUMBER(wat_table_data!L410), IF(wat_table_data!L410=-999,"NA",IF(wat_table_data!L410&gt;99, "&gt;99", IF(wat_table_data!L410&lt;1, "&lt;1",wat_table_data!L410 ))), "-")</f>
        <v>-</v>
      </c>
      <c r="M413" s="38" t="str">
        <f>IF(ISNUMBER(wat_table_data!M410), IF(wat_table_data!M410=-999,"NA",IF(wat_table_data!M410&gt;99, "&gt;99", IF(wat_table_data!M410&lt;1, "&lt;1",wat_table_data!M410 ))), "-")</f>
        <v>-</v>
      </c>
      <c r="N413" s="38" t="str">
        <f>IF(ISNUMBER(wat_table_data!N410), IF(wat_table_data!N410=-999,"NA",IF(wat_table_data!N410&gt;99, "&gt;99", IF(wat_table_data!N410&lt;1, "&lt;1",wat_table_data!N410 ))), "-")</f>
        <v>-</v>
      </c>
      <c r="O413" s="24" t="str">
        <f>IF(ISNUMBER(wat_table_data!O410), IF(wat_table_data!O410=-999,"NA",wat_table_data!O410), "-")</f>
        <v>-</v>
      </c>
      <c r="P413" s="37" t="str">
        <f>IF(ISNUMBER(wat_table_data!P410), IF(wat_table_data!P410=-999,"NA",IF(wat_table_data!P410&gt;99, "&gt;99", IF(wat_table_data!P410&lt;1, "&lt;1",wat_table_data!P410 ))), "-")</f>
        <v>-</v>
      </c>
      <c r="Q413" s="38" t="str">
        <f>IF(ISNUMBER(wat_table_data!Q410), IF(wat_table_data!Q410=-999,"NA",IF(wat_table_data!Q410&gt;99, "&gt;99", IF(wat_table_data!Q410&lt;1, "&lt;1",wat_table_data!Q410 ))), "-")</f>
        <v>-</v>
      </c>
      <c r="R413" s="38" t="str">
        <f>IF(ISNUMBER(wat_table_data!R410), IF(wat_table_data!R410=-999,"NA",IF(wat_table_data!R410&gt;99, "&gt;99", IF(wat_table_data!R410&lt;1, "&lt;1",wat_table_data!R410 ))), "-")</f>
        <v>-</v>
      </c>
      <c r="S413" s="38" t="str">
        <f>IF(ISNUMBER(wat_table_data!S410), IF(wat_table_data!S410=-999,"NA",IF(wat_table_data!S410&gt;99, "&gt;99", IF(wat_table_data!S410&lt;1, "&lt;1",wat_table_data!S410 ))), "-")</f>
        <v>-</v>
      </c>
      <c r="T413" s="24" t="str">
        <f>IF(ISNUMBER(wat_table_data!T410), IF(wat_table_data!T410=-999,"NA",wat_table_data!T410), "-")</f>
        <v>-</v>
      </c>
      <c r="U413" s="24"/>
      <c r="V413" s="24"/>
      <c r="W413" s="24"/>
      <c r="X413" s="39" t="str">
        <f>IF(ISNUMBER(wat_table_data!W410), IF(wat_table_data!W410=-999,"NA",IF(wat_table_data!W410&gt;99, "&gt;99", IF(wat_table_data!W410&lt;1, "&lt;1",wat_table_data!W410 ))), "-")</f>
        <v>-</v>
      </c>
      <c r="Y413" s="40" t="str">
        <f>IF(ISNUMBER(wat_table_data!X410), IF(wat_table_data!X410=-999,"NA",IF(wat_table_data!X410&gt;99, "&gt;99", IF(wat_table_data!X410&lt;1, "&lt;1",wat_table_data!X410 ))), "-")</f>
        <v>-</v>
      </c>
      <c r="Z413" s="40" t="str">
        <f>IF(ISNUMBER(wat_table_data!Y410), IF(wat_table_data!Y410=-999,"NA",IF(wat_table_data!Y410&gt;99, "&gt;99", IF(wat_table_data!Y410&lt;1, "&lt;1",wat_table_data!Y410 ))), "-")</f>
        <v>-</v>
      </c>
      <c r="AA413" s="40" t="str">
        <f>IF(ISNUMBER(wat_table_data!Z410), IF(wat_table_data!Z410=-999,"NA",IF(wat_table_data!Z410&gt;99, "&gt;99", IF(wat_table_data!Z410&lt;1, "&lt;1",wat_table_data!Z410 ))), "-")</f>
        <v>-</v>
      </c>
      <c r="AB413" s="38" t="str">
        <f>IF(ISNUMBER(wat_table_data!AA410), IF(wat_table_data!AA410=-999,"NA",IF(wat_table_data!AA410&gt;99, "&gt;99", IF(wat_table_data!AA410&lt;1, "&lt;1",wat_table_data!AA410 ))), "-")</f>
        <v>-</v>
      </c>
      <c r="AC413" s="38" t="str">
        <f>IF(ISNUMBER(wat_table_data!AB410), IF(wat_table_data!AB410=-999,"NA",IF(wat_table_data!AB410&gt;99, "&gt;99", IF(wat_table_data!AB410&lt;1, "&lt;1",wat_table_data!AB410 ))), "-")</f>
        <v>-</v>
      </c>
      <c r="AD413" s="39" t="str">
        <f>IF(ISNUMBER(wat_table_data!AC410), IF(wat_table_data!AC410=-999,"NA",IF(wat_table_data!AC410&gt;99, "&gt;99", IF(wat_table_data!AC410&lt;1, "&lt;1",wat_table_data!AC410 ))), "-")</f>
        <v>-</v>
      </c>
      <c r="AE413" s="40" t="str">
        <f>IF(ISNUMBER(wat_table_data!AD410), IF(wat_table_data!AD410=-999,"NA",IF(wat_table_data!AD410&gt;99, "&gt;99", IF(wat_table_data!AD410&lt;1, "&lt;1",wat_table_data!AD410 ))), "-")</f>
        <v>-</v>
      </c>
      <c r="AF413" s="40" t="str">
        <f>IF(ISNUMBER(wat_table_data!AE410), IF(wat_table_data!AE410=-999,"NA",IF(wat_table_data!AE410&gt;99, "&gt;99", IF(wat_table_data!AE410&lt;1, "&lt;1",wat_table_data!AE410 ))), "-")</f>
        <v>-</v>
      </c>
      <c r="AG413" s="40" t="str">
        <f>IF(ISNUMBER(wat_table_data!AF410), IF(wat_table_data!AF410=-999,"NA",IF(wat_table_data!AF410&gt;99, "&gt;99", IF(wat_table_data!AF410&lt;1, "&lt;1",wat_table_data!AF410 ))), "-")</f>
        <v>-</v>
      </c>
      <c r="AH413" s="38" t="str">
        <f>IF(ISNUMBER(wat_table_data!AG410), IF(wat_table_data!AG410=-999,"NA",IF(wat_table_data!AG410&gt;99, "&gt;99", IF(wat_table_data!AG410&lt;1, "&lt;1",wat_table_data!AG410 ))), "-")</f>
        <v>-</v>
      </c>
      <c r="AI413" s="38" t="str">
        <f>IF(ISNUMBER(wat_table_data!AH410), IF(wat_table_data!AH410=-999,"NA",IF(wat_table_data!AH410&gt;99, "&gt;99", IF(wat_table_data!AH410&lt;1, "&lt;1",wat_table_data!AH410 ))), "-")</f>
        <v>-</v>
      </c>
      <c r="AJ413" s="39" t="str">
        <f>IF(ISNUMBER(wat_table_data!AI410), IF(wat_table_data!AI410=-999,"NA",IF(wat_table_data!AI410&gt;99, "&gt;99", IF(wat_table_data!AI410&lt;1, "&lt;1",wat_table_data!AI410 ))), "-")</f>
        <v>-</v>
      </c>
      <c r="AK413" s="40" t="str">
        <f>IF(ISNUMBER(wat_table_data!AJ410), IF(wat_table_data!AJ410=-999,"NA",IF(wat_table_data!AJ410&gt;99, "&gt;99", IF(wat_table_data!AJ410&lt;1, "&lt;1",wat_table_data!AJ410 ))), "-")</f>
        <v>-</v>
      </c>
      <c r="AL413" s="40" t="str">
        <f>IF(ISNUMBER(wat_table_data!AK410), IF(wat_table_data!AK410=-999,"NA",IF(wat_table_data!AK410&gt;99, "&gt;99", IF(wat_table_data!AK410&lt;1, "&lt;1",wat_table_data!AK410 ))), "-")</f>
        <v>-</v>
      </c>
      <c r="AM413" s="40" t="str">
        <f>IF(ISNUMBER(wat_table_data!AL410), IF(wat_table_data!AL410=-999,"NA",IF(wat_table_data!AL410&gt;99, "&gt;99", IF(wat_table_data!AL410&lt;1, "&lt;1",wat_table_data!AL410 ))), "-")</f>
        <v>-</v>
      </c>
      <c r="AN413" s="38" t="str">
        <f>IF(ISNUMBER(wat_table_data!AM410), IF(wat_table_data!AM410=-999,"NA",IF(wat_table_data!AM410&gt;99, "&gt;99", IF(wat_table_data!AM410&lt;1, "&lt;1",wat_table_data!AM410 ))), "-")</f>
        <v>-</v>
      </c>
      <c r="AO413" s="38" t="str">
        <f>IF(ISNUMBER(wat_table_data!AN410), IF(wat_table_data!AN410=-999,"NA",IF(wat_table_data!AN410&gt;99, "&gt;99", IF(wat_table_data!AN410&lt;1, "&lt;1",wat_table_data!AN410 ))), "-")</f>
        <v>-</v>
      </c>
    </row>
    <row r="414" ht="13.8" x14ac:dyDescent="0.25">
      <c r="A414" s="34" t="str">
        <f>IF(ISBLANK(wat_table_data!A411), "", wat_table_data!A411)</f>
        <v/>
      </c>
      <c r="B414" s="34" t="str">
        <f>IF(ISBLANK(wat_table_data!B411), "", wat_table_data!B411)</f>
        <v/>
      </c>
      <c r="C414" s="34" t="str">
        <f>IF(ISBLANK(wat_table_data!C411), "", wat_table_data!C411)</f>
        <v/>
      </c>
      <c r="D414" s="35" t="str">
        <f>IF(ISNUMBER(wat_table_data!D411), wat_table_data!D411, "-")</f>
        <v>-</v>
      </c>
      <c r="E414" s="36" t="str">
        <f>IF(ISNUMBER(wat_table_data!E411), wat_table_data!E411, "-")</f>
        <v>-</v>
      </c>
      <c r="F414" s="37" t="str">
        <f>IF(ISNUMBER(wat_table_data!F411), IF(wat_table_data!F411=-999,"NA",IF(wat_table_data!F411&gt;99, "&gt;99", IF(wat_table_data!F411&lt;1, "&lt;1",wat_table_data!F411 ))), "-")</f>
        <v>-</v>
      </c>
      <c r="G414" s="38" t="str">
        <f>IF(ISNUMBER(wat_table_data!G411), IF(wat_table_data!G411=-999,"NA",IF(wat_table_data!G411&gt;99, "&gt;99", IF(wat_table_data!G411&lt;1, "&lt;1",wat_table_data!G411 ))), "-")</f>
        <v>-</v>
      </c>
      <c r="H414" s="38" t="str">
        <f>IF(ISNUMBER(wat_table_data!H411), IF(wat_table_data!H411=-999,"NA",IF(wat_table_data!H411&gt;99, "&gt;99", IF(wat_table_data!H411&lt;1, "&lt;1",wat_table_data!H411 ))), "-")</f>
        <v>-</v>
      </c>
      <c r="I414" s="38" t="str">
        <f>IF(ISNUMBER(wat_table_data!I411), IF(wat_table_data!I411=-999,"NA",IF(wat_table_data!I411&gt;99, "&gt;99", IF(wat_table_data!I411&lt;1, "&lt;1",wat_table_data!I411 ))), "-")</f>
        <v>-</v>
      </c>
      <c r="J414" s="24" t="str">
        <f>IF(ISNUMBER(wat_table_data!J411), IF(wat_table_data!J411=-999,"NA",wat_table_data!J411), "-")</f>
        <v>-</v>
      </c>
      <c r="K414" s="37" t="str">
        <f>IF(ISNUMBER(wat_table_data!K411), IF(wat_table_data!K411=-999,"NA",IF(wat_table_data!K411&gt;99, "&gt;99", IF(wat_table_data!K411&lt;1, "&lt;1",wat_table_data!K411 ))), "-")</f>
        <v>-</v>
      </c>
      <c r="L414" s="38" t="str">
        <f>IF(ISNUMBER(wat_table_data!L411), IF(wat_table_data!L411=-999,"NA",IF(wat_table_data!L411&gt;99, "&gt;99", IF(wat_table_data!L411&lt;1, "&lt;1",wat_table_data!L411 ))), "-")</f>
        <v>-</v>
      </c>
      <c r="M414" s="38" t="str">
        <f>IF(ISNUMBER(wat_table_data!M411), IF(wat_table_data!M411=-999,"NA",IF(wat_table_data!M411&gt;99, "&gt;99", IF(wat_table_data!M411&lt;1, "&lt;1",wat_table_data!M411 ))), "-")</f>
        <v>-</v>
      </c>
      <c r="N414" s="38" t="str">
        <f>IF(ISNUMBER(wat_table_data!N411), IF(wat_table_data!N411=-999,"NA",IF(wat_table_data!N411&gt;99, "&gt;99", IF(wat_table_data!N411&lt;1, "&lt;1",wat_table_data!N411 ))), "-")</f>
        <v>-</v>
      </c>
      <c r="O414" s="24" t="str">
        <f>IF(ISNUMBER(wat_table_data!O411), IF(wat_table_data!O411=-999,"NA",wat_table_data!O411), "-")</f>
        <v>-</v>
      </c>
      <c r="P414" s="37" t="str">
        <f>IF(ISNUMBER(wat_table_data!P411), IF(wat_table_data!P411=-999,"NA",IF(wat_table_data!P411&gt;99, "&gt;99", IF(wat_table_data!P411&lt;1, "&lt;1",wat_table_data!P411 ))), "-")</f>
        <v>-</v>
      </c>
      <c r="Q414" s="38" t="str">
        <f>IF(ISNUMBER(wat_table_data!Q411), IF(wat_table_data!Q411=-999,"NA",IF(wat_table_data!Q411&gt;99, "&gt;99", IF(wat_table_data!Q411&lt;1, "&lt;1",wat_table_data!Q411 ))), "-")</f>
        <v>-</v>
      </c>
      <c r="R414" s="38" t="str">
        <f>IF(ISNUMBER(wat_table_data!R411), IF(wat_table_data!R411=-999,"NA",IF(wat_table_data!R411&gt;99, "&gt;99", IF(wat_table_data!R411&lt;1, "&lt;1",wat_table_data!R411 ))), "-")</f>
        <v>-</v>
      </c>
      <c r="S414" s="38" t="str">
        <f>IF(ISNUMBER(wat_table_data!S411), IF(wat_table_data!S411=-999,"NA",IF(wat_table_data!S411&gt;99, "&gt;99", IF(wat_table_data!S411&lt;1, "&lt;1",wat_table_data!S411 ))), "-")</f>
        <v>-</v>
      </c>
      <c r="T414" s="24" t="str">
        <f>IF(ISNUMBER(wat_table_data!T411), IF(wat_table_data!T411=-999,"NA",wat_table_data!T411), "-")</f>
        <v>-</v>
      </c>
      <c r="U414" s="24"/>
      <c r="V414" s="24"/>
      <c r="W414" s="24"/>
      <c r="X414" s="39" t="str">
        <f>IF(ISNUMBER(wat_table_data!W411), IF(wat_table_data!W411=-999,"NA",IF(wat_table_data!W411&gt;99, "&gt;99", IF(wat_table_data!W411&lt;1, "&lt;1",wat_table_data!W411 ))), "-")</f>
        <v>-</v>
      </c>
      <c r="Y414" s="40" t="str">
        <f>IF(ISNUMBER(wat_table_data!X411), IF(wat_table_data!X411=-999,"NA",IF(wat_table_data!X411&gt;99, "&gt;99", IF(wat_table_data!X411&lt;1, "&lt;1",wat_table_data!X411 ))), "-")</f>
        <v>-</v>
      </c>
      <c r="Z414" s="40" t="str">
        <f>IF(ISNUMBER(wat_table_data!Y411), IF(wat_table_data!Y411=-999,"NA",IF(wat_table_data!Y411&gt;99, "&gt;99", IF(wat_table_data!Y411&lt;1, "&lt;1",wat_table_data!Y411 ))), "-")</f>
        <v>-</v>
      </c>
      <c r="AA414" s="40" t="str">
        <f>IF(ISNUMBER(wat_table_data!Z411), IF(wat_table_data!Z411=-999,"NA",IF(wat_table_data!Z411&gt;99, "&gt;99", IF(wat_table_data!Z411&lt;1, "&lt;1",wat_table_data!Z411 ))), "-")</f>
        <v>-</v>
      </c>
      <c r="AB414" s="38" t="str">
        <f>IF(ISNUMBER(wat_table_data!AA411), IF(wat_table_data!AA411=-999,"NA",IF(wat_table_data!AA411&gt;99, "&gt;99", IF(wat_table_data!AA411&lt;1, "&lt;1",wat_table_data!AA411 ))), "-")</f>
        <v>-</v>
      </c>
      <c r="AC414" s="38" t="str">
        <f>IF(ISNUMBER(wat_table_data!AB411), IF(wat_table_data!AB411=-999,"NA",IF(wat_table_data!AB411&gt;99, "&gt;99", IF(wat_table_data!AB411&lt;1, "&lt;1",wat_table_data!AB411 ))), "-")</f>
        <v>-</v>
      </c>
      <c r="AD414" s="39" t="str">
        <f>IF(ISNUMBER(wat_table_data!AC411), IF(wat_table_data!AC411=-999,"NA",IF(wat_table_data!AC411&gt;99, "&gt;99", IF(wat_table_data!AC411&lt;1, "&lt;1",wat_table_data!AC411 ))), "-")</f>
        <v>-</v>
      </c>
      <c r="AE414" s="40" t="str">
        <f>IF(ISNUMBER(wat_table_data!AD411), IF(wat_table_data!AD411=-999,"NA",IF(wat_table_data!AD411&gt;99, "&gt;99", IF(wat_table_data!AD411&lt;1, "&lt;1",wat_table_data!AD411 ))), "-")</f>
        <v>-</v>
      </c>
      <c r="AF414" s="40" t="str">
        <f>IF(ISNUMBER(wat_table_data!AE411), IF(wat_table_data!AE411=-999,"NA",IF(wat_table_data!AE411&gt;99, "&gt;99", IF(wat_table_data!AE411&lt;1, "&lt;1",wat_table_data!AE411 ))), "-")</f>
        <v>-</v>
      </c>
      <c r="AG414" s="40" t="str">
        <f>IF(ISNUMBER(wat_table_data!AF411), IF(wat_table_data!AF411=-999,"NA",IF(wat_table_data!AF411&gt;99, "&gt;99", IF(wat_table_data!AF411&lt;1, "&lt;1",wat_table_data!AF411 ))), "-")</f>
        <v>-</v>
      </c>
      <c r="AH414" s="38" t="str">
        <f>IF(ISNUMBER(wat_table_data!AG411), IF(wat_table_data!AG411=-999,"NA",IF(wat_table_data!AG411&gt;99, "&gt;99", IF(wat_table_data!AG411&lt;1, "&lt;1",wat_table_data!AG411 ))), "-")</f>
        <v>-</v>
      </c>
      <c r="AI414" s="38" t="str">
        <f>IF(ISNUMBER(wat_table_data!AH411), IF(wat_table_data!AH411=-999,"NA",IF(wat_table_data!AH411&gt;99, "&gt;99", IF(wat_table_data!AH411&lt;1, "&lt;1",wat_table_data!AH411 ))), "-")</f>
        <v>-</v>
      </c>
      <c r="AJ414" s="39" t="str">
        <f>IF(ISNUMBER(wat_table_data!AI411), IF(wat_table_data!AI411=-999,"NA",IF(wat_table_data!AI411&gt;99, "&gt;99", IF(wat_table_data!AI411&lt;1, "&lt;1",wat_table_data!AI411 ))), "-")</f>
        <v>-</v>
      </c>
      <c r="AK414" s="40" t="str">
        <f>IF(ISNUMBER(wat_table_data!AJ411), IF(wat_table_data!AJ411=-999,"NA",IF(wat_table_data!AJ411&gt;99, "&gt;99", IF(wat_table_data!AJ411&lt;1, "&lt;1",wat_table_data!AJ411 ))), "-")</f>
        <v>-</v>
      </c>
      <c r="AL414" s="40" t="str">
        <f>IF(ISNUMBER(wat_table_data!AK411), IF(wat_table_data!AK411=-999,"NA",IF(wat_table_data!AK411&gt;99, "&gt;99", IF(wat_table_data!AK411&lt;1, "&lt;1",wat_table_data!AK411 ))), "-")</f>
        <v>-</v>
      </c>
      <c r="AM414" s="40" t="str">
        <f>IF(ISNUMBER(wat_table_data!AL411), IF(wat_table_data!AL411=-999,"NA",IF(wat_table_data!AL411&gt;99, "&gt;99", IF(wat_table_data!AL411&lt;1, "&lt;1",wat_table_data!AL411 ))), "-")</f>
        <v>-</v>
      </c>
      <c r="AN414" s="38" t="str">
        <f>IF(ISNUMBER(wat_table_data!AM411), IF(wat_table_data!AM411=-999,"NA",IF(wat_table_data!AM411&gt;99, "&gt;99", IF(wat_table_data!AM411&lt;1, "&lt;1",wat_table_data!AM411 ))), "-")</f>
        <v>-</v>
      </c>
      <c r="AO414" s="38" t="str">
        <f>IF(ISNUMBER(wat_table_data!AN411), IF(wat_table_data!AN411=-999,"NA",IF(wat_table_data!AN411&gt;99, "&gt;99", IF(wat_table_data!AN411&lt;1, "&lt;1",wat_table_data!AN411 ))), "-")</f>
        <v>-</v>
      </c>
    </row>
    <row r="415" ht="13.8" x14ac:dyDescent="0.25">
      <c r="A415" s="34" t="str">
        <f>IF(ISBLANK(wat_table_data!A412), "", wat_table_data!A412)</f>
        <v/>
      </c>
      <c r="B415" s="34" t="str">
        <f>IF(ISBLANK(wat_table_data!B412), "", wat_table_data!B412)</f>
        <v/>
      </c>
      <c r="C415" s="34" t="str">
        <f>IF(ISBLANK(wat_table_data!C412), "", wat_table_data!C412)</f>
        <v/>
      </c>
      <c r="D415" s="35" t="str">
        <f>IF(ISNUMBER(wat_table_data!D412), wat_table_data!D412, "-")</f>
        <v>-</v>
      </c>
      <c r="E415" s="36" t="str">
        <f>IF(ISNUMBER(wat_table_data!E412), wat_table_data!E412, "-")</f>
        <v>-</v>
      </c>
      <c r="F415" s="37" t="str">
        <f>IF(ISNUMBER(wat_table_data!F412), IF(wat_table_data!F412=-999,"NA",IF(wat_table_data!F412&gt;99, "&gt;99", IF(wat_table_data!F412&lt;1, "&lt;1",wat_table_data!F412 ))), "-")</f>
        <v>-</v>
      </c>
      <c r="G415" s="38" t="str">
        <f>IF(ISNUMBER(wat_table_data!G412), IF(wat_table_data!G412=-999,"NA",IF(wat_table_data!G412&gt;99, "&gt;99", IF(wat_table_data!G412&lt;1, "&lt;1",wat_table_data!G412 ))), "-")</f>
        <v>-</v>
      </c>
      <c r="H415" s="38" t="str">
        <f>IF(ISNUMBER(wat_table_data!H412), IF(wat_table_data!H412=-999,"NA",IF(wat_table_data!H412&gt;99, "&gt;99", IF(wat_table_data!H412&lt;1, "&lt;1",wat_table_data!H412 ))), "-")</f>
        <v>-</v>
      </c>
      <c r="I415" s="38" t="str">
        <f>IF(ISNUMBER(wat_table_data!I412), IF(wat_table_data!I412=-999,"NA",IF(wat_table_data!I412&gt;99, "&gt;99", IF(wat_table_data!I412&lt;1, "&lt;1",wat_table_data!I412 ))), "-")</f>
        <v>-</v>
      </c>
      <c r="J415" s="24" t="str">
        <f>IF(ISNUMBER(wat_table_data!J412), IF(wat_table_data!J412=-999,"NA",wat_table_data!J412), "-")</f>
        <v>-</v>
      </c>
      <c r="K415" s="37" t="str">
        <f>IF(ISNUMBER(wat_table_data!K412), IF(wat_table_data!K412=-999,"NA",IF(wat_table_data!K412&gt;99, "&gt;99", IF(wat_table_data!K412&lt;1, "&lt;1",wat_table_data!K412 ))), "-")</f>
        <v>-</v>
      </c>
      <c r="L415" s="38" t="str">
        <f>IF(ISNUMBER(wat_table_data!L412), IF(wat_table_data!L412=-999,"NA",IF(wat_table_data!L412&gt;99, "&gt;99", IF(wat_table_data!L412&lt;1, "&lt;1",wat_table_data!L412 ))), "-")</f>
        <v>-</v>
      </c>
      <c r="M415" s="38" t="str">
        <f>IF(ISNUMBER(wat_table_data!M412), IF(wat_table_data!M412=-999,"NA",IF(wat_table_data!M412&gt;99, "&gt;99", IF(wat_table_data!M412&lt;1, "&lt;1",wat_table_data!M412 ))), "-")</f>
        <v>-</v>
      </c>
      <c r="N415" s="38" t="str">
        <f>IF(ISNUMBER(wat_table_data!N412), IF(wat_table_data!N412=-999,"NA",IF(wat_table_data!N412&gt;99, "&gt;99", IF(wat_table_data!N412&lt;1, "&lt;1",wat_table_data!N412 ))), "-")</f>
        <v>-</v>
      </c>
      <c r="O415" s="24" t="str">
        <f>IF(ISNUMBER(wat_table_data!O412), IF(wat_table_data!O412=-999,"NA",wat_table_data!O412), "-")</f>
        <v>-</v>
      </c>
      <c r="P415" s="37" t="str">
        <f>IF(ISNUMBER(wat_table_data!P412), IF(wat_table_data!P412=-999,"NA",IF(wat_table_data!P412&gt;99, "&gt;99", IF(wat_table_data!P412&lt;1, "&lt;1",wat_table_data!P412 ))), "-")</f>
        <v>-</v>
      </c>
      <c r="Q415" s="38" t="str">
        <f>IF(ISNUMBER(wat_table_data!Q412), IF(wat_table_data!Q412=-999,"NA",IF(wat_table_data!Q412&gt;99, "&gt;99", IF(wat_table_data!Q412&lt;1, "&lt;1",wat_table_data!Q412 ))), "-")</f>
        <v>-</v>
      </c>
      <c r="R415" s="38" t="str">
        <f>IF(ISNUMBER(wat_table_data!R412), IF(wat_table_data!R412=-999,"NA",IF(wat_table_data!R412&gt;99, "&gt;99", IF(wat_table_data!R412&lt;1, "&lt;1",wat_table_data!R412 ))), "-")</f>
        <v>-</v>
      </c>
      <c r="S415" s="38" t="str">
        <f>IF(ISNUMBER(wat_table_data!S412), IF(wat_table_data!S412=-999,"NA",IF(wat_table_data!S412&gt;99, "&gt;99", IF(wat_table_data!S412&lt;1, "&lt;1",wat_table_data!S412 ))), "-")</f>
        <v>-</v>
      </c>
      <c r="T415" s="24" t="str">
        <f>IF(ISNUMBER(wat_table_data!T412), IF(wat_table_data!T412=-999,"NA",wat_table_data!T412), "-")</f>
        <v>-</v>
      </c>
      <c r="U415" s="24"/>
      <c r="V415" s="24"/>
      <c r="W415" s="24"/>
      <c r="X415" s="39" t="str">
        <f>IF(ISNUMBER(wat_table_data!W412), IF(wat_table_data!W412=-999,"NA",IF(wat_table_data!W412&gt;99, "&gt;99", IF(wat_table_data!W412&lt;1, "&lt;1",wat_table_data!W412 ))), "-")</f>
        <v>-</v>
      </c>
      <c r="Y415" s="40" t="str">
        <f>IF(ISNUMBER(wat_table_data!X412), IF(wat_table_data!X412=-999,"NA",IF(wat_table_data!X412&gt;99, "&gt;99", IF(wat_table_data!X412&lt;1, "&lt;1",wat_table_data!X412 ))), "-")</f>
        <v>-</v>
      </c>
      <c r="Z415" s="40" t="str">
        <f>IF(ISNUMBER(wat_table_data!Y412), IF(wat_table_data!Y412=-999,"NA",IF(wat_table_data!Y412&gt;99, "&gt;99", IF(wat_table_data!Y412&lt;1, "&lt;1",wat_table_data!Y412 ))), "-")</f>
        <v>-</v>
      </c>
      <c r="AA415" s="40" t="str">
        <f>IF(ISNUMBER(wat_table_data!Z412), IF(wat_table_data!Z412=-999,"NA",IF(wat_table_data!Z412&gt;99, "&gt;99", IF(wat_table_data!Z412&lt;1, "&lt;1",wat_table_data!Z412 ))), "-")</f>
        <v>-</v>
      </c>
      <c r="AB415" s="38" t="str">
        <f>IF(ISNUMBER(wat_table_data!AA412), IF(wat_table_data!AA412=-999,"NA",IF(wat_table_data!AA412&gt;99, "&gt;99", IF(wat_table_data!AA412&lt;1, "&lt;1",wat_table_data!AA412 ))), "-")</f>
        <v>-</v>
      </c>
      <c r="AC415" s="38" t="str">
        <f>IF(ISNUMBER(wat_table_data!AB412), IF(wat_table_data!AB412=-999,"NA",IF(wat_table_data!AB412&gt;99, "&gt;99", IF(wat_table_data!AB412&lt;1, "&lt;1",wat_table_data!AB412 ))), "-")</f>
        <v>-</v>
      </c>
      <c r="AD415" s="39" t="str">
        <f>IF(ISNUMBER(wat_table_data!AC412), IF(wat_table_data!AC412=-999,"NA",IF(wat_table_data!AC412&gt;99, "&gt;99", IF(wat_table_data!AC412&lt;1, "&lt;1",wat_table_data!AC412 ))), "-")</f>
        <v>-</v>
      </c>
      <c r="AE415" s="40" t="str">
        <f>IF(ISNUMBER(wat_table_data!AD412), IF(wat_table_data!AD412=-999,"NA",IF(wat_table_data!AD412&gt;99, "&gt;99", IF(wat_table_data!AD412&lt;1, "&lt;1",wat_table_data!AD412 ))), "-")</f>
        <v>-</v>
      </c>
      <c r="AF415" s="40" t="str">
        <f>IF(ISNUMBER(wat_table_data!AE412), IF(wat_table_data!AE412=-999,"NA",IF(wat_table_data!AE412&gt;99, "&gt;99", IF(wat_table_data!AE412&lt;1, "&lt;1",wat_table_data!AE412 ))), "-")</f>
        <v>-</v>
      </c>
      <c r="AG415" s="40" t="str">
        <f>IF(ISNUMBER(wat_table_data!AF412), IF(wat_table_data!AF412=-999,"NA",IF(wat_table_data!AF412&gt;99, "&gt;99", IF(wat_table_data!AF412&lt;1, "&lt;1",wat_table_data!AF412 ))), "-")</f>
        <v>-</v>
      </c>
      <c r="AH415" s="38" t="str">
        <f>IF(ISNUMBER(wat_table_data!AG412), IF(wat_table_data!AG412=-999,"NA",IF(wat_table_data!AG412&gt;99, "&gt;99", IF(wat_table_data!AG412&lt;1, "&lt;1",wat_table_data!AG412 ))), "-")</f>
        <v>-</v>
      </c>
      <c r="AI415" s="38" t="str">
        <f>IF(ISNUMBER(wat_table_data!AH412), IF(wat_table_data!AH412=-999,"NA",IF(wat_table_data!AH412&gt;99, "&gt;99", IF(wat_table_data!AH412&lt;1, "&lt;1",wat_table_data!AH412 ))), "-")</f>
        <v>-</v>
      </c>
      <c r="AJ415" s="39" t="str">
        <f>IF(ISNUMBER(wat_table_data!AI412), IF(wat_table_data!AI412=-999,"NA",IF(wat_table_data!AI412&gt;99, "&gt;99", IF(wat_table_data!AI412&lt;1, "&lt;1",wat_table_data!AI412 ))), "-")</f>
        <v>-</v>
      </c>
      <c r="AK415" s="40" t="str">
        <f>IF(ISNUMBER(wat_table_data!AJ412), IF(wat_table_data!AJ412=-999,"NA",IF(wat_table_data!AJ412&gt;99, "&gt;99", IF(wat_table_data!AJ412&lt;1, "&lt;1",wat_table_data!AJ412 ))), "-")</f>
        <v>-</v>
      </c>
      <c r="AL415" s="40" t="str">
        <f>IF(ISNUMBER(wat_table_data!AK412), IF(wat_table_data!AK412=-999,"NA",IF(wat_table_data!AK412&gt;99, "&gt;99", IF(wat_table_data!AK412&lt;1, "&lt;1",wat_table_data!AK412 ))), "-")</f>
        <v>-</v>
      </c>
      <c r="AM415" s="40" t="str">
        <f>IF(ISNUMBER(wat_table_data!AL412), IF(wat_table_data!AL412=-999,"NA",IF(wat_table_data!AL412&gt;99, "&gt;99", IF(wat_table_data!AL412&lt;1, "&lt;1",wat_table_data!AL412 ))), "-")</f>
        <v>-</v>
      </c>
      <c r="AN415" s="38" t="str">
        <f>IF(ISNUMBER(wat_table_data!AM412), IF(wat_table_data!AM412=-999,"NA",IF(wat_table_data!AM412&gt;99, "&gt;99", IF(wat_table_data!AM412&lt;1, "&lt;1",wat_table_data!AM412 ))), "-")</f>
        <v>-</v>
      </c>
      <c r="AO415" s="38" t="str">
        <f>IF(ISNUMBER(wat_table_data!AN412), IF(wat_table_data!AN412=-999,"NA",IF(wat_table_data!AN412&gt;99, "&gt;99", IF(wat_table_data!AN412&lt;1, "&lt;1",wat_table_data!AN412 ))), "-")</f>
        <v>-</v>
      </c>
    </row>
    <row r="416" ht="13.8" x14ac:dyDescent="0.25">
      <c r="A416" s="34" t="str">
        <f>IF(ISBLANK(wat_table_data!A413), "", wat_table_data!A413)</f>
        <v/>
      </c>
      <c r="B416" s="34" t="str">
        <f>IF(ISBLANK(wat_table_data!B413), "", wat_table_data!B413)</f>
        <v/>
      </c>
      <c r="C416" s="34" t="str">
        <f>IF(ISBLANK(wat_table_data!C413), "", wat_table_data!C413)</f>
        <v/>
      </c>
      <c r="D416" s="35" t="str">
        <f>IF(ISNUMBER(wat_table_data!D413), wat_table_data!D413, "-")</f>
        <v>-</v>
      </c>
      <c r="E416" s="36" t="str">
        <f>IF(ISNUMBER(wat_table_data!E413), wat_table_data!E413, "-")</f>
        <v>-</v>
      </c>
      <c r="F416" s="37" t="str">
        <f>IF(ISNUMBER(wat_table_data!F413), IF(wat_table_data!F413=-999,"NA",IF(wat_table_data!F413&gt;99, "&gt;99", IF(wat_table_data!F413&lt;1, "&lt;1",wat_table_data!F413 ))), "-")</f>
        <v>-</v>
      </c>
      <c r="G416" s="38" t="str">
        <f>IF(ISNUMBER(wat_table_data!G413), IF(wat_table_data!G413=-999,"NA",IF(wat_table_data!G413&gt;99, "&gt;99", IF(wat_table_data!G413&lt;1, "&lt;1",wat_table_data!G413 ))), "-")</f>
        <v>-</v>
      </c>
      <c r="H416" s="38" t="str">
        <f>IF(ISNUMBER(wat_table_data!H413), IF(wat_table_data!H413=-999,"NA",IF(wat_table_data!H413&gt;99, "&gt;99", IF(wat_table_data!H413&lt;1, "&lt;1",wat_table_data!H413 ))), "-")</f>
        <v>-</v>
      </c>
      <c r="I416" s="38" t="str">
        <f>IF(ISNUMBER(wat_table_data!I413), IF(wat_table_data!I413=-999,"NA",IF(wat_table_data!I413&gt;99, "&gt;99", IF(wat_table_data!I413&lt;1, "&lt;1",wat_table_data!I413 ))), "-")</f>
        <v>-</v>
      </c>
      <c r="J416" s="24" t="str">
        <f>IF(ISNUMBER(wat_table_data!J413), IF(wat_table_data!J413=-999,"NA",wat_table_data!J413), "-")</f>
        <v>-</v>
      </c>
      <c r="K416" s="37" t="str">
        <f>IF(ISNUMBER(wat_table_data!K413), IF(wat_table_data!K413=-999,"NA",IF(wat_table_data!K413&gt;99, "&gt;99", IF(wat_table_data!K413&lt;1, "&lt;1",wat_table_data!K413 ))), "-")</f>
        <v>-</v>
      </c>
      <c r="L416" s="38" t="str">
        <f>IF(ISNUMBER(wat_table_data!L413), IF(wat_table_data!L413=-999,"NA",IF(wat_table_data!L413&gt;99, "&gt;99", IF(wat_table_data!L413&lt;1, "&lt;1",wat_table_data!L413 ))), "-")</f>
        <v>-</v>
      </c>
      <c r="M416" s="38" t="str">
        <f>IF(ISNUMBER(wat_table_data!M413), IF(wat_table_data!M413=-999,"NA",IF(wat_table_data!M413&gt;99, "&gt;99", IF(wat_table_data!M413&lt;1, "&lt;1",wat_table_data!M413 ))), "-")</f>
        <v>-</v>
      </c>
      <c r="N416" s="38" t="str">
        <f>IF(ISNUMBER(wat_table_data!N413), IF(wat_table_data!N413=-999,"NA",IF(wat_table_data!N413&gt;99, "&gt;99", IF(wat_table_data!N413&lt;1, "&lt;1",wat_table_data!N413 ))), "-")</f>
        <v>-</v>
      </c>
      <c r="O416" s="24" t="str">
        <f>IF(ISNUMBER(wat_table_data!O413), IF(wat_table_data!O413=-999,"NA",wat_table_data!O413), "-")</f>
        <v>-</v>
      </c>
      <c r="P416" s="37" t="str">
        <f>IF(ISNUMBER(wat_table_data!P413), IF(wat_table_data!P413=-999,"NA",IF(wat_table_data!P413&gt;99, "&gt;99", IF(wat_table_data!P413&lt;1, "&lt;1",wat_table_data!P413 ))), "-")</f>
        <v>-</v>
      </c>
      <c r="Q416" s="38" t="str">
        <f>IF(ISNUMBER(wat_table_data!Q413), IF(wat_table_data!Q413=-999,"NA",IF(wat_table_data!Q413&gt;99, "&gt;99", IF(wat_table_data!Q413&lt;1, "&lt;1",wat_table_data!Q413 ))), "-")</f>
        <v>-</v>
      </c>
      <c r="R416" s="38" t="str">
        <f>IF(ISNUMBER(wat_table_data!R413), IF(wat_table_data!R413=-999,"NA",IF(wat_table_data!R413&gt;99, "&gt;99", IF(wat_table_data!R413&lt;1, "&lt;1",wat_table_data!R413 ))), "-")</f>
        <v>-</v>
      </c>
      <c r="S416" s="38" t="str">
        <f>IF(ISNUMBER(wat_table_data!S413), IF(wat_table_data!S413=-999,"NA",IF(wat_table_data!S413&gt;99, "&gt;99", IF(wat_table_data!S413&lt;1, "&lt;1",wat_table_data!S413 ))), "-")</f>
        <v>-</v>
      </c>
      <c r="T416" s="24" t="str">
        <f>IF(ISNUMBER(wat_table_data!T413), IF(wat_table_data!T413=-999,"NA",wat_table_data!T413), "-")</f>
        <v>-</v>
      </c>
      <c r="U416" s="24"/>
      <c r="V416" s="24"/>
      <c r="W416" s="24"/>
      <c r="X416" s="39" t="str">
        <f>IF(ISNUMBER(wat_table_data!W413), IF(wat_table_data!W413=-999,"NA",IF(wat_table_data!W413&gt;99, "&gt;99", IF(wat_table_data!W413&lt;1, "&lt;1",wat_table_data!W413 ))), "-")</f>
        <v>-</v>
      </c>
      <c r="Y416" s="40" t="str">
        <f>IF(ISNUMBER(wat_table_data!X413), IF(wat_table_data!X413=-999,"NA",IF(wat_table_data!X413&gt;99, "&gt;99", IF(wat_table_data!X413&lt;1, "&lt;1",wat_table_data!X413 ))), "-")</f>
        <v>-</v>
      </c>
      <c r="Z416" s="40" t="str">
        <f>IF(ISNUMBER(wat_table_data!Y413), IF(wat_table_data!Y413=-999,"NA",IF(wat_table_data!Y413&gt;99, "&gt;99", IF(wat_table_data!Y413&lt;1, "&lt;1",wat_table_data!Y413 ))), "-")</f>
        <v>-</v>
      </c>
      <c r="AA416" s="40" t="str">
        <f>IF(ISNUMBER(wat_table_data!Z413), IF(wat_table_data!Z413=-999,"NA",IF(wat_table_data!Z413&gt;99, "&gt;99", IF(wat_table_data!Z413&lt;1, "&lt;1",wat_table_data!Z413 ))), "-")</f>
        <v>-</v>
      </c>
      <c r="AB416" s="38" t="str">
        <f>IF(ISNUMBER(wat_table_data!AA413), IF(wat_table_data!AA413=-999,"NA",IF(wat_table_data!AA413&gt;99, "&gt;99", IF(wat_table_data!AA413&lt;1, "&lt;1",wat_table_data!AA413 ))), "-")</f>
        <v>-</v>
      </c>
      <c r="AC416" s="38" t="str">
        <f>IF(ISNUMBER(wat_table_data!AB413), IF(wat_table_data!AB413=-999,"NA",IF(wat_table_data!AB413&gt;99, "&gt;99", IF(wat_table_data!AB413&lt;1, "&lt;1",wat_table_data!AB413 ))), "-")</f>
        <v>-</v>
      </c>
      <c r="AD416" s="39" t="str">
        <f>IF(ISNUMBER(wat_table_data!AC413), IF(wat_table_data!AC413=-999,"NA",IF(wat_table_data!AC413&gt;99, "&gt;99", IF(wat_table_data!AC413&lt;1, "&lt;1",wat_table_data!AC413 ))), "-")</f>
        <v>-</v>
      </c>
      <c r="AE416" s="40" t="str">
        <f>IF(ISNUMBER(wat_table_data!AD413), IF(wat_table_data!AD413=-999,"NA",IF(wat_table_data!AD413&gt;99, "&gt;99", IF(wat_table_data!AD413&lt;1, "&lt;1",wat_table_data!AD413 ))), "-")</f>
        <v>-</v>
      </c>
      <c r="AF416" s="40" t="str">
        <f>IF(ISNUMBER(wat_table_data!AE413), IF(wat_table_data!AE413=-999,"NA",IF(wat_table_data!AE413&gt;99, "&gt;99", IF(wat_table_data!AE413&lt;1, "&lt;1",wat_table_data!AE413 ))), "-")</f>
        <v>-</v>
      </c>
      <c r="AG416" s="40" t="str">
        <f>IF(ISNUMBER(wat_table_data!AF413), IF(wat_table_data!AF413=-999,"NA",IF(wat_table_data!AF413&gt;99, "&gt;99", IF(wat_table_data!AF413&lt;1, "&lt;1",wat_table_data!AF413 ))), "-")</f>
        <v>-</v>
      </c>
      <c r="AH416" s="38" t="str">
        <f>IF(ISNUMBER(wat_table_data!AG413), IF(wat_table_data!AG413=-999,"NA",IF(wat_table_data!AG413&gt;99, "&gt;99", IF(wat_table_data!AG413&lt;1, "&lt;1",wat_table_data!AG413 ))), "-")</f>
        <v>-</v>
      </c>
      <c r="AI416" s="38" t="str">
        <f>IF(ISNUMBER(wat_table_data!AH413), IF(wat_table_data!AH413=-999,"NA",IF(wat_table_data!AH413&gt;99, "&gt;99", IF(wat_table_data!AH413&lt;1, "&lt;1",wat_table_data!AH413 ))), "-")</f>
        <v>-</v>
      </c>
      <c r="AJ416" s="39" t="str">
        <f>IF(ISNUMBER(wat_table_data!AI413), IF(wat_table_data!AI413=-999,"NA",IF(wat_table_data!AI413&gt;99, "&gt;99", IF(wat_table_data!AI413&lt;1, "&lt;1",wat_table_data!AI413 ))), "-")</f>
        <v>-</v>
      </c>
      <c r="AK416" s="40" t="str">
        <f>IF(ISNUMBER(wat_table_data!AJ413), IF(wat_table_data!AJ413=-999,"NA",IF(wat_table_data!AJ413&gt;99, "&gt;99", IF(wat_table_data!AJ413&lt;1, "&lt;1",wat_table_data!AJ413 ))), "-")</f>
        <v>-</v>
      </c>
      <c r="AL416" s="40" t="str">
        <f>IF(ISNUMBER(wat_table_data!AK413), IF(wat_table_data!AK413=-999,"NA",IF(wat_table_data!AK413&gt;99, "&gt;99", IF(wat_table_data!AK413&lt;1, "&lt;1",wat_table_data!AK413 ))), "-")</f>
        <v>-</v>
      </c>
      <c r="AM416" s="40" t="str">
        <f>IF(ISNUMBER(wat_table_data!AL413), IF(wat_table_data!AL413=-999,"NA",IF(wat_table_data!AL413&gt;99, "&gt;99", IF(wat_table_data!AL413&lt;1, "&lt;1",wat_table_data!AL413 ))), "-")</f>
        <v>-</v>
      </c>
      <c r="AN416" s="38" t="str">
        <f>IF(ISNUMBER(wat_table_data!AM413), IF(wat_table_data!AM413=-999,"NA",IF(wat_table_data!AM413&gt;99, "&gt;99", IF(wat_table_data!AM413&lt;1, "&lt;1",wat_table_data!AM413 ))), "-")</f>
        <v>-</v>
      </c>
      <c r="AO416" s="38" t="str">
        <f>IF(ISNUMBER(wat_table_data!AN413), IF(wat_table_data!AN413=-999,"NA",IF(wat_table_data!AN413&gt;99, "&gt;99", IF(wat_table_data!AN413&lt;1, "&lt;1",wat_table_data!AN413 ))), "-")</f>
        <v>-</v>
      </c>
    </row>
    <row r="417" ht="13.8" x14ac:dyDescent="0.25">
      <c r="A417" s="34" t="str">
        <f>IF(ISBLANK(wat_table_data!A414), "", wat_table_data!A414)</f>
        <v/>
      </c>
      <c r="B417" s="34" t="str">
        <f>IF(ISBLANK(wat_table_data!B414), "", wat_table_data!B414)</f>
        <v/>
      </c>
      <c r="C417" s="34" t="str">
        <f>IF(ISBLANK(wat_table_data!C414), "", wat_table_data!C414)</f>
        <v/>
      </c>
      <c r="D417" s="35" t="str">
        <f>IF(ISNUMBER(wat_table_data!D414), wat_table_data!D414, "-")</f>
        <v>-</v>
      </c>
      <c r="E417" s="36" t="str">
        <f>IF(ISNUMBER(wat_table_data!E414), wat_table_data!E414, "-")</f>
        <v>-</v>
      </c>
      <c r="F417" s="37" t="str">
        <f>IF(ISNUMBER(wat_table_data!F414), IF(wat_table_data!F414=-999,"NA",IF(wat_table_data!F414&gt;99, "&gt;99", IF(wat_table_data!F414&lt;1, "&lt;1",wat_table_data!F414 ))), "-")</f>
        <v>-</v>
      </c>
      <c r="G417" s="38" t="str">
        <f>IF(ISNUMBER(wat_table_data!G414), IF(wat_table_data!G414=-999,"NA",IF(wat_table_data!G414&gt;99, "&gt;99", IF(wat_table_data!G414&lt;1, "&lt;1",wat_table_data!G414 ))), "-")</f>
        <v>-</v>
      </c>
      <c r="H417" s="38" t="str">
        <f>IF(ISNUMBER(wat_table_data!H414), IF(wat_table_data!H414=-999,"NA",IF(wat_table_data!H414&gt;99, "&gt;99", IF(wat_table_data!H414&lt;1, "&lt;1",wat_table_data!H414 ))), "-")</f>
        <v>-</v>
      </c>
      <c r="I417" s="38" t="str">
        <f>IF(ISNUMBER(wat_table_data!I414), IF(wat_table_data!I414=-999,"NA",IF(wat_table_data!I414&gt;99, "&gt;99", IF(wat_table_data!I414&lt;1, "&lt;1",wat_table_data!I414 ))), "-")</f>
        <v>-</v>
      </c>
      <c r="J417" s="24" t="str">
        <f>IF(ISNUMBER(wat_table_data!J414), IF(wat_table_data!J414=-999,"NA",wat_table_data!J414), "-")</f>
        <v>-</v>
      </c>
      <c r="K417" s="37" t="str">
        <f>IF(ISNUMBER(wat_table_data!K414), IF(wat_table_data!K414=-999,"NA",IF(wat_table_data!K414&gt;99, "&gt;99", IF(wat_table_data!K414&lt;1, "&lt;1",wat_table_data!K414 ))), "-")</f>
        <v>-</v>
      </c>
      <c r="L417" s="38" t="str">
        <f>IF(ISNUMBER(wat_table_data!L414), IF(wat_table_data!L414=-999,"NA",IF(wat_table_data!L414&gt;99, "&gt;99", IF(wat_table_data!L414&lt;1, "&lt;1",wat_table_data!L414 ))), "-")</f>
        <v>-</v>
      </c>
      <c r="M417" s="38" t="str">
        <f>IF(ISNUMBER(wat_table_data!M414), IF(wat_table_data!M414=-999,"NA",IF(wat_table_data!M414&gt;99, "&gt;99", IF(wat_table_data!M414&lt;1, "&lt;1",wat_table_data!M414 ))), "-")</f>
        <v>-</v>
      </c>
      <c r="N417" s="38" t="str">
        <f>IF(ISNUMBER(wat_table_data!N414), IF(wat_table_data!N414=-999,"NA",IF(wat_table_data!N414&gt;99, "&gt;99", IF(wat_table_data!N414&lt;1, "&lt;1",wat_table_data!N414 ))), "-")</f>
        <v>-</v>
      </c>
      <c r="O417" s="24" t="str">
        <f>IF(ISNUMBER(wat_table_data!O414), IF(wat_table_data!O414=-999,"NA",wat_table_data!O414), "-")</f>
        <v>-</v>
      </c>
      <c r="P417" s="37" t="str">
        <f>IF(ISNUMBER(wat_table_data!P414), IF(wat_table_data!P414=-999,"NA",IF(wat_table_data!P414&gt;99, "&gt;99", IF(wat_table_data!P414&lt;1, "&lt;1",wat_table_data!P414 ))), "-")</f>
        <v>-</v>
      </c>
      <c r="Q417" s="38" t="str">
        <f>IF(ISNUMBER(wat_table_data!Q414), IF(wat_table_data!Q414=-999,"NA",IF(wat_table_data!Q414&gt;99, "&gt;99", IF(wat_table_data!Q414&lt;1, "&lt;1",wat_table_data!Q414 ))), "-")</f>
        <v>-</v>
      </c>
      <c r="R417" s="38" t="str">
        <f>IF(ISNUMBER(wat_table_data!R414), IF(wat_table_data!R414=-999,"NA",IF(wat_table_data!R414&gt;99, "&gt;99", IF(wat_table_data!R414&lt;1, "&lt;1",wat_table_data!R414 ))), "-")</f>
        <v>-</v>
      </c>
      <c r="S417" s="38" t="str">
        <f>IF(ISNUMBER(wat_table_data!S414), IF(wat_table_data!S414=-999,"NA",IF(wat_table_data!S414&gt;99, "&gt;99", IF(wat_table_data!S414&lt;1, "&lt;1",wat_table_data!S414 ))), "-")</f>
        <v>-</v>
      </c>
      <c r="T417" s="24" t="str">
        <f>IF(ISNUMBER(wat_table_data!T414), IF(wat_table_data!T414=-999,"NA",wat_table_data!T414), "-")</f>
        <v>-</v>
      </c>
      <c r="U417" s="24"/>
      <c r="V417" s="24"/>
      <c r="W417" s="24"/>
      <c r="X417" s="39" t="str">
        <f>IF(ISNUMBER(wat_table_data!W414), IF(wat_table_data!W414=-999,"NA",IF(wat_table_data!W414&gt;99, "&gt;99", IF(wat_table_data!W414&lt;1, "&lt;1",wat_table_data!W414 ))), "-")</f>
        <v>-</v>
      </c>
      <c r="Y417" s="40" t="str">
        <f>IF(ISNUMBER(wat_table_data!X414), IF(wat_table_data!X414=-999,"NA",IF(wat_table_data!X414&gt;99, "&gt;99", IF(wat_table_data!X414&lt;1, "&lt;1",wat_table_data!X414 ))), "-")</f>
        <v>-</v>
      </c>
      <c r="Z417" s="40" t="str">
        <f>IF(ISNUMBER(wat_table_data!Y414), IF(wat_table_data!Y414=-999,"NA",IF(wat_table_data!Y414&gt;99, "&gt;99", IF(wat_table_data!Y414&lt;1, "&lt;1",wat_table_data!Y414 ))), "-")</f>
        <v>-</v>
      </c>
      <c r="AA417" s="40" t="str">
        <f>IF(ISNUMBER(wat_table_data!Z414), IF(wat_table_data!Z414=-999,"NA",IF(wat_table_data!Z414&gt;99, "&gt;99", IF(wat_table_data!Z414&lt;1, "&lt;1",wat_table_data!Z414 ))), "-")</f>
        <v>-</v>
      </c>
      <c r="AB417" s="38" t="str">
        <f>IF(ISNUMBER(wat_table_data!AA414), IF(wat_table_data!AA414=-999,"NA",IF(wat_table_data!AA414&gt;99, "&gt;99", IF(wat_table_data!AA414&lt;1, "&lt;1",wat_table_data!AA414 ))), "-")</f>
        <v>-</v>
      </c>
      <c r="AC417" s="38" t="str">
        <f>IF(ISNUMBER(wat_table_data!AB414), IF(wat_table_data!AB414=-999,"NA",IF(wat_table_data!AB414&gt;99, "&gt;99", IF(wat_table_data!AB414&lt;1, "&lt;1",wat_table_data!AB414 ))), "-")</f>
        <v>-</v>
      </c>
      <c r="AD417" s="39" t="str">
        <f>IF(ISNUMBER(wat_table_data!AC414), IF(wat_table_data!AC414=-999,"NA",IF(wat_table_data!AC414&gt;99, "&gt;99", IF(wat_table_data!AC414&lt;1, "&lt;1",wat_table_data!AC414 ))), "-")</f>
        <v>-</v>
      </c>
      <c r="AE417" s="40" t="str">
        <f>IF(ISNUMBER(wat_table_data!AD414), IF(wat_table_data!AD414=-999,"NA",IF(wat_table_data!AD414&gt;99, "&gt;99", IF(wat_table_data!AD414&lt;1, "&lt;1",wat_table_data!AD414 ))), "-")</f>
        <v>-</v>
      </c>
      <c r="AF417" s="40" t="str">
        <f>IF(ISNUMBER(wat_table_data!AE414), IF(wat_table_data!AE414=-999,"NA",IF(wat_table_data!AE414&gt;99, "&gt;99", IF(wat_table_data!AE414&lt;1, "&lt;1",wat_table_data!AE414 ))), "-")</f>
        <v>-</v>
      </c>
      <c r="AG417" s="40" t="str">
        <f>IF(ISNUMBER(wat_table_data!AF414), IF(wat_table_data!AF414=-999,"NA",IF(wat_table_data!AF414&gt;99, "&gt;99", IF(wat_table_data!AF414&lt;1, "&lt;1",wat_table_data!AF414 ))), "-")</f>
        <v>-</v>
      </c>
      <c r="AH417" s="38" t="str">
        <f>IF(ISNUMBER(wat_table_data!AG414), IF(wat_table_data!AG414=-999,"NA",IF(wat_table_data!AG414&gt;99, "&gt;99", IF(wat_table_data!AG414&lt;1, "&lt;1",wat_table_data!AG414 ))), "-")</f>
        <v>-</v>
      </c>
      <c r="AI417" s="38" t="str">
        <f>IF(ISNUMBER(wat_table_data!AH414), IF(wat_table_data!AH414=-999,"NA",IF(wat_table_data!AH414&gt;99, "&gt;99", IF(wat_table_data!AH414&lt;1, "&lt;1",wat_table_data!AH414 ))), "-")</f>
        <v>-</v>
      </c>
      <c r="AJ417" s="39" t="str">
        <f>IF(ISNUMBER(wat_table_data!AI414), IF(wat_table_data!AI414=-999,"NA",IF(wat_table_data!AI414&gt;99, "&gt;99", IF(wat_table_data!AI414&lt;1, "&lt;1",wat_table_data!AI414 ))), "-")</f>
        <v>-</v>
      </c>
      <c r="AK417" s="40" t="str">
        <f>IF(ISNUMBER(wat_table_data!AJ414), IF(wat_table_data!AJ414=-999,"NA",IF(wat_table_data!AJ414&gt;99, "&gt;99", IF(wat_table_data!AJ414&lt;1, "&lt;1",wat_table_data!AJ414 ))), "-")</f>
        <v>-</v>
      </c>
      <c r="AL417" s="40" t="str">
        <f>IF(ISNUMBER(wat_table_data!AK414), IF(wat_table_data!AK414=-999,"NA",IF(wat_table_data!AK414&gt;99, "&gt;99", IF(wat_table_data!AK414&lt;1, "&lt;1",wat_table_data!AK414 ))), "-")</f>
        <v>-</v>
      </c>
      <c r="AM417" s="40" t="str">
        <f>IF(ISNUMBER(wat_table_data!AL414), IF(wat_table_data!AL414=-999,"NA",IF(wat_table_data!AL414&gt;99, "&gt;99", IF(wat_table_data!AL414&lt;1, "&lt;1",wat_table_data!AL414 ))), "-")</f>
        <v>-</v>
      </c>
      <c r="AN417" s="38" t="str">
        <f>IF(ISNUMBER(wat_table_data!AM414), IF(wat_table_data!AM414=-999,"NA",IF(wat_table_data!AM414&gt;99, "&gt;99", IF(wat_table_data!AM414&lt;1, "&lt;1",wat_table_data!AM414 ))), "-")</f>
        <v>-</v>
      </c>
      <c r="AO417" s="38" t="str">
        <f>IF(ISNUMBER(wat_table_data!AN414), IF(wat_table_data!AN414=-999,"NA",IF(wat_table_data!AN414&gt;99, "&gt;99", IF(wat_table_data!AN414&lt;1, "&lt;1",wat_table_data!AN414 ))), "-")</f>
        <v>-</v>
      </c>
    </row>
    <row r="418" ht="13.8" x14ac:dyDescent="0.25">
      <c r="A418" s="34" t="str">
        <f>IF(ISBLANK(wat_table_data!A415), "", wat_table_data!A415)</f>
        <v/>
      </c>
      <c r="B418" s="34" t="str">
        <f>IF(ISBLANK(wat_table_data!B415), "", wat_table_data!B415)</f>
        <v/>
      </c>
      <c r="C418" s="34" t="str">
        <f>IF(ISBLANK(wat_table_data!C415), "", wat_table_data!C415)</f>
        <v/>
      </c>
      <c r="D418" s="35" t="str">
        <f>IF(ISNUMBER(wat_table_data!D415), wat_table_data!D415, "-")</f>
        <v>-</v>
      </c>
      <c r="E418" s="36" t="str">
        <f>IF(ISNUMBER(wat_table_data!E415), wat_table_data!E415, "-")</f>
        <v>-</v>
      </c>
      <c r="F418" s="37" t="str">
        <f>IF(ISNUMBER(wat_table_data!F415), IF(wat_table_data!F415=-999,"NA",IF(wat_table_data!F415&gt;99, "&gt;99", IF(wat_table_data!F415&lt;1, "&lt;1",wat_table_data!F415 ))), "-")</f>
        <v>-</v>
      </c>
      <c r="G418" s="38" t="str">
        <f>IF(ISNUMBER(wat_table_data!G415), IF(wat_table_data!G415=-999,"NA",IF(wat_table_data!G415&gt;99, "&gt;99", IF(wat_table_data!G415&lt;1, "&lt;1",wat_table_data!G415 ))), "-")</f>
        <v>-</v>
      </c>
      <c r="H418" s="38" t="str">
        <f>IF(ISNUMBER(wat_table_data!H415), IF(wat_table_data!H415=-999,"NA",IF(wat_table_data!H415&gt;99, "&gt;99", IF(wat_table_data!H415&lt;1, "&lt;1",wat_table_data!H415 ))), "-")</f>
        <v>-</v>
      </c>
      <c r="I418" s="38" t="str">
        <f>IF(ISNUMBER(wat_table_data!I415), IF(wat_table_data!I415=-999,"NA",IF(wat_table_data!I415&gt;99, "&gt;99", IF(wat_table_data!I415&lt;1, "&lt;1",wat_table_data!I415 ))), "-")</f>
        <v>-</v>
      </c>
      <c r="J418" s="24" t="str">
        <f>IF(ISNUMBER(wat_table_data!J415), IF(wat_table_data!J415=-999,"NA",wat_table_data!J415), "-")</f>
        <v>-</v>
      </c>
      <c r="K418" s="37" t="str">
        <f>IF(ISNUMBER(wat_table_data!K415), IF(wat_table_data!K415=-999,"NA",IF(wat_table_data!K415&gt;99, "&gt;99", IF(wat_table_data!K415&lt;1, "&lt;1",wat_table_data!K415 ))), "-")</f>
        <v>-</v>
      </c>
      <c r="L418" s="38" t="str">
        <f>IF(ISNUMBER(wat_table_data!L415), IF(wat_table_data!L415=-999,"NA",IF(wat_table_data!L415&gt;99, "&gt;99", IF(wat_table_data!L415&lt;1, "&lt;1",wat_table_data!L415 ))), "-")</f>
        <v>-</v>
      </c>
      <c r="M418" s="38" t="str">
        <f>IF(ISNUMBER(wat_table_data!M415), IF(wat_table_data!M415=-999,"NA",IF(wat_table_data!M415&gt;99, "&gt;99", IF(wat_table_data!M415&lt;1, "&lt;1",wat_table_data!M415 ))), "-")</f>
        <v>-</v>
      </c>
      <c r="N418" s="38" t="str">
        <f>IF(ISNUMBER(wat_table_data!N415), IF(wat_table_data!N415=-999,"NA",IF(wat_table_data!N415&gt;99, "&gt;99", IF(wat_table_data!N415&lt;1, "&lt;1",wat_table_data!N415 ))), "-")</f>
        <v>-</v>
      </c>
      <c r="O418" s="24" t="str">
        <f>IF(ISNUMBER(wat_table_data!O415), IF(wat_table_data!O415=-999,"NA",wat_table_data!O415), "-")</f>
        <v>-</v>
      </c>
      <c r="P418" s="37" t="str">
        <f>IF(ISNUMBER(wat_table_data!P415), IF(wat_table_data!P415=-999,"NA",IF(wat_table_data!P415&gt;99, "&gt;99", IF(wat_table_data!P415&lt;1, "&lt;1",wat_table_data!P415 ))), "-")</f>
        <v>-</v>
      </c>
      <c r="Q418" s="38" t="str">
        <f>IF(ISNUMBER(wat_table_data!Q415), IF(wat_table_data!Q415=-999,"NA",IF(wat_table_data!Q415&gt;99, "&gt;99", IF(wat_table_data!Q415&lt;1, "&lt;1",wat_table_data!Q415 ))), "-")</f>
        <v>-</v>
      </c>
      <c r="R418" s="38" t="str">
        <f>IF(ISNUMBER(wat_table_data!R415), IF(wat_table_data!R415=-999,"NA",IF(wat_table_data!R415&gt;99, "&gt;99", IF(wat_table_data!R415&lt;1, "&lt;1",wat_table_data!R415 ))), "-")</f>
        <v>-</v>
      </c>
      <c r="S418" s="38" t="str">
        <f>IF(ISNUMBER(wat_table_data!S415), IF(wat_table_data!S415=-999,"NA",IF(wat_table_data!S415&gt;99, "&gt;99", IF(wat_table_data!S415&lt;1, "&lt;1",wat_table_data!S415 ))), "-")</f>
        <v>-</v>
      </c>
      <c r="T418" s="24" t="str">
        <f>IF(ISNUMBER(wat_table_data!T415), IF(wat_table_data!T415=-999,"NA",wat_table_data!T415), "-")</f>
        <v>-</v>
      </c>
      <c r="U418" s="24"/>
      <c r="V418" s="24"/>
      <c r="W418" s="24"/>
      <c r="X418" s="39" t="str">
        <f>IF(ISNUMBER(wat_table_data!W415), IF(wat_table_data!W415=-999,"NA",IF(wat_table_data!W415&gt;99, "&gt;99", IF(wat_table_data!W415&lt;1, "&lt;1",wat_table_data!W415 ))), "-")</f>
        <v>-</v>
      </c>
      <c r="Y418" s="40" t="str">
        <f>IF(ISNUMBER(wat_table_data!X415), IF(wat_table_data!X415=-999,"NA",IF(wat_table_data!X415&gt;99, "&gt;99", IF(wat_table_data!X415&lt;1, "&lt;1",wat_table_data!X415 ))), "-")</f>
        <v>-</v>
      </c>
      <c r="Z418" s="40" t="str">
        <f>IF(ISNUMBER(wat_table_data!Y415), IF(wat_table_data!Y415=-999,"NA",IF(wat_table_data!Y415&gt;99, "&gt;99", IF(wat_table_data!Y415&lt;1, "&lt;1",wat_table_data!Y415 ))), "-")</f>
        <v>-</v>
      </c>
      <c r="AA418" s="40" t="str">
        <f>IF(ISNUMBER(wat_table_data!Z415), IF(wat_table_data!Z415=-999,"NA",IF(wat_table_data!Z415&gt;99, "&gt;99", IF(wat_table_data!Z415&lt;1, "&lt;1",wat_table_data!Z415 ))), "-")</f>
        <v>-</v>
      </c>
      <c r="AB418" s="38" t="str">
        <f>IF(ISNUMBER(wat_table_data!AA415), IF(wat_table_data!AA415=-999,"NA",IF(wat_table_data!AA415&gt;99, "&gt;99", IF(wat_table_data!AA415&lt;1, "&lt;1",wat_table_data!AA415 ))), "-")</f>
        <v>-</v>
      </c>
      <c r="AC418" s="38" t="str">
        <f>IF(ISNUMBER(wat_table_data!AB415), IF(wat_table_data!AB415=-999,"NA",IF(wat_table_data!AB415&gt;99, "&gt;99", IF(wat_table_data!AB415&lt;1, "&lt;1",wat_table_data!AB415 ))), "-")</f>
        <v>-</v>
      </c>
      <c r="AD418" s="39" t="str">
        <f>IF(ISNUMBER(wat_table_data!AC415), IF(wat_table_data!AC415=-999,"NA",IF(wat_table_data!AC415&gt;99, "&gt;99", IF(wat_table_data!AC415&lt;1, "&lt;1",wat_table_data!AC415 ))), "-")</f>
        <v>-</v>
      </c>
      <c r="AE418" s="40" t="str">
        <f>IF(ISNUMBER(wat_table_data!AD415), IF(wat_table_data!AD415=-999,"NA",IF(wat_table_data!AD415&gt;99, "&gt;99", IF(wat_table_data!AD415&lt;1, "&lt;1",wat_table_data!AD415 ))), "-")</f>
        <v>-</v>
      </c>
      <c r="AF418" s="40" t="str">
        <f>IF(ISNUMBER(wat_table_data!AE415), IF(wat_table_data!AE415=-999,"NA",IF(wat_table_data!AE415&gt;99, "&gt;99", IF(wat_table_data!AE415&lt;1, "&lt;1",wat_table_data!AE415 ))), "-")</f>
        <v>-</v>
      </c>
      <c r="AG418" s="40" t="str">
        <f>IF(ISNUMBER(wat_table_data!AF415), IF(wat_table_data!AF415=-999,"NA",IF(wat_table_data!AF415&gt;99, "&gt;99", IF(wat_table_data!AF415&lt;1, "&lt;1",wat_table_data!AF415 ))), "-")</f>
        <v>-</v>
      </c>
      <c r="AH418" s="38" t="str">
        <f>IF(ISNUMBER(wat_table_data!AG415), IF(wat_table_data!AG415=-999,"NA",IF(wat_table_data!AG415&gt;99, "&gt;99", IF(wat_table_data!AG415&lt;1, "&lt;1",wat_table_data!AG415 ))), "-")</f>
        <v>-</v>
      </c>
      <c r="AI418" s="38" t="str">
        <f>IF(ISNUMBER(wat_table_data!AH415), IF(wat_table_data!AH415=-999,"NA",IF(wat_table_data!AH415&gt;99, "&gt;99", IF(wat_table_data!AH415&lt;1, "&lt;1",wat_table_data!AH415 ))), "-")</f>
        <v>-</v>
      </c>
      <c r="AJ418" s="39" t="str">
        <f>IF(ISNUMBER(wat_table_data!AI415), IF(wat_table_data!AI415=-999,"NA",IF(wat_table_data!AI415&gt;99, "&gt;99", IF(wat_table_data!AI415&lt;1, "&lt;1",wat_table_data!AI415 ))), "-")</f>
        <v>-</v>
      </c>
      <c r="AK418" s="40" t="str">
        <f>IF(ISNUMBER(wat_table_data!AJ415), IF(wat_table_data!AJ415=-999,"NA",IF(wat_table_data!AJ415&gt;99, "&gt;99", IF(wat_table_data!AJ415&lt;1, "&lt;1",wat_table_data!AJ415 ))), "-")</f>
        <v>-</v>
      </c>
      <c r="AL418" s="40" t="str">
        <f>IF(ISNUMBER(wat_table_data!AK415), IF(wat_table_data!AK415=-999,"NA",IF(wat_table_data!AK415&gt;99, "&gt;99", IF(wat_table_data!AK415&lt;1, "&lt;1",wat_table_data!AK415 ))), "-")</f>
        <v>-</v>
      </c>
      <c r="AM418" s="40" t="str">
        <f>IF(ISNUMBER(wat_table_data!AL415), IF(wat_table_data!AL415=-999,"NA",IF(wat_table_data!AL415&gt;99, "&gt;99", IF(wat_table_data!AL415&lt;1, "&lt;1",wat_table_data!AL415 ))), "-")</f>
        <v>-</v>
      </c>
      <c r="AN418" s="38" t="str">
        <f>IF(ISNUMBER(wat_table_data!AM415), IF(wat_table_data!AM415=-999,"NA",IF(wat_table_data!AM415&gt;99, "&gt;99", IF(wat_table_data!AM415&lt;1, "&lt;1",wat_table_data!AM415 ))), "-")</f>
        <v>-</v>
      </c>
      <c r="AO418" s="38" t="str">
        <f>IF(ISNUMBER(wat_table_data!AN415), IF(wat_table_data!AN415=-999,"NA",IF(wat_table_data!AN415&gt;99, "&gt;99", IF(wat_table_data!AN415&lt;1, "&lt;1",wat_table_data!AN415 ))), "-")</f>
        <v>-</v>
      </c>
    </row>
    <row r="419" ht="13.8" x14ac:dyDescent="0.25">
      <c r="A419" s="34" t="str">
        <f>IF(ISBLANK(wat_table_data!A416), "", wat_table_data!A416)</f>
        <v/>
      </c>
      <c r="B419" s="34" t="str">
        <f>IF(ISBLANK(wat_table_data!B416), "", wat_table_data!B416)</f>
        <v/>
      </c>
      <c r="C419" s="34" t="str">
        <f>IF(ISBLANK(wat_table_data!C416), "", wat_table_data!C416)</f>
        <v/>
      </c>
      <c r="D419" s="35" t="str">
        <f>IF(ISNUMBER(wat_table_data!D416), wat_table_data!D416, "-")</f>
        <v>-</v>
      </c>
      <c r="E419" s="36" t="str">
        <f>IF(ISNUMBER(wat_table_data!E416), wat_table_data!E416, "-")</f>
        <v>-</v>
      </c>
      <c r="F419" s="37" t="str">
        <f>IF(ISNUMBER(wat_table_data!F416), IF(wat_table_data!F416=-999,"NA",IF(wat_table_data!F416&gt;99, "&gt;99", IF(wat_table_data!F416&lt;1, "&lt;1",wat_table_data!F416 ))), "-")</f>
        <v>-</v>
      </c>
      <c r="G419" s="38" t="str">
        <f>IF(ISNUMBER(wat_table_data!G416), IF(wat_table_data!G416=-999,"NA",IF(wat_table_data!G416&gt;99, "&gt;99", IF(wat_table_data!G416&lt;1, "&lt;1",wat_table_data!G416 ))), "-")</f>
        <v>-</v>
      </c>
      <c r="H419" s="38" t="str">
        <f>IF(ISNUMBER(wat_table_data!H416), IF(wat_table_data!H416=-999,"NA",IF(wat_table_data!H416&gt;99, "&gt;99", IF(wat_table_data!H416&lt;1, "&lt;1",wat_table_data!H416 ))), "-")</f>
        <v>-</v>
      </c>
      <c r="I419" s="38" t="str">
        <f>IF(ISNUMBER(wat_table_data!I416), IF(wat_table_data!I416=-999,"NA",IF(wat_table_data!I416&gt;99, "&gt;99", IF(wat_table_data!I416&lt;1, "&lt;1",wat_table_data!I416 ))), "-")</f>
        <v>-</v>
      </c>
      <c r="J419" s="24" t="str">
        <f>IF(ISNUMBER(wat_table_data!J416), IF(wat_table_data!J416=-999,"NA",wat_table_data!J416), "-")</f>
        <v>-</v>
      </c>
      <c r="K419" s="37" t="str">
        <f>IF(ISNUMBER(wat_table_data!K416), IF(wat_table_data!K416=-999,"NA",IF(wat_table_data!K416&gt;99, "&gt;99", IF(wat_table_data!K416&lt;1, "&lt;1",wat_table_data!K416 ))), "-")</f>
        <v>-</v>
      </c>
      <c r="L419" s="38" t="str">
        <f>IF(ISNUMBER(wat_table_data!L416), IF(wat_table_data!L416=-999,"NA",IF(wat_table_data!L416&gt;99, "&gt;99", IF(wat_table_data!L416&lt;1, "&lt;1",wat_table_data!L416 ))), "-")</f>
        <v>-</v>
      </c>
      <c r="M419" s="38" t="str">
        <f>IF(ISNUMBER(wat_table_data!M416), IF(wat_table_data!M416=-999,"NA",IF(wat_table_data!M416&gt;99, "&gt;99", IF(wat_table_data!M416&lt;1, "&lt;1",wat_table_data!M416 ))), "-")</f>
        <v>-</v>
      </c>
      <c r="N419" s="38" t="str">
        <f>IF(ISNUMBER(wat_table_data!N416), IF(wat_table_data!N416=-999,"NA",IF(wat_table_data!N416&gt;99, "&gt;99", IF(wat_table_data!N416&lt;1, "&lt;1",wat_table_data!N416 ))), "-")</f>
        <v>-</v>
      </c>
      <c r="O419" s="24" t="str">
        <f>IF(ISNUMBER(wat_table_data!O416), IF(wat_table_data!O416=-999,"NA",wat_table_data!O416), "-")</f>
        <v>-</v>
      </c>
      <c r="P419" s="37" t="str">
        <f>IF(ISNUMBER(wat_table_data!P416), IF(wat_table_data!P416=-999,"NA",IF(wat_table_data!P416&gt;99, "&gt;99", IF(wat_table_data!P416&lt;1, "&lt;1",wat_table_data!P416 ))), "-")</f>
        <v>-</v>
      </c>
      <c r="Q419" s="38" t="str">
        <f>IF(ISNUMBER(wat_table_data!Q416), IF(wat_table_data!Q416=-999,"NA",IF(wat_table_data!Q416&gt;99, "&gt;99", IF(wat_table_data!Q416&lt;1, "&lt;1",wat_table_data!Q416 ))), "-")</f>
        <v>-</v>
      </c>
      <c r="R419" s="38" t="str">
        <f>IF(ISNUMBER(wat_table_data!R416), IF(wat_table_data!R416=-999,"NA",IF(wat_table_data!R416&gt;99, "&gt;99", IF(wat_table_data!R416&lt;1, "&lt;1",wat_table_data!R416 ))), "-")</f>
        <v>-</v>
      </c>
      <c r="S419" s="38" t="str">
        <f>IF(ISNUMBER(wat_table_data!S416), IF(wat_table_data!S416=-999,"NA",IF(wat_table_data!S416&gt;99, "&gt;99", IF(wat_table_data!S416&lt;1, "&lt;1",wat_table_data!S416 ))), "-")</f>
        <v>-</v>
      </c>
      <c r="T419" s="24" t="str">
        <f>IF(ISNUMBER(wat_table_data!T416), IF(wat_table_data!T416=-999,"NA",wat_table_data!T416), "-")</f>
        <v>-</v>
      </c>
      <c r="U419" s="24"/>
      <c r="V419" s="24"/>
      <c r="W419" s="24"/>
      <c r="X419" s="39" t="str">
        <f>IF(ISNUMBER(wat_table_data!W416), IF(wat_table_data!W416=-999,"NA",IF(wat_table_data!W416&gt;99, "&gt;99", IF(wat_table_data!W416&lt;1, "&lt;1",wat_table_data!W416 ))), "-")</f>
        <v>-</v>
      </c>
      <c r="Y419" s="40" t="str">
        <f>IF(ISNUMBER(wat_table_data!X416), IF(wat_table_data!X416=-999,"NA",IF(wat_table_data!X416&gt;99, "&gt;99", IF(wat_table_data!X416&lt;1, "&lt;1",wat_table_data!X416 ))), "-")</f>
        <v>-</v>
      </c>
      <c r="Z419" s="40" t="str">
        <f>IF(ISNUMBER(wat_table_data!Y416), IF(wat_table_data!Y416=-999,"NA",IF(wat_table_data!Y416&gt;99, "&gt;99", IF(wat_table_data!Y416&lt;1, "&lt;1",wat_table_data!Y416 ))), "-")</f>
        <v>-</v>
      </c>
      <c r="AA419" s="40" t="str">
        <f>IF(ISNUMBER(wat_table_data!Z416), IF(wat_table_data!Z416=-999,"NA",IF(wat_table_data!Z416&gt;99, "&gt;99", IF(wat_table_data!Z416&lt;1, "&lt;1",wat_table_data!Z416 ))), "-")</f>
        <v>-</v>
      </c>
      <c r="AB419" s="38" t="str">
        <f>IF(ISNUMBER(wat_table_data!AA416), IF(wat_table_data!AA416=-999,"NA",IF(wat_table_data!AA416&gt;99, "&gt;99", IF(wat_table_data!AA416&lt;1, "&lt;1",wat_table_data!AA416 ))), "-")</f>
        <v>-</v>
      </c>
      <c r="AC419" s="38" t="str">
        <f>IF(ISNUMBER(wat_table_data!AB416), IF(wat_table_data!AB416=-999,"NA",IF(wat_table_data!AB416&gt;99, "&gt;99", IF(wat_table_data!AB416&lt;1, "&lt;1",wat_table_data!AB416 ))), "-")</f>
        <v>-</v>
      </c>
      <c r="AD419" s="39" t="str">
        <f>IF(ISNUMBER(wat_table_data!AC416), IF(wat_table_data!AC416=-999,"NA",IF(wat_table_data!AC416&gt;99, "&gt;99", IF(wat_table_data!AC416&lt;1, "&lt;1",wat_table_data!AC416 ))), "-")</f>
        <v>-</v>
      </c>
      <c r="AE419" s="40" t="str">
        <f>IF(ISNUMBER(wat_table_data!AD416), IF(wat_table_data!AD416=-999,"NA",IF(wat_table_data!AD416&gt;99, "&gt;99", IF(wat_table_data!AD416&lt;1, "&lt;1",wat_table_data!AD416 ))), "-")</f>
        <v>-</v>
      </c>
      <c r="AF419" s="40" t="str">
        <f>IF(ISNUMBER(wat_table_data!AE416), IF(wat_table_data!AE416=-999,"NA",IF(wat_table_data!AE416&gt;99, "&gt;99", IF(wat_table_data!AE416&lt;1, "&lt;1",wat_table_data!AE416 ))), "-")</f>
        <v>-</v>
      </c>
      <c r="AG419" s="40" t="str">
        <f>IF(ISNUMBER(wat_table_data!AF416), IF(wat_table_data!AF416=-999,"NA",IF(wat_table_data!AF416&gt;99, "&gt;99", IF(wat_table_data!AF416&lt;1, "&lt;1",wat_table_data!AF416 ))), "-")</f>
        <v>-</v>
      </c>
      <c r="AH419" s="38" t="str">
        <f>IF(ISNUMBER(wat_table_data!AG416), IF(wat_table_data!AG416=-999,"NA",IF(wat_table_data!AG416&gt;99, "&gt;99", IF(wat_table_data!AG416&lt;1, "&lt;1",wat_table_data!AG416 ))), "-")</f>
        <v>-</v>
      </c>
      <c r="AI419" s="38" t="str">
        <f>IF(ISNUMBER(wat_table_data!AH416), IF(wat_table_data!AH416=-999,"NA",IF(wat_table_data!AH416&gt;99, "&gt;99", IF(wat_table_data!AH416&lt;1, "&lt;1",wat_table_data!AH416 ))), "-")</f>
        <v>-</v>
      </c>
      <c r="AJ419" s="39" t="str">
        <f>IF(ISNUMBER(wat_table_data!AI416), IF(wat_table_data!AI416=-999,"NA",IF(wat_table_data!AI416&gt;99, "&gt;99", IF(wat_table_data!AI416&lt;1, "&lt;1",wat_table_data!AI416 ))), "-")</f>
        <v>-</v>
      </c>
      <c r="AK419" s="40" t="str">
        <f>IF(ISNUMBER(wat_table_data!AJ416), IF(wat_table_data!AJ416=-999,"NA",IF(wat_table_data!AJ416&gt;99, "&gt;99", IF(wat_table_data!AJ416&lt;1, "&lt;1",wat_table_data!AJ416 ))), "-")</f>
        <v>-</v>
      </c>
      <c r="AL419" s="40" t="str">
        <f>IF(ISNUMBER(wat_table_data!AK416), IF(wat_table_data!AK416=-999,"NA",IF(wat_table_data!AK416&gt;99, "&gt;99", IF(wat_table_data!AK416&lt;1, "&lt;1",wat_table_data!AK416 ))), "-")</f>
        <v>-</v>
      </c>
      <c r="AM419" s="40" t="str">
        <f>IF(ISNUMBER(wat_table_data!AL416), IF(wat_table_data!AL416=-999,"NA",IF(wat_table_data!AL416&gt;99, "&gt;99", IF(wat_table_data!AL416&lt;1, "&lt;1",wat_table_data!AL416 ))), "-")</f>
        <v>-</v>
      </c>
      <c r="AN419" s="38" t="str">
        <f>IF(ISNUMBER(wat_table_data!AM416), IF(wat_table_data!AM416=-999,"NA",IF(wat_table_data!AM416&gt;99, "&gt;99", IF(wat_table_data!AM416&lt;1, "&lt;1",wat_table_data!AM416 ))), "-")</f>
        <v>-</v>
      </c>
      <c r="AO419" s="38" t="str">
        <f>IF(ISNUMBER(wat_table_data!AN416), IF(wat_table_data!AN416=-999,"NA",IF(wat_table_data!AN416&gt;99, "&gt;99", IF(wat_table_data!AN416&lt;1, "&lt;1",wat_table_data!AN416 ))), "-")</f>
        <v>-</v>
      </c>
    </row>
    <row r="420" ht="13.8" x14ac:dyDescent="0.25">
      <c r="A420" s="34" t="str">
        <f>IF(ISBLANK(wat_table_data!A417), "", wat_table_data!A417)</f>
        <v/>
      </c>
      <c r="B420" s="34" t="str">
        <f>IF(ISBLANK(wat_table_data!B417), "", wat_table_data!B417)</f>
        <v/>
      </c>
      <c r="C420" s="34" t="str">
        <f>IF(ISBLANK(wat_table_data!C417), "", wat_table_data!C417)</f>
        <v/>
      </c>
      <c r="D420" s="35" t="str">
        <f>IF(ISNUMBER(wat_table_data!D417), wat_table_data!D417, "-")</f>
        <v>-</v>
      </c>
      <c r="E420" s="36" t="str">
        <f>IF(ISNUMBER(wat_table_data!E417), wat_table_data!E417, "-")</f>
        <v>-</v>
      </c>
      <c r="F420" s="37" t="str">
        <f>IF(ISNUMBER(wat_table_data!F417), IF(wat_table_data!F417=-999,"NA",IF(wat_table_data!F417&gt;99, "&gt;99", IF(wat_table_data!F417&lt;1, "&lt;1",wat_table_data!F417 ))), "-")</f>
        <v>-</v>
      </c>
      <c r="G420" s="38" t="str">
        <f>IF(ISNUMBER(wat_table_data!G417), IF(wat_table_data!G417=-999,"NA",IF(wat_table_data!G417&gt;99, "&gt;99", IF(wat_table_data!G417&lt;1, "&lt;1",wat_table_data!G417 ))), "-")</f>
        <v>-</v>
      </c>
      <c r="H420" s="38" t="str">
        <f>IF(ISNUMBER(wat_table_data!H417), IF(wat_table_data!H417=-999,"NA",IF(wat_table_data!H417&gt;99, "&gt;99", IF(wat_table_data!H417&lt;1, "&lt;1",wat_table_data!H417 ))), "-")</f>
        <v>-</v>
      </c>
      <c r="I420" s="38" t="str">
        <f>IF(ISNUMBER(wat_table_data!I417), IF(wat_table_data!I417=-999,"NA",IF(wat_table_data!I417&gt;99, "&gt;99", IF(wat_table_data!I417&lt;1, "&lt;1",wat_table_data!I417 ))), "-")</f>
        <v>-</v>
      </c>
      <c r="J420" s="24" t="str">
        <f>IF(ISNUMBER(wat_table_data!J417), IF(wat_table_data!J417=-999,"NA",wat_table_data!J417), "-")</f>
        <v>-</v>
      </c>
      <c r="K420" s="37" t="str">
        <f>IF(ISNUMBER(wat_table_data!K417), IF(wat_table_data!K417=-999,"NA",IF(wat_table_data!K417&gt;99, "&gt;99", IF(wat_table_data!K417&lt;1, "&lt;1",wat_table_data!K417 ))), "-")</f>
        <v>-</v>
      </c>
      <c r="L420" s="38" t="str">
        <f>IF(ISNUMBER(wat_table_data!L417), IF(wat_table_data!L417=-999,"NA",IF(wat_table_data!L417&gt;99, "&gt;99", IF(wat_table_data!L417&lt;1, "&lt;1",wat_table_data!L417 ))), "-")</f>
        <v>-</v>
      </c>
      <c r="M420" s="38" t="str">
        <f>IF(ISNUMBER(wat_table_data!M417), IF(wat_table_data!M417=-999,"NA",IF(wat_table_data!M417&gt;99, "&gt;99", IF(wat_table_data!M417&lt;1, "&lt;1",wat_table_data!M417 ))), "-")</f>
        <v>-</v>
      </c>
      <c r="N420" s="38" t="str">
        <f>IF(ISNUMBER(wat_table_data!N417), IF(wat_table_data!N417=-999,"NA",IF(wat_table_data!N417&gt;99, "&gt;99", IF(wat_table_data!N417&lt;1, "&lt;1",wat_table_data!N417 ))), "-")</f>
        <v>-</v>
      </c>
      <c r="O420" s="24" t="str">
        <f>IF(ISNUMBER(wat_table_data!O417), IF(wat_table_data!O417=-999,"NA",wat_table_data!O417), "-")</f>
        <v>-</v>
      </c>
      <c r="P420" s="37" t="str">
        <f>IF(ISNUMBER(wat_table_data!P417), IF(wat_table_data!P417=-999,"NA",IF(wat_table_data!P417&gt;99, "&gt;99", IF(wat_table_data!P417&lt;1, "&lt;1",wat_table_data!P417 ))), "-")</f>
        <v>-</v>
      </c>
      <c r="Q420" s="38" t="str">
        <f>IF(ISNUMBER(wat_table_data!Q417), IF(wat_table_data!Q417=-999,"NA",IF(wat_table_data!Q417&gt;99, "&gt;99", IF(wat_table_data!Q417&lt;1, "&lt;1",wat_table_data!Q417 ))), "-")</f>
        <v>-</v>
      </c>
      <c r="R420" s="38" t="str">
        <f>IF(ISNUMBER(wat_table_data!R417), IF(wat_table_data!R417=-999,"NA",IF(wat_table_data!R417&gt;99, "&gt;99", IF(wat_table_data!R417&lt;1, "&lt;1",wat_table_data!R417 ))), "-")</f>
        <v>-</v>
      </c>
      <c r="S420" s="38" t="str">
        <f>IF(ISNUMBER(wat_table_data!S417), IF(wat_table_data!S417=-999,"NA",IF(wat_table_data!S417&gt;99, "&gt;99", IF(wat_table_data!S417&lt;1, "&lt;1",wat_table_data!S417 ))), "-")</f>
        <v>-</v>
      </c>
      <c r="T420" s="24" t="str">
        <f>IF(ISNUMBER(wat_table_data!T417), IF(wat_table_data!T417=-999,"NA",wat_table_data!T417), "-")</f>
        <v>-</v>
      </c>
      <c r="U420" s="24"/>
      <c r="V420" s="24"/>
      <c r="W420" s="24"/>
      <c r="X420" s="39" t="str">
        <f>IF(ISNUMBER(wat_table_data!W417), IF(wat_table_data!W417=-999,"NA",IF(wat_table_data!W417&gt;99, "&gt;99", IF(wat_table_data!W417&lt;1, "&lt;1",wat_table_data!W417 ))), "-")</f>
        <v>-</v>
      </c>
      <c r="Y420" s="40" t="str">
        <f>IF(ISNUMBER(wat_table_data!X417), IF(wat_table_data!X417=-999,"NA",IF(wat_table_data!X417&gt;99, "&gt;99", IF(wat_table_data!X417&lt;1, "&lt;1",wat_table_data!X417 ))), "-")</f>
        <v>-</v>
      </c>
      <c r="Z420" s="40" t="str">
        <f>IF(ISNUMBER(wat_table_data!Y417), IF(wat_table_data!Y417=-999,"NA",IF(wat_table_data!Y417&gt;99, "&gt;99", IF(wat_table_data!Y417&lt;1, "&lt;1",wat_table_data!Y417 ))), "-")</f>
        <v>-</v>
      </c>
      <c r="AA420" s="40" t="str">
        <f>IF(ISNUMBER(wat_table_data!Z417), IF(wat_table_data!Z417=-999,"NA",IF(wat_table_data!Z417&gt;99, "&gt;99", IF(wat_table_data!Z417&lt;1, "&lt;1",wat_table_data!Z417 ))), "-")</f>
        <v>-</v>
      </c>
      <c r="AB420" s="38" t="str">
        <f>IF(ISNUMBER(wat_table_data!AA417), IF(wat_table_data!AA417=-999,"NA",IF(wat_table_data!AA417&gt;99, "&gt;99", IF(wat_table_data!AA417&lt;1, "&lt;1",wat_table_data!AA417 ))), "-")</f>
        <v>-</v>
      </c>
      <c r="AC420" s="38" t="str">
        <f>IF(ISNUMBER(wat_table_data!AB417), IF(wat_table_data!AB417=-999,"NA",IF(wat_table_data!AB417&gt;99, "&gt;99", IF(wat_table_data!AB417&lt;1, "&lt;1",wat_table_data!AB417 ))), "-")</f>
        <v>-</v>
      </c>
      <c r="AD420" s="39" t="str">
        <f>IF(ISNUMBER(wat_table_data!AC417), IF(wat_table_data!AC417=-999,"NA",IF(wat_table_data!AC417&gt;99, "&gt;99", IF(wat_table_data!AC417&lt;1, "&lt;1",wat_table_data!AC417 ))), "-")</f>
        <v>-</v>
      </c>
      <c r="AE420" s="40" t="str">
        <f>IF(ISNUMBER(wat_table_data!AD417), IF(wat_table_data!AD417=-999,"NA",IF(wat_table_data!AD417&gt;99, "&gt;99", IF(wat_table_data!AD417&lt;1, "&lt;1",wat_table_data!AD417 ))), "-")</f>
        <v>-</v>
      </c>
      <c r="AF420" s="40" t="str">
        <f>IF(ISNUMBER(wat_table_data!AE417), IF(wat_table_data!AE417=-999,"NA",IF(wat_table_data!AE417&gt;99, "&gt;99", IF(wat_table_data!AE417&lt;1, "&lt;1",wat_table_data!AE417 ))), "-")</f>
        <v>-</v>
      </c>
      <c r="AG420" s="40" t="str">
        <f>IF(ISNUMBER(wat_table_data!AF417), IF(wat_table_data!AF417=-999,"NA",IF(wat_table_data!AF417&gt;99, "&gt;99", IF(wat_table_data!AF417&lt;1, "&lt;1",wat_table_data!AF417 ))), "-")</f>
        <v>-</v>
      </c>
      <c r="AH420" s="38" t="str">
        <f>IF(ISNUMBER(wat_table_data!AG417), IF(wat_table_data!AG417=-999,"NA",IF(wat_table_data!AG417&gt;99, "&gt;99", IF(wat_table_data!AG417&lt;1, "&lt;1",wat_table_data!AG417 ))), "-")</f>
        <v>-</v>
      </c>
      <c r="AI420" s="38" t="str">
        <f>IF(ISNUMBER(wat_table_data!AH417), IF(wat_table_data!AH417=-999,"NA",IF(wat_table_data!AH417&gt;99, "&gt;99", IF(wat_table_data!AH417&lt;1, "&lt;1",wat_table_data!AH417 ))), "-")</f>
        <v>-</v>
      </c>
      <c r="AJ420" s="39" t="str">
        <f>IF(ISNUMBER(wat_table_data!AI417), IF(wat_table_data!AI417=-999,"NA",IF(wat_table_data!AI417&gt;99, "&gt;99", IF(wat_table_data!AI417&lt;1, "&lt;1",wat_table_data!AI417 ))), "-")</f>
        <v>-</v>
      </c>
      <c r="AK420" s="40" t="str">
        <f>IF(ISNUMBER(wat_table_data!AJ417), IF(wat_table_data!AJ417=-999,"NA",IF(wat_table_data!AJ417&gt;99, "&gt;99", IF(wat_table_data!AJ417&lt;1, "&lt;1",wat_table_data!AJ417 ))), "-")</f>
        <v>-</v>
      </c>
      <c r="AL420" s="40" t="str">
        <f>IF(ISNUMBER(wat_table_data!AK417), IF(wat_table_data!AK417=-999,"NA",IF(wat_table_data!AK417&gt;99, "&gt;99", IF(wat_table_data!AK417&lt;1, "&lt;1",wat_table_data!AK417 ))), "-")</f>
        <v>-</v>
      </c>
      <c r="AM420" s="40" t="str">
        <f>IF(ISNUMBER(wat_table_data!AL417), IF(wat_table_data!AL417=-999,"NA",IF(wat_table_data!AL417&gt;99, "&gt;99", IF(wat_table_data!AL417&lt;1, "&lt;1",wat_table_data!AL417 ))), "-")</f>
        <v>-</v>
      </c>
      <c r="AN420" s="38" t="str">
        <f>IF(ISNUMBER(wat_table_data!AM417), IF(wat_table_data!AM417=-999,"NA",IF(wat_table_data!AM417&gt;99, "&gt;99", IF(wat_table_data!AM417&lt;1, "&lt;1",wat_table_data!AM417 ))), "-")</f>
        <v>-</v>
      </c>
      <c r="AO420" s="38" t="str">
        <f>IF(ISNUMBER(wat_table_data!AN417), IF(wat_table_data!AN417=-999,"NA",IF(wat_table_data!AN417&gt;99, "&gt;99", IF(wat_table_data!AN417&lt;1, "&lt;1",wat_table_data!AN417 ))), "-")</f>
        <v>-</v>
      </c>
    </row>
    <row r="421" ht="13.8" x14ac:dyDescent="0.25">
      <c r="A421" s="34" t="str">
        <f>IF(ISBLANK(wat_table_data!A418), "", wat_table_data!A418)</f>
        <v/>
      </c>
      <c r="B421" s="34" t="str">
        <f>IF(ISBLANK(wat_table_data!B418), "", wat_table_data!B418)</f>
        <v/>
      </c>
      <c r="C421" s="34" t="str">
        <f>IF(ISBLANK(wat_table_data!C418), "", wat_table_data!C418)</f>
        <v/>
      </c>
      <c r="D421" s="35" t="str">
        <f>IF(ISNUMBER(wat_table_data!D418), wat_table_data!D418, "-")</f>
        <v>-</v>
      </c>
      <c r="E421" s="36" t="str">
        <f>IF(ISNUMBER(wat_table_data!E418), wat_table_data!E418, "-")</f>
        <v>-</v>
      </c>
      <c r="F421" s="37" t="str">
        <f>IF(ISNUMBER(wat_table_data!F418), IF(wat_table_data!F418=-999,"NA",IF(wat_table_data!F418&gt;99, "&gt;99", IF(wat_table_data!F418&lt;1, "&lt;1",wat_table_data!F418 ))), "-")</f>
        <v>-</v>
      </c>
      <c r="G421" s="38" t="str">
        <f>IF(ISNUMBER(wat_table_data!G418), IF(wat_table_data!G418=-999,"NA",IF(wat_table_data!G418&gt;99, "&gt;99", IF(wat_table_data!G418&lt;1, "&lt;1",wat_table_data!G418 ))), "-")</f>
        <v>-</v>
      </c>
      <c r="H421" s="38" t="str">
        <f>IF(ISNUMBER(wat_table_data!H418), IF(wat_table_data!H418=-999,"NA",IF(wat_table_data!H418&gt;99, "&gt;99", IF(wat_table_data!H418&lt;1, "&lt;1",wat_table_data!H418 ))), "-")</f>
        <v>-</v>
      </c>
      <c r="I421" s="38" t="str">
        <f>IF(ISNUMBER(wat_table_data!I418), IF(wat_table_data!I418=-999,"NA",IF(wat_table_data!I418&gt;99, "&gt;99", IF(wat_table_data!I418&lt;1, "&lt;1",wat_table_data!I418 ))), "-")</f>
        <v>-</v>
      </c>
      <c r="J421" s="24" t="str">
        <f>IF(ISNUMBER(wat_table_data!J418), IF(wat_table_data!J418=-999,"NA",wat_table_data!J418), "-")</f>
        <v>-</v>
      </c>
      <c r="K421" s="37" t="str">
        <f>IF(ISNUMBER(wat_table_data!K418), IF(wat_table_data!K418=-999,"NA",IF(wat_table_data!K418&gt;99, "&gt;99", IF(wat_table_data!K418&lt;1, "&lt;1",wat_table_data!K418 ))), "-")</f>
        <v>-</v>
      </c>
      <c r="L421" s="38" t="str">
        <f>IF(ISNUMBER(wat_table_data!L418), IF(wat_table_data!L418=-999,"NA",IF(wat_table_data!L418&gt;99, "&gt;99", IF(wat_table_data!L418&lt;1, "&lt;1",wat_table_data!L418 ))), "-")</f>
        <v>-</v>
      </c>
      <c r="M421" s="38" t="str">
        <f>IF(ISNUMBER(wat_table_data!M418), IF(wat_table_data!M418=-999,"NA",IF(wat_table_data!M418&gt;99, "&gt;99", IF(wat_table_data!M418&lt;1, "&lt;1",wat_table_data!M418 ))), "-")</f>
        <v>-</v>
      </c>
      <c r="N421" s="38" t="str">
        <f>IF(ISNUMBER(wat_table_data!N418), IF(wat_table_data!N418=-999,"NA",IF(wat_table_data!N418&gt;99, "&gt;99", IF(wat_table_data!N418&lt;1, "&lt;1",wat_table_data!N418 ))), "-")</f>
        <v>-</v>
      </c>
      <c r="O421" s="24" t="str">
        <f>IF(ISNUMBER(wat_table_data!O418), IF(wat_table_data!O418=-999,"NA",wat_table_data!O418), "-")</f>
        <v>-</v>
      </c>
      <c r="P421" s="37" t="str">
        <f>IF(ISNUMBER(wat_table_data!P418), IF(wat_table_data!P418=-999,"NA",IF(wat_table_data!P418&gt;99, "&gt;99", IF(wat_table_data!P418&lt;1, "&lt;1",wat_table_data!P418 ))), "-")</f>
        <v>-</v>
      </c>
      <c r="Q421" s="38" t="str">
        <f>IF(ISNUMBER(wat_table_data!Q418), IF(wat_table_data!Q418=-999,"NA",IF(wat_table_data!Q418&gt;99, "&gt;99", IF(wat_table_data!Q418&lt;1, "&lt;1",wat_table_data!Q418 ))), "-")</f>
        <v>-</v>
      </c>
      <c r="R421" s="38" t="str">
        <f>IF(ISNUMBER(wat_table_data!R418), IF(wat_table_data!R418=-999,"NA",IF(wat_table_data!R418&gt;99, "&gt;99", IF(wat_table_data!R418&lt;1, "&lt;1",wat_table_data!R418 ))), "-")</f>
        <v>-</v>
      </c>
      <c r="S421" s="38" t="str">
        <f>IF(ISNUMBER(wat_table_data!S418), IF(wat_table_data!S418=-999,"NA",IF(wat_table_data!S418&gt;99, "&gt;99", IF(wat_table_data!S418&lt;1, "&lt;1",wat_table_data!S418 ))), "-")</f>
        <v>-</v>
      </c>
      <c r="T421" s="24" t="str">
        <f>IF(ISNUMBER(wat_table_data!T418), IF(wat_table_data!T418=-999,"NA",wat_table_data!T418), "-")</f>
        <v>-</v>
      </c>
      <c r="U421" s="24"/>
      <c r="V421" s="24"/>
      <c r="W421" s="24"/>
      <c r="X421" s="39" t="str">
        <f>IF(ISNUMBER(wat_table_data!W418), IF(wat_table_data!W418=-999,"NA",IF(wat_table_data!W418&gt;99, "&gt;99", IF(wat_table_data!W418&lt;1, "&lt;1",wat_table_data!W418 ))), "-")</f>
        <v>-</v>
      </c>
      <c r="Y421" s="40" t="str">
        <f>IF(ISNUMBER(wat_table_data!X418), IF(wat_table_data!X418=-999,"NA",IF(wat_table_data!X418&gt;99, "&gt;99", IF(wat_table_data!X418&lt;1, "&lt;1",wat_table_data!X418 ))), "-")</f>
        <v>-</v>
      </c>
      <c r="Z421" s="40" t="str">
        <f>IF(ISNUMBER(wat_table_data!Y418), IF(wat_table_data!Y418=-999,"NA",IF(wat_table_data!Y418&gt;99, "&gt;99", IF(wat_table_data!Y418&lt;1, "&lt;1",wat_table_data!Y418 ))), "-")</f>
        <v>-</v>
      </c>
      <c r="AA421" s="40" t="str">
        <f>IF(ISNUMBER(wat_table_data!Z418), IF(wat_table_data!Z418=-999,"NA",IF(wat_table_data!Z418&gt;99, "&gt;99", IF(wat_table_data!Z418&lt;1, "&lt;1",wat_table_data!Z418 ))), "-")</f>
        <v>-</v>
      </c>
      <c r="AB421" s="38" t="str">
        <f>IF(ISNUMBER(wat_table_data!AA418), IF(wat_table_data!AA418=-999,"NA",IF(wat_table_data!AA418&gt;99, "&gt;99", IF(wat_table_data!AA418&lt;1, "&lt;1",wat_table_data!AA418 ))), "-")</f>
        <v>-</v>
      </c>
      <c r="AC421" s="38" t="str">
        <f>IF(ISNUMBER(wat_table_data!AB418), IF(wat_table_data!AB418=-999,"NA",IF(wat_table_data!AB418&gt;99, "&gt;99", IF(wat_table_data!AB418&lt;1, "&lt;1",wat_table_data!AB418 ))), "-")</f>
        <v>-</v>
      </c>
      <c r="AD421" s="39" t="str">
        <f>IF(ISNUMBER(wat_table_data!AC418), IF(wat_table_data!AC418=-999,"NA",IF(wat_table_data!AC418&gt;99, "&gt;99", IF(wat_table_data!AC418&lt;1, "&lt;1",wat_table_data!AC418 ))), "-")</f>
        <v>-</v>
      </c>
      <c r="AE421" s="40" t="str">
        <f>IF(ISNUMBER(wat_table_data!AD418), IF(wat_table_data!AD418=-999,"NA",IF(wat_table_data!AD418&gt;99, "&gt;99", IF(wat_table_data!AD418&lt;1, "&lt;1",wat_table_data!AD418 ))), "-")</f>
        <v>-</v>
      </c>
      <c r="AF421" s="40" t="str">
        <f>IF(ISNUMBER(wat_table_data!AE418), IF(wat_table_data!AE418=-999,"NA",IF(wat_table_data!AE418&gt;99, "&gt;99", IF(wat_table_data!AE418&lt;1, "&lt;1",wat_table_data!AE418 ))), "-")</f>
        <v>-</v>
      </c>
      <c r="AG421" s="40" t="str">
        <f>IF(ISNUMBER(wat_table_data!AF418), IF(wat_table_data!AF418=-999,"NA",IF(wat_table_data!AF418&gt;99, "&gt;99", IF(wat_table_data!AF418&lt;1, "&lt;1",wat_table_data!AF418 ))), "-")</f>
        <v>-</v>
      </c>
      <c r="AH421" s="38" t="str">
        <f>IF(ISNUMBER(wat_table_data!AG418), IF(wat_table_data!AG418=-999,"NA",IF(wat_table_data!AG418&gt;99, "&gt;99", IF(wat_table_data!AG418&lt;1, "&lt;1",wat_table_data!AG418 ))), "-")</f>
        <v>-</v>
      </c>
      <c r="AI421" s="38" t="str">
        <f>IF(ISNUMBER(wat_table_data!AH418), IF(wat_table_data!AH418=-999,"NA",IF(wat_table_data!AH418&gt;99, "&gt;99", IF(wat_table_data!AH418&lt;1, "&lt;1",wat_table_data!AH418 ))), "-")</f>
        <v>-</v>
      </c>
      <c r="AJ421" s="39" t="str">
        <f>IF(ISNUMBER(wat_table_data!AI418), IF(wat_table_data!AI418=-999,"NA",IF(wat_table_data!AI418&gt;99, "&gt;99", IF(wat_table_data!AI418&lt;1, "&lt;1",wat_table_data!AI418 ))), "-")</f>
        <v>-</v>
      </c>
      <c r="AK421" s="40" t="str">
        <f>IF(ISNUMBER(wat_table_data!AJ418), IF(wat_table_data!AJ418=-999,"NA",IF(wat_table_data!AJ418&gt;99, "&gt;99", IF(wat_table_data!AJ418&lt;1, "&lt;1",wat_table_data!AJ418 ))), "-")</f>
        <v>-</v>
      </c>
      <c r="AL421" s="40" t="str">
        <f>IF(ISNUMBER(wat_table_data!AK418), IF(wat_table_data!AK418=-999,"NA",IF(wat_table_data!AK418&gt;99, "&gt;99", IF(wat_table_data!AK418&lt;1, "&lt;1",wat_table_data!AK418 ))), "-")</f>
        <v>-</v>
      </c>
      <c r="AM421" s="40" t="str">
        <f>IF(ISNUMBER(wat_table_data!AL418), IF(wat_table_data!AL418=-999,"NA",IF(wat_table_data!AL418&gt;99, "&gt;99", IF(wat_table_data!AL418&lt;1, "&lt;1",wat_table_data!AL418 ))), "-")</f>
        <v>-</v>
      </c>
      <c r="AN421" s="38" t="str">
        <f>IF(ISNUMBER(wat_table_data!AM418), IF(wat_table_data!AM418=-999,"NA",IF(wat_table_data!AM418&gt;99, "&gt;99", IF(wat_table_data!AM418&lt;1, "&lt;1",wat_table_data!AM418 ))), "-")</f>
        <v>-</v>
      </c>
      <c r="AO421" s="38" t="str">
        <f>IF(ISNUMBER(wat_table_data!AN418), IF(wat_table_data!AN418=-999,"NA",IF(wat_table_data!AN418&gt;99, "&gt;99", IF(wat_table_data!AN418&lt;1, "&lt;1",wat_table_data!AN418 ))), "-")</f>
        <v>-</v>
      </c>
    </row>
    <row r="422" ht="13.8" x14ac:dyDescent="0.25">
      <c r="A422" s="34" t="str">
        <f>IF(ISBLANK(wat_table_data!A419), "", wat_table_data!A419)</f>
        <v/>
      </c>
      <c r="B422" s="34" t="str">
        <f>IF(ISBLANK(wat_table_data!B419), "", wat_table_data!B419)</f>
        <v/>
      </c>
      <c r="C422" s="34" t="str">
        <f>IF(ISBLANK(wat_table_data!C419), "", wat_table_data!C419)</f>
        <v/>
      </c>
      <c r="D422" s="35" t="str">
        <f>IF(ISNUMBER(wat_table_data!D419), wat_table_data!D419, "-")</f>
        <v>-</v>
      </c>
      <c r="E422" s="36" t="str">
        <f>IF(ISNUMBER(wat_table_data!E419), wat_table_data!E419, "-")</f>
        <v>-</v>
      </c>
      <c r="F422" s="37" t="str">
        <f>IF(ISNUMBER(wat_table_data!F419), IF(wat_table_data!F419=-999,"NA",IF(wat_table_data!F419&gt;99, "&gt;99", IF(wat_table_data!F419&lt;1, "&lt;1",wat_table_data!F419 ))), "-")</f>
        <v>-</v>
      </c>
      <c r="G422" s="38" t="str">
        <f>IF(ISNUMBER(wat_table_data!G419), IF(wat_table_data!G419=-999,"NA",IF(wat_table_data!G419&gt;99, "&gt;99", IF(wat_table_data!G419&lt;1, "&lt;1",wat_table_data!G419 ))), "-")</f>
        <v>-</v>
      </c>
      <c r="H422" s="38" t="str">
        <f>IF(ISNUMBER(wat_table_data!H419), IF(wat_table_data!H419=-999,"NA",IF(wat_table_data!H419&gt;99, "&gt;99", IF(wat_table_data!H419&lt;1, "&lt;1",wat_table_data!H419 ))), "-")</f>
        <v>-</v>
      </c>
      <c r="I422" s="38" t="str">
        <f>IF(ISNUMBER(wat_table_data!I419), IF(wat_table_data!I419=-999,"NA",IF(wat_table_data!I419&gt;99, "&gt;99", IF(wat_table_data!I419&lt;1, "&lt;1",wat_table_data!I419 ))), "-")</f>
        <v>-</v>
      </c>
      <c r="J422" s="24" t="str">
        <f>IF(ISNUMBER(wat_table_data!J419), IF(wat_table_data!J419=-999,"NA",wat_table_data!J419), "-")</f>
        <v>-</v>
      </c>
      <c r="K422" s="37" t="str">
        <f>IF(ISNUMBER(wat_table_data!K419), IF(wat_table_data!K419=-999,"NA",IF(wat_table_data!K419&gt;99, "&gt;99", IF(wat_table_data!K419&lt;1, "&lt;1",wat_table_data!K419 ))), "-")</f>
        <v>-</v>
      </c>
      <c r="L422" s="38" t="str">
        <f>IF(ISNUMBER(wat_table_data!L419), IF(wat_table_data!L419=-999,"NA",IF(wat_table_data!L419&gt;99, "&gt;99", IF(wat_table_data!L419&lt;1, "&lt;1",wat_table_data!L419 ))), "-")</f>
        <v>-</v>
      </c>
      <c r="M422" s="38" t="str">
        <f>IF(ISNUMBER(wat_table_data!M419), IF(wat_table_data!M419=-999,"NA",IF(wat_table_data!M419&gt;99, "&gt;99", IF(wat_table_data!M419&lt;1, "&lt;1",wat_table_data!M419 ))), "-")</f>
        <v>-</v>
      </c>
      <c r="N422" s="38" t="str">
        <f>IF(ISNUMBER(wat_table_data!N419), IF(wat_table_data!N419=-999,"NA",IF(wat_table_data!N419&gt;99, "&gt;99", IF(wat_table_data!N419&lt;1, "&lt;1",wat_table_data!N419 ))), "-")</f>
        <v>-</v>
      </c>
      <c r="O422" s="24" t="str">
        <f>IF(ISNUMBER(wat_table_data!O419), IF(wat_table_data!O419=-999,"NA",wat_table_data!O419), "-")</f>
        <v>-</v>
      </c>
      <c r="P422" s="37" t="str">
        <f>IF(ISNUMBER(wat_table_data!P419), IF(wat_table_data!P419=-999,"NA",IF(wat_table_data!P419&gt;99, "&gt;99", IF(wat_table_data!P419&lt;1, "&lt;1",wat_table_data!P419 ))), "-")</f>
        <v>-</v>
      </c>
      <c r="Q422" s="38" t="str">
        <f>IF(ISNUMBER(wat_table_data!Q419), IF(wat_table_data!Q419=-999,"NA",IF(wat_table_data!Q419&gt;99, "&gt;99", IF(wat_table_data!Q419&lt;1, "&lt;1",wat_table_data!Q419 ))), "-")</f>
        <v>-</v>
      </c>
      <c r="R422" s="38" t="str">
        <f>IF(ISNUMBER(wat_table_data!R419), IF(wat_table_data!R419=-999,"NA",IF(wat_table_data!R419&gt;99, "&gt;99", IF(wat_table_data!R419&lt;1, "&lt;1",wat_table_data!R419 ))), "-")</f>
        <v>-</v>
      </c>
      <c r="S422" s="38" t="str">
        <f>IF(ISNUMBER(wat_table_data!S419), IF(wat_table_data!S419=-999,"NA",IF(wat_table_data!S419&gt;99, "&gt;99", IF(wat_table_data!S419&lt;1, "&lt;1",wat_table_data!S419 ))), "-")</f>
        <v>-</v>
      </c>
      <c r="T422" s="24" t="str">
        <f>IF(ISNUMBER(wat_table_data!T419), IF(wat_table_data!T419=-999,"NA",wat_table_data!T419), "-")</f>
        <v>-</v>
      </c>
      <c r="U422" s="24"/>
      <c r="V422" s="24"/>
      <c r="W422" s="24"/>
      <c r="X422" s="39" t="str">
        <f>IF(ISNUMBER(wat_table_data!W419), IF(wat_table_data!W419=-999,"NA",IF(wat_table_data!W419&gt;99, "&gt;99", IF(wat_table_data!W419&lt;1, "&lt;1",wat_table_data!W419 ))), "-")</f>
        <v>-</v>
      </c>
      <c r="Y422" s="40" t="str">
        <f>IF(ISNUMBER(wat_table_data!X419), IF(wat_table_data!X419=-999,"NA",IF(wat_table_data!X419&gt;99, "&gt;99", IF(wat_table_data!X419&lt;1, "&lt;1",wat_table_data!X419 ))), "-")</f>
        <v>-</v>
      </c>
      <c r="Z422" s="40" t="str">
        <f>IF(ISNUMBER(wat_table_data!Y419), IF(wat_table_data!Y419=-999,"NA",IF(wat_table_data!Y419&gt;99, "&gt;99", IF(wat_table_data!Y419&lt;1, "&lt;1",wat_table_data!Y419 ))), "-")</f>
        <v>-</v>
      </c>
      <c r="AA422" s="40" t="str">
        <f>IF(ISNUMBER(wat_table_data!Z419), IF(wat_table_data!Z419=-999,"NA",IF(wat_table_data!Z419&gt;99, "&gt;99", IF(wat_table_data!Z419&lt;1, "&lt;1",wat_table_data!Z419 ))), "-")</f>
        <v>-</v>
      </c>
      <c r="AB422" s="38" t="str">
        <f>IF(ISNUMBER(wat_table_data!AA419), IF(wat_table_data!AA419=-999,"NA",IF(wat_table_data!AA419&gt;99, "&gt;99", IF(wat_table_data!AA419&lt;1, "&lt;1",wat_table_data!AA419 ))), "-")</f>
        <v>-</v>
      </c>
      <c r="AC422" s="38" t="str">
        <f>IF(ISNUMBER(wat_table_data!AB419), IF(wat_table_data!AB419=-999,"NA",IF(wat_table_data!AB419&gt;99, "&gt;99", IF(wat_table_data!AB419&lt;1, "&lt;1",wat_table_data!AB419 ))), "-")</f>
        <v>-</v>
      </c>
      <c r="AD422" s="39" t="str">
        <f>IF(ISNUMBER(wat_table_data!AC419), IF(wat_table_data!AC419=-999,"NA",IF(wat_table_data!AC419&gt;99, "&gt;99", IF(wat_table_data!AC419&lt;1, "&lt;1",wat_table_data!AC419 ))), "-")</f>
        <v>-</v>
      </c>
      <c r="AE422" s="40" t="str">
        <f>IF(ISNUMBER(wat_table_data!AD419), IF(wat_table_data!AD419=-999,"NA",IF(wat_table_data!AD419&gt;99, "&gt;99", IF(wat_table_data!AD419&lt;1, "&lt;1",wat_table_data!AD419 ))), "-")</f>
        <v>-</v>
      </c>
      <c r="AF422" s="40" t="str">
        <f>IF(ISNUMBER(wat_table_data!AE419), IF(wat_table_data!AE419=-999,"NA",IF(wat_table_data!AE419&gt;99, "&gt;99", IF(wat_table_data!AE419&lt;1, "&lt;1",wat_table_data!AE419 ))), "-")</f>
        <v>-</v>
      </c>
      <c r="AG422" s="40" t="str">
        <f>IF(ISNUMBER(wat_table_data!AF419), IF(wat_table_data!AF419=-999,"NA",IF(wat_table_data!AF419&gt;99, "&gt;99", IF(wat_table_data!AF419&lt;1, "&lt;1",wat_table_data!AF419 ))), "-")</f>
        <v>-</v>
      </c>
      <c r="AH422" s="38" t="str">
        <f>IF(ISNUMBER(wat_table_data!AG419), IF(wat_table_data!AG419=-999,"NA",IF(wat_table_data!AG419&gt;99, "&gt;99", IF(wat_table_data!AG419&lt;1, "&lt;1",wat_table_data!AG419 ))), "-")</f>
        <v>-</v>
      </c>
      <c r="AI422" s="38" t="str">
        <f>IF(ISNUMBER(wat_table_data!AH419), IF(wat_table_data!AH419=-999,"NA",IF(wat_table_data!AH419&gt;99, "&gt;99", IF(wat_table_data!AH419&lt;1, "&lt;1",wat_table_data!AH419 ))), "-")</f>
        <v>-</v>
      </c>
      <c r="AJ422" s="39" t="str">
        <f>IF(ISNUMBER(wat_table_data!AI419), IF(wat_table_data!AI419=-999,"NA",IF(wat_table_data!AI419&gt;99, "&gt;99", IF(wat_table_data!AI419&lt;1, "&lt;1",wat_table_data!AI419 ))), "-")</f>
        <v>-</v>
      </c>
      <c r="AK422" s="40" t="str">
        <f>IF(ISNUMBER(wat_table_data!AJ419), IF(wat_table_data!AJ419=-999,"NA",IF(wat_table_data!AJ419&gt;99, "&gt;99", IF(wat_table_data!AJ419&lt;1, "&lt;1",wat_table_data!AJ419 ))), "-")</f>
        <v>-</v>
      </c>
      <c r="AL422" s="40" t="str">
        <f>IF(ISNUMBER(wat_table_data!AK419), IF(wat_table_data!AK419=-999,"NA",IF(wat_table_data!AK419&gt;99, "&gt;99", IF(wat_table_data!AK419&lt;1, "&lt;1",wat_table_data!AK419 ))), "-")</f>
        <v>-</v>
      </c>
      <c r="AM422" s="40" t="str">
        <f>IF(ISNUMBER(wat_table_data!AL419), IF(wat_table_data!AL419=-999,"NA",IF(wat_table_data!AL419&gt;99, "&gt;99", IF(wat_table_data!AL419&lt;1, "&lt;1",wat_table_data!AL419 ))), "-")</f>
        <v>-</v>
      </c>
      <c r="AN422" s="38" t="str">
        <f>IF(ISNUMBER(wat_table_data!AM419), IF(wat_table_data!AM419=-999,"NA",IF(wat_table_data!AM419&gt;99, "&gt;99", IF(wat_table_data!AM419&lt;1, "&lt;1",wat_table_data!AM419 ))), "-")</f>
        <v>-</v>
      </c>
      <c r="AO422" s="38" t="str">
        <f>IF(ISNUMBER(wat_table_data!AN419), IF(wat_table_data!AN419=-999,"NA",IF(wat_table_data!AN419&gt;99, "&gt;99", IF(wat_table_data!AN419&lt;1, "&lt;1",wat_table_data!AN419 ))), "-")</f>
        <v>-</v>
      </c>
    </row>
    <row r="423" ht="13.8" x14ac:dyDescent="0.25">
      <c r="A423" s="34" t="str">
        <f>IF(ISBLANK(wat_table_data!A420), "", wat_table_data!A420)</f>
        <v/>
      </c>
      <c r="B423" s="34" t="str">
        <f>IF(ISBLANK(wat_table_data!B420), "", wat_table_data!B420)</f>
        <v/>
      </c>
      <c r="C423" s="34" t="str">
        <f>IF(ISBLANK(wat_table_data!C420), "", wat_table_data!C420)</f>
        <v/>
      </c>
      <c r="D423" s="35" t="str">
        <f>IF(ISNUMBER(wat_table_data!D420), wat_table_data!D420, "-")</f>
        <v>-</v>
      </c>
      <c r="E423" s="36" t="str">
        <f>IF(ISNUMBER(wat_table_data!E420), wat_table_data!E420, "-")</f>
        <v>-</v>
      </c>
      <c r="F423" s="37" t="str">
        <f>IF(ISNUMBER(wat_table_data!F420), IF(wat_table_data!F420=-999,"NA",IF(wat_table_data!F420&gt;99, "&gt;99", IF(wat_table_data!F420&lt;1, "&lt;1",wat_table_data!F420 ))), "-")</f>
        <v>-</v>
      </c>
      <c r="G423" s="38" t="str">
        <f>IF(ISNUMBER(wat_table_data!G420), IF(wat_table_data!G420=-999,"NA",IF(wat_table_data!G420&gt;99, "&gt;99", IF(wat_table_data!G420&lt;1, "&lt;1",wat_table_data!G420 ))), "-")</f>
        <v>-</v>
      </c>
      <c r="H423" s="38" t="str">
        <f>IF(ISNUMBER(wat_table_data!H420), IF(wat_table_data!H420=-999,"NA",IF(wat_table_data!H420&gt;99, "&gt;99", IF(wat_table_data!H420&lt;1, "&lt;1",wat_table_data!H420 ))), "-")</f>
        <v>-</v>
      </c>
      <c r="I423" s="38" t="str">
        <f>IF(ISNUMBER(wat_table_data!I420), IF(wat_table_data!I420=-999,"NA",IF(wat_table_data!I420&gt;99, "&gt;99", IF(wat_table_data!I420&lt;1, "&lt;1",wat_table_data!I420 ))), "-")</f>
        <v>-</v>
      </c>
      <c r="J423" s="24" t="str">
        <f>IF(ISNUMBER(wat_table_data!J420), IF(wat_table_data!J420=-999,"NA",wat_table_data!J420), "-")</f>
        <v>-</v>
      </c>
      <c r="K423" s="37" t="str">
        <f>IF(ISNUMBER(wat_table_data!K420), IF(wat_table_data!K420=-999,"NA",IF(wat_table_data!K420&gt;99, "&gt;99", IF(wat_table_data!K420&lt;1, "&lt;1",wat_table_data!K420 ))), "-")</f>
        <v>-</v>
      </c>
      <c r="L423" s="38" t="str">
        <f>IF(ISNUMBER(wat_table_data!L420), IF(wat_table_data!L420=-999,"NA",IF(wat_table_data!L420&gt;99, "&gt;99", IF(wat_table_data!L420&lt;1, "&lt;1",wat_table_data!L420 ))), "-")</f>
        <v>-</v>
      </c>
      <c r="M423" s="38" t="str">
        <f>IF(ISNUMBER(wat_table_data!M420), IF(wat_table_data!M420=-999,"NA",IF(wat_table_data!M420&gt;99, "&gt;99", IF(wat_table_data!M420&lt;1, "&lt;1",wat_table_data!M420 ))), "-")</f>
        <v>-</v>
      </c>
      <c r="N423" s="38" t="str">
        <f>IF(ISNUMBER(wat_table_data!N420), IF(wat_table_data!N420=-999,"NA",IF(wat_table_data!N420&gt;99, "&gt;99", IF(wat_table_data!N420&lt;1, "&lt;1",wat_table_data!N420 ))), "-")</f>
        <v>-</v>
      </c>
      <c r="O423" s="24" t="str">
        <f>IF(ISNUMBER(wat_table_data!O420), IF(wat_table_data!O420=-999,"NA",wat_table_data!O420), "-")</f>
        <v>-</v>
      </c>
      <c r="P423" s="37" t="str">
        <f>IF(ISNUMBER(wat_table_data!P420), IF(wat_table_data!P420=-999,"NA",IF(wat_table_data!P420&gt;99, "&gt;99", IF(wat_table_data!P420&lt;1, "&lt;1",wat_table_data!P420 ))), "-")</f>
        <v>-</v>
      </c>
      <c r="Q423" s="38" t="str">
        <f>IF(ISNUMBER(wat_table_data!Q420), IF(wat_table_data!Q420=-999,"NA",IF(wat_table_data!Q420&gt;99, "&gt;99", IF(wat_table_data!Q420&lt;1, "&lt;1",wat_table_data!Q420 ))), "-")</f>
        <v>-</v>
      </c>
      <c r="R423" s="38" t="str">
        <f>IF(ISNUMBER(wat_table_data!R420), IF(wat_table_data!R420=-999,"NA",IF(wat_table_data!R420&gt;99, "&gt;99", IF(wat_table_data!R420&lt;1, "&lt;1",wat_table_data!R420 ))), "-")</f>
        <v>-</v>
      </c>
      <c r="S423" s="38" t="str">
        <f>IF(ISNUMBER(wat_table_data!S420), IF(wat_table_data!S420=-999,"NA",IF(wat_table_data!S420&gt;99, "&gt;99", IF(wat_table_data!S420&lt;1, "&lt;1",wat_table_data!S420 ))), "-")</f>
        <v>-</v>
      </c>
      <c r="T423" s="24" t="str">
        <f>IF(ISNUMBER(wat_table_data!T420), IF(wat_table_data!T420=-999,"NA",wat_table_data!T420), "-")</f>
        <v>-</v>
      </c>
      <c r="U423" s="24"/>
      <c r="V423" s="24"/>
      <c r="W423" s="24"/>
      <c r="X423" s="39" t="str">
        <f>IF(ISNUMBER(wat_table_data!W420), IF(wat_table_data!W420=-999,"NA",IF(wat_table_data!W420&gt;99, "&gt;99", IF(wat_table_data!W420&lt;1, "&lt;1",wat_table_data!W420 ))), "-")</f>
        <v>-</v>
      </c>
      <c r="Y423" s="40" t="str">
        <f>IF(ISNUMBER(wat_table_data!X420), IF(wat_table_data!X420=-999,"NA",IF(wat_table_data!X420&gt;99, "&gt;99", IF(wat_table_data!X420&lt;1, "&lt;1",wat_table_data!X420 ))), "-")</f>
        <v>-</v>
      </c>
      <c r="Z423" s="40" t="str">
        <f>IF(ISNUMBER(wat_table_data!Y420), IF(wat_table_data!Y420=-999,"NA",IF(wat_table_data!Y420&gt;99, "&gt;99", IF(wat_table_data!Y420&lt;1, "&lt;1",wat_table_data!Y420 ))), "-")</f>
        <v>-</v>
      </c>
      <c r="AA423" s="40" t="str">
        <f>IF(ISNUMBER(wat_table_data!Z420), IF(wat_table_data!Z420=-999,"NA",IF(wat_table_data!Z420&gt;99, "&gt;99", IF(wat_table_data!Z420&lt;1, "&lt;1",wat_table_data!Z420 ))), "-")</f>
        <v>-</v>
      </c>
      <c r="AB423" s="38" t="str">
        <f>IF(ISNUMBER(wat_table_data!AA420), IF(wat_table_data!AA420=-999,"NA",IF(wat_table_data!AA420&gt;99, "&gt;99", IF(wat_table_data!AA420&lt;1, "&lt;1",wat_table_data!AA420 ))), "-")</f>
        <v>-</v>
      </c>
      <c r="AC423" s="38" t="str">
        <f>IF(ISNUMBER(wat_table_data!AB420), IF(wat_table_data!AB420=-999,"NA",IF(wat_table_data!AB420&gt;99, "&gt;99", IF(wat_table_data!AB420&lt;1, "&lt;1",wat_table_data!AB420 ))), "-")</f>
        <v>-</v>
      </c>
      <c r="AD423" s="39" t="str">
        <f>IF(ISNUMBER(wat_table_data!AC420), IF(wat_table_data!AC420=-999,"NA",IF(wat_table_data!AC420&gt;99, "&gt;99", IF(wat_table_data!AC420&lt;1, "&lt;1",wat_table_data!AC420 ))), "-")</f>
        <v>-</v>
      </c>
      <c r="AE423" s="40" t="str">
        <f>IF(ISNUMBER(wat_table_data!AD420), IF(wat_table_data!AD420=-999,"NA",IF(wat_table_data!AD420&gt;99, "&gt;99", IF(wat_table_data!AD420&lt;1, "&lt;1",wat_table_data!AD420 ))), "-")</f>
        <v>-</v>
      </c>
      <c r="AF423" s="40" t="str">
        <f>IF(ISNUMBER(wat_table_data!AE420), IF(wat_table_data!AE420=-999,"NA",IF(wat_table_data!AE420&gt;99, "&gt;99", IF(wat_table_data!AE420&lt;1, "&lt;1",wat_table_data!AE420 ))), "-")</f>
        <v>-</v>
      </c>
      <c r="AG423" s="40" t="str">
        <f>IF(ISNUMBER(wat_table_data!AF420), IF(wat_table_data!AF420=-999,"NA",IF(wat_table_data!AF420&gt;99, "&gt;99", IF(wat_table_data!AF420&lt;1, "&lt;1",wat_table_data!AF420 ))), "-")</f>
        <v>-</v>
      </c>
      <c r="AH423" s="38" t="str">
        <f>IF(ISNUMBER(wat_table_data!AG420), IF(wat_table_data!AG420=-999,"NA",IF(wat_table_data!AG420&gt;99, "&gt;99", IF(wat_table_data!AG420&lt;1, "&lt;1",wat_table_data!AG420 ))), "-")</f>
        <v>-</v>
      </c>
      <c r="AI423" s="38" t="str">
        <f>IF(ISNUMBER(wat_table_data!AH420), IF(wat_table_data!AH420=-999,"NA",IF(wat_table_data!AH420&gt;99, "&gt;99", IF(wat_table_data!AH420&lt;1, "&lt;1",wat_table_data!AH420 ))), "-")</f>
        <v>-</v>
      </c>
      <c r="AJ423" s="39" t="str">
        <f>IF(ISNUMBER(wat_table_data!AI420), IF(wat_table_data!AI420=-999,"NA",IF(wat_table_data!AI420&gt;99, "&gt;99", IF(wat_table_data!AI420&lt;1, "&lt;1",wat_table_data!AI420 ))), "-")</f>
        <v>-</v>
      </c>
      <c r="AK423" s="40" t="str">
        <f>IF(ISNUMBER(wat_table_data!AJ420), IF(wat_table_data!AJ420=-999,"NA",IF(wat_table_data!AJ420&gt;99, "&gt;99", IF(wat_table_data!AJ420&lt;1, "&lt;1",wat_table_data!AJ420 ))), "-")</f>
        <v>-</v>
      </c>
      <c r="AL423" s="40" t="str">
        <f>IF(ISNUMBER(wat_table_data!AK420), IF(wat_table_data!AK420=-999,"NA",IF(wat_table_data!AK420&gt;99, "&gt;99", IF(wat_table_data!AK420&lt;1, "&lt;1",wat_table_data!AK420 ))), "-")</f>
        <v>-</v>
      </c>
      <c r="AM423" s="40" t="str">
        <f>IF(ISNUMBER(wat_table_data!AL420), IF(wat_table_data!AL420=-999,"NA",IF(wat_table_data!AL420&gt;99, "&gt;99", IF(wat_table_data!AL420&lt;1, "&lt;1",wat_table_data!AL420 ))), "-")</f>
        <v>-</v>
      </c>
      <c r="AN423" s="38" t="str">
        <f>IF(ISNUMBER(wat_table_data!AM420), IF(wat_table_data!AM420=-999,"NA",IF(wat_table_data!AM420&gt;99, "&gt;99", IF(wat_table_data!AM420&lt;1, "&lt;1",wat_table_data!AM420 ))), "-")</f>
        <v>-</v>
      </c>
      <c r="AO423" s="38" t="str">
        <f>IF(ISNUMBER(wat_table_data!AN420), IF(wat_table_data!AN420=-999,"NA",IF(wat_table_data!AN420&gt;99, "&gt;99", IF(wat_table_data!AN420&lt;1, "&lt;1",wat_table_data!AN420 ))), "-")</f>
        <v>-</v>
      </c>
    </row>
    <row r="424" ht="13.8" x14ac:dyDescent="0.25">
      <c r="A424" s="34" t="str">
        <f>IF(ISBLANK(wat_table_data!A421), "", wat_table_data!A421)</f>
        <v/>
      </c>
      <c r="B424" s="34" t="str">
        <f>IF(ISBLANK(wat_table_data!B421), "", wat_table_data!B421)</f>
        <v/>
      </c>
      <c r="C424" s="34" t="str">
        <f>IF(ISBLANK(wat_table_data!C421), "", wat_table_data!C421)</f>
        <v/>
      </c>
      <c r="D424" s="35" t="str">
        <f>IF(ISNUMBER(wat_table_data!D421), wat_table_data!D421, "-")</f>
        <v>-</v>
      </c>
      <c r="E424" s="36" t="str">
        <f>IF(ISNUMBER(wat_table_data!E421), wat_table_data!E421, "-")</f>
        <v>-</v>
      </c>
      <c r="F424" s="37" t="str">
        <f>IF(ISNUMBER(wat_table_data!F421), IF(wat_table_data!F421=-999,"NA",IF(wat_table_data!F421&gt;99, "&gt;99", IF(wat_table_data!F421&lt;1, "&lt;1",wat_table_data!F421 ))), "-")</f>
        <v>-</v>
      </c>
      <c r="G424" s="38" t="str">
        <f>IF(ISNUMBER(wat_table_data!G421), IF(wat_table_data!G421=-999,"NA",IF(wat_table_data!G421&gt;99, "&gt;99", IF(wat_table_data!G421&lt;1, "&lt;1",wat_table_data!G421 ))), "-")</f>
        <v>-</v>
      </c>
      <c r="H424" s="38" t="str">
        <f>IF(ISNUMBER(wat_table_data!H421), IF(wat_table_data!H421=-999,"NA",IF(wat_table_data!H421&gt;99, "&gt;99", IF(wat_table_data!H421&lt;1, "&lt;1",wat_table_data!H421 ))), "-")</f>
        <v>-</v>
      </c>
      <c r="I424" s="38" t="str">
        <f>IF(ISNUMBER(wat_table_data!I421), IF(wat_table_data!I421=-999,"NA",IF(wat_table_data!I421&gt;99, "&gt;99", IF(wat_table_data!I421&lt;1, "&lt;1",wat_table_data!I421 ))), "-")</f>
        <v>-</v>
      </c>
      <c r="J424" s="24" t="str">
        <f>IF(ISNUMBER(wat_table_data!J421), IF(wat_table_data!J421=-999,"NA",wat_table_data!J421), "-")</f>
        <v>-</v>
      </c>
      <c r="K424" s="37" t="str">
        <f>IF(ISNUMBER(wat_table_data!K421), IF(wat_table_data!K421=-999,"NA",IF(wat_table_data!K421&gt;99, "&gt;99", IF(wat_table_data!K421&lt;1, "&lt;1",wat_table_data!K421 ))), "-")</f>
        <v>-</v>
      </c>
      <c r="L424" s="38" t="str">
        <f>IF(ISNUMBER(wat_table_data!L421), IF(wat_table_data!L421=-999,"NA",IF(wat_table_data!L421&gt;99, "&gt;99", IF(wat_table_data!L421&lt;1, "&lt;1",wat_table_data!L421 ))), "-")</f>
        <v>-</v>
      </c>
      <c r="M424" s="38" t="str">
        <f>IF(ISNUMBER(wat_table_data!M421), IF(wat_table_data!M421=-999,"NA",IF(wat_table_data!M421&gt;99, "&gt;99", IF(wat_table_data!M421&lt;1, "&lt;1",wat_table_data!M421 ))), "-")</f>
        <v>-</v>
      </c>
      <c r="N424" s="38" t="str">
        <f>IF(ISNUMBER(wat_table_data!N421), IF(wat_table_data!N421=-999,"NA",IF(wat_table_data!N421&gt;99, "&gt;99", IF(wat_table_data!N421&lt;1, "&lt;1",wat_table_data!N421 ))), "-")</f>
        <v>-</v>
      </c>
      <c r="O424" s="24" t="str">
        <f>IF(ISNUMBER(wat_table_data!O421), IF(wat_table_data!O421=-999,"NA",wat_table_data!O421), "-")</f>
        <v>-</v>
      </c>
      <c r="P424" s="37" t="str">
        <f>IF(ISNUMBER(wat_table_data!P421), IF(wat_table_data!P421=-999,"NA",IF(wat_table_data!P421&gt;99, "&gt;99", IF(wat_table_data!P421&lt;1, "&lt;1",wat_table_data!P421 ))), "-")</f>
        <v>-</v>
      </c>
      <c r="Q424" s="38" t="str">
        <f>IF(ISNUMBER(wat_table_data!Q421), IF(wat_table_data!Q421=-999,"NA",IF(wat_table_data!Q421&gt;99, "&gt;99", IF(wat_table_data!Q421&lt;1, "&lt;1",wat_table_data!Q421 ))), "-")</f>
        <v>-</v>
      </c>
      <c r="R424" s="38" t="str">
        <f>IF(ISNUMBER(wat_table_data!R421), IF(wat_table_data!R421=-999,"NA",IF(wat_table_data!R421&gt;99, "&gt;99", IF(wat_table_data!R421&lt;1, "&lt;1",wat_table_data!R421 ))), "-")</f>
        <v>-</v>
      </c>
      <c r="S424" s="38" t="str">
        <f>IF(ISNUMBER(wat_table_data!S421), IF(wat_table_data!S421=-999,"NA",IF(wat_table_data!S421&gt;99, "&gt;99", IF(wat_table_data!S421&lt;1, "&lt;1",wat_table_data!S421 ))), "-")</f>
        <v>-</v>
      </c>
      <c r="T424" s="24" t="str">
        <f>IF(ISNUMBER(wat_table_data!T421), IF(wat_table_data!T421=-999,"NA",wat_table_data!T421), "-")</f>
        <v>-</v>
      </c>
      <c r="U424" s="24"/>
      <c r="V424" s="24"/>
      <c r="W424" s="24"/>
      <c r="X424" s="39" t="str">
        <f>IF(ISNUMBER(wat_table_data!W421), IF(wat_table_data!W421=-999,"NA",IF(wat_table_data!W421&gt;99, "&gt;99", IF(wat_table_data!W421&lt;1, "&lt;1",wat_table_data!W421 ))), "-")</f>
        <v>-</v>
      </c>
      <c r="Y424" s="40" t="str">
        <f>IF(ISNUMBER(wat_table_data!X421), IF(wat_table_data!X421=-999,"NA",IF(wat_table_data!X421&gt;99, "&gt;99", IF(wat_table_data!X421&lt;1, "&lt;1",wat_table_data!X421 ))), "-")</f>
        <v>-</v>
      </c>
      <c r="Z424" s="40" t="str">
        <f>IF(ISNUMBER(wat_table_data!Y421), IF(wat_table_data!Y421=-999,"NA",IF(wat_table_data!Y421&gt;99, "&gt;99", IF(wat_table_data!Y421&lt;1, "&lt;1",wat_table_data!Y421 ))), "-")</f>
        <v>-</v>
      </c>
      <c r="AA424" s="40" t="str">
        <f>IF(ISNUMBER(wat_table_data!Z421), IF(wat_table_data!Z421=-999,"NA",IF(wat_table_data!Z421&gt;99, "&gt;99", IF(wat_table_data!Z421&lt;1, "&lt;1",wat_table_data!Z421 ))), "-")</f>
        <v>-</v>
      </c>
      <c r="AB424" s="38" t="str">
        <f>IF(ISNUMBER(wat_table_data!AA421), IF(wat_table_data!AA421=-999,"NA",IF(wat_table_data!AA421&gt;99, "&gt;99", IF(wat_table_data!AA421&lt;1, "&lt;1",wat_table_data!AA421 ))), "-")</f>
        <v>-</v>
      </c>
      <c r="AC424" s="38" t="str">
        <f>IF(ISNUMBER(wat_table_data!AB421), IF(wat_table_data!AB421=-999,"NA",IF(wat_table_data!AB421&gt;99, "&gt;99", IF(wat_table_data!AB421&lt;1, "&lt;1",wat_table_data!AB421 ))), "-")</f>
        <v>-</v>
      </c>
      <c r="AD424" s="39" t="str">
        <f>IF(ISNUMBER(wat_table_data!AC421), IF(wat_table_data!AC421=-999,"NA",IF(wat_table_data!AC421&gt;99, "&gt;99", IF(wat_table_data!AC421&lt;1, "&lt;1",wat_table_data!AC421 ))), "-")</f>
        <v>-</v>
      </c>
      <c r="AE424" s="40" t="str">
        <f>IF(ISNUMBER(wat_table_data!AD421), IF(wat_table_data!AD421=-999,"NA",IF(wat_table_data!AD421&gt;99, "&gt;99", IF(wat_table_data!AD421&lt;1, "&lt;1",wat_table_data!AD421 ))), "-")</f>
        <v>-</v>
      </c>
      <c r="AF424" s="40" t="str">
        <f>IF(ISNUMBER(wat_table_data!AE421), IF(wat_table_data!AE421=-999,"NA",IF(wat_table_data!AE421&gt;99, "&gt;99", IF(wat_table_data!AE421&lt;1, "&lt;1",wat_table_data!AE421 ))), "-")</f>
        <v>-</v>
      </c>
      <c r="AG424" s="40" t="str">
        <f>IF(ISNUMBER(wat_table_data!AF421), IF(wat_table_data!AF421=-999,"NA",IF(wat_table_data!AF421&gt;99, "&gt;99", IF(wat_table_data!AF421&lt;1, "&lt;1",wat_table_data!AF421 ))), "-")</f>
        <v>-</v>
      </c>
      <c r="AH424" s="38" t="str">
        <f>IF(ISNUMBER(wat_table_data!AG421), IF(wat_table_data!AG421=-999,"NA",IF(wat_table_data!AG421&gt;99, "&gt;99", IF(wat_table_data!AG421&lt;1, "&lt;1",wat_table_data!AG421 ))), "-")</f>
        <v>-</v>
      </c>
      <c r="AI424" s="38" t="str">
        <f>IF(ISNUMBER(wat_table_data!AH421), IF(wat_table_data!AH421=-999,"NA",IF(wat_table_data!AH421&gt;99, "&gt;99", IF(wat_table_data!AH421&lt;1, "&lt;1",wat_table_data!AH421 ))), "-")</f>
        <v>-</v>
      </c>
      <c r="AJ424" s="39" t="str">
        <f>IF(ISNUMBER(wat_table_data!AI421), IF(wat_table_data!AI421=-999,"NA",IF(wat_table_data!AI421&gt;99, "&gt;99", IF(wat_table_data!AI421&lt;1, "&lt;1",wat_table_data!AI421 ))), "-")</f>
        <v>-</v>
      </c>
      <c r="AK424" s="40" t="str">
        <f>IF(ISNUMBER(wat_table_data!AJ421), IF(wat_table_data!AJ421=-999,"NA",IF(wat_table_data!AJ421&gt;99, "&gt;99", IF(wat_table_data!AJ421&lt;1, "&lt;1",wat_table_data!AJ421 ))), "-")</f>
        <v>-</v>
      </c>
      <c r="AL424" s="40" t="str">
        <f>IF(ISNUMBER(wat_table_data!AK421), IF(wat_table_data!AK421=-999,"NA",IF(wat_table_data!AK421&gt;99, "&gt;99", IF(wat_table_data!AK421&lt;1, "&lt;1",wat_table_data!AK421 ))), "-")</f>
        <v>-</v>
      </c>
      <c r="AM424" s="40" t="str">
        <f>IF(ISNUMBER(wat_table_data!AL421), IF(wat_table_data!AL421=-999,"NA",IF(wat_table_data!AL421&gt;99, "&gt;99", IF(wat_table_data!AL421&lt;1, "&lt;1",wat_table_data!AL421 ))), "-")</f>
        <v>-</v>
      </c>
      <c r="AN424" s="38" t="str">
        <f>IF(ISNUMBER(wat_table_data!AM421), IF(wat_table_data!AM421=-999,"NA",IF(wat_table_data!AM421&gt;99, "&gt;99", IF(wat_table_data!AM421&lt;1, "&lt;1",wat_table_data!AM421 ))), "-")</f>
        <v>-</v>
      </c>
      <c r="AO424" s="38" t="str">
        <f>IF(ISNUMBER(wat_table_data!AN421), IF(wat_table_data!AN421=-999,"NA",IF(wat_table_data!AN421&gt;99, "&gt;99", IF(wat_table_data!AN421&lt;1, "&lt;1",wat_table_data!AN421 ))), "-")</f>
        <v>-</v>
      </c>
    </row>
    <row r="425" ht="13.8" x14ac:dyDescent="0.25">
      <c r="A425" s="34" t="str">
        <f>IF(ISBLANK(wat_table_data!A422), "", wat_table_data!A422)</f>
        <v/>
      </c>
      <c r="B425" s="34" t="str">
        <f>IF(ISBLANK(wat_table_data!B422), "", wat_table_data!B422)</f>
        <v/>
      </c>
      <c r="C425" s="34" t="str">
        <f>IF(ISBLANK(wat_table_data!C422), "", wat_table_data!C422)</f>
        <v/>
      </c>
      <c r="D425" s="35" t="str">
        <f>IF(ISNUMBER(wat_table_data!D422), wat_table_data!D422, "-")</f>
        <v>-</v>
      </c>
      <c r="E425" s="36" t="str">
        <f>IF(ISNUMBER(wat_table_data!E422), wat_table_data!E422, "-")</f>
        <v>-</v>
      </c>
      <c r="F425" s="37" t="str">
        <f>IF(ISNUMBER(wat_table_data!F422), IF(wat_table_data!F422=-999,"NA",IF(wat_table_data!F422&gt;99, "&gt;99", IF(wat_table_data!F422&lt;1, "&lt;1",wat_table_data!F422 ))), "-")</f>
        <v>-</v>
      </c>
      <c r="G425" s="38" t="str">
        <f>IF(ISNUMBER(wat_table_data!G422), IF(wat_table_data!G422=-999,"NA",IF(wat_table_data!G422&gt;99, "&gt;99", IF(wat_table_data!G422&lt;1, "&lt;1",wat_table_data!G422 ))), "-")</f>
        <v>-</v>
      </c>
      <c r="H425" s="38" t="str">
        <f>IF(ISNUMBER(wat_table_data!H422), IF(wat_table_data!H422=-999,"NA",IF(wat_table_data!H422&gt;99, "&gt;99", IF(wat_table_data!H422&lt;1, "&lt;1",wat_table_data!H422 ))), "-")</f>
        <v>-</v>
      </c>
      <c r="I425" s="38" t="str">
        <f>IF(ISNUMBER(wat_table_data!I422), IF(wat_table_data!I422=-999,"NA",IF(wat_table_data!I422&gt;99, "&gt;99", IF(wat_table_data!I422&lt;1, "&lt;1",wat_table_data!I422 ))), "-")</f>
        <v>-</v>
      </c>
      <c r="J425" s="24" t="str">
        <f>IF(ISNUMBER(wat_table_data!J422), IF(wat_table_data!J422=-999,"NA",wat_table_data!J422), "-")</f>
        <v>-</v>
      </c>
      <c r="K425" s="37" t="str">
        <f>IF(ISNUMBER(wat_table_data!K422), IF(wat_table_data!K422=-999,"NA",IF(wat_table_data!K422&gt;99, "&gt;99", IF(wat_table_data!K422&lt;1, "&lt;1",wat_table_data!K422 ))), "-")</f>
        <v>-</v>
      </c>
      <c r="L425" s="38" t="str">
        <f>IF(ISNUMBER(wat_table_data!L422), IF(wat_table_data!L422=-999,"NA",IF(wat_table_data!L422&gt;99, "&gt;99", IF(wat_table_data!L422&lt;1, "&lt;1",wat_table_data!L422 ))), "-")</f>
        <v>-</v>
      </c>
      <c r="M425" s="38" t="str">
        <f>IF(ISNUMBER(wat_table_data!M422), IF(wat_table_data!M422=-999,"NA",IF(wat_table_data!M422&gt;99, "&gt;99", IF(wat_table_data!M422&lt;1, "&lt;1",wat_table_data!M422 ))), "-")</f>
        <v>-</v>
      </c>
      <c r="N425" s="38" t="str">
        <f>IF(ISNUMBER(wat_table_data!N422), IF(wat_table_data!N422=-999,"NA",IF(wat_table_data!N422&gt;99, "&gt;99", IF(wat_table_data!N422&lt;1, "&lt;1",wat_table_data!N422 ))), "-")</f>
        <v>-</v>
      </c>
      <c r="O425" s="24" t="str">
        <f>IF(ISNUMBER(wat_table_data!O422), IF(wat_table_data!O422=-999,"NA",wat_table_data!O422), "-")</f>
        <v>-</v>
      </c>
      <c r="P425" s="37" t="str">
        <f>IF(ISNUMBER(wat_table_data!P422), IF(wat_table_data!P422=-999,"NA",IF(wat_table_data!P422&gt;99, "&gt;99", IF(wat_table_data!P422&lt;1, "&lt;1",wat_table_data!P422 ))), "-")</f>
        <v>-</v>
      </c>
      <c r="Q425" s="38" t="str">
        <f>IF(ISNUMBER(wat_table_data!Q422), IF(wat_table_data!Q422=-999,"NA",IF(wat_table_data!Q422&gt;99, "&gt;99", IF(wat_table_data!Q422&lt;1, "&lt;1",wat_table_data!Q422 ))), "-")</f>
        <v>-</v>
      </c>
      <c r="R425" s="38" t="str">
        <f>IF(ISNUMBER(wat_table_data!R422), IF(wat_table_data!R422=-999,"NA",IF(wat_table_data!R422&gt;99, "&gt;99", IF(wat_table_data!R422&lt;1, "&lt;1",wat_table_data!R422 ))), "-")</f>
        <v>-</v>
      </c>
      <c r="S425" s="38" t="str">
        <f>IF(ISNUMBER(wat_table_data!S422), IF(wat_table_data!S422=-999,"NA",IF(wat_table_data!S422&gt;99, "&gt;99", IF(wat_table_data!S422&lt;1, "&lt;1",wat_table_data!S422 ))), "-")</f>
        <v>-</v>
      </c>
      <c r="T425" s="24" t="str">
        <f>IF(ISNUMBER(wat_table_data!T422), IF(wat_table_data!T422=-999,"NA",wat_table_data!T422), "-")</f>
        <v>-</v>
      </c>
      <c r="U425" s="24"/>
      <c r="V425" s="24"/>
      <c r="W425" s="24"/>
      <c r="X425" s="39" t="str">
        <f>IF(ISNUMBER(wat_table_data!W422), IF(wat_table_data!W422=-999,"NA",IF(wat_table_data!W422&gt;99, "&gt;99", IF(wat_table_data!W422&lt;1, "&lt;1",wat_table_data!W422 ))), "-")</f>
        <v>-</v>
      </c>
      <c r="Y425" s="40" t="str">
        <f>IF(ISNUMBER(wat_table_data!X422), IF(wat_table_data!X422=-999,"NA",IF(wat_table_data!X422&gt;99, "&gt;99", IF(wat_table_data!X422&lt;1, "&lt;1",wat_table_data!X422 ))), "-")</f>
        <v>-</v>
      </c>
      <c r="Z425" s="40" t="str">
        <f>IF(ISNUMBER(wat_table_data!Y422), IF(wat_table_data!Y422=-999,"NA",IF(wat_table_data!Y422&gt;99, "&gt;99", IF(wat_table_data!Y422&lt;1, "&lt;1",wat_table_data!Y422 ))), "-")</f>
        <v>-</v>
      </c>
      <c r="AA425" s="40" t="str">
        <f>IF(ISNUMBER(wat_table_data!Z422), IF(wat_table_data!Z422=-999,"NA",IF(wat_table_data!Z422&gt;99, "&gt;99", IF(wat_table_data!Z422&lt;1, "&lt;1",wat_table_data!Z422 ))), "-")</f>
        <v>-</v>
      </c>
      <c r="AB425" s="38" t="str">
        <f>IF(ISNUMBER(wat_table_data!AA422), IF(wat_table_data!AA422=-999,"NA",IF(wat_table_data!AA422&gt;99, "&gt;99", IF(wat_table_data!AA422&lt;1, "&lt;1",wat_table_data!AA422 ))), "-")</f>
        <v>-</v>
      </c>
      <c r="AC425" s="38" t="str">
        <f>IF(ISNUMBER(wat_table_data!AB422), IF(wat_table_data!AB422=-999,"NA",IF(wat_table_data!AB422&gt;99, "&gt;99", IF(wat_table_data!AB422&lt;1, "&lt;1",wat_table_data!AB422 ))), "-")</f>
        <v>-</v>
      </c>
      <c r="AD425" s="39" t="str">
        <f>IF(ISNUMBER(wat_table_data!AC422), IF(wat_table_data!AC422=-999,"NA",IF(wat_table_data!AC422&gt;99, "&gt;99", IF(wat_table_data!AC422&lt;1, "&lt;1",wat_table_data!AC422 ))), "-")</f>
        <v>-</v>
      </c>
      <c r="AE425" s="40" t="str">
        <f>IF(ISNUMBER(wat_table_data!AD422), IF(wat_table_data!AD422=-999,"NA",IF(wat_table_data!AD422&gt;99, "&gt;99", IF(wat_table_data!AD422&lt;1, "&lt;1",wat_table_data!AD422 ))), "-")</f>
        <v>-</v>
      </c>
      <c r="AF425" s="40" t="str">
        <f>IF(ISNUMBER(wat_table_data!AE422), IF(wat_table_data!AE422=-999,"NA",IF(wat_table_data!AE422&gt;99, "&gt;99", IF(wat_table_data!AE422&lt;1, "&lt;1",wat_table_data!AE422 ))), "-")</f>
        <v>-</v>
      </c>
      <c r="AG425" s="40" t="str">
        <f>IF(ISNUMBER(wat_table_data!AF422), IF(wat_table_data!AF422=-999,"NA",IF(wat_table_data!AF422&gt;99, "&gt;99", IF(wat_table_data!AF422&lt;1, "&lt;1",wat_table_data!AF422 ))), "-")</f>
        <v>-</v>
      </c>
      <c r="AH425" s="38" t="str">
        <f>IF(ISNUMBER(wat_table_data!AG422), IF(wat_table_data!AG422=-999,"NA",IF(wat_table_data!AG422&gt;99, "&gt;99", IF(wat_table_data!AG422&lt;1, "&lt;1",wat_table_data!AG422 ))), "-")</f>
        <v>-</v>
      </c>
      <c r="AI425" s="38" t="str">
        <f>IF(ISNUMBER(wat_table_data!AH422), IF(wat_table_data!AH422=-999,"NA",IF(wat_table_data!AH422&gt;99, "&gt;99", IF(wat_table_data!AH422&lt;1, "&lt;1",wat_table_data!AH422 ))), "-")</f>
        <v>-</v>
      </c>
      <c r="AJ425" s="39" t="str">
        <f>IF(ISNUMBER(wat_table_data!AI422), IF(wat_table_data!AI422=-999,"NA",IF(wat_table_data!AI422&gt;99, "&gt;99", IF(wat_table_data!AI422&lt;1, "&lt;1",wat_table_data!AI422 ))), "-")</f>
        <v>-</v>
      </c>
      <c r="AK425" s="40" t="str">
        <f>IF(ISNUMBER(wat_table_data!AJ422), IF(wat_table_data!AJ422=-999,"NA",IF(wat_table_data!AJ422&gt;99, "&gt;99", IF(wat_table_data!AJ422&lt;1, "&lt;1",wat_table_data!AJ422 ))), "-")</f>
        <v>-</v>
      </c>
      <c r="AL425" s="40" t="str">
        <f>IF(ISNUMBER(wat_table_data!AK422), IF(wat_table_data!AK422=-999,"NA",IF(wat_table_data!AK422&gt;99, "&gt;99", IF(wat_table_data!AK422&lt;1, "&lt;1",wat_table_data!AK422 ))), "-")</f>
        <v>-</v>
      </c>
      <c r="AM425" s="40" t="str">
        <f>IF(ISNUMBER(wat_table_data!AL422), IF(wat_table_data!AL422=-999,"NA",IF(wat_table_data!AL422&gt;99, "&gt;99", IF(wat_table_data!AL422&lt;1, "&lt;1",wat_table_data!AL422 ))), "-")</f>
        <v>-</v>
      </c>
      <c r="AN425" s="38" t="str">
        <f>IF(ISNUMBER(wat_table_data!AM422), IF(wat_table_data!AM422=-999,"NA",IF(wat_table_data!AM422&gt;99, "&gt;99", IF(wat_table_data!AM422&lt;1, "&lt;1",wat_table_data!AM422 ))), "-")</f>
        <v>-</v>
      </c>
      <c r="AO425" s="38" t="str">
        <f>IF(ISNUMBER(wat_table_data!AN422), IF(wat_table_data!AN422=-999,"NA",IF(wat_table_data!AN422&gt;99, "&gt;99", IF(wat_table_data!AN422&lt;1, "&lt;1",wat_table_data!AN422 ))), "-")</f>
        <v>-</v>
      </c>
    </row>
    <row r="426" ht="13.8" x14ac:dyDescent="0.25">
      <c r="A426" s="34" t="str">
        <f>IF(ISBLANK(wat_table_data!A423), "", wat_table_data!A423)</f>
        <v/>
      </c>
      <c r="B426" s="34" t="str">
        <f>IF(ISBLANK(wat_table_data!B423), "", wat_table_data!B423)</f>
        <v/>
      </c>
      <c r="C426" s="34" t="str">
        <f>IF(ISBLANK(wat_table_data!C423), "", wat_table_data!C423)</f>
        <v/>
      </c>
      <c r="D426" s="35" t="str">
        <f>IF(ISNUMBER(wat_table_data!D423), wat_table_data!D423, "-")</f>
        <v>-</v>
      </c>
      <c r="E426" s="36" t="str">
        <f>IF(ISNUMBER(wat_table_data!E423), wat_table_data!E423, "-")</f>
        <v>-</v>
      </c>
      <c r="F426" s="37" t="str">
        <f>IF(ISNUMBER(wat_table_data!F423), IF(wat_table_data!F423=-999,"NA",IF(wat_table_data!F423&gt;99, "&gt;99", IF(wat_table_data!F423&lt;1, "&lt;1",wat_table_data!F423 ))), "-")</f>
        <v>-</v>
      </c>
      <c r="G426" s="38" t="str">
        <f>IF(ISNUMBER(wat_table_data!G423), IF(wat_table_data!G423=-999,"NA",IF(wat_table_data!G423&gt;99, "&gt;99", IF(wat_table_data!G423&lt;1, "&lt;1",wat_table_data!G423 ))), "-")</f>
        <v>-</v>
      </c>
      <c r="H426" s="38" t="str">
        <f>IF(ISNUMBER(wat_table_data!H423), IF(wat_table_data!H423=-999,"NA",IF(wat_table_data!H423&gt;99, "&gt;99", IF(wat_table_data!H423&lt;1, "&lt;1",wat_table_data!H423 ))), "-")</f>
        <v>-</v>
      </c>
      <c r="I426" s="38" t="str">
        <f>IF(ISNUMBER(wat_table_data!I423), IF(wat_table_data!I423=-999,"NA",IF(wat_table_data!I423&gt;99, "&gt;99", IF(wat_table_data!I423&lt;1, "&lt;1",wat_table_data!I423 ))), "-")</f>
        <v>-</v>
      </c>
      <c r="J426" s="24" t="str">
        <f>IF(ISNUMBER(wat_table_data!J423), IF(wat_table_data!J423=-999,"NA",wat_table_data!J423), "-")</f>
        <v>-</v>
      </c>
      <c r="K426" s="37" t="str">
        <f>IF(ISNUMBER(wat_table_data!K423), IF(wat_table_data!K423=-999,"NA",IF(wat_table_data!K423&gt;99, "&gt;99", IF(wat_table_data!K423&lt;1, "&lt;1",wat_table_data!K423 ))), "-")</f>
        <v>-</v>
      </c>
      <c r="L426" s="38" t="str">
        <f>IF(ISNUMBER(wat_table_data!L423), IF(wat_table_data!L423=-999,"NA",IF(wat_table_data!L423&gt;99, "&gt;99", IF(wat_table_data!L423&lt;1, "&lt;1",wat_table_data!L423 ))), "-")</f>
        <v>-</v>
      </c>
      <c r="M426" s="38" t="str">
        <f>IF(ISNUMBER(wat_table_data!M423), IF(wat_table_data!M423=-999,"NA",IF(wat_table_data!M423&gt;99, "&gt;99", IF(wat_table_data!M423&lt;1, "&lt;1",wat_table_data!M423 ))), "-")</f>
        <v>-</v>
      </c>
      <c r="N426" s="38" t="str">
        <f>IF(ISNUMBER(wat_table_data!N423), IF(wat_table_data!N423=-999,"NA",IF(wat_table_data!N423&gt;99, "&gt;99", IF(wat_table_data!N423&lt;1, "&lt;1",wat_table_data!N423 ))), "-")</f>
        <v>-</v>
      </c>
      <c r="O426" s="24" t="str">
        <f>IF(ISNUMBER(wat_table_data!O423), IF(wat_table_data!O423=-999,"NA",wat_table_data!O423), "-")</f>
        <v>-</v>
      </c>
      <c r="P426" s="37" t="str">
        <f>IF(ISNUMBER(wat_table_data!P423), IF(wat_table_data!P423=-999,"NA",IF(wat_table_data!P423&gt;99, "&gt;99", IF(wat_table_data!P423&lt;1, "&lt;1",wat_table_data!P423 ))), "-")</f>
        <v>-</v>
      </c>
      <c r="Q426" s="38" t="str">
        <f>IF(ISNUMBER(wat_table_data!Q423), IF(wat_table_data!Q423=-999,"NA",IF(wat_table_data!Q423&gt;99, "&gt;99", IF(wat_table_data!Q423&lt;1, "&lt;1",wat_table_data!Q423 ))), "-")</f>
        <v>-</v>
      </c>
      <c r="R426" s="38" t="str">
        <f>IF(ISNUMBER(wat_table_data!R423), IF(wat_table_data!R423=-999,"NA",IF(wat_table_data!R423&gt;99, "&gt;99", IF(wat_table_data!R423&lt;1, "&lt;1",wat_table_data!R423 ))), "-")</f>
        <v>-</v>
      </c>
      <c r="S426" s="38" t="str">
        <f>IF(ISNUMBER(wat_table_data!S423), IF(wat_table_data!S423=-999,"NA",IF(wat_table_data!S423&gt;99, "&gt;99", IF(wat_table_data!S423&lt;1, "&lt;1",wat_table_data!S423 ))), "-")</f>
        <v>-</v>
      </c>
      <c r="T426" s="24" t="str">
        <f>IF(ISNUMBER(wat_table_data!T423), IF(wat_table_data!T423=-999,"NA",wat_table_data!T423), "-")</f>
        <v>-</v>
      </c>
      <c r="U426" s="24"/>
      <c r="V426" s="24"/>
      <c r="W426" s="24"/>
      <c r="X426" s="39" t="str">
        <f>IF(ISNUMBER(wat_table_data!W423), IF(wat_table_data!W423=-999,"NA",IF(wat_table_data!W423&gt;99, "&gt;99", IF(wat_table_data!W423&lt;1, "&lt;1",wat_table_data!W423 ))), "-")</f>
        <v>-</v>
      </c>
      <c r="Y426" s="40" t="str">
        <f>IF(ISNUMBER(wat_table_data!X423), IF(wat_table_data!X423=-999,"NA",IF(wat_table_data!X423&gt;99, "&gt;99", IF(wat_table_data!X423&lt;1, "&lt;1",wat_table_data!X423 ))), "-")</f>
        <v>-</v>
      </c>
      <c r="Z426" s="40" t="str">
        <f>IF(ISNUMBER(wat_table_data!Y423), IF(wat_table_data!Y423=-999,"NA",IF(wat_table_data!Y423&gt;99, "&gt;99", IF(wat_table_data!Y423&lt;1, "&lt;1",wat_table_data!Y423 ))), "-")</f>
        <v>-</v>
      </c>
      <c r="AA426" s="40" t="str">
        <f>IF(ISNUMBER(wat_table_data!Z423), IF(wat_table_data!Z423=-999,"NA",IF(wat_table_data!Z423&gt;99, "&gt;99", IF(wat_table_data!Z423&lt;1, "&lt;1",wat_table_data!Z423 ))), "-")</f>
        <v>-</v>
      </c>
      <c r="AB426" s="38" t="str">
        <f>IF(ISNUMBER(wat_table_data!AA423), IF(wat_table_data!AA423=-999,"NA",IF(wat_table_data!AA423&gt;99, "&gt;99", IF(wat_table_data!AA423&lt;1, "&lt;1",wat_table_data!AA423 ))), "-")</f>
        <v>-</v>
      </c>
      <c r="AC426" s="38" t="str">
        <f>IF(ISNUMBER(wat_table_data!AB423), IF(wat_table_data!AB423=-999,"NA",IF(wat_table_data!AB423&gt;99, "&gt;99", IF(wat_table_data!AB423&lt;1, "&lt;1",wat_table_data!AB423 ))), "-")</f>
        <v>-</v>
      </c>
      <c r="AD426" s="39" t="str">
        <f>IF(ISNUMBER(wat_table_data!AC423), IF(wat_table_data!AC423=-999,"NA",IF(wat_table_data!AC423&gt;99, "&gt;99", IF(wat_table_data!AC423&lt;1, "&lt;1",wat_table_data!AC423 ))), "-")</f>
        <v>-</v>
      </c>
      <c r="AE426" s="40" t="str">
        <f>IF(ISNUMBER(wat_table_data!AD423), IF(wat_table_data!AD423=-999,"NA",IF(wat_table_data!AD423&gt;99, "&gt;99", IF(wat_table_data!AD423&lt;1, "&lt;1",wat_table_data!AD423 ))), "-")</f>
        <v>-</v>
      </c>
      <c r="AF426" s="40" t="str">
        <f>IF(ISNUMBER(wat_table_data!AE423), IF(wat_table_data!AE423=-999,"NA",IF(wat_table_data!AE423&gt;99, "&gt;99", IF(wat_table_data!AE423&lt;1, "&lt;1",wat_table_data!AE423 ))), "-")</f>
        <v>-</v>
      </c>
      <c r="AG426" s="40" t="str">
        <f>IF(ISNUMBER(wat_table_data!AF423), IF(wat_table_data!AF423=-999,"NA",IF(wat_table_data!AF423&gt;99, "&gt;99", IF(wat_table_data!AF423&lt;1, "&lt;1",wat_table_data!AF423 ))), "-")</f>
        <v>-</v>
      </c>
      <c r="AH426" s="38" t="str">
        <f>IF(ISNUMBER(wat_table_data!AG423), IF(wat_table_data!AG423=-999,"NA",IF(wat_table_data!AG423&gt;99, "&gt;99", IF(wat_table_data!AG423&lt;1, "&lt;1",wat_table_data!AG423 ))), "-")</f>
        <v>-</v>
      </c>
      <c r="AI426" s="38" t="str">
        <f>IF(ISNUMBER(wat_table_data!AH423), IF(wat_table_data!AH423=-999,"NA",IF(wat_table_data!AH423&gt;99, "&gt;99", IF(wat_table_data!AH423&lt;1, "&lt;1",wat_table_data!AH423 ))), "-")</f>
        <v>-</v>
      </c>
      <c r="AJ426" s="39" t="str">
        <f>IF(ISNUMBER(wat_table_data!AI423), IF(wat_table_data!AI423=-999,"NA",IF(wat_table_data!AI423&gt;99, "&gt;99", IF(wat_table_data!AI423&lt;1, "&lt;1",wat_table_data!AI423 ))), "-")</f>
        <v>-</v>
      </c>
      <c r="AK426" s="40" t="str">
        <f>IF(ISNUMBER(wat_table_data!AJ423), IF(wat_table_data!AJ423=-999,"NA",IF(wat_table_data!AJ423&gt;99, "&gt;99", IF(wat_table_data!AJ423&lt;1, "&lt;1",wat_table_data!AJ423 ))), "-")</f>
        <v>-</v>
      </c>
      <c r="AL426" s="40" t="str">
        <f>IF(ISNUMBER(wat_table_data!AK423), IF(wat_table_data!AK423=-999,"NA",IF(wat_table_data!AK423&gt;99, "&gt;99", IF(wat_table_data!AK423&lt;1, "&lt;1",wat_table_data!AK423 ))), "-")</f>
        <v>-</v>
      </c>
      <c r="AM426" s="40" t="str">
        <f>IF(ISNUMBER(wat_table_data!AL423), IF(wat_table_data!AL423=-999,"NA",IF(wat_table_data!AL423&gt;99, "&gt;99", IF(wat_table_data!AL423&lt;1, "&lt;1",wat_table_data!AL423 ))), "-")</f>
        <v>-</v>
      </c>
      <c r="AN426" s="38" t="str">
        <f>IF(ISNUMBER(wat_table_data!AM423), IF(wat_table_data!AM423=-999,"NA",IF(wat_table_data!AM423&gt;99, "&gt;99", IF(wat_table_data!AM423&lt;1, "&lt;1",wat_table_data!AM423 ))), "-")</f>
        <v>-</v>
      </c>
      <c r="AO426" s="38" t="str">
        <f>IF(ISNUMBER(wat_table_data!AN423), IF(wat_table_data!AN423=-999,"NA",IF(wat_table_data!AN423&gt;99, "&gt;99", IF(wat_table_data!AN423&lt;1, "&lt;1",wat_table_data!AN423 ))), "-")</f>
        <v>-</v>
      </c>
    </row>
    <row r="427" ht="13.8" x14ac:dyDescent="0.25">
      <c r="A427" s="34" t="str">
        <f>IF(ISBLANK(wat_table_data!A424), "", wat_table_data!A424)</f>
        <v/>
      </c>
      <c r="B427" s="34" t="str">
        <f>IF(ISBLANK(wat_table_data!B424), "", wat_table_data!B424)</f>
        <v/>
      </c>
      <c r="C427" s="34" t="str">
        <f>IF(ISBLANK(wat_table_data!C424), "", wat_table_data!C424)</f>
        <v/>
      </c>
      <c r="D427" s="35" t="str">
        <f>IF(ISNUMBER(wat_table_data!D424), wat_table_data!D424, "-")</f>
        <v>-</v>
      </c>
      <c r="E427" s="36" t="str">
        <f>IF(ISNUMBER(wat_table_data!E424), wat_table_data!E424, "-")</f>
        <v>-</v>
      </c>
      <c r="F427" s="37" t="str">
        <f>IF(ISNUMBER(wat_table_data!F424), IF(wat_table_data!F424=-999,"NA",IF(wat_table_data!F424&gt;99, "&gt;99", IF(wat_table_data!F424&lt;1, "&lt;1",wat_table_data!F424 ))), "-")</f>
        <v>-</v>
      </c>
      <c r="G427" s="38" t="str">
        <f>IF(ISNUMBER(wat_table_data!G424), IF(wat_table_data!G424=-999,"NA",IF(wat_table_data!G424&gt;99, "&gt;99", IF(wat_table_data!G424&lt;1, "&lt;1",wat_table_data!G424 ))), "-")</f>
        <v>-</v>
      </c>
      <c r="H427" s="38" t="str">
        <f>IF(ISNUMBER(wat_table_data!H424), IF(wat_table_data!H424=-999,"NA",IF(wat_table_data!H424&gt;99, "&gt;99", IF(wat_table_data!H424&lt;1, "&lt;1",wat_table_data!H424 ))), "-")</f>
        <v>-</v>
      </c>
      <c r="I427" s="38" t="str">
        <f>IF(ISNUMBER(wat_table_data!I424), IF(wat_table_data!I424=-999,"NA",IF(wat_table_data!I424&gt;99, "&gt;99", IF(wat_table_data!I424&lt;1, "&lt;1",wat_table_data!I424 ))), "-")</f>
        <v>-</v>
      </c>
      <c r="J427" s="24" t="str">
        <f>IF(ISNUMBER(wat_table_data!J424), IF(wat_table_data!J424=-999,"NA",wat_table_data!J424), "-")</f>
        <v>-</v>
      </c>
      <c r="K427" s="37" t="str">
        <f>IF(ISNUMBER(wat_table_data!K424), IF(wat_table_data!K424=-999,"NA",IF(wat_table_data!K424&gt;99, "&gt;99", IF(wat_table_data!K424&lt;1, "&lt;1",wat_table_data!K424 ))), "-")</f>
        <v>-</v>
      </c>
      <c r="L427" s="38" t="str">
        <f>IF(ISNUMBER(wat_table_data!L424), IF(wat_table_data!L424=-999,"NA",IF(wat_table_data!L424&gt;99, "&gt;99", IF(wat_table_data!L424&lt;1, "&lt;1",wat_table_data!L424 ))), "-")</f>
        <v>-</v>
      </c>
      <c r="M427" s="38" t="str">
        <f>IF(ISNUMBER(wat_table_data!M424), IF(wat_table_data!M424=-999,"NA",IF(wat_table_data!M424&gt;99, "&gt;99", IF(wat_table_data!M424&lt;1, "&lt;1",wat_table_data!M424 ))), "-")</f>
        <v>-</v>
      </c>
      <c r="N427" s="38" t="str">
        <f>IF(ISNUMBER(wat_table_data!N424), IF(wat_table_data!N424=-999,"NA",IF(wat_table_data!N424&gt;99, "&gt;99", IF(wat_table_data!N424&lt;1, "&lt;1",wat_table_data!N424 ))), "-")</f>
        <v>-</v>
      </c>
      <c r="O427" s="24" t="str">
        <f>IF(ISNUMBER(wat_table_data!O424), IF(wat_table_data!O424=-999,"NA",wat_table_data!O424), "-")</f>
        <v>-</v>
      </c>
      <c r="P427" s="37" t="str">
        <f>IF(ISNUMBER(wat_table_data!P424), IF(wat_table_data!P424=-999,"NA",IF(wat_table_data!P424&gt;99, "&gt;99", IF(wat_table_data!P424&lt;1, "&lt;1",wat_table_data!P424 ))), "-")</f>
        <v>-</v>
      </c>
      <c r="Q427" s="38" t="str">
        <f>IF(ISNUMBER(wat_table_data!Q424), IF(wat_table_data!Q424=-999,"NA",IF(wat_table_data!Q424&gt;99, "&gt;99", IF(wat_table_data!Q424&lt;1, "&lt;1",wat_table_data!Q424 ))), "-")</f>
        <v>-</v>
      </c>
      <c r="R427" s="38" t="str">
        <f>IF(ISNUMBER(wat_table_data!R424), IF(wat_table_data!R424=-999,"NA",IF(wat_table_data!R424&gt;99, "&gt;99", IF(wat_table_data!R424&lt;1, "&lt;1",wat_table_data!R424 ))), "-")</f>
        <v>-</v>
      </c>
      <c r="S427" s="38" t="str">
        <f>IF(ISNUMBER(wat_table_data!S424), IF(wat_table_data!S424=-999,"NA",IF(wat_table_data!S424&gt;99, "&gt;99", IF(wat_table_data!S424&lt;1, "&lt;1",wat_table_data!S424 ))), "-")</f>
        <v>-</v>
      </c>
      <c r="T427" s="24" t="str">
        <f>IF(ISNUMBER(wat_table_data!T424), IF(wat_table_data!T424=-999,"NA",wat_table_data!T424), "-")</f>
        <v>-</v>
      </c>
      <c r="U427" s="24"/>
      <c r="V427" s="24"/>
      <c r="W427" s="24"/>
      <c r="X427" s="39" t="str">
        <f>IF(ISNUMBER(wat_table_data!W424), IF(wat_table_data!W424=-999,"NA",IF(wat_table_data!W424&gt;99, "&gt;99", IF(wat_table_data!W424&lt;1, "&lt;1",wat_table_data!W424 ))), "-")</f>
        <v>-</v>
      </c>
      <c r="Y427" s="40" t="str">
        <f>IF(ISNUMBER(wat_table_data!X424), IF(wat_table_data!X424=-999,"NA",IF(wat_table_data!X424&gt;99, "&gt;99", IF(wat_table_data!X424&lt;1, "&lt;1",wat_table_data!X424 ))), "-")</f>
        <v>-</v>
      </c>
      <c r="Z427" s="40" t="str">
        <f>IF(ISNUMBER(wat_table_data!Y424), IF(wat_table_data!Y424=-999,"NA",IF(wat_table_data!Y424&gt;99, "&gt;99", IF(wat_table_data!Y424&lt;1, "&lt;1",wat_table_data!Y424 ))), "-")</f>
        <v>-</v>
      </c>
      <c r="AA427" s="40" t="str">
        <f>IF(ISNUMBER(wat_table_data!Z424), IF(wat_table_data!Z424=-999,"NA",IF(wat_table_data!Z424&gt;99, "&gt;99", IF(wat_table_data!Z424&lt;1, "&lt;1",wat_table_data!Z424 ))), "-")</f>
        <v>-</v>
      </c>
      <c r="AB427" s="38" t="str">
        <f>IF(ISNUMBER(wat_table_data!AA424), IF(wat_table_data!AA424=-999,"NA",IF(wat_table_data!AA424&gt;99, "&gt;99", IF(wat_table_data!AA424&lt;1, "&lt;1",wat_table_data!AA424 ))), "-")</f>
        <v>-</v>
      </c>
      <c r="AC427" s="38" t="str">
        <f>IF(ISNUMBER(wat_table_data!AB424), IF(wat_table_data!AB424=-999,"NA",IF(wat_table_data!AB424&gt;99, "&gt;99", IF(wat_table_data!AB424&lt;1, "&lt;1",wat_table_data!AB424 ))), "-")</f>
        <v>-</v>
      </c>
      <c r="AD427" s="39" t="str">
        <f>IF(ISNUMBER(wat_table_data!AC424), IF(wat_table_data!AC424=-999,"NA",IF(wat_table_data!AC424&gt;99, "&gt;99", IF(wat_table_data!AC424&lt;1, "&lt;1",wat_table_data!AC424 ))), "-")</f>
        <v>-</v>
      </c>
      <c r="AE427" s="40" t="str">
        <f>IF(ISNUMBER(wat_table_data!AD424), IF(wat_table_data!AD424=-999,"NA",IF(wat_table_data!AD424&gt;99, "&gt;99", IF(wat_table_data!AD424&lt;1, "&lt;1",wat_table_data!AD424 ))), "-")</f>
        <v>-</v>
      </c>
      <c r="AF427" s="40" t="str">
        <f>IF(ISNUMBER(wat_table_data!AE424), IF(wat_table_data!AE424=-999,"NA",IF(wat_table_data!AE424&gt;99, "&gt;99", IF(wat_table_data!AE424&lt;1, "&lt;1",wat_table_data!AE424 ))), "-")</f>
        <v>-</v>
      </c>
      <c r="AG427" s="40" t="str">
        <f>IF(ISNUMBER(wat_table_data!AF424), IF(wat_table_data!AF424=-999,"NA",IF(wat_table_data!AF424&gt;99, "&gt;99", IF(wat_table_data!AF424&lt;1, "&lt;1",wat_table_data!AF424 ))), "-")</f>
        <v>-</v>
      </c>
      <c r="AH427" s="38" t="str">
        <f>IF(ISNUMBER(wat_table_data!AG424), IF(wat_table_data!AG424=-999,"NA",IF(wat_table_data!AG424&gt;99, "&gt;99", IF(wat_table_data!AG424&lt;1, "&lt;1",wat_table_data!AG424 ))), "-")</f>
        <v>-</v>
      </c>
      <c r="AI427" s="38" t="str">
        <f>IF(ISNUMBER(wat_table_data!AH424), IF(wat_table_data!AH424=-999,"NA",IF(wat_table_data!AH424&gt;99, "&gt;99", IF(wat_table_data!AH424&lt;1, "&lt;1",wat_table_data!AH424 ))), "-")</f>
        <v>-</v>
      </c>
      <c r="AJ427" s="39" t="str">
        <f>IF(ISNUMBER(wat_table_data!AI424), IF(wat_table_data!AI424=-999,"NA",IF(wat_table_data!AI424&gt;99, "&gt;99", IF(wat_table_data!AI424&lt;1, "&lt;1",wat_table_data!AI424 ))), "-")</f>
        <v>-</v>
      </c>
      <c r="AK427" s="40" t="str">
        <f>IF(ISNUMBER(wat_table_data!AJ424), IF(wat_table_data!AJ424=-999,"NA",IF(wat_table_data!AJ424&gt;99, "&gt;99", IF(wat_table_data!AJ424&lt;1, "&lt;1",wat_table_data!AJ424 ))), "-")</f>
        <v>-</v>
      </c>
      <c r="AL427" s="40" t="str">
        <f>IF(ISNUMBER(wat_table_data!AK424), IF(wat_table_data!AK424=-999,"NA",IF(wat_table_data!AK424&gt;99, "&gt;99", IF(wat_table_data!AK424&lt;1, "&lt;1",wat_table_data!AK424 ))), "-")</f>
        <v>-</v>
      </c>
      <c r="AM427" s="40" t="str">
        <f>IF(ISNUMBER(wat_table_data!AL424), IF(wat_table_data!AL424=-999,"NA",IF(wat_table_data!AL424&gt;99, "&gt;99", IF(wat_table_data!AL424&lt;1, "&lt;1",wat_table_data!AL424 ))), "-")</f>
        <v>-</v>
      </c>
      <c r="AN427" s="38" t="str">
        <f>IF(ISNUMBER(wat_table_data!AM424), IF(wat_table_data!AM424=-999,"NA",IF(wat_table_data!AM424&gt;99, "&gt;99", IF(wat_table_data!AM424&lt;1, "&lt;1",wat_table_data!AM424 ))), "-")</f>
        <v>-</v>
      </c>
      <c r="AO427" s="38" t="str">
        <f>IF(ISNUMBER(wat_table_data!AN424), IF(wat_table_data!AN424=-999,"NA",IF(wat_table_data!AN424&gt;99, "&gt;99", IF(wat_table_data!AN424&lt;1, "&lt;1",wat_table_data!AN424 ))), "-")</f>
        <v>-</v>
      </c>
    </row>
    <row r="428" ht="13.8" x14ac:dyDescent="0.25">
      <c r="A428" s="34" t="str">
        <f>IF(ISBLANK(wat_table_data!A425), "", wat_table_data!A425)</f>
        <v/>
      </c>
      <c r="B428" s="34" t="str">
        <f>IF(ISBLANK(wat_table_data!B425), "", wat_table_data!B425)</f>
        <v/>
      </c>
      <c r="C428" s="34" t="str">
        <f>IF(ISBLANK(wat_table_data!C425), "", wat_table_data!C425)</f>
        <v/>
      </c>
      <c r="D428" s="35" t="str">
        <f>IF(ISNUMBER(wat_table_data!D425), wat_table_data!D425, "-")</f>
        <v>-</v>
      </c>
      <c r="E428" s="36" t="str">
        <f>IF(ISNUMBER(wat_table_data!E425), wat_table_data!E425, "-")</f>
        <v>-</v>
      </c>
      <c r="F428" s="37" t="str">
        <f>IF(ISNUMBER(wat_table_data!F425), IF(wat_table_data!F425=-999,"NA",IF(wat_table_data!F425&gt;99, "&gt;99", IF(wat_table_data!F425&lt;1, "&lt;1",wat_table_data!F425 ))), "-")</f>
        <v>-</v>
      </c>
      <c r="G428" s="38" t="str">
        <f>IF(ISNUMBER(wat_table_data!G425), IF(wat_table_data!G425=-999,"NA",IF(wat_table_data!G425&gt;99, "&gt;99", IF(wat_table_data!G425&lt;1, "&lt;1",wat_table_data!G425 ))), "-")</f>
        <v>-</v>
      </c>
      <c r="H428" s="38" t="str">
        <f>IF(ISNUMBER(wat_table_data!H425), IF(wat_table_data!H425=-999,"NA",IF(wat_table_data!H425&gt;99, "&gt;99", IF(wat_table_data!H425&lt;1, "&lt;1",wat_table_data!H425 ))), "-")</f>
        <v>-</v>
      </c>
      <c r="I428" s="38" t="str">
        <f>IF(ISNUMBER(wat_table_data!I425), IF(wat_table_data!I425=-999,"NA",IF(wat_table_data!I425&gt;99, "&gt;99", IF(wat_table_data!I425&lt;1, "&lt;1",wat_table_data!I425 ))), "-")</f>
        <v>-</v>
      </c>
      <c r="J428" s="24" t="str">
        <f>IF(ISNUMBER(wat_table_data!J425), IF(wat_table_data!J425=-999,"NA",wat_table_data!J425), "-")</f>
        <v>-</v>
      </c>
      <c r="K428" s="37" t="str">
        <f>IF(ISNUMBER(wat_table_data!K425), IF(wat_table_data!K425=-999,"NA",IF(wat_table_data!K425&gt;99, "&gt;99", IF(wat_table_data!K425&lt;1, "&lt;1",wat_table_data!K425 ))), "-")</f>
        <v>-</v>
      </c>
      <c r="L428" s="38" t="str">
        <f>IF(ISNUMBER(wat_table_data!L425), IF(wat_table_data!L425=-999,"NA",IF(wat_table_data!L425&gt;99, "&gt;99", IF(wat_table_data!L425&lt;1, "&lt;1",wat_table_data!L425 ))), "-")</f>
        <v>-</v>
      </c>
      <c r="M428" s="38" t="str">
        <f>IF(ISNUMBER(wat_table_data!M425), IF(wat_table_data!M425=-999,"NA",IF(wat_table_data!M425&gt;99, "&gt;99", IF(wat_table_data!M425&lt;1, "&lt;1",wat_table_data!M425 ))), "-")</f>
        <v>-</v>
      </c>
      <c r="N428" s="38" t="str">
        <f>IF(ISNUMBER(wat_table_data!N425), IF(wat_table_data!N425=-999,"NA",IF(wat_table_data!N425&gt;99, "&gt;99", IF(wat_table_data!N425&lt;1, "&lt;1",wat_table_data!N425 ))), "-")</f>
        <v>-</v>
      </c>
      <c r="O428" s="24" t="str">
        <f>IF(ISNUMBER(wat_table_data!O425), IF(wat_table_data!O425=-999,"NA",wat_table_data!O425), "-")</f>
        <v>-</v>
      </c>
      <c r="P428" s="37" t="str">
        <f>IF(ISNUMBER(wat_table_data!P425), IF(wat_table_data!P425=-999,"NA",IF(wat_table_data!P425&gt;99, "&gt;99", IF(wat_table_data!P425&lt;1, "&lt;1",wat_table_data!P425 ))), "-")</f>
        <v>-</v>
      </c>
      <c r="Q428" s="38" t="str">
        <f>IF(ISNUMBER(wat_table_data!Q425), IF(wat_table_data!Q425=-999,"NA",IF(wat_table_data!Q425&gt;99, "&gt;99", IF(wat_table_data!Q425&lt;1, "&lt;1",wat_table_data!Q425 ))), "-")</f>
        <v>-</v>
      </c>
      <c r="R428" s="38" t="str">
        <f>IF(ISNUMBER(wat_table_data!R425), IF(wat_table_data!R425=-999,"NA",IF(wat_table_data!R425&gt;99, "&gt;99", IF(wat_table_data!R425&lt;1, "&lt;1",wat_table_data!R425 ))), "-")</f>
        <v>-</v>
      </c>
      <c r="S428" s="38" t="str">
        <f>IF(ISNUMBER(wat_table_data!S425), IF(wat_table_data!S425=-999,"NA",IF(wat_table_data!S425&gt;99, "&gt;99", IF(wat_table_data!S425&lt;1, "&lt;1",wat_table_data!S425 ))), "-")</f>
        <v>-</v>
      </c>
      <c r="T428" s="24" t="str">
        <f>IF(ISNUMBER(wat_table_data!T425), IF(wat_table_data!T425=-999,"NA",wat_table_data!T425), "-")</f>
        <v>-</v>
      </c>
      <c r="U428" s="24"/>
      <c r="V428" s="24"/>
      <c r="W428" s="24"/>
      <c r="X428" s="39" t="str">
        <f>IF(ISNUMBER(wat_table_data!W425), IF(wat_table_data!W425=-999,"NA",IF(wat_table_data!W425&gt;99, "&gt;99", IF(wat_table_data!W425&lt;1, "&lt;1",wat_table_data!W425 ))), "-")</f>
        <v>-</v>
      </c>
      <c r="Y428" s="40" t="str">
        <f>IF(ISNUMBER(wat_table_data!X425), IF(wat_table_data!X425=-999,"NA",IF(wat_table_data!X425&gt;99, "&gt;99", IF(wat_table_data!X425&lt;1, "&lt;1",wat_table_data!X425 ))), "-")</f>
        <v>-</v>
      </c>
      <c r="Z428" s="40" t="str">
        <f>IF(ISNUMBER(wat_table_data!Y425), IF(wat_table_data!Y425=-999,"NA",IF(wat_table_data!Y425&gt;99, "&gt;99", IF(wat_table_data!Y425&lt;1, "&lt;1",wat_table_data!Y425 ))), "-")</f>
        <v>-</v>
      </c>
      <c r="AA428" s="40" t="str">
        <f>IF(ISNUMBER(wat_table_data!Z425), IF(wat_table_data!Z425=-999,"NA",IF(wat_table_data!Z425&gt;99, "&gt;99", IF(wat_table_data!Z425&lt;1, "&lt;1",wat_table_data!Z425 ))), "-")</f>
        <v>-</v>
      </c>
      <c r="AB428" s="38" t="str">
        <f>IF(ISNUMBER(wat_table_data!AA425), IF(wat_table_data!AA425=-999,"NA",IF(wat_table_data!AA425&gt;99, "&gt;99", IF(wat_table_data!AA425&lt;1, "&lt;1",wat_table_data!AA425 ))), "-")</f>
        <v>-</v>
      </c>
      <c r="AC428" s="38" t="str">
        <f>IF(ISNUMBER(wat_table_data!AB425), IF(wat_table_data!AB425=-999,"NA",IF(wat_table_data!AB425&gt;99, "&gt;99", IF(wat_table_data!AB425&lt;1, "&lt;1",wat_table_data!AB425 ))), "-")</f>
        <v>-</v>
      </c>
      <c r="AD428" s="39" t="str">
        <f>IF(ISNUMBER(wat_table_data!AC425), IF(wat_table_data!AC425=-999,"NA",IF(wat_table_data!AC425&gt;99, "&gt;99", IF(wat_table_data!AC425&lt;1, "&lt;1",wat_table_data!AC425 ))), "-")</f>
        <v>-</v>
      </c>
      <c r="AE428" s="40" t="str">
        <f>IF(ISNUMBER(wat_table_data!AD425), IF(wat_table_data!AD425=-999,"NA",IF(wat_table_data!AD425&gt;99, "&gt;99", IF(wat_table_data!AD425&lt;1, "&lt;1",wat_table_data!AD425 ))), "-")</f>
        <v>-</v>
      </c>
      <c r="AF428" s="40" t="str">
        <f>IF(ISNUMBER(wat_table_data!AE425), IF(wat_table_data!AE425=-999,"NA",IF(wat_table_data!AE425&gt;99, "&gt;99", IF(wat_table_data!AE425&lt;1, "&lt;1",wat_table_data!AE425 ))), "-")</f>
        <v>-</v>
      </c>
      <c r="AG428" s="40" t="str">
        <f>IF(ISNUMBER(wat_table_data!AF425), IF(wat_table_data!AF425=-999,"NA",IF(wat_table_data!AF425&gt;99, "&gt;99", IF(wat_table_data!AF425&lt;1, "&lt;1",wat_table_data!AF425 ))), "-")</f>
        <v>-</v>
      </c>
      <c r="AH428" s="38" t="str">
        <f>IF(ISNUMBER(wat_table_data!AG425), IF(wat_table_data!AG425=-999,"NA",IF(wat_table_data!AG425&gt;99, "&gt;99", IF(wat_table_data!AG425&lt;1, "&lt;1",wat_table_data!AG425 ))), "-")</f>
        <v>-</v>
      </c>
      <c r="AI428" s="38" t="str">
        <f>IF(ISNUMBER(wat_table_data!AH425), IF(wat_table_data!AH425=-999,"NA",IF(wat_table_data!AH425&gt;99, "&gt;99", IF(wat_table_data!AH425&lt;1, "&lt;1",wat_table_data!AH425 ))), "-")</f>
        <v>-</v>
      </c>
      <c r="AJ428" s="39" t="str">
        <f>IF(ISNUMBER(wat_table_data!AI425), IF(wat_table_data!AI425=-999,"NA",IF(wat_table_data!AI425&gt;99, "&gt;99", IF(wat_table_data!AI425&lt;1, "&lt;1",wat_table_data!AI425 ))), "-")</f>
        <v>-</v>
      </c>
      <c r="AK428" s="40" t="str">
        <f>IF(ISNUMBER(wat_table_data!AJ425), IF(wat_table_data!AJ425=-999,"NA",IF(wat_table_data!AJ425&gt;99, "&gt;99", IF(wat_table_data!AJ425&lt;1, "&lt;1",wat_table_data!AJ425 ))), "-")</f>
        <v>-</v>
      </c>
      <c r="AL428" s="40" t="str">
        <f>IF(ISNUMBER(wat_table_data!AK425), IF(wat_table_data!AK425=-999,"NA",IF(wat_table_data!AK425&gt;99, "&gt;99", IF(wat_table_data!AK425&lt;1, "&lt;1",wat_table_data!AK425 ))), "-")</f>
        <v>-</v>
      </c>
      <c r="AM428" s="40" t="str">
        <f>IF(ISNUMBER(wat_table_data!AL425), IF(wat_table_data!AL425=-999,"NA",IF(wat_table_data!AL425&gt;99, "&gt;99", IF(wat_table_data!AL425&lt;1, "&lt;1",wat_table_data!AL425 ))), "-")</f>
        <v>-</v>
      </c>
      <c r="AN428" s="38" t="str">
        <f>IF(ISNUMBER(wat_table_data!AM425), IF(wat_table_data!AM425=-999,"NA",IF(wat_table_data!AM425&gt;99, "&gt;99", IF(wat_table_data!AM425&lt;1, "&lt;1",wat_table_data!AM425 ))), "-")</f>
        <v>-</v>
      </c>
      <c r="AO428" s="38" t="str">
        <f>IF(ISNUMBER(wat_table_data!AN425), IF(wat_table_data!AN425=-999,"NA",IF(wat_table_data!AN425&gt;99, "&gt;99", IF(wat_table_data!AN425&lt;1, "&lt;1",wat_table_data!AN425 ))), "-")</f>
        <v>-</v>
      </c>
    </row>
    <row r="429" ht="13.8" x14ac:dyDescent="0.25">
      <c r="A429" s="34" t="str">
        <f>IF(ISBLANK(wat_table_data!A426), "", wat_table_data!A426)</f>
        <v/>
      </c>
      <c r="B429" s="34" t="str">
        <f>IF(ISBLANK(wat_table_data!B426), "", wat_table_data!B426)</f>
        <v/>
      </c>
      <c r="C429" s="34" t="str">
        <f>IF(ISBLANK(wat_table_data!C426), "", wat_table_data!C426)</f>
        <v/>
      </c>
      <c r="D429" s="35" t="str">
        <f>IF(ISNUMBER(wat_table_data!D426), wat_table_data!D426, "-")</f>
        <v>-</v>
      </c>
      <c r="E429" s="36" t="str">
        <f>IF(ISNUMBER(wat_table_data!E426), wat_table_data!E426, "-")</f>
        <v>-</v>
      </c>
      <c r="F429" s="37" t="str">
        <f>IF(ISNUMBER(wat_table_data!F426), IF(wat_table_data!F426=-999,"NA",IF(wat_table_data!F426&gt;99, "&gt;99", IF(wat_table_data!F426&lt;1, "&lt;1",wat_table_data!F426 ))), "-")</f>
        <v>-</v>
      </c>
      <c r="G429" s="38" t="str">
        <f>IF(ISNUMBER(wat_table_data!G426), IF(wat_table_data!G426=-999,"NA",IF(wat_table_data!G426&gt;99, "&gt;99", IF(wat_table_data!G426&lt;1, "&lt;1",wat_table_data!G426 ))), "-")</f>
        <v>-</v>
      </c>
      <c r="H429" s="38" t="str">
        <f>IF(ISNUMBER(wat_table_data!H426), IF(wat_table_data!H426=-999,"NA",IF(wat_table_data!H426&gt;99, "&gt;99", IF(wat_table_data!H426&lt;1, "&lt;1",wat_table_data!H426 ))), "-")</f>
        <v>-</v>
      </c>
      <c r="I429" s="38" t="str">
        <f>IF(ISNUMBER(wat_table_data!I426), IF(wat_table_data!I426=-999,"NA",IF(wat_table_data!I426&gt;99, "&gt;99", IF(wat_table_data!I426&lt;1, "&lt;1",wat_table_data!I426 ))), "-")</f>
        <v>-</v>
      </c>
      <c r="J429" s="24" t="str">
        <f>IF(ISNUMBER(wat_table_data!J426), IF(wat_table_data!J426=-999,"NA",wat_table_data!J426), "-")</f>
        <v>-</v>
      </c>
      <c r="K429" s="37" t="str">
        <f>IF(ISNUMBER(wat_table_data!K426), IF(wat_table_data!K426=-999,"NA",IF(wat_table_data!K426&gt;99, "&gt;99", IF(wat_table_data!K426&lt;1, "&lt;1",wat_table_data!K426 ))), "-")</f>
        <v>-</v>
      </c>
      <c r="L429" s="38" t="str">
        <f>IF(ISNUMBER(wat_table_data!L426), IF(wat_table_data!L426=-999,"NA",IF(wat_table_data!L426&gt;99, "&gt;99", IF(wat_table_data!L426&lt;1, "&lt;1",wat_table_data!L426 ))), "-")</f>
        <v>-</v>
      </c>
      <c r="M429" s="38" t="str">
        <f>IF(ISNUMBER(wat_table_data!M426), IF(wat_table_data!M426=-999,"NA",IF(wat_table_data!M426&gt;99, "&gt;99", IF(wat_table_data!M426&lt;1, "&lt;1",wat_table_data!M426 ))), "-")</f>
        <v>-</v>
      </c>
      <c r="N429" s="38" t="str">
        <f>IF(ISNUMBER(wat_table_data!N426), IF(wat_table_data!N426=-999,"NA",IF(wat_table_data!N426&gt;99, "&gt;99", IF(wat_table_data!N426&lt;1, "&lt;1",wat_table_data!N426 ))), "-")</f>
        <v>-</v>
      </c>
      <c r="O429" s="24" t="str">
        <f>IF(ISNUMBER(wat_table_data!O426), IF(wat_table_data!O426=-999,"NA",wat_table_data!O426), "-")</f>
        <v>-</v>
      </c>
      <c r="P429" s="37" t="str">
        <f>IF(ISNUMBER(wat_table_data!P426), IF(wat_table_data!P426=-999,"NA",IF(wat_table_data!P426&gt;99, "&gt;99", IF(wat_table_data!P426&lt;1, "&lt;1",wat_table_data!P426 ))), "-")</f>
        <v>-</v>
      </c>
      <c r="Q429" s="38" t="str">
        <f>IF(ISNUMBER(wat_table_data!Q426), IF(wat_table_data!Q426=-999,"NA",IF(wat_table_data!Q426&gt;99, "&gt;99", IF(wat_table_data!Q426&lt;1, "&lt;1",wat_table_data!Q426 ))), "-")</f>
        <v>-</v>
      </c>
      <c r="R429" s="38" t="str">
        <f>IF(ISNUMBER(wat_table_data!R426), IF(wat_table_data!R426=-999,"NA",IF(wat_table_data!R426&gt;99, "&gt;99", IF(wat_table_data!R426&lt;1, "&lt;1",wat_table_data!R426 ))), "-")</f>
        <v>-</v>
      </c>
      <c r="S429" s="38" t="str">
        <f>IF(ISNUMBER(wat_table_data!S426), IF(wat_table_data!S426=-999,"NA",IF(wat_table_data!S426&gt;99, "&gt;99", IF(wat_table_data!S426&lt;1, "&lt;1",wat_table_data!S426 ))), "-")</f>
        <v>-</v>
      </c>
      <c r="T429" s="24" t="str">
        <f>IF(ISNUMBER(wat_table_data!T426), IF(wat_table_data!T426=-999,"NA",wat_table_data!T426), "-")</f>
        <v>-</v>
      </c>
      <c r="U429" s="24"/>
      <c r="V429" s="24"/>
      <c r="W429" s="24"/>
      <c r="X429" s="39" t="str">
        <f>IF(ISNUMBER(wat_table_data!W426), IF(wat_table_data!W426=-999,"NA",IF(wat_table_data!W426&gt;99, "&gt;99", IF(wat_table_data!W426&lt;1, "&lt;1",wat_table_data!W426 ))), "-")</f>
        <v>-</v>
      </c>
      <c r="Y429" s="40" t="str">
        <f>IF(ISNUMBER(wat_table_data!X426), IF(wat_table_data!X426=-999,"NA",IF(wat_table_data!X426&gt;99, "&gt;99", IF(wat_table_data!X426&lt;1, "&lt;1",wat_table_data!X426 ))), "-")</f>
        <v>-</v>
      </c>
      <c r="Z429" s="40" t="str">
        <f>IF(ISNUMBER(wat_table_data!Y426), IF(wat_table_data!Y426=-999,"NA",IF(wat_table_data!Y426&gt;99, "&gt;99", IF(wat_table_data!Y426&lt;1, "&lt;1",wat_table_data!Y426 ))), "-")</f>
        <v>-</v>
      </c>
      <c r="AA429" s="40" t="str">
        <f>IF(ISNUMBER(wat_table_data!Z426), IF(wat_table_data!Z426=-999,"NA",IF(wat_table_data!Z426&gt;99, "&gt;99", IF(wat_table_data!Z426&lt;1, "&lt;1",wat_table_data!Z426 ))), "-")</f>
        <v>-</v>
      </c>
      <c r="AB429" s="38" t="str">
        <f>IF(ISNUMBER(wat_table_data!AA426), IF(wat_table_data!AA426=-999,"NA",IF(wat_table_data!AA426&gt;99, "&gt;99", IF(wat_table_data!AA426&lt;1, "&lt;1",wat_table_data!AA426 ))), "-")</f>
        <v>-</v>
      </c>
      <c r="AC429" s="38" t="str">
        <f>IF(ISNUMBER(wat_table_data!AB426), IF(wat_table_data!AB426=-999,"NA",IF(wat_table_data!AB426&gt;99, "&gt;99", IF(wat_table_data!AB426&lt;1, "&lt;1",wat_table_data!AB426 ))), "-")</f>
        <v>-</v>
      </c>
      <c r="AD429" s="39" t="str">
        <f>IF(ISNUMBER(wat_table_data!AC426), IF(wat_table_data!AC426=-999,"NA",IF(wat_table_data!AC426&gt;99, "&gt;99", IF(wat_table_data!AC426&lt;1, "&lt;1",wat_table_data!AC426 ))), "-")</f>
        <v>-</v>
      </c>
      <c r="AE429" s="40" t="str">
        <f>IF(ISNUMBER(wat_table_data!AD426), IF(wat_table_data!AD426=-999,"NA",IF(wat_table_data!AD426&gt;99, "&gt;99", IF(wat_table_data!AD426&lt;1, "&lt;1",wat_table_data!AD426 ))), "-")</f>
        <v>-</v>
      </c>
      <c r="AF429" s="40" t="str">
        <f>IF(ISNUMBER(wat_table_data!AE426), IF(wat_table_data!AE426=-999,"NA",IF(wat_table_data!AE426&gt;99, "&gt;99", IF(wat_table_data!AE426&lt;1, "&lt;1",wat_table_data!AE426 ))), "-")</f>
        <v>-</v>
      </c>
      <c r="AG429" s="40" t="str">
        <f>IF(ISNUMBER(wat_table_data!AF426), IF(wat_table_data!AF426=-999,"NA",IF(wat_table_data!AF426&gt;99, "&gt;99", IF(wat_table_data!AF426&lt;1, "&lt;1",wat_table_data!AF426 ))), "-")</f>
        <v>-</v>
      </c>
      <c r="AH429" s="38" t="str">
        <f>IF(ISNUMBER(wat_table_data!AG426), IF(wat_table_data!AG426=-999,"NA",IF(wat_table_data!AG426&gt;99, "&gt;99", IF(wat_table_data!AG426&lt;1, "&lt;1",wat_table_data!AG426 ))), "-")</f>
        <v>-</v>
      </c>
      <c r="AI429" s="38" t="str">
        <f>IF(ISNUMBER(wat_table_data!AH426), IF(wat_table_data!AH426=-999,"NA",IF(wat_table_data!AH426&gt;99, "&gt;99", IF(wat_table_data!AH426&lt;1, "&lt;1",wat_table_data!AH426 ))), "-")</f>
        <v>-</v>
      </c>
      <c r="AJ429" s="39" t="str">
        <f>IF(ISNUMBER(wat_table_data!AI426), IF(wat_table_data!AI426=-999,"NA",IF(wat_table_data!AI426&gt;99, "&gt;99", IF(wat_table_data!AI426&lt;1, "&lt;1",wat_table_data!AI426 ))), "-")</f>
        <v>-</v>
      </c>
      <c r="AK429" s="40" t="str">
        <f>IF(ISNUMBER(wat_table_data!AJ426), IF(wat_table_data!AJ426=-999,"NA",IF(wat_table_data!AJ426&gt;99, "&gt;99", IF(wat_table_data!AJ426&lt;1, "&lt;1",wat_table_data!AJ426 ))), "-")</f>
        <v>-</v>
      </c>
      <c r="AL429" s="40" t="str">
        <f>IF(ISNUMBER(wat_table_data!AK426), IF(wat_table_data!AK426=-999,"NA",IF(wat_table_data!AK426&gt;99, "&gt;99", IF(wat_table_data!AK426&lt;1, "&lt;1",wat_table_data!AK426 ))), "-")</f>
        <v>-</v>
      </c>
      <c r="AM429" s="40" t="str">
        <f>IF(ISNUMBER(wat_table_data!AL426), IF(wat_table_data!AL426=-999,"NA",IF(wat_table_data!AL426&gt;99, "&gt;99", IF(wat_table_data!AL426&lt;1, "&lt;1",wat_table_data!AL426 ))), "-")</f>
        <v>-</v>
      </c>
      <c r="AN429" s="38" t="str">
        <f>IF(ISNUMBER(wat_table_data!AM426), IF(wat_table_data!AM426=-999,"NA",IF(wat_table_data!AM426&gt;99, "&gt;99", IF(wat_table_data!AM426&lt;1, "&lt;1",wat_table_data!AM426 ))), "-")</f>
        <v>-</v>
      </c>
      <c r="AO429" s="38" t="str">
        <f>IF(ISNUMBER(wat_table_data!AN426), IF(wat_table_data!AN426=-999,"NA",IF(wat_table_data!AN426&gt;99, "&gt;99", IF(wat_table_data!AN426&lt;1, "&lt;1",wat_table_data!AN426 ))), "-")</f>
        <v>-</v>
      </c>
    </row>
    <row r="430" ht="13.8" x14ac:dyDescent="0.25">
      <c r="A430" s="34" t="str">
        <f>IF(ISBLANK(wat_table_data!A427), "", wat_table_data!A427)</f>
        <v/>
      </c>
      <c r="B430" s="34" t="str">
        <f>IF(ISBLANK(wat_table_data!B427), "", wat_table_data!B427)</f>
        <v/>
      </c>
      <c r="C430" s="34" t="str">
        <f>IF(ISBLANK(wat_table_data!C427), "", wat_table_data!C427)</f>
        <v/>
      </c>
      <c r="D430" s="35" t="str">
        <f>IF(ISNUMBER(wat_table_data!D427), wat_table_data!D427, "-")</f>
        <v>-</v>
      </c>
      <c r="E430" s="36" t="str">
        <f>IF(ISNUMBER(wat_table_data!E427), wat_table_data!E427, "-")</f>
        <v>-</v>
      </c>
      <c r="F430" s="37" t="str">
        <f>IF(ISNUMBER(wat_table_data!F427), IF(wat_table_data!F427=-999,"NA",IF(wat_table_data!F427&gt;99, "&gt;99", IF(wat_table_data!F427&lt;1, "&lt;1",wat_table_data!F427 ))), "-")</f>
        <v>-</v>
      </c>
      <c r="G430" s="38" t="str">
        <f>IF(ISNUMBER(wat_table_data!G427), IF(wat_table_data!G427=-999,"NA",IF(wat_table_data!G427&gt;99, "&gt;99", IF(wat_table_data!G427&lt;1, "&lt;1",wat_table_data!G427 ))), "-")</f>
        <v>-</v>
      </c>
      <c r="H430" s="38" t="str">
        <f>IF(ISNUMBER(wat_table_data!H427), IF(wat_table_data!H427=-999,"NA",IF(wat_table_data!H427&gt;99, "&gt;99", IF(wat_table_data!H427&lt;1, "&lt;1",wat_table_data!H427 ))), "-")</f>
        <v>-</v>
      </c>
      <c r="I430" s="38" t="str">
        <f>IF(ISNUMBER(wat_table_data!I427), IF(wat_table_data!I427=-999,"NA",IF(wat_table_data!I427&gt;99, "&gt;99", IF(wat_table_data!I427&lt;1, "&lt;1",wat_table_data!I427 ))), "-")</f>
        <v>-</v>
      </c>
      <c r="J430" s="24" t="str">
        <f>IF(ISNUMBER(wat_table_data!J427), IF(wat_table_data!J427=-999,"NA",wat_table_data!J427), "-")</f>
        <v>-</v>
      </c>
      <c r="K430" s="37" t="str">
        <f>IF(ISNUMBER(wat_table_data!K427), IF(wat_table_data!K427=-999,"NA",IF(wat_table_data!K427&gt;99, "&gt;99", IF(wat_table_data!K427&lt;1, "&lt;1",wat_table_data!K427 ))), "-")</f>
        <v>-</v>
      </c>
      <c r="L430" s="38" t="str">
        <f>IF(ISNUMBER(wat_table_data!L427), IF(wat_table_data!L427=-999,"NA",IF(wat_table_data!L427&gt;99, "&gt;99", IF(wat_table_data!L427&lt;1, "&lt;1",wat_table_data!L427 ))), "-")</f>
        <v>-</v>
      </c>
      <c r="M430" s="38" t="str">
        <f>IF(ISNUMBER(wat_table_data!M427), IF(wat_table_data!M427=-999,"NA",IF(wat_table_data!M427&gt;99, "&gt;99", IF(wat_table_data!M427&lt;1, "&lt;1",wat_table_data!M427 ))), "-")</f>
        <v>-</v>
      </c>
      <c r="N430" s="38" t="str">
        <f>IF(ISNUMBER(wat_table_data!N427), IF(wat_table_data!N427=-999,"NA",IF(wat_table_data!N427&gt;99, "&gt;99", IF(wat_table_data!N427&lt;1, "&lt;1",wat_table_data!N427 ))), "-")</f>
        <v>-</v>
      </c>
      <c r="O430" s="24" t="str">
        <f>IF(ISNUMBER(wat_table_data!O427), IF(wat_table_data!O427=-999,"NA",wat_table_data!O427), "-")</f>
        <v>-</v>
      </c>
      <c r="P430" s="37" t="str">
        <f>IF(ISNUMBER(wat_table_data!P427), IF(wat_table_data!P427=-999,"NA",IF(wat_table_data!P427&gt;99, "&gt;99", IF(wat_table_data!P427&lt;1, "&lt;1",wat_table_data!P427 ))), "-")</f>
        <v>-</v>
      </c>
      <c r="Q430" s="38" t="str">
        <f>IF(ISNUMBER(wat_table_data!Q427), IF(wat_table_data!Q427=-999,"NA",IF(wat_table_data!Q427&gt;99, "&gt;99", IF(wat_table_data!Q427&lt;1, "&lt;1",wat_table_data!Q427 ))), "-")</f>
        <v>-</v>
      </c>
      <c r="R430" s="38" t="str">
        <f>IF(ISNUMBER(wat_table_data!R427), IF(wat_table_data!R427=-999,"NA",IF(wat_table_data!R427&gt;99, "&gt;99", IF(wat_table_data!R427&lt;1, "&lt;1",wat_table_data!R427 ))), "-")</f>
        <v>-</v>
      </c>
      <c r="S430" s="38" t="str">
        <f>IF(ISNUMBER(wat_table_data!S427), IF(wat_table_data!S427=-999,"NA",IF(wat_table_data!S427&gt;99, "&gt;99", IF(wat_table_data!S427&lt;1, "&lt;1",wat_table_data!S427 ))), "-")</f>
        <v>-</v>
      </c>
      <c r="T430" s="24" t="str">
        <f>IF(ISNUMBER(wat_table_data!T427), IF(wat_table_data!T427=-999,"NA",wat_table_data!T427), "-")</f>
        <v>-</v>
      </c>
      <c r="U430" s="24"/>
      <c r="V430" s="24"/>
      <c r="W430" s="24"/>
      <c r="X430" s="39" t="str">
        <f>IF(ISNUMBER(wat_table_data!W427), IF(wat_table_data!W427=-999,"NA",IF(wat_table_data!W427&gt;99, "&gt;99", IF(wat_table_data!W427&lt;1, "&lt;1",wat_table_data!W427 ))), "-")</f>
        <v>-</v>
      </c>
      <c r="Y430" s="40" t="str">
        <f>IF(ISNUMBER(wat_table_data!X427), IF(wat_table_data!X427=-999,"NA",IF(wat_table_data!X427&gt;99, "&gt;99", IF(wat_table_data!X427&lt;1, "&lt;1",wat_table_data!X427 ))), "-")</f>
        <v>-</v>
      </c>
      <c r="Z430" s="40" t="str">
        <f>IF(ISNUMBER(wat_table_data!Y427), IF(wat_table_data!Y427=-999,"NA",IF(wat_table_data!Y427&gt;99, "&gt;99", IF(wat_table_data!Y427&lt;1, "&lt;1",wat_table_data!Y427 ))), "-")</f>
        <v>-</v>
      </c>
      <c r="AA430" s="40" t="str">
        <f>IF(ISNUMBER(wat_table_data!Z427), IF(wat_table_data!Z427=-999,"NA",IF(wat_table_data!Z427&gt;99, "&gt;99", IF(wat_table_data!Z427&lt;1, "&lt;1",wat_table_data!Z427 ))), "-")</f>
        <v>-</v>
      </c>
      <c r="AB430" s="38" t="str">
        <f>IF(ISNUMBER(wat_table_data!AA427), IF(wat_table_data!AA427=-999,"NA",IF(wat_table_data!AA427&gt;99, "&gt;99", IF(wat_table_data!AA427&lt;1, "&lt;1",wat_table_data!AA427 ))), "-")</f>
        <v>-</v>
      </c>
      <c r="AC430" s="38" t="str">
        <f>IF(ISNUMBER(wat_table_data!AB427), IF(wat_table_data!AB427=-999,"NA",IF(wat_table_data!AB427&gt;99, "&gt;99", IF(wat_table_data!AB427&lt;1, "&lt;1",wat_table_data!AB427 ))), "-")</f>
        <v>-</v>
      </c>
      <c r="AD430" s="39" t="str">
        <f>IF(ISNUMBER(wat_table_data!AC427), IF(wat_table_data!AC427=-999,"NA",IF(wat_table_data!AC427&gt;99, "&gt;99", IF(wat_table_data!AC427&lt;1, "&lt;1",wat_table_data!AC427 ))), "-")</f>
        <v>-</v>
      </c>
      <c r="AE430" s="40" t="str">
        <f>IF(ISNUMBER(wat_table_data!AD427), IF(wat_table_data!AD427=-999,"NA",IF(wat_table_data!AD427&gt;99, "&gt;99", IF(wat_table_data!AD427&lt;1, "&lt;1",wat_table_data!AD427 ))), "-")</f>
        <v>-</v>
      </c>
      <c r="AF430" s="40" t="str">
        <f>IF(ISNUMBER(wat_table_data!AE427), IF(wat_table_data!AE427=-999,"NA",IF(wat_table_data!AE427&gt;99, "&gt;99", IF(wat_table_data!AE427&lt;1, "&lt;1",wat_table_data!AE427 ))), "-")</f>
        <v>-</v>
      </c>
      <c r="AG430" s="40" t="str">
        <f>IF(ISNUMBER(wat_table_data!AF427), IF(wat_table_data!AF427=-999,"NA",IF(wat_table_data!AF427&gt;99, "&gt;99", IF(wat_table_data!AF427&lt;1, "&lt;1",wat_table_data!AF427 ))), "-")</f>
        <v>-</v>
      </c>
      <c r="AH430" s="38" t="str">
        <f>IF(ISNUMBER(wat_table_data!AG427), IF(wat_table_data!AG427=-999,"NA",IF(wat_table_data!AG427&gt;99, "&gt;99", IF(wat_table_data!AG427&lt;1, "&lt;1",wat_table_data!AG427 ))), "-")</f>
        <v>-</v>
      </c>
      <c r="AI430" s="38" t="str">
        <f>IF(ISNUMBER(wat_table_data!AH427), IF(wat_table_data!AH427=-999,"NA",IF(wat_table_data!AH427&gt;99, "&gt;99", IF(wat_table_data!AH427&lt;1, "&lt;1",wat_table_data!AH427 ))), "-")</f>
        <v>-</v>
      </c>
      <c r="AJ430" s="39" t="str">
        <f>IF(ISNUMBER(wat_table_data!AI427), IF(wat_table_data!AI427=-999,"NA",IF(wat_table_data!AI427&gt;99, "&gt;99", IF(wat_table_data!AI427&lt;1, "&lt;1",wat_table_data!AI427 ))), "-")</f>
        <v>-</v>
      </c>
      <c r="AK430" s="40" t="str">
        <f>IF(ISNUMBER(wat_table_data!AJ427), IF(wat_table_data!AJ427=-999,"NA",IF(wat_table_data!AJ427&gt;99, "&gt;99", IF(wat_table_data!AJ427&lt;1, "&lt;1",wat_table_data!AJ427 ))), "-")</f>
        <v>-</v>
      </c>
      <c r="AL430" s="40" t="str">
        <f>IF(ISNUMBER(wat_table_data!AK427), IF(wat_table_data!AK427=-999,"NA",IF(wat_table_data!AK427&gt;99, "&gt;99", IF(wat_table_data!AK427&lt;1, "&lt;1",wat_table_data!AK427 ))), "-")</f>
        <v>-</v>
      </c>
      <c r="AM430" s="40" t="str">
        <f>IF(ISNUMBER(wat_table_data!AL427), IF(wat_table_data!AL427=-999,"NA",IF(wat_table_data!AL427&gt;99, "&gt;99", IF(wat_table_data!AL427&lt;1, "&lt;1",wat_table_data!AL427 ))), "-")</f>
        <v>-</v>
      </c>
      <c r="AN430" s="38" t="str">
        <f>IF(ISNUMBER(wat_table_data!AM427), IF(wat_table_data!AM427=-999,"NA",IF(wat_table_data!AM427&gt;99, "&gt;99", IF(wat_table_data!AM427&lt;1, "&lt;1",wat_table_data!AM427 ))), "-")</f>
        <v>-</v>
      </c>
      <c r="AO430" s="38" t="str">
        <f>IF(ISNUMBER(wat_table_data!AN427), IF(wat_table_data!AN427=-999,"NA",IF(wat_table_data!AN427&gt;99, "&gt;99", IF(wat_table_data!AN427&lt;1, "&lt;1",wat_table_data!AN427 ))), "-")</f>
        <v>-</v>
      </c>
    </row>
    <row r="431" ht="13.8" x14ac:dyDescent="0.25">
      <c r="A431" s="34" t="str">
        <f>IF(ISBLANK(wat_table_data!A428), "", wat_table_data!A428)</f>
        <v/>
      </c>
      <c r="B431" s="34" t="str">
        <f>IF(ISBLANK(wat_table_data!B428), "", wat_table_data!B428)</f>
        <v/>
      </c>
      <c r="C431" s="34" t="str">
        <f>IF(ISBLANK(wat_table_data!C428), "", wat_table_data!C428)</f>
        <v/>
      </c>
      <c r="D431" s="35" t="str">
        <f>IF(ISNUMBER(wat_table_data!D428), wat_table_data!D428, "-")</f>
        <v>-</v>
      </c>
      <c r="E431" s="36" t="str">
        <f>IF(ISNUMBER(wat_table_data!E428), wat_table_data!E428, "-")</f>
        <v>-</v>
      </c>
      <c r="F431" s="37" t="str">
        <f>IF(ISNUMBER(wat_table_data!F428), IF(wat_table_data!F428=-999,"NA",IF(wat_table_data!F428&gt;99, "&gt;99", IF(wat_table_data!F428&lt;1, "&lt;1",wat_table_data!F428 ))), "-")</f>
        <v>-</v>
      </c>
      <c r="G431" s="38" t="str">
        <f>IF(ISNUMBER(wat_table_data!G428), IF(wat_table_data!G428=-999,"NA",IF(wat_table_data!G428&gt;99, "&gt;99", IF(wat_table_data!G428&lt;1, "&lt;1",wat_table_data!G428 ))), "-")</f>
        <v>-</v>
      </c>
      <c r="H431" s="38" t="str">
        <f>IF(ISNUMBER(wat_table_data!H428), IF(wat_table_data!H428=-999,"NA",IF(wat_table_data!H428&gt;99, "&gt;99", IF(wat_table_data!H428&lt;1, "&lt;1",wat_table_data!H428 ))), "-")</f>
        <v>-</v>
      </c>
      <c r="I431" s="38" t="str">
        <f>IF(ISNUMBER(wat_table_data!I428), IF(wat_table_data!I428=-999,"NA",IF(wat_table_data!I428&gt;99, "&gt;99", IF(wat_table_data!I428&lt;1, "&lt;1",wat_table_data!I428 ))), "-")</f>
        <v>-</v>
      </c>
      <c r="J431" s="24" t="str">
        <f>IF(ISNUMBER(wat_table_data!J428), IF(wat_table_data!J428=-999,"NA",wat_table_data!J428), "-")</f>
        <v>-</v>
      </c>
      <c r="K431" s="37" t="str">
        <f>IF(ISNUMBER(wat_table_data!K428), IF(wat_table_data!K428=-999,"NA",IF(wat_table_data!K428&gt;99, "&gt;99", IF(wat_table_data!K428&lt;1, "&lt;1",wat_table_data!K428 ))), "-")</f>
        <v>-</v>
      </c>
      <c r="L431" s="38" t="str">
        <f>IF(ISNUMBER(wat_table_data!L428), IF(wat_table_data!L428=-999,"NA",IF(wat_table_data!L428&gt;99, "&gt;99", IF(wat_table_data!L428&lt;1, "&lt;1",wat_table_data!L428 ))), "-")</f>
        <v>-</v>
      </c>
      <c r="M431" s="38" t="str">
        <f>IF(ISNUMBER(wat_table_data!M428), IF(wat_table_data!M428=-999,"NA",IF(wat_table_data!M428&gt;99, "&gt;99", IF(wat_table_data!M428&lt;1, "&lt;1",wat_table_data!M428 ))), "-")</f>
        <v>-</v>
      </c>
      <c r="N431" s="38" t="str">
        <f>IF(ISNUMBER(wat_table_data!N428), IF(wat_table_data!N428=-999,"NA",IF(wat_table_data!N428&gt;99, "&gt;99", IF(wat_table_data!N428&lt;1, "&lt;1",wat_table_data!N428 ))), "-")</f>
        <v>-</v>
      </c>
      <c r="O431" s="24" t="str">
        <f>IF(ISNUMBER(wat_table_data!O428), IF(wat_table_data!O428=-999,"NA",wat_table_data!O428), "-")</f>
        <v>-</v>
      </c>
      <c r="P431" s="37" t="str">
        <f>IF(ISNUMBER(wat_table_data!P428), IF(wat_table_data!P428=-999,"NA",IF(wat_table_data!P428&gt;99, "&gt;99", IF(wat_table_data!P428&lt;1, "&lt;1",wat_table_data!P428 ))), "-")</f>
        <v>-</v>
      </c>
      <c r="Q431" s="38" t="str">
        <f>IF(ISNUMBER(wat_table_data!Q428), IF(wat_table_data!Q428=-999,"NA",IF(wat_table_data!Q428&gt;99, "&gt;99", IF(wat_table_data!Q428&lt;1, "&lt;1",wat_table_data!Q428 ))), "-")</f>
        <v>-</v>
      </c>
      <c r="R431" s="38" t="str">
        <f>IF(ISNUMBER(wat_table_data!R428), IF(wat_table_data!R428=-999,"NA",IF(wat_table_data!R428&gt;99, "&gt;99", IF(wat_table_data!R428&lt;1, "&lt;1",wat_table_data!R428 ))), "-")</f>
        <v>-</v>
      </c>
      <c r="S431" s="38" t="str">
        <f>IF(ISNUMBER(wat_table_data!S428), IF(wat_table_data!S428=-999,"NA",IF(wat_table_data!S428&gt;99, "&gt;99", IF(wat_table_data!S428&lt;1, "&lt;1",wat_table_data!S428 ))), "-")</f>
        <v>-</v>
      </c>
      <c r="T431" s="24" t="str">
        <f>IF(ISNUMBER(wat_table_data!T428), IF(wat_table_data!T428=-999,"NA",wat_table_data!T428), "-")</f>
        <v>-</v>
      </c>
      <c r="U431" s="24"/>
      <c r="V431" s="24"/>
      <c r="W431" s="24"/>
      <c r="X431" s="39" t="str">
        <f>IF(ISNUMBER(wat_table_data!W428), IF(wat_table_data!W428=-999,"NA",IF(wat_table_data!W428&gt;99, "&gt;99", IF(wat_table_data!W428&lt;1, "&lt;1",wat_table_data!W428 ))), "-")</f>
        <v>-</v>
      </c>
      <c r="Y431" s="40" t="str">
        <f>IF(ISNUMBER(wat_table_data!X428), IF(wat_table_data!X428=-999,"NA",IF(wat_table_data!X428&gt;99, "&gt;99", IF(wat_table_data!X428&lt;1, "&lt;1",wat_table_data!X428 ))), "-")</f>
        <v>-</v>
      </c>
      <c r="Z431" s="40" t="str">
        <f>IF(ISNUMBER(wat_table_data!Y428), IF(wat_table_data!Y428=-999,"NA",IF(wat_table_data!Y428&gt;99, "&gt;99", IF(wat_table_data!Y428&lt;1, "&lt;1",wat_table_data!Y428 ))), "-")</f>
        <v>-</v>
      </c>
      <c r="AA431" s="40" t="str">
        <f>IF(ISNUMBER(wat_table_data!Z428), IF(wat_table_data!Z428=-999,"NA",IF(wat_table_data!Z428&gt;99, "&gt;99", IF(wat_table_data!Z428&lt;1, "&lt;1",wat_table_data!Z428 ))), "-")</f>
        <v>-</v>
      </c>
      <c r="AB431" s="38" t="str">
        <f>IF(ISNUMBER(wat_table_data!AA428), IF(wat_table_data!AA428=-999,"NA",IF(wat_table_data!AA428&gt;99, "&gt;99", IF(wat_table_data!AA428&lt;1, "&lt;1",wat_table_data!AA428 ))), "-")</f>
        <v>-</v>
      </c>
      <c r="AC431" s="38" t="str">
        <f>IF(ISNUMBER(wat_table_data!AB428), IF(wat_table_data!AB428=-999,"NA",IF(wat_table_data!AB428&gt;99, "&gt;99", IF(wat_table_data!AB428&lt;1, "&lt;1",wat_table_data!AB428 ))), "-")</f>
        <v>-</v>
      </c>
      <c r="AD431" s="39" t="str">
        <f>IF(ISNUMBER(wat_table_data!AC428), IF(wat_table_data!AC428=-999,"NA",IF(wat_table_data!AC428&gt;99, "&gt;99", IF(wat_table_data!AC428&lt;1, "&lt;1",wat_table_data!AC428 ))), "-")</f>
        <v>-</v>
      </c>
      <c r="AE431" s="40" t="str">
        <f>IF(ISNUMBER(wat_table_data!AD428), IF(wat_table_data!AD428=-999,"NA",IF(wat_table_data!AD428&gt;99, "&gt;99", IF(wat_table_data!AD428&lt;1, "&lt;1",wat_table_data!AD428 ))), "-")</f>
        <v>-</v>
      </c>
      <c r="AF431" s="40" t="str">
        <f>IF(ISNUMBER(wat_table_data!AE428), IF(wat_table_data!AE428=-999,"NA",IF(wat_table_data!AE428&gt;99, "&gt;99", IF(wat_table_data!AE428&lt;1, "&lt;1",wat_table_data!AE428 ))), "-")</f>
        <v>-</v>
      </c>
      <c r="AG431" s="40" t="str">
        <f>IF(ISNUMBER(wat_table_data!AF428), IF(wat_table_data!AF428=-999,"NA",IF(wat_table_data!AF428&gt;99, "&gt;99", IF(wat_table_data!AF428&lt;1, "&lt;1",wat_table_data!AF428 ))), "-")</f>
        <v>-</v>
      </c>
      <c r="AH431" s="38" t="str">
        <f>IF(ISNUMBER(wat_table_data!AG428), IF(wat_table_data!AG428=-999,"NA",IF(wat_table_data!AG428&gt;99, "&gt;99", IF(wat_table_data!AG428&lt;1, "&lt;1",wat_table_data!AG428 ))), "-")</f>
        <v>-</v>
      </c>
      <c r="AI431" s="38" t="str">
        <f>IF(ISNUMBER(wat_table_data!AH428), IF(wat_table_data!AH428=-999,"NA",IF(wat_table_data!AH428&gt;99, "&gt;99", IF(wat_table_data!AH428&lt;1, "&lt;1",wat_table_data!AH428 ))), "-")</f>
        <v>-</v>
      </c>
      <c r="AJ431" s="39" t="str">
        <f>IF(ISNUMBER(wat_table_data!AI428), IF(wat_table_data!AI428=-999,"NA",IF(wat_table_data!AI428&gt;99, "&gt;99", IF(wat_table_data!AI428&lt;1, "&lt;1",wat_table_data!AI428 ))), "-")</f>
        <v>-</v>
      </c>
      <c r="AK431" s="40" t="str">
        <f>IF(ISNUMBER(wat_table_data!AJ428), IF(wat_table_data!AJ428=-999,"NA",IF(wat_table_data!AJ428&gt;99, "&gt;99", IF(wat_table_data!AJ428&lt;1, "&lt;1",wat_table_data!AJ428 ))), "-")</f>
        <v>-</v>
      </c>
      <c r="AL431" s="40" t="str">
        <f>IF(ISNUMBER(wat_table_data!AK428), IF(wat_table_data!AK428=-999,"NA",IF(wat_table_data!AK428&gt;99, "&gt;99", IF(wat_table_data!AK428&lt;1, "&lt;1",wat_table_data!AK428 ))), "-")</f>
        <v>-</v>
      </c>
      <c r="AM431" s="40" t="str">
        <f>IF(ISNUMBER(wat_table_data!AL428), IF(wat_table_data!AL428=-999,"NA",IF(wat_table_data!AL428&gt;99, "&gt;99", IF(wat_table_data!AL428&lt;1, "&lt;1",wat_table_data!AL428 ))), "-")</f>
        <v>-</v>
      </c>
      <c r="AN431" s="38" t="str">
        <f>IF(ISNUMBER(wat_table_data!AM428), IF(wat_table_data!AM428=-999,"NA",IF(wat_table_data!AM428&gt;99, "&gt;99", IF(wat_table_data!AM428&lt;1, "&lt;1",wat_table_data!AM428 ))), "-")</f>
        <v>-</v>
      </c>
      <c r="AO431" s="38" t="str">
        <f>IF(ISNUMBER(wat_table_data!AN428), IF(wat_table_data!AN428=-999,"NA",IF(wat_table_data!AN428&gt;99, "&gt;99", IF(wat_table_data!AN428&lt;1, "&lt;1",wat_table_data!AN428 ))), "-")</f>
        <v>-</v>
      </c>
    </row>
    <row r="432" ht="13.8" x14ac:dyDescent="0.25">
      <c r="A432" s="34" t="str">
        <f>IF(ISBLANK(wat_table_data!A429), "", wat_table_data!A429)</f>
        <v/>
      </c>
      <c r="B432" s="34" t="str">
        <f>IF(ISBLANK(wat_table_data!B429), "", wat_table_data!B429)</f>
        <v/>
      </c>
      <c r="C432" s="34" t="str">
        <f>IF(ISBLANK(wat_table_data!C429), "", wat_table_data!C429)</f>
        <v/>
      </c>
      <c r="D432" s="35" t="str">
        <f>IF(ISNUMBER(wat_table_data!D429), wat_table_data!D429, "-")</f>
        <v>-</v>
      </c>
      <c r="E432" s="36" t="str">
        <f>IF(ISNUMBER(wat_table_data!E429), wat_table_data!E429, "-")</f>
        <v>-</v>
      </c>
      <c r="F432" s="37" t="str">
        <f>IF(ISNUMBER(wat_table_data!F429), IF(wat_table_data!F429=-999,"NA",IF(wat_table_data!F429&gt;99, "&gt;99", IF(wat_table_data!F429&lt;1, "&lt;1",wat_table_data!F429 ))), "-")</f>
        <v>-</v>
      </c>
      <c r="G432" s="38" t="str">
        <f>IF(ISNUMBER(wat_table_data!G429), IF(wat_table_data!G429=-999,"NA",IF(wat_table_data!G429&gt;99, "&gt;99", IF(wat_table_data!G429&lt;1, "&lt;1",wat_table_data!G429 ))), "-")</f>
        <v>-</v>
      </c>
      <c r="H432" s="38" t="str">
        <f>IF(ISNUMBER(wat_table_data!H429), IF(wat_table_data!H429=-999,"NA",IF(wat_table_data!H429&gt;99, "&gt;99", IF(wat_table_data!H429&lt;1, "&lt;1",wat_table_data!H429 ))), "-")</f>
        <v>-</v>
      </c>
      <c r="I432" s="38" t="str">
        <f>IF(ISNUMBER(wat_table_data!I429), IF(wat_table_data!I429=-999,"NA",IF(wat_table_data!I429&gt;99, "&gt;99", IF(wat_table_data!I429&lt;1, "&lt;1",wat_table_data!I429 ))), "-")</f>
        <v>-</v>
      </c>
      <c r="J432" s="24" t="str">
        <f>IF(ISNUMBER(wat_table_data!J429), IF(wat_table_data!J429=-999,"NA",wat_table_data!J429), "-")</f>
        <v>-</v>
      </c>
      <c r="K432" s="37" t="str">
        <f>IF(ISNUMBER(wat_table_data!K429), IF(wat_table_data!K429=-999,"NA",IF(wat_table_data!K429&gt;99, "&gt;99", IF(wat_table_data!K429&lt;1, "&lt;1",wat_table_data!K429 ))), "-")</f>
        <v>-</v>
      </c>
      <c r="L432" s="38" t="str">
        <f>IF(ISNUMBER(wat_table_data!L429), IF(wat_table_data!L429=-999,"NA",IF(wat_table_data!L429&gt;99, "&gt;99", IF(wat_table_data!L429&lt;1, "&lt;1",wat_table_data!L429 ))), "-")</f>
        <v>-</v>
      </c>
      <c r="M432" s="38" t="str">
        <f>IF(ISNUMBER(wat_table_data!M429), IF(wat_table_data!M429=-999,"NA",IF(wat_table_data!M429&gt;99, "&gt;99", IF(wat_table_data!M429&lt;1, "&lt;1",wat_table_data!M429 ))), "-")</f>
        <v>-</v>
      </c>
      <c r="N432" s="38" t="str">
        <f>IF(ISNUMBER(wat_table_data!N429), IF(wat_table_data!N429=-999,"NA",IF(wat_table_data!N429&gt;99, "&gt;99", IF(wat_table_data!N429&lt;1, "&lt;1",wat_table_data!N429 ))), "-")</f>
        <v>-</v>
      </c>
      <c r="O432" s="24" t="str">
        <f>IF(ISNUMBER(wat_table_data!O429), IF(wat_table_data!O429=-999,"NA",wat_table_data!O429), "-")</f>
        <v>-</v>
      </c>
      <c r="P432" s="37" t="str">
        <f>IF(ISNUMBER(wat_table_data!P429), IF(wat_table_data!P429=-999,"NA",IF(wat_table_data!P429&gt;99, "&gt;99", IF(wat_table_data!P429&lt;1, "&lt;1",wat_table_data!P429 ))), "-")</f>
        <v>-</v>
      </c>
      <c r="Q432" s="38" t="str">
        <f>IF(ISNUMBER(wat_table_data!Q429), IF(wat_table_data!Q429=-999,"NA",IF(wat_table_data!Q429&gt;99, "&gt;99", IF(wat_table_data!Q429&lt;1, "&lt;1",wat_table_data!Q429 ))), "-")</f>
        <v>-</v>
      </c>
      <c r="R432" s="38" t="str">
        <f>IF(ISNUMBER(wat_table_data!R429), IF(wat_table_data!R429=-999,"NA",IF(wat_table_data!R429&gt;99, "&gt;99", IF(wat_table_data!R429&lt;1, "&lt;1",wat_table_data!R429 ))), "-")</f>
        <v>-</v>
      </c>
      <c r="S432" s="38" t="str">
        <f>IF(ISNUMBER(wat_table_data!S429), IF(wat_table_data!S429=-999,"NA",IF(wat_table_data!S429&gt;99, "&gt;99", IF(wat_table_data!S429&lt;1, "&lt;1",wat_table_data!S429 ))), "-")</f>
        <v>-</v>
      </c>
      <c r="T432" s="24" t="str">
        <f>IF(ISNUMBER(wat_table_data!T429), IF(wat_table_data!T429=-999,"NA",wat_table_data!T429), "-")</f>
        <v>-</v>
      </c>
      <c r="U432" s="24"/>
      <c r="V432" s="24"/>
      <c r="W432" s="24"/>
      <c r="X432" s="39" t="str">
        <f>IF(ISNUMBER(wat_table_data!W429), IF(wat_table_data!W429=-999,"NA",IF(wat_table_data!W429&gt;99, "&gt;99", IF(wat_table_data!W429&lt;1, "&lt;1",wat_table_data!W429 ))), "-")</f>
        <v>-</v>
      </c>
      <c r="Y432" s="40" t="str">
        <f>IF(ISNUMBER(wat_table_data!X429), IF(wat_table_data!X429=-999,"NA",IF(wat_table_data!X429&gt;99, "&gt;99", IF(wat_table_data!X429&lt;1, "&lt;1",wat_table_data!X429 ))), "-")</f>
        <v>-</v>
      </c>
      <c r="Z432" s="40" t="str">
        <f>IF(ISNUMBER(wat_table_data!Y429), IF(wat_table_data!Y429=-999,"NA",IF(wat_table_data!Y429&gt;99, "&gt;99", IF(wat_table_data!Y429&lt;1, "&lt;1",wat_table_data!Y429 ))), "-")</f>
        <v>-</v>
      </c>
      <c r="AA432" s="40" t="str">
        <f>IF(ISNUMBER(wat_table_data!Z429), IF(wat_table_data!Z429=-999,"NA",IF(wat_table_data!Z429&gt;99, "&gt;99", IF(wat_table_data!Z429&lt;1, "&lt;1",wat_table_data!Z429 ))), "-")</f>
        <v>-</v>
      </c>
      <c r="AB432" s="38" t="str">
        <f>IF(ISNUMBER(wat_table_data!AA429), IF(wat_table_data!AA429=-999,"NA",IF(wat_table_data!AA429&gt;99, "&gt;99", IF(wat_table_data!AA429&lt;1, "&lt;1",wat_table_data!AA429 ))), "-")</f>
        <v>-</v>
      </c>
      <c r="AC432" s="38" t="str">
        <f>IF(ISNUMBER(wat_table_data!AB429), IF(wat_table_data!AB429=-999,"NA",IF(wat_table_data!AB429&gt;99, "&gt;99", IF(wat_table_data!AB429&lt;1, "&lt;1",wat_table_data!AB429 ))), "-")</f>
        <v>-</v>
      </c>
      <c r="AD432" s="39" t="str">
        <f>IF(ISNUMBER(wat_table_data!AC429), IF(wat_table_data!AC429=-999,"NA",IF(wat_table_data!AC429&gt;99, "&gt;99", IF(wat_table_data!AC429&lt;1, "&lt;1",wat_table_data!AC429 ))), "-")</f>
        <v>-</v>
      </c>
      <c r="AE432" s="40" t="str">
        <f>IF(ISNUMBER(wat_table_data!AD429), IF(wat_table_data!AD429=-999,"NA",IF(wat_table_data!AD429&gt;99, "&gt;99", IF(wat_table_data!AD429&lt;1, "&lt;1",wat_table_data!AD429 ))), "-")</f>
        <v>-</v>
      </c>
      <c r="AF432" s="40" t="str">
        <f>IF(ISNUMBER(wat_table_data!AE429), IF(wat_table_data!AE429=-999,"NA",IF(wat_table_data!AE429&gt;99, "&gt;99", IF(wat_table_data!AE429&lt;1, "&lt;1",wat_table_data!AE429 ))), "-")</f>
        <v>-</v>
      </c>
      <c r="AG432" s="40" t="str">
        <f>IF(ISNUMBER(wat_table_data!AF429), IF(wat_table_data!AF429=-999,"NA",IF(wat_table_data!AF429&gt;99, "&gt;99", IF(wat_table_data!AF429&lt;1, "&lt;1",wat_table_data!AF429 ))), "-")</f>
        <v>-</v>
      </c>
      <c r="AH432" s="38" t="str">
        <f>IF(ISNUMBER(wat_table_data!AG429), IF(wat_table_data!AG429=-999,"NA",IF(wat_table_data!AG429&gt;99, "&gt;99", IF(wat_table_data!AG429&lt;1, "&lt;1",wat_table_data!AG429 ))), "-")</f>
        <v>-</v>
      </c>
      <c r="AI432" s="38" t="str">
        <f>IF(ISNUMBER(wat_table_data!AH429), IF(wat_table_data!AH429=-999,"NA",IF(wat_table_data!AH429&gt;99, "&gt;99", IF(wat_table_data!AH429&lt;1, "&lt;1",wat_table_data!AH429 ))), "-")</f>
        <v>-</v>
      </c>
      <c r="AJ432" s="39" t="str">
        <f>IF(ISNUMBER(wat_table_data!AI429), IF(wat_table_data!AI429=-999,"NA",IF(wat_table_data!AI429&gt;99, "&gt;99", IF(wat_table_data!AI429&lt;1, "&lt;1",wat_table_data!AI429 ))), "-")</f>
        <v>-</v>
      </c>
      <c r="AK432" s="40" t="str">
        <f>IF(ISNUMBER(wat_table_data!AJ429), IF(wat_table_data!AJ429=-999,"NA",IF(wat_table_data!AJ429&gt;99, "&gt;99", IF(wat_table_data!AJ429&lt;1, "&lt;1",wat_table_data!AJ429 ))), "-")</f>
        <v>-</v>
      </c>
      <c r="AL432" s="40" t="str">
        <f>IF(ISNUMBER(wat_table_data!AK429), IF(wat_table_data!AK429=-999,"NA",IF(wat_table_data!AK429&gt;99, "&gt;99", IF(wat_table_data!AK429&lt;1, "&lt;1",wat_table_data!AK429 ))), "-")</f>
        <v>-</v>
      </c>
      <c r="AM432" s="40" t="str">
        <f>IF(ISNUMBER(wat_table_data!AL429), IF(wat_table_data!AL429=-999,"NA",IF(wat_table_data!AL429&gt;99, "&gt;99", IF(wat_table_data!AL429&lt;1, "&lt;1",wat_table_data!AL429 ))), "-")</f>
        <v>-</v>
      </c>
      <c r="AN432" s="38" t="str">
        <f>IF(ISNUMBER(wat_table_data!AM429), IF(wat_table_data!AM429=-999,"NA",IF(wat_table_data!AM429&gt;99, "&gt;99", IF(wat_table_data!AM429&lt;1, "&lt;1",wat_table_data!AM429 ))), "-")</f>
        <v>-</v>
      </c>
      <c r="AO432" s="38" t="str">
        <f>IF(ISNUMBER(wat_table_data!AN429), IF(wat_table_data!AN429=-999,"NA",IF(wat_table_data!AN429&gt;99, "&gt;99", IF(wat_table_data!AN429&lt;1, "&lt;1",wat_table_data!AN429 ))), "-")</f>
        <v>-</v>
      </c>
    </row>
    <row r="433" ht="13.8" x14ac:dyDescent="0.25">
      <c r="A433" s="34" t="str">
        <f>IF(ISBLANK(wat_table_data!A430), "", wat_table_data!A430)</f>
        <v/>
      </c>
      <c r="B433" s="34" t="str">
        <f>IF(ISBLANK(wat_table_data!B430), "", wat_table_data!B430)</f>
        <v/>
      </c>
      <c r="C433" s="34" t="str">
        <f>IF(ISBLANK(wat_table_data!C430), "", wat_table_data!C430)</f>
        <v/>
      </c>
      <c r="D433" s="35" t="str">
        <f>IF(ISNUMBER(wat_table_data!D430), wat_table_data!D430, "-")</f>
        <v>-</v>
      </c>
      <c r="E433" s="36" t="str">
        <f>IF(ISNUMBER(wat_table_data!E430), wat_table_data!E430, "-")</f>
        <v>-</v>
      </c>
      <c r="F433" s="37" t="str">
        <f>IF(ISNUMBER(wat_table_data!F430), IF(wat_table_data!F430=-999,"NA",IF(wat_table_data!F430&gt;99, "&gt;99", IF(wat_table_data!F430&lt;1, "&lt;1",wat_table_data!F430 ))), "-")</f>
        <v>-</v>
      </c>
      <c r="G433" s="38" t="str">
        <f>IF(ISNUMBER(wat_table_data!G430), IF(wat_table_data!G430=-999,"NA",IF(wat_table_data!G430&gt;99, "&gt;99", IF(wat_table_data!G430&lt;1, "&lt;1",wat_table_data!G430 ))), "-")</f>
        <v>-</v>
      </c>
      <c r="H433" s="38" t="str">
        <f>IF(ISNUMBER(wat_table_data!H430), IF(wat_table_data!H430=-999,"NA",IF(wat_table_data!H430&gt;99, "&gt;99", IF(wat_table_data!H430&lt;1, "&lt;1",wat_table_data!H430 ))), "-")</f>
        <v>-</v>
      </c>
      <c r="I433" s="38" t="str">
        <f>IF(ISNUMBER(wat_table_data!I430), IF(wat_table_data!I430=-999,"NA",IF(wat_table_data!I430&gt;99, "&gt;99", IF(wat_table_data!I430&lt;1, "&lt;1",wat_table_data!I430 ))), "-")</f>
        <v>-</v>
      </c>
      <c r="J433" s="24" t="str">
        <f>IF(ISNUMBER(wat_table_data!J430), IF(wat_table_data!J430=-999,"NA",wat_table_data!J430), "-")</f>
        <v>-</v>
      </c>
      <c r="K433" s="37" t="str">
        <f>IF(ISNUMBER(wat_table_data!K430), IF(wat_table_data!K430=-999,"NA",IF(wat_table_data!K430&gt;99, "&gt;99", IF(wat_table_data!K430&lt;1, "&lt;1",wat_table_data!K430 ))), "-")</f>
        <v>-</v>
      </c>
      <c r="L433" s="38" t="str">
        <f>IF(ISNUMBER(wat_table_data!L430), IF(wat_table_data!L430=-999,"NA",IF(wat_table_data!L430&gt;99, "&gt;99", IF(wat_table_data!L430&lt;1, "&lt;1",wat_table_data!L430 ))), "-")</f>
        <v>-</v>
      </c>
      <c r="M433" s="38" t="str">
        <f>IF(ISNUMBER(wat_table_data!M430), IF(wat_table_data!M430=-999,"NA",IF(wat_table_data!M430&gt;99, "&gt;99", IF(wat_table_data!M430&lt;1, "&lt;1",wat_table_data!M430 ))), "-")</f>
        <v>-</v>
      </c>
      <c r="N433" s="38" t="str">
        <f>IF(ISNUMBER(wat_table_data!N430), IF(wat_table_data!N430=-999,"NA",IF(wat_table_data!N430&gt;99, "&gt;99", IF(wat_table_data!N430&lt;1, "&lt;1",wat_table_data!N430 ))), "-")</f>
        <v>-</v>
      </c>
      <c r="O433" s="24" t="str">
        <f>IF(ISNUMBER(wat_table_data!O430), IF(wat_table_data!O430=-999,"NA",wat_table_data!O430), "-")</f>
        <v>-</v>
      </c>
      <c r="P433" s="37" t="str">
        <f>IF(ISNUMBER(wat_table_data!P430), IF(wat_table_data!P430=-999,"NA",IF(wat_table_data!P430&gt;99, "&gt;99", IF(wat_table_data!P430&lt;1, "&lt;1",wat_table_data!P430 ))), "-")</f>
        <v>-</v>
      </c>
      <c r="Q433" s="38" t="str">
        <f>IF(ISNUMBER(wat_table_data!Q430), IF(wat_table_data!Q430=-999,"NA",IF(wat_table_data!Q430&gt;99, "&gt;99", IF(wat_table_data!Q430&lt;1, "&lt;1",wat_table_data!Q430 ))), "-")</f>
        <v>-</v>
      </c>
      <c r="R433" s="38" t="str">
        <f>IF(ISNUMBER(wat_table_data!R430), IF(wat_table_data!R430=-999,"NA",IF(wat_table_data!R430&gt;99, "&gt;99", IF(wat_table_data!R430&lt;1, "&lt;1",wat_table_data!R430 ))), "-")</f>
        <v>-</v>
      </c>
      <c r="S433" s="38" t="str">
        <f>IF(ISNUMBER(wat_table_data!S430), IF(wat_table_data!S430=-999,"NA",IF(wat_table_data!S430&gt;99, "&gt;99", IF(wat_table_data!S430&lt;1, "&lt;1",wat_table_data!S430 ))), "-")</f>
        <v>-</v>
      </c>
      <c r="T433" s="24" t="str">
        <f>IF(ISNUMBER(wat_table_data!T430), IF(wat_table_data!T430=-999,"NA",wat_table_data!T430), "-")</f>
        <v>-</v>
      </c>
      <c r="U433" s="24"/>
      <c r="V433" s="24"/>
      <c r="W433" s="24"/>
      <c r="X433" s="39" t="str">
        <f>IF(ISNUMBER(wat_table_data!W430), IF(wat_table_data!W430=-999,"NA",IF(wat_table_data!W430&gt;99, "&gt;99", IF(wat_table_data!W430&lt;1, "&lt;1",wat_table_data!W430 ))), "-")</f>
        <v>-</v>
      </c>
      <c r="Y433" s="40" t="str">
        <f>IF(ISNUMBER(wat_table_data!X430), IF(wat_table_data!X430=-999,"NA",IF(wat_table_data!X430&gt;99, "&gt;99", IF(wat_table_data!X430&lt;1, "&lt;1",wat_table_data!X430 ))), "-")</f>
        <v>-</v>
      </c>
      <c r="Z433" s="40" t="str">
        <f>IF(ISNUMBER(wat_table_data!Y430), IF(wat_table_data!Y430=-999,"NA",IF(wat_table_data!Y430&gt;99, "&gt;99", IF(wat_table_data!Y430&lt;1, "&lt;1",wat_table_data!Y430 ))), "-")</f>
        <v>-</v>
      </c>
      <c r="AA433" s="40" t="str">
        <f>IF(ISNUMBER(wat_table_data!Z430), IF(wat_table_data!Z430=-999,"NA",IF(wat_table_data!Z430&gt;99, "&gt;99", IF(wat_table_data!Z430&lt;1, "&lt;1",wat_table_data!Z430 ))), "-")</f>
        <v>-</v>
      </c>
      <c r="AB433" s="38" t="str">
        <f>IF(ISNUMBER(wat_table_data!AA430), IF(wat_table_data!AA430=-999,"NA",IF(wat_table_data!AA430&gt;99, "&gt;99", IF(wat_table_data!AA430&lt;1, "&lt;1",wat_table_data!AA430 ))), "-")</f>
        <v>-</v>
      </c>
      <c r="AC433" s="38" t="str">
        <f>IF(ISNUMBER(wat_table_data!AB430), IF(wat_table_data!AB430=-999,"NA",IF(wat_table_data!AB430&gt;99, "&gt;99", IF(wat_table_data!AB430&lt;1, "&lt;1",wat_table_data!AB430 ))), "-")</f>
        <v>-</v>
      </c>
      <c r="AD433" s="39" t="str">
        <f>IF(ISNUMBER(wat_table_data!AC430), IF(wat_table_data!AC430=-999,"NA",IF(wat_table_data!AC430&gt;99, "&gt;99", IF(wat_table_data!AC430&lt;1, "&lt;1",wat_table_data!AC430 ))), "-")</f>
        <v>-</v>
      </c>
      <c r="AE433" s="40" t="str">
        <f>IF(ISNUMBER(wat_table_data!AD430), IF(wat_table_data!AD430=-999,"NA",IF(wat_table_data!AD430&gt;99, "&gt;99", IF(wat_table_data!AD430&lt;1, "&lt;1",wat_table_data!AD430 ))), "-")</f>
        <v>-</v>
      </c>
      <c r="AF433" s="40" t="str">
        <f>IF(ISNUMBER(wat_table_data!AE430), IF(wat_table_data!AE430=-999,"NA",IF(wat_table_data!AE430&gt;99, "&gt;99", IF(wat_table_data!AE430&lt;1, "&lt;1",wat_table_data!AE430 ))), "-")</f>
        <v>-</v>
      </c>
      <c r="AG433" s="40" t="str">
        <f>IF(ISNUMBER(wat_table_data!AF430), IF(wat_table_data!AF430=-999,"NA",IF(wat_table_data!AF430&gt;99, "&gt;99", IF(wat_table_data!AF430&lt;1, "&lt;1",wat_table_data!AF430 ))), "-")</f>
        <v>-</v>
      </c>
      <c r="AH433" s="38" t="str">
        <f>IF(ISNUMBER(wat_table_data!AG430), IF(wat_table_data!AG430=-999,"NA",IF(wat_table_data!AG430&gt;99, "&gt;99", IF(wat_table_data!AG430&lt;1, "&lt;1",wat_table_data!AG430 ))), "-")</f>
        <v>-</v>
      </c>
      <c r="AI433" s="38" t="str">
        <f>IF(ISNUMBER(wat_table_data!AH430), IF(wat_table_data!AH430=-999,"NA",IF(wat_table_data!AH430&gt;99, "&gt;99", IF(wat_table_data!AH430&lt;1, "&lt;1",wat_table_data!AH430 ))), "-")</f>
        <v>-</v>
      </c>
      <c r="AJ433" s="39" t="str">
        <f>IF(ISNUMBER(wat_table_data!AI430), IF(wat_table_data!AI430=-999,"NA",IF(wat_table_data!AI430&gt;99, "&gt;99", IF(wat_table_data!AI430&lt;1, "&lt;1",wat_table_data!AI430 ))), "-")</f>
        <v>-</v>
      </c>
      <c r="AK433" s="40" t="str">
        <f>IF(ISNUMBER(wat_table_data!AJ430), IF(wat_table_data!AJ430=-999,"NA",IF(wat_table_data!AJ430&gt;99, "&gt;99", IF(wat_table_data!AJ430&lt;1, "&lt;1",wat_table_data!AJ430 ))), "-")</f>
        <v>-</v>
      </c>
      <c r="AL433" s="40" t="str">
        <f>IF(ISNUMBER(wat_table_data!AK430), IF(wat_table_data!AK430=-999,"NA",IF(wat_table_data!AK430&gt;99, "&gt;99", IF(wat_table_data!AK430&lt;1, "&lt;1",wat_table_data!AK430 ))), "-")</f>
        <v>-</v>
      </c>
      <c r="AM433" s="40" t="str">
        <f>IF(ISNUMBER(wat_table_data!AL430), IF(wat_table_data!AL430=-999,"NA",IF(wat_table_data!AL430&gt;99, "&gt;99", IF(wat_table_data!AL430&lt;1, "&lt;1",wat_table_data!AL430 ))), "-")</f>
        <v>-</v>
      </c>
      <c r="AN433" s="38" t="str">
        <f>IF(ISNUMBER(wat_table_data!AM430), IF(wat_table_data!AM430=-999,"NA",IF(wat_table_data!AM430&gt;99, "&gt;99", IF(wat_table_data!AM430&lt;1, "&lt;1",wat_table_data!AM430 ))), "-")</f>
        <v>-</v>
      </c>
      <c r="AO433" s="38" t="str">
        <f>IF(ISNUMBER(wat_table_data!AN430), IF(wat_table_data!AN430=-999,"NA",IF(wat_table_data!AN430&gt;99, "&gt;99", IF(wat_table_data!AN430&lt;1, "&lt;1",wat_table_data!AN430 ))), "-")</f>
        <v>-</v>
      </c>
    </row>
    <row r="434" ht="13.8" x14ac:dyDescent="0.25">
      <c r="A434" s="34" t="str">
        <f>IF(ISBLANK(wat_table_data!A431), "", wat_table_data!A431)</f>
        <v/>
      </c>
      <c r="B434" s="34" t="str">
        <f>IF(ISBLANK(wat_table_data!B431), "", wat_table_data!B431)</f>
        <v/>
      </c>
      <c r="C434" s="34" t="str">
        <f>IF(ISBLANK(wat_table_data!C431), "", wat_table_data!C431)</f>
        <v/>
      </c>
      <c r="D434" s="35" t="str">
        <f>IF(ISNUMBER(wat_table_data!D431), wat_table_data!D431, "-")</f>
        <v>-</v>
      </c>
      <c r="E434" s="36" t="str">
        <f>IF(ISNUMBER(wat_table_data!E431), wat_table_data!E431, "-")</f>
        <v>-</v>
      </c>
      <c r="F434" s="37" t="str">
        <f>IF(ISNUMBER(wat_table_data!F431), IF(wat_table_data!F431=-999,"NA",IF(wat_table_data!F431&gt;99, "&gt;99", IF(wat_table_data!F431&lt;1, "&lt;1",wat_table_data!F431 ))), "-")</f>
        <v>-</v>
      </c>
      <c r="G434" s="38" t="str">
        <f>IF(ISNUMBER(wat_table_data!G431), IF(wat_table_data!G431=-999,"NA",IF(wat_table_data!G431&gt;99, "&gt;99", IF(wat_table_data!G431&lt;1, "&lt;1",wat_table_data!G431 ))), "-")</f>
        <v>-</v>
      </c>
      <c r="H434" s="38" t="str">
        <f>IF(ISNUMBER(wat_table_data!H431), IF(wat_table_data!H431=-999,"NA",IF(wat_table_data!H431&gt;99, "&gt;99", IF(wat_table_data!H431&lt;1, "&lt;1",wat_table_data!H431 ))), "-")</f>
        <v>-</v>
      </c>
      <c r="I434" s="38" t="str">
        <f>IF(ISNUMBER(wat_table_data!I431), IF(wat_table_data!I431=-999,"NA",IF(wat_table_data!I431&gt;99, "&gt;99", IF(wat_table_data!I431&lt;1, "&lt;1",wat_table_data!I431 ))), "-")</f>
        <v>-</v>
      </c>
      <c r="J434" s="24" t="str">
        <f>IF(ISNUMBER(wat_table_data!J431), IF(wat_table_data!J431=-999,"NA",wat_table_data!J431), "-")</f>
        <v>-</v>
      </c>
      <c r="K434" s="37" t="str">
        <f>IF(ISNUMBER(wat_table_data!K431), IF(wat_table_data!K431=-999,"NA",IF(wat_table_data!K431&gt;99, "&gt;99", IF(wat_table_data!K431&lt;1, "&lt;1",wat_table_data!K431 ))), "-")</f>
        <v>-</v>
      </c>
      <c r="L434" s="38" t="str">
        <f>IF(ISNUMBER(wat_table_data!L431), IF(wat_table_data!L431=-999,"NA",IF(wat_table_data!L431&gt;99, "&gt;99", IF(wat_table_data!L431&lt;1, "&lt;1",wat_table_data!L431 ))), "-")</f>
        <v>-</v>
      </c>
      <c r="M434" s="38" t="str">
        <f>IF(ISNUMBER(wat_table_data!M431), IF(wat_table_data!M431=-999,"NA",IF(wat_table_data!M431&gt;99, "&gt;99", IF(wat_table_data!M431&lt;1, "&lt;1",wat_table_data!M431 ))), "-")</f>
        <v>-</v>
      </c>
      <c r="N434" s="38" t="str">
        <f>IF(ISNUMBER(wat_table_data!N431), IF(wat_table_data!N431=-999,"NA",IF(wat_table_data!N431&gt;99, "&gt;99", IF(wat_table_data!N431&lt;1, "&lt;1",wat_table_data!N431 ))), "-")</f>
        <v>-</v>
      </c>
      <c r="O434" s="24" t="str">
        <f>IF(ISNUMBER(wat_table_data!O431), IF(wat_table_data!O431=-999,"NA",wat_table_data!O431), "-")</f>
        <v>-</v>
      </c>
      <c r="P434" s="37" t="str">
        <f>IF(ISNUMBER(wat_table_data!P431), IF(wat_table_data!P431=-999,"NA",IF(wat_table_data!P431&gt;99, "&gt;99", IF(wat_table_data!P431&lt;1, "&lt;1",wat_table_data!P431 ))), "-")</f>
        <v>-</v>
      </c>
      <c r="Q434" s="38" t="str">
        <f>IF(ISNUMBER(wat_table_data!Q431), IF(wat_table_data!Q431=-999,"NA",IF(wat_table_data!Q431&gt;99, "&gt;99", IF(wat_table_data!Q431&lt;1, "&lt;1",wat_table_data!Q431 ))), "-")</f>
        <v>-</v>
      </c>
      <c r="R434" s="38" t="str">
        <f>IF(ISNUMBER(wat_table_data!R431), IF(wat_table_data!R431=-999,"NA",IF(wat_table_data!R431&gt;99, "&gt;99", IF(wat_table_data!R431&lt;1, "&lt;1",wat_table_data!R431 ))), "-")</f>
        <v>-</v>
      </c>
      <c r="S434" s="38" t="str">
        <f>IF(ISNUMBER(wat_table_data!S431), IF(wat_table_data!S431=-999,"NA",IF(wat_table_data!S431&gt;99, "&gt;99", IF(wat_table_data!S431&lt;1, "&lt;1",wat_table_data!S431 ))), "-")</f>
        <v>-</v>
      </c>
      <c r="T434" s="24" t="str">
        <f>IF(ISNUMBER(wat_table_data!T431), IF(wat_table_data!T431=-999,"NA",wat_table_data!T431), "-")</f>
        <v>-</v>
      </c>
      <c r="U434" s="24"/>
      <c r="V434" s="24"/>
      <c r="W434" s="24"/>
      <c r="X434" s="39" t="str">
        <f>IF(ISNUMBER(wat_table_data!W431), IF(wat_table_data!W431=-999,"NA",IF(wat_table_data!W431&gt;99, "&gt;99", IF(wat_table_data!W431&lt;1, "&lt;1",wat_table_data!W431 ))), "-")</f>
        <v>-</v>
      </c>
      <c r="Y434" s="40" t="str">
        <f>IF(ISNUMBER(wat_table_data!X431), IF(wat_table_data!X431=-999,"NA",IF(wat_table_data!X431&gt;99, "&gt;99", IF(wat_table_data!X431&lt;1, "&lt;1",wat_table_data!X431 ))), "-")</f>
        <v>-</v>
      </c>
      <c r="Z434" s="40" t="str">
        <f>IF(ISNUMBER(wat_table_data!Y431), IF(wat_table_data!Y431=-999,"NA",IF(wat_table_data!Y431&gt;99, "&gt;99", IF(wat_table_data!Y431&lt;1, "&lt;1",wat_table_data!Y431 ))), "-")</f>
        <v>-</v>
      </c>
      <c r="AA434" s="40" t="str">
        <f>IF(ISNUMBER(wat_table_data!Z431), IF(wat_table_data!Z431=-999,"NA",IF(wat_table_data!Z431&gt;99, "&gt;99", IF(wat_table_data!Z431&lt;1, "&lt;1",wat_table_data!Z431 ))), "-")</f>
        <v>-</v>
      </c>
      <c r="AB434" s="38" t="str">
        <f>IF(ISNUMBER(wat_table_data!AA431), IF(wat_table_data!AA431=-999,"NA",IF(wat_table_data!AA431&gt;99, "&gt;99", IF(wat_table_data!AA431&lt;1, "&lt;1",wat_table_data!AA431 ))), "-")</f>
        <v>-</v>
      </c>
      <c r="AC434" s="38" t="str">
        <f>IF(ISNUMBER(wat_table_data!AB431), IF(wat_table_data!AB431=-999,"NA",IF(wat_table_data!AB431&gt;99, "&gt;99", IF(wat_table_data!AB431&lt;1, "&lt;1",wat_table_data!AB431 ))), "-")</f>
        <v>-</v>
      </c>
      <c r="AD434" s="39" t="str">
        <f>IF(ISNUMBER(wat_table_data!AC431), IF(wat_table_data!AC431=-999,"NA",IF(wat_table_data!AC431&gt;99, "&gt;99", IF(wat_table_data!AC431&lt;1, "&lt;1",wat_table_data!AC431 ))), "-")</f>
        <v>-</v>
      </c>
      <c r="AE434" s="40" t="str">
        <f>IF(ISNUMBER(wat_table_data!AD431), IF(wat_table_data!AD431=-999,"NA",IF(wat_table_data!AD431&gt;99, "&gt;99", IF(wat_table_data!AD431&lt;1, "&lt;1",wat_table_data!AD431 ))), "-")</f>
        <v>-</v>
      </c>
      <c r="AF434" s="40" t="str">
        <f>IF(ISNUMBER(wat_table_data!AE431), IF(wat_table_data!AE431=-999,"NA",IF(wat_table_data!AE431&gt;99, "&gt;99", IF(wat_table_data!AE431&lt;1, "&lt;1",wat_table_data!AE431 ))), "-")</f>
        <v>-</v>
      </c>
      <c r="AG434" s="40" t="str">
        <f>IF(ISNUMBER(wat_table_data!AF431), IF(wat_table_data!AF431=-999,"NA",IF(wat_table_data!AF431&gt;99, "&gt;99", IF(wat_table_data!AF431&lt;1, "&lt;1",wat_table_data!AF431 ))), "-")</f>
        <v>-</v>
      </c>
      <c r="AH434" s="38" t="str">
        <f>IF(ISNUMBER(wat_table_data!AG431), IF(wat_table_data!AG431=-999,"NA",IF(wat_table_data!AG431&gt;99, "&gt;99", IF(wat_table_data!AG431&lt;1, "&lt;1",wat_table_data!AG431 ))), "-")</f>
        <v>-</v>
      </c>
      <c r="AI434" s="38" t="str">
        <f>IF(ISNUMBER(wat_table_data!AH431), IF(wat_table_data!AH431=-999,"NA",IF(wat_table_data!AH431&gt;99, "&gt;99", IF(wat_table_data!AH431&lt;1, "&lt;1",wat_table_data!AH431 ))), "-")</f>
        <v>-</v>
      </c>
      <c r="AJ434" s="39" t="str">
        <f>IF(ISNUMBER(wat_table_data!AI431), IF(wat_table_data!AI431=-999,"NA",IF(wat_table_data!AI431&gt;99, "&gt;99", IF(wat_table_data!AI431&lt;1, "&lt;1",wat_table_data!AI431 ))), "-")</f>
        <v>-</v>
      </c>
      <c r="AK434" s="40" t="str">
        <f>IF(ISNUMBER(wat_table_data!AJ431), IF(wat_table_data!AJ431=-999,"NA",IF(wat_table_data!AJ431&gt;99, "&gt;99", IF(wat_table_data!AJ431&lt;1, "&lt;1",wat_table_data!AJ431 ))), "-")</f>
        <v>-</v>
      </c>
      <c r="AL434" s="40" t="str">
        <f>IF(ISNUMBER(wat_table_data!AK431), IF(wat_table_data!AK431=-999,"NA",IF(wat_table_data!AK431&gt;99, "&gt;99", IF(wat_table_data!AK431&lt;1, "&lt;1",wat_table_data!AK431 ))), "-")</f>
        <v>-</v>
      </c>
      <c r="AM434" s="40" t="str">
        <f>IF(ISNUMBER(wat_table_data!AL431), IF(wat_table_data!AL431=-999,"NA",IF(wat_table_data!AL431&gt;99, "&gt;99", IF(wat_table_data!AL431&lt;1, "&lt;1",wat_table_data!AL431 ))), "-")</f>
        <v>-</v>
      </c>
      <c r="AN434" s="38" t="str">
        <f>IF(ISNUMBER(wat_table_data!AM431), IF(wat_table_data!AM431=-999,"NA",IF(wat_table_data!AM431&gt;99, "&gt;99", IF(wat_table_data!AM431&lt;1, "&lt;1",wat_table_data!AM431 ))), "-")</f>
        <v>-</v>
      </c>
      <c r="AO434" s="38" t="str">
        <f>IF(ISNUMBER(wat_table_data!AN431), IF(wat_table_data!AN431=-999,"NA",IF(wat_table_data!AN431&gt;99, "&gt;99", IF(wat_table_data!AN431&lt;1, "&lt;1",wat_table_data!AN431 ))), "-")</f>
        <v>-</v>
      </c>
    </row>
    <row r="435" ht="13.8" x14ac:dyDescent="0.25">
      <c r="A435" s="34" t="str">
        <f>IF(ISBLANK(wat_table_data!A432), "", wat_table_data!A432)</f>
        <v/>
      </c>
      <c r="B435" s="34" t="str">
        <f>IF(ISBLANK(wat_table_data!B432), "", wat_table_data!B432)</f>
        <v/>
      </c>
      <c r="C435" s="34" t="str">
        <f>IF(ISBLANK(wat_table_data!C432), "", wat_table_data!C432)</f>
        <v/>
      </c>
      <c r="D435" s="35" t="str">
        <f>IF(ISNUMBER(wat_table_data!D432), wat_table_data!D432, "-")</f>
        <v>-</v>
      </c>
      <c r="E435" s="36" t="str">
        <f>IF(ISNUMBER(wat_table_data!E432), wat_table_data!E432, "-")</f>
        <v>-</v>
      </c>
      <c r="F435" s="37" t="str">
        <f>IF(ISNUMBER(wat_table_data!F432), IF(wat_table_data!F432=-999,"NA",IF(wat_table_data!F432&gt;99, "&gt;99", IF(wat_table_data!F432&lt;1, "&lt;1",wat_table_data!F432 ))), "-")</f>
        <v>-</v>
      </c>
      <c r="G435" s="38" t="str">
        <f>IF(ISNUMBER(wat_table_data!G432), IF(wat_table_data!G432=-999,"NA",IF(wat_table_data!G432&gt;99, "&gt;99", IF(wat_table_data!G432&lt;1, "&lt;1",wat_table_data!G432 ))), "-")</f>
        <v>-</v>
      </c>
      <c r="H435" s="38" t="str">
        <f>IF(ISNUMBER(wat_table_data!H432), IF(wat_table_data!H432=-999,"NA",IF(wat_table_data!H432&gt;99, "&gt;99", IF(wat_table_data!H432&lt;1, "&lt;1",wat_table_data!H432 ))), "-")</f>
        <v>-</v>
      </c>
      <c r="I435" s="38" t="str">
        <f>IF(ISNUMBER(wat_table_data!I432), IF(wat_table_data!I432=-999,"NA",IF(wat_table_data!I432&gt;99, "&gt;99", IF(wat_table_data!I432&lt;1, "&lt;1",wat_table_data!I432 ))), "-")</f>
        <v>-</v>
      </c>
      <c r="J435" s="24" t="str">
        <f>IF(ISNUMBER(wat_table_data!J432), IF(wat_table_data!J432=-999,"NA",wat_table_data!J432), "-")</f>
        <v>-</v>
      </c>
      <c r="K435" s="37" t="str">
        <f>IF(ISNUMBER(wat_table_data!K432), IF(wat_table_data!K432=-999,"NA",IF(wat_table_data!K432&gt;99, "&gt;99", IF(wat_table_data!K432&lt;1, "&lt;1",wat_table_data!K432 ))), "-")</f>
        <v>-</v>
      </c>
      <c r="L435" s="38" t="str">
        <f>IF(ISNUMBER(wat_table_data!L432), IF(wat_table_data!L432=-999,"NA",IF(wat_table_data!L432&gt;99, "&gt;99", IF(wat_table_data!L432&lt;1, "&lt;1",wat_table_data!L432 ))), "-")</f>
        <v>-</v>
      </c>
      <c r="M435" s="38" t="str">
        <f>IF(ISNUMBER(wat_table_data!M432), IF(wat_table_data!M432=-999,"NA",IF(wat_table_data!M432&gt;99, "&gt;99", IF(wat_table_data!M432&lt;1, "&lt;1",wat_table_data!M432 ))), "-")</f>
        <v>-</v>
      </c>
      <c r="N435" s="38" t="str">
        <f>IF(ISNUMBER(wat_table_data!N432), IF(wat_table_data!N432=-999,"NA",IF(wat_table_data!N432&gt;99, "&gt;99", IF(wat_table_data!N432&lt;1, "&lt;1",wat_table_data!N432 ))), "-")</f>
        <v>-</v>
      </c>
      <c r="O435" s="24" t="str">
        <f>IF(ISNUMBER(wat_table_data!O432), IF(wat_table_data!O432=-999,"NA",wat_table_data!O432), "-")</f>
        <v>-</v>
      </c>
      <c r="P435" s="37" t="str">
        <f>IF(ISNUMBER(wat_table_data!P432), IF(wat_table_data!P432=-999,"NA",IF(wat_table_data!P432&gt;99, "&gt;99", IF(wat_table_data!P432&lt;1, "&lt;1",wat_table_data!P432 ))), "-")</f>
        <v>-</v>
      </c>
      <c r="Q435" s="38" t="str">
        <f>IF(ISNUMBER(wat_table_data!Q432), IF(wat_table_data!Q432=-999,"NA",IF(wat_table_data!Q432&gt;99, "&gt;99", IF(wat_table_data!Q432&lt;1, "&lt;1",wat_table_data!Q432 ))), "-")</f>
        <v>-</v>
      </c>
      <c r="R435" s="38" t="str">
        <f>IF(ISNUMBER(wat_table_data!R432), IF(wat_table_data!R432=-999,"NA",IF(wat_table_data!R432&gt;99, "&gt;99", IF(wat_table_data!R432&lt;1, "&lt;1",wat_table_data!R432 ))), "-")</f>
        <v>-</v>
      </c>
      <c r="S435" s="38" t="str">
        <f>IF(ISNUMBER(wat_table_data!S432), IF(wat_table_data!S432=-999,"NA",IF(wat_table_data!S432&gt;99, "&gt;99", IF(wat_table_data!S432&lt;1, "&lt;1",wat_table_data!S432 ))), "-")</f>
        <v>-</v>
      </c>
      <c r="T435" s="24" t="str">
        <f>IF(ISNUMBER(wat_table_data!T432), IF(wat_table_data!T432=-999,"NA",wat_table_data!T432), "-")</f>
        <v>-</v>
      </c>
      <c r="U435" s="24"/>
      <c r="V435" s="24"/>
      <c r="W435" s="24"/>
      <c r="X435" s="39" t="str">
        <f>IF(ISNUMBER(wat_table_data!W432), IF(wat_table_data!W432=-999,"NA",IF(wat_table_data!W432&gt;99, "&gt;99", IF(wat_table_data!W432&lt;1, "&lt;1",wat_table_data!W432 ))), "-")</f>
        <v>-</v>
      </c>
      <c r="Y435" s="40" t="str">
        <f>IF(ISNUMBER(wat_table_data!X432), IF(wat_table_data!X432=-999,"NA",IF(wat_table_data!X432&gt;99, "&gt;99", IF(wat_table_data!X432&lt;1, "&lt;1",wat_table_data!X432 ))), "-")</f>
        <v>-</v>
      </c>
      <c r="Z435" s="40" t="str">
        <f>IF(ISNUMBER(wat_table_data!Y432), IF(wat_table_data!Y432=-999,"NA",IF(wat_table_data!Y432&gt;99, "&gt;99", IF(wat_table_data!Y432&lt;1, "&lt;1",wat_table_data!Y432 ))), "-")</f>
        <v>-</v>
      </c>
      <c r="AA435" s="40" t="str">
        <f>IF(ISNUMBER(wat_table_data!Z432), IF(wat_table_data!Z432=-999,"NA",IF(wat_table_data!Z432&gt;99, "&gt;99", IF(wat_table_data!Z432&lt;1, "&lt;1",wat_table_data!Z432 ))), "-")</f>
        <v>-</v>
      </c>
      <c r="AB435" s="38" t="str">
        <f>IF(ISNUMBER(wat_table_data!AA432), IF(wat_table_data!AA432=-999,"NA",IF(wat_table_data!AA432&gt;99, "&gt;99", IF(wat_table_data!AA432&lt;1, "&lt;1",wat_table_data!AA432 ))), "-")</f>
        <v>-</v>
      </c>
      <c r="AC435" s="38" t="str">
        <f>IF(ISNUMBER(wat_table_data!AB432), IF(wat_table_data!AB432=-999,"NA",IF(wat_table_data!AB432&gt;99, "&gt;99", IF(wat_table_data!AB432&lt;1, "&lt;1",wat_table_data!AB432 ))), "-")</f>
        <v>-</v>
      </c>
      <c r="AD435" s="39" t="str">
        <f>IF(ISNUMBER(wat_table_data!AC432), IF(wat_table_data!AC432=-999,"NA",IF(wat_table_data!AC432&gt;99, "&gt;99", IF(wat_table_data!AC432&lt;1, "&lt;1",wat_table_data!AC432 ))), "-")</f>
        <v>-</v>
      </c>
      <c r="AE435" s="40" t="str">
        <f>IF(ISNUMBER(wat_table_data!AD432), IF(wat_table_data!AD432=-999,"NA",IF(wat_table_data!AD432&gt;99, "&gt;99", IF(wat_table_data!AD432&lt;1, "&lt;1",wat_table_data!AD432 ))), "-")</f>
        <v>-</v>
      </c>
      <c r="AF435" s="40" t="str">
        <f>IF(ISNUMBER(wat_table_data!AE432), IF(wat_table_data!AE432=-999,"NA",IF(wat_table_data!AE432&gt;99, "&gt;99", IF(wat_table_data!AE432&lt;1, "&lt;1",wat_table_data!AE432 ))), "-")</f>
        <v>-</v>
      </c>
      <c r="AG435" s="40" t="str">
        <f>IF(ISNUMBER(wat_table_data!AF432), IF(wat_table_data!AF432=-999,"NA",IF(wat_table_data!AF432&gt;99, "&gt;99", IF(wat_table_data!AF432&lt;1, "&lt;1",wat_table_data!AF432 ))), "-")</f>
        <v>-</v>
      </c>
      <c r="AH435" s="38" t="str">
        <f>IF(ISNUMBER(wat_table_data!AG432), IF(wat_table_data!AG432=-999,"NA",IF(wat_table_data!AG432&gt;99, "&gt;99", IF(wat_table_data!AG432&lt;1, "&lt;1",wat_table_data!AG432 ))), "-")</f>
        <v>-</v>
      </c>
      <c r="AI435" s="38" t="str">
        <f>IF(ISNUMBER(wat_table_data!AH432), IF(wat_table_data!AH432=-999,"NA",IF(wat_table_data!AH432&gt;99, "&gt;99", IF(wat_table_data!AH432&lt;1, "&lt;1",wat_table_data!AH432 ))), "-")</f>
        <v>-</v>
      </c>
      <c r="AJ435" s="39" t="str">
        <f>IF(ISNUMBER(wat_table_data!AI432), IF(wat_table_data!AI432=-999,"NA",IF(wat_table_data!AI432&gt;99, "&gt;99", IF(wat_table_data!AI432&lt;1, "&lt;1",wat_table_data!AI432 ))), "-")</f>
        <v>-</v>
      </c>
      <c r="AK435" s="40" t="str">
        <f>IF(ISNUMBER(wat_table_data!AJ432), IF(wat_table_data!AJ432=-999,"NA",IF(wat_table_data!AJ432&gt;99, "&gt;99", IF(wat_table_data!AJ432&lt;1, "&lt;1",wat_table_data!AJ432 ))), "-")</f>
        <v>-</v>
      </c>
      <c r="AL435" s="40" t="str">
        <f>IF(ISNUMBER(wat_table_data!AK432), IF(wat_table_data!AK432=-999,"NA",IF(wat_table_data!AK432&gt;99, "&gt;99", IF(wat_table_data!AK432&lt;1, "&lt;1",wat_table_data!AK432 ))), "-")</f>
        <v>-</v>
      </c>
      <c r="AM435" s="40" t="str">
        <f>IF(ISNUMBER(wat_table_data!AL432), IF(wat_table_data!AL432=-999,"NA",IF(wat_table_data!AL432&gt;99, "&gt;99", IF(wat_table_data!AL432&lt;1, "&lt;1",wat_table_data!AL432 ))), "-")</f>
        <v>-</v>
      </c>
      <c r="AN435" s="38" t="str">
        <f>IF(ISNUMBER(wat_table_data!AM432), IF(wat_table_data!AM432=-999,"NA",IF(wat_table_data!AM432&gt;99, "&gt;99", IF(wat_table_data!AM432&lt;1, "&lt;1",wat_table_data!AM432 ))), "-")</f>
        <v>-</v>
      </c>
      <c r="AO435" s="38" t="str">
        <f>IF(ISNUMBER(wat_table_data!AN432), IF(wat_table_data!AN432=-999,"NA",IF(wat_table_data!AN432&gt;99, "&gt;99", IF(wat_table_data!AN432&lt;1, "&lt;1",wat_table_data!AN432 ))), "-")</f>
        <v>-</v>
      </c>
    </row>
    <row r="436" ht="13.8" x14ac:dyDescent="0.25">
      <c r="A436" s="34" t="str">
        <f>IF(ISBLANK(wat_table_data!A433), "", wat_table_data!A433)</f>
        <v/>
      </c>
      <c r="B436" s="34" t="str">
        <f>IF(ISBLANK(wat_table_data!B433), "", wat_table_data!B433)</f>
        <v/>
      </c>
      <c r="C436" s="34" t="str">
        <f>IF(ISBLANK(wat_table_data!C433), "", wat_table_data!C433)</f>
        <v/>
      </c>
      <c r="D436" s="35" t="str">
        <f>IF(ISNUMBER(wat_table_data!D433), wat_table_data!D433, "-")</f>
        <v>-</v>
      </c>
      <c r="E436" s="36" t="str">
        <f>IF(ISNUMBER(wat_table_data!E433), wat_table_data!E433, "-")</f>
        <v>-</v>
      </c>
      <c r="F436" s="37" t="str">
        <f>IF(ISNUMBER(wat_table_data!F433), IF(wat_table_data!F433=-999,"NA",IF(wat_table_data!F433&gt;99, "&gt;99", IF(wat_table_data!F433&lt;1, "&lt;1",wat_table_data!F433 ))), "-")</f>
        <v>-</v>
      </c>
      <c r="G436" s="38" t="str">
        <f>IF(ISNUMBER(wat_table_data!G433), IF(wat_table_data!G433=-999,"NA",IF(wat_table_data!G433&gt;99, "&gt;99", IF(wat_table_data!G433&lt;1, "&lt;1",wat_table_data!G433 ))), "-")</f>
        <v>-</v>
      </c>
      <c r="H436" s="38" t="str">
        <f>IF(ISNUMBER(wat_table_data!H433), IF(wat_table_data!H433=-999,"NA",IF(wat_table_data!H433&gt;99, "&gt;99", IF(wat_table_data!H433&lt;1, "&lt;1",wat_table_data!H433 ))), "-")</f>
        <v>-</v>
      </c>
      <c r="I436" s="38" t="str">
        <f>IF(ISNUMBER(wat_table_data!I433), IF(wat_table_data!I433=-999,"NA",IF(wat_table_data!I433&gt;99, "&gt;99", IF(wat_table_data!I433&lt;1, "&lt;1",wat_table_data!I433 ))), "-")</f>
        <v>-</v>
      </c>
      <c r="J436" s="24" t="str">
        <f>IF(ISNUMBER(wat_table_data!J433), IF(wat_table_data!J433=-999,"NA",wat_table_data!J433), "-")</f>
        <v>-</v>
      </c>
      <c r="K436" s="37" t="str">
        <f>IF(ISNUMBER(wat_table_data!K433), IF(wat_table_data!K433=-999,"NA",IF(wat_table_data!K433&gt;99, "&gt;99", IF(wat_table_data!K433&lt;1, "&lt;1",wat_table_data!K433 ))), "-")</f>
        <v>-</v>
      </c>
      <c r="L436" s="38" t="str">
        <f>IF(ISNUMBER(wat_table_data!L433), IF(wat_table_data!L433=-999,"NA",IF(wat_table_data!L433&gt;99, "&gt;99", IF(wat_table_data!L433&lt;1, "&lt;1",wat_table_data!L433 ))), "-")</f>
        <v>-</v>
      </c>
      <c r="M436" s="38" t="str">
        <f>IF(ISNUMBER(wat_table_data!M433), IF(wat_table_data!M433=-999,"NA",IF(wat_table_data!M433&gt;99, "&gt;99", IF(wat_table_data!M433&lt;1, "&lt;1",wat_table_data!M433 ))), "-")</f>
        <v>-</v>
      </c>
      <c r="N436" s="38" t="str">
        <f>IF(ISNUMBER(wat_table_data!N433), IF(wat_table_data!N433=-999,"NA",IF(wat_table_data!N433&gt;99, "&gt;99", IF(wat_table_data!N433&lt;1, "&lt;1",wat_table_data!N433 ))), "-")</f>
        <v>-</v>
      </c>
      <c r="O436" s="24" t="str">
        <f>IF(ISNUMBER(wat_table_data!O433), IF(wat_table_data!O433=-999,"NA",wat_table_data!O433), "-")</f>
        <v>-</v>
      </c>
      <c r="P436" s="37" t="str">
        <f>IF(ISNUMBER(wat_table_data!P433), IF(wat_table_data!P433=-999,"NA",IF(wat_table_data!P433&gt;99, "&gt;99", IF(wat_table_data!P433&lt;1, "&lt;1",wat_table_data!P433 ))), "-")</f>
        <v>-</v>
      </c>
      <c r="Q436" s="38" t="str">
        <f>IF(ISNUMBER(wat_table_data!Q433), IF(wat_table_data!Q433=-999,"NA",IF(wat_table_data!Q433&gt;99, "&gt;99", IF(wat_table_data!Q433&lt;1, "&lt;1",wat_table_data!Q433 ))), "-")</f>
        <v>-</v>
      </c>
      <c r="R436" s="38" t="str">
        <f>IF(ISNUMBER(wat_table_data!R433), IF(wat_table_data!R433=-999,"NA",IF(wat_table_data!R433&gt;99, "&gt;99", IF(wat_table_data!R433&lt;1, "&lt;1",wat_table_data!R433 ))), "-")</f>
        <v>-</v>
      </c>
      <c r="S436" s="38" t="str">
        <f>IF(ISNUMBER(wat_table_data!S433), IF(wat_table_data!S433=-999,"NA",IF(wat_table_data!S433&gt;99, "&gt;99", IF(wat_table_data!S433&lt;1, "&lt;1",wat_table_data!S433 ))), "-")</f>
        <v>-</v>
      </c>
      <c r="T436" s="24" t="str">
        <f>IF(ISNUMBER(wat_table_data!T433), IF(wat_table_data!T433=-999,"NA",wat_table_data!T433), "-")</f>
        <v>-</v>
      </c>
      <c r="U436" s="24"/>
      <c r="V436" s="24"/>
      <c r="W436" s="24"/>
      <c r="X436" s="39" t="str">
        <f>IF(ISNUMBER(wat_table_data!W433), IF(wat_table_data!W433=-999,"NA",IF(wat_table_data!W433&gt;99, "&gt;99", IF(wat_table_data!W433&lt;1, "&lt;1",wat_table_data!W433 ))), "-")</f>
        <v>-</v>
      </c>
      <c r="Y436" s="40" t="str">
        <f>IF(ISNUMBER(wat_table_data!X433), IF(wat_table_data!X433=-999,"NA",IF(wat_table_data!X433&gt;99, "&gt;99", IF(wat_table_data!X433&lt;1, "&lt;1",wat_table_data!X433 ))), "-")</f>
        <v>-</v>
      </c>
      <c r="Z436" s="40" t="str">
        <f>IF(ISNUMBER(wat_table_data!Y433), IF(wat_table_data!Y433=-999,"NA",IF(wat_table_data!Y433&gt;99, "&gt;99", IF(wat_table_data!Y433&lt;1, "&lt;1",wat_table_data!Y433 ))), "-")</f>
        <v>-</v>
      </c>
      <c r="AA436" s="40" t="str">
        <f>IF(ISNUMBER(wat_table_data!Z433), IF(wat_table_data!Z433=-999,"NA",IF(wat_table_data!Z433&gt;99, "&gt;99", IF(wat_table_data!Z433&lt;1, "&lt;1",wat_table_data!Z433 ))), "-")</f>
        <v>-</v>
      </c>
      <c r="AB436" s="38" t="str">
        <f>IF(ISNUMBER(wat_table_data!AA433), IF(wat_table_data!AA433=-999,"NA",IF(wat_table_data!AA433&gt;99, "&gt;99", IF(wat_table_data!AA433&lt;1, "&lt;1",wat_table_data!AA433 ))), "-")</f>
        <v>-</v>
      </c>
      <c r="AC436" s="38" t="str">
        <f>IF(ISNUMBER(wat_table_data!AB433), IF(wat_table_data!AB433=-999,"NA",IF(wat_table_data!AB433&gt;99, "&gt;99", IF(wat_table_data!AB433&lt;1, "&lt;1",wat_table_data!AB433 ))), "-")</f>
        <v>-</v>
      </c>
      <c r="AD436" s="39" t="str">
        <f>IF(ISNUMBER(wat_table_data!AC433), IF(wat_table_data!AC433=-999,"NA",IF(wat_table_data!AC433&gt;99, "&gt;99", IF(wat_table_data!AC433&lt;1, "&lt;1",wat_table_data!AC433 ))), "-")</f>
        <v>-</v>
      </c>
      <c r="AE436" s="40" t="str">
        <f>IF(ISNUMBER(wat_table_data!AD433), IF(wat_table_data!AD433=-999,"NA",IF(wat_table_data!AD433&gt;99, "&gt;99", IF(wat_table_data!AD433&lt;1, "&lt;1",wat_table_data!AD433 ))), "-")</f>
        <v>-</v>
      </c>
      <c r="AF436" s="40" t="str">
        <f>IF(ISNUMBER(wat_table_data!AE433), IF(wat_table_data!AE433=-999,"NA",IF(wat_table_data!AE433&gt;99, "&gt;99", IF(wat_table_data!AE433&lt;1, "&lt;1",wat_table_data!AE433 ))), "-")</f>
        <v>-</v>
      </c>
      <c r="AG436" s="40" t="str">
        <f>IF(ISNUMBER(wat_table_data!AF433), IF(wat_table_data!AF433=-999,"NA",IF(wat_table_data!AF433&gt;99, "&gt;99", IF(wat_table_data!AF433&lt;1, "&lt;1",wat_table_data!AF433 ))), "-")</f>
        <v>-</v>
      </c>
      <c r="AH436" s="38" t="str">
        <f>IF(ISNUMBER(wat_table_data!AG433), IF(wat_table_data!AG433=-999,"NA",IF(wat_table_data!AG433&gt;99, "&gt;99", IF(wat_table_data!AG433&lt;1, "&lt;1",wat_table_data!AG433 ))), "-")</f>
        <v>-</v>
      </c>
      <c r="AI436" s="38" t="str">
        <f>IF(ISNUMBER(wat_table_data!AH433), IF(wat_table_data!AH433=-999,"NA",IF(wat_table_data!AH433&gt;99, "&gt;99", IF(wat_table_data!AH433&lt;1, "&lt;1",wat_table_data!AH433 ))), "-")</f>
        <v>-</v>
      </c>
      <c r="AJ436" s="39" t="str">
        <f>IF(ISNUMBER(wat_table_data!AI433), IF(wat_table_data!AI433=-999,"NA",IF(wat_table_data!AI433&gt;99, "&gt;99", IF(wat_table_data!AI433&lt;1, "&lt;1",wat_table_data!AI433 ))), "-")</f>
        <v>-</v>
      </c>
      <c r="AK436" s="40" t="str">
        <f>IF(ISNUMBER(wat_table_data!AJ433), IF(wat_table_data!AJ433=-999,"NA",IF(wat_table_data!AJ433&gt;99, "&gt;99", IF(wat_table_data!AJ433&lt;1, "&lt;1",wat_table_data!AJ433 ))), "-")</f>
        <v>-</v>
      </c>
      <c r="AL436" s="40" t="str">
        <f>IF(ISNUMBER(wat_table_data!AK433), IF(wat_table_data!AK433=-999,"NA",IF(wat_table_data!AK433&gt;99, "&gt;99", IF(wat_table_data!AK433&lt;1, "&lt;1",wat_table_data!AK433 ))), "-")</f>
        <v>-</v>
      </c>
      <c r="AM436" s="40" t="str">
        <f>IF(ISNUMBER(wat_table_data!AL433), IF(wat_table_data!AL433=-999,"NA",IF(wat_table_data!AL433&gt;99, "&gt;99", IF(wat_table_data!AL433&lt;1, "&lt;1",wat_table_data!AL433 ))), "-")</f>
        <v>-</v>
      </c>
      <c r="AN436" s="38" t="str">
        <f>IF(ISNUMBER(wat_table_data!AM433), IF(wat_table_data!AM433=-999,"NA",IF(wat_table_data!AM433&gt;99, "&gt;99", IF(wat_table_data!AM433&lt;1, "&lt;1",wat_table_data!AM433 ))), "-")</f>
        <v>-</v>
      </c>
      <c r="AO436" s="38" t="str">
        <f>IF(ISNUMBER(wat_table_data!AN433), IF(wat_table_data!AN433=-999,"NA",IF(wat_table_data!AN433&gt;99, "&gt;99", IF(wat_table_data!AN433&lt;1, "&lt;1",wat_table_data!AN433 ))), "-")</f>
        <v>-</v>
      </c>
    </row>
    <row r="437" ht="13.8" x14ac:dyDescent="0.25">
      <c r="A437" s="34" t="str">
        <f>IF(ISBLANK(wat_table_data!A434), "", wat_table_data!A434)</f>
        <v/>
      </c>
      <c r="B437" s="34" t="str">
        <f>IF(ISBLANK(wat_table_data!B434), "", wat_table_data!B434)</f>
        <v/>
      </c>
      <c r="C437" s="34" t="str">
        <f>IF(ISBLANK(wat_table_data!C434), "", wat_table_data!C434)</f>
        <v/>
      </c>
      <c r="D437" s="35" t="str">
        <f>IF(ISNUMBER(wat_table_data!D434), wat_table_data!D434, "-")</f>
        <v>-</v>
      </c>
      <c r="E437" s="36" t="str">
        <f>IF(ISNUMBER(wat_table_data!E434), wat_table_data!E434, "-")</f>
        <v>-</v>
      </c>
      <c r="F437" s="37" t="str">
        <f>IF(ISNUMBER(wat_table_data!F434), IF(wat_table_data!F434=-999,"NA",IF(wat_table_data!F434&gt;99, "&gt;99", IF(wat_table_data!F434&lt;1, "&lt;1",wat_table_data!F434 ))), "-")</f>
        <v>-</v>
      </c>
      <c r="G437" s="38" t="str">
        <f>IF(ISNUMBER(wat_table_data!G434), IF(wat_table_data!G434=-999,"NA",IF(wat_table_data!G434&gt;99, "&gt;99", IF(wat_table_data!G434&lt;1, "&lt;1",wat_table_data!G434 ))), "-")</f>
        <v>-</v>
      </c>
      <c r="H437" s="38" t="str">
        <f>IF(ISNUMBER(wat_table_data!H434), IF(wat_table_data!H434=-999,"NA",IF(wat_table_data!H434&gt;99, "&gt;99", IF(wat_table_data!H434&lt;1, "&lt;1",wat_table_data!H434 ))), "-")</f>
        <v>-</v>
      </c>
      <c r="I437" s="38" t="str">
        <f>IF(ISNUMBER(wat_table_data!I434), IF(wat_table_data!I434=-999,"NA",IF(wat_table_data!I434&gt;99, "&gt;99", IF(wat_table_data!I434&lt;1, "&lt;1",wat_table_data!I434 ))), "-")</f>
        <v>-</v>
      </c>
      <c r="J437" s="24" t="str">
        <f>IF(ISNUMBER(wat_table_data!J434), IF(wat_table_data!J434=-999,"NA",wat_table_data!J434), "-")</f>
        <v>-</v>
      </c>
      <c r="K437" s="37" t="str">
        <f>IF(ISNUMBER(wat_table_data!K434), IF(wat_table_data!K434=-999,"NA",IF(wat_table_data!K434&gt;99, "&gt;99", IF(wat_table_data!K434&lt;1, "&lt;1",wat_table_data!K434 ))), "-")</f>
        <v>-</v>
      </c>
      <c r="L437" s="38" t="str">
        <f>IF(ISNUMBER(wat_table_data!L434), IF(wat_table_data!L434=-999,"NA",IF(wat_table_data!L434&gt;99, "&gt;99", IF(wat_table_data!L434&lt;1, "&lt;1",wat_table_data!L434 ))), "-")</f>
        <v>-</v>
      </c>
      <c r="M437" s="38" t="str">
        <f>IF(ISNUMBER(wat_table_data!M434), IF(wat_table_data!M434=-999,"NA",IF(wat_table_data!M434&gt;99, "&gt;99", IF(wat_table_data!M434&lt;1, "&lt;1",wat_table_data!M434 ))), "-")</f>
        <v>-</v>
      </c>
      <c r="N437" s="38" t="str">
        <f>IF(ISNUMBER(wat_table_data!N434), IF(wat_table_data!N434=-999,"NA",IF(wat_table_data!N434&gt;99, "&gt;99", IF(wat_table_data!N434&lt;1, "&lt;1",wat_table_data!N434 ))), "-")</f>
        <v>-</v>
      </c>
      <c r="O437" s="24" t="str">
        <f>IF(ISNUMBER(wat_table_data!O434), IF(wat_table_data!O434=-999,"NA",wat_table_data!O434), "-")</f>
        <v>-</v>
      </c>
      <c r="P437" s="37" t="str">
        <f>IF(ISNUMBER(wat_table_data!P434), IF(wat_table_data!P434=-999,"NA",IF(wat_table_data!P434&gt;99, "&gt;99", IF(wat_table_data!P434&lt;1, "&lt;1",wat_table_data!P434 ))), "-")</f>
        <v>-</v>
      </c>
      <c r="Q437" s="38" t="str">
        <f>IF(ISNUMBER(wat_table_data!Q434), IF(wat_table_data!Q434=-999,"NA",IF(wat_table_data!Q434&gt;99, "&gt;99", IF(wat_table_data!Q434&lt;1, "&lt;1",wat_table_data!Q434 ))), "-")</f>
        <v>-</v>
      </c>
      <c r="R437" s="38" t="str">
        <f>IF(ISNUMBER(wat_table_data!R434), IF(wat_table_data!R434=-999,"NA",IF(wat_table_data!R434&gt;99, "&gt;99", IF(wat_table_data!R434&lt;1, "&lt;1",wat_table_data!R434 ))), "-")</f>
        <v>-</v>
      </c>
      <c r="S437" s="38" t="str">
        <f>IF(ISNUMBER(wat_table_data!S434), IF(wat_table_data!S434=-999,"NA",IF(wat_table_data!S434&gt;99, "&gt;99", IF(wat_table_data!S434&lt;1, "&lt;1",wat_table_data!S434 ))), "-")</f>
        <v>-</v>
      </c>
      <c r="T437" s="24" t="str">
        <f>IF(ISNUMBER(wat_table_data!T434), IF(wat_table_data!T434=-999,"NA",wat_table_data!T434), "-")</f>
        <v>-</v>
      </c>
      <c r="U437" s="24"/>
      <c r="V437" s="24"/>
      <c r="W437" s="24"/>
      <c r="X437" s="39" t="str">
        <f>IF(ISNUMBER(wat_table_data!W434), IF(wat_table_data!W434=-999,"NA",IF(wat_table_data!W434&gt;99, "&gt;99", IF(wat_table_data!W434&lt;1, "&lt;1",wat_table_data!W434 ))), "-")</f>
        <v>-</v>
      </c>
      <c r="Y437" s="40" t="str">
        <f>IF(ISNUMBER(wat_table_data!X434), IF(wat_table_data!X434=-999,"NA",IF(wat_table_data!X434&gt;99, "&gt;99", IF(wat_table_data!X434&lt;1, "&lt;1",wat_table_data!X434 ))), "-")</f>
        <v>-</v>
      </c>
      <c r="Z437" s="40" t="str">
        <f>IF(ISNUMBER(wat_table_data!Y434), IF(wat_table_data!Y434=-999,"NA",IF(wat_table_data!Y434&gt;99, "&gt;99", IF(wat_table_data!Y434&lt;1, "&lt;1",wat_table_data!Y434 ))), "-")</f>
        <v>-</v>
      </c>
      <c r="AA437" s="40" t="str">
        <f>IF(ISNUMBER(wat_table_data!Z434), IF(wat_table_data!Z434=-999,"NA",IF(wat_table_data!Z434&gt;99, "&gt;99", IF(wat_table_data!Z434&lt;1, "&lt;1",wat_table_data!Z434 ))), "-")</f>
        <v>-</v>
      </c>
      <c r="AB437" s="38" t="str">
        <f>IF(ISNUMBER(wat_table_data!AA434), IF(wat_table_data!AA434=-999,"NA",IF(wat_table_data!AA434&gt;99, "&gt;99", IF(wat_table_data!AA434&lt;1, "&lt;1",wat_table_data!AA434 ))), "-")</f>
        <v>-</v>
      </c>
      <c r="AC437" s="38" t="str">
        <f>IF(ISNUMBER(wat_table_data!AB434), IF(wat_table_data!AB434=-999,"NA",IF(wat_table_data!AB434&gt;99, "&gt;99", IF(wat_table_data!AB434&lt;1, "&lt;1",wat_table_data!AB434 ))), "-")</f>
        <v>-</v>
      </c>
      <c r="AD437" s="39" t="str">
        <f>IF(ISNUMBER(wat_table_data!AC434), IF(wat_table_data!AC434=-999,"NA",IF(wat_table_data!AC434&gt;99, "&gt;99", IF(wat_table_data!AC434&lt;1, "&lt;1",wat_table_data!AC434 ))), "-")</f>
        <v>-</v>
      </c>
      <c r="AE437" s="40" t="str">
        <f>IF(ISNUMBER(wat_table_data!AD434), IF(wat_table_data!AD434=-999,"NA",IF(wat_table_data!AD434&gt;99, "&gt;99", IF(wat_table_data!AD434&lt;1, "&lt;1",wat_table_data!AD434 ))), "-")</f>
        <v>-</v>
      </c>
      <c r="AF437" s="40" t="str">
        <f>IF(ISNUMBER(wat_table_data!AE434), IF(wat_table_data!AE434=-999,"NA",IF(wat_table_data!AE434&gt;99, "&gt;99", IF(wat_table_data!AE434&lt;1, "&lt;1",wat_table_data!AE434 ))), "-")</f>
        <v>-</v>
      </c>
      <c r="AG437" s="40" t="str">
        <f>IF(ISNUMBER(wat_table_data!AF434), IF(wat_table_data!AF434=-999,"NA",IF(wat_table_data!AF434&gt;99, "&gt;99", IF(wat_table_data!AF434&lt;1, "&lt;1",wat_table_data!AF434 ))), "-")</f>
        <v>-</v>
      </c>
      <c r="AH437" s="38" t="str">
        <f>IF(ISNUMBER(wat_table_data!AG434), IF(wat_table_data!AG434=-999,"NA",IF(wat_table_data!AG434&gt;99, "&gt;99", IF(wat_table_data!AG434&lt;1, "&lt;1",wat_table_data!AG434 ))), "-")</f>
        <v>-</v>
      </c>
      <c r="AI437" s="38" t="str">
        <f>IF(ISNUMBER(wat_table_data!AH434), IF(wat_table_data!AH434=-999,"NA",IF(wat_table_data!AH434&gt;99, "&gt;99", IF(wat_table_data!AH434&lt;1, "&lt;1",wat_table_data!AH434 ))), "-")</f>
        <v>-</v>
      </c>
      <c r="AJ437" s="39" t="str">
        <f>IF(ISNUMBER(wat_table_data!AI434), IF(wat_table_data!AI434=-999,"NA",IF(wat_table_data!AI434&gt;99, "&gt;99", IF(wat_table_data!AI434&lt;1, "&lt;1",wat_table_data!AI434 ))), "-")</f>
        <v>-</v>
      </c>
      <c r="AK437" s="40" t="str">
        <f>IF(ISNUMBER(wat_table_data!AJ434), IF(wat_table_data!AJ434=-999,"NA",IF(wat_table_data!AJ434&gt;99, "&gt;99", IF(wat_table_data!AJ434&lt;1, "&lt;1",wat_table_data!AJ434 ))), "-")</f>
        <v>-</v>
      </c>
      <c r="AL437" s="40" t="str">
        <f>IF(ISNUMBER(wat_table_data!AK434), IF(wat_table_data!AK434=-999,"NA",IF(wat_table_data!AK434&gt;99, "&gt;99", IF(wat_table_data!AK434&lt;1, "&lt;1",wat_table_data!AK434 ))), "-")</f>
        <v>-</v>
      </c>
      <c r="AM437" s="40" t="str">
        <f>IF(ISNUMBER(wat_table_data!AL434), IF(wat_table_data!AL434=-999,"NA",IF(wat_table_data!AL434&gt;99, "&gt;99", IF(wat_table_data!AL434&lt;1, "&lt;1",wat_table_data!AL434 ))), "-")</f>
        <v>-</v>
      </c>
      <c r="AN437" s="38" t="str">
        <f>IF(ISNUMBER(wat_table_data!AM434), IF(wat_table_data!AM434=-999,"NA",IF(wat_table_data!AM434&gt;99, "&gt;99", IF(wat_table_data!AM434&lt;1, "&lt;1",wat_table_data!AM434 ))), "-")</f>
        <v>-</v>
      </c>
      <c r="AO437" s="38" t="str">
        <f>IF(ISNUMBER(wat_table_data!AN434), IF(wat_table_data!AN434=-999,"NA",IF(wat_table_data!AN434&gt;99, "&gt;99", IF(wat_table_data!AN434&lt;1, "&lt;1",wat_table_data!AN434 ))), "-")</f>
        <v>-</v>
      </c>
    </row>
    <row r="438" ht="13.8" x14ac:dyDescent="0.25">
      <c r="A438" s="34" t="str">
        <f>IF(ISBLANK(wat_table_data!A435), "", wat_table_data!A435)</f>
        <v/>
      </c>
      <c r="B438" s="34" t="str">
        <f>IF(ISBLANK(wat_table_data!B435), "", wat_table_data!B435)</f>
        <v/>
      </c>
      <c r="C438" s="34" t="str">
        <f>IF(ISBLANK(wat_table_data!C435), "", wat_table_data!C435)</f>
        <v/>
      </c>
      <c r="D438" s="35" t="str">
        <f>IF(ISNUMBER(wat_table_data!D435), wat_table_data!D435, "-")</f>
        <v>-</v>
      </c>
      <c r="E438" s="36" t="str">
        <f>IF(ISNUMBER(wat_table_data!E435), wat_table_data!E435, "-")</f>
        <v>-</v>
      </c>
      <c r="F438" s="37" t="str">
        <f>IF(ISNUMBER(wat_table_data!F435), IF(wat_table_data!F435=-999,"NA",IF(wat_table_data!F435&gt;99, "&gt;99", IF(wat_table_data!F435&lt;1, "&lt;1",wat_table_data!F435 ))), "-")</f>
        <v>-</v>
      </c>
      <c r="G438" s="38" t="str">
        <f>IF(ISNUMBER(wat_table_data!G435), IF(wat_table_data!G435=-999,"NA",IF(wat_table_data!G435&gt;99, "&gt;99", IF(wat_table_data!G435&lt;1, "&lt;1",wat_table_data!G435 ))), "-")</f>
        <v>-</v>
      </c>
      <c r="H438" s="38" t="str">
        <f>IF(ISNUMBER(wat_table_data!H435), IF(wat_table_data!H435=-999,"NA",IF(wat_table_data!H435&gt;99, "&gt;99", IF(wat_table_data!H435&lt;1, "&lt;1",wat_table_data!H435 ))), "-")</f>
        <v>-</v>
      </c>
      <c r="I438" s="38" t="str">
        <f>IF(ISNUMBER(wat_table_data!I435), IF(wat_table_data!I435=-999,"NA",IF(wat_table_data!I435&gt;99, "&gt;99", IF(wat_table_data!I435&lt;1, "&lt;1",wat_table_data!I435 ))), "-")</f>
        <v>-</v>
      </c>
      <c r="J438" s="24" t="str">
        <f>IF(ISNUMBER(wat_table_data!J435), IF(wat_table_data!J435=-999,"NA",wat_table_data!J435), "-")</f>
        <v>-</v>
      </c>
      <c r="K438" s="37" t="str">
        <f>IF(ISNUMBER(wat_table_data!K435), IF(wat_table_data!K435=-999,"NA",IF(wat_table_data!K435&gt;99, "&gt;99", IF(wat_table_data!K435&lt;1, "&lt;1",wat_table_data!K435 ))), "-")</f>
        <v>-</v>
      </c>
      <c r="L438" s="38" t="str">
        <f>IF(ISNUMBER(wat_table_data!L435), IF(wat_table_data!L435=-999,"NA",IF(wat_table_data!L435&gt;99, "&gt;99", IF(wat_table_data!L435&lt;1, "&lt;1",wat_table_data!L435 ))), "-")</f>
        <v>-</v>
      </c>
      <c r="M438" s="38" t="str">
        <f>IF(ISNUMBER(wat_table_data!M435), IF(wat_table_data!M435=-999,"NA",IF(wat_table_data!M435&gt;99, "&gt;99", IF(wat_table_data!M435&lt;1, "&lt;1",wat_table_data!M435 ))), "-")</f>
        <v>-</v>
      </c>
      <c r="N438" s="38" t="str">
        <f>IF(ISNUMBER(wat_table_data!N435), IF(wat_table_data!N435=-999,"NA",IF(wat_table_data!N435&gt;99, "&gt;99", IF(wat_table_data!N435&lt;1, "&lt;1",wat_table_data!N435 ))), "-")</f>
        <v>-</v>
      </c>
      <c r="O438" s="24" t="str">
        <f>IF(ISNUMBER(wat_table_data!O435), IF(wat_table_data!O435=-999,"NA",wat_table_data!O435), "-")</f>
        <v>-</v>
      </c>
      <c r="P438" s="37" t="str">
        <f>IF(ISNUMBER(wat_table_data!P435), IF(wat_table_data!P435=-999,"NA",IF(wat_table_data!P435&gt;99, "&gt;99", IF(wat_table_data!P435&lt;1, "&lt;1",wat_table_data!P435 ))), "-")</f>
        <v>-</v>
      </c>
      <c r="Q438" s="38" t="str">
        <f>IF(ISNUMBER(wat_table_data!Q435), IF(wat_table_data!Q435=-999,"NA",IF(wat_table_data!Q435&gt;99, "&gt;99", IF(wat_table_data!Q435&lt;1, "&lt;1",wat_table_data!Q435 ))), "-")</f>
        <v>-</v>
      </c>
      <c r="R438" s="38" t="str">
        <f>IF(ISNUMBER(wat_table_data!R435), IF(wat_table_data!R435=-999,"NA",IF(wat_table_data!R435&gt;99, "&gt;99", IF(wat_table_data!R435&lt;1, "&lt;1",wat_table_data!R435 ))), "-")</f>
        <v>-</v>
      </c>
      <c r="S438" s="38" t="str">
        <f>IF(ISNUMBER(wat_table_data!S435), IF(wat_table_data!S435=-999,"NA",IF(wat_table_data!S435&gt;99, "&gt;99", IF(wat_table_data!S435&lt;1, "&lt;1",wat_table_data!S435 ))), "-")</f>
        <v>-</v>
      </c>
      <c r="T438" s="24" t="str">
        <f>IF(ISNUMBER(wat_table_data!T435), IF(wat_table_data!T435=-999,"NA",wat_table_data!T435), "-")</f>
        <v>-</v>
      </c>
      <c r="U438" s="24"/>
      <c r="V438" s="24"/>
      <c r="W438" s="24"/>
      <c r="X438" s="39" t="str">
        <f>IF(ISNUMBER(wat_table_data!W435), IF(wat_table_data!W435=-999,"NA",IF(wat_table_data!W435&gt;99, "&gt;99", IF(wat_table_data!W435&lt;1, "&lt;1",wat_table_data!W435 ))), "-")</f>
        <v>-</v>
      </c>
      <c r="Y438" s="40" t="str">
        <f>IF(ISNUMBER(wat_table_data!X435), IF(wat_table_data!X435=-999,"NA",IF(wat_table_data!X435&gt;99, "&gt;99", IF(wat_table_data!X435&lt;1, "&lt;1",wat_table_data!X435 ))), "-")</f>
        <v>-</v>
      </c>
      <c r="Z438" s="40" t="str">
        <f>IF(ISNUMBER(wat_table_data!Y435), IF(wat_table_data!Y435=-999,"NA",IF(wat_table_data!Y435&gt;99, "&gt;99", IF(wat_table_data!Y435&lt;1, "&lt;1",wat_table_data!Y435 ))), "-")</f>
        <v>-</v>
      </c>
      <c r="AA438" s="40" t="str">
        <f>IF(ISNUMBER(wat_table_data!Z435), IF(wat_table_data!Z435=-999,"NA",IF(wat_table_data!Z435&gt;99, "&gt;99", IF(wat_table_data!Z435&lt;1, "&lt;1",wat_table_data!Z435 ))), "-")</f>
        <v>-</v>
      </c>
      <c r="AB438" s="38" t="str">
        <f>IF(ISNUMBER(wat_table_data!AA435), IF(wat_table_data!AA435=-999,"NA",IF(wat_table_data!AA435&gt;99, "&gt;99", IF(wat_table_data!AA435&lt;1, "&lt;1",wat_table_data!AA435 ))), "-")</f>
        <v>-</v>
      </c>
      <c r="AC438" s="38" t="str">
        <f>IF(ISNUMBER(wat_table_data!AB435), IF(wat_table_data!AB435=-999,"NA",IF(wat_table_data!AB435&gt;99, "&gt;99", IF(wat_table_data!AB435&lt;1, "&lt;1",wat_table_data!AB435 ))), "-")</f>
        <v>-</v>
      </c>
      <c r="AD438" s="39" t="str">
        <f>IF(ISNUMBER(wat_table_data!AC435), IF(wat_table_data!AC435=-999,"NA",IF(wat_table_data!AC435&gt;99, "&gt;99", IF(wat_table_data!AC435&lt;1, "&lt;1",wat_table_data!AC435 ))), "-")</f>
        <v>-</v>
      </c>
      <c r="AE438" s="40" t="str">
        <f>IF(ISNUMBER(wat_table_data!AD435), IF(wat_table_data!AD435=-999,"NA",IF(wat_table_data!AD435&gt;99, "&gt;99", IF(wat_table_data!AD435&lt;1, "&lt;1",wat_table_data!AD435 ))), "-")</f>
        <v>-</v>
      </c>
      <c r="AF438" s="40" t="str">
        <f>IF(ISNUMBER(wat_table_data!AE435), IF(wat_table_data!AE435=-999,"NA",IF(wat_table_data!AE435&gt;99, "&gt;99", IF(wat_table_data!AE435&lt;1, "&lt;1",wat_table_data!AE435 ))), "-")</f>
        <v>-</v>
      </c>
      <c r="AG438" s="40" t="str">
        <f>IF(ISNUMBER(wat_table_data!AF435), IF(wat_table_data!AF435=-999,"NA",IF(wat_table_data!AF435&gt;99, "&gt;99", IF(wat_table_data!AF435&lt;1, "&lt;1",wat_table_data!AF435 ))), "-")</f>
        <v>-</v>
      </c>
      <c r="AH438" s="38" t="str">
        <f>IF(ISNUMBER(wat_table_data!AG435), IF(wat_table_data!AG435=-999,"NA",IF(wat_table_data!AG435&gt;99, "&gt;99", IF(wat_table_data!AG435&lt;1, "&lt;1",wat_table_data!AG435 ))), "-")</f>
        <v>-</v>
      </c>
      <c r="AI438" s="38" t="str">
        <f>IF(ISNUMBER(wat_table_data!AH435), IF(wat_table_data!AH435=-999,"NA",IF(wat_table_data!AH435&gt;99, "&gt;99", IF(wat_table_data!AH435&lt;1, "&lt;1",wat_table_data!AH435 ))), "-")</f>
        <v>-</v>
      </c>
      <c r="AJ438" s="39" t="str">
        <f>IF(ISNUMBER(wat_table_data!AI435), IF(wat_table_data!AI435=-999,"NA",IF(wat_table_data!AI435&gt;99, "&gt;99", IF(wat_table_data!AI435&lt;1, "&lt;1",wat_table_data!AI435 ))), "-")</f>
        <v>-</v>
      </c>
      <c r="AK438" s="40" t="str">
        <f>IF(ISNUMBER(wat_table_data!AJ435), IF(wat_table_data!AJ435=-999,"NA",IF(wat_table_data!AJ435&gt;99, "&gt;99", IF(wat_table_data!AJ435&lt;1, "&lt;1",wat_table_data!AJ435 ))), "-")</f>
        <v>-</v>
      </c>
      <c r="AL438" s="40" t="str">
        <f>IF(ISNUMBER(wat_table_data!AK435), IF(wat_table_data!AK435=-999,"NA",IF(wat_table_data!AK435&gt;99, "&gt;99", IF(wat_table_data!AK435&lt;1, "&lt;1",wat_table_data!AK435 ))), "-")</f>
        <v>-</v>
      </c>
      <c r="AM438" s="40" t="str">
        <f>IF(ISNUMBER(wat_table_data!AL435), IF(wat_table_data!AL435=-999,"NA",IF(wat_table_data!AL435&gt;99, "&gt;99", IF(wat_table_data!AL435&lt;1, "&lt;1",wat_table_data!AL435 ))), "-")</f>
        <v>-</v>
      </c>
      <c r="AN438" s="38" t="str">
        <f>IF(ISNUMBER(wat_table_data!AM435), IF(wat_table_data!AM435=-999,"NA",IF(wat_table_data!AM435&gt;99, "&gt;99", IF(wat_table_data!AM435&lt;1, "&lt;1",wat_table_data!AM435 ))), "-")</f>
        <v>-</v>
      </c>
      <c r="AO438" s="38" t="str">
        <f>IF(ISNUMBER(wat_table_data!AN435), IF(wat_table_data!AN435=-999,"NA",IF(wat_table_data!AN435&gt;99, "&gt;99", IF(wat_table_data!AN435&lt;1, "&lt;1",wat_table_data!AN435 ))), "-")</f>
        <v>-</v>
      </c>
    </row>
    <row r="439" ht="13.8" x14ac:dyDescent="0.25">
      <c r="A439" s="34" t="str">
        <f>IF(ISBLANK(wat_table_data!A436), "", wat_table_data!A436)</f>
        <v/>
      </c>
      <c r="B439" s="34" t="str">
        <f>IF(ISBLANK(wat_table_data!B436), "", wat_table_data!B436)</f>
        <v/>
      </c>
      <c r="C439" s="34" t="str">
        <f>IF(ISBLANK(wat_table_data!C436), "", wat_table_data!C436)</f>
        <v/>
      </c>
      <c r="D439" s="35" t="str">
        <f>IF(ISNUMBER(wat_table_data!D436), wat_table_data!D436, "-")</f>
        <v>-</v>
      </c>
      <c r="E439" s="36" t="str">
        <f>IF(ISNUMBER(wat_table_data!E436), wat_table_data!E436, "-")</f>
        <v>-</v>
      </c>
      <c r="F439" s="37" t="str">
        <f>IF(ISNUMBER(wat_table_data!F436), IF(wat_table_data!F436=-999,"NA",IF(wat_table_data!F436&gt;99, "&gt;99", IF(wat_table_data!F436&lt;1, "&lt;1",wat_table_data!F436 ))), "-")</f>
        <v>-</v>
      </c>
      <c r="G439" s="38" t="str">
        <f>IF(ISNUMBER(wat_table_data!G436), IF(wat_table_data!G436=-999,"NA",IF(wat_table_data!G436&gt;99, "&gt;99", IF(wat_table_data!G436&lt;1, "&lt;1",wat_table_data!G436 ))), "-")</f>
        <v>-</v>
      </c>
      <c r="H439" s="38" t="str">
        <f>IF(ISNUMBER(wat_table_data!H436), IF(wat_table_data!H436=-999,"NA",IF(wat_table_data!H436&gt;99, "&gt;99", IF(wat_table_data!H436&lt;1, "&lt;1",wat_table_data!H436 ))), "-")</f>
        <v>-</v>
      </c>
      <c r="I439" s="38" t="str">
        <f>IF(ISNUMBER(wat_table_data!I436), IF(wat_table_data!I436=-999,"NA",IF(wat_table_data!I436&gt;99, "&gt;99", IF(wat_table_data!I436&lt;1, "&lt;1",wat_table_data!I436 ))), "-")</f>
        <v>-</v>
      </c>
      <c r="J439" s="24" t="str">
        <f>IF(ISNUMBER(wat_table_data!J436), IF(wat_table_data!J436=-999,"NA",wat_table_data!J436), "-")</f>
        <v>-</v>
      </c>
      <c r="K439" s="37" t="str">
        <f>IF(ISNUMBER(wat_table_data!K436), IF(wat_table_data!K436=-999,"NA",IF(wat_table_data!K436&gt;99, "&gt;99", IF(wat_table_data!K436&lt;1, "&lt;1",wat_table_data!K436 ))), "-")</f>
        <v>-</v>
      </c>
      <c r="L439" s="38" t="str">
        <f>IF(ISNUMBER(wat_table_data!L436), IF(wat_table_data!L436=-999,"NA",IF(wat_table_data!L436&gt;99, "&gt;99", IF(wat_table_data!L436&lt;1, "&lt;1",wat_table_data!L436 ))), "-")</f>
        <v>-</v>
      </c>
      <c r="M439" s="38" t="str">
        <f>IF(ISNUMBER(wat_table_data!M436), IF(wat_table_data!M436=-999,"NA",IF(wat_table_data!M436&gt;99, "&gt;99", IF(wat_table_data!M436&lt;1, "&lt;1",wat_table_data!M436 ))), "-")</f>
        <v>-</v>
      </c>
      <c r="N439" s="38" t="str">
        <f>IF(ISNUMBER(wat_table_data!N436), IF(wat_table_data!N436=-999,"NA",IF(wat_table_data!N436&gt;99, "&gt;99", IF(wat_table_data!N436&lt;1, "&lt;1",wat_table_data!N436 ))), "-")</f>
        <v>-</v>
      </c>
      <c r="O439" s="24" t="str">
        <f>IF(ISNUMBER(wat_table_data!O436), IF(wat_table_data!O436=-999,"NA",wat_table_data!O436), "-")</f>
        <v>-</v>
      </c>
      <c r="P439" s="37" t="str">
        <f>IF(ISNUMBER(wat_table_data!P436), IF(wat_table_data!P436=-999,"NA",IF(wat_table_data!P436&gt;99, "&gt;99", IF(wat_table_data!P436&lt;1, "&lt;1",wat_table_data!P436 ))), "-")</f>
        <v>-</v>
      </c>
      <c r="Q439" s="38" t="str">
        <f>IF(ISNUMBER(wat_table_data!Q436), IF(wat_table_data!Q436=-999,"NA",IF(wat_table_data!Q436&gt;99, "&gt;99", IF(wat_table_data!Q436&lt;1, "&lt;1",wat_table_data!Q436 ))), "-")</f>
        <v>-</v>
      </c>
      <c r="R439" s="38" t="str">
        <f>IF(ISNUMBER(wat_table_data!R436), IF(wat_table_data!R436=-999,"NA",IF(wat_table_data!R436&gt;99, "&gt;99", IF(wat_table_data!R436&lt;1, "&lt;1",wat_table_data!R436 ))), "-")</f>
        <v>-</v>
      </c>
      <c r="S439" s="38" t="str">
        <f>IF(ISNUMBER(wat_table_data!S436), IF(wat_table_data!S436=-999,"NA",IF(wat_table_data!S436&gt;99, "&gt;99", IF(wat_table_data!S436&lt;1, "&lt;1",wat_table_data!S436 ))), "-")</f>
        <v>-</v>
      </c>
      <c r="T439" s="24" t="str">
        <f>IF(ISNUMBER(wat_table_data!T436), IF(wat_table_data!T436=-999,"NA",wat_table_data!T436), "-")</f>
        <v>-</v>
      </c>
      <c r="U439" s="24"/>
      <c r="V439" s="24"/>
      <c r="W439" s="24"/>
      <c r="X439" s="39" t="str">
        <f>IF(ISNUMBER(wat_table_data!W436), IF(wat_table_data!W436=-999,"NA",IF(wat_table_data!W436&gt;99, "&gt;99", IF(wat_table_data!W436&lt;1, "&lt;1",wat_table_data!W436 ))), "-")</f>
        <v>-</v>
      </c>
      <c r="Y439" s="40" t="str">
        <f>IF(ISNUMBER(wat_table_data!X436), IF(wat_table_data!X436=-999,"NA",IF(wat_table_data!X436&gt;99, "&gt;99", IF(wat_table_data!X436&lt;1, "&lt;1",wat_table_data!X436 ))), "-")</f>
        <v>-</v>
      </c>
      <c r="Z439" s="40" t="str">
        <f>IF(ISNUMBER(wat_table_data!Y436), IF(wat_table_data!Y436=-999,"NA",IF(wat_table_data!Y436&gt;99, "&gt;99", IF(wat_table_data!Y436&lt;1, "&lt;1",wat_table_data!Y436 ))), "-")</f>
        <v>-</v>
      </c>
      <c r="AA439" s="40" t="str">
        <f>IF(ISNUMBER(wat_table_data!Z436), IF(wat_table_data!Z436=-999,"NA",IF(wat_table_data!Z436&gt;99, "&gt;99", IF(wat_table_data!Z436&lt;1, "&lt;1",wat_table_data!Z436 ))), "-")</f>
        <v>-</v>
      </c>
      <c r="AB439" s="38" t="str">
        <f>IF(ISNUMBER(wat_table_data!AA436), IF(wat_table_data!AA436=-999,"NA",IF(wat_table_data!AA436&gt;99, "&gt;99", IF(wat_table_data!AA436&lt;1, "&lt;1",wat_table_data!AA436 ))), "-")</f>
        <v>-</v>
      </c>
      <c r="AC439" s="38" t="str">
        <f>IF(ISNUMBER(wat_table_data!AB436), IF(wat_table_data!AB436=-999,"NA",IF(wat_table_data!AB436&gt;99, "&gt;99", IF(wat_table_data!AB436&lt;1, "&lt;1",wat_table_data!AB436 ))), "-")</f>
        <v>-</v>
      </c>
      <c r="AD439" s="39" t="str">
        <f>IF(ISNUMBER(wat_table_data!AC436), IF(wat_table_data!AC436=-999,"NA",IF(wat_table_data!AC436&gt;99, "&gt;99", IF(wat_table_data!AC436&lt;1, "&lt;1",wat_table_data!AC436 ))), "-")</f>
        <v>-</v>
      </c>
      <c r="AE439" s="40" t="str">
        <f>IF(ISNUMBER(wat_table_data!AD436), IF(wat_table_data!AD436=-999,"NA",IF(wat_table_data!AD436&gt;99, "&gt;99", IF(wat_table_data!AD436&lt;1, "&lt;1",wat_table_data!AD436 ))), "-")</f>
        <v>-</v>
      </c>
      <c r="AF439" s="40" t="str">
        <f>IF(ISNUMBER(wat_table_data!AE436), IF(wat_table_data!AE436=-999,"NA",IF(wat_table_data!AE436&gt;99, "&gt;99", IF(wat_table_data!AE436&lt;1, "&lt;1",wat_table_data!AE436 ))), "-")</f>
        <v>-</v>
      </c>
      <c r="AG439" s="40" t="str">
        <f>IF(ISNUMBER(wat_table_data!AF436), IF(wat_table_data!AF436=-999,"NA",IF(wat_table_data!AF436&gt;99, "&gt;99", IF(wat_table_data!AF436&lt;1, "&lt;1",wat_table_data!AF436 ))), "-")</f>
        <v>-</v>
      </c>
      <c r="AH439" s="38" t="str">
        <f>IF(ISNUMBER(wat_table_data!AG436), IF(wat_table_data!AG436=-999,"NA",IF(wat_table_data!AG436&gt;99, "&gt;99", IF(wat_table_data!AG436&lt;1, "&lt;1",wat_table_data!AG436 ))), "-")</f>
        <v>-</v>
      </c>
      <c r="AI439" s="38" t="str">
        <f>IF(ISNUMBER(wat_table_data!AH436), IF(wat_table_data!AH436=-999,"NA",IF(wat_table_data!AH436&gt;99, "&gt;99", IF(wat_table_data!AH436&lt;1, "&lt;1",wat_table_data!AH436 ))), "-")</f>
        <v>-</v>
      </c>
      <c r="AJ439" s="39" t="str">
        <f>IF(ISNUMBER(wat_table_data!AI436), IF(wat_table_data!AI436=-999,"NA",IF(wat_table_data!AI436&gt;99, "&gt;99", IF(wat_table_data!AI436&lt;1, "&lt;1",wat_table_data!AI436 ))), "-")</f>
        <v>-</v>
      </c>
      <c r="AK439" s="40" t="str">
        <f>IF(ISNUMBER(wat_table_data!AJ436), IF(wat_table_data!AJ436=-999,"NA",IF(wat_table_data!AJ436&gt;99, "&gt;99", IF(wat_table_data!AJ436&lt;1, "&lt;1",wat_table_data!AJ436 ))), "-")</f>
        <v>-</v>
      </c>
      <c r="AL439" s="40" t="str">
        <f>IF(ISNUMBER(wat_table_data!AK436), IF(wat_table_data!AK436=-999,"NA",IF(wat_table_data!AK436&gt;99, "&gt;99", IF(wat_table_data!AK436&lt;1, "&lt;1",wat_table_data!AK436 ))), "-")</f>
        <v>-</v>
      </c>
      <c r="AM439" s="40" t="str">
        <f>IF(ISNUMBER(wat_table_data!AL436), IF(wat_table_data!AL436=-999,"NA",IF(wat_table_data!AL436&gt;99, "&gt;99", IF(wat_table_data!AL436&lt;1, "&lt;1",wat_table_data!AL436 ))), "-")</f>
        <v>-</v>
      </c>
      <c r="AN439" s="38" t="str">
        <f>IF(ISNUMBER(wat_table_data!AM436), IF(wat_table_data!AM436=-999,"NA",IF(wat_table_data!AM436&gt;99, "&gt;99", IF(wat_table_data!AM436&lt;1, "&lt;1",wat_table_data!AM436 ))), "-")</f>
        <v>-</v>
      </c>
      <c r="AO439" s="38" t="str">
        <f>IF(ISNUMBER(wat_table_data!AN436), IF(wat_table_data!AN436=-999,"NA",IF(wat_table_data!AN436&gt;99, "&gt;99", IF(wat_table_data!AN436&lt;1, "&lt;1",wat_table_data!AN436 ))), "-")</f>
        <v>-</v>
      </c>
    </row>
    <row r="440" ht="13.8" x14ac:dyDescent="0.25">
      <c r="A440" s="34" t="str">
        <f>IF(ISBLANK(wat_table_data!A437), "", wat_table_data!A437)</f>
        <v/>
      </c>
      <c r="B440" s="34" t="str">
        <f>IF(ISBLANK(wat_table_data!B437), "", wat_table_data!B437)</f>
        <v/>
      </c>
      <c r="C440" s="34" t="str">
        <f>IF(ISBLANK(wat_table_data!C437), "", wat_table_data!C437)</f>
        <v/>
      </c>
      <c r="D440" s="35" t="str">
        <f>IF(ISNUMBER(wat_table_data!D437), wat_table_data!D437, "-")</f>
        <v>-</v>
      </c>
      <c r="E440" s="36" t="str">
        <f>IF(ISNUMBER(wat_table_data!E437), wat_table_data!E437, "-")</f>
        <v>-</v>
      </c>
      <c r="F440" s="37" t="str">
        <f>IF(ISNUMBER(wat_table_data!F437), IF(wat_table_data!F437=-999,"NA",IF(wat_table_data!F437&gt;99, "&gt;99", IF(wat_table_data!F437&lt;1, "&lt;1",wat_table_data!F437 ))), "-")</f>
        <v>-</v>
      </c>
      <c r="G440" s="38" t="str">
        <f>IF(ISNUMBER(wat_table_data!G437), IF(wat_table_data!G437=-999,"NA",IF(wat_table_data!G437&gt;99, "&gt;99", IF(wat_table_data!G437&lt;1, "&lt;1",wat_table_data!G437 ))), "-")</f>
        <v>-</v>
      </c>
      <c r="H440" s="38" t="str">
        <f>IF(ISNUMBER(wat_table_data!H437), IF(wat_table_data!H437=-999,"NA",IF(wat_table_data!H437&gt;99, "&gt;99", IF(wat_table_data!H437&lt;1, "&lt;1",wat_table_data!H437 ))), "-")</f>
        <v>-</v>
      </c>
      <c r="I440" s="38" t="str">
        <f>IF(ISNUMBER(wat_table_data!I437), IF(wat_table_data!I437=-999,"NA",IF(wat_table_data!I437&gt;99, "&gt;99", IF(wat_table_data!I437&lt;1, "&lt;1",wat_table_data!I437 ))), "-")</f>
        <v>-</v>
      </c>
      <c r="J440" s="24" t="str">
        <f>IF(ISNUMBER(wat_table_data!J437), IF(wat_table_data!J437=-999,"NA",wat_table_data!J437), "-")</f>
        <v>-</v>
      </c>
      <c r="K440" s="37" t="str">
        <f>IF(ISNUMBER(wat_table_data!K437), IF(wat_table_data!K437=-999,"NA",IF(wat_table_data!K437&gt;99, "&gt;99", IF(wat_table_data!K437&lt;1, "&lt;1",wat_table_data!K437 ))), "-")</f>
        <v>-</v>
      </c>
      <c r="L440" s="38" t="str">
        <f>IF(ISNUMBER(wat_table_data!L437), IF(wat_table_data!L437=-999,"NA",IF(wat_table_data!L437&gt;99, "&gt;99", IF(wat_table_data!L437&lt;1, "&lt;1",wat_table_data!L437 ))), "-")</f>
        <v>-</v>
      </c>
      <c r="M440" s="38" t="str">
        <f>IF(ISNUMBER(wat_table_data!M437), IF(wat_table_data!M437=-999,"NA",IF(wat_table_data!M437&gt;99, "&gt;99", IF(wat_table_data!M437&lt;1, "&lt;1",wat_table_data!M437 ))), "-")</f>
        <v>-</v>
      </c>
      <c r="N440" s="38" t="str">
        <f>IF(ISNUMBER(wat_table_data!N437), IF(wat_table_data!N437=-999,"NA",IF(wat_table_data!N437&gt;99, "&gt;99", IF(wat_table_data!N437&lt;1, "&lt;1",wat_table_data!N437 ))), "-")</f>
        <v>-</v>
      </c>
      <c r="O440" s="24" t="str">
        <f>IF(ISNUMBER(wat_table_data!O437), IF(wat_table_data!O437=-999,"NA",wat_table_data!O437), "-")</f>
        <v>-</v>
      </c>
      <c r="P440" s="37" t="str">
        <f>IF(ISNUMBER(wat_table_data!P437), IF(wat_table_data!P437=-999,"NA",IF(wat_table_data!P437&gt;99, "&gt;99", IF(wat_table_data!P437&lt;1, "&lt;1",wat_table_data!P437 ))), "-")</f>
        <v>-</v>
      </c>
      <c r="Q440" s="38" t="str">
        <f>IF(ISNUMBER(wat_table_data!Q437), IF(wat_table_data!Q437=-999,"NA",IF(wat_table_data!Q437&gt;99, "&gt;99", IF(wat_table_data!Q437&lt;1, "&lt;1",wat_table_data!Q437 ))), "-")</f>
        <v>-</v>
      </c>
      <c r="R440" s="38" t="str">
        <f>IF(ISNUMBER(wat_table_data!R437), IF(wat_table_data!R437=-999,"NA",IF(wat_table_data!R437&gt;99, "&gt;99", IF(wat_table_data!R437&lt;1, "&lt;1",wat_table_data!R437 ))), "-")</f>
        <v>-</v>
      </c>
      <c r="S440" s="38" t="str">
        <f>IF(ISNUMBER(wat_table_data!S437), IF(wat_table_data!S437=-999,"NA",IF(wat_table_data!S437&gt;99, "&gt;99", IF(wat_table_data!S437&lt;1, "&lt;1",wat_table_data!S437 ))), "-")</f>
        <v>-</v>
      </c>
      <c r="T440" s="24" t="str">
        <f>IF(ISNUMBER(wat_table_data!T437), IF(wat_table_data!T437=-999,"NA",wat_table_data!T437), "-")</f>
        <v>-</v>
      </c>
      <c r="U440" s="24"/>
      <c r="V440" s="24"/>
      <c r="W440" s="24"/>
      <c r="X440" s="39" t="str">
        <f>IF(ISNUMBER(wat_table_data!W437), IF(wat_table_data!W437=-999,"NA",IF(wat_table_data!W437&gt;99, "&gt;99", IF(wat_table_data!W437&lt;1, "&lt;1",wat_table_data!W437 ))), "-")</f>
        <v>-</v>
      </c>
      <c r="Y440" s="40" t="str">
        <f>IF(ISNUMBER(wat_table_data!X437), IF(wat_table_data!X437=-999,"NA",IF(wat_table_data!X437&gt;99, "&gt;99", IF(wat_table_data!X437&lt;1, "&lt;1",wat_table_data!X437 ))), "-")</f>
        <v>-</v>
      </c>
      <c r="Z440" s="40" t="str">
        <f>IF(ISNUMBER(wat_table_data!Y437), IF(wat_table_data!Y437=-999,"NA",IF(wat_table_data!Y437&gt;99, "&gt;99", IF(wat_table_data!Y437&lt;1, "&lt;1",wat_table_data!Y437 ))), "-")</f>
        <v>-</v>
      </c>
      <c r="AA440" s="40" t="str">
        <f>IF(ISNUMBER(wat_table_data!Z437), IF(wat_table_data!Z437=-999,"NA",IF(wat_table_data!Z437&gt;99, "&gt;99", IF(wat_table_data!Z437&lt;1, "&lt;1",wat_table_data!Z437 ))), "-")</f>
        <v>-</v>
      </c>
      <c r="AB440" s="38" t="str">
        <f>IF(ISNUMBER(wat_table_data!AA437), IF(wat_table_data!AA437=-999,"NA",IF(wat_table_data!AA437&gt;99, "&gt;99", IF(wat_table_data!AA437&lt;1, "&lt;1",wat_table_data!AA437 ))), "-")</f>
        <v>-</v>
      </c>
      <c r="AC440" s="38" t="str">
        <f>IF(ISNUMBER(wat_table_data!AB437), IF(wat_table_data!AB437=-999,"NA",IF(wat_table_data!AB437&gt;99, "&gt;99", IF(wat_table_data!AB437&lt;1, "&lt;1",wat_table_data!AB437 ))), "-")</f>
        <v>-</v>
      </c>
      <c r="AD440" s="39" t="str">
        <f>IF(ISNUMBER(wat_table_data!AC437), IF(wat_table_data!AC437=-999,"NA",IF(wat_table_data!AC437&gt;99, "&gt;99", IF(wat_table_data!AC437&lt;1, "&lt;1",wat_table_data!AC437 ))), "-")</f>
        <v>-</v>
      </c>
      <c r="AE440" s="40" t="str">
        <f>IF(ISNUMBER(wat_table_data!AD437), IF(wat_table_data!AD437=-999,"NA",IF(wat_table_data!AD437&gt;99, "&gt;99", IF(wat_table_data!AD437&lt;1, "&lt;1",wat_table_data!AD437 ))), "-")</f>
        <v>-</v>
      </c>
      <c r="AF440" s="40" t="str">
        <f>IF(ISNUMBER(wat_table_data!AE437), IF(wat_table_data!AE437=-999,"NA",IF(wat_table_data!AE437&gt;99, "&gt;99", IF(wat_table_data!AE437&lt;1, "&lt;1",wat_table_data!AE437 ))), "-")</f>
        <v>-</v>
      </c>
      <c r="AG440" s="40" t="str">
        <f>IF(ISNUMBER(wat_table_data!AF437), IF(wat_table_data!AF437=-999,"NA",IF(wat_table_data!AF437&gt;99, "&gt;99", IF(wat_table_data!AF437&lt;1, "&lt;1",wat_table_data!AF437 ))), "-")</f>
        <v>-</v>
      </c>
      <c r="AH440" s="38" t="str">
        <f>IF(ISNUMBER(wat_table_data!AG437), IF(wat_table_data!AG437=-999,"NA",IF(wat_table_data!AG437&gt;99, "&gt;99", IF(wat_table_data!AG437&lt;1, "&lt;1",wat_table_data!AG437 ))), "-")</f>
        <v>-</v>
      </c>
      <c r="AI440" s="38" t="str">
        <f>IF(ISNUMBER(wat_table_data!AH437), IF(wat_table_data!AH437=-999,"NA",IF(wat_table_data!AH437&gt;99, "&gt;99", IF(wat_table_data!AH437&lt;1, "&lt;1",wat_table_data!AH437 ))), "-")</f>
        <v>-</v>
      </c>
      <c r="AJ440" s="39" t="str">
        <f>IF(ISNUMBER(wat_table_data!AI437), IF(wat_table_data!AI437=-999,"NA",IF(wat_table_data!AI437&gt;99, "&gt;99", IF(wat_table_data!AI437&lt;1, "&lt;1",wat_table_data!AI437 ))), "-")</f>
        <v>-</v>
      </c>
      <c r="AK440" s="40" t="str">
        <f>IF(ISNUMBER(wat_table_data!AJ437), IF(wat_table_data!AJ437=-999,"NA",IF(wat_table_data!AJ437&gt;99, "&gt;99", IF(wat_table_data!AJ437&lt;1, "&lt;1",wat_table_data!AJ437 ))), "-")</f>
        <v>-</v>
      </c>
      <c r="AL440" s="40" t="str">
        <f>IF(ISNUMBER(wat_table_data!AK437), IF(wat_table_data!AK437=-999,"NA",IF(wat_table_data!AK437&gt;99, "&gt;99", IF(wat_table_data!AK437&lt;1, "&lt;1",wat_table_data!AK437 ))), "-")</f>
        <v>-</v>
      </c>
      <c r="AM440" s="40" t="str">
        <f>IF(ISNUMBER(wat_table_data!AL437), IF(wat_table_data!AL437=-999,"NA",IF(wat_table_data!AL437&gt;99, "&gt;99", IF(wat_table_data!AL437&lt;1, "&lt;1",wat_table_data!AL437 ))), "-")</f>
        <v>-</v>
      </c>
      <c r="AN440" s="38" t="str">
        <f>IF(ISNUMBER(wat_table_data!AM437), IF(wat_table_data!AM437=-999,"NA",IF(wat_table_data!AM437&gt;99, "&gt;99", IF(wat_table_data!AM437&lt;1, "&lt;1",wat_table_data!AM437 ))), "-")</f>
        <v>-</v>
      </c>
      <c r="AO440" s="38" t="str">
        <f>IF(ISNUMBER(wat_table_data!AN437), IF(wat_table_data!AN437=-999,"NA",IF(wat_table_data!AN437&gt;99, "&gt;99", IF(wat_table_data!AN437&lt;1, "&lt;1",wat_table_data!AN437 ))), "-")</f>
        <v>-</v>
      </c>
    </row>
    <row r="441" ht="13.8" x14ac:dyDescent="0.25">
      <c r="A441" s="34" t="str">
        <f>IF(ISBLANK(wat_table_data!A438), "", wat_table_data!A438)</f>
        <v/>
      </c>
      <c r="B441" s="34" t="str">
        <f>IF(ISBLANK(wat_table_data!B438), "", wat_table_data!B438)</f>
        <v/>
      </c>
      <c r="C441" s="34" t="str">
        <f>IF(ISBLANK(wat_table_data!C438), "", wat_table_data!C438)</f>
        <v/>
      </c>
      <c r="D441" s="35" t="str">
        <f>IF(ISNUMBER(wat_table_data!D438), wat_table_data!D438, "-")</f>
        <v>-</v>
      </c>
      <c r="E441" s="36" t="str">
        <f>IF(ISNUMBER(wat_table_data!E438), wat_table_data!E438, "-")</f>
        <v>-</v>
      </c>
      <c r="F441" s="37" t="str">
        <f>IF(ISNUMBER(wat_table_data!F438), IF(wat_table_data!F438=-999,"NA",IF(wat_table_data!F438&gt;99, "&gt;99", IF(wat_table_data!F438&lt;1, "&lt;1",wat_table_data!F438 ))), "-")</f>
        <v>-</v>
      </c>
      <c r="G441" s="38" t="str">
        <f>IF(ISNUMBER(wat_table_data!G438), IF(wat_table_data!G438=-999,"NA",IF(wat_table_data!G438&gt;99, "&gt;99", IF(wat_table_data!G438&lt;1, "&lt;1",wat_table_data!G438 ))), "-")</f>
        <v>-</v>
      </c>
      <c r="H441" s="38" t="str">
        <f>IF(ISNUMBER(wat_table_data!H438), IF(wat_table_data!H438=-999,"NA",IF(wat_table_data!H438&gt;99, "&gt;99", IF(wat_table_data!H438&lt;1, "&lt;1",wat_table_data!H438 ))), "-")</f>
        <v>-</v>
      </c>
      <c r="I441" s="38" t="str">
        <f>IF(ISNUMBER(wat_table_data!I438), IF(wat_table_data!I438=-999,"NA",IF(wat_table_data!I438&gt;99, "&gt;99", IF(wat_table_data!I438&lt;1, "&lt;1",wat_table_data!I438 ))), "-")</f>
        <v>-</v>
      </c>
      <c r="J441" s="24" t="str">
        <f>IF(ISNUMBER(wat_table_data!J438), IF(wat_table_data!J438=-999,"NA",wat_table_data!J438), "-")</f>
        <v>-</v>
      </c>
      <c r="K441" s="37" t="str">
        <f>IF(ISNUMBER(wat_table_data!K438), IF(wat_table_data!K438=-999,"NA",IF(wat_table_data!K438&gt;99, "&gt;99", IF(wat_table_data!K438&lt;1, "&lt;1",wat_table_data!K438 ))), "-")</f>
        <v>-</v>
      </c>
      <c r="L441" s="38" t="str">
        <f>IF(ISNUMBER(wat_table_data!L438), IF(wat_table_data!L438=-999,"NA",IF(wat_table_data!L438&gt;99, "&gt;99", IF(wat_table_data!L438&lt;1, "&lt;1",wat_table_data!L438 ))), "-")</f>
        <v>-</v>
      </c>
      <c r="M441" s="38" t="str">
        <f>IF(ISNUMBER(wat_table_data!M438), IF(wat_table_data!M438=-999,"NA",IF(wat_table_data!M438&gt;99, "&gt;99", IF(wat_table_data!M438&lt;1, "&lt;1",wat_table_data!M438 ))), "-")</f>
        <v>-</v>
      </c>
      <c r="N441" s="38" t="str">
        <f>IF(ISNUMBER(wat_table_data!N438), IF(wat_table_data!N438=-999,"NA",IF(wat_table_data!N438&gt;99, "&gt;99", IF(wat_table_data!N438&lt;1, "&lt;1",wat_table_data!N438 ))), "-")</f>
        <v>-</v>
      </c>
      <c r="O441" s="24" t="str">
        <f>IF(ISNUMBER(wat_table_data!O438), IF(wat_table_data!O438=-999,"NA",wat_table_data!O438), "-")</f>
        <v>-</v>
      </c>
      <c r="P441" s="37" t="str">
        <f>IF(ISNUMBER(wat_table_data!P438), IF(wat_table_data!P438=-999,"NA",IF(wat_table_data!P438&gt;99, "&gt;99", IF(wat_table_data!P438&lt;1, "&lt;1",wat_table_data!P438 ))), "-")</f>
        <v>-</v>
      </c>
      <c r="Q441" s="38" t="str">
        <f>IF(ISNUMBER(wat_table_data!Q438), IF(wat_table_data!Q438=-999,"NA",IF(wat_table_data!Q438&gt;99, "&gt;99", IF(wat_table_data!Q438&lt;1, "&lt;1",wat_table_data!Q438 ))), "-")</f>
        <v>-</v>
      </c>
      <c r="R441" s="38" t="str">
        <f>IF(ISNUMBER(wat_table_data!R438), IF(wat_table_data!R438=-999,"NA",IF(wat_table_data!R438&gt;99, "&gt;99", IF(wat_table_data!R438&lt;1, "&lt;1",wat_table_data!R438 ))), "-")</f>
        <v>-</v>
      </c>
      <c r="S441" s="38" t="str">
        <f>IF(ISNUMBER(wat_table_data!S438), IF(wat_table_data!S438=-999,"NA",IF(wat_table_data!S438&gt;99, "&gt;99", IF(wat_table_data!S438&lt;1, "&lt;1",wat_table_data!S438 ))), "-")</f>
        <v>-</v>
      </c>
      <c r="T441" s="24" t="str">
        <f>IF(ISNUMBER(wat_table_data!T438), IF(wat_table_data!T438=-999,"NA",wat_table_data!T438), "-")</f>
        <v>-</v>
      </c>
      <c r="U441" s="24"/>
      <c r="V441" s="24"/>
      <c r="W441" s="24"/>
      <c r="X441" s="39" t="str">
        <f>IF(ISNUMBER(wat_table_data!W438), IF(wat_table_data!W438=-999,"NA",IF(wat_table_data!W438&gt;99, "&gt;99", IF(wat_table_data!W438&lt;1, "&lt;1",wat_table_data!W438 ))), "-")</f>
        <v>-</v>
      </c>
      <c r="Y441" s="40" t="str">
        <f>IF(ISNUMBER(wat_table_data!X438), IF(wat_table_data!X438=-999,"NA",IF(wat_table_data!X438&gt;99, "&gt;99", IF(wat_table_data!X438&lt;1, "&lt;1",wat_table_data!X438 ))), "-")</f>
        <v>-</v>
      </c>
      <c r="Z441" s="40" t="str">
        <f>IF(ISNUMBER(wat_table_data!Y438), IF(wat_table_data!Y438=-999,"NA",IF(wat_table_data!Y438&gt;99, "&gt;99", IF(wat_table_data!Y438&lt;1, "&lt;1",wat_table_data!Y438 ))), "-")</f>
        <v>-</v>
      </c>
      <c r="AA441" s="40" t="str">
        <f>IF(ISNUMBER(wat_table_data!Z438), IF(wat_table_data!Z438=-999,"NA",IF(wat_table_data!Z438&gt;99, "&gt;99", IF(wat_table_data!Z438&lt;1, "&lt;1",wat_table_data!Z438 ))), "-")</f>
        <v>-</v>
      </c>
      <c r="AB441" s="38" t="str">
        <f>IF(ISNUMBER(wat_table_data!AA438), IF(wat_table_data!AA438=-999,"NA",IF(wat_table_data!AA438&gt;99, "&gt;99", IF(wat_table_data!AA438&lt;1, "&lt;1",wat_table_data!AA438 ))), "-")</f>
        <v>-</v>
      </c>
      <c r="AC441" s="38" t="str">
        <f>IF(ISNUMBER(wat_table_data!AB438), IF(wat_table_data!AB438=-999,"NA",IF(wat_table_data!AB438&gt;99, "&gt;99", IF(wat_table_data!AB438&lt;1, "&lt;1",wat_table_data!AB438 ))), "-")</f>
        <v>-</v>
      </c>
      <c r="AD441" s="39" t="str">
        <f>IF(ISNUMBER(wat_table_data!AC438), IF(wat_table_data!AC438=-999,"NA",IF(wat_table_data!AC438&gt;99, "&gt;99", IF(wat_table_data!AC438&lt;1, "&lt;1",wat_table_data!AC438 ))), "-")</f>
        <v>-</v>
      </c>
      <c r="AE441" s="40" t="str">
        <f>IF(ISNUMBER(wat_table_data!AD438), IF(wat_table_data!AD438=-999,"NA",IF(wat_table_data!AD438&gt;99, "&gt;99", IF(wat_table_data!AD438&lt;1, "&lt;1",wat_table_data!AD438 ))), "-")</f>
        <v>-</v>
      </c>
      <c r="AF441" s="40" t="str">
        <f>IF(ISNUMBER(wat_table_data!AE438), IF(wat_table_data!AE438=-999,"NA",IF(wat_table_data!AE438&gt;99, "&gt;99", IF(wat_table_data!AE438&lt;1, "&lt;1",wat_table_data!AE438 ))), "-")</f>
        <v>-</v>
      </c>
      <c r="AG441" s="40" t="str">
        <f>IF(ISNUMBER(wat_table_data!AF438), IF(wat_table_data!AF438=-999,"NA",IF(wat_table_data!AF438&gt;99, "&gt;99", IF(wat_table_data!AF438&lt;1, "&lt;1",wat_table_data!AF438 ))), "-")</f>
        <v>-</v>
      </c>
      <c r="AH441" s="38" t="str">
        <f>IF(ISNUMBER(wat_table_data!AG438), IF(wat_table_data!AG438=-999,"NA",IF(wat_table_data!AG438&gt;99, "&gt;99", IF(wat_table_data!AG438&lt;1, "&lt;1",wat_table_data!AG438 ))), "-")</f>
        <v>-</v>
      </c>
      <c r="AI441" s="38" t="str">
        <f>IF(ISNUMBER(wat_table_data!AH438), IF(wat_table_data!AH438=-999,"NA",IF(wat_table_data!AH438&gt;99, "&gt;99", IF(wat_table_data!AH438&lt;1, "&lt;1",wat_table_data!AH438 ))), "-")</f>
        <v>-</v>
      </c>
      <c r="AJ441" s="39" t="str">
        <f>IF(ISNUMBER(wat_table_data!AI438), IF(wat_table_data!AI438=-999,"NA",IF(wat_table_data!AI438&gt;99, "&gt;99", IF(wat_table_data!AI438&lt;1, "&lt;1",wat_table_data!AI438 ))), "-")</f>
        <v>-</v>
      </c>
      <c r="AK441" s="40" t="str">
        <f>IF(ISNUMBER(wat_table_data!AJ438), IF(wat_table_data!AJ438=-999,"NA",IF(wat_table_data!AJ438&gt;99, "&gt;99", IF(wat_table_data!AJ438&lt;1, "&lt;1",wat_table_data!AJ438 ))), "-")</f>
        <v>-</v>
      </c>
      <c r="AL441" s="40" t="str">
        <f>IF(ISNUMBER(wat_table_data!AK438), IF(wat_table_data!AK438=-999,"NA",IF(wat_table_data!AK438&gt;99, "&gt;99", IF(wat_table_data!AK438&lt;1, "&lt;1",wat_table_data!AK438 ))), "-")</f>
        <v>-</v>
      </c>
      <c r="AM441" s="40" t="str">
        <f>IF(ISNUMBER(wat_table_data!AL438), IF(wat_table_data!AL438=-999,"NA",IF(wat_table_data!AL438&gt;99, "&gt;99", IF(wat_table_data!AL438&lt;1, "&lt;1",wat_table_data!AL438 ))), "-")</f>
        <v>-</v>
      </c>
      <c r="AN441" s="38" t="str">
        <f>IF(ISNUMBER(wat_table_data!AM438), IF(wat_table_data!AM438=-999,"NA",IF(wat_table_data!AM438&gt;99, "&gt;99", IF(wat_table_data!AM438&lt;1, "&lt;1",wat_table_data!AM438 ))), "-")</f>
        <v>-</v>
      </c>
      <c r="AO441" s="38" t="str">
        <f>IF(ISNUMBER(wat_table_data!AN438), IF(wat_table_data!AN438=-999,"NA",IF(wat_table_data!AN438&gt;99, "&gt;99", IF(wat_table_data!AN438&lt;1, "&lt;1",wat_table_data!AN438 ))), "-")</f>
        <v>-</v>
      </c>
    </row>
    <row r="442" ht="13.8" x14ac:dyDescent="0.25">
      <c r="A442" s="34" t="str">
        <f>IF(ISBLANK(wat_table_data!A439), "", wat_table_data!A439)</f>
        <v/>
      </c>
      <c r="B442" s="34" t="str">
        <f>IF(ISBLANK(wat_table_data!B439), "", wat_table_data!B439)</f>
        <v/>
      </c>
      <c r="C442" s="34" t="str">
        <f>IF(ISBLANK(wat_table_data!C439), "", wat_table_data!C439)</f>
        <v/>
      </c>
      <c r="D442" s="35" t="str">
        <f>IF(ISNUMBER(wat_table_data!D439), wat_table_data!D439, "-")</f>
        <v>-</v>
      </c>
      <c r="E442" s="36" t="str">
        <f>IF(ISNUMBER(wat_table_data!E439), wat_table_data!E439, "-")</f>
        <v>-</v>
      </c>
      <c r="F442" s="37" t="str">
        <f>IF(ISNUMBER(wat_table_data!F439), IF(wat_table_data!F439=-999,"NA",IF(wat_table_data!F439&gt;99, "&gt;99", IF(wat_table_data!F439&lt;1, "&lt;1",wat_table_data!F439 ))), "-")</f>
        <v>-</v>
      </c>
      <c r="G442" s="38" t="str">
        <f>IF(ISNUMBER(wat_table_data!G439), IF(wat_table_data!G439=-999,"NA",IF(wat_table_data!G439&gt;99, "&gt;99", IF(wat_table_data!G439&lt;1, "&lt;1",wat_table_data!G439 ))), "-")</f>
        <v>-</v>
      </c>
      <c r="H442" s="38" t="str">
        <f>IF(ISNUMBER(wat_table_data!H439), IF(wat_table_data!H439=-999,"NA",IF(wat_table_data!H439&gt;99, "&gt;99", IF(wat_table_data!H439&lt;1, "&lt;1",wat_table_data!H439 ))), "-")</f>
        <v>-</v>
      </c>
      <c r="I442" s="38" t="str">
        <f>IF(ISNUMBER(wat_table_data!I439), IF(wat_table_data!I439=-999,"NA",IF(wat_table_data!I439&gt;99, "&gt;99", IF(wat_table_data!I439&lt;1, "&lt;1",wat_table_data!I439 ))), "-")</f>
        <v>-</v>
      </c>
      <c r="J442" s="24" t="str">
        <f>IF(ISNUMBER(wat_table_data!J439), IF(wat_table_data!J439=-999,"NA",wat_table_data!J439), "-")</f>
        <v>-</v>
      </c>
      <c r="K442" s="37" t="str">
        <f>IF(ISNUMBER(wat_table_data!K439), IF(wat_table_data!K439=-999,"NA",IF(wat_table_data!K439&gt;99, "&gt;99", IF(wat_table_data!K439&lt;1, "&lt;1",wat_table_data!K439 ))), "-")</f>
        <v>-</v>
      </c>
      <c r="L442" s="38" t="str">
        <f>IF(ISNUMBER(wat_table_data!L439), IF(wat_table_data!L439=-999,"NA",IF(wat_table_data!L439&gt;99, "&gt;99", IF(wat_table_data!L439&lt;1, "&lt;1",wat_table_data!L439 ))), "-")</f>
        <v>-</v>
      </c>
      <c r="M442" s="38" t="str">
        <f>IF(ISNUMBER(wat_table_data!M439), IF(wat_table_data!M439=-999,"NA",IF(wat_table_data!M439&gt;99, "&gt;99", IF(wat_table_data!M439&lt;1, "&lt;1",wat_table_data!M439 ))), "-")</f>
        <v>-</v>
      </c>
      <c r="N442" s="38" t="str">
        <f>IF(ISNUMBER(wat_table_data!N439), IF(wat_table_data!N439=-999,"NA",IF(wat_table_data!N439&gt;99, "&gt;99", IF(wat_table_data!N439&lt;1, "&lt;1",wat_table_data!N439 ))), "-")</f>
        <v>-</v>
      </c>
      <c r="O442" s="24" t="str">
        <f>IF(ISNUMBER(wat_table_data!O439), IF(wat_table_data!O439=-999,"NA",wat_table_data!O439), "-")</f>
        <v>-</v>
      </c>
      <c r="P442" s="37" t="str">
        <f>IF(ISNUMBER(wat_table_data!P439), IF(wat_table_data!P439=-999,"NA",IF(wat_table_data!P439&gt;99, "&gt;99", IF(wat_table_data!P439&lt;1, "&lt;1",wat_table_data!P439 ))), "-")</f>
        <v>-</v>
      </c>
      <c r="Q442" s="38" t="str">
        <f>IF(ISNUMBER(wat_table_data!Q439), IF(wat_table_data!Q439=-999,"NA",IF(wat_table_data!Q439&gt;99, "&gt;99", IF(wat_table_data!Q439&lt;1, "&lt;1",wat_table_data!Q439 ))), "-")</f>
        <v>-</v>
      </c>
      <c r="R442" s="38" t="str">
        <f>IF(ISNUMBER(wat_table_data!R439), IF(wat_table_data!R439=-999,"NA",IF(wat_table_data!R439&gt;99, "&gt;99", IF(wat_table_data!R439&lt;1, "&lt;1",wat_table_data!R439 ))), "-")</f>
        <v>-</v>
      </c>
      <c r="S442" s="38" t="str">
        <f>IF(ISNUMBER(wat_table_data!S439), IF(wat_table_data!S439=-999,"NA",IF(wat_table_data!S439&gt;99, "&gt;99", IF(wat_table_data!S439&lt;1, "&lt;1",wat_table_data!S439 ))), "-")</f>
        <v>-</v>
      </c>
      <c r="T442" s="24" t="str">
        <f>IF(ISNUMBER(wat_table_data!T439), IF(wat_table_data!T439=-999,"NA",wat_table_data!T439), "-")</f>
        <v>-</v>
      </c>
      <c r="U442" s="24"/>
      <c r="V442" s="24"/>
      <c r="W442" s="24"/>
      <c r="X442" s="39" t="str">
        <f>IF(ISNUMBER(wat_table_data!W439), IF(wat_table_data!W439=-999,"NA",IF(wat_table_data!W439&gt;99, "&gt;99", IF(wat_table_data!W439&lt;1, "&lt;1",wat_table_data!W439 ))), "-")</f>
        <v>-</v>
      </c>
      <c r="Y442" s="40" t="str">
        <f>IF(ISNUMBER(wat_table_data!X439), IF(wat_table_data!X439=-999,"NA",IF(wat_table_data!X439&gt;99, "&gt;99", IF(wat_table_data!X439&lt;1, "&lt;1",wat_table_data!X439 ))), "-")</f>
        <v>-</v>
      </c>
      <c r="Z442" s="40" t="str">
        <f>IF(ISNUMBER(wat_table_data!Y439), IF(wat_table_data!Y439=-999,"NA",IF(wat_table_data!Y439&gt;99, "&gt;99", IF(wat_table_data!Y439&lt;1, "&lt;1",wat_table_data!Y439 ))), "-")</f>
        <v>-</v>
      </c>
      <c r="AA442" s="40" t="str">
        <f>IF(ISNUMBER(wat_table_data!Z439), IF(wat_table_data!Z439=-999,"NA",IF(wat_table_data!Z439&gt;99, "&gt;99", IF(wat_table_data!Z439&lt;1, "&lt;1",wat_table_data!Z439 ))), "-")</f>
        <v>-</v>
      </c>
      <c r="AB442" s="38" t="str">
        <f>IF(ISNUMBER(wat_table_data!AA439), IF(wat_table_data!AA439=-999,"NA",IF(wat_table_data!AA439&gt;99, "&gt;99", IF(wat_table_data!AA439&lt;1, "&lt;1",wat_table_data!AA439 ))), "-")</f>
        <v>-</v>
      </c>
      <c r="AC442" s="38" t="str">
        <f>IF(ISNUMBER(wat_table_data!AB439), IF(wat_table_data!AB439=-999,"NA",IF(wat_table_data!AB439&gt;99, "&gt;99", IF(wat_table_data!AB439&lt;1, "&lt;1",wat_table_data!AB439 ))), "-")</f>
        <v>-</v>
      </c>
      <c r="AD442" s="39" t="str">
        <f>IF(ISNUMBER(wat_table_data!AC439), IF(wat_table_data!AC439=-999,"NA",IF(wat_table_data!AC439&gt;99, "&gt;99", IF(wat_table_data!AC439&lt;1, "&lt;1",wat_table_data!AC439 ))), "-")</f>
        <v>-</v>
      </c>
      <c r="AE442" s="40" t="str">
        <f>IF(ISNUMBER(wat_table_data!AD439), IF(wat_table_data!AD439=-999,"NA",IF(wat_table_data!AD439&gt;99, "&gt;99", IF(wat_table_data!AD439&lt;1, "&lt;1",wat_table_data!AD439 ))), "-")</f>
        <v>-</v>
      </c>
      <c r="AF442" s="40" t="str">
        <f>IF(ISNUMBER(wat_table_data!AE439), IF(wat_table_data!AE439=-999,"NA",IF(wat_table_data!AE439&gt;99, "&gt;99", IF(wat_table_data!AE439&lt;1, "&lt;1",wat_table_data!AE439 ))), "-")</f>
        <v>-</v>
      </c>
      <c r="AG442" s="40" t="str">
        <f>IF(ISNUMBER(wat_table_data!AF439), IF(wat_table_data!AF439=-999,"NA",IF(wat_table_data!AF439&gt;99, "&gt;99", IF(wat_table_data!AF439&lt;1, "&lt;1",wat_table_data!AF439 ))), "-")</f>
        <v>-</v>
      </c>
      <c r="AH442" s="38" t="str">
        <f>IF(ISNUMBER(wat_table_data!AG439), IF(wat_table_data!AG439=-999,"NA",IF(wat_table_data!AG439&gt;99, "&gt;99", IF(wat_table_data!AG439&lt;1, "&lt;1",wat_table_data!AG439 ))), "-")</f>
        <v>-</v>
      </c>
      <c r="AI442" s="38" t="str">
        <f>IF(ISNUMBER(wat_table_data!AH439), IF(wat_table_data!AH439=-999,"NA",IF(wat_table_data!AH439&gt;99, "&gt;99", IF(wat_table_data!AH439&lt;1, "&lt;1",wat_table_data!AH439 ))), "-")</f>
        <v>-</v>
      </c>
      <c r="AJ442" s="39" t="str">
        <f>IF(ISNUMBER(wat_table_data!AI439), IF(wat_table_data!AI439=-999,"NA",IF(wat_table_data!AI439&gt;99, "&gt;99", IF(wat_table_data!AI439&lt;1, "&lt;1",wat_table_data!AI439 ))), "-")</f>
        <v>-</v>
      </c>
      <c r="AK442" s="40" t="str">
        <f>IF(ISNUMBER(wat_table_data!AJ439), IF(wat_table_data!AJ439=-999,"NA",IF(wat_table_data!AJ439&gt;99, "&gt;99", IF(wat_table_data!AJ439&lt;1, "&lt;1",wat_table_data!AJ439 ))), "-")</f>
        <v>-</v>
      </c>
      <c r="AL442" s="40" t="str">
        <f>IF(ISNUMBER(wat_table_data!AK439), IF(wat_table_data!AK439=-999,"NA",IF(wat_table_data!AK439&gt;99, "&gt;99", IF(wat_table_data!AK439&lt;1, "&lt;1",wat_table_data!AK439 ))), "-")</f>
        <v>-</v>
      </c>
      <c r="AM442" s="40" t="str">
        <f>IF(ISNUMBER(wat_table_data!AL439), IF(wat_table_data!AL439=-999,"NA",IF(wat_table_data!AL439&gt;99, "&gt;99", IF(wat_table_data!AL439&lt;1, "&lt;1",wat_table_data!AL439 ))), "-")</f>
        <v>-</v>
      </c>
      <c r="AN442" s="38" t="str">
        <f>IF(ISNUMBER(wat_table_data!AM439), IF(wat_table_data!AM439=-999,"NA",IF(wat_table_data!AM439&gt;99, "&gt;99", IF(wat_table_data!AM439&lt;1, "&lt;1",wat_table_data!AM439 ))), "-")</f>
        <v>-</v>
      </c>
      <c r="AO442" s="38" t="str">
        <f>IF(ISNUMBER(wat_table_data!AN439), IF(wat_table_data!AN439=-999,"NA",IF(wat_table_data!AN439&gt;99, "&gt;99", IF(wat_table_data!AN439&lt;1, "&lt;1",wat_table_data!AN439 ))), "-")</f>
        <v>-</v>
      </c>
    </row>
    <row r="443" ht="13.8" x14ac:dyDescent="0.25">
      <c r="A443" s="34" t="str">
        <f>IF(ISBLANK(wat_table_data!A440), "", wat_table_data!A440)</f>
        <v/>
      </c>
      <c r="B443" s="34" t="str">
        <f>IF(ISBLANK(wat_table_data!B440), "", wat_table_data!B440)</f>
        <v/>
      </c>
      <c r="C443" s="34" t="str">
        <f>IF(ISBLANK(wat_table_data!C440), "", wat_table_data!C440)</f>
        <v/>
      </c>
      <c r="D443" s="35" t="str">
        <f>IF(ISNUMBER(wat_table_data!D440), wat_table_data!D440, "-")</f>
        <v>-</v>
      </c>
      <c r="E443" s="36" t="str">
        <f>IF(ISNUMBER(wat_table_data!E440), wat_table_data!E440, "-")</f>
        <v>-</v>
      </c>
      <c r="F443" s="37" t="str">
        <f>IF(ISNUMBER(wat_table_data!F440), IF(wat_table_data!F440=-999,"NA",IF(wat_table_data!F440&gt;99, "&gt;99", IF(wat_table_data!F440&lt;1, "&lt;1",wat_table_data!F440 ))), "-")</f>
        <v>-</v>
      </c>
      <c r="G443" s="38" t="str">
        <f>IF(ISNUMBER(wat_table_data!G440), IF(wat_table_data!G440=-999,"NA",IF(wat_table_data!G440&gt;99, "&gt;99", IF(wat_table_data!G440&lt;1, "&lt;1",wat_table_data!G440 ))), "-")</f>
        <v>-</v>
      </c>
      <c r="H443" s="38" t="str">
        <f>IF(ISNUMBER(wat_table_data!H440), IF(wat_table_data!H440=-999,"NA",IF(wat_table_data!H440&gt;99, "&gt;99", IF(wat_table_data!H440&lt;1, "&lt;1",wat_table_data!H440 ))), "-")</f>
        <v>-</v>
      </c>
      <c r="I443" s="38" t="str">
        <f>IF(ISNUMBER(wat_table_data!I440), IF(wat_table_data!I440=-999,"NA",IF(wat_table_data!I440&gt;99, "&gt;99", IF(wat_table_data!I440&lt;1, "&lt;1",wat_table_data!I440 ))), "-")</f>
        <v>-</v>
      </c>
      <c r="J443" s="24" t="str">
        <f>IF(ISNUMBER(wat_table_data!J440), IF(wat_table_data!J440=-999,"NA",wat_table_data!J440), "-")</f>
        <v>-</v>
      </c>
      <c r="K443" s="37" t="str">
        <f>IF(ISNUMBER(wat_table_data!K440), IF(wat_table_data!K440=-999,"NA",IF(wat_table_data!K440&gt;99, "&gt;99", IF(wat_table_data!K440&lt;1, "&lt;1",wat_table_data!K440 ))), "-")</f>
        <v>-</v>
      </c>
      <c r="L443" s="38" t="str">
        <f>IF(ISNUMBER(wat_table_data!L440), IF(wat_table_data!L440=-999,"NA",IF(wat_table_data!L440&gt;99, "&gt;99", IF(wat_table_data!L440&lt;1, "&lt;1",wat_table_data!L440 ))), "-")</f>
        <v>-</v>
      </c>
      <c r="M443" s="38" t="str">
        <f>IF(ISNUMBER(wat_table_data!M440), IF(wat_table_data!M440=-999,"NA",IF(wat_table_data!M440&gt;99, "&gt;99", IF(wat_table_data!M440&lt;1, "&lt;1",wat_table_data!M440 ))), "-")</f>
        <v>-</v>
      </c>
      <c r="N443" s="38" t="str">
        <f>IF(ISNUMBER(wat_table_data!N440), IF(wat_table_data!N440=-999,"NA",IF(wat_table_data!N440&gt;99, "&gt;99", IF(wat_table_data!N440&lt;1, "&lt;1",wat_table_data!N440 ))), "-")</f>
        <v>-</v>
      </c>
      <c r="O443" s="24" t="str">
        <f>IF(ISNUMBER(wat_table_data!O440), IF(wat_table_data!O440=-999,"NA",wat_table_data!O440), "-")</f>
        <v>-</v>
      </c>
      <c r="P443" s="37" t="str">
        <f>IF(ISNUMBER(wat_table_data!P440), IF(wat_table_data!P440=-999,"NA",IF(wat_table_data!P440&gt;99, "&gt;99", IF(wat_table_data!P440&lt;1, "&lt;1",wat_table_data!P440 ))), "-")</f>
        <v>-</v>
      </c>
      <c r="Q443" s="38" t="str">
        <f>IF(ISNUMBER(wat_table_data!Q440), IF(wat_table_data!Q440=-999,"NA",IF(wat_table_data!Q440&gt;99, "&gt;99", IF(wat_table_data!Q440&lt;1, "&lt;1",wat_table_data!Q440 ))), "-")</f>
        <v>-</v>
      </c>
      <c r="R443" s="38" t="str">
        <f>IF(ISNUMBER(wat_table_data!R440), IF(wat_table_data!R440=-999,"NA",IF(wat_table_data!R440&gt;99, "&gt;99", IF(wat_table_data!R440&lt;1, "&lt;1",wat_table_data!R440 ))), "-")</f>
        <v>-</v>
      </c>
      <c r="S443" s="38" t="str">
        <f>IF(ISNUMBER(wat_table_data!S440), IF(wat_table_data!S440=-999,"NA",IF(wat_table_data!S440&gt;99, "&gt;99", IF(wat_table_data!S440&lt;1, "&lt;1",wat_table_data!S440 ))), "-")</f>
        <v>-</v>
      </c>
      <c r="T443" s="24" t="str">
        <f>IF(ISNUMBER(wat_table_data!T440), IF(wat_table_data!T440=-999,"NA",wat_table_data!T440), "-")</f>
        <v>-</v>
      </c>
      <c r="U443" s="24"/>
      <c r="V443" s="24"/>
      <c r="W443" s="24"/>
      <c r="X443" s="39" t="str">
        <f>IF(ISNUMBER(wat_table_data!W440), IF(wat_table_data!W440=-999,"NA",IF(wat_table_data!W440&gt;99, "&gt;99", IF(wat_table_data!W440&lt;1, "&lt;1",wat_table_data!W440 ))), "-")</f>
        <v>-</v>
      </c>
      <c r="Y443" s="40" t="str">
        <f>IF(ISNUMBER(wat_table_data!X440), IF(wat_table_data!X440=-999,"NA",IF(wat_table_data!X440&gt;99, "&gt;99", IF(wat_table_data!X440&lt;1, "&lt;1",wat_table_data!X440 ))), "-")</f>
        <v>-</v>
      </c>
      <c r="Z443" s="40" t="str">
        <f>IF(ISNUMBER(wat_table_data!Y440), IF(wat_table_data!Y440=-999,"NA",IF(wat_table_data!Y440&gt;99, "&gt;99", IF(wat_table_data!Y440&lt;1, "&lt;1",wat_table_data!Y440 ))), "-")</f>
        <v>-</v>
      </c>
      <c r="AA443" s="40" t="str">
        <f>IF(ISNUMBER(wat_table_data!Z440), IF(wat_table_data!Z440=-999,"NA",IF(wat_table_data!Z440&gt;99, "&gt;99", IF(wat_table_data!Z440&lt;1, "&lt;1",wat_table_data!Z440 ))), "-")</f>
        <v>-</v>
      </c>
      <c r="AB443" s="38" t="str">
        <f>IF(ISNUMBER(wat_table_data!AA440), IF(wat_table_data!AA440=-999,"NA",IF(wat_table_data!AA440&gt;99, "&gt;99", IF(wat_table_data!AA440&lt;1, "&lt;1",wat_table_data!AA440 ))), "-")</f>
        <v>-</v>
      </c>
      <c r="AC443" s="38" t="str">
        <f>IF(ISNUMBER(wat_table_data!AB440), IF(wat_table_data!AB440=-999,"NA",IF(wat_table_data!AB440&gt;99, "&gt;99", IF(wat_table_data!AB440&lt;1, "&lt;1",wat_table_data!AB440 ))), "-")</f>
        <v>-</v>
      </c>
      <c r="AD443" s="39" t="str">
        <f>IF(ISNUMBER(wat_table_data!AC440), IF(wat_table_data!AC440=-999,"NA",IF(wat_table_data!AC440&gt;99, "&gt;99", IF(wat_table_data!AC440&lt;1, "&lt;1",wat_table_data!AC440 ))), "-")</f>
        <v>-</v>
      </c>
      <c r="AE443" s="40" t="str">
        <f>IF(ISNUMBER(wat_table_data!AD440), IF(wat_table_data!AD440=-999,"NA",IF(wat_table_data!AD440&gt;99, "&gt;99", IF(wat_table_data!AD440&lt;1, "&lt;1",wat_table_data!AD440 ))), "-")</f>
        <v>-</v>
      </c>
      <c r="AF443" s="40" t="str">
        <f>IF(ISNUMBER(wat_table_data!AE440), IF(wat_table_data!AE440=-999,"NA",IF(wat_table_data!AE440&gt;99, "&gt;99", IF(wat_table_data!AE440&lt;1, "&lt;1",wat_table_data!AE440 ))), "-")</f>
        <v>-</v>
      </c>
      <c r="AG443" s="40" t="str">
        <f>IF(ISNUMBER(wat_table_data!AF440), IF(wat_table_data!AF440=-999,"NA",IF(wat_table_data!AF440&gt;99, "&gt;99", IF(wat_table_data!AF440&lt;1, "&lt;1",wat_table_data!AF440 ))), "-")</f>
        <v>-</v>
      </c>
      <c r="AH443" s="38" t="str">
        <f>IF(ISNUMBER(wat_table_data!AG440), IF(wat_table_data!AG440=-999,"NA",IF(wat_table_data!AG440&gt;99, "&gt;99", IF(wat_table_data!AG440&lt;1, "&lt;1",wat_table_data!AG440 ))), "-")</f>
        <v>-</v>
      </c>
      <c r="AI443" s="38" t="str">
        <f>IF(ISNUMBER(wat_table_data!AH440), IF(wat_table_data!AH440=-999,"NA",IF(wat_table_data!AH440&gt;99, "&gt;99", IF(wat_table_data!AH440&lt;1, "&lt;1",wat_table_data!AH440 ))), "-")</f>
        <v>-</v>
      </c>
      <c r="AJ443" s="39" t="str">
        <f>IF(ISNUMBER(wat_table_data!AI440), IF(wat_table_data!AI440=-999,"NA",IF(wat_table_data!AI440&gt;99, "&gt;99", IF(wat_table_data!AI440&lt;1, "&lt;1",wat_table_data!AI440 ))), "-")</f>
        <v>-</v>
      </c>
      <c r="AK443" s="40" t="str">
        <f>IF(ISNUMBER(wat_table_data!AJ440), IF(wat_table_data!AJ440=-999,"NA",IF(wat_table_data!AJ440&gt;99, "&gt;99", IF(wat_table_data!AJ440&lt;1, "&lt;1",wat_table_data!AJ440 ))), "-")</f>
        <v>-</v>
      </c>
      <c r="AL443" s="40" t="str">
        <f>IF(ISNUMBER(wat_table_data!AK440), IF(wat_table_data!AK440=-999,"NA",IF(wat_table_data!AK440&gt;99, "&gt;99", IF(wat_table_data!AK440&lt;1, "&lt;1",wat_table_data!AK440 ))), "-")</f>
        <v>-</v>
      </c>
      <c r="AM443" s="40" t="str">
        <f>IF(ISNUMBER(wat_table_data!AL440), IF(wat_table_data!AL440=-999,"NA",IF(wat_table_data!AL440&gt;99, "&gt;99", IF(wat_table_data!AL440&lt;1, "&lt;1",wat_table_data!AL440 ))), "-")</f>
        <v>-</v>
      </c>
      <c r="AN443" s="38" t="str">
        <f>IF(ISNUMBER(wat_table_data!AM440), IF(wat_table_data!AM440=-999,"NA",IF(wat_table_data!AM440&gt;99, "&gt;99", IF(wat_table_data!AM440&lt;1, "&lt;1",wat_table_data!AM440 ))), "-")</f>
        <v>-</v>
      </c>
      <c r="AO443" s="38" t="str">
        <f>IF(ISNUMBER(wat_table_data!AN440), IF(wat_table_data!AN440=-999,"NA",IF(wat_table_data!AN440&gt;99, "&gt;99", IF(wat_table_data!AN440&lt;1, "&lt;1",wat_table_data!AN440 ))), "-")</f>
        <v>-</v>
      </c>
    </row>
    <row r="444" ht="13.8" x14ac:dyDescent="0.25">
      <c r="A444" s="34" t="str">
        <f>IF(ISBLANK(wat_table_data!A441), "", wat_table_data!A441)</f>
        <v/>
      </c>
      <c r="B444" s="34" t="str">
        <f>IF(ISBLANK(wat_table_data!B441), "", wat_table_data!B441)</f>
        <v/>
      </c>
      <c r="C444" s="34" t="str">
        <f>IF(ISBLANK(wat_table_data!C441), "", wat_table_data!C441)</f>
        <v/>
      </c>
      <c r="D444" s="35" t="str">
        <f>IF(ISNUMBER(wat_table_data!D441), wat_table_data!D441, "-")</f>
        <v>-</v>
      </c>
      <c r="E444" s="36" t="str">
        <f>IF(ISNUMBER(wat_table_data!E441), wat_table_data!E441, "-")</f>
        <v>-</v>
      </c>
      <c r="F444" s="37" t="str">
        <f>IF(ISNUMBER(wat_table_data!F441), IF(wat_table_data!F441=-999,"NA",IF(wat_table_data!F441&gt;99, "&gt;99", IF(wat_table_data!F441&lt;1, "&lt;1",wat_table_data!F441 ))), "-")</f>
        <v>-</v>
      </c>
      <c r="G444" s="38" t="str">
        <f>IF(ISNUMBER(wat_table_data!G441), IF(wat_table_data!G441=-999,"NA",IF(wat_table_data!G441&gt;99, "&gt;99", IF(wat_table_data!G441&lt;1, "&lt;1",wat_table_data!G441 ))), "-")</f>
        <v>-</v>
      </c>
      <c r="H444" s="38" t="str">
        <f>IF(ISNUMBER(wat_table_data!H441), IF(wat_table_data!H441=-999,"NA",IF(wat_table_data!H441&gt;99, "&gt;99", IF(wat_table_data!H441&lt;1, "&lt;1",wat_table_data!H441 ))), "-")</f>
        <v>-</v>
      </c>
      <c r="I444" s="38" t="str">
        <f>IF(ISNUMBER(wat_table_data!I441), IF(wat_table_data!I441=-999,"NA",IF(wat_table_data!I441&gt;99, "&gt;99", IF(wat_table_data!I441&lt;1, "&lt;1",wat_table_data!I441 ))), "-")</f>
        <v>-</v>
      </c>
      <c r="J444" s="24" t="str">
        <f>IF(ISNUMBER(wat_table_data!J441), IF(wat_table_data!J441=-999,"NA",wat_table_data!J441), "-")</f>
        <v>-</v>
      </c>
      <c r="K444" s="37" t="str">
        <f>IF(ISNUMBER(wat_table_data!K441), IF(wat_table_data!K441=-999,"NA",IF(wat_table_data!K441&gt;99, "&gt;99", IF(wat_table_data!K441&lt;1, "&lt;1",wat_table_data!K441 ))), "-")</f>
        <v>-</v>
      </c>
      <c r="L444" s="38" t="str">
        <f>IF(ISNUMBER(wat_table_data!L441), IF(wat_table_data!L441=-999,"NA",IF(wat_table_data!L441&gt;99, "&gt;99", IF(wat_table_data!L441&lt;1, "&lt;1",wat_table_data!L441 ))), "-")</f>
        <v>-</v>
      </c>
      <c r="M444" s="38" t="str">
        <f>IF(ISNUMBER(wat_table_data!M441), IF(wat_table_data!M441=-999,"NA",IF(wat_table_data!M441&gt;99, "&gt;99", IF(wat_table_data!M441&lt;1, "&lt;1",wat_table_data!M441 ))), "-")</f>
        <v>-</v>
      </c>
      <c r="N444" s="38" t="str">
        <f>IF(ISNUMBER(wat_table_data!N441), IF(wat_table_data!N441=-999,"NA",IF(wat_table_data!N441&gt;99, "&gt;99", IF(wat_table_data!N441&lt;1, "&lt;1",wat_table_data!N441 ))), "-")</f>
        <v>-</v>
      </c>
      <c r="O444" s="24" t="str">
        <f>IF(ISNUMBER(wat_table_data!O441), IF(wat_table_data!O441=-999,"NA",wat_table_data!O441), "-")</f>
        <v>-</v>
      </c>
      <c r="P444" s="37" t="str">
        <f>IF(ISNUMBER(wat_table_data!P441), IF(wat_table_data!P441=-999,"NA",IF(wat_table_data!P441&gt;99, "&gt;99", IF(wat_table_data!P441&lt;1, "&lt;1",wat_table_data!P441 ))), "-")</f>
        <v>-</v>
      </c>
      <c r="Q444" s="38" t="str">
        <f>IF(ISNUMBER(wat_table_data!Q441), IF(wat_table_data!Q441=-999,"NA",IF(wat_table_data!Q441&gt;99, "&gt;99", IF(wat_table_data!Q441&lt;1, "&lt;1",wat_table_data!Q441 ))), "-")</f>
        <v>-</v>
      </c>
      <c r="R444" s="38" t="str">
        <f>IF(ISNUMBER(wat_table_data!R441), IF(wat_table_data!R441=-999,"NA",IF(wat_table_data!R441&gt;99, "&gt;99", IF(wat_table_data!R441&lt;1, "&lt;1",wat_table_data!R441 ))), "-")</f>
        <v>-</v>
      </c>
      <c r="S444" s="38" t="str">
        <f>IF(ISNUMBER(wat_table_data!S441), IF(wat_table_data!S441=-999,"NA",IF(wat_table_data!S441&gt;99, "&gt;99", IF(wat_table_data!S441&lt;1, "&lt;1",wat_table_data!S441 ))), "-")</f>
        <v>-</v>
      </c>
      <c r="T444" s="24" t="str">
        <f>IF(ISNUMBER(wat_table_data!T441), IF(wat_table_data!T441=-999,"NA",wat_table_data!T441), "-")</f>
        <v>-</v>
      </c>
      <c r="U444" s="24"/>
      <c r="V444" s="24"/>
      <c r="W444" s="24"/>
      <c r="X444" s="39" t="str">
        <f>IF(ISNUMBER(wat_table_data!W441), IF(wat_table_data!W441=-999,"NA",IF(wat_table_data!W441&gt;99, "&gt;99", IF(wat_table_data!W441&lt;1, "&lt;1",wat_table_data!W441 ))), "-")</f>
        <v>-</v>
      </c>
      <c r="Y444" s="40" t="str">
        <f>IF(ISNUMBER(wat_table_data!X441), IF(wat_table_data!X441=-999,"NA",IF(wat_table_data!X441&gt;99, "&gt;99", IF(wat_table_data!X441&lt;1, "&lt;1",wat_table_data!X441 ))), "-")</f>
        <v>-</v>
      </c>
      <c r="Z444" s="40" t="str">
        <f>IF(ISNUMBER(wat_table_data!Y441), IF(wat_table_data!Y441=-999,"NA",IF(wat_table_data!Y441&gt;99, "&gt;99", IF(wat_table_data!Y441&lt;1, "&lt;1",wat_table_data!Y441 ))), "-")</f>
        <v>-</v>
      </c>
      <c r="AA444" s="40" t="str">
        <f>IF(ISNUMBER(wat_table_data!Z441), IF(wat_table_data!Z441=-999,"NA",IF(wat_table_data!Z441&gt;99, "&gt;99", IF(wat_table_data!Z441&lt;1, "&lt;1",wat_table_data!Z441 ))), "-")</f>
        <v>-</v>
      </c>
      <c r="AB444" s="38" t="str">
        <f>IF(ISNUMBER(wat_table_data!AA441), IF(wat_table_data!AA441=-999,"NA",IF(wat_table_data!AA441&gt;99, "&gt;99", IF(wat_table_data!AA441&lt;1, "&lt;1",wat_table_data!AA441 ))), "-")</f>
        <v>-</v>
      </c>
      <c r="AC444" s="38" t="str">
        <f>IF(ISNUMBER(wat_table_data!AB441), IF(wat_table_data!AB441=-999,"NA",IF(wat_table_data!AB441&gt;99, "&gt;99", IF(wat_table_data!AB441&lt;1, "&lt;1",wat_table_data!AB441 ))), "-")</f>
        <v>-</v>
      </c>
      <c r="AD444" s="39" t="str">
        <f>IF(ISNUMBER(wat_table_data!AC441), IF(wat_table_data!AC441=-999,"NA",IF(wat_table_data!AC441&gt;99, "&gt;99", IF(wat_table_data!AC441&lt;1, "&lt;1",wat_table_data!AC441 ))), "-")</f>
        <v>-</v>
      </c>
      <c r="AE444" s="40" t="str">
        <f>IF(ISNUMBER(wat_table_data!AD441), IF(wat_table_data!AD441=-999,"NA",IF(wat_table_data!AD441&gt;99, "&gt;99", IF(wat_table_data!AD441&lt;1, "&lt;1",wat_table_data!AD441 ))), "-")</f>
        <v>-</v>
      </c>
      <c r="AF444" s="40" t="str">
        <f>IF(ISNUMBER(wat_table_data!AE441), IF(wat_table_data!AE441=-999,"NA",IF(wat_table_data!AE441&gt;99, "&gt;99", IF(wat_table_data!AE441&lt;1, "&lt;1",wat_table_data!AE441 ))), "-")</f>
        <v>-</v>
      </c>
      <c r="AG444" s="40" t="str">
        <f>IF(ISNUMBER(wat_table_data!AF441), IF(wat_table_data!AF441=-999,"NA",IF(wat_table_data!AF441&gt;99, "&gt;99", IF(wat_table_data!AF441&lt;1, "&lt;1",wat_table_data!AF441 ))), "-")</f>
        <v>-</v>
      </c>
      <c r="AH444" s="38" t="str">
        <f>IF(ISNUMBER(wat_table_data!AG441), IF(wat_table_data!AG441=-999,"NA",IF(wat_table_data!AG441&gt;99, "&gt;99", IF(wat_table_data!AG441&lt;1, "&lt;1",wat_table_data!AG441 ))), "-")</f>
        <v>-</v>
      </c>
      <c r="AI444" s="38" t="str">
        <f>IF(ISNUMBER(wat_table_data!AH441), IF(wat_table_data!AH441=-999,"NA",IF(wat_table_data!AH441&gt;99, "&gt;99", IF(wat_table_data!AH441&lt;1, "&lt;1",wat_table_data!AH441 ))), "-")</f>
        <v>-</v>
      </c>
      <c r="AJ444" s="39" t="str">
        <f>IF(ISNUMBER(wat_table_data!AI441), IF(wat_table_data!AI441=-999,"NA",IF(wat_table_data!AI441&gt;99, "&gt;99", IF(wat_table_data!AI441&lt;1, "&lt;1",wat_table_data!AI441 ))), "-")</f>
        <v>-</v>
      </c>
      <c r="AK444" s="40" t="str">
        <f>IF(ISNUMBER(wat_table_data!AJ441), IF(wat_table_data!AJ441=-999,"NA",IF(wat_table_data!AJ441&gt;99, "&gt;99", IF(wat_table_data!AJ441&lt;1, "&lt;1",wat_table_data!AJ441 ))), "-")</f>
        <v>-</v>
      </c>
      <c r="AL444" s="40" t="str">
        <f>IF(ISNUMBER(wat_table_data!AK441), IF(wat_table_data!AK441=-999,"NA",IF(wat_table_data!AK441&gt;99, "&gt;99", IF(wat_table_data!AK441&lt;1, "&lt;1",wat_table_data!AK441 ))), "-")</f>
        <v>-</v>
      </c>
      <c r="AM444" s="40" t="str">
        <f>IF(ISNUMBER(wat_table_data!AL441), IF(wat_table_data!AL441=-999,"NA",IF(wat_table_data!AL441&gt;99, "&gt;99", IF(wat_table_data!AL441&lt;1, "&lt;1",wat_table_data!AL441 ))), "-")</f>
        <v>-</v>
      </c>
      <c r="AN444" s="38" t="str">
        <f>IF(ISNUMBER(wat_table_data!AM441), IF(wat_table_data!AM441=-999,"NA",IF(wat_table_data!AM441&gt;99, "&gt;99", IF(wat_table_data!AM441&lt;1, "&lt;1",wat_table_data!AM441 ))), "-")</f>
        <v>-</v>
      </c>
      <c r="AO444" s="38" t="str">
        <f>IF(ISNUMBER(wat_table_data!AN441), IF(wat_table_data!AN441=-999,"NA",IF(wat_table_data!AN441&gt;99, "&gt;99", IF(wat_table_data!AN441&lt;1, "&lt;1",wat_table_data!AN441 ))), "-")</f>
        <v>-</v>
      </c>
    </row>
    <row r="445" ht="13.8" x14ac:dyDescent="0.25">
      <c r="A445" s="34" t="str">
        <f>IF(ISBLANK(wat_table_data!A442), "", wat_table_data!A442)</f>
        <v/>
      </c>
      <c r="B445" s="34" t="str">
        <f>IF(ISBLANK(wat_table_data!B442), "", wat_table_data!B442)</f>
        <v/>
      </c>
      <c r="C445" s="34" t="str">
        <f>IF(ISBLANK(wat_table_data!C442), "", wat_table_data!C442)</f>
        <v/>
      </c>
      <c r="D445" s="35" t="str">
        <f>IF(ISNUMBER(wat_table_data!D442), wat_table_data!D442, "-")</f>
        <v>-</v>
      </c>
      <c r="E445" s="36" t="str">
        <f>IF(ISNUMBER(wat_table_data!E442), wat_table_data!E442, "-")</f>
        <v>-</v>
      </c>
      <c r="F445" s="37" t="str">
        <f>IF(ISNUMBER(wat_table_data!F442), IF(wat_table_data!F442=-999,"NA",IF(wat_table_data!F442&gt;99, "&gt;99", IF(wat_table_data!F442&lt;1, "&lt;1",wat_table_data!F442 ))), "-")</f>
        <v>-</v>
      </c>
      <c r="G445" s="38" t="str">
        <f>IF(ISNUMBER(wat_table_data!G442), IF(wat_table_data!G442=-999,"NA",IF(wat_table_data!G442&gt;99, "&gt;99", IF(wat_table_data!G442&lt;1, "&lt;1",wat_table_data!G442 ))), "-")</f>
        <v>-</v>
      </c>
      <c r="H445" s="38" t="str">
        <f>IF(ISNUMBER(wat_table_data!H442), IF(wat_table_data!H442=-999,"NA",IF(wat_table_data!H442&gt;99, "&gt;99", IF(wat_table_data!H442&lt;1, "&lt;1",wat_table_data!H442 ))), "-")</f>
        <v>-</v>
      </c>
      <c r="I445" s="38" t="str">
        <f>IF(ISNUMBER(wat_table_data!I442), IF(wat_table_data!I442=-999,"NA",IF(wat_table_data!I442&gt;99, "&gt;99", IF(wat_table_data!I442&lt;1, "&lt;1",wat_table_data!I442 ))), "-")</f>
        <v>-</v>
      </c>
      <c r="J445" s="24" t="str">
        <f>IF(ISNUMBER(wat_table_data!J442), IF(wat_table_data!J442=-999,"NA",wat_table_data!J442), "-")</f>
        <v>-</v>
      </c>
      <c r="K445" s="37" t="str">
        <f>IF(ISNUMBER(wat_table_data!K442), IF(wat_table_data!K442=-999,"NA",IF(wat_table_data!K442&gt;99, "&gt;99", IF(wat_table_data!K442&lt;1, "&lt;1",wat_table_data!K442 ))), "-")</f>
        <v>-</v>
      </c>
      <c r="L445" s="38" t="str">
        <f>IF(ISNUMBER(wat_table_data!L442), IF(wat_table_data!L442=-999,"NA",IF(wat_table_data!L442&gt;99, "&gt;99", IF(wat_table_data!L442&lt;1, "&lt;1",wat_table_data!L442 ))), "-")</f>
        <v>-</v>
      </c>
      <c r="M445" s="38" t="str">
        <f>IF(ISNUMBER(wat_table_data!M442), IF(wat_table_data!M442=-999,"NA",IF(wat_table_data!M442&gt;99, "&gt;99", IF(wat_table_data!M442&lt;1, "&lt;1",wat_table_data!M442 ))), "-")</f>
        <v>-</v>
      </c>
      <c r="N445" s="38" t="str">
        <f>IF(ISNUMBER(wat_table_data!N442), IF(wat_table_data!N442=-999,"NA",IF(wat_table_data!N442&gt;99, "&gt;99", IF(wat_table_data!N442&lt;1, "&lt;1",wat_table_data!N442 ))), "-")</f>
        <v>-</v>
      </c>
      <c r="O445" s="24" t="str">
        <f>IF(ISNUMBER(wat_table_data!O442), IF(wat_table_data!O442=-999,"NA",wat_table_data!O442), "-")</f>
        <v>-</v>
      </c>
      <c r="P445" s="37" t="str">
        <f>IF(ISNUMBER(wat_table_data!P442), IF(wat_table_data!P442=-999,"NA",IF(wat_table_data!P442&gt;99, "&gt;99", IF(wat_table_data!P442&lt;1, "&lt;1",wat_table_data!P442 ))), "-")</f>
        <v>-</v>
      </c>
      <c r="Q445" s="38" t="str">
        <f>IF(ISNUMBER(wat_table_data!Q442), IF(wat_table_data!Q442=-999,"NA",IF(wat_table_data!Q442&gt;99, "&gt;99", IF(wat_table_data!Q442&lt;1, "&lt;1",wat_table_data!Q442 ))), "-")</f>
        <v>-</v>
      </c>
      <c r="R445" s="38" t="str">
        <f>IF(ISNUMBER(wat_table_data!R442), IF(wat_table_data!R442=-999,"NA",IF(wat_table_data!R442&gt;99, "&gt;99", IF(wat_table_data!R442&lt;1, "&lt;1",wat_table_data!R442 ))), "-")</f>
        <v>-</v>
      </c>
      <c r="S445" s="38" t="str">
        <f>IF(ISNUMBER(wat_table_data!S442), IF(wat_table_data!S442=-999,"NA",IF(wat_table_data!S442&gt;99, "&gt;99", IF(wat_table_data!S442&lt;1, "&lt;1",wat_table_data!S442 ))), "-")</f>
        <v>-</v>
      </c>
      <c r="T445" s="24" t="str">
        <f>IF(ISNUMBER(wat_table_data!T442), IF(wat_table_data!T442=-999,"NA",wat_table_data!T442), "-")</f>
        <v>-</v>
      </c>
      <c r="U445" s="24"/>
      <c r="V445" s="24"/>
      <c r="W445" s="24"/>
      <c r="X445" s="39" t="str">
        <f>IF(ISNUMBER(wat_table_data!W442), IF(wat_table_data!W442=-999,"NA",IF(wat_table_data!W442&gt;99, "&gt;99", IF(wat_table_data!W442&lt;1, "&lt;1",wat_table_data!W442 ))), "-")</f>
        <v>-</v>
      </c>
      <c r="Y445" s="40" t="str">
        <f>IF(ISNUMBER(wat_table_data!X442), IF(wat_table_data!X442=-999,"NA",IF(wat_table_data!X442&gt;99, "&gt;99", IF(wat_table_data!X442&lt;1, "&lt;1",wat_table_data!X442 ))), "-")</f>
        <v>-</v>
      </c>
      <c r="Z445" s="40" t="str">
        <f>IF(ISNUMBER(wat_table_data!Y442), IF(wat_table_data!Y442=-999,"NA",IF(wat_table_data!Y442&gt;99, "&gt;99", IF(wat_table_data!Y442&lt;1, "&lt;1",wat_table_data!Y442 ))), "-")</f>
        <v>-</v>
      </c>
      <c r="AA445" s="40" t="str">
        <f>IF(ISNUMBER(wat_table_data!Z442), IF(wat_table_data!Z442=-999,"NA",IF(wat_table_data!Z442&gt;99, "&gt;99", IF(wat_table_data!Z442&lt;1, "&lt;1",wat_table_data!Z442 ))), "-")</f>
        <v>-</v>
      </c>
      <c r="AB445" s="38" t="str">
        <f>IF(ISNUMBER(wat_table_data!AA442), IF(wat_table_data!AA442=-999,"NA",IF(wat_table_data!AA442&gt;99, "&gt;99", IF(wat_table_data!AA442&lt;1, "&lt;1",wat_table_data!AA442 ))), "-")</f>
        <v>-</v>
      </c>
      <c r="AC445" s="38" t="str">
        <f>IF(ISNUMBER(wat_table_data!AB442), IF(wat_table_data!AB442=-999,"NA",IF(wat_table_data!AB442&gt;99, "&gt;99", IF(wat_table_data!AB442&lt;1, "&lt;1",wat_table_data!AB442 ))), "-")</f>
        <v>-</v>
      </c>
      <c r="AD445" s="39" t="str">
        <f>IF(ISNUMBER(wat_table_data!AC442), IF(wat_table_data!AC442=-999,"NA",IF(wat_table_data!AC442&gt;99, "&gt;99", IF(wat_table_data!AC442&lt;1, "&lt;1",wat_table_data!AC442 ))), "-")</f>
        <v>-</v>
      </c>
      <c r="AE445" s="40" t="str">
        <f>IF(ISNUMBER(wat_table_data!AD442), IF(wat_table_data!AD442=-999,"NA",IF(wat_table_data!AD442&gt;99, "&gt;99", IF(wat_table_data!AD442&lt;1, "&lt;1",wat_table_data!AD442 ))), "-")</f>
        <v>-</v>
      </c>
      <c r="AF445" s="40" t="str">
        <f>IF(ISNUMBER(wat_table_data!AE442), IF(wat_table_data!AE442=-999,"NA",IF(wat_table_data!AE442&gt;99, "&gt;99", IF(wat_table_data!AE442&lt;1, "&lt;1",wat_table_data!AE442 ))), "-")</f>
        <v>-</v>
      </c>
      <c r="AG445" s="40" t="str">
        <f>IF(ISNUMBER(wat_table_data!AF442), IF(wat_table_data!AF442=-999,"NA",IF(wat_table_data!AF442&gt;99, "&gt;99", IF(wat_table_data!AF442&lt;1, "&lt;1",wat_table_data!AF442 ))), "-")</f>
        <v>-</v>
      </c>
      <c r="AH445" s="38" t="str">
        <f>IF(ISNUMBER(wat_table_data!AG442), IF(wat_table_data!AG442=-999,"NA",IF(wat_table_data!AG442&gt;99, "&gt;99", IF(wat_table_data!AG442&lt;1, "&lt;1",wat_table_data!AG442 ))), "-")</f>
        <v>-</v>
      </c>
      <c r="AI445" s="38" t="str">
        <f>IF(ISNUMBER(wat_table_data!AH442), IF(wat_table_data!AH442=-999,"NA",IF(wat_table_data!AH442&gt;99, "&gt;99", IF(wat_table_data!AH442&lt;1, "&lt;1",wat_table_data!AH442 ))), "-")</f>
        <v>-</v>
      </c>
      <c r="AJ445" s="39" t="str">
        <f>IF(ISNUMBER(wat_table_data!AI442), IF(wat_table_data!AI442=-999,"NA",IF(wat_table_data!AI442&gt;99, "&gt;99", IF(wat_table_data!AI442&lt;1, "&lt;1",wat_table_data!AI442 ))), "-")</f>
        <v>-</v>
      </c>
      <c r="AK445" s="40" t="str">
        <f>IF(ISNUMBER(wat_table_data!AJ442), IF(wat_table_data!AJ442=-999,"NA",IF(wat_table_data!AJ442&gt;99, "&gt;99", IF(wat_table_data!AJ442&lt;1, "&lt;1",wat_table_data!AJ442 ))), "-")</f>
        <v>-</v>
      </c>
      <c r="AL445" s="40" t="str">
        <f>IF(ISNUMBER(wat_table_data!AK442), IF(wat_table_data!AK442=-999,"NA",IF(wat_table_data!AK442&gt;99, "&gt;99", IF(wat_table_data!AK442&lt;1, "&lt;1",wat_table_data!AK442 ))), "-")</f>
        <v>-</v>
      </c>
      <c r="AM445" s="40" t="str">
        <f>IF(ISNUMBER(wat_table_data!AL442), IF(wat_table_data!AL442=-999,"NA",IF(wat_table_data!AL442&gt;99, "&gt;99", IF(wat_table_data!AL442&lt;1, "&lt;1",wat_table_data!AL442 ))), "-")</f>
        <v>-</v>
      </c>
      <c r="AN445" s="38" t="str">
        <f>IF(ISNUMBER(wat_table_data!AM442), IF(wat_table_data!AM442=-999,"NA",IF(wat_table_data!AM442&gt;99, "&gt;99", IF(wat_table_data!AM442&lt;1, "&lt;1",wat_table_data!AM442 ))), "-")</f>
        <v>-</v>
      </c>
      <c r="AO445" s="38" t="str">
        <f>IF(ISNUMBER(wat_table_data!AN442), IF(wat_table_data!AN442=-999,"NA",IF(wat_table_data!AN442&gt;99, "&gt;99", IF(wat_table_data!AN442&lt;1, "&lt;1",wat_table_data!AN442 ))), "-")</f>
        <v>-</v>
      </c>
    </row>
    <row r="446" ht="13.8" x14ac:dyDescent="0.25">
      <c r="A446" s="34" t="str">
        <f>IF(ISBLANK(wat_table_data!A443), "", wat_table_data!A443)</f>
        <v/>
      </c>
      <c r="B446" s="34" t="str">
        <f>IF(ISBLANK(wat_table_data!B443), "", wat_table_data!B443)</f>
        <v/>
      </c>
      <c r="C446" s="34" t="str">
        <f>IF(ISBLANK(wat_table_data!C443), "", wat_table_data!C443)</f>
        <v/>
      </c>
      <c r="D446" s="35" t="str">
        <f>IF(ISNUMBER(wat_table_data!D443), wat_table_data!D443, "-")</f>
        <v>-</v>
      </c>
      <c r="E446" s="36" t="str">
        <f>IF(ISNUMBER(wat_table_data!E443), wat_table_data!E443, "-")</f>
        <v>-</v>
      </c>
      <c r="F446" s="37" t="str">
        <f>IF(ISNUMBER(wat_table_data!F443), IF(wat_table_data!F443=-999,"NA",IF(wat_table_data!F443&gt;99, "&gt;99", IF(wat_table_data!F443&lt;1, "&lt;1",wat_table_data!F443 ))), "-")</f>
        <v>-</v>
      </c>
      <c r="G446" s="38" t="str">
        <f>IF(ISNUMBER(wat_table_data!G443), IF(wat_table_data!G443=-999,"NA",IF(wat_table_data!G443&gt;99, "&gt;99", IF(wat_table_data!G443&lt;1, "&lt;1",wat_table_data!G443 ))), "-")</f>
        <v>-</v>
      </c>
      <c r="H446" s="38" t="str">
        <f>IF(ISNUMBER(wat_table_data!H443), IF(wat_table_data!H443=-999,"NA",IF(wat_table_data!H443&gt;99, "&gt;99", IF(wat_table_data!H443&lt;1, "&lt;1",wat_table_data!H443 ))), "-")</f>
        <v>-</v>
      </c>
      <c r="I446" s="38" t="str">
        <f>IF(ISNUMBER(wat_table_data!I443), IF(wat_table_data!I443=-999,"NA",IF(wat_table_data!I443&gt;99, "&gt;99", IF(wat_table_data!I443&lt;1, "&lt;1",wat_table_data!I443 ))), "-")</f>
        <v>-</v>
      </c>
      <c r="J446" s="24" t="str">
        <f>IF(ISNUMBER(wat_table_data!J443), IF(wat_table_data!J443=-999,"NA",wat_table_data!J443), "-")</f>
        <v>-</v>
      </c>
      <c r="K446" s="37" t="str">
        <f>IF(ISNUMBER(wat_table_data!K443), IF(wat_table_data!K443=-999,"NA",IF(wat_table_data!K443&gt;99, "&gt;99", IF(wat_table_data!K443&lt;1, "&lt;1",wat_table_data!K443 ))), "-")</f>
        <v>-</v>
      </c>
      <c r="L446" s="38" t="str">
        <f>IF(ISNUMBER(wat_table_data!L443), IF(wat_table_data!L443=-999,"NA",IF(wat_table_data!L443&gt;99, "&gt;99", IF(wat_table_data!L443&lt;1, "&lt;1",wat_table_data!L443 ))), "-")</f>
        <v>-</v>
      </c>
      <c r="M446" s="38" t="str">
        <f>IF(ISNUMBER(wat_table_data!M443), IF(wat_table_data!M443=-999,"NA",IF(wat_table_data!M443&gt;99, "&gt;99", IF(wat_table_data!M443&lt;1, "&lt;1",wat_table_data!M443 ))), "-")</f>
        <v>-</v>
      </c>
      <c r="N446" s="38" t="str">
        <f>IF(ISNUMBER(wat_table_data!N443), IF(wat_table_data!N443=-999,"NA",IF(wat_table_data!N443&gt;99, "&gt;99", IF(wat_table_data!N443&lt;1, "&lt;1",wat_table_data!N443 ))), "-")</f>
        <v>-</v>
      </c>
      <c r="O446" s="24" t="str">
        <f>IF(ISNUMBER(wat_table_data!O443), IF(wat_table_data!O443=-999,"NA",wat_table_data!O443), "-")</f>
        <v>-</v>
      </c>
      <c r="P446" s="37" t="str">
        <f>IF(ISNUMBER(wat_table_data!P443), IF(wat_table_data!P443=-999,"NA",IF(wat_table_data!P443&gt;99, "&gt;99", IF(wat_table_data!P443&lt;1, "&lt;1",wat_table_data!P443 ))), "-")</f>
        <v>-</v>
      </c>
      <c r="Q446" s="38" t="str">
        <f>IF(ISNUMBER(wat_table_data!Q443), IF(wat_table_data!Q443=-999,"NA",IF(wat_table_data!Q443&gt;99, "&gt;99", IF(wat_table_data!Q443&lt;1, "&lt;1",wat_table_data!Q443 ))), "-")</f>
        <v>-</v>
      </c>
      <c r="R446" s="38" t="str">
        <f>IF(ISNUMBER(wat_table_data!R443), IF(wat_table_data!R443=-999,"NA",IF(wat_table_data!R443&gt;99, "&gt;99", IF(wat_table_data!R443&lt;1, "&lt;1",wat_table_data!R443 ))), "-")</f>
        <v>-</v>
      </c>
      <c r="S446" s="38" t="str">
        <f>IF(ISNUMBER(wat_table_data!S443), IF(wat_table_data!S443=-999,"NA",IF(wat_table_data!S443&gt;99, "&gt;99", IF(wat_table_data!S443&lt;1, "&lt;1",wat_table_data!S443 ))), "-")</f>
        <v>-</v>
      </c>
      <c r="T446" s="24" t="str">
        <f>IF(ISNUMBER(wat_table_data!T443), IF(wat_table_data!T443=-999,"NA",wat_table_data!T443), "-")</f>
        <v>-</v>
      </c>
      <c r="U446" s="24"/>
      <c r="V446" s="24"/>
      <c r="W446" s="24"/>
      <c r="X446" s="39" t="str">
        <f>IF(ISNUMBER(wat_table_data!W443), IF(wat_table_data!W443=-999,"NA",IF(wat_table_data!W443&gt;99, "&gt;99", IF(wat_table_data!W443&lt;1, "&lt;1",wat_table_data!W443 ))), "-")</f>
        <v>-</v>
      </c>
      <c r="Y446" s="40" t="str">
        <f>IF(ISNUMBER(wat_table_data!X443), IF(wat_table_data!X443=-999,"NA",IF(wat_table_data!X443&gt;99, "&gt;99", IF(wat_table_data!X443&lt;1, "&lt;1",wat_table_data!X443 ))), "-")</f>
        <v>-</v>
      </c>
      <c r="Z446" s="40" t="str">
        <f>IF(ISNUMBER(wat_table_data!Y443), IF(wat_table_data!Y443=-999,"NA",IF(wat_table_data!Y443&gt;99, "&gt;99", IF(wat_table_data!Y443&lt;1, "&lt;1",wat_table_data!Y443 ))), "-")</f>
        <v>-</v>
      </c>
      <c r="AA446" s="40" t="str">
        <f>IF(ISNUMBER(wat_table_data!Z443), IF(wat_table_data!Z443=-999,"NA",IF(wat_table_data!Z443&gt;99, "&gt;99", IF(wat_table_data!Z443&lt;1, "&lt;1",wat_table_data!Z443 ))), "-")</f>
        <v>-</v>
      </c>
      <c r="AB446" s="38" t="str">
        <f>IF(ISNUMBER(wat_table_data!AA443), IF(wat_table_data!AA443=-999,"NA",IF(wat_table_data!AA443&gt;99, "&gt;99", IF(wat_table_data!AA443&lt;1, "&lt;1",wat_table_data!AA443 ))), "-")</f>
        <v>-</v>
      </c>
      <c r="AC446" s="38" t="str">
        <f>IF(ISNUMBER(wat_table_data!AB443), IF(wat_table_data!AB443=-999,"NA",IF(wat_table_data!AB443&gt;99, "&gt;99", IF(wat_table_data!AB443&lt;1, "&lt;1",wat_table_data!AB443 ))), "-")</f>
        <v>-</v>
      </c>
      <c r="AD446" s="39" t="str">
        <f>IF(ISNUMBER(wat_table_data!AC443), IF(wat_table_data!AC443=-999,"NA",IF(wat_table_data!AC443&gt;99, "&gt;99", IF(wat_table_data!AC443&lt;1, "&lt;1",wat_table_data!AC443 ))), "-")</f>
        <v>-</v>
      </c>
      <c r="AE446" s="40" t="str">
        <f>IF(ISNUMBER(wat_table_data!AD443), IF(wat_table_data!AD443=-999,"NA",IF(wat_table_data!AD443&gt;99, "&gt;99", IF(wat_table_data!AD443&lt;1, "&lt;1",wat_table_data!AD443 ))), "-")</f>
        <v>-</v>
      </c>
      <c r="AF446" s="40" t="str">
        <f>IF(ISNUMBER(wat_table_data!AE443), IF(wat_table_data!AE443=-999,"NA",IF(wat_table_data!AE443&gt;99, "&gt;99", IF(wat_table_data!AE443&lt;1, "&lt;1",wat_table_data!AE443 ))), "-")</f>
        <v>-</v>
      </c>
      <c r="AG446" s="40" t="str">
        <f>IF(ISNUMBER(wat_table_data!AF443), IF(wat_table_data!AF443=-999,"NA",IF(wat_table_data!AF443&gt;99, "&gt;99", IF(wat_table_data!AF443&lt;1, "&lt;1",wat_table_data!AF443 ))), "-")</f>
        <v>-</v>
      </c>
      <c r="AH446" s="38" t="str">
        <f>IF(ISNUMBER(wat_table_data!AG443), IF(wat_table_data!AG443=-999,"NA",IF(wat_table_data!AG443&gt;99, "&gt;99", IF(wat_table_data!AG443&lt;1, "&lt;1",wat_table_data!AG443 ))), "-")</f>
        <v>-</v>
      </c>
      <c r="AI446" s="38" t="str">
        <f>IF(ISNUMBER(wat_table_data!AH443), IF(wat_table_data!AH443=-999,"NA",IF(wat_table_data!AH443&gt;99, "&gt;99", IF(wat_table_data!AH443&lt;1, "&lt;1",wat_table_data!AH443 ))), "-")</f>
        <v>-</v>
      </c>
      <c r="AJ446" s="39" t="str">
        <f>IF(ISNUMBER(wat_table_data!AI443), IF(wat_table_data!AI443=-999,"NA",IF(wat_table_data!AI443&gt;99, "&gt;99", IF(wat_table_data!AI443&lt;1, "&lt;1",wat_table_data!AI443 ))), "-")</f>
        <v>-</v>
      </c>
      <c r="AK446" s="40" t="str">
        <f>IF(ISNUMBER(wat_table_data!AJ443), IF(wat_table_data!AJ443=-999,"NA",IF(wat_table_data!AJ443&gt;99, "&gt;99", IF(wat_table_data!AJ443&lt;1, "&lt;1",wat_table_data!AJ443 ))), "-")</f>
        <v>-</v>
      </c>
      <c r="AL446" s="40" t="str">
        <f>IF(ISNUMBER(wat_table_data!AK443), IF(wat_table_data!AK443=-999,"NA",IF(wat_table_data!AK443&gt;99, "&gt;99", IF(wat_table_data!AK443&lt;1, "&lt;1",wat_table_data!AK443 ))), "-")</f>
        <v>-</v>
      </c>
      <c r="AM446" s="40" t="str">
        <f>IF(ISNUMBER(wat_table_data!AL443), IF(wat_table_data!AL443=-999,"NA",IF(wat_table_data!AL443&gt;99, "&gt;99", IF(wat_table_data!AL443&lt;1, "&lt;1",wat_table_data!AL443 ))), "-")</f>
        <v>-</v>
      </c>
      <c r="AN446" s="38" t="str">
        <f>IF(ISNUMBER(wat_table_data!AM443), IF(wat_table_data!AM443=-999,"NA",IF(wat_table_data!AM443&gt;99, "&gt;99", IF(wat_table_data!AM443&lt;1, "&lt;1",wat_table_data!AM443 ))), "-")</f>
        <v>-</v>
      </c>
      <c r="AO446" s="38" t="str">
        <f>IF(ISNUMBER(wat_table_data!AN443), IF(wat_table_data!AN443=-999,"NA",IF(wat_table_data!AN443&gt;99, "&gt;99", IF(wat_table_data!AN443&lt;1, "&lt;1",wat_table_data!AN443 ))), "-")</f>
        <v>-</v>
      </c>
    </row>
    <row r="447" ht="13.8" x14ac:dyDescent="0.25">
      <c r="A447" s="34" t="str">
        <f>IF(ISBLANK(wat_table_data!A444), "", wat_table_data!A444)</f>
        <v/>
      </c>
      <c r="B447" s="34" t="str">
        <f>IF(ISBLANK(wat_table_data!B444), "", wat_table_data!B444)</f>
        <v/>
      </c>
      <c r="C447" s="34" t="str">
        <f>IF(ISBLANK(wat_table_data!C444), "", wat_table_data!C444)</f>
        <v/>
      </c>
      <c r="D447" s="35" t="str">
        <f>IF(ISNUMBER(wat_table_data!D444), wat_table_data!D444, "-")</f>
        <v>-</v>
      </c>
      <c r="E447" s="36" t="str">
        <f>IF(ISNUMBER(wat_table_data!E444), wat_table_data!E444, "-")</f>
        <v>-</v>
      </c>
      <c r="F447" s="37" t="str">
        <f>IF(ISNUMBER(wat_table_data!F444), IF(wat_table_data!F444=-999,"NA",IF(wat_table_data!F444&gt;99, "&gt;99", IF(wat_table_data!F444&lt;1, "&lt;1",wat_table_data!F444 ))), "-")</f>
        <v>-</v>
      </c>
      <c r="G447" s="38" t="str">
        <f>IF(ISNUMBER(wat_table_data!G444), IF(wat_table_data!G444=-999,"NA",IF(wat_table_data!G444&gt;99, "&gt;99", IF(wat_table_data!G444&lt;1, "&lt;1",wat_table_data!G444 ))), "-")</f>
        <v>-</v>
      </c>
      <c r="H447" s="38" t="str">
        <f>IF(ISNUMBER(wat_table_data!H444), IF(wat_table_data!H444=-999,"NA",IF(wat_table_data!H444&gt;99, "&gt;99", IF(wat_table_data!H444&lt;1, "&lt;1",wat_table_data!H444 ))), "-")</f>
        <v>-</v>
      </c>
      <c r="I447" s="38" t="str">
        <f>IF(ISNUMBER(wat_table_data!I444), IF(wat_table_data!I444=-999,"NA",IF(wat_table_data!I444&gt;99, "&gt;99", IF(wat_table_data!I444&lt;1, "&lt;1",wat_table_data!I444 ))), "-")</f>
        <v>-</v>
      </c>
      <c r="J447" s="24" t="str">
        <f>IF(ISNUMBER(wat_table_data!J444), IF(wat_table_data!J444=-999,"NA",wat_table_data!J444), "-")</f>
        <v>-</v>
      </c>
      <c r="K447" s="37" t="str">
        <f>IF(ISNUMBER(wat_table_data!K444), IF(wat_table_data!K444=-999,"NA",IF(wat_table_data!K444&gt;99, "&gt;99", IF(wat_table_data!K444&lt;1, "&lt;1",wat_table_data!K444 ))), "-")</f>
        <v>-</v>
      </c>
      <c r="L447" s="38" t="str">
        <f>IF(ISNUMBER(wat_table_data!L444), IF(wat_table_data!L444=-999,"NA",IF(wat_table_data!L444&gt;99, "&gt;99", IF(wat_table_data!L444&lt;1, "&lt;1",wat_table_data!L444 ))), "-")</f>
        <v>-</v>
      </c>
      <c r="M447" s="38" t="str">
        <f>IF(ISNUMBER(wat_table_data!M444), IF(wat_table_data!M444=-999,"NA",IF(wat_table_data!M444&gt;99, "&gt;99", IF(wat_table_data!M444&lt;1, "&lt;1",wat_table_data!M444 ))), "-")</f>
        <v>-</v>
      </c>
      <c r="N447" s="38" t="str">
        <f>IF(ISNUMBER(wat_table_data!N444), IF(wat_table_data!N444=-999,"NA",IF(wat_table_data!N444&gt;99, "&gt;99", IF(wat_table_data!N444&lt;1, "&lt;1",wat_table_data!N444 ))), "-")</f>
        <v>-</v>
      </c>
      <c r="O447" s="24" t="str">
        <f>IF(ISNUMBER(wat_table_data!O444), IF(wat_table_data!O444=-999,"NA",wat_table_data!O444), "-")</f>
        <v>-</v>
      </c>
      <c r="P447" s="37" t="str">
        <f>IF(ISNUMBER(wat_table_data!P444), IF(wat_table_data!P444=-999,"NA",IF(wat_table_data!P444&gt;99, "&gt;99", IF(wat_table_data!P444&lt;1, "&lt;1",wat_table_data!P444 ))), "-")</f>
        <v>-</v>
      </c>
      <c r="Q447" s="38" t="str">
        <f>IF(ISNUMBER(wat_table_data!Q444), IF(wat_table_data!Q444=-999,"NA",IF(wat_table_data!Q444&gt;99, "&gt;99", IF(wat_table_data!Q444&lt;1, "&lt;1",wat_table_data!Q444 ))), "-")</f>
        <v>-</v>
      </c>
      <c r="R447" s="38" t="str">
        <f>IF(ISNUMBER(wat_table_data!R444), IF(wat_table_data!R444=-999,"NA",IF(wat_table_data!R444&gt;99, "&gt;99", IF(wat_table_data!R444&lt;1, "&lt;1",wat_table_data!R444 ))), "-")</f>
        <v>-</v>
      </c>
      <c r="S447" s="38" t="str">
        <f>IF(ISNUMBER(wat_table_data!S444), IF(wat_table_data!S444=-999,"NA",IF(wat_table_data!S444&gt;99, "&gt;99", IF(wat_table_data!S444&lt;1, "&lt;1",wat_table_data!S444 ))), "-")</f>
        <v>-</v>
      </c>
      <c r="T447" s="24" t="str">
        <f>IF(ISNUMBER(wat_table_data!T444), IF(wat_table_data!T444=-999,"NA",wat_table_data!T444), "-")</f>
        <v>-</v>
      </c>
      <c r="U447" s="24"/>
      <c r="V447" s="24"/>
      <c r="W447" s="24"/>
      <c r="X447" s="39" t="str">
        <f>IF(ISNUMBER(wat_table_data!W444), IF(wat_table_data!W444=-999,"NA",IF(wat_table_data!W444&gt;99, "&gt;99", IF(wat_table_data!W444&lt;1, "&lt;1",wat_table_data!W444 ))), "-")</f>
        <v>-</v>
      </c>
      <c r="Y447" s="40" t="str">
        <f>IF(ISNUMBER(wat_table_data!X444), IF(wat_table_data!X444=-999,"NA",IF(wat_table_data!X444&gt;99, "&gt;99", IF(wat_table_data!X444&lt;1, "&lt;1",wat_table_data!X444 ))), "-")</f>
        <v>-</v>
      </c>
      <c r="Z447" s="40" t="str">
        <f>IF(ISNUMBER(wat_table_data!Y444), IF(wat_table_data!Y444=-999,"NA",IF(wat_table_data!Y444&gt;99, "&gt;99", IF(wat_table_data!Y444&lt;1, "&lt;1",wat_table_data!Y444 ))), "-")</f>
        <v>-</v>
      </c>
      <c r="AA447" s="40" t="str">
        <f>IF(ISNUMBER(wat_table_data!Z444), IF(wat_table_data!Z444=-999,"NA",IF(wat_table_data!Z444&gt;99, "&gt;99", IF(wat_table_data!Z444&lt;1, "&lt;1",wat_table_data!Z444 ))), "-")</f>
        <v>-</v>
      </c>
      <c r="AB447" s="38" t="str">
        <f>IF(ISNUMBER(wat_table_data!AA444), IF(wat_table_data!AA444=-999,"NA",IF(wat_table_data!AA444&gt;99, "&gt;99", IF(wat_table_data!AA444&lt;1, "&lt;1",wat_table_data!AA444 ))), "-")</f>
        <v>-</v>
      </c>
      <c r="AC447" s="38" t="str">
        <f>IF(ISNUMBER(wat_table_data!AB444), IF(wat_table_data!AB444=-999,"NA",IF(wat_table_data!AB444&gt;99, "&gt;99", IF(wat_table_data!AB444&lt;1, "&lt;1",wat_table_data!AB444 ))), "-")</f>
        <v>-</v>
      </c>
      <c r="AD447" s="39" t="str">
        <f>IF(ISNUMBER(wat_table_data!AC444), IF(wat_table_data!AC444=-999,"NA",IF(wat_table_data!AC444&gt;99, "&gt;99", IF(wat_table_data!AC444&lt;1, "&lt;1",wat_table_data!AC444 ))), "-")</f>
        <v>-</v>
      </c>
      <c r="AE447" s="40" t="str">
        <f>IF(ISNUMBER(wat_table_data!AD444), IF(wat_table_data!AD444=-999,"NA",IF(wat_table_data!AD444&gt;99, "&gt;99", IF(wat_table_data!AD444&lt;1, "&lt;1",wat_table_data!AD444 ))), "-")</f>
        <v>-</v>
      </c>
      <c r="AF447" s="40" t="str">
        <f>IF(ISNUMBER(wat_table_data!AE444), IF(wat_table_data!AE444=-999,"NA",IF(wat_table_data!AE444&gt;99, "&gt;99", IF(wat_table_data!AE444&lt;1, "&lt;1",wat_table_data!AE444 ))), "-")</f>
        <v>-</v>
      </c>
      <c r="AG447" s="40" t="str">
        <f>IF(ISNUMBER(wat_table_data!AF444), IF(wat_table_data!AF444=-999,"NA",IF(wat_table_data!AF444&gt;99, "&gt;99", IF(wat_table_data!AF444&lt;1, "&lt;1",wat_table_data!AF444 ))), "-")</f>
        <v>-</v>
      </c>
      <c r="AH447" s="38" t="str">
        <f>IF(ISNUMBER(wat_table_data!AG444), IF(wat_table_data!AG444=-999,"NA",IF(wat_table_data!AG444&gt;99, "&gt;99", IF(wat_table_data!AG444&lt;1, "&lt;1",wat_table_data!AG444 ))), "-")</f>
        <v>-</v>
      </c>
      <c r="AI447" s="38" t="str">
        <f>IF(ISNUMBER(wat_table_data!AH444), IF(wat_table_data!AH444=-999,"NA",IF(wat_table_data!AH444&gt;99, "&gt;99", IF(wat_table_data!AH444&lt;1, "&lt;1",wat_table_data!AH444 ))), "-")</f>
        <v>-</v>
      </c>
      <c r="AJ447" s="39" t="str">
        <f>IF(ISNUMBER(wat_table_data!AI444), IF(wat_table_data!AI444=-999,"NA",IF(wat_table_data!AI444&gt;99, "&gt;99", IF(wat_table_data!AI444&lt;1, "&lt;1",wat_table_data!AI444 ))), "-")</f>
        <v>-</v>
      </c>
      <c r="AK447" s="40" t="str">
        <f>IF(ISNUMBER(wat_table_data!AJ444), IF(wat_table_data!AJ444=-999,"NA",IF(wat_table_data!AJ444&gt;99, "&gt;99", IF(wat_table_data!AJ444&lt;1, "&lt;1",wat_table_data!AJ444 ))), "-")</f>
        <v>-</v>
      </c>
      <c r="AL447" s="40" t="str">
        <f>IF(ISNUMBER(wat_table_data!AK444), IF(wat_table_data!AK444=-999,"NA",IF(wat_table_data!AK444&gt;99, "&gt;99", IF(wat_table_data!AK444&lt;1, "&lt;1",wat_table_data!AK444 ))), "-")</f>
        <v>-</v>
      </c>
      <c r="AM447" s="40" t="str">
        <f>IF(ISNUMBER(wat_table_data!AL444), IF(wat_table_data!AL444=-999,"NA",IF(wat_table_data!AL444&gt;99, "&gt;99", IF(wat_table_data!AL444&lt;1, "&lt;1",wat_table_data!AL444 ))), "-")</f>
        <v>-</v>
      </c>
      <c r="AN447" s="38" t="str">
        <f>IF(ISNUMBER(wat_table_data!AM444), IF(wat_table_data!AM444=-999,"NA",IF(wat_table_data!AM444&gt;99, "&gt;99", IF(wat_table_data!AM444&lt;1, "&lt;1",wat_table_data!AM444 ))), "-")</f>
        <v>-</v>
      </c>
      <c r="AO447" s="38" t="str">
        <f>IF(ISNUMBER(wat_table_data!AN444), IF(wat_table_data!AN444=-999,"NA",IF(wat_table_data!AN444&gt;99, "&gt;99", IF(wat_table_data!AN444&lt;1, "&lt;1",wat_table_data!AN444 ))), "-")</f>
        <v>-</v>
      </c>
    </row>
    <row r="448" ht="13.8" x14ac:dyDescent="0.25">
      <c r="A448" s="34" t="str">
        <f>IF(ISBLANK(wat_table_data!A445), "", wat_table_data!A445)</f>
        <v/>
      </c>
      <c r="B448" s="34" t="str">
        <f>IF(ISBLANK(wat_table_data!B445), "", wat_table_data!B445)</f>
        <v/>
      </c>
      <c r="C448" s="34" t="str">
        <f>IF(ISBLANK(wat_table_data!C445), "", wat_table_data!C445)</f>
        <v/>
      </c>
      <c r="D448" s="35" t="str">
        <f>IF(ISNUMBER(wat_table_data!D445), wat_table_data!D445, "-")</f>
        <v>-</v>
      </c>
      <c r="E448" s="36" t="str">
        <f>IF(ISNUMBER(wat_table_data!E445), wat_table_data!E445, "-")</f>
        <v>-</v>
      </c>
      <c r="F448" s="37" t="str">
        <f>IF(ISNUMBER(wat_table_data!F445), IF(wat_table_data!F445=-999,"NA",IF(wat_table_data!F445&gt;99, "&gt;99", IF(wat_table_data!F445&lt;1, "&lt;1",wat_table_data!F445 ))), "-")</f>
        <v>-</v>
      </c>
      <c r="G448" s="38" t="str">
        <f>IF(ISNUMBER(wat_table_data!G445), IF(wat_table_data!G445=-999,"NA",IF(wat_table_data!G445&gt;99, "&gt;99", IF(wat_table_data!G445&lt;1, "&lt;1",wat_table_data!G445 ))), "-")</f>
        <v>-</v>
      </c>
      <c r="H448" s="38" t="str">
        <f>IF(ISNUMBER(wat_table_data!H445), IF(wat_table_data!H445=-999,"NA",IF(wat_table_data!H445&gt;99, "&gt;99", IF(wat_table_data!H445&lt;1, "&lt;1",wat_table_data!H445 ))), "-")</f>
        <v>-</v>
      </c>
      <c r="I448" s="38" t="str">
        <f>IF(ISNUMBER(wat_table_data!I445), IF(wat_table_data!I445=-999,"NA",IF(wat_table_data!I445&gt;99, "&gt;99", IF(wat_table_data!I445&lt;1, "&lt;1",wat_table_data!I445 ))), "-")</f>
        <v>-</v>
      </c>
      <c r="J448" s="24" t="str">
        <f>IF(ISNUMBER(wat_table_data!J445), IF(wat_table_data!J445=-999,"NA",wat_table_data!J445), "-")</f>
        <v>-</v>
      </c>
      <c r="K448" s="37" t="str">
        <f>IF(ISNUMBER(wat_table_data!K445), IF(wat_table_data!K445=-999,"NA",IF(wat_table_data!K445&gt;99, "&gt;99", IF(wat_table_data!K445&lt;1, "&lt;1",wat_table_data!K445 ))), "-")</f>
        <v>-</v>
      </c>
      <c r="L448" s="38" t="str">
        <f>IF(ISNUMBER(wat_table_data!L445), IF(wat_table_data!L445=-999,"NA",IF(wat_table_data!L445&gt;99, "&gt;99", IF(wat_table_data!L445&lt;1, "&lt;1",wat_table_data!L445 ))), "-")</f>
        <v>-</v>
      </c>
      <c r="M448" s="38" t="str">
        <f>IF(ISNUMBER(wat_table_data!M445), IF(wat_table_data!M445=-999,"NA",IF(wat_table_data!M445&gt;99, "&gt;99", IF(wat_table_data!M445&lt;1, "&lt;1",wat_table_data!M445 ))), "-")</f>
        <v>-</v>
      </c>
      <c r="N448" s="38" t="str">
        <f>IF(ISNUMBER(wat_table_data!N445), IF(wat_table_data!N445=-999,"NA",IF(wat_table_data!N445&gt;99, "&gt;99", IF(wat_table_data!N445&lt;1, "&lt;1",wat_table_data!N445 ))), "-")</f>
        <v>-</v>
      </c>
      <c r="O448" s="24" t="str">
        <f>IF(ISNUMBER(wat_table_data!O445), IF(wat_table_data!O445=-999,"NA",wat_table_data!O445), "-")</f>
        <v>-</v>
      </c>
      <c r="P448" s="37" t="str">
        <f>IF(ISNUMBER(wat_table_data!P445), IF(wat_table_data!P445=-999,"NA",IF(wat_table_data!P445&gt;99, "&gt;99", IF(wat_table_data!P445&lt;1, "&lt;1",wat_table_data!P445 ))), "-")</f>
        <v>-</v>
      </c>
      <c r="Q448" s="38" t="str">
        <f>IF(ISNUMBER(wat_table_data!Q445), IF(wat_table_data!Q445=-999,"NA",IF(wat_table_data!Q445&gt;99, "&gt;99", IF(wat_table_data!Q445&lt;1, "&lt;1",wat_table_data!Q445 ))), "-")</f>
        <v>-</v>
      </c>
      <c r="R448" s="38" t="str">
        <f>IF(ISNUMBER(wat_table_data!R445), IF(wat_table_data!R445=-999,"NA",IF(wat_table_data!R445&gt;99, "&gt;99", IF(wat_table_data!R445&lt;1, "&lt;1",wat_table_data!R445 ))), "-")</f>
        <v>-</v>
      </c>
      <c r="S448" s="38" t="str">
        <f>IF(ISNUMBER(wat_table_data!S445), IF(wat_table_data!S445=-999,"NA",IF(wat_table_data!S445&gt;99, "&gt;99", IF(wat_table_data!S445&lt;1, "&lt;1",wat_table_data!S445 ))), "-")</f>
        <v>-</v>
      </c>
      <c r="T448" s="24" t="str">
        <f>IF(ISNUMBER(wat_table_data!T445), IF(wat_table_data!T445=-999,"NA",wat_table_data!T445), "-")</f>
        <v>-</v>
      </c>
      <c r="U448" s="24"/>
      <c r="V448" s="24"/>
      <c r="W448" s="24"/>
      <c r="X448" s="39" t="str">
        <f>IF(ISNUMBER(wat_table_data!W445), IF(wat_table_data!W445=-999,"NA",IF(wat_table_data!W445&gt;99, "&gt;99", IF(wat_table_data!W445&lt;1, "&lt;1",wat_table_data!W445 ))), "-")</f>
        <v>-</v>
      </c>
      <c r="Y448" s="40" t="str">
        <f>IF(ISNUMBER(wat_table_data!X445), IF(wat_table_data!X445=-999,"NA",IF(wat_table_data!X445&gt;99, "&gt;99", IF(wat_table_data!X445&lt;1, "&lt;1",wat_table_data!X445 ))), "-")</f>
        <v>-</v>
      </c>
      <c r="Z448" s="40" t="str">
        <f>IF(ISNUMBER(wat_table_data!Y445), IF(wat_table_data!Y445=-999,"NA",IF(wat_table_data!Y445&gt;99, "&gt;99", IF(wat_table_data!Y445&lt;1, "&lt;1",wat_table_data!Y445 ))), "-")</f>
        <v>-</v>
      </c>
      <c r="AA448" s="40" t="str">
        <f>IF(ISNUMBER(wat_table_data!Z445), IF(wat_table_data!Z445=-999,"NA",IF(wat_table_data!Z445&gt;99, "&gt;99", IF(wat_table_data!Z445&lt;1, "&lt;1",wat_table_data!Z445 ))), "-")</f>
        <v>-</v>
      </c>
      <c r="AB448" s="38" t="str">
        <f>IF(ISNUMBER(wat_table_data!AA445), IF(wat_table_data!AA445=-999,"NA",IF(wat_table_data!AA445&gt;99, "&gt;99", IF(wat_table_data!AA445&lt;1, "&lt;1",wat_table_data!AA445 ))), "-")</f>
        <v>-</v>
      </c>
      <c r="AC448" s="38" t="str">
        <f>IF(ISNUMBER(wat_table_data!AB445), IF(wat_table_data!AB445=-999,"NA",IF(wat_table_data!AB445&gt;99, "&gt;99", IF(wat_table_data!AB445&lt;1, "&lt;1",wat_table_data!AB445 ))), "-")</f>
        <v>-</v>
      </c>
      <c r="AD448" s="39" t="str">
        <f>IF(ISNUMBER(wat_table_data!AC445), IF(wat_table_data!AC445=-999,"NA",IF(wat_table_data!AC445&gt;99, "&gt;99", IF(wat_table_data!AC445&lt;1, "&lt;1",wat_table_data!AC445 ))), "-")</f>
        <v>-</v>
      </c>
      <c r="AE448" s="40" t="str">
        <f>IF(ISNUMBER(wat_table_data!AD445), IF(wat_table_data!AD445=-999,"NA",IF(wat_table_data!AD445&gt;99, "&gt;99", IF(wat_table_data!AD445&lt;1, "&lt;1",wat_table_data!AD445 ))), "-")</f>
        <v>-</v>
      </c>
      <c r="AF448" s="40" t="str">
        <f>IF(ISNUMBER(wat_table_data!AE445), IF(wat_table_data!AE445=-999,"NA",IF(wat_table_data!AE445&gt;99, "&gt;99", IF(wat_table_data!AE445&lt;1, "&lt;1",wat_table_data!AE445 ))), "-")</f>
        <v>-</v>
      </c>
      <c r="AG448" s="40" t="str">
        <f>IF(ISNUMBER(wat_table_data!AF445), IF(wat_table_data!AF445=-999,"NA",IF(wat_table_data!AF445&gt;99, "&gt;99", IF(wat_table_data!AF445&lt;1, "&lt;1",wat_table_data!AF445 ))), "-")</f>
        <v>-</v>
      </c>
      <c r="AH448" s="38" t="str">
        <f>IF(ISNUMBER(wat_table_data!AG445), IF(wat_table_data!AG445=-999,"NA",IF(wat_table_data!AG445&gt;99, "&gt;99", IF(wat_table_data!AG445&lt;1, "&lt;1",wat_table_data!AG445 ))), "-")</f>
        <v>-</v>
      </c>
      <c r="AI448" s="38" t="str">
        <f>IF(ISNUMBER(wat_table_data!AH445), IF(wat_table_data!AH445=-999,"NA",IF(wat_table_data!AH445&gt;99, "&gt;99", IF(wat_table_data!AH445&lt;1, "&lt;1",wat_table_data!AH445 ))), "-")</f>
        <v>-</v>
      </c>
      <c r="AJ448" s="39" t="str">
        <f>IF(ISNUMBER(wat_table_data!AI445), IF(wat_table_data!AI445=-999,"NA",IF(wat_table_data!AI445&gt;99, "&gt;99", IF(wat_table_data!AI445&lt;1, "&lt;1",wat_table_data!AI445 ))), "-")</f>
        <v>-</v>
      </c>
      <c r="AK448" s="40" t="str">
        <f>IF(ISNUMBER(wat_table_data!AJ445), IF(wat_table_data!AJ445=-999,"NA",IF(wat_table_data!AJ445&gt;99, "&gt;99", IF(wat_table_data!AJ445&lt;1, "&lt;1",wat_table_data!AJ445 ))), "-")</f>
        <v>-</v>
      </c>
      <c r="AL448" s="40" t="str">
        <f>IF(ISNUMBER(wat_table_data!AK445), IF(wat_table_data!AK445=-999,"NA",IF(wat_table_data!AK445&gt;99, "&gt;99", IF(wat_table_data!AK445&lt;1, "&lt;1",wat_table_data!AK445 ))), "-")</f>
        <v>-</v>
      </c>
      <c r="AM448" s="40" t="str">
        <f>IF(ISNUMBER(wat_table_data!AL445), IF(wat_table_data!AL445=-999,"NA",IF(wat_table_data!AL445&gt;99, "&gt;99", IF(wat_table_data!AL445&lt;1, "&lt;1",wat_table_data!AL445 ))), "-")</f>
        <v>-</v>
      </c>
      <c r="AN448" s="38" t="str">
        <f>IF(ISNUMBER(wat_table_data!AM445), IF(wat_table_data!AM445=-999,"NA",IF(wat_table_data!AM445&gt;99, "&gt;99", IF(wat_table_data!AM445&lt;1, "&lt;1",wat_table_data!AM445 ))), "-")</f>
        <v>-</v>
      </c>
      <c r="AO448" s="38" t="str">
        <f>IF(ISNUMBER(wat_table_data!AN445), IF(wat_table_data!AN445=-999,"NA",IF(wat_table_data!AN445&gt;99, "&gt;99", IF(wat_table_data!AN445&lt;1, "&lt;1",wat_table_data!AN445 ))), "-")</f>
        <v>-</v>
      </c>
    </row>
    <row r="449" ht="13.8" x14ac:dyDescent="0.25">
      <c r="A449" s="34" t="str">
        <f>IF(ISBLANK(wat_table_data!A446), "", wat_table_data!A446)</f>
        <v/>
      </c>
      <c r="B449" s="34" t="str">
        <f>IF(ISBLANK(wat_table_data!B446), "", wat_table_data!B446)</f>
        <v/>
      </c>
      <c r="C449" s="34" t="str">
        <f>IF(ISBLANK(wat_table_data!C446), "", wat_table_data!C446)</f>
        <v/>
      </c>
      <c r="D449" s="35" t="str">
        <f>IF(ISNUMBER(wat_table_data!D446), wat_table_data!D446, "-")</f>
        <v>-</v>
      </c>
      <c r="E449" s="36" t="str">
        <f>IF(ISNUMBER(wat_table_data!E446), wat_table_data!E446, "-")</f>
        <v>-</v>
      </c>
      <c r="F449" s="37" t="str">
        <f>IF(ISNUMBER(wat_table_data!F446), IF(wat_table_data!F446=-999,"NA",IF(wat_table_data!F446&gt;99, "&gt;99", IF(wat_table_data!F446&lt;1, "&lt;1",wat_table_data!F446 ))), "-")</f>
        <v>-</v>
      </c>
      <c r="G449" s="38" t="str">
        <f>IF(ISNUMBER(wat_table_data!G446), IF(wat_table_data!G446=-999,"NA",IF(wat_table_data!G446&gt;99, "&gt;99", IF(wat_table_data!G446&lt;1, "&lt;1",wat_table_data!G446 ))), "-")</f>
        <v>-</v>
      </c>
      <c r="H449" s="38" t="str">
        <f>IF(ISNUMBER(wat_table_data!H446), IF(wat_table_data!H446=-999,"NA",IF(wat_table_data!H446&gt;99, "&gt;99", IF(wat_table_data!H446&lt;1, "&lt;1",wat_table_data!H446 ))), "-")</f>
        <v>-</v>
      </c>
      <c r="I449" s="38" t="str">
        <f>IF(ISNUMBER(wat_table_data!I446), IF(wat_table_data!I446=-999,"NA",IF(wat_table_data!I446&gt;99, "&gt;99", IF(wat_table_data!I446&lt;1, "&lt;1",wat_table_data!I446 ))), "-")</f>
        <v>-</v>
      </c>
      <c r="J449" s="24" t="str">
        <f>IF(ISNUMBER(wat_table_data!J446), IF(wat_table_data!J446=-999,"NA",wat_table_data!J446), "-")</f>
        <v>-</v>
      </c>
      <c r="K449" s="37" t="str">
        <f>IF(ISNUMBER(wat_table_data!K446), IF(wat_table_data!K446=-999,"NA",IF(wat_table_data!K446&gt;99, "&gt;99", IF(wat_table_data!K446&lt;1, "&lt;1",wat_table_data!K446 ))), "-")</f>
        <v>-</v>
      </c>
      <c r="L449" s="38" t="str">
        <f>IF(ISNUMBER(wat_table_data!L446), IF(wat_table_data!L446=-999,"NA",IF(wat_table_data!L446&gt;99, "&gt;99", IF(wat_table_data!L446&lt;1, "&lt;1",wat_table_data!L446 ))), "-")</f>
        <v>-</v>
      </c>
      <c r="M449" s="38" t="str">
        <f>IF(ISNUMBER(wat_table_data!M446), IF(wat_table_data!M446=-999,"NA",IF(wat_table_data!M446&gt;99, "&gt;99", IF(wat_table_data!M446&lt;1, "&lt;1",wat_table_data!M446 ))), "-")</f>
        <v>-</v>
      </c>
      <c r="N449" s="38" t="str">
        <f>IF(ISNUMBER(wat_table_data!N446), IF(wat_table_data!N446=-999,"NA",IF(wat_table_data!N446&gt;99, "&gt;99", IF(wat_table_data!N446&lt;1, "&lt;1",wat_table_data!N446 ))), "-")</f>
        <v>-</v>
      </c>
      <c r="O449" s="24" t="str">
        <f>IF(ISNUMBER(wat_table_data!O446), IF(wat_table_data!O446=-999,"NA",wat_table_data!O446), "-")</f>
        <v>-</v>
      </c>
      <c r="P449" s="37" t="str">
        <f>IF(ISNUMBER(wat_table_data!P446), IF(wat_table_data!P446=-999,"NA",IF(wat_table_data!P446&gt;99, "&gt;99", IF(wat_table_data!P446&lt;1, "&lt;1",wat_table_data!P446 ))), "-")</f>
        <v>-</v>
      </c>
      <c r="Q449" s="38" t="str">
        <f>IF(ISNUMBER(wat_table_data!Q446), IF(wat_table_data!Q446=-999,"NA",IF(wat_table_data!Q446&gt;99, "&gt;99", IF(wat_table_data!Q446&lt;1, "&lt;1",wat_table_data!Q446 ))), "-")</f>
        <v>-</v>
      </c>
      <c r="R449" s="38" t="str">
        <f>IF(ISNUMBER(wat_table_data!R446), IF(wat_table_data!R446=-999,"NA",IF(wat_table_data!R446&gt;99, "&gt;99", IF(wat_table_data!R446&lt;1, "&lt;1",wat_table_data!R446 ))), "-")</f>
        <v>-</v>
      </c>
      <c r="S449" s="38" t="str">
        <f>IF(ISNUMBER(wat_table_data!S446), IF(wat_table_data!S446=-999,"NA",IF(wat_table_data!S446&gt;99, "&gt;99", IF(wat_table_data!S446&lt;1, "&lt;1",wat_table_data!S446 ))), "-")</f>
        <v>-</v>
      </c>
      <c r="T449" s="24" t="str">
        <f>IF(ISNUMBER(wat_table_data!T446), IF(wat_table_data!T446=-999,"NA",wat_table_data!T446), "-")</f>
        <v>-</v>
      </c>
      <c r="U449" s="24"/>
      <c r="V449" s="24"/>
      <c r="W449" s="24"/>
      <c r="X449" s="39" t="str">
        <f>IF(ISNUMBER(wat_table_data!W446), IF(wat_table_data!W446=-999,"NA",IF(wat_table_data!W446&gt;99, "&gt;99", IF(wat_table_data!W446&lt;1, "&lt;1",wat_table_data!W446 ))), "-")</f>
        <v>-</v>
      </c>
      <c r="Y449" s="40" t="str">
        <f>IF(ISNUMBER(wat_table_data!X446), IF(wat_table_data!X446=-999,"NA",IF(wat_table_data!X446&gt;99, "&gt;99", IF(wat_table_data!X446&lt;1, "&lt;1",wat_table_data!X446 ))), "-")</f>
        <v>-</v>
      </c>
      <c r="Z449" s="40" t="str">
        <f>IF(ISNUMBER(wat_table_data!Y446), IF(wat_table_data!Y446=-999,"NA",IF(wat_table_data!Y446&gt;99, "&gt;99", IF(wat_table_data!Y446&lt;1, "&lt;1",wat_table_data!Y446 ))), "-")</f>
        <v>-</v>
      </c>
      <c r="AA449" s="40" t="str">
        <f>IF(ISNUMBER(wat_table_data!Z446), IF(wat_table_data!Z446=-999,"NA",IF(wat_table_data!Z446&gt;99, "&gt;99", IF(wat_table_data!Z446&lt;1, "&lt;1",wat_table_data!Z446 ))), "-")</f>
        <v>-</v>
      </c>
      <c r="AB449" s="38" t="str">
        <f>IF(ISNUMBER(wat_table_data!AA446), IF(wat_table_data!AA446=-999,"NA",IF(wat_table_data!AA446&gt;99, "&gt;99", IF(wat_table_data!AA446&lt;1, "&lt;1",wat_table_data!AA446 ))), "-")</f>
        <v>-</v>
      </c>
      <c r="AC449" s="38" t="str">
        <f>IF(ISNUMBER(wat_table_data!AB446), IF(wat_table_data!AB446=-999,"NA",IF(wat_table_data!AB446&gt;99, "&gt;99", IF(wat_table_data!AB446&lt;1, "&lt;1",wat_table_data!AB446 ))), "-")</f>
        <v>-</v>
      </c>
      <c r="AD449" s="39" t="str">
        <f>IF(ISNUMBER(wat_table_data!AC446), IF(wat_table_data!AC446=-999,"NA",IF(wat_table_data!AC446&gt;99, "&gt;99", IF(wat_table_data!AC446&lt;1, "&lt;1",wat_table_data!AC446 ))), "-")</f>
        <v>-</v>
      </c>
      <c r="AE449" s="40" t="str">
        <f>IF(ISNUMBER(wat_table_data!AD446), IF(wat_table_data!AD446=-999,"NA",IF(wat_table_data!AD446&gt;99, "&gt;99", IF(wat_table_data!AD446&lt;1, "&lt;1",wat_table_data!AD446 ))), "-")</f>
        <v>-</v>
      </c>
      <c r="AF449" s="40" t="str">
        <f>IF(ISNUMBER(wat_table_data!AE446), IF(wat_table_data!AE446=-999,"NA",IF(wat_table_data!AE446&gt;99, "&gt;99", IF(wat_table_data!AE446&lt;1, "&lt;1",wat_table_data!AE446 ))), "-")</f>
        <v>-</v>
      </c>
      <c r="AG449" s="40" t="str">
        <f>IF(ISNUMBER(wat_table_data!AF446), IF(wat_table_data!AF446=-999,"NA",IF(wat_table_data!AF446&gt;99, "&gt;99", IF(wat_table_data!AF446&lt;1, "&lt;1",wat_table_data!AF446 ))), "-")</f>
        <v>-</v>
      </c>
      <c r="AH449" s="38" t="str">
        <f>IF(ISNUMBER(wat_table_data!AG446), IF(wat_table_data!AG446=-999,"NA",IF(wat_table_data!AG446&gt;99, "&gt;99", IF(wat_table_data!AG446&lt;1, "&lt;1",wat_table_data!AG446 ))), "-")</f>
        <v>-</v>
      </c>
      <c r="AI449" s="38" t="str">
        <f>IF(ISNUMBER(wat_table_data!AH446), IF(wat_table_data!AH446=-999,"NA",IF(wat_table_data!AH446&gt;99, "&gt;99", IF(wat_table_data!AH446&lt;1, "&lt;1",wat_table_data!AH446 ))), "-")</f>
        <v>-</v>
      </c>
      <c r="AJ449" s="39" t="str">
        <f>IF(ISNUMBER(wat_table_data!AI446), IF(wat_table_data!AI446=-999,"NA",IF(wat_table_data!AI446&gt;99, "&gt;99", IF(wat_table_data!AI446&lt;1, "&lt;1",wat_table_data!AI446 ))), "-")</f>
        <v>-</v>
      </c>
      <c r="AK449" s="40" t="str">
        <f>IF(ISNUMBER(wat_table_data!AJ446), IF(wat_table_data!AJ446=-999,"NA",IF(wat_table_data!AJ446&gt;99, "&gt;99", IF(wat_table_data!AJ446&lt;1, "&lt;1",wat_table_data!AJ446 ))), "-")</f>
        <v>-</v>
      </c>
      <c r="AL449" s="40" t="str">
        <f>IF(ISNUMBER(wat_table_data!AK446), IF(wat_table_data!AK446=-999,"NA",IF(wat_table_data!AK446&gt;99, "&gt;99", IF(wat_table_data!AK446&lt;1, "&lt;1",wat_table_data!AK446 ))), "-")</f>
        <v>-</v>
      </c>
      <c r="AM449" s="40" t="str">
        <f>IF(ISNUMBER(wat_table_data!AL446), IF(wat_table_data!AL446=-999,"NA",IF(wat_table_data!AL446&gt;99, "&gt;99", IF(wat_table_data!AL446&lt;1, "&lt;1",wat_table_data!AL446 ))), "-")</f>
        <v>-</v>
      </c>
      <c r="AN449" s="38" t="str">
        <f>IF(ISNUMBER(wat_table_data!AM446), IF(wat_table_data!AM446=-999,"NA",IF(wat_table_data!AM446&gt;99, "&gt;99", IF(wat_table_data!AM446&lt;1, "&lt;1",wat_table_data!AM446 ))), "-")</f>
        <v>-</v>
      </c>
      <c r="AO449" s="38" t="str">
        <f>IF(ISNUMBER(wat_table_data!AN446), IF(wat_table_data!AN446=-999,"NA",IF(wat_table_data!AN446&gt;99, "&gt;99", IF(wat_table_data!AN446&lt;1, "&lt;1",wat_table_data!AN446 ))), "-")</f>
        <v>-</v>
      </c>
    </row>
    <row r="450" ht="13.8" x14ac:dyDescent="0.25">
      <c r="A450" s="34" t="str">
        <f>IF(ISBLANK(wat_table_data!A447), "", wat_table_data!A447)</f>
        <v/>
      </c>
      <c r="B450" s="34" t="str">
        <f>IF(ISBLANK(wat_table_data!B447), "", wat_table_data!B447)</f>
        <v/>
      </c>
      <c r="C450" s="34" t="str">
        <f>IF(ISBLANK(wat_table_data!C447), "", wat_table_data!C447)</f>
        <v/>
      </c>
      <c r="D450" s="35" t="str">
        <f>IF(ISNUMBER(wat_table_data!D447), wat_table_data!D447, "-")</f>
        <v>-</v>
      </c>
      <c r="E450" s="36" t="str">
        <f>IF(ISNUMBER(wat_table_data!E447), wat_table_data!E447, "-")</f>
        <v>-</v>
      </c>
      <c r="F450" s="37" t="str">
        <f>IF(ISNUMBER(wat_table_data!F447), IF(wat_table_data!F447=-999,"NA",IF(wat_table_data!F447&gt;99, "&gt;99", IF(wat_table_data!F447&lt;1, "&lt;1",wat_table_data!F447 ))), "-")</f>
        <v>-</v>
      </c>
      <c r="G450" s="38" t="str">
        <f>IF(ISNUMBER(wat_table_data!G447), IF(wat_table_data!G447=-999,"NA",IF(wat_table_data!G447&gt;99, "&gt;99", IF(wat_table_data!G447&lt;1, "&lt;1",wat_table_data!G447 ))), "-")</f>
        <v>-</v>
      </c>
      <c r="H450" s="38" t="str">
        <f>IF(ISNUMBER(wat_table_data!H447), IF(wat_table_data!H447=-999,"NA",IF(wat_table_data!H447&gt;99, "&gt;99", IF(wat_table_data!H447&lt;1, "&lt;1",wat_table_data!H447 ))), "-")</f>
        <v>-</v>
      </c>
      <c r="I450" s="38" t="str">
        <f>IF(ISNUMBER(wat_table_data!I447), IF(wat_table_data!I447=-999,"NA",IF(wat_table_data!I447&gt;99, "&gt;99", IF(wat_table_data!I447&lt;1, "&lt;1",wat_table_data!I447 ))), "-")</f>
        <v>-</v>
      </c>
      <c r="J450" s="24" t="str">
        <f>IF(ISNUMBER(wat_table_data!J447), IF(wat_table_data!J447=-999,"NA",wat_table_data!J447), "-")</f>
        <v>-</v>
      </c>
      <c r="K450" s="37" t="str">
        <f>IF(ISNUMBER(wat_table_data!K447), IF(wat_table_data!K447=-999,"NA",IF(wat_table_data!K447&gt;99, "&gt;99", IF(wat_table_data!K447&lt;1, "&lt;1",wat_table_data!K447 ))), "-")</f>
        <v>-</v>
      </c>
      <c r="L450" s="38" t="str">
        <f>IF(ISNUMBER(wat_table_data!L447), IF(wat_table_data!L447=-999,"NA",IF(wat_table_data!L447&gt;99, "&gt;99", IF(wat_table_data!L447&lt;1, "&lt;1",wat_table_data!L447 ))), "-")</f>
        <v>-</v>
      </c>
      <c r="M450" s="38" t="str">
        <f>IF(ISNUMBER(wat_table_data!M447), IF(wat_table_data!M447=-999,"NA",IF(wat_table_data!M447&gt;99, "&gt;99", IF(wat_table_data!M447&lt;1, "&lt;1",wat_table_data!M447 ))), "-")</f>
        <v>-</v>
      </c>
      <c r="N450" s="38" t="str">
        <f>IF(ISNUMBER(wat_table_data!N447), IF(wat_table_data!N447=-999,"NA",IF(wat_table_data!N447&gt;99, "&gt;99", IF(wat_table_data!N447&lt;1, "&lt;1",wat_table_data!N447 ))), "-")</f>
        <v>-</v>
      </c>
      <c r="O450" s="24" t="str">
        <f>IF(ISNUMBER(wat_table_data!O447), IF(wat_table_data!O447=-999,"NA",wat_table_data!O447), "-")</f>
        <v>-</v>
      </c>
      <c r="P450" s="37" t="str">
        <f>IF(ISNUMBER(wat_table_data!P447), IF(wat_table_data!P447=-999,"NA",IF(wat_table_data!P447&gt;99, "&gt;99", IF(wat_table_data!P447&lt;1, "&lt;1",wat_table_data!P447 ))), "-")</f>
        <v>-</v>
      </c>
      <c r="Q450" s="38" t="str">
        <f>IF(ISNUMBER(wat_table_data!Q447), IF(wat_table_data!Q447=-999,"NA",IF(wat_table_data!Q447&gt;99, "&gt;99", IF(wat_table_data!Q447&lt;1, "&lt;1",wat_table_data!Q447 ))), "-")</f>
        <v>-</v>
      </c>
      <c r="R450" s="38" t="str">
        <f>IF(ISNUMBER(wat_table_data!R447), IF(wat_table_data!R447=-999,"NA",IF(wat_table_data!R447&gt;99, "&gt;99", IF(wat_table_data!R447&lt;1, "&lt;1",wat_table_data!R447 ))), "-")</f>
        <v>-</v>
      </c>
      <c r="S450" s="38" t="str">
        <f>IF(ISNUMBER(wat_table_data!S447), IF(wat_table_data!S447=-999,"NA",IF(wat_table_data!S447&gt;99, "&gt;99", IF(wat_table_data!S447&lt;1, "&lt;1",wat_table_data!S447 ))), "-")</f>
        <v>-</v>
      </c>
      <c r="T450" s="24" t="str">
        <f>IF(ISNUMBER(wat_table_data!T447), IF(wat_table_data!T447=-999,"NA",wat_table_data!T447), "-")</f>
        <v>-</v>
      </c>
      <c r="U450" s="24"/>
      <c r="V450" s="24"/>
      <c r="W450" s="24"/>
      <c r="X450" s="39" t="str">
        <f>IF(ISNUMBER(wat_table_data!W447), IF(wat_table_data!W447=-999,"NA",IF(wat_table_data!W447&gt;99, "&gt;99", IF(wat_table_data!W447&lt;1, "&lt;1",wat_table_data!W447 ))), "-")</f>
        <v>-</v>
      </c>
      <c r="Y450" s="40" t="str">
        <f>IF(ISNUMBER(wat_table_data!X447), IF(wat_table_data!X447=-999,"NA",IF(wat_table_data!X447&gt;99, "&gt;99", IF(wat_table_data!X447&lt;1, "&lt;1",wat_table_data!X447 ))), "-")</f>
        <v>-</v>
      </c>
      <c r="Z450" s="40" t="str">
        <f>IF(ISNUMBER(wat_table_data!Y447), IF(wat_table_data!Y447=-999,"NA",IF(wat_table_data!Y447&gt;99, "&gt;99", IF(wat_table_data!Y447&lt;1, "&lt;1",wat_table_data!Y447 ))), "-")</f>
        <v>-</v>
      </c>
      <c r="AA450" s="40" t="str">
        <f>IF(ISNUMBER(wat_table_data!Z447), IF(wat_table_data!Z447=-999,"NA",IF(wat_table_data!Z447&gt;99, "&gt;99", IF(wat_table_data!Z447&lt;1, "&lt;1",wat_table_data!Z447 ))), "-")</f>
        <v>-</v>
      </c>
      <c r="AB450" s="38" t="str">
        <f>IF(ISNUMBER(wat_table_data!AA447), IF(wat_table_data!AA447=-999,"NA",IF(wat_table_data!AA447&gt;99, "&gt;99", IF(wat_table_data!AA447&lt;1, "&lt;1",wat_table_data!AA447 ))), "-")</f>
        <v>-</v>
      </c>
      <c r="AC450" s="38" t="str">
        <f>IF(ISNUMBER(wat_table_data!AB447), IF(wat_table_data!AB447=-999,"NA",IF(wat_table_data!AB447&gt;99, "&gt;99", IF(wat_table_data!AB447&lt;1, "&lt;1",wat_table_data!AB447 ))), "-")</f>
        <v>-</v>
      </c>
      <c r="AD450" s="39" t="str">
        <f>IF(ISNUMBER(wat_table_data!AC447), IF(wat_table_data!AC447=-999,"NA",IF(wat_table_data!AC447&gt;99, "&gt;99", IF(wat_table_data!AC447&lt;1, "&lt;1",wat_table_data!AC447 ))), "-")</f>
        <v>-</v>
      </c>
      <c r="AE450" s="40" t="str">
        <f>IF(ISNUMBER(wat_table_data!AD447), IF(wat_table_data!AD447=-999,"NA",IF(wat_table_data!AD447&gt;99, "&gt;99", IF(wat_table_data!AD447&lt;1, "&lt;1",wat_table_data!AD447 ))), "-")</f>
        <v>-</v>
      </c>
      <c r="AF450" s="40" t="str">
        <f>IF(ISNUMBER(wat_table_data!AE447), IF(wat_table_data!AE447=-999,"NA",IF(wat_table_data!AE447&gt;99, "&gt;99", IF(wat_table_data!AE447&lt;1, "&lt;1",wat_table_data!AE447 ))), "-")</f>
        <v>-</v>
      </c>
      <c r="AG450" s="40" t="str">
        <f>IF(ISNUMBER(wat_table_data!AF447), IF(wat_table_data!AF447=-999,"NA",IF(wat_table_data!AF447&gt;99, "&gt;99", IF(wat_table_data!AF447&lt;1, "&lt;1",wat_table_data!AF447 ))), "-")</f>
        <v>-</v>
      </c>
      <c r="AH450" s="38" t="str">
        <f>IF(ISNUMBER(wat_table_data!AG447), IF(wat_table_data!AG447=-999,"NA",IF(wat_table_data!AG447&gt;99, "&gt;99", IF(wat_table_data!AG447&lt;1, "&lt;1",wat_table_data!AG447 ))), "-")</f>
        <v>-</v>
      </c>
      <c r="AI450" s="38" t="str">
        <f>IF(ISNUMBER(wat_table_data!AH447), IF(wat_table_data!AH447=-999,"NA",IF(wat_table_data!AH447&gt;99, "&gt;99", IF(wat_table_data!AH447&lt;1, "&lt;1",wat_table_data!AH447 ))), "-")</f>
        <v>-</v>
      </c>
      <c r="AJ450" s="39" t="str">
        <f>IF(ISNUMBER(wat_table_data!AI447), IF(wat_table_data!AI447=-999,"NA",IF(wat_table_data!AI447&gt;99, "&gt;99", IF(wat_table_data!AI447&lt;1, "&lt;1",wat_table_data!AI447 ))), "-")</f>
        <v>-</v>
      </c>
      <c r="AK450" s="40" t="str">
        <f>IF(ISNUMBER(wat_table_data!AJ447), IF(wat_table_data!AJ447=-999,"NA",IF(wat_table_data!AJ447&gt;99, "&gt;99", IF(wat_table_data!AJ447&lt;1, "&lt;1",wat_table_data!AJ447 ))), "-")</f>
        <v>-</v>
      </c>
      <c r="AL450" s="40" t="str">
        <f>IF(ISNUMBER(wat_table_data!AK447), IF(wat_table_data!AK447=-999,"NA",IF(wat_table_data!AK447&gt;99, "&gt;99", IF(wat_table_data!AK447&lt;1, "&lt;1",wat_table_data!AK447 ))), "-")</f>
        <v>-</v>
      </c>
      <c r="AM450" s="40" t="str">
        <f>IF(ISNUMBER(wat_table_data!AL447), IF(wat_table_data!AL447=-999,"NA",IF(wat_table_data!AL447&gt;99, "&gt;99", IF(wat_table_data!AL447&lt;1, "&lt;1",wat_table_data!AL447 ))), "-")</f>
        <v>-</v>
      </c>
      <c r="AN450" s="38" t="str">
        <f>IF(ISNUMBER(wat_table_data!AM447), IF(wat_table_data!AM447=-999,"NA",IF(wat_table_data!AM447&gt;99, "&gt;99", IF(wat_table_data!AM447&lt;1, "&lt;1",wat_table_data!AM447 ))), "-")</f>
        <v>-</v>
      </c>
      <c r="AO450" s="38" t="str">
        <f>IF(ISNUMBER(wat_table_data!AN447), IF(wat_table_data!AN447=-999,"NA",IF(wat_table_data!AN447&gt;99, "&gt;99", IF(wat_table_data!AN447&lt;1, "&lt;1",wat_table_data!AN447 ))), "-")</f>
        <v>-</v>
      </c>
    </row>
    <row r="451" ht="13.8" x14ac:dyDescent="0.25">
      <c r="A451" s="34" t="str">
        <f>IF(ISBLANK(wat_table_data!A448), "", wat_table_data!A448)</f>
        <v/>
      </c>
      <c r="B451" s="34" t="str">
        <f>IF(ISBLANK(wat_table_data!B448), "", wat_table_data!B448)</f>
        <v/>
      </c>
      <c r="C451" s="34" t="str">
        <f>IF(ISBLANK(wat_table_data!C448), "", wat_table_data!C448)</f>
        <v/>
      </c>
      <c r="D451" s="35" t="str">
        <f>IF(ISNUMBER(wat_table_data!D448), wat_table_data!D448, "-")</f>
        <v>-</v>
      </c>
      <c r="E451" s="36" t="str">
        <f>IF(ISNUMBER(wat_table_data!E448), wat_table_data!E448, "-")</f>
        <v>-</v>
      </c>
      <c r="F451" s="37" t="str">
        <f>IF(ISNUMBER(wat_table_data!F448), IF(wat_table_data!F448=-999,"NA",IF(wat_table_data!F448&gt;99, "&gt;99", IF(wat_table_data!F448&lt;1, "&lt;1",wat_table_data!F448 ))), "-")</f>
        <v>-</v>
      </c>
      <c r="G451" s="38" t="str">
        <f>IF(ISNUMBER(wat_table_data!G448), IF(wat_table_data!G448=-999,"NA",IF(wat_table_data!G448&gt;99, "&gt;99", IF(wat_table_data!G448&lt;1, "&lt;1",wat_table_data!G448 ))), "-")</f>
        <v>-</v>
      </c>
      <c r="H451" s="38" t="str">
        <f>IF(ISNUMBER(wat_table_data!H448), IF(wat_table_data!H448=-999,"NA",IF(wat_table_data!H448&gt;99, "&gt;99", IF(wat_table_data!H448&lt;1, "&lt;1",wat_table_data!H448 ))), "-")</f>
        <v>-</v>
      </c>
      <c r="I451" s="38" t="str">
        <f>IF(ISNUMBER(wat_table_data!I448), IF(wat_table_data!I448=-999,"NA",IF(wat_table_data!I448&gt;99, "&gt;99", IF(wat_table_data!I448&lt;1, "&lt;1",wat_table_data!I448 ))), "-")</f>
        <v>-</v>
      </c>
      <c r="J451" s="24" t="str">
        <f>IF(ISNUMBER(wat_table_data!J448), IF(wat_table_data!J448=-999,"NA",wat_table_data!J448), "-")</f>
        <v>-</v>
      </c>
      <c r="K451" s="37" t="str">
        <f>IF(ISNUMBER(wat_table_data!K448), IF(wat_table_data!K448=-999,"NA",IF(wat_table_data!K448&gt;99, "&gt;99", IF(wat_table_data!K448&lt;1, "&lt;1",wat_table_data!K448 ))), "-")</f>
        <v>-</v>
      </c>
      <c r="L451" s="38" t="str">
        <f>IF(ISNUMBER(wat_table_data!L448), IF(wat_table_data!L448=-999,"NA",IF(wat_table_data!L448&gt;99, "&gt;99", IF(wat_table_data!L448&lt;1, "&lt;1",wat_table_data!L448 ))), "-")</f>
        <v>-</v>
      </c>
      <c r="M451" s="38" t="str">
        <f>IF(ISNUMBER(wat_table_data!M448), IF(wat_table_data!M448=-999,"NA",IF(wat_table_data!M448&gt;99, "&gt;99", IF(wat_table_data!M448&lt;1, "&lt;1",wat_table_data!M448 ))), "-")</f>
        <v>-</v>
      </c>
      <c r="N451" s="38" t="str">
        <f>IF(ISNUMBER(wat_table_data!N448), IF(wat_table_data!N448=-999,"NA",IF(wat_table_data!N448&gt;99, "&gt;99", IF(wat_table_data!N448&lt;1, "&lt;1",wat_table_data!N448 ))), "-")</f>
        <v>-</v>
      </c>
      <c r="O451" s="24" t="str">
        <f>IF(ISNUMBER(wat_table_data!O448), IF(wat_table_data!O448=-999,"NA",wat_table_data!O448), "-")</f>
        <v>-</v>
      </c>
      <c r="P451" s="37" t="str">
        <f>IF(ISNUMBER(wat_table_data!P448), IF(wat_table_data!P448=-999,"NA",IF(wat_table_data!P448&gt;99, "&gt;99", IF(wat_table_data!P448&lt;1, "&lt;1",wat_table_data!P448 ))), "-")</f>
        <v>-</v>
      </c>
      <c r="Q451" s="38" t="str">
        <f>IF(ISNUMBER(wat_table_data!Q448), IF(wat_table_data!Q448=-999,"NA",IF(wat_table_data!Q448&gt;99, "&gt;99", IF(wat_table_data!Q448&lt;1, "&lt;1",wat_table_data!Q448 ))), "-")</f>
        <v>-</v>
      </c>
      <c r="R451" s="38" t="str">
        <f>IF(ISNUMBER(wat_table_data!R448), IF(wat_table_data!R448=-999,"NA",IF(wat_table_data!R448&gt;99, "&gt;99", IF(wat_table_data!R448&lt;1, "&lt;1",wat_table_data!R448 ))), "-")</f>
        <v>-</v>
      </c>
      <c r="S451" s="38" t="str">
        <f>IF(ISNUMBER(wat_table_data!S448), IF(wat_table_data!S448=-999,"NA",IF(wat_table_data!S448&gt;99, "&gt;99", IF(wat_table_data!S448&lt;1, "&lt;1",wat_table_data!S448 ))), "-")</f>
        <v>-</v>
      </c>
      <c r="T451" s="24" t="str">
        <f>IF(ISNUMBER(wat_table_data!T448), IF(wat_table_data!T448=-999,"NA",wat_table_data!T448), "-")</f>
        <v>-</v>
      </c>
      <c r="U451" s="24"/>
      <c r="V451" s="24"/>
      <c r="W451" s="24"/>
      <c r="X451" s="39" t="str">
        <f>IF(ISNUMBER(wat_table_data!W448), IF(wat_table_data!W448=-999,"NA",IF(wat_table_data!W448&gt;99, "&gt;99", IF(wat_table_data!W448&lt;1, "&lt;1",wat_table_data!W448 ))), "-")</f>
        <v>-</v>
      </c>
      <c r="Y451" s="40" t="str">
        <f>IF(ISNUMBER(wat_table_data!X448), IF(wat_table_data!X448=-999,"NA",IF(wat_table_data!X448&gt;99, "&gt;99", IF(wat_table_data!X448&lt;1, "&lt;1",wat_table_data!X448 ))), "-")</f>
        <v>-</v>
      </c>
      <c r="Z451" s="40" t="str">
        <f>IF(ISNUMBER(wat_table_data!Y448), IF(wat_table_data!Y448=-999,"NA",IF(wat_table_data!Y448&gt;99, "&gt;99", IF(wat_table_data!Y448&lt;1, "&lt;1",wat_table_data!Y448 ))), "-")</f>
        <v>-</v>
      </c>
      <c r="AA451" s="40" t="str">
        <f>IF(ISNUMBER(wat_table_data!Z448), IF(wat_table_data!Z448=-999,"NA",IF(wat_table_data!Z448&gt;99, "&gt;99", IF(wat_table_data!Z448&lt;1, "&lt;1",wat_table_data!Z448 ))), "-")</f>
        <v>-</v>
      </c>
      <c r="AB451" s="38" t="str">
        <f>IF(ISNUMBER(wat_table_data!AA448), IF(wat_table_data!AA448=-999,"NA",IF(wat_table_data!AA448&gt;99, "&gt;99", IF(wat_table_data!AA448&lt;1, "&lt;1",wat_table_data!AA448 ))), "-")</f>
        <v>-</v>
      </c>
      <c r="AC451" s="38" t="str">
        <f>IF(ISNUMBER(wat_table_data!AB448), IF(wat_table_data!AB448=-999,"NA",IF(wat_table_data!AB448&gt;99, "&gt;99", IF(wat_table_data!AB448&lt;1, "&lt;1",wat_table_data!AB448 ))), "-")</f>
        <v>-</v>
      </c>
      <c r="AD451" s="39" t="str">
        <f>IF(ISNUMBER(wat_table_data!AC448), IF(wat_table_data!AC448=-999,"NA",IF(wat_table_data!AC448&gt;99, "&gt;99", IF(wat_table_data!AC448&lt;1, "&lt;1",wat_table_data!AC448 ))), "-")</f>
        <v>-</v>
      </c>
      <c r="AE451" s="40" t="str">
        <f>IF(ISNUMBER(wat_table_data!AD448), IF(wat_table_data!AD448=-999,"NA",IF(wat_table_data!AD448&gt;99, "&gt;99", IF(wat_table_data!AD448&lt;1, "&lt;1",wat_table_data!AD448 ))), "-")</f>
        <v>-</v>
      </c>
      <c r="AF451" s="40" t="str">
        <f>IF(ISNUMBER(wat_table_data!AE448), IF(wat_table_data!AE448=-999,"NA",IF(wat_table_data!AE448&gt;99, "&gt;99", IF(wat_table_data!AE448&lt;1, "&lt;1",wat_table_data!AE448 ))), "-")</f>
        <v>-</v>
      </c>
      <c r="AG451" s="40" t="str">
        <f>IF(ISNUMBER(wat_table_data!AF448), IF(wat_table_data!AF448=-999,"NA",IF(wat_table_data!AF448&gt;99, "&gt;99", IF(wat_table_data!AF448&lt;1, "&lt;1",wat_table_data!AF448 ))), "-")</f>
        <v>-</v>
      </c>
      <c r="AH451" s="38" t="str">
        <f>IF(ISNUMBER(wat_table_data!AG448), IF(wat_table_data!AG448=-999,"NA",IF(wat_table_data!AG448&gt;99, "&gt;99", IF(wat_table_data!AG448&lt;1, "&lt;1",wat_table_data!AG448 ))), "-")</f>
        <v>-</v>
      </c>
      <c r="AI451" s="38" t="str">
        <f>IF(ISNUMBER(wat_table_data!AH448), IF(wat_table_data!AH448=-999,"NA",IF(wat_table_data!AH448&gt;99, "&gt;99", IF(wat_table_data!AH448&lt;1, "&lt;1",wat_table_data!AH448 ))), "-")</f>
        <v>-</v>
      </c>
      <c r="AJ451" s="39" t="str">
        <f>IF(ISNUMBER(wat_table_data!AI448), IF(wat_table_data!AI448=-999,"NA",IF(wat_table_data!AI448&gt;99, "&gt;99", IF(wat_table_data!AI448&lt;1, "&lt;1",wat_table_data!AI448 ))), "-")</f>
        <v>-</v>
      </c>
      <c r="AK451" s="40" t="str">
        <f>IF(ISNUMBER(wat_table_data!AJ448), IF(wat_table_data!AJ448=-999,"NA",IF(wat_table_data!AJ448&gt;99, "&gt;99", IF(wat_table_data!AJ448&lt;1, "&lt;1",wat_table_data!AJ448 ))), "-")</f>
        <v>-</v>
      </c>
      <c r="AL451" s="40" t="str">
        <f>IF(ISNUMBER(wat_table_data!AK448), IF(wat_table_data!AK448=-999,"NA",IF(wat_table_data!AK448&gt;99, "&gt;99", IF(wat_table_data!AK448&lt;1, "&lt;1",wat_table_data!AK448 ))), "-")</f>
        <v>-</v>
      </c>
      <c r="AM451" s="40" t="str">
        <f>IF(ISNUMBER(wat_table_data!AL448), IF(wat_table_data!AL448=-999,"NA",IF(wat_table_data!AL448&gt;99, "&gt;99", IF(wat_table_data!AL448&lt;1, "&lt;1",wat_table_data!AL448 ))), "-")</f>
        <v>-</v>
      </c>
      <c r="AN451" s="38" t="str">
        <f>IF(ISNUMBER(wat_table_data!AM448), IF(wat_table_data!AM448=-999,"NA",IF(wat_table_data!AM448&gt;99, "&gt;99", IF(wat_table_data!AM448&lt;1, "&lt;1",wat_table_data!AM448 ))), "-")</f>
        <v>-</v>
      </c>
      <c r="AO451" s="38" t="str">
        <f>IF(ISNUMBER(wat_table_data!AN448), IF(wat_table_data!AN448=-999,"NA",IF(wat_table_data!AN448&gt;99, "&gt;99", IF(wat_table_data!AN448&lt;1, "&lt;1",wat_table_data!AN448 ))), "-")</f>
        <v>-</v>
      </c>
    </row>
    <row r="452" ht="13.8" x14ac:dyDescent="0.25">
      <c r="A452" s="34" t="str">
        <f>IF(ISBLANK(wat_table_data!A449), "", wat_table_data!A449)</f>
        <v/>
      </c>
      <c r="B452" s="34" t="str">
        <f>IF(ISBLANK(wat_table_data!B449), "", wat_table_data!B449)</f>
        <v/>
      </c>
      <c r="C452" s="34" t="str">
        <f>IF(ISBLANK(wat_table_data!C449), "", wat_table_data!C449)</f>
        <v/>
      </c>
      <c r="D452" s="35" t="str">
        <f>IF(ISNUMBER(wat_table_data!D449), wat_table_data!D449, "-")</f>
        <v>-</v>
      </c>
      <c r="E452" s="36" t="str">
        <f>IF(ISNUMBER(wat_table_data!E449), wat_table_data!E449, "-")</f>
        <v>-</v>
      </c>
      <c r="F452" s="37" t="str">
        <f>IF(ISNUMBER(wat_table_data!F449), IF(wat_table_data!F449=-999,"NA",IF(wat_table_data!F449&gt;99, "&gt;99", IF(wat_table_data!F449&lt;1, "&lt;1",wat_table_data!F449 ))), "-")</f>
        <v>-</v>
      </c>
      <c r="G452" s="38" t="str">
        <f>IF(ISNUMBER(wat_table_data!G449), IF(wat_table_data!G449=-999,"NA",IF(wat_table_data!G449&gt;99, "&gt;99", IF(wat_table_data!G449&lt;1, "&lt;1",wat_table_data!G449 ))), "-")</f>
        <v>-</v>
      </c>
      <c r="H452" s="38" t="str">
        <f>IF(ISNUMBER(wat_table_data!H449), IF(wat_table_data!H449=-999,"NA",IF(wat_table_data!H449&gt;99, "&gt;99", IF(wat_table_data!H449&lt;1, "&lt;1",wat_table_data!H449 ))), "-")</f>
        <v>-</v>
      </c>
      <c r="I452" s="38" t="str">
        <f>IF(ISNUMBER(wat_table_data!I449), IF(wat_table_data!I449=-999,"NA",IF(wat_table_data!I449&gt;99, "&gt;99", IF(wat_table_data!I449&lt;1, "&lt;1",wat_table_data!I449 ))), "-")</f>
        <v>-</v>
      </c>
      <c r="J452" s="24" t="str">
        <f>IF(ISNUMBER(wat_table_data!J449), IF(wat_table_data!J449=-999,"NA",wat_table_data!J449), "-")</f>
        <v>-</v>
      </c>
      <c r="K452" s="37" t="str">
        <f>IF(ISNUMBER(wat_table_data!K449), IF(wat_table_data!K449=-999,"NA",IF(wat_table_data!K449&gt;99, "&gt;99", IF(wat_table_data!K449&lt;1, "&lt;1",wat_table_data!K449 ))), "-")</f>
        <v>-</v>
      </c>
      <c r="L452" s="38" t="str">
        <f>IF(ISNUMBER(wat_table_data!L449), IF(wat_table_data!L449=-999,"NA",IF(wat_table_data!L449&gt;99, "&gt;99", IF(wat_table_data!L449&lt;1, "&lt;1",wat_table_data!L449 ))), "-")</f>
        <v>-</v>
      </c>
      <c r="M452" s="38" t="str">
        <f>IF(ISNUMBER(wat_table_data!M449), IF(wat_table_data!M449=-999,"NA",IF(wat_table_data!M449&gt;99, "&gt;99", IF(wat_table_data!M449&lt;1, "&lt;1",wat_table_data!M449 ))), "-")</f>
        <v>-</v>
      </c>
      <c r="N452" s="38" t="str">
        <f>IF(ISNUMBER(wat_table_data!N449), IF(wat_table_data!N449=-999,"NA",IF(wat_table_data!N449&gt;99, "&gt;99", IF(wat_table_data!N449&lt;1, "&lt;1",wat_table_data!N449 ))), "-")</f>
        <v>-</v>
      </c>
      <c r="O452" s="24" t="str">
        <f>IF(ISNUMBER(wat_table_data!O449), IF(wat_table_data!O449=-999,"NA",wat_table_data!O449), "-")</f>
        <v>-</v>
      </c>
      <c r="P452" s="37" t="str">
        <f>IF(ISNUMBER(wat_table_data!P449), IF(wat_table_data!P449=-999,"NA",IF(wat_table_data!P449&gt;99, "&gt;99", IF(wat_table_data!P449&lt;1, "&lt;1",wat_table_data!P449 ))), "-")</f>
        <v>-</v>
      </c>
      <c r="Q452" s="38" t="str">
        <f>IF(ISNUMBER(wat_table_data!Q449), IF(wat_table_data!Q449=-999,"NA",IF(wat_table_data!Q449&gt;99, "&gt;99", IF(wat_table_data!Q449&lt;1, "&lt;1",wat_table_data!Q449 ))), "-")</f>
        <v>-</v>
      </c>
      <c r="R452" s="38" t="str">
        <f>IF(ISNUMBER(wat_table_data!R449), IF(wat_table_data!R449=-999,"NA",IF(wat_table_data!R449&gt;99, "&gt;99", IF(wat_table_data!R449&lt;1, "&lt;1",wat_table_data!R449 ))), "-")</f>
        <v>-</v>
      </c>
      <c r="S452" s="38" t="str">
        <f>IF(ISNUMBER(wat_table_data!S449), IF(wat_table_data!S449=-999,"NA",IF(wat_table_data!S449&gt;99, "&gt;99", IF(wat_table_data!S449&lt;1, "&lt;1",wat_table_data!S449 ))), "-")</f>
        <v>-</v>
      </c>
      <c r="T452" s="24" t="str">
        <f>IF(ISNUMBER(wat_table_data!T449), IF(wat_table_data!T449=-999,"NA",wat_table_data!T449), "-")</f>
        <v>-</v>
      </c>
      <c r="U452" s="24"/>
      <c r="V452" s="24"/>
      <c r="W452" s="24"/>
      <c r="X452" s="39" t="str">
        <f>IF(ISNUMBER(wat_table_data!W449), IF(wat_table_data!W449=-999,"NA",IF(wat_table_data!W449&gt;99, "&gt;99", IF(wat_table_data!W449&lt;1, "&lt;1",wat_table_data!W449 ))), "-")</f>
        <v>-</v>
      </c>
      <c r="Y452" s="40" t="str">
        <f>IF(ISNUMBER(wat_table_data!X449), IF(wat_table_data!X449=-999,"NA",IF(wat_table_data!X449&gt;99, "&gt;99", IF(wat_table_data!X449&lt;1, "&lt;1",wat_table_data!X449 ))), "-")</f>
        <v>-</v>
      </c>
      <c r="Z452" s="40" t="str">
        <f>IF(ISNUMBER(wat_table_data!Y449), IF(wat_table_data!Y449=-999,"NA",IF(wat_table_data!Y449&gt;99, "&gt;99", IF(wat_table_data!Y449&lt;1, "&lt;1",wat_table_data!Y449 ))), "-")</f>
        <v>-</v>
      </c>
      <c r="AA452" s="40" t="str">
        <f>IF(ISNUMBER(wat_table_data!Z449), IF(wat_table_data!Z449=-999,"NA",IF(wat_table_data!Z449&gt;99, "&gt;99", IF(wat_table_data!Z449&lt;1, "&lt;1",wat_table_data!Z449 ))), "-")</f>
        <v>-</v>
      </c>
      <c r="AB452" s="38" t="str">
        <f>IF(ISNUMBER(wat_table_data!AA449), IF(wat_table_data!AA449=-999,"NA",IF(wat_table_data!AA449&gt;99, "&gt;99", IF(wat_table_data!AA449&lt;1, "&lt;1",wat_table_data!AA449 ))), "-")</f>
        <v>-</v>
      </c>
      <c r="AC452" s="38" t="str">
        <f>IF(ISNUMBER(wat_table_data!AB449), IF(wat_table_data!AB449=-999,"NA",IF(wat_table_data!AB449&gt;99, "&gt;99", IF(wat_table_data!AB449&lt;1, "&lt;1",wat_table_data!AB449 ))), "-")</f>
        <v>-</v>
      </c>
      <c r="AD452" s="39" t="str">
        <f>IF(ISNUMBER(wat_table_data!AC449), IF(wat_table_data!AC449=-999,"NA",IF(wat_table_data!AC449&gt;99, "&gt;99", IF(wat_table_data!AC449&lt;1, "&lt;1",wat_table_data!AC449 ))), "-")</f>
        <v>-</v>
      </c>
      <c r="AE452" s="40" t="str">
        <f>IF(ISNUMBER(wat_table_data!AD449), IF(wat_table_data!AD449=-999,"NA",IF(wat_table_data!AD449&gt;99, "&gt;99", IF(wat_table_data!AD449&lt;1, "&lt;1",wat_table_data!AD449 ))), "-")</f>
        <v>-</v>
      </c>
      <c r="AF452" s="40" t="str">
        <f>IF(ISNUMBER(wat_table_data!AE449), IF(wat_table_data!AE449=-999,"NA",IF(wat_table_data!AE449&gt;99, "&gt;99", IF(wat_table_data!AE449&lt;1, "&lt;1",wat_table_data!AE449 ))), "-")</f>
        <v>-</v>
      </c>
      <c r="AG452" s="40" t="str">
        <f>IF(ISNUMBER(wat_table_data!AF449), IF(wat_table_data!AF449=-999,"NA",IF(wat_table_data!AF449&gt;99, "&gt;99", IF(wat_table_data!AF449&lt;1, "&lt;1",wat_table_data!AF449 ))), "-")</f>
        <v>-</v>
      </c>
      <c r="AH452" s="38" t="str">
        <f>IF(ISNUMBER(wat_table_data!AG449), IF(wat_table_data!AG449=-999,"NA",IF(wat_table_data!AG449&gt;99, "&gt;99", IF(wat_table_data!AG449&lt;1, "&lt;1",wat_table_data!AG449 ))), "-")</f>
        <v>-</v>
      </c>
      <c r="AI452" s="38" t="str">
        <f>IF(ISNUMBER(wat_table_data!AH449), IF(wat_table_data!AH449=-999,"NA",IF(wat_table_data!AH449&gt;99, "&gt;99", IF(wat_table_data!AH449&lt;1, "&lt;1",wat_table_data!AH449 ))), "-")</f>
        <v>-</v>
      </c>
      <c r="AJ452" s="39" t="str">
        <f>IF(ISNUMBER(wat_table_data!AI449), IF(wat_table_data!AI449=-999,"NA",IF(wat_table_data!AI449&gt;99, "&gt;99", IF(wat_table_data!AI449&lt;1, "&lt;1",wat_table_data!AI449 ))), "-")</f>
        <v>-</v>
      </c>
      <c r="AK452" s="40" t="str">
        <f>IF(ISNUMBER(wat_table_data!AJ449), IF(wat_table_data!AJ449=-999,"NA",IF(wat_table_data!AJ449&gt;99, "&gt;99", IF(wat_table_data!AJ449&lt;1, "&lt;1",wat_table_data!AJ449 ))), "-")</f>
        <v>-</v>
      </c>
      <c r="AL452" s="40" t="str">
        <f>IF(ISNUMBER(wat_table_data!AK449), IF(wat_table_data!AK449=-999,"NA",IF(wat_table_data!AK449&gt;99, "&gt;99", IF(wat_table_data!AK449&lt;1, "&lt;1",wat_table_data!AK449 ))), "-")</f>
        <v>-</v>
      </c>
      <c r="AM452" s="40" t="str">
        <f>IF(ISNUMBER(wat_table_data!AL449), IF(wat_table_data!AL449=-999,"NA",IF(wat_table_data!AL449&gt;99, "&gt;99", IF(wat_table_data!AL449&lt;1, "&lt;1",wat_table_data!AL449 ))), "-")</f>
        <v>-</v>
      </c>
      <c r="AN452" s="38" t="str">
        <f>IF(ISNUMBER(wat_table_data!AM449), IF(wat_table_data!AM449=-999,"NA",IF(wat_table_data!AM449&gt;99, "&gt;99", IF(wat_table_data!AM449&lt;1, "&lt;1",wat_table_data!AM449 ))), "-")</f>
        <v>-</v>
      </c>
      <c r="AO452" s="38" t="str">
        <f>IF(ISNUMBER(wat_table_data!AN449), IF(wat_table_data!AN449=-999,"NA",IF(wat_table_data!AN449&gt;99, "&gt;99", IF(wat_table_data!AN449&lt;1, "&lt;1",wat_table_data!AN449 ))), "-")</f>
        <v>-</v>
      </c>
    </row>
    <row r="453" ht="13.8" x14ac:dyDescent="0.25">
      <c r="A453" s="34" t="str">
        <f>IF(ISBLANK(wat_table_data!A450), "", wat_table_data!A450)</f>
        <v/>
      </c>
      <c r="B453" s="34" t="str">
        <f>IF(ISBLANK(wat_table_data!B450), "", wat_table_data!B450)</f>
        <v/>
      </c>
      <c r="C453" s="34" t="str">
        <f>IF(ISBLANK(wat_table_data!C450), "", wat_table_data!C450)</f>
        <v/>
      </c>
      <c r="D453" s="35" t="str">
        <f>IF(ISNUMBER(wat_table_data!D450), wat_table_data!D450, "-")</f>
        <v>-</v>
      </c>
      <c r="E453" s="36" t="str">
        <f>IF(ISNUMBER(wat_table_data!E450), wat_table_data!E450, "-")</f>
        <v>-</v>
      </c>
      <c r="F453" s="37" t="str">
        <f>IF(ISNUMBER(wat_table_data!F450), IF(wat_table_data!F450=-999,"NA",IF(wat_table_data!F450&gt;99, "&gt;99", IF(wat_table_data!F450&lt;1, "&lt;1",wat_table_data!F450 ))), "-")</f>
        <v>-</v>
      </c>
      <c r="G453" s="38" t="str">
        <f>IF(ISNUMBER(wat_table_data!G450), IF(wat_table_data!G450=-999,"NA",IF(wat_table_data!G450&gt;99, "&gt;99", IF(wat_table_data!G450&lt;1, "&lt;1",wat_table_data!G450 ))), "-")</f>
        <v>-</v>
      </c>
      <c r="H453" s="38" t="str">
        <f>IF(ISNUMBER(wat_table_data!H450), IF(wat_table_data!H450=-999,"NA",IF(wat_table_data!H450&gt;99, "&gt;99", IF(wat_table_data!H450&lt;1, "&lt;1",wat_table_data!H450 ))), "-")</f>
        <v>-</v>
      </c>
      <c r="I453" s="38" t="str">
        <f>IF(ISNUMBER(wat_table_data!I450), IF(wat_table_data!I450=-999,"NA",IF(wat_table_data!I450&gt;99, "&gt;99", IF(wat_table_data!I450&lt;1, "&lt;1",wat_table_data!I450 ))), "-")</f>
        <v>-</v>
      </c>
      <c r="J453" s="24" t="str">
        <f>IF(ISNUMBER(wat_table_data!J450), IF(wat_table_data!J450=-999,"NA",wat_table_data!J450), "-")</f>
        <v>-</v>
      </c>
      <c r="K453" s="37" t="str">
        <f>IF(ISNUMBER(wat_table_data!K450), IF(wat_table_data!K450=-999,"NA",IF(wat_table_data!K450&gt;99, "&gt;99", IF(wat_table_data!K450&lt;1, "&lt;1",wat_table_data!K450 ))), "-")</f>
        <v>-</v>
      </c>
      <c r="L453" s="38" t="str">
        <f>IF(ISNUMBER(wat_table_data!L450), IF(wat_table_data!L450=-999,"NA",IF(wat_table_data!L450&gt;99, "&gt;99", IF(wat_table_data!L450&lt;1, "&lt;1",wat_table_data!L450 ))), "-")</f>
        <v>-</v>
      </c>
      <c r="M453" s="38" t="str">
        <f>IF(ISNUMBER(wat_table_data!M450), IF(wat_table_data!M450=-999,"NA",IF(wat_table_data!M450&gt;99, "&gt;99", IF(wat_table_data!M450&lt;1, "&lt;1",wat_table_data!M450 ))), "-")</f>
        <v>-</v>
      </c>
      <c r="N453" s="38" t="str">
        <f>IF(ISNUMBER(wat_table_data!N450), IF(wat_table_data!N450=-999,"NA",IF(wat_table_data!N450&gt;99, "&gt;99", IF(wat_table_data!N450&lt;1, "&lt;1",wat_table_data!N450 ))), "-")</f>
        <v>-</v>
      </c>
      <c r="O453" s="24" t="str">
        <f>IF(ISNUMBER(wat_table_data!O450), IF(wat_table_data!O450=-999,"NA",wat_table_data!O450), "-")</f>
        <v>-</v>
      </c>
      <c r="P453" s="37" t="str">
        <f>IF(ISNUMBER(wat_table_data!P450), IF(wat_table_data!P450=-999,"NA",IF(wat_table_data!P450&gt;99, "&gt;99", IF(wat_table_data!P450&lt;1, "&lt;1",wat_table_data!P450 ))), "-")</f>
        <v>-</v>
      </c>
      <c r="Q453" s="38" t="str">
        <f>IF(ISNUMBER(wat_table_data!Q450), IF(wat_table_data!Q450=-999,"NA",IF(wat_table_data!Q450&gt;99, "&gt;99", IF(wat_table_data!Q450&lt;1, "&lt;1",wat_table_data!Q450 ))), "-")</f>
        <v>-</v>
      </c>
      <c r="R453" s="38" t="str">
        <f>IF(ISNUMBER(wat_table_data!R450), IF(wat_table_data!R450=-999,"NA",IF(wat_table_data!R450&gt;99, "&gt;99", IF(wat_table_data!R450&lt;1, "&lt;1",wat_table_data!R450 ))), "-")</f>
        <v>-</v>
      </c>
      <c r="S453" s="38" t="str">
        <f>IF(ISNUMBER(wat_table_data!S450), IF(wat_table_data!S450=-999,"NA",IF(wat_table_data!S450&gt;99, "&gt;99", IF(wat_table_data!S450&lt;1, "&lt;1",wat_table_data!S450 ))), "-")</f>
        <v>-</v>
      </c>
      <c r="T453" s="24" t="str">
        <f>IF(ISNUMBER(wat_table_data!T450), IF(wat_table_data!T450=-999,"NA",wat_table_data!T450), "-")</f>
        <v>-</v>
      </c>
      <c r="U453" s="24"/>
      <c r="V453" s="24"/>
      <c r="W453" s="24"/>
      <c r="X453" s="39" t="str">
        <f>IF(ISNUMBER(wat_table_data!W450), IF(wat_table_data!W450=-999,"NA",IF(wat_table_data!W450&gt;99, "&gt;99", IF(wat_table_data!W450&lt;1, "&lt;1",wat_table_data!W450 ))), "-")</f>
        <v>-</v>
      </c>
      <c r="Y453" s="40" t="str">
        <f>IF(ISNUMBER(wat_table_data!X450), IF(wat_table_data!X450=-999,"NA",IF(wat_table_data!X450&gt;99, "&gt;99", IF(wat_table_data!X450&lt;1, "&lt;1",wat_table_data!X450 ))), "-")</f>
        <v>-</v>
      </c>
      <c r="Z453" s="40" t="str">
        <f>IF(ISNUMBER(wat_table_data!Y450), IF(wat_table_data!Y450=-999,"NA",IF(wat_table_data!Y450&gt;99, "&gt;99", IF(wat_table_data!Y450&lt;1, "&lt;1",wat_table_data!Y450 ))), "-")</f>
        <v>-</v>
      </c>
      <c r="AA453" s="40" t="str">
        <f>IF(ISNUMBER(wat_table_data!Z450), IF(wat_table_data!Z450=-999,"NA",IF(wat_table_data!Z450&gt;99, "&gt;99", IF(wat_table_data!Z450&lt;1, "&lt;1",wat_table_data!Z450 ))), "-")</f>
        <v>-</v>
      </c>
      <c r="AB453" s="38" t="str">
        <f>IF(ISNUMBER(wat_table_data!AA450), IF(wat_table_data!AA450=-999,"NA",IF(wat_table_data!AA450&gt;99, "&gt;99", IF(wat_table_data!AA450&lt;1, "&lt;1",wat_table_data!AA450 ))), "-")</f>
        <v>-</v>
      </c>
      <c r="AC453" s="38" t="str">
        <f>IF(ISNUMBER(wat_table_data!AB450), IF(wat_table_data!AB450=-999,"NA",IF(wat_table_data!AB450&gt;99, "&gt;99", IF(wat_table_data!AB450&lt;1, "&lt;1",wat_table_data!AB450 ))), "-")</f>
        <v>-</v>
      </c>
      <c r="AD453" s="39" t="str">
        <f>IF(ISNUMBER(wat_table_data!AC450), IF(wat_table_data!AC450=-999,"NA",IF(wat_table_data!AC450&gt;99, "&gt;99", IF(wat_table_data!AC450&lt;1, "&lt;1",wat_table_data!AC450 ))), "-")</f>
        <v>-</v>
      </c>
      <c r="AE453" s="40" t="str">
        <f>IF(ISNUMBER(wat_table_data!AD450), IF(wat_table_data!AD450=-999,"NA",IF(wat_table_data!AD450&gt;99, "&gt;99", IF(wat_table_data!AD450&lt;1, "&lt;1",wat_table_data!AD450 ))), "-")</f>
        <v>-</v>
      </c>
      <c r="AF453" s="40" t="str">
        <f>IF(ISNUMBER(wat_table_data!AE450), IF(wat_table_data!AE450=-999,"NA",IF(wat_table_data!AE450&gt;99, "&gt;99", IF(wat_table_data!AE450&lt;1, "&lt;1",wat_table_data!AE450 ))), "-")</f>
        <v>-</v>
      </c>
      <c r="AG453" s="40" t="str">
        <f>IF(ISNUMBER(wat_table_data!AF450), IF(wat_table_data!AF450=-999,"NA",IF(wat_table_data!AF450&gt;99, "&gt;99", IF(wat_table_data!AF450&lt;1, "&lt;1",wat_table_data!AF450 ))), "-")</f>
        <v>-</v>
      </c>
      <c r="AH453" s="38" t="str">
        <f>IF(ISNUMBER(wat_table_data!AG450), IF(wat_table_data!AG450=-999,"NA",IF(wat_table_data!AG450&gt;99, "&gt;99", IF(wat_table_data!AG450&lt;1, "&lt;1",wat_table_data!AG450 ))), "-")</f>
        <v>-</v>
      </c>
      <c r="AI453" s="38" t="str">
        <f>IF(ISNUMBER(wat_table_data!AH450), IF(wat_table_data!AH450=-999,"NA",IF(wat_table_data!AH450&gt;99, "&gt;99", IF(wat_table_data!AH450&lt;1, "&lt;1",wat_table_data!AH450 ))), "-")</f>
        <v>-</v>
      </c>
      <c r="AJ453" s="39" t="str">
        <f>IF(ISNUMBER(wat_table_data!AI450), IF(wat_table_data!AI450=-999,"NA",IF(wat_table_data!AI450&gt;99, "&gt;99", IF(wat_table_data!AI450&lt;1, "&lt;1",wat_table_data!AI450 ))), "-")</f>
        <v>-</v>
      </c>
      <c r="AK453" s="40" t="str">
        <f>IF(ISNUMBER(wat_table_data!AJ450), IF(wat_table_data!AJ450=-999,"NA",IF(wat_table_data!AJ450&gt;99, "&gt;99", IF(wat_table_data!AJ450&lt;1, "&lt;1",wat_table_data!AJ450 ))), "-")</f>
        <v>-</v>
      </c>
      <c r="AL453" s="40" t="str">
        <f>IF(ISNUMBER(wat_table_data!AK450), IF(wat_table_data!AK450=-999,"NA",IF(wat_table_data!AK450&gt;99, "&gt;99", IF(wat_table_data!AK450&lt;1, "&lt;1",wat_table_data!AK450 ))), "-")</f>
        <v>-</v>
      </c>
      <c r="AM453" s="40" t="str">
        <f>IF(ISNUMBER(wat_table_data!AL450), IF(wat_table_data!AL450=-999,"NA",IF(wat_table_data!AL450&gt;99, "&gt;99", IF(wat_table_data!AL450&lt;1, "&lt;1",wat_table_data!AL450 ))), "-")</f>
        <v>-</v>
      </c>
      <c r="AN453" s="38" t="str">
        <f>IF(ISNUMBER(wat_table_data!AM450), IF(wat_table_data!AM450=-999,"NA",IF(wat_table_data!AM450&gt;99, "&gt;99", IF(wat_table_data!AM450&lt;1, "&lt;1",wat_table_data!AM450 ))), "-")</f>
        <v>-</v>
      </c>
      <c r="AO453" s="38" t="str">
        <f>IF(ISNUMBER(wat_table_data!AN450), IF(wat_table_data!AN450=-999,"NA",IF(wat_table_data!AN450&gt;99, "&gt;99", IF(wat_table_data!AN450&lt;1, "&lt;1",wat_table_data!AN450 ))), "-")</f>
        <v>-</v>
      </c>
    </row>
    <row r="454" ht="13.8" x14ac:dyDescent="0.25">
      <c r="A454" s="34" t="str">
        <f>IF(ISBLANK(wat_table_data!A451), "", wat_table_data!A451)</f>
        <v/>
      </c>
      <c r="B454" s="34" t="str">
        <f>IF(ISBLANK(wat_table_data!B451), "", wat_table_data!B451)</f>
        <v/>
      </c>
      <c r="C454" s="34" t="str">
        <f>IF(ISBLANK(wat_table_data!C451), "", wat_table_data!C451)</f>
        <v/>
      </c>
      <c r="D454" s="35" t="str">
        <f>IF(ISNUMBER(wat_table_data!D451), wat_table_data!D451, "-")</f>
        <v>-</v>
      </c>
      <c r="E454" s="36" t="str">
        <f>IF(ISNUMBER(wat_table_data!E451), wat_table_data!E451, "-")</f>
        <v>-</v>
      </c>
      <c r="F454" s="37" t="str">
        <f>IF(ISNUMBER(wat_table_data!F451), IF(wat_table_data!F451=-999,"NA",IF(wat_table_data!F451&gt;99, "&gt;99", IF(wat_table_data!F451&lt;1, "&lt;1",wat_table_data!F451 ))), "-")</f>
        <v>-</v>
      </c>
      <c r="G454" s="38" t="str">
        <f>IF(ISNUMBER(wat_table_data!G451), IF(wat_table_data!G451=-999,"NA",IF(wat_table_data!G451&gt;99, "&gt;99", IF(wat_table_data!G451&lt;1, "&lt;1",wat_table_data!G451 ))), "-")</f>
        <v>-</v>
      </c>
      <c r="H454" s="38" t="str">
        <f>IF(ISNUMBER(wat_table_data!H451), IF(wat_table_data!H451=-999,"NA",IF(wat_table_data!H451&gt;99, "&gt;99", IF(wat_table_data!H451&lt;1, "&lt;1",wat_table_data!H451 ))), "-")</f>
        <v>-</v>
      </c>
      <c r="I454" s="38" t="str">
        <f>IF(ISNUMBER(wat_table_data!I451), IF(wat_table_data!I451=-999,"NA",IF(wat_table_data!I451&gt;99, "&gt;99", IF(wat_table_data!I451&lt;1, "&lt;1",wat_table_data!I451 ))), "-")</f>
        <v>-</v>
      </c>
      <c r="J454" s="24" t="str">
        <f>IF(ISNUMBER(wat_table_data!J451), IF(wat_table_data!J451=-999,"NA",wat_table_data!J451), "-")</f>
        <v>-</v>
      </c>
      <c r="K454" s="37" t="str">
        <f>IF(ISNUMBER(wat_table_data!K451), IF(wat_table_data!K451=-999,"NA",IF(wat_table_data!K451&gt;99, "&gt;99", IF(wat_table_data!K451&lt;1, "&lt;1",wat_table_data!K451 ))), "-")</f>
        <v>-</v>
      </c>
      <c r="L454" s="38" t="str">
        <f>IF(ISNUMBER(wat_table_data!L451), IF(wat_table_data!L451=-999,"NA",IF(wat_table_data!L451&gt;99, "&gt;99", IF(wat_table_data!L451&lt;1, "&lt;1",wat_table_data!L451 ))), "-")</f>
        <v>-</v>
      </c>
      <c r="M454" s="38" t="str">
        <f>IF(ISNUMBER(wat_table_data!M451), IF(wat_table_data!M451=-999,"NA",IF(wat_table_data!M451&gt;99, "&gt;99", IF(wat_table_data!M451&lt;1, "&lt;1",wat_table_data!M451 ))), "-")</f>
        <v>-</v>
      </c>
      <c r="N454" s="38" t="str">
        <f>IF(ISNUMBER(wat_table_data!N451), IF(wat_table_data!N451=-999,"NA",IF(wat_table_data!N451&gt;99, "&gt;99", IF(wat_table_data!N451&lt;1, "&lt;1",wat_table_data!N451 ))), "-")</f>
        <v>-</v>
      </c>
      <c r="O454" s="24" t="str">
        <f>IF(ISNUMBER(wat_table_data!O451), IF(wat_table_data!O451=-999,"NA",wat_table_data!O451), "-")</f>
        <v>-</v>
      </c>
      <c r="P454" s="37" t="str">
        <f>IF(ISNUMBER(wat_table_data!P451), IF(wat_table_data!P451=-999,"NA",IF(wat_table_data!P451&gt;99, "&gt;99", IF(wat_table_data!P451&lt;1, "&lt;1",wat_table_data!P451 ))), "-")</f>
        <v>-</v>
      </c>
      <c r="Q454" s="38" t="str">
        <f>IF(ISNUMBER(wat_table_data!Q451), IF(wat_table_data!Q451=-999,"NA",IF(wat_table_data!Q451&gt;99, "&gt;99", IF(wat_table_data!Q451&lt;1, "&lt;1",wat_table_data!Q451 ))), "-")</f>
        <v>-</v>
      </c>
      <c r="R454" s="38" t="str">
        <f>IF(ISNUMBER(wat_table_data!R451), IF(wat_table_data!R451=-999,"NA",IF(wat_table_data!R451&gt;99, "&gt;99", IF(wat_table_data!R451&lt;1, "&lt;1",wat_table_data!R451 ))), "-")</f>
        <v>-</v>
      </c>
      <c r="S454" s="38" t="str">
        <f>IF(ISNUMBER(wat_table_data!S451), IF(wat_table_data!S451=-999,"NA",IF(wat_table_data!S451&gt;99, "&gt;99", IF(wat_table_data!S451&lt;1, "&lt;1",wat_table_data!S451 ))), "-")</f>
        <v>-</v>
      </c>
      <c r="T454" s="24" t="str">
        <f>IF(ISNUMBER(wat_table_data!T451), IF(wat_table_data!T451=-999,"NA",wat_table_data!T451), "-")</f>
        <v>-</v>
      </c>
      <c r="U454" s="24"/>
      <c r="V454" s="24"/>
      <c r="W454" s="24"/>
      <c r="X454" s="39" t="str">
        <f>IF(ISNUMBER(wat_table_data!W451), IF(wat_table_data!W451=-999,"NA",IF(wat_table_data!W451&gt;99, "&gt;99", IF(wat_table_data!W451&lt;1, "&lt;1",wat_table_data!W451 ))), "-")</f>
        <v>-</v>
      </c>
      <c r="Y454" s="40" t="str">
        <f>IF(ISNUMBER(wat_table_data!X451), IF(wat_table_data!X451=-999,"NA",IF(wat_table_data!X451&gt;99, "&gt;99", IF(wat_table_data!X451&lt;1, "&lt;1",wat_table_data!X451 ))), "-")</f>
        <v>-</v>
      </c>
      <c r="Z454" s="40" t="str">
        <f>IF(ISNUMBER(wat_table_data!Y451), IF(wat_table_data!Y451=-999,"NA",IF(wat_table_data!Y451&gt;99, "&gt;99", IF(wat_table_data!Y451&lt;1, "&lt;1",wat_table_data!Y451 ))), "-")</f>
        <v>-</v>
      </c>
      <c r="AA454" s="40" t="str">
        <f>IF(ISNUMBER(wat_table_data!Z451), IF(wat_table_data!Z451=-999,"NA",IF(wat_table_data!Z451&gt;99, "&gt;99", IF(wat_table_data!Z451&lt;1, "&lt;1",wat_table_data!Z451 ))), "-")</f>
        <v>-</v>
      </c>
      <c r="AB454" s="38" t="str">
        <f>IF(ISNUMBER(wat_table_data!AA451), IF(wat_table_data!AA451=-999,"NA",IF(wat_table_data!AA451&gt;99, "&gt;99", IF(wat_table_data!AA451&lt;1, "&lt;1",wat_table_data!AA451 ))), "-")</f>
        <v>-</v>
      </c>
      <c r="AC454" s="38" t="str">
        <f>IF(ISNUMBER(wat_table_data!AB451), IF(wat_table_data!AB451=-999,"NA",IF(wat_table_data!AB451&gt;99, "&gt;99", IF(wat_table_data!AB451&lt;1, "&lt;1",wat_table_data!AB451 ))), "-")</f>
        <v>-</v>
      </c>
      <c r="AD454" s="39" t="str">
        <f>IF(ISNUMBER(wat_table_data!AC451), IF(wat_table_data!AC451=-999,"NA",IF(wat_table_data!AC451&gt;99, "&gt;99", IF(wat_table_data!AC451&lt;1, "&lt;1",wat_table_data!AC451 ))), "-")</f>
        <v>-</v>
      </c>
      <c r="AE454" s="40" t="str">
        <f>IF(ISNUMBER(wat_table_data!AD451), IF(wat_table_data!AD451=-999,"NA",IF(wat_table_data!AD451&gt;99, "&gt;99", IF(wat_table_data!AD451&lt;1, "&lt;1",wat_table_data!AD451 ))), "-")</f>
        <v>-</v>
      </c>
      <c r="AF454" s="40" t="str">
        <f>IF(ISNUMBER(wat_table_data!AE451), IF(wat_table_data!AE451=-999,"NA",IF(wat_table_data!AE451&gt;99, "&gt;99", IF(wat_table_data!AE451&lt;1, "&lt;1",wat_table_data!AE451 ))), "-")</f>
        <v>-</v>
      </c>
      <c r="AG454" s="40" t="str">
        <f>IF(ISNUMBER(wat_table_data!AF451), IF(wat_table_data!AF451=-999,"NA",IF(wat_table_data!AF451&gt;99, "&gt;99", IF(wat_table_data!AF451&lt;1, "&lt;1",wat_table_data!AF451 ))), "-")</f>
        <v>-</v>
      </c>
      <c r="AH454" s="38" t="str">
        <f>IF(ISNUMBER(wat_table_data!AG451), IF(wat_table_data!AG451=-999,"NA",IF(wat_table_data!AG451&gt;99, "&gt;99", IF(wat_table_data!AG451&lt;1, "&lt;1",wat_table_data!AG451 ))), "-")</f>
        <v>-</v>
      </c>
      <c r="AI454" s="38" t="str">
        <f>IF(ISNUMBER(wat_table_data!AH451), IF(wat_table_data!AH451=-999,"NA",IF(wat_table_data!AH451&gt;99, "&gt;99", IF(wat_table_data!AH451&lt;1, "&lt;1",wat_table_data!AH451 ))), "-")</f>
        <v>-</v>
      </c>
      <c r="AJ454" s="39" t="str">
        <f>IF(ISNUMBER(wat_table_data!AI451), IF(wat_table_data!AI451=-999,"NA",IF(wat_table_data!AI451&gt;99, "&gt;99", IF(wat_table_data!AI451&lt;1, "&lt;1",wat_table_data!AI451 ))), "-")</f>
        <v>-</v>
      </c>
      <c r="AK454" s="40" t="str">
        <f>IF(ISNUMBER(wat_table_data!AJ451), IF(wat_table_data!AJ451=-999,"NA",IF(wat_table_data!AJ451&gt;99, "&gt;99", IF(wat_table_data!AJ451&lt;1, "&lt;1",wat_table_data!AJ451 ))), "-")</f>
        <v>-</v>
      </c>
      <c r="AL454" s="40" t="str">
        <f>IF(ISNUMBER(wat_table_data!AK451), IF(wat_table_data!AK451=-999,"NA",IF(wat_table_data!AK451&gt;99, "&gt;99", IF(wat_table_data!AK451&lt;1, "&lt;1",wat_table_data!AK451 ))), "-")</f>
        <v>-</v>
      </c>
      <c r="AM454" s="40" t="str">
        <f>IF(ISNUMBER(wat_table_data!AL451), IF(wat_table_data!AL451=-999,"NA",IF(wat_table_data!AL451&gt;99, "&gt;99", IF(wat_table_data!AL451&lt;1, "&lt;1",wat_table_data!AL451 ))), "-")</f>
        <v>-</v>
      </c>
      <c r="AN454" s="38" t="str">
        <f>IF(ISNUMBER(wat_table_data!AM451), IF(wat_table_data!AM451=-999,"NA",IF(wat_table_data!AM451&gt;99, "&gt;99", IF(wat_table_data!AM451&lt;1, "&lt;1",wat_table_data!AM451 ))), "-")</f>
        <v>-</v>
      </c>
      <c r="AO454" s="38" t="str">
        <f>IF(ISNUMBER(wat_table_data!AN451), IF(wat_table_data!AN451=-999,"NA",IF(wat_table_data!AN451&gt;99, "&gt;99", IF(wat_table_data!AN451&lt;1, "&lt;1",wat_table_data!AN451 ))), "-")</f>
        <v>-</v>
      </c>
    </row>
    <row r="455" ht="13.8" x14ac:dyDescent="0.25">
      <c r="A455" s="34" t="str">
        <f>IF(ISBLANK(wat_table_data!A452), "", wat_table_data!A452)</f>
        <v/>
      </c>
      <c r="B455" s="34" t="str">
        <f>IF(ISBLANK(wat_table_data!B452), "", wat_table_data!B452)</f>
        <v/>
      </c>
      <c r="C455" s="34" t="str">
        <f>IF(ISBLANK(wat_table_data!C452), "", wat_table_data!C452)</f>
        <v/>
      </c>
      <c r="D455" s="35" t="str">
        <f>IF(ISNUMBER(wat_table_data!D452), wat_table_data!D452, "-")</f>
        <v>-</v>
      </c>
      <c r="E455" s="36" t="str">
        <f>IF(ISNUMBER(wat_table_data!E452), wat_table_data!E452, "-")</f>
        <v>-</v>
      </c>
      <c r="F455" s="37" t="str">
        <f>IF(ISNUMBER(wat_table_data!F452), IF(wat_table_data!F452=-999,"NA",IF(wat_table_data!F452&gt;99, "&gt;99", IF(wat_table_data!F452&lt;1, "&lt;1",wat_table_data!F452 ))), "-")</f>
        <v>-</v>
      </c>
      <c r="G455" s="38" t="str">
        <f>IF(ISNUMBER(wat_table_data!G452), IF(wat_table_data!G452=-999,"NA",IF(wat_table_data!G452&gt;99, "&gt;99", IF(wat_table_data!G452&lt;1, "&lt;1",wat_table_data!G452 ))), "-")</f>
        <v>-</v>
      </c>
      <c r="H455" s="38" t="str">
        <f>IF(ISNUMBER(wat_table_data!H452), IF(wat_table_data!H452=-999,"NA",IF(wat_table_data!H452&gt;99, "&gt;99", IF(wat_table_data!H452&lt;1, "&lt;1",wat_table_data!H452 ))), "-")</f>
        <v>-</v>
      </c>
      <c r="I455" s="38" t="str">
        <f>IF(ISNUMBER(wat_table_data!I452), IF(wat_table_data!I452=-999,"NA",IF(wat_table_data!I452&gt;99, "&gt;99", IF(wat_table_data!I452&lt;1, "&lt;1",wat_table_data!I452 ))), "-")</f>
        <v>-</v>
      </c>
      <c r="J455" s="24" t="str">
        <f>IF(ISNUMBER(wat_table_data!J452), IF(wat_table_data!J452=-999,"NA",wat_table_data!J452), "-")</f>
        <v>-</v>
      </c>
      <c r="K455" s="37" t="str">
        <f>IF(ISNUMBER(wat_table_data!K452), IF(wat_table_data!K452=-999,"NA",IF(wat_table_data!K452&gt;99, "&gt;99", IF(wat_table_data!K452&lt;1, "&lt;1",wat_table_data!K452 ))), "-")</f>
        <v>-</v>
      </c>
      <c r="L455" s="38" t="str">
        <f>IF(ISNUMBER(wat_table_data!L452), IF(wat_table_data!L452=-999,"NA",IF(wat_table_data!L452&gt;99, "&gt;99", IF(wat_table_data!L452&lt;1, "&lt;1",wat_table_data!L452 ))), "-")</f>
        <v>-</v>
      </c>
      <c r="M455" s="38" t="str">
        <f>IF(ISNUMBER(wat_table_data!M452), IF(wat_table_data!M452=-999,"NA",IF(wat_table_data!M452&gt;99, "&gt;99", IF(wat_table_data!M452&lt;1, "&lt;1",wat_table_data!M452 ))), "-")</f>
        <v>-</v>
      </c>
      <c r="N455" s="38" t="str">
        <f>IF(ISNUMBER(wat_table_data!N452), IF(wat_table_data!N452=-999,"NA",IF(wat_table_data!N452&gt;99, "&gt;99", IF(wat_table_data!N452&lt;1, "&lt;1",wat_table_data!N452 ))), "-")</f>
        <v>-</v>
      </c>
      <c r="O455" s="24" t="str">
        <f>IF(ISNUMBER(wat_table_data!O452), IF(wat_table_data!O452=-999,"NA",wat_table_data!O452), "-")</f>
        <v>-</v>
      </c>
      <c r="P455" s="37" t="str">
        <f>IF(ISNUMBER(wat_table_data!P452), IF(wat_table_data!P452=-999,"NA",IF(wat_table_data!P452&gt;99, "&gt;99", IF(wat_table_data!P452&lt;1, "&lt;1",wat_table_data!P452 ))), "-")</f>
        <v>-</v>
      </c>
      <c r="Q455" s="38" t="str">
        <f>IF(ISNUMBER(wat_table_data!Q452), IF(wat_table_data!Q452=-999,"NA",IF(wat_table_data!Q452&gt;99, "&gt;99", IF(wat_table_data!Q452&lt;1, "&lt;1",wat_table_data!Q452 ))), "-")</f>
        <v>-</v>
      </c>
      <c r="R455" s="38" t="str">
        <f>IF(ISNUMBER(wat_table_data!R452), IF(wat_table_data!R452=-999,"NA",IF(wat_table_data!R452&gt;99, "&gt;99", IF(wat_table_data!R452&lt;1, "&lt;1",wat_table_data!R452 ))), "-")</f>
        <v>-</v>
      </c>
      <c r="S455" s="38" t="str">
        <f>IF(ISNUMBER(wat_table_data!S452), IF(wat_table_data!S452=-999,"NA",IF(wat_table_data!S452&gt;99, "&gt;99", IF(wat_table_data!S452&lt;1, "&lt;1",wat_table_data!S452 ))), "-")</f>
        <v>-</v>
      </c>
      <c r="T455" s="24" t="str">
        <f>IF(ISNUMBER(wat_table_data!T452), IF(wat_table_data!T452=-999,"NA",wat_table_data!T452), "-")</f>
        <v>-</v>
      </c>
      <c r="U455" s="24"/>
      <c r="V455" s="24"/>
      <c r="W455" s="24"/>
      <c r="X455" s="39" t="str">
        <f>IF(ISNUMBER(wat_table_data!W452), IF(wat_table_data!W452=-999,"NA",IF(wat_table_data!W452&gt;99, "&gt;99", IF(wat_table_data!W452&lt;1, "&lt;1",wat_table_data!W452 ))), "-")</f>
        <v>-</v>
      </c>
      <c r="Y455" s="40" t="str">
        <f>IF(ISNUMBER(wat_table_data!X452), IF(wat_table_data!X452=-999,"NA",IF(wat_table_data!X452&gt;99, "&gt;99", IF(wat_table_data!X452&lt;1, "&lt;1",wat_table_data!X452 ))), "-")</f>
        <v>-</v>
      </c>
      <c r="Z455" s="40" t="str">
        <f>IF(ISNUMBER(wat_table_data!Y452), IF(wat_table_data!Y452=-999,"NA",IF(wat_table_data!Y452&gt;99, "&gt;99", IF(wat_table_data!Y452&lt;1, "&lt;1",wat_table_data!Y452 ))), "-")</f>
        <v>-</v>
      </c>
      <c r="AA455" s="40" t="str">
        <f>IF(ISNUMBER(wat_table_data!Z452), IF(wat_table_data!Z452=-999,"NA",IF(wat_table_data!Z452&gt;99, "&gt;99", IF(wat_table_data!Z452&lt;1, "&lt;1",wat_table_data!Z452 ))), "-")</f>
        <v>-</v>
      </c>
      <c r="AB455" s="38" t="str">
        <f>IF(ISNUMBER(wat_table_data!AA452), IF(wat_table_data!AA452=-999,"NA",IF(wat_table_data!AA452&gt;99, "&gt;99", IF(wat_table_data!AA452&lt;1, "&lt;1",wat_table_data!AA452 ))), "-")</f>
        <v>-</v>
      </c>
      <c r="AC455" s="38" t="str">
        <f>IF(ISNUMBER(wat_table_data!AB452), IF(wat_table_data!AB452=-999,"NA",IF(wat_table_data!AB452&gt;99, "&gt;99", IF(wat_table_data!AB452&lt;1, "&lt;1",wat_table_data!AB452 ))), "-")</f>
        <v>-</v>
      </c>
      <c r="AD455" s="39" t="str">
        <f>IF(ISNUMBER(wat_table_data!AC452), IF(wat_table_data!AC452=-999,"NA",IF(wat_table_data!AC452&gt;99, "&gt;99", IF(wat_table_data!AC452&lt;1, "&lt;1",wat_table_data!AC452 ))), "-")</f>
        <v>-</v>
      </c>
      <c r="AE455" s="40" t="str">
        <f>IF(ISNUMBER(wat_table_data!AD452), IF(wat_table_data!AD452=-999,"NA",IF(wat_table_data!AD452&gt;99, "&gt;99", IF(wat_table_data!AD452&lt;1, "&lt;1",wat_table_data!AD452 ))), "-")</f>
        <v>-</v>
      </c>
      <c r="AF455" s="40" t="str">
        <f>IF(ISNUMBER(wat_table_data!AE452), IF(wat_table_data!AE452=-999,"NA",IF(wat_table_data!AE452&gt;99, "&gt;99", IF(wat_table_data!AE452&lt;1, "&lt;1",wat_table_data!AE452 ))), "-")</f>
        <v>-</v>
      </c>
      <c r="AG455" s="40" t="str">
        <f>IF(ISNUMBER(wat_table_data!AF452), IF(wat_table_data!AF452=-999,"NA",IF(wat_table_data!AF452&gt;99, "&gt;99", IF(wat_table_data!AF452&lt;1, "&lt;1",wat_table_data!AF452 ))), "-")</f>
        <v>-</v>
      </c>
      <c r="AH455" s="38" t="str">
        <f>IF(ISNUMBER(wat_table_data!AG452), IF(wat_table_data!AG452=-999,"NA",IF(wat_table_data!AG452&gt;99, "&gt;99", IF(wat_table_data!AG452&lt;1, "&lt;1",wat_table_data!AG452 ))), "-")</f>
        <v>-</v>
      </c>
      <c r="AI455" s="38" t="str">
        <f>IF(ISNUMBER(wat_table_data!AH452), IF(wat_table_data!AH452=-999,"NA",IF(wat_table_data!AH452&gt;99, "&gt;99", IF(wat_table_data!AH452&lt;1, "&lt;1",wat_table_data!AH452 ))), "-")</f>
        <v>-</v>
      </c>
      <c r="AJ455" s="39" t="str">
        <f>IF(ISNUMBER(wat_table_data!AI452), IF(wat_table_data!AI452=-999,"NA",IF(wat_table_data!AI452&gt;99, "&gt;99", IF(wat_table_data!AI452&lt;1, "&lt;1",wat_table_data!AI452 ))), "-")</f>
        <v>-</v>
      </c>
      <c r="AK455" s="40" t="str">
        <f>IF(ISNUMBER(wat_table_data!AJ452), IF(wat_table_data!AJ452=-999,"NA",IF(wat_table_data!AJ452&gt;99, "&gt;99", IF(wat_table_data!AJ452&lt;1, "&lt;1",wat_table_data!AJ452 ))), "-")</f>
        <v>-</v>
      </c>
      <c r="AL455" s="40" t="str">
        <f>IF(ISNUMBER(wat_table_data!AK452), IF(wat_table_data!AK452=-999,"NA",IF(wat_table_data!AK452&gt;99, "&gt;99", IF(wat_table_data!AK452&lt;1, "&lt;1",wat_table_data!AK452 ))), "-")</f>
        <v>-</v>
      </c>
      <c r="AM455" s="40" t="str">
        <f>IF(ISNUMBER(wat_table_data!AL452), IF(wat_table_data!AL452=-999,"NA",IF(wat_table_data!AL452&gt;99, "&gt;99", IF(wat_table_data!AL452&lt;1, "&lt;1",wat_table_data!AL452 ))), "-")</f>
        <v>-</v>
      </c>
      <c r="AN455" s="38" t="str">
        <f>IF(ISNUMBER(wat_table_data!AM452), IF(wat_table_data!AM452=-999,"NA",IF(wat_table_data!AM452&gt;99, "&gt;99", IF(wat_table_data!AM452&lt;1, "&lt;1",wat_table_data!AM452 ))), "-")</f>
        <v>-</v>
      </c>
      <c r="AO455" s="38" t="str">
        <f>IF(ISNUMBER(wat_table_data!AN452), IF(wat_table_data!AN452=-999,"NA",IF(wat_table_data!AN452&gt;99, "&gt;99", IF(wat_table_data!AN452&lt;1, "&lt;1",wat_table_data!AN452 ))), "-")</f>
        <v>-</v>
      </c>
    </row>
    <row r="456" ht="13.8" x14ac:dyDescent="0.25">
      <c r="A456" s="34" t="str">
        <f>IF(ISBLANK(wat_table_data!A453), "", wat_table_data!A453)</f>
        <v/>
      </c>
      <c r="B456" s="34" t="str">
        <f>IF(ISBLANK(wat_table_data!B453), "", wat_table_data!B453)</f>
        <v/>
      </c>
      <c r="C456" s="34" t="str">
        <f>IF(ISBLANK(wat_table_data!C453), "", wat_table_data!C453)</f>
        <v/>
      </c>
      <c r="D456" s="35" t="str">
        <f>IF(ISNUMBER(wat_table_data!D453), wat_table_data!D453, "-")</f>
        <v>-</v>
      </c>
      <c r="E456" s="36" t="str">
        <f>IF(ISNUMBER(wat_table_data!E453), wat_table_data!E453, "-")</f>
        <v>-</v>
      </c>
      <c r="F456" s="37" t="str">
        <f>IF(ISNUMBER(wat_table_data!F453), IF(wat_table_data!F453=-999,"NA",IF(wat_table_data!F453&gt;99, "&gt;99", IF(wat_table_data!F453&lt;1, "&lt;1",wat_table_data!F453 ))), "-")</f>
        <v>-</v>
      </c>
      <c r="G456" s="38" t="str">
        <f>IF(ISNUMBER(wat_table_data!G453), IF(wat_table_data!G453=-999,"NA",IF(wat_table_data!G453&gt;99, "&gt;99", IF(wat_table_data!G453&lt;1, "&lt;1",wat_table_data!G453 ))), "-")</f>
        <v>-</v>
      </c>
      <c r="H456" s="38" t="str">
        <f>IF(ISNUMBER(wat_table_data!H453), IF(wat_table_data!H453=-999,"NA",IF(wat_table_data!H453&gt;99, "&gt;99", IF(wat_table_data!H453&lt;1, "&lt;1",wat_table_data!H453 ))), "-")</f>
        <v>-</v>
      </c>
      <c r="I456" s="38" t="str">
        <f>IF(ISNUMBER(wat_table_data!I453), IF(wat_table_data!I453=-999,"NA",IF(wat_table_data!I453&gt;99, "&gt;99", IF(wat_table_data!I453&lt;1, "&lt;1",wat_table_data!I453 ))), "-")</f>
        <v>-</v>
      </c>
      <c r="J456" s="24" t="str">
        <f>IF(ISNUMBER(wat_table_data!J453), IF(wat_table_data!J453=-999,"NA",wat_table_data!J453), "-")</f>
        <v>-</v>
      </c>
      <c r="K456" s="37" t="str">
        <f>IF(ISNUMBER(wat_table_data!K453), IF(wat_table_data!K453=-999,"NA",IF(wat_table_data!K453&gt;99, "&gt;99", IF(wat_table_data!K453&lt;1, "&lt;1",wat_table_data!K453 ))), "-")</f>
        <v>-</v>
      </c>
      <c r="L456" s="38" t="str">
        <f>IF(ISNUMBER(wat_table_data!L453), IF(wat_table_data!L453=-999,"NA",IF(wat_table_data!L453&gt;99, "&gt;99", IF(wat_table_data!L453&lt;1, "&lt;1",wat_table_data!L453 ))), "-")</f>
        <v>-</v>
      </c>
      <c r="M456" s="38" t="str">
        <f>IF(ISNUMBER(wat_table_data!M453), IF(wat_table_data!M453=-999,"NA",IF(wat_table_data!M453&gt;99, "&gt;99", IF(wat_table_data!M453&lt;1, "&lt;1",wat_table_data!M453 ))), "-")</f>
        <v>-</v>
      </c>
      <c r="N456" s="38" t="str">
        <f>IF(ISNUMBER(wat_table_data!N453), IF(wat_table_data!N453=-999,"NA",IF(wat_table_data!N453&gt;99, "&gt;99", IF(wat_table_data!N453&lt;1, "&lt;1",wat_table_data!N453 ))), "-")</f>
        <v>-</v>
      </c>
      <c r="O456" s="24" t="str">
        <f>IF(ISNUMBER(wat_table_data!O453), IF(wat_table_data!O453=-999,"NA",wat_table_data!O453), "-")</f>
        <v>-</v>
      </c>
      <c r="P456" s="37" t="str">
        <f>IF(ISNUMBER(wat_table_data!P453), IF(wat_table_data!P453=-999,"NA",IF(wat_table_data!P453&gt;99, "&gt;99", IF(wat_table_data!P453&lt;1, "&lt;1",wat_table_data!P453 ))), "-")</f>
        <v>-</v>
      </c>
      <c r="Q456" s="38" t="str">
        <f>IF(ISNUMBER(wat_table_data!Q453), IF(wat_table_data!Q453=-999,"NA",IF(wat_table_data!Q453&gt;99, "&gt;99", IF(wat_table_data!Q453&lt;1, "&lt;1",wat_table_data!Q453 ))), "-")</f>
        <v>-</v>
      </c>
      <c r="R456" s="38" t="str">
        <f>IF(ISNUMBER(wat_table_data!R453), IF(wat_table_data!R453=-999,"NA",IF(wat_table_data!R453&gt;99, "&gt;99", IF(wat_table_data!R453&lt;1, "&lt;1",wat_table_data!R453 ))), "-")</f>
        <v>-</v>
      </c>
      <c r="S456" s="38" t="str">
        <f>IF(ISNUMBER(wat_table_data!S453), IF(wat_table_data!S453=-999,"NA",IF(wat_table_data!S453&gt;99, "&gt;99", IF(wat_table_data!S453&lt;1, "&lt;1",wat_table_data!S453 ))), "-")</f>
        <v>-</v>
      </c>
      <c r="T456" s="24" t="str">
        <f>IF(ISNUMBER(wat_table_data!T453), IF(wat_table_data!T453=-999,"NA",wat_table_data!T453), "-")</f>
        <v>-</v>
      </c>
      <c r="U456" s="24"/>
      <c r="V456" s="24"/>
      <c r="W456" s="24"/>
      <c r="X456" s="39" t="str">
        <f>IF(ISNUMBER(wat_table_data!W453), IF(wat_table_data!W453=-999,"NA",IF(wat_table_data!W453&gt;99, "&gt;99", IF(wat_table_data!W453&lt;1, "&lt;1",wat_table_data!W453 ))), "-")</f>
        <v>-</v>
      </c>
      <c r="Y456" s="40" t="str">
        <f>IF(ISNUMBER(wat_table_data!X453), IF(wat_table_data!X453=-999,"NA",IF(wat_table_data!X453&gt;99, "&gt;99", IF(wat_table_data!X453&lt;1, "&lt;1",wat_table_data!X453 ))), "-")</f>
        <v>-</v>
      </c>
      <c r="Z456" s="40" t="str">
        <f>IF(ISNUMBER(wat_table_data!Y453), IF(wat_table_data!Y453=-999,"NA",IF(wat_table_data!Y453&gt;99, "&gt;99", IF(wat_table_data!Y453&lt;1, "&lt;1",wat_table_data!Y453 ))), "-")</f>
        <v>-</v>
      </c>
      <c r="AA456" s="40" t="str">
        <f>IF(ISNUMBER(wat_table_data!Z453), IF(wat_table_data!Z453=-999,"NA",IF(wat_table_data!Z453&gt;99, "&gt;99", IF(wat_table_data!Z453&lt;1, "&lt;1",wat_table_data!Z453 ))), "-")</f>
        <v>-</v>
      </c>
      <c r="AB456" s="38" t="str">
        <f>IF(ISNUMBER(wat_table_data!AA453), IF(wat_table_data!AA453=-999,"NA",IF(wat_table_data!AA453&gt;99, "&gt;99", IF(wat_table_data!AA453&lt;1, "&lt;1",wat_table_data!AA453 ))), "-")</f>
        <v>-</v>
      </c>
      <c r="AC456" s="38" t="str">
        <f>IF(ISNUMBER(wat_table_data!AB453), IF(wat_table_data!AB453=-999,"NA",IF(wat_table_data!AB453&gt;99, "&gt;99", IF(wat_table_data!AB453&lt;1, "&lt;1",wat_table_data!AB453 ))), "-")</f>
        <v>-</v>
      </c>
      <c r="AD456" s="39" t="str">
        <f>IF(ISNUMBER(wat_table_data!AC453), IF(wat_table_data!AC453=-999,"NA",IF(wat_table_data!AC453&gt;99, "&gt;99", IF(wat_table_data!AC453&lt;1, "&lt;1",wat_table_data!AC453 ))), "-")</f>
        <v>-</v>
      </c>
      <c r="AE456" s="40" t="str">
        <f>IF(ISNUMBER(wat_table_data!AD453), IF(wat_table_data!AD453=-999,"NA",IF(wat_table_data!AD453&gt;99, "&gt;99", IF(wat_table_data!AD453&lt;1, "&lt;1",wat_table_data!AD453 ))), "-")</f>
        <v>-</v>
      </c>
      <c r="AF456" s="40" t="str">
        <f>IF(ISNUMBER(wat_table_data!AE453), IF(wat_table_data!AE453=-999,"NA",IF(wat_table_data!AE453&gt;99, "&gt;99", IF(wat_table_data!AE453&lt;1, "&lt;1",wat_table_data!AE453 ))), "-")</f>
        <v>-</v>
      </c>
      <c r="AG456" s="40" t="str">
        <f>IF(ISNUMBER(wat_table_data!AF453), IF(wat_table_data!AF453=-999,"NA",IF(wat_table_data!AF453&gt;99, "&gt;99", IF(wat_table_data!AF453&lt;1, "&lt;1",wat_table_data!AF453 ))), "-")</f>
        <v>-</v>
      </c>
      <c r="AH456" s="38" t="str">
        <f>IF(ISNUMBER(wat_table_data!AG453), IF(wat_table_data!AG453=-999,"NA",IF(wat_table_data!AG453&gt;99, "&gt;99", IF(wat_table_data!AG453&lt;1, "&lt;1",wat_table_data!AG453 ))), "-")</f>
        <v>-</v>
      </c>
      <c r="AI456" s="38" t="str">
        <f>IF(ISNUMBER(wat_table_data!AH453), IF(wat_table_data!AH453=-999,"NA",IF(wat_table_data!AH453&gt;99, "&gt;99", IF(wat_table_data!AH453&lt;1, "&lt;1",wat_table_data!AH453 ))), "-")</f>
        <v>-</v>
      </c>
      <c r="AJ456" s="39" t="str">
        <f>IF(ISNUMBER(wat_table_data!AI453), IF(wat_table_data!AI453=-999,"NA",IF(wat_table_data!AI453&gt;99, "&gt;99", IF(wat_table_data!AI453&lt;1, "&lt;1",wat_table_data!AI453 ))), "-")</f>
        <v>-</v>
      </c>
      <c r="AK456" s="40" t="str">
        <f>IF(ISNUMBER(wat_table_data!AJ453), IF(wat_table_data!AJ453=-999,"NA",IF(wat_table_data!AJ453&gt;99, "&gt;99", IF(wat_table_data!AJ453&lt;1, "&lt;1",wat_table_data!AJ453 ))), "-")</f>
        <v>-</v>
      </c>
      <c r="AL456" s="40" t="str">
        <f>IF(ISNUMBER(wat_table_data!AK453), IF(wat_table_data!AK453=-999,"NA",IF(wat_table_data!AK453&gt;99, "&gt;99", IF(wat_table_data!AK453&lt;1, "&lt;1",wat_table_data!AK453 ))), "-")</f>
        <v>-</v>
      </c>
      <c r="AM456" s="40" t="str">
        <f>IF(ISNUMBER(wat_table_data!AL453), IF(wat_table_data!AL453=-999,"NA",IF(wat_table_data!AL453&gt;99, "&gt;99", IF(wat_table_data!AL453&lt;1, "&lt;1",wat_table_data!AL453 ))), "-")</f>
        <v>-</v>
      </c>
      <c r="AN456" s="38" t="str">
        <f>IF(ISNUMBER(wat_table_data!AM453), IF(wat_table_data!AM453=-999,"NA",IF(wat_table_data!AM453&gt;99, "&gt;99", IF(wat_table_data!AM453&lt;1, "&lt;1",wat_table_data!AM453 ))), "-")</f>
        <v>-</v>
      </c>
      <c r="AO456" s="38" t="str">
        <f>IF(ISNUMBER(wat_table_data!AN453), IF(wat_table_data!AN453=-999,"NA",IF(wat_table_data!AN453&gt;99, "&gt;99", IF(wat_table_data!AN453&lt;1, "&lt;1",wat_table_data!AN453 ))), "-")</f>
        <v>-</v>
      </c>
    </row>
    <row r="457" ht="13.8" x14ac:dyDescent="0.25">
      <c r="A457" s="34" t="str">
        <f>IF(ISBLANK(wat_table_data!A454), "", wat_table_data!A454)</f>
        <v/>
      </c>
      <c r="B457" s="34" t="str">
        <f>IF(ISBLANK(wat_table_data!B454), "", wat_table_data!B454)</f>
        <v/>
      </c>
      <c r="C457" s="34" t="str">
        <f>IF(ISBLANK(wat_table_data!C454), "", wat_table_data!C454)</f>
        <v/>
      </c>
      <c r="D457" s="35" t="str">
        <f>IF(ISNUMBER(wat_table_data!D454), wat_table_data!D454, "-")</f>
        <v>-</v>
      </c>
      <c r="E457" s="36" t="str">
        <f>IF(ISNUMBER(wat_table_data!E454), wat_table_data!E454, "-")</f>
        <v>-</v>
      </c>
      <c r="F457" s="37" t="str">
        <f>IF(ISNUMBER(wat_table_data!F454), IF(wat_table_data!F454=-999,"NA",IF(wat_table_data!F454&gt;99, "&gt;99", IF(wat_table_data!F454&lt;1, "&lt;1",wat_table_data!F454 ))), "-")</f>
        <v>-</v>
      </c>
      <c r="G457" s="38" t="str">
        <f>IF(ISNUMBER(wat_table_data!G454), IF(wat_table_data!G454=-999,"NA",IF(wat_table_data!G454&gt;99, "&gt;99", IF(wat_table_data!G454&lt;1, "&lt;1",wat_table_data!G454 ))), "-")</f>
        <v>-</v>
      </c>
      <c r="H457" s="38" t="str">
        <f>IF(ISNUMBER(wat_table_data!H454), IF(wat_table_data!H454=-999,"NA",IF(wat_table_data!H454&gt;99, "&gt;99", IF(wat_table_data!H454&lt;1, "&lt;1",wat_table_data!H454 ))), "-")</f>
        <v>-</v>
      </c>
      <c r="I457" s="38" t="str">
        <f>IF(ISNUMBER(wat_table_data!I454), IF(wat_table_data!I454=-999,"NA",IF(wat_table_data!I454&gt;99, "&gt;99", IF(wat_table_data!I454&lt;1, "&lt;1",wat_table_data!I454 ))), "-")</f>
        <v>-</v>
      </c>
      <c r="J457" s="24" t="str">
        <f>IF(ISNUMBER(wat_table_data!J454), IF(wat_table_data!J454=-999,"NA",wat_table_data!J454), "-")</f>
        <v>-</v>
      </c>
      <c r="K457" s="37" t="str">
        <f>IF(ISNUMBER(wat_table_data!K454), IF(wat_table_data!K454=-999,"NA",IF(wat_table_data!K454&gt;99, "&gt;99", IF(wat_table_data!K454&lt;1, "&lt;1",wat_table_data!K454 ))), "-")</f>
        <v>-</v>
      </c>
      <c r="L457" s="38" t="str">
        <f>IF(ISNUMBER(wat_table_data!L454), IF(wat_table_data!L454=-999,"NA",IF(wat_table_data!L454&gt;99, "&gt;99", IF(wat_table_data!L454&lt;1, "&lt;1",wat_table_data!L454 ))), "-")</f>
        <v>-</v>
      </c>
      <c r="M457" s="38" t="str">
        <f>IF(ISNUMBER(wat_table_data!M454), IF(wat_table_data!M454=-999,"NA",IF(wat_table_data!M454&gt;99, "&gt;99", IF(wat_table_data!M454&lt;1, "&lt;1",wat_table_data!M454 ))), "-")</f>
        <v>-</v>
      </c>
      <c r="N457" s="38" t="str">
        <f>IF(ISNUMBER(wat_table_data!N454), IF(wat_table_data!N454=-999,"NA",IF(wat_table_data!N454&gt;99, "&gt;99", IF(wat_table_data!N454&lt;1, "&lt;1",wat_table_data!N454 ))), "-")</f>
        <v>-</v>
      </c>
      <c r="O457" s="24" t="str">
        <f>IF(ISNUMBER(wat_table_data!O454), IF(wat_table_data!O454=-999,"NA",wat_table_data!O454), "-")</f>
        <v>-</v>
      </c>
      <c r="P457" s="37" t="str">
        <f>IF(ISNUMBER(wat_table_data!P454), IF(wat_table_data!P454=-999,"NA",IF(wat_table_data!P454&gt;99, "&gt;99", IF(wat_table_data!P454&lt;1, "&lt;1",wat_table_data!P454 ))), "-")</f>
        <v>-</v>
      </c>
      <c r="Q457" s="38" t="str">
        <f>IF(ISNUMBER(wat_table_data!Q454), IF(wat_table_data!Q454=-999,"NA",IF(wat_table_data!Q454&gt;99, "&gt;99", IF(wat_table_data!Q454&lt;1, "&lt;1",wat_table_data!Q454 ))), "-")</f>
        <v>-</v>
      </c>
      <c r="R457" s="38" t="str">
        <f>IF(ISNUMBER(wat_table_data!R454), IF(wat_table_data!R454=-999,"NA",IF(wat_table_data!R454&gt;99, "&gt;99", IF(wat_table_data!R454&lt;1, "&lt;1",wat_table_data!R454 ))), "-")</f>
        <v>-</v>
      </c>
      <c r="S457" s="38" t="str">
        <f>IF(ISNUMBER(wat_table_data!S454), IF(wat_table_data!S454=-999,"NA",IF(wat_table_data!S454&gt;99, "&gt;99", IF(wat_table_data!S454&lt;1, "&lt;1",wat_table_data!S454 ))), "-")</f>
        <v>-</v>
      </c>
      <c r="T457" s="24" t="str">
        <f>IF(ISNUMBER(wat_table_data!T454), IF(wat_table_data!T454=-999,"NA",wat_table_data!T454), "-")</f>
        <v>-</v>
      </c>
      <c r="U457" s="24"/>
      <c r="V457" s="24"/>
      <c r="W457" s="24"/>
      <c r="X457" s="39" t="str">
        <f>IF(ISNUMBER(wat_table_data!W454), IF(wat_table_data!W454=-999,"NA",IF(wat_table_data!W454&gt;99, "&gt;99", IF(wat_table_data!W454&lt;1, "&lt;1",wat_table_data!W454 ))), "-")</f>
        <v>-</v>
      </c>
      <c r="Y457" s="40" t="str">
        <f>IF(ISNUMBER(wat_table_data!X454), IF(wat_table_data!X454=-999,"NA",IF(wat_table_data!X454&gt;99, "&gt;99", IF(wat_table_data!X454&lt;1, "&lt;1",wat_table_data!X454 ))), "-")</f>
        <v>-</v>
      </c>
      <c r="Z457" s="40" t="str">
        <f>IF(ISNUMBER(wat_table_data!Y454), IF(wat_table_data!Y454=-999,"NA",IF(wat_table_data!Y454&gt;99, "&gt;99", IF(wat_table_data!Y454&lt;1, "&lt;1",wat_table_data!Y454 ))), "-")</f>
        <v>-</v>
      </c>
      <c r="AA457" s="40" t="str">
        <f>IF(ISNUMBER(wat_table_data!Z454), IF(wat_table_data!Z454=-999,"NA",IF(wat_table_data!Z454&gt;99, "&gt;99", IF(wat_table_data!Z454&lt;1, "&lt;1",wat_table_data!Z454 ))), "-")</f>
        <v>-</v>
      </c>
      <c r="AB457" s="38" t="str">
        <f>IF(ISNUMBER(wat_table_data!AA454), IF(wat_table_data!AA454=-999,"NA",IF(wat_table_data!AA454&gt;99, "&gt;99", IF(wat_table_data!AA454&lt;1, "&lt;1",wat_table_data!AA454 ))), "-")</f>
        <v>-</v>
      </c>
      <c r="AC457" s="38" t="str">
        <f>IF(ISNUMBER(wat_table_data!AB454), IF(wat_table_data!AB454=-999,"NA",IF(wat_table_data!AB454&gt;99, "&gt;99", IF(wat_table_data!AB454&lt;1, "&lt;1",wat_table_data!AB454 ))), "-")</f>
        <v>-</v>
      </c>
      <c r="AD457" s="39" t="str">
        <f>IF(ISNUMBER(wat_table_data!AC454), IF(wat_table_data!AC454=-999,"NA",IF(wat_table_data!AC454&gt;99, "&gt;99", IF(wat_table_data!AC454&lt;1, "&lt;1",wat_table_data!AC454 ))), "-")</f>
        <v>-</v>
      </c>
      <c r="AE457" s="40" t="str">
        <f>IF(ISNUMBER(wat_table_data!AD454), IF(wat_table_data!AD454=-999,"NA",IF(wat_table_data!AD454&gt;99, "&gt;99", IF(wat_table_data!AD454&lt;1, "&lt;1",wat_table_data!AD454 ))), "-")</f>
        <v>-</v>
      </c>
      <c r="AF457" s="40" t="str">
        <f>IF(ISNUMBER(wat_table_data!AE454), IF(wat_table_data!AE454=-999,"NA",IF(wat_table_data!AE454&gt;99, "&gt;99", IF(wat_table_data!AE454&lt;1, "&lt;1",wat_table_data!AE454 ))), "-")</f>
        <v>-</v>
      </c>
      <c r="AG457" s="40" t="str">
        <f>IF(ISNUMBER(wat_table_data!AF454), IF(wat_table_data!AF454=-999,"NA",IF(wat_table_data!AF454&gt;99, "&gt;99", IF(wat_table_data!AF454&lt;1, "&lt;1",wat_table_data!AF454 ))), "-")</f>
        <v>-</v>
      </c>
      <c r="AH457" s="38" t="str">
        <f>IF(ISNUMBER(wat_table_data!AG454), IF(wat_table_data!AG454=-999,"NA",IF(wat_table_data!AG454&gt;99, "&gt;99", IF(wat_table_data!AG454&lt;1, "&lt;1",wat_table_data!AG454 ))), "-")</f>
        <v>-</v>
      </c>
      <c r="AI457" s="38" t="str">
        <f>IF(ISNUMBER(wat_table_data!AH454), IF(wat_table_data!AH454=-999,"NA",IF(wat_table_data!AH454&gt;99, "&gt;99", IF(wat_table_data!AH454&lt;1, "&lt;1",wat_table_data!AH454 ))), "-")</f>
        <v>-</v>
      </c>
      <c r="AJ457" s="39" t="str">
        <f>IF(ISNUMBER(wat_table_data!AI454), IF(wat_table_data!AI454=-999,"NA",IF(wat_table_data!AI454&gt;99, "&gt;99", IF(wat_table_data!AI454&lt;1, "&lt;1",wat_table_data!AI454 ))), "-")</f>
        <v>-</v>
      </c>
      <c r="AK457" s="40" t="str">
        <f>IF(ISNUMBER(wat_table_data!AJ454), IF(wat_table_data!AJ454=-999,"NA",IF(wat_table_data!AJ454&gt;99, "&gt;99", IF(wat_table_data!AJ454&lt;1, "&lt;1",wat_table_data!AJ454 ))), "-")</f>
        <v>-</v>
      </c>
      <c r="AL457" s="40" t="str">
        <f>IF(ISNUMBER(wat_table_data!AK454), IF(wat_table_data!AK454=-999,"NA",IF(wat_table_data!AK454&gt;99, "&gt;99", IF(wat_table_data!AK454&lt;1, "&lt;1",wat_table_data!AK454 ))), "-")</f>
        <v>-</v>
      </c>
      <c r="AM457" s="40" t="str">
        <f>IF(ISNUMBER(wat_table_data!AL454), IF(wat_table_data!AL454=-999,"NA",IF(wat_table_data!AL454&gt;99, "&gt;99", IF(wat_table_data!AL454&lt;1, "&lt;1",wat_table_data!AL454 ))), "-")</f>
        <v>-</v>
      </c>
      <c r="AN457" s="38" t="str">
        <f>IF(ISNUMBER(wat_table_data!AM454), IF(wat_table_data!AM454=-999,"NA",IF(wat_table_data!AM454&gt;99, "&gt;99", IF(wat_table_data!AM454&lt;1, "&lt;1",wat_table_data!AM454 ))), "-")</f>
        <v>-</v>
      </c>
      <c r="AO457" s="38" t="str">
        <f>IF(ISNUMBER(wat_table_data!AN454), IF(wat_table_data!AN454=-999,"NA",IF(wat_table_data!AN454&gt;99, "&gt;99", IF(wat_table_data!AN454&lt;1, "&lt;1",wat_table_data!AN454 ))), "-")</f>
        <v>-</v>
      </c>
    </row>
    <row r="458" ht="13.8" x14ac:dyDescent="0.25">
      <c r="A458" s="34" t="str">
        <f>IF(ISBLANK(wat_table_data!A455), "", wat_table_data!A455)</f>
        <v/>
      </c>
      <c r="B458" s="34" t="str">
        <f>IF(ISBLANK(wat_table_data!B455), "", wat_table_data!B455)</f>
        <v/>
      </c>
      <c r="C458" s="34" t="str">
        <f>IF(ISBLANK(wat_table_data!C455), "", wat_table_data!C455)</f>
        <v/>
      </c>
      <c r="D458" s="35" t="str">
        <f>IF(ISNUMBER(wat_table_data!D455), wat_table_data!D455, "-")</f>
        <v>-</v>
      </c>
      <c r="E458" s="36" t="str">
        <f>IF(ISNUMBER(wat_table_data!E455), wat_table_data!E455, "-")</f>
        <v>-</v>
      </c>
      <c r="F458" s="37" t="str">
        <f>IF(ISNUMBER(wat_table_data!F455), IF(wat_table_data!F455=-999,"NA",IF(wat_table_data!F455&gt;99, "&gt;99", IF(wat_table_data!F455&lt;1, "&lt;1",wat_table_data!F455 ))), "-")</f>
        <v>-</v>
      </c>
      <c r="G458" s="38" t="str">
        <f>IF(ISNUMBER(wat_table_data!G455), IF(wat_table_data!G455=-999,"NA",IF(wat_table_data!G455&gt;99, "&gt;99", IF(wat_table_data!G455&lt;1, "&lt;1",wat_table_data!G455 ))), "-")</f>
        <v>-</v>
      </c>
      <c r="H458" s="38" t="str">
        <f>IF(ISNUMBER(wat_table_data!H455), IF(wat_table_data!H455=-999,"NA",IF(wat_table_data!H455&gt;99, "&gt;99", IF(wat_table_data!H455&lt;1, "&lt;1",wat_table_data!H455 ))), "-")</f>
        <v>-</v>
      </c>
      <c r="I458" s="38" t="str">
        <f>IF(ISNUMBER(wat_table_data!I455), IF(wat_table_data!I455=-999,"NA",IF(wat_table_data!I455&gt;99, "&gt;99", IF(wat_table_data!I455&lt;1, "&lt;1",wat_table_data!I455 ))), "-")</f>
        <v>-</v>
      </c>
      <c r="J458" s="24" t="str">
        <f>IF(ISNUMBER(wat_table_data!J455), IF(wat_table_data!J455=-999,"NA",wat_table_data!J455), "-")</f>
        <v>-</v>
      </c>
      <c r="K458" s="37" t="str">
        <f>IF(ISNUMBER(wat_table_data!K455), IF(wat_table_data!K455=-999,"NA",IF(wat_table_data!K455&gt;99, "&gt;99", IF(wat_table_data!K455&lt;1, "&lt;1",wat_table_data!K455 ))), "-")</f>
        <v>-</v>
      </c>
      <c r="L458" s="38" t="str">
        <f>IF(ISNUMBER(wat_table_data!L455), IF(wat_table_data!L455=-999,"NA",IF(wat_table_data!L455&gt;99, "&gt;99", IF(wat_table_data!L455&lt;1, "&lt;1",wat_table_data!L455 ))), "-")</f>
        <v>-</v>
      </c>
      <c r="M458" s="38" t="str">
        <f>IF(ISNUMBER(wat_table_data!M455), IF(wat_table_data!M455=-999,"NA",IF(wat_table_data!M455&gt;99, "&gt;99", IF(wat_table_data!M455&lt;1, "&lt;1",wat_table_data!M455 ))), "-")</f>
        <v>-</v>
      </c>
      <c r="N458" s="38" t="str">
        <f>IF(ISNUMBER(wat_table_data!N455), IF(wat_table_data!N455=-999,"NA",IF(wat_table_data!N455&gt;99, "&gt;99", IF(wat_table_data!N455&lt;1, "&lt;1",wat_table_data!N455 ))), "-")</f>
        <v>-</v>
      </c>
      <c r="O458" s="24" t="str">
        <f>IF(ISNUMBER(wat_table_data!O455), IF(wat_table_data!O455=-999,"NA",wat_table_data!O455), "-")</f>
        <v>-</v>
      </c>
      <c r="P458" s="37" t="str">
        <f>IF(ISNUMBER(wat_table_data!P455), IF(wat_table_data!P455=-999,"NA",IF(wat_table_data!P455&gt;99, "&gt;99", IF(wat_table_data!P455&lt;1, "&lt;1",wat_table_data!P455 ))), "-")</f>
        <v>-</v>
      </c>
      <c r="Q458" s="38" t="str">
        <f>IF(ISNUMBER(wat_table_data!Q455), IF(wat_table_data!Q455=-999,"NA",IF(wat_table_data!Q455&gt;99, "&gt;99", IF(wat_table_data!Q455&lt;1, "&lt;1",wat_table_data!Q455 ))), "-")</f>
        <v>-</v>
      </c>
      <c r="R458" s="38" t="str">
        <f>IF(ISNUMBER(wat_table_data!R455), IF(wat_table_data!R455=-999,"NA",IF(wat_table_data!R455&gt;99, "&gt;99", IF(wat_table_data!R455&lt;1, "&lt;1",wat_table_data!R455 ))), "-")</f>
        <v>-</v>
      </c>
      <c r="S458" s="38" t="str">
        <f>IF(ISNUMBER(wat_table_data!S455), IF(wat_table_data!S455=-999,"NA",IF(wat_table_data!S455&gt;99, "&gt;99", IF(wat_table_data!S455&lt;1, "&lt;1",wat_table_data!S455 ))), "-")</f>
        <v>-</v>
      </c>
      <c r="T458" s="24" t="str">
        <f>IF(ISNUMBER(wat_table_data!T455), IF(wat_table_data!T455=-999,"NA",wat_table_data!T455), "-")</f>
        <v>-</v>
      </c>
      <c r="U458" s="24"/>
      <c r="V458" s="24"/>
      <c r="W458" s="24"/>
      <c r="X458" s="39" t="str">
        <f>IF(ISNUMBER(wat_table_data!W455), IF(wat_table_data!W455=-999,"NA",IF(wat_table_data!W455&gt;99, "&gt;99", IF(wat_table_data!W455&lt;1, "&lt;1",wat_table_data!W455 ))), "-")</f>
        <v>-</v>
      </c>
      <c r="Y458" s="40" t="str">
        <f>IF(ISNUMBER(wat_table_data!X455), IF(wat_table_data!X455=-999,"NA",IF(wat_table_data!X455&gt;99, "&gt;99", IF(wat_table_data!X455&lt;1, "&lt;1",wat_table_data!X455 ))), "-")</f>
        <v>-</v>
      </c>
      <c r="Z458" s="40" t="str">
        <f>IF(ISNUMBER(wat_table_data!Y455), IF(wat_table_data!Y455=-999,"NA",IF(wat_table_data!Y455&gt;99, "&gt;99", IF(wat_table_data!Y455&lt;1, "&lt;1",wat_table_data!Y455 ))), "-")</f>
        <v>-</v>
      </c>
      <c r="AA458" s="40" t="str">
        <f>IF(ISNUMBER(wat_table_data!Z455), IF(wat_table_data!Z455=-999,"NA",IF(wat_table_data!Z455&gt;99, "&gt;99", IF(wat_table_data!Z455&lt;1, "&lt;1",wat_table_data!Z455 ))), "-")</f>
        <v>-</v>
      </c>
      <c r="AB458" s="38" t="str">
        <f>IF(ISNUMBER(wat_table_data!AA455), IF(wat_table_data!AA455=-999,"NA",IF(wat_table_data!AA455&gt;99, "&gt;99", IF(wat_table_data!AA455&lt;1, "&lt;1",wat_table_data!AA455 ))), "-")</f>
        <v>-</v>
      </c>
      <c r="AC458" s="38" t="str">
        <f>IF(ISNUMBER(wat_table_data!AB455), IF(wat_table_data!AB455=-999,"NA",IF(wat_table_data!AB455&gt;99, "&gt;99", IF(wat_table_data!AB455&lt;1, "&lt;1",wat_table_data!AB455 ))), "-")</f>
        <v>-</v>
      </c>
      <c r="AD458" s="39" t="str">
        <f>IF(ISNUMBER(wat_table_data!AC455), IF(wat_table_data!AC455=-999,"NA",IF(wat_table_data!AC455&gt;99, "&gt;99", IF(wat_table_data!AC455&lt;1, "&lt;1",wat_table_data!AC455 ))), "-")</f>
        <v>-</v>
      </c>
      <c r="AE458" s="40" t="str">
        <f>IF(ISNUMBER(wat_table_data!AD455), IF(wat_table_data!AD455=-999,"NA",IF(wat_table_data!AD455&gt;99, "&gt;99", IF(wat_table_data!AD455&lt;1, "&lt;1",wat_table_data!AD455 ))), "-")</f>
        <v>-</v>
      </c>
      <c r="AF458" s="40" t="str">
        <f>IF(ISNUMBER(wat_table_data!AE455), IF(wat_table_data!AE455=-999,"NA",IF(wat_table_data!AE455&gt;99, "&gt;99", IF(wat_table_data!AE455&lt;1, "&lt;1",wat_table_data!AE455 ))), "-")</f>
        <v>-</v>
      </c>
      <c r="AG458" s="40" t="str">
        <f>IF(ISNUMBER(wat_table_data!AF455), IF(wat_table_data!AF455=-999,"NA",IF(wat_table_data!AF455&gt;99, "&gt;99", IF(wat_table_data!AF455&lt;1, "&lt;1",wat_table_data!AF455 ))), "-")</f>
        <v>-</v>
      </c>
      <c r="AH458" s="38" t="str">
        <f>IF(ISNUMBER(wat_table_data!AG455), IF(wat_table_data!AG455=-999,"NA",IF(wat_table_data!AG455&gt;99, "&gt;99", IF(wat_table_data!AG455&lt;1, "&lt;1",wat_table_data!AG455 ))), "-")</f>
        <v>-</v>
      </c>
      <c r="AI458" s="38" t="str">
        <f>IF(ISNUMBER(wat_table_data!AH455), IF(wat_table_data!AH455=-999,"NA",IF(wat_table_data!AH455&gt;99, "&gt;99", IF(wat_table_data!AH455&lt;1, "&lt;1",wat_table_data!AH455 ))), "-")</f>
        <v>-</v>
      </c>
      <c r="AJ458" s="39" t="str">
        <f>IF(ISNUMBER(wat_table_data!AI455), IF(wat_table_data!AI455=-999,"NA",IF(wat_table_data!AI455&gt;99, "&gt;99", IF(wat_table_data!AI455&lt;1, "&lt;1",wat_table_data!AI455 ))), "-")</f>
        <v>-</v>
      </c>
      <c r="AK458" s="40" t="str">
        <f>IF(ISNUMBER(wat_table_data!AJ455), IF(wat_table_data!AJ455=-999,"NA",IF(wat_table_data!AJ455&gt;99, "&gt;99", IF(wat_table_data!AJ455&lt;1, "&lt;1",wat_table_data!AJ455 ))), "-")</f>
        <v>-</v>
      </c>
      <c r="AL458" s="40" t="str">
        <f>IF(ISNUMBER(wat_table_data!AK455), IF(wat_table_data!AK455=-999,"NA",IF(wat_table_data!AK455&gt;99, "&gt;99", IF(wat_table_data!AK455&lt;1, "&lt;1",wat_table_data!AK455 ))), "-")</f>
        <v>-</v>
      </c>
      <c r="AM458" s="40" t="str">
        <f>IF(ISNUMBER(wat_table_data!AL455), IF(wat_table_data!AL455=-999,"NA",IF(wat_table_data!AL455&gt;99, "&gt;99", IF(wat_table_data!AL455&lt;1, "&lt;1",wat_table_data!AL455 ))), "-")</f>
        <v>-</v>
      </c>
      <c r="AN458" s="38" t="str">
        <f>IF(ISNUMBER(wat_table_data!AM455), IF(wat_table_data!AM455=-999,"NA",IF(wat_table_data!AM455&gt;99, "&gt;99", IF(wat_table_data!AM455&lt;1, "&lt;1",wat_table_data!AM455 ))), "-")</f>
        <v>-</v>
      </c>
      <c r="AO458" s="38" t="str">
        <f>IF(ISNUMBER(wat_table_data!AN455), IF(wat_table_data!AN455=-999,"NA",IF(wat_table_data!AN455&gt;99, "&gt;99", IF(wat_table_data!AN455&lt;1, "&lt;1",wat_table_data!AN455 ))), "-")</f>
        <v>-</v>
      </c>
    </row>
    <row r="459" ht="13.8" x14ac:dyDescent="0.25">
      <c r="A459" s="34" t="str">
        <f>IF(ISBLANK(wat_table_data!A456), "", wat_table_data!A456)</f>
        <v/>
      </c>
      <c r="B459" s="34" t="str">
        <f>IF(ISBLANK(wat_table_data!B456), "", wat_table_data!B456)</f>
        <v/>
      </c>
      <c r="C459" s="34" t="str">
        <f>IF(ISBLANK(wat_table_data!C456), "", wat_table_data!C456)</f>
        <v/>
      </c>
      <c r="D459" s="35" t="str">
        <f>IF(ISNUMBER(wat_table_data!D456), wat_table_data!D456, "-")</f>
        <v>-</v>
      </c>
      <c r="E459" s="36" t="str">
        <f>IF(ISNUMBER(wat_table_data!E456), wat_table_data!E456, "-")</f>
        <v>-</v>
      </c>
      <c r="F459" s="37" t="str">
        <f>IF(ISNUMBER(wat_table_data!F456), IF(wat_table_data!F456=-999,"NA",IF(wat_table_data!F456&gt;99, "&gt;99", IF(wat_table_data!F456&lt;1, "&lt;1",wat_table_data!F456 ))), "-")</f>
        <v>-</v>
      </c>
      <c r="G459" s="38" t="str">
        <f>IF(ISNUMBER(wat_table_data!G456), IF(wat_table_data!G456=-999,"NA",IF(wat_table_data!G456&gt;99, "&gt;99", IF(wat_table_data!G456&lt;1, "&lt;1",wat_table_data!G456 ))), "-")</f>
        <v>-</v>
      </c>
      <c r="H459" s="38" t="str">
        <f>IF(ISNUMBER(wat_table_data!H456), IF(wat_table_data!H456=-999,"NA",IF(wat_table_data!H456&gt;99, "&gt;99", IF(wat_table_data!H456&lt;1, "&lt;1",wat_table_data!H456 ))), "-")</f>
        <v>-</v>
      </c>
      <c r="I459" s="38" t="str">
        <f>IF(ISNUMBER(wat_table_data!I456), IF(wat_table_data!I456=-999,"NA",IF(wat_table_data!I456&gt;99, "&gt;99", IF(wat_table_data!I456&lt;1, "&lt;1",wat_table_data!I456 ))), "-")</f>
        <v>-</v>
      </c>
      <c r="J459" s="24" t="str">
        <f>IF(ISNUMBER(wat_table_data!J456), IF(wat_table_data!J456=-999,"NA",wat_table_data!J456), "-")</f>
        <v>-</v>
      </c>
      <c r="K459" s="37" t="str">
        <f>IF(ISNUMBER(wat_table_data!K456), IF(wat_table_data!K456=-999,"NA",IF(wat_table_data!K456&gt;99, "&gt;99", IF(wat_table_data!K456&lt;1, "&lt;1",wat_table_data!K456 ))), "-")</f>
        <v>-</v>
      </c>
      <c r="L459" s="38" t="str">
        <f>IF(ISNUMBER(wat_table_data!L456), IF(wat_table_data!L456=-999,"NA",IF(wat_table_data!L456&gt;99, "&gt;99", IF(wat_table_data!L456&lt;1, "&lt;1",wat_table_data!L456 ))), "-")</f>
        <v>-</v>
      </c>
      <c r="M459" s="38" t="str">
        <f>IF(ISNUMBER(wat_table_data!M456), IF(wat_table_data!M456=-999,"NA",IF(wat_table_data!M456&gt;99, "&gt;99", IF(wat_table_data!M456&lt;1, "&lt;1",wat_table_data!M456 ))), "-")</f>
        <v>-</v>
      </c>
      <c r="N459" s="38" t="str">
        <f>IF(ISNUMBER(wat_table_data!N456), IF(wat_table_data!N456=-999,"NA",IF(wat_table_data!N456&gt;99, "&gt;99", IF(wat_table_data!N456&lt;1, "&lt;1",wat_table_data!N456 ))), "-")</f>
        <v>-</v>
      </c>
      <c r="O459" s="24" t="str">
        <f>IF(ISNUMBER(wat_table_data!O456), IF(wat_table_data!O456=-999,"NA",wat_table_data!O456), "-")</f>
        <v>-</v>
      </c>
      <c r="P459" s="37" t="str">
        <f>IF(ISNUMBER(wat_table_data!P456), IF(wat_table_data!P456=-999,"NA",IF(wat_table_data!P456&gt;99, "&gt;99", IF(wat_table_data!P456&lt;1, "&lt;1",wat_table_data!P456 ))), "-")</f>
        <v>-</v>
      </c>
      <c r="Q459" s="38" t="str">
        <f>IF(ISNUMBER(wat_table_data!Q456), IF(wat_table_data!Q456=-999,"NA",IF(wat_table_data!Q456&gt;99, "&gt;99", IF(wat_table_data!Q456&lt;1, "&lt;1",wat_table_data!Q456 ))), "-")</f>
        <v>-</v>
      </c>
      <c r="R459" s="38" t="str">
        <f>IF(ISNUMBER(wat_table_data!R456), IF(wat_table_data!R456=-999,"NA",IF(wat_table_data!R456&gt;99, "&gt;99", IF(wat_table_data!R456&lt;1, "&lt;1",wat_table_data!R456 ))), "-")</f>
        <v>-</v>
      </c>
      <c r="S459" s="38" t="str">
        <f>IF(ISNUMBER(wat_table_data!S456), IF(wat_table_data!S456=-999,"NA",IF(wat_table_data!S456&gt;99, "&gt;99", IF(wat_table_data!S456&lt;1, "&lt;1",wat_table_data!S456 ))), "-")</f>
        <v>-</v>
      </c>
      <c r="T459" s="24" t="str">
        <f>IF(ISNUMBER(wat_table_data!T456), IF(wat_table_data!T456=-999,"NA",wat_table_data!T456), "-")</f>
        <v>-</v>
      </c>
      <c r="U459" s="24"/>
      <c r="V459" s="24"/>
      <c r="W459" s="24"/>
      <c r="X459" s="39" t="str">
        <f>IF(ISNUMBER(wat_table_data!W456), IF(wat_table_data!W456=-999,"NA",IF(wat_table_data!W456&gt;99, "&gt;99", IF(wat_table_data!W456&lt;1, "&lt;1",wat_table_data!W456 ))), "-")</f>
        <v>-</v>
      </c>
      <c r="Y459" s="40" t="str">
        <f>IF(ISNUMBER(wat_table_data!X456), IF(wat_table_data!X456=-999,"NA",IF(wat_table_data!X456&gt;99, "&gt;99", IF(wat_table_data!X456&lt;1, "&lt;1",wat_table_data!X456 ))), "-")</f>
        <v>-</v>
      </c>
      <c r="Z459" s="40" t="str">
        <f>IF(ISNUMBER(wat_table_data!Y456), IF(wat_table_data!Y456=-999,"NA",IF(wat_table_data!Y456&gt;99, "&gt;99", IF(wat_table_data!Y456&lt;1, "&lt;1",wat_table_data!Y456 ))), "-")</f>
        <v>-</v>
      </c>
      <c r="AA459" s="40" t="str">
        <f>IF(ISNUMBER(wat_table_data!Z456), IF(wat_table_data!Z456=-999,"NA",IF(wat_table_data!Z456&gt;99, "&gt;99", IF(wat_table_data!Z456&lt;1, "&lt;1",wat_table_data!Z456 ))), "-")</f>
        <v>-</v>
      </c>
      <c r="AB459" s="38" t="str">
        <f>IF(ISNUMBER(wat_table_data!AA456), IF(wat_table_data!AA456=-999,"NA",IF(wat_table_data!AA456&gt;99, "&gt;99", IF(wat_table_data!AA456&lt;1, "&lt;1",wat_table_data!AA456 ))), "-")</f>
        <v>-</v>
      </c>
      <c r="AC459" s="38" t="str">
        <f>IF(ISNUMBER(wat_table_data!AB456), IF(wat_table_data!AB456=-999,"NA",IF(wat_table_data!AB456&gt;99, "&gt;99", IF(wat_table_data!AB456&lt;1, "&lt;1",wat_table_data!AB456 ))), "-")</f>
        <v>-</v>
      </c>
      <c r="AD459" s="39" t="str">
        <f>IF(ISNUMBER(wat_table_data!AC456), IF(wat_table_data!AC456=-999,"NA",IF(wat_table_data!AC456&gt;99, "&gt;99", IF(wat_table_data!AC456&lt;1, "&lt;1",wat_table_data!AC456 ))), "-")</f>
        <v>-</v>
      </c>
      <c r="AE459" s="40" t="str">
        <f>IF(ISNUMBER(wat_table_data!AD456), IF(wat_table_data!AD456=-999,"NA",IF(wat_table_data!AD456&gt;99, "&gt;99", IF(wat_table_data!AD456&lt;1, "&lt;1",wat_table_data!AD456 ))), "-")</f>
        <v>-</v>
      </c>
      <c r="AF459" s="40" t="str">
        <f>IF(ISNUMBER(wat_table_data!AE456), IF(wat_table_data!AE456=-999,"NA",IF(wat_table_data!AE456&gt;99, "&gt;99", IF(wat_table_data!AE456&lt;1, "&lt;1",wat_table_data!AE456 ))), "-")</f>
        <v>-</v>
      </c>
      <c r="AG459" s="40" t="str">
        <f>IF(ISNUMBER(wat_table_data!AF456), IF(wat_table_data!AF456=-999,"NA",IF(wat_table_data!AF456&gt;99, "&gt;99", IF(wat_table_data!AF456&lt;1, "&lt;1",wat_table_data!AF456 ))), "-")</f>
        <v>-</v>
      </c>
      <c r="AH459" s="38" t="str">
        <f>IF(ISNUMBER(wat_table_data!AG456), IF(wat_table_data!AG456=-999,"NA",IF(wat_table_data!AG456&gt;99, "&gt;99", IF(wat_table_data!AG456&lt;1, "&lt;1",wat_table_data!AG456 ))), "-")</f>
        <v>-</v>
      </c>
      <c r="AI459" s="38" t="str">
        <f>IF(ISNUMBER(wat_table_data!AH456), IF(wat_table_data!AH456=-999,"NA",IF(wat_table_data!AH456&gt;99, "&gt;99", IF(wat_table_data!AH456&lt;1, "&lt;1",wat_table_data!AH456 ))), "-")</f>
        <v>-</v>
      </c>
      <c r="AJ459" s="39" t="str">
        <f>IF(ISNUMBER(wat_table_data!AI456), IF(wat_table_data!AI456=-999,"NA",IF(wat_table_data!AI456&gt;99, "&gt;99", IF(wat_table_data!AI456&lt;1, "&lt;1",wat_table_data!AI456 ))), "-")</f>
        <v>-</v>
      </c>
      <c r="AK459" s="40" t="str">
        <f>IF(ISNUMBER(wat_table_data!AJ456), IF(wat_table_data!AJ456=-999,"NA",IF(wat_table_data!AJ456&gt;99, "&gt;99", IF(wat_table_data!AJ456&lt;1, "&lt;1",wat_table_data!AJ456 ))), "-")</f>
        <v>-</v>
      </c>
      <c r="AL459" s="40" t="str">
        <f>IF(ISNUMBER(wat_table_data!AK456), IF(wat_table_data!AK456=-999,"NA",IF(wat_table_data!AK456&gt;99, "&gt;99", IF(wat_table_data!AK456&lt;1, "&lt;1",wat_table_data!AK456 ))), "-")</f>
        <v>-</v>
      </c>
      <c r="AM459" s="40" t="str">
        <f>IF(ISNUMBER(wat_table_data!AL456), IF(wat_table_data!AL456=-999,"NA",IF(wat_table_data!AL456&gt;99, "&gt;99", IF(wat_table_data!AL456&lt;1, "&lt;1",wat_table_data!AL456 ))), "-")</f>
        <v>-</v>
      </c>
      <c r="AN459" s="38" t="str">
        <f>IF(ISNUMBER(wat_table_data!AM456), IF(wat_table_data!AM456=-999,"NA",IF(wat_table_data!AM456&gt;99, "&gt;99", IF(wat_table_data!AM456&lt;1, "&lt;1",wat_table_data!AM456 ))), "-")</f>
        <v>-</v>
      </c>
      <c r="AO459" s="38" t="str">
        <f>IF(ISNUMBER(wat_table_data!AN456), IF(wat_table_data!AN456=-999,"NA",IF(wat_table_data!AN456&gt;99, "&gt;99", IF(wat_table_data!AN456&lt;1, "&lt;1",wat_table_data!AN456 ))), "-")</f>
        <v>-</v>
      </c>
    </row>
    <row r="460" ht="13.8" x14ac:dyDescent="0.25">
      <c r="A460" s="34" t="str">
        <f>IF(ISBLANK(wat_table_data!A457), "", wat_table_data!A457)</f>
        <v/>
      </c>
      <c r="B460" s="34" t="str">
        <f>IF(ISBLANK(wat_table_data!B457), "", wat_table_data!B457)</f>
        <v/>
      </c>
      <c r="C460" s="34" t="str">
        <f>IF(ISBLANK(wat_table_data!C457), "", wat_table_data!C457)</f>
        <v/>
      </c>
      <c r="D460" s="35" t="str">
        <f>IF(ISNUMBER(wat_table_data!D457), wat_table_data!D457, "-")</f>
        <v>-</v>
      </c>
      <c r="E460" s="36" t="str">
        <f>IF(ISNUMBER(wat_table_data!E457), wat_table_data!E457, "-")</f>
        <v>-</v>
      </c>
      <c r="F460" s="37" t="str">
        <f>IF(ISNUMBER(wat_table_data!F457), IF(wat_table_data!F457=-999,"NA",IF(wat_table_data!F457&gt;99, "&gt;99", IF(wat_table_data!F457&lt;1, "&lt;1",wat_table_data!F457 ))), "-")</f>
        <v>-</v>
      </c>
      <c r="G460" s="38" t="str">
        <f>IF(ISNUMBER(wat_table_data!G457), IF(wat_table_data!G457=-999,"NA",IF(wat_table_data!G457&gt;99, "&gt;99", IF(wat_table_data!G457&lt;1, "&lt;1",wat_table_data!G457 ))), "-")</f>
        <v>-</v>
      </c>
      <c r="H460" s="38" t="str">
        <f>IF(ISNUMBER(wat_table_data!H457), IF(wat_table_data!H457=-999,"NA",IF(wat_table_data!H457&gt;99, "&gt;99", IF(wat_table_data!H457&lt;1, "&lt;1",wat_table_data!H457 ))), "-")</f>
        <v>-</v>
      </c>
      <c r="I460" s="38" t="str">
        <f>IF(ISNUMBER(wat_table_data!I457), IF(wat_table_data!I457=-999,"NA",IF(wat_table_data!I457&gt;99, "&gt;99", IF(wat_table_data!I457&lt;1, "&lt;1",wat_table_data!I457 ))), "-")</f>
        <v>-</v>
      </c>
      <c r="J460" s="24" t="str">
        <f>IF(ISNUMBER(wat_table_data!J457), IF(wat_table_data!J457=-999,"NA",wat_table_data!J457), "-")</f>
        <v>-</v>
      </c>
      <c r="K460" s="37" t="str">
        <f>IF(ISNUMBER(wat_table_data!K457), IF(wat_table_data!K457=-999,"NA",IF(wat_table_data!K457&gt;99, "&gt;99", IF(wat_table_data!K457&lt;1, "&lt;1",wat_table_data!K457 ))), "-")</f>
        <v>-</v>
      </c>
      <c r="L460" s="38" t="str">
        <f>IF(ISNUMBER(wat_table_data!L457), IF(wat_table_data!L457=-999,"NA",IF(wat_table_data!L457&gt;99, "&gt;99", IF(wat_table_data!L457&lt;1, "&lt;1",wat_table_data!L457 ))), "-")</f>
        <v>-</v>
      </c>
      <c r="M460" s="38" t="str">
        <f>IF(ISNUMBER(wat_table_data!M457), IF(wat_table_data!M457=-999,"NA",IF(wat_table_data!M457&gt;99, "&gt;99", IF(wat_table_data!M457&lt;1, "&lt;1",wat_table_data!M457 ))), "-")</f>
        <v>-</v>
      </c>
      <c r="N460" s="38" t="str">
        <f>IF(ISNUMBER(wat_table_data!N457), IF(wat_table_data!N457=-999,"NA",IF(wat_table_data!N457&gt;99, "&gt;99", IF(wat_table_data!N457&lt;1, "&lt;1",wat_table_data!N457 ))), "-")</f>
        <v>-</v>
      </c>
      <c r="O460" s="24" t="str">
        <f>IF(ISNUMBER(wat_table_data!O457), IF(wat_table_data!O457=-999,"NA",wat_table_data!O457), "-")</f>
        <v>-</v>
      </c>
      <c r="P460" s="37" t="str">
        <f>IF(ISNUMBER(wat_table_data!P457), IF(wat_table_data!P457=-999,"NA",IF(wat_table_data!P457&gt;99, "&gt;99", IF(wat_table_data!P457&lt;1, "&lt;1",wat_table_data!P457 ))), "-")</f>
        <v>-</v>
      </c>
      <c r="Q460" s="38" t="str">
        <f>IF(ISNUMBER(wat_table_data!Q457), IF(wat_table_data!Q457=-999,"NA",IF(wat_table_data!Q457&gt;99, "&gt;99", IF(wat_table_data!Q457&lt;1, "&lt;1",wat_table_data!Q457 ))), "-")</f>
        <v>-</v>
      </c>
      <c r="R460" s="38" t="str">
        <f>IF(ISNUMBER(wat_table_data!R457), IF(wat_table_data!R457=-999,"NA",IF(wat_table_data!R457&gt;99, "&gt;99", IF(wat_table_data!R457&lt;1, "&lt;1",wat_table_data!R457 ))), "-")</f>
        <v>-</v>
      </c>
      <c r="S460" s="38" t="str">
        <f>IF(ISNUMBER(wat_table_data!S457), IF(wat_table_data!S457=-999,"NA",IF(wat_table_data!S457&gt;99, "&gt;99", IF(wat_table_data!S457&lt;1, "&lt;1",wat_table_data!S457 ))), "-")</f>
        <v>-</v>
      </c>
      <c r="T460" s="24" t="str">
        <f>IF(ISNUMBER(wat_table_data!T457), IF(wat_table_data!T457=-999,"NA",wat_table_data!T457), "-")</f>
        <v>-</v>
      </c>
      <c r="U460" s="24"/>
      <c r="V460" s="24"/>
      <c r="W460" s="24"/>
      <c r="X460" s="39" t="str">
        <f>IF(ISNUMBER(wat_table_data!W457), IF(wat_table_data!W457=-999,"NA",IF(wat_table_data!W457&gt;99, "&gt;99", IF(wat_table_data!W457&lt;1, "&lt;1",wat_table_data!W457 ))), "-")</f>
        <v>-</v>
      </c>
      <c r="Y460" s="40" t="str">
        <f>IF(ISNUMBER(wat_table_data!X457), IF(wat_table_data!X457=-999,"NA",IF(wat_table_data!X457&gt;99, "&gt;99", IF(wat_table_data!X457&lt;1, "&lt;1",wat_table_data!X457 ))), "-")</f>
        <v>-</v>
      </c>
      <c r="Z460" s="40" t="str">
        <f>IF(ISNUMBER(wat_table_data!Y457), IF(wat_table_data!Y457=-999,"NA",IF(wat_table_data!Y457&gt;99, "&gt;99", IF(wat_table_data!Y457&lt;1, "&lt;1",wat_table_data!Y457 ))), "-")</f>
        <v>-</v>
      </c>
      <c r="AA460" s="40" t="str">
        <f>IF(ISNUMBER(wat_table_data!Z457), IF(wat_table_data!Z457=-999,"NA",IF(wat_table_data!Z457&gt;99, "&gt;99", IF(wat_table_data!Z457&lt;1, "&lt;1",wat_table_data!Z457 ))), "-")</f>
        <v>-</v>
      </c>
      <c r="AB460" s="38" t="str">
        <f>IF(ISNUMBER(wat_table_data!AA457), IF(wat_table_data!AA457=-999,"NA",IF(wat_table_data!AA457&gt;99, "&gt;99", IF(wat_table_data!AA457&lt;1, "&lt;1",wat_table_data!AA457 ))), "-")</f>
        <v>-</v>
      </c>
      <c r="AC460" s="38" t="str">
        <f>IF(ISNUMBER(wat_table_data!AB457), IF(wat_table_data!AB457=-999,"NA",IF(wat_table_data!AB457&gt;99, "&gt;99", IF(wat_table_data!AB457&lt;1, "&lt;1",wat_table_data!AB457 ))), "-")</f>
        <v>-</v>
      </c>
      <c r="AD460" s="39" t="str">
        <f>IF(ISNUMBER(wat_table_data!AC457), IF(wat_table_data!AC457=-999,"NA",IF(wat_table_data!AC457&gt;99, "&gt;99", IF(wat_table_data!AC457&lt;1, "&lt;1",wat_table_data!AC457 ))), "-")</f>
        <v>-</v>
      </c>
      <c r="AE460" s="40" t="str">
        <f>IF(ISNUMBER(wat_table_data!AD457), IF(wat_table_data!AD457=-999,"NA",IF(wat_table_data!AD457&gt;99, "&gt;99", IF(wat_table_data!AD457&lt;1, "&lt;1",wat_table_data!AD457 ))), "-")</f>
        <v>-</v>
      </c>
      <c r="AF460" s="40" t="str">
        <f>IF(ISNUMBER(wat_table_data!AE457), IF(wat_table_data!AE457=-999,"NA",IF(wat_table_data!AE457&gt;99, "&gt;99", IF(wat_table_data!AE457&lt;1, "&lt;1",wat_table_data!AE457 ))), "-")</f>
        <v>-</v>
      </c>
      <c r="AG460" s="40" t="str">
        <f>IF(ISNUMBER(wat_table_data!AF457), IF(wat_table_data!AF457=-999,"NA",IF(wat_table_data!AF457&gt;99, "&gt;99", IF(wat_table_data!AF457&lt;1, "&lt;1",wat_table_data!AF457 ))), "-")</f>
        <v>-</v>
      </c>
      <c r="AH460" s="38" t="str">
        <f>IF(ISNUMBER(wat_table_data!AG457), IF(wat_table_data!AG457=-999,"NA",IF(wat_table_data!AG457&gt;99, "&gt;99", IF(wat_table_data!AG457&lt;1, "&lt;1",wat_table_data!AG457 ))), "-")</f>
        <v>-</v>
      </c>
      <c r="AI460" s="38" t="str">
        <f>IF(ISNUMBER(wat_table_data!AH457), IF(wat_table_data!AH457=-999,"NA",IF(wat_table_data!AH457&gt;99, "&gt;99", IF(wat_table_data!AH457&lt;1, "&lt;1",wat_table_data!AH457 ))), "-")</f>
        <v>-</v>
      </c>
      <c r="AJ460" s="39" t="str">
        <f>IF(ISNUMBER(wat_table_data!AI457), IF(wat_table_data!AI457=-999,"NA",IF(wat_table_data!AI457&gt;99, "&gt;99", IF(wat_table_data!AI457&lt;1, "&lt;1",wat_table_data!AI457 ))), "-")</f>
        <v>-</v>
      </c>
      <c r="AK460" s="40" t="str">
        <f>IF(ISNUMBER(wat_table_data!AJ457), IF(wat_table_data!AJ457=-999,"NA",IF(wat_table_data!AJ457&gt;99, "&gt;99", IF(wat_table_data!AJ457&lt;1, "&lt;1",wat_table_data!AJ457 ))), "-")</f>
        <v>-</v>
      </c>
      <c r="AL460" s="40" t="str">
        <f>IF(ISNUMBER(wat_table_data!AK457), IF(wat_table_data!AK457=-999,"NA",IF(wat_table_data!AK457&gt;99, "&gt;99", IF(wat_table_data!AK457&lt;1, "&lt;1",wat_table_data!AK457 ))), "-")</f>
        <v>-</v>
      </c>
      <c r="AM460" s="40" t="str">
        <f>IF(ISNUMBER(wat_table_data!AL457), IF(wat_table_data!AL457=-999,"NA",IF(wat_table_data!AL457&gt;99, "&gt;99", IF(wat_table_data!AL457&lt;1, "&lt;1",wat_table_data!AL457 ))), "-")</f>
        <v>-</v>
      </c>
      <c r="AN460" s="38" t="str">
        <f>IF(ISNUMBER(wat_table_data!AM457), IF(wat_table_data!AM457=-999,"NA",IF(wat_table_data!AM457&gt;99, "&gt;99", IF(wat_table_data!AM457&lt;1, "&lt;1",wat_table_data!AM457 ))), "-")</f>
        <v>-</v>
      </c>
      <c r="AO460" s="38" t="str">
        <f>IF(ISNUMBER(wat_table_data!AN457), IF(wat_table_data!AN457=-999,"NA",IF(wat_table_data!AN457&gt;99, "&gt;99", IF(wat_table_data!AN457&lt;1, "&lt;1",wat_table_data!AN457 ))), "-")</f>
        <v>-</v>
      </c>
    </row>
    <row r="461" ht="13.8" x14ac:dyDescent="0.25">
      <c r="A461" s="34" t="str">
        <f>IF(ISBLANK(wat_table_data!A458), "", wat_table_data!A458)</f>
        <v/>
      </c>
      <c r="B461" s="34" t="str">
        <f>IF(ISBLANK(wat_table_data!B458), "", wat_table_data!B458)</f>
        <v/>
      </c>
      <c r="C461" s="34" t="str">
        <f>IF(ISBLANK(wat_table_data!C458), "", wat_table_data!C458)</f>
        <v/>
      </c>
      <c r="D461" s="35" t="str">
        <f>IF(ISNUMBER(wat_table_data!D458), wat_table_data!D458, "-")</f>
        <v>-</v>
      </c>
      <c r="E461" s="36" t="str">
        <f>IF(ISNUMBER(wat_table_data!E458), wat_table_data!E458, "-")</f>
        <v>-</v>
      </c>
      <c r="F461" s="37" t="str">
        <f>IF(ISNUMBER(wat_table_data!F458), IF(wat_table_data!F458=-999,"NA",IF(wat_table_data!F458&gt;99, "&gt;99", IF(wat_table_data!F458&lt;1, "&lt;1",wat_table_data!F458 ))), "-")</f>
        <v>-</v>
      </c>
      <c r="G461" s="38" t="str">
        <f>IF(ISNUMBER(wat_table_data!G458), IF(wat_table_data!G458=-999,"NA",IF(wat_table_data!G458&gt;99, "&gt;99", IF(wat_table_data!G458&lt;1, "&lt;1",wat_table_data!G458 ))), "-")</f>
        <v>-</v>
      </c>
      <c r="H461" s="38" t="str">
        <f>IF(ISNUMBER(wat_table_data!H458), IF(wat_table_data!H458=-999,"NA",IF(wat_table_data!H458&gt;99, "&gt;99", IF(wat_table_data!H458&lt;1, "&lt;1",wat_table_data!H458 ))), "-")</f>
        <v>-</v>
      </c>
      <c r="I461" s="38" t="str">
        <f>IF(ISNUMBER(wat_table_data!I458), IF(wat_table_data!I458=-999,"NA",IF(wat_table_data!I458&gt;99, "&gt;99", IF(wat_table_data!I458&lt;1, "&lt;1",wat_table_data!I458 ))), "-")</f>
        <v>-</v>
      </c>
      <c r="J461" s="24" t="str">
        <f>IF(ISNUMBER(wat_table_data!J458), IF(wat_table_data!J458=-999,"NA",wat_table_data!J458), "-")</f>
        <v>-</v>
      </c>
      <c r="K461" s="37" t="str">
        <f>IF(ISNUMBER(wat_table_data!K458), IF(wat_table_data!K458=-999,"NA",IF(wat_table_data!K458&gt;99, "&gt;99", IF(wat_table_data!K458&lt;1, "&lt;1",wat_table_data!K458 ))), "-")</f>
        <v>-</v>
      </c>
      <c r="L461" s="38" t="str">
        <f>IF(ISNUMBER(wat_table_data!L458), IF(wat_table_data!L458=-999,"NA",IF(wat_table_data!L458&gt;99, "&gt;99", IF(wat_table_data!L458&lt;1, "&lt;1",wat_table_data!L458 ))), "-")</f>
        <v>-</v>
      </c>
      <c r="M461" s="38" t="str">
        <f>IF(ISNUMBER(wat_table_data!M458), IF(wat_table_data!M458=-999,"NA",IF(wat_table_data!M458&gt;99, "&gt;99", IF(wat_table_data!M458&lt;1, "&lt;1",wat_table_data!M458 ))), "-")</f>
        <v>-</v>
      </c>
      <c r="N461" s="38" t="str">
        <f>IF(ISNUMBER(wat_table_data!N458), IF(wat_table_data!N458=-999,"NA",IF(wat_table_data!N458&gt;99, "&gt;99", IF(wat_table_data!N458&lt;1, "&lt;1",wat_table_data!N458 ))), "-")</f>
        <v>-</v>
      </c>
      <c r="O461" s="24" t="str">
        <f>IF(ISNUMBER(wat_table_data!O458), IF(wat_table_data!O458=-999,"NA",wat_table_data!O458), "-")</f>
        <v>-</v>
      </c>
      <c r="P461" s="37" t="str">
        <f>IF(ISNUMBER(wat_table_data!P458), IF(wat_table_data!P458=-999,"NA",IF(wat_table_data!P458&gt;99, "&gt;99", IF(wat_table_data!P458&lt;1, "&lt;1",wat_table_data!P458 ))), "-")</f>
        <v>-</v>
      </c>
      <c r="Q461" s="38" t="str">
        <f>IF(ISNUMBER(wat_table_data!Q458), IF(wat_table_data!Q458=-999,"NA",IF(wat_table_data!Q458&gt;99, "&gt;99", IF(wat_table_data!Q458&lt;1, "&lt;1",wat_table_data!Q458 ))), "-")</f>
        <v>-</v>
      </c>
      <c r="R461" s="38" t="str">
        <f>IF(ISNUMBER(wat_table_data!R458), IF(wat_table_data!R458=-999,"NA",IF(wat_table_data!R458&gt;99, "&gt;99", IF(wat_table_data!R458&lt;1, "&lt;1",wat_table_data!R458 ))), "-")</f>
        <v>-</v>
      </c>
      <c r="S461" s="38" t="str">
        <f>IF(ISNUMBER(wat_table_data!S458), IF(wat_table_data!S458=-999,"NA",IF(wat_table_data!S458&gt;99, "&gt;99", IF(wat_table_data!S458&lt;1, "&lt;1",wat_table_data!S458 ))), "-")</f>
        <v>-</v>
      </c>
      <c r="T461" s="24" t="str">
        <f>IF(ISNUMBER(wat_table_data!T458), IF(wat_table_data!T458=-999,"NA",wat_table_data!T458), "-")</f>
        <v>-</v>
      </c>
      <c r="U461" s="24"/>
      <c r="V461" s="24"/>
      <c r="W461" s="24"/>
      <c r="X461" s="39" t="str">
        <f>IF(ISNUMBER(wat_table_data!W458), IF(wat_table_data!W458=-999,"NA",IF(wat_table_data!W458&gt;99, "&gt;99", IF(wat_table_data!W458&lt;1, "&lt;1",wat_table_data!W458 ))), "-")</f>
        <v>-</v>
      </c>
      <c r="Y461" s="40" t="str">
        <f>IF(ISNUMBER(wat_table_data!X458), IF(wat_table_data!X458=-999,"NA",IF(wat_table_data!X458&gt;99, "&gt;99", IF(wat_table_data!X458&lt;1, "&lt;1",wat_table_data!X458 ))), "-")</f>
        <v>-</v>
      </c>
      <c r="Z461" s="40" t="str">
        <f>IF(ISNUMBER(wat_table_data!Y458), IF(wat_table_data!Y458=-999,"NA",IF(wat_table_data!Y458&gt;99, "&gt;99", IF(wat_table_data!Y458&lt;1, "&lt;1",wat_table_data!Y458 ))), "-")</f>
        <v>-</v>
      </c>
      <c r="AA461" s="40" t="str">
        <f>IF(ISNUMBER(wat_table_data!Z458), IF(wat_table_data!Z458=-999,"NA",IF(wat_table_data!Z458&gt;99, "&gt;99", IF(wat_table_data!Z458&lt;1, "&lt;1",wat_table_data!Z458 ))), "-")</f>
        <v>-</v>
      </c>
      <c r="AB461" s="38" t="str">
        <f>IF(ISNUMBER(wat_table_data!AA458), IF(wat_table_data!AA458=-999,"NA",IF(wat_table_data!AA458&gt;99, "&gt;99", IF(wat_table_data!AA458&lt;1, "&lt;1",wat_table_data!AA458 ))), "-")</f>
        <v>-</v>
      </c>
      <c r="AC461" s="38" t="str">
        <f>IF(ISNUMBER(wat_table_data!AB458), IF(wat_table_data!AB458=-999,"NA",IF(wat_table_data!AB458&gt;99, "&gt;99", IF(wat_table_data!AB458&lt;1, "&lt;1",wat_table_data!AB458 ))), "-")</f>
        <v>-</v>
      </c>
      <c r="AD461" s="39" t="str">
        <f>IF(ISNUMBER(wat_table_data!AC458), IF(wat_table_data!AC458=-999,"NA",IF(wat_table_data!AC458&gt;99, "&gt;99", IF(wat_table_data!AC458&lt;1, "&lt;1",wat_table_data!AC458 ))), "-")</f>
        <v>-</v>
      </c>
      <c r="AE461" s="40" t="str">
        <f>IF(ISNUMBER(wat_table_data!AD458), IF(wat_table_data!AD458=-999,"NA",IF(wat_table_data!AD458&gt;99, "&gt;99", IF(wat_table_data!AD458&lt;1, "&lt;1",wat_table_data!AD458 ))), "-")</f>
        <v>-</v>
      </c>
      <c r="AF461" s="40" t="str">
        <f>IF(ISNUMBER(wat_table_data!AE458), IF(wat_table_data!AE458=-999,"NA",IF(wat_table_data!AE458&gt;99, "&gt;99", IF(wat_table_data!AE458&lt;1, "&lt;1",wat_table_data!AE458 ))), "-")</f>
        <v>-</v>
      </c>
      <c r="AG461" s="40" t="str">
        <f>IF(ISNUMBER(wat_table_data!AF458), IF(wat_table_data!AF458=-999,"NA",IF(wat_table_data!AF458&gt;99, "&gt;99", IF(wat_table_data!AF458&lt;1, "&lt;1",wat_table_data!AF458 ))), "-")</f>
        <v>-</v>
      </c>
      <c r="AH461" s="38" t="str">
        <f>IF(ISNUMBER(wat_table_data!AG458), IF(wat_table_data!AG458=-999,"NA",IF(wat_table_data!AG458&gt;99, "&gt;99", IF(wat_table_data!AG458&lt;1, "&lt;1",wat_table_data!AG458 ))), "-")</f>
        <v>-</v>
      </c>
      <c r="AI461" s="38" t="str">
        <f>IF(ISNUMBER(wat_table_data!AH458), IF(wat_table_data!AH458=-999,"NA",IF(wat_table_data!AH458&gt;99, "&gt;99", IF(wat_table_data!AH458&lt;1, "&lt;1",wat_table_data!AH458 ))), "-")</f>
        <v>-</v>
      </c>
      <c r="AJ461" s="39" t="str">
        <f>IF(ISNUMBER(wat_table_data!AI458), IF(wat_table_data!AI458=-999,"NA",IF(wat_table_data!AI458&gt;99, "&gt;99", IF(wat_table_data!AI458&lt;1, "&lt;1",wat_table_data!AI458 ))), "-")</f>
        <v>-</v>
      </c>
      <c r="AK461" s="40" t="str">
        <f>IF(ISNUMBER(wat_table_data!AJ458), IF(wat_table_data!AJ458=-999,"NA",IF(wat_table_data!AJ458&gt;99, "&gt;99", IF(wat_table_data!AJ458&lt;1, "&lt;1",wat_table_data!AJ458 ))), "-")</f>
        <v>-</v>
      </c>
      <c r="AL461" s="40" t="str">
        <f>IF(ISNUMBER(wat_table_data!AK458), IF(wat_table_data!AK458=-999,"NA",IF(wat_table_data!AK458&gt;99, "&gt;99", IF(wat_table_data!AK458&lt;1, "&lt;1",wat_table_data!AK458 ))), "-")</f>
        <v>-</v>
      </c>
      <c r="AM461" s="40" t="str">
        <f>IF(ISNUMBER(wat_table_data!AL458), IF(wat_table_data!AL458=-999,"NA",IF(wat_table_data!AL458&gt;99, "&gt;99", IF(wat_table_data!AL458&lt;1, "&lt;1",wat_table_data!AL458 ))), "-")</f>
        <v>-</v>
      </c>
      <c r="AN461" s="38" t="str">
        <f>IF(ISNUMBER(wat_table_data!AM458), IF(wat_table_data!AM458=-999,"NA",IF(wat_table_data!AM458&gt;99, "&gt;99", IF(wat_table_data!AM458&lt;1, "&lt;1",wat_table_data!AM458 ))), "-")</f>
        <v>-</v>
      </c>
      <c r="AO461" s="38" t="str">
        <f>IF(ISNUMBER(wat_table_data!AN458), IF(wat_table_data!AN458=-999,"NA",IF(wat_table_data!AN458&gt;99, "&gt;99", IF(wat_table_data!AN458&lt;1, "&lt;1",wat_table_data!AN458 ))), "-")</f>
        <v>-</v>
      </c>
    </row>
    <row r="462" ht="13.8" x14ac:dyDescent="0.25">
      <c r="A462" s="34" t="str">
        <f>IF(ISBLANK(wat_table_data!A459), "", wat_table_data!A459)</f>
        <v/>
      </c>
      <c r="B462" s="34" t="str">
        <f>IF(ISBLANK(wat_table_data!B459), "", wat_table_data!B459)</f>
        <v/>
      </c>
      <c r="C462" s="34" t="str">
        <f>IF(ISBLANK(wat_table_data!C459), "", wat_table_data!C459)</f>
        <v/>
      </c>
      <c r="D462" s="35" t="str">
        <f>IF(ISNUMBER(wat_table_data!D459), wat_table_data!D459, "-")</f>
        <v>-</v>
      </c>
      <c r="E462" s="36" t="str">
        <f>IF(ISNUMBER(wat_table_data!E459), wat_table_data!E459, "-")</f>
        <v>-</v>
      </c>
      <c r="F462" s="37" t="str">
        <f>IF(ISNUMBER(wat_table_data!F459), IF(wat_table_data!F459=-999,"NA",IF(wat_table_data!F459&gt;99, "&gt;99", IF(wat_table_data!F459&lt;1, "&lt;1",wat_table_data!F459 ))), "-")</f>
        <v>-</v>
      </c>
      <c r="G462" s="38" t="str">
        <f>IF(ISNUMBER(wat_table_data!G459), IF(wat_table_data!G459=-999,"NA",IF(wat_table_data!G459&gt;99, "&gt;99", IF(wat_table_data!G459&lt;1, "&lt;1",wat_table_data!G459 ))), "-")</f>
        <v>-</v>
      </c>
      <c r="H462" s="38" t="str">
        <f>IF(ISNUMBER(wat_table_data!H459), IF(wat_table_data!H459=-999,"NA",IF(wat_table_data!H459&gt;99, "&gt;99", IF(wat_table_data!H459&lt;1, "&lt;1",wat_table_data!H459 ))), "-")</f>
        <v>-</v>
      </c>
      <c r="I462" s="38" t="str">
        <f>IF(ISNUMBER(wat_table_data!I459), IF(wat_table_data!I459=-999,"NA",IF(wat_table_data!I459&gt;99, "&gt;99", IF(wat_table_data!I459&lt;1, "&lt;1",wat_table_data!I459 ))), "-")</f>
        <v>-</v>
      </c>
      <c r="J462" s="24" t="str">
        <f>IF(ISNUMBER(wat_table_data!J459), IF(wat_table_data!J459=-999,"NA",wat_table_data!J459), "-")</f>
        <v>-</v>
      </c>
      <c r="K462" s="37" t="str">
        <f>IF(ISNUMBER(wat_table_data!K459), IF(wat_table_data!K459=-999,"NA",IF(wat_table_data!K459&gt;99, "&gt;99", IF(wat_table_data!K459&lt;1, "&lt;1",wat_table_data!K459 ))), "-")</f>
        <v>-</v>
      </c>
      <c r="L462" s="38" t="str">
        <f>IF(ISNUMBER(wat_table_data!L459), IF(wat_table_data!L459=-999,"NA",IF(wat_table_data!L459&gt;99, "&gt;99", IF(wat_table_data!L459&lt;1, "&lt;1",wat_table_data!L459 ))), "-")</f>
        <v>-</v>
      </c>
      <c r="M462" s="38" t="str">
        <f>IF(ISNUMBER(wat_table_data!M459), IF(wat_table_data!M459=-999,"NA",IF(wat_table_data!M459&gt;99, "&gt;99", IF(wat_table_data!M459&lt;1, "&lt;1",wat_table_data!M459 ))), "-")</f>
        <v>-</v>
      </c>
      <c r="N462" s="38" t="str">
        <f>IF(ISNUMBER(wat_table_data!N459), IF(wat_table_data!N459=-999,"NA",IF(wat_table_data!N459&gt;99, "&gt;99", IF(wat_table_data!N459&lt;1, "&lt;1",wat_table_data!N459 ))), "-")</f>
        <v>-</v>
      </c>
      <c r="O462" s="24" t="str">
        <f>IF(ISNUMBER(wat_table_data!O459), IF(wat_table_data!O459=-999,"NA",wat_table_data!O459), "-")</f>
        <v>-</v>
      </c>
      <c r="P462" s="37" t="str">
        <f>IF(ISNUMBER(wat_table_data!P459), IF(wat_table_data!P459=-999,"NA",IF(wat_table_data!P459&gt;99, "&gt;99", IF(wat_table_data!P459&lt;1, "&lt;1",wat_table_data!P459 ))), "-")</f>
        <v>-</v>
      </c>
      <c r="Q462" s="38" t="str">
        <f>IF(ISNUMBER(wat_table_data!Q459), IF(wat_table_data!Q459=-999,"NA",IF(wat_table_data!Q459&gt;99, "&gt;99", IF(wat_table_data!Q459&lt;1, "&lt;1",wat_table_data!Q459 ))), "-")</f>
        <v>-</v>
      </c>
      <c r="R462" s="38" t="str">
        <f>IF(ISNUMBER(wat_table_data!R459), IF(wat_table_data!R459=-999,"NA",IF(wat_table_data!R459&gt;99, "&gt;99", IF(wat_table_data!R459&lt;1, "&lt;1",wat_table_data!R459 ))), "-")</f>
        <v>-</v>
      </c>
      <c r="S462" s="38" t="str">
        <f>IF(ISNUMBER(wat_table_data!S459), IF(wat_table_data!S459=-999,"NA",IF(wat_table_data!S459&gt;99, "&gt;99", IF(wat_table_data!S459&lt;1, "&lt;1",wat_table_data!S459 ))), "-")</f>
        <v>-</v>
      </c>
      <c r="T462" s="24" t="str">
        <f>IF(ISNUMBER(wat_table_data!T459), IF(wat_table_data!T459=-999,"NA",wat_table_data!T459), "-")</f>
        <v>-</v>
      </c>
      <c r="U462" s="24"/>
      <c r="V462" s="24"/>
      <c r="W462" s="24"/>
      <c r="X462" s="39" t="str">
        <f>IF(ISNUMBER(wat_table_data!W459), IF(wat_table_data!W459=-999,"NA",IF(wat_table_data!W459&gt;99, "&gt;99", IF(wat_table_data!W459&lt;1, "&lt;1",wat_table_data!W459 ))), "-")</f>
        <v>-</v>
      </c>
      <c r="Y462" s="40" t="str">
        <f>IF(ISNUMBER(wat_table_data!X459), IF(wat_table_data!X459=-999,"NA",IF(wat_table_data!X459&gt;99, "&gt;99", IF(wat_table_data!X459&lt;1, "&lt;1",wat_table_data!X459 ))), "-")</f>
        <v>-</v>
      </c>
      <c r="Z462" s="40" t="str">
        <f>IF(ISNUMBER(wat_table_data!Y459), IF(wat_table_data!Y459=-999,"NA",IF(wat_table_data!Y459&gt;99, "&gt;99", IF(wat_table_data!Y459&lt;1, "&lt;1",wat_table_data!Y459 ))), "-")</f>
        <v>-</v>
      </c>
      <c r="AA462" s="40" t="str">
        <f>IF(ISNUMBER(wat_table_data!Z459), IF(wat_table_data!Z459=-999,"NA",IF(wat_table_data!Z459&gt;99, "&gt;99", IF(wat_table_data!Z459&lt;1, "&lt;1",wat_table_data!Z459 ))), "-")</f>
        <v>-</v>
      </c>
      <c r="AB462" s="38" t="str">
        <f>IF(ISNUMBER(wat_table_data!AA459), IF(wat_table_data!AA459=-999,"NA",IF(wat_table_data!AA459&gt;99, "&gt;99", IF(wat_table_data!AA459&lt;1, "&lt;1",wat_table_data!AA459 ))), "-")</f>
        <v>-</v>
      </c>
      <c r="AC462" s="38" t="str">
        <f>IF(ISNUMBER(wat_table_data!AB459), IF(wat_table_data!AB459=-999,"NA",IF(wat_table_data!AB459&gt;99, "&gt;99", IF(wat_table_data!AB459&lt;1, "&lt;1",wat_table_data!AB459 ))), "-")</f>
        <v>-</v>
      </c>
      <c r="AD462" s="39" t="str">
        <f>IF(ISNUMBER(wat_table_data!AC459), IF(wat_table_data!AC459=-999,"NA",IF(wat_table_data!AC459&gt;99, "&gt;99", IF(wat_table_data!AC459&lt;1, "&lt;1",wat_table_data!AC459 ))), "-")</f>
        <v>-</v>
      </c>
      <c r="AE462" s="40" t="str">
        <f>IF(ISNUMBER(wat_table_data!AD459), IF(wat_table_data!AD459=-999,"NA",IF(wat_table_data!AD459&gt;99, "&gt;99", IF(wat_table_data!AD459&lt;1, "&lt;1",wat_table_data!AD459 ))), "-")</f>
        <v>-</v>
      </c>
      <c r="AF462" s="40" t="str">
        <f>IF(ISNUMBER(wat_table_data!AE459), IF(wat_table_data!AE459=-999,"NA",IF(wat_table_data!AE459&gt;99, "&gt;99", IF(wat_table_data!AE459&lt;1, "&lt;1",wat_table_data!AE459 ))), "-")</f>
        <v>-</v>
      </c>
      <c r="AG462" s="40" t="str">
        <f>IF(ISNUMBER(wat_table_data!AF459), IF(wat_table_data!AF459=-999,"NA",IF(wat_table_data!AF459&gt;99, "&gt;99", IF(wat_table_data!AF459&lt;1, "&lt;1",wat_table_data!AF459 ))), "-")</f>
        <v>-</v>
      </c>
      <c r="AH462" s="38" t="str">
        <f>IF(ISNUMBER(wat_table_data!AG459), IF(wat_table_data!AG459=-999,"NA",IF(wat_table_data!AG459&gt;99, "&gt;99", IF(wat_table_data!AG459&lt;1, "&lt;1",wat_table_data!AG459 ))), "-")</f>
        <v>-</v>
      </c>
      <c r="AI462" s="38" t="str">
        <f>IF(ISNUMBER(wat_table_data!AH459), IF(wat_table_data!AH459=-999,"NA",IF(wat_table_data!AH459&gt;99, "&gt;99", IF(wat_table_data!AH459&lt;1, "&lt;1",wat_table_data!AH459 ))), "-")</f>
        <v>-</v>
      </c>
      <c r="AJ462" s="39" t="str">
        <f>IF(ISNUMBER(wat_table_data!AI459), IF(wat_table_data!AI459=-999,"NA",IF(wat_table_data!AI459&gt;99, "&gt;99", IF(wat_table_data!AI459&lt;1, "&lt;1",wat_table_data!AI459 ))), "-")</f>
        <v>-</v>
      </c>
      <c r="AK462" s="40" t="str">
        <f>IF(ISNUMBER(wat_table_data!AJ459), IF(wat_table_data!AJ459=-999,"NA",IF(wat_table_data!AJ459&gt;99, "&gt;99", IF(wat_table_data!AJ459&lt;1, "&lt;1",wat_table_data!AJ459 ))), "-")</f>
        <v>-</v>
      </c>
      <c r="AL462" s="40" t="str">
        <f>IF(ISNUMBER(wat_table_data!AK459), IF(wat_table_data!AK459=-999,"NA",IF(wat_table_data!AK459&gt;99, "&gt;99", IF(wat_table_data!AK459&lt;1, "&lt;1",wat_table_data!AK459 ))), "-")</f>
        <v>-</v>
      </c>
      <c r="AM462" s="40" t="str">
        <f>IF(ISNUMBER(wat_table_data!AL459), IF(wat_table_data!AL459=-999,"NA",IF(wat_table_data!AL459&gt;99, "&gt;99", IF(wat_table_data!AL459&lt;1, "&lt;1",wat_table_data!AL459 ))), "-")</f>
        <v>-</v>
      </c>
      <c r="AN462" s="38" t="str">
        <f>IF(ISNUMBER(wat_table_data!AM459), IF(wat_table_data!AM459=-999,"NA",IF(wat_table_data!AM459&gt;99, "&gt;99", IF(wat_table_data!AM459&lt;1, "&lt;1",wat_table_data!AM459 ))), "-")</f>
        <v>-</v>
      </c>
      <c r="AO462" s="38" t="str">
        <f>IF(ISNUMBER(wat_table_data!AN459), IF(wat_table_data!AN459=-999,"NA",IF(wat_table_data!AN459&gt;99, "&gt;99", IF(wat_table_data!AN459&lt;1, "&lt;1",wat_table_data!AN459 ))), "-")</f>
        <v>-</v>
      </c>
    </row>
    <row r="463" ht="13.8" x14ac:dyDescent="0.25">
      <c r="A463" s="34" t="str">
        <f>IF(ISBLANK(wat_table_data!A460), "", wat_table_data!A460)</f>
        <v/>
      </c>
      <c r="B463" s="34" t="str">
        <f>IF(ISBLANK(wat_table_data!B460), "", wat_table_data!B460)</f>
        <v/>
      </c>
      <c r="C463" s="34" t="str">
        <f>IF(ISBLANK(wat_table_data!C460), "", wat_table_data!C460)</f>
        <v/>
      </c>
      <c r="D463" s="35" t="str">
        <f>IF(ISNUMBER(wat_table_data!D460), wat_table_data!D460, "-")</f>
        <v>-</v>
      </c>
      <c r="E463" s="36" t="str">
        <f>IF(ISNUMBER(wat_table_data!E460), wat_table_data!E460, "-")</f>
        <v>-</v>
      </c>
      <c r="F463" s="37" t="str">
        <f>IF(ISNUMBER(wat_table_data!F460), IF(wat_table_data!F460=-999,"NA",IF(wat_table_data!F460&gt;99, "&gt;99", IF(wat_table_data!F460&lt;1, "&lt;1",wat_table_data!F460 ))), "-")</f>
        <v>-</v>
      </c>
      <c r="G463" s="38" t="str">
        <f>IF(ISNUMBER(wat_table_data!G460), IF(wat_table_data!G460=-999,"NA",IF(wat_table_data!G460&gt;99, "&gt;99", IF(wat_table_data!G460&lt;1, "&lt;1",wat_table_data!G460 ))), "-")</f>
        <v>-</v>
      </c>
      <c r="H463" s="38" t="str">
        <f>IF(ISNUMBER(wat_table_data!H460), IF(wat_table_data!H460=-999,"NA",IF(wat_table_data!H460&gt;99, "&gt;99", IF(wat_table_data!H460&lt;1, "&lt;1",wat_table_data!H460 ))), "-")</f>
        <v>-</v>
      </c>
      <c r="I463" s="38" t="str">
        <f>IF(ISNUMBER(wat_table_data!I460), IF(wat_table_data!I460=-999,"NA",IF(wat_table_data!I460&gt;99, "&gt;99", IF(wat_table_data!I460&lt;1, "&lt;1",wat_table_data!I460 ))), "-")</f>
        <v>-</v>
      </c>
      <c r="J463" s="24" t="str">
        <f>IF(ISNUMBER(wat_table_data!J460), IF(wat_table_data!J460=-999,"NA",wat_table_data!J460), "-")</f>
        <v>-</v>
      </c>
      <c r="K463" s="37" t="str">
        <f>IF(ISNUMBER(wat_table_data!K460), IF(wat_table_data!K460=-999,"NA",IF(wat_table_data!K460&gt;99, "&gt;99", IF(wat_table_data!K460&lt;1, "&lt;1",wat_table_data!K460 ))), "-")</f>
        <v>-</v>
      </c>
      <c r="L463" s="38" t="str">
        <f>IF(ISNUMBER(wat_table_data!L460), IF(wat_table_data!L460=-999,"NA",IF(wat_table_data!L460&gt;99, "&gt;99", IF(wat_table_data!L460&lt;1, "&lt;1",wat_table_data!L460 ))), "-")</f>
        <v>-</v>
      </c>
      <c r="M463" s="38" t="str">
        <f>IF(ISNUMBER(wat_table_data!M460), IF(wat_table_data!M460=-999,"NA",IF(wat_table_data!M460&gt;99, "&gt;99", IF(wat_table_data!M460&lt;1, "&lt;1",wat_table_data!M460 ))), "-")</f>
        <v>-</v>
      </c>
      <c r="N463" s="38" t="str">
        <f>IF(ISNUMBER(wat_table_data!N460), IF(wat_table_data!N460=-999,"NA",IF(wat_table_data!N460&gt;99, "&gt;99", IF(wat_table_data!N460&lt;1, "&lt;1",wat_table_data!N460 ))), "-")</f>
        <v>-</v>
      </c>
      <c r="O463" s="24" t="str">
        <f>IF(ISNUMBER(wat_table_data!O460), IF(wat_table_data!O460=-999,"NA",wat_table_data!O460), "-")</f>
        <v>-</v>
      </c>
      <c r="P463" s="37" t="str">
        <f>IF(ISNUMBER(wat_table_data!P460), IF(wat_table_data!P460=-999,"NA",IF(wat_table_data!P460&gt;99, "&gt;99", IF(wat_table_data!P460&lt;1, "&lt;1",wat_table_data!P460 ))), "-")</f>
        <v>-</v>
      </c>
      <c r="Q463" s="38" t="str">
        <f>IF(ISNUMBER(wat_table_data!Q460), IF(wat_table_data!Q460=-999,"NA",IF(wat_table_data!Q460&gt;99, "&gt;99", IF(wat_table_data!Q460&lt;1, "&lt;1",wat_table_data!Q460 ))), "-")</f>
        <v>-</v>
      </c>
      <c r="R463" s="38" t="str">
        <f>IF(ISNUMBER(wat_table_data!R460), IF(wat_table_data!R460=-999,"NA",IF(wat_table_data!R460&gt;99, "&gt;99", IF(wat_table_data!R460&lt;1, "&lt;1",wat_table_data!R460 ))), "-")</f>
        <v>-</v>
      </c>
      <c r="S463" s="38" t="str">
        <f>IF(ISNUMBER(wat_table_data!S460), IF(wat_table_data!S460=-999,"NA",IF(wat_table_data!S460&gt;99, "&gt;99", IF(wat_table_data!S460&lt;1, "&lt;1",wat_table_data!S460 ))), "-")</f>
        <v>-</v>
      </c>
      <c r="T463" s="24" t="str">
        <f>IF(ISNUMBER(wat_table_data!T460), IF(wat_table_data!T460=-999,"NA",wat_table_data!T460), "-")</f>
        <v>-</v>
      </c>
      <c r="U463" s="24"/>
      <c r="V463" s="24"/>
      <c r="W463" s="24"/>
      <c r="X463" s="39" t="str">
        <f>IF(ISNUMBER(wat_table_data!W460), IF(wat_table_data!W460=-999,"NA",IF(wat_table_data!W460&gt;99, "&gt;99", IF(wat_table_data!W460&lt;1, "&lt;1",wat_table_data!W460 ))), "-")</f>
        <v>-</v>
      </c>
      <c r="Y463" s="40" t="str">
        <f>IF(ISNUMBER(wat_table_data!X460), IF(wat_table_data!X460=-999,"NA",IF(wat_table_data!X460&gt;99, "&gt;99", IF(wat_table_data!X460&lt;1, "&lt;1",wat_table_data!X460 ))), "-")</f>
        <v>-</v>
      </c>
      <c r="Z463" s="40" t="str">
        <f>IF(ISNUMBER(wat_table_data!Y460), IF(wat_table_data!Y460=-999,"NA",IF(wat_table_data!Y460&gt;99, "&gt;99", IF(wat_table_data!Y460&lt;1, "&lt;1",wat_table_data!Y460 ))), "-")</f>
        <v>-</v>
      </c>
      <c r="AA463" s="40" t="str">
        <f>IF(ISNUMBER(wat_table_data!Z460), IF(wat_table_data!Z460=-999,"NA",IF(wat_table_data!Z460&gt;99, "&gt;99", IF(wat_table_data!Z460&lt;1, "&lt;1",wat_table_data!Z460 ))), "-")</f>
        <v>-</v>
      </c>
      <c r="AB463" s="38" t="str">
        <f>IF(ISNUMBER(wat_table_data!AA460), IF(wat_table_data!AA460=-999,"NA",IF(wat_table_data!AA460&gt;99, "&gt;99", IF(wat_table_data!AA460&lt;1, "&lt;1",wat_table_data!AA460 ))), "-")</f>
        <v>-</v>
      </c>
      <c r="AC463" s="38" t="str">
        <f>IF(ISNUMBER(wat_table_data!AB460), IF(wat_table_data!AB460=-999,"NA",IF(wat_table_data!AB460&gt;99, "&gt;99", IF(wat_table_data!AB460&lt;1, "&lt;1",wat_table_data!AB460 ))), "-")</f>
        <v>-</v>
      </c>
      <c r="AD463" s="39" t="str">
        <f>IF(ISNUMBER(wat_table_data!AC460), IF(wat_table_data!AC460=-999,"NA",IF(wat_table_data!AC460&gt;99, "&gt;99", IF(wat_table_data!AC460&lt;1, "&lt;1",wat_table_data!AC460 ))), "-")</f>
        <v>-</v>
      </c>
      <c r="AE463" s="40" t="str">
        <f>IF(ISNUMBER(wat_table_data!AD460), IF(wat_table_data!AD460=-999,"NA",IF(wat_table_data!AD460&gt;99, "&gt;99", IF(wat_table_data!AD460&lt;1, "&lt;1",wat_table_data!AD460 ))), "-")</f>
        <v>-</v>
      </c>
      <c r="AF463" s="40" t="str">
        <f>IF(ISNUMBER(wat_table_data!AE460), IF(wat_table_data!AE460=-999,"NA",IF(wat_table_data!AE460&gt;99, "&gt;99", IF(wat_table_data!AE460&lt;1, "&lt;1",wat_table_data!AE460 ))), "-")</f>
        <v>-</v>
      </c>
      <c r="AG463" s="40" t="str">
        <f>IF(ISNUMBER(wat_table_data!AF460), IF(wat_table_data!AF460=-999,"NA",IF(wat_table_data!AF460&gt;99, "&gt;99", IF(wat_table_data!AF460&lt;1, "&lt;1",wat_table_data!AF460 ))), "-")</f>
        <v>-</v>
      </c>
      <c r="AH463" s="38" t="str">
        <f>IF(ISNUMBER(wat_table_data!AG460), IF(wat_table_data!AG460=-999,"NA",IF(wat_table_data!AG460&gt;99, "&gt;99", IF(wat_table_data!AG460&lt;1, "&lt;1",wat_table_data!AG460 ))), "-")</f>
        <v>-</v>
      </c>
      <c r="AI463" s="38" t="str">
        <f>IF(ISNUMBER(wat_table_data!AH460), IF(wat_table_data!AH460=-999,"NA",IF(wat_table_data!AH460&gt;99, "&gt;99", IF(wat_table_data!AH460&lt;1, "&lt;1",wat_table_data!AH460 ))), "-")</f>
        <v>-</v>
      </c>
      <c r="AJ463" s="39" t="str">
        <f>IF(ISNUMBER(wat_table_data!AI460), IF(wat_table_data!AI460=-999,"NA",IF(wat_table_data!AI460&gt;99, "&gt;99", IF(wat_table_data!AI460&lt;1, "&lt;1",wat_table_data!AI460 ))), "-")</f>
        <v>-</v>
      </c>
      <c r="AK463" s="40" t="str">
        <f>IF(ISNUMBER(wat_table_data!AJ460), IF(wat_table_data!AJ460=-999,"NA",IF(wat_table_data!AJ460&gt;99, "&gt;99", IF(wat_table_data!AJ460&lt;1, "&lt;1",wat_table_data!AJ460 ))), "-")</f>
        <v>-</v>
      </c>
      <c r="AL463" s="40" t="str">
        <f>IF(ISNUMBER(wat_table_data!AK460), IF(wat_table_data!AK460=-999,"NA",IF(wat_table_data!AK460&gt;99, "&gt;99", IF(wat_table_data!AK460&lt;1, "&lt;1",wat_table_data!AK460 ))), "-")</f>
        <v>-</v>
      </c>
      <c r="AM463" s="40" t="str">
        <f>IF(ISNUMBER(wat_table_data!AL460), IF(wat_table_data!AL460=-999,"NA",IF(wat_table_data!AL460&gt;99, "&gt;99", IF(wat_table_data!AL460&lt;1, "&lt;1",wat_table_data!AL460 ))), "-")</f>
        <v>-</v>
      </c>
      <c r="AN463" s="38" t="str">
        <f>IF(ISNUMBER(wat_table_data!AM460), IF(wat_table_data!AM460=-999,"NA",IF(wat_table_data!AM460&gt;99, "&gt;99", IF(wat_table_data!AM460&lt;1, "&lt;1",wat_table_data!AM460 ))), "-")</f>
        <v>-</v>
      </c>
      <c r="AO463" s="38" t="str">
        <f>IF(ISNUMBER(wat_table_data!AN460), IF(wat_table_data!AN460=-999,"NA",IF(wat_table_data!AN460&gt;99, "&gt;99", IF(wat_table_data!AN460&lt;1, "&lt;1",wat_table_data!AN460 ))), "-")</f>
        <v>-</v>
      </c>
    </row>
    <row r="464" ht="13.8" x14ac:dyDescent="0.25">
      <c r="A464" s="34" t="str">
        <f>IF(ISBLANK(wat_table_data!A461), "", wat_table_data!A461)</f>
        <v/>
      </c>
      <c r="B464" s="34" t="str">
        <f>IF(ISBLANK(wat_table_data!B461), "", wat_table_data!B461)</f>
        <v/>
      </c>
      <c r="C464" s="34" t="str">
        <f>IF(ISBLANK(wat_table_data!C461), "", wat_table_data!C461)</f>
        <v/>
      </c>
      <c r="D464" s="35" t="str">
        <f>IF(ISNUMBER(wat_table_data!D461), wat_table_data!D461, "-")</f>
        <v>-</v>
      </c>
      <c r="E464" s="36" t="str">
        <f>IF(ISNUMBER(wat_table_data!E461), wat_table_data!E461, "-")</f>
        <v>-</v>
      </c>
      <c r="F464" s="37" t="str">
        <f>IF(ISNUMBER(wat_table_data!F461), IF(wat_table_data!F461=-999,"NA",IF(wat_table_data!F461&gt;99, "&gt;99", IF(wat_table_data!F461&lt;1, "&lt;1",wat_table_data!F461 ))), "-")</f>
        <v>-</v>
      </c>
      <c r="G464" s="38" t="str">
        <f>IF(ISNUMBER(wat_table_data!G461), IF(wat_table_data!G461=-999,"NA",IF(wat_table_data!G461&gt;99, "&gt;99", IF(wat_table_data!G461&lt;1, "&lt;1",wat_table_data!G461 ))), "-")</f>
        <v>-</v>
      </c>
      <c r="H464" s="38" t="str">
        <f>IF(ISNUMBER(wat_table_data!H461), IF(wat_table_data!H461=-999,"NA",IF(wat_table_data!H461&gt;99, "&gt;99", IF(wat_table_data!H461&lt;1, "&lt;1",wat_table_data!H461 ))), "-")</f>
        <v>-</v>
      </c>
      <c r="I464" s="38" t="str">
        <f>IF(ISNUMBER(wat_table_data!I461), IF(wat_table_data!I461=-999,"NA",IF(wat_table_data!I461&gt;99, "&gt;99", IF(wat_table_data!I461&lt;1, "&lt;1",wat_table_data!I461 ))), "-")</f>
        <v>-</v>
      </c>
      <c r="J464" s="24" t="str">
        <f>IF(ISNUMBER(wat_table_data!J461), IF(wat_table_data!J461=-999,"NA",wat_table_data!J461), "-")</f>
        <v>-</v>
      </c>
      <c r="K464" s="37" t="str">
        <f>IF(ISNUMBER(wat_table_data!K461), IF(wat_table_data!K461=-999,"NA",IF(wat_table_data!K461&gt;99, "&gt;99", IF(wat_table_data!K461&lt;1, "&lt;1",wat_table_data!K461 ))), "-")</f>
        <v>-</v>
      </c>
      <c r="L464" s="38" t="str">
        <f>IF(ISNUMBER(wat_table_data!L461), IF(wat_table_data!L461=-999,"NA",IF(wat_table_data!L461&gt;99, "&gt;99", IF(wat_table_data!L461&lt;1, "&lt;1",wat_table_data!L461 ))), "-")</f>
        <v>-</v>
      </c>
      <c r="M464" s="38" t="str">
        <f>IF(ISNUMBER(wat_table_data!M461), IF(wat_table_data!M461=-999,"NA",IF(wat_table_data!M461&gt;99, "&gt;99", IF(wat_table_data!M461&lt;1, "&lt;1",wat_table_data!M461 ))), "-")</f>
        <v>-</v>
      </c>
      <c r="N464" s="38" t="str">
        <f>IF(ISNUMBER(wat_table_data!N461), IF(wat_table_data!N461=-999,"NA",IF(wat_table_data!N461&gt;99, "&gt;99", IF(wat_table_data!N461&lt;1, "&lt;1",wat_table_data!N461 ))), "-")</f>
        <v>-</v>
      </c>
      <c r="O464" s="24" t="str">
        <f>IF(ISNUMBER(wat_table_data!O461), IF(wat_table_data!O461=-999,"NA",wat_table_data!O461), "-")</f>
        <v>-</v>
      </c>
      <c r="P464" s="37" t="str">
        <f>IF(ISNUMBER(wat_table_data!P461), IF(wat_table_data!P461=-999,"NA",IF(wat_table_data!P461&gt;99, "&gt;99", IF(wat_table_data!P461&lt;1, "&lt;1",wat_table_data!P461 ))), "-")</f>
        <v>-</v>
      </c>
      <c r="Q464" s="38" t="str">
        <f>IF(ISNUMBER(wat_table_data!Q461), IF(wat_table_data!Q461=-999,"NA",IF(wat_table_data!Q461&gt;99, "&gt;99", IF(wat_table_data!Q461&lt;1, "&lt;1",wat_table_data!Q461 ))), "-")</f>
        <v>-</v>
      </c>
      <c r="R464" s="38" t="str">
        <f>IF(ISNUMBER(wat_table_data!R461), IF(wat_table_data!R461=-999,"NA",IF(wat_table_data!R461&gt;99, "&gt;99", IF(wat_table_data!R461&lt;1, "&lt;1",wat_table_data!R461 ))), "-")</f>
        <v>-</v>
      </c>
      <c r="S464" s="38" t="str">
        <f>IF(ISNUMBER(wat_table_data!S461), IF(wat_table_data!S461=-999,"NA",IF(wat_table_data!S461&gt;99, "&gt;99", IF(wat_table_data!S461&lt;1, "&lt;1",wat_table_data!S461 ))), "-")</f>
        <v>-</v>
      </c>
      <c r="T464" s="24" t="str">
        <f>IF(ISNUMBER(wat_table_data!T461), IF(wat_table_data!T461=-999,"NA",wat_table_data!T461), "-")</f>
        <v>-</v>
      </c>
      <c r="U464" s="24"/>
      <c r="V464" s="24"/>
      <c r="W464" s="24"/>
      <c r="X464" s="39" t="str">
        <f>IF(ISNUMBER(wat_table_data!W461), IF(wat_table_data!W461=-999,"NA",IF(wat_table_data!W461&gt;99, "&gt;99", IF(wat_table_data!W461&lt;1, "&lt;1",wat_table_data!W461 ))), "-")</f>
        <v>-</v>
      </c>
      <c r="Y464" s="40" t="str">
        <f>IF(ISNUMBER(wat_table_data!X461), IF(wat_table_data!X461=-999,"NA",IF(wat_table_data!X461&gt;99, "&gt;99", IF(wat_table_data!X461&lt;1, "&lt;1",wat_table_data!X461 ))), "-")</f>
        <v>-</v>
      </c>
      <c r="Z464" s="40" t="str">
        <f>IF(ISNUMBER(wat_table_data!Y461), IF(wat_table_data!Y461=-999,"NA",IF(wat_table_data!Y461&gt;99, "&gt;99", IF(wat_table_data!Y461&lt;1, "&lt;1",wat_table_data!Y461 ))), "-")</f>
        <v>-</v>
      </c>
      <c r="AA464" s="40" t="str">
        <f>IF(ISNUMBER(wat_table_data!Z461), IF(wat_table_data!Z461=-999,"NA",IF(wat_table_data!Z461&gt;99, "&gt;99", IF(wat_table_data!Z461&lt;1, "&lt;1",wat_table_data!Z461 ))), "-")</f>
        <v>-</v>
      </c>
      <c r="AB464" s="38" t="str">
        <f>IF(ISNUMBER(wat_table_data!AA461), IF(wat_table_data!AA461=-999,"NA",IF(wat_table_data!AA461&gt;99, "&gt;99", IF(wat_table_data!AA461&lt;1, "&lt;1",wat_table_data!AA461 ))), "-")</f>
        <v>-</v>
      </c>
      <c r="AC464" s="38" t="str">
        <f>IF(ISNUMBER(wat_table_data!AB461), IF(wat_table_data!AB461=-999,"NA",IF(wat_table_data!AB461&gt;99, "&gt;99", IF(wat_table_data!AB461&lt;1, "&lt;1",wat_table_data!AB461 ))), "-")</f>
        <v>-</v>
      </c>
      <c r="AD464" s="39" t="str">
        <f>IF(ISNUMBER(wat_table_data!AC461), IF(wat_table_data!AC461=-999,"NA",IF(wat_table_data!AC461&gt;99, "&gt;99", IF(wat_table_data!AC461&lt;1, "&lt;1",wat_table_data!AC461 ))), "-")</f>
        <v>-</v>
      </c>
      <c r="AE464" s="40" t="str">
        <f>IF(ISNUMBER(wat_table_data!AD461), IF(wat_table_data!AD461=-999,"NA",IF(wat_table_data!AD461&gt;99, "&gt;99", IF(wat_table_data!AD461&lt;1, "&lt;1",wat_table_data!AD461 ))), "-")</f>
        <v>-</v>
      </c>
      <c r="AF464" s="40" t="str">
        <f>IF(ISNUMBER(wat_table_data!AE461), IF(wat_table_data!AE461=-999,"NA",IF(wat_table_data!AE461&gt;99, "&gt;99", IF(wat_table_data!AE461&lt;1, "&lt;1",wat_table_data!AE461 ))), "-")</f>
        <v>-</v>
      </c>
      <c r="AG464" s="40" t="str">
        <f>IF(ISNUMBER(wat_table_data!AF461), IF(wat_table_data!AF461=-999,"NA",IF(wat_table_data!AF461&gt;99, "&gt;99", IF(wat_table_data!AF461&lt;1, "&lt;1",wat_table_data!AF461 ))), "-")</f>
        <v>-</v>
      </c>
      <c r="AH464" s="38" t="str">
        <f>IF(ISNUMBER(wat_table_data!AG461), IF(wat_table_data!AG461=-999,"NA",IF(wat_table_data!AG461&gt;99, "&gt;99", IF(wat_table_data!AG461&lt;1, "&lt;1",wat_table_data!AG461 ))), "-")</f>
        <v>-</v>
      </c>
      <c r="AI464" s="38" t="str">
        <f>IF(ISNUMBER(wat_table_data!AH461), IF(wat_table_data!AH461=-999,"NA",IF(wat_table_data!AH461&gt;99, "&gt;99", IF(wat_table_data!AH461&lt;1, "&lt;1",wat_table_data!AH461 ))), "-")</f>
        <v>-</v>
      </c>
      <c r="AJ464" s="39" t="str">
        <f>IF(ISNUMBER(wat_table_data!AI461), IF(wat_table_data!AI461=-999,"NA",IF(wat_table_data!AI461&gt;99, "&gt;99", IF(wat_table_data!AI461&lt;1, "&lt;1",wat_table_data!AI461 ))), "-")</f>
        <v>-</v>
      </c>
      <c r="AK464" s="40" t="str">
        <f>IF(ISNUMBER(wat_table_data!AJ461), IF(wat_table_data!AJ461=-999,"NA",IF(wat_table_data!AJ461&gt;99, "&gt;99", IF(wat_table_data!AJ461&lt;1, "&lt;1",wat_table_data!AJ461 ))), "-")</f>
        <v>-</v>
      </c>
      <c r="AL464" s="40" t="str">
        <f>IF(ISNUMBER(wat_table_data!AK461), IF(wat_table_data!AK461=-999,"NA",IF(wat_table_data!AK461&gt;99, "&gt;99", IF(wat_table_data!AK461&lt;1, "&lt;1",wat_table_data!AK461 ))), "-")</f>
        <v>-</v>
      </c>
      <c r="AM464" s="40" t="str">
        <f>IF(ISNUMBER(wat_table_data!AL461), IF(wat_table_data!AL461=-999,"NA",IF(wat_table_data!AL461&gt;99, "&gt;99", IF(wat_table_data!AL461&lt;1, "&lt;1",wat_table_data!AL461 ))), "-")</f>
        <v>-</v>
      </c>
      <c r="AN464" s="38" t="str">
        <f>IF(ISNUMBER(wat_table_data!AM461), IF(wat_table_data!AM461=-999,"NA",IF(wat_table_data!AM461&gt;99, "&gt;99", IF(wat_table_data!AM461&lt;1, "&lt;1",wat_table_data!AM461 ))), "-")</f>
        <v>-</v>
      </c>
      <c r="AO464" s="38" t="str">
        <f>IF(ISNUMBER(wat_table_data!AN461), IF(wat_table_data!AN461=-999,"NA",IF(wat_table_data!AN461&gt;99, "&gt;99", IF(wat_table_data!AN461&lt;1, "&lt;1",wat_table_data!AN461 ))), "-")</f>
        <v>-</v>
      </c>
    </row>
    <row r="465" ht="13.8" x14ac:dyDescent="0.25">
      <c r="A465" s="34" t="str">
        <f>IF(ISBLANK(wat_table_data!A462), "", wat_table_data!A462)</f>
        <v/>
      </c>
      <c r="B465" s="34" t="str">
        <f>IF(ISBLANK(wat_table_data!B462), "", wat_table_data!B462)</f>
        <v/>
      </c>
      <c r="C465" s="34" t="str">
        <f>IF(ISBLANK(wat_table_data!C462), "", wat_table_data!C462)</f>
        <v/>
      </c>
      <c r="D465" s="35" t="str">
        <f>IF(ISNUMBER(wat_table_data!D462), wat_table_data!D462, "-")</f>
        <v>-</v>
      </c>
      <c r="E465" s="36" t="str">
        <f>IF(ISNUMBER(wat_table_data!E462), wat_table_data!E462, "-")</f>
        <v>-</v>
      </c>
      <c r="F465" s="37" t="str">
        <f>IF(ISNUMBER(wat_table_data!F462), IF(wat_table_data!F462=-999,"NA",IF(wat_table_data!F462&gt;99, "&gt;99", IF(wat_table_data!F462&lt;1, "&lt;1",wat_table_data!F462 ))), "-")</f>
        <v>-</v>
      </c>
      <c r="G465" s="38" t="str">
        <f>IF(ISNUMBER(wat_table_data!G462), IF(wat_table_data!G462=-999,"NA",IF(wat_table_data!G462&gt;99, "&gt;99", IF(wat_table_data!G462&lt;1, "&lt;1",wat_table_data!G462 ))), "-")</f>
        <v>-</v>
      </c>
      <c r="H465" s="38" t="str">
        <f>IF(ISNUMBER(wat_table_data!H462), IF(wat_table_data!H462=-999,"NA",IF(wat_table_data!H462&gt;99, "&gt;99", IF(wat_table_data!H462&lt;1, "&lt;1",wat_table_data!H462 ))), "-")</f>
        <v>-</v>
      </c>
      <c r="I465" s="38" t="str">
        <f>IF(ISNUMBER(wat_table_data!I462), IF(wat_table_data!I462=-999,"NA",IF(wat_table_data!I462&gt;99, "&gt;99", IF(wat_table_data!I462&lt;1, "&lt;1",wat_table_data!I462 ))), "-")</f>
        <v>-</v>
      </c>
      <c r="J465" s="24" t="str">
        <f>IF(ISNUMBER(wat_table_data!J462), IF(wat_table_data!J462=-999,"NA",wat_table_data!J462), "-")</f>
        <v>-</v>
      </c>
      <c r="K465" s="37" t="str">
        <f>IF(ISNUMBER(wat_table_data!K462), IF(wat_table_data!K462=-999,"NA",IF(wat_table_data!K462&gt;99, "&gt;99", IF(wat_table_data!K462&lt;1, "&lt;1",wat_table_data!K462 ))), "-")</f>
        <v>-</v>
      </c>
      <c r="L465" s="38" t="str">
        <f>IF(ISNUMBER(wat_table_data!L462), IF(wat_table_data!L462=-999,"NA",IF(wat_table_data!L462&gt;99, "&gt;99", IF(wat_table_data!L462&lt;1, "&lt;1",wat_table_data!L462 ))), "-")</f>
        <v>-</v>
      </c>
      <c r="M465" s="38" t="str">
        <f>IF(ISNUMBER(wat_table_data!M462), IF(wat_table_data!M462=-999,"NA",IF(wat_table_data!M462&gt;99, "&gt;99", IF(wat_table_data!M462&lt;1, "&lt;1",wat_table_data!M462 ))), "-")</f>
        <v>-</v>
      </c>
      <c r="N465" s="38" t="str">
        <f>IF(ISNUMBER(wat_table_data!N462), IF(wat_table_data!N462=-999,"NA",IF(wat_table_data!N462&gt;99, "&gt;99", IF(wat_table_data!N462&lt;1, "&lt;1",wat_table_data!N462 ))), "-")</f>
        <v>-</v>
      </c>
      <c r="O465" s="24" t="str">
        <f>IF(ISNUMBER(wat_table_data!O462), IF(wat_table_data!O462=-999,"NA",wat_table_data!O462), "-")</f>
        <v>-</v>
      </c>
      <c r="P465" s="37" t="str">
        <f>IF(ISNUMBER(wat_table_data!P462), IF(wat_table_data!P462=-999,"NA",IF(wat_table_data!P462&gt;99, "&gt;99", IF(wat_table_data!P462&lt;1, "&lt;1",wat_table_data!P462 ))), "-")</f>
        <v>-</v>
      </c>
      <c r="Q465" s="38" t="str">
        <f>IF(ISNUMBER(wat_table_data!Q462), IF(wat_table_data!Q462=-999,"NA",IF(wat_table_data!Q462&gt;99, "&gt;99", IF(wat_table_data!Q462&lt;1, "&lt;1",wat_table_data!Q462 ))), "-")</f>
        <v>-</v>
      </c>
      <c r="R465" s="38" t="str">
        <f>IF(ISNUMBER(wat_table_data!R462), IF(wat_table_data!R462=-999,"NA",IF(wat_table_data!R462&gt;99, "&gt;99", IF(wat_table_data!R462&lt;1, "&lt;1",wat_table_data!R462 ))), "-")</f>
        <v>-</v>
      </c>
      <c r="S465" s="38" t="str">
        <f>IF(ISNUMBER(wat_table_data!S462), IF(wat_table_data!S462=-999,"NA",IF(wat_table_data!S462&gt;99, "&gt;99", IF(wat_table_data!S462&lt;1, "&lt;1",wat_table_data!S462 ))), "-")</f>
        <v>-</v>
      </c>
      <c r="T465" s="24" t="str">
        <f>IF(ISNUMBER(wat_table_data!T462), IF(wat_table_data!T462=-999,"NA",wat_table_data!T462), "-")</f>
        <v>-</v>
      </c>
      <c r="U465" s="24"/>
      <c r="V465" s="24"/>
      <c r="W465" s="24"/>
      <c r="X465" s="39" t="str">
        <f>IF(ISNUMBER(wat_table_data!W462), IF(wat_table_data!W462=-999,"NA",IF(wat_table_data!W462&gt;99, "&gt;99", IF(wat_table_data!W462&lt;1, "&lt;1",wat_table_data!W462 ))), "-")</f>
        <v>-</v>
      </c>
      <c r="Y465" s="40" t="str">
        <f>IF(ISNUMBER(wat_table_data!X462), IF(wat_table_data!X462=-999,"NA",IF(wat_table_data!X462&gt;99, "&gt;99", IF(wat_table_data!X462&lt;1, "&lt;1",wat_table_data!X462 ))), "-")</f>
        <v>-</v>
      </c>
      <c r="Z465" s="40" t="str">
        <f>IF(ISNUMBER(wat_table_data!Y462), IF(wat_table_data!Y462=-999,"NA",IF(wat_table_data!Y462&gt;99, "&gt;99", IF(wat_table_data!Y462&lt;1, "&lt;1",wat_table_data!Y462 ))), "-")</f>
        <v>-</v>
      </c>
      <c r="AA465" s="40" t="str">
        <f>IF(ISNUMBER(wat_table_data!Z462), IF(wat_table_data!Z462=-999,"NA",IF(wat_table_data!Z462&gt;99, "&gt;99", IF(wat_table_data!Z462&lt;1, "&lt;1",wat_table_data!Z462 ))), "-")</f>
        <v>-</v>
      </c>
      <c r="AB465" s="38" t="str">
        <f>IF(ISNUMBER(wat_table_data!AA462), IF(wat_table_data!AA462=-999,"NA",IF(wat_table_data!AA462&gt;99, "&gt;99", IF(wat_table_data!AA462&lt;1, "&lt;1",wat_table_data!AA462 ))), "-")</f>
        <v>-</v>
      </c>
      <c r="AC465" s="38" t="str">
        <f>IF(ISNUMBER(wat_table_data!AB462), IF(wat_table_data!AB462=-999,"NA",IF(wat_table_data!AB462&gt;99, "&gt;99", IF(wat_table_data!AB462&lt;1, "&lt;1",wat_table_data!AB462 ))), "-")</f>
        <v>-</v>
      </c>
      <c r="AD465" s="39" t="str">
        <f>IF(ISNUMBER(wat_table_data!AC462), IF(wat_table_data!AC462=-999,"NA",IF(wat_table_data!AC462&gt;99, "&gt;99", IF(wat_table_data!AC462&lt;1, "&lt;1",wat_table_data!AC462 ))), "-")</f>
        <v>-</v>
      </c>
      <c r="AE465" s="40" t="str">
        <f>IF(ISNUMBER(wat_table_data!AD462), IF(wat_table_data!AD462=-999,"NA",IF(wat_table_data!AD462&gt;99, "&gt;99", IF(wat_table_data!AD462&lt;1, "&lt;1",wat_table_data!AD462 ))), "-")</f>
        <v>-</v>
      </c>
      <c r="AF465" s="40" t="str">
        <f>IF(ISNUMBER(wat_table_data!AE462), IF(wat_table_data!AE462=-999,"NA",IF(wat_table_data!AE462&gt;99, "&gt;99", IF(wat_table_data!AE462&lt;1, "&lt;1",wat_table_data!AE462 ))), "-")</f>
        <v>-</v>
      </c>
      <c r="AG465" s="40" t="str">
        <f>IF(ISNUMBER(wat_table_data!AF462), IF(wat_table_data!AF462=-999,"NA",IF(wat_table_data!AF462&gt;99, "&gt;99", IF(wat_table_data!AF462&lt;1, "&lt;1",wat_table_data!AF462 ))), "-")</f>
        <v>-</v>
      </c>
      <c r="AH465" s="38" t="str">
        <f>IF(ISNUMBER(wat_table_data!AG462), IF(wat_table_data!AG462=-999,"NA",IF(wat_table_data!AG462&gt;99, "&gt;99", IF(wat_table_data!AG462&lt;1, "&lt;1",wat_table_data!AG462 ))), "-")</f>
        <v>-</v>
      </c>
      <c r="AI465" s="38" t="str">
        <f>IF(ISNUMBER(wat_table_data!AH462), IF(wat_table_data!AH462=-999,"NA",IF(wat_table_data!AH462&gt;99, "&gt;99", IF(wat_table_data!AH462&lt;1, "&lt;1",wat_table_data!AH462 ))), "-")</f>
        <v>-</v>
      </c>
      <c r="AJ465" s="39" t="str">
        <f>IF(ISNUMBER(wat_table_data!AI462), IF(wat_table_data!AI462=-999,"NA",IF(wat_table_data!AI462&gt;99, "&gt;99", IF(wat_table_data!AI462&lt;1, "&lt;1",wat_table_data!AI462 ))), "-")</f>
        <v>-</v>
      </c>
      <c r="AK465" s="40" t="str">
        <f>IF(ISNUMBER(wat_table_data!AJ462), IF(wat_table_data!AJ462=-999,"NA",IF(wat_table_data!AJ462&gt;99, "&gt;99", IF(wat_table_data!AJ462&lt;1, "&lt;1",wat_table_data!AJ462 ))), "-")</f>
        <v>-</v>
      </c>
      <c r="AL465" s="40" t="str">
        <f>IF(ISNUMBER(wat_table_data!AK462), IF(wat_table_data!AK462=-999,"NA",IF(wat_table_data!AK462&gt;99, "&gt;99", IF(wat_table_data!AK462&lt;1, "&lt;1",wat_table_data!AK462 ))), "-")</f>
        <v>-</v>
      </c>
      <c r="AM465" s="40" t="str">
        <f>IF(ISNUMBER(wat_table_data!AL462), IF(wat_table_data!AL462=-999,"NA",IF(wat_table_data!AL462&gt;99, "&gt;99", IF(wat_table_data!AL462&lt;1, "&lt;1",wat_table_data!AL462 ))), "-")</f>
        <v>-</v>
      </c>
      <c r="AN465" s="38" t="str">
        <f>IF(ISNUMBER(wat_table_data!AM462), IF(wat_table_data!AM462=-999,"NA",IF(wat_table_data!AM462&gt;99, "&gt;99", IF(wat_table_data!AM462&lt;1, "&lt;1",wat_table_data!AM462 ))), "-")</f>
        <v>-</v>
      </c>
      <c r="AO465" s="38" t="str">
        <f>IF(ISNUMBER(wat_table_data!AN462), IF(wat_table_data!AN462=-999,"NA",IF(wat_table_data!AN462&gt;99, "&gt;99", IF(wat_table_data!AN462&lt;1, "&lt;1",wat_table_data!AN462 ))), "-")</f>
        <v>-</v>
      </c>
    </row>
    <row r="466" ht="13.8" x14ac:dyDescent="0.25">
      <c r="A466" s="34" t="str">
        <f>IF(ISBLANK(wat_table_data!A463), "", wat_table_data!A463)</f>
        <v/>
      </c>
      <c r="B466" s="34" t="str">
        <f>IF(ISBLANK(wat_table_data!B463), "", wat_table_data!B463)</f>
        <v/>
      </c>
      <c r="C466" s="34" t="str">
        <f>IF(ISBLANK(wat_table_data!C463), "", wat_table_data!C463)</f>
        <v/>
      </c>
      <c r="D466" s="35" t="str">
        <f>IF(ISNUMBER(wat_table_data!D463), wat_table_data!D463, "-")</f>
        <v>-</v>
      </c>
      <c r="E466" s="36" t="str">
        <f>IF(ISNUMBER(wat_table_data!E463), wat_table_data!E463, "-")</f>
        <v>-</v>
      </c>
      <c r="F466" s="37" t="str">
        <f>IF(ISNUMBER(wat_table_data!F463), IF(wat_table_data!F463=-999,"NA",IF(wat_table_data!F463&gt;99, "&gt;99", IF(wat_table_data!F463&lt;1, "&lt;1",wat_table_data!F463 ))), "-")</f>
        <v>-</v>
      </c>
      <c r="G466" s="38" t="str">
        <f>IF(ISNUMBER(wat_table_data!G463), IF(wat_table_data!G463=-999,"NA",IF(wat_table_data!G463&gt;99, "&gt;99", IF(wat_table_data!G463&lt;1, "&lt;1",wat_table_data!G463 ))), "-")</f>
        <v>-</v>
      </c>
      <c r="H466" s="38" t="str">
        <f>IF(ISNUMBER(wat_table_data!H463), IF(wat_table_data!H463=-999,"NA",IF(wat_table_data!H463&gt;99, "&gt;99", IF(wat_table_data!H463&lt;1, "&lt;1",wat_table_data!H463 ))), "-")</f>
        <v>-</v>
      </c>
      <c r="I466" s="38" t="str">
        <f>IF(ISNUMBER(wat_table_data!I463), IF(wat_table_data!I463=-999,"NA",IF(wat_table_data!I463&gt;99, "&gt;99", IF(wat_table_data!I463&lt;1, "&lt;1",wat_table_data!I463 ))), "-")</f>
        <v>-</v>
      </c>
      <c r="J466" s="24" t="str">
        <f>IF(ISNUMBER(wat_table_data!J463), IF(wat_table_data!J463=-999,"NA",wat_table_data!J463), "-")</f>
        <v>-</v>
      </c>
      <c r="K466" s="37" t="str">
        <f>IF(ISNUMBER(wat_table_data!K463), IF(wat_table_data!K463=-999,"NA",IF(wat_table_data!K463&gt;99, "&gt;99", IF(wat_table_data!K463&lt;1, "&lt;1",wat_table_data!K463 ))), "-")</f>
        <v>-</v>
      </c>
      <c r="L466" s="38" t="str">
        <f>IF(ISNUMBER(wat_table_data!L463), IF(wat_table_data!L463=-999,"NA",IF(wat_table_data!L463&gt;99, "&gt;99", IF(wat_table_data!L463&lt;1, "&lt;1",wat_table_data!L463 ))), "-")</f>
        <v>-</v>
      </c>
      <c r="M466" s="38" t="str">
        <f>IF(ISNUMBER(wat_table_data!M463), IF(wat_table_data!M463=-999,"NA",IF(wat_table_data!M463&gt;99, "&gt;99", IF(wat_table_data!M463&lt;1, "&lt;1",wat_table_data!M463 ))), "-")</f>
        <v>-</v>
      </c>
      <c r="N466" s="38" t="str">
        <f>IF(ISNUMBER(wat_table_data!N463), IF(wat_table_data!N463=-999,"NA",IF(wat_table_data!N463&gt;99, "&gt;99", IF(wat_table_data!N463&lt;1, "&lt;1",wat_table_data!N463 ))), "-")</f>
        <v>-</v>
      </c>
      <c r="O466" s="24" t="str">
        <f>IF(ISNUMBER(wat_table_data!O463), IF(wat_table_data!O463=-999,"NA",wat_table_data!O463), "-")</f>
        <v>-</v>
      </c>
      <c r="P466" s="37" t="str">
        <f>IF(ISNUMBER(wat_table_data!P463), IF(wat_table_data!P463=-999,"NA",IF(wat_table_data!P463&gt;99, "&gt;99", IF(wat_table_data!P463&lt;1, "&lt;1",wat_table_data!P463 ))), "-")</f>
        <v>-</v>
      </c>
      <c r="Q466" s="38" t="str">
        <f>IF(ISNUMBER(wat_table_data!Q463), IF(wat_table_data!Q463=-999,"NA",IF(wat_table_data!Q463&gt;99, "&gt;99", IF(wat_table_data!Q463&lt;1, "&lt;1",wat_table_data!Q463 ))), "-")</f>
        <v>-</v>
      </c>
      <c r="R466" s="38" t="str">
        <f>IF(ISNUMBER(wat_table_data!R463), IF(wat_table_data!R463=-999,"NA",IF(wat_table_data!R463&gt;99, "&gt;99", IF(wat_table_data!R463&lt;1, "&lt;1",wat_table_data!R463 ))), "-")</f>
        <v>-</v>
      </c>
      <c r="S466" s="38" t="str">
        <f>IF(ISNUMBER(wat_table_data!S463), IF(wat_table_data!S463=-999,"NA",IF(wat_table_data!S463&gt;99, "&gt;99", IF(wat_table_data!S463&lt;1, "&lt;1",wat_table_data!S463 ))), "-")</f>
        <v>-</v>
      </c>
      <c r="T466" s="24" t="str">
        <f>IF(ISNUMBER(wat_table_data!T463), IF(wat_table_data!T463=-999,"NA",wat_table_data!T463), "-")</f>
        <v>-</v>
      </c>
      <c r="U466" s="24"/>
      <c r="V466" s="24"/>
      <c r="W466" s="24"/>
      <c r="X466" s="39" t="str">
        <f>IF(ISNUMBER(wat_table_data!W463), IF(wat_table_data!W463=-999,"NA",IF(wat_table_data!W463&gt;99, "&gt;99", IF(wat_table_data!W463&lt;1, "&lt;1",wat_table_data!W463 ))), "-")</f>
        <v>-</v>
      </c>
      <c r="Y466" s="40" t="str">
        <f>IF(ISNUMBER(wat_table_data!X463), IF(wat_table_data!X463=-999,"NA",IF(wat_table_data!X463&gt;99, "&gt;99", IF(wat_table_data!X463&lt;1, "&lt;1",wat_table_data!X463 ))), "-")</f>
        <v>-</v>
      </c>
      <c r="Z466" s="40" t="str">
        <f>IF(ISNUMBER(wat_table_data!Y463), IF(wat_table_data!Y463=-999,"NA",IF(wat_table_data!Y463&gt;99, "&gt;99", IF(wat_table_data!Y463&lt;1, "&lt;1",wat_table_data!Y463 ))), "-")</f>
        <v>-</v>
      </c>
      <c r="AA466" s="40" t="str">
        <f>IF(ISNUMBER(wat_table_data!Z463), IF(wat_table_data!Z463=-999,"NA",IF(wat_table_data!Z463&gt;99, "&gt;99", IF(wat_table_data!Z463&lt;1, "&lt;1",wat_table_data!Z463 ))), "-")</f>
        <v>-</v>
      </c>
      <c r="AB466" s="38" t="str">
        <f>IF(ISNUMBER(wat_table_data!AA463), IF(wat_table_data!AA463=-999,"NA",IF(wat_table_data!AA463&gt;99, "&gt;99", IF(wat_table_data!AA463&lt;1, "&lt;1",wat_table_data!AA463 ))), "-")</f>
        <v>-</v>
      </c>
      <c r="AC466" s="38" t="str">
        <f>IF(ISNUMBER(wat_table_data!AB463), IF(wat_table_data!AB463=-999,"NA",IF(wat_table_data!AB463&gt;99, "&gt;99", IF(wat_table_data!AB463&lt;1, "&lt;1",wat_table_data!AB463 ))), "-")</f>
        <v>-</v>
      </c>
      <c r="AD466" s="39" t="str">
        <f>IF(ISNUMBER(wat_table_data!AC463), IF(wat_table_data!AC463=-999,"NA",IF(wat_table_data!AC463&gt;99, "&gt;99", IF(wat_table_data!AC463&lt;1, "&lt;1",wat_table_data!AC463 ))), "-")</f>
        <v>-</v>
      </c>
      <c r="AE466" s="40" t="str">
        <f>IF(ISNUMBER(wat_table_data!AD463), IF(wat_table_data!AD463=-999,"NA",IF(wat_table_data!AD463&gt;99, "&gt;99", IF(wat_table_data!AD463&lt;1, "&lt;1",wat_table_data!AD463 ))), "-")</f>
        <v>-</v>
      </c>
      <c r="AF466" s="40" t="str">
        <f>IF(ISNUMBER(wat_table_data!AE463), IF(wat_table_data!AE463=-999,"NA",IF(wat_table_data!AE463&gt;99, "&gt;99", IF(wat_table_data!AE463&lt;1, "&lt;1",wat_table_data!AE463 ))), "-")</f>
        <v>-</v>
      </c>
      <c r="AG466" s="40" t="str">
        <f>IF(ISNUMBER(wat_table_data!AF463), IF(wat_table_data!AF463=-999,"NA",IF(wat_table_data!AF463&gt;99, "&gt;99", IF(wat_table_data!AF463&lt;1, "&lt;1",wat_table_data!AF463 ))), "-")</f>
        <v>-</v>
      </c>
      <c r="AH466" s="38" t="str">
        <f>IF(ISNUMBER(wat_table_data!AG463), IF(wat_table_data!AG463=-999,"NA",IF(wat_table_data!AG463&gt;99, "&gt;99", IF(wat_table_data!AG463&lt;1, "&lt;1",wat_table_data!AG463 ))), "-")</f>
        <v>-</v>
      </c>
      <c r="AI466" s="38" t="str">
        <f>IF(ISNUMBER(wat_table_data!AH463), IF(wat_table_data!AH463=-999,"NA",IF(wat_table_data!AH463&gt;99, "&gt;99", IF(wat_table_data!AH463&lt;1, "&lt;1",wat_table_data!AH463 ))), "-")</f>
        <v>-</v>
      </c>
      <c r="AJ466" s="39" t="str">
        <f>IF(ISNUMBER(wat_table_data!AI463), IF(wat_table_data!AI463=-999,"NA",IF(wat_table_data!AI463&gt;99, "&gt;99", IF(wat_table_data!AI463&lt;1, "&lt;1",wat_table_data!AI463 ))), "-")</f>
        <v>-</v>
      </c>
      <c r="AK466" s="40" t="str">
        <f>IF(ISNUMBER(wat_table_data!AJ463), IF(wat_table_data!AJ463=-999,"NA",IF(wat_table_data!AJ463&gt;99, "&gt;99", IF(wat_table_data!AJ463&lt;1, "&lt;1",wat_table_data!AJ463 ))), "-")</f>
        <v>-</v>
      </c>
      <c r="AL466" s="40" t="str">
        <f>IF(ISNUMBER(wat_table_data!AK463), IF(wat_table_data!AK463=-999,"NA",IF(wat_table_data!AK463&gt;99, "&gt;99", IF(wat_table_data!AK463&lt;1, "&lt;1",wat_table_data!AK463 ))), "-")</f>
        <v>-</v>
      </c>
      <c r="AM466" s="40" t="str">
        <f>IF(ISNUMBER(wat_table_data!AL463), IF(wat_table_data!AL463=-999,"NA",IF(wat_table_data!AL463&gt;99, "&gt;99", IF(wat_table_data!AL463&lt;1, "&lt;1",wat_table_data!AL463 ))), "-")</f>
        <v>-</v>
      </c>
      <c r="AN466" s="38" t="str">
        <f>IF(ISNUMBER(wat_table_data!AM463), IF(wat_table_data!AM463=-999,"NA",IF(wat_table_data!AM463&gt;99, "&gt;99", IF(wat_table_data!AM463&lt;1, "&lt;1",wat_table_data!AM463 ))), "-")</f>
        <v>-</v>
      </c>
      <c r="AO466" s="38" t="str">
        <f>IF(ISNUMBER(wat_table_data!AN463), IF(wat_table_data!AN463=-999,"NA",IF(wat_table_data!AN463&gt;99, "&gt;99", IF(wat_table_data!AN463&lt;1, "&lt;1",wat_table_data!AN463 ))), "-")</f>
        <v>-</v>
      </c>
    </row>
    <row r="467" ht="13.8" x14ac:dyDescent="0.25">
      <c r="A467" s="34" t="str">
        <f>IF(ISBLANK(wat_table_data!A464), "", wat_table_data!A464)</f>
        <v/>
      </c>
      <c r="B467" s="34" t="str">
        <f>IF(ISBLANK(wat_table_data!B464), "", wat_table_data!B464)</f>
        <v/>
      </c>
      <c r="C467" s="34" t="str">
        <f>IF(ISBLANK(wat_table_data!C464), "", wat_table_data!C464)</f>
        <v/>
      </c>
      <c r="D467" s="35" t="str">
        <f>IF(ISNUMBER(wat_table_data!D464), wat_table_data!D464, "-")</f>
        <v>-</v>
      </c>
      <c r="E467" s="36" t="str">
        <f>IF(ISNUMBER(wat_table_data!E464), wat_table_data!E464, "-")</f>
        <v>-</v>
      </c>
      <c r="F467" s="37" t="str">
        <f>IF(ISNUMBER(wat_table_data!F464), IF(wat_table_data!F464=-999,"NA",IF(wat_table_data!F464&gt;99, "&gt;99", IF(wat_table_data!F464&lt;1, "&lt;1",wat_table_data!F464 ))), "-")</f>
        <v>-</v>
      </c>
      <c r="G467" s="38" t="str">
        <f>IF(ISNUMBER(wat_table_data!G464), IF(wat_table_data!G464=-999,"NA",IF(wat_table_data!G464&gt;99, "&gt;99", IF(wat_table_data!G464&lt;1, "&lt;1",wat_table_data!G464 ))), "-")</f>
        <v>-</v>
      </c>
      <c r="H467" s="38" t="str">
        <f>IF(ISNUMBER(wat_table_data!H464), IF(wat_table_data!H464=-999,"NA",IF(wat_table_data!H464&gt;99, "&gt;99", IF(wat_table_data!H464&lt;1, "&lt;1",wat_table_data!H464 ))), "-")</f>
        <v>-</v>
      </c>
      <c r="I467" s="38" t="str">
        <f>IF(ISNUMBER(wat_table_data!I464), IF(wat_table_data!I464=-999,"NA",IF(wat_table_data!I464&gt;99, "&gt;99", IF(wat_table_data!I464&lt;1, "&lt;1",wat_table_data!I464 ))), "-")</f>
        <v>-</v>
      </c>
      <c r="J467" s="24" t="str">
        <f>IF(ISNUMBER(wat_table_data!J464), IF(wat_table_data!J464=-999,"NA",wat_table_data!J464), "-")</f>
        <v>-</v>
      </c>
      <c r="K467" s="37" t="str">
        <f>IF(ISNUMBER(wat_table_data!K464), IF(wat_table_data!K464=-999,"NA",IF(wat_table_data!K464&gt;99, "&gt;99", IF(wat_table_data!K464&lt;1, "&lt;1",wat_table_data!K464 ))), "-")</f>
        <v>-</v>
      </c>
      <c r="L467" s="38" t="str">
        <f>IF(ISNUMBER(wat_table_data!L464), IF(wat_table_data!L464=-999,"NA",IF(wat_table_data!L464&gt;99, "&gt;99", IF(wat_table_data!L464&lt;1, "&lt;1",wat_table_data!L464 ))), "-")</f>
        <v>-</v>
      </c>
      <c r="M467" s="38" t="str">
        <f>IF(ISNUMBER(wat_table_data!M464), IF(wat_table_data!M464=-999,"NA",IF(wat_table_data!M464&gt;99, "&gt;99", IF(wat_table_data!M464&lt;1, "&lt;1",wat_table_data!M464 ))), "-")</f>
        <v>-</v>
      </c>
      <c r="N467" s="38" t="str">
        <f>IF(ISNUMBER(wat_table_data!N464), IF(wat_table_data!N464=-999,"NA",IF(wat_table_data!N464&gt;99, "&gt;99", IF(wat_table_data!N464&lt;1, "&lt;1",wat_table_data!N464 ))), "-")</f>
        <v>-</v>
      </c>
      <c r="O467" s="24" t="str">
        <f>IF(ISNUMBER(wat_table_data!O464), IF(wat_table_data!O464=-999,"NA",wat_table_data!O464), "-")</f>
        <v>-</v>
      </c>
      <c r="P467" s="37" t="str">
        <f>IF(ISNUMBER(wat_table_data!P464), IF(wat_table_data!P464=-999,"NA",IF(wat_table_data!P464&gt;99, "&gt;99", IF(wat_table_data!P464&lt;1, "&lt;1",wat_table_data!P464 ))), "-")</f>
        <v>-</v>
      </c>
      <c r="Q467" s="38" t="str">
        <f>IF(ISNUMBER(wat_table_data!Q464), IF(wat_table_data!Q464=-999,"NA",IF(wat_table_data!Q464&gt;99, "&gt;99", IF(wat_table_data!Q464&lt;1, "&lt;1",wat_table_data!Q464 ))), "-")</f>
        <v>-</v>
      </c>
      <c r="R467" s="38" t="str">
        <f>IF(ISNUMBER(wat_table_data!R464), IF(wat_table_data!R464=-999,"NA",IF(wat_table_data!R464&gt;99, "&gt;99", IF(wat_table_data!R464&lt;1, "&lt;1",wat_table_data!R464 ))), "-")</f>
        <v>-</v>
      </c>
      <c r="S467" s="38" t="str">
        <f>IF(ISNUMBER(wat_table_data!S464), IF(wat_table_data!S464=-999,"NA",IF(wat_table_data!S464&gt;99, "&gt;99", IF(wat_table_data!S464&lt;1, "&lt;1",wat_table_data!S464 ))), "-")</f>
        <v>-</v>
      </c>
      <c r="T467" s="24" t="str">
        <f>IF(ISNUMBER(wat_table_data!T464), IF(wat_table_data!T464=-999,"NA",wat_table_data!T464), "-")</f>
        <v>-</v>
      </c>
      <c r="U467" s="24"/>
      <c r="V467" s="24"/>
      <c r="W467" s="24"/>
      <c r="X467" s="39" t="str">
        <f>IF(ISNUMBER(wat_table_data!W464), IF(wat_table_data!W464=-999,"NA",IF(wat_table_data!W464&gt;99, "&gt;99", IF(wat_table_data!W464&lt;1, "&lt;1",wat_table_data!W464 ))), "-")</f>
        <v>-</v>
      </c>
      <c r="Y467" s="40" t="str">
        <f>IF(ISNUMBER(wat_table_data!X464), IF(wat_table_data!X464=-999,"NA",IF(wat_table_data!X464&gt;99, "&gt;99", IF(wat_table_data!X464&lt;1, "&lt;1",wat_table_data!X464 ))), "-")</f>
        <v>-</v>
      </c>
      <c r="Z467" s="40" t="str">
        <f>IF(ISNUMBER(wat_table_data!Y464), IF(wat_table_data!Y464=-999,"NA",IF(wat_table_data!Y464&gt;99, "&gt;99", IF(wat_table_data!Y464&lt;1, "&lt;1",wat_table_data!Y464 ))), "-")</f>
        <v>-</v>
      </c>
      <c r="AA467" s="40" t="str">
        <f>IF(ISNUMBER(wat_table_data!Z464), IF(wat_table_data!Z464=-999,"NA",IF(wat_table_data!Z464&gt;99, "&gt;99", IF(wat_table_data!Z464&lt;1, "&lt;1",wat_table_data!Z464 ))), "-")</f>
        <v>-</v>
      </c>
      <c r="AB467" s="38" t="str">
        <f>IF(ISNUMBER(wat_table_data!AA464), IF(wat_table_data!AA464=-999,"NA",IF(wat_table_data!AA464&gt;99, "&gt;99", IF(wat_table_data!AA464&lt;1, "&lt;1",wat_table_data!AA464 ))), "-")</f>
        <v>-</v>
      </c>
      <c r="AC467" s="38" t="str">
        <f>IF(ISNUMBER(wat_table_data!AB464), IF(wat_table_data!AB464=-999,"NA",IF(wat_table_data!AB464&gt;99, "&gt;99", IF(wat_table_data!AB464&lt;1, "&lt;1",wat_table_data!AB464 ))), "-")</f>
        <v>-</v>
      </c>
      <c r="AD467" s="39" t="str">
        <f>IF(ISNUMBER(wat_table_data!AC464), IF(wat_table_data!AC464=-999,"NA",IF(wat_table_data!AC464&gt;99, "&gt;99", IF(wat_table_data!AC464&lt;1, "&lt;1",wat_table_data!AC464 ))), "-")</f>
        <v>-</v>
      </c>
      <c r="AE467" s="40" t="str">
        <f>IF(ISNUMBER(wat_table_data!AD464), IF(wat_table_data!AD464=-999,"NA",IF(wat_table_data!AD464&gt;99, "&gt;99", IF(wat_table_data!AD464&lt;1, "&lt;1",wat_table_data!AD464 ))), "-")</f>
        <v>-</v>
      </c>
      <c r="AF467" s="40" t="str">
        <f>IF(ISNUMBER(wat_table_data!AE464), IF(wat_table_data!AE464=-999,"NA",IF(wat_table_data!AE464&gt;99, "&gt;99", IF(wat_table_data!AE464&lt;1, "&lt;1",wat_table_data!AE464 ))), "-")</f>
        <v>-</v>
      </c>
      <c r="AG467" s="40" t="str">
        <f>IF(ISNUMBER(wat_table_data!AF464), IF(wat_table_data!AF464=-999,"NA",IF(wat_table_data!AF464&gt;99, "&gt;99", IF(wat_table_data!AF464&lt;1, "&lt;1",wat_table_data!AF464 ))), "-")</f>
        <v>-</v>
      </c>
      <c r="AH467" s="38" t="str">
        <f>IF(ISNUMBER(wat_table_data!AG464), IF(wat_table_data!AG464=-999,"NA",IF(wat_table_data!AG464&gt;99, "&gt;99", IF(wat_table_data!AG464&lt;1, "&lt;1",wat_table_data!AG464 ))), "-")</f>
        <v>-</v>
      </c>
      <c r="AI467" s="38" t="str">
        <f>IF(ISNUMBER(wat_table_data!AH464), IF(wat_table_data!AH464=-999,"NA",IF(wat_table_data!AH464&gt;99, "&gt;99", IF(wat_table_data!AH464&lt;1, "&lt;1",wat_table_data!AH464 ))), "-")</f>
        <v>-</v>
      </c>
      <c r="AJ467" s="39" t="str">
        <f>IF(ISNUMBER(wat_table_data!AI464), IF(wat_table_data!AI464=-999,"NA",IF(wat_table_data!AI464&gt;99, "&gt;99", IF(wat_table_data!AI464&lt;1, "&lt;1",wat_table_data!AI464 ))), "-")</f>
        <v>-</v>
      </c>
      <c r="AK467" s="40" t="str">
        <f>IF(ISNUMBER(wat_table_data!AJ464), IF(wat_table_data!AJ464=-999,"NA",IF(wat_table_data!AJ464&gt;99, "&gt;99", IF(wat_table_data!AJ464&lt;1, "&lt;1",wat_table_data!AJ464 ))), "-")</f>
        <v>-</v>
      </c>
      <c r="AL467" s="40" t="str">
        <f>IF(ISNUMBER(wat_table_data!AK464), IF(wat_table_data!AK464=-999,"NA",IF(wat_table_data!AK464&gt;99, "&gt;99", IF(wat_table_data!AK464&lt;1, "&lt;1",wat_table_data!AK464 ))), "-")</f>
        <v>-</v>
      </c>
      <c r="AM467" s="40" t="str">
        <f>IF(ISNUMBER(wat_table_data!AL464), IF(wat_table_data!AL464=-999,"NA",IF(wat_table_data!AL464&gt;99, "&gt;99", IF(wat_table_data!AL464&lt;1, "&lt;1",wat_table_data!AL464 ))), "-")</f>
        <v>-</v>
      </c>
      <c r="AN467" s="38" t="str">
        <f>IF(ISNUMBER(wat_table_data!AM464), IF(wat_table_data!AM464=-999,"NA",IF(wat_table_data!AM464&gt;99, "&gt;99", IF(wat_table_data!AM464&lt;1, "&lt;1",wat_table_data!AM464 ))), "-")</f>
        <v>-</v>
      </c>
      <c r="AO467" s="38" t="str">
        <f>IF(ISNUMBER(wat_table_data!AN464), IF(wat_table_data!AN464=-999,"NA",IF(wat_table_data!AN464&gt;99, "&gt;99", IF(wat_table_data!AN464&lt;1, "&lt;1",wat_table_data!AN464 ))), "-")</f>
        <v>-</v>
      </c>
    </row>
    <row r="468" ht="13.8" x14ac:dyDescent="0.25">
      <c r="A468" s="34" t="str">
        <f>IF(ISBLANK(wat_table_data!A465), "", wat_table_data!A465)</f>
        <v/>
      </c>
      <c r="B468" s="34" t="str">
        <f>IF(ISBLANK(wat_table_data!B465), "", wat_table_data!B465)</f>
        <v/>
      </c>
      <c r="C468" s="34" t="str">
        <f>IF(ISBLANK(wat_table_data!C465), "", wat_table_data!C465)</f>
        <v/>
      </c>
      <c r="D468" s="35" t="str">
        <f>IF(ISNUMBER(wat_table_data!D465), wat_table_data!D465, "-")</f>
        <v>-</v>
      </c>
      <c r="E468" s="36" t="str">
        <f>IF(ISNUMBER(wat_table_data!E465), wat_table_data!E465, "-")</f>
        <v>-</v>
      </c>
      <c r="F468" s="37" t="str">
        <f>IF(ISNUMBER(wat_table_data!F465), IF(wat_table_data!F465=-999,"NA",IF(wat_table_data!F465&gt;99, "&gt;99", IF(wat_table_data!F465&lt;1, "&lt;1",wat_table_data!F465 ))), "-")</f>
        <v>-</v>
      </c>
      <c r="G468" s="38" t="str">
        <f>IF(ISNUMBER(wat_table_data!G465), IF(wat_table_data!G465=-999,"NA",IF(wat_table_data!G465&gt;99, "&gt;99", IF(wat_table_data!G465&lt;1, "&lt;1",wat_table_data!G465 ))), "-")</f>
        <v>-</v>
      </c>
      <c r="H468" s="38" t="str">
        <f>IF(ISNUMBER(wat_table_data!H465), IF(wat_table_data!H465=-999,"NA",IF(wat_table_data!H465&gt;99, "&gt;99", IF(wat_table_data!H465&lt;1, "&lt;1",wat_table_data!H465 ))), "-")</f>
        <v>-</v>
      </c>
      <c r="I468" s="38" t="str">
        <f>IF(ISNUMBER(wat_table_data!I465), IF(wat_table_data!I465=-999,"NA",IF(wat_table_data!I465&gt;99, "&gt;99", IF(wat_table_data!I465&lt;1, "&lt;1",wat_table_data!I465 ))), "-")</f>
        <v>-</v>
      </c>
      <c r="J468" s="24" t="str">
        <f>IF(ISNUMBER(wat_table_data!J465), IF(wat_table_data!J465=-999,"NA",wat_table_data!J465), "-")</f>
        <v>-</v>
      </c>
      <c r="K468" s="37" t="str">
        <f>IF(ISNUMBER(wat_table_data!K465), IF(wat_table_data!K465=-999,"NA",IF(wat_table_data!K465&gt;99, "&gt;99", IF(wat_table_data!K465&lt;1, "&lt;1",wat_table_data!K465 ))), "-")</f>
        <v>-</v>
      </c>
      <c r="L468" s="38" t="str">
        <f>IF(ISNUMBER(wat_table_data!L465), IF(wat_table_data!L465=-999,"NA",IF(wat_table_data!L465&gt;99, "&gt;99", IF(wat_table_data!L465&lt;1, "&lt;1",wat_table_data!L465 ))), "-")</f>
        <v>-</v>
      </c>
      <c r="M468" s="38" t="str">
        <f>IF(ISNUMBER(wat_table_data!M465), IF(wat_table_data!M465=-999,"NA",IF(wat_table_data!M465&gt;99, "&gt;99", IF(wat_table_data!M465&lt;1, "&lt;1",wat_table_data!M465 ))), "-")</f>
        <v>-</v>
      </c>
      <c r="N468" s="38" t="str">
        <f>IF(ISNUMBER(wat_table_data!N465), IF(wat_table_data!N465=-999,"NA",IF(wat_table_data!N465&gt;99, "&gt;99", IF(wat_table_data!N465&lt;1, "&lt;1",wat_table_data!N465 ))), "-")</f>
        <v>-</v>
      </c>
      <c r="O468" s="24" t="str">
        <f>IF(ISNUMBER(wat_table_data!O465), IF(wat_table_data!O465=-999,"NA",wat_table_data!O465), "-")</f>
        <v>-</v>
      </c>
      <c r="P468" s="37" t="str">
        <f>IF(ISNUMBER(wat_table_data!P465), IF(wat_table_data!P465=-999,"NA",IF(wat_table_data!P465&gt;99, "&gt;99", IF(wat_table_data!P465&lt;1, "&lt;1",wat_table_data!P465 ))), "-")</f>
        <v>-</v>
      </c>
      <c r="Q468" s="38" t="str">
        <f>IF(ISNUMBER(wat_table_data!Q465), IF(wat_table_data!Q465=-999,"NA",IF(wat_table_data!Q465&gt;99, "&gt;99", IF(wat_table_data!Q465&lt;1, "&lt;1",wat_table_data!Q465 ))), "-")</f>
        <v>-</v>
      </c>
      <c r="R468" s="38" t="str">
        <f>IF(ISNUMBER(wat_table_data!R465), IF(wat_table_data!R465=-999,"NA",IF(wat_table_data!R465&gt;99, "&gt;99", IF(wat_table_data!R465&lt;1, "&lt;1",wat_table_data!R465 ))), "-")</f>
        <v>-</v>
      </c>
      <c r="S468" s="38" t="str">
        <f>IF(ISNUMBER(wat_table_data!S465), IF(wat_table_data!S465=-999,"NA",IF(wat_table_data!S465&gt;99, "&gt;99", IF(wat_table_data!S465&lt;1, "&lt;1",wat_table_data!S465 ))), "-")</f>
        <v>-</v>
      </c>
      <c r="T468" s="24" t="str">
        <f>IF(ISNUMBER(wat_table_data!T465), IF(wat_table_data!T465=-999,"NA",wat_table_data!T465), "-")</f>
        <v>-</v>
      </c>
      <c r="U468" s="24"/>
      <c r="V468" s="24"/>
      <c r="W468" s="24"/>
      <c r="X468" s="39" t="str">
        <f>IF(ISNUMBER(wat_table_data!W465), IF(wat_table_data!W465=-999,"NA",IF(wat_table_data!W465&gt;99, "&gt;99", IF(wat_table_data!W465&lt;1, "&lt;1",wat_table_data!W465 ))), "-")</f>
        <v>-</v>
      </c>
      <c r="Y468" s="40" t="str">
        <f>IF(ISNUMBER(wat_table_data!X465), IF(wat_table_data!X465=-999,"NA",IF(wat_table_data!X465&gt;99, "&gt;99", IF(wat_table_data!X465&lt;1, "&lt;1",wat_table_data!X465 ))), "-")</f>
        <v>-</v>
      </c>
      <c r="Z468" s="40" t="str">
        <f>IF(ISNUMBER(wat_table_data!Y465), IF(wat_table_data!Y465=-999,"NA",IF(wat_table_data!Y465&gt;99, "&gt;99", IF(wat_table_data!Y465&lt;1, "&lt;1",wat_table_data!Y465 ))), "-")</f>
        <v>-</v>
      </c>
      <c r="AA468" s="40" t="str">
        <f>IF(ISNUMBER(wat_table_data!Z465), IF(wat_table_data!Z465=-999,"NA",IF(wat_table_data!Z465&gt;99, "&gt;99", IF(wat_table_data!Z465&lt;1, "&lt;1",wat_table_data!Z465 ))), "-")</f>
        <v>-</v>
      </c>
      <c r="AB468" s="38" t="str">
        <f>IF(ISNUMBER(wat_table_data!AA465), IF(wat_table_data!AA465=-999,"NA",IF(wat_table_data!AA465&gt;99, "&gt;99", IF(wat_table_data!AA465&lt;1, "&lt;1",wat_table_data!AA465 ))), "-")</f>
        <v>-</v>
      </c>
      <c r="AC468" s="38" t="str">
        <f>IF(ISNUMBER(wat_table_data!AB465), IF(wat_table_data!AB465=-999,"NA",IF(wat_table_data!AB465&gt;99, "&gt;99", IF(wat_table_data!AB465&lt;1, "&lt;1",wat_table_data!AB465 ))), "-")</f>
        <v>-</v>
      </c>
      <c r="AD468" s="39" t="str">
        <f>IF(ISNUMBER(wat_table_data!AC465), IF(wat_table_data!AC465=-999,"NA",IF(wat_table_data!AC465&gt;99, "&gt;99", IF(wat_table_data!AC465&lt;1, "&lt;1",wat_table_data!AC465 ))), "-")</f>
        <v>-</v>
      </c>
      <c r="AE468" s="40" t="str">
        <f>IF(ISNUMBER(wat_table_data!AD465), IF(wat_table_data!AD465=-999,"NA",IF(wat_table_data!AD465&gt;99, "&gt;99", IF(wat_table_data!AD465&lt;1, "&lt;1",wat_table_data!AD465 ))), "-")</f>
        <v>-</v>
      </c>
      <c r="AF468" s="40" t="str">
        <f>IF(ISNUMBER(wat_table_data!AE465), IF(wat_table_data!AE465=-999,"NA",IF(wat_table_data!AE465&gt;99, "&gt;99", IF(wat_table_data!AE465&lt;1, "&lt;1",wat_table_data!AE465 ))), "-")</f>
        <v>-</v>
      </c>
      <c r="AG468" s="40" t="str">
        <f>IF(ISNUMBER(wat_table_data!AF465), IF(wat_table_data!AF465=-999,"NA",IF(wat_table_data!AF465&gt;99, "&gt;99", IF(wat_table_data!AF465&lt;1, "&lt;1",wat_table_data!AF465 ))), "-")</f>
        <v>-</v>
      </c>
      <c r="AH468" s="38" t="str">
        <f>IF(ISNUMBER(wat_table_data!AG465), IF(wat_table_data!AG465=-999,"NA",IF(wat_table_data!AG465&gt;99, "&gt;99", IF(wat_table_data!AG465&lt;1, "&lt;1",wat_table_data!AG465 ))), "-")</f>
        <v>-</v>
      </c>
      <c r="AI468" s="38" t="str">
        <f>IF(ISNUMBER(wat_table_data!AH465), IF(wat_table_data!AH465=-999,"NA",IF(wat_table_data!AH465&gt;99, "&gt;99", IF(wat_table_data!AH465&lt;1, "&lt;1",wat_table_data!AH465 ))), "-")</f>
        <v>-</v>
      </c>
      <c r="AJ468" s="39" t="str">
        <f>IF(ISNUMBER(wat_table_data!AI465), IF(wat_table_data!AI465=-999,"NA",IF(wat_table_data!AI465&gt;99, "&gt;99", IF(wat_table_data!AI465&lt;1, "&lt;1",wat_table_data!AI465 ))), "-")</f>
        <v>-</v>
      </c>
      <c r="AK468" s="40" t="str">
        <f>IF(ISNUMBER(wat_table_data!AJ465), IF(wat_table_data!AJ465=-999,"NA",IF(wat_table_data!AJ465&gt;99, "&gt;99", IF(wat_table_data!AJ465&lt;1, "&lt;1",wat_table_data!AJ465 ))), "-")</f>
        <v>-</v>
      </c>
      <c r="AL468" s="40" t="str">
        <f>IF(ISNUMBER(wat_table_data!AK465), IF(wat_table_data!AK465=-999,"NA",IF(wat_table_data!AK465&gt;99, "&gt;99", IF(wat_table_data!AK465&lt;1, "&lt;1",wat_table_data!AK465 ))), "-")</f>
        <v>-</v>
      </c>
      <c r="AM468" s="40" t="str">
        <f>IF(ISNUMBER(wat_table_data!AL465), IF(wat_table_data!AL465=-999,"NA",IF(wat_table_data!AL465&gt;99, "&gt;99", IF(wat_table_data!AL465&lt;1, "&lt;1",wat_table_data!AL465 ))), "-")</f>
        <v>-</v>
      </c>
      <c r="AN468" s="38" t="str">
        <f>IF(ISNUMBER(wat_table_data!AM465), IF(wat_table_data!AM465=-999,"NA",IF(wat_table_data!AM465&gt;99, "&gt;99", IF(wat_table_data!AM465&lt;1, "&lt;1",wat_table_data!AM465 ))), "-")</f>
        <v>-</v>
      </c>
      <c r="AO468" s="38" t="str">
        <f>IF(ISNUMBER(wat_table_data!AN465), IF(wat_table_data!AN465=-999,"NA",IF(wat_table_data!AN465&gt;99, "&gt;99", IF(wat_table_data!AN465&lt;1, "&lt;1",wat_table_data!AN465 ))), "-")</f>
        <v>-</v>
      </c>
    </row>
    <row r="469" ht="13.8" x14ac:dyDescent="0.25">
      <c r="A469" s="34" t="str">
        <f>IF(ISBLANK(wat_table_data!A466), "", wat_table_data!A466)</f>
        <v/>
      </c>
      <c r="B469" s="34" t="str">
        <f>IF(ISBLANK(wat_table_data!B466), "", wat_table_data!B466)</f>
        <v/>
      </c>
      <c r="C469" s="34" t="str">
        <f>IF(ISBLANK(wat_table_data!C466), "", wat_table_data!C466)</f>
        <v/>
      </c>
      <c r="D469" s="35" t="str">
        <f>IF(ISNUMBER(wat_table_data!D466), wat_table_data!D466, "-")</f>
        <v>-</v>
      </c>
      <c r="E469" s="36" t="str">
        <f>IF(ISNUMBER(wat_table_data!E466), wat_table_data!E466, "-")</f>
        <v>-</v>
      </c>
      <c r="F469" s="37" t="str">
        <f>IF(ISNUMBER(wat_table_data!F466), IF(wat_table_data!F466=-999,"NA",IF(wat_table_data!F466&gt;99, "&gt;99", IF(wat_table_data!F466&lt;1, "&lt;1",wat_table_data!F466 ))), "-")</f>
        <v>-</v>
      </c>
      <c r="G469" s="38" t="str">
        <f>IF(ISNUMBER(wat_table_data!G466), IF(wat_table_data!G466=-999,"NA",IF(wat_table_data!G466&gt;99, "&gt;99", IF(wat_table_data!G466&lt;1, "&lt;1",wat_table_data!G466 ))), "-")</f>
        <v>-</v>
      </c>
      <c r="H469" s="38" t="str">
        <f>IF(ISNUMBER(wat_table_data!H466), IF(wat_table_data!H466=-999,"NA",IF(wat_table_data!H466&gt;99, "&gt;99", IF(wat_table_data!H466&lt;1, "&lt;1",wat_table_data!H466 ))), "-")</f>
        <v>-</v>
      </c>
      <c r="I469" s="38" t="str">
        <f>IF(ISNUMBER(wat_table_data!I466), IF(wat_table_data!I466=-999,"NA",IF(wat_table_data!I466&gt;99, "&gt;99", IF(wat_table_data!I466&lt;1, "&lt;1",wat_table_data!I466 ))), "-")</f>
        <v>-</v>
      </c>
      <c r="J469" s="24" t="str">
        <f>IF(ISNUMBER(wat_table_data!J466), IF(wat_table_data!J466=-999,"NA",wat_table_data!J466), "-")</f>
        <v>-</v>
      </c>
      <c r="K469" s="37" t="str">
        <f>IF(ISNUMBER(wat_table_data!K466), IF(wat_table_data!K466=-999,"NA",IF(wat_table_data!K466&gt;99, "&gt;99", IF(wat_table_data!K466&lt;1, "&lt;1",wat_table_data!K466 ))), "-")</f>
        <v>-</v>
      </c>
      <c r="L469" s="38" t="str">
        <f>IF(ISNUMBER(wat_table_data!L466), IF(wat_table_data!L466=-999,"NA",IF(wat_table_data!L466&gt;99, "&gt;99", IF(wat_table_data!L466&lt;1, "&lt;1",wat_table_data!L466 ))), "-")</f>
        <v>-</v>
      </c>
      <c r="M469" s="38" t="str">
        <f>IF(ISNUMBER(wat_table_data!M466), IF(wat_table_data!M466=-999,"NA",IF(wat_table_data!M466&gt;99, "&gt;99", IF(wat_table_data!M466&lt;1, "&lt;1",wat_table_data!M466 ))), "-")</f>
        <v>-</v>
      </c>
      <c r="N469" s="38" t="str">
        <f>IF(ISNUMBER(wat_table_data!N466), IF(wat_table_data!N466=-999,"NA",IF(wat_table_data!N466&gt;99, "&gt;99", IF(wat_table_data!N466&lt;1, "&lt;1",wat_table_data!N466 ))), "-")</f>
        <v>-</v>
      </c>
      <c r="O469" s="24" t="str">
        <f>IF(ISNUMBER(wat_table_data!O466), IF(wat_table_data!O466=-999,"NA",wat_table_data!O466), "-")</f>
        <v>-</v>
      </c>
      <c r="P469" s="37" t="str">
        <f>IF(ISNUMBER(wat_table_data!P466), IF(wat_table_data!P466=-999,"NA",IF(wat_table_data!P466&gt;99, "&gt;99", IF(wat_table_data!P466&lt;1, "&lt;1",wat_table_data!P466 ))), "-")</f>
        <v>-</v>
      </c>
      <c r="Q469" s="38" t="str">
        <f>IF(ISNUMBER(wat_table_data!Q466), IF(wat_table_data!Q466=-999,"NA",IF(wat_table_data!Q466&gt;99, "&gt;99", IF(wat_table_data!Q466&lt;1, "&lt;1",wat_table_data!Q466 ))), "-")</f>
        <v>-</v>
      </c>
      <c r="R469" s="38" t="str">
        <f>IF(ISNUMBER(wat_table_data!R466), IF(wat_table_data!R466=-999,"NA",IF(wat_table_data!R466&gt;99, "&gt;99", IF(wat_table_data!R466&lt;1, "&lt;1",wat_table_data!R466 ))), "-")</f>
        <v>-</v>
      </c>
      <c r="S469" s="38" t="str">
        <f>IF(ISNUMBER(wat_table_data!S466), IF(wat_table_data!S466=-999,"NA",IF(wat_table_data!S466&gt;99, "&gt;99", IF(wat_table_data!S466&lt;1, "&lt;1",wat_table_data!S466 ))), "-")</f>
        <v>-</v>
      </c>
      <c r="T469" s="24" t="str">
        <f>IF(ISNUMBER(wat_table_data!T466), IF(wat_table_data!T466=-999,"NA",wat_table_data!T466), "-")</f>
        <v>-</v>
      </c>
      <c r="U469" s="24"/>
      <c r="V469" s="24"/>
      <c r="W469" s="24"/>
      <c r="X469" s="39" t="str">
        <f>IF(ISNUMBER(wat_table_data!W466), IF(wat_table_data!W466=-999,"NA",IF(wat_table_data!W466&gt;99, "&gt;99", IF(wat_table_data!W466&lt;1, "&lt;1",wat_table_data!W466 ))), "-")</f>
        <v>-</v>
      </c>
      <c r="Y469" s="40" t="str">
        <f>IF(ISNUMBER(wat_table_data!X466), IF(wat_table_data!X466=-999,"NA",IF(wat_table_data!X466&gt;99, "&gt;99", IF(wat_table_data!X466&lt;1, "&lt;1",wat_table_data!X466 ))), "-")</f>
        <v>-</v>
      </c>
      <c r="Z469" s="40" t="str">
        <f>IF(ISNUMBER(wat_table_data!Y466), IF(wat_table_data!Y466=-999,"NA",IF(wat_table_data!Y466&gt;99, "&gt;99", IF(wat_table_data!Y466&lt;1, "&lt;1",wat_table_data!Y466 ))), "-")</f>
        <v>-</v>
      </c>
      <c r="AA469" s="40" t="str">
        <f>IF(ISNUMBER(wat_table_data!Z466), IF(wat_table_data!Z466=-999,"NA",IF(wat_table_data!Z466&gt;99, "&gt;99", IF(wat_table_data!Z466&lt;1, "&lt;1",wat_table_data!Z466 ))), "-")</f>
        <v>-</v>
      </c>
      <c r="AB469" s="38" t="str">
        <f>IF(ISNUMBER(wat_table_data!AA466), IF(wat_table_data!AA466=-999,"NA",IF(wat_table_data!AA466&gt;99, "&gt;99", IF(wat_table_data!AA466&lt;1, "&lt;1",wat_table_data!AA466 ))), "-")</f>
        <v>-</v>
      </c>
      <c r="AC469" s="38" t="str">
        <f>IF(ISNUMBER(wat_table_data!AB466), IF(wat_table_data!AB466=-999,"NA",IF(wat_table_data!AB466&gt;99, "&gt;99", IF(wat_table_data!AB466&lt;1, "&lt;1",wat_table_data!AB466 ))), "-")</f>
        <v>-</v>
      </c>
      <c r="AD469" s="39" t="str">
        <f>IF(ISNUMBER(wat_table_data!AC466), IF(wat_table_data!AC466=-999,"NA",IF(wat_table_data!AC466&gt;99, "&gt;99", IF(wat_table_data!AC466&lt;1, "&lt;1",wat_table_data!AC466 ))), "-")</f>
        <v>-</v>
      </c>
      <c r="AE469" s="40" t="str">
        <f>IF(ISNUMBER(wat_table_data!AD466), IF(wat_table_data!AD466=-999,"NA",IF(wat_table_data!AD466&gt;99, "&gt;99", IF(wat_table_data!AD466&lt;1, "&lt;1",wat_table_data!AD466 ))), "-")</f>
        <v>-</v>
      </c>
      <c r="AF469" s="40" t="str">
        <f>IF(ISNUMBER(wat_table_data!AE466), IF(wat_table_data!AE466=-999,"NA",IF(wat_table_data!AE466&gt;99, "&gt;99", IF(wat_table_data!AE466&lt;1, "&lt;1",wat_table_data!AE466 ))), "-")</f>
        <v>-</v>
      </c>
      <c r="AG469" s="40" t="str">
        <f>IF(ISNUMBER(wat_table_data!AF466), IF(wat_table_data!AF466=-999,"NA",IF(wat_table_data!AF466&gt;99, "&gt;99", IF(wat_table_data!AF466&lt;1, "&lt;1",wat_table_data!AF466 ))), "-")</f>
        <v>-</v>
      </c>
      <c r="AH469" s="38" t="str">
        <f>IF(ISNUMBER(wat_table_data!AG466), IF(wat_table_data!AG466=-999,"NA",IF(wat_table_data!AG466&gt;99, "&gt;99", IF(wat_table_data!AG466&lt;1, "&lt;1",wat_table_data!AG466 ))), "-")</f>
        <v>-</v>
      </c>
      <c r="AI469" s="38" t="str">
        <f>IF(ISNUMBER(wat_table_data!AH466), IF(wat_table_data!AH466=-999,"NA",IF(wat_table_data!AH466&gt;99, "&gt;99", IF(wat_table_data!AH466&lt;1, "&lt;1",wat_table_data!AH466 ))), "-")</f>
        <v>-</v>
      </c>
      <c r="AJ469" s="39" t="str">
        <f>IF(ISNUMBER(wat_table_data!AI466), IF(wat_table_data!AI466=-999,"NA",IF(wat_table_data!AI466&gt;99, "&gt;99", IF(wat_table_data!AI466&lt;1, "&lt;1",wat_table_data!AI466 ))), "-")</f>
        <v>-</v>
      </c>
      <c r="AK469" s="40" t="str">
        <f>IF(ISNUMBER(wat_table_data!AJ466), IF(wat_table_data!AJ466=-999,"NA",IF(wat_table_data!AJ466&gt;99, "&gt;99", IF(wat_table_data!AJ466&lt;1, "&lt;1",wat_table_data!AJ466 ))), "-")</f>
        <v>-</v>
      </c>
      <c r="AL469" s="40" t="str">
        <f>IF(ISNUMBER(wat_table_data!AK466), IF(wat_table_data!AK466=-999,"NA",IF(wat_table_data!AK466&gt;99, "&gt;99", IF(wat_table_data!AK466&lt;1, "&lt;1",wat_table_data!AK466 ))), "-")</f>
        <v>-</v>
      </c>
      <c r="AM469" s="40" t="str">
        <f>IF(ISNUMBER(wat_table_data!AL466), IF(wat_table_data!AL466=-999,"NA",IF(wat_table_data!AL466&gt;99, "&gt;99", IF(wat_table_data!AL466&lt;1, "&lt;1",wat_table_data!AL466 ))), "-")</f>
        <v>-</v>
      </c>
      <c r="AN469" s="38" t="str">
        <f>IF(ISNUMBER(wat_table_data!AM466), IF(wat_table_data!AM466=-999,"NA",IF(wat_table_data!AM466&gt;99, "&gt;99", IF(wat_table_data!AM466&lt;1, "&lt;1",wat_table_data!AM466 ))), "-")</f>
        <v>-</v>
      </c>
      <c r="AO469" s="38" t="str">
        <f>IF(ISNUMBER(wat_table_data!AN466), IF(wat_table_data!AN466=-999,"NA",IF(wat_table_data!AN466&gt;99, "&gt;99", IF(wat_table_data!AN466&lt;1, "&lt;1",wat_table_data!AN466 ))), "-")</f>
        <v>-</v>
      </c>
    </row>
    <row r="470" ht="13.8" x14ac:dyDescent="0.25">
      <c r="A470" s="34" t="str">
        <f>IF(ISBLANK(wat_table_data!A467), "", wat_table_data!A467)</f>
        <v/>
      </c>
      <c r="B470" s="34" t="str">
        <f>IF(ISBLANK(wat_table_data!B467), "", wat_table_data!B467)</f>
        <v/>
      </c>
      <c r="C470" s="34" t="str">
        <f>IF(ISBLANK(wat_table_data!C467), "", wat_table_data!C467)</f>
        <v/>
      </c>
      <c r="D470" s="35" t="str">
        <f>IF(ISNUMBER(wat_table_data!D467), wat_table_data!D467, "-")</f>
        <v>-</v>
      </c>
      <c r="E470" s="36" t="str">
        <f>IF(ISNUMBER(wat_table_data!E467), wat_table_data!E467, "-")</f>
        <v>-</v>
      </c>
      <c r="F470" s="37" t="str">
        <f>IF(ISNUMBER(wat_table_data!F467), IF(wat_table_data!F467=-999,"NA",IF(wat_table_data!F467&gt;99, "&gt;99", IF(wat_table_data!F467&lt;1, "&lt;1",wat_table_data!F467 ))), "-")</f>
        <v>-</v>
      </c>
      <c r="G470" s="38" t="str">
        <f>IF(ISNUMBER(wat_table_data!G467), IF(wat_table_data!G467=-999,"NA",IF(wat_table_data!G467&gt;99, "&gt;99", IF(wat_table_data!G467&lt;1, "&lt;1",wat_table_data!G467 ))), "-")</f>
        <v>-</v>
      </c>
      <c r="H470" s="38" t="str">
        <f>IF(ISNUMBER(wat_table_data!H467), IF(wat_table_data!H467=-999,"NA",IF(wat_table_data!H467&gt;99, "&gt;99", IF(wat_table_data!H467&lt;1, "&lt;1",wat_table_data!H467 ))), "-")</f>
        <v>-</v>
      </c>
      <c r="I470" s="38" t="str">
        <f>IF(ISNUMBER(wat_table_data!I467), IF(wat_table_data!I467=-999,"NA",IF(wat_table_data!I467&gt;99, "&gt;99", IF(wat_table_data!I467&lt;1, "&lt;1",wat_table_data!I467 ))), "-")</f>
        <v>-</v>
      </c>
      <c r="J470" s="24" t="str">
        <f>IF(ISNUMBER(wat_table_data!J467), IF(wat_table_data!J467=-999,"NA",wat_table_data!J467), "-")</f>
        <v>-</v>
      </c>
      <c r="K470" s="37" t="str">
        <f>IF(ISNUMBER(wat_table_data!K467), IF(wat_table_data!K467=-999,"NA",IF(wat_table_data!K467&gt;99, "&gt;99", IF(wat_table_data!K467&lt;1, "&lt;1",wat_table_data!K467 ))), "-")</f>
        <v>-</v>
      </c>
      <c r="L470" s="38" t="str">
        <f>IF(ISNUMBER(wat_table_data!L467), IF(wat_table_data!L467=-999,"NA",IF(wat_table_data!L467&gt;99, "&gt;99", IF(wat_table_data!L467&lt;1, "&lt;1",wat_table_data!L467 ))), "-")</f>
        <v>-</v>
      </c>
      <c r="M470" s="38" t="str">
        <f>IF(ISNUMBER(wat_table_data!M467), IF(wat_table_data!M467=-999,"NA",IF(wat_table_data!M467&gt;99, "&gt;99", IF(wat_table_data!M467&lt;1, "&lt;1",wat_table_data!M467 ))), "-")</f>
        <v>-</v>
      </c>
      <c r="N470" s="38" t="str">
        <f>IF(ISNUMBER(wat_table_data!N467), IF(wat_table_data!N467=-999,"NA",IF(wat_table_data!N467&gt;99, "&gt;99", IF(wat_table_data!N467&lt;1, "&lt;1",wat_table_data!N467 ))), "-")</f>
        <v>-</v>
      </c>
      <c r="O470" s="24" t="str">
        <f>IF(ISNUMBER(wat_table_data!O467), IF(wat_table_data!O467=-999,"NA",wat_table_data!O467), "-")</f>
        <v>-</v>
      </c>
      <c r="P470" s="37" t="str">
        <f>IF(ISNUMBER(wat_table_data!P467), IF(wat_table_data!P467=-999,"NA",IF(wat_table_data!P467&gt;99, "&gt;99", IF(wat_table_data!P467&lt;1, "&lt;1",wat_table_data!P467 ))), "-")</f>
        <v>-</v>
      </c>
      <c r="Q470" s="38" t="str">
        <f>IF(ISNUMBER(wat_table_data!Q467), IF(wat_table_data!Q467=-999,"NA",IF(wat_table_data!Q467&gt;99, "&gt;99", IF(wat_table_data!Q467&lt;1, "&lt;1",wat_table_data!Q467 ))), "-")</f>
        <v>-</v>
      </c>
      <c r="R470" s="38" t="str">
        <f>IF(ISNUMBER(wat_table_data!R467), IF(wat_table_data!R467=-999,"NA",IF(wat_table_data!R467&gt;99, "&gt;99", IF(wat_table_data!R467&lt;1, "&lt;1",wat_table_data!R467 ))), "-")</f>
        <v>-</v>
      </c>
      <c r="S470" s="38" t="str">
        <f>IF(ISNUMBER(wat_table_data!S467), IF(wat_table_data!S467=-999,"NA",IF(wat_table_data!S467&gt;99, "&gt;99", IF(wat_table_data!S467&lt;1, "&lt;1",wat_table_data!S467 ))), "-")</f>
        <v>-</v>
      </c>
      <c r="T470" s="24" t="str">
        <f>IF(ISNUMBER(wat_table_data!T467), IF(wat_table_data!T467=-999,"NA",wat_table_data!T467), "-")</f>
        <v>-</v>
      </c>
      <c r="U470" s="24"/>
      <c r="V470" s="24"/>
      <c r="W470" s="24"/>
      <c r="X470" s="39" t="str">
        <f>IF(ISNUMBER(wat_table_data!W467), IF(wat_table_data!W467=-999,"NA",IF(wat_table_data!W467&gt;99, "&gt;99", IF(wat_table_data!W467&lt;1, "&lt;1",wat_table_data!W467 ))), "-")</f>
        <v>-</v>
      </c>
      <c r="Y470" s="40" t="str">
        <f>IF(ISNUMBER(wat_table_data!X467), IF(wat_table_data!X467=-999,"NA",IF(wat_table_data!X467&gt;99, "&gt;99", IF(wat_table_data!X467&lt;1, "&lt;1",wat_table_data!X467 ))), "-")</f>
        <v>-</v>
      </c>
      <c r="Z470" s="40" t="str">
        <f>IF(ISNUMBER(wat_table_data!Y467), IF(wat_table_data!Y467=-999,"NA",IF(wat_table_data!Y467&gt;99, "&gt;99", IF(wat_table_data!Y467&lt;1, "&lt;1",wat_table_data!Y467 ))), "-")</f>
        <v>-</v>
      </c>
      <c r="AA470" s="40" t="str">
        <f>IF(ISNUMBER(wat_table_data!Z467), IF(wat_table_data!Z467=-999,"NA",IF(wat_table_data!Z467&gt;99, "&gt;99", IF(wat_table_data!Z467&lt;1, "&lt;1",wat_table_data!Z467 ))), "-")</f>
        <v>-</v>
      </c>
      <c r="AB470" s="38" t="str">
        <f>IF(ISNUMBER(wat_table_data!AA467), IF(wat_table_data!AA467=-999,"NA",IF(wat_table_data!AA467&gt;99, "&gt;99", IF(wat_table_data!AA467&lt;1, "&lt;1",wat_table_data!AA467 ))), "-")</f>
        <v>-</v>
      </c>
      <c r="AC470" s="38" t="str">
        <f>IF(ISNUMBER(wat_table_data!AB467), IF(wat_table_data!AB467=-999,"NA",IF(wat_table_data!AB467&gt;99, "&gt;99", IF(wat_table_data!AB467&lt;1, "&lt;1",wat_table_data!AB467 ))), "-")</f>
        <v>-</v>
      </c>
      <c r="AD470" s="39" t="str">
        <f>IF(ISNUMBER(wat_table_data!AC467), IF(wat_table_data!AC467=-999,"NA",IF(wat_table_data!AC467&gt;99, "&gt;99", IF(wat_table_data!AC467&lt;1, "&lt;1",wat_table_data!AC467 ))), "-")</f>
        <v>-</v>
      </c>
      <c r="AE470" s="40" t="str">
        <f>IF(ISNUMBER(wat_table_data!AD467), IF(wat_table_data!AD467=-999,"NA",IF(wat_table_data!AD467&gt;99, "&gt;99", IF(wat_table_data!AD467&lt;1, "&lt;1",wat_table_data!AD467 ))), "-")</f>
        <v>-</v>
      </c>
      <c r="AF470" s="40" t="str">
        <f>IF(ISNUMBER(wat_table_data!AE467), IF(wat_table_data!AE467=-999,"NA",IF(wat_table_data!AE467&gt;99, "&gt;99", IF(wat_table_data!AE467&lt;1, "&lt;1",wat_table_data!AE467 ))), "-")</f>
        <v>-</v>
      </c>
      <c r="AG470" s="40" t="str">
        <f>IF(ISNUMBER(wat_table_data!AF467), IF(wat_table_data!AF467=-999,"NA",IF(wat_table_data!AF467&gt;99, "&gt;99", IF(wat_table_data!AF467&lt;1, "&lt;1",wat_table_data!AF467 ))), "-")</f>
        <v>-</v>
      </c>
      <c r="AH470" s="38" t="str">
        <f>IF(ISNUMBER(wat_table_data!AG467), IF(wat_table_data!AG467=-999,"NA",IF(wat_table_data!AG467&gt;99, "&gt;99", IF(wat_table_data!AG467&lt;1, "&lt;1",wat_table_data!AG467 ))), "-")</f>
        <v>-</v>
      </c>
      <c r="AI470" s="38" t="str">
        <f>IF(ISNUMBER(wat_table_data!AH467), IF(wat_table_data!AH467=-999,"NA",IF(wat_table_data!AH467&gt;99, "&gt;99", IF(wat_table_data!AH467&lt;1, "&lt;1",wat_table_data!AH467 ))), "-")</f>
        <v>-</v>
      </c>
      <c r="AJ470" s="39" t="str">
        <f>IF(ISNUMBER(wat_table_data!AI467), IF(wat_table_data!AI467=-999,"NA",IF(wat_table_data!AI467&gt;99, "&gt;99", IF(wat_table_data!AI467&lt;1, "&lt;1",wat_table_data!AI467 ))), "-")</f>
        <v>-</v>
      </c>
      <c r="AK470" s="40" t="str">
        <f>IF(ISNUMBER(wat_table_data!AJ467), IF(wat_table_data!AJ467=-999,"NA",IF(wat_table_data!AJ467&gt;99, "&gt;99", IF(wat_table_data!AJ467&lt;1, "&lt;1",wat_table_data!AJ467 ))), "-")</f>
        <v>-</v>
      </c>
      <c r="AL470" s="40" t="str">
        <f>IF(ISNUMBER(wat_table_data!AK467), IF(wat_table_data!AK467=-999,"NA",IF(wat_table_data!AK467&gt;99, "&gt;99", IF(wat_table_data!AK467&lt;1, "&lt;1",wat_table_data!AK467 ))), "-")</f>
        <v>-</v>
      </c>
      <c r="AM470" s="40" t="str">
        <f>IF(ISNUMBER(wat_table_data!AL467), IF(wat_table_data!AL467=-999,"NA",IF(wat_table_data!AL467&gt;99, "&gt;99", IF(wat_table_data!AL467&lt;1, "&lt;1",wat_table_data!AL467 ))), "-")</f>
        <v>-</v>
      </c>
      <c r="AN470" s="38" t="str">
        <f>IF(ISNUMBER(wat_table_data!AM467), IF(wat_table_data!AM467=-999,"NA",IF(wat_table_data!AM467&gt;99, "&gt;99", IF(wat_table_data!AM467&lt;1, "&lt;1",wat_table_data!AM467 ))), "-")</f>
        <v>-</v>
      </c>
      <c r="AO470" s="38" t="str">
        <f>IF(ISNUMBER(wat_table_data!AN467), IF(wat_table_data!AN467=-999,"NA",IF(wat_table_data!AN467&gt;99, "&gt;99", IF(wat_table_data!AN467&lt;1, "&lt;1",wat_table_data!AN467 ))), "-")</f>
        <v>-</v>
      </c>
    </row>
    <row r="471" ht="13.8" x14ac:dyDescent="0.25">
      <c r="A471" s="34" t="str">
        <f>IF(ISBLANK(wat_table_data!A468), "", wat_table_data!A468)</f>
        <v/>
      </c>
      <c r="B471" s="34" t="str">
        <f>IF(ISBLANK(wat_table_data!B468), "", wat_table_data!B468)</f>
        <v/>
      </c>
      <c r="C471" s="34" t="str">
        <f>IF(ISBLANK(wat_table_data!C468), "", wat_table_data!C468)</f>
        <v/>
      </c>
      <c r="D471" s="35" t="str">
        <f>IF(ISNUMBER(wat_table_data!D468), wat_table_data!D468, "-")</f>
        <v>-</v>
      </c>
      <c r="E471" s="36" t="str">
        <f>IF(ISNUMBER(wat_table_data!E468), wat_table_data!E468, "-")</f>
        <v>-</v>
      </c>
      <c r="F471" s="37" t="str">
        <f>IF(ISNUMBER(wat_table_data!F468), IF(wat_table_data!F468=-999,"NA",IF(wat_table_data!F468&gt;99, "&gt;99", IF(wat_table_data!F468&lt;1, "&lt;1",wat_table_data!F468 ))), "-")</f>
        <v>-</v>
      </c>
      <c r="G471" s="38" t="str">
        <f>IF(ISNUMBER(wat_table_data!G468), IF(wat_table_data!G468=-999,"NA",IF(wat_table_data!G468&gt;99, "&gt;99", IF(wat_table_data!G468&lt;1, "&lt;1",wat_table_data!G468 ))), "-")</f>
        <v>-</v>
      </c>
      <c r="H471" s="38" t="str">
        <f>IF(ISNUMBER(wat_table_data!H468), IF(wat_table_data!H468=-999,"NA",IF(wat_table_data!H468&gt;99, "&gt;99", IF(wat_table_data!H468&lt;1, "&lt;1",wat_table_data!H468 ))), "-")</f>
        <v>-</v>
      </c>
      <c r="I471" s="38" t="str">
        <f>IF(ISNUMBER(wat_table_data!I468), IF(wat_table_data!I468=-999,"NA",IF(wat_table_data!I468&gt;99, "&gt;99", IF(wat_table_data!I468&lt;1, "&lt;1",wat_table_data!I468 ))), "-")</f>
        <v>-</v>
      </c>
      <c r="J471" s="24" t="str">
        <f>IF(ISNUMBER(wat_table_data!J468), IF(wat_table_data!J468=-999,"NA",wat_table_data!J468), "-")</f>
        <v>-</v>
      </c>
      <c r="K471" s="37" t="str">
        <f>IF(ISNUMBER(wat_table_data!K468), IF(wat_table_data!K468=-999,"NA",IF(wat_table_data!K468&gt;99, "&gt;99", IF(wat_table_data!K468&lt;1, "&lt;1",wat_table_data!K468 ))), "-")</f>
        <v>-</v>
      </c>
      <c r="L471" s="38" t="str">
        <f>IF(ISNUMBER(wat_table_data!L468), IF(wat_table_data!L468=-999,"NA",IF(wat_table_data!L468&gt;99, "&gt;99", IF(wat_table_data!L468&lt;1, "&lt;1",wat_table_data!L468 ))), "-")</f>
        <v>-</v>
      </c>
      <c r="M471" s="38" t="str">
        <f>IF(ISNUMBER(wat_table_data!M468), IF(wat_table_data!M468=-999,"NA",IF(wat_table_data!M468&gt;99, "&gt;99", IF(wat_table_data!M468&lt;1, "&lt;1",wat_table_data!M468 ))), "-")</f>
        <v>-</v>
      </c>
      <c r="N471" s="38" t="str">
        <f>IF(ISNUMBER(wat_table_data!N468), IF(wat_table_data!N468=-999,"NA",IF(wat_table_data!N468&gt;99, "&gt;99", IF(wat_table_data!N468&lt;1, "&lt;1",wat_table_data!N468 ))), "-")</f>
        <v>-</v>
      </c>
      <c r="O471" s="24" t="str">
        <f>IF(ISNUMBER(wat_table_data!O468), IF(wat_table_data!O468=-999,"NA",wat_table_data!O468), "-")</f>
        <v>-</v>
      </c>
      <c r="P471" s="37" t="str">
        <f>IF(ISNUMBER(wat_table_data!P468), IF(wat_table_data!P468=-999,"NA",IF(wat_table_data!P468&gt;99, "&gt;99", IF(wat_table_data!P468&lt;1, "&lt;1",wat_table_data!P468 ))), "-")</f>
        <v>-</v>
      </c>
      <c r="Q471" s="38" t="str">
        <f>IF(ISNUMBER(wat_table_data!Q468), IF(wat_table_data!Q468=-999,"NA",IF(wat_table_data!Q468&gt;99, "&gt;99", IF(wat_table_data!Q468&lt;1, "&lt;1",wat_table_data!Q468 ))), "-")</f>
        <v>-</v>
      </c>
      <c r="R471" s="38" t="str">
        <f>IF(ISNUMBER(wat_table_data!R468), IF(wat_table_data!R468=-999,"NA",IF(wat_table_data!R468&gt;99, "&gt;99", IF(wat_table_data!R468&lt;1, "&lt;1",wat_table_data!R468 ))), "-")</f>
        <v>-</v>
      </c>
      <c r="S471" s="38" t="str">
        <f>IF(ISNUMBER(wat_table_data!S468), IF(wat_table_data!S468=-999,"NA",IF(wat_table_data!S468&gt;99, "&gt;99", IF(wat_table_data!S468&lt;1, "&lt;1",wat_table_data!S468 ))), "-")</f>
        <v>-</v>
      </c>
      <c r="T471" s="24" t="str">
        <f>IF(ISNUMBER(wat_table_data!T468), IF(wat_table_data!T468=-999,"NA",wat_table_data!T468), "-")</f>
        <v>-</v>
      </c>
      <c r="U471" s="24"/>
      <c r="V471" s="24"/>
      <c r="W471" s="24"/>
      <c r="X471" s="39" t="str">
        <f>IF(ISNUMBER(wat_table_data!W468), IF(wat_table_data!W468=-999,"NA",IF(wat_table_data!W468&gt;99, "&gt;99", IF(wat_table_data!W468&lt;1, "&lt;1",wat_table_data!W468 ))), "-")</f>
        <v>-</v>
      </c>
      <c r="Y471" s="40" t="str">
        <f>IF(ISNUMBER(wat_table_data!X468), IF(wat_table_data!X468=-999,"NA",IF(wat_table_data!X468&gt;99, "&gt;99", IF(wat_table_data!X468&lt;1, "&lt;1",wat_table_data!X468 ))), "-")</f>
        <v>-</v>
      </c>
      <c r="Z471" s="40" t="str">
        <f>IF(ISNUMBER(wat_table_data!Y468), IF(wat_table_data!Y468=-999,"NA",IF(wat_table_data!Y468&gt;99, "&gt;99", IF(wat_table_data!Y468&lt;1, "&lt;1",wat_table_data!Y468 ))), "-")</f>
        <v>-</v>
      </c>
      <c r="AA471" s="40" t="str">
        <f>IF(ISNUMBER(wat_table_data!Z468), IF(wat_table_data!Z468=-999,"NA",IF(wat_table_data!Z468&gt;99, "&gt;99", IF(wat_table_data!Z468&lt;1, "&lt;1",wat_table_data!Z468 ))), "-")</f>
        <v>-</v>
      </c>
      <c r="AB471" s="38" t="str">
        <f>IF(ISNUMBER(wat_table_data!AA468), IF(wat_table_data!AA468=-999,"NA",IF(wat_table_data!AA468&gt;99, "&gt;99", IF(wat_table_data!AA468&lt;1, "&lt;1",wat_table_data!AA468 ))), "-")</f>
        <v>-</v>
      </c>
      <c r="AC471" s="38" t="str">
        <f>IF(ISNUMBER(wat_table_data!AB468), IF(wat_table_data!AB468=-999,"NA",IF(wat_table_data!AB468&gt;99, "&gt;99", IF(wat_table_data!AB468&lt;1, "&lt;1",wat_table_data!AB468 ))), "-")</f>
        <v>-</v>
      </c>
      <c r="AD471" s="39" t="str">
        <f>IF(ISNUMBER(wat_table_data!AC468), IF(wat_table_data!AC468=-999,"NA",IF(wat_table_data!AC468&gt;99, "&gt;99", IF(wat_table_data!AC468&lt;1, "&lt;1",wat_table_data!AC468 ))), "-")</f>
        <v>-</v>
      </c>
      <c r="AE471" s="40" t="str">
        <f>IF(ISNUMBER(wat_table_data!AD468), IF(wat_table_data!AD468=-999,"NA",IF(wat_table_data!AD468&gt;99, "&gt;99", IF(wat_table_data!AD468&lt;1, "&lt;1",wat_table_data!AD468 ))), "-")</f>
        <v>-</v>
      </c>
      <c r="AF471" s="40" t="str">
        <f>IF(ISNUMBER(wat_table_data!AE468), IF(wat_table_data!AE468=-999,"NA",IF(wat_table_data!AE468&gt;99, "&gt;99", IF(wat_table_data!AE468&lt;1, "&lt;1",wat_table_data!AE468 ))), "-")</f>
        <v>-</v>
      </c>
      <c r="AG471" s="40" t="str">
        <f>IF(ISNUMBER(wat_table_data!AF468), IF(wat_table_data!AF468=-999,"NA",IF(wat_table_data!AF468&gt;99, "&gt;99", IF(wat_table_data!AF468&lt;1, "&lt;1",wat_table_data!AF468 ))), "-")</f>
        <v>-</v>
      </c>
      <c r="AH471" s="38" t="str">
        <f>IF(ISNUMBER(wat_table_data!AG468), IF(wat_table_data!AG468=-999,"NA",IF(wat_table_data!AG468&gt;99, "&gt;99", IF(wat_table_data!AG468&lt;1, "&lt;1",wat_table_data!AG468 ))), "-")</f>
        <v>-</v>
      </c>
      <c r="AI471" s="38" t="str">
        <f>IF(ISNUMBER(wat_table_data!AH468), IF(wat_table_data!AH468=-999,"NA",IF(wat_table_data!AH468&gt;99, "&gt;99", IF(wat_table_data!AH468&lt;1, "&lt;1",wat_table_data!AH468 ))), "-")</f>
        <v>-</v>
      </c>
      <c r="AJ471" s="39" t="str">
        <f>IF(ISNUMBER(wat_table_data!AI468), IF(wat_table_data!AI468=-999,"NA",IF(wat_table_data!AI468&gt;99, "&gt;99", IF(wat_table_data!AI468&lt;1, "&lt;1",wat_table_data!AI468 ))), "-")</f>
        <v>-</v>
      </c>
      <c r="AK471" s="40" t="str">
        <f>IF(ISNUMBER(wat_table_data!AJ468), IF(wat_table_data!AJ468=-999,"NA",IF(wat_table_data!AJ468&gt;99, "&gt;99", IF(wat_table_data!AJ468&lt;1, "&lt;1",wat_table_data!AJ468 ))), "-")</f>
        <v>-</v>
      </c>
      <c r="AL471" s="40" t="str">
        <f>IF(ISNUMBER(wat_table_data!AK468), IF(wat_table_data!AK468=-999,"NA",IF(wat_table_data!AK468&gt;99, "&gt;99", IF(wat_table_data!AK468&lt;1, "&lt;1",wat_table_data!AK468 ))), "-")</f>
        <v>-</v>
      </c>
      <c r="AM471" s="40" t="str">
        <f>IF(ISNUMBER(wat_table_data!AL468), IF(wat_table_data!AL468=-999,"NA",IF(wat_table_data!AL468&gt;99, "&gt;99", IF(wat_table_data!AL468&lt;1, "&lt;1",wat_table_data!AL468 ))), "-")</f>
        <v>-</v>
      </c>
      <c r="AN471" s="38" t="str">
        <f>IF(ISNUMBER(wat_table_data!AM468), IF(wat_table_data!AM468=-999,"NA",IF(wat_table_data!AM468&gt;99, "&gt;99", IF(wat_table_data!AM468&lt;1, "&lt;1",wat_table_data!AM468 ))), "-")</f>
        <v>-</v>
      </c>
      <c r="AO471" s="38" t="str">
        <f>IF(ISNUMBER(wat_table_data!AN468), IF(wat_table_data!AN468=-999,"NA",IF(wat_table_data!AN468&gt;99, "&gt;99", IF(wat_table_data!AN468&lt;1, "&lt;1",wat_table_data!AN468 ))), "-")</f>
        <v>-</v>
      </c>
    </row>
    <row r="472" ht="13.8" x14ac:dyDescent="0.25">
      <c r="A472" s="34" t="str">
        <f>IF(ISBLANK(wat_table_data!A469), "", wat_table_data!A469)</f>
        <v/>
      </c>
      <c r="B472" s="34" t="str">
        <f>IF(ISBLANK(wat_table_data!B469), "", wat_table_data!B469)</f>
        <v/>
      </c>
      <c r="C472" s="34" t="str">
        <f>IF(ISBLANK(wat_table_data!C469), "", wat_table_data!C469)</f>
        <v/>
      </c>
      <c r="D472" s="35" t="str">
        <f>IF(ISNUMBER(wat_table_data!D469), wat_table_data!D469, "-")</f>
        <v>-</v>
      </c>
      <c r="E472" s="36" t="str">
        <f>IF(ISNUMBER(wat_table_data!E469), wat_table_data!E469, "-")</f>
        <v>-</v>
      </c>
      <c r="F472" s="37" t="str">
        <f>IF(ISNUMBER(wat_table_data!F469), IF(wat_table_data!F469=-999,"NA",IF(wat_table_data!F469&gt;99, "&gt;99", IF(wat_table_data!F469&lt;1, "&lt;1",wat_table_data!F469 ))), "-")</f>
        <v>-</v>
      </c>
      <c r="G472" s="38" t="str">
        <f>IF(ISNUMBER(wat_table_data!G469), IF(wat_table_data!G469=-999,"NA",IF(wat_table_data!G469&gt;99, "&gt;99", IF(wat_table_data!G469&lt;1, "&lt;1",wat_table_data!G469 ))), "-")</f>
        <v>-</v>
      </c>
      <c r="H472" s="38" t="str">
        <f>IF(ISNUMBER(wat_table_data!H469), IF(wat_table_data!H469=-999,"NA",IF(wat_table_data!H469&gt;99, "&gt;99", IF(wat_table_data!H469&lt;1, "&lt;1",wat_table_data!H469 ))), "-")</f>
        <v>-</v>
      </c>
      <c r="I472" s="38" t="str">
        <f>IF(ISNUMBER(wat_table_data!I469), IF(wat_table_data!I469=-999,"NA",IF(wat_table_data!I469&gt;99, "&gt;99", IF(wat_table_data!I469&lt;1, "&lt;1",wat_table_data!I469 ))), "-")</f>
        <v>-</v>
      </c>
      <c r="J472" s="24" t="str">
        <f>IF(ISNUMBER(wat_table_data!J469), IF(wat_table_data!J469=-999,"NA",wat_table_data!J469), "-")</f>
        <v>-</v>
      </c>
      <c r="K472" s="37" t="str">
        <f>IF(ISNUMBER(wat_table_data!K469), IF(wat_table_data!K469=-999,"NA",IF(wat_table_data!K469&gt;99, "&gt;99", IF(wat_table_data!K469&lt;1, "&lt;1",wat_table_data!K469 ))), "-")</f>
        <v>-</v>
      </c>
      <c r="L472" s="38" t="str">
        <f>IF(ISNUMBER(wat_table_data!L469), IF(wat_table_data!L469=-999,"NA",IF(wat_table_data!L469&gt;99, "&gt;99", IF(wat_table_data!L469&lt;1, "&lt;1",wat_table_data!L469 ))), "-")</f>
        <v>-</v>
      </c>
      <c r="M472" s="38" t="str">
        <f>IF(ISNUMBER(wat_table_data!M469), IF(wat_table_data!M469=-999,"NA",IF(wat_table_data!M469&gt;99, "&gt;99", IF(wat_table_data!M469&lt;1, "&lt;1",wat_table_data!M469 ))), "-")</f>
        <v>-</v>
      </c>
      <c r="N472" s="38" t="str">
        <f>IF(ISNUMBER(wat_table_data!N469), IF(wat_table_data!N469=-999,"NA",IF(wat_table_data!N469&gt;99, "&gt;99", IF(wat_table_data!N469&lt;1, "&lt;1",wat_table_data!N469 ))), "-")</f>
        <v>-</v>
      </c>
      <c r="O472" s="24" t="str">
        <f>IF(ISNUMBER(wat_table_data!O469), IF(wat_table_data!O469=-999,"NA",wat_table_data!O469), "-")</f>
        <v>-</v>
      </c>
      <c r="P472" s="37" t="str">
        <f>IF(ISNUMBER(wat_table_data!P469), IF(wat_table_data!P469=-999,"NA",IF(wat_table_data!P469&gt;99, "&gt;99", IF(wat_table_data!P469&lt;1, "&lt;1",wat_table_data!P469 ))), "-")</f>
        <v>-</v>
      </c>
      <c r="Q472" s="38" t="str">
        <f>IF(ISNUMBER(wat_table_data!Q469), IF(wat_table_data!Q469=-999,"NA",IF(wat_table_data!Q469&gt;99, "&gt;99", IF(wat_table_data!Q469&lt;1, "&lt;1",wat_table_data!Q469 ))), "-")</f>
        <v>-</v>
      </c>
      <c r="R472" s="38" t="str">
        <f>IF(ISNUMBER(wat_table_data!R469), IF(wat_table_data!R469=-999,"NA",IF(wat_table_data!R469&gt;99, "&gt;99", IF(wat_table_data!R469&lt;1, "&lt;1",wat_table_data!R469 ))), "-")</f>
        <v>-</v>
      </c>
      <c r="S472" s="38" t="str">
        <f>IF(ISNUMBER(wat_table_data!S469), IF(wat_table_data!S469=-999,"NA",IF(wat_table_data!S469&gt;99, "&gt;99", IF(wat_table_data!S469&lt;1, "&lt;1",wat_table_data!S469 ))), "-")</f>
        <v>-</v>
      </c>
      <c r="T472" s="24" t="str">
        <f>IF(ISNUMBER(wat_table_data!T469), IF(wat_table_data!T469=-999,"NA",wat_table_data!T469), "-")</f>
        <v>-</v>
      </c>
      <c r="U472" s="24"/>
      <c r="V472" s="24"/>
      <c r="W472" s="24"/>
      <c r="X472" s="39" t="str">
        <f>IF(ISNUMBER(wat_table_data!W469), IF(wat_table_data!W469=-999,"NA",IF(wat_table_data!W469&gt;99, "&gt;99", IF(wat_table_data!W469&lt;1, "&lt;1",wat_table_data!W469 ))), "-")</f>
        <v>-</v>
      </c>
      <c r="Y472" s="40" t="str">
        <f>IF(ISNUMBER(wat_table_data!X469), IF(wat_table_data!X469=-999,"NA",IF(wat_table_data!X469&gt;99, "&gt;99", IF(wat_table_data!X469&lt;1, "&lt;1",wat_table_data!X469 ))), "-")</f>
        <v>-</v>
      </c>
      <c r="Z472" s="40" t="str">
        <f>IF(ISNUMBER(wat_table_data!Y469), IF(wat_table_data!Y469=-999,"NA",IF(wat_table_data!Y469&gt;99, "&gt;99", IF(wat_table_data!Y469&lt;1, "&lt;1",wat_table_data!Y469 ))), "-")</f>
        <v>-</v>
      </c>
      <c r="AA472" s="40" t="str">
        <f>IF(ISNUMBER(wat_table_data!Z469), IF(wat_table_data!Z469=-999,"NA",IF(wat_table_data!Z469&gt;99, "&gt;99", IF(wat_table_data!Z469&lt;1, "&lt;1",wat_table_data!Z469 ))), "-")</f>
        <v>-</v>
      </c>
      <c r="AB472" s="38" t="str">
        <f>IF(ISNUMBER(wat_table_data!AA469), IF(wat_table_data!AA469=-999,"NA",IF(wat_table_data!AA469&gt;99, "&gt;99", IF(wat_table_data!AA469&lt;1, "&lt;1",wat_table_data!AA469 ))), "-")</f>
        <v>-</v>
      </c>
      <c r="AC472" s="38" t="str">
        <f>IF(ISNUMBER(wat_table_data!AB469), IF(wat_table_data!AB469=-999,"NA",IF(wat_table_data!AB469&gt;99, "&gt;99", IF(wat_table_data!AB469&lt;1, "&lt;1",wat_table_data!AB469 ))), "-")</f>
        <v>-</v>
      </c>
      <c r="AD472" s="39" t="str">
        <f>IF(ISNUMBER(wat_table_data!AC469), IF(wat_table_data!AC469=-999,"NA",IF(wat_table_data!AC469&gt;99, "&gt;99", IF(wat_table_data!AC469&lt;1, "&lt;1",wat_table_data!AC469 ))), "-")</f>
        <v>-</v>
      </c>
      <c r="AE472" s="40" t="str">
        <f>IF(ISNUMBER(wat_table_data!AD469), IF(wat_table_data!AD469=-999,"NA",IF(wat_table_data!AD469&gt;99, "&gt;99", IF(wat_table_data!AD469&lt;1, "&lt;1",wat_table_data!AD469 ))), "-")</f>
        <v>-</v>
      </c>
      <c r="AF472" s="40" t="str">
        <f>IF(ISNUMBER(wat_table_data!AE469), IF(wat_table_data!AE469=-999,"NA",IF(wat_table_data!AE469&gt;99, "&gt;99", IF(wat_table_data!AE469&lt;1, "&lt;1",wat_table_data!AE469 ))), "-")</f>
        <v>-</v>
      </c>
      <c r="AG472" s="40" t="str">
        <f>IF(ISNUMBER(wat_table_data!AF469), IF(wat_table_data!AF469=-999,"NA",IF(wat_table_data!AF469&gt;99, "&gt;99", IF(wat_table_data!AF469&lt;1, "&lt;1",wat_table_data!AF469 ))), "-")</f>
        <v>-</v>
      </c>
      <c r="AH472" s="38" t="str">
        <f>IF(ISNUMBER(wat_table_data!AG469), IF(wat_table_data!AG469=-999,"NA",IF(wat_table_data!AG469&gt;99, "&gt;99", IF(wat_table_data!AG469&lt;1, "&lt;1",wat_table_data!AG469 ))), "-")</f>
        <v>-</v>
      </c>
      <c r="AI472" s="38" t="str">
        <f>IF(ISNUMBER(wat_table_data!AH469), IF(wat_table_data!AH469=-999,"NA",IF(wat_table_data!AH469&gt;99, "&gt;99", IF(wat_table_data!AH469&lt;1, "&lt;1",wat_table_data!AH469 ))), "-")</f>
        <v>-</v>
      </c>
      <c r="AJ472" s="39" t="str">
        <f>IF(ISNUMBER(wat_table_data!AI469), IF(wat_table_data!AI469=-999,"NA",IF(wat_table_data!AI469&gt;99, "&gt;99", IF(wat_table_data!AI469&lt;1, "&lt;1",wat_table_data!AI469 ))), "-")</f>
        <v>-</v>
      </c>
      <c r="AK472" s="40" t="str">
        <f>IF(ISNUMBER(wat_table_data!AJ469), IF(wat_table_data!AJ469=-999,"NA",IF(wat_table_data!AJ469&gt;99, "&gt;99", IF(wat_table_data!AJ469&lt;1, "&lt;1",wat_table_data!AJ469 ))), "-")</f>
        <v>-</v>
      </c>
      <c r="AL472" s="40" t="str">
        <f>IF(ISNUMBER(wat_table_data!AK469), IF(wat_table_data!AK469=-999,"NA",IF(wat_table_data!AK469&gt;99, "&gt;99", IF(wat_table_data!AK469&lt;1, "&lt;1",wat_table_data!AK469 ))), "-")</f>
        <v>-</v>
      </c>
      <c r="AM472" s="40" t="str">
        <f>IF(ISNUMBER(wat_table_data!AL469), IF(wat_table_data!AL469=-999,"NA",IF(wat_table_data!AL469&gt;99, "&gt;99", IF(wat_table_data!AL469&lt;1, "&lt;1",wat_table_data!AL469 ))), "-")</f>
        <v>-</v>
      </c>
      <c r="AN472" s="38" t="str">
        <f>IF(ISNUMBER(wat_table_data!AM469), IF(wat_table_data!AM469=-999,"NA",IF(wat_table_data!AM469&gt;99, "&gt;99", IF(wat_table_data!AM469&lt;1, "&lt;1",wat_table_data!AM469 ))), "-")</f>
        <v>-</v>
      </c>
      <c r="AO472" s="38" t="str">
        <f>IF(ISNUMBER(wat_table_data!AN469), IF(wat_table_data!AN469=-999,"NA",IF(wat_table_data!AN469&gt;99, "&gt;99", IF(wat_table_data!AN469&lt;1, "&lt;1",wat_table_data!AN469 ))), "-")</f>
        <v>-</v>
      </c>
    </row>
    <row r="473" ht="13.8" x14ac:dyDescent="0.25">
      <c r="A473" s="34" t="str">
        <f>IF(ISBLANK(wat_table_data!A470), "", wat_table_data!A470)</f>
        <v/>
      </c>
      <c r="B473" s="34" t="str">
        <f>IF(ISBLANK(wat_table_data!B470), "", wat_table_data!B470)</f>
        <v/>
      </c>
      <c r="C473" s="34" t="str">
        <f>IF(ISBLANK(wat_table_data!C470), "", wat_table_data!C470)</f>
        <v/>
      </c>
      <c r="D473" s="35" t="str">
        <f>IF(ISNUMBER(wat_table_data!D470), wat_table_data!D470, "-")</f>
        <v>-</v>
      </c>
      <c r="E473" s="36" t="str">
        <f>IF(ISNUMBER(wat_table_data!E470), wat_table_data!E470, "-")</f>
        <v>-</v>
      </c>
      <c r="F473" s="37" t="str">
        <f>IF(ISNUMBER(wat_table_data!F470), IF(wat_table_data!F470=-999,"NA",IF(wat_table_data!F470&gt;99, "&gt;99", IF(wat_table_data!F470&lt;1, "&lt;1",wat_table_data!F470 ))), "-")</f>
        <v>-</v>
      </c>
      <c r="G473" s="38" t="str">
        <f>IF(ISNUMBER(wat_table_data!G470), IF(wat_table_data!G470=-999,"NA",IF(wat_table_data!G470&gt;99, "&gt;99", IF(wat_table_data!G470&lt;1, "&lt;1",wat_table_data!G470 ))), "-")</f>
        <v>-</v>
      </c>
      <c r="H473" s="38" t="str">
        <f>IF(ISNUMBER(wat_table_data!H470), IF(wat_table_data!H470=-999,"NA",IF(wat_table_data!H470&gt;99, "&gt;99", IF(wat_table_data!H470&lt;1, "&lt;1",wat_table_data!H470 ))), "-")</f>
        <v>-</v>
      </c>
      <c r="I473" s="38" t="str">
        <f>IF(ISNUMBER(wat_table_data!I470), IF(wat_table_data!I470=-999,"NA",IF(wat_table_data!I470&gt;99, "&gt;99", IF(wat_table_data!I470&lt;1, "&lt;1",wat_table_data!I470 ))), "-")</f>
        <v>-</v>
      </c>
      <c r="J473" s="24" t="str">
        <f>IF(ISNUMBER(wat_table_data!J470), IF(wat_table_data!J470=-999,"NA",wat_table_data!J470), "-")</f>
        <v>-</v>
      </c>
      <c r="K473" s="37" t="str">
        <f>IF(ISNUMBER(wat_table_data!K470), IF(wat_table_data!K470=-999,"NA",IF(wat_table_data!K470&gt;99, "&gt;99", IF(wat_table_data!K470&lt;1, "&lt;1",wat_table_data!K470 ))), "-")</f>
        <v>-</v>
      </c>
      <c r="L473" s="38" t="str">
        <f>IF(ISNUMBER(wat_table_data!L470), IF(wat_table_data!L470=-999,"NA",IF(wat_table_data!L470&gt;99, "&gt;99", IF(wat_table_data!L470&lt;1, "&lt;1",wat_table_data!L470 ))), "-")</f>
        <v>-</v>
      </c>
      <c r="M473" s="38" t="str">
        <f>IF(ISNUMBER(wat_table_data!M470), IF(wat_table_data!M470=-999,"NA",IF(wat_table_data!M470&gt;99, "&gt;99", IF(wat_table_data!M470&lt;1, "&lt;1",wat_table_data!M470 ))), "-")</f>
        <v>-</v>
      </c>
      <c r="N473" s="38" t="str">
        <f>IF(ISNUMBER(wat_table_data!N470), IF(wat_table_data!N470=-999,"NA",IF(wat_table_data!N470&gt;99, "&gt;99", IF(wat_table_data!N470&lt;1, "&lt;1",wat_table_data!N470 ))), "-")</f>
        <v>-</v>
      </c>
      <c r="O473" s="24" t="str">
        <f>IF(ISNUMBER(wat_table_data!O470), IF(wat_table_data!O470=-999,"NA",wat_table_data!O470), "-")</f>
        <v>-</v>
      </c>
      <c r="P473" s="37" t="str">
        <f>IF(ISNUMBER(wat_table_data!P470), IF(wat_table_data!P470=-999,"NA",IF(wat_table_data!P470&gt;99, "&gt;99", IF(wat_table_data!P470&lt;1, "&lt;1",wat_table_data!P470 ))), "-")</f>
        <v>-</v>
      </c>
      <c r="Q473" s="38" t="str">
        <f>IF(ISNUMBER(wat_table_data!Q470), IF(wat_table_data!Q470=-999,"NA",IF(wat_table_data!Q470&gt;99, "&gt;99", IF(wat_table_data!Q470&lt;1, "&lt;1",wat_table_data!Q470 ))), "-")</f>
        <v>-</v>
      </c>
      <c r="R473" s="38" t="str">
        <f>IF(ISNUMBER(wat_table_data!R470), IF(wat_table_data!R470=-999,"NA",IF(wat_table_data!R470&gt;99, "&gt;99", IF(wat_table_data!R470&lt;1, "&lt;1",wat_table_data!R470 ))), "-")</f>
        <v>-</v>
      </c>
      <c r="S473" s="38" t="str">
        <f>IF(ISNUMBER(wat_table_data!S470), IF(wat_table_data!S470=-999,"NA",IF(wat_table_data!S470&gt;99, "&gt;99", IF(wat_table_data!S470&lt;1, "&lt;1",wat_table_data!S470 ))), "-")</f>
        <v>-</v>
      </c>
      <c r="T473" s="24" t="str">
        <f>IF(ISNUMBER(wat_table_data!T470), IF(wat_table_data!T470=-999,"NA",wat_table_data!T470), "-")</f>
        <v>-</v>
      </c>
      <c r="U473" s="24"/>
      <c r="V473" s="24"/>
      <c r="W473" s="24"/>
      <c r="X473" s="39" t="str">
        <f>IF(ISNUMBER(wat_table_data!W470), IF(wat_table_data!W470=-999,"NA",IF(wat_table_data!W470&gt;99, "&gt;99", IF(wat_table_data!W470&lt;1, "&lt;1",wat_table_data!W470 ))), "-")</f>
        <v>-</v>
      </c>
      <c r="Y473" s="40" t="str">
        <f>IF(ISNUMBER(wat_table_data!X470), IF(wat_table_data!X470=-999,"NA",IF(wat_table_data!X470&gt;99, "&gt;99", IF(wat_table_data!X470&lt;1, "&lt;1",wat_table_data!X470 ))), "-")</f>
        <v>-</v>
      </c>
      <c r="Z473" s="40" t="str">
        <f>IF(ISNUMBER(wat_table_data!Y470), IF(wat_table_data!Y470=-999,"NA",IF(wat_table_data!Y470&gt;99, "&gt;99", IF(wat_table_data!Y470&lt;1, "&lt;1",wat_table_data!Y470 ))), "-")</f>
        <v>-</v>
      </c>
      <c r="AA473" s="40" t="str">
        <f>IF(ISNUMBER(wat_table_data!Z470), IF(wat_table_data!Z470=-999,"NA",IF(wat_table_data!Z470&gt;99, "&gt;99", IF(wat_table_data!Z470&lt;1, "&lt;1",wat_table_data!Z470 ))), "-")</f>
        <v>-</v>
      </c>
      <c r="AB473" s="38" t="str">
        <f>IF(ISNUMBER(wat_table_data!AA470), IF(wat_table_data!AA470=-999,"NA",IF(wat_table_data!AA470&gt;99, "&gt;99", IF(wat_table_data!AA470&lt;1, "&lt;1",wat_table_data!AA470 ))), "-")</f>
        <v>-</v>
      </c>
      <c r="AC473" s="38" t="str">
        <f>IF(ISNUMBER(wat_table_data!AB470), IF(wat_table_data!AB470=-999,"NA",IF(wat_table_data!AB470&gt;99, "&gt;99", IF(wat_table_data!AB470&lt;1, "&lt;1",wat_table_data!AB470 ))), "-")</f>
        <v>-</v>
      </c>
      <c r="AD473" s="39" t="str">
        <f>IF(ISNUMBER(wat_table_data!AC470), IF(wat_table_data!AC470=-999,"NA",IF(wat_table_data!AC470&gt;99, "&gt;99", IF(wat_table_data!AC470&lt;1, "&lt;1",wat_table_data!AC470 ))), "-")</f>
        <v>-</v>
      </c>
      <c r="AE473" s="40" t="str">
        <f>IF(ISNUMBER(wat_table_data!AD470), IF(wat_table_data!AD470=-999,"NA",IF(wat_table_data!AD470&gt;99, "&gt;99", IF(wat_table_data!AD470&lt;1, "&lt;1",wat_table_data!AD470 ))), "-")</f>
        <v>-</v>
      </c>
      <c r="AF473" s="40" t="str">
        <f>IF(ISNUMBER(wat_table_data!AE470), IF(wat_table_data!AE470=-999,"NA",IF(wat_table_data!AE470&gt;99, "&gt;99", IF(wat_table_data!AE470&lt;1, "&lt;1",wat_table_data!AE470 ))), "-")</f>
        <v>-</v>
      </c>
      <c r="AG473" s="40" t="str">
        <f>IF(ISNUMBER(wat_table_data!AF470), IF(wat_table_data!AF470=-999,"NA",IF(wat_table_data!AF470&gt;99, "&gt;99", IF(wat_table_data!AF470&lt;1, "&lt;1",wat_table_data!AF470 ))), "-")</f>
        <v>-</v>
      </c>
      <c r="AH473" s="38" t="str">
        <f>IF(ISNUMBER(wat_table_data!AG470), IF(wat_table_data!AG470=-999,"NA",IF(wat_table_data!AG470&gt;99, "&gt;99", IF(wat_table_data!AG470&lt;1, "&lt;1",wat_table_data!AG470 ))), "-")</f>
        <v>-</v>
      </c>
      <c r="AI473" s="38" t="str">
        <f>IF(ISNUMBER(wat_table_data!AH470), IF(wat_table_data!AH470=-999,"NA",IF(wat_table_data!AH470&gt;99, "&gt;99", IF(wat_table_data!AH470&lt;1, "&lt;1",wat_table_data!AH470 ))), "-")</f>
        <v>-</v>
      </c>
      <c r="AJ473" s="39" t="str">
        <f>IF(ISNUMBER(wat_table_data!AI470), IF(wat_table_data!AI470=-999,"NA",IF(wat_table_data!AI470&gt;99, "&gt;99", IF(wat_table_data!AI470&lt;1, "&lt;1",wat_table_data!AI470 ))), "-")</f>
        <v>-</v>
      </c>
      <c r="AK473" s="40" t="str">
        <f>IF(ISNUMBER(wat_table_data!AJ470), IF(wat_table_data!AJ470=-999,"NA",IF(wat_table_data!AJ470&gt;99, "&gt;99", IF(wat_table_data!AJ470&lt;1, "&lt;1",wat_table_data!AJ470 ))), "-")</f>
        <v>-</v>
      </c>
      <c r="AL473" s="40" t="str">
        <f>IF(ISNUMBER(wat_table_data!AK470), IF(wat_table_data!AK470=-999,"NA",IF(wat_table_data!AK470&gt;99, "&gt;99", IF(wat_table_data!AK470&lt;1, "&lt;1",wat_table_data!AK470 ))), "-")</f>
        <v>-</v>
      </c>
      <c r="AM473" s="40" t="str">
        <f>IF(ISNUMBER(wat_table_data!AL470), IF(wat_table_data!AL470=-999,"NA",IF(wat_table_data!AL470&gt;99, "&gt;99", IF(wat_table_data!AL470&lt;1, "&lt;1",wat_table_data!AL470 ))), "-")</f>
        <v>-</v>
      </c>
      <c r="AN473" s="38" t="str">
        <f>IF(ISNUMBER(wat_table_data!AM470), IF(wat_table_data!AM470=-999,"NA",IF(wat_table_data!AM470&gt;99, "&gt;99", IF(wat_table_data!AM470&lt;1, "&lt;1",wat_table_data!AM470 ))), "-")</f>
        <v>-</v>
      </c>
      <c r="AO473" s="38" t="str">
        <f>IF(ISNUMBER(wat_table_data!AN470), IF(wat_table_data!AN470=-999,"NA",IF(wat_table_data!AN470&gt;99, "&gt;99", IF(wat_table_data!AN470&lt;1, "&lt;1",wat_table_data!AN470 ))), "-")</f>
        <v>-</v>
      </c>
    </row>
    <row r="474" ht="13.8" x14ac:dyDescent="0.25">
      <c r="A474" s="34" t="str">
        <f>IF(ISBLANK(wat_table_data!A471), "", wat_table_data!A471)</f>
        <v/>
      </c>
      <c r="B474" s="34" t="str">
        <f>IF(ISBLANK(wat_table_data!B471), "", wat_table_data!B471)</f>
        <v/>
      </c>
      <c r="C474" s="34" t="str">
        <f>IF(ISBLANK(wat_table_data!C471), "", wat_table_data!C471)</f>
        <v/>
      </c>
      <c r="D474" s="35" t="str">
        <f>IF(ISNUMBER(wat_table_data!D471), wat_table_data!D471, "-")</f>
        <v>-</v>
      </c>
      <c r="E474" s="36" t="str">
        <f>IF(ISNUMBER(wat_table_data!E471), wat_table_data!E471, "-")</f>
        <v>-</v>
      </c>
      <c r="F474" s="37" t="str">
        <f>IF(ISNUMBER(wat_table_data!F471), IF(wat_table_data!F471=-999,"NA",IF(wat_table_data!F471&gt;99, "&gt;99", IF(wat_table_data!F471&lt;1, "&lt;1",wat_table_data!F471 ))), "-")</f>
        <v>-</v>
      </c>
      <c r="G474" s="38" t="str">
        <f>IF(ISNUMBER(wat_table_data!G471), IF(wat_table_data!G471=-999,"NA",IF(wat_table_data!G471&gt;99, "&gt;99", IF(wat_table_data!G471&lt;1, "&lt;1",wat_table_data!G471 ))), "-")</f>
        <v>-</v>
      </c>
      <c r="H474" s="38" t="str">
        <f>IF(ISNUMBER(wat_table_data!H471), IF(wat_table_data!H471=-999,"NA",IF(wat_table_data!H471&gt;99, "&gt;99", IF(wat_table_data!H471&lt;1, "&lt;1",wat_table_data!H471 ))), "-")</f>
        <v>-</v>
      </c>
      <c r="I474" s="38" t="str">
        <f>IF(ISNUMBER(wat_table_data!I471), IF(wat_table_data!I471=-999,"NA",IF(wat_table_data!I471&gt;99, "&gt;99", IF(wat_table_data!I471&lt;1, "&lt;1",wat_table_data!I471 ))), "-")</f>
        <v>-</v>
      </c>
      <c r="J474" s="24" t="str">
        <f>IF(ISNUMBER(wat_table_data!J471), IF(wat_table_data!J471=-999,"NA",wat_table_data!J471), "-")</f>
        <v>-</v>
      </c>
      <c r="K474" s="37" t="str">
        <f>IF(ISNUMBER(wat_table_data!K471), IF(wat_table_data!K471=-999,"NA",IF(wat_table_data!K471&gt;99, "&gt;99", IF(wat_table_data!K471&lt;1, "&lt;1",wat_table_data!K471 ))), "-")</f>
        <v>-</v>
      </c>
      <c r="L474" s="38" t="str">
        <f>IF(ISNUMBER(wat_table_data!L471), IF(wat_table_data!L471=-999,"NA",IF(wat_table_data!L471&gt;99, "&gt;99", IF(wat_table_data!L471&lt;1, "&lt;1",wat_table_data!L471 ))), "-")</f>
        <v>-</v>
      </c>
      <c r="M474" s="38" t="str">
        <f>IF(ISNUMBER(wat_table_data!M471), IF(wat_table_data!M471=-999,"NA",IF(wat_table_data!M471&gt;99, "&gt;99", IF(wat_table_data!M471&lt;1, "&lt;1",wat_table_data!M471 ))), "-")</f>
        <v>-</v>
      </c>
      <c r="N474" s="38" t="str">
        <f>IF(ISNUMBER(wat_table_data!N471), IF(wat_table_data!N471=-999,"NA",IF(wat_table_data!N471&gt;99, "&gt;99", IF(wat_table_data!N471&lt;1, "&lt;1",wat_table_data!N471 ))), "-")</f>
        <v>-</v>
      </c>
      <c r="O474" s="24" t="str">
        <f>IF(ISNUMBER(wat_table_data!O471), IF(wat_table_data!O471=-999,"NA",wat_table_data!O471), "-")</f>
        <v>-</v>
      </c>
      <c r="P474" s="37" t="str">
        <f>IF(ISNUMBER(wat_table_data!P471), IF(wat_table_data!P471=-999,"NA",IF(wat_table_data!P471&gt;99, "&gt;99", IF(wat_table_data!P471&lt;1, "&lt;1",wat_table_data!P471 ))), "-")</f>
        <v>-</v>
      </c>
      <c r="Q474" s="38" t="str">
        <f>IF(ISNUMBER(wat_table_data!Q471), IF(wat_table_data!Q471=-999,"NA",IF(wat_table_data!Q471&gt;99, "&gt;99", IF(wat_table_data!Q471&lt;1, "&lt;1",wat_table_data!Q471 ))), "-")</f>
        <v>-</v>
      </c>
      <c r="R474" s="38" t="str">
        <f>IF(ISNUMBER(wat_table_data!R471), IF(wat_table_data!R471=-999,"NA",IF(wat_table_data!R471&gt;99, "&gt;99", IF(wat_table_data!R471&lt;1, "&lt;1",wat_table_data!R471 ))), "-")</f>
        <v>-</v>
      </c>
      <c r="S474" s="38" t="str">
        <f>IF(ISNUMBER(wat_table_data!S471), IF(wat_table_data!S471=-999,"NA",IF(wat_table_data!S471&gt;99, "&gt;99", IF(wat_table_data!S471&lt;1, "&lt;1",wat_table_data!S471 ))), "-")</f>
        <v>-</v>
      </c>
      <c r="T474" s="24" t="str">
        <f>IF(ISNUMBER(wat_table_data!T471), IF(wat_table_data!T471=-999,"NA",wat_table_data!T471), "-")</f>
        <v>-</v>
      </c>
      <c r="U474" s="24"/>
      <c r="V474" s="24"/>
      <c r="W474" s="24"/>
      <c r="X474" s="39" t="str">
        <f>IF(ISNUMBER(wat_table_data!W471), IF(wat_table_data!W471=-999,"NA",IF(wat_table_data!W471&gt;99, "&gt;99", IF(wat_table_data!W471&lt;1, "&lt;1",wat_table_data!W471 ))), "-")</f>
        <v>-</v>
      </c>
      <c r="Y474" s="40" t="str">
        <f>IF(ISNUMBER(wat_table_data!X471), IF(wat_table_data!X471=-999,"NA",IF(wat_table_data!X471&gt;99, "&gt;99", IF(wat_table_data!X471&lt;1, "&lt;1",wat_table_data!X471 ))), "-")</f>
        <v>-</v>
      </c>
      <c r="Z474" s="40" t="str">
        <f>IF(ISNUMBER(wat_table_data!Y471), IF(wat_table_data!Y471=-999,"NA",IF(wat_table_data!Y471&gt;99, "&gt;99", IF(wat_table_data!Y471&lt;1, "&lt;1",wat_table_data!Y471 ))), "-")</f>
        <v>-</v>
      </c>
      <c r="AA474" s="40" t="str">
        <f>IF(ISNUMBER(wat_table_data!Z471), IF(wat_table_data!Z471=-999,"NA",IF(wat_table_data!Z471&gt;99, "&gt;99", IF(wat_table_data!Z471&lt;1, "&lt;1",wat_table_data!Z471 ))), "-")</f>
        <v>-</v>
      </c>
      <c r="AB474" s="38" t="str">
        <f>IF(ISNUMBER(wat_table_data!AA471), IF(wat_table_data!AA471=-999,"NA",IF(wat_table_data!AA471&gt;99, "&gt;99", IF(wat_table_data!AA471&lt;1, "&lt;1",wat_table_data!AA471 ))), "-")</f>
        <v>-</v>
      </c>
      <c r="AC474" s="38" t="str">
        <f>IF(ISNUMBER(wat_table_data!AB471), IF(wat_table_data!AB471=-999,"NA",IF(wat_table_data!AB471&gt;99, "&gt;99", IF(wat_table_data!AB471&lt;1, "&lt;1",wat_table_data!AB471 ))), "-")</f>
        <v>-</v>
      </c>
      <c r="AD474" s="39" t="str">
        <f>IF(ISNUMBER(wat_table_data!AC471), IF(wat_table_data!AC471=-999,"NA",IF(wat_table_data!AC471&gt;99, "&gt;99", IF(wat_table_data!AC471&lt;1, "&lt;1",wat_table_data!AC471 ))), "-")</f>
        <v>-</v>
      </c>
      <c r="AE474" s="40" t="str">
        <f>IF(ISNUMBER(wat_table_data!AD471), IF(wat_table_data!AD471=-999,"NA",IF(wat_table_data!AD471&gt;99, "&gt;99", IF(wat_table_data!AD471&lt;1, "&lt;1",wat_table_data!AD471 ))), "-")</f>
        <v>-</v>
      </c>
      <c r="AF474" s="40" t="str">
        <f>IF(ISNUMBER(wat_table_data!AE471), IF(wat_table_data!AE471=-999,"NA",IF(wat_table_data!AE471&gt;99, "&gt;99", IF(wat_table_data!AE471&lt;1, "&lt;1",wat_table_data!AE471 ))), "-")</f>
        <v>-</v>
      </c>
      <c r="AG474" s="40" t="str">
        <f>IF(ISNUMBER(wat_table_data!AF471), IF(wat_table_data!AF471=-999,"NA",IF(wat_table_data!AF471&gt;99, "&gt;99", IF(wat_table_data!AF471&lt;1, "&lt;1",wat_table_data!AF471 ))), "-")</f>
        <v>-</v>
      </c>
      <c r="AH474" s="38" t="str">
        <f>IF(ISNUMBER(wat_table_data!AG471), IF(wat_table_data!AG471=-999,"NA",IF(wat_table_data!AG471&gt;99, "&gt;99", IF(wat_table_data!AG471&lt;1, "&lt;1",wat_table_data!AG471 ))), "-")</f>
        <v>-</v>
      </c>
      <c r="AI474" s="38" t="str">
        <f>IF(ISNUMBER(wat_table_data!AH471), IF(wat_table_data!AH471=-999,"NA",IF(wat_table_data!AH471&gt;99, "&gt;99", IF(wat_table_data!AH471&lt;1, "&lt;1",wat_table_data!AH471 ))), "-")</f>
        <v>-</v>
      </c>
      <c r="AJ474" s="39" t="str">
        <f>IF(ISNUMBER(wat_table_data!AI471), IF(wat_table_data!AI471=-999,"NA",IF(wat_table_data!AI471&gt;99, "&gt;99", IF(wat_table_data!AI471&lt;1, "&lt;1",wat_table_data!AI471 ))), "-")</f>
        <v>-</v>
      </c>
      <c r="AK474" s="40" t="str">
        <f>IF(ISNUMBER(wat_table_data!AJ471), IF(wat_table_data!AJ471=-999,"NA",IF(wat_table_data!AJ471&gt;99, "&gt;99", IF(wat_table_data!AJ471&lt;1, "&lt;1",wat_table_data!AJ471 ))), "-")</f>
        <v>-</v>
      </c>
      <c r="AL474" s="40" t="str">
        <f>IF(ISNUMBER(wat_table_data!AK471), IF(wat_table_data!AK471=-999,"NA",IF(wat_table_data!AK471&gt;99, "&gt;99", IF(wat_table_data!AK471&lt;1, "&lt;1",wat_table_data!AK471 ))), "-")</f>
        <v>-</v>
      </c>
      <c r="AM474" s="40" t="str">
        <f>IF(ISNUMBER(wat_table_data!AL471), IF(wat_table_data!AL471=-999,"NA",IF(wat_table_data!AL471&gt;99, "&gt;99", IF(wat_table_data!AL471&lt;1, "&lt;1",wat_table_data!AL471 ))), "-")</f>
        <v>-</v>
      </c>
      <c r="AN474" s="38" t="str">
        <f>IF(ISNUMBER(wat_table_data!AM471), IF(wat_table_data!AM471=-999,"NA",IF(wat_table_data!AM471&gt;99, "&gt;99", IF(wat_table_data!AM471&lt;1, "&lt;1",wat_table_data!AM471 ))), "-")</f>
        <v>-</v>
      </c>
      <c r="AO474" s="38" t="str">
        <f>IF(ISNUMBER(wat_table_data!AN471), IF(wat_table_data!AN471=-999,"NA",IF(wat_table_data!AN471&gt;99, "&gt;99", IF(wat_table_data!AN471&lt;1, "&lt;1",wat_table_data!AN471 ))), "-")</f>
        <v>-</v>
      </c>
    </row>
    <row r="475" ht="13.8" x14ac:dyDescent="0.25">
      <c r="A475" s="34" t="str">
        <f>IF(ISBLANK(wat_table_data!A472), "", wat_table_data!A472)</f>
        <v/>
      </c>
      <c r="B475" s="34" t="str">
        <f>IF(ISBLANK(wat_table_data!B472), "", wat_table_data!B472)</f>
        <v/>
      </c>
      <c r="C475" s="34" t="str">
        <f>IF(ISBLANK(wat_table_data!C472), "", wat_table_data!C472)</f>
        <v/>
      </c>
      <c r="D475" s="35" t="str">
        <f>IF(ISNUMBER(wat_table_data!D472), wat_table_data!D472, "-")</f>
        <v>-</v>
      </c>
      <c r="E475" s="36" t="str">
        <f>IF(ISNUMBER(wat_table_data!E472), wat_table_data!E472, "-")</f>
        <v>-</v>
      </c>
      <c r="F475" s="37" t="str">
        <f>IF(ISNUMBER(wat_table_data!F472), IF(wat_table_data!F472=-999,"NA",IF(wat_table_data!F472&gt;99, "&gt;99", IF(wat_table_data!F472&lt;1, "&lt;1",wat_table_data!F472 ))), "-")</f>
        <v>-</v>
      </c>
      <c r="G475" s="38" t="str">
        <f>IF(ISNUMBER(wat_table_data!G472), IF(wat_table_data!G472=-999,"NA",IF(wat_table_data!G472&gt;99, "&gt;99", IF(wat_table_data!G472&lt;1, "&lt;1",wat_table_data!G472 ))), "-")</f>
        <v>-</v>
      </c>
      <c r="H475" s="38" t="str">
        <f>IF(ISNUMBER(wat_table_data!H472), IF(wat_table_data!H472=-999,"NA",IF(wat_table_data!H472&gt;99, "&gt;99", IF(wat_table_data!H472&lt;1, "&lt;1",wat_table_data!H472 ))), "-")</f>
        <v>-</v>
      </c>
      <c r="I475" s="38" t="str">
        <f>IF(ISNUMBER(wat_table_data!I472), IF(wat_table_data!I472=-999,"NA",IF(wat_table_data!I472&gt;99, "&gt;99", IF(wat_table_data!I472&lt;1, "&lt;1",wat_table_data!I472 ))), "-")</f>
        <v>-</v>
      </c>
      <c r="J475" s="24" t="str">
        <f>IF(ISNUMBER(wat_table_data!J472), IF(wat_table_data!J472=-999,"NA",wat_table_data!J472), "-")</f>
        <v>-</v>
      </c>
      <c r="K475" s="37" t="str">
        <f>IF(ISNUMBER(wat_table_data!K472), IF(wat_table_data!K472=-999,"NA",IF(wat_table_data!K472&gt;99, "&gt;99", IF(wat_table_data!K472&lt;1, "&lt;1",wat_table_data!K472 ))), "-")</f>
        <v>-</v>
      </c>
      <c r="L475" s="38" t="str">
        <f>IF(ISNUMBER(wat_table_data!L472), IF(wat_table_data!L472=-999,"NA",IF(wat_table_data!L472&gt;99, "&gt;99", IF(wat_table_data!L472&lt;1, "&lt;1",wat_table_data!L472 ))), "-")</f>
        <v>-</v>
      </c>
      <c r="M475" s="38" t="str">
        <f>IF(ISNUMBER(wat_table_data!M472), IF(wat_table_data!M472=-999,"NA",IF(wat_table_data!M472&gt;99, "&gt;99", IF(wat_table_data!M472&lt;1, "&lt;1",wat_table_data!M472 ))), "-")</f>
        <v>-</v>
      </c>
      <c r="N475" s="38" t="str">
        <f>IF(ISNUMBER(wat_table_data!N472), IF(wat_table_data!N472=-999,"NA",IF(wat_table_data!N472&gt;99, "&gt;99", IF(wat_table_data!N472&lt;1, "&lt;1",wat_table_data!N472 ))), "-")</f>
        <v>-</v>
      </c>
      <c r="O475" s="24" t="str">
        <f>IF(ISNUMBER(wat_table_data!O472), IF(wat_table_data!O472=-999,"NA",wat_table_data!O472), "-")</f>
        <v>-</v>
      </c>
      <c r="P475" s="37" t="str">
        <f>IF(ISNUMBER(wat_table_data!P472), IF(wat_table_data!P472=-999,"NA",IF(wat_table_data!P472&gt;99, "&gt;99", IF(wat_table_data!P472&lt;1, "&lt;1",wat_table_data!P472 ))), "-")</f>
        <v>-</v>
      </c>
      <c r="Q475" s="38" t="str">
        <f>IF(ISNUMBER(wat_table_data!Q472), IF(wat_table_data!Q472=-999,"NA",IF(wat_table_data!Q472&gt;99, "&gt;99", IF(wat_table_data!Q472&lt;1, "&lt;1",wat_table_data!Q472 ))), "-")</f>
        <v>-</v>
      </c>
      <c r="R475" s="38" t="str">
        <f>IF(ISNUMBER(wat_table_data!R472), IF(wat_table_data!R472=-999,"NA",IF(wat_table_data!R472&gt;99, "&gt;99", IF(wat_table_data!R472&lt;1, "&lt;1",wat_table_data!R472 ))), "-")</f>
        <v>-</v>
      </c>
      <c r="S475" s="38" t="str">
        <f>IF(ISNUMBER(wat_table_data!S472), IF(wat_table_data!S472=-999,"NA",IF(wat_table_data!S472&gt;99, "&gt;99", IF(wat_table_data!S472&lt;1, "&lt;1",wat_table_data!S472 ))), "-")</f>
        <v>-</v>
      </c>
      <c r="T475" s="24" t="str">
        <f>IF(ISNUMBER(wat_table_data!T472), IF(wat_table_data!T472=-999,"NA",wat_table_data!T472), "-")</f>
        <v>-</v>
      </c>
      <c r="U475" s="24"/>
      <c r="V475" s="24"/>
      <c r="W475" s="24"/>
      <c r="X475" s="39" t="str">
        <f>IF(ISNUMBER(wat_table_data!W472), IF(wat_table_data!W472=-999,"NA",IF(wat_table_data!W472&gt;99, "&gt;99", IF(wat_table_data!W472&lt;1, "&lt;1",wat_table_data!W472 ))), "-")</f>
        <v>-</v>
      </c>
      <c r="Y475" s="40" t="str">
        <f>IF(ISNUMBER(wat_table_data!X472), IF(wat_table_data!X472=-999,"NA",IF(wat_table_data!X472&gt;99, "&gt;99", IF(wat_table_data!X472&lt;1, "&lt;1",wat_table_data!X472 ))), "-")</f>
        <v>-</v>
      </c>
      <c r="Z475" s="40" t="str">
        <f>IF(ISNUMBER(wat_table_data!Y472), IF(wat_table_data!Y472=-999,"NA",IF(wat_table_data!Y472&gt;99, "&gt;99", IF(wat_table_data!Y472&lt;1, "&lt;1",wat_table_data!Y472 ))), "-")</f>
        <v>-</v>
      </c>
      <c r="AA475" s="40" t="str">
        <f>IF(ISNUMBER(wat_table_data!Z472), IF(wat_table_data!Z472=-999,"NA",IF(wat_table_data!Z472&gt;99, "&gt;99", IF(wat_table_data!Z472&lt;1, "&lt;1",wat_table_data!Z472 ))), "-")</f>
        <v>-</v>
      </c>
      <c r="AB475" s="38" t="str">
        <f>IF(ISNUMBER(wat_table_data!AA472), IF(wat_table_data!AA472=-999,"NA",IF(wat_table_data!AA472&gt;99, "&gt;99", IF(wat_table_data!AA472&lt;1, "&lt;1",wat_table_data!AA472 ))), "-")</f>
        <v>-</v>
      </c>
      <c r="AC475" s="38" t="str">
        <f>IF(ISNUMBER(wat_table_data!AB472), IF(wat_table_data!AB472=-999,"NA",IF(wat_table_data!AB472&gt;99, "&gt;99", IF(wat_table_data!AB472&lt;1, "&lt;1",wat_table_data!AB472 ))), "-")</f>
        <v>-</v>
      </c>
      <c r="AD475" s="39" t="str">
        <f>IF(ISNUMBER(wat_table_data!AC472), IF(wat_table_data!AC472=-999,"NA",IF(wat_table_data!AC472&gt;99, "&gt;99", IF(wat_table_data!AC472&lt;1, "&lt;1",wat_table_data!AC472 ))), "-")</f>
        <v>-</v>
      </c>
      <c r="AE475" s="40" t="str">
        <f>IF(ISNUMBER(wat_table_data!AD472), IF(wat_table_data!AD472=-999,"NA",IF(wat_table_data!AD472&gt;99, "&gt;99", IF(wat_table_data!AD472&lt;1, "&lt;1",wat_table_data!AD472 ))), "-")</f>
        <v>-</v>
      </c>
      <c r="AF475" s="40" t="str">
        <f>IF(ISNUMBER(wat_table_data!AE472), IF(wat_table_data!AE472=-999,"NA",IF(wat_table_data!AE472&gt;99, "&gt;99", IF(wat_table_data!AE472&lt;1, "&lt;1",wat_table_data!AE472 ))), "-")</f>
        <v>-</v>
      </c>
      <c r="AG475" s="40" t="str">
        <f>IF(ISNUMBER(wat_table_data!AF472), IF(wat_table_data!AF472=-999,"NA",IF(wat_table_data!AF472&gt;99, "&gt;99", IF(wat_table_data!AF472&lt;1, "&lt;1",wat_table_data!AF472 ))), "-")</f>
        <v>-</v>
      </c>
      <c r="AH475" s="38" t="str">
        <f>IF(ISNUMBER(wat_table_data!AG472), IF(wat_table_data!AG472=-999,"NA",IF(wat_table_data!AG472&gt;99, "&gt;99", IF(wat_table_data!AG472&lt;1, "&lt;1",wat_table_data!AG472 ))), "-")</f>
        <v>-</v>
      </c>
      <c r="AI475" s="38" t="str">
        <f>IF(ISNUMBER(wat_table_data!AH472), IF(wat_table_data!AH472=-999,"NA",IF(wat_table_data!AH472&gt;99, "&gt;99", IF(wat_table_data!AH472&lt;1, "&lt;1",wat_table_data!AH472 ))), "-")</f>
        <v>-</v>
      </c>
      <c r="AJ475" s="39" t="str">
        <f>IF(ISNUMBER(wat_table_data!AI472), IF(wat_table_data!AI472=-999,"NA",IF(wat_table_data!AI472&gt;99, "&gt;99", IF(wat_table_data!AI472&lt;1, "&lt;1",wat_table_data!AI472 ))), "-")</f>
        <v>-</v>
      </c>
      <c r="AK475" s="40" t="str">
        <f>IF(ISNUMBER(wat_table_data!AJ472), IF(wat_table_data!AJ472=-999,"NA",IF(wat_table_data!AJ472&gt;99, "&gt;99", IF(wat_table_data!AJ472&lt;1, "&lt;1",wat_table_data!AJ472 ))), "-")</f>
        <v>-</v>
      </c>
      <c r="AL475" s="40" t="str">
        <f>IF(ISNUMBER(wat_table_data!AK472), IF(wat_table_data!AK472=-999,"NA",IF(wat_table_data!AK472&gt;99, "&gt;99", IF(wat_table_data!AK472&lt;1, "&lt;1",wat_table_data!AK472 ))), "-")</f>
        <v>-</v>
      </c>
      <c r="AM475" s="40" t="str">
        <f>IF(ISNUMBER(wat_table_data!AL472), IF(wat_table_data!AL472=-999,"NA",IF(wat_table_data!AL472&gt;99, "&gt;99", IF(wat_table_data!AL472&lt;1, "&lt;1",wat_table_data!AL472 ))), "-")</f>
        <v>-</v>
      </c>
      <c r="AN475" s="38" t="str">
        <f>IF(ISNUMBER(wat_table_data!AM472), IF(wat_table_data!AM472=-999,"NA",IF(wat_table_data!AM472&gt;99, "&gt;99", IF(wat_table_data!AM472&lt;1, "&lt;1",wat_table_data!AM472 ))), "-")</f>
        <v>-</v>
      </c>
      <c r="AO475" s="38" t="str">
        <f>IF(ISNUMBER(wat_table_data!AN472), IF(wat_table_data!AN472=-999,"NA",IF(wat_table_data!AN472&gt;99, "&gt;99", IF(wat_table_data!AN472&lt;1, "&lt;1",wat_table_data!AN472 ))), "-")</f>
        <v>-</v>
      </c>
    </row>
    <row r="476" ht="13.8" x14ac:dyDescent="0.25">
      <c r="A476" s="34" t="str">
        <f>IF(ISBLANK(wat_table_data!A473), "", wat_table_data!A473)</f>
        <v/>
      </c>
      <c r="B476" s="34" t="str">
        <f>IF(ISBLANK(wat_table_data!B473), "", wat_table_data!B473)</f>
        <v/>
      </c>
      <c r="C476" s="34" t="str">
        <f>IF(ISBLANK(wat_table_data!C473), "", wat_table_data!C473)</f>
        <v/>
      </c>
      <c r="D476" s="35" t="str">
        <f>IF(ISNUMBER(wat_table_data!D473), wat_table_data!D473, "-")</f>
        <v>-</v>
      </c>
      <c r="E476" s="36" t="str">
        <f>IF(ISNUMBER(wat_table_data!E473), wat_table_data!E473, "-")</f>
        <v>-</v>
      </c>
      <c r="F476" s="37" t="str">
        <f>IF(ISNUMBER(wat_table_data!F473), IF(wat_table_data!F473=-999,"NA",IF(wat_table_data!F473&gt;99, "&gt;99", IF(wat_table_data!F473&lt;1, "&lt;1",wat_table_data!F473 ))), "-")</f>
        <v>-</v>
      </c>
      <c r="G476" s="38" t="str">
        <f>IF(ISNUMBER(wat_table_data!G473), IF(wat_table_data!G473=-999,"NA",IF(wat_table_data!G473&gt;99, "&gt;99", IF(wat_table_data!G473&lt;1, "&lt;1",wat_table_data!G473 ))), "-")</f>
        <v>-</v>
      </c>
      <c r="H476" s="38" t="str">
        <f>IF(ISNUMBER(wat_table_data!H473), IF(wat_table_data!H473=-999,"NA",IF(wat_table_data!H473&gt;99, "&gt;99", IF(wat_table_data!H473&lt;1, "&lt;1",wat_table_data!H473 ))), "-")</f>
        <v>-</v>
      </c>
      <c r="I476" s="38" t="str">
        <f>IF(ISNUMBER(wat_table_data!I473), IF(wat_table_data!I473=-999,"NA",IF(wat_table_data!I473&gt;99, "&gt;99", IF(wat_table_data!I473&lt;1, "&lt;1",wat_table_data!I473 ))), "-")</f>
        <v>-</v>
      </c>
      <c r="J476" s="24" t="str">
        <f>IF(ISNUMBER(wat_table_data!J473), IF(wat_table_data!J473=-999,"NA",wat_table_data!J473), "-")</f>
        <v>-</v>
      </c>
      <c r="K476" s="37" t="str">
        <f>IF(ISNUMBER(wat_table_data!K473), IF(wat_table_data!K473=-999,"NA",IF(wat_table_data!K473&gt;99, "&gt;99", IF(wat_table_data!K473&lt;1, "&lt;1",wat_table_data!K473 ))), "-")</f>
        <v>-</v>
      </c>
      <c r="L476" s="38" t="str">
        <f>IF(ISNUMBER(wat_table_data!L473), IF(wat_table_data!L473=-999,"NA",IF(wat_table_data!L473&gt;99, "&gt;99", IF(wat_table_data!L473&lt;1, "&lt;1",wat_table_data!L473 ))), "-")</f>
        <v>-</v>
      </c>
      <c r="M476" s="38" t="str">
        <f>IF(ISNUMBER(wat_table_data!M473), IF(wat_table_data!M473=-999,"NA",IF(wat_table_data!M473&gt;99, "&gt;99", IF(wat_table_data!M473&lt;1, "&lt;1",wat_table_data!M473 ))), "-")</f>
        <v>-</v>
      </c>
      <c r="N476" s="38" t="str">
        <f>IF(ISNUMBER(wat_table_data!N473), IF(wat_table_data!N473=-999,"NA",IF(wat_table_data!N473&gt;99, "&gt;99", IF(wat_table_data!N473&lt;1, "&lt;1",wat_table_data!N473 ))), "-")</f>
        <v>-</v>
      </c>
      <c r="O476" s="24" t="str">
        <f>IF(ISNUMBER(wat_table_data!O473), IF(wat_table_data!O473=-999,"NA",wat_table_data!O473), "-")</f>
        <v>-</v>
      </c>
      <c r="P476" s="37" t="str">
        <f>IF(ISNUMBER(wat_table_data!P473), IF(wat_table_data!P473=-999,"NA",IF(wat_table_data!P473&gt;99, "&gt;99", IF(wat_table_data!P473&lt;1, "&lt;1",wat_table_data!P473 ))), "-")</f>
        <v>-</v>
      </c>
      <c r="Q476" s="38" t="str">
        <f>IF(ISNUMBER(wat_table_data!Q473), IF(wat_table_data!Q473=-999,"NA",IF(wat_table_data!Q473&gt;99, "&gt;99", IF(wat_table_data!Q473&lt;1, "&lt;1",wat_table_data!Q473 ))), "-")</f>
        <v>-</v>
      </c>
      <c r="R476" s="38" t="str">
        <f>IF(ISNUMBER(wat_table_data!R473), IF(wat_table_data!R473=-999,"NA",IF(wat_table_data!R473&gt;99, "&gt;99", IF(wat_table_data!R473&lt;1, "&lt;1",wat_table_data!R473 ))), "-")</f>
        <v>-</v>
      </c>
      <c r="S476" s="38" t="str">
        <f>IF(ISNUMBER(wat_table_data!S473), IF(wat_table_data!S473=-999,"NA",IF(wat_table_data!S473&gt;99, "&gt;99", IF(wat_table_data!S473&lt;1, "&lt;1",wat_table_data!S473 ))), "-")</f>
        <v>-</v>
      </c>
      <c r="T476" s="24" t="str">
        <f>IF(ISNUMBER(wat_table_data!T473), IF(wat_table_data!T473=-999,"NA",wat_table_data!T473), "-")</f>
        <v>-</v>
      </c>
      <c r="U476" s="24"/>
      <c r="V476" s="24"/>
      <c r="W476" s="24"/>
      <c r="X476" s="39" t="str">
        <f>IF(ISNUMBER(wat_table_data!W473), IF(wat_table_data!W473=-999,"NA",IF(wat_table_data!W473&gt;99, "&gt;99", IF(wat_table_data!W473&lt;1, "&lt;1",wat_table_data!W473 ))), "-")</f>
        <v>-</v>
      </c>
      <c r="Y476" s="40" t="str">
        <f>IF(ISNUMBER(wat_table_data!X473), IF(wat_table_data!X473=-999,"NA",IF(wat_table_data!X473&gt;99, "&gt;99", IF(wat_table_data!X473&lt;1, "&lt;1",wat_table_data!X473 ))), "-")</f>
        <v>-</v>
      </c>
      <c r="Z476" s="40" t="str">
        <f>IF(ISNUMBER(wat_table_data!Y473), IF(wat_table_data!Y473=-999,"NA",IF(wat_table_data!Y473&gt;99, "&gt;99", IF(wat_table_data!Y473&lt;1, "&lt;1",wat_table_data!Y473 ))), "-")</f>
        <v>-</v>
      </c>
      <c r="AA476" s="40" t="str">
        <f>IF(ISNUMBER(wat_table_data!Z473), IF(wat_table_data!Z473=-999,"NA",IF(wat_table_data!Z473&gt;99, "&gt;99", IF(wat_table_data!Z473&lt;1, "&lt;1",wat_table_data!Z473 ))), "-")</f>
        <v>-</v>
      </c>
      <c r="AB476" s="38" t="str">
        <f>IF(ISNUMBER(wat_table_data!AA473), IF(wat_table_data!AA473=-999,"NA",IF(wat_table_data!AA473&gt;99, "&gt;99", IF(wat_table_data!AA473&lt;1, "&lt;1",wat_table_data!AA473 ))), "-")</f>
        <v>-</v>
      </c>
      <c r="AC476" s="38" t="str">
        <f>IF(ISNUMBER(wat_table_data!AB473), IF(wat_table_data!AB473=-999,"NA",IF(wat_table_data!AB473&gt;99, "&gt;99", IF(wat_table_data!AB473&lt;1, "&lt;1",wat_table_data!AB473 ))), "-")</f>
        <v>-</v>
      </c>
      <c r="AD476" s="39" t="str">
        <f>IF(ISNUMBER(wat_table_data!AC473), IF(wat_table_data!AC473=-999,"NA",IF(wat_table_data!AC473&gt;99, "&gt;99", IF(wat_table_data!AC473&lt;1, "&lt;1",wat_table_data!AC473 ))), "-")</f>
        <v>-</v>
      </c>
      <c r="AE476" s="40" t="str">
        <f>IF(ISNUMBER(wat_table_data!AD473), IF(wat_table_data!AD473=-999,"NA",IF(wat_table_data!AD473&gt;99, "&gt;99", IF(wat_table_data!AD473&lt;1, "&lt;1",wat_table_data!AD473 ))), "-")</f>
        <v>-</v>
      </c>
      <c r="AF476" s="40" t="str">
        <f>IF(ISNUMBER(wat_table_data!AE473), IF(wat_table_data!AE473=-999,"NA",IF(wat_table_data!AE473&gt;99, "&gt;99", IF(wat_table_data!AE473&lt;1, "&lt;1",wat_table_data!AE473 ))), "-")</f>
        <v>-</v>
      </c>
      <c r="AG476" s="40" t="str">
        <f>IF(ISNUMBER(wat_table_data!AF473), IF(wat_table_data!AF473=-999,"NA",IF(wat_table_data!AF473&gt;99, "&gt;99", IF(wat_table_data!AF473&lt;1, "&lt;1",wat_table_data!AF473 ))), "-")</f>
        <v>-</v>
      </c>
      <c r="AH476" s="38" t="str">
        <f>IF(ISNUMBER(wat_table_data!AG473), IF(wat_table_data!AG473=-999,"NA",IF(wat_table_data!AG473&gt;99, "&gt;99", IF(wat_table_data!AG473&lt;1, "&lt;1",wat_table_data!AG473 ))), "-")</f>
        <v>-</v>
      </c>
      <c r="AI476" s="38" t="str">
        <f>IF(ISNUMBER(wat_table_data!AH473), IF(wat_table_data!AH473=-999,"NA",IF(wat_table_data!AH473&gt;99, "&gt;99", IF(wat_table_data!AH473&lt;1, "&lt;1",wat_table_data!AH473 ))), "-")</f>
        <v>-</v>
      </c>
      <c r="AJ476" s="39" t="str">
        <f>IF(ISNUMBER(wat_table_data!AI473), IF(wat_table_data!AI473=-999,"NA",IF(wat_table_data!AI473&gt;99, "&gt;99", IF(wat_table_data!AI473&lt;1, "&lt;1",wat_table_data!AI473 ))), "-")</f>
        <v>-</v>
      </c>
      <c r="AK476" s="40" t="str">
        <f>IF(ISNUMBER(wat_table_data!AJ473), IF(wat_table_data!AJ473=-999,"NA",IF(wat_table_data!AJ473&gt;99, "&gt;99", IF(wat_table_data!AJ473&lt;1, "&lt;1",wat_table_data!AJ473 ))), "-")</f>
        <v>-</v>
      </c>
      <c r="AL476" s="40" t="str">
        <f>IF(ISNUMBER(wat_table_data!AK473), IF(wat_table_data!AK473=-999,"NA",IF(wat_table_data!AK473&gt;99, "&gt;99", IF(wat_table_data!AK473&lt;1, "&lt;1",wat_table_data!AK473 ))), "-")</f>
        <v>-</v>
      </c>
      <c r="AM476" s="40" t="str">
        <f>IF(ISNUMBER(wat_table_data!AL473), IF(wat_table_data!AL473=-999,"NA",IF(wat_table_data!AL473&gt;99, "&gt;99", IF(wat_table_data!AL473&lt;1, "&lt;1",wat_table_data!AL473 ))), "-")</f>
        <v>-</v>
      </c>
      <c r="AN476" s="38" t="str">
        <f>IF(ISNUMBER(wat_table_data!AM473), IF(wat_table_data!AM473=-999,"NA",IF(wat_table_data!AM473&gt;99, "&gt;99", IF(wat_table_data!AM473&lt;1, "&lt;1",wat_table_data!AM473 ))), "-")</f>
        <v>-</v>
      </c>
      <c r="AO476" s="38" t="str">
        <f>IF(ISNUMBER(wat_table_data!AN473), IF(wat_table_data!AN473=-999,"NA",IF(wat_table_data!AN473&gt;99, "&gt;99", IF(wat_table_data!AN473&lt;1, "&lt;1",wat_table_data!AN473 ))), "-")</f>
        <v>-</v>
      </c>
    </row>
    <row r="477" ht="13.8" x14ac:dyDescent="0.25">
      <c r="A477" s="34" t="str">
        <f>IF(ISBLANK(wat_table_data!A474), "", wat_table_data!A474)</f>
        <v/>
      </c>
      <c r="B477" s="34" t="str">
        <f>IF(ISBLANK(wat_table_data!B474), "", wat_table_data!B474)</f>
        <v/>
      </c>
      <c r="C477" s="34" t="str">
        <f>IF(ISBLANK(wat_table_data!C474), "", wat_table_data!C474)</f>
        <v/>
      </c>
      <c r="D477" s="35" t="str">
        <f>IF(ISNUMBER(wat_table_data!D474), wat_table_data!D474, "-")</f>
        <v>-</v>
      </c>
      <c r="E477" s="36" t="str">
        <f>IF(ISNUMBER(wat_table_data!E474), wat_table_data!E474, "-")</f>
        <v>-</v>
      </c>
      <c r="F477" s="37" t="str">
        <f>IF(ISNUMBER(wat_table_data!F474), IF(wat_table_data!F474=-999,"NA",IF(wat_table_data!F474&gt;99, "&gt;99", IF(wat_table_data!F474&lt;1, "&lt;1",wat_table_data!F474 ))), "-")</f>
        <v>-</v>
      </c>
      <c r="G477" s="38" t="str">
        <f>IF(ISNUMBER(wat_table_data!G474), IF(wat_table_data!G474=-999,"NA",IF(wat_table_data!G474&gt;99, "&gt;99", IF(wat_table_data!G474&lt;1, "&lt;1",wat_table_data!G474 ))), "-")</f>
        <v>-</v>
      </c>
      <c r="H477" s="38" t="str">
        <f>IF(ISNUMBER(wat_table_data!H474), IF(wat_table_data!H474=-999,"NA",IF(wat_table_data!H474&gt;99, "&gt;99", IF(wat_table_data!H474&lt;1, "&lt;1",wat_table_data!H474 ))), "-")</f>
        <v>-</v>
      </c>
      <c r="I477" s="38" t="str">
        <f>IF(ISNUMBER(wat_table_data!I474), IF(wat_table_data!I474=-999,"NA",IF(wat_table_data!I474&gt;99, "&gt;99", IF(wat_table_data!I474&lt;1, "&lt;1",wat_table_data!I474 ))), "-")</f>
        <v>-</v>
      </c>
      <c r="J477" s="24" t="str">
        <f>IF(ISNUMBER(wat_table_data!J474), IF(wat_table_data!J474=-999,"NA",wat_table_data!J474), "-")</f>
        <v>-</v>
      </c>
      <c r="K477" s="37" t="str">
        <f>IF(ISNUMBER(wat_table_data!K474), IF(wat_table_data!K474=-999,"NA",IF(wat_table_data!K474&gt;99, "&gt;99", IF(wat_table_data!K474&lt;1, "&lt;1",wat_table_data!K474 ))), "-")</f>
        <v>-</v>
      </c>
      <c r="L477" s="38" t="str">
        <f>IF(ISNUMBER(wat_table_data!L474), IF(wat_table_data!L474=-999,"NA",IF(wat_table_data!L474&gt;99, "&gt;99", IF(wat_table_data!L474&lt;1, "&lt;1",wat_table_data!L474 ))), "-")</f>
        <v>-</v>
      </c>
      <c r="M477" s="38" t="str">
        <f>IF(ISNUMBER(wat_table_data!M474), IF(wat_table_data!M474=-999,"NA",IF(wat_table_data!M474&gt;99, "&gt;99", IF(wat_table_data!M474&lt;1, "&lt;1",wat_table_data!M474 ))), "-")</f>
        <v>-</v>
      </c>
      <c r="N477" s="38" t="str">
        <f>IF(ISNUMBER(wat_table_data!N474), IF(wat_table_data!N474=-999,"NA",IF(wat_table_data!N474&gt;99, "&gt;99", IF(wat_table_data!N474&lt;1, "&lt;1",wat_table_data!N474 ))), "-")</f>
        <v>-</v>
      </c>
      <c r="O477" s="24" t="str">
        <f>IF(ISNUMBER(wat_table_data!O474), IF(wat_table_data!O474=-999,"NA",wat_table_data!O474), "-")</f>
        <v>-</v>
      </c>
      <c r="P477" s="37" t="str">
        <f>IF(ISNUMBER(wat_table_data!P474), IF(wat_table_data!P474=-999,"NA",IF(wat_table_data!P474&gt;99, "&gt;99", IF(wat_table_data!P474&lt;1, "&lt;1",wat_table_data!P474 ))), "-")</f>
        <v>-</v>
      </c>
      <c r="Q477" s="38" t="str">
        <f>IF(ISNUMBER(wat_table_data!Q474), IF(wat_table_data!Q474=-999,"NA",IF(wat_table_data!Q474&gt;99, "&gt;99", IF(wat_table_data!Q474&lt;1, "&lt;1",wat_table_data!Q474 ))), "-")</f>
        <v>-</v>
      </c>
      <c r="R477" s="38" t="str">
        <f>IF(ISNUMBER(wat_table_data!R474), IF(wat_table_data!R474=-999,"NA",IF(wat_table_data!R474&gt;99, "&gt;99", IF(wat_table_data!R474&lt;1, "&lt;1",wat_table_data!R474 ))), "-")</f>
        <v>-</v>
      </c>
      <c r="S477" s="38" t="str">
        <f>IF(ISNUMBER(wat_table_data!S474), IF(wat_table_data!S474=-999,"NA",IF(wat_table_data!S474&gt;99, "&gt;99", IF(wat_table_data!S474&lt;1, "&lt;1",wat_table_data!S474 ))), "-")</f>
        <v>-</v>
      </c>
      <c r="T477" s="24" t="str">
        <f>IF(ISNUMBER(wat_table_data!T474), IF(wat_table_data!T474=-999,"NA",wat_table_data!T474), "-")</f>
        <v>-</v>
      </c>
      <c r="U477" s="24"/>
      <c r="V477" s="24"/>
      <c r="W477" s="24"/>
      <c r="X477" s="39" t="str">
        <f>IF(ISNUMBER(wat_table_data!W474), IF(wat_table_data!W474=-999,"NA",IF(wat_table_data!W474&gt;99, "&gt;99", IF(wat_table_data!W474&lt;1, "&lt;1",wat_table_data!W474 ))), "-")</f>
        <v>-</v>
      </c>
      <c r="Y477" s="40" t="str">
        <f>IF(ISNUMBER(wat_table_data!X474), IF(wat_table_data!X474=-999,"NA",IF(wat_table_data!X474&gt;99, "&gt;99", IF(wat_table_data!X474&lt;1, "&lt;1",wat_table_data!X474 ))), "-")</f>
        <v>-</v>
      </c>
      <c r="Z477" s="40" t="str">
        <f>IF(ISNUMBER(wat_table_data!Y474), IF(wat_table_data!Y474=-999,"NA",IF(wat_table_data!Y474&gt;99, "&gt;99", IF(wat_table_data!Y474&lt;1, "&lt;1",wat_table_data!Y474 ))), "-")</f>
        <v>-</v>
      </c>
      <c r="AA477" s="40" t="str">
        <f>IF(ISNUMBER(wat_table_data!Z474), IF(wat_table_data!Z474=-999,"NA",IF(wat_table_data!Z474&gt;99, "&gt;99", IF(wat_table_data!Z474&lt;1, "&lt;1",wat_table_data!Z474 ))), "-")</f>
        <v>-</v>
      </c>
      <c r="AB477" s="38" t="str">
        <f>IF(ISNUMBER(wat_table_data!AA474), IF(wat_table_data!AA474=-999,"NA",IF(wat_table_data!AA474&gt;99, "&gt;99", IF(wat_table_data!AA474&lt;1, "&lt;1",wat_table_data!AA474 ))), "-")</f>
        <v>-</v>
      </c>
      <c r="AC477" s="38" t="str">
        <f>IF(ISNUMBER(wat_table_data!AB474), IF(wat_table_data!AB474=-999,"NA",IF(wat_table_data!AB474&gt;99, "&gt;99", IF(wat_table_data!AB474&lt;1, "&lt;1",wat_table_data!AB474 ))), "-")</f>
        <v>-</v>
      </c>
      <c r="AD477" s="39" t="str">
        <f>IF(ISNUMBER(wat_table_data!AC474), IF(wat_table_data!AC474=-999,"NA",IF(wat_table_data!AC474&gt;99, "&gt;99", IF(wat_table_data!AC474&lt;1, "&lt;1",wat_table_data!AC474 ))), "-")</f>
        <v>-</v>
      </c>
      <c r="AE477" s="40" t="str">
        <f>IF(ISNUMBER(wat_table_data!AD474), IF(wat_table_data!AD474=-999,"NA",IF(wat_table_data!AD474&gt;99, "&gt;99", IF(wat_table_data!AD474&lt;1, "&lt;1",wat_table_data!AD474 ))), "-")</f>
        <v>-</v>
      </c>
      <c r="AF477" s="40" t="str">
        <f>IF(ISNUMBER(wat_table_data!AE474), IF(wat_table_data!AE474=-999,"NA",IF(wat_table_data!AE474&gt;99, "&gt;99", IF(wat_table_data!AE474&lt;1, "&lt;1",wat_table_data!AE474 ))), "-")</f>
        <v>-</v>
      </c>
      <c r="AG477" s="40" t="str">
        <f>IF(ISNUMBER(wat_table_data!AF474), IF(wat_table_data!AF474=-999,"NA",IF(wat_table_data!AF474&gt;99, "&gt;99", IF(wat_table_data!AF474&lt;1, "&lt;1",wat_table_data!AF474 ))), "-")</f>
        <v>-</v>
      </c>
      <c r="AH477" s="38" t="str">
        <f>IF(ISNUMBER(wat_table_data!AG474), IF(wat_table_data!AG474=-999,"NA",IF(wat_table_data!AG474&gt;99, "&gt;99", IF(wat_table_data!AG474&lt;1, "&lt;1",wat_table_data!AG474 ))), "-")</f>
        <v>-</v>
      </c>
      <c r="AI477" s="38" t="str">
        <f>IF(ISNUMBER(wat_table_data!AH474), IF(wat_table_data!AH474=-999,"NA",IF(wat_table_data!AH474&gt;99, "&gt;99", IF(wat_table_data!AH474&lt;1, "&lt;1",wat_table_data!AH474 ))), "-")</f>
        <v>-</v>
      </c>
      <c r="AJ477" s="39" t="str">
        <f>IF(ISNUMBER(wat_table_data!AI474), IF(wat_table_data!AI474=-999,"NA",IF(wat_table_data!AI474&gt;99, "&gt;99", IF(wat_table_data!AI474&lt;1, "&lt;1",wat_table_data!AI474 ))), "-")</f>
        <v>-</v>
      </c>
      <c r="AK477" s="40" t="str">
        <f>IF(ISNUMBER(wat_table_data!AJ474), IF(wat_table_data!AJ474=-999,"NA",IF(wat_table_data!AJ474&gt;99, "&gt;99", IF(wat_table_data!AJ474&lt;1, "&lt;1",wat_table_data!AJ474 ))), "-")</f>
        <v>-</v>
      </c>
      <c r="AL477" s="40" t="str">
        <f>IF(ISNUMBER(wat_table_data!AK474), IF(wat_table_data!AK474=-999,"NA",IF(wat_table_data!AK474&gt;99, "&gt;99", IF(wat_table_data!AK474&lt;1, "&lt;1",wat_table_data!AK474 ))), "-")</f>
        <v>-</v>
      </c>
      <c r="AM477" s="40" t="str">
        <f>IF(ISNUMBER(wat_table_data!AL474), IF(wat_table_data!AL474=-999,"NA",IF(wat_table_data!AL474&gt;99, "&gt;99", IF(wat_table_data!AL474&lt;1, "&lt;1",wat_table_data!AL474 ))), "-")</f>
        <v>-</v>
      </c>
      <c r="AN477" s="38" t="str">
        <f>IF(ISNUMBER(wat_table_data!AM474), IF(wat_table_data!AM474=-999,"NA",IF(wat_table_data!AM474&gt;99, "&gt;99", IF(wat_table_data!AM474&lt;1, "&lt;1",wat_table_data!AM474 ))), "-")</f>
        <v>-</v>
      </c>
      <c r="AO477" s="38" t="str">
        <f>IF(ISNUMBER(wat_table_data!AN474), IF(wat_table_data!AN474=-999,"NA",IF(wat_table_data!AN474&gt;99, "&gt;99", IF(wat_table_data!AN474&lt;1, "&lt;1",wat_table_data!AN474 ))), "-")</f>
        <v>-</v>
      </c>
    </row>
    <row r="478" ht="13.8" x14ac:dyDescent="0.25">
      <c r="A478" s="34" t="str">
        <f>IF(ISBLANK(wat_table_data!A475), "", wat_table_data!A475)</f>
        <v/>
      </c>
      <c r="B478" s="34" t="str">
        <f>IF(ISBLANK(wat_table_data!B475), "", wat_table_data!B475)</f>
        <v/>
      </c>
      <c r="C478" s="34" t="str">
        <f>IF(ISBLANK(wat_table_data!C475), "", wat_table_data!C475)</f>
        <v/>
      </c>
      <c r="D478" s="35" t="str">
        <f>IF(ISNUMBER(wat_table_data!D475), wat_table_data!D475, "-")</f>
        <v>-</v>
      </c>
      <c r="E478" s="36" t="str">
        <f>IF(ISNUMBER(wat_table_data!E475), wat_table_data!E475, "-")</f>
        <v>-</v>
      </c>
      <c r="F478" s="37" t="str">
        <f>IF(ISNUMBER(wat_table_data!F475), IF(wat_table_data!F475=-999,"NA",IF(wat_table_data!F475&gt;99, "&gt;99", IF(wat_table_data!F475&lt;1, "&lt;1",wat_table_data!F475 ))), "-")</f>
        <v>-</v>
      </c>
      <c r="G478" s="38" t="str">
        <f>IF(ISNUMBER(wat_table_data!G475), IF(wat_table_data!G475=-999,"NA",IF(wat_table_data!G475&gt;99, "&gt;99", IF(wat_table_data!G475&lt;1, "&lt;1",wat_table_data!G475 ))), "-")</f>
        <v>-</v>
      </c>
      <c r="H478" s="38" t="str">
        <f>IF(ISNUMBER(wat_table_data!H475), IF(wat_table_data!H475=-999,"NA",IF(wat_table_data!H475&gt;99, "&gt;99", IF(wat_table_data!H475&lt;1, "&lt;1",wat_table_data!H475 ))), "-")</f>
        <v>-</v>
      </c>
      <c r="I478" s="38" t="str">
        <f>IF(ISNUMBER(wat_table_data!I475), IF(wat_table_data!I475=-999,"NA",IF(wat_table_data!I475&gt;99, "&gt;99", IF(wat_table_data!I475&lt;1, "&lt;1",wat_table_data!I475 ))), "-")</f>
        <v>-</v>
      </c>
      <c r="J478" s="24" t="str">
        <f>IF(ISNUMBER(wat_table_data!J475), IF(wat_table_data!J475=-999,"NA",wat_table_data!J475), "-")</f>
        <v>-</v>
      </c>
      <c r="K478" s="37" t="str">
        <f>IF(ISNUMBER(wat_table_data!K475), IF(wat_table_data!K475=-999,"NA",IF(wat_table_data!K475&gt;99, "&gt;99", IF(wat_table_data!K475&lt;1, "&lt;1",wat_table_data!K475 ))), "-")</f>
        <v>-</v>
      </c>
      <c r="L478" s="38" t="str">
        <f>IF(ISNUMBER(wat_table_data!L475), IF(wat_table_data!L475=-999,"NA",IF(wat_table_data!L475&gt;99, "&gt;99", IF(wat_table_data!L475&lt;1, "&lt;1",wat_table_data!L475 ))), "-")</f>
        <v>-</v>
      </c>
      <c r="M478" s="38" t="str">
        <f>IF(ISNUMBER(wat_table_data!M475), IF(wat_table_data!M475=-999,"NA",IF(wat_table_data!M475&gt;99, "&gt;99", IF(wat_table_data!M475&lt;1, "&lt;1",wat_table_data!M475 ))), "-")</f>
        <v>-</v>
      </c>
      <c r="N478" s="38" t="str">
        <f>IF(ISNUMBER(wat_table_data!N475), IF(wat_table_data!N475=-999,"NA",IF(wat_table_data!N475&gt;99, "&gt;99", IF(wat_table_data!N475&lt;1, "&lt;1",wat_table_data!N475 ))), "-")</f>
        <v>-</v>
      </c>
      <c r="O478" s="24" t="str">
        <f>IF(ISNUMBER(wat_table_data!O475), IF(wat_table_data!O475=-999,"NA",wat_table_data!O475), "-")</f>
        <v>-</v>
      </c>
      <c r="P478" s="37" t="str">
        <f>IF(ISNUMBER(wat_table_data!P475), IF(wat_table_data!P475=-999,"NA",IF(wat_table_data!P475&gt;99, "&gt;99", IF(wat_table_data!P475&lt;1, "&lt;1",wat_table_data!P475 ))), "-")</f>
        <v>-</v>
      </c>
      <c r="Q478" s="38" t="str">
        <f>IF(ISNUMBER(wat_table_data!Q475), IF(wat_table_data!Q475=-999,"NA",IF(wat_table_data!Q475&gt;99, "&gt;99", IF(wat_table_data!Q475&lt;1, "&lt;1",wat_table_data!Q475 ))), "-")</f>
        <v>-</v>
      </c>
      <c r="R478" s="38" t="str">
        <f>IF(ISNUMBER(wat_table_data!R475), IF(wat_table_data!R475=-999,"NA",IF(wat_table_data!R475&gt;99, "&gt;99", IF(wat_table_data!R475&lt;1, "&lt;1",wat_table_data!R475 ))), "-")</f>
        <v>-</v>
      </c>
      <c r="S478" s="38" t="str">
        <f>IF(ISNUMBER(wat_table_data!S475), IF(wat_table_data!S475=-999,"NA",IF(wat_table_data!S475&gt;99, "&gt;99", IF(wat_table_data!S475&lt;1, "&lt;1",wat_table_data!S475 ))), "-")</f>
        <v>-</v>
      </c>
      <c r="T478" s="24" t="str">
        <f>IF(ISNUMBER(wat_table_data!T475), IF(wat_table_data!T475=-999,"NA",wat_table_data!T475), "-")</f>
        <v>-</v>
      </c>
      <c r="U478" s="24"/>
      <c r="V478" s="24"/>
      <c r="W478" s="24"/>
      <c r="X478" s="39" t="str">
        <f>IF(ISNUMBER(wat_table_data!W475), IF(wat_table_data!W475=-999,"NA",IF(wat_table_data!W475&gt;99, "&gt;99", IF(wat_table_data!W475&lt;1, "&lt;1",wat_table_data!W475 ))), "-")</f>
        <v>-</v>
      </c>
      <c r="Y478" s="40" t="str">
        <f>IF(ISNUMBER(wat_table_data!X475), IF(wat_table_data!X475=-999,"NA",IF(wat_table_data!X475&gt;99, "&gt;99", IF(wat_table_data!X475&lt;1, "&lt;1",wat_table_data!X475 ))), "-")</f>
        <v>-</v>
      </c>
      <c r="Z478" s="40" t="str">
        <f>IF(ISNUMBER(wat_table_data!Y475), IF(wat_table_data!Y475=-999,"NA",IF(wat_table_data!Y475&gt;99, "&gt;99", IF(wat_table_data!Y475&lt;1, "&lt;1",wat_table_data!Y475 ))), "-")</f>
        <v>-</v>
      </c>
      <c r="AA478" s="40" t="str">
        <f>IF(ISNUMBER(wat_table_data!Z475), IF(wat_table_data!Z475=-999,"NA",IF(wat_table_data!Z475&gt;99, "&gt;99", IF(wat_table_data!Z475&lt;1, "&lt;1",wat_table_data!Z475 ))), "-")</f>
        <v>-</v>
      </c>
      <c r="AB478" s="38" t="str">
        <f>IF(ISNUMBER(wat_table_data!AA475), IF(wat_table_data!AA475=-999,"NA",IF(wat_table_data!AA475&gt;99, "&gt;99", IF(wat_table_data!AA475&lt;1, "&lt;1",wat_table_data!AA475 ))), "-")</f>
        <v>-</v>
      </c>
      <c r="AC478" s="38" t="str">
        <f>IF(ISNUMBER(wat_table_data!AB475), IF(wat_table_data!AB475=-999,"NA",IF(wat_table_data!AB475&gt;99, "&gt;99", IF(wat_table_data!AB475&lt;1, "&lt;1",wat_table_data!AB475 ))), "-")</f>
        <v>-</v>
      </c>
      <c r="AD478" s="39" t="str">
        <f>IF(ISNUMBER(wat_table_data!AC475), IF(wat_table_data!AC475=-999,"NA",IF(wat_table_data!AC475&gt;99, "&gt;99", IF(wat_table_data!AC475&lt;1, "&lt;1",wat_table_data!AC475 ))), "-")</f>
        <v>-</v>
      </c>
      <c r="AE478" s="40" t="str">
        <f>IF(ISNUMBER(wat_table_data!AD475), IF(wat_table_data!AD475=-999,"NA",IF(wat_table_data!AD475&gt;99, "&gt;99", IF(wat_table_data!AD475&lt;1, "&lt;1",wat_table_data!AD475 ))), "-")</f>
        <v>-</v>
      </c>
      <c r="AF478" s="40" t="str">
        <f>IF(ISNUMBER(wat_table_data!AE475), IF(wat_table_data!AE475=-999,"NA",IF(wat_table_data!AE475&gt;99, "&gt;99", IF(wat_table_data!AE475&lt;1, "&lt;1",wat_table_data!AE475 ))), "-")</f>
        <v>-</v>
      </c>
      <c r="AG478" s="40" t="str">
        <f>IF(ISNUMBER(wat_table_data!AF475), IF(wat_table_data!AF475=-999,"NA",IF(wat_table_data!AF475&gt;99, "&gt;99", IF(wat_table_data!AF475&lt;1, "&lt;1",wat_table_data!AF475 ))), "-")</f>
        <v>-</v>
      </c>
      <c r="AH478" s="38" t="str">
        <f>IF(ISNUMBER(wat_table_data!AG475), IF(wat_table_data!AG475=-999,"NA",IF(wat_table_data!AG475&gt;99, "&gt;99", IF(wat_table_data!AG475&lt;1, "&lt;1",wat_table_data!AG475 ))), "-")</f>
        <v>-</v>
      </c>
      <c r="AI478" s="38" t="str">
        <f>IF(ISNUMBER(wat_table_data!AH475), IF(wat_table_data!AH475=-999,"NA",IF(wat_table_data!AH475&gt;99, "&gt;99", IF(wat_table_data!AH475&lt;1, "&lt;1",wat_table_data!AH475 ))), "-")</f>
        <v>-</v>
      </c>
      <c r="AJ478" s="39" t="str">
        <f>IF(ISNUMBER(wat_table_data!AI475), IF(wat_table_data!AI475=-999,"NA",IF(wat_table_data!AI475&gt;99, "&gt;99", IF(wat_table_data!AI475&lt;1, "&lt;1",wat_table_data!AI475 ))), "-")</f>
        <v>-</v>
      </c>
      <c r="AK478" s="40" t="str">
        <f>IF(ISNUMBER(wat_table_data!AJ475), IF(wat_table_data!AJ475=-999,"NA",IF(wat_table_data!AJ475&gt;99, "&gt;99", IF(wat_table_data!AJ475&lt;1, "&lt;1",wat_table_data!AJ475 ))), "-")</f>
        <v>-</v>
      </c>
      <c r="AL478" s="40" t="str">
        <f>IF(ISNUMBER(wat_table_data!AK475), IF(wat_table_data!AK475=-999,"NA",IF(wat_table_data!AK475&gt;99, "&gt;99", IF(wat_table_data!AK475&lt;1, "&lt;1",wat_table_data!AK475 ))), "-")</f>
        <v>-</v>
      </c>
      <c r="AM478" s="40" t="str">
        <f>IF(ISNUMBER(wat_table_data!AL475), IF(wat_table_data!AL475=-999,"NA",IF(wat_table_data!AL475&gt;99, "&gt;99", IF(wat_table_data!AL475&lt;1, "&lt;1",wat_table_data!AL475 ))), "-")</f>
        <v>-</v>
      </c>
      <c r="AN478" s="38" t="str">
        <f>IF(ISNUMBER(wat_table_data!AM475), IF(wat_table_data!AM475=-999,"NA",IF(wat_table_data!AM475&gt;99, "&gt;99", IF(wat_table_data!AM475&lt;1, "&lt;1",wat_table_data!AM475 ))), "-")</f>
        <v>-</v>
      </c>
      <c r="AO478" s="38" t="str">
        <f>IF(ISNUMBER(wat_table_data!AN475), IF(wat_table_data!AN475=-999,"NA",IF(wat_table_data!AN475&gt;99, "&gt;99", IF(wat_table_data!AN475&lt;1, "&lt;1",wat_table_data!AN475 ))), "-")</f>
        <v>-</v>
      </c>
    </row>
    <row r="479" ht="13.8" x14ac:dyDescent="0.25">
      <c r="A479" s="34" t="str">
        <f>IF(ISBLANK(wat_table_data!A476), "", wat_table_data!A476)</f>
        <v/>
      </c>
      <c r="B479" s="34" t="str">
        <f>IF(ISBLANK(wat_table_data!B476), "", wat_table_data!B476)</f>
        <v/>
      </c>
      <c r="C479" s="34" t="str">
        <f>IF(ISBLANK(wat_table_data!C476), "", wat_table_data!C476)</f>
        <v/>
      </c>
      <c r="D479" s="35" t="str">
        <f>IF(ISNUMBER(wat_table_data!D476), wat_table_data!D476, "-")</f>
        <v>-</v>
      </c>
      <c r="E479" s="36" t="str">
        <f>IF(ISNUMBER(wat_table_data!E476), wat_table_data!E476, "-")</f>
        <v>-</v>
      </c>
      <c r="F479" s="37" t="str">
        <f>IF(ISNUMBER(wat_table_data!F476), IF(wat_table_data!F476=-999,"NA",IF(wat_table_data!F476&gt;99, "&gt;99", IF(wat_table_data!F476&lt;1, "&lt;1",wat_table_data!F476 ))), "-")</f>
        <v>-</v>
      </c>
      <c r="G479" s="38" t="str">
        <f>IF(ISNUMBER(wat_table_data!G476), IF(wat_table_data!G476=-999,"NA",IF(wat_table_data!G476&gt;99, "&gt;99", IF(wat_table_data!G476&lt;1, "&lt;1",wat_table_data!G476 ))), "-")</f>
        <v>-</v>
      </c>
      <c r="H479" s="38" t="str">
        <f>IF(ISNUMBER(wat_table_data!H476), IF(wat_table_data!H476=-999,"NA",IF(wat_table_data!H476&gt;99, "&gt;99", IF(wat_table_data!H476&lt;1, "&lt;1",wat_table_data!H476 ))), "-")</f>
        <v>-</v>
      </c>
      <c r="I479" s="38" t="str">
        <f>IF(ISNUMBER(wat_table_data!I476), IF(wat_table_data!I476=-999,"NA",IF(wat_table_data!I476&gt;99, "&gt;99", IF(wat_table_data!I476&lt;1, "&lt;1",wat_table_data!I476 ))), "-")</f>
        <v>-</v>
      </c>
      <c r="J479" s="24" t="str">
        <f>IF(ISNUMBER(wat_table_data!J476), IF(wat_table_data!J476=-999,"NA",wat_table_data!J476), "-")</f>
        <v>-</v>
      </c>
      <c r="K479" s="37" t="str">
        <f>IF(ISNUMBER(wat_table_data!K476), IF(wat_table_data!K476=-999,"NA",IF(wat_table_data!K476&gt;99, "&gt;99", IF(wat_table_data!K476&lt;1, "&lt;1",wat_table_data!K476 ))), "-")</f>
        <v>-</v>
      </c>
      <c r="L479" s="38" t="str">
        <f>IF(ISNUMBER(wat_table_data!L476), IF(wat_table_data!L476=-999,"NA",IF(wat_table_data!L476&gt;99, "&gt;99", IF(wat_table_data!L476&lt;1, "&lt;1",wat_table_data!L476 ))), "-")</f>
        <v>-</v>
      </c>
      <c r="M479" s="38" t="str">
        <f>IF(ISNUMBER(wat_table_data!M476), IF(wat_table_data!M476=-999,"NA",IF(wat_table_data!M476&gt;99, "&gt;99", IF(wat_table_data!M476&lt;1, "&lt;1",wat_table_data!M476 ))), "-")</f>
        <v>-</v>
      </c>
      <c r="N479" s="38" t="str">
        <f>IF(ISNUMBER(wat_table_data!N476), IF(wat_table_data!N476=-999,"NA",IF(wat_table_data!N476&gt;99, "&gt;99", IF(wat_table_data!N476&lt;1, "&lt;1",wat_table_data!N476 ))), "-")</f>
        <v>-</v>
      </c>
      <c r="O479" s="24" t="str">
        <f>IF(ISNUMBER(wat_table_data!O476), IF(wat_table_data!O476=-999,"NA",wat_table_data!O476), "-")</f>
        <v>-</v>
      </c>
      <c r="P479" s="37" t="str">
        <f>IF(ISNUMBER(wat_table_data!P476), IF(wat_table_data!P476=-999,"NA",IF(wat_table_data!P476&gt;99, "&gt;99", IF(wat_table_data!P476&lt;1, "&lt;1",wat_table_data!P476 ))), "-")</f>
        <v>-</v>
      </c>
      <c r="Q479" s="38" t="str">
        <f>IF(ISNUMBER(wat_table_data!Q476), IF(wat_table_data!Q476=-999,"NA",IF(wat_table_data!Q476&gt;99, "&gt;99", IF(wat_table_data!Q476&lt;1, "&lt;1",wat_table_data!Q476 ))), "-")</f>
        <v>-</v>
      </c>
      <c r="R479" s="38" t="str">
        <f>IF(ISNUMBER(wat_table_data!R476), IF(wat_table_data!R476=-999,"NA",IF(wat_table_data!R476&gt;99, "&gt;99", IF(wat_table_data!R476&lt;1, "&lt;1",wat_table_data!R476 ))), "-")</f>
        <v>-</v>
      </c>
      <c r="S479" s="38" t="str">
        <f>IF(ISNUMBER(wat_table_data!S476), IF(wat_table_data!S476=-999,"NA",IF(wat_table_data!S476&gt;99, "&gt;99", IF(wat_table_data!S476&lt;1, "&lt;1",wat_table_data!S476 ))), "-")</f>
        <v>-</v>
      </c>
      <c r="T479" s="24" t="str">
        <f>IF(ISNUMBER(wat_table_data!T476), IF(wat_table_data!T476=-999,"NA",wat_table_data!T476), "-")</f>
        <v>-</v>
      </c>
      <c r="U479" s="24"/>
      <c r="V479" s="24"/>
      <c r="W479" s="24"/>
      <c r="X479" s="39" t="str">
        <f>IF(ISNUMBER(wat_table_data!W476), IF(wat_table_data!W476=-999,"NA",IF(wat_table_data!W476&gt;99, "&gt;99", IF(wat_table_data!W476&lt;1, "&lt;1",wat_table_data!W476 ))), "-")</f>
        <v>-</v>
      </c>
      <c r="Y479" s="40" t="str">
        <f>IF(ISNUMBER(wat_table_data!X476), IF(wat_table_data!X476=-999,"NA",IF(wat_table_data!X476&gt;99, "&gt;99", IF(wat_table_data!X476&lt;1, "&lt;1",wat_table_data!X476 ))), "-")</f>
        <v>-</v>
      </c>
      <c r="Z479" s="40" t="str">
        <f>IF(ISNUMBER(wat_table_data!Y476), IF(wat_table_data!Y476=-999,"NA",IF(wat_table_data!Y476&gt;99, "&gt;99", IF(wat_table_data!Y476&lt;1, "&lt;1",wat_table_data!Y476 ))), "-")</f>
        <v>-</v>
      </c>
      <c r="AA479" s="40" t="str">
        <f>IF(ISNUMBER(wat_table_data!Z476), IF(wat_table_data!Z476=-999,"NA",IF(wat_table_data!Z476&gt;99, "&gt;99", IF(wat_table_data!Z476&lt;1, "&lt;1",wat_table_data!Z476 ))), "-")</f>
        <v>-</v>
      </c>
      <c r="AB479" s="38" t="str">
        <f>IF(ISNUMBER(wat_table_data!AA476), IF(wat_table_data!AA476=-999,"NA",IF(wat_table_data!AA476&gt;99, "&gt;99", IF(wat_table_data!AA476&lt;1, "&lt;1",wat_table_data!AA476 ))), "-")</f>
        <v>-</v>
      </c>
      <c r="AC479" s="38" t="str">
        <f>IF(ISNUMBER(wat_table_data!AB476), IF(wat_table_data!AB476=-999,"NA",IF(wat_table_data!AB476&gt;99, "&gt;99", IF(wat_table_data!AB476&lt;1, "&lt;1",wat_table_data!AB476 ))), "-")</f>
        <v>-</v>
      </c>
      <c r="AD479" s="39" t="str">
        <f>IF(ISNUMBER(wat_table_data!AC476), IF(wat_table_data!AC476=-999,"NA",IF(wat_table_data!AC476&gt;99, "&gt;99", IF(wat_table_data!AC476&lt;1, "&lt;1",wat_table_data!AC476 ))), "-")</f>
        <v>-</v>
      </c>
      <c r="AE479" s="40" t="str">
        <f>IF(ISNUMBER(wat_table_data!AD476), IF(wat_table_data!AD476=-999,"NA",IF(wat_table_data!AD476&gt;99, "&gt;99", IF(wat_table_data!AD476&lt;1, "&lt;1",wat_table_data!AD476 ))), "-")</f>
        <v>-</v>
      </c>
      <c r="AF479" s="40" t="str">
        <f>IF(ISNUMBER(wat_table_data!AE476), IF(wat_table_data!AE476=-999,"NA",IF(wat_table_data!AE476&gt;99, "&gt;99", IF(wat_table_data!AE476&lt;1, "&lt;1",wat_table_data!AE476 ))), "-")</f>
        <v>-</v>
      </c>
      <c r="AG479" s="40" t="str">
        <f>IF(ISNUMBER(wat_table_data!AF476), IF(wat_table_data!AF476=-999,"NA",IF(wat_table_data!AF476&gt;99, "&gt;99", IF(wat_table_data!AF476&lt;1, "&lt;1",wat_table_data!AF476 ))), "-")</f>
        <v>-</v>
      </c>
      <c r="AH479" s="38" t="str">
        <f>IF(ISNUMBER(wat_table_data!AG476), IF(wat_table_data!AG476=-999,"NA",IF(wat_table_data!AG476&gt;99, "&gt;99", IF(wat_table_data!AG476&lt;1, "&lt;1",wat_table_data!AG476 ))), "-")</f>
        <v>-</v>
      </c>
      <c r="AI479" s="38" t="str">
        <f>IF(ISNUMBER(wat_table_data!AH476), IF(wat_table_data!AH476=-999,"NA",IF(wat_table_data!AH476&gt;99, "&gt;99", IF(wat_table_data!AH476&lt;1, "&lt;1",wat_table_data!AH476 ))), "-")</f>
        <v>-</v>
      </c>
      <c r="AJ479" s="39" t="str">
        <f>IF(ISNUMBER(wat_table_data!AI476), IF(wat_table_data!AI476=-999,"NA",IF(wat_table_data!AI476&gt;99, "&gt;99", IF(wat_table_data!AI476&lt;1, "&lt;1",wat_table_data!AI476 ))), "-")</f>
        <v>-</v>
      </c>
      <c r="AK479" s="40" t="str">
        <f>IF(ISNUMBER(wat_table_data!AJ476), IF(wat_table_data!AJ476=-999,"NA",IF(wat_table_data!AJ476&gt;99, "&gt;99", IF(wat_table_data!AJ476&lt;1, "&lt;1",wat_table_data!AJ476 ))), "-")</f>
        <v>-</v>
      </c>
      <c r="AL479" s="40" t="str">
        <f>IF(ISNUMBER(wat_table_data!AK476), IF(wat_table_data!AK476=-999,"NA",IF(wat_table_data!AK476&gt;99, "&gt;99", IF(wat_table_data!AK476&lt;1, "&lt;1",wat_table_data!AK476 ))), "-")</f>
        <v>-</v>
      </c>
      <c r="AM479" s="40" t="str">
        <f>IF(ISNUMBER(wat_table_data!AL476), IF(wat_table_data!AL476=-999,"NA",IF(wat_table_data!AL476&gt;99, "&gt;99", IF(wat_table_data!AL476&lt;1, "&lt;1",wat_table_data!AL476 ))), "-")</f>
        <v>-</v>
      </c>
      <c r="AN479" s="38" t="str">
        <f>IF(ISNUMBER(wat_table_data!AM476), IF(wat_table_data!AM476=-999,"NA",IF(wat_table_data!AM476&gt;99, "&gt;99", IF(wat_table_data!AM476&lt;1, "&lt;1",wat_table_data!AM476 ))), "-")</f>
        <v>-</v>
      </c>
      <c r="AO479" s="38" t="str">
        <f>IF(ISNUMBER(wat_table_data!AN476), IF(wat_table_data!AN476=-999,"NA",IF(wat_table_data!AN476&gt;99, "&gt;99", IF(wat_table_data!AN476&lt;1, "&lt;1",wat_table_data!AN476 ))), "-")</f>
        <v>-</v>
      </c>
    </row>
    <row r="480" ht="13.8" x14ac:dyDescent="0.25">
      <c r="A480" s="34" t="str">
        <f>IF(ISBLANK(wat_table_data!A477), "", wat_table_data!A477)</f>
        <v/>
      </c>
      <c r="B480" s="34" t="str">
        <f>IF(ISBLANK(wat_table_data!B477), "", wat_table_data!B477)</f>
        <v/>
      </c>
      <c r="C480" s="34" t="str">
        <f>IF(ISBLANK(wat_table_data!C477), "", wat_table_data!C477)</f>
        <v/>
      </c>
      <c r="D480" s="35" t="str">
        <f>IF(ISNUMBER(wat_table_data!D477), wat_table_data!D477, "-")</f>
        <v>-</v>
      </c>
      <c r="E480" s="36" t="str">
        <f>IF(ISNUMBER(wat_table_data!E477), wat_table_data!E477, "-")</f>
        <v>-</v>
      </c>
      <c r="F480" s="37" t="str">
        <f>IF(ISNUMBER(wat_table_data!F477), IF(wat_table_data!F477=-999,"NA",IF(wat_table_data!F477&gt;99, "&gt;99", IF(wat_table_data!F477&lt;1, "&lt;1",wat_table_data!F477 ))), "-")</f>
        <v>-</v>
      </c>
      <c r="G480" s="38" t="str">
        <f>IF(ISNUMBER(wat_table_data!G477), IF(wat_table_data!G477=-999,"NA",IF(wat_table_data!G477&gt;99, "&gt;99", IF(wat_table_data!G477&lt;1, "&lt;1",wat_table_data!G477 ))), "-")</f>
        <v>-</v>
      </c>
      <c r="H480" s="38" t="str">
        <f>IF(ISNUMBER(wat_table_data!H477), IF(wat_table_data!H477=-999,"NA",IF(wat_table_data!H477&gt;99, "&gt;99", IF(wat_table_data!H477&lt;1, "&lt;1",wat_table_data!H477 ))), "-")</f>
        <v>-</v>
      </c>
      <c r="I480" s="38" t="str">
        <f>IF(ISNUMBER(wat_table_data!I477), IF(wat_table_data!I477=-999,"NA",IF(wat_table_data!I477&gt;99, "&gt;99", IF(wat_table_data!I477&lt;1, "&lt;1",wat_table_data!I477 ))), "-")</f>
        <v>-</v>
      </c>
      <c r="J480" s="24" t="str">
        <f>IF(ISNUMBER(wat_table_data!J477), IF(wat_table_data!J477=-999,"NA",wat_table_data!J477), "-")</f>
        <v>-</v>
      </c>
      <c r="K480" s="37" t="str">
        <f>IF(ISNUMBER(wat_table_data!K477), IF(wat_table_data!K477=-999,"NA",IF(wat_table_data!K477&gt;99, "&gt;99", IF(wat_table_data!K477&lt;1, "&lt;1",wat_table_data!K477 ))), "-")</f>
        <v>-</v>
      </c>
      <c r="L480" s="38" t="str">
        <f>IF(ISNUMBER(wat_table_data!L477), IF(wat_table_data!L477=-999,"NA",IF(wat_table_data!L477&gt;99, "&gt;99", IF(wat_table_data!L477&lt;1, "&lt;1",wat_table_data!L477 ))), "-")</f>
        <v>-</v>
      </c>
      <c r="M480" s="38" t="str">
        <f>IF(ISNUMBER(wat_table_data!M477), IF(wat_table_data!M477=-999,"NA",IF(wat_table_data!M477&gt;99, "&gt;99", IF(wat_table_data!M477&lt;1, "&lt;1",wat_table_data!M477 ))), "-")</f>
        <v>-</v>
      </c>
      <c r="N480" s="38" t="str">
        <f>IF(ISNUMBER(wat_table_data!N477), IF(wat_table_data!N477=-999,"NA",IF(wat_table_data!N477&gt;99, "&gt;99", IF(wat_table_data!N477&lt;1, "&lt;1",wat_table_data!N477 ))), "-")</f>
        <v>-</v>
      </c>
      <c r="O480" s="24" t="str">
        <f>IF(ISNUMBER(wat_table_data!O477), IF(wat_table_data!O477=-999,"NA",wat_table_data!O477), "-")</f>
        <v>-</v>
      </c>
      <c r="P480" s="37" t="str">
        <f>IF(ISNUMBER(wat_table_data!P477), IF(wat_table_data!P477=-999,"NA",IF(wat_table_data!P477&gt;99, "&gt;99", IF(wat_table_data!P477&lt;1, "&lt;1",wat_table_data!P477 ))), "-")</f>
        <v>-</v>
      </c>
      <c r="Q480" s="38" t="str">
        <f>IF(ISNUMBER(wat_table_data!Q477), IF(wat_table_data!Q477=-999,"NA",IF(wat_table_data!Q477&gt;99, "&gt;99", IF(wat_table_data!Q477&lt;1, "&lt;1",wat_table_data!Q477 ))), "-")</f>
        <v>-</v>
      </c>
      <c r="R480" s="38" t="str">
        <f>IF(ISNUMBER(wat_table_data!R477), IF(wat_table_data!R477=-999,"NA",IF(wat_table_data!R477&gt;99, "&gt;99", IF(wat_table_data!R477&lt;1, "&lt;1",wat_table_data!R477 ))), "-")</f>
        <v>-</v>
      </c>
      <c r="S480" s="38" t="str">
        <f>IF(ISNUMBER(wat_table_data!S477), IF(wat_table_data!S477=-999,"NA",IF(wat_table_data!S477&gt;99, "&gt;99", IF(wat_table_data!S477&lt;1, "&lt;1",wat_table_data!S477 ))), "-")</f>
        <v>-</v>
      </c>
      <c r="T480" s="24" t="str">
        <f>IF(ISNUMBER(wat_table_data!T477), IF(wat_table_data!T477=-999,"NA",wat_table_data!T477), "-")</f>
        <v>-</v>
      </c>
      <c r="U480" s="24"/>
      <c r="V480" s="24"/>
      <c r="W480" s="24"/>
      <c r="X480" s="39" t="str">
        <f>IF(ISNUMBER(wat_table_data!W477), IF(wat_table_data!W477=-999,"NA",IF(wat_table_data!W477&gt;99, "&gt;99", IF(wat_table_data!W477&lt;1, "&lt;1",wat_table_data!W477 ))), "-")</f>
        <v>-</v>
      </c>
      <c r="Y480" s="40" t="str">
        <f>IF(ISNUMBER(wat_table_data!X477), IF(wat_table_data!X477=-999,"NA",IF(wat_table_data!X477&gt;99, "&gt;99", IF(wat_table_data!X477&lt;1, "&lt;1",wat_table_data!X477 ))), "-")</f>
        <v>-</v>
      </c>
      <c r="Z480" s="40" t="str">
        <f>IF(ISNUMBER(wat_table_data!Y477), IF(wat_table_data!Y477=-999,"NA",IF(wat_table_data!Y477&gt;99, "&gt;99", IF(wat_table_data!Y477&lt;1, "&lt;1",wat_table_data!Y477 ))), "-")</f>
        <v>-</v>
      </c>
      <c r="AA480" s="40" t="str">
        <f>IF(ISNUMBER(wat_table_data!Z477), IF(wat_table_data!Z477=-999,"NA",IF(wat_table_data!Z477&gt;99, "&gt;99", IF(wat_table_data!Z477&lt;1, "&lt;1",wat_table_data!Z477 ))), "-")</f>
        <v>-</v>
      </c>
      <c r="AB480" s="38" t="str">
        <f>IF(ISNUMBER(wat_table_data!AA477), IF(wat_table_data!AA477=-999,"NA",IF(wat_table_data!AA477&gt;99, "&gt;99", IF(wat_table_data!AA477&lt;1, "&lt;1",wat_table_data!AA477 ))), "-")</f>
        <v>-</v>
      </c>
      <c r="AC480" s="38" t="str">
        <f>IF(ISNUMBER(wat_table_data!AB477), IF(wat_table_data!AB477=-999,"NA",IF(wat_table_data!AB477&gt;99, "&gt;99", IF(wat_table_data!AB477&lt;1, "&lt;1",wat_table_data!AB477 ))), "-")</f>
        <v>-</v>
      </c>
      <c r="AD480" s="39" t="str">
        <f>IF(ISNUMBER(wat_table_data!AC477), IF(wat_table_data!AC477=-999,"NA",IF(wat_table_data!AC477&gt;99, "&gt;99", IF(wat_table_data!AC477&lt;1, "&lt;1",wat_table_data!AC477 ))), "-")</f>
        <v>-</v>
      </c>
      <c r="AE480" s="40" t="str">
        <f>IF(ISNUMBER(wat_table_data!AD477), IF(wat_table_data!AD477=-999,"NA",IF(wat_table_data!AD477&gt;99, "&gt;99", IF(wat_table_data!AD477&lt;1, "&lt;1",wat_table_data!AD477 ))), "-")</f>
        <v>-</v>
      </c>
      <c r="AF480" s="40" t="str">
        <f>IF(ISNUMBER(wat_table_data!AE477), IF(wat_table_data!AE477=-999,"NA",IF(wat_table_data!AE477&gt;99, "&gt;99", IF(wat_table_data!AE477&lt;1, "&lt;1",wat_table_data!AE477 ))), "-")</f>
        <v>-</v>
      </c>
      <c r="AG480" s="40" t="str">
        <f>IF(ISNUMBER(wat_table_data!AF477), IF(wat_table_data!AF477=-999,"NA",IF(wat_table_data!AF477&gt;99, "&gt;99", IF(wat_table_data!AF477&lt;1, "&lt;1",wat_table_data!AF477 ))), "-")</f>
        <v>-</v>
      </c>
      <c r="AH480" s="38" t="str">
        <f>IF(ISNUMBER(wat_table_data!AG477), IF(wat_table_data!AG477=-999,"NA",IF(wat_table_data!AG477&gt;99, "&gt;99", IF(wat_table_data!AG477&lt;1, "&lt;1",wat_table_data!AG477 ))), "-")</f>
        <v>-</v>
      </c>
      <c r="AI480" s="38" t="str">
        <f>IF(ISNUMBER(wat_table_data!AH477), IF(wat_table_data!AH477=-999,"NA",IF(wat_table_data!AH477&gt;99, "&gt;99", IF(wat_table_data!AH477&lt;1, "&lt;1",wat_table_data!AH477 ))), "-")</f>
        <v>-</v>
      </c>
      <c r="AJ480" s="39" t="str">
        <f>IF(ISNUMBER(wat_table_data!AI477), IF(wat_table_data!AI477=-999,"NA",IF(wat_table_data!AI477&gt;99, "&gt;99", IF(wat_table_data!AI477&lt;1, "&lt;1",wat_table_data!AI477 ))), "-")</f>
        <v>-</v>
      </c>
      <c r="AK480" s="40" t="str">
        <f>IF(ISNUMBER(wat_table_data!AJ477), IF(wat_table_data!AJ477=-999,"NA",IF(wat_table_data!AJ477&gt;99, "&gt;99", IF(wat_table_data!AJ477&lt;1, "&lt;1",wat_table_data!AJ477 ))), "-")</f>
        <v>-</v>
      </c>
      <c r="AL480" s="40" t="str">
        <f>IF(ISNUMBER(wat_table_data!AK477), IF(wat_table_data!AK477=-999,"NA",IF(wat_table_data!AK477&gt;99, "&gt;99", IF(wat_table_data!AK477&lt;1, "&lt;1",wat_table_data!AK477 ))), "-")</f>
        <v>-</v>
      </c>
      <c r="AM480" s="40" t="str">
        <f>IF(ISNUMBER(wat_table_data!AL477), IF(wat_table_data!AL477=-999,"NA",IF(wat_table_data!AL477&gt;99, "&gt;99", IF(wat_table_data!AL477&lt;1, "&lt;1",wat_table_data!AL477 ))), "-")</f>
        <v>-</v>
      </c>
      <c r="AN480" s="38" t="str">
        <f>IF(ISNUMBER(wat_table_data!AM477), IF(wat_table_data!AM477=-999,"NA",IF(wat_table_data!AM477&gt;99, "&gt;99", IF(wat_table_data!AM477&lt;1, "&lt;1",wat_table_data!AM477 ))), "-")</f>
        <v>-</v>
      </c>
      <c r="AO480" s="38" t="str">
        <f>IF(ISNUMBER(wat_table_data!AN477), IF(wat_table_data!AN477=-999,"NA",IF(wat_table_data!AN477&gt;99, "&gt;99", IF(wat_table_data!AN477&lt;1, "&lt;1",wat_table_data!AN477 ))), "-")</f>
        <v>-</v>
      </c>
    </row>
    <row r="481" ht="13.8" x14ac:dyDescent="0.25">
      <c r="A481" s="34" t="str">
        <f>IF(ISBLANK(wat_table_data!A478), "", wat_table_data!A478)</f>
        <v/>
      </c>
      <c r="B481" s="34" t="str">
        <f>IF(ISBLANK(wat_table_data!B478), "", wat_table_data!B478)</f>
        <v/>
      </c>
      <c r="C481" s="34" t="str">
        <f>IF(ISBLANK(wat_table_data!C478), "", wat_table_data!C478)</f>
        <v/>
      </c>
      <c r="D481" s="35" t="str">
        <f>IF(ISNUMBER(wat_table_data!D478), wat_table_data!D478, "-")</f>
        <v>-</v>
      </c>
      <c r="E481" s="36" t="str">
        <f>IF(ISNUMBER(wat_table_data!E478), wat_table_data!E478, "-")</f>
        <v>-</v>
      </c>
      <c r="F481" s="37" t="str">
        <f>IF(ISNUMBER(wat_table_data!F478), IF(wat_table_data!F478=-999,"NA",IF(wat_table_data!F478&gt;99, "&gt;99", IF(wat_table_data!F478&lt;1, "&lt;1",wat_table_data!F478 ))), "-")</f>
        <v>-</v>
      </c>
      <c r="G481" s="38" t="str">
        <f>IF(ISNUMBER(wat_table_data!G478), IF(wat_table_data!G478=-999,"NA",IF(wat_table_data!G478&gt;99, "&gt;99", IF(wat_table_data!G478&lt;1, "&lt;1",wat_table_data!G478 ))), "-")</f>
        <v>-</v>
      </c>
      <c r="H481" s="38" t="str">
        <f>IF(ISNUMBER(wat_table_data!H478), IF(wat_table_data!H478=-999,"NA",IF(wat_table_data!H478&gt;99, "&gt;99", IF(wat_table_data!H478&lt;1, "&lt;1",wat_table_data!H478 ))), "-")</f>
        <v>-</v>
      </c>
      <c r="I481" s="38" t="str">
        <f>IF(ISNUMBER(wat_table_data!I478), IF(wat_table_data!I478=-999,"NA",IF(wat_table_data!I478&gt;99, "&gt;99", IF(wat_table_data!I478&lt;1, "&lt;1",wat_table_data!I478 ))), "-")</f>
        <v>-</v>
      </c>
      <c r="J481" s="24" t="str">
        <f>IF(ISNUMBER(wat_table_data!J478), IF(wat_table_data!J478=-999,"NA",wat_table_data!J478), "-")</f>
        <v>-</v>
      </c>
      <c r="K481" s="37" t="str">
        <f>IF(ISNUMBER(wat_table_data!K478), IF(wat_table_data!K478=-999,"NA",IF(wat_table_data!K478&gt;99, "&gt;99", IF(wat_table_data!K478&lt;1, "&lt;1",wat_table_data!K478 ))), "-")</f>
        <v>-</v>
      </c>
      <c r="L481" s="38" t="str">
        <f>IF(ISNUMBER(wat_table_data!L478), IF(wat_table_data!L478=-999,"NA",IF(wat_table_data!L478&gt;99, "&gt;99", IF(wat_table_data!L478&lt;1, "&lt;1",wat_table_data!L478 ))), "-")</f>
        <v>-</v>
      </c>
      <c r="M481" s="38" t="str">
        <f>IF(ISNUMBER(wat_table_data!M478), IF(wat_table_data!M478=-999,"NA",IF(wat_table_data!M478&gt;99, "&gt;99", IF(wat_table_data!M478&lt;1, "&lt;1",wat_table_data!M478 ))), "-")</f>
        <v>-</v>
      </c>
      <c r="N481" s="38" t="str">
        <f>IF(ISNUMBER(wat_table_data!N478), IF(wat_table_data!N478=-999,"NA",IF(wat_table_data!N478&gt;99, "&gt;99", IF(wat_table_data!N478&lt;1, "&lt;1",wat_table_data!N478 ))), "-")</f>
        <v>-</v>
      </c>
      <c r="O481" s="24" t="str">
        <f>IF(ISNUMBER(wat_table_data!O478), IF(wat_table_data!O478=-999,"NA",wat_table_data!O478), "-")</f>
        <v>-</v>
      </c>
      <c r="P481" s="37" t="str">
        <f>IF(ISNUMBER(wat_table_data!P478), IF(wat_table_data!P478=-999,"NA",IF(wat_table_data!P478&gt;99, "&gt;99", IF(wat_table_data!P478&lt;1, "&lt;1",wat_table_data!P478 ))), "-")</f>
        <v>-</v>
      </c>
      <c r="Q481" s="38" t="str">
        <f>IF(ISNUMBER(wat_table_data!Q478), IF(wat_table_data!Q478=-999,"NA",IF(wat_table_data!Q478&gt;99, "&gt;99", IF(wat_table_data!Q478&lt;1, "&lt;1",wat_table_data!Q478 ))), "-")</f>
        <v>-</v>
      </c>
      <c r="R481" s="38" t="str">
        <f>IF(ISNUMBER(wat_table_data!R478), IF(wat_table_data!R478=-999,"NA",IF(wat_table_data!R478&gt;99, "&gt;99", IF(wat_table_data!R478&lt;1, "&lt;1",wat_table_data!R478 ))), "-")</f>
        <v>-</v>
      </c>
      <c r="S481" s="38" t="str">
        <f>IF(ISNUMBER(wat_table_data!S478), IF(wat_table_data!S478=-999,"NA",IF(wat_table_data!S478&gt;99, "&gt;99", IF(wat_table_data!S478&lt;1, "&lt;1",wat_table_data!S478 ))), "-")</f>
        <v>-</v>
      </c>
      <c r="T481" s="24" t="str">
        <f>IF(ISNUMBER(wat_table_data!T478), IF(wat_table_data!T478=-999,"NA",wat_table_data!T478), "-")</f>
        <v>-</v>
      </c>
      <c r="U481" s="24"/>
      <c r="V481" s="24"/>
      <c r="W481" s="24"/>
      <c r="X481" s="39" t="str">
        <f>IF(ISNUMBER(wat_table_data!W478), IF(wat_table_data!W478=-999,"NA",IF(wat_table_data!W478&gt;99, "&gt;99", IF(wat_table_data!W478&lt;1, "&lt;1",wat_table_data!W478 ))), "-")</f>
        <v>-</v>
      </c>
      <c r="Y481" s="40" t="str">
        <f>IF(ISNUMBER(wat_table_data!X478), IF(wat_table_data!X478=-999,"NA",IF(wat_table_data!X478&gt;99, "&gt;99", IF(wat_table_data!X478&lt;1, "&lt;1",wat_table_data!X478 ))), "-")</f>
        <v>-</v>
      </c>
      <c r="Z481" s="40" t="str">
        <f>IF(ISNUMBER(wat_table_data!Y478), IF(wat_table_data!Y478=-999,"NA",IF(wat_table_data!Y478&gt;99, "&gt;99", IF(wat_table_data!Y478&lt;1, "&lt;1",wat_table_data!Y478 ))), "-")</f>
        <v>-</v>
      </c>
      <c r="AA481" s="40" t="str">
        <f>IF(ISNUMBER(wat_table_data!Z478), IF(wat_table_data!Z478=-999,"NA",IF(wat_table_data!Z478&gt;99, "&gt;99", IF(wat_table_data!Z478&lt;1, "&lt;1",wat_table_data!Z478 ))), "-")</f>
        <v>-</v>
      </c>
      <c r="AB481" s="38" t="str">
        <f>IF(ISNUMBER(wat_table_data!AA478), IF(wat_table_data!AA478=-999,"NA",IF(wat_table_data!AA478&gt;99, "&gt;99", IF(wat_table_data!AA478&lt;1, "&lt;1",wat_table_data!AA478 ))), "-")</f>
        <v>-</v>
      </c>
      <c r="AC481" s="38" t="str">
        <f>IF(ISNUMBER(wat_table_data!AB478), IF(wat_table_data!AB478=-999,"NA",IF(wat_table_data!AB478&gt;99, "&gt;99", IF(wat_table_data!AB478&lt;1, "&lt;1",wat_table_data!AB478 ))), "-")</f>
        <v>-</v>
      </c>
      <c r="AD481" s="39" t="str">
        <f>IF(ISNUMBER(wat_table_data!AC478), IF(wat_table_data!AC478=-999,"NA",IF(wat_table_data!AC478&gt;99, "&gt;99", IF(wat_table_data!AC478&lt;1, "&lt;1",wat_table_data!AC478 ))), "-")</f>
        <v>-</v>
      </c>
      <c r="AE481" s="40" t="str">
        <f>IF(ISNUMBER(wat_table_data!AD478), IF(wat_table_data!AD478=-999,"NA",IF(wat_table_data!AD478&gt;99, "&gt;99", IF(wat_table_data!AD478&lt;1, "&lt;1",wat_table_data!AD478 ))), "-")</f>
        <v>-</v>
      </c>
      <c r="AF481" s="40" t="str">
        <f>IF(ISNUMBER(wat_table_data!AE478), IF(wat_table_data!AE478=-999,"NA",IF(wat_table_data!AE478&gt;99, "&gt;99", IF(wat_table_data!AE478&lt;1, "&lt;1",wat_table_data!AE478 ))), "-")</f>
        <v>-</v>
      </c>
      <c r="AG481" s="40" t="str">
        <f>IF(ISNUMBER(wat_table_data!AF478), IF(wat_table_data!AF478=-999,"NA",IF(wat_table_data!AF478&gt;99, "&gt;99", IF(wat_table_data!AF478&lt;1, "&lt;1",wat_table_data!AF478 ))), "-")</f>
        <v>-</v>
      </c>
      <c r="AH481" s="38" t="str">
        <f>IF(ISNUMBER(wat_table_data!AG478), IF(wat_table_data!AG478=-999,"NA",IF(wat_table_data!AG478&gt;99, "&gt;99", IF(wat_table_data!AG478&lt;1, "&lt;1",wat_table_data!AG478 ))), "-")</f>
        <v>-</v>
      </c>
      <c r="AI481" s="38" t="str">
        <f>IF(ISNUMBER(wat_table_data!AH478), IF(wat_table_data!AH478=-999,"NA",IF(wat_table_data!AH478&gt;99, "&gt;99", IF(wat_table_data!AH478&lt;1, "&lt;1",wat_table_data!AH478 ))), "-")</f>
        <v>-</v>
      </c>
      <c r="AJ481" s="39" t="str">
        <f>IF(ISNUMBER(wat_table_data!AI478), IF(wat_table_data!AI478=-999,"NA",IF(wat_table_data!AI478&gt;99, "&gt;99", IF(wat_table_data!AI478&lt;1, "&lt;1",wat_table_data!AI478 ))), "-")</f>
        <v>-</v>
      </c>
      <c r="AK481" s="40" t="str">
        <f>IF(ISNUMBER(wat_table_data!AJ478), IF(wat_table_data!AJ478=-999,"NA",IF(wat_table_data!AJ478&gt;99, "&gt;99", IF(wat_table_data!AJ478&lt;1, "&lt;1",wat_table_data!AJ478 ))), "-")</f>
        <v>-</v>
      </c>
      <c r="AL481" s="40" t="str">
        <f>IF(ISNUMBER(wat_table_data!AK478), IF(wat_table_data!AK478=-999,"NA",IF(wat_table_data!AK478&gt;99, "&gt;99", IF(wat_table_data!AK478&lt;1, "&lt;1",wat_table_data!AK478 ))), "-")</f>
        <v>-</v>
      </c>
      <c r="AM481" s="40" t="str">
        <f>IF(ISNUMBER(wat_table_data!AL478), IF(wat_table_data!AL478=-999,"NA",IF(wat_table_data!AL478&gt;99, "&gt;99", IF(wat_table_data!AL478&lt;1, "&lt;1",wat_table_data!AL478 ))), "-")</f>
        <v>-</v>
      </c>
      <c r="AN481" s="38" t="str">
        <f>IF(ISNUMBER(wat_table_data!AM478), IF(wat_table_data!AM478=-999,"NA",IF(wat_table_data!AM478&gt;99, "&gt;99", IF(wat_table_data!AM478&lt;1, "&lt;1",wat_table_data!AM478 ))), "-")</f>
        <v>-</v>
      </c>
      <c r="AO481" s="38" t="str">
        <f>IF(ISNUMBER(wat_table_data!AN478), IF(wat_table_data!AN478=-999,"NA",IF(wat_table_data!AN478&gt;99, "&gt;99", IF(wat_table_data!AN478&lt;1, "&lt;1",wat_table_data!AN478 ))), "-")</f>
        <v>-</v>
      </c>
    </row>
    <row r="482" ht="13.8" x14ac:dyDescent="0.25">
      <c r="A482" s="34" t="str">
        <f>IF(ISBLANK(wat_table_data!A479), "", wat_table_data!A479)</f>
        <v/>
      </c>
      <c r="B482" s="34" t="str">
        <f>IF(ISBLANK(wat_table_data!B479), "", wat_table_data!B479)</f>
        <v/>
      </c>
      <c r="C482" s="34" t="str">
        <f>IF(ISBLANK(wat_table_data!C479), "", wat_table_data!C479)</f>
        <v/>
      </c>
      <c r="D482" s="35" t="str">
        <f>IF(ISNUMBER(wat_table_data!D479), wat_table_data!D479, "-")</f>
        <v>-</v>
      </c>
      <c r="E482" s="36" t="str">
        <f>IF(ISNUMBER(wat_table_data!E479), wat_table_data!E479, "-")</f>
        <v>-</v>
      </c>
      <c r="F482" s="37" t="str">
        <f>IF(ISNUMBER(wat_table_data!F479), IF(wat_table_data!F479=-999,"NA",IF(wat_table_data!F479&gt;99, "&gt;99", IF(wat_table_data!F479&lt;1, "&lt;1",wat_table_data!F479 ))), "-")</f>
        <v>-</v>
      </c>
      <c r="G482" s="38" t="str">
        <f>IF(ISNUMBER(wat_table_data!G479), IF(wat_table_data!G479=-999,"NA",IF(wat_table_data!G479&gt;99, "&gt;99", IF(wat_table_data!G479&lt;1, "&lt;1",wat_table_data!G479 ))), "-")</f>
        <v>-</v>
      </c>
      <c r="H482" s="38" t="str">
        <f>IF(ISNUMBER(wat_table_data!H479), IF(wat_table_data!H479=-999,"NA",IF(wat_table_data!H479&gt;99, "&gt;99", IF(wat_table_data!H479&lt;1, "&lt;1",wat_table_data!H479 ))), "-")</f>
        <v>-</v>
      </c>
      <c r="I482" s="38" t="str">
        <f>IF(ISNUMBER(wat_table_data!I479), IF(wat_table_data!I479=-999,"NA",IF(wat_table_data!I479&gt;99, "&gt;99", IF(wat_table_data!I479&lt;1, "&lt;1",wat_table_data!I479 ))), "-")</f>
        <v>-</v>
      </c>
      <c r="J482" s="24" t="str">
        <f>IF(ISNUMBER(wat_table_data!J479), IF(wat_table_data!J479=-999,"NA",wat_table_data!J479), "-")</f>
        <v>-</v>
      </c>
      <c r="K482" s="37" t="str">
        <f>IF(ISNUMBER(wat_table_data!K479), IF(wat_table_data!K479=-999,"NA",IF(wat_table_data!K479&gt;99, "&gt;99", IF(wat_table_data!K479&lt;1, "&lt;1",wat_table_data!K479 ))), "-")</f>
        <v>-</v>
      </c>
      <c r="L482" s="38" t="str">
        <f>IF(ISNUMBER(wat_table_data!L479), IF(wat_table_data!L479=-999,"NA",IF(wat_table_data!L479&gt;99, "&gt;99", IF(wat_table_data!L479&lt;1, "&lt;1",wat_table_data!L479 ))), "-")</f>
        <v>-</v>
      </c>
      <c r="M482" s="38" t="str">
        <f>IF(ISNUMBER(wat_table_data!M479), IF(wat_table_data!M479=-999,"NA",IF(wat_table_data!M479&gt;99, "&gt;99", IF(wat_table_data!M479&lt;1, "&lt;1",wat_table_data!M479 ))), "-")</f>
        <v>-</v>
      </c>
      <c r="N482" s="38" t="str">
        <f>IF(ISNUMBER(wat_table_data!N479), IF(wat_table_data!N479=-999,"NA",IF(wat_table_data!N479&gt;99, "&gt;99", IF(wat_table_data!N479&lt;1, "&lt;1",wat_table_data!N479 ))), "-")</f>
        <v>-</v>
      </c>
      <c r="O482" s="24" t="str">
        <f>IF(ISNUMBER(wat_table_data!O479), IF(wat_table_data!O479=-999,"NA",wat_table_data!O479), "-")</f>
        <v>-</v>
      </c>
      <c r="P482" s="37" t="str">
        <f>IF(ISNUMBER(wat_table_data!P479), IF(wat_table_data!P479=-999,"NA",IF(wat_table_data!P479&gt;99, "&gt;99", IF(wat_table_data!P479&lt;1, "&lt;1",wat_table_data!P479 ))), "-")</f>
        <v>-</v>
      </c>
      <c r="Q482" s="38" t="str">
        <f>IF(ISNUMBER(wat_table_data!Q479), IF(wat_table_data!Q479=-999,"NA",IF(wat_table_data!Q479&gt;99, "&gt;99", IF(wat_table_data!Q479&lt;1, "&lt;1",wat_table_data!Q479 ))), "-")</f>
        <v>-</v>
      </c>
      <c r="R482" s="38" t="str">
        <f>IF(ISNUMBER(wat_table_data!R479), IF(wat_table_data!R479=-999,"NA",IF(wat_table_data!R479&gt;99, "&gt;99", IF(wat_table_data!R479&lt;1, "&lt;1",wat_table_data!R479 ))), "-")</f>
        <v>-</v>
      </c>
      <c r="S482" s="38" t="str">
        <f>IF(ISNUMBER(wat_table_data!S479), IF(wat_table_data!S479=-999,"NA",IF(wat_table_data!S479&gt;99, "&gt;99", IF(wat_table_data!S479&lt;1, "&lt;1",wat_table_data!S479 ))), "-")</f>
        <v>-</v>
      </c>
      <c r="T482" s="24" t="str">
        <f>IF(ISNUMBER(wat_table_data!T479), IF(wat_table_data!T479=-999,"NA",wat_table_data!T479), "-")</f>
        <v>-</v>
      </c>
      <c r="U482" s="24"/>
      <c r="V482" s="24"/>
      <c r="W482" s="24"/>
      <c r="X482" s="39" t="str">
        <f>IF(ISNUMBER(wat_table_data!W479), IF(wat_table_data!W479=-999,"NA",IF(wat_table_data!W479&gt;99, "&gt;99", IF(wat_table_data!W479&lt;1, "&lt;1",wat_table_data!W479 ))), "-")</f>
        <v>-</v>
      </c>
      <c r="Y482" s="40" t="str">
        <f>IF(ISNUMBER(wat_table_data!X479), IF(wat_table_data!X479=-999,"NA",IF(wat_table_data!X479&gt;99, "&gt;99", IF(wat_table_data!X479&lt;1, "&lt;1",wat_table_data!X479 ))), "-")</f>
        <v>-</v>
      </c>
      <c r="Z482" s="40" t="str">
        <f>IF(ISNUMBER(wat_table_data!Y479), IF(wat_table_data!Y479=-999,"NA",IF(wat_table_data!Y479&gt;99, "&gt;99", IF(wat_table_data!Y479&lt;1, "&lt;1",wat_table_data!Y479 ))), "-")</f>
        <v>-</v>
      </c>
      <c r="AA482" s="40" t="str">
        <f>IF(ISNUMBER(wat_table_data!Z479), IF(wat_table_data!Z479=-999,"NA",IF(wat_table_data!Z479&gt;99, "&gt;99", IF(wat_table_data!Z479&lt;1, "&lt;1",wat_table_data!Z479 ))), "-")</f>
        <v>-</v>
      </c>
      <c r="AB482" s="38" t="str">
        <f>IF(ISNUMBER(wat_table_data!AA479), IF(wat_table_data!AA479=-999,"NA",IF(wat_table_data!AA479&gt;99, "&gt;99", IF(wat_table_data!AA479&lt;1, "&lt;1",wat_table_data!AA479 ))), "-")</f>
        <v>-</v>
      </c>
      <c r="AC482" s="38" t="str">
        <f>IF(ISNUMBER(wat_table_data!AB479), IF(wat_table_data!AB479=-999,"NA",IF(wat_table_data!AB479&gt;99, "&gt;99", IF(wat_table_data!AB479&lt;1, "&lt;1",wat_table_data!AB479 ))), "-")</f>
        <v>-</v>
      </c>
      <c r="AD482" s="39" t="str">
        <f>IF(ISNUMBER(wat_table_data!AC479), IF(wat_table_data!AC479=-999,"NA",IF(wat_table_data!AC479&gt;99, "&gt;99", IF(wat_table_data!AC479&lt;1, "&lt;1",wat_table_data!AC479 ))), "-")</f>
        <v>-</v>
      </c>
      <c r="AE482" s="40" t="str">
        <f>IF(ISNUMBER(wat_table_data!AD479), IF(wat_table_data!AD479=-999,"NA",IF(wat_table_data!AD479&gt;99, "&gt;99", IF(wat_table_data!AD479&lt;1, "&lt;1",wat_table_data!AD479 ))), "-")</f>
        <v>-</v>
      </c>
      <c r="AF482" s="40" t="str">
        <f>IF(ISNUMBER(wat_table_data!AE479), IF(wat_table_data!AE479=-999,"NA",IF(wat_table_data!AE479&gt;99, "&gt;99", IF(wat_table_data!AE479&lt;1, "&lt;1",wat_table_data!AE479 ))), "-")</f>
        <v>-</v>
      </c>
      <c r="AG482" s="40" t="str">
        <f>IF(ISNUMBER(wat_table_data!AF479), IF(wat_table_data!AF479=-999,"NA",IF(wat_table_data!AF479&gt;99, "&gt;99", IF(wat_table_data!AF479&lt;1, "&lt;1",wat_table_data!AF479 ))), "-")</f>
        <v>-</v>
      </c>
      <c r="AH482" s="38" t="str">
        <f>IF(ISNUMBER(wat_table_data!AG479), IF(wat_table_data!AG479=-999,"NA",IF(wat_table_data!AG479&gt;99, "&gt;99", IF(wat_table_data!AG479&lt;1, "&lt;1",wat_table_data!AG479 ))), "-")</f>
        <v>-</v>
      </c>
      <c r="AI482" s="38" t="str">
        <f>IF(ISNUMBER(wat_table_data!AH479), IF(wat_table_data!AH479=-999,"NA",IF(wat_table_data!AH479&gt;99, "&gt;99", IF(wat_table_data!AH479&lt;1, "&lt;1",wat_table_data!AH479 ))), "-")</f>
        <v>-</v>
      </c>
      <c r="AJ482" s="39" t="str">
        <f>IF(ISNUMBER(wat_table_data!AI479), IF(wat_table_data!AI479=-999,"NA",IF(wat_table_data!AI479&gt;99, "&gt;99", IF(wat_table_data!AI479&lt;1, "&lt;1",wat_table_data!AI479 ))), "-")</f>
        <v>-</v>
      </c>
      <c r="AK482" s="40" t="str">
        <f>IF(ISNUMBER(wat_table_data!AJ479), IF(wat_table_data!AJ479=-999,"NA",IF(wat_table_data!AJ479&gt;99, "&gt;99", IF(wat_table_data!AJ479&lt;1, "&lt;1",wat_table_data!AJ479 ))), "-")</f>
        <v>-</v>
      </c>
      <c r="AL482" s="40" t="str">
        <f>IF(ISNUMBER(wat_table_data!AK479), IF(wat_table_data!AK479=-999,"NA",IF(wat_table_data!AK479&gt;99, "&gt;99", IF(wat_table_data!AK479&lt;1, "&lt;1",wat_table_data!AK479 ))), "-")</f>
        <v>-</v>
      </c>
      <c r="AM482" s="40" t="str">
        <f>IF(ISNUMBER(wat_table_data!AL479), IF(wat_table_data!AL479=-999,"NA",IF(wat_table_data!AL479&gt;99, "&gt;99", IF(wat_table_data!AL479&lt;1, "&lt;1",wat_table_data!AL479 ))), "-")</f>
        <v>-</v>
      </c>
      <c r="AN482" s="38" t="str">
        <f>IF(ISNUMBER(wat_table_data!AM479), IF(wat_table_data!AM479=-999,"NA",IF(wat_table_data!AM479&gt;99, "&gt;99", IF(wat_table_data!AM479&lt;1, "&lt;1",wat_table_data!AM479 ))), "-")</f>
        <v>-</v>
      </c>
      <c r="AO482" s="38" t="str">
        <f>IF(ISNUMBER(wat_table_data!AN479), IF(wat_table_data!AN479=-999,"NA",IF(wat_table_data!AN479&gt;99, "&gt;99", IF(wat_table_data!AN479&lt;1, "&lt;1",wat_table_data!AN479 ))), "-")</f>
        <v>-</v>
      </c>
    </row>
  </sheetData>
  <autoFilter ref="A4:AO482" xr:uid="{00000000-0009-0000-0000-000000000000}"/>
  <mergeCells count="14">
    <mergeCell ref="P2:T3"/>
    <mergeCell ref="X2:AC2"/>
    <mergeCell ref="AD2:AI2"/>
    <mergeCell ref="AJ2:AO2"/>
    <mergeCell ref="A3:A4"/>
    <mergeCell ref="X3:AC3"/>
    <mergeCell ref="AD3:AI3"/>
    <mergeCell ref="AJ3:AO3"/>
    <mergeCell ref="B2:B4"/>
    <mergeCell ref="C2:C4"/>
    <mergeCell ref="D2:D4"/>
    <mergeCell ref="E2:E4"/>
    <mergeCell ref="F2:J3"/>
    <mergeCell ref="K2:O3"/>
  </mergeCells>
  <hyperlinks>
    <hyperlink ref="A1" location="ToC!A1" display="Back to ToC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E6DC2-D687-4897-8609-384CBB2A9E84}">
  <sheetPr codeName="Sheet4">
    <tabColor rgb="FF0070C0"/>
  </sheetPr>
  <dimension ref="A1:AQ104"/>
  <sheetViews>
    <sheetView workbookViewId="0"/>
  </sheetViews>
  <sheetFormatPr defaultColWidth="9.109375" defaultRowHeight="14.4" x14ac:dyDescent="0.3"/>
  <cols>
    <col min="1" max="16384" width="9.109375" style="1"/>
  </cols>
  <sheetData>
    <row r="1" s="14" customFormat="true" x14ac:dyDescent="0.3">
      <c r="A1" s="112" t="s">
        <v>226</v>
      </c>
    </row>
    <row r="2" s="85" customFormat="true" ht="23.4" x14ac:dyDescent="0.45">
      <c r="A2" s="75" t="s">
        <v>179</v>
      </c>
      <c r="R2" s="86"/>
      <c r="S2" s="86"/>
      <c r="T2" s="86"/>
      <c r="U2" s="86"/>
      <c r="V2" s="86"/>
      <c r="X2" s="87"/>
    </row>
    <row r="3" s="85" customFormat="true" ht="15" customHeight="true" x14ac:dyDescent="0.45">
      <c r="A3" s="75"/>
      <c r="R3" s="86"/>
      <c r="S3" s="86"/>
      <c r="T3" s="86"/>
      <c r="U3" s="86"/>
      <c r="V3" s="86"/>
      <c r="X3" s="87"/>
    </row>
    <row r="4" s="85" customFormat="true" ht="15" customHeight="true" x14ac:dyDescent="0.45">
      <c r="A4" s="75"/>
      <c r="B4" s="133" t="str">
        <f>TOC!C1</f>
        <v>[Region name]</v>
      </c>
      <c r="F4" s="133" t="s">
        <v>64</v>
      </c>
      <c r="K4" s="133" t="s">
        <v>65</v>
      </c>
      <c r="R4" s="86"/>
      <c r="S4" s="86"/>
      <c r="T4" s="86"/>
      <c r="U4" s="86"/>
      <c r="V4" s="86"/>
      <c r="X4" s="87"/>
    </row>
    <row r="5" s="85" customFormat="true" ht="15" customHeight="true" x14ac:dyDescent="0.45">
      <c r="A5" s="75"/>
      <c r="R5" s="86"/>
      <c r="S5" s="86"/>
      <c r="T5" s="86"/>
      <c r="U5" s="86"/>
      <c r="V5" s="86"/>
      <c r="X5" s="87"/>
    </row>
    <row r="6" s="85" customFormat="true" ht="15" customHeight="true" x14ac:dyDescent="0.45">
      <c r="A6" s="75"/>
      <c r="Q6" s="306"/>
      <c r="R6" s="86"/>
      <c r="S6" s="86"/>
      <c r="T6" s="86"/>
      <c r="U6" s="86"/>
      <c r="V6" s="86"/>
      <c r="X6" s="87"/>
    </row>
    <row r="7" s="85" customFormat="true" ht="15" customHeight="true" x14ac:dyDescent="0.45">
      <c r="A7" s="75"/>
      <c r="R7" s="86"/>
      <c r="S7" s="86"/>
      <c r="T7" s="86"/>
      <c r="U7" s="86"/>
      <c r="V7" s="86"/>
      <c r="X7" s="87"/>
    </row>
    <row r="8" s="85" customFormat="true" ht="15" customHeight="true" x14ac:dyDescent="0.45">
      <c r="A8" s="75"/>
      <c r="R8" s="86"/>
      <c r="S8" s="86"/>
      <c r="T8" s="86"/>
      <c r="U8" s="86"/>
      <c r="V8" s="86"/>
      <c r="X8" s="87"/>
    </row>
    <row r="9" s="85" customFormat="true" ht="15" customHeight="true" x14ac:dyDescent="0.45">
      <c r="A9" s="75"/>
      <c r="R9" s="86"/>
      <c r="S9" s="86"/>
      <c r="T9" s="86"/>
      <c r="U9" s="86"/>
      <c r="V9" s="86"/>
      <c r="X9" s="87"/>
    </row>
    <row r="10" s="85" customFormat="true" ht="15" customHeight="true" x14ac:dyDescent="0.45">
      <c r="A10" s="75"/>
      <c r="R10" s="86"/>
      <c r="S10" s="86"/>
      <c r="T10" s="86"/>
      <c r="U10" s="86"/>
      <c r="V10" s="86"/>
      <c r="X10" s="87"/>
    </row>
    <row r="11" s="85" customFormat="true" ht="15" customHeight="true" x14ac:dyDescent="0.45">
      <c r="A11" s="75"/>
      <c r="R11" s="86"/>
      <c r="S11" s="86"/>
      <c r="T11" s="86"/>
      <c r="U11" s="86"/>
      <c r="V11" s="86"/>
      <c r="X11" s="87"/>
    </row>
    <row r="12" s="85" customFormat="true" ht="15" customHeight="true" x14ac:dyDescent="0.45">
      <c r="A12" s="75"/>
      <c r="R12" s="86"/>
      <c r="S12" s="86"/>
      <c r="T12" s="86"/>
      <c r="U12" s="86"/>
      <c r="V12" s="86"/>
      <c r="X12" s="87"/>
    </row>
    <row r="13" s="85" customFormat="true" ht="15" customHeight="true" x14ac:dyDescent="0.45">
      <c r="A13" s="75"/>
      <c r="R13" s="86"/>
      <c r="S13" s="86"/>
      <c r="T13" s="86"/>
      <c r="U13" s="86"/>
      <c r="V13" s="86"/>
      <c r="X13" s="87"/>
    </row>
    <row r="14" s="85" customFormat="true" ht="15" customHeight="true" x14ac:dyDescent="0.45">
      <c r="A14" s="75"/>
      <c r="R14" s="86"/>
      <c r="S14" s="86"/>
      <c r="T14" s="86"/>
      <c r="U14" s="86"/>
      <c r="V14" s="86"/>
      <c r="X14" s="87"/>
    </row>
    <row r="15" s="85" customFormat="true" ht="15" customHeight="true" x14ac:dyDescent="0.45">
      <c r="A15" s="75"/>
      <c r="R15" s="86"/>
      <c r="S15" s="86"/>
      <c r="T15" s="86"/>
      <c r="U15" s="86"/>
      <c r="V15" s="86"/>
      <c r="X15" s="87"/>
    </row>
    <row r="16" s="85" customFormat="true" ht="15" customHeight="true" x14ac:dyDescent="0.45">
      <c r="A16" s="75"/>
      <c r="R16" s="86"/>
      <c r="S16" s="86"/>
      <c r="T16" s="86"/>
      <c r="U16" s="86"/>
      <c r="V16" s="86"/>
      <c r="X16" s="87"/>
    </row>
    <row r="17" s="85" customFormat="true" ht="15" customHeight="true" x14ac:dyDescent="0.45">
      <c r="A17" s="75"/>
      <c r="R17" s="86"/>
      <c r="S17" s="86"/>
      <c r="T17" s="86"/>
      <c r="U17" s="86"/>
      <c r="V17" s="86"/>
      <c r="X17" s="87"/>
    </row>
    <row r="18" s="85" customFormat="true" ht="15" customHeight="true" x14ac:dyDescent="0.45">
      <c r="A18" s="75"/>
      <c r="R18" s="86"/>
      <c r="S18" s="86"/>
      <c r="T18" s="86"/>
      <c r="U18" s="86"/>
      <c r="V18" s="86"/>
      <c r="X18" s="87"/>
    </row>
    <row r="19" s="85" customFormat="true" ht="15" customHeight="true" x14ac:dyDescent="0.45">
      <c r="A19" s="75"/>
      <c r="R19" s="86"/>
      <c r="S19" s="86"/>
      <c r="T19" s="86"/>
      <c r="U19" s="86"/>
      <c r="V19" s="86"/>
      <c r="X19" s="87"/>
    </row>
    <row r="20" s="85" customFormat="true" ht="15" customHeight="true" x14ac:dyDescent="0.35">
      <c r="A20" s="76" t="s">
        <v>324</v>
      </c>
      <c r="R20" s="86"/>
      <c r="S20" s="86"/>
      <c r="T20" s="86"/>
      <c r="U20" s="86"/>
      <c r="V20" s="86"/>
      <c r="X20" s="87"/>
    </row>
    <row r="21" s="85" customFormat="true" ht="15" customHeight="true" x14ac:dyDescent="0.3">
      <c r="A21" s="19" t="s">
        <v>181</v>
      </c>
      <c r="R21" s="86"/>
      <c r="S21" s="86"/>
      <c r="T21" s="86"/>
      <c r="U21" s="86"/>
      <c r="V21" s="86"/>
      <c r="X21" s="87"/>
    </row>
    <row r="22" s="85" customFormat="true" ht="15" customHeight="true" x14ac:dyDescent="0.3">
      <c r="R22" s="86"/>
      <c r="S22" s="86"/>
      <c r="T22" s="86"/>
      <c r="U22" s="86"/>
    </row>
    <row r="23" s="85" customFormat="true" ht="15" customHeight="true" x14ac:dyDescent="0.3">
      <c r="B23" s="133" t="str">
        <f>TOC!C1</f>
        <v>[Region name]</v>
      </c>
      <c r="F23" s="133" t="s">
        <v>64</v>
      </c>
      <c r="K23" s="133" t="s">
        <v>65</v>
      </c>
    </row>
    <row r="24" s="85" customFormat="true" x14ac:dyDescent="0.3"/>
    <row r="25" s="85" customFormat="true" x14ac:dyDescent="0.3"/>
    <row r="26" s="85" customFormat="true" x14ac:dyDescent="0.3"/>
    <row r="27" s="85" customFormat="true" x14ac:dyDescent="0.3"/>
    <row r="28" s="85" customFormat="true" x14ac:dyDescent="0.3"/>
    <row r="29" s="85" customFormat="true" x14ac:dyDescent="0.3"/>
    <row r="30" s="85" customFormat="true" x14ac:dyDescent="0.3"/>
    <row r="31" s="85" customFormat="true" x14ac:dyDescent="0.3"/>
    <row r="32" s="85" customFormat="true" ht="15" customHeight="true" x14ac:dyDescent="0.3"/>
    <row r="33" s="85" customFormat="true" x14ac:dyDescent="0.3"/>
    <row r="34" s="85" customFormat="true" x14ac:dyDescent="0.3"/>
    <row r="35" s="85" customFormat="true" x14ac:dyDescent="0.3"/>
    <row r="36" s="85" customFormat="true" x14ac:dyDescent="0.3"/>
    <row r="37" s="85" customFormat="true" x14ac:dyDescent="0.3"/>
    <row r="38" s="85" customFormat="true" x14ac:dyDescent="0.3"/>
    <row r="39" s="85" customFormat="true" ht="18" x14ac:dyDescent="0.35">
      <c r="A39" s="76" t="s">
        <v>325</v>
      </c>
    </row>
    <row r="40" s="85" customFormat="true" x14ac:dyDescent="0.3">
      <c r="A40" s="19" t="s">
        <v>181</v>
      </c>
    </row>
    <row r="41" s="85" customFormat="true" x14ac:dyDescent="0.3"/>
    <row r="42" s="85" customFormat="true" x14ac:dyDescent="0.3"/>
    <row r="43" s="85" customFormat="true" x14ac:dyDescent="0.3"/>
    <row r="44" s="85" customFormat="true" x14ac:dyDescent="0.3"/>
    <row r="45" s="85" customFormat="true" x14ac:dyDescent="0.3"/>
    <row r="46" s="85" customFormat="true" x14ac:dyDescent="0.3"/>
    <row r="47" s="85" customFormat="true" x14ac:dyDescent="0.3"/>
    <row r="48" s="85" customFormat="true" x14ac:dyDescent="0.3"/>
    <row r="49" s="85" customFormat="true" x14ac:dyDescent="0.3"/>
    <row r="50" s="85" customFormat="true" x14ac:dyDescent="0.3"/>
    <row r="51" s="85" customFormat="true" x14ac:dyDescent="0.3"/>
    <row r="52" s="85" customFormat="true" x14ac:dyDescent="0.3"/>
    <row r="53" s="85" customFormat="true" x14ac:dyDescent="0.3"/>
    <row r="54" s="85" customFormat="true" x14ac:dyDescent="0.3"/>
    <row r="55" s="85" customFormat="true" x14ac:dyDescent="0.3"/>
    <row r="56" s="85" customFormat="true" x14ac:dyDescent="0.3">
      <c r="A56" s="135" t="s">
        <v>281</v>
      </c>
      <c r="B56" s="5"/>
      <c r="C56" s="5"/>
      <c r="D56" s="5"/>
      <c r="R56" s="135" t="s">
        <v>280</v>
      </c>
      <c r="V56" s="5"/>
      <c r="W56" s="5"/>
    </row>
    <row r="57" s="85" customFormat="true" x14ac:dyDescent="0.3">
      <c r="C57" s="136" t="s">
        <v>59</v>
      </c>
      <c r="D57" s="108"/>
      <c r="E57" s="108"/>
      <c r="F57" s="108"/>
      <c r="G57" s="108"/>
      <c r="H57" s="136" t="s">
        <v>64</v>
      </c>
      <c r="I57" s="108"/>
      <c r="J57" s="108"/>
      <c r="K57" s="108"/>
      <c r="L57" s="108"/>
      <c r="M57" s="136" t="s">
        <v>65</v>
      </c>
      <c r="N57" s="108"/>
      <c r="O57" s="108"/>
      <c r="P57" s="108"/>
      <c r="Q57" s="108"/>
      <c r="R57" s="138" t="s">
        <v>59</v>
      </c>
      <c r="S57" s="108"/>
      <c r="T57" s="138" t="s">
        <v>64</v>
      </c>
      <c r="U57" s="108"/>
      <c r="V57" s="138" t="s">
        <v>65</v>
      </c>
      <c r="W57" s="108"/>
      <c r="X57" s="108" t="s">
        <v>59</v>
      </c>
      <c r="Y57" s="108" t="s">
        <v>64</v>
      </c>
      <c r="Z57" s="108" t="s">
        <v>65</v>
      </c>
    </row>
    <row r="58" s="85" customFormat="true" ht="43.2" x14ac:dyDescent="0.3">
      <c r="C58" s="137" t="s">
        <v>0</v>
      </c>
      <c r="D58" s="137" t="s">
        <v>119</v>
      </c>
      <c r="E58" s="137" t="s">
        <v>120</v>
      </c>
      <c r="F58" s="137" t="s">
        <v>121</v>
      </c>
      <c r="G58" s="137" t="s">
        <v>122</v>
      </c>
      <c r="H58" s="137" t="s">
        <v>0</v>
      </c>
      <c r="I58" s="137" t="s">
        <v>119</v>
      </c>
      <c r="J58" s="137" t="s">
        <v>120</v>
      </c>
      <c r="K58" s="137" t="s">
        <v>121</v>
      </c>
      <c r="L58" s="137" t="s">
        <v>122</v>
      </c>
      <c r="M58" s="137" t="s">
        <v>0</v>
      </c>
      <c r="N58" s="137" t="s">
        <v>119</v>
      </c>
      <c r="O58" s="137" t="s">
        <v>120</v>
      </c>
      <c r="P58" s="137" t="s">
        <v>121</v>
      </c>
      <c r="Q58" s="137" t="s">
        <v>122</v>
      </c>
      <c r="R58" s="137" t="s">
        <v>45</v>
      </c>
      <c r="S58" s="137" t="s">
        <v>313</v>
      </c>
      <c r="T58" s="137" t="s">
        <v>45</v>
      </c>
      <c r="U58" s="137" t="s">
        <v>313</v>
      </c>
      <c r="V58" s="137" t="s">
        <v>45</v>
      </c>
      <c r="W58" s="137" t="s">
        <v>313</v>
      </c>
      <c r="X58" s="108" t="s">
        <v>286</v>
      </c>
      <c r="Y58" s="108" t="s">
        <v>286</v>
      </c>
      <c r="Z58" s="108" t="s">
        <v>286</v>
      </c>
    </row>
    <row r="59" s="85" customFormat="true" x14ac:dyDescent="0.3">
      <c r="A59" s="136" t="s">
        <v>59</v>
      </c>
      <c r="B59" s="160" t="s">
        <v>49</v>
      </c>
      <c r="C59" s="160"/>
      <c r="D59" s="160"/>
      <c r="E59" s="161"/>
      <c r="F59" s="161"/>
      <c r="G59" s="161"/>
      <c r="H59" s="161"/>
      <c r="I59" s="161"/>
      <c r="J59" s="161"/>
      <c r="K59" s="161"/>
      <c r="L59" s="161"/>
      <c r="M59" s="161"/>
      <c r="N59" s="161"/>
      <c r="O59" s="161"/>
      <c r="P59" s="161"/>
      <c r="Q59" s="161"/>
      <c r="R59" s="160"/>
      <c r="S59" s="160"/>
      <c r="T59" s="160"/>
      <c r="U59" s="160"/>
      <c r="V59" s="160"/>
      <c r="W59" s="160"/>
      <c r="X59" s="161"/>
      <c r="Y59" s="161"/>
      <c r="Z59" s="161"/>
    </row>
    <row r="60" s="85" customFormat="true" x14ac:dyDescent="0.3">
      <c r="A60" s="162" t="s">
        <v>631</v>
      </c>
      <c r="B60" s="4">
        <v>2000</v>
      </c>
      <c r="C60" s="4">
        <v>759.126456927204</v>
      </c>
      <c r="D60" s="4">
        <v>80.915854974083018</v>
      </c>
      <c r="E60" s="4">
        <v>6.1223002273698501</v>
      </c>
      <c r="F60" s="4">
        <v>15.299921229295002</v>
      </c>
      <c r="G60" s="4">
        <v>7.0734956795235622</v>
      </c>
      <c r="H60" s="4"/>
      <c r="I60" s="4">
        <v>592.83528960841181</v>
      </c>
      <c r="J60" s="4">
        <v>1.6986117847213411</v>
      </c>
      <c r="K60" s="4">
        <v>2.4536482548223852</v>
      </c>
      <c r="L60" s="4">
        <v>0.68568441996123319</v>
      </c>
      <c r="M60" s="4"/>
      <c r="N60" s="4">
        <v>247.20702229287517</v>
      </c>
      <c r="O60" s="4">
        <v>4.4236884426485084</v>
      </c>
      <c r="P60" s="4">
        <v>12.846275911670377</v>
      </c>
      <c r="Q60" s="4">
        <v>6.3878112595623273</v>
      </c>
      <c r="R60" s="4">
        <v>840.04229736328125</v>
      </c>
      <c r="S60" s="4">
        <v>28.495721817016602</v>
      </c>
      <c r="T60" s="4">
        <v>592.8353271484375</v>
      </c>
      <c r="U60" s="4">
        <v>4.837946891784668</v>
      </c>
      <c r="V60" s="4">
        <v>247.20703125</v>
      </c>
      <c r="W60" s="4">
        <v>23.657770156860352</v>
      </c>
      <c r="X60" s="167" t="s">
        <v>48</v>
      </c>
      <c r="Y60" s="167" t="s">
        <v>48</v>
      </c>
      <c r="Z60" s="167" t="s">
        <v>48</v>
      </c>
    </row>
    <row r="61" s="85" customFormat="true" x14ac:dyDescent="0.3">
      <c r="A61" s="162" t="s">
        <v>631</v>
      </c>
      <c r="B61" s="4">
        <v>2001</v>
      </c>
      <c r="C61" s="4">
        <v>761.50365011312238</v>
      </c>
      <c r="D61" s="4">
        <v>80.96465310296179</v>
      </c>
      <c r="E61" s="4">
        <v>5.8558693374422779</v>
      </c>
      <c r="F61" s="4">
        <v>15.054640237681946</v>
      </c>
      <c r="G61" s="4">
        <v>6.9232401167353617</v>
      </c>
      <c r="H61" s="4"/>
      <c r="I61" s="4">
        <v>595.45016129833766</v>
      </c>
      <c r="J61" s="4">
        <v>1.6469365164175114</v>
      </c>
      <c r="K61" s="4">
        <v>2.4338315096349614</v>
      </c>
      <c r="L61" s="4">
        <v>0.67166211771803641</v>
      </c>
      <c r="M61" s="4"/>
      <c r="N61" s="4">
        <v>247.0181419177469</v>
      </c>
      <c r="O61" s="4">
        <v>4.2089328210247663</v>
      </c>
      <c r="P61" s="4">
        <v>12.620812148280315</v>
      </c>
      <c r="Q61" s="4">
        <v>6.2515779990173241</v>
      </c>
      <c r="R61" s="4">
        <v>842.46832275390625</v>
      </c>
      <c r="S61" s="4">
        <v>27.833768844604492</v>
      </c>
      <c r="T61" s="4">
        <v>595.4501953125</v>
      </c>
      <c r="U61" s="4">
        <v>4.7524127960205078</v>
      </c>
      <c r="V61" s="4">
        <v>247.01815795898438</v>
      </c>
      <c r="W61" s="4">
        <v>23.08131217956543</v>
      </c>
      <c r="X61" s="167" t="s">
        <v>48</v>
      </c>
      <c r="Y61" s="167" t="s">
        <v>48</v>
      </c>
      <c r="Z61" s="167" t="s">
        <v>48</v>
      </c>
    </row>
    <row r="62" s="85" customFormat="true" x14ac:dyDescent="0.3">
      <c r="A62" s="162" t="s">
        <v>631</v>
      </c>
      <c r="B62" s="4">
        <v>2002</v>
      </c>
      <c r="C62" s="4">
        <v>764.86864093753707</v>
      </c>
      <c r="D62" s="4">
        <v>80.784203613932092</v>
      </c>
      <c r="E62" s="4">
        <v>5.5532919759990929</v>
      </c>
      <c r="F62" s="4">
        <v>14.405952475940554</v>
      </c>
      <c r="G62" s="4">
        <v>6.7642764083495894</v>
      </c>
      <c r="H62" s="4"/>
      <c r="I62" s="4">
        <v>598.66343800751361</v>
      </c>
      <c r="J62" s="4">
        <v>1.5900955759873157</v>
      </c>
      <c r="K62" s="4">
        <v>2.4148589306118025</v>
      </c>
      <c r="L62" s="4">
        <v>0.66428521644752858</v>
      </c>
      <c r="M62" s="4"/>
      <c r="N62" s="4">
        <v>246.9894065439556</v>
      </c>
      <c r="O62" s="4">
        <v>3.9631964000117783</v>
      </c>
      <c r="P62" s="4">
        <v>11.991090331207804</v>
      </c>
      <c r="Q62" s="4">
        <v>6.0999911919020615</v>
      </c>
      <c r="R62" s="4">
        <v>845.65289306640625</v>
      </c>
      <c r="S62" s="4">
        <v>26.723516464233398</v>
      </c>
      <c r="T62" s="4">
        <v>598.6634521484375</v>
      </c>
      <c r="U62" s="4">
        <v>4.6692547798156738</v>
      </c>
      <c r="V62" s="4">
        <v>246.98939514160156</v>
      </c>
      <c r="W62" s="4">
        <v>22.054286956787109</v>
      </c>
      <c r="X62" s="167" t="s">
        <v>48</v>
      </c>
      <c r="Y62" s="167" t="s">
        <v>48</v>
      </c>
      <c r="Z62" s="167" t="s">
        <v>48</v>
      </c>
    </row>
    <row r="63" s="85" customFormat="true" x14ac:dyDescent="0.3">
      <c r="A63" s="162" t="s">
        <v>631</v>
      </c>
      <c r="B63" s="4">
        <v>2003</v>
      </c>
      <c r="C63" s="4">
        <v>768.50337902291062</v>
      </c>
      <c r="D63" s="4">
        <v>80.596021625599477</v>
      </c>
      <c r="E63" s="4">
        <v>5.2629977987303755</v>
      </c>
      <c r="F63" s="4">
        <v>13.792270085127589</v>
      </c>
      <c r="G63" s="4">
        <v>6.5955202379260953</v>
      </c>
      <c r="H63" s="4"/>
      <c r="I63" s="4">
        <v>602.17827982871472</v>
      </c>
      <c r="J63" s="4">
        <v>1.550889680220972</v>
      </c>
      <c r="K63" s="4">
        <v>2.4199235592742419</v>
      </c>
      <c r="L63" s="4">
        <v>0.64934913721909404</v>
      </c>
      <c r="M63" s="4"/>
      <c r="N63" s="4">
        <v>246.92112081979522</v>
      </c>
      <c r="O63" s="4">
        <v>3.712108118509402</v>
      </c>
      <c r="P63" s="4">
        <v>11.372344816273079</v>
      </c>
      <c r="Q63" s="4">
        <v>5.9461711007069988</v>
      </c>
      <c r="R63" s="4">
        <v>849.099365234375</v>
      </c>
      <c r="S63" s="4">
        <v>25.65080451965332</v>
      </c>
      <c r="T63" s="4">
        <v>602.17828369140625</v>
      </c>
      <c r="U63" s="4">
        <v>4.6201534271240234</v>
      </c>
      <c r="V63" s="4">
        <v>246.92111206054688</v>
      </c>
      <c r="W63" s="4">
        <v>21.030630111694336</v>
      </c>
      <c r="X63" s="167" t="s">
        <v>48</v>
      </c>
      <c r="Y63" s="167" t="s">
        <v>48</v>
      </c>
      <c r="Z63" s="167" t="s">
        <v>48</v>
      </c>
    </row>
    <row r="64" s="85" customFormat="true" x14ac:dyDescent="0.3">
      <c r="A64" s="162" t="s">
        <v>631</v>
      </c>
      <c r="B64" s="4">
        <v>2004</v>
      </c>
      <c r="C64" s="4">
        <v>773.8165329340502</v>
      </c>
      <c r="D64" s="4">
        <v>78.714374367740135</v>
      </c>
      <c r="E64" s="4">
        <v>5.2387907506809217</v>
      </c>
      <c r="F64" s="4">
        <v>13.175952543728419</v>
      </c>
      <c r="G64" s="4">
        <v>6.4332297043221107</v>
      </c>
      <c r="H64" s="4"/>
      <c r="I64" s="4">
        <v>605.64705331522248</v>
      </c>
      <c r="J64" s="4">
        <v>1.7839086852745083</v>
      </c>
      <c r="K64" s="4">
        <v>2.4170195822651896</v>
      </c>
      <c r="L64" s="4">
        <v>0.64237477671962806</v>
      </c>
      <c r="M64" s="4"/>
      <c r="N64" s="4">
        <v>246.8838539865676</v>
      </c>
      <c r="O64" s="4">
        <v>3.4548820654064141</v>
      </c>
      <c r="P64" s="4">
        <v>10.758931259393266</v>
      </c>
      <c r="Q64" s="4">
        <v>5.7908549276024806</v>
      </c>
      <c r="R64" s="4">
        <v>852.5308837890625</v>
      </c>
      <c r="S64" s="4">
        <v>24.847978591918945</v>
      </c>
      <c r="T64" s="4">
        <v>605.64703369140625</v>
      </c>
      <c r="U64" s="4">
        <v>4.8432798385620117</v>
      </c>
      <c r="V64" s="4">
        <v>246.88386535644531</v>
      </c>
      <c r="W64" s="4">
        <v>20.004665374755859</v>
      </c>
      <c r="X64" s="167" t="s">
        <v>48</v>
      </c>
      <c r="Y64" s="167" t="s">
        <v>48</v>
      </c>
      <c r="Z64" s="167" t="s">
        <v>48</v>
      </c>
    </row>
    <row r="65" s="85" customFormat="true" x14ac:dyDescent="0.3">
      <c r="A65" s="162" t="s">
        <v>631</v>
      </c>
      <c r="B65" s="4">
        <v>2005</v>
      </c>
      <c r="C65" s="4">
        <v>782.31507408503796</v>
      </c>
      <c r="D65" s="4">
        <v>74.149381035834608</v>
      </c>
      <c r="E65" s="4">
        <v>5.0111033653656749</v>
      </c>
      <c r="F65" s="4">
        <v>12.678290060436785</v>
      </c>
      <c r="G65" s="4">
        <v>6.067687832185447</v>
      </c>
      <c r="H65" s="4"/>
      <c r="I65" s="4">
        <v>609.32073266419775</v>
      </c>
      <c r="J65" s="4">
        <v>1.9269513780512844</v>
      </c>
      <c r="K65" s="4">
        <v>2.5161180266924945</v>
      </c>
      <c r="L65" s="4">
        <v>0.60767062545533679</v>
      </c>
      <c r="M65" s="4"/>
      <c r="N65" s="4">
        <v>247.14372245667477</v>
      </c>
      <c r="O65" s="4">
        <v>3.0841519873143906</v>
      </c>
      <c r="P65" s="4">
        <v>10.162172118502035</v>
      </c>
      <c r="Q65" s="4">
        <v>5.4600172067301136</v>
      </c>
      <c r="R65" s="4">
        <v>856.46441650390625</v>
      </c>
      <c r="S65" s="4">
        <v>23.757089614868164</v>
      </c>
      <c r="T65" s="4">
        <v>609.32073974609375</v>
      </c>
      <c r="U65" s="4">
        <v>5.0507345199584961</v>
      </c>
      <c r="V65" s="4">
        <v>247.14373779296875</v>
      </c>
      <c r="W65" s="4">
        <v>18.706333160400391</v>
      </c>
      <c r="X65" s="167" t="s">
        <v>48</v>
      </c>
      <c r="Y65" s="167" t="s">
        <v>48</v>
      </c>
      <c r="Z65" s="167" t="s">
        <v>48</v>
      </c>
    </row>
    <row r="66" s="85" customFormat="true" x14ac:dyDescent="0.3">
      <c r="A66" s="162" t="s">
        <v>631</v>
      </c>
      <c r="B66" s="4">
        <v>2006</v>
      </c>
      <c r="C66" s="4">
        <v>787.91372057179262</v>
      </c>
      <c r="D66" s="4">
        <v>72.32954772973693</v>
      </c>
      <c r="E66" s="4">
        <v>5.0237825468735</v>
      </c>
      <c r="F66" s="4">
        <v>12.109424877590264</v>
      </c>
      <c r="G66" s="4">
        <v>5.9157702437791757</v>
      </c>
      <c r="H66" s="4"/>
      <c r="I66" s="4">
        <v>613.14340783117973</v>
      </c>
      <c r="J66" s="4">
        <v>2.1742400890334643</v>
      </c>
      <c r="K66" s="4">
        <v>2.51443154233041</v>
      </c>
      <c r="L66" s="4">
        <v>0.6010146918143543</v>
      </c>
      <c r="M66" s="4"/>
      <c r="N66" s="4">
        <v>247.09986047034974</v>
      </c>
      <c r="O66" s="4">
        <v>2.8495424578400343</v>
      </c>
      <c r="P66" s="4">
        <v>9.5949957338699665</v>
      </c>
      <c r="Q66" s="4">
        <v>5.3147555519648213</v>
      </c>
      <c r="R66" s="4">
        <v>860.2432861328125</v>
      </c>
      <c r="S66" s="4">
        <v>23.048944473266602</v>
      </c>
      <c r="T66" s="4">
        <v>613.14337158203125</v>
      </c>
      <c r="U66" s="4">
        <v>5.2896995544433594</v>
      </c>
      <c r="V66" s="4">
        <v>247.099853515625</v>
      </c>
      <c r="W66" s="4">
        <v>17.759296417236328</v>
      </c>
      <c r="X66" s="167" t="s">
        <v>48</v>
      </c>
      <c r="Y66" s="167" t="s">
        <v>48</v>
      </c>
      <c r="Z66" s="167" t="s">
        <v>48</v>
      </c>
    </row>
    <row r="67" s="85" customFormat="true" x14ac:dyDescent="0.3">
      <c r="A67" s="162" t="s">
        <v>631</v>
      </c>
      <c r="B67" s="4">
        <v>2007</v>
      </c>
      <c r="C67" s="4">
        <v>793.72118404982984</v>
      </c>
      <c r="D67" s="4">
        <v>70.543758436911574</v>
      </c>
      <c r="E67" s="4">
        <v>5.0244864957131297</v>
      </c>
      <c r="F67" s="4">
        <v>11.550055445005107</v>
      </c>
      <c r="G67" s="4">
        <v>5.750501444809073</v>
      </c>
      <c r="H67" s="4"/>
      <c r="I67" s="4">
        <v>617.13209834659403</v>
      </c>
      <c r="J67" s="4">
        <v>2.4201954973376618</v>
      </c>
      <c r="K67" s="4">
        <v>2.5119629367402809</v>
      </c>
      <c r="L67" s="4">
        <v>0.59328915019044437</v>
      </c>
      <c r="M67" s="4"/>
      <c r="N67" s="4">
        <v>247.13284414014717</v>
      </c>
      <c r="O67" s="4">
        <v>2.6042909983754674</v>
      </c>
      <c r="P67" s="4">
        <v>9.0380909791674373</v>
      </c>
      <c r="Q67" s="4">
        <v>5.1572122946186285</v>
      </c>
      <c r="R67" s="4">
        <v>864.26495361328125</v>
      </c>
      <c r="S67" s="4">
        <v>22.32505989074707</v>
      </c>
      <c r="T67" s="4">
        <v>617.13214111328125</v>
      </c>
      <c r="U67" s="4">
        <v>5.525449275970459</v>
      </c>
      <c r="V67" s="4">
        <v>247.13284301757813</v>
      </c>
      <c r="W67" s="4">
        <v>16.799594879150391</v>
      </c>
      <c r="X67" s="167" t="s">
        <v>48</v>
      </c>
      <c r="Y67" s="167" t="s">
        <v>48</v>
      </c>
      <c r="Z67" s="167" t="s">
        <v>48</v>
      </c>
    </row>
    <row r="68" s="85" customFormat="true" x14ac:dyDescent="0.3">
      <c r="A68" s="162" t="s">
        <v>631</v>
      </c>
      <c r="B68" s="4">
        <v>2008</v>
      </c>
      <c r="C68" s="4">
        <v>799.617033647261</v>
      </c>
      <c r="D68" s="4">
        <v>68.781399703748406</v>
      </c>
      <c r="E68" s="4">
        <v>5.0556121120074344</v>
      </c>
      <c r="F68" s="4">
        <v>11.928567261362883</v>
      </c>
      <c r="G68" s="4">
        <v>4.6526424617011966</v>
      </c>
      <c r="H68" s="4"/>
      <c r="I68" s="4">
        <v>621.20096801186037</v>
      </c>
      <c r="J68" s="4">
        <v>2.6974148887106608</v>
      </c>
      <c r="K68" s="4">
        <v>2.5092313450406456</v>
      </c>
      <c r="L68" s="4">
        <v>0.58580430106505532</v>
      </c>
      <c r="M68" s="4"/>
      <c r="N68" s="4">
        <v>247.19746533914892</v>
      </c>
      <c r="O68" s="4">
        <v>2.3581972232967727</v>
      </c>
      <c r="P68" s="4">
        <v>9.4193395895182999</v>
      </c>
      <c r="Q68" s="4">
        <v>4.0668381606361406</v>
      </c>
      <c r="R68" s="4">
        <v>868.3984375</v>
      </c>
      <c r="S68" s="4">
        <v>21.636821746826172</v>
      </c>
      <c r="T68" s="4">
        <v>621.20098876953125</v>
      </c>
      <c r="U68" s="4">
        <v>5.7924370765686035</v>
      </c>
      <c r="V68" s="4">
        <v>247.19744873046875</v>
      </c>
      <c r="W68" s="4">
        <v>15.844382286071777</v>
      </c>
      <c r="X68" s="167" t="s">
        <v>48</v>
      </c>
      <c r="Y68" s="167" t="s">
        <v>48</v>
      </c>
      <c r="Z68" s="167" t="s">
        <v>48</v>
      </c>
    </row>
    <row r="69" s="85" customFormat="true" x14ac:dyDescent="0.3">
      <c r="A69" s="162" t="s">
        <v>631</v>
      </c>
      <c r="B69" s="4">
        <v>2009</v>
      </c>
      <c r="C69" s="4">
        <v>805.51417211145395</v>
      </c>
      <c r="D69" s="4">
        <v>66.786622850010843</v>
      </c>
      <c r="E69" s="4">
        <v>5.3545838153827372</v>
      </c>
      <c r="F69" s="4">
        <v>11.379296354359077</v>
      </c>
      <c r="G69" s="4">
        <v>4.4873955818366245</v>
      </c>
      <c r="H69" s="4"/>
      <c r="I69" s="4">
        <v>625.25917497621992</v>
      </c>
      <c r="J69" s="4">
        <v>3.0052039741535568</v>
      </c>
      <c r="K69" s="4">
        <v>2.506558471070254</v>
      </c>
      <c r="L69" s="4">
        <v>0.57801758992409891</v>
      </c>
      <c r="M69" s="4"/>
      <c r="N69" s="4">
        <v>247.04161998524467</v>
      </c>
      <c r="O69" s="4">
        <v>2.3493798412291804</v>
      </c>
      <c r="P69" s="4">
        <v>8.8727415165497394</v>
      </c>
      <c r="Q69" s="4">
        <v>3.9093779919125256</v>
      </c>
      <c r="R69" s="4">
        <v>872.30084228515625</v>
      </c>
      <c r="S69" s="4">
        <v>21.221284866333008</v>
      </c>
      <c r="T69" s="4">
        <v>625.25921630859375</v>
      </c>
      <c r="U69" s="4">
        <v>6.0897970199584961</v>
      </c>
      <c r="V69" s="4">
        <v>247.0416259765625</v>
      </c>
      <c r="W69" s="4">
        <v>15.131501197814941</v>
      </c>
      <c r="X69" s="167" t="s">
        <v>48</v>
      </c>
      <c r="Y69" s="167" t="s">
        <v>48</v>
      </c>
      <c r="Z69" s="167" t="s">
        <v>48</v>
      </c>
    </row>
    <row r="70" s="85" customFormat="true" x14ac:dyDescent="0.3">
      <c r="A70" s="162" t="s">
        <v>631</v>
      </c>
      <c r="B70" s="4">
        <v>2010</v>
      </c>
      <c r="C70" s="4">
        <v>811.44869266426292</v>
      </c>
      <c r="D70" s="4">
        <v>64.847628193813179</v>
      </c>
      <c r="E70" s="4">
        <v>5.6463562512618015</v>
      </c>
      <c r="F70" s="4">
        <v>10.711491716526561</v>
      </c>
      <c r="G70" s="4">
        <v>4.3145833256247279</v>
      </c>
      <c r="H70" s="4"/>
      <c r="I70" s="4">
        <v>629.26250113836466</v>
      </c>
      <c r="J70" s="4">
        <v>3.3105350764785961</v>
      </c>
      <c r="K70" s="4">
        <v>2.4784130353983924</v>
      </c>
      <c r="L70" s="4">
        <v>0.56988671777597522</v>
      </c>
      <c r="M70" s="4"/>
      <c r="N70" s="4">
        <v>247.03381971971163</v>
      </c>
      <c r="O70" s="4">
        <v>2.3358211747832067</v>
      </c>
      <c r="P70" s="4">
        <v>8.2330789280105492</v>
      </c>
      <c r="Q70" s="4">
        <v>3.7446966078487525</v>
      </c>
      <c r="R70" s="4">
        <v>876.29632568359375</v>
      </c>
      <c r="S70" s="4">
        <v>20.672462463378906</v>
      </c>
      <c r="T70" s="4">
        <v>629.26251220703125</v>
      </c>
      <c r="U70" s="4">
        <v>6.3588318824768066</v>
      </c>
      <c r="V70" s="4">
        <v>247.03382873535156</v>
      </c>
      <c r="W70" s="4">
        <v>14.313592910766602</v>
      </c>
      <c r="X70" s="167" t="s">
        <v>48</v>
      </c>
      <c r="Y70" s="167" t="s">
        <v>48</v>
      </c>
      <c r="Z70" s="167" t="s">
        <v>48</v>
      </c>
    </row>
    <row r="71" s="85" customFormat="true" x14ac:dyDescent="0.3">
      <c r="A71" s="162" t="s">
        <v>631</v>
      </c>
      <c r="B71" s="4">
        <v>2011</v>
      </c>
      <c r="C71" s="4">
        <v>817.22034477173213</v>
      </c>
      <c r="D71" s="4">
        <v>62.980768891187324</v>
      </c>
      <c r="E71" s="4">
        <v>5.9351917127092566</v>
      </c>
      <c r="F71" s="4">
        <v>10.046488303529227</v>
      </c>
      <c r="G71" s="4">
        <v>4.1431700831252023</v>
      </c>
      <c r="H71" s="4"/>
      <c r="I71" s="4">
        <v>633.11131863640742</v>
      </c>
      <c r="J71" s="4">
        <v>3.6144581339720414</v>
      </c>
      <c r="K71" s="4">
        <v>2.4522901120098028</v>
      </c>
      <c r="L71" s="4">
        <v>0.55897616265468397</v>
      </c>
      <c r="M71" s="4"/>
      <c r="N71" s="4">
        <v>247.08979502651218</v>
      </c>
      <c r="O71" s="4">
        <v>2.3207335787372165</v>
      </c>
      <c r="P71" s="4">
        <v>7.5942008993584817</v>
      </c>
      <c r="Q71" s="4">
        <v>3.5841939204705175</v>
      </c>
      <c r="R71" s="4">
        <v>880.20111083984375</v>
      </c>
      <c r="S71" s="4">
        <v>20.124832153320313</v>
      </c>
      <c r="T71" s="4">
        <v>633.111328125</v>
      </c>
      <c r="U71" s="4">
        <v>6.6257433891296387</v>
      </c>
      <c r="V71" s="4">
        <v>247.08979797363281</v>
      </c>
      <c r="W71" s="4">
        <v>13.499122619628906</v>
      </c>
      <c r="X71" s="167" t="s">
        <v>48</v>
      </c>
      <c r="Y71" s="167" t="s">
        <v>48</v>
      </c>
      <c r="Z71" s="167" t="s">
        <v>48</v>
      </c>
    </row>
    <row r="72" s="85" customFormat="true" x14ac:dyDescent="0.3">
      <c r="A72" s="162" t="s">
        <v>631</v>
      </c>
      <c r="B72" s="4">
        <v>2012</v>
      </c>
      <c r="C72" s="4">
        <v>822.80563562722057</v>
      </c>
      <c r="D72" s="4">
        <v>61.210824040372664</v>
      </c>
      <c r="E72" s="4">
        <v>6.2148565118745953</v>
      </c>
      <c r="F72" s="4">
        <v>9.3848132779720022</v>
      </c>
      <c r="G72" s="4">
        <v>3.9756003494601844</v>
      </c>
      <c r="H72" s="4"/>
      <c r="I72" s="4">
        <v>636.74766619259651</v>
      </c>
      <c r="J72" s="4">
        <v>3.9139334608114233</v>
      </c>
      <c r="K72" s="4">
        <v>2.4281381169699632</v>
      </c>
      <c r="L72" s="4">
        <v>0.55148470848871856</v>
      </c>
      <c r="M72" s="4"/>
      <c r="N72" s="4">
        <v>247.26879347499681</v>
      </c>
      <c r="O72" s="4">
        <v>2.3009230510631711</v>
      </c>
      <c r="P72" s="4">
        <v>6.9566730191687007</v>
      </c>
      <c r="Q72" s="4">
        <v>3.4241156409714661</v>
      </c>
      <c r="R72" s="4">
        <v>884.0164794921875</v>
      </c>
      <c r="S72" s="4">
        <v>19.575248718261719</v>
      </c>
      <c r="T72" s="4">
        <v>636.7476806640625</v>
      </c>
      <c r="U72" s="4">
        <v>6.8935394287109375</v>
      </c>
      <c r="V72" s="4">
        <v>247.268798828125</v>
      </c>
      <c r="W72" s="4">
        <v>12.681710243225098</v>
      </c>
      <c r="X72" s="167" t="s">
        <v>48</v>
      </c>
      <c r="Y72" s="167" t="s">
        <v>48</v>
      </c>
      <c r="Z72" s="167" t="s">
        <v>48</v>
      </c>
    </row>
    <row r="73" s="85" customFormat="true" x14ac:dyDescent="0.3">
      <c r="A73" s="162" t="s">
        <v>631</v>
      </c>
      <c r="B73" s="4">
        <v>2013</v>
      </c>
      <c r="C73" s="4">
        <v>828.1812530152331</v>
      </c>
      <c r="D73" s="4">
        <v>59.753473873010122</v>
      </c>
      <c r="E73" s="4">
        <v>6.3130610657154227</v>
      </c>
      <c r="F73" s="4">
        <v>8.7398982050141001</v>
      </c>
      <c r="G73" s="4">
        <v>3.8010323697749064</v>
      </c>
      <c r="H73" s="4"/>
      <c r="I73" s="4">
        <v>640.33920897957978</v>
      </c>
      <c r="J73" s="4">
        <v>4.2046075366078579</v>
      </c>
      <c r="K73" s="4">
        <v>2.4222505503883971</v>
      </c>
      <c r="L73" s="4">
        <v>0.54390084609789269</v>
      </c>
      <c r="M73" s="4"/>
      <c r="N73" s="4">
        <v>247.59551790866351</v>
      </c>
      <c r="O73" s="4">
        <v>2.1084535291075643</v>
      </c>
      <c r="P73" s="4">
        <v>6.3176507961479063</v>
      </c>
      <c r="Q73" s="4">
        <v>3.2571315236770131</v>
      </c>
      <c r="R73" s="4">
        <v>887.93475341796875</v>
      </c>
      <c r="S73" s="4">
        <v>18.85395622253418</v>
      </c>
      <c r="T73" s="4">
        <v>640.33917236328125</v>
      </c>
      <c r="U73" s="4">
        <v>7.1707653999328613</v>
      </c>
      <c r="V73" s="4">
        <v>247.59552001953125</v>
      </c>
      <c r="W73" s="4">
        <v>11.683230400085449</v>
      </c>
      <c r="X73" s="167" t="s">
        <v>48</v>
      </c>
      <c r="Y73" s="167" t="s">
        <v>48</v>
      </c>
      <c r="Z73" s="167" t="s">
        <v>48</v>
      </c>
    </row>
    <row r="74" s="85" customFormat="true" x14ac:dyDescent="0.3">
      <c r="A74" s="162" t="s">
        <v>631</v>
      </c>
      <c r="B74" s="4">
        <v>2014</v>
      </c>
      <c r="C74" s="4">
        <v>832.39644291063723</v>
      </c>
      <c r="D74" s="4">
        <v>59.315573497236819</v>
      </c>
      <c r="E74" s="4">
        <v>6.4857681284405402</v>
      </c>
      <c r="F74" s="4">
        <v>8.0670723725386342</v>
      </c>
      <c r="G74" s="4">
        <v>3.6970481280730536</v>
      </c>
      <c r="H74" s="4"/>
      <c r="I74" s="4">
        <v>643.91436474790953</v>
      </c>
      <c r="J74" s="4">
        <v>4.4671904920166261</v>
      </c>
      <c r="K74" s="4">
        <v>2.3569007187106163</v>
      </c>
      <c r="L74" s="4">
        <v>0.62025310775429776</v>
      </c>
      <c r="M74" s="4"/>
      <c r="N74" s="4">
        <v>247.79765165996437</v>
      </c>
      <c r="O74" s="4">
        <v>2.018577636423915</v>
      </c>
      <c r="P74" s="4">
        <v>5.7101676333757476</v>
      </c>
      <c r="Q74" s="4">
        <v>3.0767950203187557</v>
      </c>
      <c r="R74" s="4">
        <v>891.71197509765625</v>
      </c>
      <c r="S74" s="4">
        <v>18.249917984008789</v>
      </c>
      <c r="T74" s="4">
        <v>643.91436767578125</v>
      </c>
      <c r="U74" s="4">
        <v>7.4443197250366211</v>
      </c>
      <c r="V74" s="4">
        <v>247.79763793945313</v>
      </c>
      <c r="W74" s="4">
        <v>10.805549621582031</v>
      </c>
      <c r="X74" s="167" t="s">
        <v>48</v>
      </c>
      <c r="Y74" s="167" t="s">
        <v>48</v>
      </c>
      <c r="Z74" s="167" t="s">
        <v>48</v>
      </c>
    </row>
    <row r="75" s="85" customFormat="true" x14ac:dyDescent="0.3">
      <c r="A75" s="162" t="s">
        <v>631</v>
      </c>
      <c r="B75" s="4">
        <v>2015</v>
      </c>
      <c r="C75" s="4">
        <v>836.48768041580126</v>
      </c>
      <c r="D75" s="4">
        <v>59.16238065961101</v>
      </c>
      <c r="E75" s="4">
        <v>6.4845331663485233</v>
      </c>
      <c r="F75" s="4">
        <v>7.5619923718985564</v>
      </c>
      <c r="G75" s="4">
        <v>3.4370038938480678</v>
      </c>
      <c r="H75" s="4"/>
      <c r="I75" s="4">
        <v>647.79620306327661</v>
      </c>
      <c r="J75" s="4">
        <v>4.4892226979915044</v>
      </c>
      <c r="K75" s="4">
        <v>2.3412515608413265</v>
      </c>
      <c r="L75" s="4">
        <v>0.62158137158572668</v>
      </c>
      <c r="M75" s="4"/>
      <c r="N75" s="4">
        <v>247.85385801213582</v>
      </c>
      <c r="O75" s="4">
        <v>1.9953104683570175</v>
      </c>
      <c r="P75" s="4">
        <v>5.2207429767322662</v>
      </c>
      <c r="Q75" s="4">
        <v>2.8154225222623399</v>
      </c>
      <c r="R75" s="4">
        <v>895.65008544921875</v>
      </c>
      <c r="S75" s="4">
        <v>17.483522415161133</v>
      </c>
      <c r="T75" s="4">
        <v>647.79620361328125</v>
      </c>
      <c r="U75" s="4">
        <v>7.4520792961120605</v>
      </c>
      <c r="V75" s="4">
        <v>247.85386657714844</v>
      </c>
      <c r="W75" s="4">
        <v>10.031482696533203</v>
      </c>
      <c r="X75" s="167" t="s">
        <v>48</v>
      </c>
      <c r="Y75" s="167" t="s">
        <v>48</v>
      </c>
      <c r="Z75" s="167" t="s">
        <v>48</v>
      </c>
    </row>
    <row r="76" s="85" customFormat="true" x14ac:dyDescent="0.3">
      <c r="A76" s="162" t="s">
        <v>631</v>
      </c>
      <c r="B76" s="4">
        <v>2016</v>
      </c>
      <c r="C76" s="4">
        <v>840.48746497719003</v>
      </c>
      <c r="D76" s="4">
        <v>58.97156551137892</v>
      </c>
      <c r="E76" s="4">
        <v>6.4861450614447955</v>
      </c>
      <c r="F76" s="4">
        <v>7.1113851294615831</v>
      </c>
      <c r="G76" s="4">
        <v>3.2580647744736475</v>
      </c>
      <c r="H76" s="4"/>
      <c r="I76" s="4">
        <v>651.75470131163831</v>
      </c>
      <c r="J76" s="4">
        <v>4.5107218075171591</v>
      </c>
      <c r="K76" s="4">
        <v>2.3243374316311103</v>
      </c>
      <c r="L76" s="4">
        <v>0.62394208211755342</v>
      </c>
      <c r="M76" s="4"/>
      <c r="N76" s="4">
        <v>247.7043291769306</v>
      </c>
      <c r="O76" s="4">
        <v>1.9754232539276377</v>
      </c>
      <c r="P76" s="4">
        <v>4.7870455968860819</v>
      </c>
      <c r="Q76" s="4">
        <v>2.6341226923560939</v>
      </c>
      <c r="R76" s="4">
        <v>899.458984375</v>
      </c>
      <c r="S76" s="4">
        <v>16.855611801147461</v>
      </c>
      <c r="T76" s="4">
        <v>651.75469970703125</v>
      </c>
      <c r="U76" s="4">
        <v>7.4590048789978027</v>
      </c>
      <c r="V76" s="4">
        <v>247.704345703125</v>
      </c>
      <c r="W76" s="4">
        <v>9.3965835571289063</v>
      </c>
      <c r="X76" s="167" t="s">
        <v>48</v>
      </c>
      <c r="Y76" s="167" t="s">
        <v>48</v>
      </c>
      <c r="Z76" s="167" t="s">
        <v>48</v>
      </c>
    </row>
    <row r="77" s="85" customFormat="true" x14ac:dyDescent="0.3">
      <c r="A77" s="162" t="s">
        <v>631</v>
      </c>
      <c r="B77" s="4">
        <v>2017</v>
      </c>
      <c r="C77" s="4">
        <v>844.38791755715806</v>
      </c>
      <c r="D77" s="4">
        <v>58.888716090424104</v>
      </c>
      <c r="E77" s="4">
        <v>6.411595815161454</v>
      </c>
      <c r="F77" s="4">
        <v>6.7421516258994751</v>
      </c>
      <c r="G77" s="4">
        <v>3.0272075954389628</v>
      </c>
      <c r="H77" s="4"/>
      <c r="I77" s="4">
        <v>655.80747746204679</v>
      </c>
      <c r="J77" s="4">
        <v>4.4893479538970755</v>
      </c>
      <c r="K77" s="4">
        <v>2.3801990880252184</v>
      </c>
      <c r="L77" s="4">
        <v>0.54161483166326996</v>
      </c>
      <c r="M77" s="4"/>
      <c r="N77" s="4">
        <v>247.46915618553507</v>
      </c>
      <c r="O77" s="4">
        <v>1.9222478612643785</v>
      </c>
      <c r="P77" s="4">
        <v>4.3619550084275112</v>
      </c>
      <c r="Q77" s="4">
        <v>2.4855927637756925</v>
      </c>
      <c r="R77" s="4">
        <v>903.27667236328125</v>
      </c>
      <c r="S77" s="4">
        <v>16.180929183959961</v>
      </c>
      <c r="T77" s="4">
        <v>655.8074951171875</v>
      </c>
      <c r="U77" s="4">
        <v>7.4111666679382324</v>
      </c>
      <c r="V77" s="4">
        <v>247.46916198730469</v>
      </c>
      <c r="W77" s="4">
        <v>8.7697992324829102</v>
      </c>
      <c r="X77" s="167" t="s">
        <v>48</v>
      </c>
      <c r="Y77" s="167" t="s">
        <v>48</v>
      </c>
      <c r="Z77" s="167" t="s">
        <v>48</v>
      </c>
    </row>
    <row r="78" s="85" customFormat="true" x14ac:dyDescent="0.3"/>
    <row r="79" s="85" customFormat="true" x14ac:dyDescent="0.3">
      <c r="I79" s="5"/>
      <c r="J79" s="5"/>
      <c r="X79" s="85" t="str">
        <f>CONCATENATE("Population (", X77,")")</f>
        <v>Population (millions)</v>
      </c>
      <c r="Y79" s="85" t="str">
        <f>CONCATENATE("Population (", Y77,")")</f>
        <v>Population (millions)</v>
      </c>
      <c r="Z79" s="85" t="str">
        <f>CONCATENATE("Population (", Z77,")")</f>
        <v>Population (thousands)</v>
      </c>
    </row>
    <row r="80" s="85" customFormat="true" x14ac:dyDescent="0.3">
      <c r="I80" s="5"/>
      <c r="J80" s="5"/>
    </row>
    <row r="81" s="85" customFormat="true" x14ac:dyDescent="0.3">
      <c r="I81" s="5"/>
    </row>
    <row r="82" x14ac:dyDescent="0.3">
      <c r="I82" s="84"/>
    </row>
    <row r="83" x14ac:dyDescent="0.3">
      <c r="I83" s="84"/>
    </row>
    <row r="84" x14ac:dyDescent="0.3">
      <c r="I84" s="84"/>
      <c r="J84" s="84"/>
    </row>
    <row r="85" x14ac:dyDescent="0.3">
      <c r="I85" s="84"/>
      <c r="J85" s="84"/>
    </row>
    <row r="86" x14ac:dyDescent="0.3">
      <c r="I86" s="84"/>
      <c r="J86" s="84"/>
    </row>
    <row r="87" x14ac:dyDescent="0.3">
      <c r="I87" s="84"/>
      <c r="J87" s="84"/>
    </row>
    <row r="88" x14ac:dyDescent="0.3">
      <c r="I88" s="84"/>
      <c r="J88" s="84"/>
    </row>
    <row r="89" x14ac:dyDescent="0.3">
      <c r="I89" s="84"/>
      <c r="J89" s="84"/>
    </row>
    <row r="90" x14ac:dyDescent="0.3">
      <c r="I90" s="84"/>
      <c r="J90" s="84"/>
    </row>
    <row r="91" x14ac:dyDescent="0.3">
      <c r="I91" s="84"/>
      <c r="J91" s="84"/>
      <c r="AH91" s="4"/>
      <c r="AQ91" s="4"/>
    </row>
    <row r="92" x14ac:dyDescent="0.3">
      <c r="I92" s="84"/>
      <c r="J92" s="84"/>
    </row>
    <row r="93" x14ac:dyDescent="0.3">
      <c r="I93" s="84"/>
      <c r="J93" s="84"/>
    </row>
    <row r="94" x14ac:dyDescent="0.3">
      <c r="I94" s="84"/>
      <c r="J94" s="84"/>
    </row>
    <row r="95" x14ac:dyDescent="0.3">
      <c r="I95" s="84"/>
      <c r="J95" s="84"/>
    </row>
    <row r="96" x14ac:dyDescent="0.3">
      <c r="I96" s="84"/>
      <c r="J96" s="84"/>
    </row>
    <row r="97" x14ac:dyDescent="0.3">
      <c r="I97" s="84"/>
      <c r="J97" s="84"/>
    </row>
    <row r="98" x14ac:dyDescent="0.3">
      <c r="I98" s="84"/>
      <c r="J98" s="84"/>
    </row>
    <row r="99" x14ac:dyDescent="0.3">
      <c r="I99" s="84"/>
      <c r="J99" s="84"/>
    </row>
    <row r="100" x14ac:dyDescent="0.3">
      <c r="I100" s="84"/>
      <c r="J100" s="84"/>
    </row>
    <row r="101" x14ac:dyDescent="0.3">
      <c r="G101" s="5"/>
      <c r="H101" s="5"/>
      <c r="I101" s="5"/>
      <c r="J101" s="5"/>
      <c r="K101" s="5"/>
      <c r="L101" s="5"/>
      <c r="M101" s="5"/>
      <c r="N101" s="5"/>
      <c r="R101" s="5"/>
    </row>
    <row r="102" x14ac:dyDescent="0.3">
      <c r="R102" s="5"/>
    </row>
    <row r="103" x14ac:dyDescent="0.3">
      <c r="R103" s="5"/>
    </row>
    <row r="104" x14ac:dyDescent="0.3">
      <c r="R104" s="5"/>
    </row>
  </sheetData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7498D-B19B-469D-BB3D-B794FFFE7D8E}">
  <sheetPr codeName="Sheet40">
    <tabColor theme="0" tint="-0.24997711111789"/>
  </sheetPr>
  <dimension ref="A1:BE482"/>
  <sheetViews>
    <sheetView zoomScale="90" zoomScaleNormal="90" workbookViewId="0">
      <pane xSplit="3" ySplit="4" topLeftCell="D5" activePane="bottomRight" state="frozen"/>
      <selection pane="topRight"/>
      <selection pane="bottomLeft"/>
      <selection pane="bottomRight" activeCell="A59" sqref="A59:A60"/>
    </sheetView>
  </sheetViews>
  <sheetFormatPr defaultColWidth="9.109375" defaultRowHeight="13.8" x14ac:dyDescent="0.25"/>
  <cols>
    <col min="1" max="1" width="38.5546875" style="3" customWidth="true"/>
    <col min="2" max="2" width="14.44140625" style="3" customWidth="true"/>
    <col min="3" max="3" width="10.44140625" style="3" customWidth="true"/>
    <col min="4" max="4" width="13.5546875" style="41" customWidth="true"/>
    <col min="5" max="5" width="9.109375" style="41" customWidth="true"/>
    <col min="6" max="23" width="9.109375" style="3"/>
    <col min="24" max="24" width="0.0" style="3" hidden="true" customWidth="true"/>
    <col min="25" max="25" width="1.88671875" style="3" customWidth="true"/>
    <col min="26" max="27" width="11" style="3" customWidth="true"/>
    <col min="28" max="16384" width="9.109375" style="3"/>
  </cols>
  <sheetData>
    <row r="1" s="72" customFormat="true" ht="14.4" x14ac:dyDescent="0.3">
      <c r="A1" s="112" t="s">
        <v>226</v>
      </c>
      <c r="D1" s="311"/>
      <c r="E1" s="311"/>
      <c r="F1" s="312"/>
      <c r="G1" s="313"/>
      <c r="H1" s="313"/>
      <c r="I1" s="313"/>
      <c r="J1" s="314"/>
      <c r="K1" s="312"/>
      <c r="L1" s="313"/>
      <c r="M1" s="313"/>
      <c r="N1" s="313"/>
      <c r="O1" s="314"/>
      <c r="P1" s="312"/>
      <c r="Q1" s="313"/>
      <c r="R1" s="313"/>
      <c r="S1" s="313"/>
      <c r="T1" s="314"/>
      <c r="U1" s="314"/>
      <c r="V1" s="314"/>
      <c r="W1" s="314"/>
      <c r="X1" s="70"/>
      <c r="Y1" s="313"/>
      <c r="Z1" s="70"/>
      <c r="AA1" s="313"/>
      <c r="AB1" s="313"/>
      <c r="AC1" s="313"/>
      <c r="AD1" s="313"/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</row>
    <row r="2" ht="25.5" customHeight="true" x14ac:dyDescent="0.25">
      <c r="A2" s="23" t="s">
        <v>161</v>
      </c>
      <c r="B2" s="334" t="s">
        <v>177</v>
      </c>
      <c r="C2" s="334" t="s">
        <v>49</v>
      </c>
      <c r="D2" s="337" t="s">
        <v>128</v>
      </c>
      <c r="E2" s="338" t="s">
        <v>129</v>
      </c>
      <c r="F2" s="344" t="s">
        <v>130</v>
      </c>
      <c r="G2" s="344"/>
      <c r="H2" s="344"/>
      <c r="I2" s="344"/>
      <c r="J2" s="344"/>
      <c r="K2" s="344"/>
      <c r="L2" s="344" t="s">
        <v>131</v>
      </c>
      <c r="M2" s="344"/>
      <c r="N2" s="344"/>
      <c r="O2" s="344"/>
      <c r="P2" s="344"/>
      <c r="Q2" s="344"/>
      <c r="R2" s="344" t="s">
        <v>132</v>
      </c>
      <c r="S2" s="344"/>
      <c r="T2" s="344"/>
      <c r="U2" s="344"/>
      <c r="V2" s="344"/>
      <c r="W2" s="345"/>
      <c r="X2" s="47"/>
      <c r="Y2" s="47"/>
      <c r="Z2" s="344" t="s">
        <v>130</v>
      </c>
      <c r="AA2" s="344"/>
      <c r="AB2" s="344"/>
      <c r="AC2" s="344"/>
      <c r="AD2" s="344"/>
      <c r="AE2" s="344"/>
      <c r="AF2" s="344"/>
      <c r="AG2" s="344" t="s">
        <v>131</v>
      </c>
      <c r="AH2" s="344"/>
      <c r="AI2" s="344"/>
      <c r="AJ2" s="344"/>
      <c r="AK2" s="344"/>
      <c r="AL2" s="344"/>
      <c r="AM2" s="344"/>
      <c r="AN2" s="344" t="s">
        <v>132</v>
      </c>
      <c r="AO2" s="344"/>
      <c r="AP2" s="344"/>
      <c r="AQ2" s="344"/>
      <c r="AR2" s="344"/>
      <c r="AS2" s="344"/>
      <c r="AT2" s="344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</row>
    <row r="3" ht="63.6" customHeight="true" x14ac:dyDescent="0.25">
      <c r="A3" s="332" t="s">
        <v>133</v>
      </c>
      <c r="B3" s="335"/>
      <c r="C3" s="335"/>
      <c r="D3" s="337"/>
      <c r="E3" s="338"/>
      <c r="F3" s="344"/>
      <c r="G3" s="344"/>
      <c r="H3" s="344"/>
      <c r="I3" s="344"/>
      <c r="J3" s="344"/>
      <c r="K3" s="344"/>
      <c r="L3" s="344"/>
      <c r="M3" s="344"/>
      <c r="N3" s="344"/>
      <c r="O3" s="344"/>
      <c r="P3" s="344"/>
      <c r="Q3" s="344"/>
      <c r="R3" s="344"/>
      <c r="S3" s="344"/>
      <c r="T3" s="344"/>
      <c r="U3" s="344"/>
      <c r="V3" s="344"/>
      <c r="W3" s="345"/>
      <c r="X3" s="47"/>
      <c r="Y3" s="47"/>
      <c r="Z3" s="339" t="s">
        <v>162</v>
      </c>
      <c r="AA3" s="340"/>
      <c r="AB3" s="340"/>
      <c r="AC3" s="341"/>
      <c r="AD3" s="339" t="s">
        <v>163</v>
      </c>
      <c r="AE3" s="340"/>
      <c r="AF3" s="341"/>
      <c r="AG3" s="339" t="s">
        <v>162</v>
      </c>
      <c r="AH3" s="340"/>
      <c r="AI3" s="340"/>
      <c r="AJ3" s="341"/>
      <c r="AK3" s="339" t="s">
        <v>163</v>
      </c>
      <c r="AL3" s="342"/>
      <c r="AM3" s="343"/>
      <c r="AN3" s="339" t="s">
        <v>162</v>
      </c>
      <c r="AO3" s="340"/>
      <c r="AP3" s="340"/>
      <c r="AQ3" s="341"/>
      <c r="AR3" s="339" t="s">
        <v>163</v>
      </c>
      <c r="AS3" s="342"/>
      <c r="AT3" s="343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</row>
    <row r="4" ht="70.5" customHeight="true" x14ac:dyDescent="0.25">
      <c r="A4" s="332"/>
      <c r="B4" s="336"/>
      <c r="C4" s="336"/>
      <c r="D4" s="337"/>
      <c r="E4" s="338"/>
      <c r="F4" s="48" t="s">
        <v>45</v>
      </c>
      <c r="G4" s="49" t="s">
        <v>164</v>
      </c>
      <c r="H4" s="50" t="s">
        <v>121</v>
      </c>
      <c r="I4" s="51" t="s">
        <v>123</v>
      </c>
      <c r="J4" s="52" t="s">
        <v>136</v>
      </c>
      <c r="K4" s="52" t="s">
        <v>165</v>
      </c>
      <c r="L4" s="48" t="s">
        <v>45</v>
      </c>
      <c r="M4" s="49" t="s">
        <v>164</v>
      </c>
      <c r="N4" s="50" t="s">
        <v>121</v>
      </c>
      <c r="O4" s="51" t="s">
        <v>123</v>
      </c>
      <c r="P4" s="52" t="s">
        <v>136</v>
      </c>
      <c r="Q4" s="52" t="s">
        <v>165</v>
      </c>
      <c r="R4" s="48" t="s">
        <v>45</v>
      </c>
      <c r="S4" s="49" t="s">
        <v>164</v>
      </c>
      <c r="T4" s="50" t="s">
        <v>121</v>
      </c>
      <c r="U4" s="51" t="s">
        <v>123</v>
      </c>
      <c r="V4" s="52" t="s">
        <v>136</v>
      </c>
      <c r="W4" s="52" t="s">
        <v>165</v>
      </c>
      <c r="X4" s="53" t="s">
        <v>166</v>
      </c>
      <c r="Y4" s="53" t="s">
        <v>166</v>
      </c>
      <c r="Z4" s="54" t="s">
        <v>0</v>
      </c>
      <c r="AA4" s="55" t="s">
        <v>167</v>
      </c>
      <c r="AB4" s="55" t="s">
        <v>168</v>
      </c>
      <c r="AC4" s="55" t="s">
        <v>169</v>
      </c>
      <c r="AD4" s="48" t="s">
        <v>170</v>
      </c>
      <c r="AE4" s="48" t="s">
        <v>171</v>
      </c>
      <c r="AF4" s="48" t="s">
        <v>172</v>
      </c>
      <c r="AG4" s="54" t="s">
        <v>0</v>
      </c>
      <c r="AH4" s="55" t="s">
        <v>167</v>
      </c>
      <c r="AI4" s="55" t="s">
        <v>168</v>
      </c>
      <c r="AJ4" s="55" t="s">
        <v>169</v>
      </c>
      <c r="AK4" s="48" t="s">
        <v>170</v>
      </c>
      <c r="AL4" s="48" t="s">
        <v>171</v>
      </c>
      <c r="AM4" s="48" t="s">
        <v>172</v>
      </c>
      <c r="AN4" s="54" t="s">
        <v>0</v>
      </c>
      <c r="AO4" s="55" t="s">
        <v>167</v>
      </c>
      <c r="AP4" s="55" t="s">
        <v>168</v>
      </c>
      <c r="AQ4" s="55" t="s">
        <v>169</v>
      </c>
      <c r="AR4" s="48" t="s">
        <v>170</v>
      </c>
      <c r="AS4" s="48" t="s">
        <v>171</v>
      </c>
      <c r="AT4" s="48" t="s">
        <v>172</v>
      </c>
    </row>
    <row r="5" s="64" customFormat="true" x14ac:dyDescent="0.25">
      <c r="A5" s="56" t="str">
        <f>IF(ISBLANK(san_table_data!A2), "", san_table_data!A2)</f>
        <v/>
      </c>
      <c r="B5" s="56" t="str">
        <f>IF(ISBLANK(san_table_data!B2), "", san_table_data!B2)</f>
        <v/>
      </c>
      <c r="C5" s="57" t="str">
        <f>IF(ISNUMBER(san_table_data!C2), san_table_data!C2, "-")</f>
        <v>-</v>
      </c>
      <c r="D5" s="58" t="str">
        <f>IF(ISNUMBER(san_table_data!D2), san_table_data!D2, "-")</f>
        <v>-</v>
      </c>
      <c r="E5" s="59" t="str">
        <f>IF(ISNUMBER(san_table_data!E2), san_table_data!E2, "-")</f>
        <v>-</v>
      </c>
      <c r="F5" s="60" t="str">
        <f>IF(ISNUMBER(san_table_data!F2), IF(san_table_data!F2=-999,"NA",IF(san_table_data!F2&gt;99, "&gt;99", IF(san_table_data!F2&lt;1, "&lt;1", san_table_data!F2))), "-")</f>
        <v>-</v>
      </c>
      <c r="G5" s="59" t="str">
        <f>IF(ISNUMBER(san_table_data!G2), IF(san_table_data!G2=-999,"NA",IF(san_table_data!G2&gt;99, "&gt;99", IF(san_table_data!G2&lt;1, "&lt;1", san_table_data!G2))), "-")</f>
        <v>-</v>
      </c>
      <c r="H5" s="59" t="str">
        <f>IF(ISNUMBER(san_table_data!H2), IF(san_table_data!H2=-999,"NA",IF(san_table_data!H2&gt;99, "&gt;99", IF(san_table_data!H2&lt;1, "&lt;1", san_table_data!H2))), "-")</f>
        <v>-</v>
      </c>
      <c r="I5" s="61" t="str">
        <f>IF(ISNUMBER(san_table_data!I2), IF(san_table_data!I2=-999,"NA",IF(san_table_data!I2&gt;99, "&gt;99", IF(san_table_data!I2&lt;1, "&lt;1", san_table_data!I2))), "-")</f>
        <v>-</v>
      </c>
      <c r="J5" s="47" t="str">
        <f>IF(ISNUMBER(san_table_data!J2), IF(san_table_data!J2=-999,"NA",san_table_data!J2), "-")</f>
        <v>-</v>
      </c>
      <c r="K5" s="47" t="str">
        <f>IF(ISNUMBER(san_table_data!K2), IF(san_table_data!K2=-999,"NA",san_table_data!K2), "-")</f>
        <v>-</v>
      </c>
      <c r="L5" s="60" t="str">
        <f>IF(ISNUMBER(san_table_data!L2), IF(san_table_data!L2=-999,"NA",IF(san_table_data!L2&gt;99, "&gt;99", IF(san_table_data!L2&lt;1, "&lt;1", san_table_data!L2))), "-")</f>
        <v>-</v>
      </c>
      <c r="M5" s="59" t="str">
        <f>IF(ISNUMBER(san_table_data!M2), IF(san_table_data!M2=-999,"NA",IF(san_table_data!M2&gt;99, "&gt;99", IF(san_table_data!M2&lt;1, "&lt;1", san_table_data!M2))), "-")</f>
        <v>-</v>
      </c>
      <c r="N5" s="59" t="str">
        <f>IF(ISNUMBER(san_table_data!N2), IF(san_table_data!N2=-999,"NA",IF(san_table_data!N2&gt;99, "&gt;99", IF(san_table_data!N2&lt;1, "&lt;1", san_table_data!N2))), "-")</f>
        <v>-</v>
      </c>
      <c r="O5" s="61" t="str">
        <f>IF(ISNUMBER(san_table_data!O2), IF(san_table_data!O2=-999,"NA",IF(san_table_data!O2&gt;99, "&gt;99", IF(san_table_data!O2&lt;1, "&lt;1", san_table_data!O2))), "-")</f>
        <v>-</v>
      </c>
      <c r="P5" s="47" t="str">
        <f>IF(ISNUMBER(san_table_data!P2), IF(san_table_data!P2=-999,"NA",san_table_data!P2), "-")</f>
        <v>-</v>
      </c>
      <c r="Q5" s="47" t="str">
        <f>IF(ISNUMBER(san_table_data!Q2), IF(san_table_data!Q2=-999,"NA",san_table_data!Q2), "-")</f>
        <v>-</v>
      </c>
      <c r="R5" s="60" t="str">
        <f>IF(ISNUMBER(san_table_data!R2), IF(san_table_data!R2=-999,"NA",IF(san_table_data!R2&gt;99, "&gt;99", IF(san_table_data!R2&lt;1, "&lt;1", san_table_data!R2))), "-")</f>
        <v>-</v>
      </c>
      <c r="S5" s="59" t="str">
        <f>IF(ISNUMBER(san_table_data!S2), IF(san_table_data!S2=-999,"NA",IF(san_table_data!S2&gt;99, "&gt;99", IF(san_table_data!S2&lt;1, "&lt;1", san_table_data!S2))), "-")</f>
        <v>-</v>
      </c>
      <c r="T5" s="59" t="str">
        <f>IF(ISNUMBER(san_table_data!T2), IF(san_table_data!T2=-999,"NA",IF(san_table_data!T2&gt;99, "&gt;99", IF(san_table_data!T2&lt;1, "&lt;1", san_table_data!T2))), "-")</f>
        <v>-</v>
      </c>
      <c r="U5" s="61" t="str">
        <f>IF(ISNUMBER(san_table_data!U2), IF(san_table_data!U2=-999,"NA",IF(san_table_data!U2&gt;99, "&gt;99", IF(san_table_data!U2&lt;1, "&lt;1", san_table_data!U2))), "-")</f>
        <v>-</v>
      </c>
      <c r="V5" s="47" t="str">
        <f>IF(ISNUMBER(san_table_data!V2), IF(san_table_data!V2=-999,"NA",san_table_data!V2), "-")</f>
        <v>-</v>
      </c>
      <c r="W5" s="47" t="str">
        <f>IF(ISNUMBER(san_table_data!W2), IF(san_table_data!W2=-999,"NA",san_table_data!W2), "-")</f>
        <v>-</v>
      </c>
      <c r="X5" s="47"/>
      <c r="Y5" s="47"/>
      <c r="Z5" s="62" t="str">
        <f>IF(ISNUMBER(san_table_data!Z2), IF(san_table_data!Z2=-999,"NA",IF(san_table_data!Z2&gt;99, "&gt;99", IF(san_table_data!Z2&lt;1, "&lt;1", san_table_data!Z2))), "-")</f>
        <v>-</v>
      </c>
      <c r="AA5" s="63" t="str">
        <f>IF(ISNUMBER(san_table_data!AA2), IF(san_table_data!AA2=-999,"NA",IF(san_table_data!AA2&gt;99, "&gt;99", IF(san_table_data!AA2&lt;1, "&lt;1", san_table_data!AA2))), "-")</f>
        <v>-</v>
      </c>
      <c r="AB5" s="63" t="str">
        <f>IF(ISNUMBER(san_table_data!AB2), IF(san_table_data!AB2=-999,"NA",IF(san_table_data!AB2&gt;99, "&gt;99", IF(san_table_data!AB2&lt;1, "&lt;1", san_table_data!AB2))), "-")</f>
        <v>-</v>
      </c>
      <c r="AC5" s="63" t="str">
        <f>IF(ISNUMBER(san_table_data!AC2), IF(san_table_data!AC2=-999,"NA",IF(san_table_data!AC2&gt;99, "&gt;99", IF(san_table_data!AC2&lt;1, "&lt;1", san_table_data!AC2))), "-")</f>
        <v>-</v>
      </c>
      <c r="AD5" s="59" t="str">
        <f>IF(ISNUMBER(san_table_data!AD2), IF(san_table_data!AD2=-999,"NA",IF(san_table_data!AD2&gt;99, "&gt;99", IF(san_table_data!AD2&lt;1, "&lt;1", san_table_data!AD2))), "-")</f>
        <v>-</v>
      </c>
      <c r="AE5" s="59" t="str">
        <f>IF(ISNUMBER(san_table_data!AE2), IF(san_table_data!AE2=-999,"NA",IF(san_table_data!AE2&gt;99, "&gt;99", IF(san_table_data!AE2&lt;1, "&lt;1", san_table_data!AE2))), "-")</f>
        <v>-</v>
      </c>
      <c r="AF5" s="59" t="str">
        <f>IF(ISNUMBER(san_table_data!AF2), IF(san_table_data!AF2=-999,"NA",IF(san_table_data!AF2&gt;99, "&gt;99", IF(san_table_data!AF2&lt;1, "&lt;1", san_table_data!AF2))), "-")</f>
        <v>-</v>
      </c>
      <c r="AG5" s="62" t="str">
        <f>IF(ISNUMBER(san_table_data!AG2), IF(san_table_data!AG2=-999,"NA",IF(san_table_data!AG2&gt;99, "&gt;99", IF(san_table_data!AG2&lt;1, "&lt;1", san_table_data!AG2))), "-")</f>
        <v>-</v>
      </c>
      <c r="AH5" s="63" t="str">
        <f>IF(ISNUMBER(san_table_data!AH2), IF(san_table_data!AH2=-999,"NA",IF(san_table_data!AH2&gt;99, "&gt;99", IF(san_table_data!AH2&lt;1, "&lt;1", san_table_data!AH2))), "-")</f>
        <v>-</v>
      </c>
      <c r="AI5" s="63" t="str">
        <f>IF(ISNUMBER(san_table_data!AI2), IF(san_table_data!AI2=-999,"NA",IF(san_table_data!AI2&gt;99, "&gt;99", IF(san_table_data!AI2&lt;1, "&lt;1", san_table_data!AI2))), "-")</f>
        <v>-</v>
      </c>
      <c r="AJ5" s="63" t="str">
        <f>IF(ISNUMBER(san_table_data!AJ2), IF(san_table_data!AJ2=-999,"NA",IF(san_table_data!AJ2&gt;99, "&gt;99", IF(san_table_data!AJ2&lt;1, "&lt;1", san_table_data!AJ2))), "-")</f>
        <v>-</v>
      </c>
      <c r="AK5" s="59" t="str">
        <f>IF(ISNUMBER(san_table_data!AK2), IF(san_table_data!AK2=-999,"NA",IF(san_table_data!AK2&gt;99, "&gt;99", IF(san_table_data!AK2&lt;1, "&lt;1", san_table_data!AK2))), "-")</f>
        <v>-</v>
      </c>
      <c r="AL5" s="59" t="str">
        <f>IF(ISNUMBER(san_table_data!AL2), IF(san_table_data!AL2=-999,"NA",IF(san_table_data!AL2&gt;99, "&gt;99", IF(san_table_data!AL2&lt;1, "&lt;1", san_table_data!AL2))), "-")</f>
        <v>-</v>
      </c>
      <c r="AM5" s="59" t="str">
        <f>IF(ISNUMBER(san_table_data!AM2), IF(san_table_data!AM2=-999,"NA",IF(san_table_data!AM2&gt;99, "&gt;99", IF(san_table_data!AM2&lt;1, "&lt;1", san_table_data!AM2))), "-")</f>
        <v>-</v>
      </c>
      <c r="AN5" s="62" t="str">
        <f>IF(ISNUMBER(san_table_data!AN2), IF(san_table_data!AN2=-999,"NA",IF(san_table_data!AN2&gt;99, "&gt;99", IF(san_table_data!AN2&lt;1, "&lt;1", san_table_data!AN2))), "-")</f>
        <v>-</v>
      </c>
      <c r="AO5" s="63" t="str">
        <f>IF(ISNUMBER(san_table_data!AO2), IF(san_table_data!AO2=-999,"NA",IF(san_table_data!AO2&gt;99, "&gt;99", IF(san_table_data!AO2&lt;1, "&lt;1", san_table_data!AO2))), "-")</f>
        <v>-</v>
      </c>
      <c r="AP5" s="63" t="str">
        <f>IF(ISNUMBER(san_table_data!AP2), IF(san_table_data!AP2=-999,"NA",IF(san_table_data!AP2&gt;99, "&gt;99", IF(san_table_data!AP2&lt;1, "&lt;1", san_table_data!AP2))), "-")</f>
        <v>-</v>
      </c>
      <c r="AQ5" s="63" t="str">
        <f>IF(ISNUMBER(san_table_data!AQ2), IF(san_table_data!AQ2=-999,"NA",IF(san_table_data!AQ2&gt;99, "&gt;99", IF(san_table_data!AQ2&lt;1, "&lt;1", san_table_data!AQ2))), "-")</f>
        <v>-</v>
      </c>
      <c r="AR5" s="59" t="str">
        <f>IF(ISNUMBER(san_table_data!AR2), IF(san_table_data!AR2=-999,"NA",IF(san_table_data!AR2&gt;99, "&gt;99", IF(san_table_data!AR2&lt;1, "&lt;1", san_table_data!AR2))), "-")</f>
        <v>-</v>
      </c>
      <c r="AS5" s="59" t="str">
        <f>IF(ISNUMBER(san_table_data!AS2), IF(san_table_data!AS2=-999,"NA",IF(san_table_data!AS2&gt;99, "&gt;99", IF(san_table_data!AS2&lt;1, "&lt;1", san_table_data!AS2))), "-")</f>
        <v>-</v>
      </c>
      <c r="AT5" s="59" t="str">
        <f>IF(ISNUMBER(san_table_data!AT2), IF(san_table_data!AT2=-999,"NA",IF(san_table_data!AT2&gt;99, "&gt;99", IF(san_table_data!AT2&lt;1, "&lt;1", san_table_data!AT2))), "-")</f>
        <v>-</v>
      </c>
    </row>
    <row r="6" s="64" customFormat="true" x14ac:dyDescent="0.25">
      <c r="A6" s="56" t="str">
        <f>IF(ISBLANK(san_table_data!A3), "", san_table_data!A3)</f>
        <v/>
      </c>
      <c r="B6" s="56" t="str">
        <f>IF(ISBLANK(san_table_data!B3), "", san_table_data!B3)</f>
        <v/>
      </c>
      <c r="C6" s="57" t="str">
        <f>IF(ISNUMBER(san_table_data!C3), san_table_data!C3, "-")</f>
        <v>-</v>
      </c>
      <c r="D6" s="58" t="str">
        <f>IF(ISNUMBER(san_table_data!D3), san_table_data!D3, "-")</f>
        <v>-</v>
      </c>
      <c r="E6" s="59" t="str">
        <f>IF(ISNUMBER(san_table_data!E3), san_table_data!E3, "-")</f>
        <v>-</v>
      </c>
      <c r="F6" s="60" t="str">
        <f>IF(ISNUMBER(san_table_data!F3), IF(san_table_data!F3=-999,"NA",IF(san_table_data!F3&gt;99, "&gt;99", IF(san_table_data!F3&lt;1, "&lt;1", san_table_data!F3))), "-")</f>
        <v>-</v>
      </c>
      <c r="G6" s="59" t="str">
        <f>IF(ISNUMBER(san_table_data!G3), IF(san_table_data!G3=-999,"NA",IF(san_table_data!G3&gt;99, "&gt;99", IF(san_table_data!G3&lt;1, "&lt;1", san_table_data!G3))), "-")</f>
        <v>-</v>
      </c>
      <c r="H6" s="59" t="str">
        <f>IF(ISNUMBER(san_table_data!H3), IF(san_table_data!H3=-999,"NA",IF(san_table_data!H3&gt;99, "&gt;99", IF(san_table_data!H3&lt;1, "&lt;1", san_table_data!H3))), "-")</f>
        <v>-</v>
      </c>
      <c r="I6" s="61" t="str">
        <f>IF(ISNUMBER(san_table_data!I3), IF(san_table_data!I3=-999,"NA",IF(san_table_data!I3&gt;99, "&gt;99", IF(san_table_data!I3&lt;1, "&lt;1", san_table_data!I3))), "-")</f>
        <v>-</v>
      </c>
      <c r="J6" s="47" t="str">
        <f>IF(ISNUMBER(san_table_data!J3), IF(san_table_data!J3=-999,"NA",san_table_data!J3), "-")</f>
        <v>-</v>
      </c>
      <c r="K6" s="47" t="str">
        <f>IF(ISNUMBER(san_table_data!K3), IF(san_table_data!K3=-999,"NA",san_table_data!K3), "-")</f>
        <v>-</v>
      </c>
      <c r="L6" s="60" t="str">
        <f>IF(ISNUMBER(san_table_data!L3), IF(san_table_data!L3=-999,"NA",IF(san_table_data!L3&gt;99, "&gt;99", IF(san_table_data!L3&lt;1, "&lt;1", san_table_data!L3))), "-")</f>
        <v>-</v>
      </c>
      <c r="M6" s="59" t="str">
        <f>IF(ISNUMBER(san_table_data!M3), IF(san_table_data!M3=-999,"NA",IF(san_table_data!M3&gt;99, "&gt;99", IF(san_table_data!M3&lt;1, "&lt;1", san_table_data!M3))), "-")</f>
        <v>-</v>
      </c>
      <c r="N6" s="59" t="str">
        <f>IF(ISNUMBER(san_table_data!N3), IF(san_table_data!N3=-999,"NA",IF(san_table_data!N3&gt;99, "&gt;99", IF(san_table_data!N3&lt;1, "&lt;1", san_table_data!N3))), "-")</f>
        <v>-</v>
      </c>
      <c r="O6" s="61" t="str">
        <f>IF(ISNUMBER(san_table_data!O3), IF(san_table_data!O3=-999,"NA",IF(san_table_data!O3&gt;99, "&gt;99", IF(san_table_data!O3&lt;1, "&lt;1", san_table_data!O3))), "-")</f>
        <v>-</v>
      </c>
      <c r="P6" s="47" t="str">
        <f>IF(ISNUMBER(san_table_data!P3), IF(san_table_data!P3=-999,"NA",san_table_data!P3), "-")</f>
        <v>-</v>
      </c>
      <c r="Q6" s="47" t="str">
        <f>IF(ISNUMBER(san_table_data!Q3), IF(san_table_data!Q3=-999,"NA",san_table_data!Q3), "-")</f>
        <v>-</v>
      </c>
      <c r="R6" s="60" t="str">
        <f>IF(ISNUMBER(san_table_data!R3), IF(san_table_data!R3=-999,"NA",IF(san_table_data!R3&gt;99, "&gt;99", IF(san_table_data!R3&lt;1, "&lt;1", san_table_data!R3))), "-")</f>
        <v>-</v>
      </c>
      <c r="S6" s="59" t="str">
        <f>IF(ISNUMBER(san_table_data!S3), IF(san_table_data!S3=-999,"NA",IF(san_table_data!S3&gt;99, "&gt;99", IF(san_table_data!S3&lt;1, "&lt;1", san_table_data!S3))), "-")</f>
        <v>-</v>
      </c>
      <c r="T6" s="59" t="str">
        <f>IF(ISNUMBER(san_table_data!T3), IF(san_table_data!T3=-999,"NA",IF(san_table_data!T3&gt;99, "&gt;99", IF(san_table_data!T3&lt;1, "&lt;1", san_table_data!T3))), "-")</f>
        <v>-</v>
      </c>
      <c r="U6" s="61" t="str">
        <f>IF(ISNUMBER(san_table_data!U3), IF(san_table_data!U3=-999,"NA",IF(san_table_data!U3&gt;99, "&gt;99", IF(san_table_data!U3&lt;1, "&lt;1", san_table_data!U3))), "-")</f>
        <v>-</v>
      </c>
      <c r="V6" s="47" t="str">
        <f>IF(ISNUMBER(san_table_data!V3), IF(san_table_data!V3=-999,"NA",san_table_data!V3), "-")</f>
        <v>-</v>
      </c>
      <c r="W6" s="47" t="str">
        <f>IF(ISNUMBER(san_table_data!W3), IF(san_table_data!W3=-999,"NA",san_table_data!W3), "-")</f>
        <v>-</v>
      </c>
      <c r="X6" s="47"/>
      <c r="Y6" s="47"/>
      <c r="Z6" s="62" t="str">
        <f>IF(ISNUMBER(san_table_data!Z3), IF(san_table_data!Z3=-999,"NA",IF(san_table_data!Z3&gt;99, "&gt;99", IF(san_table_data!Z3&lt;1, "&lt;1", san_table_data!Z3))), "-")</f>
        <v>-</v>
      </c>
      <c r="AA6" s="63" t="str">
        <f>IF(ISNUMBER(san_table_data!AA3), IF(san_table_data!AA3=-999,"NA",IF(san_table_data!AA3&gt;99, "&gt;99", IF(san_table_data!AA3&lt;1, "&lt;1", san_table_data!AA3))), "-")</f>
        <v>-</v>
      </c>
      <c r="AB6" s="63" t="str">
        <f>IF(ISNUMBER(san_table_data!AB3), IF(san_table_data!AB3=-999,"NA",IF(san_table_data!AB3&gt;99, "&gt;99", IF(san_table_data!AB3&lt;1, "&lt;1", san_table_data!AB3))), "-")</f>
        <v>-</v>
      </c>
      <c r="AC6" s="63" t="str">
        <f>IF(ISNUMBER(san_table_data!AC3), IF(san_table_data!AC3=-999,"NA",IF(san_table_data!AC3&gt;99, "&gt;99", IF(san_table_data!AC3&lt;1, "&lt;1", san_table_data!AC3))), "-")</f>
        <v>-</v>
      </c>
      <c r="AD6" s="59" t="str">
        <f>IF(ISNUMBER(san_table_data!AD3), IF(san_table_data!AD3=-999,"NA",IF(san_table_data!AD3&gt;99, "&gt;99", IF(san_table_data!AD3&lt;1, "&lt;1", san_table_data!AD3))), "-")</f>
        <v>-</v>
      </c>
      <c r="AE6" s="59" t="str">
        <f>IF(ISNUMBER(san_table_data!AE3), IF(san_table_data!AE3=-999,"NA",IF(san_table_data!AE3&gt;99, "&gt;99", IF(san_table_data!AE3&lt;1, "&lt;1", san_table_data!AE3))), "-")</f>
        <v>-</v>
      </c>
      <c r="AF6" s="59" t="str">
        <f>IF(ISNUMBER(san_table_data!AF3), IF(san_table_data!AF3=-999,"NA",IF(san_table_data!AF3&gt;99, "&gt;99", IF(san_table_data!AF3&lt;1, "&lt;1", san_table_data!AF3))), "-")</f>
        <v>-</v>
      </c>
      <c r="AG6" s="62" t="str">
        <f>IF(ISNUMBER(san_table_data!AG3), IF(san_table_data!AG3=-999,"NA",IF(san_table_data!AG3&gt;99, "&gt;99", IF(san_table_data!AG3&lt;1, "&lt;1", san_table_data!AG3))), "-")</f>
        <v>-</v>
      </c>
      <c r="AH6" s="63" t="str">
        <f>IF(ISNUMBER(san_table_data!AH3), IF(san_table_data!AH3=-999,"NA",IF(san_table_data!AH3&gt;99, "&gt;99", IF(san_table_data!AH3&lt;1, "&lt;1", san_table_data!AH3))), "-")</f>
        <v>-</v>
      </c>
      <c r="AI6" s="63" t="str">
        <f>IF(ISNUMBER(san_table_data!AI3), IF(san_table_data!AI3=-999,"NA",IF(san_table_data!AI3&gt;99, "&gt;99", IF(san_table_data!AI3&lt;1, "&lt;1", san_table_data!AI3))), "-")</f>
        <v>-</v>
      </c>
      <c r="AJ6" s="63" t="str">
        <f>IF(ISNUMBER(san_table_data!AJ3), IF(san_table_data!AJ3=-999,"NA",IF(san_table_data!AJ3&gt;99, "&gt;99", IF(san_table_data!AJ3&lt;1, "&lt;1", san_table_data!AJ3))), "-")</f>
        <v>-</v>
      </c>
      <c r="AK6" s="59" t="str">
        <f>IF(ISNUMBER(san_table_data!AK3), IF(san_table_data!AK3=-999,"NA",IF(san_table_data!AK3&gt;99, "&gt;99", IF(san_table_data!AK3&lt;1, "&lt;1", san_table_data!AK3))), "-")</f>
        <v>-</v>
      </c>
      <c r="AL6" s="59" t="str">
        <f>IF(ISNUMBER(san_table_data!AL3), IF(san_table_data!AL3=-999,"NA",IF(san_table_data!AL3&gt;99, "&gt;99", IF(san_table_data!AL3&lt;1, "&lt;1", san_table_data!AL3))), "-")</f>
        <v>-</v>
      </c>
      <c r="AM6" s="59" t="str">
        <f>IF(ISNUMBER(san_table_data!AM3), IF(san_table_data!AM3=-999,"NA",IF(san_table_data!AM3&gt;99, "&gt;99", IF(san_table_data!AM3&lt;1, "&lt;1", san_table_data!AM3))), "-")</f>
        <v>-</v>
      </c>
      <c r="AN6" s="62" t="str">
        <f>IF(ISNUMBER(san_table_data!AN3), IF(san_table_data!AN3=-999,"NA",IF(san_table_data!AN3&gt;99, "&gt;99", IF(san_table_data!AN3&lt;1, "&lt;1", san_table_data!AN3))), "-")</f>
        <v>-</v>
      </c>
      <c r="AO6" s="63" t="str">
        <f>IF(ISNUMBER(san_table_data!AO3), IF(san_table_data!AO3=-999,"NA",IF(san_table_data!AO3&gt;99, "&gt;99", IF(san_table_data!AO3&lt;1, "&lt;1", san_table_data!AO3))), "-")</f>
        <v>-</v>
      </c>
      <c r="AP6" s="63" t="str">
        <f>IF(ISNUMBER(san_table_data!AP3), IF(san_table_data!AP3=-999,"NA",IF(san_table_data!AP3&gt;99, "&gt;99", IF(san_table_data!AP3&lt;1, "&lt;1", san_table_data!AP3))), "-")</f>
        <v>-</v>
      </c>
      <c r="AQ6" s="63" t="str">
        <f>IF(ISNUMBER(san_table_data!AQ3), IF(san_table_data!AQ3=-999,"NA",IF(san_table_data!AQ3&gt;99, "&gt;99", IF(san_table_data!AQ3&lt;1, "&lt;1", san_table_data!AQ3))), "-")</f>
        <v>-</v>
      </c>
      <c r="AR6" s="59" t="str">
        <f>IF(ISNUMBER(san_table_data!AR3), IF(san_table_data!AR3=-999,"NA",IF(san_table_data!AR3&gt;99, "&gt;99", IF(san_table_data!AR3&lt;1, "&lt;1", san_table_data!AR3))), "-")</f>
        <v>-</v>
      </c>
      <c r="AS6" s="59" t="str">
        <f>IF(ISNUMBER(san_table_data!AS3), IF(san_table_data!AS3=-999,"NA",IF(san_table_data!AS3&gt;99, "&gt;99", IF(san_table_data!AS3&lt;1, "&lt;1", san_table_data!AS3))), "-")</f>
        <v>-</v>
      </c>
      <c r="AT6" s="59" t="str">
        <f>IF(ISNUMBER(san_table_data!AT3), IF(san_table_data!AT3=-999,"NA",IF(san_table_data!AT3&gt;99, "&gt;99", IF(san_table_data!AT3&lt;1, "&lt;1", san_table_data!AT3))), "-")</f>
        <v>-</v>
      </c>
    </row>
    <row r="7" s="64" customFormat="true" x14ac:dyDescent="0.25">
      <c r="A7" s="56" t="str">
        <f>IF(ISBLANK(san_table_data!A4), "", san_table_data!A4)</f>
        <v/>
      </c>
      <c r="B7" s="56" t="str">
        <f>IF(ISBLANK(san_table_data!B4), "", san_table_data!B4)</f>
        <v/>
      </c>
      <c r="C7" s="57" t="str">
        <f>IF(ISNUMBER(san_table_data!C4), san_table_data!C4, "-")</f>
        <v>-</v>
      </c>
      <c r="D7" s="58" t="str">
        <f>IF(ISNUMBER(san_table_data!D4), san_table_data!D4, "-")</f>
        <v>-</v>
      </c>
      <c r="E7" s="59" t="str">
        <f>IF(ISNUMBER(san_table_data!E4), san_table_data!E4, "-")</f>
        <v>-</v>
      </c>
      <c r="F7" s="60" t="str">
        <f>IF(ISNUMBER(san_table_data!F4), IF(san_table_data!F4=-999,"NA",IF(san_table_data!F4&gt;99, "&gt;99", IF(san_table_data!F4&lt;1, "&lt;1", san_table_data!F4))), "-")</f>
        <v>-</v>
      </c>
      <c r="G7" s="59" t="str">
        <f>IF(ISNUMBER(san_table_data!G4), IF(san_table_data!G4=-999,"NA",IF(san_table_data!G4&gt;99, "&gt;99", IF(san_table_data!G4&lt;1, "&lt;1", san_table_data!G4))), "-")</f>
        <v>-</v>
      </c>
      <c r="H7" s="59" t="str">
        <f>IF(ISNUMBER(san_table_data!H4), IF(san_table_data!H4=-999,"NA",IF(san_table_data!H4&gt;99, "&gt;99", IF(san_table_data!H4&lt;1, "&lt;1", san_table_data!H4))), "-")</f>
        <v>-</v>
      </c>
      <c r="I7" s="61" t="str">
        <f>IF(ISNUMBER(san_table_data!I4), IF(san_table_data!I4=-999,"NA",IF(san_table_data!I4&gt;99, "&gt;99", IF(san_table_data!I4&lt;1, "&lt;1", san_table_data!I4))), "-")</f>
        <v>-</v>
      </c>
      <c r="J7" s="47" t="str">
        <f>IF(ISNUMBER(san_table_data!J4), IF(san_table_data!J4=-999,"NA",san_table_data!J4), "-")</f>
        <v>-</v>
      </c>
      <c r="K7" s="47" t="str">
        <f>IF(ISNUMBER(san_table_data!K4), IF(san_table_data!K4=-999,"NA",san_table_data!K4), "-")</f>
        <v>-</v>
      </c>
      <c r="L7" s="60" t="str">
        <f>IF(ISNUMBER(san_table_data!L4), IF(san_table_data!L4=-999,"NA",IF(san_table_data!L4&gt;99, "&gt;99", IF(san_table_data!L4&lt;1, "&lt;1", san_table_data!L4))), "-")</f>
        <v>-</v>
      </c>
      <c r="M7" s="59" t="str">
        <f>IF(ISNUMBER(san_table_data!M4), IF(san_table_data!M4=-999,"NA",IF(san_table_data!M4&gt;99, "&gt;99", IF(san_table_data!M4&lt;1, "&lt;1", san_table_data!M4))), "-")</f>
        <v>-</v>
      </c>
      <c r="N7" s="59" t="str">
        <f>IF(ISNUMBER(san_table_data!N4), IF(san_table_data!N4=-999,"NA",IF(san_table_data!N4&gt;99, "&gt;99", IF(san_table_data!N4&lt;1, "&lt;1", san_table_data!N4))), "-")</f>
        <v>-</v>
      </c>
      <c r="O7" s="61" t="str">
        <f>IF(ISNUMBER(san_table_data!O4), IF(san_table_data!O4=-999,"NA",IF(san_table_data!O4&gt;99, "&gt;99", IF(san_table_data!O4&lt;1, "&lt;1", san_table_data!O4))), "-")</f>
        <v>-</v>
      </c>
      <c r="P7" s="47" t="str">
        <f>IF(ISNUMBER(san_table_data!P4), IF(san_table_data!P4=-999,"NA",san_table_data!P4), "-")</f>
        <v>-</v>
      </c>
      <c r="Q7" s="47" t="str">
        <f>IF(ISNUMBER(san_table_data!Q4), IF(san_table_data!Q4=-999,"NA",san_table_data!Q4), "-")</f>
        <v>-</v>
      </c>
      <c r="R7" s="60" t="str">
        <f>IF(ISNUMBER(san_table_data!R4), IF(san_table_data!R4=-999,"NA",IF(san_table_data!R4&gt;99, "&gt;99", IF(san_table_data!R4&lt;1, "&lt;1", san_table_data!R4))), "-")</f>
        <v>-</v>
      </c>
      <c r="S7" s="59" t="str">
        <f>IF(ISNUMBER(san_table_data!S4), IF(san_table_data!S4=-999,"NA",IF(san_table_data!S4&gt;99, "&gt;99", IF(san_table_data!S4&lt;1, "&lt;1", san_table_data!S4))), "-")</f>
        <v>-</v>
      </c>
      <c r="T7" s="59" t="str">
        <f>IF(ISNUMBER(san_table_data!T4), IF(san_table_data!T4=-999,"NA",IF(san_table_data!T4&gt;99, "&gt;99", IF(san_table_data!T4&lt;1, "&lt;1", san_table_data!T4))), "-")</f>
        <v>-</v>
      </c>
      <c r="U7" s="61" t="str">
        <f>IF(ISNUMBER(san_table_data!U4), IF(san_table_data!U4=-999,"NA",IF(san_table_data!U4&gt;99, "&gt;99", IF(san_table_data!U4&lt;1, "&lt;1", san_table_data!U4))), "-")</f>
        <v>-</v>
      </c>
      <c r="V7" s="47" t="str">
        <f>IF(ISNUMBER(san_table_data!V4), IF(san_table_data!V4=-999,"NA",san_table_data!V4), "-")</f>
        <v>-</v>
      </c>
      <c r="W7" s="47" t="str">
        <f>IF(ISNUMBER(san_table_data!W4), IF(san_table_data!W4=-999,"NA",san_table_data!W4), "-")</f>
        <v>-</v>
      </c>
      <c r="X7" s="47"/>
      <c r="Y7" s="47"/>
      <c r="Z7" s="62" t="str">
        <f>IF(ISNUMBER(san_table_data!Z4), IF(san_table_data!Z4=-999,"NA",IF(san_table_data!Z4&gt;99, "&gt;99", IF(san_table_data!Z4&lt;1, "&lt;1", san_table_data!Z4))), "-")</f>
        <v>-</v>
      </c>
      <c r="AA7" s="63" t="str">
        <f>IF(ISNUMBER(san_table_data!AA4), IF(san_table_data!AA4=-999,"NA",IF(san_table_data!AA4&gt;99, "&gt;99", IF(san_table_data!AA4&lt;1, "&lt;1", san_table_data!AA4))), "-")</f>
        <v>-</v>
      </c>
      <c r="AB7" s="63" t="str">
        <f>IF(ISNUMBER(san_table_data!AB4), IF(san_table_data!AB4=-999,"NA",IF(san_table_data!AB4&gt;99, "&gt;99", IF(san_table_data!AB4&lt;1, "&lt;1", san_table_data!AB4))), "-")</f>
        <v>-</v>
      </c>
      <c r="AC7" s="63" t="str">
        <f>IF(ISNUMBER(san_table_data!AC4), IF(san_table_data!AC4=-999,"NA",IF(san_table_data!AC4&gt;99, "&gt;99", IF(san_table_data!AC4&lt;1, "&lt;1", san_table_data!AC4))), "-")</f>
        <v>-</v>
      </c>
      <c r="AD7" s="59" t="str">
        <f>IF(ISNUMBER(san_table_data!AD4), IF(san_table_data!AD4=-999,"NA",IF(san_table_data!AD4&gt;99, "&gt;99", IF(san_table_data!AD4&lt;1, "&lt;1", san_table_data!AD4))), "-")</f>
        <v>-</v>
      </c>
      <c r="AE7" s="59" t="str">
        <f>IF(ISNUMBER(san_table_data!AE4), IF(san_table_data!AE4=-999,"NA",IF(san_table_data!AE4&gt;99, "&gt;99", IF(san_table_data!AE4&lt;1, "&lt;1", san_table_data!AE4))), "-")</f>
        <v>-</v>
      </c>
      <c r="AF7" s="59" t="str">
        <f>IF(ISNUMBER(san_table_data!AF4), IF(san_table_data!AF4=-999,"NA",IF(san_table_data!AF4&gt;99, "&gt;99", IF(san_table_data!AF4&lt;1, "&lt;1", san_table_data!AF4))), "-")</f>
        <v>-</v>
      </c>
      <c r="AG7" s="62" t="str">
        <f>IF(ISNUMBER(san_table_data!AG4), IF(san_table_data!AG4=-999,"NA",IF(san_table_data!AG4&gt;99, "&gt;99", IF(san_table_data!AG4&lt;1, "&lt;1", san_table_data!AG4))), "-")</f>
        <v>-</v>
      </c>
      <c r="AH7" s="63" t="str">
        <f>IF(ISNUMBER(san_table_data!AH4), IF(san_table_data!AH4=-999,"NA",IF(san_table_data!AH4&gt;99, "&gt;99", IF(san_table_data!AH4&lt;1, "&lt;1", san_table_data!AH4))), "-")</f>
        <v>-</v>
      </c>
      <c r="AI7" s="63" t="str">
        <f>IF(ISNUMBER(san_table_data!AI4), IF(san_table_data!AI4=-999,"NA",IF(san_table_data!AI4&gt;99, "&gt;99", IF(san_table_data!AI4&lt;1, "&lt;1", san_table_data!AI4))), "-")</f>
        <v>-</v>
      </c>
      <c r="AJ7" s="63" t="str">
        <f>IF(ISNUMBER(san_table_data!AJ4), IF(san_table_data!AJ4=-999,"NA",IF(san_table_data!AJ4&gt;99, "&gt;99", IF(san_table_data!AJ4&lt;1, "&lt;1", san_table_data!AJ4))), "-")</f>
        <v>-</v>
      </c>
      <c r="AK7" s="59" t="str">
        <f>IF(ISNUMBER(san_table_data!AK4), IF(san_table_data!AK4=-999,"NA",IF(san_table_data!AK4&gt;99, "&gt;99", IF(san_table_data!AK4&lt;1, "&lt;1", san_table_data!AK4))), "-")</f>
        <v>-</v>
      </c>
      <c r="AL7" s="59" t="str">
        <f>IF(ISNUMBER(san_table_data!AL4), IF(san_table_data!AL4=-999,"NA",IF(san_table_data!AL4&gt;99, "&gt;99", IF(san_table_data!AL4&lt;1, "&lt;1", san_table_data!AL4))), "-")</f>
        <v>-</v>
      </c>
      <c r="AM7" s="59" t="str">
        <f>IF(ISNUMBER(san_table_data!AM4), IF(san_table_data!AM4=-999,"NA",IF(san_table_data!AM4&gt;99, "&gt;99", IF(san_table_data!AM4&lt;1, "&lt;1", san_table_data!AM4))), "-")</f>
        <v>-</v>
      </c>
      <c r="AN7" s="62" t="str">
        <f>IF(ISNUMBER(san_table_data!AN4), IF(san_table_data!AN4=-999,"NA",IF(san_table_data!AN4&gt;99, "&gt;99", IF(san_table_data!AN4&lt;1, "&lt;1", san_table_data!AN4))), "-")</f>
        <v>-</v>
      </c>
      <c r="AO7" s="63" t="str">
        <f>IF(ISNUMBER(san_table_data!AO4), IF(san_table_data!AO4=-999,"NA",IF(san_table_data!AO4&gt;99, "&gt;99", IF(san_table_data!AO4&lt;1, "&lt;1", san_table_data!AO4))), "-")</f>
        <v>-</v>
      </c>
      <c r="AP7" s="63" t="str">
        <f>IF(ISNUMBER(san_table_data!AP4), IF(san_table_data!AP4=-999,"NA",IF(san_table_data!AP4&gt;99, "&gt;99", IF(san_table_data!AP4&lt;1, "&lt;1", san_table_data!AP4))), "-")</f>
        <v>-</v>
      </c>
      <c r="AQ7" s="63" t="str">
        <f>IF(ISNUMBER(san_table_data!AQ4), IF(san_table_data!AQ4=-999,"NA",IF(san_table_data!AQ4&gt;99, "&gt;99", IF(san_table_data!AQ4&lt;1, "&lt;1", san_table_data!AQ4))), "-")</f>
        <v>-</v>
      </c>
      <c r="AR7" s="59" t="str">
        <f>IF(ISNUMBER(san_table_data!AR4), IF(san_table_data!AR4=-999,"NA",IF(san_table_data!AR4&gt;99, "&gt;99", IF(san_table_data!AR4&lt;1, "&lt;1", san_table_data!AR4))), "-")</f>
        <v>-</v>
      </c>
      <c r="AS7" s="59" t="str">
        <f>IF(ISNUMBER(san_table_data!AS4), IF(san_table_data!AS4=-999,"NA",IF(san_table_data!AS4&gt;99, "&gt;99", IF(san_table_data!AS4&lt;1, "&lt;1", san_table_data!AS4))), "-")</f>
        <v>-</v>
      </c>
      <c r="AT7" s="59" t="str">
        <f>IF(ISNUMBER(san_table_data!AT4), IF(san_table_data!AT4=-999,"NA",IF(san_table_data!AT4&gt;99, "&gt;99", IF(san_table_data!AT4&lt;1, "&lt;1", san_table_data!AT4))), "-")</f>
        <v>-</v>
      </c>
    </row>
    <row r="8" s="64" customFormat="true" x14ac:dyDescent="0.25">
      <c r="A8" s="56" t="str">
        <f>IF(ISBLANK(san_table_data!A5), "", san_table_data!A5)</f>
        <v/>
      </c>
      <c r="B8" s="56" t="str">
        <f>IF(ISBLANK(san_table_data!B5), "", san_table_data!B5)</f>
        <v/>
      </c>
      <c r="C8" s="57" t="str">
        <f>IF(ISNUMBER(san_table_data!C5), san_table_data!C5, "-")</f>
        <v>-</v>
      </c>
      <c r="D8" s="58" t="str">
        <f>IF(ISNUMBER(san_table_data!D5), san_table_data!D5, "-")</f>
        <v>-</v>
      </c>
      <c r="E8" s="59" t="str">
        <f>IF(ISNUMBER(san_table_data!E5), san_table_data!E5, "-")</f>
        <v>-</v>
      </c>
      <c r="F8" s="60" t="str">
        <f>IF(ISNUMBER(san_table_data!F5), IF(san_table_data!F5=-999,"NA",IF(san_table_data!F5&gt;99, "&gt;99", IF(san_table_data!F5&lt;1, "&lt;1", san_table_data!F5))), "-")</f>
        <v>-</v>
      </c>
      <c r="G8" s="59" t="str">
        <f>IF(ISNUMBER(san_table_data!G5), IF(san_table_data!G5=-999,"NA",IF(san_table_data!G5&gt;99, "&gt;99", IF(san_table_data!G5&lt;1, "&lt;1", san_table_data!G5))), "-")</f>
        <v>-</v>
      </c>
      <c r="H8" s="59" t="str">
        <f>IF(ISNUMBER(san_table_data!H5), IF(san_table_data!H5=-999,"NA",IF(san_table_data!H5&gt;99, "&gt;99", IF(san_table_data!H5&lt;1, "&lt;1", san_table_data!H5))), "-")</f>
        <v>-</v>
      </c>
      <c r="I8" s="61" t="str">
        <f>IF(ISNUMBER(san_table_data!I5), IF(san_table_data!I5=-999,"NA",IF(san_table_data!I5&gt;99, "&gt;99", IF(san_table_data!I5&lt;1, "&lt;1", san_table_data!I5))), "-")</f>
        <v>-</v>
      </c>
      <c r="J8" s="47" t="str">
        <f>IF(ISNUMBER(san_table_data!J5), IF(san_table_data!J5=-999,"NA",san_table_data!J5), "-")</f>
        <v>-</v>
      </c>
      <c r="K8" s="47" t="str">
        <f>IF(ISNUMBER(san_table_data!K5), IF(san_table_data!K5=-999,"NA",san_table_data!K5), "-")</f>
        <v>-</v>
      </c>
      <c r="L8" s="60" t="str">
        <f>IF(ISNUMBER(san_table_data!L5), IF(san_table_data!L5=-999,"NA",IF(san_table_data!L5&gt;99, "&gt;99", IF(san_table_data!L5&lt;1, "&lt;1", san_table_data!L5))), "-")</f>
        <v>-</v>
      </c>
      <c r="M8" s="59" t="str">
        <f>IF(ISNUMBER(san_table_data!M5), IF(san_table_data!M5=-999,"NA",IF(san_table_data!M5&gt;99, "&gt;99", IF(san_table_data!M5&lt;1, "&lt;1", san_table_data!M5))), "-")</f>
        <v>-</v>
      </c>
      <c r="N8" s="59" t="str">
        <f>IF(ISNUMBER(san_table_data!N5), IF(san_table_data!N5=-999,"NA",IF(san_table_data!N5&gt;99, "&gt;99", IF(san_table_data!N5&lt;1, "&lt;1", san_table_data!N5))), "-")</f>
        <v>-</v>
      </c>
      <c r="O8" s="61" t="str">
        <f>IF(ISNUMBER(san_table_data!O5), IF(san_table_data!O5=-999,"NA",IF(san_table_data!O5&gt;99, "&gt;99", IF(san_table_data!O5&lt;1, "&lt;1", san_table_data!O5))), "-")</f>
        <v>-</v>
      </c>
      <c r="P8" s="47" t="str">
        <f>IF(ISNUMBER(san_table_data!P5), IF(san_table_data!P5=-999,"NA",san_table_data!P5), "-")</f>
        <v>-</v>
      </c>
      <c r="Q8" s="47" t="str">
        <f>IF(ISNUMBER(san_table_data!Q5), IF(san_table_data!Q5=-999,"NA",san_table_data!Q5), "-")</f>
        <v>-</v>
      </c>
      <c r="R8" s="60" t="str">
        <f>IF(ISNUMBER(san_table_data!R5), IF(san_table_data!R5=-999,"NA",IF(san_table_data!R5&gt;99, "&gt;99", IF(san_table_data!R5&lt;1, "&lt;1", san_table_data!R5))), "-")</f>
        <v>-</v>
      </c>
      <c r="S8" s="59" t="str">
        <f>IF(ISNUMBER(san_table_data!S5), IF(san_table_data!S5=-999,"NA",IF(san_table_data!S5&gt;99, "&gt;99", IF(san_table_data!S5&lt;1, "&lt;1", san_table_data!S5))), "-")</f>
        <v>-</v>
      </c>
      <c r="T8" s="59" t="str">
        <f>IF(ISNUMBER(san_table_data!T5), IF(san_table_data!T5=-999,"NA",IF(san_table_data!T5&gt;99, "&gt;99", IF(san_table_data!T5&lt;1, "&lt;1", san_table_data!T5))), "-")</f>
        <v>-</v>
      </c>
      <c r="U8" s="61" t="str">
        <f>IF(ISNUMBER(san_table_data!U5), IF(san_table_data!U5=-999,"NA",IF(san_table_data!U5&gt;99, "&gt;99", IF(san_table_data!U5&lt;1, "&lt;1", san_table_data!U5))), "-")</f>
        <v>-</v>
      </c>
      <c r="V8" s="47" t="str">
        <f>IF(ISNUMBER(san_table_data!V5), IF(san_table_data!V5=-999,"NA",san_table_data!V5), "-")</f>
        <v>-</v>
      </c>
      <c r="W8" s="47" t="str">
        <f>IF(ISNUMBER(san_table_data!W5), IF(san_table_data!W5=-999,"NA",san_table_data!W5), "-")</f>
        <v>-</v>
      </c>
      <c r="X8" s="47"/>
      <c r="Y8" s="47"/>
      <c r="Z8" s="62" t="str">
        <f>IF(ISNUMBER(san_table_data!Z5), IF(san_table_data!Z5=-999,"NA",IF(san_table_data!Z5&gt;99, "&gt;99", IF(san_table_data!Z5&lt;1, "&lt;1", san_table_data!Z5))), "-")</f>
        <v>-</v>
      </c>
      <c r="AA8" s="63" t="str">
        <f>IF(ISNUMBER(san_table_data!AA5), IF(san_table_data!AA5=-999,"NA",IF(san_table_data!AA5&gt;99, "&gt;99", IF(san_table_data!AA5&lt;1, "&lt;1", san_table_data!AA5))), "-")</f>
        <v>-</v>
      </c>
      <c r="AB8" s="63" t="str">
        <f>IF(ISNUMBER(san_table_data!AB5), IF(san_table_data!AB5=-999,"NA",IF(san_table_data!AB5&gt;99, "&gt;99", IF(san_table_data!AB5&lt;1, "&lt;1", san_table_data!AB5))), "-")</f>
        <v>-</v>
      </c>
      <c r="AC8" s="63" t="str">
        <f>IF(ISNUMBER(san_table_data!AC5), IF(san_table_data!AC5=-999,"NA",IF(san_table_data!AC5&gt;99, "&gt;99", IF(san_table_data!AC5&lt;1, "&lt;1", san_table_data!AC5))), "-")</f>
        <v>-</v>
      </c>
      <c r="AD8" s="59" t="str">
        <f>IF(ISNUMBER(san_table_data!AD5), IF(san_table_data!AD5=-999,"NA",IF(san_table_data!AD5&gt;99, "&gt;99", IF(san_table_data!AD5&lt;1, "&lt;1", san_table_data!AD5))), "-")</f>
        <v>-</v>
      </c>
      <c r="AE8" s="59" t="str">
        <f>IF(ISNUMBER(san_table_data!AE5), IF(san_table_data!AE5=-999,"NA",IF(san_table_data!AE5&gt;99, "&gt;99", IF(san_table_data!AE5&lt;1, "&lt;1", san_table_data!AE5))), "-")</f>
        <v>-</v>
      </c>
      <c r="AF8" s="59" t="str">
        <f>IF(ISNUMBER(san_table_data!AF5), IF(san_table_data!AF5=-999,"NA",IF(san_table_data!AF5&gt;99, "&gt;99", IF(san_table_data!AF5&lt;1, "&lt;1", san_table_data!AF5))), "-")</f>
        <v>-</v>
      </c>
      <c r="AG8" s="62" t="str">
        <f>IF(ISNUMBER(san_table_data!AG5), IF(san_table_data!AG5=-999,"NA",IF(san_table_data!AG5&gt;99, "&gt;99", IF(san_table_data!AG5&lt;1, "&lt;1", san_table_data!AG5))), "-")</f>
        <v>-</v>
      </c>
      <c r="AH8" s="63" t="str">
        <f>IF(ISNUMBER(san_table_data!AH5), IF(san_table_data!AH5=-999,"NA",IF(san_table_data!AH5&gt;99, "&gt;99", IF(san_table_data!AH5&lt;1, "&lt;1", san_table_data!AH5))), "-")</f>
        <v>-</v>
      </c>
      <c r="AI8" s="63" t="str">
        <f>IF(ISNUMBER(san_table_data!AI5), IF(san_table_data!AI5=-999,"NA",IF(san_table_data!AI5&gt;99, "&gt;99", IF(san_table_data!AI5&lt;1, "&lt;1", san_table_data!AI5))), "-")</f>
        <v>-</v>
      </c>
      <c r="AJ8" s="63" t="str">
        <f>IF(ISNUMBER(san_table_data!AJ5), IF(san_table_data!AJ5=-999,"NA",IF(san_table_data!AJ5&gt;99, "&gt;99", IF(san_table_data!AJ5&lt;1, "&lt;1", san_table_data!AJ5))), "-")</f>
        <v>-</v>
      </c>
      <c r="AK8" s="59" t="str">
        <f>IF(ISNUMBER(san_table_data!AK5), IF(san_table_data!AK5=-999,"NA",IF(san_table_data!AK5&gt;99, "&gt;99", IF(san_table_data!AK5&lt;1, "&lt;1", san_table_data!AK5))), "-")</f>
        <v>-</v>
      </c>
      <c r="AL8" s="59" t="str">
        <f>IF(ISNUMBER(san_table_data!AL5), IF(san_table_data!AL5=-999,"NA",IF(san_table_data!AL5&gt;99, "&gt;99", IF(san_table_data!AL5&lt;1, "&lt;1", san_table_data!AL5))), "-")</f>
        <v>-</v>
      </c>
      <c r="AM8" s="59" t="str">
        <f>IF(ISNUMBER(san_table_data!AM5), IF(san_table_data!AM5=-999,"NA",IF(san_table_data!AM5&gt;99, "&gt;99", IF(san_table_data!AM5&lt;1, "&lt;1", san_table_data!AM5))), "-")</f>
        <v>-</v>
      </c>
      <c r="AN8" s="62" t="str">
        <f>IF(ISNUMBER(san_table_data!AN5), IF(san_table_data!AN5=-999,"NA",IF(san_table_data!AN5&gt;99, "&gt;99", IF(san_table_data!AN5&lt;1, "&lt;1", san_table_data!AN5))), "-")</f>
        <v>-</v>
      </c>
      <c r="AO8" s="63" t="str">
        <f>IF(ISNUMBER(san_table_data!AO5), IF(san_table_data!AO5=-999,"NA",IF(san_table_data!AO5&gt;99, "&gt;99", IF(san_table_data!AO5&lt;1, "&lt;1", san_table_data!AO5))), "-")</f>
        <v>-</v>
      </c>
      <c r="AP8" s="63" t="str">
        <f>IF(ISNUMBER(san_table_data!AP5), IF(san_table_data!AP5=-999,"NA",IF(san_table_data!AP5&gt;99, "&gt;99", IF(san_table_data!AP5&lt;1, "&lt;1", san_table_data!AP5))), "-")</f>
        <v>-</v>
      </c>
      <c r="AQ8" s="63" t="str">
        <f>IF(ISNUMBER(san_table_data!AQ5), IF(san_table_data!AQ5=-999,"NA",IF(san_table_data!AQ5&gt;99, "&gt;99", IF(san_table_data!AQ5&lt;1, "&lt;1", san_table_data!AQ5))), "-")</f>
        <v>-</v>
      </c>
      <c r="AR8" s="59" t="str">
        <f>IF(ISNUMBER(san_table_data!AR5), IF(san_table_data!AR5=-999,"NA",IF(san_table_data!AR5&gt;99, "&gt;99", IF(san_table_data!AR5&lt;1, "&lt;1", san_table_data!AR5))), "-")</f>
        <v>-</v>
      </c>
      <c r="AS8" s="59" t="str">
        <f>IF(ISNUMBER(san_table_data!AS5), IF(san_table_data!AS5=-999,"NA",IF(san_table_data!AS5&gt;99, "&gt;99", IF(san_table_data!AS5&lt;1, "&lt;1", san_table_data!AS5))), "-")</f>
        <v>-</v>
      </c>
      <c r="AT8" s="59" t="str">
        <f>IF(ISNUMBER(san_table_data!AT5), IF(san_table_data!AT5=-999,"NA",IF(san_table_data!AT5&gt;99, "&gt;99", IF(san_table_data!AT5&lt;1, "&lt;1", san_table_data!AT5))), "-")</f>
        <v>-</v>
      </c>
    </row>
    <row r="9" s="64" customFormat="true" x14ac:dyDescent="0.25">
      <c r="A9" s="56" t="str">
        <f>IF(ISBLANK(san_table_data!A6), "", san_table_data!A6)</f>
        <v/>
      </c>
      <c r="B9" s="56" t="str">
        <f>IF(ISBLANK(san_table_data!B6), "", san_table_data!B6)</f>
        <v/>
      </c>
      <c r="C9" s="57" t="str">
        <f>IF(ISNUMBER(san_table_data!C6), san_table_data!C6, "-")</f>
        <v>-</v>
      </c>
      <c r="D9" s="58" t="str">
        <f>IF(ISNUMBER(san_table_data!D6), san_table_data!D6, "-")</f>
        <v>-</v>
      </c>
      <c r="E9" s="59" t="str">
        <f>IF(ISNUMBER(san_table_data!E6), san_table_data!E6, "-")</f>
        <v>-</v>
      </c>
      <c r="F9" s="60" t="str">
        <f>IF(ISNUMBER(san_table_data!F6), IF(san_table_data!F6=-999,"NA",IF(san_table_data!F6&gt;99, "&gt;99", IF(san_table_data!F6&lt;1, "&lt;1", san_table_data!F6))), "-")</f>
        <v>-</v>
      </c>
      <c r="G9" s="59" t="str">
        <f>IF(ISNUMBER(san_table_data!G6), IF(san_table_data!G6=-999,"NA",IF(san_table_data!G6&gt;99, "&gt;99", IF(san_table_data!G6&lt;1, "&lt;1", san_table_data!G6))), "-")</f>
        <v>-</v>
      </c>
      <c r="H9" s="59" t="str">
        <f>IF(ISNUMBER(san_table_data!H6), IF(san_table_data!H6=-999,"NA",IF(san_table_data!H6&gt;99, "&gt;99", IF(san_table_data!H6&lt;1, "&lt;1", san_table_data!H6))), "-")</f>
        <v>-</v>
      </c>
      <c r="I9" s="61" t="str">
        <f>IF(ISNUMBER(san_table_data!I6), IF(san_table_data!I6=-999,"NA",IF(san_table_data!I6&gt;99, "&gt;99", IF(san_table_data!I6&lt;1, "&lt;1", san_table_data!I6))), "-")</f>
        <v>-</v>
      </c>
      <c r="J9" s="47" t="str">
        <f>IF(ISNUMBER(san_table_data!J6), IF(san_table_data!J6=-999,"NA",san_table_data!J6), "-")</f>
        <v>-</v>
      </c>
      <c r="K9" s="47" t="str">
        <f>IF(ISNUMBER(san_table_data!K6), IF(san_table_data!K6=-999,"NA",san_table_data!K6), "-")</f>
        <v>-</v>
      </c>
      <c r="L9" s="60" t="str">
        <f>IF(ISNUMBER(san_table_data!L6), IF(san_table_data!L6=-999,"NA",IF(san_table_data!L6&gt;99, "&gt;99", IF(san_table_data!L6&lt;1, "&lt;1", san_table_data!L6))), "-")</f>
        <v>-</v>
      </c>
      <c r="M9" s="59" t="str">
        <f>IF(ISNUMBER(san_table_data!M6), IF(san_table_data!M6=-999,"NA",IF(san_table_data!M6&gt;99, "&gt;99", IF(san_table_data!M6&lt;1, "&lt;1", san_table_data!M6))), "-")</f>
        <v>-</v>
      </c>
      <c r="N9" s="59" t="str">
        <f>IF(ISNUMBER(san_table_data!N6), IF(san_table_data!N6=-999,"NA",IF(san_table_data!N6&gt;99, "&gt;99", IF(san_table_data!N6&lt;1, "&lt;1", san_table_data!N6))), "-")</f>
        <v>-</v>
      </c>
      <c r="O9" s="61" t="str">
        <f>IF(ISNUMBER(san_table_data!O6), IF(san_table_data!O6=-999,"NA",IF(san_table_data!O6&gt;99, "&gt;99", IF(san_table_data!O6&lt;1, "&lt;1", san_table_data!O6))), "-")</f>
        <v>-</v>
      </c>
      <c r="P9" s="47" t="str">
        <f>IF(ISNUMBER(san_table_data!P6), IF(san_table_data!P6=-999,"NA",san_table_data!P6), "-")</f>
        <v>-</v>
      </c>
      <c r="Q9" s="47" t="str">
        <f>IF(ISNUMBER(san_table_data!Q6), IF(san_table_data!Q6=-999,"NA",san_table_data!Q6), "-")</f>
        <v>-</v>
      </c>
      <c r="R9" s="60" t="str">
        <f>IF(ISNUMBER(san_table_data!R6), IF(san_table_data!R6=-999,"NA",IF(san_table_data!R6&gt;99, "&gt;99", IF(san_table_data!R6&lt;1, "&lt;1", san_table_data!R6))), "-")</f>
        <v>-</v>
      </c>
      <c r="S9" s="59" t="str">
        <f>IF(ISNUMBER(san_table_data!S6), IF(san_table_data!S6=-999,"NA",IF(san_table_data!S6&gt;99, "&gt;99", IF(san_table_data!S6&lt;1, "&lt;1", san_table_data!S6))), "-")</f>
        <v>-</v>
      </c>
      <c r="T9" s="59" t="str">
        <f>IF(ISNUMBER(san_table_data!T6), IF(san_table_data!T6=-999,"NA",IF(san_table_data!T6&gt;99, "&gt;99", IF(san_table_data!T6&lt;1, "&lt;1", san_table_data!T6))), "-")</f>
        <v>-</v>
      </c>
      <c r="U9" s="61" t="str">
        <f>IF(ISNUMBER(san_table_data!U6), IF(san_table_data!U6=-999,"NA",IF(san_table_data!U6&gt;99, "&gt;99", IF(san_table_data!U6&lt;1, "&lt;1", san_table_data!U6))), "-")</f>
        <v>-</v>
      </c>
      <c r="V9" s="47" t="str">
        <f>IF(ISNUMBER(san_table_data!V6), IF(san_table_data!V6=-999,"NA",san_table_data!V6), "-")</f>
        <v>-</v>
      </c>
      <c r="W9" s="47" t="str">
        <f>IF(ISNUMBER(san_table_data!W6), IF(san_table_data!W6=-999,"NA",san_table_data!W6), "-")</f>
        <v>-</v>
      </c>
      <c r="X9" s="47"/>
      <c r="Y9" s="47"/>
      <c r="Z9" s="62" t="str">
        <f>IF(ISNUMBER(san_table_data!Z6), IF(san_table_data!Z6=-999,"NA",IF(san_table_data!Z6&gt;99, "&gt;99", IF(san_table_data!Z6&lt;1, "&lt;1", san_table_data!Z6))), "-")</f>
        <v>-</v>
      </c>
      <c r="AA9" s="63" t="str">
        <f>IF(ISNUMBER(san_table_data!AA6), IF(san_table_data!AA6=-999,"NA",IF(san_table_data!AA6&gt;99, "&gt;99", IF(san_table_data!AA6&lt;1, "&lt;1", san_table_data!AA6))), "-")</f>
        <v>-</v>
      </c>
      <c r="AB9" s="63" t="str">
        <f>IF(ISNUMBER(san_table_data!AB6), IF(san_table_data!AB6=-999,"NA",IF(san_table_data!AB6&gt;99, "&gt;99", IF(san_table_data!AB6&lt;1, "&lt;1", san_table_data!AB6))), "-")</f>
        <v>-</v>
      </c>
      <c r="AC9" s="63" t="str">
        <f>IF(ISNUMBER(san_table_data!AC6), IF(san_table_data!AC6=-999,"NA",IF(san_table_data!AC6&gt;99, "&gt;99", IF(san_table_data!AC6&lt;1, "&lt;1", san_table_data!AC6))), "-")</f>
        <v>-</v>
      </c>
      <c r="AD9" s="59" t="str">
        <f>IF(ISNUMBER(san_table_data!AD6), IF(san_table_data!AD6=-999,"NA",IF(san_table_data!AD6&gt;99, "&gt;99", IF(san_table_data!AD6&lt;1, "&lt;1", san_table_data!AD6))), "-")</f>
        <v>-</v>
      </c>
      <c r="AE9" s="59" t="str">
        <f>IF(ISNUMBER(san_table_data!AE6), IF(san_table_data!AE6=-999,"NA",IF(san_table_data!AE6&gt;99, "&gt;99", IF(san_table_data!AE6&lt;1, "&lt;1", san_table_data!AE6))), "-")</f>
        <v>-</v>
      </c>
      <c r="AF9" s="59" t="str">
        <f>IF(ISNUMBER(san_table_data!AF6), IF(san_table_data!AF6=-999,"NA",IF(san_table_data!AF6&gt;99, "&gt;99", IF(san_table_data!AF6&lt;1, "&lt;1", san_table_data!AF6))), "-")</f>
        <v>-</v>
      </c>
      <c r="AG9" s="62" t="str">
        <f>IF(ISNUMBER(san_table_data!AG6), IF(san_table_data!AG6=-999,"NA",IF(san_table_data!AG6&gt;99, "&gt;99", IF(san_table_data!AG6&lt;1, "&lt;1", san_table_data!AG6))), "-")</f>
        <v>-</v>
      </c>
      <c r="AH9" s="63" t="str">
        <f>IF(ISNUMBER(san_table_data!AH6), IF(san_table_data!AH6=-999,"NA",IF(san_table_data!AH6&gt;99, "&gt;99", IF(san_table_data!AH6&lt;1, "&lt;1", san_table_data!AH6))), "-")</f>
        <v>-</v>
      </c>
      <c r="AI9" s="63" t="str">
        <f>IF(ISNUMBER(san_table_data!AI6), IF(san_table_data!AI6=-999,"NA",IF(san_table_data!AI6&gt;99, "&gt;99", IF(san_table_data!AI6&lt;1, "&lt;1", san_table_data!AI6))), "-")</f>
        <v>-</v>
      </c>
      <c r="AJ9" s="63" t="str">
        <f>IF(ISNUMBER(san_table_data!AJ6), IF(san_table_data!AJ6=-999,"NA",IF(san_table_data!AJ6&gt;99, "&gt;99", IF(san_table_data!AJ6&lt;1, "&lt;1", san_table_data!AJ6))), "-")</f>
        <v>-</v>
      </c>
      <c r="AK9" s="59" t="str">
        <f>IF(ISNUMBER(san_table_data!AK6), IF(san_table_data!AK6=-999,"NA",IF(san_table_data!AK6&gt;99, "&gt;99", IF(san_table_data!AK6&lt;1, "&lt;1", san_table_data!AK6))), "-")</f>
        <v>-</v>
      </c>
      <c r="AL9" s="59" t="str">
        <f>IF(ISNUMBER(san_table_data!AL6), IF(san_table_data!AL6=-999,"NA",IF(san_table_data!AL6&gt;99, "&gt;99", IF(san_table_data!AL6&lt;1, "&lt;1", san_table_data!AL6))), "-")</f>
        <v>-</v>
      </c>
      <c r="AM9" s="59" t="str">
        <f>IF(ISNUMBER(san_table_data!AM6), IF(san_table_data!AM6=-999,"NA",IF(san_table_data!AM6&gt;99, "&gt;99", IF(san_table_data!AM6&lt;1, "&lt;1", san_table_data!AM6))), "-")</f>
        <v>-</v>
      </c>
      <c r="AN9" s="62" t="str">
        <f>IF(ISNUMBER(san_table_data!AN6), IF(san_table_data!AN6=-999,"NA",IF(san_table_data!AN6&gt;99, "&gt;99", IF(san_table_data!AN6&lt;1, "&lt;1", san_table_data!AN6))), "-")</f>
        <v>-</v>
      </c>
      <c r="AO9" s="63" t="str">
        <f>IF(ISNUMBER(san_table_data!AO6), IF(san_table_data!AO6=-999,"NA",IF(san_table_data!AO6&gt;99, "&gt;99", IF(san_table_data!AO6&lt;1, "&lt;1", san_table_data!AO6))), "-")</f>
        <v>-</v>
      </c>
      <c r="AP9" s="63" t="str">
        <f>IF(ISNUMBER(san_table_data!AP6), IF(san_table_data!AP6=-999,"NA",IF(san_table_data!AP6&gt;99, "&gt;99", IF(san_table_data!AP6&lt;1, "&lt;1", san_table_data!AP6))), "-")</f>
        <v>-</v>
      </c>
      <c r="AQ9" s="63" t="str">
        <f>IF(ISNUMBER(san_table_data!AQ6), IF(san_table_data!AQ6=-999,"NA",IF(san_table_data!AQ6&gt;99, "&gt;99", IF(san_table_data!AQ6&lt;1, "&lt;1", san_table_data!AQ6))), "-")</f>
        <v>-</v>
      </c>
      <c r="AR9" s="59" t="str">
        <f>IF(ISNUMBER(san_table_data!AR6), IF(san_table_data!AR6=-999,"NA",IF(san_table_data!AR6&gt;99, "&gt;99", IF(san_table_data!AR6&lt;1, "&lt;1", san_table_data!AR6))), "-")</f>
        <v>-</v>
      </c>
      <c r="AS9" s="59" t="str">
        <f>IF(ISNUMBER(san_table_data!AS6), IF(san_table_data!AS6=-999,"NA",IF(san_table_data!AS6&gt;99, "&gt;99", IF(san_table_data!AS6&lt;1, "&lt;1", san_table_data!AS6))), "-")</f>
        <v>-</v>
      </c>
      <c r="AT9" s="59" t="str">
        <f>IF(ISNUMBER(san_table_data!AT6), IF(san_table_data!AT6=-999,"NA",IF(san_table_data!AT6&gt;99, "&gt;99", IF(san_table_data!AT6&lt;1, "&lt;1", san_table_data!AT6))), "-")</f>
        <v>-</v>
      </c>
    </row>
    <row r="10" s="64" customFormat="true" x14ac:dyDescent="0.25">
      <c r="A10" s="56" t="str">
        <f>IF(ISBLANK(san_table_data!A7), "", san_table_data!A7)</f>
        <v/>
      </c>
      <c r="B10" s="56" t="str">
        <f>IF(ISBLANK(san_table_data!B7), "", san_table_data!B7)</f>
        <v/>
      </c>
      <c r="C10" s="57" t="str">
        <f>IF(ISNUMBER(san_table_data!C7), san_table_data!C7, "-")</f>
        <v>-</v>
      </c>
      <c r="D10" s="58" t="str">
        <f>IF(ISNUMBER(san_table_data!D7), san_table_data!D7, "-")</f>
        <v>-</v>
      </c>
      <c r="E10" s="59" t="str">
        <f>IF(ISNUMBER(san_table_data!E7), san_table_data!E7, "-")</f>
        <v>-</v>
      </c>
      <c r="F10" s="60" t="str">
        <f>IF(ISNUMBER(san_table_data!F7), IF(san_table_data!F7=-999,"NA",IF(san_table_data!F7&gt;99, "&gt;99", IF(san_table_data!F7&lt;1, "&lt;1", san_table_data!F7))), "-")</f>
        <v>-</v>
      </c>
      <c r="G10" s="59" t="str">
        <f>IF(ISNUMBER(san_table_data!G7), IF(san_table_data!G7=-999,"NA",IF(san_table_data!G7&gt;99, "&gt;99", IF(san_table_data!G7&lt;1, "&lt;1", san_table_data!G7))), "-")</f>
        <v>-</v>
      </c>
      <c r="H10" s="59" t="str">
        <f>IF(ISNUMBER(san_table_data!H7), IF(san_table_data!H7=-999,"NA",IF(san_table_data!H7&gt;99, "&gt;99", IF(san_table_data!H7&lt;1, "&lt;1", san_table_data!H7))), "-")</f>
        <v>-</v>
      </c>
      <c r="I10" s="61" t="str">
        <f>IF(ISNUMBER(san_table_data!I7), IF(san_table_data!I7=-999,"NA",IF(san_table_data!I7&gt;99, "&gt;99", IF(san_table_data!I7&lt;1, "&lt;1", san_table_data!I7))), "-")</f>
        <v>-</v>
      </c>
      <c r="J10" s="47" t="str">
        <f>IF(ISNUMBER(san_table_data!J7), IF(san_table_data!J7=-999,"NA",san_table_data!J7), "-")</f>
        <v>-</v>
      </c>
      <c r="K10" s="47" t="str">
        <f>IF(ISNUMBER(san_table_data!K7), IF(san_table_data!K7=-999,"NA",san_table_data!K7), "-")</f>
        <v>-</v>
      </c>
      <c r="L10" s="60" t="str">
        <f>IF(ISNUMBER(san_table_data!L7), IF(san_table_data!L7=-999,"NA",IF(san_table_data!L7&gt;99, "&gt;99", IF(san_table_data!L7&lt;1, "&lt;1", san_table_data!L7))), "-")</f>
        <v>-</v>
      </c>
      <c r="M10" s="59" t="str">
        <f>IF(ISNUMBER(san_table_data!M7), IF(san_table_data!M7=-999,"NA",IF(san_table_data!M7&gt;99, "&gt;99", IF(san_table_data!M7&lt;1, "&lt;1", san_table_data!M7))), "-")</f>
        <v>-</v>
      </c>
      <c r="N10" s="59" t="str">
        <f>IF(ISNUMBER(san_table_data!N7), IF(san_table_data!N7=-999,"NA",IF(san_table_data!N7&gt;99, "&gt;99", IF(san_table_data!N7&lt;1, "&lt;1", san_table_data!N7))), "-")</f>
        <v>-</v>
      </c>
      <c r="O10" s="61" t="str">
        <f>IF(ISNUMBER(san_table_data!O7), IF(san_table_data!O7=-999,"NA",IF(san_table_data!O7&gt;99, "&gt;99", IF(san_table_data!O7&lt;1, "&lt;1", san_table_data!O7))), "-")</f>
        <v>-</v>
      </c>
      <c r="P10" s="47" t="str">
        <f>IF(ISNUMBER(san_table_data!P7), IF(san_table_data!P7=-999,"NA",san_table_data!P7), "-")</f>
        <v>-</v>
      </c>
      <c r="Q10" s="47" t="str">
        <f>IF(ISNUMBER(san_table_data!Q7), IF(san_table_data!Q7=-999,"NA",san_table_data!Q7), "-")</f>
        <v>-</v>
      </c>
      <c r="R10" s="60" t="str">
        <f>IF(ISNUMBER(san_table_data!R7), IF(san_table_data!R7=-999,"NA",IF(san_table_data!R7&gt;99, "&gt;99", IF(san_table_data!R7&lt;1, "&lt;1", san_table_data!R7))), "-")</f>
        <v>-</v>
      </c>
      <c r="S10" s="59" t="str">
        <f>IF(ISNUMBER(san_table_data!S7), IF(san_table_data!S7=-999,"NA",IF(san_table_data!S7&gt;99, "&gt;99", IF(san_table_data!S7&lt;1, "&lt;1", san_table_data!S7))), "-")</f>
        <v>-</v>
      </c>
      <c r="T10" s="59" t="str">
        <f>IF(ISNUMBER(san_table_data!T7), IF(san_table_data!T7=-999,"NA",IF(san_table_data!T7&gt;99, "&gt;99", IF(san_table_data!T7&lt;1, "&lt;1", san_table_data!T7))), "-")</f>
        <v>-</v>
      </c>
      <c r="U10" s="61" t="str">
        <f>IF(ISNUMBER(san_table_data!U7), IF(san_table_data!U7=-999,"NA",IF(san_table_data!U7&gt;99, "&gt;99", IF(san_table_data!U7&lt;1, "&lt;1", san_table_data!U7))), "-")</f>
        <v>-</v>
      </c>
      <c r="V10" s="47" t="str">
        <f>IF(ISNUMBER(san_table_data!V7), IF(san_table_data!V7=-999,"NA",san_table_data!V7), "-")</f>
        <v>-</v>
      </c>
      <c r="W10" s="47" t="str">
        <f>IF(ISNUMBER(san_table_data!W7), IF(san_table_data!W7=-999,"NA",san_table_data!W7), "-")</f>
        <v>-</v>
      </c>
      <c r="X10" s="47"/>
      <c r="Y10" s="47"/>
      <c r="Z10" s="62" t="str">
        <f>IF(ISNUMBER(san_table_data!Z7), IF(san_table_data!Z7=-999,"NA",IF(san_table_data!Z7&gt;99, "&gt;99", IF(san_table_data!Z7&lt;1, "&lt;1", san_table_data!Z7))), "-")</f>
        <v>-</v>
      </c>
      <c r="AA10" s="63" t="str">
        <f>IF(ISNUMBER(san_table_data!AA7), IF(san_table_data!AA7=-999,"NA",IF(san_table_data!AA7&gt;99, "&gt;99", IF(san_table_data!AA7&lt;1, "&lt;1", san_table_data!AA7))), "-")</f>
        <v>-</v>
      </c>
      <c r="AB10" s="63" t="str">
        <f>IF(ISNUMBER(san_table_data!AB7), IF(san_table_data!AB7=-999,"NA",IF(san_table_data!AB7&gt;99, "&gt;99", IF(san_table_data!AB7&lt;1, "&lt;1", san_table_data!AB7))), "-")</f>
        <v>-</v>
      </c>
      <c r="AC10" s="63" t="str">
        <f>IF(ISNUMBER(san_table_data!AC7), IF(san_table_data!AC7=-999,"NA",IF(san_table_data!AC7&gt;99, "&gt;99", IF(san_table_data!AC7&lt;1, "&lt;1", san_table_data!AC7))), "-")</f>
        <v>-</v>
      </c>
      <c r="AD10" s="59" t="str">
        <f>IF(ISNUMBER(san_table_data!AD7), IF(san_table_data!AD7=-999,"NA",IF(san_table_data!AD7&gt;99, "&gt;99", IF(san_table_data!AD7&lt;1, "&lt;1", san_table_data!AD7))), "-")</f>
        <v>-</v>
      </c>
      <c r="AE10" s="59" t="str">
        <f>IF(ISNUMBER(san_table_data!AE7), IF(san_table_data!AE7=-999,"NA",IF(san_table_data!AE7&gt;99, "&gt;99", IF(san_table_data!AE7&lt;1, "&lt;1", san_table_data!AE7))), "-")</f>
        <v>-</v>
      </c>
      <c r="AF10" s="59" t="str">
        <f>IF(ISNUMBER(san_table_data!AF7), IF(san_table_data!AF7=-999,"NA",IF(san_table_data!AF7&gt;99, "&gt;99", IF(san_table_data!AF7&lt;1, "&lt;1", san_table_data!AF7))), "-")</f>
        <v>-</v>
      </c>
      <c r="AG10" s="62" t="str">
        <f>IF(ISNUMBER(san_table_data!AG7), IF(san_table_data!AG7=-999,"NA",IF(san_table_data!AG7&gt;99, "&gt;99", IF(san_table_data!AG7&lt;1, "&lt;1", san_table_data!AG7))), "-")</f>
        <v>-</v>
      </c>
      <c r="AH10" s="63" t="str">
        <f>IF(ISNUMBER(san_table_data!AH7), IF(san_table_data!AH7=-999,"NA",IF(san_table_data!AH7&gt;99, "&gt;99", IF(san_table_data!AH7&lt;1, "&lt;1", san_table_data!AH7))), "-")</f>
        <v>-</v>
      </c>
      <c r="AI10" s="63" t="str">
        <f>IF(ISNUMBER(san_table_data!AI7), IF(san_table_data!AI7=-999,"NA",IF(san_table_data!AI7&gt;99, "&gt;99", IF(san_table_data!AI7&lt;1, "&lt;1", san_table_data!AI7))), "-")</f>
        <v>-</v>
      </c>
      <c r="AJ10" s="63" t="str">
        <f>IF(ISNUMBER(san_table_data!AJ7), IF(san_table_data!AJ7=-999,"NA",IF(san_table_data!AJ7&gt;99, "&gt;99", IF(san_table_data!AJ7&lt;1, "&lt;1", san_table_data!AJ7))), "-")</f>
        <v>-</v>
      </c>
      <c r="AK10" s="59" t="str">
        <f>IF(ISNUMBER(san_table_data!AK7), IF(san_table_data!AK7=-999,"NA",IF(san_table_data!AK7&gt;99, "&gt;99", IF(san_table_data!AK7&lt;1, "&lt;1", san_table_data!AK7))), "-")</f>
        <v>-</v>
      </c>
      <c r="AL10" s="59" t="str">
        <f>IF(ISNUMBER(san_table_data!AL7), IF(san_table_data!AL7=-999,"NA",IF(san_table_data!AL7&gt;99, "&gt;99", IF(san_table_data!AL7&lt;1, "&lt;1", san_table_data!AL7))), "-")</f>
        <v>-</v>
      </c>
      <c r="AM10" s="59" t="str">
        <f>IF(ISNUMBER(san_table_data!AM7), IF(san_table_data!AM7=-999,"NA",IF(san_table_data!AM7&gt;99, "&gt;99", IF(san_table_data!AM7&lt;1, "&lt;1", san_table_data!AM7))), "-")</f>
        <v>-</v>
      </c>
      <c r="AN10" s="62" t="str">
        <f>IF(ISNUMBER(san_table_data!AN7), IF(san_table_data!AN7=-999,"NA",IF(san_table_data!AN7&gt;99, "&gt;99", IF(san_table_data!AN7&lt;1, "&lt;1", san_table_data!AN7))), "-")</f>
        <v>-</v>
      </c>
      <c r="AO10" s="63" t="str">
        <f>IF(ISNUMBER(san_table_data!AO7), IF(san_table_data!AO7=-999,"NA",IF(san_table_data!AO7&gt;99, "&gt;99", IF(san_table_data!AO7&lt;1, "&lt;1", san_table_data!AO7))), "-")</f>
        <v>-</v>
      </c>
      <c r="AP10" s="63" t="str">
        <f>IF(ISNUMBER(san_table_data!AP7), IF(san_table_data!AP7=-999,"NA",IF(san_table_data!AP7&gt;99, "&gt;99", IF(san_table_data!AP7&lt;1, "&lt;1", san_table_data!AP7))), "-")</f>
        <v>-</v>
      </c>
      <c r="AQ10" s="63" t="str">
        <f>IF(ISNUMBER(san_table_data!AQ7), IF(san_table_data!AQ7=-999,"NA",IF(san_table_data!AQ7&gt;99, "&gt;99", IF(san_table_data!AQ7&lt;1, "&lt;1", san_table_data!AQ7))), "-")</f>
        <v>-</v>
      </c>
      <c r="AR10" s="59" t="str">
        <f>IF(ISNUMBER(san_table_data!AR7), IF(san_table_data!AR7=-999,"NA",IF(san_table_data!AR7&gt;99, "&gt;99", IF(san_table_data!AR7&lt;1, "&lt;1", san_table_data!AR7))), "-")</f>
        <v>-</v>
      </c>
      <c r="AS10" s="59" t="str">
        <f>IF(ISNUMBER(san_table_data!AS7), IF(san_table_data!AS7=-999,"NA",IF(san_table_data!AS7&gt;99, "&gt;99", IF(san_table_data!AS7&lt;1, "&lt;1", san_table_data!AS7))), "-")</f>
        <v>-</v>
      </c>
      <c r="AT10" s="59" t="str">
        <f>IF(ISNUMBER(san_table_data!AT7), IF(san_table_data!AT7=-999,"NA",IF(san_table_data!AT7&gt;99, "&gt;99", IF(san_table_data!AT7&lt;1, "&lt;1", san_table_data!AT7))), "-")</f>
        <v>-</v>
      </c>
    </row>
    <row r="11" s="64" customFormat="true" x14ac:dyDescent="0.25">
      <c r="A11" s="56" t="str">
        <f>IF(ISBLANK(san_table_data!A8), "", san_table_data!A8)</f>
        <v/>
      </c>
      <c r="B11" s="56" t="str">
        <f>IF(ISBLANK(san_table_data!B8), "", san_table_data!B8)</f>
        <v/>
      </c>
      <c r="C11" s="57" t="str">
        <f>IF(ISNUMBER(san_table_data!C8), san_table_data!C8, "-")</f>
        <v>-</v>
      </c>
      <c r="D11" s="58" t="str">
        <f>IF(ISNUMBER(san_table_data!D8), san_table_data!D8, "-")</f>
        <v>-</v>
      </c>
      <c r="E11" s="59" t="str">
        <f>IF(ISNUMBER(san_table_data!E8), san_table_data!E8, "-")</f>
        <v>-</v>
      </c>
      <c r="F11" s="60" t="str">
        <f>IF(ISNUMBER(san_table_data!F8), IF(san_table_data!F8=-999,"NA",IF(san_table_data!F8&gt;99, "&gt;99", IF(san_table_data!F8&lt;1, "&lt;1", san_table_data!F8))), "-")</f>
        <v>-</v>
      </c>
      <c r="G11" s="59" t="str">
        <f>IF(ISNUMBER(san_table_data!G8), IF(san_table_data!G8=-999,"NA",IF(san_table_data!G8&gt;99, "&gt;99", IF(san_table_data!G8&lt;1, "&lt;1", san_table_data!G8))), "-")</f>
        <v>-</v>
      </c>
      <c r="H11" s="59" t="str">
        <f>IF(ISNUMBER(san_table_data!H8), IF(san_table_data!H8=-999,"NA",IF(san_table_data!H8&gt;99, "&gt;99", IF(san_table_data!H8&lt;1, "&lt;1", san_table_data!H8))), "-")</f>
        <v>-</v>
      </c>
      <c r="I11" s="61" t="str">
        <f>IF(ISNUMBER(san_table_data!I8), IF(san_table_data!I8=-999,"NA",IF(san_table_data!I8&gt;99, "&gt;99", IF(san_table_data!I8&lt;1, "&lt;1", san_table_data!I8))), "-")</f>
        <v>-</v>
      </c>
      <c r="J11" s="47" t="str">
        <f>IF(ISNUMBER(san_table_data!J8), IF(san_table_data!J8=-999,"NA",san_table_data!J8), "-")</f>
        <v>-</v>
      </c>
      <c r="K11" s="47" t="str">
        <f>IF(ISNUMBER(san_table_data!K8), IF(san_table_data!K8=-999,"NA",san_table_data!K8), "-")</f>
        <v>-</v>
      </c>
      <c r="L11" s="60" t="str">
        <f>IF(ISNUMBER(san_table_data!L8), IF(san_table_data!L8=-999,"NA",IF(san_table_data!L8&gt;99, "&gt;99", IF(san_table_data!L8&lt;1, "&lt;1", san_table_data!L8))), "-")</f>
        <v>-</v>
      </c>
      <c r="M11" s="59" t="str">
        <f>IF(ISNUMBER(san_table_data!M8), IF(san_table_data!M8=-999,"NA",IF(san_table_data!M8&gt;99, "&gt;99", IF(san_table_data!M8&lt;1, "&lt;1", san_table_data!M8))), "-")</f>
        <v>-</v>
      </c>
      <c r="N11" s="59" t="str">
        <f>IF(ISNUMBER(san_table_data!N8), IF(san_table_data!N8=-999,"NA",IF(san_table_data!N8&gt;99, "&gt;99", IF(san_table_data!N8&lt;1, "&lt;1", san_table_data!N8))), "-")</f>
        <v>-</v>
      </c>
      <c r="O11" s="61" t="str">
        <f>IF(ISNUMBER(san_table_data!O8), IF(san_table_data!O8=-999,"NA",IF(san_table_data!O8&gt;99, "&gt;99", IF(san_table_data!O8&lt;1, "&lt;1", san_table_data!O8))), "-")</f>
        <v>-</v>
      </c>
      <c r="P11" s="47" t="str">
        <f>IF(ISNUMBER(san_table_data!P8), IF(san_table_data!P8=-999,"NA",san_table_data!P8), "-")</f>
        <v>-</v>
      </c>
      <c r="Q11" s="47" t="str">
        <f>IF(ISNUMBER(san_table_data!Q8), IF(san_table_data!Q8=-999,"NA",san_table_data!Q8), "-")</f>
        <v>-</v>
      </c>
      <c r="R11" s="60" t="str">
        <f>IF(ISNUMBER(san_table_data!R8), IF(san_table_data!R8=-999,"NA",IF(san_table_data!R8&gt;99, "&gt;99", IF(san_table_data!R8&lt;1, "&lt;1", san_table_data!R8))), "-")</f>
        <v>-</v>
      </c>
      <c r="S11" s="59" t="str">
        <f>IF(ISNUMBER(san_table_data!S8), IF(san_table_data!S8=-999,"NA",IF(san_table_data!S8&gt;99, "&gt;99", IF(san_table_data!S8&lt;1, "&lt;1", san_table_data!S8))), "-")</f>
        <v>-</v>
      </c>
      <c r="T11" s="59" t="str">
        <f>IF(ISNUMBER(san_table_data!T8), IF(san_table_data!T8=-999,"NA",IF(san_table_data!T8&gt;99, "&gt;99", IF(san_table_data!T8&lt;1, "&lt;1", san_table_data!T8))), "-")</f>
        <v>-</v>
      </c>
      <c r="U11" s="61" t="str">
        <f>IF(ISNUMBER(san_table_data!U8), IF(san_table_data!U8=-999,"NA",IF(san_table_data!U8&gt;99, "&gt;99", IF(san_table_data!U8&lt;1, "&lt;1", san_table_data!U8))), "-")</f>
        <v>-</v>
      </c>
      <c r="V11" s="47" t="str">
        <f>IF(ISNUMBER(san_table_data!V8), IF(san_table_data!V8=-999,"NA",san_table_data!V8), "-")</f>
        <v>-</v>
      </c>
      <c r="W11" s="47" t="str">
        <f>IF(ISNUMBER(san_table_data!W8), IF(san_table_data!W8=-999,"NA",san_table_data!W8), "-")</f>
        <v>-</v>
      </c>
      <c r="X11" s="47"/>
      <c r="Y11" s="47"/>
      <c r="Z11" s="62" t="str">
        <f>IF(ISNUMBER(san_table_data!Z8), IF(san_table_data!Z8=-999,"NA",IF(san_table_data!Z8&gt;99, "&gt;99", IF(san_table_data!Z8&lt;1, "&lt;1", san_table_data!Z8))), "-")</f>
        <v>-</v>
      </c>
      <c r="AA11" s="63" t="str">
        <f>IF(ISNUMBER(san_table_data!AA8), IF(san_table_data!AA8=-999,"NA",IF(san_table_data!AA8&gt;99, "&gt;99", IF(san_table_data!AA8&lt;1, "&lt;1", san_table_data!AA8))), "-")</f>
        <v>-</v>
      </c>
      <c r="AB11" s="63" t="str">
        <f>IF(ISNUMBER(san_table_data!AB8), IF(san_table_data!AB8=-999,"NA",IF(san_table_data!AB8&gt;99, "&gt;99", IF(san_table_data!AB8&lt;1, "&lt;1", san_table_data!AB8))), "-")</f>
        <v>-</v>
      </c>
      <c r="AC11" s="63" t="str">
        <f>IF(ISNUMBER(san_table_data!AC8), IF(san_table_data!AC8=-999,"NA",IF(san_table_data!AC8&gt;99, "&gt;99", IF(san_table_data!AC8&lt;1, "&lt;1", san_table_data!AC8))), "-")</f>
        <v>-</v>
      </c>
      <c r="AD11" s="59" t="str">
        <f>IF(ISNUMBER(san_table_data!AD8), IF(san_table_data!AD8=-999,"NA",IF(san_table_data!AD8&gt;99, "&gt;99", IF(san_table_data!AD8&lt;1, "&lt;1", san_table_data!AD8))), "-")</f>
        <v>-</v>
      </c>
      <c r="AE11" s="59" t="str">
        <f>IF(ISNUMBER(san_table_data!AE8), IF(san_table_data!AE8=-999,"NA",IF(san_table_data!AE8&gt;99, "&gt;99", IF(san_table_data!AE8&lt;1, "&lt;1", san_table_data!AE8))), "-")</f>
        <v>-</v>
      </c>
      <c r="AF11" s="59" t="str">
        <f>IF(ISNUMBER(san_table_data!AF8), IF(san_table_data!AF8=-999,"NA",IF(san_table_data!AF8&gt;99, "&gt;99", IF(san_table_data!AF8&lt;1, "&lt;1", san_table_data!AF8))), "-")</f>
        <v>-</v>
      </c>
      <c r="AG11" s="62" t="str">
        <f>IF(ISNUMBER(san_table_data!AG8), IF(san_table_data!AG8=-999,"NA",IF(san_table_data!AG8&gt;99, "&gt;99", IF(san_table_data!AG8&lt;1, "&lt;1", san_table_data!AG8))), "-")</f>
        <v>-</v>
      </c>
      <c r="AH11" s="63" t="str">
        <f>IF(ISNUMBER(san_table_data!AH8), IF(san_table_data!AH8=-999,"NA",IF(san_table_data!AH8&gt;99, "&gt;99", IF(san_table_data!AH8&lt;1, "&lt;1", san_table_data!AH8))), "-")</f>
        <v>-</v>
      </c>
      <c r="AI11" s="63" t="str">
        <f>IF(ISNUMBER(san_table_data!AI8), IF(san_table_data!AI8=-999,"NA",IF(san_table_data!AI8&gt;99, "&gt;99", IF(san_table_data!AI8&lt;1, "&lt;1", san_table_data!AI8))), "-")</f>
        <v>-</v>
      </c>
      <c r="AJ11" s="63" t="str">
        <f>IF(ISNUMBER(san_table_data!AJ8), IF(san_table_data!AJ8=-999,"NA",IF(san_table_data!AJ8&gt;99, "&gt;99", IF(san_table_data!AJ8&lt;1, "&lt;1", san_table_data!AJ8))), "-")</f>
        <v>-</v>
      </c>
      <c r="AK11" s="59" t="str">
        <f>IF(ISNUMBER(san_table_data!AK8), IF(san_table_data!AK8=-999,"NA",IF(san_table_data!AK8&gt;99, "&gt;99", IF(san_table_data!AK8&lt;1, "&lt;1", san_table_data!AK8))), "-")</f>
        <v>-</v>
      </c>
      <c r="AL11" s="59" t="str">
        <f>IF(ISNUMBER(san_table_data!AL8), IF(san_table_data!AL8=-999,"NA",IF(san_table_data!AL8&gt;99, "&gt;99", IF(san_table_data!AL8&lt;1, "&lt;1", san_table_data!AL8))), "-")</f>
        <v>-</v>
      </c>
      <c r="AM11" s="59" t="str">
        <f>IF(ISNUMBER(san_table_data!AM8), IF(san_table_data!AM8=-999,"NA",IF(san_table_data!AM8&gt;99, "&gt;99", IF(san_table_data!AM8&lt;1, "&lt;1", san_table_data!AM8))), "-")</f>
        <v>-</v>
      </c>
      <c r="AN11" s="62" t="str">
        <f>IF(ISNUMBER(san_table_data!AN8), IF(san_table_data!AN8=-999,"NA",IF(san_table_data!AN8&gt;99, "&gt;99", IF(san_table_data!AN8&lt;1, "&lt;1", san_table_data!AN8))), "-")</f>
        <v>-</v>
      </c>
      <c r="AO11" s="63" t="str">
        <f>IF(ISNUMBER(san_table_data!AO8), IF(san_table_data!AO8=-999,"NA",IF(san_table_data!AO8&gt;99, "&gt;99", IF(san_table_data!AO8&lt;1, "&lt;1", san_table_data!AO8))), "-")</f>
        <v>-</v>
      </c>
      <c r="AP11" s="63" t="str">
        <f>IF(ISNUMBER(san_table_data!AP8), IF(san_table_data!AP8=-999,"NA",IF(san_table_data!AP8&gt;99, "&gt;99", IF(san_table_data!AP8&lt;1, "&lt;1", san_table_data!AP8))), "-")</f>
        <v>-</v>
      </c>
      <c r="AQ11" s="63" t="str">
        <f>IF(ISNUMBER(san_table_data!AQ8), IF(san_table_data!AQ8=-999,"NA",IF(san_table_data!AQ8&gt;99, "&gt;99", IF(san_table_data!AQ8&lt;1, "&lt;1", san_table_data!AQ8))), "-")</f>
        <v>-</v>
      </c>
      <c r="AR11" s="59" t="str">
        <f>IF(ISNUMBER(san_table_data!AR8), IF(san_table_data!AR8=-999,"NA",IF(san_table_data!AR8&gt;99, "&gt;99", IF(san_table_data!AR8&lt;1, "&lt;1", san_table_data!AR8))), "-")</f>
        <v>-</v>
      </c>
      <c r="AS11" s="59" t="str">
        <f>IF(ISNUMBER(san_table_data!AS8), IF(san_table_data!AS8=-999,"NA",IF(san_table_data!AS8&gt;99, "&gt;99", IF(san_table_data!AS8&lt;1, "&lt;1", san_table_data!AS8))), "-")</f>
        <v>-</v>
      </c>
      <c r="AT11" s="59" t="str">
        <f>IF(ISNUMBER(san_table_data!AT8), IF(san_table_data!AT8=-999,"NA",IF(san_table_data!AT8&gt;99, "&gt;99", IF(san_table_data!AT8&lt;1, "&lt;1", san_table_data!AT8))), "-")</f>
        <v>-</v>
      </c>
    </row>
    <row r="12" s="64" customFormat="true" x14ac:dyDescent="0.25">
      <c r="A12" s="56" t="str">
        <f>IF(ISBLANK(san_table_data!A9), "", san_table_data!A9)</f>
        <v/>
      </c>
      <c r="B12" s="56" t="str">
        <f>IF(ISBLANK(san_table_data!B9), "", san_table_data!B9)</f>
        <v/>
      </c>
      <c r="C12" s="57" t="str">
        <f>IF(ISNUMBER(san_table_data!C9), san_table_data!C9, "-")</f>
        <v>-</v>
      </c>
      <c r="D12" s="58" t="str">
        <f>IF(ISNUMBER(san_table_data!D9), san_table_data!D9, "-")</f>
        <v>-</v>
      </c>
      <c r="E12" s="59" t="str">
        <f>IF(ISNUMBER(san_table_data!E9), san_table_data!E9, "-")</f>
        <v>-</v>
      </c>
      <c r="F12" s="60" t="str">
        <f>IF(ISNUMBER(san_table_data!F9), IF(san_table_data!F9=-999,"NA",IF(san_table_data!F9&gt;99, "&gt;99", IF(san_table_data!F9&lt;1, "&lt;1", san_table_data!F9))), "-")</f>
        <v>-</v>
      </c>
      <c r="G12" s="59" t="str">
        <f>IF(ISNUMBER(san_table_data!G9), IF(san_table_data!G9=-999,"NA",IF(san_table_data!G9&gt;99, "&gt;99", IF(san_table_data!G9&lt;1, "&lt;1", san_table_data!G9))), "-")</f>
        <v>-</v>
      </c>
      <c r="H12" s="59" t="str">
        <f>IF(ISNUMBER(san_table_data!H9), IF(san_table_data!H9=-999,"NA",IF(san_table_data!H9&gt;99, "&gt;99", IF(san_table_data!H9&lt;1, "&lt;1", san_table_data!H9))), "-")</f>
        <v>-</v>
      </c>
      <c r="I12" s="61" t="str">
        <f>IF(ISNUMBER(san_table_data!I9), IF(san_table_data!I9=-999,"NA",IF(san_table_data!I9&gt;99, "&gt;99", IF(san_table_data!I9&lt;1, "&lt;1", san_table_data!I9))), "-")</f>
        <v>-</v>
      </c>
      <c r="J12" s="47" t="str">
        <f>IF(ISNUMBER(san_table_data!J9), IF(san_table_data!J9=-999,"NA",san_table_data!J9), "-")</f>
        <v>-</v>
      </c>
      <c r="K12" s="47" t="str">
        <f>IF(ISNUMBER(san_table_data!K9), IF(san_table_data!K9=-999,"NA",san_table_data!K9), "-")</f>
        <v>-</v>
      </c>
      <c r="L12" s="60" t="str">
        <f>IF(ISNUMBER(san_table_data!L9), IF(san_table_data!L9=-999,"NA",IF(san_table_data!L9&gt;99, "&gt;99", IF(san_table_data!L9&lt;1, "&lt;1", san_table_data!L9))), "-")</f>
        <v>-</v>
      </c>
      <c r="M12" s="59" t="str">
        <f>IF(ISNUMBER(san_table_data!M9), IF(san_table_data!M9=-999,"NA",IF(san_table_data!M9&gt;99, "&gt;99", IF(san_table_data!M9&lt;1, "&lt;1", san_table_data!M9))), "-")</f>
        <v>-</v>
      </c>
      <c r="N12" s="59" t="str">
        <f>IF(ISNUMBER(san_table_data!N9), IF(san_table_data!N9=-999,"NA",IF(san_table_data!N9&gt;99, "&gt;99", IF(san_table_data!N9&lt;1, "&lt;1", san_table_data!N9))), "-")</f>
        <v>-</v>
      </c>
      <c r="O12" s="61" t="str">
        <f>IF(ISNUMBER(san_table_data!O9), IF(san_table_data!O9=-999,"NA",IF(san_table_data!O9&gt;99, "&gt;99", IF(san_table_data!O9&lt;1, "&lt;1", san_table_data!O9))), "-")</f>
        <v>-</v>
      </c>
      <c r="P12" s="47" t="str">
        <f>IF(ISNUMBER(san_table_data!P9), IF(san_table_data!P9=-999,"NA",san_table_data!P9), "-")</f>
        <v>-</v>
      </c>
      <c r="Q12" s="47" t="str">
        <f>IF(ISNUMBER(san_table_data!Q9), IF(san_table_data!Q9=-999,"NA",san_table_data!Q9), "-")</f>
        <v>-</v>
      </c>
      <c r="R12" s="60" t="str">
        <f>IF(ISNUMBER(san_table_data!R9), IF(san_table_data!R9=-999,"NA",IF(san_table_data!R9&gt;99, "&gt;99", IF(san_table_data!R9&lt;1, "&lt;1", san_table_data!R9))), "-")</f>
        <v>-</v>
      </c>
      <c r="S12" s="59" t="str">
        <f>IF(ISNUMBER(san_table_data!S9), IF(san_table_data!S9=-999,"NA",IF(san_table_data!S9&gt;99, "&gt;99", IF(san_table_data!S9&lt;1, "&lt;1", san_table_data!S9))), "-")</f>
        <v>-</v>
      </c>
      <c r="T12" s="59" t="str">
        <f>IF(ISNUMBER(san_table_data!T9), IF(san_table_data!T9=-999,"NA",IF(san_table_data!T9&gt;99, "&gt;99", IF(san_table_data!T9&lt;1, "&lt;1", san_table_data!T9))), "-")</f>
        <v>-</v>
      </c>
      <c r="U12" s="61" t="str">
        <f>IF(ISNUMBER(san_table_data!U9), IF(san_table_data!U9=-999,"NA",IF(san_table_data!U9&gt;99, "&gt;99", IF(san_table_data!U9&lt;1, "&lt;1", san_table_data!U9))), "-")</f>
        <v>-</v>
      </c>
      <c r="V12" s="47" t="str">
        <f>IF(ISNUMBER(san_table_data!V9), IF(san_table_data!V9=-999,"NA",san_table_data!V9), "-")</f>
        <v>-</v>
      </c>
      <c r="W12" s="47" t="str">
        <f>IF(ISNUMBER(san_table_data!W9), IF(san_table_data!W9=-999,"NA",san_table_data!W9), "-")</f>
        <v>-</v>
      </c>
      <c r="X12" s="47"/>
      <c r="Y12" s="47"/>
      <c r="Z12" s="62" t="str">
        <f>IF(ISNUMBER(san_table_data!Z9), IF(san_table_data!Z9=-999,"NA",IF(san_table_data!Z9&gt;99, "&gt;99", IF(san_table_data!Z9&lt;1, "&lt;1", san_table_data!Z9))), "-")</f>
        <v>-</v>
      </c>
      <c r="AA12" s="63" t="str">
        <f>IF(ISNUMBER(san_table_data!AA9), IF(san_table_data!AA9=-999,"NA",IF(san_table_data!AA9&gt;99, "&gt;99", IF(san_table_data!AA9&lt;1, "&lt;1", san_table_data!AA9))), "-")</f>
        <v>-</v>
      </c>
      <c r="AB12" s="63" t="str">
        <f>IF(ISNUMBER(san_table_data!AB9), IF(san_table_data!AB9=-999,"NA",IF(san_table_data!AB9&gt;99, "&gt;99", IF(san_table_data!AB9&lt;1, "&lt;1", san_table_data!AB9))), "-")</f>
        <v>-</v>
      </c>
      <c r="AC12" s="63" t="str">
        <f>IF(ISNUMBER(san_table_data!AC9), IF(san_table_data!AC9=-999,"NA",IF(san_table_data!AC9&gt;99, "&gt;99", IF(san_table_data!AC9&lt;1, "&lt;1", san_table_data!AC9))), "-")</f>
        <v>-</v>
      </c>
      <c r="AD12" s="59" t="str">
        <f>IF(ISNUMBER(san_table_data!AD9), IF(san_table_data!AD9=-999,"NA",IF(san_table_data!AD9&gt;99, "&gt;99", IF(san_table_data!AD9&lt;1, "&lt;1", san_table_data!AD9))), "-")</f>
        <v>-</v>
      </c>
      <c r="AE12" s="59" t="str">
        <f>IF(ISNUMBER(san_table_data!AE9), IF(san_table_data!AE9=-999,"NA",IF(san_table_data!AE9&gt;99, "&gt;99", IF(san_table_data!AE9&lt;1, "&lt;1", san_table_data!AE9))), "-")</f>
        <v>-</v>
      </c>
      <c r="AF12" s="59" t="str">
        <f>IF(ISNUMBER(san_table_data!AF9), IF(san_table_data!AF9=-999,"NA",IF(san_table_data!AF9&gt;99, "&gt;99", IF(san_table_data!AF9&lt;1, "&lt;1", san_table_data!AF9))), "-")</f>
        <v>-</v>
      </c>
      <c r="AG12" s="62" t="str">
        <f>IF(ISNUMBER(san_table_data!AG9), IF(san_table_data!AG9=-999,"NA",IF(san_table_data!AG9&gt;99, "&gt;99", IF(san_table_data!AG9&lt;1, "&lt;1", san_table_data!AG9))), "-")</f>
        <v>-</v>
      </c>
      <c r="AH12" s="63" t="str">
        <f>IF(ISNUMBER(san_table_data!AH9), IF(san_table_data!AH9=-999,"NA",IF(san_table_data!AH9&gt;99, "&gt;99", IF(san_table_data!AH9&lt;1, "&lt;1", san_table_data!AH9))), "-")</f>
        <v>-</v>
      </c>
      <c r="AI12" s="63" t="str">
        <f>IF(ISNUMBER(san_table_data!AI9), IF(san_table_data!AI9=-999,"NA",IF(san_table_data!AI9&gt;99, "&gt;99", IF(san_table_data!AI9&lt;1, "&lt;1", san_table_data!AI9))), "-")</f>
        <v>-</v>
      </c>
      <c r="AJ12" s="63" t="str">
        <f>IF(ISNUMBER(san_table_data!AJ9), IF(san_table_data!AJ9=-999,"NA",IF(san_table_data!AJ9&gt;99, "&gt;99", IF(san_table_data!AJ9&lt;1, "&lt;1", san_table_data!AJ9))), "-")</f>
        <v>-</v>
      </c>
      <c r="AK12" s="59" t="str">
        <f>IF(ISNUMBER(san_table_data!AK9), IF(san_table_data!AK9=-999,"NA",IF(san_table_data!AK9&gt;99, "&gt;99", IF(san_table_data!AK9&lt;1, "&lt;1", san_table_data!AK9))), "-")</f>
        <v>-</v>
      </c>
      <c r="AL12" s="59" t="str">
        <f>IF(ISNUMBER(san_table_data!AL9), IF(san_table_data!AL9=-999,"NA",IF(san_table_data!AL9&gt;99, "&gt;99", IF(san_table_data!AL9&lt;1, "&lt;1", san_table_data!AL9))), "-")</f>
        <v>-</v>
      </c>
      <c r="AM12" s="59" t="str">
        <f>IF(ISNUMBER(san_table_data!AM9), IF(san_table_data!AM9=-999,"NA",IF(san_table_data!AM9&gt;99, "&gt;99", IF(san_table_data!AM9&lt;1, "&lt;1", san_table_data!AM9))), "-")</f>
        <v>-</v>
      </c>
      <c r="AN12" s="62" t="str">
        <f>IF(ISNUMBER(san_table_data!AN9), IF(san_table_data!AN9=-999,"NA",IF(san_table_data!AN9&gt;99, "&gt;99", IF(san_table_data!AN9&lt;1, "&lt;1", san_table_data!AN9))), "-")</f>
        <v>-</v>
      </c>
      <c r="AO12" s="63" t="str">
        <f>IF(ISNUMBER(san_table_data!AO9), IF(san_table_data!AO9=-999,"NA",IF(san_table_data!AO9&gt;99, "&gt;99", IF(san_table_data!AO9&lt;1, "&lt;1", san_table_data!AO9))), "-")</f>
        <v>-</v>
      </c>
      <c r="AP12" s="63" t="str">
        <f>IF(ISNUMBER(san_table_data!AP9), IF(san_table_data!AP9=-999,"NA",IF(san_table_data!AP9&gt;99, "&gt;99", IF(san_table_data!AP9&lt;1, "&lt;1", san_table_data!AP9))), "-")</f>
        <v>-</v>
      </c>
      <c r="AQ12" s="63" t="str">
        <f>IF(ISNUMBER(san_table_data!AQ9), IF(san_table_data!AQ9=-999,"NA",IF(san_table_data!AQ9&gt;99, "&gt;99", IF(san_table_data!AQ9&lt;1, "&lt;1", san_table_data!AQ9))), "-")</f>
        <v>-</v>
      </c>
      <c r="AR12" s="59" t="str">
        <f>IF(ISNUMBER(san_table_data!AR9), IF(san_table_data!AR9=-999,"NA",IF(san_table_data!AR9&gt;99, "&gt;99", IF(san_table_data!AR9&lt;1, "&lt;1", san_table_data!AR9))), "-")</f>
        <v>-</v>
      </c>
      <c r="AS12" s="59" t="str">
        <f>IF(ISNUMBER(san_table_data!AS9), IF(san_table_data!AS9=-999,"NA",IF(san_table_data!AS9&gt;99, "&gt;99", IF(san_table_data!AS9&lt;1, "&lt;1", san_table_data!AS9))), "-")</f>
        <v>-</v>
      </c>
      <c r="AT12" s="59" t="str">
        <f>IF(ISNUMBER(san_table_data!AT9), IF(san_table_data!AT9=-999,"NA",IF(san_table_data!AT9&gt;99, "&gt;99", IF(san_table_data!AT9&lt;1, "&lt;1", san_table_data!AT9))), "-")</f>
        <v>-</v>
      </c>
    </row>
    <row r="13" s="64" customFormat="true" x14ac:dyDescent="0.25">
      <c r="A13" s="56" t="str">
        <f>IF(ISBLANK(san_table_data!A10), "", san_table_data!A10)</f>
        <v/>
      </c>
      <c r="B13" s="56" t="str">
        <f>IF(ISBLANK(san_table_data!B10), "", san_table_data!B10)</f>
        <v/>
      </c>
      <c r="C13" s="57" t="str">
        <f>IF(ISNUMBER(san_table_data!C10), san_table_data!C10, "-")</f>
        <v>-</v>
      </c>
      <c r="D13" s="58" t="str">
        <f>IF(ISNUMBER(san_table_data!D10), san_table_data!D10, "-")</f>
        <v>-</v>
      </c>
      <c r="E13" s="59" t="str">
        <f>IF(ISNUMBER(san_table_data!E10), san_table_data!E10, "-")</f>
        <v>-</v>
      </c>
      <c r="F13" s="60" t="str">
        <f>IF(ISNUMBER(san_table_data!F10), IF(san_table_data!F10=-999,"NA",IF(san_table_data!F10&gt;99, "&gt;99", IF(san_table_data!F10&lt;1, "&lt;1", san_table_data!F10))), "-")</f>
        <v>-</v>
      </c>
      <c r="G13" s="59" t="str">
        <f>IF(ISNUMBER(san_table_data!G10), IF(san_table_data!G10=-999,"NA",IF(san_table_data!G10&gt;99, "&gt;99", IF(san_table_data!G10&lt;1, "&lt;1", san_table_data!G10))), "-")</f>
        <v>-</v>
      </c>
      <c r="H13" s="59" t="str">
        <f>IF(ISNUMBER(san_table_data!H10), IF(san_table_data!H10=-999,"NA",IF(san_table_data!H10&gt;99, "&gt;99", IF(san_table_data!H10&lt;1, "&lt;1", san_table_data!H10))), "-")</f>
        <v>-</v>
      </c>
      <c r="I13" s="61" t="str">
        <f>IF(ISNUMBER(san_table_data!I10), IF(san_table_data!I10=-999,"NA",IF(san_table_data!I10&gt;99, "&gt;99", IF(san_table_data!I10&lt;1, "&lt;1", san_table_data!I10))), "-")</f>
        <v>-</v>
      </c>
      <c r="J13" s="47" t="str">
        <f>IF(ISNUMBER(san_table_data!J10), IF(san_table_data!J10=-999,"NA",san_table_data!J10), "-")</f>
        <v>-</v>
      </c>
      <c r="K13" s="47" t="str">
        <f>IF(ISNUMBER(san_table_data!K10), IF(san_table_data!K10=-999,"NA",san_table_data!K10), "-")</f>
        <v>-</v>
      </c>
      <c r="L13" s="60" t="str">
        <f>IF(ISNUMBER(san_table_data!L10), IF(san_table_data!L10=-999,"NA",IF(san_table_data!L10&gt;99, "&gt;99", IF(san_table_data!L10&lt;1, "&lt;1", san_table_data!L10))), "-")</f>
        <v>-</v>
      </c>
      <c r="M13" s="59" t="str">
        <f>IF(ISNUMBER(san_table_data!M10), IF(san_table_data!M10=-999,"NA",IF(san_table_data!M10&gt;99, "&gt;99", IF(san_table_data!M10&lt;1, "&lt;1", san_table_data!M10))), "-")</f>
        <v>-</v>
      </c>
      <c r="N13" s="59" t="str">
        <f>IF(ISNUMBER(san_table_data!N10), IF(san_table_data!N10=-999,"NA",IF(san_table_data!N10&gt;99, "&gt;99", IF(san_table_data!N10&lt;1, "&lt;1", san_table_data!N10))), "-")</f>
        <v>-</v>
      </c>
      <c r="O13" s="61" t="str">
        <f>IF(ISNUMBER(san_table_data!O10), IF(san_table_data!O10=-999,"NA",IF(san_table_data!O10&gt;99, "&gt;99", IF(san_table_data!O10&lt;1, "&lt;1", san_table_data!O10))), "-")</f>
        <v>-</v>
      </c>
      <c r="P13" s="47" t="str">
        <f>IF(ISNUMBER(san_table_data!P10), IF(san_table_data!P10=-999,"NA",san_table_data!P10), "-")</f>
        <v>-</v>
      </c>
      <c r="Q13" s="47" t="str">
        <f>IF(ISNUMBER(san_table_data!Q10), IF(san_table_data!Q10=-999,"NA",san_table_data!Q10), "-")</f>
        <v>-</v>
      </c>
      <c r="R13" s="60" t="str">
        <f>IF(ISNUMBER(san_table_data!R10), IF(san_table_data!R10=-999,"NA",IF(san_table_data!R10&gt;99, "&gt;99", IF(san_table_data!R10&lt;1, "&lt;1", san_table_data!R10))), "-")</f>
        <v>-</v>
      </c>
      <c r="S13" s="59" t="str">
        <f>IF(ISNUMBER(san_table_data!S10), IF(san_table_data!S10=-999,"NA",IF(san_table_data!S10&gt;99, "&gt;99", IF(san_table_data!S10&lt;1, "&lt;1", san_table_data!S10))), "-")</f>
        <v>-</v>
      </c>
      <c r="T13" s="59" t="str">
        <f>IF(ISNUMBER(san_table_data!T10), IF(san_table_data!T10=-999,"NA",IF(san_table_data!T10&gt;99, "&gt;99", IF(san_table_data!T10&lt;1, "&lt;1", san_table_data!T10))), "-")</f>
        <v>-</v>
      </c>
      <c r="U13" s="61" t="str">
        <f>IF(ISNUMBER(san_table_data!U10), IF(san_table_data!U10=-999,"NA",IF(san_table_data!U10&gt;99, "&gt;99", IF(san_table_data!U10&lt;1, "&lt;1", san_table_data!U10))), "-")</f>
        <v>-</v>
      </c>
      <c r="V13" s="47" t="str">
        <f>IF(ISNUMBER(san_table_data!V10), IF(san_table_data!V10=-999,"NA",san_table_data!V10), "-")</f>
        <v>-</v>
      </c>
      <c r="W13" s="47" t="str">
        <f>IF(ISNUMBER(san_table_data!W10), IF(san_table_data!W10=-999,"NA",san_table_data!W10), "-")</f>
        <v>-</v>
      </c>
      <c r="X13" s="47"/>
      <c r="Y13" s="47"/>
      <c r="Z13" s="62" t="str">
        <f>IF(ISNUMBER(san_table_data!Z10), IF(san_table_data!Z10=-999,"NA",IF(san_table_data!Z10&gt;99, "&gt;99", IF(san_table_data!Z10&lt;1, "&lt;1", san_table_data!Z10))), "-")</f>
        <v>-</v>
      </c>
      <c r="AA13" s="63" t="str">
        <f>IF(ISNUMBER(san_table_data!AA10), IF(san_table_data!AA10=-999,"NA",IF(san_table_data!AA10&gt;99, "&gt;99", IF(san_table_data!AA10&lt;1, "&lt;1", san_table_data!AA10))), "-")</f>
        <v>-</v>
      </c>
      <c r="AB13" s="63" t="str">
        <f>IF(ISNUMBER(san_table_data!AB10), IF(san_table_data!AB10=-999,"NA",IF(san_table_data!AB10&gt;99, "&gt;99", IF(san_table_data!AB10&lt;1, "&lt;1", san_table_data!AB10))), "-")</f>
        <v>-</v>
      </c>
      <c r="AC13" s="63" t="str">
        <f>IF(ISNUMBER(san_table_data!AC10), IF(san_table_data!AC10=-999,"NA",IF(san_table_data!AC10&gt;99, "&gt;99", IF(san_table_data!AC10&lt;1, "&lt;1", san_table_data!AC10))), "-")</f>
        <v>-</v>
      </c>
      <c r="AD13" s="59" t="str">
        <f>IF(ISNUMBER(san_table_data!AD10), IF(san_table_data!AD10=-999,"NA",IF(san_table_data!AD10&gt;99, "&gt;99", IF(san_table_data!AD10&lt;1, "&lt;1", san_table_data!AD10))), "-")</f>
        <v>-</v>
      </c>
      <c r="AE13" s="59" t="str">
        <f>IF(ISNUMBER(san_table_data!AE10), IF(san_table_data!AE10=-999,"NA",IF(san_table_data!AE10&gt;99, "&gt;99", IF(san_table_data!AE10&lt;1, "&lt;1", san_table_data!AE10))), "-")</f>
        <v>-</v>
      </c>
      <c r="AF13" s="59" t="str">
        <f>IF(ISNUMBER(san_table_data!AF10), IF(san_table_data!AF10=-999,"NA",IF(san_table_data!AF10&gt;99, "&gt;99", IF(san_table_data!AF10&lt;1, "&lt;1", san_table_data!AF10))), "-")</f>
        <v>-</v>
      </c>
      <c r="AG13" s="62" t="str">
        <f>IF(ISNUMBER(san_table_data!AG10), IF(san_table_data!AG10=-999,"NA",IF(san_table_data!AG10&gt;99, "&gt;99", IF(san_table_data!AG10&lt;1, "&lt;1", san_table_data!AG10))), "-")</f>
        <v>-</v>
      </c>
      <c r="AH13" s="63" t="str">
        <f>IF(ISNUMBER(san_table_data!AH10), IF(san_table_data!AH10=-999,"NA",IF(san_table_data!AH10&gt;99, "&gt;99", IF(san_table_data!AH10&lt;1, "&lt;1", san_table_data!AH10))), "-")</f>
        <v>-</v>
      </c>
      <c r="AI13" s="63" t="str">
        <f>IF(ISNUMBER(san_table_data!AI10), IF(san_table_data!AI10=-999,"NA",IF(san_table_data!AI10&gt;99, "&gt;99", IF(san_table_data!AI10&lt;1, "&lt;1", san_table_data!AI10))), "-")</f>
        <v>-</v>
      </c>
      <c r="AJ13" s="63" t="str">
        <f>IF(ISNUMBER(san_table_data!AJ10), IF(san_table_data!AJ10=-999,"NA",IF(san_table_data!AJ10&gt;99, "&gt;99", IF(san_table_data!AJ10&lt;1, "&lt;1", san_table_data!AJ10))), "-")</f>
        <v>-</v>
      </c>
      <c r="AK13" s="59" t="str">
        <f>IF(ISNUMBER(san_table_data!AK10), IF(san_table_data!AK10=-999,"NA",IF(san_table_data!AK10&gt;99, "&gt;99", IF(san_table_data!AK10&lt;1, "&lt;1", san_table_data!AK10))), "-")</f>
        <v>-</v>
      </c>
      <c r="AL13" s="59" t="str">
        <f>IF(ISNUMBER(san_table_data!AL10), IF(san_table_data!AL10=-999,"NA",IF(san_table_data!AL10&gt;99, "&gt;99", IF(san_table_data!AL10&lt;1, "&lt;1", san_table_data!AL10))), "-")</f>
        <v>-</v>
      </c>
      <c r="AM13" s="59" t="str">
        <f>IF(ISNUMBER(san_table_data!AM10), IF(san_table_data!AM10=-999,"NA",IF(san_table_data!AM10&gt;99, "&gt;99", IF(san_table_data!AM10&lt;1, "&lt;1", san_table_data!AM10))), "-")</f>
        <v>-</v>
      </c>
      <c r="AN13" s="62" t="str">
        <f>IF(ISNUMBER(san_table_data!AN10), IF(san_table_data!AN10=-999,"NA",IF(san_table_data!AN10&gt;99, "&gt;99", IF(san_table_data!AN10&lt;1, "&lt;1", san_table_data!AN10))), "-")</f>
        <v>-</v>
      </c>
      <c r="AO13" s="63" t="str">
        <f>IF(ISNUMBER(san_table_data!AO10), IF(san_table_data!AO10=-999,"NA",IF(san_table_data!AO10&gt;99, "&gt;99", IF(san_table_data!AO10&lt;1, "&lt;1", san_table_data!AO10))), "-")</f>
        <v>-</v>
      </c>
      <c r="AP13" s="63" t="str">
        <f>IF(ISNUMBER(san_table_data!AP10), IF(san_table_data!AP10=-999,"NA",IF(san_table_data!AP10&gt;99, "&gt;99", IF(san_table_data!AP10&lt;1, "&lt;1", san_table_data!AP10))), "-")</f>
        <v>-</v>
      </c>
      <c r="AQ13" s="63" t="str">
        <f>IF(ISNUMBER(san_table_data!AQ10), IF(san_table_data!AQ10=-999,"NA",IF(san_table_data!AQ10&gt;99, "&gt;99", IF(san_table_data!AQ10&lt;1, "&lt;1", san_table_data!AQ10))), "-")</f>
        <v>-</v>
      </c>
      <c r="AR13" s="59" t="str">
        <f>IF(ISNUMBER(san_table_data!AR10), IF(san_table_data!AR10=-999,"NA",IF(san_table_data!AR10&gt;99, "&gt;99", IF(san_table_data!AR10&lt;1, "&lt;1", san_table_data!AR10))), "-")</f>
        <v>-</v>
      </c>
      <c r="AS13" s="59" t="str">
        <f>IF(ISNUMBER(san_table_data!AS10), IF(san_table_data!AS10=-999,"NA",IF(san_table_data!AS10&gt;99, "&gt;99", IF(san_table_data!AS10&lt;1, "&lt;1", san_table_data!AS10))), "-")</f>
        <v>-</v>
      </c>
      <c r="AT13" s="59" t="str">
        <f>IF(ISNUMBER(san_table_data!AT10), IF(san_table_data!AT10=-999,"NA",IF(san_table_data!AT10&gt;99, "&gt;99", IF(san_table_data!AT10&lt;1, "&lt;1", san_table_data!AT10))), "-")</f>
        <v>-</v>
      </c>
    </row>
    <row r="14" s="64" customFormat="true" x14ac:dyDescent="0.25">
      <c r="A14" s="56" t="str">
        <f>IF(ISBLANK(san_table_data!A11), "", san_table_data!A11)</f>
        <v/>
      </c>
      <c r="B14" s="56" t="str">
        <f>IF(ISBLANK(san_table_data!B11), "", san_table_data!B11)</f>
        <v/>
      </c>
      <c r="C14" s="57" t="str">
        <f>IF(ISNUMBER(san_table_data!C11), san_table_data!C11, "-")</f>
        <v>-</v>
      </c>
      <c r="D14" s="58" t="str">
        <f>IF(ISNUMBER(san_table_data!D11), san_table_data!D11, "-")</f>
        <v>-</v>
      </c>
      <c r="E14" s="59" t="str">
        <f>IF(ISNUMBER(san_table_data!E11), san_table_data!E11, "-")</f>
        <v>-</v>
      </c>
      <c r="F14" s="60" t="str">
        <f>IF(ISNUMBER(san_table_data!F11), IF(san_table_data!F11=-999,"NA",IF(san_table_data!F11&gt;99, "&gt;99", IF(san_table_data!F11&lt;1, "&lt;1", san_table_data!F11))), "-")</f>
        <v>-</v>
      </c>
      <c r="G14" s="59" t="str">
        <f>IF(ISNUMBER(san_table_data!G11), IF(san_table_data!G11=-999,"NA",IF(san_table_data!G11&gt;99, "&gt;99", IF(san_table_data!G11&lt;1, "&lt;1", san_table_data!G11))), "-")</f>
        <v>-</v>
      </c>
      <c r="H14" s="59" t="str">
        <f>IF(ISNUMBER(san_table_data!H11), IF(san_table_data!H11=-999,"NA",IF(san_table_data!H11&gt;99, "&gt;99", IF(san_table_data!H11&lt;1, "&lt;1", san_table_data!H11))), "-")</f>
        <v>-</v>
      </c>
      <c r="I14" s="61" t="str">
        <f>IF(ISNUMBER(san_table_data!I11), IF(san_table_data!I11=-999,"NA",IF(san_table_data!I11&gt;99, "&gt;99", IF(san_table_data!I11&lt;1, "&lt;1", san_table_data!I11))), "-")</f>
        <v>-</v>
      </c>
      <c r="J14" s="47" t="str">
        <f>IF(ISNUMBER(san_table_data!J11), IF(san_table_data!J11=-999,"NA",san_table_data!J11), "-")</f>
        <v>-</v>
      </c>
      <c r="K14" s="47" t="str">
        <f>IF(ISNUMBER(san_table_data!K11), IF(san_table_data!K11=-999,"NA",san_table_data!K11), "-")</f>
        <v>-</v>
      </c>
      <c r="L14" s="60" t="str">
        <f>IF(ISNUMBER(san_table_data!L11), IF(san_table_data!L11=-999,"NA",IF(san_table_data!L11&gt;99, "&gt;99", IF(san_table_data!L11&lt;1, "&lt;1", san_table_data!L11))), "-")</f>
        <v>-</v>
      </c>
      <c r="M14" s="59" t="str">
        <f>IF(ISNUMBER(san_table_data!M11), IF(san_table_data!M11=-999,"NA",IF(san_table_data!M11&gt;99, "&gt;99", IF(san_table_data!M11&lt;1, "&lt;1", san_table_data!M11))), "-")</f>
        <v>-</v>
      </c>
      <c r="N14" s="59" t="str">
        <f>IF(ISNUMBER(san_table_data!N11), IF(san_table_data!N11=-999,"NA",IF(san_table_data!N11&gt;99, "&gt;99", IF(san_table_data!N11&lt;1, "&lt;1", san_table_data!N11))), "-")</f>
        <v>-</v>
      </c>
      <c r="O14" s="61" t="str">
        <f>IF(ISNUMBER(san_table_data!O11), IF(san_table_data!O11=-999,"NA",IF(san_table_data!O11&gt;99, "&gt;99", IF(san_table_data!O11&lt;1, "&lt;1", san_table_data!O11))), "-")</f>
        <v>-</v>
      </c>
      <c r="P14" s="47" t="str">
        <f>IF(ISNUMBER(san_table_data!P11), IF(san_table_data!P11=-999,"NA",san_table_data!P11), "-")</f>
        <v>-</v>
      </c>
      <c r="Q14" s="47" t="str">
        <f>IF(ISNUMBER(san_table_data!Q11), IF(san_table_data!Q11=-999,"NA",san_table_data!Q11), "-")</f>
        <v>-</v>
      </c>
      <c r="R14" s="60" t="str">
        <f>IF(ISNUMBER(san_table_data!R11), IF(san_table_data!R11=-999,"NA",IF(san_table_data!R11&gt;99, "&gt;99", IF(san_table_data!R11&lt;1, "&lt;1", san_table_data!R11))), "-")</f>
        <v>-</v>
      </c>
      <c r="S14" s="59" t="str">
        <f>IF(ISNUMBER(san_table_data!S11), IF(san_table_data!S11=-999,"NA",IF(san_table_data!S11&gt;99, "&gt;99", IF(san_table_data!S11&lt;1, "&lt;1", san_table_data!S11))), "-")</f>
        <v>-</v>
      </c>
      <c r="T14" s="59" t="str">
        <f>IF(ISNUMBER(san_table_data!T11), IF(san_table_data!T11=-999,"NA",IF(san_table_data!T11&gt;99, "&gt;99", IF(san_table_data!T11&lt;1, "&lt;1", san_table_data!T11))), "-")</f>
        <v>-</v>
      </c>
      <c r="U14" s="61" t="str">
        <f>IF(ISNUMBER(san_table_data!U11), IF(san_table_data!U11=-999,"NA",IF(san_table_data!U11&gt;99, "&gt;99", IF(san_table_data!U11&lt;1, "&lt;1", san_table_data!U11))), "-")</f>
        <v>-</v>
      </c>
      <c r="V14" s="47" t="str">
        <f>IF(ISNUMBER(san_table_data!V11), IF(san_table_data!V11=-999,"NA",san_table_data!V11), "-")</f>
        <v>-</v>
      </c>
      <c r="W14" s="47" t="str">
        <f>IF(ISNUMBER(san_table_data!W11), IF(san_table_data!W11=-999,"NA",san_table_data!W11), "-")</f>
        <v>-</v>
      </c>
      <c r="X14" s="47"/>
      <c r="Y14" s="47"/>
      <c r="Z14" s="62" t="str">
        <f>IF(ISNUMBER(san_table_data!Z11), IF(san_table_data!Z11=-999,"NA",IF(san_table_data!Z11&gt;99, "&gt;99", IF(san_table_data!Z11&lt;1, "&lt;1", san_table_data!Z11))), "-")</f>
        <v>-</v>
      </c>
      <c r="AA14" s="63" t="str">
        <f>IF(ISNUMBER(san_table_data!AA11), IF(san_table_data!AA11=-999,"NA",IF(san_table_data!AA11&gt;99, "&gt;99", IF(san_table_data!AA11&lt;1, "&lt;1", san_table_data!AA11))), "-")</f>
        <v>-</v>
      </c>
      <c r="AB14" s="63" t="str">
        <f>IF(ISNUMBER(san_table_data!AB11), IF(san_table_data!AB11=-999,"NA",IF(san_table_data!AB11&gt;99, "&gt;99", IF(san_table_data!AB11&lt;1, "&lt;1", san_table_data!AB11))), "-")</f>
        <v>-</v>
      </c>
      <c r="AC14" s="63" t="str">
        <f>IF(ISNUMBER(san_table_data!AC11), IF(san_table_data!AC11=-999,"NA",IF(san_table_data!AC11&gt;99, "&gt;99", IF(san_table_data!AC11&lt;1, "&lt;1", san_table_data!AC11))), "-")</f>
        <v>-</v>
      </c>
      <c r="AD14" s="59" t="str">
        <f>IF(ISNUMBER(san_table_data!AD11), IF(san_table_data!AD11=-999,"NA",IF(san_table_data!AD11&gt;99, "&gt;99", IF(san_table_data!AD11&lt;1, "&lt;1", san_table_data!AD11))), "-")</f>
        <v>-</v>
      </c>
      <c r="AE14" s="59" t="str">
        <f>IF(ISNUMBER(san_table_data!AE11), IF(san_table_data!AE11=-999,"NA",IF(san_table_data!AE11&gt;99, "&gt;99", IF(san_table_data!AE11&lt;1, "&lt;1", san_table_data!AE11))), "-")</f>
        <v>-</v>
      </c>
      <c r="AF14" s="59" t="str">
        <f>IF(ISNUMBER(san_table_data!AF11), IF(san_table_data!AF11=-999,"NA",IF(san_table_data!AF11&gt;99, "&gt;99", IF(san_table_data!AF11&lt;1, "&lt;1", san_table_data!AF11))), "-")</f>
        <v>-</v>
      </c>
      <c r="AG14" s="62" t="str">
        <f>IF(ISNUMBER(san_table_data!AG11), IF(san_table_data!AG11=-999,"NA",IF(san_table_data!AG11&gt;99, "&gt;99", IF(san_table_data!AG11&lt;1, "&lt;1", san_table_data!AG11))), "-")</f>
        <v>-</v>
      </c>
      <c r="AH14" s="63" t="str">
        <f>IF(ISNUMBER(san_table_data!AH11), IF(san_table_data!AH11=-999,"NA",IF(san_table_data!AH11&gt;99, "&gt;99", IF(san_table_data!AH11&lt;1, "&lt;1", san_table_data!AH11))), "-")</f>
        <v>-</v>
      </c>
      <c r="AI14" s="63" t="str">
        <f>IF(ISNUMBER(san_table_data!AI11), IF(san_table_data!AI11=-999,"NA",IF(san_table_data!AI11&gt;99, "&gt;99", IF(san_table_data!AI11&lt;1, "&lt;1", san_table_data!AI11))), "-")</f>
        <v>-</v>
      </c>
      <c r="AJ14" s="63" t="str">
        <f>IF(ISNUMBER(san_table_data!AJ11), IF(san_table_data!AJ11=-999,"NA",IF(san_table_data!AJ11&gt;99, "&gt;99", IF(san_table_data!AJ11&lt;1, "&lt;1", san_table_data!AJ11))), "-")</f>
        <v>-</v>
      </c>
      <c r="AK14" s="59" t="str">
        <f>IF(ISNUMBER(san_table_data!AK11), IF(san_table_data!AK11=-999,"NA",IF(san_table_data!AK11&gt;99, "&gt;99", IF(san_table_data!AK11&lt;1, "&lt;1", san_table_data!AK11))), "-")</f>
        <v>-</v>
      </c>
      <c r="AL14" s="59" t="str">
        <f>IF(ISNUMBER(san_table_data!AL11), IF(san_table_data!AL11=-999,"NA",IF(san_table_data!AL11&gt;99, "&gt;99", IF(san_table_data!AL11&lt;1, "&lt;1", san_table_data!AL11))), "-")</f>
        <v>-</v>
      </c>
      <c r="AM14" s="59" t="str">
        <f>IF(ISNUMBER(san_table_data!AM11), IF(san_table_data!AM11=-999,"NA",IF(san_table_data!AM11&gt;99, "&gt;99", IF(san_table_data!AM11&lt;1, "&lt;1", san_table_data!AM11))), "-")</f>
        <v>-</v>
      </c>
      <c r="AN14" s="62" t="str">
        <f>IF(ISNUMBER(san_table_data!AN11), IF(san_table_data!AN11=-999,"NA",IF(san_table_data!AN11&gt;99, "&gt;99", IF(san_table_data!AN11&lt;1, "&lt;1", san_table_data!AN11))), "-")</f>
        <v>-</v>
      </c>
      <c r="AO14" s="63" t="str">
        <f>IF(ISNUMBER(san_table_data!AO11), IF(san_table_data!AO11=-999,"NA",IF(san_table_data!AO11&gt;99, "&gt;99", IF(san_table_data!AO11&lt;1, "&lt;1", san_table_data!AO11))), "-")</f>
        <v>-</v>
      </c>
      <c r="AP14" s="63" t="str">
        <f>IF(ISNUMBER(san_table_data!AP11), IF(san_table_data!AP11=-999,"NA",IF(san_table_data!AP11&gt;99, "&gt;99", IF(san_table_data!AP11&lt;1, "&lt;1", san_table_data!AP11))), "-")</f>
        <v>-</v>
      </c>
      <c r="AQ14" s="63" t="str">
        <f>IF(ISNUMBER(san_table_data!AQ11), IF(san_table_data!AQ11=-999,"NA",IF(san_table_data!AQ11&gt;99, "&gt;99", IF(san_table_data!AQ11&lt;1, "&lt;1", san_table_data!AQ11))), "-")</f>
        <v>-</v>
      </c>
      <c r="AR14" s="59" t="str">
        <f>IF(ISNUMBER(san_table_data!AR11), IF(san_table_data!AR11=-999,"NA",IF(san_table_data!AR11&gt;99, "&gt;99", IF(san_table_data!AR11&lt;1, "&lt;1", san_table_data!AR11))), "-")</f>
        <v>-</v>
      </c>
      <c r="AS14" s="59" t="str">
        <f>IF(ISNUMBER(san_table_data!AS11), IF(san_table_data!AS11=-999,"NA",IF(san_table_data!AS11&gt;99, "&gt;99", IF(san_table_data!AS11&lt;1, "&lt;1", san_table_data!AS11))), "-")</f>
        <v>-</v>
      </c>
      <c r="AT14" s="59" t="str">
        <f>IF(ISNUMBER(san_table_data!AT11), IF(san_table_data!AT11=-999,"NA",IF(san_table_data!AT11&gt;99, "&gt;99", IF(san_table_data!AT11&lt;1, "&lt;1", san_table_data!AT11))), "-")</f>
        <v>-</v>
      </c>
    </row>
    <row r="15" s="64" customFormat="true" x14ac:dyDescent="0.25">
      <c r="A15" s="56" t="str">
        <f>IF(ISBLANK(san_table_data!A12), "", san_table_data!A12)</f>
        <v/>
      </c>
      <c r="B15" s="56" t="str">
        <f>IF(ISBLANK(san_table_data!B12), "", san_table_data!B12)</f>
        <v/>
      </c>
      <c r="C15" s="57" t="str">
        <f>IF(ISNUMBER(san_table_data!C12), san_table_data!C12, "-")</f>
        <v>-</v>
      </c>
      <c r="D15" s="58" t="str">
        <f>IF(ISNUMBER(san_table_data!D12), san_table_data!D12, "-")</f>
        <v>-</v>
      </c>
      <c r="E15" s="59" t="str">
        <f>IF(ISNUMBER(san_table_data!E12), san_table_data!E12, "-")</f>
        <v>-</v>
      </c>
      <c r="F15" s="60" t="str">
        <f>IF(ISNUMBER(san_table_data!F12), IF(san_table_data!F12=-999,"NA",IF(san_table_data!F12&gt;99, "&gt;99", IF(san_table_data!F12&lt;1, "&lt;1", san_table_data!F12))), "-")</f>
        <v>-</v>
      </c>
      <c r="G15" s="59" t="str">
        <f>IF(ISNUMBER(san_table_data!G12), IF(san_table_data!G12=-999,"NA",IF(san_table_data!G12&gt;99, "&gt;99", IF(san_table_data!G12&lt;1, "&lt;1", san_table_data!G12))), "-")</f>
        <v>-</v>
      </c>
      <c r="H15" s="59" t="str">
        <f>IF(ISNUMBER(san_table_data!H12), IF(san_table_data!H12=-999,"NA",IF(san_table_data!H12&gt;99, "&gt;99", IF(san_table_data!H12&lt;1, "&lt;1", san_table_data!H12))), "-")</f>
        <v>-</v>
      </c>
      <c r="I15" s="61" t="str">
        <f>IF(ISNUMBER(san_table_data!I12), IF(san_table_data!I12=-999,"NA",IF(san_table_data!I12&gt;99, "&gt;99", IF(san_table_data!I12&lt;1, "&lt;1", san_table_data!I12))), "-")</f>
        <v>-</v>
      </c>
      <c r="J15" s="47" t="str">
        <f>IF(ISNUMBER(san_table_data!J12), IF(san_table_data!J12=-999,"NA",san_table_data!J12), "-")</f>
        <v>-</v>
      </c>
      <c r="K15" s="47" t="str">
        <f>IF(ISNUMBER(san_table_data!K12), IF(san_table_data!K12=-999,"NA",san_table_data!K12), "-")</f>
        <v>-</v>
      </c>
      <c r="L15" s="60" t="str">
        <f>IF(ISNUMBER(san_table_data!L12), IF(san_table_data!L12=-999,"NA",IF(san_table_data!L12&gt;99, "&gt;99", IF(san_table_data!L12&lt;1, "&lt;1", san_table_data!L12))), "-")</f>
        <v>-</v>
      </c>
      <c r="M15" s="59" t="str">
        <f>IF(ISNUMBER(san_table_data!M12), IF(san_table_data!M12=-999,"NA",IF(san_table_data!M12&gt;99, "&gt;99", IF(san_table_data!M12&lt;1, "&lt;1", san_table_data!M12))), "-")</f>
        <v>-</v>
      </c>
      <c r="N15" s="59" t="str">
        <f>IF(ISNUMBER(san_table_data!N12), IF(san_table_data!N12=-999,"NA",IF(san_table_data!N12&gt;99, "&gt;99", IF(san_table_data!N12&lt;1, "&lt;1", san_table_data!N12))), "-")</f>
        <v>-</v>
      </c>
      <c r="O15" s="61" t="str">
        <f>IF(ISNUMBER(san_table_data!O12), IF(san_table_data!O12=-999,"NA",IF(san_table_data!O12&gt;99, "&gt;99", IF(san_table_data!O12&lt;1, "&lt;1", san_table_data!O12))), "-")</f>
        <v>-</v>
      </c>
      <c r="P15" s="47" t="str">
        <f>IF(ISNUMBER(san_table_data!P12), IF(san_table_data!P12=-999,"NA",san_table_data!P12), "-")</f>
        <v>-</v>
      </c>
      <c r="Q15" s="47" t="str">
        <f>IF(ISNUMBER(san_table_data!Q12), IF(san_table_data!Q12=-999,"NA",san_table_data!Q12), "-")</f>
        <v>-</v>
      </c>
      <c r="R15" s="60" t="str">
        <f>IF(ISNUMBER(san_table_data!R12), IF(san_table_data!R12=-999,"NA",IF(san_table_data!R12&gt;99, "&gt;99", IF(san_table_data!R12&lt;1, "&lt;1", san_table_data!R12))), "-")</f>
        <v>-</v>
      </c>
      <c r="S15" s="59" t="str">
        <f>IF(ISNUMBER(san_table_data!S12), IF(san_table_data!S12=-999,"NA",IF(san_table_data!S12&gt;99, "&gt;99", IF(san_table_data!S12&lt;1, "&lt;1", san_table_data!S12))), "-")</f>
        <v>-</v>
      </c>
      <c r="T15" s="59" t="str">
        <f>IF(ISNUMBER(san_table_data!T12), IF(san_table_data!T12=-999,"NA",IF(san_table_data!T12&gt;99, "&gt;99", IF(san_table_data!T12&lt;1, "&lt;1", san_table_data!T12))), "-")</f>
        <v>-</v>
      </c>
      <c r="U15" s="61" t="str">
        <f>IF(ISNUMBER(san_table_data!U12), IF(san_table_data!U12=-999,"NA",IF(san_table_data!U12&gt;99, "&gt;99", IF(san_table_data!U12&lt;1, "&lt;1", san_table_data!U12))), "-")</f>
        <v>-</v>
      </c>
      <c r="V15" s="47" t="str">
        <f>IF(ISNUMBER(san_table_data!V12), IF(san_table_data!V12=-999,"NA",san_table_data!V12), "-")</f>
        <v>-</v>
      </c>
      <c r="W15" s="47" t="str">
        <f>IF(ISNUMBER(san_table_data!W12), IF(san_table_data!W12=-999,"NA",san_table_data!W12), "-")</f>
        <v>-</v>
      </c>
      <c r="X15" s="47"/>
      <c r="Y15" s="47"/>
      <c r="Z15" s="62" t="str">
        <f>IF(ISNUMBER(san_table_data!Z12), IF(san_table_data!Z12=-999,"NA",IF(san_table_data!Z12&gt;99, "&gt;99", IF(san_table_data!Z12&lt;1, "&lt;1", san_table_data!Z12))), "-")</f>
        <v>-</v>
      </c>
      <c r="AA15" s="63" t="str">
        <f>IF(ISNUMBER(san_table_data!AA12), IF(san_table_data!AA12=-999,"NA",IF(san_table_data!AA12&gt;99, "&gt;99", IF(san_table_data!AA12&lt;1, "&lt;1", san_table_data!AA12))), "-")</f>
        <v>-</v>
      </c>
      <c r="AB15" s="63" t="str">
        <f>IF(ISNUMBER(san_table_data!AB12), IF(san_table_data!AB12=-999,"NA",IF(san_table_data!AB12&gt;99, "&gt;99", IF(san_table_data!AB12&lt;1, "&lt;1", san_table_data!AB12))), "-")</f>
        <v>-</v>
      </c>
      <c r="AC15" s="63" t="str">
        <f>IF(ISNUMBER(san_table_data!AC12), IF(san_table_data!AC12=-999,"NA",IF(san_table_data!AC12&gt;99, "&gt;99", IF(san_table_data!AC12&lt;1, "&lt;1", san_table_data!AC12))), "-")</f>
        <v>-</v>
      </c>
      <c r="AD15" s="59" t="str">
        <f>IF(ISNUMBER(san_table_data!AD12), IF(san_table_data!AD12=-999,"NA",IF(san_table_data!AD12&gt;99, "&gt;99", IF(san_table_data!AD12&lt;1, "&lt;1", san_table_data!AD12))), "-")</f>
        <v>-</v>
      </c>
      <c r="AE15" s="59" t="str">
        <f>IF(ISNUMBER(san_table_data!AE12), IF(san_table_data!AE12=-999,"NA",IF(san_table_data!AE12&gt;99, "&gt;99", IF(san_table_data!AE12&lt;1, "&lt;1", san_table_data!AE12))), "-")</f>
        <v>-</v>
      </c>
      <c r="AF15" s="59" t="str">
        <f>IF(ISNUMBER(san_table_data!AF12), IF(san_table_data!AF12=-999,"NA",IF(san_table_data!AF12&gt;99, "&gt;99", IF(san_table_data!AF12&lt;1, "&lt;1", san_table_data!AF12))), "-")</f>
        <v>-</v>
      </c>
      <c r="AG15" s="62" t="str">
        <f>IF(ISNUMBER(san_table_data!AG12), IF(san_table_data!AG12=-999,"NA",IF(san_table_data!AG12&gt;99, "&gt;99", IF(san_table_data!AG12&lt;1, "&lt;1", san_table_data!AG12))), "-")</f>
        <v>-</v>
      </c>
      <c r="AH15" s="63" t="str">
        <f>IF(ISNUMBER(san_table_data!AH12), IF(san_table_data!AH12=-999,"NA",IF(san_table_data!AH12&gt;99, "&gt;99", IF(san_table_data!AH12&lt;1, "&lt;1", san_table_data!AH12))), "-")</f>
        <v>-</v>
      </c>
      <c r="AI15" s="63" t="str">
        <f>IF(ISNUMBER(san_table_data!AI12), IF(san_table_data!AI12=-999,"NA",IF(san_table_data!AI12&gt;99, "&gt;99", IF(san_table_data!AI12&lt;1, "&lt;1", san_table_data!AI12))), "-")</f>
        <v>-</v>
      </c>
      <c r="AJ15" s="63" t="str">
        <f>IF(ISNUMBER(san_table_data!AJ12), IF(san_table_data!AJ12=-999,"NA",IF(san_table_data!AJ12&gt;99, "&gt;99", IF(san_table_data!AJ12&lt;1, "&lt;1", san_table_data!AJ12))), "-")</f>
        <v>-</v>
      </c>
      <c r="AK15" s="59" t="str">
        <f>IF(ISNUMBER(san_table_data!AK12), IF(san_table_data!AK12=-999,"NA",IF(san_table_data!AK12&gt;99, "&gt;99", IF(san_table_data!AK12&lt;1, "&lt;1", san_table_data!AK12))), "-")</f>
        <v>-</v>
      </c>
      <c r="AL15" s="59" t="str">
        <f>IF(ISNUMBER(san_table_data!AL12), IF(san_table_data!AL12=-999,"NA",IF(san_table_data!AL12&gt;99, "&gt;99", IF(san_table_data!AL12&lt;1, "&lt;1", san_table_data!AL12))), "-")</f>
        <v>-</v>
      </c>
      <c r="AM15" s="59" t="str">
        <f>IF(ISNUMBER(san_table_data!AM12), IF(san_table_data!AM12=-999,"NA",IF(san_table_data!AM12&gt;99, "&gt;99", IF(san_table_data!AM12&lt;1, "&lt;1", san_table_data!AM12))), "-")</f>
        <v>-</v>
      </c>
      <c r="AN15" s="62" t="str">
        <f>IF(ISNUMBER(san_table_data!AN12), IF(san_table_data!AN12=-999,"NA",IF(san_table_data!AN12&gt;99, "&gt;99", IF(san_table_data!AN12&lt;1, "&lt;1", san_table_data!AN12))), "-")</f>
        <v>-</v>
      </c>
      <c r="AO15" s="63" t="str">
        <f>IF(ISNUMBER(san_table_data!AO12), IF(san_table_data!AO12=-999,"NA",IF(san_table_data!AO12&gt;99, "&gt;99", IF(san_table_data!AO12&lt;1, "&lt;1", san_table_data!AO12))), "-")</f>
        <v>-</v>
      </c>
      <c r="AP15" s="63" t="str">
        <f>IF(ISNUMBER(san_table_data!AP12), IF(san_table_data!AP12=-999,"NA",IF(san_table_data!AP12&gt;99, "&gt;99", IF(san_table_data!AP12&lt;1, "&lt;1", san_table_data!AP12))), "-")</f>
        <v>-</v>
      </c>
      <c r="AQ15" s="63" t="str">
        <f>IF(ISNUMBER(san_table_data!AQ12), IF(san_table_data!AQ12=-999,"NA",IF(san_table_data!AQ12&gt;99, "&gt;99", IF(san_table_data!AQ12&lt;1, "&lt;1", san_table_data!AQ12))), "-")</f>
        <v>-</v>
      </c>
      <c r="AR15" s="59" t="str">
        <f>IF(ISNUMBER(san_table_data!AR12), IF(san_table_data!AR12=-999,"NA",IF(san_table_data!AR12&gt;99, "&gt;99", IF(san_table_data!AR12&lt;1, "&lt;1", san_table_data!AR12))), "-")</f>
        <v>-</v>
      </c>
      <c r="AS15" s="59" t="str">
        <f>IF(ISNUMBER(san_table_data!AS12), IF(san_table_data!AS12=-999,"NA",IF(san_table_data!AS12&gt;99, "&gt;99", IF(san_table_data!AS12&lt;1, "&lt;1", san_table_data!AS12))), "-")</f>
        <v>-</v>
      </c>
      <c r="AT15" s="59" t="str">
        <f>IF(ISNUMBER(san_table_data!AT12), IF(san_table_data!AT12=-999,"NA",IF(san_table_data!AT12&gt;99, "&gt;99", IF(san_table_data!AT12&lt;1, "&lt;1", san_table_data!AT12))), "-")</f>
        <v>-</v>
      </c>
    </row>
    <row r="16" s="64" customFormat="true" x14ac:dyDescent="0.25">
      <c r="A16" s="56" t="str">
        <f>IF(ISBLANK(san_table_data!A13), "", san_table_data!A13)</f>
        <v/>
      </c>
      <c r="B16" s="56" t="str">
        <f>IF(ISBLANK(san_table_data!B13), "", san_table_data!B13)</f>
        <v/>
      </c>
      <c r="C16" s="57" t="str">
        <f>IF(ISNUMBER(san_table_data!C13), san_table_data!C13, "-")</f>
        <v>-</v>
      </c>
      <c r="D16" s="58" t="str">
        <f>IF(ISNUMBER(san_table_data!D13), san_table_data!D13, "-")</f>
        <v>-</v>
      </c>
      <c r="E16" s="59" t="str">
        <f>IF(ISNUMBER(san_table_data!E13), san_table_data!E13, "-")</f>
        <v>-</v>
      </c>
      <c r="F16" s="60" t="str">
        <f>IF(ISNUMBER(san_table_data!F13), IF(san_table_data!F13=-999,"NA",IF(san_table_data!F13&gt;99, "&gt;99", IF(san_table_data!F13&lt;1, "&lt;1", san_table_data!F13))), "-")</f>
        <v>-</v>
      </c>
      <c r="G16" s="59" t="str">
        <f>IF(ISNUMBER(san_table_data!G13), IF(san_table_data!G13=-999,"NA",IF(san_table_data!G13&gt;99, "&gt;99", IF(san_table_data!G13&lt;1, "&lt;1", san_table_data!G13))), "-")</f>
        <v>-</v>
      </c>
      <c r="H16" s="59" t="str">
        <f>IF(ISNUMBER(san_table_data!H13), IF(san_table_data!H13=-999,"NA",IF(san_table_data!H13&gt;99, "&gt;99", IF(san_table_data!H13&lt;1, "&lt;1", san_table_data!H13))), "-")</f>
        <v>-</v>
      </c>
      <c r="I16" s="61" t="str">
        <f>IF(ISNUMBER(san_table_data!I13), IF(san_table_data!I13=-999,"NA",IF(san_table_data!I13&gt;99, "&gt;99", IF(san_table_data!I13&lt;1, "&lt;1", san_table_data!I13))), "-")</f>
        <v>-</v>
      </c>
      <c r="J16" s="47" t="str">
        <f>IF(ISNUMBER(san_table_data!J13), IF(san_table_data!J13=-999,"NA",san_table_data!J13), "-")</f>
        <v>-</v>
      </c>
      <c r="K16" s="47" t="str">
        <f>IF(ISNUMBER(san_table_data!K13), IF(san_table_data!K13=-999,"NA",san_table_data!K13), "-")</f>
        <v>-</v>
      </c>
      <c r="L16" s="60" t="str">
        <f>IF(ISNUMBER(san_table_data!L13), IF(san_table_data!L13=-999,"NA",IF(san_table_data!L13&gt;99, "&gt;99", IF(san_table_data!L13&lt;1, "&lt;1", san_table_data!L13))), "-")</f>
        <v>-</v>
      </c>
      <c r="M16" s="59" t="str">
        <f>IF(ISNUMBER(san_table_data!M13), IF(san_table_data!M13=-999,"NA",IF(san_table_data!M13&gt;99, "&gt;99", IF(san_table_data!M13&lt;1, "&lt;1", san_table_data!M13))), "-")</f>
        <v>-</v>
      </c>
      <c r="N16" s="59" t="str">
        <f>IF(ISNUMBER(san_table_data!N13), IF(san_table_data!N13=-999,"NA",IF(san_table_data!N13&gt;99, "&gt;99", IF(san_table_data!N13&lt;1, "&lt;1", san_table_data!N13))), "-")</f>
        <v>-</v>
      </c>
      <c r="O16" s="61" t="str">
        <f>IF(ISNUMBER(san_table_data!O13), IF(san_table_data!O13=-999,"NA",IF(san_table_data!O13&gt;99, "&gt;99", IF(san_table_data!O13&lt;1, "&lt;1", san_table_data!O13))), "-")</f>
        <v>-</v>
      </c>
      <c r="P16" s="47" t="str">
        <f>IF(ISNUMBER(san_table_data!P13), IF(san_table_data!P13=-999,"NA",san_table_data!P13), "-")</f>
        <v>-</v>
      </c>
      <c r="Q16" s="47" t="str">
        <f>IF(ISNUMBER(san_table_data!Q13), IF(san_table_data!Q13=-999,"NA",san_table_data!Q13), "-")</f>
        <v>-</v>
      </c>
      <c r="R16" s="60" t="str">
        <f>IF(ISNUMBER(san_table_data!R13), IF(san_table_data!R13=-999,"NA",IF(san_table_data!R13&gt;99, "&gt;99", IF(san_table_data!R13&lt;1, "&lt;1", san_table_data!R13))), "-")</f>
        <v>-</v>
      </c>
      <c r="S16" s="59" t="str">
        <f>IF(ISNUMBER(san_table_data!S13), IF(san_table_data!S13=-999,"NA",IF(san_table_data!S13&gt;99, "&gt;99", IF(san_table_data!S13&lt;1, "&lt;1", san_table_data!S13))), "-")</f>
        <v>-</v>
      </c>
      <c r="T16" s="59" t="str">
        <f>IF(ISNUMBER(san_table_data!T13), IF(san_table_data!T13=-999,"NA",IF(san_table_data!T13&gt;99, "&gt;99", IF(san_table_data!T13&lt;1, "&lt;1", san_table_data!T13))), "-")</f>
        <v>-</v>
      </c>
      <c r="U16" s="61" t="str">
        <f>IF(ISNUMBER(san_table_data!U13), IF(san_table_data!U13=-999,"NA",IF(san_table_data!U13&gt;99, "&gt;99", IF(san_table_data!U13&lt;1, "&lt;1", san_table_data!U13))), "-")</f>
        <v>-</v>
      </c>
      <c r="V16" s="47" t="str">
        <f>IF(ISNUMBER(san_table_data!V13), IF(san_table_data!V13=-999,"NA",san_table_data!V13), "-")</f>
        <v>-</v>
      </c>
      <c r="W16" s="47" t="str">
        <f>IF(ISNUMBER(san_table_data!W13), IF(san_table_data!W13=-999,"NA",san_table_data!W13), "-")</f>
        <v>-</v>
      </c>
      <c r="X16" s="47"/>
      <c r="Y16" s="47"/>
      <c r="Z16" s="62" t="str">
        <f>IF(ISNUMBER(san_table_data!Z13), IF(san_table_data!Z13=-999,"NA",IF(san_table_data!Z13&gt;99, "&gt;99", IF(san_table_data!Z13&lt;1, "&lt;1", san_table_data!Z13))), "-")</f>
        <v>-</v>
      </c>
      <c r="AA16" s="63" t="str">
        <f>IF(ISNUMBER(san_table_data!AA13), IF(san_table_data!AA13=-999,"NA",IF(san_table_data!AA13&gt;99, "&gt;99", IF(san_table_data!AA13&lt;1, "&lt;1", san_table_data!AA13))), "-")</f>
        <v>-</v>
      </c>
      <c r="AB16" s="63" t="str">
        <f>IF(ISNUMBER(san_table_data!AB13), IF(san_table_data!AB13=-999,"NA",IF(san_table_data!AB13&gt;99, "&gt;99", IF(san_table_data!AB13&lt;1, "&lt;1", san_table_data!AB13))), "-")</f>
        <v>-</v>
      </c>
      <c r="AC16" s="63" t="str">
        <f>IF(ISNUMBER(san_table_data!AC13), IF(san_table_data!AC13=-999,"NA",IF(san_table_data!AC13&gt;99, "&gt;99", IF(san_table_data!AC13&lt;1, "&lt;1", san_table_data!AC13))), "-")</f>
        <v>-</v>
      </c>
      <c r="AD16" s="59" t="str">
        <f>IF(ISNUMBER(san_table_data!AD13), IF(san_table_data!AD13=-999,"NA",IF(san_table_data!AD13&gt;99, "&gt;99", IF(san_table_data!AD13&lt;1, "&lt;1", san_table_data!AD13))), "-")</f>
        <v>-</v>
      </c>
      <c r="AE16" s="59" t="str">
        <f>IF(ISNUMBER(san_table_data!AE13), IF(san_table_data!AE13=-999,"NA",IF(san_table_data!AE13&gt;99, "&gt;99", IF(san_table_data!AE13&lt;1, "&lt;1", san_table_data!AE13))), "-")</f>
        <v>-</v>
      </c>
      <c r="AF16" s="59" t="str">
        <f>IF(ISNUMBER(san_table_data!AF13), IF(san_table_data!AF13=-999,"NA",IF(san_table_data!AF13&gt;99, "&gt;99", IF(san_table_data!AF13&lt;1, "&lt;1", san_table_data!AF13))), "-")</f>
        <v>-</v>
      </c>
      <c r="AG16" s="62" t="str">
        <f>IF(ISNUMBER(san_table_data!AG13), IF(san_table_data!AG13=-999,"NA",IF(san_table_data!AG13&gt;99, "&gt;99", IF(san_table_data!AG13&lt;1, "&lt;1", san_table_data!AG13))), "-")</f>
        <v>-</v>
      </c>
      <c r="AH16" s="63" t="str">
        <f>IF(ISNUMBER(san_table_data!AH13), IF(san_table_data!AH13=-999,"NA",IF(san_table_data!AH13&gt;99, "&gt;99", IF(san_table_data!AH13&lt;1, "&lt;1", san_table_data!AH13))), "-")</f>
        <v>-</v>
      </c>
      <c r="AI16" s="63" t="str">
        <f>IF(ISNUMBER(san_table_data!AI13), IF(san_table_data!AI13=-999,"NA",IF(san_table_data!AI13&gt;99, "&gt;99", IF(san_table_data!AI13&lt;1, "&lt;1", san_table_data!AI13))), "-")</f>
        <v>-</v>
      </c>
      <c r="AJ16" s="63" t="str">
        <f>IF(ISNUMBER(san_table_data!AJ13), IF(san_table_data!AJ13=-999,"NA",IF(san_table_data!AJ13&gt;99, "&gt;99", IF(san_table_data!AJ13&lt;1, "&lt;1", san_table_data!AJ13))), "-")</f>
        <v>-</v>
      </c>
      <c r="AK16" s="59" t="str">
        <f>IF(ISNUMBER(san_table_data!AK13), IF(san_table_data!AK13=-999,"NA",IF(san_table_data!AK13&gt;99, "&gt;99", IF(san_table_data!AK13&lt;1, "&lt;1", san_table_data!AK13))), "-")</f>
        <v>-</v>
      </c>
      <c r="AL16" s="59" t="str">
        <f>IF(ISNUMBER(san_table_data!AL13), IF(san_table_data!AL13=-999,"NA",IF(san_table_data!AL13&gt;99, "&gt;99", IF(san_table_data!AL13&lt;1, "&lt;1", san_table_data!AL13))), "-")</f>
        <v>-</v>
      </c>
      <c r="AM16" s="59" t="str">
        <f>IF(ISNUMBER(san_table_data!AM13), IF(san_table_data!AM13=-999,"NA",IF(san_table_data!AM13&gt;99, "&gt;99", IF(san_table_data!AM13&lt;1, "&lt;1", san_table_data!AM13))), "-")</f>
        <v>-</v>
      </c>
      <c r="AN16" s="62" t="str">
        <f>IF(ISNUMBER(san_table_data!AN13), IF(san_table_data!AN13=-999,"NA",IF(san_table_data!AN13&gt;99, "&gt;99", IF(san_table_data!AN13&lt;1, "&lt;1", san_table_data!AN13))), "-")</f>
        <v>-</v>
      </c>
      <c r="AO16" s="63" t="str">
        <f>IF(ISNUMBER(san_table_data!AO13), IF(san_table_data!AO13=-999,"NA",IF(san_table_data!AO13&gt;99, "&gt;99", IF(san_table_data!AO13&lt;1, "&lt;1", san_table_data!AO13))), "-")</f>
        <v>-</v>
      </c>
      <c r="AP16" s="63" t="str">
        <f>IF(ISNUMBER(san_table_data!AP13), IF(san_table_data!AP13=-999,"NA",IF(san_table_data!AP13&gt;99, "&gt;99", IF(san_table_data!AP13&lt;1, "&lt;1", san_table_data!AP13))), "-")</f>
        <v>-</v>
      </c>
      <c r="AQ16" s="63" t="str">
        <f>IF(ISNUMBER(san_table_data!AQ13), IF(san_table_data!AQ13=-999,"NA",IF(san_table_data!AQ13&gt;99, "&gt;99", IF(san_table_data!AQ13&lt;1, "&lt;1", san_table_data!AQ13))), "-")</f>
        <v>-</v>
      </c>
      <c r="AR16" s="59" t="str">
        <f>IF(ISNUMBER(san_table_data!AR13), IF(san_table_data!AR13=-999,"NA",IF(san_table_data!AR13&gt;99, "&gt;99", IF(san_table_data!AR13&lt;1, "&lt;1", san_table_data!AR13))), "-")</f>
        <v>-</v>
      </c>
      <c r="AS16" s="59" t="str">
        <f>IF(ISNUMBER(san_table_data!AS13), IF(san_table_data!AS13=-999,"NA",IF(san_table_data!AS13&gt;99, "&gt;99", IF(san_table_data!AS13&lt;1, "&lt;1", san_table_data!AS13))), "-")</f>
        <v>-</v>
      </c>
      <c r="AT16" s="59" t="str">
        <f>IF(ISNUMBER(san_table_data!AT13), IF(san_table_data!AT13=-999,"NA",IF(san_table_data!AT13&gt;99, "&gt;99", IF(san_table_data!AT13&lt;1, "&lt;1", san_table_data!AT13))), "-")</f>
        <v>-</v>
      </c>
    </row>
    <row r="17" s="64" customFormat="true" x14ac:dyDescent="0.25">
      <c r="A17" s="56" t="str">
        <f>IF(ISBLANK(san_table_data!A14), "", san_table_data!A14)</f>
        <v/>
      </c>
      <c r="B17" s="56" t="str">
        <f>IF(ISBLANK(san_table_data!B14), "", san_table_data!B14)</f>
        <v/>
      </c>
      <c r="C17" s="57" t="str">
        <f>IF(ISNUMBER(san_table_data!C14), san_table_data!C14, "-")</f>
        <v>-</v>
      </c>
      <c r="D17" s="58" t="str">
        <f>IF(ISNUMBER(san_table_data!D14), san_table_data!D14, "-")</f>
        <v>-</v>
      </c>
      <c r="E17" s="59" t="str">
        <f>IF(ISNUMBER(san_table_data!E14), san_table_data!E14, "-")</f>
        <v>-</v>
      </c>
      <c r="F17" s="60" t="str">
        <f>IF(ISNUMBER(san_table_data!F14), IF(san_table_data!F14=-999,"NA",IF(san_table_data!F14&gt;99, "&gt;99", IF(san_table_data!F14&lt;1, "&lt;1", san_table_data!F14))), "-")</f>
        <v>-</v>
      </c>
      <c r="G17" s="59" t="str">
        <f>IF(ISNUMBER(san_table_data!G14), IF(san_table_data!G14=-999,"NA",IF(san_table_data!G14&gt;99, "&gt;99", IF(san_table_data!G14&lt;1, "&lt;1", san_table_data!G14))), "-")</f>
        <v>-</v>
      </c>
      <c r="H17" s="59" t="str">
        <f>IF(ISNUMBER(san_table_data!H14), IF(san_table_data!H14=-999,"NA",IF(san_table_data!H14&gt;99, "&gt;99", IF(san_table_data!H14&lt;1, "&lt;1", san_table_data!H14))), "-")</f>
        <v>-</v>
      </c>
      <c r="I17" s="61" t="str">
        <f>IF(ISNUMBER(san_table_data!I14), IF(san_table_data!I14=-999,"NA",IF(san_table_data!I14&gt;99, "&gt;99", IF(san_table_data!I14&lt;1, "&lt;1", san_table_data!I14))), "-")</f>
        <v>-</v>
      </c>
      <c r="J17" s="47" t="str">
        <f>IF(ISNUMBER(san_table_data!J14), IF(san_table_data!J14=-999,"NA",san_table_data!J14), "-")</f>
        <v>-</v>
      </c>
      <c r="K17" s="47" t="str">
        <f>IF(ISNUMBER(san_table_data!K14), IF(san_table_data!K14=-999,"NA",san_table_data!K14), "-")</f>
        <v>-</v>
      </c>
      <c r="L17" s="60" t="str">
        <f>IF(ISNUMBER(san_table_data!L14), IF(san_table_data!L14=-999,"NA",IF(san_table_data!L14&gt;99, "&gt;99", IF(san_table_data!L14&lt;1, "&lt;1", san_table_data!L14))), "-")</f>
        <v>-</v>
      </c>
      <c r="M17" s="59" t="str">
        <f>IF(ISNUMBER(san_table_data!M14), IF(san_table_data!M14=-999,"NA",IF(san_table_data!M14&gt;99, "&gt;99", IF(san_table_data!M14&lt;1, "&lt;1", san_table_data!M14))), "-")</f>
        <v>-</v>
      </c>
      <c r="N17" s="59" t="str">
        <f>IF(ISNUMBER(san_table_data!N14), IF(san_table_data!N14=-999,"NA",IF(san_table_data!N14&gt;99, "&gt;99", IF(san_table_data!N14&lt;1, "&lt;1", san_table_data!N14))), "-")</f>
        <v>-</v>
      </c>
      <c r="O17" s="61" t="str">
        <f>IF(ISNUMBER(san_table_data!O14), IF(san_table_data!O14=-999,"NA",IF(san_table_data!O14&gt;99, "&gt;99", IF(san_table_data!O14&lt;1, "&lt;1", san_table_data!O14))), "-")</f>
        <v>-</v>
      </c>
      <c r="P17" s="47" t="str">
        <f>IF(ISNUMBER(san_table_data!P14), IF(san_table_data!P14=-999,"NA",san_table_data!P14), "-")</f>
        <v>-</v>
      </c>
      <c r="Q17" s="47" t="str">
        <f>IF(ISNUMBER(san_table_data!Q14), IF(san_table_data!Q14=-999,"NA",san_table_data!Q14), "-")</f>
        <v>-</v>
      </c>
      <c r="R17" s="60" t="str">
        <f>IF(ISNUMBER(san_table_data!R14), IF(san_table_data!R14=-999,"NA",IF(san_table_data!R14&gt;99, "&gt;99", IF(san_table_data!R14&lt;1, "&lt;1", san_table_data!R14))), "-")</f>
        <v>-</v>
      </c>
      <c r="S17" s="59" t="str">
        <f>IF(ISNUMBER(san_table_data!S14), IF(san_table_data!S14=-999,"NA",IF(san_table_data!S14&gt;99, "&gt;99", IF(san_table_data!S14&lt;1, "&lt;1", san_table_data!S14))), "-")</f>
        <v>-</v>
      </c>
      <c r="T17" s="59" t="str">
        <f>IF(ISNUMBER(san_table_data!T14), IF(san_table_data!T14=-999,"NA",IF(san_table_data!T14&gt;99, "&gt;99", IF(san_table_data!T14&lt;1, "&lt;1", san_table_data!T14))), "-")</f>
        <v>-</v>
      </c>
      <c r="U17" s="61" t="str">
        <f>IF(ISNUMBER(san_table_data!U14), IF(san_table_data!U14=-999,"NA",IF(san_table_data!U14&gt;99, "&gt;99", IF(san_table_data!U14&lt;1, "&lt;1", san_table_data!U14))), "-")</f>
        <v>-</v>
      </c>
      <c r="V17" s="47" t="str">
        <f>IF(ISNUMBER(san_table_data!V14), IF(san_table_data!V14=-999,"NA",san_table_data!V14), "-")</f>
        <v>-</v>
      </c>
      <c r="W17" s="47" t="str">
        <f>IF(ISNUMBER(san_table_data!W14), IF(san_table_data!W14=-999,"NA",san_table_data!W14), "-")</f>
        <v>-</v>
      </c>
      <c r="X17" s="47"/>
      <c r="Y17" s="47"/>
      <c r="Z17" s="62" t="str">
        <f>IF(ISNUMBER(san_table_data!Z14), IF(san_table_data!Z14=-999,"NA",IF(san_table_data!Z14&gt;99, "&gt;99", IF(san_table_data!Z14&lt;1, "&lt;1", san_table_data!Z14))), "-")</f>
        <v>-</v>
      </c>
      <c r="AA17" s="63" t="str">
        <f>IF(ISNUMBER(san_table_data!AA14), IF(san_table_data!AA14=-999,"NA",IF(san_table_data!AA14&gt;99, "&gt;99", IF(san_table_data!AA14&lt;1, "&lt;1", san_table_data!AA14))), "-")</f>
        <v>-</v>
      </c>
      <c r="AB17" s="63" t="str">
        <f>IF(ISNUMBER(san_table_data!AB14), IF(san_table_data!AB14=-999,"NA",IF(san_table_data!AB14&gt;99, "&gt;99", IF(san_table_data!AB14&lt;1, "&lt;1", san_table_data!AB14))), "-")</f>
        <v>-</v>
      </c>
      <c r="AC17" s="63" t="str">
        <f>IF(ISNUMBER(san_table_data!AC14), IF(san_table_data!AC14=-999,"NA",IF(san_table_data!AC14&gt;99, "&gt;99", IF(san_table_data!AC14&lt;1, "&lt;1", san_table_data!AC14))), "-")</f>
        <v>-</v>
      </c>
      <c r="AD17" s="59" t="str">
        <f>IF(ISNUMBER(san_table_data!AD14), IF(san_table_data!AD14=-999,"NA",IF(san_table_data!AD14&gt;99, "&gt;99", IF(san_table_data!AD14&lt;1, "&lt;1", san_table_data!AD14))), "-")</f>
        <v>-</v>
      </c>
      <c r="AE17" s="59" t="str">
        <f>IF(ISNUMBER(san_table_data!AE14), IF(san_table_data!AE14=-999,"NA",IF(san_table_data!AE14&gt;99, "&gt;99", IF(san_table_data!AE14&lt;1, "&lt;1", san_table_data!AE14))), "-")</f>
        <v>-</v>
      </c>
      <c r="AF17" s="59" t="str">
        <f>IF(ISNUMBER(san_table_data!AF14), IF(san_table_data!AF14=-999,"NA",IF(san_table_data!AF14&gt;99, "&gt;99", IF(san_table_data!AF14&lt;1, "&lt;1", san_table_data!AF14))), "-")</f>
        <v>-</v>
      </c>
      <c r="AG17" s="62" t="str">
        <f>IF(ISNUMBER(san_table_data!AG14), IF(san_table_data!AG14=-999,"NA",IF(san_table_data!AG14&gt;99, "&gt;99", IF(san_table_data!AG14&lt;1, "&lt;1", san_table_data!AG14))), "-")</f>
        <v>-</v>
      </c>
      <c r="AH17" s="63" t="str">
        <f>IF(ISNUMBER(san_table_data!AH14), IF(san_table_data!AH14=-999,"NA",IF(san_table_data!AH14&gt;99, "&gt;99", IF(san_table_data!AH14&lt;1, "&lt;1", san_table_data!AH14))), "-")</f>
        <v>-</v>
      </c>
      <c r="AI17" s="63" t="str">
        <f>IF(ISNUMBER(san_table_data!AI14), IF(san_table_data!AI14=-999,"NA",IF(san_table_data!AI14&gt;99, "&gt;99", IF(san_table_data!AI14&lt;1, "&lt;1", san_table_data!AI14))), "-")</f>
        <v>-</v>
      </c>
      <c r="AJ17" s="63" t="str">
        <f>IF(ISNUMBER(san_table_data!AJ14), IF(san_table_data!AJ14=-999,"NA",IF(san_table_data!AJ14&gt;99, "&gt;99", IF(san_table_data!AJ14&lt;1, "&lt;1", san_table_data!AJ14))), "-")</f>
        <v>-</v>
      </c>
      <c r="AK17" s="59" t="str">
        <f>IF(ISNUMBER(san_table_data!AK14), IF(san_table_data!AK14=-999,"NA",IF(san_table_data!AK14&gt;99, "&gt;99", IF(san_table_data!AK14&lt;1, "&lt;1", san_table_data!AK14))), "-")</f>
        <v>-</v>
      </c>
      <c r="AL17" s="59" t="str">
        <f>IF(ISNUMBER(san_table_data!AL14), IF(san_table_data!AL14=-999,"NA",IF(san_table_data!AL14&gt;99, "&gt;99", IF(san_table_data!AL14&lt;1, "&lt;1", san_table_data!AL14))), "-")</f>
        <v>-</v>
      </c>
      <c r="AM17" s="59" t="str">
        <f>IF(ISNUMBER(san_table_data!AM14), IF(san_table_data!AM14=-999,"NA",IF(san_table_data!AM14&gt;99, "&gt;99", IF(san_table_data!AM14&lt;1, "&lt;1", san_table_data!AM14))), "-")</f>
        <v>-</v>
      </c>
      <c r="AN17" s="62" t="str">
        <f>IF(ISNUMBER(san_table_data!AN14), IF(san_table_data!AN14=-999,"NA",IF(san_table_data!AN14&gt;99, "&gt;99", IF(san_table_data!AN14&lt;1, "&lt;1", san_table_data!AN14))), "-")</f>
        <v>-</v>
      </c>
      <c r="AO17" s="63" t="str">
        <f>IF(ISNUMBER(san_table_data!AO14), IF(san_table_data!AO14=-999,"NA",IF(san_table_data!AO14&gt;99, "&gt;99", IF(san_table_data!AO14&lt;1, "&lt;1", san_table_data!AO14))), "-")</f>
        <v>-</v>
      </c>
      <c r="AP17" s="63" t="str">
        <f>IF(ISNUMBER(san_table_data!AP14), IF(san_table_data!AP14=-999,"NA",IF(san_table_data!AP14&gt;99, "&gt;99", IF(san_table_data!AP14&lt;1, "&lt;1", san_table_data!AP14))), "-")</f>
        <v>-</v>
      </c>
      <c r="AQ17" s="63" t="str">
        <f>IF(ISNUMBER(san_table_data!AQ14), IF(san_table_data!AQ14=-999,"NA",IF(san_table_data!AQ14&gt;99, "&gt;99", IF(san_table_data!AQ14&lt;1, "&lt;1", san_table_data!AQ14))), "-")</f>
        <v>-</v>
      </c>
      <c r="AR17" s="59" t="str">
        <f>IF(ISNUMBER(san_table_data!AR14), IF(san_table_data!AR14=-999,"NA",IF(san_table_data!AR14&gt;99, "&gt;99", IF(san_table_data!AR14&lt;1, "&lt;1", san_table_data!AR14))), "-")</f>
        <v>-</v>
      </c>
      <c r="AS17" s="59" t="str">
        <f>IF(ISNUMBER(san_table_data!AS14), IF(san_table_data!AS14=-999,"NA",IF(san_table_data!AS14&gt;99, "&gt;99", IF(san_table_data!AS14&lt;1, "&lt;1", san_table_data!AS14))), "-")</f>
        <v>-</v>
      </c>
      <c r="AT17" s="59" t="str">
        <f>IF(ISNUMBER(san_table_data!AT14), IF(san_table_data!AT14=-999,"NA",IF(san_table_data!AT14&gt;99, "&gt;99", IF(san_table_data!AT14&lt;1, "&lt;1", san_table_data!AT14))), "-")</f>
        <v>-</v>
      </c>
    </row>
    <row r="18" s="64" customFormat="true" x14ac:dyDescent="0.25">
      <c r="A18" s="56" t="str">
        <f>IF(ISBLANK(san_table_data!A15), "", san_table_data!A15)</f>
        <v/>
      </c>
      <c r="B18" s="56" t="str">
        <f>IF(ISBLANK(san_table_data!B15), "", san_table_data!B15)</f>
        <v/>
      </c>
      <c r="C18" s="57" t="str">
        <f>IF(ISNUMBER(san_table_data!C15), san_table_data!C15, "-")</f>
        <v>-</v>
      </c>
      <c r="D18" s="58" t="str">
        <f>IF(ISNUMBER(san_table_data!D15), san_table_data!D15, "-")</f>
        <v>-</v>
      </c>
      <c r="E18" s="59" t="str">
        <f>IF(ISNUMBER(san_table_data!E15), san_table_data!E15, "-")</f>
        <v>-</v>
      </c>
      <c r="F18" s="60" t="str">
        <f>IF(ISNUMBER(san_table_data!F15), IF(san_table_data!F15=-999,"NA",IF(san_table_data!F15&gt;99, "&gt;99", IF(san_table_data!F15&lt;1, "&lt;1", san_table_data!F15))), "-")</f>
        <v>-</v>
      </c>
      <c r="G18" s="59" t="str">
        <f>IF(ISNUMBER(san_table_data!G15), IF(san_table_data!G15=-999,"NA",IF(san_table_data!G15&gt;99, "&gt;99", IF(san_table_data!G15&lt;1, "&lt;1", san_table_data!G15))), "-")</f>
        <v>-</v>
      </c>
      <c r="H18" s="59" t="str">
        <f>IF(ISNUMBER(san_table_data!H15), IF(san_table_data!H15=-999,"NA",IF(san_table_data!H15&gt;99, "&gt;99", IF(san_table_data!H15&lt;1, "&lt;1", san_table_data!H15))), "-")</f>
        <v>-</v>
      </c>
      <c r="I18" s="61" t="str">
        <f>IF(ISNUMBER(san_table_data!I15), IF(san_table_data!I15=-999,"NA",IF(san_table_data!I15&gt;99, "&gt;99", IF(san_table_data!I15&lt;1, "&lt;1", san_table_data!I15))), "-")</f>
        <v>-</v>
      </c>
      <c r="J18" s="47" t="str">
        <f>IF(ISNUMBER(san_table_data!J15), IF(san_table_data!J15=-999,"NA",san_table_data!J15), "-")</f>
        <v>-</v>
      </c>
      <c r="K18" s="47" t="str">
        <f>IF(ISNUMBER(san_table_data!K15), IF(san_table_data!K15=-999,"NA",san_table_data!K15), "-")</f>
        <v>-</v>
      </c>
      <c r="L18" s="60" t="str">
        <f>IF(ISNUMBER(san_table_data!L15), IF(san_table_data!L15=-999,"NA",IF(san_table_data!L15&gt;99, "&gt;99", IF(san_table_data!L15&lt;1, "&lt;1", san_table_data!L15))), "-")</f>
        <v>-</v>
      </c>
      <c r="M18" s="59" t="str">
        <f>IF(ISNUMBER(san_table_data!M15), IF(san_table_data!M15=-999,"NA",IF(san_table_data!M15&gt;99, "&gt;99", IF(san_table_data!M15&lt;1, "&lt;1", san_table_data!M15))), "-")</f>
        <v>-</v>
      </c>
      <c r="N18" s="59" t="str">
        <f>IF(ISNUMBER(san_table_data!N15), IF(san_table_data!N15=-999,"NA",IF(san_table_data!N15&gt;99, "&gt;99", IF(san_table_data!N15&lt;1, "&lt;1", san_table_data!N15))), "-")</f>
        <v>-</v>
      </c>
      <c r="O18" s="61" t="str">
        <f>IF(ISNUMBER(san_table_data!O15), IF(san_table_data!O15=-999,"NA",IF(san_table_data!O15&gt;99, "&gt;99", IF(san_table_data!O15&lt;1, "&lt;1", san_table_data!O15))), "-")</f>
        <v>-</v>
      </c>
      <c r="P18" s="47" t="str">
        <f>IF(ISNUMBER(san_table_data!P15), IF(san_table_data!P15=-999,"NA",san_table_data!P15), "-")</f>
        <v>-</v>
      </c>
      <c r="Q18" s="47" t="str">
        <f>IF(ISNUMBER(san_table_data!Q15), IF(san_table_data!Q15=-999,"NA",san_table_data!Q15), "-")</f>
        <v>-</v>
      </c>
      <c r="R18" s="60" t="str">
        <f>IF(ISNUMBER(san_table_data!R15), IF(san_table_data!R15=-999,"NA",IF(san_table_data!R15&gt;99, "&gt;99", IF(san_table_data!R15&lt;1, "&lt;1", san_table_data!R15))), "-")</f>
        <v>-</v>
      </c>
      <c r="S18" s="59" t="str">
        <f>IF(ISNUMBER(san_table_data!S15), IF(san_table_data!S15=-999,"NA",IF(san_table_data!S15&gt;99, "&gt;99", IF(san_table_data!S15&lt;1, "&lt;1", san_table_data!S15))), "-")</f>
        <v>-</v>
      </c>
      <c r="T18" s="59" t="str">
        <f>IF(ISNUMBER(san_table_data!T15), IF(san_table_data!T15=-999,"NA",IF(san_table_data!T15&gt;99, "&gt;99", IF(san_table_data!T15&lt;1, "&lt;1", san_table_data!T15))), "-")</f>
        <v>-</v>
      </c>
      <c r="U18" s="61" t="str">
        <f>IF(ISNUMBER(san_table_data!U15), IF(san_table_data!U15=-999,"NA",IF(san_table_data!U15&gt;99, "&gt;99", IF(san_table_data!U15&lt;1, "&lt;1", san_table_data!U15))), "-")</f>
        <v>-</v>
      </c>
      <c r="V18" s="47" t="str">
        <f>IF(ISNUMBER(san_table_data!V15), IF(san_table_data!V15=-999,"NA",san_table_data!V15), "-")</f>
        <v>-</v>
      </c>
      <c r="W18" s="47" t="str">
        <f>IF(ISNUMBER(san_table_data!W15), IF(san_table_data!W15=-999,"NA",san_table_data!W15), "-")</f>
        <v>-</v>
      </c>
      <c r="X18" s="47"/>
      <c r="Y18" s="47"/>
      <c r="Z18" s="62" t="str">
        <f>IF(ISNUMBER(san_table_data!Z15), IF(san_table_data!Z15=-999,"NA",IF(san_table_data!Z15&gt;99, "&gt;99", IF(san_table_data!Z15&lt;1, "&lt;1", san_table_data!Z15))), "-")</f>
        <v>-</v>
      </c>
      <c r="AA18" s="63" t="str">
        <f>IF(ISNUMBER(san_table_data!AA15), IF(san_table_data!AA15=-999,"NA",IF(san_table_data!AA15&gt;99, "&gt;99", IF(san_table_data!AA15&lt;1, "&lt;1", san_table_data!AA15))), "-")</f>
        <v>-</v>
      </c>
      <c r="AB18" s="63" t="str">
        <f>IF(ISNUMBER(san_table_data!AB15), IF(san_table_data!AB15=-999,"NA",IF(san_table_data!AB15&gt;99, "&gt;99", IF(san_table_data!AB15&lt;1, "&lt;1", san_table_data!AB15))), "-")</f>
        <v>-</v>
      </c>
      <c r="AC18" s="63" t="str">
        <f>IF(ISNUMBER(san_table_data!AC15), IF(san_table_data!AC15=-999,"NA",IF(san_table_data!AC15&gt;99, "&gt;99", IF(san_table_data!AC15&lt;1, "&lt;1", san_table_data!AC15))), "-")</f>
        <v>-</v>
      </c>
      <c r="AD18" s="59" t="str">
        <f>IF(ISNUMBER(san_table_data!AD15), IF(san_table_data!AD15=-999,"NA",IF(san_table_data!AD15&gt;99, "&gt;99", IF(san_table_data!AD15&lt;1, "&lt;1", san_table_data!AD15))), "-")</f>
        <v>-</v>
      </c>
      <c r="AE18" s="59" t="str">
        <f>IF(ISNUMBER(san_table_data!AE15), IF(san_table_data!AE15=-999,"NA",IF(san_table_data!AE15&gt;99, "&gt;99", IF(san_table_data!AE15&lt;1, "&lt;1", san_table_data!AE15))), "-")</f>
        <v>-</v>
      </c>
      <c r="AF18" s="59" t="str">
        <f>IF(ISNUMBER(san_table_data!AF15), IF(san_table_data!AF15=-999,"NA",IF(san_table_data!AF15&gt;99, "&gt;99", IF(san_table_data!AF15&lt;1, "&lt;1", san_table_data!AF15))), "-")</f>
        <v>-</v>
      </c>
      <c r="AG18" s="62" t="str">
        <f>IF(ISNUMBER(san_table_data!AG15), IF(san_table_data!AG15=-999,"NA",IF(san_table_data!AG15&gt;99, "&gt;99", IF(san_table_data!AG15&lt;1, "&lt;1", san_table_data!AG15))), "-")</f>
        <v>-</v>
      </c>
      <c r="AH18" s="63" t="str">
        <f>IF(ISNUMBER(san_table_data!AH15), IF(san_table_data!AH15=-999,"NA",IF(san_table_data!AH15&gt;99, "&gt;99", IF(san_table_data!AH15&lt;1, "&lt;1", san_table_data!AH15))), "-")</f>
        <v>-</v>
      </c>
      <c r="AI18" s="63" t="str">
        <f>IF(ISNUMBER(san_table_data!AI15), IF(san_table_data!AI15=-999,"NA",IF(san_table_data!AI15&gt;99, "&gt;99", IF(san_table_data!AI15&lt;1, "&lt;1", san_table_data!AI15))), "-")</f>
        <v>-</v>
      </c>
      <c r="AJ18" s="63" t="str">
        <f>IF(ISNUMBER(san_table_data!AJ15), IF(san_table_data!AJ15=-999,"NA",IF(san_table_data!AJ15&gt;99, "&gt;99", IF(san_table_data!AJ15&lt;1, "&lt;1", san_table_data!AJ15))), "-")</f>
        <v>-</v>
      </c>
      <c r="AK18" s="59" t="str">
        <f>IF(ISNUMBER(san_table_data!AK15), IF(san_table_data!AK15=-999,"NA",IF(san_table_data!AK15&gt;99, "&gt;99", IF(san_table_data!AK15&lt;1, "&lt;1", san_table_data!AK15))), "-")</f>
        <v>-</v>
      </c>
      <c r="AL18" s="59" t="str">
        <f>IF(ISNUMBER(san_table_data!AL15), IF(san_table_data!AL15=-999,"NA",IF(san_table_data!AL15&gt;99, "&gt;99", IF(san_table_data!AL15&lt;1, "&lt;1", san_table_data!AL15))), "-")</f>
        <v>-</v>
      </c>
      <c r="AM18" s="59" t="str">
        <f>IF(ISNUMBER(san_table_data!AM15), IF(san_table_data!AM15=-999,"NA",IF(san_table_data!AM15&gt;99, "&gt;99", IF(san_table_data!AM15&lt;1, "&lt;1", san_table_data!AM15))), "-")</f>
        <v>-</v>
      </c>
      <c r="AN18" s="62" t="str">
        <f>IF(ISNUMBER(san_table_data!AN15), IF(san_table_data!AN15=-999,"NA",IF(san_table_data!AN15&gt;99, "&gt;99", IF(san_table_data!AN15&lt;1, "&lt;1", san_table_data!AN15))), "-")</f>
        <v>-</v>
      </c>
      <c r="AO18" s="63" t="str">
        <f>IF(ISNUMBER(san_table_data!AO15), IF(san_table_data!AO15=-999,"NA",IF(san_table_data!AO15&gt;99, "&gt;99", IF(san_table_data!AO15&lt;1, "&lt;1", san_table_data!AO15))), "-")</f>
        <v>-</v>
      </c>
      <c r="AP18" s="63" t="str">
        <f>IF(ISNUMBER(san_table_data!AP15), IF(san_table_data!AP15=-999,"NA",IF(san_table_data!AP15&gt;99, "&gt;99", IF(san_table_data!AP15&lt;1, "&lt;1", san_table_data!AP15))), "-")</f>
        <v>-</v>
      </c>
      <c r="AQ18" s="63" t="str">
        <f>IF(ISNUMBER(san_table_data!AQ15), IF(san_table_data!AQ15=-999,"NA",IF(san_table_data!AQ15&gt;99, "&gt;99", IF(san_table_data!AQ15&lt;1, "&lt;1", san_table_data!AQ15))), "-")</f>
        <v>-</v>
      </c>
      <c r="AR18" s="59" t="str">
        <f>IF(ISNUMBER(san_table_data!AR15), IF(san_table_data!AR15=-999,"NA",IF(san_table_data!AR15&gt;99, "&gt;99", IF(san_table_data!AR15&lt;1, "&lt;1", san_table_data!AR15))), "-")</f>
        <v>-</v>
      </c>
      <c r="AS18" s="59" t="str">
        <f>IF(ISNUMBER(san_table_data!AS15), IF(san_table_data!AS15=-999,"NA",IF(san_table_data!AS15&gt;99, "&gt;99", IF(san_table_data!AS15&lt;1, "&lt;1", san_table_data!AS15))), "-")</f>
        <v>-</v>
      </c>
      <c r="AT18" s="59" t="str">
        <f>IF(ISNUMBER(san_table_data!AT15), IF(san_table_data!AT15=-999,"NA",IF(san_table_data!AT15&gt;99, "&gt;99", IF(san_table_data!AT15&lt;1, "&lt;1", san_table_data!AT15))), "-")</f>
        <v>-</v>
      </c>
    </row>
    <row r="19" s="64" customFormat="true" x14ac:dyDescent="0.25">
      <c r="A19" s="56" t="str">
        <f>IF(ISBLANK(san_table_data!A16), "", san_table_data!A16)</f>
        <v/>
      </c>
      <c r="B19" s="56" t="str">
        <f>IF(ISBLANK(san_table_data!B16), "", san_table_data!B16)</f>
        <v/>
      </c>
      <c r="C19" s="57" t="str">
        <f>IF(ISNUMBER(san_table_data!C16), san_table_data!C16, "-")</f>
        <v>-</v>
      </c>
      <c r="D19" s="58" t="str">
        <f>IF(ISNUMBER(san_table_data!D16), san_table_data!D16, "-")</f>
        <v>-</v>
      </c>
      <c r="E19" s="59" t="str">
        <f>IF(ISNUMBER(san_table_data!E16), san_table_data!E16, "-")</f>
        <v>-</v>
      </c>
      <c r="F19" s="60" t="str">
        <f>IF(ISNUMBER(san_table_data!F16), IF(san_table_data!F16=-999,"NA",IF(san_table_data!F16&gt;99, "&gt;99", IF(san_table_data!F16&lt;1, "&lt;1", san_table_data!F16))), "-")</f>
        <v>-</v>
      </c>
      <c r="G19" s="59" t="str">
        <f>IF(ISNUMBER(san_table_data!G16), IF(san_table_data!G16=-999,"NA",IF(san_table_data!G16&gt;99, "&gt;99", IF(san_table_data!G16&lt;1, "&lt;1", san_table_data!G16))), "-")</f>
        <v>-</v>
      </c>
      <c r="H19" s="59" t="str">
        <f>IF(ISNUMBER(san_table_data!H16), IF(san_table_data!H16=-999,"NA",IF(san_table_data!H16&gt;99, "&gt;99", IF(san_table_data!H16&lt;1, "&lt;1", san_table_data!H16))), "-")</f>
        <v>-</v>
      </c>
      <c r="I19" s="61" t="str">
        <f>IF(ISNUMBER(san_table_data!I16), IF(san_table_data!I16=-999,"NA",IF(san_table_data!I16&gt;99, "&gt;99", IF(san_table_data!I16&lt;1, "&lt;1", san_table_data!I16))), "-")</f>
        <v>-</v>
      </c>
      <c r="J19" s="47" t="str">
        <f>IF(ISNUMBER(san_table_data!J16), IF(san_table_data!J16=-999,"NA",san_table_data!J16), "-")</f>
        <v>-</v>
      </c>
      <c r="K19" s="47" t="str">
        <f>IF(ISNUMBER(san_table_data!K16), IF(san_table_data!K16=-999,"NA",san_table_data!K16), "-")</f>
        <v>-</v>
      </c>
      <c r="L19" s="60" t="str">
        <f>IF(ISNUMBER(san_table_data!L16), IF(san_table_data!L16=-999,"NA",IF(san_table_data!L16&gt;99, "&gt;99", IF(san_table_data!L16&lt;1, "&lt;1", san_table_data!L16))), "-")</f>
        <v>-</v>
      </c>
      <c r="M19" s="59" t="str">
        <f>IF(ISNUMBER(san_table_data!M16), IF(san_table_data!M16=-999,"NA",IF(san_table_data!M16&gt;99, "&gt;99", IF(san_table_data!M16&lt;1, "&lt;1", san_table_data!M16))), "-")</f>
        <v>-</v>
      </c>
      <c r="N19" s="59" t="str">
        <f>IF(ISNUMBER(san_table_data!N16), IF(san_table_data!N16=-999,"NA",IF(san_table_data!N16&gt;99, "&gt;99", IF(san_table_data!N16&lt;1, "&lt;1", san_table_data!N16))), "-")</f>
        <v>-</v>
      </c>
      <c r="O19" s="61" t="str">
        <f>IF(ISNUMBER(san_table_data!O16), IF(san_table_data!O16=-999,"NA",IF(san_table_data!O16&gt;99, "&gt;99", IF(san_table_data!O16&lt;1, "&lt;1", san_table_data!O16))), "-")</f>
        <v>-</v>
      </c>
      <c r="P19" s="47" t="str">
        <f>IF(ISNUMBER(san_table_data!P16), IF(san_table_data!P16=-999,"NA",san_table_data!P16), "-")</f>
        <v>-</v>
      </c>
      <c r="Q19" s="47" t="str">
        <f>IF(ISNUMBER(san_table_data!Q16), IF(san_table_data!Q16=-999,"NA",san_table_data!Q16), "-")</f>
        <v>-</v>
      </c>
      <c r="R19" s="60" t="str">
        <f>IF(ISNUMBER(san_table_data!R16), IF(san_table_data!R16=-999,"NA",IF(san_table_data!R16&gt;99, "&gt;99", IF(san_table_data!R16&lt;1, "&lt;1", san_table_data!R16))), "-")</f>
        <v>-</v>
      </c>
      <c r="S19" s="59" t="str">
        <f>IF(ISNUMBER(san_table_data!S16), IF(san_table_data!S16=-999,"NA",IF(san_table_data!S16&gt;99, "&gt;99", IF(san_table_data!S16&lt;1, "&lt;1", san_table_data!S16))), "-")</f>
        <v>-</v>
      </c>
      <c r="T19" s="59" t="str">
        <f>IF(ISNUMBER(san_table_data!T16), IF(san_table_data!T16=-999,"NA",IF(san_table_data!T16&gt;99, "&gt;99", IF(san_table_data!T16&lt;1, "&lt;1", san_table_data!T16))), "-")</f>
        <v>-</v>
      </c>
      <c r="U19" s="61" t="str">
        <f>IF(ISNUMBER(san_table_data!U16), IF(san_table_data!U16=-999,"NA",IF(san_table_data!U16&gt;99, "&gt;99", IF(san_table_data!U16&lt;1, "&lt;1", san_table_data!U16))), "-")</f>
        <v>-</v>
      </c>
      <c r="V19" s="47" t="str">
        <f>IF(ISNUMBER(san_table_data!V16), IF(san_table_data!V16=-999,"NA",san_table_data!V16), "-")</f>
        <v>-</v>
      </c>
      <c r="W19" s="47" t="str">
        <f>IF(ISNUMBER(san_table_data!W16), IF(san_table_data!W16=-999,"NA",san_table_data!W16), "-")</f>
        <v>-</v>
      </c>
      <c r="X19" s="47"/>
      <c r="Y19" s="47"/>
      <c r="Z19" s="62" t="str">
        <f>IF(ISNUMBER(san_table_data!Z16), IF(san_table_data!Z16=-999,"NA",IF(san_table_data!Z16&gt;99, "&gt;99", IF(san_table_data!Z16&lt;1, "&lt;1", san_table_data!Z16))), "-")</f>
        <v>-</v>
      </c>
      <c r="AA19" s="63" t="str">
        <f>IF(ISNUMBER(san_table_data!AA16), IF(san_table_data!AA16=-999,"NA",IF(san_table_data!AA16&gt;99, "&gt;99", IF(san_table_data!AA16&lt;1, "&lt;1", san_table_data!AA16))), "-")</f>
        <v>-</v>
      </c>
      <c r="AB19" s="63" t="str">
        <f>IF(ISNUMBER(san_table_data!AB16), IF(san_table_data!AB16=-999,"NA",IF(san_table_data!AB16&gt;99, "&gt;99", IF(san_table_data!AB16&lt;1, "&lt;1", san_table_data!AB16))), "-")</f>
        <v>-</v>
      </c>
      <c r="AC19" s="63" t="str">
        <f>IF(ISNUMBER(san_table_data!AC16), IF(san_table_data!AC16=-999,"NA",IF(san_table_data!AC16&gt;99, "&gt;99", IF(san_table_data!AC16&lt;1, "&lt;1", san_table_data!AC16))), "-")</f>
        <v>-</v>
      </c>
      <c r="AD19" s="59" t="str">
        <f>IF(ISNUMBER(san_table_data!AD16), IF(san_table_data!AD16=-999,"NA",IF(san_table_data!AD16&gt;99, "&gt;99", IF(san_table_data!AD16&lt;1, "&lt;1", san_table_data!AD16))), "-")</f>
        <v>-</v>
      </c>
      <c r="AE19" s="59" t="str">
        <f>IF(ISNUMBER(san_table_data!AE16), IF(san_table_data!AE16=-999,"NA",IF(san_table_data!AE16&gt;99, "&gt;99", IF(san_table_data!AE16&lt;1, "&lt;1", san_table_data!AE16))), "-")</f>
        <v>-</v>
      </c>
      <c r="AF19" s="59" t="str">
        <f>IF(ISNUMBER(san_table_data!AF16), IF(san_table_data!AF16=-999,"NA",IF(san_table_data!AF16&gt;99, "&gt;99", IF(san_table_data!AF16&lt;1, "&lt;1", san_table_data!AF16))), "-")</f>
        <v>-</v>
      </c>
      <c r="AG19" s="62" t="str">
        <f>IF(ISNUMBER(san_table_data!AG16), IF(san_table_data!AG16=-999,"NA",IF(san_table_data!AG16&gt;99, "&gt;99", IF(san_table_data!AG16&lt;1, "&lt;1", san_table_data!AG16))), "-")</f>
        <v>-</v>
      </c>
      <c r="AH19" s="63" t="str">
        <f>IF(ISNUMBER(san_table_data!AH16), IF(san_table_data!AH16=-999,"NA",IF(san_table_data!AH16&gt;99, "&gt;99", IF(san_table_data!AH16&lt;1, "&lt;1", san_table_data!AH16))), "-")</f>
        <v>-</v>
      </c>
      <c r="AI19" s="63" t="str">
        <f>IF(ISNUMBER(san_table_data!AI16), IF(san_table_data!AI16=-999,"NA",IF(san_table_data!AI16&gt;99, "&gt;99", IF(san_table_data!AI16&lt;1, "&lt;1", san_table_data!AI16))), "-")</f>
        <v>-</v>
      </c>
      <c r="AJ19" s="63" t="str">
        <f>IF(ISNUMBER(san_table_data!AJ16), IF(san_table_data!AJ16=-999,"NA",IF(san_table_data!AJ16&gt;99, "&gt;99", IF(san_table_data!AJ16&lt;1, "&lt;1", san_table_data!AJ16))), "-")</f>
        <v>-</v>
      </c>
      <c r="AK19" s="59" t="str">
        <f>IF(ISNUMBER(san_table_data!AK16), IF(san_table_data!AK16=-999,"NA",IF(san_table_data!AK16&gt;99, "&gt;99", IF(san_table_data!AK16&lt;1, "&lt;1", san_table_data!AK16))), "-")</f>
        <v>-</v>
      </c>
      <c r="AL19" s="59" t="str">
        <f>IF(ISNUMBER(san_table_data!AL16), IF(san_table_data!AL16=-999,"NA",IF(san_table_data!AL16&gt;99, "&gt;99", IF(san_table_data!AL16&lt;1, "&lt;1", san_table_data!AL16))), "-")</f>
        <v>-</v>
      </c>
      <c r="AM19" s="59" t="str">
        <f>IF(ISNUMBER(san_table_data!AM16), IF(san_table_data!AM16=-999,"NA",IF(san_table_data!AM16&gt;99, "&gt;99", IF(san_table_data!AM16&lt;1, "&lt;1", san_table_data!AM16))), "-")</f>
        <v>-</v>
      </c>
      <c r="AN19" s="62" t="str">
        <f>IF(ISNUMBER(san_table_data!AN16), IF(san_table_data!AN16=-999,"NA",IF(san_table_data!AN16&gt;99, "&gt;99", IF(san_table_data!AN16&lt;1, "&lt;1", san_table_data!AN16))), "-")</f>
        <v>-</v>
      </c>
      <c r="AO19" s="63" t="str">
        <f>IF(ISNUMBER(san_table_data!AO16), IF(san_table_data!AO16=-999,"NA",IF(san_table_data!AO16&gt;99, "&gt;99", IF(san_table_data!AO16&lt;1, "&lt;1", san_table_data!AO16))), "-")</f>
        <v>-</v>
      </c>
      <c r="AP19" s="63" t="str">
        <f>IF(ISNUMBER(san_table_data!AP16), IF(san_table_data!AP16=-999,"NA",IF(san_table_data!AP16&gt;99, "&gt;99", IF(san_table_data!AP16&lt;1, "&lt;1", san_table_data!AP16))), "-")</f>
        <v>-</v>
      </c>
      <c r="AQ19" s="63" t="str">
        <f>IF(ISNUMBER(san_table_data!AQ16), IF(san_table_data!AQ16=-999,"NA",IF(san_table_data!AQ16&gt;99, "&gt;99", IF(san_table_data!AQ16&lt;1, "&lt;1", san_table_data!AQ16))), "-")</f>
        <v>-</v>
      </c>
      <c r="AR19" s="59" t="str">
        <f>IF(ISNUMBER(san_table_data!AR16), IF(san_table_data!AR16=-999,"NA",IF(san_table_data!AR16&gt;99, "&gt;99", IF(san_table_data!AR16&lt;1, "&lt;1", san_table_data!AR16))), "-")</f>
        <v>-</v>
      </c>
      <c r="AS19" s="59" t="str">
        <f>IF(ISNUMBER(san_table_data!AS16), IF(san_table_data!AS16=-999,"NA",IF(san_table_data!AS16&gt;99, "&gt;99", IF(san_table_data!AS16&lt;1, "&lt;1", san_table_data!AS16))), "-")</f>
        <v>-</v>
      </c>
      <c r="AT19" s="59" t="str">
        <f>IF(ISNUMBER(san_table_data!AT16), IF(san_table_data!AT16=-999,"NA",IF(san_table_data!AT16&gt;99, "&gt;99", IF(san_table_data!AT16&lt;1, "&lt;1", san_table_data!AT16))), "-")</f>
        <v>-</v>
      </c>
    </row>
    <row r="20" s="64" customFormat="true" x14ac:dyDescent="0.25">
      <c r="A20" s="56" t="str">
        <f>IF(ISBLANK(san_table_data!A17), "", san_table_data!A17)</f>
        <v/>
      </c>
      <c r="B20" s="56" t="str">
        <f>IF(ISBLANK(san_table_data!B17), "", san_table_data!B17)</f>
        <v/>
      </c>
      <c r="C20" s="57" t="str">
        <f>IF(ISNUMBER(san_table_data!C17), san_table_data!C17, "-")</f>
        <v>-</v>
      </c>
      <c r="D20" s="58" t="str">
        <f>IF(ISNUMBER(san_table_data!D17), san_table_data!D17, "-")</f>
        <v>-</v>
      </c>
      <c r="E20" s="59" t="str">
        <f>IF(ISNUMBER(san_table_data!E17), san_table_data!E17, "-")</f>
        <v>-</v>
      </c>
      <c r="F20" s="60" t="str">
        <f>IF(ISNUMBER(san_table_data!F17), IF(san_table_data!F17=-999,"NA",IF(san_table_data!F17&gt;99, "&gt;99", IF(san_table_data!F17&lt;1, "&lt;1", san_table_data!F17))), "-")</f>
        <v>-</v>
      </c>
      <c r="G20" s="59" t="str">
        <f>IF(ISNUMBER(san_table_data!G17), IF(san_table_data!G17=-999,"NA",IF(san_table_data!G17&gt;99, "&gt;99", IF(san_table_data!G17&lt;1, "&lt;1", san_table_data!G17))), "-")</f>
        <v>-</v>
      </c>
      <c r="H20" s="59" t="str">
        <f>IF(ISNUMBER(san_table_data!H17), IF(san_table_data!H17=-999,"NA",IF(san_table_data!H17&gt;99, "&gt;99", IF(san_table_data!H17&lt;1, "&lt;1", san_table_data!H17))), "-")</f>
        <v>-</v>
      </c>
      <c r="I20" s="61" t="str">
        <f>IF(ISNUMBER(san_table_data!I17), IF(san_table_data!I17=-999,"NA",IF(san_table_data!I17&gt;99, "&gt;99", IF(san_table_data!I17&lt;1, "&lt;1", san_table_data!I17))), "-")</f>
        <v>-</v>
      </c>
      <c r="J20" s="47" t="str">
        <f>IF(ISNUMBER(san_table_data!J17), IF(san_table_data!J17=-999,"NA",san_table_data!J17), "-")</f>
        <v>-</v>
      </c>
      <c r="K20" s="47" t="str">
        <f>IF(ISNUMBER(san_table_data!K17), IF(san_table_data!K17=-999,"NA",san_table_data!K17), "-")</f>
        <v>-</v>
      </c>
      <c r="L20" s="60" t="str">
        <f>IF(ISNUMBER(san_table_data!L17), IF(san_table_data!L17=-999,"NA",IF(san_table_data!L17&gt;99, "&gt;99", IF(san_table_data!L17&lt;1, "&lt;1", san_table_data!L17))), "-")</f>
        <v>-</v>
      </c>
      <c r="M20" s="59" t="str">
        <f>IF(ISNUMBER(san_table_data!M17), IF(san_table_data!M17=-999,"NA",IF(san_table_data!M17&gt;99, "&gt;99", IF(san_table_data!M17&lt;1, "&lt;1", san_table_data!M17))), "-")</f>
        <v>-</v>
      </c>
      <c r="N20" s="59" t="str">
        <f>IF(ISNUMBER(san_table_data!N17), IF(san_table_data!N17=-999,"NA",IF(san_table_data!N17&gt;99, "&gt;99", IF(san_table_data!N17&lt;1, "&lt;1", san_table_data!N17))), "-")</f>
        <v>-</v>
      </c>
      <c r="O20" s="61" t="str">
        <f>IF(ISNUMBER(san_table_data!O17), IF(san_table_data!O17=-999,"NA",IF(san_table_data!O17&gt;99, "&gt;99", IF(san_table_data!O17&lt;1, "&lt;1", san_table_data!O17))), "-")</f>
        <v>-</v>
      </c>
      <c r="P20" s="47" t="str">
        <f>IF(ISNUMBER(san_table_data!P17), IF(san_table_data!P17=-999,"NA",san_table_data!P17), "-")</f>
        <v>-</v>
      </c>
      <c r="Q20" s="47" t="str">
        <f>IF(ISNUMBER(san_table_data!Q17), IF(san_table_data!Q17=-999,"NA",san_table_data!Q17), "-")</f>
        <v>-</v>
      </c>
      <c r="R20" s="60" t="str">
        <f>IF(ISNUMBER(san_table_data!R17), IF(san_table_data!R17=-999,"NA",IF(san_table_data!R17&gt;99, "&gt;99", IF(san_table_data!R17&lt;1, "&lt;1", san_table_data!R17))), "-")</f>
        <v>-</v>
      </c>
      <c r="S20" s="59" t="str">
        <f>IF(ISNUMBER(san_table_data!S17), IF(san_table_data!S17=-999,"NA",IF(san_table_data!S17&gt;99, "&gt;99", IF(san_table_data!S17&lt;1, "&lt;1", san_table_data!S17))), "-")</f>
        <v>-</v>
      </c>
      <c r="T20" s="59" t="str">
        <f>IF(ISNUMBER(san_table_data!T17), IF(san_table_data!T17=-999,"NA",IF(san_table_data!T17&gt;99, "&gt;99", IF(san_table_data!T17&lt;1, "&lt;1", san_table_data!T17))), "-")</f>
        <v>-</v>
      </c>
      <c r="U20" s="61" t="str">
        <f>IF(ISNUMBER(san_table_data!U17), IF(san_table_data!U17=-999,"NA",IF(san_table_data!U17&gt;99, "&gt;99", IF(san_table_data!U17&lt;1, "&lt;1", san_table_data!U17))), "-")</f>
        <v>-</v>
      </c>
      <c r="V20" s="47" t="str">
        <f>IF(ISNUMBER(san_table_data!V17), IF(san_table_data!V17=-999,"NA",san_table_data!V17), "-")</f>
        <v>-</v>
      </c>
      <c r="W20" s="47" t="str">
        <f>IF(ISNUMBER(san_table_data!W17), IF(san_table_data!W17=-999,"NA",san_table_data!W17), "-")</f>
        <v>-</v>
      </c>
      <c r="X20" s="47"/>
      <c r="Y20" s="47"/>
      <c r="Z20" s="62" t="str">
        <f>IF(ISNUMBER(san_table_data!Z17), IF(san_table_data!Z17=-999,"NA",IF(san_table_data!Z17&gt;99, "&gt;99", IF(san_table_data!Z17&lt;1, "&lt;1", san_table_data!Z17))), "-")</f>
        <v>-</v>
      </c>
      <c r="AA20" s="63" t="str">
        <f>IF(ISNUMBER(san_table_data!AA17), IF(san_table_data!AA17=-999,"NA",IF(san_table_data!AA17&gt;99, "&gt;99", IF(san_table_data!AA17&lt;1, "&lt;1", san_table_data!AA17))), "-")</f>
        <v>-</v>
      </c>
      <c r="AB20" s="63" t="str">
        <f>IF(ISNUMBER(san_table_data!AB17), IF(san_table_data!AB17=-999,"NA",IF(san_table_data!AB17&gt;99, "&gt;99", IF(san_table_data!AB17&lt;1, "&lt;1", san_table_data!AB17))), "-")</f>
        <v>-</v>
      </c>
      <c r="AC20" s="63" t="str">
        <f>IF(ISNUMBER(san_table_data!AC17), IF(san_table_data!AC17=-999,"NA",IF(san_table_data!AC17&gt;99, "&gt;99", IF(san_table_data!AC17&lt;1, "&lt;1", san_table_data!AC17))), "-")</f>
        <v>-</v>
      </c>
      <c r="AD20" s="59" t="str">
        <f>IF(ISNUMBER(san_table_data!AD17), IF(san_table_data!AD17=-999,"NA",IF(san_table_data!AD17&gt;99, "&gt;99", IF(san_table_data!AD17&lt;1, "&lt;1", san_table_data!AD17))), "-")</f>
        <v>-</v>
      </c>
      <c r="AE20" s="59" t="str">
        <f>IF(ISNUMBER(san_table_data!AE17), IF(san_table_data!AE17=-999,"NA",IF(san_table_data!AE17&gt;99, "&gt;99", IF(san_table_data!AE17&lt;1, "&lt;1", san_table_data!AE17))), "-")</f>
        <v>-</v>
      </c>
      <c r="AF20" s="59" t="str">
        <f>IF(ISNUMBER(san_table_data!AF17), IF(san_table_data!AF17=-999,"NA",IF(san_table_data!AF17&gt;99, "&gt;99", IF(san_table_data!AF17&lt;1, "&lt;1", san_table_data!AF17))), "-")</f>
        <v>-</v>
      </c>
      <c r="AG20" s="62" t="str">
        <f>IF(ISNUMBER(san_table_data!AG17), IF(san_table_data!AG17=-999,"NA",IF(san_table_data!AG17&gt;99, "&gt;99", IF(san_table_data!AG17&lt;1, "&lt;1", san_table_data!AG17))), "-")</f>
        <v>-</v>
      </c>
      <c r="AH20" s="63" t="str">
        <f>IF(ISNUMBER(san_table_data!AH17), IF(san_table_data!AH17=-999,"NA",IF(san_table_data!AH17&gt;99, "&gt;99", IF(san_table_data!AH17&lt;1, "&lt;1", san_table_data!AH17))), "-")</f>
        <v>-</v>
      </c>
      <c r="AI20" s="63" t="str">
        <f>IF(ISNUMBER(san_table_data!AI17), IF(san_table_data!AI17=-999,"NA",IF(san_table_data!AI17&gt;99, "&gt;99", IF(san_table_data!AI17&lt;1, "&lt;1", san_table_data!AI17))), "-")</f>
        <v>-</v>
      </c>
      <c r="AJ20" s="63" t="str">
        <f>IF(ISNUMBER(san_table_data!AJ17), IF(san_table_data!AJ17=-999,"NA",IF(san_table_data!AJ17&gt;99, "&gt;99", IF(san_table_data!AJ17&lt;1, "&lt;1", san_table_data!AJ17))), "-")</f>
        <v>-</v>
      </c>
      <c r="AK20" s="59" t="str">
        <f>IF(ISNUMBER(san_table_data!AK17), IF(san_table_data!AK17=-999,"NA",IF(san_table_data!AK17&gt;99, "&gt;99", IF(san_table_data!AK17&lt;1, "&lt;1", san_table_data!AK17))), "-")</f>
        <v>-</v>
      </c>
      <c r="AL20" s="59" t="str">
        <f>IF(ISNUMBER(san_table_data!AL17), IF(san_table_data!AL17=-999,"NA",IF(san_table_data!AL17&gt;99, "&gt;99", IF(san_table_data!AL17&lt;1, "&lt;1", san_table_data!AL17))), "-")</f>
        <v>-</v>
      </c>
      <c r="AM20" s="59" t="str">
        <f>IF(ISNUMBER(san_table_data!AM17), IF(san_table_data!AM17=-999,"NA",IF(san_table_data!AM17&gt;99, "&gt;99", IF(san_table_data!AM17&lt;1, "&lt;1", san_table_data!AM17))), "-")</f>
        <v>-</v>
      </c>
      <c r="AN20" s="62" t="str">
        <f>IF(ISNUMBER(san_table_data!AN17), IF(san_table_data!AN17=-999,"NA",IF(san_table_data!AN17&gt;99, "&gt;99", IF(san_table_data!AN17&lt;1, "&lt;1", san_table_data!AN17))), "-")</f>
        <v>-</v>
      </c>
      <c r="AO20" s="63" t="str">
        <f>IF(ISNUMBER(san_table_data!AO17), IF(san_table_data!AO17=-999,"NA",IF(san_table_data!AO17&gt;99, "&gt;99", IF(san_table_data!AO17&lt;1, "&lt;1", san_table_data!AO17))), "-")</f>
        <v>-</v>
      </c>
      <c r="AP20" s="63" t="str">
        <f>IF(ISNUMBER(san_table_data!AP17), IF(san_table_data!AP17=-999,"NA",IF(san_table_data!AP17&gt;99, "&gt;99", IF(san_table_data!AP17&lt;1, "&lt;1", san_table_data!AP17))), "-")</f>
        <v>-</v>
      </c>
      <c r="AQ20" s="63" t="str">
        <f>IF(ISNUMBER(san_table_data!AQ17), IF(san_table_data!AQ17=-999,"NA",IF(san_table_data!AQ17&gt;99, "&gt;99", IF(san_table_data!AQ17&lt;1, "&lt;1", san_table_data!AQ17))), "-")</f>
        <v>-</v>
      </c>
      <c r="AR20" s="59" t="str">
        <f>IF(ISNUMBER(san_table_data!AR17), IF(san_table_data!AR17=-999,"NA",IF(san_table_data!AR17&gt;99, "&gt;99", IF(san_table_data!AR17&lt;1, "&lt;1", san_table_data!AR17))), "-")</f>
        <v>-</v>
      </c>
      <c r="AS20" s="59" t="str">
        <f>IF(ISNUMBER(san_table_data!AS17), IF(san_table_data!AS17=-999,"NA",IF(san_table_data!AS17&gt;99, "&gt;99", IF(san_table_data!AS17&lt;1, "&lt;1", san_table_data!AS17))), "-")</f>
        <v>-</v>
      </c>
      <c r="AT20" s="59" t="str">
        <f>IF(ISNUMBER(san_table_data!AT17), IF(san_table_data!AT17=-999,"NA",IF(san_table_data!AT17&gt;99, "&gt;99", IF(san_table_data!AT17&lt;1, "&lt;1", san_table_data!AT17))), "-")</f>
        <v>-</v>
      </c>
    </row>
    <row r="21" s="64" customFormat="true" x14ac:dyDescent="0.25">
      <c r="A21" s="56" t="str">
        <f>IF(ISBLANK(san_table_data!A18), "", san_table_data!A18)</f>
        <v/>
      </c>
      <c r="B21" s="56" t="str">
        <f>IF(ISBLANK(san_table_data!B18), "", san_table_data!B18)</f>
        <v/>
      </c>
      <c r="C21" s="57" t="str">
        <f>IF(ISNUMBER(san_table_data!C18), san_table_data!C18, "-")</f>
        <v>-</v>
      </c>
      <c r="D21" s="58" t="str">
        <f>IF(ISNUMBER(san_table_data!D18), san_table_data!D18, "-")</f>
        <v>-</v>
      </c>
      <c r="E21" s="59" t="str">
        <f>IF(ISNUMBER(san_table_data!E18), san_table_data!E18, "-")</f>
        <v>-</v>
      </c>
      <c r="F21" s="60" t="str">
        <f>IF(ISNUMBER(san_table_data!F18), IF(san_table_data!F18=-999,"NA",IF(san_table_data!F18&gt;99, "&gt;99", IF(san_table_data!F18&lt;1, "&lt;1", san_table_data!F18))), "-")</f>
        <v>-</v>
      </c>
      <c r="G21" s="59" t="str">
        <f>IF(ISNUMBER(san_table_data!G18), IF(san_table_data!G18=-999,"NA",IF(san_table_data!G18&gt;99, "&gt;99", IF(san_table_data!G18&lt;1, "&lt;1", san_table_data!G18))), "-")</f>
        <v>-</v>
      </c>
      <c r="H21" s="59" t="str">
        <f>IF(ISNUMBER(san_table_data!H18), IF(san_table_data!H18=-999,"NA",IF(san_table_data!H18&gt;99, "&gt;99", IF(san_table_data!H18&lt;1, "&lt;1", san_table_data!H18))), "-")</f>
        <v>-</v>
      </c>
      <c r="I21" s="61" t="str">
        <f>IF(ISNUMBER(san_table_data!I18), IF(san_table_data!I18=-999,"NA",IF(san_table_data!I18&gt;99, "&gt;99", IF(san_table_data!I18&lt;1, "&lt;1", san_table_data!I18))), "-")</f>
        <v>-</v>
      </c>
      <c r="J21" s="47" t="str">
        <f>IF(ISNUMBER(san_table_data!J18), IF(san_table_data!J18=-999,"NA",san_table_data!J18), "-")</f>
        <v>-</v>
      </c>
      <c r="K21" s="47" t="str">
        <f>IF(ISNUMBER(san_table_data!K18), IF(san_table_data!K18=-999,"NA",san_table_data!K18), "-")</f>
        <v>-</v>
      </c>
      <c r="L21" s="60" t="str">
        <f>IF(ISNUMBER(san_table_data!L18), IF(san_table_data!L18=-999,"NA",IF(san_table_data!L18&gt;99, "&gt;99", IF(san_table_data!L18&lt;1, "&lt;1", san_table_data!L18))), "-")</f>
        <v>-</v>
      </c>
      <c r="M21" s="59" t="str">
        <f>IF(ISNUMBER(san_table_data!M18), IF(san_table_data!M18=-999,"NA",IF(san_table_data!M18&gt;99, "&gt;99", IF(san_table_data!M18&lt;1, "&lt;1", san_table_data!M18))), "-")</f>
        <v>-</v>
      </c>
      <c r="N21" s="59" t="str">
        <f>IF(ISNUMBER(san_table_data!N18), IF(san_table_data!N18=-999,"NA",IF(san_table_data!N18&gt;99, "&gt;99", IF(san_table_data!N18&lt;1, "&lt;1", san_table_data!N18))), "-")</f>
        <v>-</v>
      </c>
      <c r="O21" s="61" t="str">
        <f>IF(ISNUMBER(san_table_data!O18), IF(san_table_data!O18=-999,"NA",IF(san_table_data!O18&gt;99, "&gt;99", IF(san_table_data!O18&lt;1, "&lt;1", san_table_data!O18))), "-")</f>
        <v>-</v>
      </c>
      <c r="P21" s="47" t="str">
        <f>IF(ISNUMBER(san_table_data!P18), IF(san_table_data!P18=-999,"NA",san_table_data!P18), "-")</f>
        <v>-</v>
      </c>
      <c r="Q21" s="47" t="str">
        <f>IF(ISNUMBER(san_table_data!Q18), IF(san_table_data!Q18=-999,"NA",san_table_data!Q18), "-")</f>
        <v>-</v>
      </c>
      <c r="R21" s="60" t="str">
        <f>IF(ISNUMBER(san_table_data!R18), IF(san_table_data!R18=-999,"NA",IF(san_table_data!R18&gt;99, "&gt;99", IF(san_table_data!R18&lt;1, "&lt;1", san_table_data!R18))), "-")</f>
        <v>-</v>
      </c>
      <c r="S21" s="59" t="str">
        <f>IF(ISNUMBER(san_table_data!S18), IF(san_table_data!S18=-999,"NA",IF(san_table_data!S18&gt;99, "&gt;99", IF(san_table_data!S18&lt;1, "&lt;1", san_table_data!S18))), "-")</f>
        <v>-</v>
      </c>
      <c r="T21" s="59" t="str">
        <f>IF(ISNUMBER(san_table_data!T18), IF(san_table_data!T18=-999,"NA",IF(san_table_data!T18&gt;99, "&gt;99", IF(san_table_data!T18&lt;1, "&lt;1", san_table_data!T18))), "-")</f>
        <v>-</v>
      </c>
      <c r="U21" s="61" t="str">
        <f>IF(ISNUMBER(san_table_data!U18), IF(san_table_data!U18=-999,"NA",IF(san_table_data!U18&gt;99, "&gt;99", IF(san_table_data!U18&lt;1, "&lt;1", san_table_data!U18))), "-")</f>
        <v>-</v>
      </c>
      <c r="V21" s="47" t="str">
        <f>IF(ISNUMBER(san_table_data!V18), IF(san_table_data!V18=-999,"NA",san_table_data!V18), "-")</f>
        <v>-</v>
      </c>
      <c r="W21" s="47" t="str">
        <f>IF(ISNUMBER(san_table_data!W18), IF(san_table_data!W18=-999,"NA",san_table_data!W18), "-")</f>
        <v>-</v>
      </c>
      <c r="X21" s="47"/>
      <c r="Y21" s="47"/>
      <c r="Z21" s="62" t="str">
        <f>IF(ISNUMBER(san_table_data!Z18), IF(san_table_data!Z18=-999,"NA",IF(san_table_data!Z18&gt;99, "&gt;99", IF(san_table_data!Z18&lt;1, "&lt;1", san_table_data!Z18))), "-")</f>
        <v>-</v>
      </c>
      <c r="AA21" s="63" t="str">
        <f>IF(ISNUMBER(san_table_data!AA18), IF(san_table_data!AA18=-999,"NA",IF(san_table_data!AA18&gt;99, "&gt;99", IF(san_table_data!AA18&lt;1, "&lt;1", san_table_data!AA18))), "-")</f>
        <v>-</v>
      </c>
      <c r="AB21" s="63" t="str">
        <f>IF(ISNUMBER(san_table_data!AB18), IF(san_table_data!AB18=-999,"NA",IF(san_table_data!AB18&gt;99, "&gt;99", IF(san_table_data!AB18&lt;1, "&lt;1", san_table_data!AB18))), "-")</f>
        <v>-</v>
      </c>
      <c r="AC21" s="63" t="str">
        <f>IF(ISNUMBER(san_table_data!AC18), IF(san_table_data!AC18=-999,"NA",IF(san_table_data!AC18&gt;99, "&gt;99", IF(san_table_data!AC18&lt;1, "&lt;1", san_table_data!AC18))), "-")</f>
        <v>-</v>
      </c>
      <c r="AD21" s="59" t="str">
        <f>IF(ISNUMBER(san_table_data!AD18), IF(san_table_data!AD18=-999,"NA",IF(san_table_data!AD18&gt;99, "&gt;99", IF(san_table_data!AD18&lt;1, "&lt;1", san_table_data!AD18))), "-")</f>
        <v>-</v>
      </c>
      <c r="AE21" s="59" t="str">
        <f>IF(ISNUMBER(san_table_data!AE18), IF(san_table_data!AE18=-999,"NA",IF(san_table_data!AE18&gt;99, "&gt;99", IF(san_table_data!AE18&lt;1, "&lt;1", san_table_data!AE18))), "-")</f>
        <v>-</v>
      </c>
      <c r="AF21" s="59" t="str">
        <f>IF(ISNUMBER(san_table_data!AF18), IF(san_table_data!AF18=-999,"NA",IF(san_table_data!AF18&gt;99, "&gt;99", IF(san_table_data!AF18&lt;1, "&lt;1", san_table_data!AF18))), "-")</f>
        <v>-</v>
      </c>
      <c r="AG21" s="62" t="str">
        <f>IF(ISNUMBER(san_table_data!AG18), IF(san_table_data!AG18=-999,"NA",IF(san_table_data!AG18&gt;99, "&gt;99", IF(san_table_data!AG18&lt;1, "&lt;1", san_table_data!AG18))), "-")</f>
        <v>-</v>
      </c>
      <c r="AH21" s="63" t="str">
        <f>IF(ISNUMBER(san_table_data!AH18), IF(san_table_data!AH18=-999,"NA",IF(san_table_data!AH18&gt;99, "&gt;99", IF(san_table_data!AH18&lt;1, "&lt;1", san_table_data!AH18))), "-")</f>
        <v>-</v>
      </c>
      <c r="AI21" s="63" t="str">
        <f>IF(ISNUMBER(san_table_data!AI18), IF(san_table_data!AI18=-999,"NA",IF(san_table_data!AI18&gt;99, "&gt;99", IF(san_table_data!AI18&lt;1, "&lt;1", san_table_data!AI18))), "-")</f>
        <v>-</v>
      </c>
      <c r="AJ21" s="63" t="str">
        <f>IF(ISNUMBER(san_table_data!AJ18), IF(san_table_data!AJ18=-999,"NA",IF(san_table_data!AJ18&gt;99, "&gt;99", IF(san_table_data!AJ18&lt;1, "&lt;1", san_table_data!AJ18))), "-")</f>
        <v>-</v>
      </c>
      <c r="AK21" s="59" t="str">
        <f>IF(ISNUMBER(san_table_data!AK18), IF(san_table_data!AK18=-999,"NA",IF(san_table_data!AK18&gt;99, "&gt;99", IF(san_table_data!AK18&lt;1, "&lt;1", san_table_data!AK18))), "-")</f>
        <v>-</v>
      </c>
      <c r="AL21" s="59" t="str">
        <f>IF(ISNUMBER(san_table_data!AL18), IF(san_table_data!AL18=-999,"NA",IF(san_table_data!AL18&gt;99, "&gt;99", IF(san_table_data!AL18&lt;1, "&lt;1", san_table_data!AL18))), "-")</f>
        <v>-</v>
      </c>
      <c r="AM21" s="59" t="str">
        <f>IF(ISNUMBER(san_table_data!AM18), IF(san_table_data!AM18=-999,"NA",IF(san_table_data!AM18&gt;99, "&gt;99", IF(san_table_data!AM18&lt;1, "&lt;1", san_table_data!AM18))), "-")</f>
        <v>-</v>
      </c>
      <c r="AN21" s="62" t="str">
        <f>IF(ISNUMBER(san_table_data!AN18), IF(san_table_data!AN18=-999,"NA",IF(san_table_data!AN18&gt;99, "&gt;99", IF(san_table_data!AN18&lt;1, "&lt;1", san_table_data!AN18))), "-")</f>
        <v>-</v>
      </c>
      <c r="AO21" s="63" t="str">
        <f>IF(ISNUMBER(san_table_data!AO18), IF(san_table_data!AO18=-999,"NA",IF(san_table_data!AO18&gt;99, "&gt;99", IF(san_table_data!AO18&lt;1, "&lt;1", san_table_data!AO18))), "-")</f>
        <v>-</v>
      </c>
      <c r="AP21" s="63" t="str">
        <f>IF(ISNUMBER(san_table_data!AP18), IF(san_table_data!AP18=-999,"NA",IF(san_table_data!AP18&gt;99, "&gt;99", IF(san_table_data!AP18&lt;1, "&lt;1", san_table_data!AP18))), "-")</f>
        <v>-</v>
      </c>
      <c r="AQ21" s="63" t="str">
        <f>IF(ISNUMBER(san_table_data!AQ18), IF(san_table_data!AQ18=-999,"NA",IF(san_table_data!AQ18&gt;99, "&gt;99", IF(san_table_data!AQ18&lt;1, "&lt;1", san_table_data!AQ18))), "-")</f>
        <v>-</v>
      </c>
      <c r="AR21" s="59" t="str">
        <f>IF(ISNUMBER(san_table_data!AR18), IF(san_table_data!AR18=-999,"NA",IF(san_table_data!AR18&gt;99, "&gt;99", IF(san_table_data!AR18&lt;1, "&lt;1", san_table_data!AR18))), "-")</f>
        <v>-</v>
      </c>
      <c r="AS21" s="59" t="str">
        <f>IF(ISNUMBER(san_table_data!AS18), IF(san_table_data!AS18=-999,"NA",IF(san_table_data!AS18&gt;99, "&gt;99", IF(san_table_data!AS18&lt;1, "&lt;1", san_table_data!AS18))), "-")</f>
        <v>-</v>
      </c>
      <c r="AT21" s="59" t="str">
        <f>IF(ISNUMBER(san_table_data!AT18), IF(san_table_data!AT18=-999,"NA",IF(san_table_data!AT18&gt;99, "&gt;99", IF(san_table_data!AT18&lt;1, "&lt;1", san_table_data!AT18))), "-")</f>
        <v>-</v>
      </c>
    </row>
    <row r="22" s="64" customFormat="true" x14ac:dyDescent="0.25">
      <c r="A22" s="56" t="str">
        <f>IF(ISBLANK(san_table_data!A19), "", san_table_data!A19)</f>
        <v/>
      </c>
      <c r="B22" s="56" t="str">
        <f>IF(ISBLANK(san_table_data!B19), "", san_table_data!B19)</f>
        <v/>
      </c>
      <c r="C22" s="57" t="str">
        <f>IF(ISNUMBER(san_table_data!C19), san_table_data!C19, "-")</f>
        <v>-</v>
      </c>
      <c r="D22" s="58" t="str">
        <f>IF(ISNUMBER(san_table_data!D19), san_table_data!D19, "-")</f>
        <v>-</v>
      </c>
      <c r="E22" s="59" t="str">
        <f>IF(ISNUMBER(san_table_data!E19), san_table_data!E19, "-")</f>
        <v>-</v>
      </c>
      <c r="F22" s="60" t="str">
        <f>IF(ISNUMBER(san_table_data!F19), IF(san_table_data!F19=-999,"NA",IF(san_table_data!F19&gt;99, "&gt;99", IF(san_table_data!F19&lt;1, "&lt;1", san_table_data!F19))), "-")</f>
        <v>-</v>
      </c>
      <c r="G22" s="59" t="str">
        <f>IF(ISNUMBER(san_table_data!G19), IF(san_table_data!G19=-999,"NA",IF(san_table_data!G19&gt;99, "&gt;99", IF(san_table_data!G19&lt;1, "&lt;1", san_table_data!G19))), "-")</f>
        <v>-</v>
      </c>
      <c r="H22" s="59" t="str">
        <f>IF(ISNUMBER(san_table_data!H19), IF(san_table_data!H19=-999,"NA",IF(san_table_data!H19&gt;99, "&gt;99", IF(san_table_data!H19&lt;1, "&lt;1", san_table_data!H19))), "-")</f>
        <v>-</v>
      </c>
      <c r="I22" s="61" t="str">
        <f>IF(ISNUMBER(san_table_data!I19), IF(san_table_data!I19=-999,"NA",IF(san_table_data!I19&gt;99, "&gt;99", IF(san_table_data!I19&lt;1, "&lt;1", san_table_data!I19))), "-")</f>
        <v>-</v>
      </c>
      <c r="J22" s="47" t="str">
        <f>IF(ISNUMBER(san_table_data!J19), IF(san_table_data!J19=-999,"NA",san_table_data!J19), "-")</f>
        <v>-</v>
      </c>
      <c r="K22" s="47" t="str">
        <f>IF(ISNUMBER(san_table_data!K19), IF(san_table_data!K19=-999,"NA",san_table_data!K19), "-")</f>
        <v>-</v>
      </c>
      <c r="L22" s="60" t="str">
        <f>IF(ISNUMBER(san_table_data!L19), IF(san_table_data!L19=-999,"NA",IF(san_table_data!L19&gt;99, "&gt;99", IF(san_table_data!L19&lt;1, "&lt;1", san_table_data!L19))), "-")</f>
        <v>-</v>
      </c>
      <c r="M22" s="59" t="str">
        <f>IF(ISNUMBER(san_table_data!M19), IF(san_table_data!M19=-999,"NA",IF(san_table_data!M19&gt;99, "&gt;99", IF(san_table_data!M19&lt;1, "&lt;1", san_table_data!M19))), "-")</f>
        <v>-</v>
      </c>
      <c r="N22" s="59" t="str">
        <f>IF(ISNUMBER(san_table_data!N19), IF(san_table_data!N19=-999,"NA",IF(san_table_data!N19&gt;99, "&gt;99", IF(san_table_data!N19&lt;1, "&lt;1", san_table_data!N19))), "-")</f>
        <v>-</v>
      </c>
      <c r="O22" s="61" t="str">
        <f>IF(ISNUMBER(san_table_data!O19), IF(san_table_data!O19=-999,"NA",IF(san_table_data!O19&gt;99, "&gt;99", IF(san_table_data!O19&lt;1, "&lt;1", san_table_data!O19))), "-")</f>
        <v>-</v>
      </c>
      <c r="P22" s="47" t="str">
        <f>IF(ISNUMBER(san_table_data!P19), IF(san_table_data!P19=-999,"NA",san_table_data!P19), "-")</f>
        <v>-</v>
      </c>
      <c r="Q22" s="47" t="str">
        <f>IF(ISNUMBER(san_table_data!Q19), IF(san_table_data!Q19=-999,"NA",san_table_data!Q19), "-")</f>
        <v>-</v>
      </c>
      <c r="R22" s="60" t="str">
        <f>IF(ISNUMBER(san_table_data!R19), IF(san_table_data!R19=-999,"NA",IF(san_table_data!R19&gt;99, "&gt;99", IF(san_table_data!R19&lt;1, "&lt;1", san_table_data!R19))), "-")</f>
        <v>-</v>
      </c>
      <c r="S22" s="59" t="str">
        <f>IF(ISNUMBER(san_table_data!S19), IF(san_table_data!S19=-999,"NA",IF(san_table_data!S19&gt;99, "&gt;99", IF(san_table_data!S19&lt;1, "&lt;1", san_table_data!S19))), "-")</f>
        <v>-</v>
      </c>
      <c r="T22" s="59" t="str">
        <f>IF(ISNUMBER(san_table_data!T19), IF(san_table_data!T19=-999,"NA",IF(san_table_data!T19&gt;99, "&gt;99", IF(san_table_data!T19&lt;1, "&lt;1", san_table_data!T19))), "-")</f>
        <v>-</v>
      </c>
      <c r="U22" s="61" t="str">
        <f>IF(ISNUMBER(san_table_data!U19), IF(san_table_data!U19=-999,"NA",IF(san_table_data!U19&gt;99, "&gt;99", IF(san_table_data!U19&lt;1, "&lt;1", san_table_data!U19))), "-")</f>
        <v>-</v>
      </c>
      <c r="V22" s="47" t="str">
        <f>IF(ISNUMBER(san_table_data!V19), IF(san_table_data!V19=-999,"NA",san_table_data!V19), "-")</f>
        <v>-</v>
      </c>
      <c r="W22" s="47" t="str">
        <f>IF(ISNUMBER(san_table_data!W19), IF(san_table_data!W19=-999,"NA",san_table_data!W19), "-")</f>
        <v>-</v>
      </c>
      <c r="X22" s="47"/>
      <c r="Y22" s="47"/>
      <c r="Z22" s="62" t="str">
        <f>IF(ISNUMBER(san_table_data!Z19), IF(san_table_data!Z19=-999,"NA",IF(san_table_data!Z19&gt;99, "&gt;99", IF(san_table_data!Z19&lt;1, "&lt;1", san_table_data!Z19))), "-")</f>
        <v>-</v>
      </c>
      <c r="AA22" s="63" t="str">
        <f>IF(ISNUMBER(san_table_data!AA19), IF(san_table_data!AA19=-999,"NA",IF(san_table_data!AA19&gt;99, "&gt;99", IF(san_table_data!AA19&lt;1, "&lt;1", san_table_data!AA19))), "-")</f>
        <v>-</v>
      </c>
      <c r="AB22" s="63" t="str">
        <f>IF(ISNUMBER(san_table_data!AB19), IF(san_table_data!AB19=-999,"NA",IF(san_table_data!AB19&gt;99, "&gt;99", IF(san_table_data!AB19&lt;1, "&lt;1", san_table_data!AB19))), "-")</f>
        <v>-</v>
      </c>
      <c r="AC22" s="63" t="str">
        <f>IF(ISNUMBER(san_table_data!AC19), IF(san_table_data!AC19=-999,"NA",IF(san_table_data!AC19&gt;99, "&gt;99", IF(san_table_data!AC19&lt;1, "&lt;1", san_table_data!AC19))), "-")</f>
        <v>-</v>
      </c>
      <c r="AD22" s="59" t="str">
        <f>IF(ISNUMBER(san_table_data!AD19), IF(san_table_data!AD19=-999,"NA",IF(san_table_data!AD19&gt;99, "&gt;99", IF(san_table_data!AD19&lt;1, "&lt;1", san_table_data!AD19))), "-")</f>
        <v>-</v>
      </c>
      <c r="AE22" s="59" t="str">
        <f>IF(ISNUMBER(san_table_data!AE19), IF(san_table_data!AE19=-999,"NA",IF(san_table_data!AE19&gt;99, "&gt;99", IF(san_table_data!AE19&lt;1, "&lt;1", san_table_data!AE19))), "-")</f>
        <v>-</v>
      </c>
      <c r="AF22" s="59" t="str">
        <f>IF(ISNUMBER(san_table_data!AF19), IF(san_table_data!AF19=-999,"NA",IF(san_table_data!AF19&gt;99, "&gt;99", IF(san_table_data!AF19&lt;1, "&lt;1", san_table_data!AF19))), "-")</f>
        <v>-</v>
      </c>
      <c r="AG22" s="62" t="str">
        <f>IF(ISNUMBER(san_table_data!AG19), IF(san_table_data!AG19=-999,"NA",IF(san_table_data!AG19&gt;99, "&gt;99", IF(san_table_data!AG19&lt;1, "&lt;1", san_table_data!AG19))), "-")</f>
        <v>-</v>
      </c>
      <c r="AH22" s="63" t="str">
        <f>IF(ISNUMBER(san_table_data!AH19), IF(san_table_data!AH19=-999,"NA",IF(san_table_data!AH19&gt;99, "&gt;99", IF(san_table_data!AH19&lt;1, "&lt;1", san_table_data!AH19))), "-")</f>
        <v>-</v>
      </c>
      <c r="AI22" s="63" t="str">
        <f>IF(ISNUMBER(san_table_data!AI19), IF(san_table_data!AI19=-999,"NA",IF(san_table_data!AI19&gt;99, "&gt;99", IF(san_table_data!AI19&lt;1, "&lt;1", san_table_data!AI19))), "-")</f>
        <v>-</v>
      </c>
      <c r="AJ22" s="63" t="str">
        <f>IF(ISNUMBER(san_table_data!AJ19), IF(san_table_data!AJ19=-999,"NA",IF(san_table_data!AJ19&gt;99, "&gt;99", IF(san_table_data!AJ19&lt;1, "&lt;1", san_table_data!AJ19))), "-")</f>
        <v>-</v>
      </c>
      <c r="AK22" s="59" t="str">
        <f>IF(ISNUMBER(san_table_data!AK19), IF(san_table_data!AK19=-999,"NA",IF(san_table_data!AK19&gt;99, "&gt;99", IF(san_table_data!AK19&lt;1, "&lt;1", san_table_data!AK19))), "-")</f>
        <v>-</v>
      </c>
      <c r="AL22" s="59" t="str">
        <f>IF(ISNUMBER(san_table_data!AL19), IF(san_table_data!AL19=-999,"NA",IF(san_table_data!AL19&gt;99, "&gt;99", IF(san_table_data!AL19&lt;1, "&lt;1", san_table_data!AL19))), "-")</f>
        <v>-</v>
      </c>
      <c r="AM22" s="59" t="str">
        <f>IF(ISNUMBER(san_table_data!AM19), IF(san_table_data!AM19=-999,"NA",IF(san_table_data!AM19&gt;99, "&gt;99", IF(san_table_data!AM19&lt;1, "&lt;1", san_table_data!AM19))), "-")</f>
        <v>-</v>
      </c>
      <c r="AN22" s="62" t="str">
        <f>IF(ISNUMBER(san_table_data!AN19), IF(san_table_data!AN19=-999,"NA",IF(san_table_data!AN19&gt;99, "&gt;99", IF(san_table_data!AN19&lt;1, "&lt;1", san_table_data!AN19))), "-")</f>
        <v>-</v>
      </c>
      <c r="AO22" s="63" t="str">
        <f>IF(ISNUMBER(san_table_data!AO19), IF(san_table_data!AO19=-999,"NA",IF(san_table_data!AO19&gt;99, "&gt;99", IF(san_table_data!AO19&lt;1, "&lt;1", san_table_data!AO19))), "-")</f>
        <v>-</v>
      </c>
      <c r="AP22" s="63" t="str">
        <f>IF(ISNUMBER(san_table_data!AP19), IF(san_table_data!AP19=-999,"NA",IF(san_table_data!AP19&gt;99, "&gt;99", IF(san_table_data!AP19&lt;1, "&lt;1", san_table_data!AP19))), "-")</f>
        <v>-</v>
      </c>
      <c r="AQ22" s="63" t="str">
        <f>IF(ISNUMBER(san_table_data!AQ19), IF(san_table_data!AQ19=-999,"NA",IF(san_table_data!AQ19&gt;99, "&gt;99", IF(san_table_data!AQ19&lt;1, "&lt;1", san_table_data!AQ19))), "-")</f>
        <v>-</v>
      </c>
      <c r="AR22" s="59" t="str">
        <f>IF(ISNUMBER(san_table_data!AR19), IF(san_table_data!AR19=-999,"NA",IF(san_table_data!AR19&gt;99, "&gt;99", IF(san_table_data!AR19&lt;1, "&lt;1", san_table_data!AR19))), "-")</f>
        <v>-</v>
      </c>
      <c r="AS22" s="59" t="str">
        <f>IF(ISNUMBER(san_table_data!AS19), IF(san_table_data!AS19=-999,"NA",IF(san_table_data!AS19&gt;99, "&gt;99", IF(san_table_data!AS19&lt;1, "&lt;1", san_table_data!AS19))), "-")</f>
        <v>-</v>
      </c>
      <c r="AT22" s="59" t="str">
        <f>IF(ISNUMBER(san_table_data!AT19), IF(san_table_data!AT19=-999,"NA",IF(san_table_data!AT19&gt;99, "&gt;99", IF(san_table_data!AT19&lt;1, "&lt;1", san_table_data!AT19))), "-")</f>
        <v>-</v>
      </c>
    </row>
    <row r="23" s="64" customFormat="true" x14ac:dyDescent="0.25">
      <c r="A23" s="56" t="str">
        <f>IF(ISBLANK(san_table_data!A20), "", san_table_data!A20)</f>
        <v/>
      </c>
      <c r="B23" s="56" t="str">
        <f>IF(ISBLANK(san_table_data!B20), "", san_table_data!B20)</f>
        <v/>
      </c>
      <c r="C23" s="57" t="str">
        <f>IF(ISNUMBER(san_table_data!C20), san_table_data!C20, "-")</f>
        <v>-</v>
      </c>
      <c r="D23" s="58" t="str">
        <f>IF(ISNUMBER(san_table_data!D20), san_table_data!D20, "-")</f>
        <v>-</v>
      </c>
      <c r="E23" s="59" t="str">
        <f>IF(ISNUMBER(san_table_data!E20), san_table_data!E20, "-")</f>
        <v>-</v>
      </c>
      <c r="F23" s="60" t="str">
        <f>IF(ISNUMBER(san_table_data!F20), IF(san_table_data!F20=-999,"NA",IF(san_table_data!F20&gt;99, "&gt;99", IF(san_table_data!F20&lt;1, "&lt;1", san_table_data!F20))), "-")</f>
        <v>-</v>
      </c>
      <c r="G23" s="59" t="str">
        <f>IF(ISNUMBER(san_table_data!G20), IF(san_table_data!G20=-999,"NA",IF(san_table_data!G20&gt;99, "&gt;99", IF(san_table_data!G20&lt;1, "&lt;1", san_table_data!G20))), "-")</f>
        <v>-</v>
      </c>
      <c r="H23" s="59" t="str">
        <f>IF(ISNUMBER(san_table_data!H20), IF(san_table_data!H20=-999,"NA",IF(san_table_data!H20&gt;99, "&gt;99", IF(san_table_data!H20&lt;1, "&lt;1", san_table_data!H20))), "-")</f>
        <v>-</v>
      </c>
      <c r="I23" s="61" t="str">
        <f>IF(ISNUMBER(san_table_data!I20), IF(san_table_data!I20=-999,"NA",IF(san_table_data!I20&gt;99, "&gt;99", IF(san_table_data!I20&lt;1, "&lt;1", san_table_data!I20))), "-")</f>
        <v>-</v>
      </c>
      <c r="J23" s="47" t="str">
        <f>IF(ISNUMBER(san_table_data!J20), IF(san_table_data!J20=-999,"NA",san_table_data!J20), "-")</f>
        <v>-</v>
      </c>
      <c r="K23" s="47" t="str">
        <f>IF(ISNUMBER(san_table_data!K20), IF(san_table_data!K20=-999,"NA",san_table_data!K20), "-")</f>
        <v>-</v>
      </c>
      <c r="L23" s="60" t="str">
        <f>IF(ISNUMBER(san_table_data!L20), IF(san_table_data!L20=-999,"NA",IF(san_table_data!L20&gt;99, "&gt;99", IF(san_table_data!L20&lt;1, "&lt;1", san_table_data!L20))), "-")</f>
        <v>-</v>
      </c>
      <c r="M23" s="59" t="str">
        <f>IF(ISNUMBER(san_table_data!M20), IF(san_table_data!M20=-999,"NA",IF(san_table_data!M20&gt;99, "&gt;99", IF(san_table_data!M20&lt;1, "&lt;1", san_table_data!M20))), "-")</f>
        <v>-</v>
      </c>
      <c r="N23" s="59" t="str">
        <f>IF(ISNUMBER(san_table_data!N20), IF(san_table_data!N20=-999,"NA",IF(san_table_data!N20&gt;99, "&gt;99", IF(san_table_data!N20&lt;1, "&lt;1", san_table_data!N20))), "-")</f>
        <v>-</v>
      </c>
      <c r="O23" s="61" t="str">
        <f>IF(ISNUMBER(san_table_data!O20), IF(san_table_data!O20=-999,"NA",IF(san_table_data!O20&gt;99, "&gt;99", IF(san_table_data!O20&lt;1, "&lt;1", san_table_data!O20))), "-")</f>
        <v>-</v>
      </c>
      <c r="P23" s="47" t="str">
        <f>IF(ISNUMBER(san_table_data!P20), IF(san_table_data!P20=-999,"NA",san_table_data!P20), "-")</f>
        <v>-</v>
      </c>
      <c r="Q23" s="47" t="str">
        <f>IF(ISNUMBER(san_table_data!Q20), IF(san_table_data!Q20=-999,"NA",san_table_data!Q20), "-")</f>
        <v>-</v>
      </c>
      <c r="R23" s="60" t="str">
        <f>IF(ISNUMBER(san_table_data!R20), IF(san_table_data!R20=-999,"NA",IF(san_table_data!R20&gt;99, "&gt;99", IF(san_table_data!R20&lt;1, "&lt;1", san_table_data!R20))), "-")</f>
        <v>-</v>
      </c>
      <c r="S23" s="59" t="str">
        <f>IF(ISNUMBER(san_table_data!S20), IF(san_table_data!S20=-999,"NA",IF(san_table_data!S20&gt;99, "&gt;99", IF(san_table_data!S20&lt;1, "&lt;1", san_table_data!S20))), "-")</f>
        <v>-</v>
      </c>
      <c r="T23" s="59" t="str">
        <f>IF(ISNUMBER(san_table_data!T20), IF(san_table_data!T20=-999,"NA",IF(san_table_data!T20&gt;99, "&gt;99", IF(san_table_data!T20&lt;1, "&lt;1", san_table_data!T20))), "-")</f>
        <v>-</v>
      </c>
      <c r="U23" s="61" t="str">
        <f>IF(ISNUMBER(san_table_data!U20), IF(san_table_data!U20=-999,"NA",IF(san_table_data!U20&gt;99, "&gt;99", IF(san_table_data!U20&lt;1, "&lt;1", san_table_data!U20))), "-")</f>
        <v>-</v>
      </c>
      <c r="V23" s="47" t="str">
        <f>IF(ISNUMBER(san_table_data!V20), IF(san_table_data!V20=-999,"NA",san_table_data!V20), "-")</f>
        <v>-</v>
      </c>
      <c r="W23" s="47" t="str">
        <f>IF(ISNUMBER(san_table_data!W20), IF(san_table_data!W20=-999,"NA",san_table_data!W20), "-")</f>
        <v>-</v>
      </c>
      <c r="X23" s="47"/>
      <c r="Y23" s="47"/>
      <c r="Z23" s="62" t="str">
        <f>IF(ISNUMBER(san_table_data!Z20), IF(san_table_data!Z20=-999,"NA",IF(san_table_data!Z20&gt;99, "&gt;99", IF(san_table_data!Z20&lt;1, "&lt;1", san_table_data!Z20))), "-")</f>
        <v>-</v>
      </c>
      <c r="AA23" s="63" t="str">
        <f>IF(ISNUMBER(san_table_data!AA20), IF(san_table_data!AA20=-999,"NA",IF(san_table_data!AA20&gt;99, "&gt;99", IF(san_table_data!AA20&lt;1, "&lt;1", san_table_data!AA20))), "-")</f>
        <v>-</v>
      </c>
      <c r="AB23" s="63" t="str">
        <f>IF(ISNUMBER(san_table_data!AB20), IF(san_table_data!AB20=-999,"NA",IF(san_table_data!AB20&gt;99, "&gt;99", IF(san_table_data!AB20&lt;1, "&lt;1", san_table_data!AB20))), "-")</f>
        <v>-</v>
      </c>
      <c r="AC23" s="63" t="str">
        <f>IF(ISNUMBER(san_table_data!AC20), IF(san_table_data!AC20=-999,"NA",IF(san_table_data!AC20&gt;99, "&gt;99", IF(san_table_data!AC20&lt;1, "&lt;1", san_table_data!AC20))), "-")</f>
        <v>-</v>
      </c>
      <c r="AD23" s="59" t="str">
        <f>IF(ISNUMBER(san_table_data!AD20), IF(san_table_data!AD20=-999,"NA",IF(san_table_data!AD20&gt;99, "&gt;99", IF(san_table_data!AD20&lt;1, "&lt;1", san_table_data!AD20))), "-")</f>
        <v>-</v>
      </c>
      <c r="AE23" s="59" t="str">
        <f>IF(ISNUMBER(san_table_data!AE20), IF(san_table_data!AE20=-999,"NA",IF(san_table_data!AE20&gt;99, "&gt;99", IF(san_table_data!AE20&lt;1, "&lt;1", san_table_data!AE20))), "-")</f>
        <v>-</v>
      </c>
      <c r="AF23" s="59" t="str">
        <f>IF(ISNUMBER(san_table_data!AF20), IF(san_table_data!AF20=-999,"NA",IF(san_table_data!AF20&gt;99, "&gt;99", IF(san_table_data!AF20&lt;1, "&lt;1", san_table_data!AF20))), "-")</f>
        <v>-</v>
      </c>
      <c r="AG23" s="62" t="str">
        <f>IF(ISNUMBER(san_table_data!AG20), IF(san_table_data!AG20=-999,"NA",IF(san_table_data!AG20&gt;99, "&gt;99", IF(san_table_data!AG20&lt;1, "&lt;1", san_table_data!AG20))), "-")</f>
        <v>-</v>
      </c>
      <c r="AH23" s="63" t="str">
        <f>IF(ISNUMBER(san_table_data!AH20), IF(san_table_data!AH20=-999,"NA",IF(san_table_data!AH20&gt;99, "&gt;99", IF(san_table_data!AH20&lt;1, "&lt;1", san_table_data!AH20))), "-")</f>
        <v>-</v>
      </c>
      <c r="AI23" s="63" t="str">
        <f>IF(ISNUMBER(san_table_data!AI20), IF(san_table_data!AI20=-999,"NA",IF(san_table_data!AI20&gt;99, "&gt;99", IF(san_table_data!AI20&lt;1, "&lt;1", san_table_data!AI20))), "-")</f>
        <v>-</v>
      </c>
      <c r="AJ23" s="63" t="str">
        <f>IF(ISNUMBER(san_table_data!AJ20), IF(san_table_data!AJ20=-999,"NA",IF(san_table_data!AJ20&gt;99, "&gt;99", IF(san_table_data!AJ20&lt;1, "&lt;1", san_table_data!AJ20))), "-")</f>
        <v>-</v>
      </c>
      <c r="AK23" s="59" t="str">
        <f>IF(ISNUMBER(san_table_data!AK20), IF(san_table_data!AK20=-999,"NA",IF(san_table_data!AK20&gt;99, "&gt;99", IF(san_table_data!AK20&lt;1, "&lt;1", san_table_data!AK20))), "-")</f>
        <v>-</v>
      </c>
      <c r="AL23" s="59" t="str">
        <f>IF(ISNUMBER(san_table_data!AL20), IF(san_table_data!AL20=-999,"NA",IF(san_table_data!AL20&gt;99, "&gt;99", IF(san_table_data!AL20&lt;1, "&lt;1", san_table_data!AL20))), "-")</f>
        <v>-</v>
      </c>
      <c r="AM23" s="59" t="str">
        <f>IF(ISNUMBER(san_table_data!AM20), IF(san_table_data!AM20=-999,"NA",IF(san_table_data!AM20&gt;99, "&gt;99", IF(san_table_data!AM20&lt;1, "&lt;1", san_table_data!AM20))), "-")</f>
        <v>-</v>
      </c>
      <c r="AN23" s="62" t="str">
        <f>IF(ISNUMBER(san_table_data!AN20), IF(san_table_data!AN20=-999,"NA",IF(san_table_data!AN20&gt;99, "&gt;99", IF(san_table_data!AN20&lt;1, "&lt;1", san_table_data!AN20))), "-")</f>
        <v>-</v>
      </c>
      <c r="AO23" s="63" t="str">
        <f>IF(ISNUMBER(san_table_data!AO20), IF(san_table_data!AO20=-999,"NA",IF(san_table_data!AO20&gt;99, "&gt;99", IF(san_table_data!AO20&lt;1, "&lt;1", san_table_data!AO20))), "-")</f>
        <v>-</v>
      </c>
      <c r="AP23" s="63" t="str">
        <f>IF(ISNUMBER(san_table_data!AP20), IF(san_table_data!AP20=-999,"NA",IF(san_table_data!AP20&gt;99, "&gt;99", IF(san_table_data!AP20&lt;1, "&lt;1", san_table_data!AP20))), "-")</f>
        <v>-</v>
      </c>
      <c r="AQ23" s="63" t="str">
        <f>IF(ISNUMBER(san_table_data!AQ20), IF(san_table_data!AQ20=-999,"NA",IF(san_table_data!AQ20&gt;99, "&gt;99", IF(san_table_data!AQ20&lt;1, "&lt;1", san_table_data!AQ20))), "-")</f>
        <v>-</v>
      </c>
      <c r="AR23" s="59" t="str">
        <f>IF(ISNUMBER(san_table_data!AR20), IF(san_table_data!AR20=-999,"NA",IF(san_table_data!AR20&gt;99, "&gt;99", IF(san_table_data!AR20&lt;1, "&lt;1", san_table_data!AR20))), "-")</f>
        <v>-</v>
      </c>
      <c r="AS23" s="59" t="str">
        <f>IF(ISNUMBER(san_table_data!AS20), IF(san_table_data!AS20=-999,"NA",IF(san_table_data!AS20&gt;99, "&gt;99", IF(san_table_data!AS20&lt;1, "&lt;1", san_table_data!AS20))), "-")</f>
        <v>-</v>
      </c>
      <c r="AT23" s="59" t="str">
        <f>IF(ISNUMBER(san_table_data!AT20), IF(san_table_data!AT20=-999,"NA",IF(san_table_data!AT20&gt;99, "&gt;99", IF(san_table_data!AT20&lt;1, "&lt;1", san_table_data!AT20))), "-")</f>
        <v>-</v>
      </c>
    </row>
    <row r="24" s="64" customFormat="true" x14ac:dyDescent="0.25">
      <c r="A24" s="56" t="str">
        <f>IF(ISBLANK(san_table_data!A21), "", san_table_data!A21)</f>
        <v/>
      </c>
      <c r="B24" s="56" t="str">
        <f>IF(ISBLANK(san_table_data!B21), "", san_table_data!B21)</f>
        <v/>
      </c>
      <c r="C24" s="57" t="str">
        <f>IF(ISNUMBER(san_table_data!C21), san_table_data!C21, "-")</f>
        <v>-</v>
      </c>
      <c r="D24" s="58" t="str">
        <f>IF(ISNUMBER(san_table_data!D21), san_table_data!D21, "-")</f>
        <v>-</v>
      </c>
      <c r="E24" s="59" t="str">
        <f>IF(ISNUMBER(san_table_data!E21), san_table_data!E21, "-")</f>
        <v>-</v>
      </c>
      <c r="F24" s="60" t="str">
        <f>IF(ISNUMBER(san_table_data!F21), IF(san_table_data!F21=-999,"NA",IF(san_table_data!F21&gt;99, "&gt;99", IF(san_table_data!F21&lt;1, "&lt;1", san_table_data!F21))), "-")</f>
        <v>-</v>
      </c>
      <c r="G24" s="59" t="str">
        <f>IF(ISNUMBER(san_table_data!G21), IF(san_table_data!G21=-999,"NA",IF(san_table_data!G21&gt;99, "&gt;99", IF(san_table_data!G21&lt;1, "&lt;1", san_table_data!G21))), "-")</f>
        <v>-</v>
      </c>
      <c r="H24" s="59" t="str">
        <f>IF(ISNUMBER(san_table_data!H21), IF(san_table_data!H21=-999,"NA",IF(san_table_data!H21&gt;99, "&gt;99", IF(san_table_data!H21&lt;1, "&lt;1", san_table_data!H21))), "-")</f>
        <v>-</v>
      </c>
      <c r="I24" s="61" t="str">
        <f>IF(ISNUMBER(san_table_data!I21), IF(san_table_data!I21=-999,"NA",IF(san_table_data!I21&gt;99, "&gt;99", IF(san_table_data!I21&lt;1, "&lt;1", san_table_data!I21))), "-")</f>
        <v>-</v>
      </c>
      <c r="J24" s="47" t="str">
        <f>IF(ISNUMBER(san_table_data!J21), IF(san_table_data!J21=-999,"NA",san_table_data!J21), "-")</f>
        <v>-</v>
      </c>
      <c r="K24" s="47" t="str">
        <f>IF(ISNUMBER(san_table_data!K21), IF(san_table_data!K21=-999,"NA",san_table_data!K21), "-")</f>
        <v>-</v>
      </c>
      <c r="L24" s="60" t="str">
        <f>IF(ISNUMBER(san_table_data!L21), IF(san_table_data!L21=-999,"NA",IF(san_table_data!L21&gt;99, "&gt;99", IF(san_table_data!L21&lt;1, "&lt;1", san_table_data!L21))), "-")</f>
        <v>-</v>
      </c>
      <c r="M24" s="59" t="str">
        <f>IF(ISNUMBER(san_table_data!M21), IF(san_table_data!M21=-999,"NA",IF(san_table_data!M21&gt;99, "&gt;99", IF(san_table_data!M21&lt;1, "&lt;1", san_table_data!M21))), "-")</f>
        <v>-</v>
      </c>
      <c r="N24" s="59" t="str">
        <f>IF(ISNUMBER(san_table_data!N21), IF(san_table_data!N21=-999,"NA",IF(san_table_data!N21&gt;99, "&gt;99", IF(san_table_data!N21&lt;1, "&lt;1", san_table_data!N21))), "-")</f>
        <v>-</v>
      </c>
      <c r="O24" s="61" t="str">
        <f>IF(ISNUMBER(san_table_data!O21), IF(san_table_data!O21=-999,"NA",IF(san_table_data!O21&gt;99, "&gt;99", IF(san_table_data!O21&lt;1, "&lt;1", san_table_data!O21))), "-")</f>
        <v>-</v>
      </c>
      <c r="P24" s="47" t="str">
        <f>IF(ISNUMBER(san_table_data!P21), IF(san_table_data!P21=-999,"NA",san_table_data!P21), "-")</f>
        <v>-</v>
      </c>
      <c r="Q24" s="47" t="str">
        <f>IF(ISNUMBER(san_table_data!Q21), IF(san_table_data!Q21=-999,"NA",san_table_data!Q21), "-")</f>
        <v>-</v>
      </c>
      <c r="R24" s="60" t="str">
        <f>IF(ISNUMBER(san_table_data!R21), IF(san_table_data!R21=-999,"NA",IF(san_table_data!R21&gt;99, "&gt;99", IF(san_table_data!R21&lt;1, "&lt;1", san_table_data!R21))), "-")</f>
        <v>-</v>
      </c>
      <c r="S24" s="59" t="str">
        <f>IF(ISNUMBER(san_table_data!S21), IF(san_table_data!S21=-999,"NA",IF(san_table_data!S21&gt;99, "&gt;99", IF(san_table_data!S21&lt;1, "&lt;1", san_table_data!S21))), "-")</f>
        <v>-</v>
      </c>
      <c r="T24" s="59" t="str">
        <f>IF(ISNUMBER(san_table_data!T21), IF(san_table_data!T21=-999,"NA",IF(san_table_data!T21&gt;99, "&gt;99", IF(san_table_data!T21&lt;1, "&lt;1", san_table_data!T21))), "-")</f>
        <v>-</v>
      </c>
      <c r="U24" s="61" t="str">
        <f>IF(ISNUMBER(san_table_data!U21), IF(san_table_data!U21=-999,"NA",IF(san_table_data!U21&gt;99, "&gt;99", IF(san_table_data!U21&lt;1, "&lt;1", san_table_data!U21))), "-")</f>
        <v>-</v>
      </c>
      <c r="V24" s="47" t="str">
        <f>IF(ISNUMBER(san_table_data!V21), IF(san_table_data!V21=-999,"NA",san_table_data!V21), "-")</f>
        <v>-</v>
      </c>
      <c r="W24" s="47" t="str">
        <f>IF(ISNUMBER(san_table_data!W21), IF(san_table_data!W21=-999,"NA",san_table_data!W21), "-")</f>
        <v>-</v>
      </c>
      <c r="X24" s="47"/>
      <c r="Y24" s="47"/>
      <c r="Z24" s="62" t="str">
        <f>IF(ISNUMBER(san_table_data!Z21), IF(san_table_data!Z21=-999,"NA",IF(san_table_data!Z21&gt;99, "&gt;99", IF(san_table_data!Z21&lt;1, "&lt;1", san_table_data!Z21))), "-")</f>
        <v>-</v>
      </c>
      <c r="AA24" s="63" t="str">
        <f>IF(ISNUMBER(san_table_data!AA21), IF(san_table_data!AA21=-999,"NA",IF(san_table_data!AA21&gt;99, "&gt;99", IF(san_table_data!AA21&lt;1, "&lt;1", san_table_data!AA21))), "-")</f>
        <v>-</v>
      </c>
      <c r="AB24" s="63" t="str">
        <f>IF(ISNUMBER(san_table_data!AB21), IF(san_table_data!AB21=-999,"NA",IF(san_table_data!AB21&gt;99, "&gt;99", IF(san_table_data!AB21&lt;1, "&lt;1", san_table_data!AB21))), "-")</f>
        <v>-</v>
      </c>
      <c r="AC24" s="63" t="str">
        <f>IF(ISNUMBER(san_table_data!AC21), IF(san_table_data!AC21=-999,"NA",IF(san_table_data!AC21&gt;99, "&gt;99", IF(san_table_data!AC21&lt;1, "&lt;1", san_table_data!AC21))), "-")</f>
        <v>-</v>
      </c>
      <c r="AD24" s="59" t="str">
        <f>IF(ISNUMBER(san_table_data!AD21), IF(san_table_data!AD21=-999,"NA",IF(san_table_data!AD21&gt;99, "&gt;99", IF(san_table_data!AD21&lt;1, "&lt;1", san_table_data!AD21))), "-")</f>
        <v>-</v>
      </c>
      <c r="AE24" s="59" t="str">
        <f>IF(ISNUMBER(san_table_data!AE21), IF(san_table_data!AE21=-999,"NA",IF(san_table_data!AE21&gt;99, "&gt;99", IF(san_table_data!AE21&lt;1, "&lt;1", san_table_data!AE21))), "-")</f>
        <v>-</v>
      </c>
      <c r="AF24" s="59" t="str">
        <f>IF(ISNUMBER(san_table_data!AF21), IF(san_table_data!AF21=-999,"NA",IF(san_table_data!AF21&gt;99, "&gt;99", IF(san_table_data!AF21&lt;1, "&lt;1", san_table_data!AF21))), "-")</f>
        <v>-</v>
      </c>
      <c r="AG24" s="62" t="str">
        <f>IF(ISNUMBER(san_table_data!AG21), IF(san_table_data!AG21=-999,"NA",IF(san_table_data!AG21&gt;99, "&gt;99", IF(san_table_data!AG21&lt;1, "&lt;1", san_table_data!AG21))), "-")</f>
        <v>-</v>
      </c>
      <c r="AH24" s="63" t="str">
        <f>IF(ISNUMBER(san_table_data!AH21), IF(san_table_data!AH21=-999,"NA",IF(san_table_data!AH21&gt;99, "&gt;99", IF(san_table_data!AH21&lt;1, "&lt;1", san_table_data!AH21))), "-")</f>
        <v>-</v>
      </c>
      <c r="AI24" s="63" t="str">
        <f>IF(ISNUMBER(san_table_data!AI21), IF(san_table_data!AI21=-999,"NA",IF(san_table_data!AI21&gt;99, "&gt;99", IF(san_table_data!AI21&lt;1, "&lt;1", san_table_data!AI21))), "-")</f>
        <v>-</v>
      </c>
      <c r="AJ24" s="63" t="str">
        <f>IF(ISNUMBER(san_table_data!AJ21), IF(san_table_data!AJ21=-999,"NA",IF(san_table_data!AJ21&gt;99, "&gt;99", IF(san_table_data!AJ21&lt;1, "&lt;1", san_table_data!AJ21))), "-")</f>
        <v>-</v>
      </c>
      <c r="AK24" s="59" t="str">
        <f>IF(ISNUMBER(san_table_data!AK21), IF(san_table_data!AK21=-999,"NA",IF(san_table_data!AK21&gt;99, "&gt;99", IF(san_table_data!AK21&lt;1, "&lt;1", san_table_data!AK21))), "-")</f>
        <v>-</v>
      </c>
      <c r="AL24" s="59" t="str">
        <f>IF(ISNUMBER(san_table_data!AL21), IF(san_table_data!AL21=-999,"NA",IF(san_table_data!AL21&gt;99, "&gt;99", IF(san_table_data!AL21&lt;1, "&lt;1", san_table_data!AL21))), "-")</f>
        <v>-</v>
      </c>
      <c r="AM24" s="59" t="str">
        <f>IF(ISNUMBER(san_table_data!AM21), IF(san_table_data!AM21=-999,"NA",IF(san_table_data!AM21&gt;99, "&gt;99", IF(san_table_data!AM21&lt;1, "&lt;1", san_table_data!AM21))), "-")</f>
        <v>-</v>
      </c>
      <c r="AN24" s="62" t="str">
        <f>IF(ISNUMBER(san_table_data!AN21), IF(san_table_data!AN21=-999,"NA",IF(san_table_data!AN21&gt;99, "&gt;99", IF(san_table_data!AN21&lt;1, "&lt;1", san_table_data!AN21))), "-")</f>
        <v>-</v>
      </c>
      <c r="AO24" s="63" t="str">
        <f>IF(ISNUMBER(san_table_data!AO21), IF(san_table_data!AO21=-999,"NA",IF(san_table_data!AO21&gt;99, "&gt;99", IF(san_table_data!AO21&lt;1, "&lt;1", san_table_data!AO21))), "-")</f>
        <v>-</v>
      </c>
      <c r="AP24" s="63" t="str">
        <f>IF(ISNUMBER(san_table_data!AP21), IF(san_table_data!AP21=-999,"NA",IF(san_table_data!AP21&gt;99, "&gt;99", IF(san_table_data!AP21&lt;1, "&lt;1", san_table_data!AP21))), "-")</f>
        <v>-</v>
      </c>
      <c r="AQ24" s="63" t="str">
        <f>IF(ISNUMBER(san_table_data!AQ21), IF(san_table_data!AQ21=-999,"NA",IF(san_table_data!AQ21&gt;99, "&gt;99", IF(san_table_data!AQ21&lt;1, "&lt;1", san_table_data!AQ21))), "-")</f>
        <v>-</v>
      </c>
      <c r="AR24" s="59" t="str">
        <f>IF(ISNUMBER(san_table_data!AR21), IF(san_table_data!AR21=-999,"NA",IF(san_table_data!AR21&gt;99, "&gt;99", IF(san_table_data!AR21&lt;1, "&lt;1", san_table_data!AR21))), "-")</f>
        <v>-</v>
      </c>
      <c r="AS24" s="59" t="str">
        <f>IF(ISNUMBER(san_table_data!AS21), IF(san_table_data!AS21=-999,"NA",IF(san_table_data!AS21&gt;99, "&gt;99", IF(san_table_data!AS21&lt;1, "&lt;1", san_table_data!AS21))), "-")</f>
        <v>-</v>
      </c>
      <c r="AT24" s="59" t="str">
        <f>IF(ISNUMBER(san_table_data!AT21), IF(san_table_data!AT21=-999,"NA",IF(san_table_data!AT21&gt;99, "&gt;99", IF(san_table_data!AT21&lt;1, "&lt;1", san_table_data!AT21))), "-")</f>
        <v>-</v>
      </c>
    </row>
    <row r="25" s="64" customFormat="true" x14ac:dyDescent="0.25">
      <c r="A25" s="56" t="str">
        <f>IF(ISBLANK(san_table_data!A22), "", san_table_data!A22)</f>
        <v/>
      </c>
      <c r="B25" s="56" t="str">
        <f>IF(ISBLANK(san_table_data!B22), "", san_table_data!B22)</f>
        <v/>
      </c>
      <c r="C25" s="57" t="str">
        <f>IF(ISNUMBER(san_table_data!C22), san_table_data!C22, "-")</f>
        <v>-</v>
      </c>
      <c r="D25" s="58" t="str">
        <f>IF(ISNUMBER(san_table_data!D22), san_table_data!D22, "-")</f>
        <v>-</v>
      </c>
      <c r="E25" s="59" t="str">
        <f>IF(ISNUMBER(san_table_data!E22), san_table_data!E22, "-")</f>
        <v>-</v>
      </c>
      <c r="F25" s="60" t="str">
        <f>IF(ISNUMBER(san_table_data!F22), IF(san_table_data!F22=-999,"NA",IF(san_table_data!F22&gt;99, "&gt;99", IF(san_table_data!F22&lt;1, "&lt;1", san_table_data!F22))), "-")</f>
        <v>-</v>
      </c>
      <c r="G25" s="59" t="str">
        <f>IF(ISNUMBER(san_table_data!G22), IF(san_table_data!G22=-999,"NA",IF(san_table_data!G22&gt;99, "&gt;99", IF(san_table_data!G22&lt;1, "&lt;1", san_table_data!G22))), "-")</f>
        <v>-</v>
      </c>
      <c r="H25" s="59" t="str">
        <f>IF(ISNUMBER(san_table_data!H22), IF(san_table_data!H22=-999,"NA",IF(san_table_data!H22&gt;99, "&gt;99", IF(san_table_data!H22&lt;1, "&lt;1", san_table_data!H22))), "-")</f>
        <v>-</v>
      </c>
      <c r="I25" s="61" t="str">
        <f>IF(ISNUMBER(san_table_data!I22), IF(san_table_data!I22=-999,"NA",IF(san_table_data!I22&gt;99, "&gt;99", IF(san_table_data!I22&lt;1, "&lt;1", san_table_data!I22))), "-")</f>
        <v>-</v>
      </c>
      <c r="J25" s="47" t="str">
        <f>IF(ISNUMBER(san_table_data!J22), IF(san_table_data!J22=-999,"NA",san_table_data!J22), "-")</f>
        <v>-</v>
      </c>
      <c r="K25" s="47" t="str">
        <f>IF(ISNUMBER(san_table_data!K22), IF(san_table_data!K22=-999,"NA",san_table_data!K22), "-")</f>
        <v>-</v>
      </c>
      <c r="L25" s="60" t="str">
        <f>IF(ISNUMBER(san_table_data!L22), IF(san_table_data!L22=-999,"NA",IF(san_table_data!L22&gt;99, "&gt;99", IF(san_table_data!L22&lt;1, "&lt;1", san_table_data!L22))), "-")</f>
        <v>-</v>
      </c>
      <c r="M25" s="59" t="str">
        <f>IF(ISNUMBER(san_table_data!M22), IF(san_table_data!M22=-999,"NA",IF(san_table_data!M22&gt;99, "&gt;99", IF(san_table_data!M22&lt;1, "&lt;1", san_table_data!M22))), "-")</f>
        <v>-</v>
      </c>
      <c r="N25" s="59" t="str">
        <f>IF(ISNUMBER(san_table_data!N22), IF(san_table_data!N22=-999,"NA",IF(san_table_data!N22&gt;99, "&gt;99", IF(san_table_data!N22&lt;1, "&lt;1", san_table_data!N22))), "-")</f>
        <v>-</v>
      </c>
      <c r="O25" s="61" t="str">
        <f>IF(ISNUMBER(san_table_data!O22), IF(san_table_data!O22=-999,"NA",IF(san_table_data!O22&gt;99, "&gt;99", IF(san_table_data!O22&lt;1, "&lt;1", san_table_data!O22))), "-")</f>
        <v>-</v>
      </c>
      <c r="P25" s="47" t="str">
        <f>IF(ISNUMBER(san_table_data!P22), IF(san_table_data!P22=-999,"NA",san_table_data!P22), "-")</f>
        <v>-</v>
      </c>
      <c r="Q25" s="47" t="str">
        <f>IF(ISNUMBER(san_table_data!Q22), IF(san_table_data!Q22=-999,"NA",san_table_data!Q22), "-")</f>
        <v>-</v>
      </c>
      <c r="R25" s="60" t="str">
        <f>IF(ISNUMBER(san_table_data!R22), IF(san_table_data!R22=-999,"NA",IF(san_table_data!R22&gt;99, "&gt;99", IF(san_table_data!R22&lt;1, "&lt;1", san_table_data!R22))), "-")</f>
        <v>-</v>
      </c>
      <c r="S25" s="59" t="str">
        <f>IF(ISNUMBER(san_table_data!S22), IF(san_table_data!S22=-999,"NA",IF(san_table_data!S22&gt;99, "&gt;99", IF(san_table_data!S22&lt;1, "&lt;1", san_table_data!S22))), "-")</f>
        <v>-</v>
      </c>
      <c r="T25" s="59" t="str">
        <f>IF(ISNUMBER(san_table_data!T22), IF(san_table_data!T22=-999,"NA",IF(san_table_data!T22&gt;99, "&gt;99", IF(san_table_data!T22&lt;1, "&lt;1", san_table_data!T22))), "-")</f>
        <v>-</v>
      </c>
      <c r="U25" s="61" t="str">
        <f>IF(ISNUMBER(san_table_data!U22), IF(san_table_data!U22=-999,"NA",IF(san_table_data!U22&gt;99, "&gt;99", IF(san_table_data!U22&lt;1, "&lt;1", san_table_data!U22))), "-")</f>
        <v>-</v>
      </c>
      <c r="V25" s="47" t="str">
        <f>IF(ISNUMBER(san_table_data!V22), IF(san_table_data!V22=-999,"NA",san_table_data!V22), "-")</f>
        <v>-</v>
      </c>
      <c r="W25" s="47" t="str">
        <f>IF(ISNUMBER(san_table_data!W22), IF(san_table_data!W22=-999,"NA",san_table_data!W22), "-")</f>
        <v>-</v>
      </c>
      <c r="X25" s="47"/>
      <c r="Y25" s="47"/>
      <c r="Z25" s="62" t="str">
        <f>IF(ISNUMBER(san_table_data!Z22), IF(san_table_data!Z22=-999,"NA",IF(san_table_data!Z22&gt;99, "&gt;99", IF(san_table_data!Z22&lt;1, "&lt;1", san_table_data!Z22))), "-")</f>
        <v>-</v>
      </c>
      <c r="AA25" s="63" t="str">
        <f>IF(ISNUMBER(san_table_data!AA22), IF(san_table_data!AA22=-999,"NA",IF(san_table_data!AA22&gt;99, "&gt;99", IF(san_table_data!AA22&lt;1, "&lt;1", san_table_data!AA22))), "-")</f>
        <v>-</v>
      </c>
      <c r="AB25" s="63" t="str">
        <f>IF(ISNUMBER(san_table_data!AB22), IF(san_table_data!AB22=-999,"NA",IF(san_table_data!AB22&gt;99, "&gt;99", IF(san_table_data!AB22&lt;1, "&lt;1", san_table_data!AB22))), "-")</f>
        <v>-</v>
      </c>
      <c r="AC25" s="63" t="str">
        <f>IF(ISNUMBER(san_table_data!AC22), IF(san_table_data!AC22=-999,"NA",IF(san_table_data!AC22&gt;99, "&gt;99", IF(san_table_data!AC22&lt;1, "&lt;1", san_table_data!AC22))), "-")</f>
        <v>-</v>
      </c>
      <c r="AD25" s="59" t="str">
        <f>IF(ISNUMBER(san_table_data!AD22), IF(san_table_data!AD22=-999,"NA",IF(san_table_data!AD22&gt;99, "&gt;99", IF(san_table_data!AD22&lt;1, "&lt;1", san_table_data!AD22))), "-")</f>
        <v>-</v>
      </c>
      <c r="AE25" s="59" t="str">
        <f>IF(ISNUMBER(san_table_data!AE22), IF(san_table_data!AE22=-999,"NA",IF(san_table_data!AE22&gt;99, "&gt;99", IF(san_table_data!AE22&lt;1, "&lt;1", san_table_data!AE22))), "-")</f>
        <v>-</v>
      </c>
      <c r="AF25" s="59" t="str">
        <f>IF(ISNUMBER(san_table_data!AF22), IF(san_table_data!AF22=-999,"NA",IF(san_table_data!AF22&gt;99, "&gt;99", IF(san_table_data!AF22&lt;1, "&lt;1", san_table_data!AF22))), "-")</f>
        <v>-</v>
      </c>
      <c r="AG25" s="62" t="str">
        <f>IF(ISNUMBER(san_table_data!AG22), IF(san_table_data!AG22=-999,"NA",IF(san_table_data!AG22&gt;99, "&gt;99", IF(san_table_data!AG22&lt;1, "&lt;1", san_table_data!AG22))), "-")</f>
        <v>-</v>
      </c>
      <c r="AH25" s="63" t="str">
        <f>IF(ISNUMBER(san_table_data!AH22), IF(san_table_data!AH22=-999,"NA",IF(san_table_data!AH22&gt;99, "&gt;99", IF(san_table_data!AH22&lt;1, "&lt;1", san_table_data!AH22))), "-")</f>
        <v>-</v>
      </c>
      <c r="AI25" s="63" t="str">
        <f>IF(ISNUMBER(san_table_data!AI22), IF(san_table_data!AI22=-999,"NA",IF(san_table_data!AI22&gt;99, "&gt;99", IF(san_table_data!AI22&lt;1, "&lt;1", san_table_data!AI22))), "-")</f>
        <v>-</v>
      </c>
      <c r="AJ25" s="63" t="str">
        <f>IF(ISNUMBER(san_table_data!AJ22), IF(san_table_data!AJ22=-999,"NA",IF(san_table_data!AJ22&gt;99, "&gt;99", IF(san_table_data!AJ22&lt;1, "&lt;1", san_table_data!AJ22))), "-")</f>
        <v>-</v>
      </c>
      <c r="AK25" s="59" t="str">
        <f>IF(ISNUMBER(san_table_data!AK22), IF(san_table_data!AK22=-999,"NA",IF(san_table_data!AK22&gt;99, "&gt;99", IF(san_table_data!AK22&lt;1, "&lt;1", san_table_data!AK22))), "-")</f>
        <v>-</v>
      </c>
      <c r="AL25" s="59" t="str">
        <f>IF(ISNUMBER(san_table_data!AL22), IF(san_table_data!AL22=-999,"NA",IF(san_table_data!AL22&gt;99, "&gt;99", IF(san_table_data!AL22&lt;1, "&lt;1", san_table_data!AL22))), "-")</f>
        <v>-</v>
      </c>
      <c r="AM25" s="59" t="str">
        <f>IF(ISNUMBER(san_table_data!AM22), IF(san_table_data!AM22=-999,"NA",IF(san_table_data!AM22&gt;99, "&gt;99", IF(san_table_data!AM22&lt;1, "&lt;1", san_table_data!AM22))), "-")</f>
        <v>-</v>
      </c>
      <c r="AN25" s="62" t="str">
        <f>IF(ISNUMBER(san_table_data!AN22), IF(san_table_data!AN22=-999,"NA",IF(san_table_data!AN22&gt;99, "&gt;99", IF(san_table_data!AN22&lt;1, "&lt;1", san_table_data!AN22))), "-")</f>
        <v>-</v>
      </c>
      <c r="AO25" s="63" t="str">
        <f>IF(ISNUMBER(san_table_data!AO22), IF(san_table_data!AO22=-999,"NA",IF(san_table_data!AO22&gt;99, "&gt;99", IF(san_table_data!AO22&lt;1, "&lt;1", san_table_data!AO22))), "-")</f>
        <v>-</v>
      </c>
      <c r="AP25" s="63" t="str">
        <f>IF(ISNUMBER(san_table_data!AP22), IF(san_table_data!AP22=-999,"NA",IF(san_table_data!AP22&gt;99, "&gt;99", IF(san_table_data!AP22&lt;1, "&lt;1", san_table_data!AP22))), "-")</f>
        <v>-</v>
      </c>
      <c r="AQ25" s="63" t="str">
        <f>IF(ISNUMBER(san_table_data!AQ22), IF(san_table_data!AQ22=-999,"NA",IF(san_table_data!AQ22&gt;99, "&gt;99", IF(san_table_data!AQ22&lt;1, "&lt;1", san_table_data!AQ22))), "-")</f>
        <v>-</v>
      </c>
      <c r="AR25" s="59" t="str">
        <f>IF(ISNUMBER(san_table_data!AR22), IF(san_table_data!AR22=-999,"NA",IF(san_table_data!AR22&gt;99, "&gt;99", IF(san_table_data!AR22&lt;1, "&lt;1", san_table_data!AR22))), "-")</f>
        <v>-</v>
      </c>
      <c r="AS25" s="59" t="str">
        <f>IF(ISNUMBER(san_table_data!AS22), IF(san_table_data!AS22=-999,"NA",IF(san_table_data!AS22&gt;99, "&gt;99", IF(san_table_data!AS22&lt;1, "&lt;1", san_table_data!AS22))), "-")</f>
        <v>-</v>
      </c>
      <c r="AT25" s="59" t="str">
        <f>IF(ISNUMBER(san_table_data!AT22), IF(san_table_data!AT22=-999,"NA",IF(san_table_data!AT22&gt;99, "&gt;99", IF(san_table_data!AT22&lt;1, "&lt;1", san_table_data!AT22))), "-")</f>
        <v>-</v>
      </c>
    </row>
    <row r="26" s="64" customFormat="true" x14ac:dyDescent="0.25">
      <c r="A26" s="56" t="str">
        <f>IF(ISBLANK(san_table_data!A23), "", san_table_data!A23)</f>
        <v/>
      </c>
      <c r="B26" s="56" t="str">
        <f>IF(ISBLANK(san_table_data!B23), "", san_table_data!B23)</f>
        <v/>
      </c>
      <c r="C26" s="57" t="str">
        <f>IF(ISNUMBER(san_table_data!C23), san_table_data!C23, "-")</f>
        <v>-</v>
      </c>
      <c r="D26" s="58" t="str">
        <f>IF(ISNUMBER(san_table_data!D23), san_table_data!D23, "-")</f>
        <v>-</v>
      </c>
      <c r="E26" s="59" t="str">
        <f>IF(ISNUMBER(san_table_data!E23), san_table_data!E23, "-")</f>
        <v>-</v>
      </c>
      <c r="F26" s="60" t="str">
        <f>IF(ISNUMBER(san_table_data!F23), IF(san_table_data!F23=-999,"NA",IF(san_table_data!F23&gt;99, "&gt;99", IF(san_table_data!F23&lt;1, "&lt;1", san_table_data!F23))), "-")</f>
        <v>-</v>
      </c>
      <c r="G26" s="59" t="str">
        <f>IF(ISNUMBER(san_table_data!G23), IF(san_table_data!G23=-999,"NA",IF(san_table_data!G23&gt;99, "&gt;99", IF(san_table_data!G23&lt;1, "&lt;1", san_table_data!G23))), "-")</f>
        <v>-</v>
      </c>
      <c r="H26" s="59" t="str">
        <f>IF(ISNUMBER(san_table_data!H23), IF(san_table_data!H23=-999,"NA",IF(san_table_data!H23&gt;99, "&gt;99", IF(san_table_data!H23&lt;1, "&lt;1", san_table_data!H23))), "-")</f>
        <v>-</v>
      </c>
      <c r="I26" s="61" t="str">
        <f>IF(ISNUMBER(san_table_data!I23), IF(san_table_data!I23=-999,"NA",IF(san_table_data!I23&gt;99, "&gt;99", IF(san_table_data!I23&lt;1, "&lt;1", san_table_data!I23))), "-")</f>
        <v>-</v>
      </c>
      <c r="J26" s="47" t="str">
        <f>IF(ISNUMBER(san_table_data!J23), IF(san_table_data!J23=-999,"NA",san_table_data!J23), "-")</f>
        <v>-</v>
      </c>
      <c r="K26" s="47" t="str">
        <f>IF(ISNUMBER(san_table_data!K23), IF(san_table_data!K23=-999,"NA",san_table_data!K23), "-")</f>
        <v>-</v>
      </c>
      <c r="L26" s="60" t="str">
        <f>IF(ISNUMBER(san_table_data!L23), IF(san_table_data!L23=-999,"NA",IF(san_table_data!L23&gt;99, "&gt;99", IF(san_table_data!L23&lt;1, "&lt;1", san_table_data!L23))), "-")</f>
        <v>-</v>
      </c>
      <c r="M26" s="59" t="str">
        <f>IF(ISNUMBER(san_table_data!M23), IF(san_table_data!M23=-999,"NA",IF(san_table_data!M23&gt;99, "&gt;99", IF(san_table_data!M23&lt;1, "&lt;1", san_table_data!M23))), "-")</f>
        <v>-</v>
      </c>
      <c r="N26" s="59" t="str">
        <f>IF(ISNUMBER(san_table_data!N23), IF(san_table_data!N23=-999,"NA",IF(san_table_data!N23&gt;99, "&gt;99", IF(san_table_data!N23&lt;1, "&lt;1", san_table_data!N23))), "-")</f>
        <v>-</v>
      </c>
      <c r="O26" s="61" t="str">
        <f>IF(ISNUMBER(san_table_data!O23), IF(san_table_data!O23=-999,"NA",IF(san_table_data!O23&gt;99, "&gt;99", IF(san_table_data!O23&lt;1, "&lt;1", san_table_data!O23))), "-")</f>
        <v>-</v>
      </c>
      <c r="P26" s="47" t="str">
        <f>IF(ISNUMBER(san_table_data!P23), IF(san_table_data!P23=-999,"NA",san_table_data!P23), "-")</f>
        <v>-</v>
      </c>
      <c r="Q26" s="47" t="str">
        <f>IF(ISNUMBER(san_table_data!Q23), IF(san_table_data!Q23=-999,"NA",san_table_data!Q23), "-")</f>
        <v>-</v>
      </c>
      <c r="R26" s="60" t="str">
        <f>IF(ISNUMBER(san_table_data!R23), IF(san_table_data!R23=-999,"NA",IF(san_table_data!R23&gt;99, "&gt;99", IF(san_table_data!R23&lt;1, "&lt;1", san_table_data!R23))), "-")</f>
        <v>-</v>
      </c>
      <c r="S26" s="59" t="str">
        <f>IF(ISNUMBER(san_table_data!S23), IF(san_table_data!S23=-999,"NA",IF(san_table_data!S23&gt;99, "&gt;99", IF(san_table_data!S23&lt;1, "&lt;1", san_table_data!S23))), "-")</f>
        <v>-</v>
      </c>
      <c r="T26" s="59" t="str">
        <f>IF(ISNUMBER(san_table_data!T23), IF(san_table_data!T23=-999,"NA",IF(san_table_data!T23&gt;99, "&gt;99", IF(san_table_data!T23&lt;1, "&lt;1", san_table_data!T23))), "-")</f>
        <v>-</v>
      </c>
      <c r="U26" s="61" t="str">
        <f>IF(ISNUMBER(san_table_data!U23), IF(san_table_data!U23=-999,"NA",IF(san_table_data!U23&gt;99, "&gt;99", IF(san_table_data!U23&lt;1, "&lt;1", san_table_data!U23))), "-")</f>
        <v>-</v>
      </c>
      <c r="V26" s="47" t="str">
        <f>IF(ISNUMBER(san_table_data!V23), IF(san_table_data!V23=-999,"NA",san_table_data!V23), "-")</f>
        <v>-</v>
      </c>
      <c r="W26" s="47" t="str">
        <f>IF(ISNUMBER(san_table_data!W23), IF(san_table_data!W23=-999,"NA",san_table_data!W23), "-")</f>
        <v>-</v>
      </c>
      <c r="X26" s="47"/>
      <c r="Y26" s="47"/>
      <c r="Z26" s="62" t="str">
        <f>IF(ISNUMBER(san_table_data!Z23), IF(san_table_data!Z23=-999,"NA",IF(san_table_data!Z23&gt;99, "&gt;99", IF(san_table_data!Z23&lt;1, "&lt;1", san_table_data!Z23))), "-")</f>
        <v>-</v>
      </c>
      <c r="AA26" s="63" t="str">
        <f>IF(ISNUMBER(san_table_data!AA23), IF(san_table_data!AA23=-999,"NA",IF(san_table_data!AA23&gt;99, "&gt;99", IF(san_table_data!AA23&lt;1, "&lt;1", san_table_data!AA23))), "-")</f>
        <v>-</v>
      </c>
      <c r="AB26" s="63" t="str">
        <f>IF(ISNUMBER(san_table_data!AB23), IF(san_table_data!AB23=-999,"NA",IF(san_table_data!AB23&gt;99, "&gt;99", IF(san_table_data!AB23&lt;1, "&lt;1", san_table_data!AB23))), "-")</f>
        <v>-</v>
      </c>
      <c r="AC26" s="63" t="str">
        <f>IF(ISNUMBER(san_table_data!AC23), IF(san_table_data!AC23=-999,"NA",IF(san_table_data!AC23&gt;99, "&gt;99", IF(san_table_data!AC23&lt;1, "&lt;1", san_table_data!AC23))), "-")</f>
        <v>-</v>
      </c>
      <c r="AD26" s="59" t="str">
        <f>IF(ISNUMBER(san_table_data!AD23), IF(san_table_data!AD23=-999,"NA",IF(san_table_data!AD23&gt;99, "&gt;99", IF(san_table_data!AD23&lt;1, "&lt;1", san_table_data!AD23))), "-")</f>
        <v>-</v>
      </c>
      <c r="AE26" s="59" t="str">
        <f>IF(ISNUMBER(san_table_data!AE23), IF(san_table_data!AE23=-999,"NA",IF(san_table_data!AE23&gt;99, "&gt;99", IF(san_table_data!AE23&lt;1, "&lt;1", san_table_data!AE23))), "-")</f>
        <v>-</v>
      </c>
      <c r="AF26" s="59" t="str">
        <f>IF(ISNUMBER(san_table_data!AF23), IF(san_table_data!AF23=-999,"NA",IF(san_table_data!AF23&gt;99, "&gt;99", IF(san_table_data!AF23&lt;1, "&lt;1", san_table_data!AF23))), "-")</f>
        <v>-</v>
      </c>
      <c r="AG26" s="62" t="str">
        <f>IF(ISNUMBER(san_table_data!AG23), IF(san_table_data!AG23=-999,"NA",IF(san_table_data!AG23&gt;99, "&gt;99", IF(san_table_data!AG23&lt;1, "&lt;1", san_table_data!AG23))), "-")</f>
        <v>-</v>
      </c>
      <c r="AH26" s="63" t="str">
        <f>IF(ISNUMBER(san_table_data!AH23), IF(san_table_data!AH23=-999,"NA",IF(san_table_data!AH23&gt;99, "&gt;99", IF(san_table_data!AH23&lt;1, "&lt;1", san_table_data!AH23))), "-")</f>
        <v>-</v>
      </c>
      <c r="AI26" s="63" t="str">
        <f>IF(ISNUMBER(san_table_data!AI23), IF(san_table_data!AI23=-999,"NA",IF(san_table_data!AI23&gt;99, "&gt;99", IF(san_table_data!AI23&lt;1, "&lt;1", san_table_data!AI23))), "-")</f>
        <v>-</v>
      </c>
      <c r="AJ26" s="63" t="str">
        <f>IF(ISNUMBER(san_table_data!AJ23), IF(san_table_data!AJ23=-999,"NA",IF(san_table_data!AJ23&gt;99, "&gt;99", IF(san_table_data!AJ23&lt;1, "&lt;1", san_table_data!AJ23))), "-")</f>
        <v>-</v>
      </c>
      <c r="AK26" s="59" t="str">
        <f>IF(ISNUMBER(san_table_data!AK23), IF(san_table_data!AK23=-999,"NA",IF(san_table_data!AK23&gt;99, "&gt;99", IF(san_table_data!AK23&lt;1, "&lt;1", san_table_data!AK23))), "-")</f>
        <v>-</v>
      </c>
      <c r="AL26" s="59" t="str">
        <f>IF(ISNUMBER(san_table_data!AL23), IF(san_table_data!AL23=-999,"NA",IF(san_table_data!AL23&gt;99, "&gt;99", IF(san_table_data!AL23&lt;1, "&lt;1", san_table_data!AL23))), "-")</f>
        <v>-</v>
      </c>
      <c r="AM26" s="59" t="str">
        <f>IF(ISNUMBER(san_table_data!AM23), IF(san_table_data!AM23=-999,"NA",IF(san_table_data!AM23&gt;99, "&gt;99", IF(san_table_data!AM23&lt;1, "&lt;1", san_table_data!AM23))), "-")</f>
        <v>-</v>
      </c>
      <c r="AN26" s="62" t="str">
        <f>IF(ISNUMBER(san_table_data!AN23), IF(san_table_data!AN23=-999,"NA",IF(san_table_data!AN23&gt;99, "&gt;99", IF(san_table_data!AN23&lt;1, "&lt;1", san_table_data!AN23))), "-")</f>
        <v>-</v>
      </c>
      <c r="AO26" s="63" t="str">
        <f>IF(ISNUMBER(san_table_data!AO23), IF(san_table_data!AO23=-999,"NA",IF(san_table_data!AO23&gt;99, "&gt;99", IF(san_table_data!AO23&lt;1, "&lt;1", san_table_data!AO23))), "-")</f>
        <v>-</v>
      </c>
      <c r="AP26" s="63" t="str">
        <f>IF(ISNUMBER(san_table_data!AP23), IF(san_table_data!AP23=-999,"NA",IF(san_table_data!AP23&gt;99, "&gt;99", IF(san_table_data!AP23&lt;1, "&lt;1", san_table_data!AP23))), "-")</f>
        <v>-</v>
      </c>
      <c r="AQ26" s="63" t="str">
        <f>IF(ISNUMBER(san_table_data!AQ23), IF(san_table_data!AQ23=-999,"NA",IF(san_table_data!AQ23&gt;99, "&gt;99", IF(san_table_data!AQ23&lt;1, "&lt;1", san_table_data!AQ23))), "-")</f>
        <v>-</v>
      </c>
      <c r="AR26" s="59" t="str">
        <f>IF(ISNUMBER(san_table_data!AR23), IF(san_table_data!AR23=-999,"NA",IF(san_table_data!AR23&gt;99, "&gt;99", IF(san_table_data!AR23&lt;1, "&lt;1", san_table_data!AR23))), "-")</f>
        <v>-</v>
      </c>
      <c r="AS26" s="59" t="str">
        <f>IF(ISNUMBER(san_table_data!AS23), IF(san_table_data!AS23=-999,"NA",IF(san_table_data!AS23&gt;99, "&gt;99", IF(san_table_data!AS23&lt;1, "&lt;1", san_table_data!AS23))), "-")</f>
        <v>-</v>
      </c>
      <c r="AT26" s="59" t="str">
        <f>IF(ISNUMBER(san_table_data!AT23), IF(san_table_data!AT23=-999,"NA",IF(san_table_data!AT23&gt;99, "&gt;99", IF(san_table_data!AT23&lt;1, "&lt;1", san_table_data!AT23))), "-")</f>
        <v>-</v>
      </c>
    </row>
    <row r="27" s="64" customFormat="true" x14ac:dyDescent="0.25">
      <c r="A27" s="56" t="str">
        <f>IF(ISBLANK(san_table_data!A24), "", san_table_data!A24)</f>
        <v/>
      </c>
      <c r="B27" s="56" t="str">
        <f>IF(ISBLANK(san_table_data!B24), "", san_table_data!B24)</f>
        <v/>
      </c>
      <c r="C27" s="57" t="str">
        <f>IF(ISNUMBER(san_table_data!C24), san_table_data!C24, "-")</f>
        <v>-</v>
      </c>
      <c r="D27" s="58" t="str">
        <f>IF(ISNUMBER(san_table_data!D24), san_table_data!D24, "-")</f>
        <v>-</v>
      </c>
      <c r="E27" s="59" t="str">
        <f>IF(ISNUMBER(san_table_data!E24), san_table_data!E24, "-")</f>
        <v>-</v>
      </c>
      <c r="F27" s="60" t="str">
        <f>IF(ISNUMBER(san_table_data!F24), IF(san_table_data!F24=-999,"NA",IF(san_table_data!F24&gt;99, "&gt;99", IF(san_table_data!F24&lt;1, "&lt;1", san_table_data!F24))), "-")</f>
        <v>-</v>
      </c>
      <c r="G27" s="59" t="str">
        <f>IF(ISNUMBER(san_table_data!G24), IF(san_table_data!G24=-999,"NA",IF(san_table_data!G24&gt;99, "&gt;99", IF(san_table_data!G24&lt;1, "&lt;1", san_table_data!G24))), "-")</f>
        <v>-</v>
      </c>
      <c r="H27" s="59" t="str">
        <f>IF(ISNUMBER(san_table_data!H24), IF(san_table_data!H24=-999,"NA",IF(san_table_data!H24&gt;99, "&gt;99", IF(san_table_data!H24&lt;1, "&lt;1", san_table_data!H24))), "-")</f>
        <v>-</v>
      </c>
      <c r="I27" s="61" t="str">
        <f>IF(ISNUMBER(san_table_data!I24), IF(san_table_data!I24=-999,"NA",IF(san_table_data!I24&gt;99, "&gt;99", IF(san_table_data!I24&lt;1, "&lt;1", san_table_data!I24))), "-")</f>
        <v>-</v>
      </c>
      <c r="J27" s="47" t="str">
        <f>IF(ISNUMBER(san_table_data!J24), IF(san_table_data!J24=-999,"NA",san_table_data!J24), "-")</f>
        <v>-</v>
      </c>
      <c r="K27" s="47" t="str">
        <f>IF(ISNUMBER(san_table_data!K24), IF(san_table_data!K24=-999,"NA",san_table_data!K24), "-")</f>
        <v>-</v>
      </c>
      <c r="L27" s="60" t="str">
        <f>IF(ISNUMBER(san_table_data!L24), IF(san_table_data!L24=-999,"NA",IF(san_table_data!L24&gt;99, "&gt;99", IF(san_table_data!L24&lt;1, "&lt;1", san_table_data!L24))), "-")</f>
        <v>-</v>
      </c>
      <c r="M27" s="59" t="str">
        <f>IF(ISNUMBER(san_table_data!M24), IF(san_table_data!M24=-999,"NA",IF(san_table_data!M24&gt;99, "&gt;99", IF(san_table_data!M24&lt;1, "&lt;1", san_table_data!M24))), "-")</f>
        <v>-</v>
      </c>
      <c r="N27" s="59" t="str">
        <f>IF(ISNUMBER(san_table_data!N24), IF(san_table_data!N24=-999,"NA",IF(san_table_data!N24&gt;99, "&gt;99", IF(san_table_data!N24&lt;1, "&lt;1", san_table_data!N24))), "-")</f>
        <v>-</v>
      </c>
      <c r="O27" s="61" t="str">
        <f>IF(ISNUMBER(san_table_data!O24), IF(san_table_data!O24=-999,"NA",IF(san_table_data!O24&gt;99, "&gt;99", IF(san_table_data!O24&lt;1, "&lt;1", san_table_data!O24))), "-")</f>
        <v>-</v>
      </c>
      <c r="P27" s="47" t="str">
        <f>IF(ISNUMBER(san_table_data!P24), IF(san_table_data!P24=-999,"NA",san_table_data!P24), "-")</f>
        <v>-</v>
      </c>
      <c r="Q27" s="47" t="str">
        <f>IF(ISNUMBER(san_table_data!Q24), IF(san_table_data!Q24=-999,"NA",san_table_data!Q24), "-")</f>
        <v>-</v>
      </c>
      <c r="R27" s="60" t="str">
        <f>IF(ISNUMBER(san_table_data!R24), IF(san_table_data!R24=-999,"NA",IF(san_table_data!R24&gt;99, "&gt;99", IF(san_table_data!R24&lt;1, "&lt;1", san_table_data!R24))), "-")</f>
        <v>-</v>
      </c>
      <c r="S27" s="59" t="str">
        <f>IF(ISNUMBER(san_table_data!S24), IF(san_table_data!S24=-999,"NA",IF(san_table_data!S24&gt;99, "&gt;99", IF(san_table_data!S24&lt;1, "&lt;1", san_table_data!S24))), "-")</f>
        <v>-</v>
      </c>
      <c r="T27" s="59" t="str">
        <f>IF(ISNUMBER(san_table_data!T24), IF(san_table_data!T24=-999,"NA",IF(san_table_data!T24&gt;99, "&gt;99", IF(san_table_data!T24&lt;1, "&lt;1", san_table_data!T24))), "-")</f>
        <v>-</v>
      </c>
      <c r="U27" s="61" t="str">
        <f>IF(ISNUMBER(san_table_data!U24), IF(san_table_data!U24=-999,"NA",IF(san_table_data!U24&gt;99, "&gt;99", IF(san_table_data!U24&lt;1, "&lt;1", san_table_data!U24))), "-")</f>
        <v>-</v>
      </c>
      <c r="V27" s="47" t="str">
        <f>IF(ISNUMBER(san_table_data!V24), IF(san_table_data!V24=-999,"NA",san_table_data!V24), "-")</f>
        <v>-</v>
      </c>
      <c r="W27" s="47" t="str">
        <f>IF(ISNUMBER(san_table_data!W24), IF(san_table_data!W24=-999,"NA",san_table_data!W24), "-")</f>
        <v>-</v>
      </c>
      <c r="X27" s="47"/>
      <c r="Y27" s="47"/>
      <c r="Z27" s="62" t="str">
        <f>IF(ISNUMBER(san_table_data!Z24), IF(san_table_data!Z24=-999,"NA",IF(san_table_data!Z24&gt;99, "&gt;99", IF(san_table_data!Z24&lt;1, "&lt;1", san_table_data!Z24))), "-")</f>
        <v>-</v>
      </c>
      <c r="AA27" s="63" t="str">
        <f>IF(ISNUMBER(san_table_data!AA24), IF(san_table_data!AA24=-999,"NA",IF(san_table_data!AA24&gt;99, "&gt;99", IF(san_table_data!AA24&lt;1, "&lt;1", san_table_data!AA24))), "-")</f>
        <v>-</v>
      </c>
      <c r="AB27" s="63" t="str">
        <f>IF(ISNUMBER(san_table_data!AB24), IF(san_table_data!AB24=-999,"NA",IF(san_table_data!AB24&gt;99, "&gt;99", IF(san_table_data!AB24&lt;1, "&lt;1", san_table_data!AB24))), "-")</f>
        <v>-</v>
      </c>
      <c r="AC27" s="63" t="str">
        <f>IF(ISNUMBER(san_table_data!AC24), IF(san_table_data!AC24=-999,"NA",IF(san_table_data!AC24&gt;99, "&gt;99", IF(san_table_data!AC24&lt;1, "&lt;1", san_table_data!AC24))), "-")</f>
        <v>-</v>
      </c>
      <c r="AD27" s="59" t="str">
        <f>IF(ISNUMBER(san_table_data!AD24), IF(san_table_data!AD24=-999,"NA",IF(san_table_data!AD24&gt;99, "&gt;99", IF(san_table_data!AD24&lt;1, "&lt;1", san_table_data!AD24))), "-")</f>
        <v>-</v>
      </c>
      <c r="AE27" s="59" t="str">
        <f>IF(ISNUMBER(san_table_data!AE24), IF(san_table_data!AE24=-999,"NA",IF(san_table_data!AE24&gt;99, "&gt;99", IF(san_table_data!AE24&lt;1, "&lt;1", san_table_data!AE24))), "-")</f>
        <v>-</v>
      </c>
      <c r="AF27" s="59" t="str">
        <f>IF(ISNUMBER(san_table_data!AF24), IF(san_table_data!AF24=-999,"NA",IF(san_table_data!AF24&gt;99, "&gt;99", IF(san_table_data!AF24&lt;1, "&lt;1", san_table_data!AF24))), "-")</f>
        <v>-</v>
      </c>
      <c r="AG27" s="62" t="str">
        <f>IF(ISNUMBER(san_table_data!AG24), IF(san_table_data!AG24=-999,"NA",IF(san_table_data!AG24&gt;99, "&gt;99", IF(san_table_data!AG24&lt;1, "&lt;1", san_table_data!AG24))), "-")</f>
        <v>-</v>
      </c>
      <c r="AH27" s="63" t="str">
        <f>IF(ISNUMBER(san_table_data!AH24), IF(san_table_data!AH24=-999,"NA",IF(san_table_data!AH24&gt;99, "&gt;99", IF(san_table_data!AH24&lt;1, "&lt;1", san_table_data!AH24))), "-")</f>
        <v>-</v>
      </c>
      <c r="AI27" s="63" t="str">
        <f>IF(ISNUMBER(san_table_data!AI24), IF(san_table_data!AI24=-999,"NA",IF(san_table_data!AI24&gt;99, "&gt;99", IF(san_table_data!AI24&lt;1, "&lt;1", san_table_data!AI24))), "-")</f>
        <v>-</v>
      </c>
      <c r="AJ27" s="63" t="str">
        <f>IF(ISNUMBER(san_table_data!AJ24), IF(san_table_data!AJ24=-999,"NA",IF(san_table_data!AJ24&gt;99, "&gt;99", IF(san_table_data!AJ24&lt;1, "&lt;1", san_table_data!AJ24))), "-")</f>
        <v>-</v>
      </c>
      <c r="AK27" s="59" t="str">
        <f>IF(ISNUMBER(san_table_data!AK24), IF(san_table_data!AK24=-999,"NA",IF(san_table_data!AK24&gt;99, "&gt;99", IF(san_table_data!AK24&lt;1, "&lt;1", san_table_data!AK24))), "-")</f>
        <v>-</v>
      </c>
      <c r="AL27" s="59" t="str">
        <f>IF(ISNUMBER(san_table_data!AL24), IF(san_table_data!AL24=-999,"NA",IF(san_table_data!AL24&gt;99, "&gt;99", IF(san_table_data!AL24&lt;1, "&lt;1", san_table_data!AL24))), "-")</f>
        <v>-</v>
      </c>
      <c r="AM27" s="59" t="str">
        <f>IF(ISNUMBER(san_table_data!AM24), IF(san_table_data!AM24=-999,"NA",IF(san_table_data!AM24&gt;99, "&gt;99", IF(san_table_data!AM24&lt;1, "&lt;1", san_table_data!AM24))), "-")</f>
        <v>-</v>
      </c>
      <c r="AN27" s="62" t="str">
        <f>IF(ISNUMBER(san_table_data!AN24), IF(san_table_data!AN24=-999,"NA",IF(san_table_data!AN24&gt;99, "&gt;99", IF(san_table_data!AN24&lt;1, "&lt;1", san_table_data!AN24))), "-")</f>
        <v>-</v>
      </c>
      <c r="AO27" s="63" t="str">
        <f>IF(ISNUMBER(san_table_data!AO24), IF(san_table_data!AO24=-999,"NA",IF(san_table_data!AO24&gt;99, "&gt;99", IF(san_table_data!AO24&lt;1, "&lt;1", san_table_data!AO24))), "-")</f>
        <v>-</v>
      </c>
      <c r="AP27" s="63" t="str">
        <f>IF(ISNUMBER(san_table_data!AP24), IF(san_table_data!AP24=-999,"NA",IF(san_table_data!AP24&gt;99, "&gt;99", IF(san_table_data!AP24&lt;1, "&lt;1", san_table_data!AP24))), "-")</f>
        <v>-</v>
      </c>
      <c r="AQ27" s="63" t="str">
        <f>IF(ISNUMBER(san_table_data!AQ24), IF(san_table_data!AQ24=-999,"NA",IF(san_table_data!AQ24&gt;99, "&gt;99", IF(san_table_data!AQ24&lt;1, "&lt;1", san_table_data!AQ24))), "-")</f>
        <v>-</v>
      </c>
      <c r="AR27" s="59" t="str">
        <f>IF(ISNUMBER(san_table_data!AR24), IF(san_table_data!AR24=-999,"NA",IF(san_table_data!AR24&gt;99, "&gt;99", IF(san_table_data!AR24&lt;1, "&lt;1", san_table_data!AR24))), "-")</f>
        <v>-</v>
      </c>
      <c r="AS27" s="59" t="str">
        <f>IF(ISNUMBER(san_table_data!AS24), IF(san_table_data!AS24=-999,"NA",IF(san_table_data!AS24&gt;99, "&gt;99", IF(san_table_data!AS24&lt;1, "&lt;1", san_table_data!AS24))), "-")</f>
        <v>-</v>
      </c>
      <c r="AT27" s="59" t="str">
        <f>IF(ISNUMBER(san_table_data!AT24), IF(san_table_data!AT24=-999,"NA",IF(san_table_data!AT24&gt;99, "&gt;99", IF(san_table_data!AT24&lt;1, "&lt;1", san_table_data!AT24))), "-")</f>
        <v>-</v>
      </c>
    </row>
    <row r="28" s="64" customFormat="true" x14ac:dyDescent="0.25">
      <c r="A28" s="56" t="str">
        <f>IF(ISBLANK(san_table_data!A25), "", san_table_data!A25)</f>
        <v/>
      </c>
      <c r="B28" s="56" t="str">
        <f>IF(ISBLANK(san_table_data!B25), "", san_table_data!B25)</f>
        <v/>
      </c>
      <c r="C28" s="57" t="str">
        <f>IF(ISNUMBER(san_table_data!C25), san_table_data!C25, "-")</f>
        <v>-</v>
      </c>
      <c r="D28" s="58" t="str">
        <f>IF(ISNUMBER(san_table_data!D25), san_table_data!D25, "-")</f>
        <v>-</v>
      </c>
      <c r="E28" s="59" t="str">
        <f>IF(ISNUMBER(san_table_data!E25), san_table_data!E25, "-")</f>
        <v>-</v>
      </c>
      <c r="F28" s="60" t="str">
        <f>IF(ISNUMBER(san_table_data!F25), IF(san_table_data!F25=-999,"NA",IF(san_table_data!F25&gt;99, "&gt;99", IF(san_table_data!F25&lt;1, "&lt;1", san_table_data!F25))), "-")</f>
        <v>-</v>
      </c>
      <c r="G28" s="59" t="str">
        <f>IF(ISNUMBER(san_table_data!G25), IF(san_table_data!G25=-999,"NA",IF(san_table_data!G25&gt;99, "&gt;99", IF(san_table_data!G25&lt;1, "&lt;1", san_table_data!G25))), "-")</f>
        <v>-</v>
      </c>
      <c r="H28" s="59" t="str">
        <f>IF(ISNUMBER(san_table_data!H25), IF(san_table_data!H25=-999,"NA",IF(san_table_data!H25&gt;99, "&gt;99", IF(san_table_data!H25&lt;1, "&lt;1", san_table_data!H25))), "-")</f>
        <v>-</v>
      </c>
      <c r="I28" s="61" t="str">
        <f>IF(ISNUMBER(san_table_data!I25), IF(san_table_data!I25=-999,"NA",IF(san_table_data!I25&gt;99, "&gt;99", IF(san_table_data!I25&lt;1, "&lt;1", san_table_data!I25))), "-")</f>
        <v>-</v>
      </c>
      <c r="J28" s="47" t="str">
        <f>IF(ISNUMBER(san_table_data!J25), IF(san_table_data!J25=-999,"NA",san_table_data!J25), "-")</f>
        <v>-</v>
      </c>
      <c r="K28" s="47" t="str">
        <f>IF(ISNUMBER(san_table_data!K25), IF(san_table_data!K25=-999,"NA",san_table_data!K25), "-")</f>
        <v>-</v>
      </c>
      <c r="L28" s="60" t="str">
        <f>IF(ISNUMBER(san_table_data!L25), IF(san_table_data!L25=-999,"NA",IF(san_table_data!L25&gt;99, "&gt;99", IF(san_table_data!L25&lt;1, "&lt;1", san_table_data!L25))), "-")</f>
        <v>-</v>
      </c>
      <c r="M28" s="59" t="str">
        <f>IF(ISNUMBER(san_table_data!M25), IF(san_table_data!M25=-999,"NA",IF(san_table_data!M25&gt;99, "&gt;99", IF(san_table_data!M25&lt;1, "&lt;1", san_table_data!M25))), "-")</f>
        <v>-</v>
      </c>
      <c r="N28" s="59" t="str">
        <f>IF(ISNUMBER(san_table_data!N25), IF(san_table_data!N25=-999,"NA",IF(san_table_data!N25&gt;99, "&gt;99", IF(san_table_data!N25&lt;1, "&lt;1", san_table_data!N25))), "-")</f>
        <v>-</v>
      </c>
      <c r="O28" s="61" t="str">
        <f>IF(ISNUMBER(san_table_data!O25), IF(san_table_data!O25=-999,"NA",IF(san_table_data!O25&gt;99, "&gt;99", IF(san_table_data!O25&lt;1, "&lt;1", san_table_data!O25))), "-")</f>
        <v>-</v>
      </c>
      <c r="P28" s="47" t="str">
        <f>IF(ISNUMBER(san_table_data!P25), IF(san_table_data!P25=-999,"NA",san_table_data!P25), "-")</f>
        <v>-</v>
      </c>
      <c r="Q28" s="47" t="str">
        <f>IF(ISNUMBER(san_table_data!Q25), IF(san_table_data!Q25=-999,"NA",san_table_data!Q25), "-")</f>
        <v>-</v>
      </c>
      <c r="R28" s="60" t="str">
        <f>IF(ISNUMBER(san_table_data!R25), IF(san_table_data!R25=-999,"NA",IF(san_table_data!R25&gt;99, "&gt;99", IF(san_table_data!R25&lt;1, "&lt;1", san_table_data!R25))), "-")</f>
        <v>-</v>
      </c>
      <c r="S28" s="59" t="str">
        <f>IF(ISNUMBER(san_table_data!S25), IF(san_table_data!S25=-999,"NA",IF(san_table_data!S25&gt;99, "&gt;99", IF(san_table_data!S25&lt;1, "&lt;1", san_table_data!S25))), "-")</f>
        <v>-</v>
      </c>
      <c r="T28" s="59" t="str">
        <f>IF(ISNUMBER(san_table_data!T25), IF(san_table_data!T25=-999,"NA",IF(san_table_data!T25&gt;99, "&gt;99", IF(san_table_data!T25&lt;1, "&lt;1", san_table_data!T25))), "-")</f>
        <v>-</v>
      </c>
      <c r="U28" s="61" t="str">
        <f>IF(ISNUMBER(san_table_data!U25), IF(san_table_data!U25=-999,"NA",IF(san_table_data!U25&gt;99, "&gt;99", IF(san_table_data!U25&lt;1, "&lt;1", san_table_data!U25))), "-")</f>
        <v>-</v>
      </c>
      <c r="V28" s="47" t="str">
        <f>IF(ISNUMBER(san_table_data!V25), IF(san_table_data!V25=-999,"NA",san_table_data!V25), "-")</f>
        <v>-</v>
      </c>
      <c r="W28" s="47" t="str">
        <f>IF(ISNUMBER(san_table_data!W25), IF(san_table_data!W25=-999,"NA",san_table_data!W25), "-")</f>
        <v>-</v>
      </c>
      <c r="X28" s="47"/>
      <c r="Y28" s="47"/>
      <c r="Z28" s="62" t="str">
        <f>IF(ISNUMBER(san_table_data!Z25), IF(san_table_data!Z25=-999,"NA",IF(san_table_data!Z25&gt;99, "&gt;99", IF(san_table_data!Z25&lt;1, "&lt;1", san_table_data!Z25))), "-")</f>
        <v>-</v>
      </c>
      <c r="AA28" s="63" t="str">
        <f>IF(ISNUMBER(san_table_data!AA25), IF(san_table_data!AA25=-999,"NA",IF(san_table_data!AA25&gt;99, "&gt;99", IF(san_table_data!AA25&lt;1, "&lt;1", san_table_data!AA25))), "-")</f>
        <v>-</v>
      </c>
      <c r="AB28" s="63" t="str">
        <f>IF(ISNUMBER(san_table_data!AB25), IF(san_table_data!AB25=-999,"NA",IF(san_table_data!AB25&gt;99, "&gt;99", IF(san_table_data!AB25&lt;1, "&lt;1", san_table_data!AB25))), "-")</f>
        <v>-</v>
      </c>
      <c r="AC28" s="63" t="str">
        <f>IF(ISNUMBER(san_table_data!AC25), IF(san_table_data!AC25=-999,"NA",IF(san_table_data!AC25&gt;99, "&gt;99", IF(san_table_data!AC25&lt;1, "&lt;1", san_table_data!AC25))), "-")</f>
        <v>-</v>
      </c>
      <c r="AD28" s="59" t="str">
        <f>IF(ISNUMBER(san_table_data!AD25), IF(san_table_data!AD25=-999,"NA",IF(san_table_data!AD25&gt;99, "&gt;99", IF(san_table_data!AD25&lt;1, "&lt;1", san_table_data!AD25))), "-")</f>
        <v>-</v>
      </c>
      <c r="AE28" s="59" t="str">
        <f>IF(ISNUMBER(san_table_data!AE25), IF(san_table_data!AE25=-999,"NA",IF(san_table_data!AE25&gt;99, "&gt;99", IF(san_table_data!AE25&lt;1, "&lt;1", san_table_data!AE25))), "-")</f>
        <v>-</v>
      </c>
      <c r="AF28" s="59" t="str">
        <f>IF(ISNUMBER(san_table_data!AF25), IF(san_table_data!AF25=-999,"NA",IF(san_table_data!AF25&gt;99, "&gt;99", IF(san_table_data!AF25&lt;1, "&lt;1", san_table_data!AF25))), "-")</f>
        <v>-</v>
      </c>
      <c r="AG28" s="62" t="str">
        <f>IF(ISNUMBER(san_table_data!AG25), IF(san_table_data!AG25=-999,"NA",IF(san_table_data!AG25&gt;99, "&gt;99", IF(san_table_data!AG25&lt;1, "&lt;1", san_table_data!AG25))), "-")</f>
        <v>-</v>
      </c>
      <c r="AH28" s="63" t="str">
        <f>IF(ISNUMBER(san_table_data!AH25), IF(san_table_data!AH25=-999,"NA",IF(san_table_data!AH25&gt;99, "&gt;99", IF(san_table_data!AH25&lt;1, "&lt;1", san_table_data!AH25))), "-")</f>
        <v>-</v>
      </c>
      <c r="AI28" s="63" t="str">
        <f>IF(ISNUMBER(san_table_data!AI25), IF(san_table_data!AI25=-999,"NA",IF(san_table_data!AI25&gt;99, "&gt;99", IF(san_table_data!AI25&lt;1, "&lt;1", san_table_data!AI25))), "-")</f>
        <v>-</v>
      </c>
      <c r="AJ28" s="63" t="str">
        <f>IF(ISNUMBER(san_table_data!AJ25), IF(san_table_data!AJ25=-999,"NA",IF(san_table_data!AJ25&gt;99, "&gt;99", IF(san_table_data!AJ25&lt;1, "&lt;1", san_table_data!AJ25))), "-")</f>
        <v>-</v>
      </c>
      <c r="AK28" s="59" t="str">
        <f>IF(ISNUMBER(san_table_data!AK25), IF(san_table_data!AK25=-999,"NA",IF(san_table_data!AK25&gt;99, "&gt;99", IF(san_table_data!AK25&lt;1, "&lt;1", san_table_data!AK25))), "-")</f>
        <v>-</v>
      </c>
      <c r="AL28" s="59" t="str">
        <f>IF(ISNUMBER(san_table_data!AL25), IF(san_table_data!AL25=-999,"NA",IF(san_table_data!AL25&gt;99, "&gt;99", IF(san_table_data!AL25&lt;1, "&lt;1", san_table_data!AL25))), "-")</f>
        <v>-</v>
      </c>
      <c r="AM28" s="59" t="str">
        <f>IF(ISNUMBER(san_table_data!AM25), IF(san_table_data!AM25=-999,"NA",IF(san_table_data!AM25&gt;99, "&gt;99", IF(san_table_data!AM25&lt;1, "&lt;1", san_table_data!AM25))), "-")</f>
        <v>-</v>
      </c>
      <c r="AN28" s="62" t="str">
        <f>IF(ISNUMBER(san_table_data!AN25), IF(san_table_data!AN25=-999,"NA",IF(san_table_data!AN25&gt;99, "&gt;99", IF(san_table_data!AN25&lt;1, "&lt;1", san_table_data!AN25))), "-")</f>
        <v>-</v>
      </c>
      <c r="AO28" s="63" t="str">
        <f>IF(ISNUMBER(san_table_data!AO25), IF(san_table_data!AO25=-999,"NA",IF(san_table_data!AO25&gt;99, "&gt;99", IF(san_table_data!AO25&lt;1, "&lt;1", san_table_data!AO25))), "-")</f>
        <v>-</v>
      </c>
      <c r="AP28" s="63" t="str">
        <f>IF(ISNUMBER(san_table_data!AP25), IF(san_table_data!AP25=-999,"NA",IF(san_table_data!AP25&gt;99, "&gt;99", IF(san_table_data!AP25&lt;1, "&lt;1", san_table_data!AP25))), "-")</f>
        <v>-</v>
      </c>
      <c r="AQ28" s="63" t="str">
        <f>IF(ISNUMBER(san_table_data!AQ25), IF(san_table_data!AQ25=-999,"NA",IF(san_table_data!AQ25&gt;99, "&gt;99", IF(san_table_data!AQ25&lt;1, "&lt;1", san_table_data!AQ25))), "-")</f>
        <v>-</v>
      </c>
      <c r="AR28" s="59" t="str">
        <f>IF(ISNUMBER(san_table_data!AR25), IF(san_table_data!AR25=-999,"NA",IF(san_table_data!AR25&gt;99, "&gt;99", IF(san_table_data!AR25&lt;1, "&lt;1", san_table_data!AR25))), "-")</f>
        <v>-</v>
      </c>
      <c r="AS28" s="59" t="str">
        <f>IF(ISNUMBER(san_table_data!AS25), IF(san_table_data!AS25=-999,"NA",IF(san_table_data!AS25&gt;99, "&gt;99", IF(san_table_data!AS25&lt;1, "&lt;1", san_table_data!AS25))), "-")</f>
        <v>-</v>
      </c>
      <c r="AT28" s="59" t="str">
        <f>IF(ISNUMBER(san_table_data!AT25), IF(san_table_data!AT25=-999,"NA",IF(san_table_data!AT25&gt;99, "&gt;99", IF(san_table_data!AT25&lt;1, "&lt;1", san_table_data!AT25))), "-")</f>
        <v>-</v>
      </c>
    </row>
    <row r="29" s="64" customFormat="true" x14ac:dyDescent="0.25">
      <c r="A29" s="56" t="str">
        <f>IF(ISBLANK(san_table_data!A26), "", san_table_data!A26)</f>
        <v/>
      </c>
      <c r="B29" s="56" t="str">
        <f>IF(ISBLANK(san_table_data!B26), "", san_table_data!B26)</f>
        <v/>
      </c>
      <c r="C29" s="57" t="str">
        <f>IF(ISNUMBER(san_table_data!C26), san_table_data!C26, "-")</f>
        <v>-</v>
      </c>
      <c r="D29" s="58" t="str">
        <f>IF(ISNUMBER(san_table_data!D26), san_table_data!D26, "-")</f>
        <v>-</v>
      </c>
      <c r="E29" s="59" t="str">
        <f>IF(ISNUMBER(san_table_data!E26), san_table_data!E26, "-")</f>
        <v>-</v>
      </c>
      <c r="F29" s="60" t="str">
        <f>IF(ISNUMBER(san_table_data!F26), IF(san_table_data!F26=-999,"NA",IF(san_table_data!F26&gt;99, "&gt;99", IF(san_table_data!F26&lt;1, "&lt;1", san_table_data!F26))), "-")</f>
        <v>-</v>
      </c>
      <c r="G29" s="59" t="str">
        <f>IF(ISNUMBER(san_table_data!G26), IF(san_table_data!G26=-999,"NA",IF(san_table_data!G26&gt;99, "&gt;99", IF(san_table_data!G26&lt;1, "&lt;1", san_table_data!G26))), "-")</f>
        <v>-</v>
      </c>
      <c r="H29" s="59" t="str">
        <f>IF(ISNUMBER(san_table_data!H26), IF(san_table_data!H26=-999,"NA",IF(san_table_data!H26&gt;99, "&gt;99", IF(san_table_data!H26&lt;1, "&lt;1", san_table_data!H26))), "-")</f>
        <v>-</v>
      </c>
      <c r="I29" s="61" t="str">
        <f>IF(ISNUMBER(san_table_data!I26), IF(san_table_data!I26=-999,"NA",IF(san_table_data!I26&gt;99, "&gt;99", IF(san_table_data!I26&lt;1, "&lt;1", san_table_data!I26))), "-")</f>
        <v>-</v>
      </c>
      <c r="J29" s="47" t="str">
        <f>IF(ISNUMBER(san_table_data!J26), IF(san_table_data!J26=-999,"NA",san_table_data!J26), "-")</f>
        <v>-</v>
      </c>
      <c r="K29" s="47" t="str">
        <f>IF(ISNUMBER(san_table_data!K26), IF(san_table_data!K26=-999,"NA",san_table_data!K26), "-")</f>
        <v>-</v>
      </c>
      <c r="L29" s="60" t="str">
        <f>IF(ISNUMBER(san_table_data!L26), IF(san_table_data!L26=-999,"NA",IF(san_table_data!L26&gt;99, "&gt;99", IF(san_table_data!L26&lt;1, "&lt;1", san_table_data!L26))), "-")</f>
        <v>-</v>
      </c>
      <c r="M29" s="59" t="str">
        <f>IF(ISNUMBER(san_table_data!M26), IF(san_table_data!M26=-999,"NA",IF(san_table_data!M26&gt;99, "&gt;99", IF(san_table_data!M26&lt;1, "&lt;1", san_table_data!M26))), "-")</f>
        <v>-</v>
      </c>
      <c r="N29" s="59" t="str">
        <f>IF(ISNUMBER(san_table_data!N26), IF(san_table_data!N26=-999,"NA",IF(san_table_data!N26&gt;99, "&gt;99", IF(san_table_data!N26&lt;1, "&lt;1", san_table_data!N26))), "-")</f>
        <v>-</v>
      </c>
      <c r="O29" s="61" t="str">
        <f>IF(ISNUMBER(san_table_data!O26), IF(san_table_data!O26=-999,"NA",IF(san_table_data!O26&gt;99, "&gt;99", IF(san_table_data!O26&lt;1, "&lt;1", san_table_data!O26))), "-")</f>
        <v>-</v>
      </c>
      <c r="P29" s="47" t="str">
        <f>IF(ISNUMBER(san_table_data!P26), IF(san_table_data!P26=-999,"NA",san_table_data!P26), "-")</f>
        <v>-</v>
      </c>
      <c r="Q29" s="47" t="str">
        <f>IF(ISNUMBER(san_table_data!Q26), IF(san_table_data!Q26=-999,"NA",san_table_data!Q26), "-")</f>
        <v>-</v>
      </c>
      <c r="R29" s="60" t="str">
        <f>IF(ISNUMBER(san_table_data!R26), IF(san_table_data!R26=-999,"NA",IF(san_table_data!R26&gt;99, "&gt;99", IF(san_table_data!R26&lt;1, "&lt;1", san_table_data!R26))), "-")</f>
        <v>-</v>
      </c>
      <c r="S29" s="59" t="str">
        <f>IF(ISNUMBER(san_table_data!S26), IF(san_table_data!S26=-999,"NA",IF(san_table_data!S26&gt;99, "&gt;99", IF(san_table_data!S26&lt;1, "&lt;1", san_table_data!S26))), "-")</f>
        <v>-</v>
      </c>
      <c r="T29" s="59" t="str">
        <f>IF(ISNUMBER(san_table_data!T26), IF(san_table_data!T26=-999,"NA",IF(san_table_data!T26&gt;99, "&gt;99", IF(san_table_data!T26&lt;1, "&lt;1", san_table_data!T26))), "-")</f>
        <v>-</v>
      </c>
      <c r="U29" s="61" t="str">
        <f>IF(ISNUMBER(san_table_data!U26), IF(san_table_data!U26=-999,"NA",IF(san_table_data!U26&gt;99, "&gt;99", IF(san_table_data!U26&lt;1, "&lt;1", san_table_data!U26))), "-")</f>
        <v>-</v>
      </c>
      <c r="V29" s="47" t="str">
        <f>IF(ISNUMBER(san_table_data!V26), IF(san_table_data!V26=-999,"NA",san_table_data!V26), "-")</f>
        <v>-</v>
      </c>
      <c r="W29" s="47" t="str">
        <f>IF(ISNUMBER(san_table_data!W26), IF(san_table_data!W26=-999,"NA",san_table_data!W26), "-")</f>
        <v>-</v>
      </c>
      <c r="X29" s="47"/>
      <c r="Y29" s="47"/>
      <c r="Z29" s="62" t="str">
        <f>IF(ISNUMBER(san_table_data!Z26), IF(san_table_data!Z26=-999,"NA",IF(san_table_data!Z26&gt;99, "&gt;99", IF(san_table_data!Z26&lt;1, "&lt;1", san_table_data!Z26))), "-")</f>
        <v>-</v>
      </c>
      <c r="AA29" s="63" t="str">
        <f>IF(ISNUMBER(san_table_data!AA26), IF(san_table_data!AA26=-999,"NA",IF(san_table_data!AA26&gt;99, "&gt;99", IF(san_table_data!AA26&lt;1, "&lt;1", san_table_data!AA26))), "-")</f>
        <v>-</v>
      </c>
      <c r="AB29" s="63" t="str">
        <f>IF(ISNUMBER(san_table_data!AB26), IF(san_table_data!AB26=-999,"NA",IF(san_table_data!AB26&gt;99, "&gt;99", IF(san_table_data!AB26&lt;1, "&lt;1", san_table_data!AB26))), "-")</f>
        <v>-</v>
      </c>
      <c r="AC29" s="63" t="str">
        <f>IF(ISNUMBER(san_table_data!AC26), IF(san_table_data!AC26=-999,"NA",IF(san_table_data!AC26&gt;99, "&gt;99", IF(san_table_data!AC26&lt;1, "&lt;1", san_table_data!AC26))), "-")</f>
        <v>-</v>
      </c>
      <c r="AD29" s="59" t="str">
        <f>IF(ISNUMBER(san_table_data!AD26), IF(san_table_data!AD26=-999,"NA",IF(san_table_data!AD26&gt;99, "&gt;99", IF(san_table_data!AD26&lt;1, "&lt;1", san_table_data!AD26))), "-")</f>
        <v>-</v>
      </c>
      <c r="AE29" s="59" t="str">
        <f>IF(ISNUMBER(san_table_data!AE26), IF(san_table_data!AE26=-999,"NA",IF(san_table_data!AE26&gt;99, "&gt;99", IF(san_table_data!AE26&lt;1, "&lt;1", san_table_data!AE26))), "-")</f>
        <v>-</v>
      </c>
      <c r="AF29" s="59" t="str">
        <f>IF(ISNUMBER(san_table_data!AF26), IF(san_table_data!AF26=-999,"NA",IF(san_table_data!AF26&gt;99, "&gt;99", IF(san_table_data!AF26&lt;1, "&lt;1", san_table_data!AF26))), "-")</f>
        <v>-</v>
      </c>
      <c r="AG29" s="62" t="str">
        <f>IF(ISNUMBER(san_table_data!AG26), IF(san_table_data!AG26=-999,"NA",IF(san_table_data!AG26&gt;99, "&gt;99", IF(san_table_data!AG26&lt;1, "&lt;1", san_table_data!AG26))), "-")</f>
        <v>-</v>
      </c>
      <c r="AH29" s="63" t="str">
        <f>IF(ISNUMBER(san_table_data!AH26), IF(san_table_data!AH26=-999,"NA",IF(san_table_data!AH26&gt;99, "&gt;99", IF(san_table_data!AH26&lt;1, "&lt;1", san_table_data!AH26))), "-")</f>
        <v>-</v>
      </c>
      <c r="AI29" s="63" t="str">
        <f>IF(ISNUMBER(san_table_data!AI26), IF(san_table_data!AI26=-999,"NA",IF(san_table_data!AI26&gt;99, "&gt;99", IF(san_table_data!AI26&lt;1, "&lt;1", san_table_data!AI26))), "-")</f>
        <v>-</v>
      </c>
      <c r="AJ29" s="63" t="str">
        <f>IF(ISNUMBER(san_table_data!AJ26), IF(san_table_data!AJ26=-999,"NA",IF(san_table_data!AJ26&gt;99, "&gt;99", IF(san_table_data!AJ26&lt;1, "&lt;1", san_table_data!AJ26))), "-")</f>
        <v>-</v>
      </c>
      <c r="AK29" s="59" t="str">
        <f>IF(ISNUMBER(san_table_data!AK26), IF(san_table_data!AK26=-999,"NA",IF(san_table_data!AK26&gt;99, "&gt;99", IF(san_table_data!AK26&lt;1, "&lt;1", san_table_data!AK26))), "-")</f>
        <v>-</v>
      </c>
      <c r="AL29" s="59" t="str">
        <f>IF(ISNUMBER(san_table_data!AL26), IF(san_table_data!AL26=-999,"NA",IF(san_table_data!AL26&gt;99, "&gt;99", IF(san_table_data!AL26&lt;1, "&lt;1", san_table_data!AL26))), "-")</f>
        <v>-</v>
      </c>
      <c r="AM29" s="59" t="str">
        <f>IF(ISNUMBER(san_table_data!AM26), IF(san_table_data!AM26=-999,"NA",IF(san_table_data!AM26&gt;99, "&gt;99", IF(san_table_data!AM26&lt;1, "&lt;1", san_table_data!AM26))), "-")</f>
        <v>-</v>
      </c>
      <c r="AN29" s="62" t="str">
        <f>IF(ISNUMBER(san_table_data!AN26), IF(san_table_data!AN26=-999,"NA",IF(san_table_data!AN26&gt;99, "&gt;99", IF(san_table_data!AN26&lt;1, "&lt;1", san_table_data!AN26))), "-")</f>
        <v>-</v>
      </c>
      <c r="AO29" s="63" t="str">
        <f>IF(ISNUMBER(san_table_data!AO26), IF(san_table_data!AO26=-999,"NA",IF(san_table_data!AO26&gt;99, "&gt;99", IF(san_table_data!AO26&lt;1, "&lt;1", san_table_data!AO26))), "-")</f>
        <v>-</v>
      </c>
      <c r="AP29" s="63" t="str">
        <f>IF(ISNUMBER(san_table_data!AP26), IF(san_table_data!AP26=-999,"NA",IF(san_table_data!AP26&gt;99, "&gt;99", IF(san_table_data!AP26&lt;1, "&lt;1", san_table_data!AP26))), "-")</f>
        <v>-</v>
      </c>
      <c r="AQ29" s="63" t="str">
        <f>IF(ISNUMBER(san_table_data!AQ26), IF(san_table_data!AQ26=-999,"NA",IF(san_table_data!AQ26&gt;99, "&gt;99", IF(san_table_data!AQ26&lt;1, "&lt;1", san_table_data!AQ26))), "-")</f>
        <v>-</v>
      </c>
      <c r="AR29" s="59" t="str">
        <f>IF(ISNUMBER(san_table_data!AR26), IF(san_table_data!AR26=-999,"NA",IF(san_table_data!AR26&gt;99, "&gt;99", IF(san_table_data!AR26&lt;1, "&lt;1", san_table_data!AR26))), "-")</f>
        <v>-</v>
      </c>
      <c r="AS29" s="59" t="str">
        <f>IF(ISNUMBER(san_table_data!AS26), IF(san_table_data!AS26=-999,"NA",IF(san_table_data!AS26&gt;99, "&gt;99", IF(san_table_data!AS26&lt;1, "&lt;1", san_table_data!AS26))), "-")</f>
        <v>-</v>
      </c>
      <c r="AT29" s="59" t="str">
        <f>IF(ISNUMBER(san_table_data!AT26), IF(san_table_data!AT26=-999,"NA",IF(san_table_data!AT26&gt;99, "&gt;99", IF(san_table_data!AT26&lt;1, "&lt;1", san_table_data!AT26))), "-")</f>
        <v>-</v>
      </c>
    </row>
    <row r="30" s="64" customFormat="true" x14ac:dyDescent="0.25">
      <c r="A30" s="56" t="str">
        <f>IF(ISBLANK(san_table_data!A27), "", san_table_data!A27)</f>
        <v/>
      </c>
      <c r="B30" s="56" t="str">
        <f>IF(ISBLANK(san_table_data!B27), "", san_table_data!B27)</f>
        <v/>
      </c>
      <c r="C30" s="57" t="str">
        <f>IF(ISNUMBER(san_table_data!C27), san_table_data!C27, "-")</f>
        <v>-</v>
      </c>
      <c r="D30" s="58" t="str">
        <f>IF(ISNUMBER(san_table_data!D27), san_table_data!D27, "-")</f>
        <v>-</v>
      </c>
      <c r="E30" s="59" t="str">
        <f>IF(ISNUMBER(san_table_data!E27), san_table_data!E27, "-")</f>
        <v>-</v>
      </c>
      <c r="F30" s="60" t="str">
        <f>IF(ISNUMBER(san_table_data!F27), IF(san_table_data!F27=-999,"NA",IF(san_table_data!F27&gt;99, "&gt;99", IF(san_table_data!F27&lt;1, "&lt;1", san_table_data!F27))), "-")</f>
        <v>-</v>
      </c>
      <c r="G30" s="59" t="str">
        <f>IF(ISNUMBER(san_table_data!G27), IF(san_table_data!G27=-999,"NA",IF(san_table_data!G27&gt;99, "&gt;99", IF(san_table_data!G27&lt;1, "&lt;1", san_table_data!G27))), "-")</f>
        <v>-</v>
      </c>
      <c r="H30" s="59" t="str">
        <f>IF(ISNUMBER(san_table_data!H27), IF(san_table_data!H27=-999,"NA",IF(san_table_data!H27&gt;99, "&gt;99", IF(san_table_data!H27&lt;1, "&lt;1", san_table_data!H27))), "-")</f>
        <v>-</v>
      </c>
      <c r="I30" s="61" t="str">
        <f>IF(ISNUMBER(san_table_data!I27), IF(san_table_data!I27=-999,"NA",IF(san_table_data!I27&gt;99, "&gt;99", IF(san_table_data!I27&lt;1, "&lt;1", san_table_data!I27))), "-")</f>
        <v>-</v>
      </c>
      <c r="J30" s="47" t="str">
        <f>IF(ISNUMBER(san_table_data!J27), IF(san_table_data!J27=-999,"NA",san_table_data!J27), "-")</f>
        <v>-</v>
      </c>
      <c r="K30" s="47" t="str">
        <f>IF(ISNUMBER(san_table_data!K27), IF(san_table_data!K27=-999,"NA",san_table_data!K27), "-")</f>
        <v>-</v>
      </c>
      <c r="L30" s="60" t="str">
        <f>IF(ISNUMBER(san_table_data!L27), IF(san_table_data!L27=-999,"NA",IF(san_table_data!L27&gt;99, "&gt;99", IF(san_table_data!L27&lt;1, "&lt;1", san_table_data!L27))), "-")</f>
        <v>-</v>
      </c>
      <c r="M30" s="59" t="str">
        <f>IF(ISNUMBER(san_table_data!M27), IF(san_table_data!M27=-999,"NA",IF(san_table_data!M27&gt;99, "&gt;99", IF(san_table_data!M27&lt;1, "&lt;1", san_table_data!M27))), "-")</f>
        <v>-</v>
      </c>
      <c r="N30" s="59" t="str">
        <f>IF(ISNUMBER(san_table_data!N27), IF(san_table_data!N27=-999,"NA",IF(san_table_data!N27&gt;99, "&gt;99", IF(san_table_data!N27&lt;1, "&lt;1", san_table_data!N27))), "-")</f>
        <v>-</v>
      </c>
      <c r="O30" s="61" t="str">
        <f>IF(ISNUMBER(san_table_data!O27), IF(san_table_data!O27=-999,"NA",IF(san_table_data!O27&gt;99, "&gt;99", IF(san_table_data!O27&lt;1, "&lt;1", san_table_data!O27))), "-")</f>
        <v>-</v>
      </c>
      <c r="P30" s="47" t="str">
        <f>IF(ISNUMBER(san_table_data!P27), IF(san_table_data!P27=-999,"NA",san_table_data!P27), "-")</f>
        <v>-</v>
      </c>
      <c r="Q30" s="47" t="str">
        <f>IF(ISNUMBER(san_table_data!Q27), IF(san_table_data!Q27=-999,"NA",san_table_data!Q27), "-")</f>
        <v>-</v>
      </c>
      <c r="R30" s="60" t="str">
        <f>IF(ISNUMBER(san_table_data!R27), IF(san_table_data!R27=-999,"NA",IF(san_table_data!R27&gt;99, "&gt;99", IF(san_table_data!R27&lt;1, "&lt;1", san_table_data!R27))), "-")</f>
        <v>-</v>
      </c>
      <c r="S30" s="59" t="str">
        <f>IF(ISNUMBER(san_table_data!S27), IF(san_table_data!S27=-999,"NA",IF(san_table_data!S27&gt;99, "&gt;99", IF(san_table_data!S27&lt;1, "&lt;1", san_table_data!S27))), "-")</f>
        <v>-</v>
      </c>
      <c r="T30" s="59" t="str">
        <f>IF(ISNUMBER(san_table_data!T27), IF(san_table_data!T27=-999,"NA",IF(san_table_data!T27&gt;99, "&gt;99", IF(san_table_data!T27&lt;1, "&lt;1", san_table_data!T27))), "-")</f>
        <v>-</v>
      </c>
      <c r="U30" s="61" t="str">
        <f>IF(ISNUMBER(san_table_data!U27), IF(san_table_data!U27=-999,"NA",IF(san_table_data!U27&gt;99, "&gt;99", IF(san_table_data!U27&lt;1, "&lt;1", san_table_data!U27))), "-")</f>
        <v>-</v>
      </c>
      <c r="V30" s="47" t="str">
        <f>IF(ISNUMBER(san_table_data!V27), IF(san_table_data!V27=-999,"NA",san_table_data!V27), "-")</f>
        <v>-</v>
      </c>
      <c r="W30" s="47" t="str">
        <f>IF(ISNUMBER(san_table_data!W27), IF(san_table_data!W27=-999,"NA",san_table_data!W27), "-")</f>
        <v>-</v>
      </c>
      <c r="X30" s="47"/>
      <c r="Y30" s="47"/>
      <c r="Z30" s="62" t="str">
        <f>IF(ISNUMBER(san_table_data!Z27), IF(san_table_data!Z27=-999,"NA",IF(san_table_data!Z27&gt;99, "&gt;99", IF(san_table_data!Z27&lt;1, "&lt;1", san_table_data!Z27))), "-")</f>
        <v>-</v>
      </c>
      <c r="AA30" s="63" t="str">
        <f>IF(ISNUMBER(san_table_data!AA27), IF(san_table_data!AA27=-999,"NA",IF(san_table_data!AA27&gt;99, "&gt;99", IF(san_table_data!AA27&lt;1, "&lt;1", san_table_data!AA27))), "-")</f>
        <v>-</v>
      </c>
      <c r="AB30" s="63" t="str">
        <f>IF(ISNUMBER(san_table_data!AB27), IF(san_table_data!AB27=-999,"NA",IF(san_table_data!AB27&gt;99, "&gt;99", IF(san_table_data!AB27&lt;1, "&lt;1", san_table_data!AB27))), "-")</f>
        <v>-</v>
      </c>
      <c r="AC30" s="63" t="str">
        <f>IF(ISNUMBER(san_table_data!AC27), IF(san_table_data!AC27=-999,"NA",IF(san_table_data!AC27&gt;99, "&gt;99", IF(san_table_data!AC27&lt;1, "&lt;1", san_table_data!AC27))), "-")</f>
        <v>-</v>
      </c>
      <c r="AD30" s="59" t="str">
        <f>IF(ISNUMBER(san_table_data!AD27), IF(san_table_data!AD27=-999,"NA",IF(san_table_data!AD27&gt;99, "&gt;99", IF(san_table_data!AD27&lt;1, "&lt;1", san_table_data!AD27))), "-")</f>
        <v>-</v>
      </c>
      <c r="AE30" s="59" t="str">
        <f>IF(ISNUMBER(san_table_data!AE27), IF(san_table_data!AE27=-999,"NA",IF(san_table_data!AE27&gt;99, "&gt;99", IF(san_table_data!AE27&lt;1, "&lt;1", san_table_data!AE27))), "-")</f>
        <v>-</v>
      </c>
      <c r="AF30" s="59" t="str">
        <f>IF(ISNUMBER(san_table_data!AF27), IF(san_table_data!AF27=-999,"NA",IF(san_table_data!AF27&gt;99, "&gt;99", IF(san_table_data!AF27&lt;1, "&lt;1", san_table_data!AF27))), "-")</f>
        <v>-</v>
      </c>
      <c r="AG30" s="62" t="str">
        <f>IF(ISNUMBER(san_table_data!AG27), IF(san_table_data!AG27=-999,"NA",IF(san_table_data!AG27&gt;99, "&gt;99", IF(san_table_data!AG27&lt;1, "&lt;1", san_table_data!AG27))), "-")</f>
        <v>-</v>
      </c>
      <c r="AH30" s="63" t="str">
        <f>IF(ISNUMBER(san_table_data!AH27), IF(san_table_data!AH27=-999,"NA",IF(san_table_data!AH27&gt;99, "&gt;99", IF(san_table_data!AH27&lt;1, "&lt;1", san_table_data!AH27))), "-")</f>
        <v>-</v>
      </c>
      <c r="AI30" s="63" t="str">
        <f>IF(ISNUMBER(san_table_data!AI27), IF(san_table_data!AI27=-999,"NA",IF(san_table_data!AI27&gt;99, "&gt;99", IF(san_table_data!AI27&lt;1, "&lt;1", san_table_data!AI27))), "-")</f>
        <v>-</v>
      </c>
      <c r="AJ30" s="63" t="str">
        <f>IF(ISNUMBER(san_table_data!AJ27), IF(san_table_data!AJ27=-999,"NA",IF(san_table_data!AJ27&gt;99, "&gt;99", IF(san_table_data!AJ27&lt;1, "&lt;1", san_table_data!AJ27))), "-")</f>
        <v>-</v>
      </c>
      <c r="AK30" s="59" t="str">
        <f>IF(ISNUMBER(san_table_data!AK27), IF(san_table_data!AK27=-999,"NA",IF(san_table_data!AK27&gt;99, "&gt;99", IF(san_table_data!AK27&lt;1, "&lt;1", san_table_data!AK27))), "-")</f>
        <v>-</v>
      </c>
      <c r="AL30" s="59" t="str">
        <f>IF(ISNUMBER(san_table_data!AL27), IF(san_table_data!AL27=-999,"NA",IF(san_table_data!AL27&gt;99, "&gt;99", IF(san_table_data!AL27&lt;1, "&lt;1", san_table_data!AL27))), "-")</f>
        <v>-</v>
      </c>
      <c r="AM30" s="59" t="str">
        <f>IF(ISNUMBER(san_table_data!AM27), IF(san_table_data!AM27=-999,"NA",IF(san_table_data!AM27&gt;99, "&gt;99", IF(san_table_data!AM27&lt;1, "&lt;1", san_table_data!AM27))), "-")</f>
        <v>-</v>
      </c>
      <c r="AN30" s="62" t="str">
        <f>IF(ISNUMBER(san_table_data!AN27), IF(san_table_data!AN27=-999,"NA",IF(san_table_data!AN27&gt;99, "&gt;99", IF(san_table_data!AN27&lt;1, "&lt;1", san_table_data!AN27))), "-")</f>
        <v>-</v>
      </c>
      <c r="AO30" s="63" t="str">
        <f>IF(ISNUMBER(san_table_data!AO27), IF(san_table_data!AO27=-999,"NA",IF(san_table_data!AO27&gt;99, "&gt;99", IF(san_table_data!AO27&lt;1, "&lt;1", san_table_data!AO27))), "-")</f>
        <v>-</v>
      </c>
      <c r="AP30" s="63" t="str">
        <f>IF(ISNUMBER(san_table_data!AP27), IF(san_table_data!AP27=-999,"NA",IF(san_table_data!AP27&gt;99, "&gt;99", IF(san_table_data!AP27&lt;1, "&lt;1", san_table_data!AP27))), "-")</f>
        <v>-</v>
      </c>
      <c r="AQ30" s="63" t="str">
        <f>IF(ISNUMBER(san_table_data!AQ27), IF(san_table_data!AQ27=-999,"NA",IF(san_table_data!AQ27&gt;99, "&gt;99", IF(san_table_data!AQ27&lt;1, "&lt;1", san_table_data!AQ27))), "-")</f>
        <v>-</v>
      </c>
      <c r="AR30" s="59" t="str">
        <f>IF(ISNUMBER(san_table_data!AR27), IF(san_table_data!AR27=-999,"NA",IF(san_table_data!AR27&gt;99, "&gt;99", IF(san_table_data!AR27&lt;1, "&lt;1", san_table_data!AR27))), "-")</f>
        <v>-</v>
      </c>
      <c r="AS30" s="59" t="str">
        <f>IF(ISNUMBER(san_table_data!AS27), IF(san_table_data!AS27=-999,"NA",IF(san_table_data!AS27&gt;99, "&gt;99", IF(san_table_data!AS27&lt;1, "&lt;1", san_table_data!AS27))), "-")</f>
        <v>-</v>
      </c>
      <c r="AT30" s="59" t="str">
        <f>IF(ISNUMBER(san_table_data!AT27), IF(san_table_data!AT27=-999,"NA",IF(san_table_data!AT27&gt;99, "&gt;99", IF(san_table_data!AT27&lt;1, "&lt;1", san_table_data!AT27))), "-")</f>
        <v>-</v>
      </c>
    </row>
    <row r="31" s="64" customFormat="true" x14ac:dyDescent="0.25">
      <c r="A31" s="56" t="str">
        <f>IF(ISBLANK(san_table_data!A28), "", san_table_data!A28)</f>
        <v/>
      </c>
      <c r="B31" s="56" t="str">
        <f>IF(ISBLANK(san_table_data!B28), "", san_table_data!B28)</f>
        <v/>
      </c>
      <c r="C31" s="57" t="str">
        <f>IF(ISNUMBER(san_table_data!C28), san_table_data!C28, "-")</f>
        <v>-</v>
      </c>
      <c r="D31" s="58" t="str">
        <f>IF(ISNUMBER(san_table_data!D28), san_table_data!D28, "-")</f>
        <v>-</v>
      </c>
      <c r="E31" s="59" t="str">
        <f>IF(ISNUMBER(san_table_data!E28), san_table_data!E28, "-")</f>
        <v>-</v>
      </c>
      <c r="F31" s="60" t="str">
        <f>IF(ISNUMBER(san_table_data!F28), IF(san_table_data!F28=-999,"NA",IF(san_table_data!F28&gt;99, "&gt;99", IF(san_table_data!F28&lt;1, "&lt;1", san_table_data!F28))), "-")</f>
        <v>-</v>
      </c>
      <c r="G31" s="59" t="str">
        <f>IF(ISNUMBER(san_table_data!G28), IF(san_table_data!G28=-999,"NA",IF(san_table_data!G28&gt;99, "&gt;99", IF(san_table_data!G28&lt;1, "&lt;1", san_table_data!G28))), "-")</f>
        <v>-</v>
      </c>
      <c r="H31" s="59" t="str">
        <f>IF(ISNUMBER(san_table_data!H28), IF(san_table_data!H28=-999,"NA",IF(san_table_data!H28&gt;99, "&gt;99", IF(san_table_data!H28&lt;1, "&lt;1", san_table_data!H28))), "-")</f>
        <v>-</v>
      </c>
      <c r="I31" s="61" t="str">
        <f>IF(ISNUMBER(san_table_data!I28), IF(san_table_data!I28=-999,"NA",IF(san_table_data!I28&gt;99, "&gt;99", IF(san_table_data!I28&lt;1, "&lt;1", san_table_data!I28))), "-")</f>
        <v>-</v>
      </c>
      <c r="J31" s="47" t="str">
        <f>IF(ISNUMBER(san_table_data!J28), IF(san_table_data!J28=-999,"NA",san_table_data!J28), "-")</f>
        <v>-</v>
      </c>
      <c r="K31" s="47" t="str">
        <f>IF(ISNUMBER(san_table_data!K28), IF(san_table_data!K28=-999,"NA",san_table_data!K28), "-")</f>
        <v>-</v>
      </c>
      <c r="L31" s="60" t="str">
        <f>IF(ISNUMBER(san_table_data!L28), IF(san_table_data!L28=-999,"NA",IF(san_table_data!L28&gt;99, "&gt;99", IF(san_table_data!L28&lt;1, "&lt;1", san_table_data!L28))), "-")</f>
        <v>-</v>
      </c>
      <c r="M31" s="59" t="str">
        <f>IF(ISNUMBER(san_table_data!M28), IF(san_table_data!M28=-999,"NA",IF(san_table_data!M28&gt;99, "&gt;99", IF(san_table_data!M28&lt;1, "&lt;1", san_table_data!M28))), "-")</f>
        <v>-</v>
      </c>
      <c r="N31" s="59" t="str">
        <f>IF(ISNUMBER(san_table_data!N28), IF(san_table_data!N28=-999,"NA",IF(san_table_data!N28&gt;99, "&gt;99", IF(san_table_data!N28&lt;1, "&lt;1", san_table_data!N28))), "-")</f>
        <v>-</v>
      </c>
      <c r="O31" s="61" t="str">
        <f>IF(ISNUMBER(san_table_data!O28), IF(san_table_data!O28=-999,"NA",IF(san_table_data!O28&gt;99, "&gt;99", IF(san_table_data!O28&lt;1, "&lt;1", san_table_data!O28))), "-")</f>
        <v>-</v>
      </c>
      <c r="P31" s="47" t="str">
        <f>IF(ISNUMBER(san_table_data!P28), IF(san_table_data!P28=-999,"NA",san_table_data!P28), "-")</f>
        <v>-</v>
      </c>
      <c r="Q31" s="47" t="str">
        <f>IF(ISNUMBER(san_table_data!Q28), IF(san_table_data!Q28=-999,"NA",san_table_data!Q28), "-")</f>
        <v>-</v>
      </c>
      <c r="R31" s="60" t="str">
        <f>IF(ISNUMBER(san_table_data!R28), IF(san_table_data!R28=-999,"NA",IF(san_table_data!R28&gt;99, "&gt;99", IF(san_table_data!R28&lt;1, "&lt;1", san_table_data!R28))), "-")</f>
        <v>-</v>
      </c>
      <c r="S31" s="59" t="str">
        <f>IF(ISNUMBER(san_table_data!S28), IF(san_table_data!S28=-999,"NA",IF(san_table_data!S28&gt;99, "&gt;99", IF(san_table_data!S28&lt;1, "&lt;1", san_table_data!S28))), "-")</f>
        <v>-</v>
      </c>
      <c r="T31" s="59" t="str">
        <f>IF(ISNUMBER(san_table_data!T28), IF(san_table_data!T28=-999,"NA",IF(san_table_data!T28&gt;99, "&gt;99", IF(san_table_data!T28&lt;1, "&lt;1", san_table_data!T28))), "-")</f>
        <v>-</v>
      </c>
      <c r="U31" s="61" t="str">
        <f>IF(ISNUMBER(san_table_data!U28), IF(san_table_data!U28=-999,"NA",IF(san_table_data!U28&gt;99, "&gt;99", IF(san_table_data!U28&lt;1, "&lt;1", san_table_data!U28))), "-")</f>
        <v>-</v>
      </c>
      <c r="V31" s="47" t="str">
        <f>IF(ISNUMBER(san_table_data!V28), IF(san_table_data!V28=-999,"NA",san_table_data!V28), "-")</f>
        <v>-</v>
      </c>
      <c r="W31" s="47" t="str">
        <f>IF(ISNUMBER(san_table_data!W28), IF(san_table_data!W28=-999,"NA",san_table_data!W28), "-")</f>
        <v>-</v>
      </c>
      <c r="X31" s="47"/>
      <c r="Y31" s="47"/>
      <c r="Z31" s="62" t="str">
        <f>IF(ISNUMBER(san_table_data!Z28), IF(san_table_data!Z28=-999,"NA",IF(san_table_data!Z28&gt;99, "&gt;99", IF(san_table_data!Z28&lt;1, "&lt;1", san_table_data!Z28))), "-")</f>
        <v>-</v>
      </c>
      <c r="AA31" s="63" t="str">
        <f>IF(ISNUMBER(san_table_data!AA28), IF(san_table_data!AA28=-999,"NA",IF(san_table_data!AA28&gt;99, "&gt;99", IF(san_table_data!AA28&lt;1, "&lt;1", san_table_data!AA28))), "-")</f>
        <v>-</v>
      </c>
      <c r="AB31" s="63" t="str">
        <f>IF(ISNUMBER(san_table_data!AB28), IF(san_table_data!AB28=-999,"NA",IF(san_table_data!AB28&gt;99, "&gt;99", IF(san_table_data!AB28&lt;1, "&lt;1", san_table_data!AB28))), "-")</f>
        <v>-</v>
      </c>
      <c r="AC31" s="63" t="str">
        <f>IF(ISNUMBER(san_table_data!AC28), IF(san_table_data!AC28=-999,"NA",IF(san_table_data!AC28&gt;99, "&gt;99", IF(san_table_data!AC28&lt;1, "&lt;1", san_table_data!AC28))), "-")</f>
        <v>-</v>
      </c>
      <c r="AD31" s="59" t="str">
        <f>IF(ISNUMBER(san_table_data!AD28), IF(san_table_data!AD28=-999,"NA",IF(san_table_data!AD28&gt;99, "&gt;99", IF(san_table_data!AD28&lt;1, "&lt;1", san_table_data!AD28))), "-")</f>
        <v>-</v>
      </c>
      <c r="AE31" s="59" t="str">
        <f>IF(ISNUMBER(san_table_data!AE28), IF(san_table_data!AE28=-999,"NA",IF(san_table_data!AE28&gt;99, "&gt;99", IF(san_table_data!AE28&lt;1, "&lt;1", san_table_data!AE28))), "-")</f>
        <v>-</v>
      </c>
      <c r="AF31" s="59" t="str">
        <f>IF(ISNUMBER(san_table_data!AF28), IF(san_table_data!AF28=-999,"NA",IF(san_table_data!AF28&gt;99, "&gt;99", IF(san_table_data!AF28&lt;1, "&lt;1", san_table_data!AF28))), "-")</f>
        <v>-</v>
      </c>
      <c r="AG31" s="62" t="str">
        <f>IF(ISNUMBER(san_table_data!AG28), IF(san_table_data!AG28=-999,"NA",IF(san_table_data!AG28&gt;99, "&gt;99", IF(san_table_data!AG28&lt;1, "&lt;1", san_table_data!AG28))), "-")</f>
        <v>-</v>
      </c>
      <c r="AH31" s="63" t="str">
        <f>IF(ISNUMBER(san_table_data!AH28), IF(san_table_data!AH28=-999,"NA",IF(san_table_data!AH28&gt;99, "&gt;99", IF(san_table_data!AH28&lt;1, "&lt;1", san_table_data!AH28))), "-")</f>
        <v>-</v>
      </c>
      <c r="AI31" s="63" t="str">
        <f>IF(ISNUMBER(san_table_data!AI28), IF(san_table_data!AI28=-999,"NA",IF(san_table_data!AI28&gt;99, "&gt;99", IF(san_table_data!AI28&lt;1, "&lt;1", san_table_data!AI28))), "-")</f>
        <v>-</v>
      </c>
      <c r="AJ31" s="63" t="str">
        <f>IF(ISNUMBER(san_table_data!AJ28), IF(san_table_data!AJ28=-999,"NA",IF(san_table_data!AJ28&gt;99, "&gt;99", IF(san_table_data!AJ28&lt;1, "&lt;1", san_table_data!AJ28))), "-")</f>
        <v>-</v>
      </c>
      <c r="AK31" s="59" t="str">
        <f>IF(ISNUMBER(san_table_data!AK28), IF(san_table_data!AK28=-999,"NA",IF(san_table_data!AK28&gt;99, "&gt;99", IF(san_table_data!AK28&lt;1, "&lt;1", san_table_data!AK28))), "-")</f>
        <v>-</v>
      </c>
      <c r="AL31" s="59" t="str">
        <f>IF(ISNUMBER(san_table_data!AL28), IF(san_table_data!AL28=-999,"NA",IF(san_table_data!AL28&gt;99, "&gt;99", IF(san_table_data!AL28&lt;1, "&lt;1", san_table_data!AL28))), "-")</f>
        <v>-</v>
      </c>
      <c r="AM31" s="59" t="str">
        <f>IF(ISNUMBER(san_table_data!AM28), IF(san_table_data!AM28=-999,"NA",IF(san_table_data!AM28&gt;99, "&gt;99", IF(san_table_data!AM28&lt;1, "&lt;1", san_table_data!AM28))), "-")</f>
        <v>-</v>
      </c>
      <c r="AN31" s="62" t="str">
        <f>IF(ISNUMBER(san_table_data!AN28), IF(san_table_data!AN28=-999,"NA",IF(san_table_data!AN28&gt;99, "&gt;99", IF(san_table_data!AN28&lt;1, "&lt;1", san_table_data!AN28))), "-")</f>
        <v>-</v>
      </c>
      <c r="AO31" s="63" t="str">
        <f>IF(ISNUMBER(san_table_data!AO28), IF(san_table_data!AO28=-999,"NA",IF(san_table_data!AO28&gt;99, "&gt;99", IF(san_table_data!AO28&lt;1, "&lt;1", san_table_data!AO28))), "-")</f>
        <v>-</v>
      </c>
      <c r="AP31" s="63" t="str">
        <f>IF(ISNUMBER(san_table_data!AP28), IF(san_table_data!AP28=-999,"NA",IF(san_table_data!AP28&gt;99, "&gt;99", IF(san_table_data!AP28&lt;1, "&lt;1", san_table_data!AP28))), "-")</f>
        <v>-</v>
      </c>
      <c r="AQ31" s="63" t="str">
        <f>IF(ISNUMBER(san_table_data!AQ28), IF(san_table_data!AQ28=-999,"NA",IF(san_table_data!AQ28&gt;99, "&gt;99", IF(san_table_data!AQ28&lt;1, "&lt;1", san_table_data!AQ28))), "-")</f>
        <v>-</v>
      </c>
      <c r="AR31" s="59" t="str">
        <f>IF(ISNUMBER(san_table_data!AR28), IF(san_table_data!AR28=-999,"NA",IF(san_table_data!AR28&gt;99, "&gt;99", IF(san_table_data!AR28&lt;1, "&lt;1", san_table_data!AR28))), "-")</f>
        <v>-</v>
      </c>
      <c r="AS31" s="59" t="str">
        <f>IF(ISNUMBER(san_table_data!AS28), IF(san_table_data!AS28=-999,"NA",IF(san_table_data!AS28&gt;99, "&gt;99", IF(san_table_data!AS28&lt;1, "&lt;1", san_table_data!AS28))), "-")</f>
        <v>-</v>
      </c>
      <c r="AT31" s="59" t="str">
        <f>IF(ISNUMBER(san_table_data!AT28), IF(san_table_data!AT28=-999,"NA",IF(san_table_data!AT28&gt;99, "&gt;99", IF(san_table_data!AT28&lt;1, "&lt;1", san_table_data!AT28))), "-")</f>
        <v>-</v>
      </c>
    </row>
    <row r="32" s="64" customFormat="true" x14ac:dyDescent="0.25">
      <c r="A32" s="56" t="str">
        <f>IF(ISBLANK(san_table_data!A29), "", san_table_data!A29)</f>
        <v/>
      </c>
      <c r="B32" s="56" t="str">
        <f>IF(ISBLANK(san_table_data!B29), "", san_table_data!B29)</f>
        <v/>
      </c>
      <c r="C32" s="57" t="str">
        <f>IF(ISNUMBER(san_table_data!C29), san_table_data!C29, "-")</f>
        <v>-</v>
      </c>
      <c r="D32" s="58" t="str">
        <f>IF(ISNUMBER(san_table_data!D29), san_table_data!D29, "-")</f>
        <v>-</v>
      </c>
      <c r="E32" s="59" t="str">
        <f>IF(ISNUMBER(san_table_data!E29), san_table_data!E29, "-")</f>
        <v>-</v>
      </c>
      <c r="F32" s="60" t="str">
        <f>IF(ISNUMBER(san_table_data!F29), IF(san_table_data!F29=-999,"NA",IF(san_table_data!F29&gt;99, "&gt;99", IF(san_table_data!F29&lt;1, "&lt;1", san_table_data!F29))), "-")</f>
        <v>-</v>
      </c>
      <c r="G32" s="59" t="str">
        <f>IF(ISNUMBER(san_table_data!G29), IF(san_table_data!G29=-999,"NA",IF(san_table_data!G29&gt;99, "&gt;99", IF(san_table_data!G29&lt;1, "&lt;1", san_table_data!G29))), "-")</f>
        <v>-</v>
      </c>
      <c r="H32" s="59" t="str">
        <f>IF(ISNUMBER(san_table_data!H29), IF(san_table_data!H29=-999,"NA",IF(san_table_data!H29&gt;99, "&gt;99", IF(san_table_data!H29&lt;1, "&lt;1", san_table_data!H29))), "-")</f>
        <v>-</v>
      </c>
      <c r="I32" s="61" t="str">
        <f>IF(ISNUMBER(san_table_data!I29), IF(san_table_data!I29=-999,"NA",IF(san_table_data!I29&gt;99, "&gt;99", IF(san_table_data!I29&lt;1, "&lt;1", san_table_data!I29))), "-")</f>
        <v>-</v>
      </c>
      <c r="J32" s="47" t="str">
        <f>IF(ISNUMBER(san_table_data!J29), IF(san_table_data!J29=-999,"NA",san_table_data!J29), "-")</f>
        <v>-</v>
      </c>
      <c r="K32" s="47" t="str">
        <f>IF(ISNUMBER(san_table_data!K29), IF(san_table_data!K29=-999,"NA",san_table_data!K29), "-")</f>
        <v>-</v>
      </c>
      <c r="L32" s="60" t="str">
        <f>IF(ISNUMBER(san_table_data!L29), IF(san_table_data!L29=-999,"NA",IF(san_table_data!L29&gt;99, "&gt;99", IF(san_table_data!L29&lt;1, "&lt;1", san_table_data!L29))), "-")</f>
        <v>-</v>
      </c>
      <c r="M32" s="59" t="str">
        <f>IF(ISNUMBER(san_table_data!M29), IF(san_table_data!M29=-999,"NA",IF(san_table_data!M29&gt;99, "&gt;99", IF(san_table_data!M29&lt;1, "&lt;1", san_table_data!M29))), "-")</f>
        <v>-</v>
      </c>
      <c r="N32" s="59" t="str">
        <f>IF(ISNUMBER(san_table_data!N29), IF(san_table_data!N29=-999,"NA",IF(san_table_data!N29&gt;99, "&gt;99", IF(san_table_data!N29&lt;1, "&lt;1", san_table_data!N29))), "-")</f>
        <v>-</v>
      </c>
      <c r="O32" s="61" t="str">
        <f>IF(ISNUMBER(san_table_data!O29), IF(san_table_data!O29=-999,"NA",IF(san_table_data!O29&gt;99, "&gt;99", IF(san_table_data!O29&lt;1, "&lt;1", san_table_data!O29))), "-")</f>
        <v>-</v>
      </c>
      <c r="P32" s="47" t="str">
        <f>IF(ISNUMBER(san_table_data!P29), IF(san_table_data!P29=-999,"NA",san_table_data!P29), "-")</f>
        <v>-</v>
      </c>
      <c r="Q32" s="47" t="str">
        <f>IF(ISNUMBER(san_table_data!Q29), IF(san_table_data!Q29=-999,"NA",san_table_data!Q29), "-")</f>
        <v>-</v>
      </c>
      <c r="R32" s="60" t="str">
        <f>IF(ISNUMBER(san_table_data!R29), IF(san_table_data!R29=-999,"NA",IF(san_table_data!R29&gt;99, "&gt;99", IF(san_table_data!R29&lt;1, "&lt;1", san_table_data!R29))), "-")</f>
        <v>-</v>
      </c>
      <c r="S32" s="59" t="str">
        <f>IF(ISNUMBER(san_table_data!S29), IF(san_table_data!S29=-999,"NA",IF(san_table_data!S29&gt;99, "&gt;99", IF(san_table_data!S29&lt;1, "&lt;1", san_table_data!S29))), "-")</f>
        <v>-</v>
      </c>
      <c r="T32" s="59" t="str">
        <f>IF(ISNUMBER(san_table_data!T29), IF(san_table_data!T29=-999,"NA",IF(san_table_data!T29&gt;99, "&gt;99", IF(san_table_data!T29&lt;1, "&lt;1", san_table_data!T29))), "-")</f>
        <v>-</v>
      </c>
      <c r="U32" s="61" t="str">
        <f>IF(ISNUMBER(san_table_data!U29), IF(san_table_data!U29=-999,"NA",IF(san_table_data!U29&gt;99, "&gt;99", IF(san_table_data!U29&lt;1, "&lt;1", san_table_data!U29))), "-")</f>
        <v>-</v>
      </c>
      <c r="V32" s="47" t="str">
        <f>IF(ISNUMBER(san_table_data!V29), IF(san_table_data!V29=-999,"NA",san_table_data!V29), "-")</f>
        <v>-</v>
      </c>
      <c r="W32" s="47" t="str">
        <f>IF(ISNUMBER(san_table_data!W29), IF(san_table_data!W29=-999,"NA",san_table_data!W29), "-")</f>
        <v>-</v>
      </c>
      <c r="X32" s="47"/>
      <c r="Y32" s="47"/>
      <c r="Z32" s="62" t="str">
        <f>IF(ISNUMBER(san_table_data!Z29), IF(san_table_data!Z29=-999,"NA",IF(san_table_data!Z29&gt;99, "&gt;99", IF(san_table_data!Z29&lt;1, "&lt;1", san_table_data!Z29))), "-")</f>
        <v>-</v>
      </c>
      <c r="AA32" s="63" t="str">
        <f>IF(ISNUMBER(san_table_data!AA29), IF(san_table_data!AA29=-999,"NA",IF(san_table_data!AA29&gt;99, "&gt;99", IF(san_table_data!AA29&lt;1, "&lt;1", san_table_data!AA29))), "-")</f>
        <v>-</v>
      </c>
      <c r="AB32" s="63" t="str">
        <f>IF(ISNUMBER(san_table_data!AB29), IF(san_table_data!AB29=-999,"NA",IF(san_table_data!AB29&gt;99, "&gt;99", IF(san_table_data!AB29&lt;1, "&lt;1", san_table_data!AB29))), "-")</f>
        <v>-</v>
      </c>
      <c r="AC32" s="63" t="str">
        <f>IF(ISNUMBER(san_table_data!AC29), IF(san_table_data!AC29=-999,"NA",IF(san_table_data!AC29&gt;99, "&gt;99", IF(san_table_data!AC29&lt;1, "&lt;1", san_table_data!AC29))), "-")</f>
        <v>-</v>
      </c>
      <c r="AD32" s="59" t="str">
        <f>IF(ISNUMBER(san_table_data!AD29), IF(san_table_data!AD29=-999,"NA",IF(san_table_data!AD29&gt;99, "&gt;99", IF(san_table_data!AD29&lt;1, "&lt;1", san_table_data!AD29))), "-")</f>
        <v>-</v>
      </c>
      <c r="AE32" s="59" t="str">
        <f>IF(ISNUMBER(san_table_data!AE29), IF(san_table_data!AE29=-999,"NA",IF(san_table_data!AE29&gt;99, "&gt;99", IF(san_table_data!AE29&lt;1, "&lt;1", san_table_data!AE29))), "-")</f>
        <v>-</v>
      </c>
      <c r="AF32" s="59" t="str">
        <f>IF(ISNUMBER(san_table_data!AF29), IF(san_table_data!AF29=-999,"NA",IF(san_table_data!AF29&gt;99, "&gt;99", IF(san_table_data!AF29&lt;1, "&lt;1", san_table_data!AF29))), "-")</f>
        <v>-</v>
      </c>
      <c r="AG32" s="62" t="str">
        <f>IF(ISNUMBER(san_table_data!AG29), IF(san_table_data!AG29=-999,"NA",IF(san_table_data!AG29&gt;99, "&gt;99", IF(san_table_data!AG29&lt;1, "&lt;1", san_table_data!AG29))), "-")</f>
        <v>-</v>
      </c>
      <c r="AH32" s="63" t="str">
        <f>IF(ISNUMBER(san_table_data!AH29), IF(san_table_data!AH29=-999,"NA",IF(san_table_data!AH29&gt;99, "&gt;99", IF(san_table_data!AH29&lt;1, "&lt;1", san_table_data!AH29))), "-")</f>
        <v>-</v>
      </c>
      <c r="AI32" s="63" t="str">
        <f>IF(ISNUMBER(san_table_data!AI29), IF(san_table_data!AI29=-999,"NA",IF(san_table_data!AI29&gt;99, "&gt;99", IF(san_table_data!AI29&lt;1, "&lt;1", san_table_data!AI29))), "-")</f>
        <v>-</v>
      </c>
      <c r="AJ32" s="63" t="str">
        <f>IF(ISNUMBER(san_table_data!AJ29), IF(san_table_data!AJ29=-999,"NA",IF(san_table_data!AJ29&gt;99, "&gt;99", IF(san_table_data!AJ29&lt;1, "&lt;1", san_table_data!AJ29))), "-")</f>
        <v>-</v>
      </c>
      <c r="AK32" s="59" t="str">
        <f>IF(ISNUMBER(san_table_data!AK29), IF(san_table_data!AK29=-999,"NA",IF(san_table_data!AK29&gt;99, "&gt;99", IF(san_table_data!AK29&lt;1, "&lt;1", san_table_data!AK29))), "-")</f>
        <v>-</v>
      </c>
      <c r="AL32" s="59" t="str">
        <f>IF(ISNUMBER(san_table_data!AL29), IF(san_table_data!AL29=-999,"NA",IF(san_table_data!AL29&gt;99, "&gt;99", IF(san_table_data!AL29&lt;1, "&lt;1", san_table_data!AL29))), "-")</f>
        <v>-</v>
      </c>
      <c r="AM32" s="59" t="str">
        <f>IF(ISNUMBER(san_table_data!AM29), IF(san_table_data!AM29=-999,"NA",IF(san_table_data!AM29&gt;99, "&gt;99", IF(san_table_data!AM29&lt;1, "&lt;1", san_table_data!AM29))), "-")</f>
        <v>-</v>
      </c>
      <c r="AN32" s="62" t="str">
        <f>IF(ISNUMBER(san_table_data!AN29), IF(san_table_data!AN29=-999,"NA",IF(san_table_data!AN29&gt;99, "&gt;99", IF(san_table_data!AN29&lt;1, "&lt;1", san_table_data!AN29))), "-")</f>
        <v>-</v>
      </c>
      <c r="AO32" s="63" t="str">
        <f>IF(ISNUMBER(san_table_data!AO29), IF(san_table_data!AO29=-999,"NA",IF(san_table_data!AO29&gt;99, "&gt;99", IF(san_table_data!AO29&lt;1, "&lt;1", san_table_data!AO29))), "-")</f>
        <v>-</v>
      </c>
      <c r="AP32" s="63" t="str">
        <f>IF(ISNUMBER(san_table_data!AP29), IF(san_table_data!AP29=-999,"NA",IF(san_table_data!AP29&gt;99, "&gt;99", IF(san_table_data!AP29&lt;1, "&lt;1", san_table_data!AP29))), "-")</f>
        <v>-</v>
      </c>
      <c r="AQ32" s="63" t="str">
        <f>IF(ISNUMBER(san_table_data!AQ29), IF(san_table_data!AQ29=-999,"NA",IF(san_table_data!AQ29&gt;99, "&gt;99", IF(san_table_data!AQ29&lt;1, "&lt;1", san_table_data!AQ29))), "-")</f>
        <v>-</v>
      </c>
      <c r="AR32" s="59" t="str">
        <f>IF(ISNUMBER(san_table_data!AR29), IF(san_table_data!AR29=-999,"NA",IF(san_table_data!AR29&gt;99, "&gt;99", IF(san_table_data!AR29&lt;1, "&lt;1", san_table_data!AR29))), "-")</f>
        <v>-</v>
      </c>
      <c r="AS32" s="59" t="str">
        <f>IF(ISNUMBER(san_table_data!AS29), IF(san_table_data!AS29=-999,"NA",IF(san_table_data!AS29&gt;99, "&gt;99", IF(san_table_data!AS29&lt;1, "&lt;1", san_table_data!AS29))), "-")</f>
        <v>-</v>
      </c>
      <c r="AT32" s="59" t="str">
        <f>IF(ISNUMBER(san_table_data!AT29), IF(san_table_data!AT29=-999,"NA",IF(san_table_data!AT29&gt;99, "&gt;99", IF(san_table_data!AT29&lt;1, "&lt;1", san_table_data!AT29))), "-")</f>
        <v>-</v>
      </c>
    </row>
    <row r="33" s="64" customFormat="true" x14ac:dyDescent="0.25">
      <c r="A33" s="56" t="str">
        <f>IF(ISBLANK(san_table_data!A30), "", san_table_data!A30)</f>
        <v/>
      </c>
      <c r="B33" s="56" t="str">
        <f>IF(ISBLANK(san_table_data!B30), "", san_table_data!B30)</f>
        <v/>
      </c>
      <c r="C33" s="57" t="str">
        <f>IF(ISNUMBER(san_table_data!C30), san_table_data!C30, "-")</f>
        <v>-</v>
      </c>
      <c r="D33" s="58" t="str">
        <f>IF(ISNUMBER(san_table_data!D30), san_table_data!D30, "-")</f>
        <v>-</v>
      </c>
      <c r="E33" s="59" t="str">
        <f>IF(ISNUMBER(san_table_data!E30), san_table_data!E30, "-")</f>
        <v>-</v>
      </c>
      <c r="F33" s="60" t="str">
        <f>IF(ISNUMBER(san_table_data!F30), IF(san_table_data!F30=-999,"NA",IF(san_table_data!F30&gt;99, "&gt;99", IF(san_table_data!F30&lt;1, "&lt;1", san_table_data!F30))), "-")</f>
        <v>-</v>
      </c>
      <c r="G33" s="59" t="str">
        <f>IF(ISNUMBER(san_table_data!G30), IF(san_table_data!G30=-999,"NA",IF(san_table_data!G30&gt;99, "&gt;99", IF(san_table_data!G30&lt;1, "&lt;1", san_table_data!G30))), "-")</f>
        <v>-</v>
      </c>
      <c r="H33" s="59" t="str">
        <f>IF(ISNUMBER(san_table_data!H30), IF(san_table_data!H30=-999,"NA",IF(san_table_data!H30&gt;99, "&gt;99", IF(san_table_data!H30&lt;1, "&lt;1", san_table_data!H30))), "-")</f>
        <v>-</v>
      </c>
      <c r="I33" s="61" t="str">
        <f>IF(ISNUMBER(san_table_data!I30), IF(san_table_data!I30=-999,"NA",IF(san_table_data!I30&gt;99, "&gt;99", IF(san_table_data!I30&lt;1, "&lt;1", san_table_data!I30))), "-")</f>
        <v>-</v>
      </c>
      <c r="J33" s="47" t="str">
        <f>IF(ISNUMBER(san_table_data!J30), IF(san_table_data!J30=-999,"NA",san_table_data!J30), "-")</f>
        <v>-</v>
      </c>
      <c r="K33" s="47" t="str">
        <f>IF(ISNUMBER(san_table_data!K30), IF(san_table_data!K30=-999,"NA",san_table_data!K30), "-")</f>
        <v>-</v>
      </c>
      <c r="L33" s="60" t="str">
        <f>IF(ISNUMBER(san_table_data!L30), IF(san_table_data!L30=-999,"NA",IF(san_table_data!L30&gt;99, "&gt;99", IF(san_table_data!L30&lt;1, "&lt;1", san_table_data!L30))), "-")</f>
        <v>-</v>
      </c>
      <c r="M33" s="59" t="str">
        <f>IF(ISNUMBER(san_table_data!M30), IF(san_table_data!M30=-999,"NA",IF(san_table_data!M30&gt;99, "&gt;99", IF(san_table_data!M30&lt;1, "&lt;1", san_table_data!M30))), "-")</f>
        <v>-</v>
      </c>
      <c r="N33" s="59" t="str">
        <f>IF(ISNUMBER(san_table_data!N30), IF(san_table_data!N30=-999,"NA",IF(san_table_data!N30&gt;99, "&gt;99", IF(san_table_data!N30&lt;1, "&lt;1", san_table_data!N30))), "-")</f>
        <v>-</v>
      </c>
      <c r="O33" s="61" t="str">
        <f>IF(ISNUMBER(san_table_data!O30), IF(san_table_data!O30=-999,"NA",IF(san_table_data!O30&gt;99, "&gt;99", IF(san_table_data!O30&lt;1, "&lt;1", san_table_data!O30))), "-")</f>
        <v>-</v>
      </c>
      <c r="P33" s="47" t="str">
        <f>IF(ISNUMBER(san_table_data!P30), IF(san_table_data!P30=-999,"NA",san_table_data!P30), "-")</f>
        <v>-</v>
      </c>
      <c r="Q33" s="47" t="str">
        <f>IF(ISNUMBER(san_table_data!Q30), IF(san_table_data!Q30=-999,"NA",san_table_data!Q30), "-")</f>
        <v>-</v>
      </c>
      <c r="R33" s="60" t="str">
        <f>IF(ISNUMBER(san_table_data!R30), IF(san_table_data!R30=-999,"NA",IF(san_table_data!R30&gt;99, "&gt;99", IF(san_table_data!R30&lt;1, "&lt;1", san_table_data!R30))), "-")</f>
        <v>-</v>
      </c>
      <c r="S33" s="59" t="str">
        <f>IF(ISNUMBER(san_table_data!S30), IF(san_table_data!S30=-999,"NA",IF(san_table_data!S30&gt;99, "&gt;99", IF(san_table_data!S30&lt;1, "&lt;1", san_table_data!S30))), "-")</f>
        <v>-</v>
      </c>
      <c r="T33" s="59" t="str">
        <f>IF(ISNUMBER(san_table_data!T30), IF(san_table_data!T30=-999,"NA",IF(san_table_data!T30&gt;99, "&gt;99", IF(san_table_data!T30&lt;1, "&lt;1", san_table_data!T30))), "-")</f>
        <v>-</v>
      </c>
      <c r="U33" s="61" t="str">
        <f>IF(ISNUMBER(san_table_data!U30), IF(san_table_data!U30=-999,"NA",IF(san_table_data!U30&gt;99, "&gt;99", IF(san_table_data!U30&lt;1, "&lt;1", san_table_data!U30))), "-")</f>
        <v>-</v>
      </c>
      <c r="V33" s="47" t="str">
        <f>IF(ISNUMBER(san_table_data!V30), IF(san_table_data!V30=-999,"NA",san_table_data!V30), "-")</f>
        <v>-</v>
      </c>
      <c r="W33" s="47" t="str">
        <f>IF(ISNUMBER(san_table_data!W30), IF(san_table_data!W30=-999,"NA",san_table_data!W30), "-")</f>
        <v>-</v>
      </c>
      <c r="X33" s="47"/>
      <c r="Y33" s="47"/>
      <c r="Z33" s="62" t="str">
        <f>IF(ISNUMBER(san_table_data!Z30), IF(san_table_data!Z30=-999,"NA",IF(san_table_data!Z30&gt;99, "&gt;99", IF(san_table_data!Z30&lt;1, "&lt;1", san_table_data!Z30))), "-")</f>
        <v>-</v>
      </c>
      <c r="AA33" s="63" t="str">
        <f>IF(ISNUMBER(san_table_data!AA30), IF(san_table_data!AA30=-999,"NA",IF(san_table_data!AA30&gt;99, "&gt;99", IF(san_table_data!AA30&lt;1, "&lt;1", san_table_data!AA30))), "-")</f>
        <v>-</v>
      </c>
      <c r="AB33" s="63" t="str">
        <f>IF(ISNUMBER(san_table_data!AB30), IF(san_table_data!AB30=-999,"NA",IF(san_table_data!AB30&gt;99, "&gt;99", IF(san_table_data!AB30&lt;1, "&lt;1", san_table_data!AB30))), "-")</f>
        <v>-</v>
      </c>
      <c r="AC33" s="63" t="str">
        <f>IF(ISNUMBER(san_table_data!AC30), IF(san_table_data!AC30=-999,"NA",IF(san_table_data!AC30&gt;99, "&gt;99", IF(san_table_data!AC30&lt;1, "&lt;1", san_table_data!AC30))), "-")</f>
        <v>-</v>
      </c>
      <c r="AD33" s="59" t="str">
        <f>IF(ISNUMBER(san_table_data!AD30), IF(san_table_data!AD30=-999,"NA",IF(san_table_data!AD30&gt;99, "&gt;99", IF(san_table_data!AD30&lt;1, "&lt;1", san_table_data!AD30))), "-")</f>
        <v>-</v>
      </c>
      <c r="AE33" s="59" t="str">
        <f>IF(ISNUMBER(san_table_data!AE30), IF(san_table_data!AE30=-999,"NA",IF(san_table_data!AE30&gt;99, "&gt;99", IF(san_table_data!AE30&lt;1, "&lt;1", san_table_data!AE30))), "-")</f>
        <v>-</v>
      </c>
      <c r="AF33" s="59" t="str">
        <f>IF(ISNUMBER(san_table_data!AF30), IF(san_table_data!AF30=-999,"NA",IF(san_table_data!AF30&gt;99, "&gt;99", IF(san_table_data!AF30&lt;1, "&lt;1", san_table_data!AF30))), "-")</f>
        <v>-</v>
      </c>
      <c r="AG33" s="62" t="str">
        <f>IF(ISNUMBER(san_table_data!AG30), IF(san_table_data!AG30=-999,"NA",IF(san_table_data!AG30&gt;99, "&gt;99", IF(san_table_data!AG30&lt;1, "&lt;1", san_table_data!AG30))), "-")</f>
        <v>-</v>
      </c>
      <c r="AH33" s="63" t="str">
        <f>IF(ISNUMBER(san_table_data!AH30), IF(san_table_data!AH30=-999,"NA",IF(san_table_data!AH30&gt;99, "&gt;99", IF(san_table_data!AH30&lt;1, "&lt;1", san_table_data!AH30))), "-")</f>
        <v>-</v>
      </c>
      <c r="AI33" s="63" t="str">
        <f>IF(ISNUMBER(san_table_data!AI30), IF(san_table_data!AI30=-999,"NA",IF(san_table_data!AI30&gt;99, "&gt;99", IF(san_table_data!AI30&lt;1, "&lt;1", san_table_data!AI30))), "-")</f>
        <v>-</v>
      </c>
      <c r="AJ33" s="63" t="str">
        <f>IF(ISNUMBER(san_table_data!AJ30), IF(san_table_data!AJ30=-999,"NA",IF(san_table_data!AJ30&gt;99, "&gt;99", IF(san_table_data!AJ30&lt;1, "&lt;1", san_table_data!AJ30))), "-")</f>
        <v>-</v>
      </c>
      <c r="AK33" s="59" t="str">
        <f>IF(ISNUMBER(san_table_data!AK30), IF(san_table_data!AK30=-999,"NA",IF(san_table_data!AK30&gt;99, "&gt;99", IF(san_table_data!AK30&lt;1, "&lt;1", san_table_data!AK30))), "-")</f>
        <v>-</v>
      </c>
      <c r="AL33" s="59" t="str">
        <f>IF(ISNUMBER(san_table_data!AL30), IF(san_table_data!AL30=-999,"NA",IF(san_table_data!AL30&gt;99, "&gt;99", IF(san_table_data!AL30&lt;1, "&lt;1", san_table_data!AL30))), "-")</f>
        <v>-</v>
      </c>
      <c r="AM33" s="59" t="str">
        <f>IF(ISNUMBER(san_table_data!AM30), IF(san_table_data!AM30=-999,"NA",IF(san_table_data!AM30&gt;99, "&gt;99", IF(san_table_data!AM30&lt;1, "&lt;1", san_table_data!AM30))), "-")</f>
        <v>-</v>
      </c>
      <c r="AN33" s="62" t="str">
        <f>IF(ISNUMBER(san_table_data!AN30), IF(san_table_data!AN30=-999,"NA",IF(san_table_data!AN30&gt;99, "&gt;99", IF(san_table_data!AN30&lt;1, "&lt;1", san_table_data!AN30))), "-")</f>
        <v>-</v>
      </c>
      <c r="AO33" s="63" t="str">
        <f>IF(ISNUMBER(san_table_data!AO30), IF(san_table_data!AO30=-999,"NA",IF(san_table_data!AO30&gt;99, "&gt;99", IF(san_table_data!AO30&lt;1, "&lt;1", san_table_data!AO30))), "-")</f>
        <v>-</v>
      </c>
      <c r="AP33" s="63" t="str">
        <f>IF(ISNUMBER(san_table_data!AP30), IF(san_table_data!AP30=-999,"NA",IF(san_table_data!AP30&gt;99, "&gt;99", IF(san_table_data!AP30&lt;1, "&lt;1", san_table_data!AP30))), "-")</f>
        <v>-</v>
      </c>
      <c r="AQ33" s="63" t="str">
        <f>IF(ISNUMBER(san_table_data!AQ30), IF(san_table_data!AQ30=-999,"NA",IF(san_table_data!AQ30&gt;99, "&gt;99", IF(san_table_data!AQ30&lt;1, "&lt;1", san_table_data!AQ30))), "-")</f>
        <v>-</v>
      </c>
      <c r="AR33" s="59" t="str">
        <f>IF(ISNUMBER(san_table_data!AR30), IF(san_table_data!AR30=-999,"NA",IF(san_table_data!AR30&gt;99, "&gt;99", IF(san_table_data!AR30&lt;1, "&lt;1", san_table_data!AR30))), "-")</f>
        <v>-</v>
      </c>
      <c r="AS33" s="59" t="str">
        <f>IF(ISNUMBER(san_table_data!AS30), IF(san_table_data!AS30=-999,"NA",IF(san_table_data!AS30&gt;99, "&gt;99", IF(san_table_data!AS30&lt;1, "&lt;1", san_table_data!AS30))), "-")</f>
        <v>-</v>
      </c>
      <c r="AT33" s="59" t="str">
        <f>IF(ISNUMBER(san_table_data!AT30), IF(san_table_data!AT30=-999,"NA",IF(san_table_data!AT30&gt;99, "&gt;99", IF(san_table_data!AT30&lt;1, "&lt;1", san_table_data!AT30))), "-")</f>
        <v>-</v>
      </c>
    </row>
    <row r="34" s="64" customFormat="true" x14ac:dyDescent="0.25">
      <c r="A34" s="56" t="str">
        <f>IF(ISBLANK(san_table_data!A31), "", san_table_data!A31)</f>
        <v/>
      </c>
      <c r="B34" s="56" t="str">
        <f>IF(ISBLANK(san_table_data!B31), "", san_table_data!B31)</f>
        <v/>
      </c>
      <c r="C34" s="57" t="str">
        <f>IF(ISNUMBER(san_table_data!C31), san_table_data!C31, "-")</f>
        <v>-</v>
      </c>
      <c r="D34" s="58" t="str">
        <f>IF(ISNUMBER(san_table_data!D31), san_table_data!D31, "-")</f>
        <v>-</v>
      </c>
      <c r="E34" s="59" t="str">
        <f>IF(ISNUMBER(san_table_data!E31), san_table_data!E31, "-")</f>
        <v>-</v>
      </c>
      <c r="F34" s="60" t="str">
        <f>IF(ISNUMBER(san_table_data!F31), IF(san_table_data!F31=-999,"NA",IF(san_table_data!F31&gt;99, "&gt;99", IF(san_table_data!F31&lt;1, "&lt;1", san_table_data!F31))), "-")</f>
        <v>-</v>
      </c>
      <c r="G34" s="59" t="str">
        <f>IF(ISNUMBER(san_table_data!G31), IF(san_table_data!G31=-999,"NA",IF(san_table_data!G31&gt;99, "&gt;99", IF(san_table_data!G31&lt;1, "&lt;1", san_table_data!G31))), "-")</f>
        <v>-</v>
      </c>
      <c r="H34" s="59" t="str">
        <f>IF(ISNUMBER(san_table_data!H31), IF(san_table_data!H31=-999,"NA",IF(san_table_data!H31&gt;99, "&gt;99", IF(san_table_data!H31&lt;1, "&lt;1", san_table_data!H31))), "-")</f>
        <v>-</v>
      </c>
      <c r="I34" s="61" t="str">
        <f>IF(ISNUMBER(san_table_data!I31), IF(san_table_data!I31=-999,"NA",IF(san_table_data!I31&gt;99, "&gt;99", IF(san_table_data!I31&lt;1, "&lt;1", san_table_data!I31))), "-")</f>
        <v>-</v>
      </c>
      <c r="J34" s="47" t="str">
        <f>IF(ISNUMBER(san_table_data!J31), IF(san_table_data!J31=-999,"NA",san_table_data!J31), "-")</f>
        <v>-</v>
      </c>
      <c r="K34" s="47" t="str">
        <f>IF(ISNUMBER(san_table_data!K31), IF(san_table_data!K31=-999,"NA",san_table_data!K31), "-")</f>
        <v>-</v>
      </c>
      <c r="L34" s="60" t="str">
        <f>IF(ISNUMBER(san_table_data!L31), IF(san_table_data!L31=-999,"NA",IF(san_table_data!L31&gt;99, "&gt;99", IF(san_table_data!L31&lt;1, "&lt;1", san_table_data!L31))), "-")</f>
        <v>-</v>
      </c>
      <c r="M34" s="59" t="str">
        <f>IF(ISNUMBER(san_table_data!M31), IF(san_table_data!M31=-999,"NA",IF(san_table_data!M31&gt;99, "&gt;99", IF(san_table_data!M31&lt;1, "&lt;1", san_table_data!M31))), "-")</f>
        <v>-</v>
      </c>
      <c r="N34" s="59" t="str">
        <f>IF(ISNUMBER(san_table_data!N31), IF(san_table_data!N31=-999,"NA",IF(san_table_data!N31&gt;99, "&gt;99", IF(san_table_data!N31&lt;1, "&lt;1", san_table_data!N31))), "-")</f>
        <v>-</v>
      </c>
      <c r="O34" s="61" t="str">
        <f>IF(ISNUMBER(san_table_data!O31), IF(san_table_data!O31=-999,"NA",IF(san_table_data!O31&gt;99, "&gt;99", IF(san_table_data!O31&lt;1, "&lt;1", san_table_data!O31))), "-")</f>
        <v>-</v>
      </c>
      <c r="P34" s="47" t="str">
        <f>IF(ISNUMBER(san_table_data!P31), IF(san_table_data!P31=-999,"NA",san_table_data!P31), "-")</f>
        <v>-</v>
      </c>
      <c r="Q34" s="47" t="str">
        <f>IF(ISNUMBER(san_table_data!Q31), IF(san_table_data!Q31=-999,"NA",san_table_data!Q31), "-")</f>
        <v>-</v>
      </c>
      <c r="R34" s="60" t="str">
        <f>IF(ISNUMBER(san_table_data!R31), IF(san_table_data!R31=-999,"NA",IF(san_table_data!R31&gt;99, "&gt;99", IF(san_table_data!R31&lt;1, "&lt;1", san_table_data!R31))), "-")</f>
        <v>-</v>
      </c>
      <c r="S34" s="59" t="str">
        <f>IF(ISNUMBER(san_table_data!S31), IF(san_table_data!S31=-999,"NA",IF(san_table_data!S31&gt;99, "&gt;99", IF(san_table_data!S31&lt;1, "&lt;1", san_table_data!S31))), "-")</f>
        <v>-</v>
      </c>
      <c r="T34" s="59" t="str">
        <f>IF(ISNUMBER(san_table_data!T31), IF(san_table_data!T31=-999,"NA",IF(san_table_data!T31&gt;99, "&gt;99", IF(san_table_data!T31&lt;1, "&lt;1", san_table_data!T31))), "-")</f>
        <v>-</v>
      </c>
      <c r="U34" s="61" t="str">
        <f>IF(ISNUMBER(san_table_data!U31), IF(san_table_data!U31=-999,"NA",IF(san_table_data!U31&gt;99, "&gt;99", IF(san_table_data!U31&lt;1, "&lt;1", san_table_data!U31))), "-")</f>
        <v>-</v>
      </c>
      <c r="V34" s="47" t="str">
        <f>IF(ISNUMBER(san_table_data!V31), IF(san_table_data!V31=-999,"NA",san_table_data!V31), "-")</f>
        <v>-</v>
      </c>
      <c r="W34" s="47" t="str">
        <f>IF(ISNUMBER(san_table_data!W31), IF(san_table_data!W31=-999,"NA",san_table_data!W31), "-")</f>
        <v>-</v>
      </c>
      <c r="X34" s="47"/>
      <c r="Y34" s="47"/>
      <c r="Z34" s="62" t="str">
        <f>IF(ISNUMBER(san_table_data!Z31), IF(san_table_data!Z31=-999,"NA",IF(san_table_data!Z31&gt;99, "&gt;99", IF(san_table_data!Z31&lt;1, "&lt;1", san_table_data!Z31))), "-")</f>
        <v>-</v>
      </c>
      <c r="AA34" s="63" t="str">
        <f>IF(ISNUMBER(san_table_data!AA31), IF(san_table_data!AA31=-999,"NA",IF(san_table_data!AA31&gt;99, "&gt;99", IF(san_table_data!AA31&lt;1, "&lt;1", san_table_data!AA31))), "-")</f>
        <v>-</v>
      </c>
      <c r="AB34" s="63" t="str">
        <f>IF(ISNUMBER(san_table_data!AB31), IF(san_table_data!AB31=-999,"NA",IF(san_table_data!AB31&gt;99, "&gt;99", IF(san_table_data!AB31&lt;1, "&lt;1", san_table_data!AB31))), "-")</f>
        <v>-</v>
      </c>
      <c r="AC34" s="63" t="str">
        <f>IF(ISNUMBER(san_table_data!AC31), IF(san_table_data!AC31=-999,"NA",IF(san_table_data!AC31&gt;99, "&gt;99", IF(san_table_data!AC31&lt;1, "&lt;1", san_table_data!AC31))), "-")</f>
        <v>-</v>
      </c>
      <c r="AD34" s="59" t="str">
        <f>IF(ISNUMBER(san_table_data!AD31), IF(san_table_data!AD31=-999,"NA",IF(san_table_data!AD31&gt;99, "&gt;99", IF(san_table_data!AD31&lt;1, "&lt;1", san_table_data!AD31))), "-")</f>
        <v>-</v>
      </c>
      <c r="AE34" s="59" t="str">
        <f>IF(ISNUMBER(san_table_data!AE31), IF(san_table_data!AE31=-999,"NA",IF(san_table_data!AE31&gt;99, "&gt;99", IF(san_table_data!AE31&lt;1, "&lt;1", san_table_data!AE31))), "-")</f>
        <v>-</v>
      </c>
      <c r="AF34" s="59" t="str">
        <f>IF(ISNUMBER(san_table_data!AF31), IF(san_table_data!AF31=-999,"NA",IF(san_table_data!AF31&gt;99, "&gt;99", IF(san_table_data!AF31&lt;1, "&lt;1", san_table_data!AF31))), "-")</f>
        <v>-</v>
      </c>
      <c r="AG34" s="62" t="str">
        <f>IF(ISNUMBER(san_table_data!AG31), IF(san_table_data!AG31=-999,"NA",IF(san_table_data!AG31&gt;99, "&gt;99", IF(san_table_data!AG31&lt;1, "&lt;1", san_table_data!AG31))), "-")</f>
        <v>-</v>
      </c>
      <c r="AH34" s="63" t="str">
        <f>IF(ISNUMBER(san_table_data!AH31), IF(san_table_data!AH31=-999,"NA",IF(san_table_data!AH31&gt;99, "&gt;99", IF(san_table_data!AH31&lt;1, "&lt;1", san_table_data!AH31))), "-")</f>
        <v>-</v>
      </c>
      <c r="AI34" s="63" t="str">
        <f>IF(ISNUMBER(san_table_data!AI31), IF(san_table_data!AI31=-999,"NA",IF(san_table_data!AI31&gt;99, "&gt;99", IF(san_table_data!AI31&lt;1, "&lt;1", san_table_data!AI31))), "-")</f>
        <v>-</v>
      </c>
      <c r="AJ34" s="63" t="str">
        <f>IF(ISNUMBER(san_table_data!AJ31), IF(san_table_data!AJ31=-999,"NA",IF(san_table_data!AJ31&gt;99, "&gt;99", IF(san_table_data!AJ31&lt;1, "&lt;1", san_table_data!AJ31))), "-")</f>
        <v>-</v>
      </c>
      <c r="AK34" s="59" t="str">
        <f>IF(ISNUMBER(san_table_data!AK31), IF(san_table_data!AK31=-999,"NA",IF(san_table_data!AK31&gt;99, "&gt;99", IF(san_table_data!AK31&lt;1, "&lt;1", san_table_data!AK31))), "-")</f>
        <v>-</v>
      </c>
      <c r="AL34" s="59" t="str">
        <f>IF(ISNUMBER(san_table_data!AL31), IF(san_table_data!AL31=-999,"NA",IF(san_table_data!AL31&gt;99, "&gt;99", IF(san_table_data!AL31&lt;1, "&lt;1", san_table_data!AL31))), "-")</f>
        <v>-</v>
      </c>
      <c r="AM34" s="59" t="str">
        <f>IF(ISNUMBER(san_table_data!AM31), IF(san_table_data!AM31=-999,"NA",IF(san_table_data!AM31&gt;99, "&gt;99", IF(san_table_data!AM31&lt;1, "&lt;1", san_table_data!AM31))), "-")</f>
        <v>-</v>
      </c>
      <c r="AN34" s="62" t="str">
        <f>IF(ISNUMBER(san_table_data!AN31), IF(san_table_data!AN31=-999,"NA",IF(san_table_data!AN31&gt;99, "&gt;99", IF(san_table_data!AN31&lt;1, "&lt;1", san_table_data!AN31))), "-")</f>
        <v>-</v>
      </c>
      <c r="AO34" s="63" t="str">
        <f>IF(ISNUMBER(san_table_data!AO31), IF(san_table_data!AO31=-999,"NA",IF(san_table_data!AO31&gt;99, "&gt;99", IF(san_table_data!AO31&lt;1, "&lt;1", san_table_data!AO31))), "-")</f>
        <v>-</v>
      </c>
      <c r="AP34" s="63" t="str">
        <f>IF(ISNUMBER(san_table_data!AP31), IF(san_table_data!AP31=-999,"NA",IF(san_table_data!AP31&gt;99, "&gt;99", IF(san_table_data!AP31&lt;1, "&lt;1", san_table_data!AP31))), "-")</f>
        <v>-</v>
      </c>
      <c r="AQ34" s="63" t="str">
        <f>IF(ISNUMBER(san_table_data!AQ31), IF(san_table_data!AQ31=-999,"NA",IF(san_table_data!AQ31&gt;99, "&gt;99", IF(san_table_data!AQ31&lt;1, "&lt;1", san_table_data!AQ31))), "-")</f>
        <v>-</v>
      </c>
      <c r="AR34" s="59" t="str">
        <f>IF(ISNUMBER(san_table_data!AR31), IF(san_table_data!AR31=-999,"NA",IF(san_table_data!AR31&gt;99, "&gt;99", IF(san_table_data!AR31&lt;1, "&lt;1", san_table_data!AR31))), "-")</f>
        <v>-</v>
      </c>
      <c r="AS34" s="59" t="str">
        <f>IF(ISNUMBER(san_table_data!AS31), IF(san_table_data!AS31=-999,"NA",IF(san_table_data!AS31&gt;99, "&gt;99", IF(san_table_data!AS31&lt;1, "&lt;1", san_table_data!AS31))), "-")</f>
        <v>-</v>
      </c>
      <c r="AT34" s="59" t="str">
        <f>IF(ISNUMBER(san_table_data!AT31), IF(san_table_data!AT31=-999,"NA",IF(san_table_data!AT31&gt;99, "&gt;99", IF(san_table_data!AT31&lt;1, "&lt;1", san_table_data!AT31))), "-")</f>
        <v>-</v>
      </c>
    </row>
    <row r="35" s="64" customFormat="true" x14ac:dyDescent="0.25">
      <c r="A35" s="56" t="str">
        <f>IF(ISBLANK(san_table_data!A32), "", san_table_data!A32)</f>
        <v/>
      </c>
      <c r="B35" s="56" t="str">
        <f>IF(ISBLANK(san_table_data!B32), "", san_table_data!B32)</f>
        <v/>
      </c>
      <c r="C35" s="57" t="str">
        <f>IF(ISNUMBER(san_table_data!C32), san_table_data!C32, "-")</f>
        <v>-</v>
      </c>
      <c r="D35" s="58" t="str">
        <f>IF(ISNUMBER(san_table_data!D32), san_table_data!D32, "-")</f>
        <v>-</v>
      </c>
      <c r="E35" s="59" t="str">
        <f>IF(ISNUMBER(san_table_data!E32), san_table_data!E32, "-")</f>
        <v>-</v>
      </c>
      <c r="F35" s="60" t="str">
        <f>IF(ISNUMBER(san_table_data!F32), IF(san_table_data!F32=-999,"NA",IF(san_table_data!F32&gt;99, "&gt;99", IF(san_table_data!F32&lt;1, "&lt;1", san_table_data!F32))), "-")</f>
        <v>-</v>
      </c>
      <c r="G35" s="59" t="str">
        <f>IF(ISNUMBER(san_table_data!G32), IF(san_table_data!G32=-999,"NA",IF(san_table_data!G32&gt;99, "&gt;99", IF(san_table_data!G32&lt;1, "&lt;1", san_table_data!G32))), "-")</f>
        <v>-</v>
      </c>
      <c r="H35" s="59" t="str">
        <f>IF(ISNUMBER(san_table_data!H32), IF(san_table_data!H32=-999,"NA",IF(san_table_data!H32&gt;99, "&gt;99", IF(san_table_data!H32&lt;1, "&lt;1", san_table_data!H32))), "-")</f>
        <v>-</v>
      </c>
      <c r="I35" s="61" t="str">
        <f>IF(ISNUMBER(san_table_data!I32), IF(san_table_data!I32=-999,"NA",IF(san_table_data!I32&gt;99, "&gt;99", IF(san_table_data!I32&lt;1, "&lt;1", san_table_data!I32))), "-")</f>
        <v>-</v>
      </c>
      <c r="J35" s="47" t="str">
        <f>IF(ISNUMBER(san_table_data!J32), IF(san_table_data!J32=-999,"NA",san_table_data!J32), "-")</f>
        <v>-</v>
      </c>
      <c r="K35" s="47" t="str">
        <f>IF(ISNUMBER(san_table_data!K32), IF(san_table_data!K32=-999,"NA",san_table_data!K32), "-")</f>
        <v>-</v>
      </c>
      <c r="L35" s="60" t="str">
        <f>IF(ISNUMBER(san_table_data!L32), IF(san_table_data!L32=-999,"NA",IF(san_table_data!L32&gt;99, "&gt;99", IF(san_table_data!L32&lt;1, "&lt;1", san_table_data!L32))), "-")</f>
        <v>-</v>
      </c>
      <c r="M35" s="59" t="str">
        <f>IF(ISNUMBER(san_table_data!M32), IF(san_table_data!M32=-999,"NA",IF(san_table_data!M32&gt;99, "&gt;99", IF(san_table_data!M32&lt;1, "&lt;1", san_table_data!M32))), "-")</f>
        <v>-</v>
      </c>
      <c r="N35" s="59" t="str">
        <f>IF(ISNUMBER(san_table_data!N32), IF(san_table_data!N32=-999,"NA",IF(san_table_data!N32&gt;99, "&gt;99", IF(san_table_data!N32&lt;1, "&lt;1", san_table_data!N32))), "-")</f>
        <v>-</v>
      </c>
      <c r="O35" s="61" t="str">
        <f>IF(ISNUMBER(san_table_data!O32), IF(san_table_data!O32=-999,"NA",IF(san_table_data!O32&gt;99, "&gt;99", IF(san_table_data!O32&lt;1, "&lt;1", san_table_data!O32))), "-")</f>
        <v>-</v>
      </c>
      <c r="P35" s="47" t="str">
        <f>IF(ISNUMBER(san_table_data!P32), IF(san_table_data!P32=-999,"NA",san_table_data!P32), "-")</f>
        <v>-</v>
      </c>
      <c r="Q35" s="47" t="str">
        <f>IF(ISNUMBER(san_table_data!Q32), IF(san_table_data!Q32=-999,"NA",san_table_data!Q32), "-")</f>
        <v>-</v>
      </c>
      <c r="R35" s="60" t="str">
        <f>IF(ISNUMBER(san_table_data!R32), IF(san_table_data!R32=-999,"NA",IF(san_table_data!R32&gt;99, "&gt;99", IF(san_table_data!R32&lt;1, "&lt;1", san_table_data!R32))), "-")</f>
        <v>-</v>
      </c>
      <c r="S35" s="59" t="str">
        <f>IF(ISNUMBER(san_table_data!S32), IF(san_table_data!S32=-999,"NA",IF(san_table_data!S32&gt;99, "&gt;99", IF(san_table_data!S32&lt;1, "&lt;1", san_table_data!S32))), "-")</f>
        <v>-</v>
      </c>
      <c r="T35" s="59" t="str">
        <f>IF(ISNUMBER(san_table_data!T32), IF(san_table_data!T32=-999,"NA",IF(san_table_data!T32&gt;99, "&gt;99", IF(san_table_data!T32&lt;1, "&lt;1", san_table_data!T32))), "-")</f>
        <v>-</v>
      </c>
      <c r="U35" s="61" t="str">
        <f>IF(ISNUMBER(san_table_data!U32), IF(san_table_data!U32=-999,"NA",IF(san_table_data!U32&gt;99, "&gt;99", IF(san_table_data!U32&lt;1, "&lt;1", san_table_data!U32))), "-")</f>
        <v>-</v>
      </c>
      <c r="V35" s="47" t="str">
        <f>IF(ISNUMBER(san_table_data!V32), IF(san_table_data!V32=-999,"NA",san_table_data!V32), "-")</f>
        <v>-</v>
      </c>
      <c r="W35" s="47" t="str">
        <f>IF(ISNUMBER(san_table_data!W32), IF(san_table_data!W32=-999,"NA",san_table_data!W32), "-")</f>
        <v>-</v>
      </c>
      <c r="X35" s="47"/>
      <c r="Y35" s="47"/>
      <c r="Z35" s="62" t="str">
        <f>IF(ISNUMBER(san_table_data!Z32), IF(san_table_data!Z32=-999,"NA",IF(san_table_data!Z32&gt;99, "&gt;99", IF(san_table_data!Z32&lt;1, "&lt;1", san_table_data!Z32))), "-")</f>
        <v>-</v>
      </c>
      <c r="AA35" s="63" t="str">
        <f>IF(ISNUMBER(san_table_data!AA32), IF(san_table_data!AA32=-999,"NA",IF(san_table_data!AA32&gt;99, "&gt;99", IF(san_table_data!AA32&lt;1, "&lt;1", san_table_data!AA32))), "-")</f>
        <v>-</v>
      </c>
      <c r="AB35" s="63" t="str">
        <f>IF(ISNUMBER(san_table_data!AB32), IF(san_table_data!AB32=-999,"NA",IF(san_table_data!AB32&gt;99, "&gt;99", IF(san_table_data!AB32&lt;1, "&lt;1", san_table_data!AB32))), "-")</f>
        <v>-</v>
      </c>
      <c r="AC35" s="63" t="str">
        <f>IF(ISNUMBER(san_table_data!AC32), IF(san_table_data!AC32=-999,"NA",IF(san_table_data!AC32&gt;99, "&gt;99", IF(san_table_data!AC32&lt;1, "&lt;1", san_table_data!AC32))), "-")</f>
        <v>-</v>
      </c>
      <c r="AD35" s="59" t="str">
        <f>IF(ISNUMBER(san_table_data!AD32), IF(san_table_data!AD32=-999,"NA",IF(san_table_data!AD32&gt;99, "&gt;99", IF(san_table_data!AD32&lt;1, "&lt;1", san_table_data!AD32))), "-")</f>
        <v>-</v>
      </c>
      <c r="AE35" s="59" t="str">
        <f>IF(ISNUMBER(san_table_data!AE32), IF(san_table_data!AE32=-999,"NA",IF(san_table_data!AE32&gt;99, "&gt;99", IF(san_table_data!AE32&lt;1, "&lt;1", san_table_data!AE32))), "-")</f>
        <v>-</v>
      </c>
      <c r="AF35" s="59" t="str">
        <f>IF(ISNUMBER(san_table_data!AF32), IF(san_table_data!AF32=-999,"NA",IF(san_table_data!AF32&gt;99, "&gt;99", IF(san_table_data!AF32&lt;1, "&lt;1", san_table_data!AF32))), "-")</f>
        <v>-</v>
      </c>
      <c r="AG35" s="62" t="str">
        <f>IF(ISNUMBER(san_table_data!AG32), IF(san_table_data!AG32=-999,"NA",IF(san_table_data!AG32&gt;99, "&gt;99", IF(san_table_data!AG32&lt;1, "&lt;1", san_table_data!AG32))), "-")</f>
        <v>-</v>
      </c>
      <c r="AH35" s="63" t="str">
        <f>IF(ISNUMBER(san_table_data!AH32), IF(san_table_data!AH32=-999,"NA",IF(san_table_data!AH32&gt;99, "&gt;99", IF(san_table_data!AH32&lt;1, "&lt;1", san_table_data!AH32))), "-")</f>
        <v>-</v>
      </c>
      <c r="AI35" s="63" t="str">
        <f>IF(ISNUMBER(san_table_data!AI32), IF(san_table_data!AI32=-999,"NA",IF(san_table_data!AI32&gt;99, "&gt;99", IF(san_table_data!AI32&lt;1, "&lt;1", san_table_data!AI32))), "-")</f>
        <v>-</v>
      </c>
      <c r="AJ35" s="63" t="str">
        <f>IF(ISNUMBER(san_table_data!AJ32), IF(san_table_data!AJ32=-999,"NA",IF(san_table_data!AJ32&gt;99, "&gt;99", IF(san_table_data!AJ32&lt;1, "&lt;1", san_table_data!AJ32))), "-")</f>
        <v>-</v>
      </c>
      <c r="AK35" s="59" t="str">
        <f>IF(ISNUMBER(san_table_data!AK32), IF(san_table_data!AK32=-999,"NA",IF(san_table_data!AK32&gt;99, "&gt;99", IF(san_table_data!AK32&lt;1, "&lt;1", san_table_data!AK32))), "-")</f>
        <v>-</v>
      </c>
      <c r="AL35" s="59" t="str">
        <f>IF(ISNUMBER(san_table_data!AL32), IF(san_table_data!AL32=-999,"NA",IF(san_table_data!AL32&gt;99, "&gt;99", IF(san_table_data!AL32&lt;1, "&lt;1", san_table_data!AL32))), "-")</f>
        <v>-</v>
      </c>
      <c r="AM35" s="59" t="str">
        <f>IF(ISNUMBER(san_table_data!AM32), IF(san_table_data!AM32=-999,"NA",IF(san_table_data!AM32&gt;99, "&gt;99", IF(san_table_data!AM32&lt;1, "&lt;1", san_table_data!AM32))), "-")</f>
        <v>-</v>
      </c>
      <c r="AN35" s="62" t="str">
        <f>IF(ISNUMBER(san_table_data!AN32), IF(san_table_data!AN32=-999,"NA",IF(san_table_data!AN32&gt;99, "&gt;99", IF(san_table_data!AN32&lt;1, "&lt;1", san_table_data!AN32))), "-")</f>
        <v>-</v>
      </c>
      <c r="AO35" s="63" t="str">
        <f>IF(ISNUMBER(san_table_data!AO32), IF(san_table_data!AO32=-999,"NA",IF(san_table_data!AO32&gt;99, "&gt;99", IF(san_table_data!AO32&lt;1, "&lt;1", san_table_data!AO32))), "-")</f>
        <v>-</v>
      </c>
      <c r="AP35" s="63" t="str">
        <f>IF(ISNUMBER(san_table_data!AP32), IF(san_table_data!AP32=-999,"NA",IF(san_table_data!AP32&gt;99, "&gt;99", IF(san_table_data!AP32&lt;1, "&lt;1", san_table_data!AP32))), "-")</f>
        <v>-</v>
      </c>
      <c r="AQ35" s="63" t="str">
        <f>IF(ISNUMBER(san_table_data!AQ32), IF(san_table_data!AQ32=-999,"NA",IF(san_table_data!AQ32&gt;99, "&gt;99", IF(san_table_data!AQ32&lt;1, "&lt;1", san_table_data!AQ32))), "-")</f>
        <v>-</v>
      </c>
      <c r="AR35" s="59" t="str">
        <f>IF(ISNUMBER(san_table_data!AR32), IF(san_table_data!AR32=-999,"NA",IF(san_table_data!AR32&gt;99, "&gt;99", IF(san_table_data!AR32&lt;1, "&lt;1", san_table_data!AR32))), "-")</f>
        <v>-</v>
      </c>
      <c r="AS35" s="59" t="str">
        <f>IF(ISNUMBER(san_table_data!AS32), IF(san_table_data!AS32=-999,"NA",IF(san_table_data!AS32&gt;99, "&gt;99", IF(san_table_data!AS32&lt;1, "&lt;1", san_table_data!AS32))), "-")</f>
        <v>-</v>
      </c>
      <c r="AT35" s="59" t="str">
        <f>IF(ISNUMBER(san_table_data!AT32), IF(san_table_data!AT32=-999,"NA",IF(san_table_data!AT32&gt;99, "&gt;99", IF(san_table_data!AT32&lt;1, "&lt;1", san_table_data!AT32))), "-")</f>
        <v>-</v>
      </c>
    </row>
    <row r="36" s="64" customFormat="true" x14ac:dyDescent="0.25">
      <c r="A36" s="56" t="str">
        <f>IF(ISBLANK(san_table_data!A33), "", san_table_data!A33)</f>
        <v/>
      </c>
      <c r="B36" s="56" t="str">
        <f>IF(ISBLANK(san_table_data!B33), "", san_table_data!B33)</f>
        <v/>
      </c>
      <c r="C36" s="57" t="str">
        <f>IF(ISNUMBER(san_table_data!C33), san_table_data!C33, "-")</f>
        <v>-</v>
      </c>
      <c r="D36" s="58" t="str">
        <f>IF(ISNUMBER(san_table_data!D33), san_table_data!D33, "-")</f>
        <v>-</v>
      </c>
      <c r="E36" s="59" t="str">
        <f>IF(ISNUMBER(san_table_data!E33), san_table_data!E33, "-")</f>
        <v>-</v>
      </c>
      <c r="F36" s="60" t="str">
        <f>IF(ISNUMBER(san_table_data!F33), IF(san_table_data!F33=-999,"NA",IF(san_table_data!F33&gt;99, "&gt;99", IF(san_table_data!F33&lt;1, "&lt;1", san_table_data!F33))), "-")</f>
        <v>-</v>
      </c>
      <c r="G36" s="59" t="str">
        <f>IF(ISNUMBER(san_table_data!G33), IF(san_table_data!G33=-999,"NA",IF(san_table_data!G33&gt;99, "&gt;99", IF(san_table_data!G33&lt;1, "&lt;1", san_table_data!G33))), "-")</f>
        <v>-</v>
      </c>
      <c r="H36" s="59" t="str">
        <f>IF(ISNUMBER(san_table_data!H33), IF(san_table_data!H33=-999,"NA",IF(san_table_data!H33&gt;99, "&gt;99", IF(san_table_data!H33&lt;1, "&lt;1", san_table_data!H33))), "-")</f>
        <v>-</v>
      </c>
      <c r="I36" s="61" t="str">
        <f>IF(ISNUMBER(san_table_data!I33), IF(san_table_data!I33=-999,"NA",IF(san_table_data!I33&gt;99, "&gt;99", IF(san_table_data!I33&lt;1, "&lt;1", san_table_data!I33))), "-")</f>
        <v>-</v>
      </c>
      <c r="J36" s="47" t="str">
        <f>IF(ISNUMBER(san_table_data!J33), IF(san_table_data!J33=-999,"NA",san_table_data!J33), "-")</f>
        <v>-</v>
      </c>
      <c r="K36" s="47" t="str">
        <f>IF(ISNUMBER(san_table_data!K33), IF(san_table_data!K33=-999,"NA",san_table_data!K33), "-")</f>
        <v>-</v>
      </c>
      <c r="L36" s="60" t="str">
        <f>IF(ISNUMBER(san_table_data!L33), IF(san_table_data!L33=-999,"NA",IF(san_table_data!L33&gt;99, "&gt;99", IF(san_table_data!L33&lt;1, "&lt;1", san_table_data!L33))), "-")</f>
        <v>-</v>
      </c>
      <c r="M36" s="59" t="str">
        <f>IF(ISNUMBER(san_table_data!M33), IF(san_table_data!M33=-999,"NA",IF(san_table_data!M33&gt;99, "&gt;99", IF(san_table_data!M33&lt;1, "&lt;1", san_table_data!M33))), "-")</f>
        <v>-</v>
      </c>
      <c r="N36" s="59" t="str">
        <f>IF(ISNUMBER(san_table_data!N33), IF(san_table_data!N33=-999,"NA",IF(san_table_data!N33&gt;99, "&gt;99", IF(san_table_data!N33&lt;1, "&lt;1", san_table_data!N33))), "-")</f>
        <v>-</v>
      </c>
      <c r="O36" s="61" t="str">
        <f>IF(ISNUMBER(san_table_data!O33), IF(san_table_data!O33=-999,"NA",IF(san_table_data!O33&gt;99, "&gt;99", IF(san_table_data!O33&lt;1, "&lt;1", san_table_data!O33))), "-")</f>
        <v>-</v>
      </c>
      <c r="P36" s="47" t="str">
        <f>IF(ISNUMBER(san_table_data!P33), IF(san_table_data!P33=-999,"NA",san_table_data!P33), "-")</f>
        <v>-</v>
      </c>
      <c r="Q36" s="47" t="str">
        <f>IF(ISNUMBER(san_table_data!Q33), IF(san_table_data!Q33=-999,"NA",san_table_data!Q33), "-")</f>
        <v>-</v>
      </c>
      <c r="R36" s="60" t="str">
        <f>IF(ISNUMBER(san_table_data!R33), IF(san_table_data!R33=-999,"NA",IF(san_table_data!R33&gt;99, "&gt;99", IF(san_table_data!R33&lt;1, "&lt;1", san_table_data!R33))), "-")</f>
        <v>-</v>
      </c>
      <c r="S36" s="59" t="str">
        <f>IF(ISNUMBER(san_table_data!S33), IF(san_table_data!S33=-999,"NA",IF(san_table_data!S33&gt;99, "&gt;99", IF(san_table_data!S33&lt;1, "&lt;1", san_table_data!S33))), "-")</f>
        <v>-</v>
      </c>
      <c r="T36" s="59" t="str">
        <f>IF(ISNUMBER(san_table_data!T33), IF(san_table_data!T33=-999,"NA",IF(san_table_data!T33&gt;99, "&gt;99", IF(san_table_data!T33&lt;1, "&lt;1", san_table_data!T33))), "-")</f>
        <v>-</v>
      </c>
      <c r="U36" s="61" t="str">
        <f>IF(ISNUMBER(san_table_data!U33), IF(san_table_data!U33=-999,"NA",IF(san_table_data!U33&gt;99, "&gt;99", IF(san_table_data!U33&lt;1, "&lt;1", san_table_data!U33))), "-")</f>
        <v>-</v>
      </c>
      <c r="V36" s="47" t="str">
        <f>IF(ISNUMBER(san_table_data!V33), IF(san_table_data!V33=-999,"NA",san_table_data!V33), "-")</f>
        <v>-</v>
      </c>
      <c r="W36" s="47" t="str">
        <f>IF(ISNUMBER(san_table_data!W33), IF(san_table_data!W33=-999,"NA",san_table_data!W33), "-")</f>
        <v>-</v>
      </c>
      <c r="X36" s="47"/>
      <c r="Y36" s="47"/>
      <c r="Z36" s="62" t="str">
        <f>IF(ISNUMBER(san_table_data!Z33), IF(san_table_data!Z33=-999,"NA",IF(san_table_data!Z33&gt;99, "&gt;99", IF(san_table_data!Z33&lt;1, "&lt;1", san_table_data!Z33))), "-")</f>
        <v>-</v>
      </c>
      <c r="AA36" s="63" t="str">
        <f>IF(ISNUMBER(san_table_data!AA33), IF(san_table_data!AA33=-999,"NA",IF(san_table_data!AA33&gt;99, "&gt;99", IF(san_table_data!AA33&lt;1, "&lt;1", san_table_data!AA33))), "-")</f>
        <v>-</v>
      </c>
      <c r="AB36" s="63" t="str">
        <f>IF(ISNUMBER(san_table_data!AB33), IF(san_table_data!AB33=-999,"NA",IF(san_table_data!AB33&gt;99, "&gt;99", IF(san_table_data!AB33&lt;1, "&lt;1", san_table_data!AB33))), "-")</f>
        <v>-</v>
      </c>
      <c r="AC36" s="63" t="str">
        <f>IF(ISNUMBER(san_table_data!AC33), IF(san_table_data!AC33=-999,"NA",IF(san_table_data!AC33&gt;99, "&gt;99", IF(san_table_data!AC33&lt;1, "&lt;1", san_table_data!AC33))), "-")</f>
        <v>-</v>
      </c>
      <c r="AD36" s="59" t="str">
        <f>IF(ISNUMBER(san_table_data!AD33), IF(san_table_data!AD33=-999,"NA",IF(san_table_data!AD33&gt;99, "&gt;99", IF(san_table_data!AD33&lt;1, "&lt;1", san_table_data!AD33))), "-")</f>
        <v>-</v>
      </c>
      <c r="AE36" s="59" t="str">
        <f>IF(ISNUMBER(san_table_data!AE33), IF(san_table_data!AE33=-999,"NA",IF(san_table_data!AE33&gt;99, "&gt;99", IF(san_table_data!AE33&lt;1, "&lt;1", san_table_data!AE33))), "-")</f>
        <v>-</v>
      </c>
      <c r="AF36" s="59" t="str">
        <f>IF(ISNUMBER(san_table_data!AF33), IF(san_table_data!AF33=-999,"NA",IF(san_table_data!AF33&gt;99, "&gt;99", IF(san_table_data!AF33&lt;1, "&lt;1", san_table_data!AF33))), "-")</f>
        <v>-</v>
      </c>
      <c r="AG36" s="62" t="str">
        <f>IF(ISNUMBER(san_table_data!AG33), IF(san_table_data!AG33=-999,"NA",IF(san_table_data!AG33&gt;99, "&gt;99", IF(san_table_data!AG33&lt;1, "&lt;1", san_table_data!AG33))), "-")</f>
        <v>-</v>
      </c>
      <c r="AH36" s="63" t="str">
        <f>IF(ISNUMBER(san_table_data!AH33), IF(san_table_data!AH33=-999,"NA",IF(san_table_data!AH33&gt;99, "&gt;99", IF(san_table_data!AH33&lt;1, "&lt;1", san_table_data!AH33))), "-")</f>
        <v>-</v>
      </c>
      <c r="AI36" s="63" t="str">
        <f>IF(ISNUMBER(san_table_data!AI33), IF(san_table_data!AI33=-999,"NA",IF(san_table_data!AI33&gt;99, "&gt;99", IF(san_table_data!AI33&lt;1, "&lt;1", san_table_data!AI33))), "-")</f>
        <v>-</v>
      </c>
      <c r="AJ36" s="63" t="str">
        <f>IF(ISNUMBER(san_table_data!AJ33), IF(san_table_data!AJ33=-999,"NA",IF(san_table_data!AJ33&gt;99, "&gt;99", IF(san_table_data!AJ33&lt;1, "&lt;1", san_table_data!AJ33))), "-")</f>
        <v>-</v>
      </c>
      <c r="AK36" s="59" t="str">
        <f>IF(ISNUMBER(san_table_data!AK33), IF(san_table_data!AK33=-999,"NA",IF(san_table_data!AK33&gt;99, "&gt;99", IF(san_table_data!AK33&lt;1, "&lt;1", san_table_data!AK33))), "-")</f>
        <v>-</v>
      </c>
      <c r="AL36" s="59" t="str">
        <f>IF(ISNUMBER(san_table_data!AL33), IF(san_table_data!AL33=-999,"NA",IF(san_table_data!AL33&gt;99, "&gt;99", IF(san_table_data!AL33&lt;1, "&lt;1", san_table_data!AL33))), "-")</f>
        <v>-</v>
      </c>
      <c r="AM36" s="59" t="str">
        <f>IF(ISNUMBER(san_table_data!AM33), IF(san_table_data!AM33=-999,"NA",IF(san_table_data!AM33&gt;99, "&gt;99", IF(san_table_data!AM33&lt;1, "&lt;1", san_table_data!AM33))), "-")</f>
        <v>-</v>
      </c>
      <c r="AN36" s="62" t="str">
        <f>IF(ISNUMBER(san_table_data!AN33), IF(san_table_data!AN33=-999,"NA",IF(san_table_data!AN33&gt;99, "&gt;99", IF(san_table_data!AN33&lt;1, "&lt;1", san_table_data!AN33))), "-")</f>
        <v>-</v>
      </c>
      <c r="AO36" s="63" t="str">
        <f>IF(ISNUMBER(san_table_data!AO33), IF(san_table_data!AO33=-999,"NA",IF(san_table_data!AO33&gt;99, "&gt;99", IF(san_table_data!AO33&lt;1, "&lt;1", san_table_data!AO33))), "-")</f>
        <v>-</v>
      </c>
      <c r="AP36" s="63" t="str">
        <f>IF(ISNUMBER(san_table_data!AP33), IF(san_table_data!AP33=-999,"NA",IF(san_table_data!AP33&gt;99, "&gt;99", IF(san_table_data!AP33&lt;1, "&lt;1", san_table_data!AP33))), "-")</f>
        <v>-</v>
      </c>
      <c r="AQ36" s="63" t="str">
        <f>IF(ISNUMBER(san_table_data!AQ33), IF(san_table_data!AQ33=-999,"NA",IF(san_table_data!AQ33&gt;99, "&gt;99", IF(san_table_data!AQ33&lt;1, "&lt;1", san_table_data!AQ33))), "-")</f>
        <v>-</v>
      </c>
      <c r="AR36" s="59" t="str">
        <f>IF(ISNUMBER(san_table_data!AR33), IF(san_table_data!AR33=-999,"NA",IF(san_table_data!AR33&gt;99, "&gt;99", IF(san_table_data!AR33&lt;1, "&lt;1", san_table_data!AR33))), "-")</f>
        <v>-</v>
      </c>
      <c r="AS36" s="59" t="str">
        <f>IF(ISNUMBER(san_table_data!AS33), IF(san_table_data!AS33=-999,"NA",IF(san_table_data!AS33&gt;99, "&gt;99", IF(san_table_data!AS33&lt;1, "&lt;1", san_table_data!AS33))), "-")</f>
        <v>-</v>
      </c>
      <c r="AT36" s="59" t="str">
        <f>IF(ISNUMBER(san_table_data!AT33), IF(san_table_data!AT33=-999,"NA",IF(san_table_data!AT33&gt;99, "&gt;99", IF(san_table_data!AT33&lt;1, "&lt;1", san_table_data!AT33))), "-")</f>
        <v>-</v>
      </c>
    </row>
    <row r="37" s="64" customFormat="true" x14ac:dyDescent="0.25">
      <c r="A37" s="56" t="str">
        <f>IF(ISBLANK(san_table_data!A34), "", san_table_data!A34)</f>
        <v/>
      </c>
      <c r="B37" s="56" t="str">
        <f>IF(ISBLANK(san_table_data!B34), "", san_table_data!B34)</f>
        <v/>
      </c>
      <c r="C37" s="57" t="str">
        <f>IF(ISNUMBER(san_table_data!C34), san_table_data!C34, "-")</f>
        <v>-</v>
      </c>
      <c r="D37" s="58" t="str">
        <f>IF(ISNUMBER(san_table_data!D34), san_table_data!D34, "-")</f>
        <v>-</v>
      </c>
      <c r="E37" s="59" t="str">
        <f>IF(ISNUMBER(san_table_data!E34), san_table_data!E34, "-")</f>
        <v>-</v>
      </c>
      <c r="F37" s="60" t="str">
        <f>IF(ISNUMBER(san_table_data!F34), IF(san_table_data!F34=-999,"NA",IF(san_table_data!F34&gt;99, "&gt;99", IF(san_table_data!F34&lt;1, "&lt;1", san_table_data!F34))), "-")</f>
        <v>-</v>
      </c>
      <c r="G37" s="59" t="str">
        <f>IF(ISNUMBER(san_table_data!G34), IF(san_table_data!G34=-999,"NA",IF(san_table_data!G34&gt;99, "&gt;99", IF(san_table_data!G34&lt;1, "&lt;1", san_table_data!G34))), "-")</f>
        <v>-</v>
      </c>
      <c r="H37" s="59" t="str">
        <f>IF(ISNUMBER(san_table_data!H34), IF(san_table_data!H34=-999,"NA",IF(san_table_data!H34&gt;99, "&gt;99", IF(san_table_data!H34&lt;1, "&lt;1", san_table_data!H34))), "-")</f>
        <v>-</v>
      </c>
      <c r="I37" s="61" t="str">
        <f>IF(ISNUMBER(san_table_data!I34), IF(san_table_data!I34=-999,"NA",IF(san_table_data!I34&gt;99, "&gt;99", IF(san_table_data!I34&lt;1, "&lt;1", san_table_data!I34))), "-")</f>
        <v>-</v>
      </c>
      <c r="J37" s="47" t="str">
        <f>IF(ISNUMBER(san_table_data!J34), IF(san_table_data!J34=-999,"NA",san_table_data!J34), "-")</f>
        <v>-</v>
      </c>
      <c r="K37" s="47" t="str">
        <f>IF(ISNUMBER(san_table_data!K34), IF(san_table_data!K34=-999,"NA",san_table_data!K34), "-")</f>
        <v>-</v>
      </c>
      <c r="L37" s="60" t="str">
        <f>IF(ISNUMBER(san_table_data!L34), IF(san_table_data!L34=-999,"NA",IF(san_table_data!L34&gt;99, "&gt;99", IF(san_table_data!L34&lt;1, "&lt;1", san_table_data!L34))), "-")</f>
        <v>-</v>
      </c>
      <c r="M37" s="59" t="str">
        <f>IF(ISNUMBER(san_table_data!M34), IF(san_table_data!M34=-999,"NA",IF(san_table_data!M34&gt;99, "&gt;99", IF(san_table_data!M34&lt;1, "&lt;1", san_table_data!M34))), "-")</f>
        <v>-</v>
      </c>
      <c r="N37" s="59" t="str">
        <f>IF(ISNUMBER(san_table_data!N34), IF(san_table_data!N34=-999,"NA",IF(san_table_data!N34&gt;99, "&gt;99", IF(san_table_data!N34&lt;1, "&lt;1", san_table_data!N34))), "-")</f>
        <v>-</v>
      </c>
      <c r="O37" s="61" t="str">
        <f>IF(ISNUMBER(san_table_data!O34), IF(san_table_data!O34=-999,"NA",IF(san_table_data!O34&gt;99, "&gt;99", IF(san_table_data!O34&lt;1, "&lt;1", san_table_data!O34))), "-")</f>
        <v>-</v>
      </c>
      <c r="P37" s="47" t="str">
        <f>IF(ISNUMBER(san_table_data!P34), IF(san_table_data!P34=-999,"NA",san_table_data!P34), "-")</f>
        <v>-</v>
      </c>
      <c r="Q37" s="47" t="str">
        <f>IF(ISNUMBER(san_table_data!Q34), IF(san_table_data!Q34=-999,"NA",san_table_data!Q34), "-")</f>
        <v>-</v>
      </c>
      <c r="R37" s="60" t="str">
        <f>IF(ISNUMBER(san_table_data!R34), IF(san_table_data!R34=-999,"NA",IF(san_table_data!R34&gt;99, "&gt;99", IF(san_table_data!R34&lt;1, "&lt;1", san_table_data!R34))), "-")</f>
        <v>-</v>
      </c>
      <c r="S37" s="59" t="str">
        <f>IF(ISNUMBER(san_table_data!S34), IF(san_table_data!S34=-999,"NA",IF(san_table_data!S34&gt;99, "&gt;99", IF(san_table_data!S34&lt;1, "&lt;1", san_table_data!S34))), "-")</f>
        <v>-</v>
      </c>
      <c r="T37" s="59" t="str">
        <f>IF(ISNUMBER(san_table_data!T34), IF(san_table_data!T34=-999,"NA",IF(san_table_data!T34&gt;99, "&gt;99", IF(san_table_data!T34&lt;1, "&lt;1", san_table_data!T34))), "-")</f>
        <v>-</v>
      </c>
      <c r="U37" s="61" t="str">
        <f>IF(ISNUMBER(san_table_data!U34), IF(san_table_data!U34=-999,"NA",IF(san_table_data!U34&gt;99, "&gt;99", IF(san_table_data!U34&lt;1, "&lt;1", san_table_data!U34))), "-")</f>
        <v>-</v>
      </c>
      <c r="V37" s="47" t="str">
        <f>IF(ISNUMBER(san_table_data!V34), IF(san_table_data!V34=-999,"NA",san_table_data!V34), "-")</f>
        <v>-</v>
      </c>
      <c r="W37" s="47" t="str">
        <f>IF(ISNUMBER(san_table_data!W34), IF(san_table_data!W34=-999,"NA",san_table_data!W34), "-")</f>
        <v>-</v>
      </c>
      <c r="X37" s="47"/>
      <c r="Y37" s="47"/>
      <c r="Z37" s="62" t="str">
        <f>IF(ISNUMBER(san_table_data!Z34), IF(san_table_data!Z34=-999,"NA",IF(san_table_data!Z34&gt;99, "&gt;99", IF(san_table_data!Z34&lt;1, "&lt;1", san_table_data!Z34))), "-")</f>
        <v>-</v>
      </c>
      <c r="AA37" s="63" t="str">
        <f>IF(ISNUMBER(san_table_data!AA34), IF(san_table_data!AA34=-999,"NA",IF(san_table_data!AA34&gt;99, "&gt;99", IF(san_table_data!AA34&lt;1, "&lt;1", san_table_data!AA34))), "-")</f>
        <v>-</v>
      </c>
      <c r="AB37" s="63" t="str">
        <f>IF(ISNUMBER(san_table_data!AB34), IF(san_table_data!AB34=-999,"NA",IF(san_table_data!AB34&gt;99, "&gt;99", IF(san_table_data!AB34&lt;1, "&lt;1", san_table_data!AB34))), "-")</f>
        <v>-</v>
      </c>
      <c r="AC37" s="63" t="str">
        <f>IF(ISNUMBER(san_table_data!AC34), IF(san_table_data!AC34=-999,"NA",IF(san_table_data!AC34&gt;99, "&gt;99", IF(san_table_data!AC34&lt;1, "&lt;1", san_table_data!AC34))), "-")</f>
        <v>-</v>
      </c>
      <c r="AD37" s="59" t="str">
        <f>IF(ISNUMBER(san_table_data!AD34), IF(san_table_data!AD34=-999,"NA",IF(san_table_data!AD34&gt;99, "&gt;99", IF(san_table_data!AD34&lt;1, "&lt;1", san_table_data!AD34))), "-")</f>
        <v>-</v>
      </c>
      <c r="AE37" s="59" t="str">
        <f>IF(ISNUMBER(san_table_data!AE34), IF(san_table_data!AE34=-999,"NA",IF(san_table_data!AE34&gt;99, "&gt;99", IF(san_table_data!AE34&lt;1, "&lt;1", san_table_data!AE34))), "-")</f>
        <v>-</v>
      </c>
      <c r="AF37" s="59" t="str">
        <f>IF(ISNUMBER(san_table_data!AF34), IF(san_table_data!AF34=-999,"NA",IF(san_table_data!AF34&gt;99, "&gt;99", IF(san_table_data!AF34&lt;1, "&lt;1", san_table_data!AF34))), "-")</f>
        <v>-</v>
      </c>
      <c r="AG37" s="62" t="str">
        <f>IF(ISNUMBER(san_table_data!AG34), IF(san_table_data!AG34=-999,"NA",IF(san_table_data!AG34&gt;99, "&gt;99", IF(san_table_data!AG34&lt;1, "&lt;1", san_table_data!AG34))), "-")</f>
        <v>-</v>
      </c>
      <c r="AH37" s="63" t="str">
        <f>IF(ISNUMBER(san_table_data!AH34), IF(san_table_data!AH34=-999,"NA",IF(san_table_data!AH34&gt;99, "&gt;99", IF(san_table_data!AH34&lt;1, "&lt;1", san_table_data!AH34))), "-")</f>
        <v>-</v>
      </c>
      <c r="AI37" s="63" t="str">
        <f>IF(ISNUMBER(san_table_data!AI34), IF(san_table_data!AI34=-999,"NA",IF(san_table_data!AI34&gt;99, "&gt;99", IF(san_table_data!AI34&lt;1, "&lt;1", san_table_data!AI34))), "-")</f>
        <v>-</v>
      </c>
      <c r="AJ37" s="63" t="str">
        <f>IF(ISNUMBER(san_table_data!AJ34), IF(san_table_data!AJ34=-999,"NA",IF(san_table_data!AJ34&gt;99, "&gt;99", IF(san_table_data!AJ34&lt;1, "&lt;1", san_table_data!AJ34))), "-")</f>
        <v>-</v>
      </c>
      <c r="AK37" s="59" t="str">
        <f>IF(ISNUMBER(san_table_data!AK34), IF(san_table_data!AK34=-999,"NA",IF(san_table_data!AK34&gt;99, "&gt;99", IF(san_table_data!AK34&lt;1, "&lt;1", san_table_data!AK34))), "-")</f>
        <v>-</v>
      </c>
      <c r="AL37" s="59" t="str">
        <f>IF(ISNUMBER(san_table_data!AL34), IF(san_table_data!AL34=-999,"NA",IF(san_table_data!AL34&gt;99, "&gt;99", IF(san_table_data!AL34&lt;1, "&lt;1", san_table_data!AL34))), "-")</f>
        <v>-</v>
      </c>
      <c r="AM37" s="59" t="str">
        <f>IF(ISNUMBER(san_table_data!AM34), IF(san_table_data!AM34=-999,"NA",IF(san_table_data!AM34&gt;99, "&gt;99", IF(san_table_data!AM34&lt;1, "&lt;1", san_table_data!AM34))), "-")</f>
        <v>-</v>
      </c>
      <c r="AN37" s="62" t="str">
        <f>IF(ISNUMBER(san_table_data!AN34), IF(san_table_data!AN34=-999,"NA",IF(san_table_data!AN34&gt;99, "&gt;99", IF(san_table_data!AN34&lt;1, "&lt;1", san_table_data!AN34))), "-")</f>
        <v>-</v>
      </c>
      <c r="AO37" s="63" t="str">
        <f>IF(ISNUMBER(san_table_data!AO34), IF(san_table_data!AO34=-999,"NA",IF(san_table_data!AO34&gt;99, "&gt;99", IF(san_table_data!AO34&lt;1, "&lt;1", san_table_data!AO34))), "-")</f>
        <v>-</v>
      </c>
      <c r="AP37" s="63" t="str">
        <f>IF(ISNUMBER(san_table_data!AP34), IF(san_table_data!AP34=-999,"NA",IF(san_table_data!AP34&gt;99, "&gt;99", IF(san_table_data!AP34&lt;1, "&lt;1", san_table_data!AP34))), "-")</f>
        <v>-</v>
      </c>
      <c r="AQ37" s="63" t="str">
        <f>IF(ISNUMBER(san_table_data!AQ34), IF(san_table_data!AQ34=-999,"NA",IF(san_table_data!AQ34&gt;99, "&gt;99", IF(san_table_data!AQ34&lt;1, "&lt;1", san_table_data!AQ34))), "-")</f>
        <v>-</v>
      </c>
      <c r="AR37" s="59" t="str">
        <f>IF(ISNUMBER(san_table_data!AR34), IF(san_table_data!AR34=-999,"NA",IF(san_table_data!AR34&gt;99, "&gt;99", IF(san_table_data!AR34&lt;1, "&lt;1", san_table_data!AR34))), "-")</f>
        <v>-</v>
      </c>
      <c r="AS37" s="59" t="str">
        <f>IF(ISNUMBER(san_table_data!AS34), IF(san_table_data!AS34=-999,"NA",IF(san_table_data!AS34&gt;99, "&gt;99", IF(san_table_data!AS34&lt;1, "&lt;1", san_table_data!AS34))), "-")</f>
        <v>-</v>
      </c>
      <c r="AT37" s="59" t="str">
        <f>IF(ISNUMBER(san_table_data!AT34), IF(san_table_data!AT34=-999,"NA",IF(san_table_data!AT34&gt;99, "&gt;99", IF(san_table_data!AT34&lt;1, "&lt;1", san_table_data!AT34))), "-")</f>
        <v>-</v>
      </c>
    </row>
    <row r="38" s="64" customFormat="true" x14ac:dyDescent="0.25">
      <c r="A38" s="56" t="str">
        <f>IF(ISBLANK(san_table_data!A35), "", san_table_data!A35)</f>
        <v/>
      </c>
      <c r="B38" s="56" t="str">
        <f>IF(ISBLANK(san_table_data!B35), "", san_table_data!B35)</f>
        <v/>
      </c>
      <c r="C38" s="57" t="str">
        <f>IF(ISNUMBER(san_table_data!C35), san_table_data!C35, "-")</f>
        <v>-</v>
      </c>
      <c r="D38" s="58" t="str">
        <f>IF(ISNUMBER(san_table_data!D35), san_table_data!D35, "-")</f>
        <v>-</v>
      </c>
      <c r="E38" s="59" t="str">
        <f>IF(ISNUMBER(san_table_data!E35), san_table_data!E35, "-")</f>
        <v>-</v>
      </c>
      <c r="F38" s="60" t="str">
        <f>IF(ISNUMBER(san_table_data!F35), IF(san_table_data!F35=-999,"NA",IF(san_table_data!F35&gt;99, "&gt;99", IF(san_table_data!F35&lt;1, "&lt;1", san_table_data!F35))), "-")</f>
        <v>-</v>
      </c>
      <c r="G38" s="59" t="str">
        <f>IF(ISNUMBER(san_table_data!G35), IF(san_table_data!G35=-999,"NA",IF(san_table_data!G35&gt;99, "&gt;99", IF(san_table_data!G35&lt;1, "&lt;1", san_table_data!G35))), "-")</f>
        <v>-</v>
      </c>
      <c r="H38" s="59" t="str">
        <f>IF(ISNUMBER(san_table_data!H35), IF(san_table_data!H35=-999,"NA",IF(san_table_data!H35&gt;99, "&gt;99", IF(san_table_data!H35&lt;1, "&lt;1", san_table_data!H35))), "-")</f>
        <v>-</v>
      </c>
      <c r="I38" s="61" t="str">
        <f>IF(ISNUMBER(san_table_data!I35), IF(san_table_data!I35=-999,"NA",IF(san_table_data!I35&gt;99, "&gt;99", IF(san_table_data!I35&lt;1, "&lt;1", san_table_data!I35))), "-")</f>
        <v>-</v>
      </c>
      <c r="J38" s="47" t="str">
        <f>IF(ISNUMBER(san_table_data!J35), IF(san_table_data!J35=-999,"NA",san_table_data!J35), "-")</f>
        <v>-</v>
      </c>
      <c r="K38" s="47" t="str">
        <f>IF(ISNUMBER(san_table_data!K35), IF(san_table_data!K35=-999,"NA",san_table_data!K35), "-")</f>
        <v>-</v>
      </c>
      <c r="L38" s="60" t="str">
        <f>IF(ISNUMBER(san_table_data!L35), IF(san_table_data!L35=-999,"NA",IF(san_table_data!L35&gt;99, "&gt;99", IF(san_table_data!L35&lt;1, "&lt;1", san_table_data!L35))), "-")</f>
        <v>-</v>
      </c>
      <c r="M38" s="59" t="str">
        <f>IF(ISNUMBER(san_table_data!M35), IF(san_table_data!M35=-999,"NA",IF(san_table_data!M35&gt;99, "&gt;99", IF(san_table_data!M35&lt;1, "&lt;1", san_table_data!M35))), "-")</f>
        <v>-</v>
      </c>
      <c r="N38" s="59" t="str">
        <f>IF(ISNUMBER(san_table_data!N35), IF(san_table_data!N35=-999,"NA",IF(san_table_data!N35&gt;99, "&gt;99", IF(san_table_data!N35&lt;1, "&lt;1", san_table_data!N35))), "-")</f>
        <v>-</v>
      </c>
      <c r="O38" s="61" t="str">
        <f>IF(ISNUMBER(san_table_data!O35), IF(san_table_data!O35=-999,"NA",IF(san_table_data!O35&gt;99, "&gt;99", IF(san_table_data!O35&lt;1, "&lt;1", san_table_data!O35))), "-")</f>
        <v>-</v>
      </c>
      <c r="P38" s="47" t="str">
        <f>IF(ISNUMBER(san_table_data!P35), IF(san_table_data!P35=-999,"NA",san_table_data!P35), "-")</f>
        <v>-</v>
      </c>
      <c r="Q38" s="47" t="str">
        <f>IF(ISNUMBER(san_table_data!Q35), IF(san_table_data!Q35=-999,"NA",san_table_data!Q35), "-")</f>
        <v>-</v>
      </c>
      <c r="R38" s="60" t="str">
        <f>IF(ISNUMBER(san_table_data!R35), IF(san_table_data!R35=-999,"NA",IF(san_table_data!R35&gt;99, "&gt;99", IF(san_table_data!R35&lt;1, "&lt;1", san_table_data!R35))), "-")</f>
        <v>-</v>
      </c>
      <c r="S38" s="59" t="str">
        <f>IF(ISNUMBER(san_table_data!S35), IF(san_table_data!S35=-999,"NA",IF(san_table_data!S35&gt;99, "&gt;99", IF(san_table_data!S35&lt;1, "&lt;1", san_table_data!S35))), "-")</f>
        <v>-</v>
      </c>
      <c r="T38" s="59" t="str">
        <f>IF(ISNUMBER(san_table_data!T35), IF(san_table_data!T35=-999,"NA",IF(san_table_data!T35&gt;99, "&gt;99", IF(san_table_data!T35&lt;1, "&lt;1", san_table_data!T35))), "-")</f>
        <v>-</v>
      </c>
      <c r="U38" s="61" t="str">
        <f>IF(ISNUMBER(san_table_data!U35), IF(san_table_data!U35=-999,"NA",IF(san_table_data!U35&gt;99, "&gt;99", IF(san_table_data!U35&lt;1, "&lt;1", san_table_data!U35))), "-")</f>
        <v>-</v>
      </c>
      <c r="V38" s="47" t="str">
        <f>IF(ISNUMBER(san_table_data!V35), IF(san_table_data!V35=-999,"NA",san_table_data!V35), "-")</f>
        <v>-</v>
      </c>
      <c r="W38" s="47" t="str">
        <f>IF(ISNUMBER(san_table_data!W35), IF(san_table_data!W35=-999,"NA",san_table_data!W35), "-")</f>
        <v>-</v>
      </c>
      <c r="X38" s="47"/>
      <c r="Y38" s="47"/>
      <c r="Z38" s="62" t="str">
        <f>IF(ISNUMBER(san_table_data!Z35), IF(san_table_data!Z35=-999,"NA",IF(san_table_data!Z35&gt;99, "&gt;99", IF(san_table_data!Z35&lt;1, "&lt;1", san_table_data!Z35))), "-")</f>
        <v>-</v>
      </c>
      <c r="AA38" s="63" t="str">
        <f>IF(ISNUMBER(san_table_data!AA35), IF(san_table_data!AA35=-999,"NA",IF(san_table_data!AA35&gt;99, "&gt;99", IF(san_table_data!AA35&lt;1, "&lt;1", san_table_data!AA35))), "-")</f>
        <v>-</v>
      </c>
      <c r="AB38" s="63" t="str">
        <f>IF(ISNUMBER(san_table_data!AB35), IF(san_table_data!AB35=-999,"NA",IF(san_table_data!AB35&gt;99, "&gt;99", IF(san_table_data!AB35&lt;1, "&lt;1", san_table_data!AB35))), "-")</f>
        <v>-</v>
      </c>
      <c r="AC38" s="63" t="str">
        <f>IF(ISNUMBER(san_table_data!AC35), IF(san_table_data!AC35=-999,"NA",IF(san_table_data!AC35&gt;99, "&gt;99", IF(san_table_data!AC35&lt;1, "&lt;1", san_table_data!AC35))), "-")</f>
        <v>-</v>
      </c>
      <c r="AD38" s="59" t="str">
        <f>IF(ISNUMBER(san_table_data!AD35), IF(san_table_data!AD35=-999,"NA",IF(san_table_data!AD35&gt;99, "&gt;99", IF(san_table_data!AD35&lt;1, "&lt;1", san_table_data!AD35))), "-")</f>
        <v>-</v>
      </c>
      <c r="AE38" s="59" t="str">
        <f>IF(ISNUMBER(san_table_data!AE35), IF(san_table_data!AE35=-999,"NA",IF(san_table_data!AE35&gt;99, "&gt;99", IF(san_table_data!AE35&lt;1, "&lt;1", san_table_data!AE35))), "-")</f>
        <v>-</v>
      </c>
      <c r="AF38" s="59" t="str">
        <f>IF(ISNUMBER(san_table_data!AF35), IF(san_table_data!AF35=-999,"NA",IF(san_table_data!AF35&gt;99, "&gt;99", IF(san_table_data!AF35&lt;1, "&lt;1", san_table_data!AF35))), "-")</f>
        <v>-</v>
      </c>
      <c r="AG38" s="62" t="str">
        <f>IF(ISNUMBER(san_table_data!AG35), IF(san_table_data!AG35=-999,"NA",IF(san_table_data!AG35&gt;99, "&gt;99", IF(san_table_data!AG35&lt;1, "&lt;1", san_table_data!AG35))), "-")</f>
        <v>-</v>
      </c>
      <c r="AH38" s="63" t="str">
        <f>IF(ISNUMBER(san_table_data!AH35), IF(san_table_data!AH35=-999,"NA",IF(san_table_data!AH35&gt;99, "&gt;99", IF(san_table_data!AH35&lt;1, "&lt;1", san_table_data!AH35))), "-")</f>
        <v>-</v>
      </c>
      <c r="AI38" s="63" t="str">
        <f>IF(ISNUMBER(san_table_data!AI35), IF(san_table_data!AI35=-999,"NA",IF(san_table_data!AI35&gt;99, "&gt;99", IF(san_table_data!AI35&lt;1, "&lt;1", san_table_data!AI35))), "-")</f>
        <v>-</v>
      </c>
      <c r="AJ38" s="63" t="str">
        <f>IF(ISNUMBER(san_table_data!AJ35), IF(san_table_data!AJ35=-999,"NA",IF(san_table_data!AJ35&gt;99, "&gt;99", IF(san_table_data!AJ35&lt;1, "&lt;1", san_table_data!AJ35))), "-")</f>
        <v>-</v>
      </c>
      <c r="AK38" s="59" t="str">
        <f>IF(ISNUMBER(san_table_data!AK35), IF(san_table_data!AK35=-999,"NA",IF(san_table_data!AK35&gt;99, "&gt;99", IF(san_table_data!AK35&lt;1, "&lt;1", san_table_data!AK35))), "-")</f>
        <v>-</v>
      </c>
      <c r="AL38" s="59" t="str">
        <f>IF(ISNUMBER(san_table_data!AL35), IF(san_table_data!AL35=-999,"NA",IF(san_table_data!AL35&gt;99, "&gt;99", IF(san_table_data!AL35&lt;1, "&lt;1", san_table_data!AL35))), "-")</f>
        <v>-</v>
      </c>
      <c r="AM38" s="59" t="str">
        <f>IF(ISNUMBER(san_table_data!AM35), IF(san_table_data!AM35=-999,"NA",IF(san_table_data!AM35&gt;99, "&gt;99", IF(san_table_data!AM35&lt;1, "&lt;1", san_table_data!AM35))), "-")</f>
        <v>-</v>
      </c>
      <c r="AN38" s="62" t="str">
        <f>IF(ISNUMBER(san_table_data!AN35), IF(san_table_data!AN35=-999,"NA",IF(san_table_data!AN35&gt;99, "&gt;99", IF(san_table_data!AN35&lt;1, "&lt;1", san_table_data!AN35))), "-")</f>
        <v>-</v>
      </c>
      <c r="AO38" s="63" t="str">
        <f>IF(ISNUMBER(san_table_data!AO35), IF(san_table_data!AO35=-999,"NA",IF(san_table_data!AO35&gt;99, "&gt;99", IF(san_table_data!AO35&lt;1, "&lt;1", san_table_data!AO35))), "-")</f>
        <v>-</v>
      </c>
      <c r="AP38" s="63" t="str">
        <f>IF(ISNUMBER(san_table_data!AP35), IF(san_table_data!AP35=-999,"NA",IF(san_table_data!AP35&gt;99, "&gt;99", IF(san_table_data!AP35&lt;1, "&lt;1", san_table_data!AP35))), "-")</f>
        <v>-</v>
      </c>
      <c r="AQ38" s="63" t="str">
        <f>IF(ISNUMBER(san_table_data!AQ35), IF(san_table_data!AQ35=-999,"NA",IF(san_table_data!AQ35&gt;99, "&gt;99", IF(san_table_data!AQ35&lt;1, "&lt;1", san_table_data!AQ35))), "-")</f>
        <v>-</v>
      </c>
      <c r="AR38" s="59" t="str">
        <f>IF(ISNUMBER(san_table_data!AR35), IF(san_table_data!AR35=-999,"NA",IF(san_table_data!AR35&gt;99, "&gt;99", IF(san_table_data!AR35&lt;1, "&lt;1", san_table_data!AR35))), "-")</f>
        <v>-</v>
      </c>
      <c r="AS38" s="59" t="str">
        <f>IF(ISNUMBER(san_table_data!AS35), IF(san_table_data!AS35=-999,"NA",IF(san_table_data!AS35&gt;99, "&gt;99", IF(san_table_data!AS35&lt;1, "&lt;1", san_table_data!AS35))), "-")</f>
        <v>-</v>
      </c>
      <c r="AT38" s="59" t="str">
        <f>IF(ISNUMBER(san_table_data!AT35), IF(san_table_data!AT35=-999,"NA",IF(san_table_data!AT35&gt;99, "&gt;99", IF(san_table_data!AT35&lt;1, "&lt;1", san_table_data!AT35))), "-")</f>
        <v>-</v>
      </c>
    </row>
    <row r="39" s="64" customFormat="true" x14ac:dyDescent="0.25">
      <c r="A39" s="56" t="str">
        <f>IF(ISBLANK(san_table_data!A36), "", san_table_data!A36)</f>
        <v/>
      </c>
      <c r="B39" s="56" t="str">
        <f>IF(ISBLANK(san_table_data!B36), "", san_table_data!B36)</f>
        <v/>
      </c>
      <c r="C39" s="57" t="str">
        <f>IF(ISNUMBER(san_table_data!C36), san_table_data!C36, "-")</f>
        <v>-</v>
      </c>
      <c r="D39" s="58" t="str">
        <f>IF(ISNUMBER(san_table_data!D36), san_table_data!D36, "-")</f>
        <v>-</v>
      </c>
      <c r="E39" s="59" t="str">
        <f>IF(ISNUMBER(san_table_data!E36), san_table_data!E36, "-")</f>
        <v>-</v>
      </c>
      <c r="F39" s="60" t="str">
        <f>IF(ISNUMBER(san_table_data!F36), IF(san_table_data!F36=-999,"NA",IF(san_table_data!F36&gt;99, "&gt;99", IF(san_table_data!F36&lt;1, "&lt;1", san_table_data!F36))), "-")</f>
        <v>-</v>
      </c>
      <c r="G39" s="59" t="str">
        <f>IF(ISNUMBER(san_table_data!G36), IF(san_table_data!G36=-999,"NA",IF(san_table_data!G36&gt;99, "&gt;99", IF(san_table_data!G36&lt;1, "&lt;1", san_table_data!G36))), "-")</f>
        <v>-</v>
      </c>
      <c r="H39" s="59" t="str">
        <f>IF(ISNUMBER(san_table_data!H36), IF(san_table_data!H36=-999,"NA",IF(san_table_data!H36&gt;99, "&gt;99", IF(san_table_data!H36&lt;1, "&lt;1", san_table_data!H36))), "-")</f>
        <v>-</v>
      </c>
      <c r="I39" s="61" t="str">
        <f>IF(ISNUMBER(san_table_data!I36), IF(san_table_data!I36=-999,"NA",IF(san_table_data!I36&gt;99, "&gt;99", IF(san_table_data!I36&lt;1, "&lt;1", san_table_data!I36))), "-")</f>
        <v>-</v>
      </c>
      <c r="J39" s="47" t="str">
        <f>IF(ISNUMBER(san_table_data!J36), IF(san_table_data!J36=-999,"NA",san_table_data!J36), "-")</f>
        <v>-</v>
      </c>
      <c r="K39" s="47" t="str">
        <f>IF(ISNUMBER(san_table_data!K36), IF(san_table_data!K36=-999,"NA",san_table_data!K36), "-")</f>
        <v>-</v>
      </c>
      <c r="L39" s="60" t="str">
        <f>IF(ISNUMBER(san_table_data!L36), IF(san_table_data!L36=-999,"NA",IF(san_table_data!L36&gt;99, "&gt;99", IF(san_table_data!L36&lt;1, "&lt;1", san_table_data!L36))), "-")</f>
        <v>-</v>
      </c>
      <c r="M39" s="59" t="str">
        <f>IF(ISNUMBER(san_table_data!M36), IF(san_table_data!M36=-999,"NA",IF(san_table_data!M36&gt;99, "&gt;99", IF(san_table_data!M36&lt;1, "&lt;1", san_table_data!M36))), "-")</f>
        <v>-</v>
      </c>
      <c r="N39" s="59" t="str">
        <f>IF(ISNUMBER(san_table_data!N36), IF(san_table_data!N36=-999,"NA",IF(san_table_data!N36&gt;99, "&gt;99", IF(san_table_data!N36&lt;1, "&lt;1", san_table_data!N36))), "-")</f>
        <v>-</v>
      </c>
      <c r="O39" s="61" t="str">
        <f>IF(ISNUMBER(san_table_data!O36), IF(san_table_data!O36=-999,"NA",IF(san_table_data!O36&gt;99, "&gt;99", IF(san_table_data!O36&lt;1, "&lt;1", san_table_data!O36))), "-")</f>
        <v>-</v>
      </c>
      <c r="P39" s="47" t="str">
        <f>IF(ISNUMBER(san_table_data!P36), IF(san_table_data!P36=-999,"NA",san_table_data!P36), "-")</f>
        <v>-</v>
      </c>
      <c r="Q39" s="47" t="str">
        <f>IF(ISNUMBER(san_table_data!Q36), IF(san_table_data!Q36=-999,"NA",san_table_data!Q36), "-")</f>
        <v>-</v>
      </c>
      <c r="R39" s="60" t="str">
        <f>IF(ISNUMBER(san_table_data!R36), IF(san_table_data!R36=-999,"NA",IF(san_table_data!R36&gt;99, "&gt;99", IF(san_table_data!R36&lt;1, "&lt;1", san_table_data!R36))), "-")</f>
        <v>-</v>
      </c>
      <c r="S39" s="59" t="str">
        <f>IF(ISNUMBER(san_table_data!S36), IF(san_table_data!S36=-999,"NA",IF(san_table_data!S36&gt;99, "&gt;99", IF(san_table_data!S36&lt;1, "&lt;1", san_table_data!S36))), "-")</f>
        <v>-</v>
      </c>
      <c r="T39" s="59" t="str">
        <f>IF(ISNUMBER(san_table_data!T36), IF(san_table_data!T36=-999,"NA",IF(san_table_data!T36&gt;99, "&gt;99", IF(san_table_data!T36&lt;1, "&lt;1", san_table_data!T36))), "-")</f>
        <v>-</v>
      </c>
      <c r="U39" s="61" t="str">
        <f>IF(ISNUMBER(san_table_data!U36), IF(san_table_data!U36=-999,"NA",IF(san_table_data!U36&gt;99, "&gt;99", IF(san_table_data!U36&lt;1, "&lt;1", san_table_data!U36))), "-")</f>
        <v>-</v>
      </c>
      <c r="V39" s="47" t="str">
        <f>IF(ISNUMBER(san_table_data!V36), IF(san_table_data!V36=-999,"NA",san_table_data!V36), "-")</f>
        <v>-</v>
      </c>
      <c r="W39" s="47" t="str">
        <f>IF(ISNUMBER(san_table_data!W36), IF(san_table_data!W36=-999,"NA",san_table_data!W36), "-")</f>
        <v>-</v>
      </c>
      <c r="X39" s="47"/>
      <c r="Y39" s="47"/>
      <c r="Z39" s="62" t="str">
        <f>IF(ISNUMBER(san_table_data!Z36), IF(san_table_data!Z36=-999,"NA",IF(san_table_data!Z36&gt;99, "&gt;99", IF(san_table_data!Z36&lt;1, "&lt;1", san_table_data!Z36))), "-")</f>
        <v>-</v>
      </c>
      <c r="AA39" s="63" t="str">
        <f>IF(ISNUMBER(san_table_data!AA36), IF(san_table_data!AA36=-999,"NA",IF(san_table_data!AA36&gt;99, "&gt;99", IF(san_table_data!AA36&lt;1, "&lt;1", san_table_data!AA36))), "-")</f>
        <v>-</v>
      </c>
      <c r="AB39" s="63" t="str">
        <f>IF(ISNUMBER(san_table_data!AB36), IF(san_table_data!AB36=-999,"NA",IF(san_table_data!AB36&gt;99, "&gt;99", IF(san_table_data!AB36&lt;1, "&lt;1", san_table_data!AB36))), "-")</f>
        <v>-</v>
      </c>
      <c r="AC39" s="63" t="str">
        <f>IF(ISNUMBER(san_table_data!AC36), IF(san_table_data!AC36=-999,"NA",IF(san_table_data!AC36&gt;99, "&gt;99", IF(san_table_data!AC36&lt;1, "&lt;1", san_table_data!AC36))), "-")</f>
        <v>-</v>
      </c>
      <c r="AD39" s="59" t="str">
        <f>IF(ISNUMBER(san_table_data!AD36), IF(san_table_data!AD36=-999,"NA",IF(san_table_data!AD36&gt;99, "&gt;99", IF(san_table_data!AD36&lt;1, "&lt;1", san_table_data!AD36))), "-")</f>
        <v>-</v>
      </c>
      <c r="AE39" s="59" t="str">
        <f>IF(ISNUMBER(san_table_data!AE36), IF(san_table_data!AE36=-999,"NA",IF(san_table_data!AE36&gt;99, "&gt;99", IF(san_table_data!AE36&lt;1, "&lt;1", san_table_data!AE36))), "-")</f>
        <v>-</v>
      </c>
      <c r="AF39" s="59" t="str">
        <f>IF(ISNUMBER(san_table_data!AF36), IF(san_table_data!AF36=-999,"NA",IF(san_table_data!AF36&gt;99, "&gt;99", IF(san_table_data!AF36&lt;1, "&lt;1", san_table_data!AF36))), "-")</f>
        <v>-</v>
      </c>
      <c r="AG39" s="62" t="str">
        <f>IF(ISNUMBER(san_table_data!AG36), IF(san_table_data!AG36=-999,"NA",IF(san_table_data!AG36&gt;99, "&gt;99", IF(san_table_data!AG36&lt;1, "&lt;1", san_table_data!AG36))), "-")</f>
        <v>-</v>
      </c>
      <c r="AH39" s="63" t="str">
        <f>IF(ISNUMBER(san_table_data!AH36), IF(san_table_data!AH36=-999,"NA",IF(san_table_data!AH36&gt;99, "&gt;99", IF(san_table_data!AH36&lt;1, "&lt;1", san_table_data!AH36))), "-")</f>
        <v>-</v>
      </c>
      <c r="AI39" s="63" t="str">
        <f>IF(ISNUMBER(san_table_data!AI36), IF(san_table_data!AI36=-999,"NA",IF(san_table_data!AI36&gt;99, "&gt;99", IF(san_table_data!AI36&lt;1, "&lt;1", san_table_data!AI36))), "-")</f>
        <v>-</v>
      </c>
      <c r="AJ39" s="63" t="str">
        <f>IF(ISNUMBER(san_table_data!AJ36), IF(san_table_data!AJ36=-999,"NA",IF(san_table_data!AJ36&gt;99, "&gt;99", IF(san_table_data!AJ36&lt;1, "&lt;1", san_table_data!AJ36))), "-")</f>
        <v>-</v>
      </c>
      <c r="AK39" s="59" t="str">
        <f>IF(ISNUMBER(san_table_data!AK36), IF(san_table_data!AK36=-999,"NA",IF(san_table_data!AK36&gt;99, "&gt;99", IF(san_table_data!AK36&lt;1, "&lt;1", san_table_data!AK36))), "-")</f>
        <v>-</v>
      </c>
      <c r="AL39" s="59" t="str">
        <f>IF(ISNUMBER(san_table_data!AL36), IF(san_table_data!AL36=-999,"NA",IF(san_table_data!AL36&gt;99, "&gt;99", IF(san_table_data!AL36&lt;1, "&lt;1", san_table_data!AL36))), "-")</f>
        <v>-</v>
      </c>
      <c r="AM39" s="59" t="str">
        <f>IF(ISNUMBER(san_table_data!AM36), IF(san_table_data!AM36=-999,"NA",IF(san_table_data!AM36&gt;99, "&gt;99", IF(san_table_data!AM36&lt;1, "&lt;1", san_table_data!AM36))), "-")</f>
        <v>-</v>
      </c>
      <c r="AN39" s="62" t="str">
        <f>IF(ISNUMBER(san_table_data!AN36), IF(san_table_data!AN36=-999,"NA",IF(san_table_data!AN36&gt;99, "&gt;99", IF(san_table_data!AN36&lt;1, "&lt;1", san_table_data!AN36))), "-")</f>
        <v>-</v>
      </c>
      <c r="AO39" s="63" t="str">
        <f>IF(ISNUMBER(san_table_data!AO36), IF(san_table_data!AO36=-999,"NA",IF(san_table_data!AO36&gt;99, "&gt;99", IF(san_table_data!AO36&lt;1, "&lt;1", san_table_data!AO36))), "-")</f>
        <v>-</v>
      </c>
      <c r="AP39" s="63" t="str">
        <f>IF(ISNUMBER(san_table_data!AP36), IF(san_table_data!AP36=-999,"NA",IF(san_table_data!AP36&gt;99, "&gt;99", IF(san_table_data!AP36&lt;1, "&lt;1", san_table_data!AP36))), "-")</f>
        <v>-</v>
      </c>
      <c r="AQ39" s="63" t="str">
        <f>IF(ISNUMBER(san_table_data!AQ36), IF(san_table_data!AQ36=-999,"NA",IF(san_table_data!AQ36&gt;99, "&gt;99", IF(san_table_data!AQ36&lt;1, "&lt;1", san_table_data!AQ36))), "-")</f>
        <v>-</v>
      </c>
      <c r="AR39" s="59" t="str">
        <f>IF(ISNUMBER(san_table_data!AR36), IF(san_table_data!AR36=-999,"NA",IF(san_table_data!AR36&gt;99, "&gt;99", IF(san_table_data!AR36&lt;1, "&lt;1", san_table_data!AR36))), "-")</f>
        <v>-</v>
      </c>
      <c r="AS39" s="59" t="str">
        <f>IF(ISNUMBER(san_table_data!AS36), IF(san_table_data!AS36=-999,"NA",IF(san_table_data!AS36&gt;99, "&gt;99", IF(san_table_data!AS36&lt;1, "&lt;1", san_table_data!AS36))), "-")</f>
        <v>-</v>
      </c>
      <c r="AT39" s="59" t="str">
        <f>IF(ISNUMBER(san_table_data!AT36), IF(san_table_data!AT36=-999,"NA",IF(san_table_data!AT36&gt;99, "&gt;99", IF(san_table_data!AT36&lt;1, "&lt;1", san_table_data!AT36))), "-")</f>
        <v>-</v>
      </c>
    </row>
    <row r="40" s="64" customFormat="true" x14ac:dyDescent="0.25">
      <c r="A40" s="56" t="str">
        <f>IF(ISBLANK(san_table_data!A37), "", san_table_data!A37)</f>
        <v/>
      </c>
      <c r="B40" s="56" t="str">
        <f>IF(ISBLANK(san_table_data!B37), "", san_table_data!B37)</f>
        <v/>
      </c>
      <c r="C40" s="57" t="str">
        <f>IF(ISNUMBER(san_table_data!C37), san_table_data!C37, "-")</f>
        <v>-</v>
      </c>
      <c r="D40" s="58" t="str">
        <f>IF(ISNUMBER(san_table_data!D37), san_table_data!D37, "-")</f>
        <v>-</v>
      </c>
      <c r="E40" s="59" t="str">
        <f>IF(ISNUMBER(san_table_data!E37), san_table_data!E37, "-")</f>
        <v>-</v>
      </c>
      <c r="F40" s="60" t="str">
        <f>IF(ISNUMBER(san_table_data!F37), IF(san_table_data!F37=-999,"NA",IF(san_table_data!F37&gt;99, "&gt;99", IF(san_table_data!F37&lt;1, "&lt;1", san_table_data!F37))), "-")</f>
        <v>-</v>
      </c>
      <c r="G40" s="59" t="str">
        <f>IF(ISNUMBER(san_table_data!G37), IF(san_table_data!G37=-999,"NA",IF(san_table_data!G37&gt;99, "&gt;99", IF(san_table_data!G37&lt;1, "&lt;1", san_table_data!G37))), "-")</f>
        <v>-</v>
      </c>
      <c r="H40" s="59" t="str">
        <f>IF(ISNUMBER(san_table_data!H37), IF(san_table_data!H37=-999,"NA",IF(san_table_data!H37&gt;99, "&gt;99", IF(san_table_data!H37&lt;1, "&lt;1", san_table_data!H37))), "-")</f>
        <v>-</v>
      </c>
      <c r="I40" s="61" t="str">
        <f>IF(ISNUMBER(san_table_data!I37), IF(san_table_data!I37=-999,"NA",IF(san_table_data!I37&gt;99, "&gt;99", IF(san_table_data!I37&lt;1, "&lt;1", san_table_data!I37))), "-")</f>
        <v>-</v>
      </c>
      <c r="J40" s="47" t="str">
        <f>IF(ISNUMBER(san_table_data!J37), IF(san_table_data!J37=-999,"NA",san_table_data!J37), "-")</f>
        <v>-</v>
      </c>
      <c r="K40" s="47" t="str">
        <f>IF(ISNUMBER(san_table_data!K37), IF(san_table_data!K37=-999,"NA",san_table_data!K37), "-")</f>
        <v>-</v>
      </c>
      <c r="L40" s="60" t="str">
        <f>IF(ISNUMBER(san_table_data!L37), IF(san_table_data!L37=-999,"NA",IF(san_table_data!L37&gt;99, "&gt;99", IF(san_table_data!L37&lt;1, "&lt;1", san_table_data!L37))), "-")</f>
        <v>-</v>
      </c>
      <c r="M40" s="59" t="str">
        <f>IF(ISNUMBER(san_table_data!M37), IF(san_table_data!M37=-999,"NA",IF(san_table_data!M37&gt;99, "&gt;99", IF(san_table_data!M37&lt;1, "&lt;1", san_table_data!M37))), "-")</f>
        <v>-</v>
      </c>
      <c r="N40" s="59" t="str">
        <f>IF(ISNUMBER(san_table_data!N37), IF(san_table_data!N37=-999,"NA",IF(san_table_data!N37&gt;99, "&gt;99", IF(san_table_data!N37&lt;1, "&lt;1", san_table_data!N37))), "-")</f>
        <v>-</v>
      </c>
      <c r="O40" s="61" t="str">
        <f>IF(ISNUMBER(san_table_data!O37), IF(san_table_data!O37=-999,"NA",IF(san_table_data!O37&gt;99, "&gt;99", IF(san_table_data!O37&lt;1, "&lt;1", san_table_data!O37))), "-")</f>
        <v>-</v>
      </c>
      <c r="P40" s="47" t="str">
        <f>IF(ISNUMBER(san_table_data!P37), IF(san_table_data!P37=-999,"NA",san_table_data!P37), "-")</f>
        <v>-</v>
      </c>
      <c r="Q40" s="47" t="str">
        <f>IF(ISNUMBER(san_table_data!Q37), IF(san_table_data!Q37=-999,"NA",san_table_data!Q37), "-")</f>
        <v>-</v>
      </c>
      <c r="R40" s="60" t="str">
        <f>IF(ISNUMBER(san_table_data!R37), IF(san_table_data!R37=-999,"NA",IF(san_table_data!R37&gt;99, "&gt;99", IF(san_table_data!R37&lt;1, "&lt;1", san_table_data!R37))), "-")</f>
        <v>-</v>
      </c>
      <c r="S40" s="59" t="str">
        <f>IF(ISNUMBER(san_table_data!S37), IF(san_table_data!S37=-999,"NA",IF(san_table_data!S37&gt;99, "&gt;99", IF(san_table_data!S37&lt;1, "&lt;1", san_table_data!S37))), "-")</f>
        <v>-</v>
      </c>
      <c r="T40" s="59" t="str">
        <f>IF(ISNUMBER(san_table_data!T37), IF(san_table_data!T37=-999,"NA",IF(san_table_data!T37&gt;99, "&gt;99", IF(san_table_data!T37&lt;1, "&lt;1", san_table_data!T37))), "-")</f>
        <v>-</v>
      </c>
      <c r="U40" s="61" t="str">
        <f>IF(ISNUMBER(san_table_data!U37), IF(san_table_data!U37=-999,"NA",IF(san_table_data!U37&gt;99, "&gt;99", IF(san_table_data!U37&lt;1, "&lt;1", san_table_data!U37))), "-")</f>
        <v>-</v>
      </c>
      <c r="V40" s="47" t="str">
        <f>IF(ISNUMBER(san_table_data!V37), IF(san_table_data!V37=-999,"NA",san_table_data!V37), "-")</f>
        <v>-</v>
      </c>
      <c r="W40" s="47" t="str">
        <f>IF(ISNUMBER(san_table_data!W37), IF(san_table_data!W37=-999,"NA",san_table_data!W37), "-")</f>
        <v>-</v>
      </c>
      <c r="X40" s="47"/>
      <c r="Y40" s="47"/>
      <c r="Z40" s="62" t="str">
        <f>IF(ISNUMBER(san_table_data!Z37), IF(san_table_data!Z37=-999,"NA",IF(san_table_data!Z37&gt;99, "&gt;99", IF(san_table_data!Z37&lt;1, "&lt;1", san_table_data!Z37))), "-")</f>
        <v>-</v>
      </c>
      <c r="AA40" s="63" t="str">
        <f>IF(ISNUMBER(san_table_data!AA37), IF(san_table_data!AA37=-999,"NA",IF(san_table_data!AA37&gt;99, "&gt;99", IF(san_table_data!AA37&lt;1, "&lt;1", san_table_data!AA37))), "-")</f>
        <v>-</v>
      </c>
      <c r="AB40" s="63" t="str">
        <f>IF(ISNUMBER(san_table_data!AB37), IF(san_table_data!AB37=-999,"NA",IF(san_table_data!AB37&gt;99, "&gt;99", IF(san_table_data!AB37&lt;1, "&lt;1", san_table_data!AB37))), "-")</f>
        <v>-</v>
      </c>
      <c r="AC40" s="63" t="str">
        <f>IF(ISNUMBER(san_table_data!AC37), IF(san_table_data!AC37=-999,"NA",IF(san_table_data!AC37&gt;99, "&gt;99", IF(san_table_data!AC37&lt;1, "&lt;1", san_table_data!AC37))), "-")</f>
        <v>-</v>
      </c>
      <c r="AD40" s="59" t="str">
        <f>IF(ISNUMBER(san_table_data!AD37), IF(san_table_data!AD37=-999,"NA",IF(san_table_data!AD37&gt;99, "&gt;99", IF(san_table_data!AD37&lt;1, "&lt;1", san_table_data!AD37))), "-")</f>
        <v>-</v>
      </c>
      <c r="AE40" s="59" t="str">
        <f>IF(ISNUMBER(san_table_data!AE37), IF(san_table_data!AE37=-999,"NA",IF(san_table_data!AE37&gt;99, "&gt;99", IF(san_table_data!AE37&lt;1, "&lt;1", san_table_data!AE37))), "-")</f>
        <v>-</v>
      </c>
      <c r="AF40" s="59" t="str">
        <f>IF(ISNUMBER(san_table_data!AF37), IF(san_table_data!AF37=-999,"NA",IF(san_table_data!AF37&gt;99, "&gt;99", IF(san_table_data!AF37&lt;1, "&lt;1", san_table_data!AF37))), "-")</f>
        <v>-</v>
      </c>
      <c r="AG40" s="62" t="str">
        <f>IF(ISNUMBER(san_table_data!AG37), IF(san_table_data!AG37=-999,"NA",IF(san_table_data!AG37&gt;99, "&gt;99", IF(san_table_data!AG37&lt;1, "&lt;1", san_table_data!AG37))), "-")</f>
        <v>-</v>
      </c>
      <c r="AH40" s="63" t="str">
        <f>IF(ISNUMBER(san_table_data!AH37), IF(san_table_data!AH37=-999,"NA",IF(san_table_data!AH37&gt;99, "&gt;99", IF(san_table_data!AH37&lt;1, "&lt;1", san_table_data!AH37))), "-")</f>
        <v>-</v>
      </c>
      <c r="AI40" s="63" t="str">
        <f>IF(ISNUMBER(san_table_data!AI37), IF(san_table_data!AI37=-999,"NA",IF(san_table_data!AI37&gt;99, "&gt;99", IF(san_table_data!AI37&lt;1, "&lt;1", san_table_data!AI37))), "-")</f>
        <v>-</v>
      </c>
      <c r="AJ40" s="63" t="str">
        <f>IF(ISNUMBER(san_table_data!AJ37), IF(san_table_data!AJ37=-999,"NA",IF(san_table_data!AJ37&gt;99, "&gt;99", IF(san_table_data!AJ37&lt;1, "&lt;1", san_table_data!AJ37))), "-")</f>
        <v>-</v>
      </c>
      <c r="AK40" s="59" t="str">
        <f>IF(ISNUMBER(san_table_data!AK37), IF(san_table_data!AK37=-999,"NA",IF(san_table_data!AK37&gt;99, "&gt;99", IF(san_table_data!AK37&lt;1, "&lt;1", san_table_data!AK37))), "-")</f>
        <v>-</v>
      </c>
      <c r="AL40" s="59" t="str">
        <f>IF(ISNUMBER(san_table_data!AL37), IF(san_table_data!AL37=-999,"NA",IF(san_table_data!AL37&gt;99, "&gt;99", IF(san_table_data!AL37&lt;1, "&lt;1", san_table_data!AL37))), "-")</f>
        <v>-</v>
      </c>
      <c r="AM40" s="59" t="str">
        <f>IF(ISNUMBER(san_table_data!AM37), IF(san_table_data!AM37=-999,"NA",IF(san_table_data!AM37&gt;99, "&gt;99", IF(san_table_data!AM37&lt;1, "&lt;1", san_table_data!AM37))), "-")</f>
        <v>-</v>
      </c>
      <c r="AN40" s="62" t="str">
        <f>IF(ISNUMBER(san_table_data!AN37), IF(san_table_data!AN37=-999,"NA",IF(san_table_data!AN37&gt;99, "&gt;99", IF(san_table_data!AN37&lt;1, "&lt;1", san_table_data!AN37))), "-")</f>
        <v>-</v>
      </c>
      <c r="AO40" s="63" t="str">
        <f>IF(ISNUMBER(san_table_data!AO37), IF(san_table_data!AO37=-999,"NA",IF(san_table_data!AO37&gt;99, "&gt;99", IF(san_table_data!AO37&lt;1, "&lt;1", san_table_data!AO37))), "-")</f>
        <v>-</v>
      </c>
      <c r="AP40" s="63" t="str">
        <f>IF(ISNUMBER(san_table_data!AP37), IF(san_table_data!AP37=-999,"NA",IF(san_table_data!AP37&gt;99, "&gt;99", IF(san_table_data!AP37&lt;1, "&lt;1", san_table_data!AP37))), "-")</f>
        <v>-</v>
      </c>
      <c r="AQ40" s="63" t="str">
        <f>IF(ISNUMBER(san_table_data!AQ37), IF(san_table_data!AQ37=-999,"NA",IF(san_table_data!AQ37&gt;99, "&gt;99", IF(san_table_data!AQ37&lt;1, "&lt;1", san_table_data!AQ37))), "-")</f>
        <v>-</v>
      </c>
      <c r="AR40" s="59" t="str">
        <f>IF(ISNUMBER(san_table_data!AR37), IF(san_table_data!AR37=-999,"NA",IF(san_table_data!AR37&gt;99, "&gt;99", IF(san_table_data!AR37&lt;1, "&lt;1", san_table_data!AR37))), "-")</f>
        <v>-</v>
      </c>
      <c r="AS40" s="59" t="str">
        <f>IF(ISNUMBER(san_table_data!AS37), IF(san_table_data!AS37=-999,"NA",IF(san_table_data!AS37&gt;99, "&gt;99", IF(san_table_data!AS37&lt;1, "&lt;1", san_table_data!AS37))), "-")</f>
        <v>-</v>
      </c>
      <c r="AT40" s="59" t="str">
        <f>IF(ISNUMBER(san_table_data!AT37), IF(san_table_data!AT37=-999,"NA",IF(san_table_data!AT37&gt;99, "&gt;99", IF(san_table_data!AT37&lt;1, "&lt;1", san_table_data!AT37))), "-")</f>
        <v>-</v>
      </c>
    </row>
    <row r="41" s="64" customFormat="true" x14ac:dyDescent="0.25">
      <c r="A41" s="56" t="str">
        <f>IF(ISBLANK(san_table_data!A38), "", san_table_data!A38)</f>
        <v/>
      </c>
      <c r="B41" s="56" t="str">
        <f>IF(ISBLANK(san_table_data!B38), "", san_table_data!B38)</f>
        <v/>
      </c>
      <c r="C41" s="57" t="str">
        <f>IF(ISNUMBER(san_table_data!C38), san_table_data!C38, "-")</f>
        <v>-</v>
      </c>
      <c r="D41" s="58" t="str">
        <f>IF(ISNUMBER(san_table_data!D38), san_table_data!D38, "-")</f>
        <v>-</v>
      </c>
      <c r="E41" s="59" t="str">
        <f>IF(ISNUMBER(san_table_data!E38), san_table_data!E38, "-")</f>
        <v>-</v>
      </c>
      <c r="F41" s="60" t="str">
        <f>IF(ISNUMBER(san_table_data!F38), IF(san_table_data!F38=-999,"NA",IF(san_table_data!F38&gt;99, "&gt;99", IF(san_table_data!F38&lt;1, "&lt;1", san_table_data!F38))), "-")</f>
        <v>-</v>
      </c>
      <c r="G41" s="59" t="str">
        <f>IF(ISNUMBER(san_table_data!G38), IF(san_table_data!G38=-999,"NA",IF(san_table_data!G38&gt;99, "&gt;99", IF(san_table_data!G38&lt;1, "&lt;1", san_table_data!G38))), "-")</f>
        <v>-</v>
      </c>
      <c r="H41" s="59" t="str">
        <f>IF(ISNUMBER(san_table_data!H38), IF(san_table_data!H38=-999,"NA",IF(san_table_data!H38&gt;99, "&gt;99", IF(san_table_data!H38&lt;1, "&lt;1", san_table_data!H38))), "-")</f>
        <v>-</v>
      </c>
      <c r="I41" s="61" t="str">
        <f>IF(ISNUMBER(san_table_data!I38), IF(san_table_data!I38=-999,"NA",IF(san_table_data!I38&gt;99, "&gt;99", IF(san_table_data!I38&lt;1, "&lt;1", san_table_data!I38))), "-")</f>
        <v>-</v>
      </c>
      <c r="J41" s="47" t="str">
        <f>IF(ISNUMBER(san_table_data!J38), IF(san_table_data!J38=-999,"NA",san_table_data!J38), "-")</f>
        <v>-</v>
      </c>
      <c r="K41" s="47" t="str">
        <f>IF(ISNUMBER(san_table_data!K38), IF(san_table_data!K38=-999,"NA",san_table_data!K38), "-")</f>
        <v>-</v>
      </c>
      <c r="L41" s="60" t="str">
        <f>IF(ISNUMBER(san_table_data!L38), IF(san_table_data!L38=-999,"NA",IF(san_table_data!L38&gt;99, "&gt;99", IF(san_table_data!L38&lt;1, "&lt;1", san_table_data!L38))), "-")</f>
        <v>-</v>
      </c>
      <c r="M41" s="59" t="str">
        <f>IF(ISNUMBER(san_table_data!M38), IF(san_table_data!M38=-999,"NA",IF(san_table_data!M38&gt;99, "&gt;99", IF(san_table_data!M38&lt;1, "&lt;1", san_table_data!M38))), "-")</f>
        <v>-</v>
      </c>
      <c r="N41" s="59" t="str">
        <f>IF(ISNUMBER(san_table_data!N38), IF(san_table_data!N38=-999,"NA",IF(san_table_data!N38&gt;99, "&gt;99", IF(san_table_data!N38&lt;1, "&lt;1", san_table_data!N38))), "-")</f>
        <v>-</v>
      </c>
      <c r="O41" s="61" t="str">
        <f>IF(ISNUMBER(san_table_data!O38), IF(san_table_data!O38=-999,"NA",IF(san_table_data!O38&gt;99, "&gt;99", IF(san_table_data!O38&lt;1, "&lt;1", san_table_data!O38))), "-")</f>
        <v>-</v>
      </c>
      <c r="P41" s="47" t="str">
        <f>IF(ISNUMBER(san_table_data!P38), IF(san_table_data!P38=-999,"NA",san_table_data!P38), "-")</f>
        <v>-</v>
      </c>
      <c r="Q41" s="47" t="str">
        <f>IF(ISNUMBER(san_table_data!Q38), IF(san_table_data!Q38=-999,"NA",san_table_data!Q38), "-")</f>
        <v>-</v>
      </c>
      <c r="R41" s="60" t="str">
        <f>IF(ISNUMBER(san_table_data!R38), IF(san_table_data!R38=-999,"NA",IF(san_table_data!R38&gt;99, "&gt;99", IF(san_table_data!R38&lt;1, "&lt;1", san_table_data!R38))), "-")</f>
        <v>-</v>
      </c>
      <c r="S41" s="59" t="str">
        <f>IF(ISNUMBER(san_table_data!S38), IF(san_table_data!S38=-999,"NA",IF(san_table_data!S38&gt;99, "&gt;99", IF(san_table_data!S38&lt;1, "&lt;1", san_table_data!S38))), "-")</f>
        <v>-</v>
      </c>
      <c r="T41" s="59" t="str">
        <f>IF(ISNUMBER(san_table_data!T38), IF(san_table_data!T38=-999,"NA",IF(san_table_data!T38&gt;99, "&gt;99", IF(san_table_data!T38&lt;1, "&lt;1", san_table_data!T38))), "-")</f>
        <v>-</v>
      </c>
      <c r="U41" s="61" t="str">
        <f>IF(ISNUMBER(san_table_data!U38), IF(san_table_data!U38=-999,"NA",IF(san_table_data!U38&gt;99, "&gt;99", IF(san_table_data!U38&lt;1, "&lt;1", san_table_data!U38))), "-")</f>
        <v>-</v>
      </c>
      <c r="V41" s="47" t="str">
        <f>IF(ISNUMBER(san_table_data!V38), IF(san_table_data!V38=-999,"NA",san_table_data!V38), "-")</f>
        <v>-</v>
      </c>
      <c r="W41" s="47" t="str">
        <f>IF(ISNUMBER(san_table_data!W38), IF(san_table_data!W38=-999,"NA",san_table_data!W38), "-")</f>
        <v>-</v>
      </c>
      <c r="X41" s="47"/>
      <c r="Y41" s="47"/>
      <c r="Z41" s="62" t="str">
        <f>IF(ISNUMBER(san_table_data!Z38), IF(san_table_data!Z38=-999,"NA",IF(san_table_data!Z38&gt;99, "&gt;99", IF(san_table_data!Z38&lt;1, "&lt;1", san_table_data!Z38))), "-")</f>
        <v>-</v>
      </c>
      <c r="AA41" s="63" t="str">
        <f>IF(ISNUMBER(san_table_data!AA38), IF(san_table_data!AA38=-999,"NA",IF(san_table_data!AA38&gt;99, "&gt;99", IF(san_table_data!AA38&lt;1, "&lt;1", san_table_data!AA38))), "-")</f>
        <v>-</v>
      </c>
      <c r="AB41" s="63" t="str">
        <f>IF(ISNUMBER(san_table_data!AB38), IF(san_table_data!AB38=-999,"NA",IF(san_table_data!AB38&gt;99, "&gt;99", IF(san_table_data!AB38&lt;1, "&lt;1", san_table_data!AB38))), "-")</f>
        <v>-</v>
      </c>
      <c r="AC41" s="63" t="str">
        <f>IF(ISNUMBER(san_table_data!AC38), IF(san_table_data!AC38=-999,"NA",IF(san_table_data!AC38&gt;99, "&gt;99", IF(san_table_data!AC38&lt;1, "&lt;1", san_table_data!AC38))), "-")</f>
        <v>-</v>
      </c>
      <c r="AD41" s="59" t="str">
        <f>IF(ISNUMBER(san_table_data!AD38), IF(san_table_data!AD38=-999,"NA",IF(san_table_data!AD38&gt;99, "&gt;99", IF(san_table_data!AD38&lt;1, "&lt;1", san_table_data!AD38))), "-")</f>
        <v>-</v>
      </c>
      <c r="AE41" s="59" t="str">
        <f>IF(ISNUMBER(san_table_data!AE38), IF(san_table_data!AE38=-999,"NA",IF(san_table_data!AE38&gt;99, "&gt;99", IF(san_table_data!AE38&lt;1, "&lt;1", san_table_data!AE38))), "-")</f>
        <v>-</v>
      </c>
      <c r="AF41" s="59" t="str">
        <f>IF(ISNUMBER(san_table_data!AF38), IF(san_table_data!AF38=-999,"NA",IF(san_table_data!AF38&gt;99, "&gt;99", IF(san_table_data!AF38&lt;1, "&lt;1", san_table_data!AF38))), "-")</f>
        <v>-</v>
      </c>
      <c r="AG41" s="62" t="str">
        <f>IF(ISNUMBER(san_table_data!AG38), IF(san_table_data!AG38=-999,"NA",IF(san_table_data!AG38&gt;99, "&gt;99", IF(san_table_data!AG38&lt;1, "&lt;1", san_table_data!AG38))), "-")</f>
        <v>-</v>
      </c>
      <c r="AH41" s="63" t="str">
        <f>IF(ISNUMBER(san_table_data!AH38), IF(san_table_data!AH38=-999,"NA",IF(san_table_data!AH38&gt;99, "&gt;99", IF(san_table_data!AH38&lt;1, "&lt;1", san_table_data!AH38))), "-")</f>
        <v>-</v>
      </c>
      <c r="AI41" s="63" t="str">
        <f>IF(ISNUMBER(san_table_data!AI38), IF(san_table_data!AI38=-999,"NA",IF(san_table_data!AI38&gt;99, "&gt;99", IF(san_table_data!AI38&lt;1, "&lt;1", san_table_data!AI38))), "-")</f>
        <v>-</v>
      </c>
      <c r="AJ41" s="63" t="str">
        <f>IF(ISNUMBER(san_table_data!AJ38), IF(san_table_data!AJ38=-999,"NA",IF(san_table_data!AJ38&gt;99, "&gt;99", IF(san_table_data!AJ38&lt;1, "&lt;1", san_table_data!AJ38))), "-")</f>
        <v>-</v>
      </c>
      <c r="AK41" s="59" t="str">
        <f>IF(ISNUMBER(san_table_data!AK38), IF(san_table_data!AK38=-999,"NA",IF(san_table_data!AK38&gt;99, "&gt;99", IF(san_table_data!AK38&lt;1, "&lt;1", san_table_data!AK38))), "-")</f>
        <v>-</v>
      </c>
      <c r="AL41" s="59" t="str">
        <f>IF(ISNUMBER(san_table_data!AL38), IF(san_table_data!AL38=-999,"NA",IF(san_table_data!AL38&gt;99, "&gt;99", IF(san_table_data!AL38&lt;1, "&lt;1", san_table_data!AL38))), "-")</f>
        <v>-</v>
      </c>
      <c r="AM41" s="59" t="str">
        <f>IF(ISNUMBER(san_table_data!AM38), IF(san_table_data!AM38=-999,"NA",IF(san_table_data!AM38&gt;99, "&gt;99", IF(san_table_data!AM38&lt;1, "&lt;1", san_table_data!AM38))), "-")</f>
        <v>-</v>
      </c>
      <c r="AN41" s="62" t="str">
        <f>IF(ISNUMBER(san_table_data!AN38), IF(san_table_data!AN38=-999,"NA",IF(san_table_data!AN38&gt;99, "&gt;99", IF(san_table_data!AN38&lt;1, "&lt;1", san_table_data!AN38))), "-")</f>
        <v>-</v>
      </c>
      <c r="AO41" s="63" t="str">
        <f>IF(ISNUMBER(san_table_data!AO38), IF(san_table_data!AO38=-999,"NA",IF(san_table_data!AO38&gt;99, "&gt;99", IF(san_table_data!AO38&lt;1, "&lt;1", san_table_data!AO38))), "-")</f>
        <v>-</v>
      </c>
      <c r="AP41" s="63" t="str">
        <f>IF(ISNUMBER(san_table_data!AP38), IF(san_table_data!AP38=-999,"NA",IF(san_table_data!AP38&gt;99, "&gt;99", IF(san_table_data!AP38&lt;1, "&lt;1", san_table_data!AP38))), "-")</f>
        <v>-</v>
      </c>
      <c r="AQ41" s="63" t="str">
        <f>IF(ISNUMBER(san_table_data!AQ38), IF(san_table_data!AQ38=-999,"NA",IF(san_table_data!AQ38&gt;99, "&gt;99", IF(san_table_data!AQ38&lt;1, "&lt;1", san_table_data!AQ38))), "-")</f>
        <v>-</v>
      </c>
      <c r="AR41" s="59" t="str">
        <f>IF(ISNUMBER(san_table_data!AR38), IF(san_table_data!AR38=-999,"NA",IF(san_table_data!AR38&gt;99, "&gt;99", IF(san_table_data!AR38&lt;1, "&lt;1", san_table_data!AR38))), "-")</f>
        <v>-</v>
      </c>
      <c r="AS41" s="59" t="str">
        <f>IF(ISNUMBER(san_table_data!AS38), IF(san_table_data!AS38=-999,"NA",IF(san_table_data!AS38&gt;99, "&gt;99", IF(san_table_data!AS38&lt;1, "&lt;1", san_table_data!AS38))), "-")</f>
        <v>-</v>
      </c>
      <c r="AT41" s="59" t="str">
        <f>IF(ISNUMBER(san_table_data!AT38), IF(san_table_data!AT38=-999,"NA",IF(san_table_data!AT38&gt;99, "&gt;99", IF(san_table_data!AT38&lt;1, "&lt;1", san_table_data!AT38))), "-")</f>
        <v>-</v>
      </c>
    </row>
    <row r="42" s="64" customFormat="true" x14ac:dyDescent="0.25">
      <c r="A42" s="56" t="str">
        <f>IF(ISBLANK(san_table_data!A39), "", san_table_data!A39)</f>
        <v/>
      </c>
      <c r="B42" s="56" t="str">
        <f>IF(ISBLANK(san_table_data!B39), "", san_table_data!B39)</f>
        <v/>
      </c>
      <c r="C42" s="57" t="str">
        <f>IF(ISNUMBER(san_table_data!C39), san_table_data!C39, "-")</f>
        <v>-</v>
      </c>
      <c r="D42" s="58" t="str">
        <f>IF(ISNUMBER(san_table_data!D39), san_table_data!D39, "-")</f>
        <v>-</v>
      </c>
      <c r="E42" s="59" t="str">
        <f>IF(ISNUMBER(san_table_data!E39), san_table_data!E39, "-")</f>
        <v>-</v>
      </c>
      <c r="F42" s="60" t="str">
        <f>IF(ISNUMBER(san_table_data!F39), IF(san_table_data!F39=-999,"NA",IF(san_table_data!F39&gt;99, "&gt;99", IF(san_table_data!F39&lt;1, "&lt;1", san_table_data!F39))), "-")</f>
        <v>-</v>
      </c>
      <c r="G42" s="59" t="str">
        <f>IF(ISNUMBER(san_table_data!G39), IF(san_table_data!G39=-999,"NA",IF(san_table_data!G39&gt;99, "&gt;99", IF(san_table_data!G39&lt;1, "&lt;1", san_table_data!G39))), "-")</f>
        <v>-</v>
      </c>
      <c r="H42" s="59" t="str">
        <f>IF(ISNUMBER(san_table_data!H39), IF(san_table_data!H39=-999,"NA",IF(san_table_data!H39&gt;99, "&gt;99", IF(san_table_data!H39&lt;1, "&lt;1", san_table_data!H39))), "-")</f>
        <v>-</v>
      </c>
      <c r="I42" s="61" t="str">
        <f>IF(ISNUMBER(san_table_data!I39), IF(san_table_data!I39=-999,"NA",IF(san_table_data!I39&gt;99, "&gt;99", IF(san_table_data!I39&lt;1, "&lt;1", san_table_data!I39))), "-")</f>
        <v>-</v>
      </c>
      <c r="J42" s="47" t="str">
        <f>IF(ISNUMBER(san_table_data!J39), IF(san_table_data!J39=-999,"NA",san_table_data!J39), "-")</f>
        <v>-</v>
      </c>
      <c r="K42" s="47" t="str">
        <f>IF(ISNUMBER(san_table_data!K39), IF(san_table_data!K39=-999,"NA",san_table_data!K39), "-")</f>
        <v>-</v>
      </c>
      <c r="L42" s="60" t="str">
        <f>IF(ISNUMBER(san_table_data!L39), IF(san_table_data!L39=-999,"NA",IF(san_table_data!L39&gt;99, "&gt;99", IF(san_table_data!L39&lt;1, "&lt;1", san_table_data!L39))), "-")</f>
        <v>-</v>
      </c>
      <c r="M42" s="59" t="str">
        <f>IF(ISNUMBER(san_table_data!M39), IF(san_table_data!M39=-999,"NA",IF(san_table_data!M39&gt;99, "&gt;99", IF(san_table_data!M39&lt;1, "&lt;1", san_table_data!M39))), "-")</f>
        <v>-</v>
      </c>
      <c r="N42" s="59" t="str">
        <f>IF(ISNUMBER(san_table_data!N39), IF(san_table_data!N39=-999,"NA",IF(san_table_data!N39&gt;99, "&gt;99", IF(san_table_data!N39&lt;1, "&lt;1", san_table_data!N39))), "-")</f>
        <v>-</v>
      </c>
      <c r="O42" s="61" t="str">
        <f>IF(ISNUMBER(san_table_data!O39), IF(san_table_data!O39=-999,"NA",IF(san_table_data!O39&gt;99, "&gt;99", IF(san_table_data!O39&lt;1, "&lt;1", san_table_data!O39))), "-")</f>
        <v>-</v>
      </c>
      <c r="P42" s="47" t="str">
        <f>IF(ISNUMBER(san_table_data!P39), IF(san_table_data!P39=-999,"NA",san_table_data!P39), "-")</f>
        <v>-</v>
      </c>
      <c r="Q42" s="47" t="str">
        <f>IF(ISNUMBER(san_table_data!Q39), IF(san_table_data!Q39=-999,"NA",san_table_data!Q39), "-")</f>
        <v>-</v>
      </c>
      <c r="R42" s="60" t="str">
        <f>IF(ISNUMBER(san_table_data!R39), IF(san_table_data!R39=-999,"NA",IF(san_table_data!R39&gt;99, "&gt;99", IF(san_table_data!R39&lt;1, "&lt;1", san_table_data!R39))), "-")</f>
        <v>-</v>
      </c>
      <c r="S42" s="59" t="str">
        <f>IF(ISNUMBER(san_table_data!S39), IF(san_table_data!S39=-999,"NA",IF(san_table_data!S39&gt;99, "&gt;99", IF(san_table_data!S39&lt;1, "&lt;1", san_table_data!S39))), "-")</f>
        <v>-</v>
      </c>
      <c r="T42" s="59" t="str">
        <f>IF(ISNUMBER(san_table_data!T39), IF(san_table_data!T39=-999,"NA",IF(san_table_data!T39&gt;99, "&gt;99", IF(san_table_data!T39&lt;1, "&lt;1", san_table_data!T39))), "-")</f>
        <v>-</v>
      </c>
      <c r="U42" s="61" t="str">
        <f>IF(ISNUMBER(san_table_data!U39), IF(san_table_data!U39=-999,"NA",IF(san_table_data!U39&gt;99, "&gt;99", IF(san_table_data!U39&lt;1, "&lt;1", san_table_data!U39))), "-")</f>
        <v>-</v>
      </c>
      <c r="V42" s="47" t="str">
        <f>IF(ISNUMBER(san_table_data!V39), IF(san_table_data!V39=-999,"NA",san_table_data!V39), "-")</f>
        <v>-</v>
      </c>
      <c r="W42" s="47" t="str">
        <f>IF(ISNUMBER(san_table_data!W39), IF(san_table_data!W39=-999,"NA",san_table_data!W39), "-")</f>
        <v>-</v>
      </c>
      <c r="X42" s="47"/>
      <c r="Y42" s="47"/>
      <c r="Z42" s="62" t="str">
        <f>IF(ISNUMBER(san_table_data!Z39), IF(san_table_data!Z39=-999,"NA",IF(san_table_data!Z39&gt;99, "&gt;99", IF(san_table_data!Z39&lt;1, "&lt;1", san_table_data!Z39))), "-")</f>
        <v>-</v>
      </c>
      <c r="AA42" s="63" t="str">
        <f>IF(ISNUMBER(san_table_data!AA39), IF(san_table_data!AA39=-999,"NA",IF(san_table_data!AA39&gt;99, "&gt;99", IF(san_table_data!AA39&lt;1, "&lt;1", san_table_data!AA39))), "-")</f>
        <v>-</v>
      </c>
      <c r="AB42" s="63" t="str">
        <f>IF(ISNUMBER(san_table_data!AB39), IF(san_table_data!AB39=-999,"NA",IF(san_table_data!AB39&gt;99, "&gt;99", IF(san_table_data!AB39&lt;1, "&lt;1", san_table_data!AB39))), "-")</f>
        <v>-</v>
      </c>
      <c r="AC42" s="63" t="str">
        <f>IF(ISNUMBER(san_table_data!AC39), IF(san_table_data!AC39=-999,"NA",IF(san_table_data!AC39&gt;99, "&gt;99", IF(san_table_data!AC39&lt;1, "&lt;1", san_table_data!AC39))), "-")</f>
        <v>-</v>
      </c>
      <c r="AD42" s="59" t="str">
        <f>IF(ISNUMBER(san_table_data!AD39), IF(san_table_data!AD39=-999,"NA",IF(san_table_data!AD39&gt;99, "&gt;99", IF(san_table_data!AD39&lt;1, "&lt;1", san_table_data!AD39))), "-")</f>
        <v>-</v>
      </c>
      <c r="AE42" s="59" t="str">
        <f>IF(ISNUMBER(san_table_data!AE39), IF(san_table_data!AE39=-999,"NA",IF(san_table_data!AE39&gt;99, "&gt;99", IF(san_table_data!AE39&lt;1, "&lt;1", san_table_data!AE39))), "-")</f>
        <v>-</v>
      </c>
      <c r="AF42" s="59" t="str">
        <f>IF(ISNUMBER(san_table_data!AF39), IF(san_table_data!AF39=-999,"NA",IF(san_table_data!AF39&gt;99, "&gt;99", IF(san_table_data!AF39&lt;1, "&lt;1", san_table_data!AF39))), "-")</f>
        <v>-</v>
      </c>
      <c r="AG42" s="62" t="str">
        <f>IF(ISNUMBER(san_table_data!AG39), IF(san_table_data!AG39=-999,"NA",IF(san_table_data!AG39&gt;99, "&gt;99", IF(san_table_data!AG39&lt;1, "&lt;1", san_table_data!AG39))), "-")</f>
        <v>-</v>
      </c>
      <c r="AH42" s="63" t="str">
        <f>IF(ISNUMBER(san_table_data!AH39), IF(san_table_data!AH39=-999,"NA",IF(san_table_data!AH39&gt;99, "&gt;99", IF(san_table_data!AH39&lt;1, "&lt;1", san_table_data!AH39))), "-")</f>
        <v>-</v>
      </c>
      <c r="AI42" s="63" t="str">
        <f>IF(ISNUMBER(san_table_data!AI39), IF(san_table_data!AI39=-999,"NA",IF(san_table_data!AI39&gt;99, "&gt;99", IF(san_table_data!AI39&lt;1, "&lt;1", san_table_data!AI39))), "-")</f>
        <v>-</v>
      </c>
      <c r="AJ42" s="63" t="str">
        <f>IF(ISNUMBER(san_table_data!AJ39), IF(san_table_data!AJ39=-999,"NA",IF(san_table_data!AJ39&gt;99, "&gt;99", IF(san_table_data!AJ39&lt;1, "&lt;1", san_table_data!AJ39))), "-")</f>
        <v>-</v>
      </c>
      <c r="AK42" s="59" t="str">
        <f>IF(ISNUMBER(san_table_data!AK39), IF(san_table_data!AK39=-999,"NA",IF(san_table_data!AK39&gt;99, "&gt;99", IF(san_table_data!AK39&lt;1, "&lt;1", san_table_data!AK39))), "-")</f>
        <v>-</v>
      </c>
      <c r="AL42" s="59" t="str">
        <f>IF(ISNUMBER(san_table_data!AL39), IF(san_table_data!AL39=-999,"NA",IF(san_table_data!AL39&gt;99, "&gt;99", IF(san_table_data!AL39&lt;1, "&lt;1", san_table_data!AL39))), "-")</f>
        <v>-</v>
      </c>
      <c r="AM42" s="59" t="str">
        <f>IF(ISNUMBER(san_table_data!AM39), IF(san_table_data!AM39=-999,"NA",IF(san_table_data!AM39&gt;99, "&gt;99", IF(san_table_data!AM39&lt;1, "&lt;1", san_table_data!AM39))), "-")</f>
        <v>-</v>
      </c>
      <c r="AN42" s="62" t="str">
        <f>IF(ISNUMBER(san_table_data!AN39), IF(san_table_data!AN39=-999,"NA",IF(san_table_data!AN39&gt;99, "&gt;99", IF(san_table_data!AN39&lt;1, "&lt;1", san_table_data!AN39))), "-")</f>
        <v>-</v>
      </c>
      <c r="AO42" s="63" t="str">
        <f>IF(ISNUMBER(san_table_data!AO39), IF(san_table_data!AO39=-999,"NA",IF(san_table_data!AO39&gt;99, "&gt;99", IF(san_table_data!AO39&lt;1, "&lt;1", san_table_data!AO39))), "-")</f>
        <v>-</v>
      </c>
      <c r="AP42" s="63" t="str">
        <f>IF(ISNUMBER(san_table_data!AP39), IF(san_table_data!AP39=-999,"NA",IF(san_table_data!AP39&gt;99, "&gt;99", IF(san_table_data!AP39&lt;1, "&lt;1", san_table_data!AP39))), "-")</f>
        <v>-</v>
      </c>
      <c r="AQ42" s="63" t="str">
        <f>IF(ISNUMBER(san_table_data!AQ39), IF(san_table_data!AQ39=-999,"NA",IF(san_table_data!AQ39&gt;99, "&gt;99", IF(san_table_data!AQ39&lt;1, "&lt;1", san_table_data!AQ39))), "-")</f>
        <v>-</v>
      </c>
      <c r="AR42" s="59" t="str">
        <f>IF(ISNUMBER(san_table_data!AR39), IF(san_table_data!AR39=-999,"NA",IF(san_table_data!AR39&gt;99, "&gt;99", IF(san_table_data!AR39&lt;1, "&lt;1", san_table_data!AR39))), "-")</f>
        <v>-</v>
      </c>
      <c r="AS42" s="59" t="str">
        <f>IF(ISNUMBER(san_table_data!AS39), IF(san_table_data!AS39=-999,"NA",IF(san_table_data!AS39&gt;99, "&gt;99", IF(san_table_data!AS39&lt;1, "&lt;1", san_table_data!AS39))), "-")</f>
        <v>-</v>
      </c>
      <c r="AT42" s="59" t="str">
        <f>IF(ISNUMBER(san_table_data!AT39), IF(san_table_data!AT39=-999,"NA",IF(san_table_data!AT39&gt;99, "&gt;99", IF(san_table_data!AT39&lt;1, "&lt;1", san_table_data!AT39))), "-")</f>
        <v>-</v>
      </c>
    </row>
    <row r="43" s="64" customFormat="true" x14ac:dyDescent="0.25">
      <c r="A43" s="56" t="str">
        <f>IF(ISBLANK(san_table_data!A40), "", san_table_data!A40)</f>
        <v/>
      </c>
      <c r="B43" s="56" t="str">
        <f>IF(ISBLANK(san_table_data!B40), "", san_table_data!B40)</f>
        <v/>
      </c>
      <c r="C43" s="57" t="str">
        <f>IF(ISNUMBER(san_table_data!C40), san_table_data!C40, "-")</f>
        <v>-</v>
      </c>
      <c r="D43" s="58" t="str">
        <f>IF(ISNUMBER(san_table_data!D40), san_table_data!D40, "-")</f>
        <v>-</v>
      </c>
      <c r="E43" s="59" t="str">
        <f>IF(ISNUMBER(san_table_data!E40), san_table_data!E40, "-")</f>
        <v>-</v>
      </c>
      <c r="F43" s="60" t="str">
        <f>IF(ISNUMBER(san_table_data!F40), IF(san_table_data!F40=-999,"NA",IF(san_table_data!F40&gt;99, "&gt;99", IF(san_table_data!F40&lt;1, "&lt;1", san_table_data!F40))), "-")</f>
        <v>-</v>
      </c>
      <c r="G43" s="59" t="str">
        <f>IF(ISNUMBER(san_table_data!G40), IF(san_table_data!G40=-999,"NA",IF(san_table_data!G40&gt;99, "&gt;99", IF(san_table_data!G40&lt;1, "&lt;1", san_table_data!G40))), "-")</f>
        <v>-</v>
      </c>
      <c r="H43" s="59" t="str">
        <f>IF(ISNUMBER(san_table_data!H40), IF(san_table_data!H40=-999,"NA",IF(san_table_data!H40&gt;99, "&gt;99", IF(san_table_data!H40&lt;1, "&lt;1", san_table_data!H40))), "-")</f>
        <v>-</v>
      </c>
      <c r="I43" s="61" t="str">
        <f>IF(ISNUMBER(san_table_data!I40), IF(san_table_data!I40=-999,"NA",IF(san_table_data!I40&gt;99, "&gt;99", IF(san_table_data!I40&lt;1, "&lt;1", san_table_data!I40))), "-")</f>
        <v>-</v>
      </c>
      <c r="J43" s="47" t="str">
        <f>IF(ISNUMBER(san_table_data!J40), IF(san_table_data!J40=-999,"NA",san_table_data!J40), "-")</f>
        <v>-</v>
      </c>
      <c r="K43" s="47" t="str">
        <f>IF(ISNUMBER(san_table_data!K40), IF(san_table_data!K40=-999,"NA",san_table_data!K40), "-")</f>
        <v>-</v>
      </c>
      <c r="L43" s="60" t="str">
        <f>IF(ISNUMBER(san_table_data!L40), IF(san_table_data!L40=-999,"NA",IF(san_table_data!L40&gt;99, "&gt;99", IF(san_table_data!L40&lt;1, "&lt;1", san_table_data!L40))), "-")</f>
        <v>-</v>
      </c>
      <c r="M43" s="59" t="str">
        <f>IF(ISNUMBER(san_table_data!M40), IF(san_table_data!M40=-999,"NA",IF(san_table_data!M40&gt;99, "&gt;99", IF(san_table_data!M40&lt;1, "&lt;1", san_table_data!M40))), "-")</f>
        <v>-</v>
      </c>
      <c r="N43" s="59" t="str">
        <f>IF(ISNUMBER(san_table_data!N40), IF(san_table_data!N40=-999,"NA",IF(san_table_data!N40&gt;99, "&gt;99", IF(san_table_data!N40&lt;1, "&lt;1", san_table_data!N40))), "-")</f>
        <v>-</v>
      </c>
      <c r="O43" s="61" t="str">
        <f>IF(ISNUMBER(san_table_data!O40), IF(san_table_data!O40=-999,"NA",IF(san_table_data!O40&gt;99, "&gt;99", IF(san_table_data!O40&lt;1, "&lt;1", san_table_data!O40))), "-")</f>
        <v>-</v>
      </c>
      <c r="P43" s="47" t="str">
        <f>IF(ISNUMBER(san_table_data!P40), IF(san_table_data!P40=-999,"NA",san_table_data!P40), "-")</f>
        <v>-</v>
      </c>
      <c r="Q43" s="47" t="str">
        <f>IF(ISNUMBER(san_table_data!Q40), IF(san_table_data!Q40=-999,"NA",san_table_data!Q40), "-")</f>
        <v>-</v>
      </c>
      <c r="R43" s="60" t="str">
        <f>IF(ISNUMBER(san_table_data!R40), IF(san_table_data!R40=-999,"NA",IF(san_table_data!R40&gt;99, "&gt;99", IF(san_table_data!R40&lt;1, "&lt;1", san_table_data!R40))), "-")</f>
        <v>-</v>
      </c>
      <c r="S43" s="59" t="str">
        <f>IF(ISNUMBER(san_table_data!S40), IF(san_table_data!S40=-999,"NA",IF(san_table_data!S40&gt;99, "&gt;99", IF(san_table_data!S40&lt;1, "&lt;1", san_table_data!S40))), "-")</f>
        <v>-</v>
      </c>
      <c r="T43" s="59" t="str">
        <f>IF(ISNUMBER(san_table_data!T40), IF(san_table_data!T40=-999,"NA",IF(san_table_data!T40&gt;99, "&gt;99", IF(san_table_data!T40&lt;1, "&lt;1", san_table_data!T40))), "-")</f>
        <v>-</v>
      </c>
      <c r="U43" s="61" t="str">
        <f>IF(ISNUMBER(san_table_data!U40), IF(san_table_data!U40=-999,"NA",IF(san_table_data!U40&gt;99, "&gt;99", IF(san_table_data!U40&lt;1, "&lt;1", san_table_data!U40))), "-")</f>
        <v>-</v>
      </c>
      <c r="V43" s="47" t="str">
        <f>IF(ISNUMBER(san_table_data!V40), IF(san_table_data!V40=-999,"NA",san_table_data!V40), "-")</f>
        <v>-</v>
      </c>
      <c r="W43" s="47" t="str">
        <f>IF(ISNUMBER(san_table_data!W40), IF(san_table_data!W40=-999,"NA",san_table_data!W40), "-")</f>
        <v>-</v>
      </c>
      <c r="X43" s="47"/>
      <c r="Y43" s="47"/>
      <c r="Z43" s="62" t="str">
        <f>IF(ISNUMBER(san_table_data!Z40), IF(san_table_data!Z40=-999,"NA",IF(san_table_data!Z40&gt;99, "&gt;99", IF(san_table_data!Z40&lt;1, "&lt;1", san_table_data!Z40))), "-")</f>
        <v>-</v>
      </c>
      <c r="AA43" s="63" t="str">
        <f>IF(ISNUMBER(san_table_data!AA40), IF(san_table_data!AA40=-999,"NA",IF(san_table_data!AA40&gt;99, "&gt;99", IF(san_table_data!AA40&lt;1, "&lt;1", san_table_data!AA40))), "-")</f>
        <v>-</v>
      </c>
      <c r="AB43" s="63" t="str">
        <f>IF(ISNUMBER(san_table_data!AB40), IF(san_table_data!AB40=-999,"NA",IF(san_table_data!AB40&gt;99, "&gt;99", IF(san_table_data!AB40&lt;1, "&lt;1", san_table_data!AB40))), "-")</f>
        <v>-</v>
      </c>
      <c r="AC43" s="63" t="str">
        <f>IF(ISNUMBER(san_table_data!AC40), IF(san_table_data!AC40=-999,"NA",IF(san_table_data!AC40&gt;99, "&gt;99", IF(san_table_data!AC40&lt;1, "&lt;1", san_table_data!AC40))), "-")</f>
        <v>-</v>
      </c>
      <c r="AD43" s="59" t="str">
        <f>IF(ISNUMBER(san_table_data!AD40), IF(san_table_data!AD40=-999,"NA",IF(san_table_data!AD40&gt;99, "&gt;99", IF(san_table_data!AD40&lt;1, "&lt;1", san_table_data!AD40))), "-")</f>
        <v>-</v>
      </c>
      <c r="AE43" s="59" t="str">
        <f>IF(ISNUMBER(san_table_data!AE40), IF(san_table_data!AE40=-999,"NA",IF(san_table_data!AE40&gt;99, "&gt;99", IF(san_table_data!AE40&lt;1, "&lt;1", san_table_data!AE40))), "-")</f>
        <v>-</v>
      </c>
      <c r="AF43" s="59" t="str">
        <f>IF(ISNUMBER(san_table_data!AF40), IF(san_table_data!AF40=-999,"NA",IF(san_table_data!AF40&gt;99, "&gt;99", IF(san_table_data!AF40&lt;1, "&lt;1", san_table_data!AF40))), "-")</f>
        <v>-</v>
      </c>
      <c r="AG43" s="62" t="str">
        <f>IF(ISNUMBER(san_table_data!AG40), IF(san_table_data!AG40=-999,"NA",IF(san_table_data!AG40&gt;99, "&gt;99", IF(san_table_data!AG40&lt;1, "&lt;1", san_table_data!AG40))), "-")</f>
        <v>-</v>
      </c>
      <c r="AH43" s="63" t="str">
        <f>IF(ISNUMBER(san_table_data!AH40), IF(san_table_data!AH40=-999,"NA",IF(san_table_data!AH40&gt;99, "&gt;99", IF(san_table_data!AH40&lt;1, "&lt;1", san_table_data!AH40))), "-")</f>
        <v>-</v>
      </c>
      <c r="AI43" s="63" t="str">
        <f>IF(ISNUMBER(san_table_data!AI40), IF(san_table_data!AI40=-999,"NA",IF(san_table_data!AI40&gt;99, "&gt;99", IF(san_table_data!AI40&lt;1, "&lt;1", san_table_data!AI40))), "-")</f>
        <v>-</v>
      </c>
      <c r="AJ43" s="63" t="str">
        <f>IF(ISNUMBER(san_table_data!AJ40), IF(san_table_data!AJ40=-999,"NA",IF(san_table_data!AJ40&gt;99, "&gt;99", IF(san_table_data!AJ40&lt;1, "&lt;1", san_table_data!AJ40))), "-")</f>
        <v>-</v>
      </c>
      <c r="AK43" s="59" t="str">
        <f>IF(ISNUMBER(san_table_data!AK40), IF(san_table_data!AK40=-999,"NA",IF(san_table_data!AK40&gt;99, "&gt;99", IF(san_table_data!AK40&lt;1, "&lt;1", san_table_data!AK40))), "-")</f>
        <v>-</v>
      </c>
      <c r="AL43" s="59" t="str">
        <f>IF(ISNUMBER(san_table_data!AL40), IF(san_table_data!AL40=-999,"NA",IF(san_table_data!AL40&gt;99, "&gt;99", IF(san_table_data!AL40&lt;1, "&lt;1", san_table_data!AL40))), "-")</f>
        <v>-</v>
      </c>
      <c r="AM43" s="59" t="str">
        <f>IF(ISNUMBER(san_table_data!AM40), IF(san_table_data!AM40=-999,"NA",IF(san_table_data!AM40&gt;99, "&gt;99", IF(san_table_data!AM40&lt;1, "&lt;1", san_table_data!AM40))), "-")</f>
        <v>-</v>
      </c>
      <c r="AN43" s="62" t="str">
        <f>IF(ISNUMBER(san_table_data!AN40), IF(san_table_data!AN40=-999,"NA",IF(san_table_data!AN40&gt;99, "&gt;99", IF(san_table_data!AN40&lt;1, "&lt;1", san_table_data!AN40))), "-")</f>
        <v>-</v>
      </c>
      <c r="AO43" s="63" t="str">
        <f>IF(ISNUMBER(san_table_data!AO40), IF(san_table_data!AO40=-999,"NA",IF(san_table_data!AO40&gt;99, "&gt;99", IF(san_table_data!AO40&lt;1, "&lt;1", san_table_data!AO40))), "-")</f>
        <v>-</v>
      </c>
      <c r="AP43" s="63" t="str">
        <f>IF(ISNUMBER(san_table_data!AP40), IF(san_table_data!AP40=-999,"NA",IF(san_table_data!AP40&gt;99, "&gt;99", IF(san_table_data!AP40&lt;1, "&lt;1", san_table_data!AP40))), "-")</f>
        <v>-</v>
      </c>
      <c r="AQ43" s="63" t="str">
        <f>IF(ISNUMBER(san_table_data!AQ40), IF(san_table_data!AQ40=-999,"NA",IF(san_table_data!AQ40&gt;99, "&gt;99", IF(san_table_data!AQ40&lt;1, "&lt;1", san_table_data!AQ40))), "-")</f>
        <v>-</v>
      </c>
      <c r="AR43" s="59" t="str">
        <f>IF(ISNUMBER(san_table_data!AR40), IF(san_table_data!AR40=-999,"NA",IF(san_table_data!AR40&gt;99, "&gt;99", IF(san_table_data!AR40&lt;1, "&lt;1", san_table_data!AR40))), "-")</f>
        <v>-</v>
      </c>
      <c r="AS43" s="59" t="str">
        <f>IF(ISNUMBER(san_table_data!AS40), IF(san_table_data!AS40=-999,"NA",IF(san_table_data!AS40&gt;99, "&gt;99", IF(san_table_data!AS40&lt;1, "&lt;1", san_table_data!AS40))), "-")</f>
        <v>-</v>
      </c>
      <c r="AT43" s="59" t="str">
        <f>IF(ISNUMBER(san_table_data!AT40), IF(san_table_data!AT40=-999,"NA",IF(san_table_data!AT40&gt;99, "&gt;99", IF(san_table_data!AT40&lt;1, "&lt;1", san_table_data!AT40))), "-")</f>
        <v>-</v>
      </c>
    </row>
    <row r="44" s="64" customFormat="true" x14ac:dyDescent="0.25">
      <c r="A44" s="56" t="str">
        <f>IF(ISBLANK(san_table_data!A41), "", san_table_data!A41)</f>
        <v/>
      </c>
      <c r="B44" s="56" t="str">
        <f>IF(ISBLANK(san_table_data!B41), "", san_table_data!B41)</f>
        <v/>
      </c>
      <c r="C44" s="57" t="str">
        <f>IF(ISNUMBER(san_table_data!C41), san_table_data!C41, "-")</f>
        <v>-</v>
      </c>
      <c r="D44" s="58" t="str">
        <f>IF(ISNUMBER(san_table_data!D41), san_table_data!D41, "-")</f>
        <v>-</v>
      </c>
      <c r="E44" s="59" t="str">
        <f>IF(ISNUMBER(san_table_data!E41), san_table_data!E41, "-")</f>
        <v>-</v>
      </c>
      <c r="F44" s="60" t="str">
        <f>IF(ISNUMBER(san_table_data!F41), IF(san_table_data!F41=-999,"NA",IF(san_table_data!F41&gt;99, "&gt;99", IF(san_table_data!F41&lt;1, "&lt;1", san_table_data!F41))), "-")</f>
        <v>-</v>
      </c>
      <c r="G44" s="59" t="str">
        <f>IF(ISNUMBER(san_table_data!G41), IF(san_table_data!G41=-999,"NA",IF(san_table_data!G41&gt;99, "&gt;99", IF(san_table_data!G41&lt;1, "&lt;1", san_table_data!G41))), "-")</f>
        <v>-</v>
      </c>
      <c r="H44" s="59" t="str">
        <f>IF(ISNUMBER(san_table_data!H41), IF(san_table_data!H41=-999,"NA",IF(san_table_data!H41&gt;99, "&gt;99", IF(san_table_data!H41&lt;1, "&lt;1", san_table_data!H41))), "-")</f>
        <v>-</v>
      </c>
      <c r="I44" s="61" t="str">
        <f>IF(ISNUMBER(san_table_data!I41), IF(san_table_data!I41=-999,"NA",IF(san_table_data!I41&gt;99, "&gt;99", IF(san_table_data!I41&lt;1, "&lt;1", san_table_data!I41))), "-")</f>
        <v>-</v>
      </c>
      <c r="J44" s="47" t="str">
        <f>IF(ISNUMBER(san_table_data!J41), IF(san_table_data!J41=-999,"NA",san_table_data!J41), "-")</f>
        <v>-</v>
      </c>
      <c r="K44" s="47" t="str">
        <f>IF(ISNUMBER(san_table_data!K41), IF(san_table_data!K41=-999,"NA",san_table_data!K41), "-")</f>
        <v>-</v>
      </c>
      <c r="L44" s="60" t="str">
        <f>IF(ISNUMBER(san_table_data!L41), IF(san_table_data!L41=-999,"NA",IF(san_table_data!L41&gt;99, "&gt;99", IF(san_table_data!L41&lt;1, "&lt;1", san_table_data!L41))), "-")</f>
        <v>-</v>
      </c>
      <c r="M44" s="59" t="str">
        <f>IF(ISNUMBER(san_table_data!M41), IF(san_table_data!M41=-999,"NA",IF(san_table_data!M41&gt;99, "&gt;99", IF(san_table_data!M41&lt;1, "&lt;1", san_table_data!M41))), "-")</f>
        <v>-</v>
      </c>
      <c r="N44" s="59" t="str">
        <f>IF(ISNUMBER(san_table_data!N41), IF(san_table_data!N41=-999,"NA",IF(san_table_data!N41&gt;99, "&gt;99", IF(san_table_data!N41&lt;1, "&lt;1", san_table_data!N41))), "-")</f>
        <v>-</v>
      </c>
      <c r="O44" s="61" t="str">
        <f>IF(ISNUMBER(san_table_data!O41), IF(san_table_data!O41=-999,"NA",IF(san_table_data!O41&gt;99, "&gt;99", IF(san_table_data!O41&lt;1, "&lt;1", san_table_data!O41))), "-")</f>
        <v>-</v>
      </c>
      <c r="P44" s="47" t="str">
        <f>IF(ISNUMBER(san_table_data!P41), IF(san_table_data!P41=-999,"NA",san_table_data!P41), "-")</f>
        <v>-</v>
      </c>
      <c r="Q44" s="47" t="str">
        <f>IF(ISNUMBER(san_table_data!Q41), IF(san_table_data!Q41=-999,"NA",san_table_data!Q41), "-")</f>
        <v>-</v>
      </c>
      <c r="R44" s="60" t="str">
        <f>IF(ISNUMBER(san_table_data!R41), IF(san_table_data!R41=-999,"NA",IF(san_table_data!R41&gt;99, "&gt;99", IF(san_table_data!R41&lt;1, "&lt;1", san_table_data!R41))), "-")</f>
        <v>-</v>
      </c>
      <c r="S44" s="59" t="str">
        <f>IF(ISNUMBER(san_table_data!S41), IF(san_table_data!S41=-999,"NA",IF(san_table_data!S41&gt;99, "&gt;99", IF(san_table_data!S41&lt;1, "&lt;1", san_table_data!S41))), "-")</f>
        <v>-</v>
      </c>
      <c r="T44" s="59" t="str">
        <f>IF(ISNUMBER(san_table_data!T41), IF(san_table_data!T41=-999,"NA",IF(san_table_data!T41&gt;99, "&gt;99", IF(san_table_data!T41&lt;1, "&lt;1", san_table_data!T41))), "-")</f>
        <v>-</v>
      </c>
      <c r="U44" s="61" t="str">
        <f>IF(ISNUMBER(san_table_data!U41), IF(san_table_data!U41=-999,"NA",IF(san_table_data!U41&gt;99, "&gt;99", IF(san_table_data!U41&lt;1, "&lt;1", san_table_data!U41))), "-")</f>
        <v>-</v>
      </c>
      <c r="V44" s="47" t="str">
        <f>IF(ISNUMBER(san_table_data!V41), IF(san_table_data!V41=-999,"NA",san_table_data!V41), "-")</f>
        <v>-</v>
      </c>
      <c r="W44" s="47" t="str">
        <f>IF(ISNUMBER(san_table_data!W41), IF(san_table_data!W41=-999,"NA",san_table_data!W41), "-")</f>
        <v>-</v>
      </c>
      <c r="X44" s="47"/>
      <c r="Y44" s="47"/>
      <c r="Z44" s="62" t="str">
        <f>IF(ISNUMBER(san_table_data!Z41), IF(san_table_data!Z41=-999,"NA",IF(san_table_data!Z41&gt;99, "&gt;99", IF(san_table_data!Z41&lt;1, "&lt;1", san_table_data!Z41))), "-")</f>
        <v>-</v>
      </c>
      <c r="AA44" s="63" t="str">
        <f>IF(ISNUMBER(san_table_data!AA41), IF(san_table_data!AA41=-999,"NA",IF(san_table_data!AA41&gt;99, "&gt;99", IF(san_table_data!AA41&lt;1, "&lt;1", san_table_data!AA41))), "-")</f>
        <v>-</v>
      </c>
      <c r="AB44" s="63" t="str">
        <f>IF(ISNUMBER(san_table_data!AB41), IF(san_table_data!AB41=-999,"NA",IF(san_table_data!AB41&gt;99, "&gt;99", IF(san_table_data!AB41&lt;1, "&lt;1", san_table_data!AB41))), "-")</f>
        <v>-</v>
      </c>
      <c r="AC44" s="63" t="str">
        <f>IF(ISNUMBER(san_table_data!AC41), IF(san_table_data!AC41=-999,"NA",IF(san_table_data!AC41&gt;99, "&gt;99", IF(san_table_data!AC41&lt;1, "&lt;1", san_table_data!AC41))), "-")</f>
        <v>-</v>
      </c>
      <c r="AD44" s="59" t="str">
        <f>IF(ISNUMBER(san_table_data!AD41), IF(san_table_data!AD41=-999,"NA",IF(san_table_data!AD41&gt;99, "&gt;99", IF(san_table_data!AD41&lt;1, "&lt;1", san_table_data!AD41))), "-")</f>
        <v>-</v>
      </c>
      <c r="AE44" s="59" t="str">
        <f>IF(ISNUMBER(san_table_data!AE41), IF(san_table_data!AE41=-999,"NA",IF(san_table_data!AE41&gt;99, "&gt;99", IF(san_table_data!AE41&lt;1, "&lt;1", san_table_data!AE41))), "-")</f>
        <v>-</v>
      </c>
      <c r="AF44" s="59" t="str">
        <f>IF(ISNUMBER(san_table_data!AF41), IF(san_table_data!AF41=-999,"NA",IF(san_table_data!AF41&gt;99, "&gt;99", IF(san_table_data!AF41&lt;1, "&lt;1", san_table_data!AF41))), "-")</f>
        <v>-</v>
      </c>
      <c r="AG44" s="62" t="str">
        <f>IF(ISNUMBER(san_table_data!AG41), IF(san_table_data!AG41=-999,"NA",IF(san_table_data!AG41&gt;99, "&gt;99", IF(san_table_data!AG41&lt;1, "&lt;1", san_table_data!AG41))), "-")</f>
        <v>-</v>
      </c>
      <c r="AH44" s="63" t="str">
        <f>IF(ISNUMBER(san_table_data!AH41), IF(san_table_data!AH41=-999,"NA",IF(san_table_data!AH41&gt;99, "&gt;99", IF(san_table_data!AH41&lt;1, "&lt;1", san_table_data!AH41))), "-")</f>
        <v>-</v>
      </c>
      <c r="AI44" s="63" t="str">
        <f>IF(ISNUMBER(san_table_data!AI41), IF(san_table_data!AI41=-999,"NA",IF(san_table_data!AI41&gt;99, "&gt;99", IF(san_table_data!AI41&lt;1, "&lt;1", san_table_data!AI41))), "-")</f>
        <v>-</v>
      </c>
      <c r="AJ44" s="63" t="str">
        <f>IF(ISNUMBER(san_table_data!AJ41), IF(san_table_data!AJ41=-999,"NA",IF(san_table_data!AJ41&gt;99, "&gt;99", IF(san_table_data!AJ41&lt;1, "&lt;1", san_table_data!AJ41))), "-")</f>
        <v>-</v>
      </c>
      <c r="AK44" s="59" t="str">
        <f>IF(ISNUMBER(san_table_data!AK41), IF(san_table_data!AK41=-999,"NA",IF(san_table_data!AK41&gt;99, "&gt;99", IF(san_table_data!AK41&lt;1, "&lt;1", san_table_data!AK41))), "-")</f>
        <v>-</v>
      </c>
      <c r="AL44" s="59" t="str">
        <f>IF(ISNUMBER(san_table_data!AL41), IF(san_table_data!AL41=-999,"NA",IF(san_table_data!AL41&gt;99, "&gt;99", IF(san_table_data!AL41&lt;1, "&lt;1", san_table_data!AL41))), "-")</f>
        <v>-</v>
      </c>
      <c r="AM44" s="59" t="str">
        <f>IF(ISNUMBER(san_table_data!AM41), IF(san_table_data!AM41=-999,"NA",IF(san_table_data!AM41&gt;99, "&gt;99", IF(san_table_data!AM41&lt;1, "&lt;1", san_table_data!AM41))), "-")</f>
        <v>-</v>
      </c>
      <c r="AN44" s="62" t="str">
        <f>IF(ISNUMBER(san_table_data!AN41), IF(san_table_data!AN41=-999,"NA",IF(san_table_data!AN41&gt;99, "&gt;99", IF(san_table_data!AN41&lt;1, "&lt;1", san_table_data!AN41))), "-")</f>
        <v>-</v>
      </c>
      <c r="AO44" s="63" t="str">
        <f>IF(ISNUMBER(san_table_data!AO41), IF(san_table_data!AO41=-999,"NA",IF(san_table_data!AO41&gt;99, "&gt;99", IF(san_table_data!AO41&lt;1, "&lt;1", san_table_data!AO41))), "-")</f>
        <v>-</v>
      </c>
      <c r="AP44" s="63" t="str">
        <f>IF(ISNUMBER(san_table_data!AP41), IF(san_table_data!AP41=-999,"NA",IF(san_table_data!AP41&gt;99, "&gt;99", IF(san_table_data!AP41&lt;1, "&lt;1", san_table_data!AP41))), "-")</f>
        <v>-</v>
      </c>
      <c r="AQ44" s="63" t="str">
        <f>IF(ISNUMBER(san_table_data!AQ41), IF(san_table_data!AQ41=-999,"NA",IF(san_table_data!AQ41&gt;99, "&gt;99", IF(san_table_data!AQ41&lt;1, "&lt;1", san_table_data!AQ41))), "-")</f>
        <v>-</v>
      </c>
      <c r="AR44" s="59" t="str">
        <f>IF(ISNUMBER(san_table_data!AR41), IF(san_table_data!AR41=-999,"NA",IF(san_table_data!AR41&gt;99, "&gt;99", IF(san_table_data!AR41&lt;1, "&lt;1", san_table_data!AR41))), "-")</f>
        <v>-</v>
      </c>
      <c r="AS44" s="59" t="str">
        <f>IF(ISNUMBER(san_table_data!AS41), IF(san_table_data!AS41=-999,"NA",IF(san_table_data!AS41&gt;99, "&gt;99", IF(san_table_data!AS41&lt;1, "&lt;1", san_table_data!AS41))), "-")</f>
        <v>-</v>
      </c>
      <c r="AT44" s="59" t="str">
        <f>IF(ISNUMBER(san_table_data!AT41), IF(san_table_data!AT41=-999,"NA",IF(san_table_data!AT41&gt;99, "&gt;99", IF(san_table_data!AT41&lt;1, "&lt;1", san_table_data!AT41))), "-")</f>
        <v>-</v>
      </c>
    </row>
    <row r="45" s="64" customFormat="true" x14ac:dyDescent="0.25">
      <c r="A45" s="56" t="str">
        <f>IF(ISBLANK(san_table_data!A42), "", san_table_data!A42)</f>
        <v/>
      </c>
      <c r="B45" s="56" t="str">
        <f>IF(ISBLANK(san_table_data!B42), "", san_table_data!B42)</f>
        <v/>
      </c>
      <c r="C45" s="57" t="str">
        <f>IF(ISNUMBER(san_table_data!C42), san_table_data!C42, "-")</f>
        <v>-</v>
      </c>
      <c r="D45" s="58" t="str">
        <f>IF(ISNUMBER(san_table_data!D42), san_table_data!D42, "-")</f>
        <v>-</v>
      </c>
      <c r="E45" s="59" t="str">
        <f>IF(ISNUMBER(san_table_data!E42), san_table_data!E42, "-")</f>
        <v>-</v>
      </c>
      <c r="F45" s="60" t="str">
        <f>IF(ISNUMBER(san_table_data!F42), IF(san_table_data!F42=-999,"NA",IF(san_table_data!F42&gt;99, "&gt;99", IF(san_table_data!F42&lt;1, "&lt;1", san_table_data!F42))), "-")</f>
        <v>-</v>
      </c>
      <c r="G45" s="59" t="str">
        <f>IF(ISNUMBER(san_table_data!G42), IF(san_table_data!G42=-999,"NA",IF(san_table_data!G42&gt;99, "&gt;99", IF(san_table_data!G42&lt;1, "&lt;1", san_table_data!G42))), "-")</f>
        <v>-</v>
      </c>
      <c r="H45" s="59" t="str">
        <f>IF(ISNUMBER(san_table_data!H42), IF(san_table_data!H42=-999,"NA",IF(san_table_data!H42&gt;99, "&gt;99", IF(san_table_data!H42&lt;1, "&lt;1", san_table_data!H42))), "-")</f>
        <v>-</v>
      </c>
      <c r="I45" s="61" t="str">
        <f>IF(ISNUMBER(san_table_data!I42), IF(san_table_data!I42=-999,"NA",IF(san_table_data!I42&gt;99, "&gt;99", IF(san_table_data!I42&lt;1, "&lt;1", san_table_data!I42))), "-")</f>
        <v>-</v>
      </c>
      <c r="J45" s="47" t="str">
        <f>IF(ISNUMBER(san_table_data!J42), IF(san_table_data!J42=-999,"NA",san_table_data!J42), "-")</f>
        <v>-</v>
      </c>
      <c r="K45" s="47" t="str">
        <f>IF(ISNUMBER(san_table_data!K42), IF(san_table_data!K42=-999,"NA",san_table_data!K42), "-")</f>
        <v>-</v>
      </c>
      <c r="L45" s="60" t="str">
        <f>IF(ISNUMBER(san_table_data!L42), IF(san_table_data!L42=-999,"NA",IF(san_table_data!L42&gt;99, "&gt;99", IF(san_table_data!L42&lt;1, "&lt;1", san_table_data!L42))), "-")</f>
        <v>-</v>
      </c>
      <c r="M45" s="59" t="str">
        <f>IF(ISNUMBER(san_table_data!M42), IF(san_table_data!M42=-999,"NA",IF(san_table_data!M42&gt;99, "&gt;99", IF(san_table_data!M42&lt;1, "&lt;1", san_table_data!M42))), "-")</f>
        <v>-</v>
      </c>
      <c r="N45" s="59" t="str">
        <f>IF(ISNUMBER(san_table_data!N42), IF(san_table_data!N42=-999,"NA",IF(san_table_data!N42&gt;99, "&gt;99", IF(san_table_data!N42&lt;1, "&lt;1", san_table_data!N42))), "-")</f>
        <v>-</v>
      </c>
      <c r="O45" s="61" t="str">
        <f>IF(ISNUMBER(san_table_data!O42), IF(san_table_data!O42=-999,"NA",IF(san_table_data!O42&gt;99, "&gt;99", IF(san_table_data!O42&lt;1, "&lt;1", san_table_data!O42))), "-")</f>
        <v>-</v>
      </c>
      <c r="P45" s="47" t="str">
        <f>IF(ISNUMBER(san_table_data!P42), IF(san_table_data!P42=-999,"NA",san_table_data!P42), "-")</f>
        <v>-</v>
      </c>
      <c r="Q45" s="47" t="str">
        <f>IF(ISNUMBER(san_table_data!Q42), IF(san_table_data!Q42=-999,"NA",san_table_data!Q42), "-")</f>
        <v>-</v>
      </c>
      <c r="R45" s="60" t="str">
        <f>IF(ISNUMBER(san_table_data!R42), IF(san_table_data!R42=-999,"NA",IF(san_table_data!R42&gt;99, "&gt;99", IF(san_table_data!R42&lt;1, "&lt;1", san_table_data!R42))), "-")</f>
        <v>-</v>
      </c>
      <c r="S45" s="59" t="str">
        <f>IF(ISNUMBER(san_table_data!S42), IF(san_table_data!S42=-999,"NA",IF(san_table_data!S42&gt;99, "&gt;99", IF(san_table_data!S42&lt;1, "&lt;1", san_table_data!S42))), "-")</f>
        <v>-</v>
      </c>
      <c r="T45" s="59" t="str">
        <f>IF(ISNUMBER(san_table_data!T42), IF(san_table_data!T42=-999,"NA",IF(san_table_data!T42&gt;99, "&gt;99", IF(san_table_data!T42&lt;1, "&lt;1", san_table_data!T42))), "-")</f>
        <v>-</v>
      </c>
      <c r="U45" s="61" t="str">
        <f>IF(ISNUMBER(san_table_data!U42), IF(san_table_data!U42=-999,"NA",IF(san_table_data!U42&gt;99, "&gt;99", IF(san_table_data!U42&lt;1, "&lt;1", san_table_data!U42))), "-")</f>
        <v>-</v>
      </c>
      <c r="V45" s="47" t="str">
        <f>IF(ISNUMBER(san_table_data!V42), IF(san_table_data!V42=-999,"NA",san_table_data!V42), "-")</f>
        <v>-</v>
      </c>
      <c r="W45" s="47" t="str">
        <f>IF(ISNUMBER(san_table_data!W42), IF(san_table_data!W42=-999,"NA",san_table_data!W42), "-")</f>
        <v>-</v>
      </c>
      <c r="X45" s="47"/>
      <c r="Y45" s="47"/>
      <c r="Z45" s="62" t="str">
        <f>IF(ISNUMBER(san_table_data!Z42), IF(san_table_data!Z42=-999,"NA",IF(san_table_data!Z42&gt;99, "&gt;99", IF(san_table_data!Z42&lt;1, "&lt;1", san_table_data!Z42))), "-")</f>
        <v>-</v>
      </c>
      <c r="AA45" s="63" t="str">
        <f>IF(ISNUMBER(san_table_data!AA42), IF(san_table_data!AA42=-999,"NA",IF(san_table_data!AA42&gt;99, "&gt;99", IF(san_table_data!AA42&lt;1, "&lt;1", san_table_data!AA42))), "-")</f>
        <v>-</v>
      </c>
      <c r="AB45" s="63" t="str">
        <f>IF(ISNUMBER(san_table_data!AB42), IF(san_table_data!AB42=-999,"NA",IF(san_table_data!AB42&gt;99, "&gt;99", IF(san_table_data!AB42&lt;1, "&lt;1", san_table_data!AB42))), "-")</f>
        <v>-</v>
      </c>
      <c r="AC45" s="63" t="str">
        <f>IF(ISNUMBER(san_table_data!AC42), IF(san_table_data!AC42=-999,"NA",IF(san_table_data!AC42&gt;99, "&gt;99", IF(san_table_data!AC42&lt;1, "&lt;1", san_table_data!AC42))), "-")</f>
        <v>-</v>
      </c>
      <c r="AD45" s="59" t="str">
        <f>IF(ISNUMBER(san_table_data!AD42), IF(san_table_data!AD42=-999,"NA",IF(san_table_data!AD42&gt;99, "&gt;99", IF(san_table_data!AD42&lt;1, "&lt;1", san_table_data!AD42))), "-")</f>
        <v>-</v>
      </c>
      <c r="AE45" s="59" t="str">
        <f>IF(ISNUMBER(san_table_data!AE42), IF(san_table_data!AE42=-999,"NA",IF(san_table_data!AE42&gt;99, "&gt;99", IF(san_table_data!AE42&lt;1, "&lt;1", san_table_data!AE42))), "-")</f>
        <v>-</v>
      </c>
      <c r="AF45" s="59" t="str">
        <f>IF(ISNUMBER(san_table_data!AF42), IF(san_table_data!AF42=-999,"NA",IF(san_table_data!AF42&gt;99, "&gt;99", IF(san_table_data!AF42&lt;1, "&lt;1", san_table_data!AF42))), "-")</f>
        <v>-</v>
      </c>
      <c r="AG45" s="62" t="str">
        <f>IF(ISNUMBER(san_table_data!AG42), IF(san_table_data!AG42=-999,"NA",IF(san_table_data!AG42&gt;99, "&gt;99", IF(san_table_data!AG42&lt;1, "&lt;1", san_table_data!AG42))), "-")</f>
        <v>-</v>
      </c>
      <c r="AH45" s="63" t="str">
        <f>IF(ISNUMBER(san_table_data!AH42), IF(san_table_data!AH42=-999,"NA",IF(san_table_data!AH42&gt;99, "&gt;99", IF(san_table_data!AH42&lt;1, "&lt;1", san_table_data!AH42))), "-")</f>
        <v>-</v>
      </c>
      <c r="AI45" s="63" t="str">
        <f>IF(ISNUMBER(san_table_data!AI42), IF(san_table_data!AI42=-999,"NA",IF(san_table_data!AI42&gt;99, "&gt;99", IF(san_table_data!AI42&lt;1, "&lt;1", san_table_data!AI42))), "-")</f>
        <v>-</v>
      </c>
      <c r="AJ45" s="63" t="str">
        <f>IF(ISNUMBER(san_table_data!AJ42), IF(san_table_data!AJ42=-999,"NA",IF(san_table_data!AJ42&gt;99, "&gt;99", IF(san_table_data!AJ42&lt;1, "&lt;1", san_table_data!AJ42))), "-")</f>
        <v>-</v>
      </c>
      <c r="AK45" s="59" t="str">
        <f>IF(ISNUMBER(san_table_data!AK42), IF(san_table_data!AK42=-999,"NA",IF(san_table_data!AK42&gt;99, "&gt;99", IF(san_table_data!AK42&lt;1, "&lt;1", san_table_data!AK42))), "-")</f>
        <v>-</v>
      </c>
      <c r="AL45" s="59" t="str">
        <f>IF(ISNUMBER(san_table_data!AL42), IF(san_table_data!AL42=-999,"NA",IF(san_table_data!AL42&gt;99, "&gt;99", IF(san_table_data!AL42&lt;1, "&lt;1", san_table_data!AL42))), "-")</f>
        <v>-</v>
      </c>
      <c r="AM45" s="59" t="str">
        <f>IF(ISNUMBER(san_table_data!AM42), IF(san_table_data!AM42=-999,"NA",IF(san_table_data!AM42&gt;99, "&gt;99", IF(san_table_data!AM42&lt;1, "&lt;1", san_table_data!AM42))), "-")</f>
        <v>-</v>
      </c>
      <c r="AN45" s="62" t="str">
        <f>IF(ISNUMBER(san_table_data!AN42), IF(san_table_data!AN42=-999,"NA",IF(san_table_data!AN42&gt;99, "&gt;99", IF(san_table_data!AN42&lt;1, "&lt;1", san_table_data!AN42))), "-")</f>
        <v>-</v>
      </c>
      <c r="AO45" s="63" t="str">
        <f>IF(ISNUMBER(san_table_data!AO42), IF(san_table_data!AO42=-999,"NA",IF(san_table_data!AO42&gt;99, "&gt;99", IF(san_table_data!AO42&lt;1, "&lt;1", san_table_data!AO42))), "-")</f>
        <v>-</v>
      </c>
      <c r="AP45" s="63" t="str">
        <f>IF(ISNUMBER(san_table_data!AP42), IF(san_table_data!AP42=-999,"NA",IF(san_table_data!AP42&gt;99, "&gt;99", IF(san_table_data!AP42&lt;1, "&lt;1", san_table_data!AP42))), "-")</f>
        <v>-</v>
      </c>
      <c r="AQ45" s="63" t="str">
        <f>IF(ISNUMBER(san_table_data!AQ42), IF(san_table_data!AQ42=-999,"NA",IF(san_table_data!AQ42&gt;99, "&gt;99", IF(san_table_data!AQ42&lt;1, "&lt;1", san_table_data!AQ42))), "-")</f>
        <v>-</v>
      </c>
      <c r="AR45" s="59" t="str">
        <f>IF(ISNUMBER(san_table_data!AR42), IF(san_table_data!AR42=-999,"NA",IF(san_table_data!AR42&gt;99, "&gt;99", IF(san_table_data!AR42&lt;1, "&lt;1", san_table_data!AR42))), "-")</f>
        <v>-</v>
      </c>
      <c r="AS45" s="59" t="str">
        <f>IF(ISNUMBER(san_table_data!AS42), IF(san_table_data!AS42=-999,"NA",IF(san_table_data!AS42&gt;99, "&gt;99", IF(san_table_data!AS42&lt;1, "&lt;1", san_table_data!AS42))), "-")</f>
        <v>-</v>
      </c>
      <c r="AT45" s="59" t="str">
        <f>IF(ISNUMBER(san_table_data!AT42), IF(san_table_data!AT42=-999,"NA",IF(san_table_data!AT42&gt;99, "&gt;99", IF(san_table_data!AT42&lt;1, "&lt;1", san_table_data!AT42))), "-")</f>
        <v>-</v>
      </c>
    </row>
    <row r="46" s="64" customFormat="true" x14ac:dyDescent="0.25">
      <c r="A46" s="56" t="str">
        <f>IF(ISBLANK(san_table_data!A43), "", san_table_data!A43)</f>
        <v/>
      </c>
      <c r="B46" s="56" t="str">
        <f>IF(ISBLANK(san_table_data!B43), "", san_table_data!B43)</f>
        <v/>
      </c>
      <c r="C46" s="57" t="str">
        <f>IF(ISNUMBER(san_table_data!C43), san_table_data!C43, "-")</f>
        <v>-</v>
      </c>
      <c r="D46" s="58" t="str">
        <f>IF(ISNUMBER(san_table_data!D43), san_table_data!D43, "-")</f>
        <v>-</v>
      </c>
      <c r="E46" s="59" t="str">
        <f>IF(ISNUMBER(san_table_data!E43), san_table_data!E43, "-")</f>
        <v>-</v>
      </c>
      <c r="F46" s="60" t="str">
        <f>IF(ISNUMBER(san_table_data!F43), IF(san_table_data!F43=-999,"NA",IF(san_table_data!F43&gt;99, "&gt;99", IF(san_table_data!F43&lt;1, "&lt;1", san_table_data!F43))), "-")</f>
        <v>-</v>
      </c>
      <c r="G46" s="59" t="str">
        <f>IF(ISNUMBER(san_table_data!G43), IF(san_table_data!G43=-999,"NA",IF(san_table_data!G43&gt;99, "&gt;99", IF(san_table_data!G43&lt;1, "&lt;1", san_table_data!G43))), "-")</f>
        <v>-</v>
      </c>
      <c r="H46" s="59" t="str">
        <f>IF(ISNUMBER(san_table_data!H43), IF(san_table_data!H43=-999,"NA",IF(san_table_data!H43&gt;99, "&gt;99", IF(san_table_data!H43&lt;1, "&lt;1", san_table_data!H43))), "-")</f>
        <v>-</v>
      </c>
      <c r="I46" s="61" t="str">
        <f>IF(ISNUMBER(san_table_data!I43), IF(san_table_data!I43=-999,"NA",IF(san_table_data!I43&gt;99, "&gt;99", IF(san_table_data!I43&lt;1, "&lt;1", san_table_data!I43))), "-")</f>
        <v>-</v>
      </c>
      <c r="J46" s="47" t="str">
        <f>IF(ISNUMBER(san_table_data!J43), IF(san_table_data!J43=-999,"NA",san_table_data!J43), "-")</f>
        <v>-</v>
      </c>
      <c r="K46" s="47" t="str">
        <f>IF(ISNUMBER(san_table_data!K43), IF(san_table_data!K43=-999,"NA",san_table_data!K43), "-")</f>
        <v>-</v>
      </c>
      <c r="L46" s="60" t="str">
        <f>IF(ISNUMBER(san_table_data!L43), IF(san_table_data!L43=-999,"NA",IF(san_table_data!L43&gt;99, "&gt;99", IF(san_table_data!L43&lt;1, "&lt;1", san_table_data!L43))), "-")</f>
        <v>-</v>
      </c>
      <c r="M46" s="59" t="str">
        <f>IF(ISNUMBER(san_table_data!M43), IF(san_table_data!M43=-999,"NA",IF(san_table_data!M43&gt;99, "&gt;99", IF(san_table_data!M43&lt;1, "&lt;1", san_table_data!M43))), "-")</f>
        <v>-</v>
      </c>
      <c r="N46" s="59" t="str">
        <f>IF(ISNUMBER(san_table_data!N43), IF(san_table_data!N43=-999,"NA",IF(san_table_data!N43&gt;99, "&gt;99", IF(san_table_data!N43&lt;1, "&lt;1", san_table_data!N43))), "-")</f>
        <v>-</v>
      </c>
      <c r="O46" s="61" t="str">
        <f>IF(ISNUMBER(san_table_data!O43), IF(san_table_data!O43=-999,"NA",IF(san_table_data!O43&gt;99, "&gt;99", IF(san_table_data!O43&lt;1, "&lt;1", san_table_data!O43))), "-")</f>
        <v>-</v>
      </c>
      <c r="P46" s="47" t="str">
        <f>IF(ISNUMBER(san_table_data!P43), IF(san_table_data!P43=-999,"NA",san_table_data!P43), "-")</f>
        <v>-</v>
      </c>
      <c r="Q46" s="47" t="str">
        <f>IF(ISNUMBER(san_table_data!Q43), IF(san_table_data!Q43=-999,"NA",san_table_data!Q43), "-")</f>
        <v>-</v>
      </c>
      <c r="R46" s="60" t="str">
        <f>IF(ISNUMBER(san_table_data!R43), IF(san_table_data!R43=-999,"NA",IF(san_table_data!R43&gt;99, "&gt;99", IF(san_table_data!R43&lt;1, "&lt;1", san_table_data!R43))), "-")</f>
        <v>-</v>
      </c>
      <c r="S46" s="59" t="str">
        <f>IF(ISNUMBER(san_table_data!S43), IF(san_table_data!S43=-999,"NA",IF(san_table_data!S43&gt;99, "&gt;99", IF(san_table_data!S43&lt;1, "&lt;1", san_table_data!S43))), "-")</f>
        <v>-</v>
      </c>
      <c r="T46" s="59" t="str">
        <f>IF(ISNUMBER(san_table_data!T43), IF(san_table_data!T43=-999,"NA",IF(san_table_data!T43&gt;99, "&gt;99", IF(san_table_data!T43&lt;1, "&lt;1", san_table_data!T43))), "-")</f>
        <v>-</v>
      </c>
      <c r="U46" s="61" t="str">
        <f>IF(ISNUMBER(san_table_data!U43), IF(san_table_data!U43=-999,"NA",IF(san_table_data!U43&gt;99, "&gt;99", IF(san_table_data!U43&lt;1, "&lt;1", san_table_data!U43))), "-")</f>
        <v>-</v>
      </c>
      <c r="V46" s="47" t="str">
        <f>IF(ISNUMBER(san_table_data!V43), IF(san_table_data!V43=-999,"NA",san_table_data!V43), "-")</f>
        <v>-</v>
      </c>
      <c r="W46" s="47" t="str">
        <f>IF(ISNUMBER(san_table_data!W43), IF(san_table_data!W43=-999,"NA",san_table_data!W43), "-")</f>
        <v>-</v>
      </c>
      <c r="X46" s="47"/>
      <c r="Y46" s="47"/>
      <c r="Z46" s="62" t="str">
        <f>IF(ISNUMBER(san_table_data!Z43), IF(san_table_data!Z43=-999,"NA",IF(san_table_data!Z43&gt;99, "&gt;99", IF(san_table_data!Z43&lt;1, "&lt;1", san_table_data!Z43))), "-")</f>
        <v>-</v>
      </c>
      <c r="AA46" s="63" t="str">
        <f>IF(ISNUMBER(san_table_data!AA43), IF(san_table_data!AA43=-999,"NA",IF(san_table_data!AA43&gt;99, "&gt;99", IF(san_table_data!AA43&lt;1, "&lt;1", san_table_data!AA43))), "-")</f>
        <v>-</v>
      </c>
      <c r="AB46" s="63" t="str">
        <f>IF(ISNUMBER(san_table_data!AB43), IF(san_table_data!AB43=-999,"NA",IF(san_table_data!AB43&gt;99, "&gt;99", IF(san_table_data!AB43&lt;1, "&lt;1", san_table_data!AB43))), "-")</f>
        <v>-</v>
      </c>
      <c r="AC46" s="63" t="str">
        <f>IF(ISNUMBER(san_table_data!AC43), IF(san_table_data!AC43=-999,"NA",IF(san_table_data!AC43&gt;99, "&gt;99", IF(san_table_data!AC43&lt;1, "&lt;1", san_table_data!AC43))), "-")</f>
        <v>-</v>
      </c>
      <c r="AD46" s="59" t="str">
        <f>IF(ISNUMBER(san_table_data!AD43), IF(san_table_data!AD43=-999,"NA",IF(san_table_data!AD43&gt;99, "&gt;99", IF(san_table_data!AD43&lt;1, "&lt;1", san_table_data!AD43))), "-")</f>
        <v>-</v>
      </c>
      <c r="AE46" s="59" t="str">
        <f>IF(ISNUMBER(san_table_data!AE43), IF(san_table_data!AE43=-999,"NA",IF(san_table_data!AE43&gt;99, "&gt;99", IF(san_table_data!AE43&lt;1, "&lt;1", san_table_data!AE43))), "-")</f>
        <v>-</v>
      </c>
      <c r="AF46" s="59" t="str">
        <f>IF(ISNUMBER(san_table_data!AF43), IF(san_table_data!AF43=-999,"NA",IF(san_table_data!AF43&gt;99, "&gt;99", IF(san_table_data!AF43&lt;1, "&lt;1", san_table_data!AF43))), "-")</f>
        <v>-</v>
      </c>
      <c r="AG46" s="62" t="str">
        <f>IF(ISNUMBER(san_table_data!AG43), IF(san_table_data!AG43=-999,"NA",IF(san_table_data!AG43&gt;99, "&gt;99", IF(san_table_data!AG43&lt;1, "&lt;1", san_table_data!AG43))), "-")</f>
        <v>-</v>
      </c>
      <c r="AH46" s="63" t="str">
        <f>IF(ISNUMBER(san_table_data!AH43), IF(san_table_data!AH43=-999,"NA",IF(san_table_data!AH43&gt;99, "&gt;99", IF(san_table_data!AH43&lt;1, "&lt;1", san_table_data!AH43))), "-")</f>
        <v>-</v>
      </c>
      <c r="AI46" s="63" t="str">
        <f>IF(ISNUMBER(san_table_data!AI43), IF(san_table_data!AI43=-999,"NA",IF(san_table_data!AI43&gt;99, "&gt;99", IF(san_table_data!AI43&lt;1, "&lt;1", san_table_data!AI43))), "-")</f>
        <v>-</v>
      </c>
      <c r="AJ46" s="63" t="str">
        <f>IF(ISNUMBER(san_table_data!AJ43), IF(san_table_data!AJ43=-999,"NA",IF(san_table_data!AJ43&gt;99, "&gt;99", IF(san_table_data!AJ43&lt;1, "&lt;1", san_table_data!AJ43))), "-")</f>
        <v>-</v>
      </c>
      <c r="AK46" s="59" t="str">
        <f>IF(ISNUMBER(san_table_data!AK43), IF(san_table_data!AK43=-999,"NA",IF(san_table_data!AK43&gt;99, "&gt;99", IF(san_table_data!AK43&lt;1, "&lt;1", san_table_data!AK43))), "-")</f>
        <v>-</v>
      </c>
      <c r="AL46" s="59" t="str">
        <f>IF(ISNUMBER(san_table_data!AL43), IF(san_table_data!AL43=-999,"NA",IF(san_table_data!AL43&gt;99, "&gt;99", IF(san_table_data!AL43&lt;1, "&lt;1", san_table_data!AL43))), "-")</f>
        <v>-</v>
      </c>
      <c r="AM46" s="59" t="str">
        <f>IF(ISNUMBER(san_table_data!AM43), IF(san_table_data!AM43=-999,"NA",IF(san_table_data!AM43&gt;99, "&gt;99", IF(san_table_data!AM43&lt;1, "&lt;1", san_table_data!AM43))), "-")</f>
        <v>-</v>
      </c>
      <c r="AN46" s="62" t="str">
        <f>IF(ISNUMBER(san_table_data!AN43), IF(san_table_data!AN43=-999,"NA",IF(san_table_data!AN43&gt;99, "&gt;99", IF(san_table_data!AN43&lt;1, "&lt;1", san_table_data!AN43))), "-")</f>
        <v>-</v>
      </c>
      <c r="AO46" s="63" t="str">
        <f>IF(ISNUMBER(san_table_data!AO43), IF(san_table_data!AO43=-999,"NA",IF(san_table_data!AO43&gt;99, "&gt;99", IF(san_table_data!AO43&lt;1, "&lt;1", san_table_data!AO43))), "-")</f>
        <v>-</v>
      </c>
      <c r="AP46" s="63" t="str">
        <f>IF(ISNUMBER(san_table_data!AP43), IF(san_table_data!AP43=-999,"NA",IF(san_table_data!AP43&gt;99, "&gt;99", IF(san_table_data!AP43&lt;1, "&lt;1", san_table_data!AP43))), "-")</f>
        <v>-</v>
      </c>
      <c r="AQ46" s="63" t="str">
        <f>IF(ISNUMBER(san_table_data!AQ43), IF(san_table_data!AQ43=-999,"NA",IF(san_table_data!AQ43&gt;99, "&gt;99", IF(san_table_data!AQ43&lt;1, "&lt;1", san_table_data!AQ43))), "-")</f>
        <v>-</v>
      </c>
      <c r="AR46" s="59" t="str">
        <f>IF(ISNUMBER(san_table_data!AR43), IF(san_table_data!AR43=-999,"NA",IF(san_table_data!AR43&gt;99, "&gt;99", IF(san_table_data!AR43&lt;1, "&lt;1", san_table_data!AR43))), "-")</f>
        <v>-</v>
      </c>
      <c r="AS46" s="59" t="str">
        <f>IF(ISNUMBER(san_table_data!AS43), IF(san_table_data!AS43=-999,"NA",IF(san_table_data!AS43&gt;99, "&gt;99", IF(san_table_data!AS43&lt;1, "&lt;1", san_table_data!AS43))), "-")</f>
        <v>-</v>
      </c>
      <c r="AT46" s="59" t="str">
        <f>IF(ISNUMBER(san_table_data!AT43), IF(san_table_data!AT43=-999,"NA",IF(san_table_data!AT43&gt;99, "&gt;99", IF(san_table_data!AT43&lt;1, "&lt;1", san_table_data!AT43))), "-")</f>
        <v>-</v>
      </c>
    </row>
    <row r="47" x14ac:dyDescent="0.25">
      <c r="A47" s="56" t="str">
        <f>IF(ISBLANK(san_table_data!A44), "", san_table_data!A44)</f>
        <v/>
      </c>
      <c r="B47" s="56" t="str">
        <f>IF(ISBLANK(san_table_data!B44), "", san_table_data!B44)</f>
        <v/>
      </c>
      <c r="C47" s="57" t="str">
        <f>IF(ISNUMBER(san_table_data!C44), san_table_data!C44, "-")</f>
        <v>-</v>
      </c>
      <c r="D47" s="58" t="str">
        <f>IF(ISNUMBER(san_table_data!D44), san_table_data!D44, "-")</f>
        <v>-</v>
      </c>
      <c r="E47" s="59" t="str">
        <f>IF(ISNUMBER(san_table_data!E44), san_table_data!E44, "-")</f>
        <v>-</v>
      </c>
      <c r="F47" s="60" t="str">
        <f>IF(ISNUMBER(san_table_data!F44), IF(san_table_data!F44=-999,"NA",IF(san_table_data!F44&gt;99, "&gt;99", IF(san_table_data!F44&lt;1, "&lt;1", san_table_data!F44))), "-")</f>
        <v>-</v>
      </c>
      <c r="G47" s="59" t="str">
        <f>IF(ISNUMBER(san_table_data!G44), IF(san_table_data!G44=-999,"NA",IF(san_table_data!G44&gt;99, "&gt;99", IF(san_table_data!G44&lt;1, "&lt;1", san_table_data!G44))), "-")</f>
        <v>-</v>
      </c>
      <c r="H47" s="59" t="str">
        <f>IF(ISNUMBER(san_table_data!H44), IF(san_table_data!H44=-999,"NA",IF(san_table_data!H44&gt;99, "&gt;99", IF(san_table_data!H44&lt;1, "&lt;1", san_table_data!H44))), "-")</f>
        <v>-</v>
      </c>
      <c r="I47" s="61" t="str">
        <f>IF(ISNUMBER(san_table_data!I44), IF(san_table_data!I44=-999,"NA",IF(san_table_data!I44&gt;99, "&gt;99", IF(san_table_data!I44&lt;1, "&lt;1", san_table_data!I44))), "-")</f>
        <v>-</v>
      </c>
      <c r="J47" s="47" t="str">
        <f>IF(ISNUMBER(san_table_data!J44), IF(san_table_data!J44=-999,"NA",san_table_data!J44), "-")</f>
        <v>-</v>
      </c>
      <c r="K47" s="47" t="str">
        <f>IF(ISNUMBER(san_table_data!K44), IF(san_table_data!K44=-999,"NA",san_table_data!K44), "-")</f>
        <v>-</v>
      </c>
      <c r="L47" s="60" t="str">
        <f>IF(ISNUMBER(san_table_data!L44), IF(san_table_data!L44=-999,"NA",IF(san_table_data!L44&gt;99, "&gt;99", IF(san_table_data!L44&lt;1, "&lt;1", san_table_data!L44))), "-")</f>
        <v>-</v>
      </c>
      <c r="M47" s="59" t="str">
        <f>IF(ISNUMBER(san_table_data!M44), IF(san_table_data!M44=-999,"NA",IF(san_table_data!M44&gt;99, "&gt;99", IF(san_table_data!M44&lt;1, "&lt;1", san_table_data!M44))), "-")</f>
        <v>-</v>
      </c>
      <c r="N47" s="59" t="str">
        <f>IF(ISNUMBER(san_table_data!N44), IF(san_table_data!N44=-999,"NA",IF(san_table_data!N44&gt;99, "&gt;99", IF(san_table_data!N44&lt;1, "&lt;1", san_table_data!N44))), "-")</f>
        <v>-</v>
      </c>
      <c r="O47" s="61" t="str">
        <f>IF(ISNUMBER(san_table_data!O44), IF(san_table_data!O44=-999,"NA",IF(san_table_data!O44&gt;99, "&gt;99", IF(san_table_data!O44&lt;1, "&lt;1", san_table_data!O44))), "-")</f>
        <v>-</v>
      </c>
      <c r="P47" s="47" t="str">
        <f>IF(ISNUMBER(san_table_data!P44), IF(san_table_data!P44=-999,"NA",san_table_data!P44), "-")</f>
        <v>-</v>
      </c>
      <c r="Q47" s="47" t="str">
        <f>IF(ISNUMBER(san_table_data!Q44), IF(san_table_data!Q44=-999,"NA",san_table_data!Q44), "-")</f>
        <v>-</v>
      </c>
      <c r="R47" s="60" t="str">
        <f>IF(ISNUMBER(san_table_data!R44), IF(san_table_data!R44=-999,"NA",IF(san_table_data!R44&gt;99, "&gt;99", IF(san_table_data!R44&lt;1, "&lt;1", san_table_data!R44))), "-")</f>
        <v>-</v>
      </c>
      <c r="S47" s="59" t="str">
        <f>IF(ISNUMBER(san_table_data!S44), IF(san_table_data!S44=-999,"NA",IF(san_table_data!S44&gt;99, "&gt;99", IF(san_table_data!S44&lt;1, "&lt;1", san_table_data!S44))), "-")</f>
        <v>-</v>
      </c>
      <c r="T47" s="59" t="str">
        <f>IF(ISNUMBER(san_table_data!T44), IF(san_table_data!T44=-999,"NA",IF(san_table_data!T44&gt;99, "&gt;99", IF(san_table_data!T44&lt;1, "&lt;1", san_table_data!T44))), "-")</f>
        <v>-</v>
      </c>
      <c r="U47" s="61" t="str">
        <f>IF(ISNUMBER(san_table_data!U44), IF(san_table_data!U44=-999,"NA",IF(san_table_data!U44&gt;99, "&gt;99", IF(san_table_data!U44&lt;1, "&lt;1", san_table_data!U44))), "-")</f>
        <v>-</v>
      </c>
      <c r="V47" s="47" t="str">
        <f>IF(ISNUMBER(san_table_data!V44), IF(san_table_data!V44=-999,"NA",san_table_data!V44), "-")</f>
        <v>-</v>
      </c>
      <c r="W47" s="47" t="str">
        <f>IF(ISNUMBER(san_table_data!W44), IF(san_table_data!W44=-999,"NA",san_table_data!W44), "-")</f>
        <v>-</v>
      </c>
      <c r="X47" s="47"/>
      <c r="Y47" s="47"/>
      <c r="Z47" s="62" t="str">
        <f>IF(ISNUMBER(san_table_data!Z44), IF(san_table_data!Z44=-999,"NA",IF(san_table_data!Z44&gt;99, "&gt;99", IF(san_table_data!Z44&lt;1, "&lt;1", san_table_data!Z44))), "-")</f>
        <v>-</v>
      </c>
      <c r="AA47" s="63" t="str">
        <f>IF(ISNUMBER(san_table_data!AA44), IF(san_table_data!AA44=-999,"NA",IF(san_table_data!AA44&gt;99, "&gt;99", IF(san_table_data!AA44&lt;1, "&lt;1", san_table_data!AA44))), "-")</f>
        <v>-</v>
      </c>
      <c r="AB47" s="63" t="str">
        <f>IF(ISNUMBER(san_table_data!AB44), IF(san_table_data!AB44=-999,"NA",IF(san_table_data!AB44&gt;99, "&gt;99", IF(san_table_data!AB44&lt;1, "&lt;1", san_table_data!AB44))), "-")</f>
        <v>-</v>
      </c>
      <c r="AC47" s="63" t="str">
        <f>IF(ISNUMBER(san_table_data!AC44), IF(san_table_data!AC44=-999,"NA",IF(san_table_data!AC44&gt;99, "&gt;99", IF(san_table_data!AC44&lt;1, "&lt;1", san_table_data!AC44))), "-")</f>
        <v>-</v>
      </c>
      <c r="AD47" s="59" t="str">
        <f>IF(ISNUMBER(san_table_data!AD44), IF(san_table_data!AD44=-999,"NA",IF(san_table_data!AD44&gt;99, "&gt;99", IF(san_table_data!AD44&lt;1, "&lt;1", san_table_data!AD44))), "-")</f>
        <v>-</v>
      </c>
      <c r="AE47" s="59" t="str">
        <f>IF(ISNUMBER(san_table_data!AE44), IF(san_table_data!AE44=-999,"NA",IF(san_table_data!AE44&gt;99, "&gt;99", IF(san_table_data!AE44&lt;1, "&lt;1", san_table_data!AE44))), "-")</f>
        <v>-</v>
      </c>
      <c r="AF47" s="59" t="str">
        <f>IF(ISNUMBER(san_table_data!AF44), IF(san_table_data!AF44=-999,"NA",IF(san_table_data!AF44&gt;99, "&gt;99", IF(san_table_data!AF44&lt;1, "&lt;1", san_table_data!AF44))), "-")</f>
        <v>-</v>
      </c>
      <c r="AG47" s="62" t="str">
        <f>IF(ISNUMBER(san_table_data!AG44), IF(san_table_data!AG44=-999,"NA",IF(san_table_data!AG44&gt;99, "&gt;99", IF(san_table_data!AG44&lt;1, "&lt;1", san_table_data!AG44))), "-")</f>
        <v>-</v>
      </c>
      <c r="AH47" s="63" t="str">
        <f>IF(ISNUMBER(san_table_data!AH44), IF(san_table_data!AH44=-999,"NA",IF(san_table_data!AH44&gt;99, "&gt;99", IF(san_table_data!AH44&lt;1, "&lt;1", san_table_data!AH44))), "-")</f>
        <v>-</v>
      </c>
      <c r="AI47" s="63" t="str">
        <f>IF(ISNUMBER(san_table_data!AI44), IF(san_table_data!AI44=-999,"NA",IF(san_table_data!AI44&gt;99, "&gt;99", IF(san_table_data!AI44&lt;1, "&lt;1", san_table_data!AI44))), "-")</f>
        <v>-</v>
      </c>
      <c r="AJ47" s="63" t="str">
        <f>IF(ISNUMBER(san_table_data!AJ44), IF(san_table_data!AJ44=-999,"NA",IF(san_table_data!AJ44&gt;99, "&gt;99", IF(san_table_data!AJ44&lt;1, "&lt;1", san_table_data!AJ44))), "-")</f>
        <v>-</v>
      </c>
      <c r="AK47" s="59" t="str">
        <f>IF(ISNUMBER(san_table_data!AK44), IF(san_table_data!AK44=-999,"NA",IF(san_table_data!AK44&gt;99, "&gt;99", IF(san_table_data!AK44&lt;1, "&lt;1", san_table_data!AK44))), "-")</f>
        <v>-</v>
      </c>
      <c r="AL47" s="59" t="str">
        <f>IF(ISNUMBER(san_table_data!AL44), IF(san_table_data!AL44=-999,"NA",IF(san_table_data!AL44&gt;99, "&gt;99", IF(san_table_data!AL44&lt;1, "&lt;1", san_table_data!AL44))), "-")</f>
        <v>-</v>
      </c>
      <c r="AM47" s="59" t="str">
        <f>IF(ISNUMBER(san_table_data!AM44), IF(san_table_data!AM44=-999,"NA",IF(san_table_data!AM44&gt;99, "&gt;99", IF(san_table_data!AM44&lt;1, "&lt;1", san_table_data!AM44))), "-")</f>
        <v>-</v>
      </c>
      <c r="AN47" s="62" t="str">
        <f>IF(ISNUMBER(san_table_data!AN44), IF(san_table_data!AN44=-999,"NA",IF(san_table_data!AN44&gt;99, "&gt;99", IF(san_table_data!AN44&lt;1, "&lt;1", san_table_data!AN44))), "-")</f>
        <v>-</v>
      </c>
      <c r="AO47" s="63" t="str">
        <f>IF(ISNUMBER(san_table_data!AO44), IF(san_table_data!AO44=-999,"NA",IF(san_table_data!AO44&gt;99, "&gt;99", IF(san_table_data!AO44&lt;1, "&lt;1", san_table_data!AO44))), "-")</f>
        <v>-</v>
      </c>
      <c r="AP47" s="63" t="str">
        <f>IF(ISNUMBER(san_table_data!AP44), IF(san_table_data!AP44=-999,"NA",IF(san_table_data!AP44&gt;99, "&gt;99", IF(san_table_data!AP44&lt;1, "&lt;1", san_table_data!AP44))), "-")</f>
        <v>-</v>
      </c>
      <c r="AQ47" s="63" t="str">
        <f>IF(ISNUMBER(san_table_data!AQ44), IF(san_table_data!AQ44=-999,"NA",IF(san_table_data!AQ44&gt;99, "&gt;99", IF(san_table_data!AQ44&lt;1, "&lt;1", san_table_data!AQ44))), "-")</f>
        <v>-</v>
      </c>
      <c r="AR47" s="59" t="str">
        <f>IF(ISNUMBER(san_table_data!AR44), IF(san_table_data!AR44=-999,"NA",IF(san_table_data!AR44&gt;99, "&gt;99", IF(san_table_data!AR44&lt;1, "&lt;1", san_table_data!AR44))), "-")</f>
        <v>-</v>
      </c>
      <c r="AS47" s="59" t="str">
        <f>IF(ISNUMBER(san_table_data!AS44), IF(san_table_data!AS44=-999,"NA",IF(san_table_data!AS44&gt;99, "&gt;99", IF(san_table_data!AS44&lt;1, "&lt;1", san_table_data!AS44))), "-")</f>
        <v>-</v>
      </c>
      <c r="AT47" s="59" t="str">
        <f>IF(ISNUMBER(san_table_data!AT44), IF(san_table_data!AT44=-999,"NA",IF(san_table_data!AT44&gt;99, "&gt;99", IF(san_table_data!AT44&lt;1, "&lt;1", san_table_data!AT44))), "-")</f>
        <v>-</v>
      </c>
    </row>
    <row r="48" x14ac:dyDescent="0.25">
      <c r="A48" s="56" t="str">
        <f>IF(ISBLANK(san_table_data!A45), "", san_table_data!A45)</f>
        <v/>
      </c>
      <c r="B48" s="56" t="str">
        <f>IF(ISBLANK(san_table_data!B45), "", san_table_data!B45)</f>
        <v/>
      </c>
      <c r="C48" s="57" t="str">
        <f>IF(ISNUMBER(san_table_data!C45), san_table_data!C45, "-")</f>
        <v>-</v>
      </c>
      <c r="D48" s="58" t="str">
        <f>IF(ISNUMBER(san_table_data!D45), san_table_data!D45, "-")</f>
        <v>-</v>
      </c>
      <c r="E48" s="59" t="str">
        <f>IF(ISNUMBER(san_table_data!E45), san_table_data!E45, "-")</f>
        <v>-</v>
      </c>
      <c r="F48" s="60" t="str">
        <f>IF(ISNUMBER(san_table_data!F45), IF(san_table_data!F45=-999,"NA",IF(san_table_data!F45&gt;99, "&gt;99", IF(san_table_data!F45&lt;1, "&lt;1", san_table_data!F45))), "-")</f>
        <v>-</v>
      </c>
      <c r="G48" s="59" t="str">
        <f>IF(ISNUMBER(san_table_data!G45), IF(san_table_data!G45=-999,"NA",IF(san_table_data!G45&gt;99, "&gt;99", IF(san_table_data!G45&lt;1, "&lt;1", san_table_data!G45))), "-")</f>
        <v>-</v>
      </c>
      <c r="H48" s="59" t="str">
        <f>IF(ISNUMBER(san_table_data!H45), IF(san_table_data!H45=-999,"NA",IF(san_table_data!H45&gt;99, "&gt;99", IF(san_table_data!H45&lt;1, "&lt;1", san_table_data!H45))), "-")</f>
        <v>-</v>
      </c>
      <c r="I48" s="61" t="str">
        <f>IF(ISNUMBER(san_table_data!I45), IF(san_table_data!I45=-999,"NA",IF(san_table_data!I45&gt;99, "&gt;99", IF(san_table_data!I45&lt;1, "&lt;1", san_table_data!I45))), "-")</f>
        <v>-</v>
      </c>
      <c r="J48" s="47" t="str">
        <f>IF(ISNUMBER(san_table_data!J45), IF(san_table_data!J45=-999,"NA",san_table_data!J45), "-")</f>
        <v>-</v>
      </c>
      <c r="K48" s="47" t="str">
        <f>IF(ISNUMBER(san_table_data!K45), IF(san_table_data!K45=-999,"NA",san_table_data!K45), "-")</f>
        <v>-</v>
      </c>
      <c r="L48" s="60" t="str">
        <f>IF(ISNUMBER(san_table_data!L45), IF(san_table_data!L45=-999,"NA",IF(san_table_data!L45&gt;99, "&gt;99", IF(san_table_data!L45&lt;1, "&lt;1", san_table_data!L45))), "-")</f>
        <v>-</v>
      </c>
      <c r="M48" s="59" t="str">
        <f>IF(ISNUMBER(san_table_data!M45), IF(san_table_data!M45=-999,"NA",IF(san_table_data!M45&gt;99, "&gt;99", IF(san_table_data!M45&lt;1, "&lt;1", san_table_data!M45))), "-")</f>
        <v>-</v>
      </c>
      <c r="N48" s="59" t="str">
        <f>IF(ISNUMBER(san_table_data!N45), IF(san_table_data!N45=-999,"NA",IF(san_table_data!N45&gt;99, "&gt;99", IF(san_table_data!N45&lt;1, "&lt;1", san_table_data!N45))), "-")</f>
        <v>-</v>
      </c>
      <c r="O48" s="61" t="str">
        <f>IF(ISNUMBER(san_table_data!O45), IF(san_table_data!O45=-999,"NA",IF(san_table_data!O45&gt;99, "&gt;99", IF(san_table_data!O45&lt;1, "&lt;1", san_table_data!O45))), "-")</f>
        <v>-</v>
      </c>
      <c r="P48" s="47" t="str">
        <f>IF(ISNUMBER(san_table_data!P45), IF(san_table_data!P45=-999,"NA",san_table_data!P45), "-")</f>
        <v>-</v>
      </c>
      <c r="Q48" s="47" t="str">
        <f>IF(ISNUMBER(san_table_data!Q45), IF(san_table_data!Q45=-999,"NA",san_table_data!Q45), "-")</f>
        <v>-</v>
      </c>
      <c r="R48" s="60" t="str">
        <f>IF(ISNUMBER(san_table_data!R45), IF(san_table_data!R45=-999,"NA",IF(san_table_data!R45&gt;99, "&gt;99", IF(san_table_data!R45&lt;1, "&lt;1", san_table_data!R45))), "-")</f>
        <v>-</v>
      </c>
      <c r="S48" s="59" t="str">
        <f>IF(ISNUMBER(san_table_data!S45), IF(san_table_data!S45=-999,"NA",IF(san_table_data!S45&gt;99, "&gt;99", IF(san_table_data!S45&lt;1, "&lt;1", san_table_data!S45))), "-")</f>
        <v>-</v>
      </c>
      <c r="T48" s="59" t="str">
        <f>IF(ISNUMBER(san_table_data!T45), IF(san_table_data!T45=-999,"NA",IF(san_table_data!T45&gt;99, "&gt;99", IF(san_table_data!T45&lt;1, "&lt;1", san_table_data!T45))), "-")</f>
        <v>-</v>
      </c>
      <c r="U48" s="61" t="str">
        <f>IF(ISNUMBER(san_table_data!U45), IF(san_table_data!U45=-999,"NA",IF(san_table_data!U45&gt;99, "&gt;99", IF(san_table_data!U45&lt;1, "&lt;1", san_table_data!U45))), "-")</f>
        <v>-</v>
      </c>
      <c r="V48" s="47" t="str">
        <f>IF(ISNUMBER(san_table_data!V45), IF(san_table_data!V45=-999,"NA",san_table_data!V45), "-")</f>
        <v>-</v>
      </c>
      <c r="W48" s="47" t="str">
        <f>IF(ISNUMBER(san_table_data!W45), IF(san_table_data!W45=-999,"NA",san_table_data!W45), "-")</f>
        <v>-</v>
      </c>
      <c r="X48" s="47"/>
      <c r="Y48" s="47"/>
      <c r="Z48" s="62" t="str">
        <f>IF(ISNUMBER(san_table_data!Z45), IF(san_table_data!Z45=-999,"NA",IF(san_table_data!Z45&gt;99, "&gt;99", IF(san_table_data!Z45&lt;1, "&lt;1", san_table_data!Z45))), "-")</f>
        <v>-</v>
      </c>
      <c r="AA48" s="63" t="str">
        <f>IF(ISNUMBER(san_table_data!AA45), IF(san_table_data!AA45=-999,"NA",IF(san_table_data!AA45&gt;99, "&gt;99", IF(san_table_data!AA45&lt;1, "&lt;1", san_table_data!AA45))), "-")</f>
        <v>-</v>
      </c>
      <c r="AB48" s="63" t="str">
        <f>IF(ISNUMBER(san_table_data!AB45), IF(san_table_data!AB45=-999,"NA",IF(san_table_data!AB45&gt;99, "&gt;99", IF(san_table_data!AB45&lt;1, "&lt;1", san_table_data!AB45))), "-")</f>
        <v>-</v>
      </c>
      <c r="AC48" s="63" t="str">
        <f>IF(ISNUMBER(san_table_data!AC45), IF(san_table_data!AC45=-999,"NA",IF(san_table_data!AC45&gt;99, "&gt;99", IF(san_table_data!AC45&lt;1, "&lt;1", san_table_data!AC45))), "-")</f>
        <v>-</v>
      </c>
      <c r="AD48" s="59" t="str">
        <f>IF(ISNUMBER(san_table_data!AD45), IF(san_table_data!AD45=-999,"NA",IF(san_table_data!AD45&gt;99, "&gt;99", IF(san_table_data!AD45&lt;1, "&lt;1", san_table_data!AD45))), "-")</f>
        <v>-</v>
      </c>
      <c r="AE48" s="59" t="str">
        <f>IF(ISNUMBER(san_table_data!AE45), IF(san_table_data!AE45=-999,"NA",IF(san_table_data!AE45&gt;99, "&gt;99", IF(san_table_data!AE45&lt;1, "&lt;1", san_table_data!AE45))), "-")</f>
        <v>-</v>
      </c>
      <c r="AF48" s="59" t="str">
        <f>IF(ISNUMBER(san_table_data!AF45), IF(san_table_data!AF45=-999,"NA",IF(san_table_data!AF45&gt;99, "&gt;99", IF(san_table_data!AF45&lt;1, "&lt;1", san_table_data!AF45))), "-")</f>
        <v>-</v>
      </c>
      <c r="AG48" s="62" t="str">
        <f>IF(ISNUMBER(san_table_data!AG45), IF(san_table_data!AG45=-999,"NA",IF(san_table_data!AG45&gt;99, "&gt;99", IF(san_table_data!AG45&lt;1, "&lt;1", san_table_data!AG45))), "-")</f>
        <v>-</v>
      </c>
      <c r="AH48" s="63" t="str">
        <f>IF(ISNUMBER(san_table_data!AH45), IF(san_table_data!AH45=-999,"NA",IF(san_table_data!AH45&gt;99, "&gt;99", IF(san_table_data!AH45&lt;1, "&lt;1", san_table_data!AH45))), "-")</f>
        <v>-</v>
      </c>
      <c r="AI48" s="63" t="str">
        <f>IF(ISNUMBER(san_table_data!AI45), IF(san_table_data!AI45=-999,"NA",IF(san_table_data!AI45&gt;99, "&gt;99", IF(san_table_data!AI45&lt;1, "&lt;1", san_table_data!AI45))), "-")</f>
        <v>-</v>
      </c>
      <c r="AJ48" s="63" t="str">
        <f>IF(ISNUMBER(san_table_data!AJ45), IF(san_table_data!AJ45=-999,"NA",IF(san_table_data!AJ45&gt;99, "&gt;99", IF(san_table_data!AJ45&lt;1, "&lt;1", san_table_data!AJ45))), "-")</f>
        <v>-</v>
      </c>
      <c r="AK48" s="59" t="str">
        <f>IF(ISNUMBER(san_table_data!AK45), IF(san_table_data!AK45=-999,"NA",IF(san_table_data!AK45&gt;99, "&gt;99", IF(san_table_data!AK45&lt;1, "&lt;1", san_table_data!AK45))), "-")</f>
        <v>-</v>
      </c>
      <c r="AL48" s="59" t="str">
        <f>IF(ISNUMBER(san_table_data!AL45), IF(san_table_data!AL45=-999,"NA",IF(san_table_data!AL45&gt;99, "&gt;99", IF(san_table_data!AL45&lt;1, "&lt;1", san_table_data!AL45))), "-")</f>
        <v>-</v>
      </c>
      <c r="AM48" s="59" t="str">
        <f>IF(ISNUMBER(san_table_data!AM45), IF(san_table_data!AM45=-999,"NA",IF(san_table_data!AM45&gt;99, "&gt;99", IF(san_table_data!AM45&lt;1, "&lt;1", san_table_data!AM45))), "-")</f>
        <v>-</v>
      </c>
      <c r="AN48" s="62" t="str">
        <f>IF(ISNUMBER(san_table_data!AN45), IF(san_table_data!AN45=-999,"NA",IF(san_table_data!AN45&gt;99, "&gt;99", IF(san_table_data!AN45&lt;1, "&lt;1", san_table_data!AN45))), "-")</f>
        <v>-</v>
      </c>
      <c r="AO48" s="63" t="str">
        <f>IF(ISNUMBER(san_table_data!AO45), IF(san_table_data!AO45=-999,"NA",IF(san_table_data!AO45&gt;99, "&gt;99", IF(san_table_data!AO45&lt;1, "&lt;1", san_table_data!AO45))), "-")</f>
        <v>-</v>
      </c>
      <c r="AP48" s="63" t="str">
        <f>IF(ISNUMBER(san_table_data!AP45), IF(san_table_data!AP45=-999,"NA",IF(san_table_data!AP45&gt;99, "&gt;99", IF(san_table_data!AP45&lt;1, "&lt;1", san_table_data!AP45))), "-")</f>
        <v>-</v>
      </c>
      <c r="AQ48" s="63" t="str">
        <f>IF(ISNUMBER(san_table_data!AQ45), IF(san_table_data!AQ45=-999,"NA",IF(san_table_data!AQ45&gt;99, "&gt;99", IF(san_table_data!AQ45&lt;1, "&lt;1", san_table_data!AQ45))), "-")</f>
        <v>-</v>
      </c>
      <c r="AR48" s="59" t="str">
        <f>IF(ISNUMBER(san_table_data!AR45), IF(san_table_data!AR45=-999,"NA",IF(san_table_data!AR45&gt;99, "&gt;99", IF(san_table_data!AR45&lt;1, "&lt;1", san_table_data!AR45))), "-")</f>
        <v>-</v>
      </c>
      <c r="AS48" s="59" t="str">
        <f>IF(ISNUMBER(san_table_data!AS45), IF(san_table_data!AS45=-999,"NA",IF(san_table_data!AS45&gt;99, "&gt;99", IF(san_table_data!AS45&lt;1, "&lt;1", san_table_data!AS45))), "-")</f>
        <v>-</v>
      </c>
      <c r="AT48" s="59" t="str">
        <f>IF(ISNUMBER(san_table_data!AT45), IF(san_table_data!AT45=-999,"NA",IF(san_table_data!AT45&gt;99, "&gt;99", IF(san_table_data!AT45&lt;1, "&lt;1", san_table_data!AT45))), "-")</f>
        <v>-</v>
      </c>
    </row>
    <row r="49" x14ac:dyDescent="0.25">
      <c r="A49" s="56" t="str">
        <f>IF(ISBLANK(san_table_data!A46), "", san_table_data!A46)</f>
        <v/>
      </c>
      <c r="B49" s="56" t="str">
        <f>IF(ISBLANK(san_table_data!B46), "", san_table_data!B46)</f>
        <v/>
      </c>
      <c r="C49" s="57" t="str">
        <f>IF(ISNUMBER(san_table_data!C46), san_table_data!C46, "-")</f>
        <v>-</v>
      </c>
      <c r="D49" s="58" t="str">
        <f>IF(ISNUMBER(san_table_data!D46), san_table_data!D46, "-")</f>
        <v>-</v>
      </c>
      <c r="E49" s="59" t="str">
        <f>IF(ISNUMBER(san_table_data!E46), san_table_data!E46, "-")</f>
        <v>-</v>
      </c>
      <c r="F49" s="60" t="str">
        <f>IF(ISNUMBER(san_table_data!F46), IF(san_table_data!F46=-999,"NA",IF(san_table_data!F46&gt;99, "&gt;99", IF(san_table_data!F46&lt;1, "&lt;1", san_table_data!F46))), "-")</f>
        <v>-</v>
      </c>
      <c r="G49" s="59" t="str">
        <f>IF(ISNUMBER(san_table_data!G46), IF(san_table_data!G46=-999,"NA",IF(san_table_data!G46&gt;99, "&gt;99", IF(san_table_data!G46&lt;1, "&lt;1", san_table_data!G46))), "-")</f>
        <v>-</v>
      </c>
      <c r="H49" s="59" t="str">
        <f>IF(ISNUMBER(san_table_data!H46), IF(san_table_data!H46=-999,"NA",IF(san_table_data!H46&gt;99, "&gt;99", IF(san_table_data!H46&lt;1, "&lt;1", san_table_data!H46))), "-")</f>
        <v>-</v>
      </c>
      <c r="I49" s="61" t="str">
        <f>IF(ISNUMBER(san_table_data!I46), IF(san_table_data!I46=-999,"NA",IF(san_table_data!I46&gt;99, "&gt;99", IF(san_table_data!I46&lt;1, "&lt;1", san_table_data!I46))), "-")</f>
        <v>-</v>
      </c>
      <c r="J49" s="47" t="str">
        <f>IF(ISNUMBER(san_table_data!J46), IF(san_table_data!J46=-999,"NA",san_table_data!J46), "-")</f>
        <v>-</v>
      </c>
      <c r="K49" s="47" t="str">
        <f>IF(ISNUMBER(san_table_data!K46), IF(san_table_data!K46=-999,"NA",san_table_data!K46), "-")</f>
        <v>-</v>
      </c>
      <c r="L49" s="60" t="str">
        <f>IF(ISNUMBER(san_table_data!L46), IF(san_table_data!L46=-999,"NA",IF(san_table_data!L46&gt;99, "&gt;99", IF(san_table_data!L46&lt;1, "&lt;1", san_table_data!L46))), "-")</f>
        <v>-</v>
      </c>
      <c r="M49" s="59" t="str">
        <f>IF(ISNUMBER(san_table_data!M46), IF(san_table_data!M46=-999,"NA",IF(san_table_data!M46&gt;99, "&gt;99", IF(san_table_data!M46&lt;1, "&lt;1", san_table_data!M46))), "-")</f>
        <v>-</v>
      </c>
      <c r="N49" s="59" t="str">
        <f>IF(ISNUMBER(san_table_data!N46), IF(san_table_data!N46=-999,"NA",IF(san_table_data!N46&gt;99, "&gt;99", IF(san_table_data!N46&lt;1, "&lt;1", san_table_data!N46))), "-")</f>
        <v>-</v>
      </c>
      <c r="O49" s="61" t="str">
        <f>IF(ISNUMBER(san_table_data!O46), IF(san_table_data!O46=-999,"NA",IF(san_table_data!O46&gt;99, "&gt;99", IF(san_table_data!O46&lt;1, "&lt;1", san_table_data!O46))), "-")</f>
        <v>-</v>
      </c>
      <c r="P49" s="47" t="str">
        <f>IF(ISNUMBER(san_table_data!P46), IF(san_table_data!P46=-999,"NA",san_table_data!P46), "-")</f>
        <v>-</v>
      </c>
      <c r="Q49" s="47" t="str">
        <f>IF(ISNUMBER(san_table_data!Q46), IF(san_table_data!Q46=-999,"NA",san_table_data!Q46), "-")</f>
        <v>-</v>
      </c>
      <c r="R49" s="60" t="str">
        <f>IF(ISNUMBER(san_table_data!R46), IF(san_table_data!R46=-999,"NA",IF(san_table_data!R46&gt;99, "&gt;99", IF(san_table_data!R46&lt;1, "&lt;1", san_table_data!R46))), "-")</f>
        <v>-</v>
      </c>
      <c r="S49" s="59" t="str">
        <f>IF(ISNUMBER(san_table_data!S46), IF(san_table_data!S46=-999,"NA",IF(san_table_data!S46&gt;99, "&gt;99", IF(san_table_data!S46&lt;1, "&lt;1", san_table_data!S46))), "-")</f>
        <v>-</v>
      </c>
      <c r="T49" s="59" t="str">
        <f>IF(ISNUMBER(san_table_data!T46), IF(san_table_data!T46=-999,"NA",IF(san_table_data!T46&gt;99, "&gt;99", IF(san_table_data!T46&lt;1, "&lt;1", san_table_data!T46))), "-")</f>
        <v>-</v>
      </c>
      <c r="U49" s="61" t="str">
        <f>IF(ISNUMBER(san_table_data!U46), IF(san_table_data!U46=-999,"NA",IF(san_table_data!U46&gt;99, "&gt;99", IF(san_table_data!U46&lt;1, "&lt;1", san_table_data!U46))), "-")</f>
        <v>-</v>
      </c>
      <c r="V49" s="47" t="str">
        <f>IF(ISNUMBER(san_table_data!V46), IF(san_table_data!V46=-999,"NA",san_table_data!V46), "-")</f>
        <v>-</v>
      </c>
      <c r="W49" s="47" t="str">
        <f>IF(ISNUMBER(san_table_data!W46), IF(san_table_data!W46=-999,"NA",san_table_data!W46), "-")</f>
        <v>-</v>
      </c>
      <c r="X49" s="47"/>
      <c r="Y49" s="47"/>
      <c r="Z49" s="62" t="str">
        <f>IF(ISNUMBER(san_table_data!Z46), IF(san_table_data!Z46=-999,"NA",IF(san_table_data!Z46&gt;99, "&gt;99", IF(san_table_data!Z46&lt;1, "&lt;1", san_table_data!Z46))), "-")</f>
        <v>-</v>
      </c>
      <c r="AA49" s="63" t="str">
        <f>IF(ISNUMBER(san_table_data!AA46), IF(san_table_data!AA46=-999,"NA",IF(san_table_data!AA46&gt;99, "&gt;99", IF(san_table_data!AA46&lt;1, "&lt;1", san_table_data!AA46))), "-")</f>
        <v>-</v>
      </c>
      <c r="AB49" s="63" t="str">
        <f>IF(ISNUMBER(san_table_data!AB46), IF(san_table_data!AB46=-999,"NA",IF(san_table_data!AB46&gt;99, "&gt;99", IF(san_table_data!AB46&lt;1, "&lt;1", san_table_data!AB46))), "-")</f>
        <v>-</v>
      </c>
      <c r="AC49" s="63" t="str">
        <f>IF(ISNUMBER(san_table_data!AC46), IF(san_table_data!AC46=-999,"NA",IF(san_table_data!AC46&gt;99, "&gt;99", IF(san_table_data!AC46&lt;1, "&lt;1", san_table_data!AC46))), "-")</f>
        <v>-</v>
      </c>
      <c r="AD49" s="59" t="str">
        <f>IF(ISNUMBER(san_table_data!AD46), IF(san_table_data!AD46=-999,"NA",IF(san_table_data!AD46&gt;99, "&gt;99", IF(san_table_data!AD46&lt;1, "&lt;1", san_table_data!AD46))), "-")</f>
        <v>-</v>
      </c>
      <c r="AE49" s="59" t="str">
        <f>IF(ISNUMBER(san_table_data!AE46), IF(san_table_data!AE46=-999,"NA",IF(san_table_data!AE46&gt;99, "&gt;99", IF(san_table_data!AE46&lt;1, "&lt;1", san_table_data!AE46))), "-")</f>
        <v>-</v>
      </c>
      <c r="AF49" s="59" t="str">
        <f>IF(ISNUMBER(san_table_data!AF46), IF(san_table_data!AF46=-999,"NA",IF(san_table_data!AF46&gt;99, "&gt;99", IF(san_table_data!AF46&lt;1, "&lt;1", san_table_data!AF46))), "-")</f>
        <v>-</v>
      </c>
      <c r="AG49" s="62" t="str">
        <f>IF(ISNUMBER(san_table_data!AG46), IF(san_table_data!AG46=-999,"NA",IF(san_table_data!AG46&gt;99, "&gt;99", IF(san_table_data!AG46&lt;1, "&lt;1", san_table_data!AG46))), "-")</f>
        <v>-</v>
      </c>
      <c r="AH49" s="63" t="str">
        <f>IF(ISNUMBER(san_table_data!AH46), IF(san_table_data!AH46=-999,"NA",IF(san_table_data!AH46&gt;99, "&gt;99", IF(san_table_data!AH46&lt;1, "&lt;1", san_table_data!AH46))), "-")</f>
        <v>-</v>
      </c>
      <c r="AI49" s="63" t="str">
        <f>IF(ISNUMBER(san_table_data!AI46), IF(san_table_data!AI46=-999,"NA",IF(san_table_data!AI46&gt;99, "&gt;99", IF(san_table_data!AI46&lt;1, "&lt;1", san_table_data!AI46))), "-")</f>
        <v>-</v>
      </c>
      <c r="AJ49" s="63" t="str">
        <f>IF(ISNUMBER(san_table_data!AJ46), IF(san_table_data!AJ46=-999,"NA",IF(san_table_data!AJ46&gt;99, "&gt;99", IF(san_table_data!AJ46&lt;1, "&lt;1", san_table_data!AJ46))), "-")</f>
        <v>-</v>
      </c>
      <c r="AK49" s="59" t="str">
        <f>IF(ISNUMBER(san_table_data!AK46), IF(san_table_data!AK46=-999,"NA",IF(san_table_data!AK46&gt;99, "&gt;99", IF(san_table_data!AK46&lt;1, "&lt;1", san_table_data!AK46))), "-")</f>
        <v>-</v>
      </c>
      <c r="AL49" s="59" t="str">
        <f>IF(ISNUMBER(san_table_data!AL46), IF(san_table_data!AL46=-999,"NA",IF(san_table_data!AL46&gt;99, "&gt;99", IF(san_table_data!AL46&lt;1, "&lt;1", san_table_data!AL46))), "-")</f>
        <v>-</v>
      </c>
      <c r="AM49" s="59" t="str">
        <f>IF(ISNUMBER(san_table_data!AM46), IF(san_table_data!AM46=-999,"NA",IF(san_table_data!AM46&gt;99, "&gt;99", IF(san_table_data!AM46&lt;1, "&lt;1", san_table_data!AM46))), "-")</f>
        <v>-</v>
      </c>
      <c r="AN49" s="62" t="str">
        <f>IF(ISNUMBER(san_table_data!AN46), IF(san_table_data!AN46=-999,"NA",IF(san_table_data!AN46&gt;99, "&gt;99", IF(san_table_data!AN46&lt;1, "&lt;1", san_table_data!AN46))), "-")</f>
        <v>-</v>
      </c>
      <c r="AO49" s="63" t="str">
        <f>IF(ISNUMBER(san_table_data!AO46), IF(san_table_data!AO46=-999,"NA",IF(san_table_data!AO46&gt;99, "&gt;99", IF(san_table_data!AO46&lt;1, "&lt;1", san_table_data!AO46))), "-")</f>
        <v>-</v>
      </c>
      <c r="AP49" s="63" t="str">
        <f>IF(ISNUMBER(san_table_data!AP46), IF(san_table_data!AP46=-999,"NA",IF(san_table_data!AP46&gt;99, "&gt;99", IF(san_table_data!AP46&lt;1, "&lt;1", san_table_data!AP46))), "-")</f>
        <v>-</v>
      </c>
      <c r="AQ49" s="63" t="str">
        <f>IF(ISNUMBER(san_table_data!AQ46), IF(san_table_data!AQ46=-999,"NA",IF(san_table_data!AQ46&gt;99, "&gt;99", IF(san_table_data!AQ46&lt;1, "&lt;1", san_table_data!AQ46))), "-")</f>
        <v>-</v>
      </c>
      <c r="AR49" s="59" t="str">
        <f>IF(ISNUMBER(san_table_data!AR46), IF(san_table_data!AR46=-999,"NA",IF(san_table_data!AR46&gt;99, "&gt;99", IF(san_table_data!AR46&lt;1, "&lt;1", san_table_data!AR46))), "-")</f>
        <v>-</v>
      </c>
      <c r="AS49" s="59" t="str">
        <f>IF(ISNUMBER(san_table_data!AS46), IF(san_table_data!AS46=-999,"NA",IF(san_table_data!AS46&gt;99, "&gt;99", IF(san_table_data!AS46&lt;1, "&lt;1", san_table_data!AS46))), "-")</f>
        <v>-</v>
      </c>
      <c r="AT49" s="59" t="str">
        <f>IF(ISNUMBER(san_table_data!AT46), IF(san_table_data!AT46=-999,"NA",IF(san_table_data!AT46&gt;99, "&gt;99", IF(san_table_data!AT46&lt;1, "&lt;1", san_table_data!AT46))), "-")</f>
        <v>-</v>
      </c>
    </row>
    <row r="50" x14ac:dyDescent="0.25">
      <c r="A50" s="56" t="str">
        <f>IF(ISBLANK(san_table_data!A47), "", san_table_data!A47)</f>
        <v/>
      </c>
      <c r="B50" s="56" t="str">
        <f>IF(ISBLANK(san_table_data!B47), "", san_table_data!B47)</f>
        <v/>
      </c>
      <c r="C50" s="57" t="str">
        <f>IF(ISNUMBER(san_table_data!C47), san_table_data!C47, "-")</f>
        <v>-</v>
      </c>
      <c r="D50" s="58" t="str">
        <f>IF(ISNUMBER(san_table_data!D47), san_table_data!D47, "-")</f>
        <v>-</v>
      </c>
      <c r="E50" s="59" t="str">
        <f>IF(ISNUMBER(san_table_data!E47), san_table_data!E47, "-")</f>
        <v>-</v>
      </c>
      <c r="F50" s="60" t="str">
        <f>IF(ISNUMBER(san_table_data!F47), IF(san_table_data!F47=-999,"NA",IF(san_table_data!F47&gt;99, "&gt;99", IF(san_table_data!F47&lt;1, "&lt;1", san_table_data!F47))), "-")</f>
        <v>-</v>
      </c>
      <c r="G50" s="59" t="str">
        <f>IF(ISNUMBER(san_table_data!G47), IF(san_table_data!G47=-999,"NA",IF(san_table_data!G47&gt;99, "&gt;99", IF(san_table_data!G47&lt;1, "&lt;1", san_table_data!G47))), "-")</f>
        <v>-</v>
      </c>
      <c r="H50" s="59" t="str">
        <f>IF(ISNUMBER(san_table_data!H47), IF(san_table_data!H47=-999,"NA",IF(san_table_data!H47&gt;99, "&gt;99", IF(san_table_data!H47&lt;1, "&lt;1", san_table_data!H47))), "-")</f>
        <v>-</v>
      </c>
      <c r="I50" s="61" t="str">
        <f>IF(ISNUMBER(san_table_data!I47), IF(san_table_data!I47=-999,"NA",IF(san_table_data!I47&gt;99, "&gt;99", IF(san_table_data!I47&lt;1, "&lt;1", san_table_data!I47))), "-")</f>
        <v>-</v>
      </c>
      <c r="J50" s="47" t="str">
        <f>IF(ISNUMBER(san_table_data!J47), IF(san_table_data!J47=-999,"NA",san_table_data!J47), "-")</f>
        <v>-</v>
      </c>
      <c r="K50" s="47" t="str">
        <f>IF(ISNUMBER(san_table_data!K47), IF(san_table_data!K47=-999,"NA",san_table_data!K47), "-")</f>
        <v>-</v>
      </c>
      <c r="L50" s="60" t="str">
        <f>IF(ISNUMBER(san_table_data!L47), IF(san_table_data!L47=-999,"NA",IF(san_table_data!L47&gt;99, "&gt;99", IF(san_table_data!L47&lt;1, "&lt;1", san_table_data!L47))), "-")</f>
        <v>-</v>
      </c>
      <c r="M50" s="59" t="str">
        <f>IF(ISNUMBER(san_table_data!M47), IF(san_table_data!M47=-999,"NA",IF(san_table_data!M47&gt;99, "&gt;99", IF(san_table_data!M47&lt;1, "&lt;1", san_table_data!M47))), "-")</f>
        <v>-</v>
      </c>
      <c r="N50" s="59" t="str">
        <f>IF(ISNUMBER(san_table_data!N47), IF(san_table_data!N47=-999,"NA",IF(san_table_data!N47&gt;99, "&gt;99", IF(san_table_data!N47&lt;1, "&lt;1", san_table_data!N47))), "-")</f>
        <v>-</v>
      </c>
      <c r="O50" s="61" t="str">
        <f>IF(ISNUMBER(san_table_data!O47), IF(san_table_data!O47=-999,"NA",IF(san_table_data!O47&gt;99, "&gt;99", IF(san_table_data!O47&lt;1, "&lt;1", san_table_data!O47))), "-")</f>
        <v>-</v>
      </c>
      <c r="P50" s="47" t="str">
        <f>IF(ISNUMBER(san_table_data!P47), IF(san_table_data!P47=-999,"NA",san_table_data!P47), "-")</f>
        <v>-</v>
      </c>
      <c r="Q50" s="47" t="str">
        <f>IF(ISNUMBER(san_table_data!Q47), IF(san_table_data!Q47=-999,"NA",san_table_data!Q47), "-")</f>
        <v>-</v>
      </c>
      <c r="R50" s="60" t="str">
        <f>IF(ISNUMBER(san_table_data!R47), IF(san_table_data!R47=-999,"NA",IF(san_table_data!R47&gt;99, "&gt;99", IF(san_table_data!R47&lt;1, "&lt;1", san_table_data!R47))), "-")</f>
        <v>-</v>
      </c>
      <c r="S50" s="59" t="str">
        <f>IF(ISNUMBER(san_table_data!S47), IF(san_table_data!S47=-999,"NA",IF(san_table_data!S47&gt;99, "&gt;99", IF(san_table_data!S47&lt;1, "&lt;1", san_table_data!S47))), "-")</f>
        <v>-</v>
      </c>
      <c r="T50" s="59" t="str">
        <f>IF(ISNUMBER(san_table_data!T47), IF(san_table_data!T47=-999,"NA",IF(san_table_data!T47&gt;99, "&gt;99", IF(san_table_data!T47&lt;1, "&lt;1", san_table_data!T47))), "-")</f>
        <v>-</v>
      </c>
      <c r="U50" s="61" t="str">
        <f>IF(ISNUMBER(san_table_data!U47), IF(san_table_data!U47=-999,"NA",IF(san_table_data!U47&gt;99, "&gt;99", IF(san_table_data!U47&lt;1, "&lt;1", san_table_data!U47))), "-")</f>
        <v>-</v>
      </c>
      <c r="V50" s="47" t="str">
        <f>IF(ISNUMBER(san_table_data!V47), IF(san_table_data!V47=-999,"NA",san_table_data!V47), "-")</f>
        <v>-</v>
      </c>
      <c r="W50" s="47" t="str">
        <f>IF(ISNUMBER(san_table_data!W47), IF(san_table_data!W47=-999,"NA",san_table_data!W47), "-")</f>
        <v>-</v>
      </c>
      <c r="X50" s="47"/>
      <c r="Y50" s="47"/>
      <c r="Z50" s="62" t="str">
        <f>IF(ISNUMBER(san_table_data!Z47), IF(san_table_data!Z47=-999,"NA",IF(san_table_data!Z47&gt;99, "&gt;99", IF(san_table_data!Z47&lt;1, "&lt;1", san_table_data!Z47))), "-")</f>
        <v>-</v>
      </c>
      <c r="AA50" s="63" t="str">
        <f>IF(ISNUMBER(san_table_data!AA47), IF(san_table_data!AA47=-999,"NA",IF(san_table_data!AA47&gt;99, "&gt;99", IF(san_table_data!AA47&lt;1, "&lt;1", san_table_data!AA47))), "-")</f>
        <v>-</v>
      </c>
      <c r="AB50" s="63" t="str">
        <f>IF(ISNUMBER(san_table_data!AB47), IF(san_table_data!AB47=-999,"NA",IF(san_table_data!AB47&gt;99, "&gt;99", IF(san_table_data!AB47&lt;1, "&lt;1", san_table_data!AB47))), "-")</f>
        <v>-</v>
      </c>
      <c r="AC50" s="63" t="str">
        <f>IF(ISNUMBER(san_table_data!AC47), IF(san_table_data!AC47=-999,"NA",IF(san_table_data!AC47&gt;99, "&gt;99", IF(san_table_data!AC47&lt;1, "&lt;1", san_table_data!AC47))), "-")</f>
        <v>-</v>
      </c>
      <c r="AD50" s="59" t="str">
        <f>IF(ISNUMBER(san_table_data!AD47), IF(san_table_data!AD47=-999,"NA",IF(san_table_data!AD47&gt;99, "&gt;99", IF(san_table_data!AD47&lt;1, "&lt;1", san_table_data!AD47))), "-")</f>
        <v>-</v>
      </c>
      <c r="AE50" s="59" t="str">
        <f>IF(ISNUMBER(san_table_data!AE47), IF(san_table_data!AE47=-999,"NA",IF(san_table_data!AE47&gt;99, "&gt;99", IF(san_table_data!AE47&lt;1, "&lt;1", san_table_data!AE47))), "-")</f>
        <v>-</v>
      </c>
      <c r="AF50" s="59" t="str">
        <f>IF(ISNUMBER(san_table_data!AF47), IF(san_table_data!AF47=-999,"NA",IF(san_table_data!AF47&gt;99, "&gt;99", IF(san_table_data!AF47&lt;1, "&lt;1", san_table_data!AF47))), "-")</f>
        <v>-</v>
      </c>
      <c r="AG50" s="62" t="str">
        <f>IF(ISNUMBER(san_table_data!AG47), IF(san_table_data!AG47=-999,"NA",IF(san_table_data!AG47&gt;99, "&gt;99", IF(san_table_data!AG47&lt;1, "&lt;1", san_table_data!AG47))), "-")</f>
        <v>-</v>
      </c>
      <c r="AH50" s="63" t="str">
        <f>IF(ISNUMBER(san_table_data!AH47), IF(san_table_data!AH47=-999,"NA",IF(san_table_data!AH47&gt;99, "&gt;99", IF(san_table_data!AH47&lt;1, "&lt;1", san_table_data!AH47))), "-")</f>
        <v>-</v>
      </c>
      <c r="AI50" s="63" t="str">
        <f>IF(ISNUMBER(san_table_data!AI47), IF(san_table_data!AI47=-999,"NA",IF(san_table_data!AI47&gt;99, "&gt;99", IF(san_table_data!AI47&lt;1, "&lt;1", san_table_data!AI47))), "-")</f>
        <v>-</v>
      </c>
      <c r="AJ50" s="63" t="str">
        <f>IF(ISNUMBER(san_table_data!AJ47), IF(san_table_data!AJ47=-999,"NA",IF(san_table_data!AJ47&gt;99, "&gt;99", IF(san_table_data!AJ47&lt;1, "&lt;1", san_table_data!AJ47))), "-")</f>
        <v>-</v>
      </c>
      <c r="AK50" s="59" t="str">
        <f>IF(ISNUMBER(san_table_data!AK47), IF(san_table_data!AK47=-999,"NA",IF(san_table_data!AK47&gt;99, "&gt;99", IF(san_table_data!AK47&lt;1, "&lt;1", san_table_data!AK47))), "-")</f>
        <v>-</v>
      </c>
      <c r="AL50" s="59" t="str">
        <f>IF(ISNUMBER(san_table_data!AL47), IF(san_table_data!AL47=-999,"NA",IF(san_table_data!AL47&gt;99, "&gt;99", IF(san_table_data!AL47&lt;1, "&lt;1", san_table_data!AL47))), "-")</f>
        <v>-</v>
      </c>
      <c r="AM50" s="59" t="str">
        <f>IF(ISNUMBER(san_table_data!AM47), IF(san_table_data!AM47=-999,"NA",IF(san_table_data!AM47&gt;99, "&gt;99", IF(san_table_data!AM47&lt;1, "&lt;1", san_table_data!AM47))), "-")</f>
        <v>-</v>
      </c>
      <c r="AN50" s="62" t="str">
        <f>IF(ISNUMBER(san_table_data!AN47), IF(san_table_data!AN47=-999,"NA",IF(san_table_data!AN47&gt;99, "&gt;99", IF(san_table_data!AN47&lt;1, "&lt;1", san_table_data!AN47))), "-")</f>
        <v>-</v>
      </c>
      <c r="AO50" s="63" t="str">
        <f>IF(ISNUMBER(san_table_data!AO47), IF(san_table_data!AO47=-999,"NA",IF(san_table_data!AO47&gt;99, "&gt;99", IF(san_table_data!AO47&lt;1, "&lt;1", san_table_data!AO47))), "-")</f>
        <v>-</v>
      </c>
      <c r="AP50" s="63" t="str">
        <f>IF(ISNUMBER(san_table_data!AP47), IF(san_table_data!AP47=-999,"NA",IF(san_table_data!AP47&gt;99, "&gt;99", IF(san_table_data!AP47&lt;1, "&lt;1", san_table_data!AP47))), "-")</f>
        <v>-</v>
      </c>
      <c r="AQ50" s="63" t="str">
        <f>IF(ISNUMBER(san_table_data!AQ47), IF(san_table_data!AQ47=-999,"NA",IF(san_table_data!AQ47&gt;99, "&gt;99", IF(san_table_data!AQ47&lt;1, "&lt;1", san_table_data!AQ47))), "-")</f>
        <v>-</v>
      </c>
      <c r="AR50" s="59" t="str">
        <f>IF(ISNUMBER(san_table_data!AR47), IF(san_table_data!AR47=-999,"NA",IF(san_table_data!AR47&gt;99, "&gt;99", IF(san_table_data!AR47&lt;1, "&lt;1", san_table_data!AR47))), "-")</f>
        <v>-</v>
      </c>
      <c r="AS50" s="59" t="str">
        <f>IF(ISNUMBER(san_table_data!AS47), IF(san_table_data!AS47=-999,"NA",IF(san_table_data!AS47&gt;99, "&gt;99", IF(san_table_data!AS47&lt;1, "&lt;1", san_table_data!AS47))), "-")</f>
        <v>-</v>
      </c>
      <c r="AT50" s="59" t="str">
        <f>IF(ISNUMBER(san_table_data!AT47), IF(san_table_data!AT47=-999,"NA",IF(san_table_data!AT47&gt;99, "&gt;99", IF(san_table_data!AT47&lt;1, "&lt;1", san_table_data!AT47))), "-")</f>
        <v>-</v>
      </c>
    </row>
    <row r="51" x14ac:dyDescent="0.25">
      <c r="A51" s="56" t="str">
        <f>IF(ISBLANK(san_table_data!A48), "", san_table_data!A48)</f>
        <v/>
      </c>
      <c r="B51" s="56" t="str">
        <f>IF(ISBLANK(san_table_data!B48), "", san_table_data!B48)</f>
        <v/>
      </c>
      <c r="C51" s="57" t="str">
        <f>IF(ISNUMBER(san_table_data!C48), san_table_data!C48, "-")</f>
        <v>-</v>
      </c>
      <c r="D51" s="58" t="str">
        <f>IF(ISNUMBER(san_table_data!D48), san_table_data!D48, "-")</f>
        <v>-</v>
      </c>
      <c r="E51" s="59" t="str">
        <f>IF(ISNUMBER(san_table_data!E48), san_table_data!E48, "-")</f>
        <v>-</v>
      </c>
      <c r="F51" s="60" t="str">
        <f>IF(ISNUMBER(san_table_data!F48), IF(san_table_data!F48=-999,"NA",IF(san_table_data!F48&gt;99, "&gt;99", IF(san_table_data!F48&lt;1, "&lt;1", san_table_data!F48))), "-")</f>
        <v>-</v>
      </c>
      <c r="G51" s="59" t="str">
        <f>IF(ISNUMBER(san_table_data!G48), IF(san_table_data!G48=-999,"NA",IF(san_table_data!G48&gt;99, "&gt;99", IF(san_table_data!G48&lt;1, "&lt;1", san_table_data!G48))), "-")</f>
        <v>-</v>
      </c>
      <c r="H51" s="59" t="str">
        <f>IF(ISNUMBER(san_table_data!H48), IF(san_table_data!H48=-999,"NA",IF(san_table_data!H48&gt;99, "&gt;99", IF(san_table_data!H48&lt;1, "&lt;1", san_table_data!H48))), "-")</f>
        <v>-</v>
      </c>
      <c r="I51" s="61" t="str">
        <f>IF(ISNUMBER(san_table_data!I48), IF(san_table_data!I48=-999,"NA",IF(san_table_data!I48&gt;99, "&gt;99", IF(san_table_data!I48&lt;1, "&lt;1", san_table_data!I48))), "-")</f>
        <v>-</v>
      </c>
      <c r="J51" s="47" t="str">
        <f>IF(ISNUMBER(san_table_data!J48), IF(san_table_data!J48=-999,"NA",san_table_data!J48), "-")</f>
        <v>-</v>
      </c>
      <c r="K51" s="47" t="str">
        <f>IF(ISNUMBER(san_table_data!K48), IF(san_table_data!K48=-999,"NA",san_table_data!K48), "-")</f>
        <v>-</v>
      </c>
      <c r="L51" s="60" t="str">
        <f>IF(ISNUMBER(san_table_data!L48), IF(san_table_data!L48=-999,"NA",IF(san_table_data!L48&gt;99, "&gt;99", IF(san_table_data!L48&lt;1, "&lt;1", san_table_data!L48))), "-")</f>
        <v>-</v>
      </c>
      <c r="M51" s="59" t="str">
        <f>IF(ISNUMBER(san_table_data!M48), IF(san_table_data!M48=-999,"NA",IF(san_table_data!M48&gt;99, "&gt;99", IF(san_table_data!M48&lt;1, "&lt;1", san_table_data!M48))), "-")</f>
        <v>-</v>
      </c>
      <c r="N51" s="59" t="str">
        <f>IF(ISNUMBER(san_table_data!N48), IF(san_table_data!N48=-999,"NA",IF(san_table_data!N48&gt;99, "&gt;99", IF(san_table_data!N48&lt;1, "&lt;1", san_table_data!N48))), "-")</f>
        <v>-</v>
      </c>
      <c r="O51" s="61" t="str">
        <f>IF(ISNUMBER(san_table_data!O48), IF(san_table_data!O48=-999,"NA",IF(san_table_data!O48&gt;99, "&gt;99", IF(san_table_data!O48&lt;1, "&lt;1", san_table_data!O48))), "-")</f>
        <v>-</v>
      </c>
      <c r="P51" s="47" t="str">
        <f>IF(ISNUMBER(san_table_data!P48), IF(san_table_data!P48=-999,"NA",san_table_data!P48), "-")</f>
        <v>-</v>
      </c>
      <c r="Q51" s="47" t="str">
        <f>IF(ISNUMBER(san_table_data!Q48), IF(san_table_data!Q48=-999,"NA",san_table_data!Q48), "-")</f>
        <v>-</v>
      </c>
      <c r="R51" s="60" t="str">
        <f>IF(ISNUMBER(san_table_data!R48), IF(san_table_data!R48=-999,"NA",IF(san_table_data!R48&gt;99, "&gt;99", IF(san_table_data!R48&lt;1, "&lt;1", san_table_data!R48))), "-")</f>
        <v>-</v>
      </c>
      <c r="S51" s="59" t="str">
        <f>IF(ISNUMBER(san_table_data!S48), IF(san_table_data!S48=-999,"NA",IF(san_table_data!S48&gt;99, "&gt;99", IF(san_table_data!S48&lt;1, "&lt;1", san_table_data!S48))), "-")</f>
        <v>-</v>
      </c>
      <c r="T51" s="59" t="str">
        <f>IF(ISNUMBER(san_table_data!T48), IF(san_table_data!T48=-999,"NA",IF(san_table_data!T48&gt;99, "&gt;99", IF(san_table_data!T48&lt;1, "&lt;1", san_table_data!T48))), "-")</f>
        <v>-</v>
      </c>
      <c r="U51" s="61" t="str">
        <f>IF(ISNUMBER(san_table_data!U48), IF(san_table_data!U48=-999,"NA",IF(san_table_data!U48&gt;99, "&gt;99", IF(san_table_data!U48&lt;1, "&lt;1", san_table_data!U48))), "-")</f>
        <v>-</v>
      </c>
      <c r="V51" s="47" t="str">
        <f>IF(ISNUMBER(san_table_data!V48), IF(san_table_data!V48=-999,"NA",san_table_data!V48), "-")</f>
        <v>-</v>
      </c>
      <c r="W51" s="47" t="str">
        <f>IF(ISNUMBER(san_table_data!W48), IF(san_table_data!W48=-999,"NA",san_table_data!W48), "-")</f>
        <v>-</v>
      </c>
      <c r="X51" s="47"/>
      <c r="Y51" s="47"/>
      <c r="Z51" s="62" t="str">
        <f>IF(ISNUMBER(san_table_data!Z48), IF(san_table_data!Z48=-999,"NA",IF(san_table_data!Z48&gt;99, "&gt;99", IF(san_table_data!Z48&lt;1, "&lt;1", san_table_data!Z48))), "-")</f>
        <v>-</v>
      </c>
      <c r="AA51" s="63" t="str">
        <f>IF(ISNUMBER(san_table_data!AA48), IF(san_table_data!AA48=-999,"NA",IF(san_table_data!AA48&gt;99, "&gt;99", IF(san_table_data!AA48&lt;1, "&lt;1", san_table_data!AA48))), "-")</f>
        <v>-</v>
      </c>
      <c r="AB51" s="63" t="str">
        <f>IF(ISNUMBER(san_table_data!AB48), IF(san_table_data!AB48=-999,"NA",IF(san_table_data!AB48&gt;99, "&gt;99", IF(san_table_data!AB48&lt;1, "&lt;1", san_table_data!AB48))), "-")</f>
        <v>-</v>
      </c>
      <c r="AC51" s="63" t="str">
        <f>IF(ISNUMBER(san_table_data!AC48), IF(san_table_data!AC48=-999,"NA",IF(san_table_data!AC48&gt;99, "&gt;99", IF(san_table_data!AC48&lt;1, "&lt;1", san_table_data!AC48))), "-")</f>
        <v>-</v>
      </c>
      <c r="AD51" s="59" t="str">
        <f>IF(ISNUMBER(san_table_data!AD48), IF(san_table_data!AD48=-999,"NA",IF(san_table_data!AD48&gt;99, "&gt;99", IF(san_table_data!AD48&lt;1, "&lt;1", san_table_data!AD48))), "-")</f>
        <v>-</v>
      </c>
      <c r="AE51" s="59" t="str">
        <f>IF(ISNUMBER(san_table_data!AE48), IF(san_table_data!AE48=-999,"NA",IF(san_table_data!AE48&gt;99, "&gt;99", IF(san_table_data!AE48&lt;1, "&lt;1", san_table_data!AE48))), "-")</f>
        <v>-</v>
      </c>
      <c r="AF51" s="59" t="str">
        <f>IF(ISNUMBER(san_table_data!AF48), IF(san_table_data!AF48=-999,"NA",IF(san_table_data!AF48&gt;99, "&gt;99", IF(san_table_data!AF48&lt;1, "&lt;1", san_table_data!AF48))), "-")</f>
        <v>-</v>
      </c>
      <c r="AG51" s="62" t="str">
        <f>IF(ISNUMBER(san_table_data!AG48), IF(san_table_data!AG48=-999,"NA",IF(san_table_data!AG48&gt;99, "&gt;99", IF(san_table_data!AG48&lt;1, "&lt;1", san_table_data!AG48))), "-")</f>
        <v>-</v>
      </c>
      <c r="AH51" s="63" t="str">
        <f>IF(ISNUMBER(san_table_data!AH48), IF(san_table_data!AH48=-999,"NA",IF(san_table_data!AH48&gt;99, "&gt;99", IF(san_table_data!AH48&lt;1, "&lt;1", san_table_data!AH48))), "-")</f>
        <v>-</v>
      </c>
      <c r="AI51" s="63" t="str">
        <f>IF(ISNUMBER(san_table_data!AI48), IF(san_table_data!AI48=-999,"NA",IF(san_table_data!AI48&gt;99, "&gt;99", IF(san_table_data!AI48&lt;1, "&lt;1", san_table_data!AI48))), "-")</f>
        <v>-</v>
      </c>
      <c r="AJ51" s="63" t="str">
        <f>IF(ISNUMBER(san_table_data!AJ48), IF(san_table_data!AJ48=-999,"NA",IF(san_table_data!AJ48&gt;99, "&gt;99", IF(san_table_data!AJ48&lt;1, "&lt;1", san_table_data!AJ48))), "-")</f>
        <v>-</v>
      </c>
      <c r="AK51" s="59" t="str">
        <f>IF(ISNUMBER(san_table_data!AK48), IF(san_table_data!AK48=-999,"NA",IF(san_table_data!AK48&gt;99, "&gt;99", IF(san_table_data!AK48&lt;1, "&lt;1", san_table_data!AK48))), "-")</f>
        <v>-</v>
      </c>
      <c r="AL51" s="59" t="str">
        <f>IF(ISNUMBER(san_table_data!AL48), IF(san_table_data!AL48=-999,"NA",IF(san_table_data!AL48&gt;99, "&gt;99", IF(san_table_data!AL48&lt;1, "&lt;1", san_table_data!AL48))), "-")</f>
        <v>-</v>
      </c>
      <c r="AM51" s="59" t="str">
        <f>IF(ISNUMBER(san_table_data!AM48), IF(san_table_data!AM48=-999,"NA",IF(san_table_data!AM48&gt;99, "&gt;99", IF(san_table_data!AM48&lt;1, "&lt;1", san_table_data!AM48))), "-")</f>
        <v>-</v>
      </c>
      <c r="AN51" s="62" t="str">
        <f>IF(ISNUMBER(san_table_data!AN48), IF(san_table_data!AN48=-999,"NA",IF(san_table_data!AN48&gt;99, "&gt;99", IF(san_table_data!AN48&lt;1, "&lt;1", san_table_data!AN48))), "-")</f>
        <v>-</v>
      </c>
      <c r="AO51" s="63" t="str">
        <f>IF(ISNUMBER(san_table_data!AO48), IF(san_table_data!AO48=-999,"NA",IF(san_table_data!AO48&gt;99, "&gt;99", IF(san_table_data!AO48&lt;1, "&lt;1", san_table_data!AO48))), "-")</f>
        <v>-</v>
      </c>
      <c r="AP51" s="63" t="str">
        <f>IF(ISNUMBER(san_table_data!AP48), IF(san_table_data!AP48=-999,"NA",IF(san_table_data!AP48&gt;99, "&gt;99", IF(san_table_data!AP48&lt;1, "&lt;1", san_table_data!AP48))), "-")</f>
        <v>-</v>
      </c>
      <c r="AQ51" s="63" t="str">
        <f>IF(ISNUMBER(san_table_data!AQ48), IF(san_table_data!AQ48=-999,"NA",IF(san_table_data!AQ48&gt;99, "&gt;99", IF(san_table_data!AQ48&lt;1, "&lt;1", san_table_data!AQ48))), "-")</f>
        <v>-</v>
      </c>
      <c r="AR51" s="59" t="str">
        <f>IF(ISNUMBER(san_table_data!AR48), IF(san_table_data!AR48=-999,"NA",IF(san_table_data!AR48&gt;99, "&gt;99", IF(san_table_data!AR48&lt;1, "&lt;1", san_table_data!AR48))), "-")</f>
        <v>-</v>
      </c>
      <c r="AS51" s="59" t="str">
        <f>IF(ISNUMBER(san_table_data!AS48), IF(san_table_data!AS48=-999,"NA",IF(san_table_data!AS48&gt;99, "&gt;99", IF(san_table_data!AS48&lt;1, "&lt;1", san_table_data!AS48))), "-")</f>
        <v>-</v>
      </c>
      <c r="AT51" s="59" t="str">
        <f>IF(ISNUMBER(san_table_data!AT48), IF(san_table_data!AT48=-999,"NA",IF(san_table_data!AT48&gt;99, "&gt;99", IF(san_table_data!AT48&lt;1, "&lt;1", san_table_data!AT48))), "-")</f>
        <v>-</v>
      </c>
    </row>
    <row r="52" x14ac:dyDescent="0.25">
      <c r="A52" s="56" t="str">
        <f>IF(ISBLANK(san_table_data!A49), "", san_table_data!A49)</f>
        <v/>
      </c>
      <c r="B52" s="56" t="str">
        <f>IF(ISBLANK(san_table_data!B49), "", san_table_data!B49)</f>
        <v/>
      </c>
      <c r="C52" s="57" t="str">
        <f>IF(ISNUMBER(san_table_data!C49), san_table_data!C49, "-")</f>
        <v>-</v>
      </c>
      <c r="D52" s="58" t="str">
        <f>IF(ISNUMBER(san_table_data!D49), san_table_data!D49, "-")</f>
        <v>-</v>
      </c>
      <c r="E52" s="59" t="str">
        <f>IF(ISNUMBER(san_table_data!E49), san_table_data!E49, "-")</f>
        <v>-</v>
      </c>
      <c r="F52" s="60" t="str">
        <f>IF(ISNUMBER(san_table_data!F49), IF(san_table_data!F49=-999,"NA",IF(san_table_data!F49&gt;99, "&gt;99", IF(san_table_data!F49&lt;1, "&lt;1", san_table_data!F49))), "-")</f>
        <v>-</v>
      </c>
      <c r="G52" s="59" t="str">
        <f>IF(ISNUMBER(san_table_data!G49), IF(san_table_data!G49=-999,"NA",IF(san_table_data!G49&gt;99, "&gt;99", IF(san_table_data!G49&lt;1, "&lt;1", san_table_data!G49))), "-")</f>
        <v>-</v>
      </c>
      <c r="H52" s="59" t="str">
        <f>IF(ISNUMBER(san_table_data!H49), IF(san_table_data!H49=-999,"NA",IF(san_table_data!H49&gt;99, "&gt;99", IF(san_table_data!H49&lt;1, "&lt;1", san_table_data!H49))), "-")</f>
        <v>-</v>
      </c>
      <c r="I52" s="61" t="str">
        <f>IF(ISNUMBER(san_table_data!I49), IF(san_table_data!I49=-999,"NA",IF(san_table_data!I49&gt;99, "&gt;99", IF(san_table_data!I49&lt;1, "&lt;1", san_table_data!I49))), "-")</f>
        <v>-</v>
      </c>
      <c r="J52" s="47" t="str">
        <f>IF(ISNUMBER(san_table_data!J49), IF(san_table_data!J49=-999,"NA",san_table_data!J49), "-")</f>
        <v>-</v>
      </c>
      <c r="K52" s="47" t="str">
        <f>IF(ISNUMBER(san_table_data!K49), IF(san_table_data!K49=-999,"NA",san_table_data!K49), "-")</f>
        <v>-</v>
      </c>
      <c r="L52" s="60" t="str">
        <f>IF(ISNUMBER(san_table_data!L49), IF(san_table_data!L49=-999,"NA",IF(san_table_data!L49&gt;99, "&gt;99", IF(san_table_data!L49&lt;1, "&lt;1", san_table_data!L49))), "-")</f>
        <v>-</v>
      </c>
      <c r="M52" s="59" t="str">
        <f>IF(ISNUMBER(san_table_data!M49), IF(san_table_data!M49=-999,"NA",IF(san_table_data!M49&gt;99, "&gt;99", IF(san_table_data!M49&lt;1, "&lt;1", san_table_data!M49))), "-")</f>
        <v>-</v>
      </c>
      <c r="N52" s="59" t="str">
        <f>IF(ISNUMBER(san_table_data!N49), IF(san_table_data!N49=-999,"NA",IF(san_table_data!N49&gt;99, "&gt;99", IF(san_table_data!N49&lt;1, "&lt;1", san_table_data!N49))), "-")</f>
        <v>-</v>
      </c>
      <c r="O52" s="61" t="str">
        <f>IF(ISNUMBER(san_table_data!O49), IF(san_table_data!O49=-999,"NA",IF(san_table_data!O49&gt;99, "&gt;99", IF(san_table_data!O49&lt;1, "&lt;1", san_table_data!O49))), "-")</f>
        <v>-</v>
      </c>
      <c r="P52" s="47" t="str">
        <f>IF(ISNUMBER(san_table_data!P49), IF(san_table_data!P49=-999,"NA",san_table_data!P49), "-")</f>
        <v>-</v>
      </c>
      <c r="Q52" s="47" t="str">
        <f>IF(ISNUMBER(san_table_data!Q49), IF(san_table_data!Q49=-999,"NA",san_table_data!Q49), "-")</f>
        <v>-</v>
      </c>
      <c r="R52" s="60" t="str">
        <f>IF(ISNUMBER(san_table_data!R49), IF(san_table_data!R49=-999,"NA",IF(san_table_data!R49&gt;99, "&gt;99", IF(san_table_data!R49&lt;1, "&lt;1", san_table_data!R49))), "-")</f>
        <v>-</v>
      </c>
      <c r="S52" s="59" t="str">
        <f>IF(ISNUMBER(san_table_data!S49), IF(san_table_data!S49=-999,"NA",IF(san_table_data!S49&gt;99, "&gt;99", IF(san_table_data!S49&lt;1, "&lt;1", san_table_data!S49))), "-")</f>
        <v>-</v>
      </c>
      <c r="T52" s="59" t="str">
        <f>IF(ISNUMBER(san_table_data!T49), IF(san_table_data!T49=-999,"NA",IF(san_table_data!T49&gt;99, "&gt;99", IF(san_table_data!T49&lt;1, "&lt;1", san_table_data!T49))), "-")</f>
        <v>-</v>
      </c>
      <c r="U52" s="61" t="str">
        <f>IF(ISNUMBER(san_table_data!U49), IF(san_table_data!U49=-999,"NA",IF(san_table_data!U49&gt;99, "&gt;99", IF(san_table_data!U49&lt;1, "&lt;1", san_table_data!U49))), "-")</f>
        <v>-</v>
      </c>
      <c r="V52" s="47" t="str">
        <f>IF(ISNUMBER(san_table_data!V49), IF(san_table_data!V49=-999,"NA",san_table_data!V49), "-")</f>
        <v>-</v>
      </c>
      <c r="W52" s="47" t="str">
        <f>IF(ISNUMBER(san_table_data!W49), IF(san_table_data!W49=-999,"NA",san_table_data!W49), "-")</f>
        <v>-</v>
      </c>
      <c r="X52" s="47"/>
      <c r="Y52" s="47"/>
      <c r="Z52" s="62" t="str">
        <f>IF(ISNUMBER(san_table_data!Z49), IF(san_table_data!Z49=-999,"NA",IF(san_table_data!Z49&gt;99, "&gt;99", IF(san_table_data!Z49&lt;1, "&lt;1", san_table_data!Z49))), "-")</f>
        <v>-</v>
      </c>
      <c r="AA52" s="63" t="str">
        <f>IF(ISNUMBER(san_table_data!AA49), IF(san_table_data!AA49=-999,"NA",IF(san_table_data!AA49&gt;99, "&gt;99", IF(san_table_data!AA49&lt;1, "&lt;1", san_table_data!AA49))), "-")</f>
        <v>-</v>
      </c>
      <c r="AB52" s="63" t="str">
        <f>IF(ISNUMBER(san_table_data!AB49), IF(san_table_data!AB49=-999,"NA",IF(san_table_data!AB49&gt;99, "&gt;99", IF(san_table_data!AB49&lt;1, "&lt;1", san_table_data!AB49))), "-")</f>
        <v>-</v>
      </c>
      <c r="AC52" s="63" t="str">
        <f>IF(ISNUMBER(san_table_data!AC49), IF(san_table_data!AC49=-999,"NA",IF(san_table_data!AC49&gt;99, "&gt;99", IF(san_table_data!AC49&lt;1, "&lt;1", san_table_data!AC49))), "-")</f>
        <v>-</v>
      </c>
      <c r="AD52" s="59" t="str">
        <f>IF(ISNUMBER(san_table_data!AD49), IF(san_table_data!AD49=-999,"NA",IF(san_table_data!AD49&gt;99, "&gt;99", IF(san_table_data!AD49&lt;1, "&lt;1", san_table_data!AD49))), "-")</f>
        <v>-</v>
      </c>
      <c r="AE52" s="59" t="str">
        <f>IF(ISNUMBER(san_table_data!AE49), IF(san_table_data!AE49=-999,"NA",IF(san_table_data!AE49&gt;99, "&gt;99", IF(san_table_data!AE49&lt;1, "&lt;1", san_table_data!AE49))), "-")</f>
        <v>-</v>
      </c>
      <c r="AF52" s="59" t="str">
        <f>IF(ISNUMBER(san_table_data!AF49), IF(san_table_data!AF49=-999,"NA",IF(san_table_data!AF49&gt;99, "&gt;99", IF(san_table_data!AF49&lt;1, "&lt;1", san_table_data!AF49))), "-")</f>
        <v>-</v>
      </c>
      <c r="AG52" s="62" t="str">
        <f>IF(ISNUMBER(san_table_data!AG49), IF(san_table_data!AG49=-999,"NA",IF(san_table_data!AG49&gt;99, "&gt;99", IF(san_table_data!AG49&lt;1, "&lt;1", san_table_data!AG49))), "-")</f>
        <v>-</v>
      </c>
      <c r="AH52" s="63" t="str">
        <f>IF(ISNUMBER(san_table_data!AH49), IF(san_table_data!AH49=-999,"NA",IF(san_table_data!AH49&gt;99, "&gt;99", IF(san_table_data!AH49&lt;1, "&lt;1", san_table_data!AH49))), "-")</f>
        <v>-</v>
      </c>
      <c r="AI52" s="63" t="str">
        <f>IF(ISNUMBER(san_table_data!AI49), IF(san_table_data!AI49=-999,"NA",IF(san_table_data!AI49&gt;99, "&gt;99", IF(san_table_data!AI49&lt;1, "&lt;1", san_table_data!AI49))), "-")</f>
        <v>-</v>
      </c>
      <c r="AJ52" s="63" t="str">
        <f>IF(ISNUMBER(san_table_data!AJ49), IF(san_table_data!AJ49=-999,"NA",IF(san_table_data!AJ49&gt;99, "&gt;99", IF(san_table_data!AJ49&lt;1, "&lt;1", san_table_data!AJ49))), "-")</f>
        <v>-</v>
      </c>
      <c r="AK52" s="59" t="str">
        <f>IF(ISNUMBER(san_table_data!AK49), IF(san_table_data!AK49=-999,"NA",IF(san_table_data!AK49&gt;99, "&gt;99", IF(san_table_data!AK49&lt;1, "&lt;1", san_table_data!AK49))), "-")</f>
        <v>-</v>
      </c>
      <c r="AL52" s="59" t="str">
        <f>IF(ISNUMBER(san_table_data!AL49), IF(san_table_data!AL49=-999,"NA",IF(san_table_data!AL49&gt;99, "&gt;99", IF(san_table_data!AL49&lt;1, "&lt;1", san_table_data!AL49))), "-")</f>
        <v>-</v>
      </c>
      <c r="AM52" s="59" t="str">
        <f>IF(ISNUMBER(san_table_data!AM49), IF(san_table_data!AM49=-999,"NA",IF(san_table_data!AM49&gt;99, "&gt;99", IF(san_table_data!AM49&lt;1, "&lt;1", san_table_data!AM49))), "-")</f>
        <v>-</v>
      </c>
      <c r="AN52" s="62" t="str">
        <f>IF(ISNUMBER(san_table_data!AN49), IF(san_table_data!AN49=-999,"NA",IF(san_table_data!AN49&gt;99, "&gt;99", IF(san_table_data!AN49&lt;1, "&lt;1", san_table_data!AN49))), "-")</f>
        <v>-</v>
      </c>
      <c r="AO52" s="63" t="str">
        <f>IF(ISNUMBER(san_table_data!AO49), IF(san_table_data!AO49=-999,"NA",IF(san_table_data!AO49&gt;99, "&gt;99", IF(san_table_data!AO49&lt;1, "&lt;1", san_table_data!AO49))), "-")</f>
        <v>-</v>
      </c>
      <c r="AP52" s="63" t="str">
        <f>IF(ISNUMBER(san_table_data!AP49), IF(san_table_data!AP49=-999,"NA",IF(san_table_data!AP49&gt;99, "&gt;99", IF(san_table_data!AP49&lt;1, "&lt;1", san_table_data!AP49))), "-")</f>
        <v>-</v>
      </c>
      <c r="AQ52" s="63" t="str">
        <f>IF(ISNUMBER(san_table_data!AQ49), IF(san_table_data!AQ49=-999,"NA",IF(san_table_data!AQ49&gt;99, "&gt;99", IF(san_table_data!AQ49&lt;1, "&lt;1", san_table_data!AQ49))), "-")</f>
        <v>-</v>
      </c>
      <c r="AR52" s="59" t="str">
        <f>IF(ISNUMBER(san_table_data!AR49), IF(san_table_data!AR49=-999,"NA",IF(san_table_data!AR49&gt;99, "&gt;99", IF(san_table_data!AR49&lt;1, "&lt;1", san_table_data!AR49))), "-")</f>
        <v>-</v>
      </c>
      <c r="AS52" s="59" t="str">
        <f>IF(ISNUMBER(san_table_data!AS49), IF(san_table_data!AS49=-999,"NA",IF(san_table_data!AS49&gt;99, "&gt;99", IF(san_table_data!AS49&lt;1, "&lt;1", san_table_data!AS49))), "-")</f>
        <v>-</v>
      </c>
      <c r="AT52" s="59" t="str">
        <f>IF(ISNUMBER(san_table_data!AT49), IF(san_table_data!AT49=-999,"NA",IF(san_table_data!AT49&gt;99, "&gt;99", IF(san_table_data!AT49&lt;1, "&lt;1", san_table_data!AT49))), "-")</f>
        <v>-</v>
      </c>
    </row>
    <row r="53" x14ac:dyDescent="0.25">
      <c r="A53" s="56" t="str">
        <f>IF(ISBLANK(san_table_data!A50), "", san_table_data!A50)</f>
        <v/>
      </c>
      <c r="B53" s="56" t="str">
        <f>IF(ISBLANK(san_table_data!B50), "", san_table_data!B50)</f>
        <v/>
      </c>
      <c r="C53" s="57" t="str">
        <f>IF(ISNUMBER(san_table_data!C50), san_table_data!C50, "-")</f>
        <v>-</v>
      </c>
      <c r="D53" s="58" t="str">
        <f>IF(ISNUMBER(san_table_data!D50), san_table_data!D50, "-")</f>
        <v>-</v>
      </c>
      <c r="E53" s="59" t="str">
        <f>IF(ISNUMBER(san_table_data!E50), san_table_data!E50, "-")</f>
        <v>-</v>
      </c>
      <c r="F53" s="60" t="str">
        <f>IF(ISNUMBER(san_table_data!F50), IF(san_table_data!F50=-999,"NA",IF(san_table_data!F50&gt;99, "&gt;99", IF(san_table_data!F50&lt;1, "&lt;1", san_table_data!F50))), "-")</f>
        <v>-</v>
      </c>
      <c r="G53" s="59" t="str">
        <f>IF(ISNUMBER(san_table_data!G50), IF(san_table_data!G50=-999,"NA",IF(san_table_data!G50&gt;99, "&gt;99", IF(san_table_data!G50&lt;1, "&lt;1", san_table_data!G50))), "-")</f>
        <v>-</v>
      </c>
      <c r="H53" s="59" t="str">
        <f>IF(ISNUMBER(san_table_data!H50), IF(san_table_data!H50=-999,"NA",IF(san_table_data!H50&gt;99, "&gt;99", IF(san_table_data!H50&lt;1, "&lt;1", san_table_data!H50))), "-")</f>
        <v>-</v>
      </c>
      <c r="I53" s="61" t="str">
        <f>IF(ISNUMBER(san_table_data!I50), IF(san_table_data!I50=-999,"NA",IF(san_table_data!I50&gt;99, "&gt;99", IF(san_table_data!I50&lt;1, "&lt;1", san_table_data!I50))), "-")</f>
        <v>-</v>
      </c>
      <c r="J53" s="47" t="str">
        <f>IF(ISNUMBER(san_table_data!J50), IF(san_table_data!J50=-999,"NA",san_table_data!J50), "-")</f>
        <v>-</v>
      </c>
      <c r="K53" s="47" t="str">
        <f>IF(ISNUMBER(san_table_data!K50), IF(san_table_data!K50=-999,"NA",san_table_data!K50), "-")</f>
        <v>-</v>
      </c>
      <c r="L53" s="60" t="str">
        <f>IF(ISNUMBER(san_table_data!L50), IF(san_table_data!L50=-999,"NA",IF(san_table_data!L50&gt;99, "&gt;99", IF(san_table_data!L50&lt;1, "&lt;1", san_table_data!L50))), "-")</f>
        <v>-</v>
      </c>
      <c r="M53" s="59" t="str">
        <f>IF(ISNUMBER(san_table_data!M50), IF(san_table_data!M50=-999,"NA",IF(san_table_data!M50&gt;99, "&gt;99", IF(san_table_data!M50&lt;1, "&lt;1", san_table_data!M50))), "-")</f>
        <v>-</v>
      </c>
      <c r="N53" s="59" t="str">
        <f>IF(ISNUMBER(san_table_data!N50), IF(san_table_data!N50=-999,"NA",IF(san_table_data!N50&gt;99, "&gt;99", IF(san_table_data!N50&lt;1, "&lt;1", san_table_data!N50))), "-")</f>
        <v>-</v>
      </c>
      <c r="O53" s="61" t="str">
        <f>IF(ISNUMBER(san_table_data!O50), IF(san_table_data!O50=-999,"NA",IF(san_table_data!O50&gt;99, "&gt;99", IF(san_table_data!O50&lt;1, "&lt;1", san_table_data!O50))), "-")</f>
        <v>-</v>
      </c>
      <c r="P53" s="47" t="str">
        <f>IF(ISNUMBER(san_table_data!P50), IF(san_table_data!P50=-999,"NA",san_table_data!P50), "-")</f>
        <v>-</v>
      </c>
      <c r="Q53" s="47" t="str">
        <f>IF(ISNUMBER(san_table_data!Q50), IF(san_table_data!Q50=-999,"NA",san_table_data!Q50), "-")</f>
        <v>-</v>
      </c>
      <c r="R53" s="60" t="str">
        <f>IF(ISNUMBER(san_table_data!R50), IF(san_table_data!R50=-999,"NA",IF(san_table_data!R50&gt;99, "&gt;99", IF(san_table_data!R50&lt;1, "&lt;1", san_table_data!R50))), "-")</f>
        <v>-</v>
      </c>
      <c r="S53" s="59" t="str">
        <f>IF(ISNUMBER(san_table_data!S50), IF(san_table_data!S50=-999,"NA",IF(san_table_data!S50&gt;99, "&gt;99", IF(san_table_data!S50&lt;1, "&lt;1", san_table_data!S50))), "-")</f>
        <v>-</v>
      </c>
      <c r="T53" s="59" t="str">
        <f>IF(ISNUMBER(san_table_data!T50), IF(san_table_data!T50=-999,"NA",IF(san_table_data!T50&gt;99, "&gt;99", IF(san_table_data!T50&lt;1, "&lt;1", san_table_data!T50))), "-")</f>
        <v>-</v>
      </c>
      <c r="U53" s="61" t="str">
        <f>IF(ISNUMBER(san_table_data!U50), IF(san_table_data!U50=-999,"NA",IF(san_table_data!U50&gt;99, "&gt;99", IF(san_table_data!U50&lt;1, "&lt;1", san_table_data!U50))), "-")</f>
        <v>-</v>
      </c>
      <c r="V53" s="47" t="str">
        <f>IF(ISNUMBER(san_table_data!V50), IF(san_table_data!V50=-999,"NA",san_table_data!V50), "-")</f>
        <v>-</v>
      </c>
      <c r="W53" s="47" t="str">
        <f>IF(ISNUMBER(san_table_data!W50), IF(san_table_data!W50=-999,"NA",san_table_data!W50), "-")</f>
        <v>-</v>
      </c>
      <c r="X53" s="47"/>
      <c r="Y53" s="47"/>
      <c r="Z53" s="62" t="str">
        <f>IF(ISNUMBER(san_table_data!Z50), IF(san_table_data!Z50=-999,"NA",IF(san_table_data!Z50&gt;99, "&gt;99", IF(san_table_data!Z50&lt;1, "&lt;1", san_table_data!Z50))), "-")</f>
        <v>-</v>
      </c>
      <c r="AA53" s="63" t="str">
        <f>IF(ISNUMBER(san_table_data!AA50), IF(san_table_data!AA50=-999,"NA",IF(san_table_data!AA50&gt;99, "&gt;99", IF(san_table_data!AA50&lt;1, "&lt;1", san_table_data!AA50))), "-")</f>
        <v>-</v>
      </c>
      <c r="AB53" s="63" t="str">
        <f>IF(ISNUMBER(san_table_data!AB50), IF(san_table_data!AB50=-999,"NA",IF(san_table_data!AB50&gt;99, "&gt;99", IF(san_table_data!AB50&lt;1, "&lt;1", san_table_data!AB50))), "-")</f>
        <v>-</v>
      </c>
      <c r="AC53" s="63" t="str">
        <f>IF(ISNUMBER(san_table_data!AC50), IF(san_table_data!AC50=-999,"NA",IF(san_table_data!AC50&gt;99, "&gt;99", IF(san_table_data!AC50&lt;1, "&lt;1", san_table_data!AC50))), "-")</f>
        <v>-</v>
      </c>
      <c r="AD53" s="59" t="str">
        <f>IF(ISNUMBER(san_table_data!AD50), IF(san_table_data!AD50=-999,"NA",IF(san_table_data!AD50&gt;99, "&gt;99", IF(san_table_data!AD50&lt;1, "&lt;1", san_table_data!AD50))), "-")</f>
        <v>-</v>
      </c>
      <c r="AE53" s="59" t="str">
        <f>IF(ISNUMBER(san_table_data!AE50), IF(san_table_data!AE50=-999,"NA",IF(san_table_data!AE50&gt;99, "&gt;99", IF(san_table_data!AE50&lt;1, "&lt;1", san_table_data!AE50))), "-")</f>
        <v>-</v>
      </c>
      <c r="AF53" s="59" t="str">
        <f>IF(ISNUMBER(san_table_data!AF50), IF(san_table_data!AF50=-999,"NA",IF(san_table_data!AF50&gt;99, "&gt;99", IF(san_table_data!AF50&lt;1, "&lt;1", san_table_data!AF50))), "-")</f>
        <v>-</v>
      </c>
      <c r="AG53" s="62" t="str">
        <f>IF(ISNUMBER(san_table_data!AG50), IF(san_table_data!AG50=-999,"NA",IF(san_table_data!AG50&gt;99, "&gt;99", IF(san_table_data!AG50&lt;1, "&lt;1", san_table_data!AG50))), "-")</f>
        <v>-</v>
      </c>
      <c r="AH53" s="63" t="str">
        <f>IF(ISNUMBER(san_table_data!AH50), IF(san_table_data!AH50=-999,"NA",IF(san_table_data!AH50&gt;99, "&gt;99", IF(san_table_data!AH50&lt;1, "&lt;1", san_table_data!AH50))), "-")</f>
        <v>-</v>
      </c>
      <c r="AI53" s="63" t="str">
        <f>IF(ISNUMBER(san_table_data!AI50), IF(san_table_data!AI50=-999,"NA",IF(san_table_data!AI50&gt;99, "&gt;99", IF(san_table_data!AI50&lt;1, "&lt;1", san_table_data!AI50))), "-")</f>
        <v>-</v>
      </c>
      <c r="AJ53" s="63" t="str">
        <f>IF(ISNUMBER(san_table_data!AJ50), IF(san_table_data!AJ50=-999,"NA",IF(san_table_data!AJ50&gt;99, "&gt;99", IF(san_table_data!AJ50&lt;1, "&lt;1", san_table_data!AJ50))), "-")</f>
        <v>-</v>
      </c>
      <c r="AK53" s="59" t="str">
        <f>IF(ISNUMBER(san_table_data!AK50), IF(san_table_data!AK50=-999,"NA",IF(san_table_data!AK50&gt;99, "&gt;99", IF(san_table_data!AK50&lt;1, "&lt;1", san_table_data!AK50))), "-")</f>
        <v>-</v>
      </c>
      <c r="AL53" s="59" t="str">
        <f>IF(ISNUMBER(san_table_data!AL50), IF(san_table_data!AL50=-999,"NA",IF(san_table_data!AL50&gt;99, "&gt;99", IF(san_table_data!AL50&lt;1, "&lt;1", san_table_data!AL50))), "-")</f>
        <v>-</v>
      </c>
      <c r="AM53" s="59" t="str">
        <f>IF(ISNUMBER(san_table_data!AM50), IF(san_table_data!AM50=-999,"NA",IF(san_table_data!AM50&gt;99, "&gt;99", IF(san_table_data!AM50&lt;1, "&lt;1", san_table_data!AM50))), "-")</f>
        <v>-</v>
      </c>
      <c r="AN53" s="62" t="str">
        <f>IF(ISNUMBER(san_table_data!AN50), IF(san_table_data!AN50=-999,"NA",IF(san_table_data!AN50&gt;99, "&gt;99", IF(san_table_data!AN50&lt;1, "&lt;1", san_table_data!AN50))), "-")</f>
        <v>-</v>
      </c>
      <c r="AO53" s="63" t="str">
        <f>IF(ISNUMBER(san_table_data!AO50), IF(san_table_data!AO50=-999,"NA",IF(san_table_data!AO50&gt;99, "&gt;99", IF(san_table_data!AO50&lt;1, "&lt;1", san_table_data!AO50))), "-")</f>
        <v>-</v>
      </c>
      <c r="AP53" s="63" t="str">
        <f>IF(ISNUMBER(san_table_data!AP50), IF(san_table_data!AP50=-999,"NA",IF(san_table_data!AP50&gt;99, "&gt;99", IF(san_table_data!AP50&lt;1, "&lt;1", san_table_data!AP50))), "-")</f>
        <v>-</v>
      </c>
      <c r="AQ53" s="63" t="str">
        <f>IF(ISNUMBER(san_table_data!AQ50), IF(san_table_data!AQ50=-999,"NA",IF(san_table_data!AQ50&gt;99, "&gt;99", IF(san_table_data!AQ50&lt;1, "&lt;1", san_table_data!AQ50))), "-")</f>
        <v>-</v>
      </c>
      <c r="AR53" s="59" t="str">
        <f>IF(ISNUMBER(san_table_data!AR50), IF(san_table_data!AR50=-999,"NA",IF(san_table_data!AR50&gt;99, "&gt;99", IF(san_table_data!AR50&lt;1, "&lt;1", san_table_data!AR50))), "-")</f>
        <v>-</v>
      </c>
      <c r="AS53" s="59" t="str">
        <f>IF(ISNUMBER(san_table_data!AS50), IF(san_table_data!AS50=-999,"NA",IF(san_table_data!AS50&gt;99, "&gt;99", IF(san_table_data!AS50&lt;1, "&lt;1", san_table_data!AS50))), "-")</f>
        <v>-</v>
      </c>
      <c r="AT53" s="59" t="str">
        <f>IF(ISNUMBER(san_table_data!AT50), IF(san_table_data!AT50=-999,"NA",IF(san_table_data!AT50&gt;99, "&gt;99", IF(san_table_data!AT50&lt;1, "&lt;1", san_table_data!AT50))), "-")</f>
        <v>-</v>
      </c>
    </row>
    <row r="54" x14ac:dyDescent="0.25">
      <c r="A54" s="56" t="str">
        <f>IF(ISBLANK(san_table_data!A51), "", san_table_data!A51)</f>
        <v/>
      </c>
      <c r="B54" s="56" t="str">
        <f>IF(ISBLANK(san_table_data!B51), "", san_table_data!B51)</f>
        <v/>
      </c>
      <c r="C54" s="57" t="str">
        <f>IF(ISNUMBER(san_table_data!C51), san_table_data!C51, "-")</f>
        <v>-</v>
      </c>
      <c r="D54" s="58" t="str">
        <f>IF(ISNUMBER(san_table_data!D51), san_table_data!D51, "-")</f>
        <v>-</v>
      </c>
      <c r="E54" s="59" t="str">
        <f>IF(ISNUMBER(san_table_data!E51), san_table_data!E51, "-")</f>
        <v>-</v>
      </c>
      <c r="F54" s="60" t="str">
        <f>IF(ISNUMBER(san_table_data!F51), IF(san_table_data!F51=-999,"NA",IF(san_table_data!F51&gt;99, "&gt;99", IF(san_table_data!F51&lt;1, "&lt;1", san_table_data!F51))), "-")</f>
        <v>-</v>
      </c>
      <c r="G54" s="59" t="str">
        <f>IF(ISNUMBER(san_table_data!G51), IF(san_table_data!G51=-999,"NA",IF(san_table_data!G51&gt;99, "&gt;99", IF(san_table_data!G51&lt;1, "&lt;1", san_table_data!G51))), "-")</f>
        <v>-</v>
      </c>
      <c r="H54" s="59" t="str">
        <f>IF(ISNUMBER(san_table_data!H51), IF(san_table_data!H51=-999,"NA",IF(san_table_data!H51&gt;99, "&gt;99", IF(san_table_data!H51&lt;1, "&lt;1", san_table_data!H51))), "-")</f>
        <v>-</v>
      </c>
      <c r="I54" s="61" t="str">
        <f>IF(ISNUMBER(san_table_data!I51), IF(san_table_data!I51=-999,"NA",IF(san_table_data!I51&gt;99, "&gt;99", IF(san_table_data!I51&lt;1, "&lt;1", san_table_data!I51))), "-")</f>
        <v>-</v>
      </c>
      <c r="J54" s="47" t="str">
        <f>IF(ISNUMBER(san_table_data!J51), IF(san_table_data!J51=-999,"NA",san_table_data!J51), "-")</f>
        <v>-</v>
      </c>
      <c r="K54" s="47" t="str">
        <f>IF(ISNUMBER(san_table_data!K51), IF(san_table_data!K51=-999,"NA",san_table_data!K51), "-")</f>
        <v>-</v>
      </c>
      <c r="L54" s="60" t="str">
        <f>IF(ISNUMBER(san_table_data!L51), IF(san_table_data!L51=-999,"NA",IF(san_table_data!L51&gt;99, "&gt;99", IF(san_table_data!L51&lt;1, "&lt;1", san_table_data!L51))), "-")</f>
        <v>-</v>
      </c>
      <c r="M54" s="59" t="str">
        <f>IF(ISNUMBER(san_table_data!M51), IF(san_table_data!M51=-999,"NA",IF(san_table_data!M51&gt;99, "&gt;99", IF(san_table_data!M51&lt;1, "&lt;1", san_table_data!M51))), "-")</f>
        <v>-</v>
      </c>
      <c r="N54" s="59" t="str">
        <f>IF(ISNUMBER(san_table_data!N51), IF(san_table_data!N51=-999,"NA",IF(san_table_data!N51&gt;99, "&gt;99", IF(san_table_data!N51&lt;1, "&lt;1", san_table_data!N51))), "-")</f>
        <v>-</v>
      </c>
      <c r="O54" s="61" t="str">
        <f>IF(ISNUMBER(san_table_data!O51), IF(san_table_data!O51=-999,"NA",IF(san_table_data!O51&gt;99, "&gt;99", IF(san_table_data!O51&lt;1, "&lt;1", san_table_data!O51))), "-")</f>
        <v>-</v>
      </c>
      <c r="P54" s="47" t="str">
        <f>IF(ISNUMBER(san_table_data!P51), IF(san_table_data!P51=-999,"NA",san_table_data!P51), "-")</f>
        <v>-</v>
      </c>
      <c r="Q54" s="47" t="str">
        <f>IF(ISNUMBER(san_table_data!Q51), IF(san_table_data!Q51=-999,"NA",san_table_data!Q51), "-")</f>
        <v>-</v>
      </c>
      <c r="R54" s="60" t="str">
        <f>IF(ISNUMBER(san_table_data!R51), IF(san_table_data!R51=-999,"NA",IF(san_table_data!R51&gt;99, "&gt;99", IF(san_table_data!R51&lt;1, "&lt;1", san_table_data!R51))), "-")</f>
        <v>-</v>
      </c>
      <c r="S54" s="59" t="str">
        <f>IF(ISNUMBER(san_table_data!S51), IF(san_table_data!S51=-999,"NA",IF(san_table_data!S51&gt;99, "&gt;99", IF(san_table_data!S51&lt;1, "&lt;1", san_table_data!S51))), "-")</f>
        <v>-</v>
      </c>
      <c r="T54" s="59" t="str">
        <f>IF(ISNUMBER(san_table_data!T51), IF(san_table_data!T51=-999,"NA",IF(san_table_data!T51&gt;99, "&gt;99", IF(san_table_data!T51&lt;1, "&lt;1", san_table_data!T51))), "-")</f>
        <v>-</v>
      </c>
      <c r="U54" s="61" t="str">
        <f>IF(ISNUMBER(san_table_data!U51), IF(san_table_data!U51=-999,"NA",IF(san_table_data!U51&gt;99, "&gt;99", IF(san_table_data!U51&lt;1, "&lt;1", san_table_data!U51))), "-")</f>
        <v>-</v>
      </c>
      <c r="V54" s="47" t="str">
        <f>IF(ISNUMBER(san_table_data!V51), IF(san_table_data!V51=-999,"NA",san_table_data!V51), "-")</f>
        <v>-</v>
      </c>
      <c r="W54" s="47" t="str">
        <f>IF(ISNUMBER(san_table_data!W51), IF(san_table_data!W51=-999,"NA",san_table_data!W51), "-")</f>
        <v>-</v>
      </c>
      <c r="X54" s="47"/>
      <c r="Y54" s="47"/>
      <c r="Z54" s="62" t="str">
        <f>IF(ISNUMBER(san_table_data!Z51), IF(san_table_data!Z51=-999,"NA",IF(san_table_data!Z51&gt;99, "&gt;99", IF(san_table_data!Z51&lt;1, "&lt;1", san_table_data!Z51))), "-")</f>
        <v>-</v>
      </c>
      <c r="AA54" s="63" t="str">
        <f>IF(ISNUMBER(san_table_data!AA51), IF(san_table_data!AA51=-999,"NA",IF(san_table_data!AA51&gt;99, "&gt;99", IF(san_table_data!AA51&lt;1, "&lt;1", san_table_data!AA51))), "-")</f>
        <v>-</v>
      </c>
      <c r="AB54" s="63" t="str">
        <f>IF(ISNUMBER(san_table_data!AB51), IF(san_table_data!AB51=-999,"NA",IF(san_table_data!AB51&gt;99, "&gt;99", IF(san_table_data!AB51&lt;1, "&lt;1", san_table_data!AB51))), "-")</f>
        <v>-</v>
      </c>
      <c r="AC54" s="63" t="str">
        <f>IF(ISNUMBER(san_table_data!AC51), IF(san_table_data!AC51=-999,"NA",IF(san_table_data!AC51&gt;99, "&gt;99", IF(san_table_data!AC51&lt;1, "&lt;1", san_table_data!AC51))), "-")</f>
        <v>-</v>
      </c>
      <c r="AD54" s="59" t="str">
        <f>IF(ISNUMBER(san_table_data!AD51), IF(san_table_data!AD51=-999,"NA",IF(san_table_data!AD51&gt;99, "&gt;99", IF(san_table_data!AD51&lt;1, "&lt;1", san_table_data!AD51))), "-")</f>
        <v>-</v>
      </c>
      <c r="AE54" s="59" t="str">
        <f>IF(ISNUMBER(san_table_data!AE51), IF(san_table_data!AE51=-999,"NA",IF(san_table_data!AE51&gt;99, "&gt;99", IF(san_table_data!AE51&lt;1, "&lt;1", san_table_data!AE51))), "-")</f>
        <v>-</v>
      </c>
      <c r="AF54" s="59" t="str">
        <f>IF(ISNUMBER(san_table_data!AF51), IF(san_table_data!AF51=-999,"NA",IF(san_table_data!AF51&gt;99, "&gt;99", IF(san_table_data!AF51&lt;1, "&lt;1", san_table_data!AF51))), "-")</f>
        <v>-</v>
      </c>
      <c r="AG54" s="62" t="str">
        <f>IF(ISNUMBER(san_table_data!AG51), IF(san_table_data!AG51=-999,"NA",IF(san_table_data!AG51&gt;99, "&gt;99", IF(san_table_data!AG51&lt;1, "&lt;1", san_table_data!AG51))), "-")</f>
        <v>-</v>
      </c>
      <c r="AH54" s="63" t="str">
        <f>IF(ISNUMBER(san_table_data!AH51), IF(san_table_data!AH51=-999,"NA",IF(san_table_data!AH51&gt;99, "&gt;99", IF(san_table_data!AH51&lt;1, "&lt;1", san_table_data!AH51))), "-")</f>
        <v>-</v>
      </c>
      <c r="AI54" s="63" t="str">
        <f>IF(ISNUMBER(san_table_data!AI51), IF(san_table_data!AI51=-999,"NA",IF(san_table_data!AI51&gt;99, "&gt;99", IF(san_table_data!AI51&lt;1, "&lt;1", san_table_data!AI51))), "-")</f>
        <v>-</v>
      </c>
      <c r="AJ54" s="63" t="str">
        <f>IF(ISNUMBER(san_table_data!AJ51), IF(san_table_data!AJ51=-999,"NA",IF(san_table_data!AJ51&gt;99, "&gt;99", IF(san_table_data!AJ51&lt;1, "&lt;1", san_table_data!AJ51))), "-")</f>
        <v>-</v>
      </c>
      <c r="AK54" s="59" t="str">
        <f>IF(ISNUMBER(san_table_data!AK51), IF(san_table_data!AK51=-999,"NA",IF(san_table_data!AK51&gt;99, "&gt;99", IF(san_table_data!AK51&lt;1, "&lt;1", san_table_data!AK51))), "-")</f>
        <v>-</v>
      </c>
      <c r="AL54" s="59" t="str">
        <f>IF(ISNUMBER(san_table_data!AL51), IF(san_table_data!AL51=-999,"NA",IF(san_table_data!AL51&gt;99, "&gt;99", IF(san_table_data!AL51&lt;1, "&lt;1", san_table_data!AL51))), "-")</f>
        <v>-</v>
      </c>
      <c r="AM54" s="59" t="str">
        <f>IF(ISNUMBER(san_table_data!AM51), IF(san_table_data!AM51=-999,"NA",IF(san_table_data!AM51&gt;99, "&gt;99", IF(san_table_data!AM51&lt;1, "&lt;1", san_table_data!AM51))), "-")</f>
        <v>-</v>
      </c>
      <c r="AN54" s="62" t="str">
        <f>IF(ISNUMBER(san_table_data!AN51), IF(san_table_data!AN51=-999,"NA",IF(san_table_data!AN51&gt;99, "&gt;99", IF(san_table_data!AN51&lt;1, "&lt;1", san_table_data!AN51))), "-")</f>
        <v>-</v>
      </c>
      <c r="AO54" s="63" t="str">
        <f>IF(ISNUMBER(san_table_data!AO51), IF(san_table_data!AO51=-999,"NA",IF(san_table_data!AO51&gt;99, "&gt;99", IF(san_table_data!AO51&lt;1, "&lt;1", san_table_data!AO51))), "-")</f>
        <v>-</v>
      </c>
      <c r="AP54" s="63" t="str">
        <f>IF(ISNUMBER(san_table_data!AP51), IF(san_table_data!AP51=-999,"NA",IF(san_table_data!AP51&gt;99, "&gt;99", IF(san_table_data!AP51&lt;1, "&lt;1", san_table_data!AP51))), "-")</f>
        <v>-</v>
      </c>
      <c r="AQ54" s="63" t="str">
        <f>IF(ISNUMBER(san_table_data!AQ51), IF(san_table_data!AQ51=-999,"NA",IF(san_table_data!AQ51&gt;99, "&gt;99", IF(san_table_data!AQ51&lt;1, "&lt;1", san_table_data!AQ51))), "-")</f>
        <v>-</v>
      </c>
      <c r="AR54" s="59" t="str">
        <f>IF(ISNUMBER(san_table_data!AR51), IF(san_table_data!AR51=-999,"NA",IF(san_table_data!AR51&gt;99, "&gt;99", IF(san_table_data!AR51&lt;1, "&lt;1", san_table_data!AR51))), "-")</f>
        <v>-</v>
      </c>
      <c r="AS54" s="59" t="str">
        <f>IF(ISNUMBER(san_table_data!AS51), IF(san_table_data!AS51=-999,"NA",IF(san_table_data!AS51&gt;99, "&gt;99", IF(san_table_data!AS51&lt;1, "&lt;1", san_table_data!AS51))), "-")</f>
        <v>-</v>
      </c>
      <c r="AT54" s="59" t="str">
        <f>IF(ISNUMBER(san_table_data!AT51), IF(san_table_data!AT51=-999,"NA",IF(san_table_data!AT51&gt;99, "&gt;99", IF(san_table_data!AT51&lt;1, "&lt;1", san_table_data!AT51))), "-")</f>
        <v>-</v>
      </c>
    </row>
    <row r="55" x14ac:dyDescent="0.25">
      <c r="A55" s="56" t="str">
        <f>IF(ISBLANK(san_table_data!A52), "", san_table_data!A52)</f>
        <v/>
      </c>
      <c r="B55" s="56" t="str">
        <f>IF(ISBLANK(san_table_data!B52), "", san_table_data!B52)</f>
        <v/>
      </c>
      <c r="C55" s="57" t="str">
        <f>IF(ISNUMBER(san_table_data!C52), san_table_data!C52, "-")</f>
        <v>-</v>
      </c>
      <c r="D55" s="58" t="str">
        <f>IF(ISNUMBER(san_table_data!D52), san_table_data!D52, "-")</f>
        <v>-</v>
      </c>
      <c r="E55" s="59" t="str">
        <f>IF(ISNUMBER(san_table_data!E52), san_table_data!E52, "-")</f>
        <v>-</v>
      </c>
      <c r="F55" s="60" t="str">
        <f>IF(ISNUMBER(san_table_data!F52), IF(san_table_data!F52=-999,"NA",IF(san_table_data!F52&gt;99, "&gt;99", IF(san_table_data!F52&lt;1, "&lt;1", san_table_data!F52))), "-")</f>
        <v>-</v>
      </c>
      <c r="G55" s="59" t="str">
        <f>IF(ISNUMBER(san_table_data!G52), IF(san_table_data!G52=-999,"NA",IF(san_table_data!G52&gt;99, "&gt;99", IF(san_table_data!G52&lt;1, "&lt;1", san_table_data!G52))), "-")</f>
        <v>-</v>
      </c>
      <c r="H55" s="59" t="str">
        <f>IF(ISNUMBER(san_table_data!H52), IF(san_table_data!H52=-999,"NA",IF(san_table_data!H52&gt;99, "&gt;99", IF(san_table_data!H52&lt;1, "&lt;1", san_table_data!H52))), "-")</f>
        <v>-</v>
      </c>
      <c r="I55" s="61" t="str">
        <f>IF(ISNUMBER(san_table_data!I52), IF(san_table_data!I52=-999,"NA",IF(san_table_data!I52&gt;99, "&gt;99", IF(san_table_data!I52&lt;1, "&lt;1", san_table_data!I52))), "-")</f>
        <v>-</v>
      </c>
      <c r="J55" s="47" t="str">
        <f>IF(ISNUMBER(san_table_data!J52), IF(san_table_data!J52=-999,"NA",san_table_data!J52), "-")</f>
        <v>-</v>
      </c>
      <c r="K55" s="47" t="str">
        <f>IF(ISNUMBER(san_table_data!K52), IF(san_table_data!K52=-999,"NA",san_table_data!K52), "-")</f>
        <v>-</v>
      </c>
      <c r="L55" s="60" t="str">
        <f>IF(ISNUMBER(san_table_data!L52), IF(san_table_data!L52=-999,"NA",IF(san_table_data!L52&gt;99, "&gt;99", IF(san_table_data!L52&lt;1, "&lt;1", san_table_data!L52))), "-")</f>
        <v>-</v>
      </c>
      <c r="M55" s="59" t="str">
        <f>IF(ISNUMBER(san_table_data!M52), IF(san_table_data!M52=-999,"NA",IF(san_table_data!M52&gt;99, "&gt;99", IF(san_table_data!M52&lt;1, "&lt;1", san_table_data!M52))), "-")</f>
        <v>-</v>
      </c>
      <c r="N55" s="59" t="str">
        <f>IF(ISNUMBER(san_table_data!N52), IF(san_table_data!N52=-999,"NA",IF(san_table_data!N52&gt;99, "&gt;99", IF(san_table_data!N52&lt;1, "&lt;1", san_table_data!N52))), "-")</f>
        <v>-</v>
      </c>
      <c r="O55" s="61" t="str">
        <f>IF(ISNUMBER(san_table_data!O52), IF(san_table_data!O52=-999,"NA",IF(san_table_data!O52&gt;99, "&gt;99", IF(san_table_data!O52&lt;1, "&lt;1", san_table_data!O52))), "-")</f>
        <v>-</v>
      </c>
      <c r="P55" s="47" t="str">
        <f>IF(ISNUMBER(san_table_data!P52), IF(san_table_data!P52=-999,"NA",san_table_data!P52), "-")</f>
        <v>-</v>
      </c>
      <c r="Q55" s="47" t="str">
        <f>IF(ISNUMBER(san_table_data!Q52), IF(san_table_data!Q52=-999,"NA",san_table_data!Q52), "-")</f>
        <v>-</v>
      </c>
      <c r="R55" s="60" t="str">
        <f>IF(ISNUMBER(san_table_data!R52), IF(san_table_data!R52=-999,"NA",IF(san_table_data!R52&gt;99, "&gt;99", IF(san_table_data!R52&lt;1, "&lt;1", san_table_data!R52))), "-")</f>
        <v>-</v>
      </c>
      <c r="S55" s="59" t="str">
        <f>IF(ISNUMBER(san_table_data!S52), IF(san_table_data!S52=-999,"NA",IF(san_table_data!S52&gt;99, "&gt;99", IF(san_table_data!S52&lt;1, "&lt;1", san_table_data!S52))), "-")</f>
        <v>-</v>
      </c>
      <c r="T55" s="59" t="str">
        <f>IF(ISNUMBER(san_table_data!T52), IF(san_table_data!T52=-999,"NA",IF(san_table_data!T52&gt;99, "&gt;99", IF(san_table_data!T52&lt;1, "&lt;1", san_table_data!T52))), "-")</f>
        <v>-</v>
      </c>
      <c r="U55" s="61" t="str">
        <f>IF(ISNUMBER(san_table_data!U52), IF(san_table_data!U52=-999,"NA",IF(san_table_data!U52&gt;99, "&gt;99", IF(san_table_data!U52&lt;1, "&lt;1", san_table_data!U52))), "-")</f>
        <v>-</v>
      </c>
      <c r="V55" s="47" t="str">
        <f>IF(ISNUMBER(san_table_data!V52), IF(san_table_data!V52=-999,"NA",san_table_data!V52), "-")</f>
        <v>-</v>
      </c>
      <c r="W55" s="47" t="str">
        <f>IF(ISNUMBER(san_table_data!W52), IF(san_table_data!W52=-999,"NA",san_table_data!W52), "-")</f>
        <v>-</v>
      </c>
      <c r="X55" s="47"/>
      <c r="Y55" s="47"/>
      <c r="Z55" s="62" t="str">
        <f>IF(ISNUMBER(san_table_data!Z52), IF(san_table_data!Z52=-999,"NA",IF(san_table_data!Z52&gt;99, "&gt;99", IF(san_table_data!Z52&lt;1, "&lt;1", san_table_data!Z52))), "-")</f>
        <v>-</v>
      </c>
      <c r="AA55" s="63" t="str">
        <f>IF(ISNUMBER(san_table_data!AA52), IF(san_table_data!AA52=-999,"NA",IF(san_table_data!AA52&gt;99, "&gt;99", IF(san_table_data!AA52&lt;1, "&lt;1", san_table_data!AA52))), "-")</f>
        <v>-</v>
      </c>
      <c r="AB55" s="63" t="str">
        <f>IF(ISNUMBER(san_table_data!AB52), IF(san_table_data!AB52=-999,"NA",IF(san_table_data!AB52&gt;99, "&gt;99", IF(san_table_data!AB52&lt;1, "&lt;1", san_table_data!AB52))), "-")</f>
        <v>-</v>
      </c>
      <c r="AC55" s="63" t="str">
        <f>IF(ISNUMBER(san_table_data!AC52), IF(san_table_data!AC52=-999,"NA",IF(san_table_data!AC52&gt;99, "&gt;99", IF(san_table_data!AC52&lt;1, "&lt;1", san_table_data!AC52))), "-")</f>
        <v>-</v>
      </c>
      <c r="AD55" s="59" t="str">
        <f>IF(ISNUMBER(san_table_data!AD52), IF(san_table_data!AD52=-999,"NA",IF(san_table_data!AD52&gt;99, "&gt;99", IF(san_table_data!AD52&lt;1, "&lt;1", san_table_data!AD52))), "-")</f>
        <v>-</v>
      </c>
      <c r="AE55" s="59" t="str">
        <f>IF(ISNUMBER(san_table_data!AE52), IF(san_table_data!AE52=-999,"NA",IF(san_table_data!AE52&gt;99, "&gt;99", IF(san_table_data!AE52&lt;1, "&lt;1", san_table_data!AE52))), "-")</f>
        <v>-</v>
      </c>
      <c r="AF55" s="59" t="str">
        <f>IF(ISNUMBER(san_table_data!AF52), IF(san_table_data!AF52=-999,"NA",IF(san_table_data!AF52&gt;99, "&gt;99", IF(san_table_data!AF52&lt;1, "&lt;1", san_table_data!AF52))), "-")</f>
        <v>-</v>
      </c>
      <c r="AG55" s="62" t="str">
        <f>IF(ISNUMBER(san_table_data!AG52), IF(san_table_data!AG52=-999,"NA",IF(san_table_data!AG52&gt;99, "&gt;99", IF(san_table_data!AG52&lt;1, "&lt;1", san_table_data!AG52))), "-")</f>
        <v>-</v>
      </c>
      <c r="AH55" s="63" t="str">
        <f>IF(ISNUMBER(san_table_data!AH52), IF(san_table_data!AH52=-999,"NA",IF(san_table_data!AH52&gt;99, "&gt;99", IF(san_table_data!AH52&lt;1, "&lt;1", san_table_data!AH52))), "-")</f>
        <v>-</v>
      </c>
      <c r="AI55" s="63" t="str">
        <f>IF(ISNUMBER(san_table_data!AI52), IF(san_table_data!AI52=-999,"NA",IF(san_table_data!AI52&gt;99, "&gt;99", IF(san_table_data!AI52&lt;1, "&lt;1", san_table_data!AI52))), "-")</f>
        <v>-</v>
      </c>
      <c r="AJ55" s="63" t="str">
        <f>IF(ISNUMBER(san_table_data!AJ52), IF(san_table_data!AJ52=-999,"NA",IF(san_table_data!AJ52&gt;99, "&gt;99", IF(san_table_data!AJ52&lt;1, "&lt;1", san_table_data!AJ52))), "-")</f>
        <v>-</v>
      </c>
      <c r="AK55" s="59" t="str">
        <f>IF(ISNUMBER(san_table_data!AK52), IF(san_table_data!AK52=-999,"NA",IF(san_table_data!AK52&gt;99, "&gt;99", IF(san_table_data!AK52&lt;1, "&lt;1", san_table_data!AK52))), "-")</f>
        <v>-</v>
      </c>
      <c r="AL55" s="59" t="str">
        <f>IF(ISNUMBER(san_table_data!AL52), IF(san_table_data!AL52=-999,"NA",IF(san_table_data!AL52&gt;99, "&gt;99", IF(san_table_data!AL52&lt;1, "&lt;1", san_table_data!AL52))), "-")</f>
        <v>-</v>
      </c>
      <c r="AM55" s="59" t="str">
        <f>IF(ISNUMBER(san_table_data!AM52), IF(san_table_data!AM52=-999,"NA",IF(san_table_data!AM52&gt;99, "&gt;99", IF(san_table_data!AM52&lt;1, "&lt;1", san_table_data!AM52))), "-")</f>
        <v>-</v>
      </c>
      <c r="AN55" s="62" t="str">
        <f>IF(ISNUMBER(san_table_data!AN52), IF(san_table_data!AN52=-999,"NA",IF(san_table_data!AN52&gt;99, "&gt;99", IF(san_table_data!AN52&lt;1, "&lt;1", san_table_data!AN52))), "-")</f>
        <v>-</v>
      </c>
      <c r="AO55" s="63" t="str">
        <f>IF(ISNUMBER(san_table_data!AO52), IF(san_table_data!AO52=-999,"NA",IF(san_table_data!AO52&gt;99, "&gt;99", IF(san_table_data!AO52&lt;1, "&lt;1", san_table_data!AO52))), "-")</f>
        <v>-</v>
      </c>
      <c r="AP55" s="63" t="str">
        <f>IF(ISNUMBER(san_table_data!AP52), IF(san_table_data!AP52=-999,"NA",IF(san_table_data!AP52&gt;99, "&gt;99", IF(san_table_data!AP52&lt;1, "&lt;1", san_table_data!AP52))), "-")</f>
        <v>-</v>
      </c>
      <c r="AQ55" s="63" t="str">
        <f>IF(ISNUMBER(san_table_data!AQ52), IF(san_table_data!AQ52=-999,"NA",IF(san_table_data!AQ52&gt;99, "&gt;99", IF(san_table_data!AQ52&lt;1, "&lt;1", san_table_data!AQ52))), "-")</f>
        <v>-</v>
      </c>
      <c r="AR55" s="59" t="str">
        <f>IF(ISNUMBER(san_table_data!AR52), IF(san_table_data!AR52=-999,"NA",IF(san_table_data!AR52&gt;99, "&gt;99", IF(san_table_data!AR52&lt;1, "&lt;1", san_table_data!AR52))), "-")</f>
        <v>-</v>
      </c>
      <c r="AS55" s="59" t="str">
        <f>IF(ISNUMBER(san_table_data!AS52), IF(san_table_data!AS52=-999,"NA",IF(san_table_data!AS52&gt;99, "&gt;99", IF(san_table_data!AS52&lt;1, "&lt;1", san_table_data!AS52))), "-")</f>
        <v>-</v>
      </c>
      <c r="AT55" s="59" t="str">
        <f>IF(ISNUMBER(san_table_data!AT52), IF(san_table_data!AT52=-999,"NA",IF(san_table_data!AT52&gt;99, "&gt;99", IF(san_table_data!AT52&lt;1, "&lt;1", san_table_data!AT52))), "-")</f>
        <v>-</v>
      </c>
    </row>
    <row r="56" x14ac:dyDescent="0.25">
      <c r="A56" s="56" t="str">
        <f>IF(ISBLANK(san_table_data!A53), "", san_table_data!A53)</f>
        <v/>
      </c>
      <c r="B56" s="56" t="str">
        <f>IF(ISBLANK(san_table_data!B53), "", san_table_data!B53)</f>
        <v/>
      </c>
      <c r="C56" s="57" t="str">
        <f>IF(ISNUMBER(san_table_data!C53), san_table_data!C53, "-")</f>
        <v>-</v>
      </c>
      <c r="D56" s="58" t="str">
        <f>IF(ISNUMBER(san_table_data!D53), san_table_data!D53, "-")</f>
        <v>-</v>
      </c>
      <c r="E56" s="59" t="str">
        <f>IF(ISNUMBER(san_table_data!E53), san_table_data!E53, "-")</f>
        <v>-</v>
      </c>
      <c r="F56" s="60" t="str">
        <f>IF(ISNUMBER(san_table_data!F53), IF(san_table_data!F53=-999,"NA",IF(san_table_data!F53&gt;99, "&gt;99", IF(san_table_data!F53&lt;1, "&lt;1", san_table_data!F53))), "-")</f>
        <v>-</v>
      </c>
      <c r="G56" s="59" t="str">
        <f>IF(ISNUMBER(san_table_data!G53), IF(san_table_data!G53=-999,"NA",IF(san_table_data!G53&gt;99, "&gt;99", IF(san_table_data!G53&lt;1, "&lt;1", san_table_data!G53))), "-")</f>
        <v>-</v>
      </c>
      <c r="H56" s="59" t="str">
        <f>IF(ISNUMBER(san_table_data!H53), IF(san_table_data!H53=-999,"NA",IF(san_table_data!H53&gt;99, "&gt;99", IF(san_table_data!H53&lt;1, "&lt;1", san_table_data!H53))), "-")</f>
        <v>-</v>
      </c>
      <c r="I56" s="61" t="str">
        <f>IF(ISNUMBER(san_table_data!I53), IF(san_table_data!I53=-999,"NA",IF(san_table_data!I53&gt;99, "&gt;99", IF(san_table_data!I53&lt;1, "&lt;1", san_table_data!I53))), "-")</f>
        <v>-</v>
      </c>
      <c r="J56" s="47" t="str">
        <f>IF(ISNUMBER(san_table_data!J53), IF(san_table_data!J53=-999,"NA",san_table_data!J53), "-")</f>
        <v>-</v>
      </c>
      <c r="K56" s="47" t="str">
        <f>IF(ISNUMBER(san_table_data!K53), IF(san_table_data!K53=-999,"NA",san_table_data!K53), "-")</f>
        <v>-</v>
      </c>
      <c r="L56" s="60" t="str">
        <f>IF(ISNUMBER(san_table_data!L53), IF(san_table_data!L53=-999,"NA",IF(san_table_data!L53&gt;99, "&gt;99", IF(san_table_data!L53&lt;1, "&lt;1", san_table_data!L53))), "-")</f>
        <v>-</v>
      </c>
      <c r="M56" s="59" t="str">
        <f>IF(ISNUMBER(san_table_data!M53), IF(san_table_data!M53=-999,"NA",IF(san_table_data!M53&gt;99, "&gt;99", IF(san_table_data!M53&lt;1, "&lt;1", san_table_data!M53))), "-")</f>
        <v>-</v>
      </c>
      <c r="N56" s="59" t="str">
        <f>IF(ISNUMBER(san_table_data!N53), IF(san_table_data!N53=-999,"NA",IF(san_table_data!N53&gt;99, "&gt;99", IF(san_table_data!N53&lt;1, "&lt;1", san_table_data!N53))), "-")</f>
        <v>-</v>
      </c>
      <c r="O56" s="61" t="str">
        <f>IF(ISNUMBER(san_table_data!O53), IF(san_table_data!O53=-999,"NA",IF(san_table_data!O53&gt;99, "&gt;99", IF(san_table_data!O53&lt;1, "&lt;1", san_table_data!O53))), "-")</f>
        <v>-</v>
      </c>
      <c r="P56" s="47" t="str">
        <f>IF(ISNUMBER(san_table_data!P53), IF(san_table_data!P53=-999,"NA",san_table_data!P53), "-")</f>
        <v>-</v>
      </c>
      <c r="Q56" s="47" t="str">
        <f>IF(ISNUMBER(san_table_data!Q53), IF(san_table_data!Q53=-999,"NA",san_table_data!Q53), "-")</f>
        <v>-</v>
      </c>
      <c r="R56" s="60" t="str">
        <f>IF(ISNUMBER(san_table_data!R53), IF(san_table_data!R53=-999,"NA",IF(san_table_data!R53&gt;99, "&gt;99", IF(san_table_data!R53&lt;1, "&lt;1", san_table_data!R53))), "-")</f>
        <v>-</v>
      </c>
      <c r="S56" s="59" t="str">
        <f>IF(ISNUMBER(san_table_data!S53), IF(san_table_data!S53=-999,"NA",IF(san_table_data!S53&gt;99, "&gt;99", IF(san_table_data!S53&lt;1, "&lt;1", san_table_data!S53))), "-")</f>
        <v>-</v>
      </c>
      <c r="T56" s="59" t="str">
        <f>IF(ISNUMBER(san_table_data!T53), IF(san_table_data!T53=-999,"NA",IF(san_table_data!T53&gt;99, "&gt;99", IF(san_table_data!T53&lt;1, "&lt;1", san_table_data!T53))), "-")</f>
        <v>-</v>
      </c>
      <c r="U56" s="61" t="str">
        <f>IF(ISNUMBER(san_table_data!U53), IF(san_table_data!U53=-999,"NA",IF(san_table_data!U53&gt;99, "&gt;99", IF(san_table_data!U53&lt;1, "&lt;1", san_table_data!U53))), "-")</f>
        <v>-</v>
      </c>
      <c r="V56" s="47" t="str">
        <f>IF(ISNUMBER(san_table_data!V53), IF(san_table_data!V53=-999,"NA",san_table_data!V53), "-")</f>
        <v>-</v>
      </c>
      <c r="W56" s="47" t="str">
        <f>IF(ISNUMBER(san_table_data!W53), IF(san_table_data!W53=-999,"NA",san_table_data!W53), "-")</f>
        <v>-</v>
      </c>
      <c r="X56" s="47"/>
      <c r="Y56" s="47"/>
      <c r="Z56" s="62" t="str">
        <f>IF(ISNUMBER(san_table_data!Z53), IF(san_table_data!Z53=-999,"NA",IF(san_table_data!Z53&gt;99, "&gt;99", IF(san_table_data!Z53&lt;1, "&lt;1", san_table_data!Z53))), "-")</f>
        <v>-</v>
      </c>
      <c r="AA56" s="63" t="str">
        <f>IF(ISNUMBER(san_table_data!AA53), IF(san_table_data!AA53=-999,"NA",IF(san_table_data!AA53&gt;99, "&gt;99", IF(san_table_data!AA53&lt;1, "&lt;1", san_table_data!AA53))), "-")</f>
        <v>-</v>
      </c>
      <c r="AB56" s="63" t="str">
        <f>IF(ISNUMBER(san_table_data!AB53), IF(san_table_data!AB53=-999,"NA",IF(san_table_data!AB53&gt;99, "&gt;99", IF(san_table_data!AB53&lt;1, "&lt;1", san_table_data!AB53))), "-")</f>
        <v>-</v>
      </c>
      <c r="AC56" s="63" t="str">
        <f>IF(ISNUMBER(san_table_data!AC53), IF(san_table_data!AC53=-999,"NA",IF(san_table_data!AC53&gt;99, "&gt;99", IF(san_table_data!AC53&lt;1, "&lt;1", san_table_data!AC53))), "-")</f>
        <v>-</v>
      </c>
      <c r="AD56" s="59" t="str">
        <f>IF(ISNUMBER(san_table_data!AD53), IF(san_table_data!AD53=-999,"NA",IF(san_table_data!AD53&gt;99, "&gt;99", IF(san_table_data!AD53&lt;1, "&lt;1", san_table_data!AD53))), "-")</f>
        <v>-</v>
      </c>
      <c r="AE56" s="59" t="str">
        <f>IF(ISNUMBER(san_table_data!AE53), IF(san_table_data!AE53=-999,"NA",IF(san_table_data!AE53&gt;99, "&gt;99", IF(san_table_data!AE53&lt;1, "&lt;1", san_table_data!AE53))), "-")</f>
        <v>-</v>
      </c>
      <c r="AF56" s="59" t="str">
        <f>IF(ISNUMBER(san_table_data!AF53), IF(san_table_data!AF53=-999,"NA",IF(san_table_data!AF53&gt;99, "&gt;99", IF(san_table_data!AF53&lt;1, "&lt;1", san_table_data!AF53))), "-")</f>
        <v>-</v>
      </c>
      <c r="AG56" s="62" t="str">
        <f>IF(ISNUMBER(san_table_data!AG53), IF(san_table_data!AG53=-999,"NA",IF(san_table_data!AG53&gt;99, "&gt;99", IF(san_table_data!AG53&lt;1, "&lt;1", san_table_data!AG53))), "-")</f>
        <v>-</v>
      </c>
      <c r="AH56" s="63" t="str">
        <f>IF(ISNUMBER(san_table_data!AH53), IF(san_table_data!AH53=-999,"NA",IF(san_table_data!AH53&gt;99, "&gt;99", IF(san_table_data!AH53&lt;1, "&lt;1", san_table_data!AH53))), "-")</f>
        <v>-</v>
      </c>
      <c r="AI56" s="63" t="str">
        <f>IF(ISNUMBER(san_table_data!AI53), IF(san_table_data!AI53=-999,"NA",IF(san_table_data!AI53&gt;99, "&gt;99", IF(san_table_data!AI53&lt;1, "&lt;1", san_table_data!AI53))), "-")</f>
        <v>-</v>
      </c>
      <c r="AJ56" s="63" t="str">
        <f>IF(ISNUMBER(san_table_data!AJ53), IF(san_table_data!AJ53=-999,"NA",IF(san_table_data!AJ53&gt;99, "&gt;99", IF(san_table_data!AJ53&lt;1, "&lt;1", san_table_data!AJ53))), "-")</f>
        <v>-</v>
      </c>
      <c r="AK56" s="59" t="str">
        <f>IF(ISNUMBER(san_table_data!AK53), IF(san_table_data!AK53=-999,"NA",IF(san_table_data!AK53&gt;99, "&gt;99", IF(san_table_data!AK53&lt;1, "&lt;1", san_table_data!AK53))), "-")</f>
        <v>-</v>
      </c>
      <c r="AL56" s="59" t="str">
        <f>IF(ISNUMBER(san_table_data!AL53), IF(san_table_data!AL53=-999,"NA",IF(san_table_data!AL53&gt;99, "&gt;99", IF(san_table_data!AL53&lt;1, "&lt;1", san_table_data!AL53))), "-")</f>
        <v>-</v>
      </c>
      <c r="AM56" s="59" t="str">
        <f>IF(ISNUMBER(san_table_data!AM53), IF(san_table_data!AM53=-999,"NA",IF(san_table_data!AM53&gt;99, "&gt;99", IF(san_table_data!AM53&lt;1, "&lt;1", san_table_data!AM53))), "-")</f>
        <v>-</v>
      </c>
      <c r="AN56" s="62" t="str">
        <f>IF(ISNUMBER(san_table_data!AN53), IF(san_table_data!AN53=-999,"NA",IF(san_table_data!AN53&gt;99, "&gt;99", IF(san_table_data!AN53&lt;1, "&lt;1", san_table_data!AN53))), "-")</f>
        <v>-</v>
      </c>
      <c r="AO56" s="63" t="str">
        <f>IF(ISNUMBER(san_table_data!AO53), IF(san_table_data!AO53=-999,"NA",IF(san_table_data!AO53&gt;99, "&gt;99", IF(san_table_data!AO53&lt;1, "&lt;1", san_table_data!AO53))), "-")</f>
        <v>-</v>
      </c>
      <c r="AP56" s="63" t="str">
        <f>IF(ISNUMBER(san_table_data!AP53), IF(san_table_data!AP53=-999,"NA",IF(san_table_data!AP53&gt;99, "&gt;99", IF(san_table_data!AP53&lt;1, "&lt;1", san_table_data!AP53))), "-")</f>
        <v>-</v>
      </c>
      <c r="AQ56" s="63" t="str">
        <f>IF(ISNUMBER(san_table_data!AQ53), IF(san_table_data!AQ53=-999,"NA",IF(san_table_data!AQ53&gt;99, "&gt;99", IF(san_table_data!AQ53&lt;1, "&lt;1", san_table_data!AQ53))), "-")</f>
        <v>-</v>
      </c>
      <c r="AR56" s="59" t="str">
        <f>IF(ISNUMBER(san_table_data!AR53), IF(san_table_data!AR53=-999,"NA",IF(san_table_data!AR53&gt;99, "&gt;99", IF(san_table_data!AR53&lt;1, "&lt;1", san_table_data!AR53))), "-")</f>
        <v>-</v>
      </c>
      <c r="AS56" s="59" t="str">
        <f>IF(ISNUMBER(san_table_data!AS53), IF(san_table_data!AS53=-999,"NA",IF(san_table_data!AS53&gt;99, "&gt;99", IF(san_table_data!AS53&lt;1, "&lt;1", san_table_data!AS53))), "-")</f>
        <v>-</v>
      </c>
      <c r="AT56" s="59" t="str">
        <f>IF(ISNUMBER(san_table_data!AT53), IF(san_table_data!AT53=-999,"NA",IF(san_table_data!AT53&gt;99, "&gt;99", IF(san_table_data!AT53&lt;1, "&lt;1", san_table_data!AT53))), "-")</f>
        <v>-</v>
      </c>
    </row>
    <row r="57" x14ac:dyDescent="0.25">
      <c r="A57" s="56" t="str">
        <f>IF(ISBLANK(san_table_data!A54), "", san_table_data!A54)</f>
        <v/>
      </c>
      <c r="B57" s="56" t="str">
        <f>IF(ISBLANK(san_table_data!B54), "", san_table_data!B54)</f>
        <v/>
      </c>
      <c r="C57" s="57" t="str">
        <f>IF(ISNUMBER(san_table_data!C54), san_table_data!C54, "-")</f>
        <v>-</v>
      </c>
      <c r="D57" s="58" t="str">
        <f>IF(ISNUMBER(san_table_data!D54), san_table_data!D54, "-")</f>
        <v>-</v>
      </c>
      <c r="E57" s="59" t="str">
        <f>IF(ISNUMBER(san_table_data!E54), san_table_data!E54, "-")</f>
        <v>-</v>
      </c>
      <c r="F57" s="60" t="str">
        <f>IF(ISNUMBER(san_table_data!F54), IF(san_table_data!F54=-999,"NA",IF(san_table_data!F54&gt;99, "&gt;99", IF(san_table_data!F54&lt;1, "&lt;1", san_table_data!F54))), "-")</f>
        <v>-</v>
      </c>
      <c r="G57" s="59" t="str">
        <f>IF(ISNUMBER(san_table_data!G54), IF(san_table_data!G54=-999,"NA",IF(san_table_data!G54&gt;99, "&gt;99", IF(san_table_data!G54&lt;1, "&lt;1", san_table_data!G54))), "-")</f>
        <v>-</v>
      </c>
      <c r="H57" s="59" t="str">
        <f>IF(ISNUMBER(san_table_data!H54), IF(san_table_data!H54=-999,"NA",IF(san_table_data!H54&gt;99, "&gt;99", IF(san_table_data!H54&lt;1, "&lt;1", san_table_data!H54))), "-")</f>
        <v>-</v>
      </c>
      <c r="I57" s="61" t="str">
        <f>IF(ISNUMBER(san_table_data!I54), IF(san_table_data!I54=-999,"NA",IF(san_table_data!I54&gt;99, "&gt;99", IF(san_table_data!I54&lt;1, "&lt;1", san_table_data!I54))), "-")</f>
        <v>-</v>
      </c>
      <c r="J57" s="47" t="str">
        <f>IF(ISNUMBER(san_table_data!J54), IF(san_table_data!J54=-999,"NA",san_table_data!J54), "-")</f>
        <v>-</v>
      </c>
      <c r="K57" s="47" t="str">
        <f>IF(ISNUMBER(san_table_data!K54), IF(san_table_data!K54=-999,"NA",san_table_data!K54), "-")</f>
        <v>-</v>
      </c>
      <c r="L57" s="60" t="str">
        <f>IF(ISNUMBER(san_table_data!L54), IF(san_table_data!L54=-999,"NA",IF(san_table_data!L54&gt;99, "&gt;99", IF(san_table_data!L54&lt;1, "&lt;1", san_table_data!L54))), "-")</f>
        <v>-</v>
      </c>
      <c r="M57" s="59" t="str">
        <f>IF(ISNUMBER(san_table_data!M54), IF(san_table_data!M54=-999,"NA",IF(san_table_data!M54&gt;99, "&gt;99", IF(san_table_data!M54&lt;1, "&lt;1", san_table_data!M54))), "-")</f>
        <v>-</v>
      </c>
      <c r="N57" s="59" t="str">
        <f>IF(ISNUMBER(san_table_data!N54), IF(san_table_data!N54=-999,"NA",IF(san_table_data!N54&gt;99, "&gt;99", IF(san_table_data!N54&lt;1, "&lt;1", san_table_data!N54))), "-")</f>
        <v>-</v>
      </c>
      <c r="O57" s="61" t="str">
        <f>IF(ISNUMBER(san_table_data!O54), IF(san_table_data!O54=-999,"NA",IF(san_table_data!O54&gt;99, "&gt;99", IF(san_table_data!O54&lt;1, "&lt;1", san_table_data!O54))), "-")</f>
        <v>-</v>
      </c>
      <c r="P57" s="47" t="str">
        <f>IF(ISNUMBER(san_table_data!P54), IF(san_table_data!P54=-999,"NA",san_table_data!P54), "-")</f>
        <v>-</v>
      </c>
      <c r="Q57" s="47" t="str">
        <f>IF(ISNUMBER(san_table_data!Q54), IF(san_table_data!Q54=-999,"NA",san_table_data!Q54), "-")</f>
        <v>-</v>
      </c>
      <c r="R57" s="60" t="str">
        <f>IF(ISNUMBER(san_table_data!R54), IF(san_table_data!R54=-999,"NA",IF(san_table_data!R54&gt;99, "&gt;99", IF(san_table_data!R54&lt;1, "&lt;1", san_table_data!R54))), "-")</f>
        <v>-</v>
      </c>
      <c r="S57" s="59" t="str">
        <f>IF(ISNUMBER(san_table_data!S54), IF(san_table_data!S54=-999,"NA",IF(san_table_data!S54&gt;99, "&gt;99", IF(san_table_data!S54&lt;1, "&lt;1", san_table_data!S54))), "-")</f>
        <v>-</v>
      </c>
      <c r="T57" s="59" t="str">
        <f>IF(ISNUMBER(san_table_data!T54), IF(san_table_data!T54=-999,"NA",IF(san_table_data!T54&gt;99, "&gt;99", IF(san_table_data!T54&lt;1, "&lt;1", san_table_data!T54))), "-")</f>
        <v>-</v>
      </c>
      <c r="U57" s="61" t="str">
        <f>IF(ISNUMBER(san_table_data!U54), IF(san_table_data!U54=-999,"NA",IF(san_table_data!U54&gt;99, "&gt;99", IF(san_table_data!U54&lt;1, "&lt;1", san_table_data!U54))), "-")</f>
        <v>-</v>
      </c>
      <c r="V57" s="47" t="str">
        <f>IF(ISNUMBER(san_table_data!V54), IF(san_table_data!V54=-999,"NA",san_table_data!V54), "-")</f>
        <v>-</v>
      </c>
      <c r="W57" s="47" t="str">
        <f>IF(ISNUMBER(san_table_data!W54), IF(san_table_data!W54=-999,"NA",san_table_data!W54), "-")</f>
        <v>-</v>
      </c>
      <c r="X57" s="47"/>
      <c r="Y57" s="47"/>
      <c r="Z57" s="62" t="str">
        <f>IF(ISNUMBER(san_table_data!Z54), IF(san_table_data!Z54=-999,"NA",IF(san_table_data!Z54&gt;99, "&gt;99", IF(san_table_data!Z54&lt;1, "&lt;1", san_table_data!Z54))), "-")</f>
        <v>-</v>
      </c>
      <c r="AA57" s="63" t="str">
        <f>IF(ISNUMBER(san_table_data!AA54), IF(san_table_data!AA54=-999,"NA",IF(san_table_data!AA54&gt;99, "&gt;99", IF(san_table_data!AA54&lt;1, "&lt;1", san_table_data!AA54))), "-")</f>
        <v>-</v>
      </c>
      <c r="AB57" s="63" t="str">
        <f>IF(ISNUMBER(san_table_data!AB54), IF(san_table_data!AB54=-999,"NA",IF(san_table_data!AB54&gt;99, "&gt;99", IF(san_table_data!AB54&lt;1, "&lt;1", san_table_data!AB54))), "-")</f>
        <v>-</v>
      </c>
      <c r="AC57" s="63" t="str">
        <f>IF(ISNUMBER(san_table_data!AC54), IF(san_table_data!AC54=-999,"NA",IF(san_table_data!AC54&gt;99, "&gt;99", IF(san_table_data!AC54&lt;1, "&lt;1", san_table_data!AC54))), "-")</f>
        <v>-</v>
      </c>
      <c r="AD57" s="59" t="str">
        <f>IF(ISNUMBER(san_table_data!AD54), IF(san_table_data!AD54=-999,"NA",IF(san_table_data!AD54&gt;99, "&gt;99", IF(san_table_data!AD54&lt;1, "&lt;1", san_table_data!AD54))), "-")</f>
        <v>-</v>
      </c>
      <c r="AE57" s="59" t="str">
        <f>IF(ISNUMBER(san_table_data!AE54), IF(san_table_data!AE54=-999,"NA",IF(san_table_data!AE54&gt;99, "&gt;99", IF(san_table_data!AE54&lt;1, "&lt;1", san_table_data!AE54))), "-")</f>
        <v>-</v>
      </c>
      <c r="AF57" s="59" t="str">
        <f>IF(ISNUMBER(san_table_data!AF54), IF(san_table_data!AF54=-999,"NA",IF(san_table_data!AF54&gt;99, "&gt;99", IF(san_table_data!AF54&lt;1, "&lt;1", san_table_data!AF54))), "-")</f>
        <v>-</v>
      </c>
      <c r="AG57" s="62" t="str">
        <f>IF(ISNUMBER(san_table_data!AG54), IF(san_table_data!AG54=-999,"NA",IF(san_table_data!AG54&gt;99, "&gt;99", IF(san_table_data!AG54&lt;1, "&lt;1", san_table_data!AG54))), "-")</f>
        <v>-</v>
      </c>
      <c r="AH57" s="63" t="str">
        <f>IF(ISNUMBER(san_table_data!AH54), IF(san_table_data!AH54=-999,"NA",IF(san_table_data!AH54&gt;99, "&gt;99", IF(san_table_data!AH54&lt;1, "&lt;1", san_table_data!AH54))), "-")</f>
        <v>-</v>
      </c>
      <c r="AI57" s="63" t="str">
        <f>IF(ISNUMBER(san_table_data!AI54), IF(san_table_data!AI54=-999,"NA",IF(san_table_data!AI54&gt;99, "&gt;99", IF(san_table_data!AI54&lt;1, "&lt;1", san_table_data!AI54))), "-")</f>
        <v>-</v>
      </c>
      <c r="AJ57" s="63" t="str">
        <f>IF(ISNUMBER(san_table_data!AJ54), IF(san_table_data!AJ54=-999,"NA",IF(san_table_data!AJ54&gt;99, "&gt;99", IF(san_table_data!AJ54&lt;1, "&lt;1", san_table_data!AJ54))), "-")</f>
        <v>-</v>
      </c>
      <c r="AK57" s="59" t="str">
        <f>IF(ISNUMBER(san_table_data!AK54), IF(san_table_data!AK54=-999,"NA",IF(san_table_data!AK54&gt;99, "&gt;99", IF(san_table_data!AK54&lt;1, "&lt;1", san_table_data!AK54))), "-")</f>
        <v>-</v>
      </c>
      <c r="AL57" s="59" t="str">
        <f>IF(ISNUMBER(san_table_data!AL54), IF(san_table_data!AL54=-999,"NA",IF(san_table_data!AL54&gt;99, "&gt;99", IF(san_table_data!AL54&lt;1, "&lt;1", san_table_data!AL54))), "-")</f>
        <v>-</v>
      </c>
      <c r="AM57" s="59" t="str">
        <f>IF(ISNUMBER(san_table_data!AM54), IF(san_table_data!AM54=-999,"NA",IF(san_table_data!AM54&gt;99, "&gt;99", IF(san_table_data!AM54&lt;1, "&lt;1", san_table_data!AM54))), "-")</f>
        <v>-</v>
      </c>
      <c r="AN57" s="62" t="str">
        <f>IF(ISNUMBER(san_table_data!AN54), IF(san_table_data!AN54=-999,"NA",IF(san_table_data!AN54&gt;99, "&gt;99", IF(san_table_data!AN54&lt;1, "&lt;1", san_table_data!AN54))), "-")</f>
        <v>-</v>
      </c>
      <c r="AO57" s="63" t="str">
        <f>IF(ISNUMBER(san_table_data!AO54), IF(san_table_data!AO54=-999,"NA",IF(san_table_data!AO54&gt;99, "&gt;99", IF(san_table_data!AO54&lt;1, "&lt;1", san_table_data!AO54))), "-")</f>
        <v>-</v>
      </c>
      <c r="AP57" s="63" t="str">
        <f>IF(ISNUMBER(san_table_data!AP54), IF(san_table_data!AP54=-999,"NA",IF(san_table_data!AP54&gt;99, "&gt;99", IF(san_table_data!AP54&lt;1, "&lt;1", san_table_data!AP54))), "-")</f>
        <v>-</v>
      </c>
      <c r="AQ57" s="63" t="str">
        <f>IF(ISNUMBER(san_table_data!AQ54), IF(san_table_data!AQ54=-999,"NA",IF(san_table_data!AQ54&gt;99, "&gt;99", IF(san_table_data!AQ54&lt;1, "&lt;1", san_table_data!AQ54))), "-")</f>
        <v>-</v>
      </c>
      <c r="AR57" s="59" t="str">
        <f>IF(ISNUMBER(san_table_data!AR54), IF(san_table_data!AR54=-999,"NA",IF(san_table_data!AR54&gt;99, "&gt;99", IF(san_table_data!AR54&lt;1, "&lt;1", san_table_data!AR54))), "-")</f>
        <v>-</v>
      </c>
      <c r="AS57" s="59" t="str">
        <f>IF(ISNUMBER(san_table_data!AS54), IF(san_table_data!AS54=-999,"NA",IF(san_table_data!AS54&gt;99, "&gt;99", IF(san_table_data!AS54&lt;1, "&lt;1", san_table_data!AS54))), "-")</f>
        <v>-</v>
      </c>
      <c r="AT57" s="59" t="str">
        <f>IF(ISNUMBER(san_table_data!AT54), IF(san_table_data!AT54=-999,"NA",IF(san_table_data!AT54&gt;99, "&gt;99", IF(san_table_data!AT54&lt;1, "&lt;1", san_table_data!AT54))), "-")</f>
        <v>-</v>
      </c>
    </row>
    <row r="58" x14ac:dyDescent="0.25">
      <c r="A58" s="56" t="str">
        <f>IF(ISBLANK(san_table_data!A55), "", san_table_data!A55)</f>
        <v/>
      </c>
      <c r="B58" s="56" t="str">
        <f>IF(ISBLANK(san_table_data!B55), "", san_table_data!B55)</f>
        <v/>
      </c>
      <c r="C58" s="57" t="str">
        <f>IF(ISNUMBER(san_table_data!C55), san_table_data!C55, "-")</f>
        <v>-</v>
      </c>
      <c r="D58" s="58" t="str">
        <f>IF(ISNUMBER(san_table_data!D55), san_table_data!D55, "-")</f>
        <v>-</v>
      </c>
      <c r="E58" s="59" t="str">
        <f>IF(ISNUMBER(san_table_data!E55), san_table_data!E55, "-")</f>
        <v>-</v>
      </c>
      <c r="F58" s="60" t="str">
        <f>IF(ISNUMBER(san_table_data!F55), IF(san_table_data!F55=-999,"NA",IF(san_table_data!F55&gt;99, "&gt;99", IF(san_table_data!F55&lt;1, "&lt;1", san_table_data!F55))), "-")</f>
        <v>-</v>
      </c>
      <c r="G58" s="59" t="str">
        <f>IF(ISNUMBER(san_table_data!G55), IF(san_table_data!G55=-999,"NA",IF(san_table_data!G55&gt;99, "&gt;99", IF(san_table_data!G55&lt;1, "&lt;1", san_table_data!G55))), "-")</f>
        <v>-</v>
      </c>
      <c r="H58" s="59" t="str">
        <f>IF(ISNUMBER(san_table_data!H55), IF(san_table_data!H55=-999,"NA",IF(san_table_data!H55&gt;99, "&gt;99", IF(san_table_data!H55&lt;1, "&lt;1", san_table_data!H55))), "-")</f>
        <v>-</v>
      </c>
      <c r="I58" s="61" t="str">
        <f>IF(ISNUMBER(san_table_data!I55), IF(san_table_data!I55=-999,"NA",IF(san_table_data!I55&gt;99, "&gt;99", IF(san_table_data!I55&lt;1, "&lt;1", san_table_data!I55))), "-")</f>
        <v>-</v>
      </c>
      <c r="J58" s="47" t="str">
        <f>IF(ISNUMBER(san_table_data!J55), IF(san_table_data!J55=-999,"NA",san_table_data!J55), "-")</f>
        <v>-</v>
      </c>
      <c r="K58" s="47" t="str">
        <f>IF(ISNUMBER(san_table_data!K55), IF(san_table_data!K55=-999,"NA",san_table_data!K55), "-")</f>
        <v>-</v>
      </c>
      <c r="L58" s="60" t="str">
        <f>IF(ISNUMBER(san_table_data!L55), IF(san_table_data!L55=-999,"NA",IF(san_table_data!L55&gt;99, "&gt;99", IF(san_table_data!L55&lt;1, "&lt;1", san_table_data!L55))), "-")</f>
        <v>-</v>
      </c>
      <c r="M58" s="59" t="str">
        <f>IF(ISNUMBER(san_table_data!M55), IF(san_table_data!M55=-999,"NA",IF(san_table_data!M55&gt;99, "&gt;99", IF(san_table_data!M55&lt;1, "&lt;1", san_table_data!M55))), "-")</f>
        <v>-</v>
      </c>
      <c r="N58" s="59" t="str">
        <f>IF(ISNUMBER(san_table_data!N55), IF(san_table_data!N55=-999,"NA",IF(san_table_data!N55&gt;99, "&gt;99", IF(san_table_data!N55&lt;1, "&lt;1", san_table_data!N55))), "-")</f>
        <v>-</v>
      </c>
      <c r="O58" s="61" t="str">
        <f>IF(ISNUMBER(san_table_data!O55), IF(san_table_data!O55=-999,"NA",IF(san_table_data!O55&gt;99, "&gt;99", IF(san_table_data!O55&lt;1, "&lt;1", san_table_data!O55))), "-")</f>
        <v>-</v>
      </c>
      <c r="P58" s="47" t="str">
        <f>IF(ISNUMBER(san_table_data!P55), IF(san_table_data!P55=-999,"NA",san_table_data!P55), "-")</f>
        <v>-</v>
      </c>
      <c r="Q58" s="47" t="str">
        <f>IF(ISNUMBER(san_table_data!Q55), IF(san_table_data!Q55=-999,"NA",san_table_data!Q55), "-")</f>
        <v>-</v>
      </c>
      <c r="R58" s="60" t="str">
        <f>IF(ISNUMBER(san_table_data!R55), IF(san_table_data!R55=-999,"NA",IF(san_table_data!R55&gt;99, "&gt;99", IF(san_table_data!R55&lt;1, "&lt;1", san_table_data!R55))), "-")</f>
        <v>-</v>
      </c>
      <c r="S58" s="59" t="str">
        <f>IF(ISNUMBER(san_table_data!S55), IF(san_table_data!S55=-999,"NA",IF(san_table_data!S55&gt;99, "&gt;99", IF(san_table_data!S55&lt;1, "&lt;1", san_table_data!S55))), "-")</f>
        <v>-</v>
      </c>
      <c r="T58" s="59" t="str">
        <f>IF(ISNUMBER(san_table_data!T55), IF(san_table_data!T55=-999,"NA",IF(san_table_data!T55&gt;99, "&gt;99", IF(san_table_data!T55&lt;1, "&lt;1", san_table_data!T55))), "-")</f>
        <v>-</v>
      </c>
      <c r="U58" s="61" t="str">
        <f>IF(ISNUMBER(san_table_data!U55), IF(san_table_data!U55=-999,"NA",IF(san_table_data!U55&gt;99, "&gt;99", IF(san_table_data!U55&lt;1, "&lt;1", san_table_data!U55))), "-")</f>
        <v>-</v>
      </c>
      <c r="V58" s="47" t="str">
        <f>IF(ISNUMBER(san_table_data!V55), IF(san_table_data!V55=-999,"NA",san_table_data!V55), "-")</f>
        <v>-</v>
      </c>
      <c r="W58" s="47" t="str">
        <f>IF(ISNUMBER(san_table_data!W55), IF(san_table_data!W55=-999,"NA",san_table_data!W55), "-")</f>
        <v>-</v>
      </c>
      <c r="X58" s="47"/>
      <c r="Y58" s="47"/>
      <c r="Z58" s="62" t="str">
        <f>IF(ISNUMBER(san_table_data!Z55), IF(san_table_data!Z55=-999,"NA",IF(san_table_data!Z55&gt;99, "&gt;99", IF(san_table_data!Z55&lt;1, "&lt;1", san_table_data!Z55))), "-")</f>
        <v>-</v>
      </c>
      <c r="AA58" s="63" t="str">
        <f>IF(ISNUMBER(san_table_data!AA55), IF(san_table_data!AA55=-999,"NA",IF(san_table_data!AA55&gt;99, "&gt;99", IF(san_table_data!AA55&lt;1, "&lt;1", san_table_data!AA55))), "-")</f>
        <v>-</v>
      </c>
      <c r="AB58" s="63" t="str">
        <f>IF(ISNUMBER(san_table_data!AB55), IF(san_table_data!AB55=-999,"NA",IF(san_table_data!AB55&gt;99, "&gt;99", IF(san_table_data!AB55&lt;1, "&lt;1", san_table_data!AB55))), "-")</f>
        <v>-</v>
      </c>
      <c r="AC58" s="63" t="str">
        <f>IF(ISNUMBER(san_table_data!AC55), IF(san_table_data!AC55=-999,"NA",IF(san_table_data!AC55&gt;99, "&gt;99", IF(san_table_data!AC55&lt;1, "&lt;1", san_table_data!AC55))), "-")</f>
        <v>-</v>
      </c>
      <c r="AD58" s="59" t="str">
        <f>IF(ISNUMBER(san_table_data!AD55), IF(san_table_data!AD55=-999,"NA",IF(san_table_data!AD55&gt;99, "&gt;99", IF(san_table_data!AD55&lt;1, "&lt;1", san_table_data!AD55))), "-")</f>
        <v>-</v>
      </c>
      <c r="AE58" s="59" t="str">
        <f>IF(ISNUMBER(san_table_data!AE55), IF(san_table_data!AE55=-999,"NA",IF(san_table_data!AE55&gt;99, "&gt;99", IF(san_table_data!AE55&lt;1, "&lt;1", san_table_data!AE55))), "-")</f>
        <v>-</v>
      </c>
      <c r="AF58" s="59" t="str">
        <f>IF(ISNUMBER(san_table_data!AF55), IF(san_table_data!AF55=-999,"NA",IF(san_table_data!AF55&gt;99, "&gt;99", IF(san_table_data!AF55&lt;1, "&lt;1", san_table_data!AF55))), "-")</f>
        <v>-</v>
      </c>
      <c r="AG58" s="62" t="str">
        <f>IF(ISNUMBER(san_table_data!AG55), IF(san_table_data!AG55=-999,"NA",IF(san_table_data!AG55&gt;99, "&gt;99", IF(san_table_data!AG55&lt;1, "&lt;1", san_table_data!AG55))), "-")</f>
        <v>-</v>
      </c>
      <c r="AH58" s="63" t="str">
        <f>IF(ISNUMBER(san_table_data!AH55), IF(san_table_data!AH55=-999,"NA",IF(san_table_data!AH55&gt;99, "&gt;99", IF(san_table_data!AH55&lt;1, "&lt;1", san_table_data!AH55))), "-")</f>
        <v>-</v>
      </c>
      <c r="AI58" s="63" t="str">
        <f>IF(ISNUMBER(san_table_data!AI55), IF(san_table_data!AI55=-999,"NA",IF(san_table_data!AI55&gt;99, "&gt;99", IF(san_table_data!AI55&lt;1, "&lt;1", san_table_data!AI55))), "-")</f>
        <v>-</v>
      </c>
      <c r="AJ58" s="63" t="str">
        <f>IF(ISNUMBER(san_table_data!AJ55), IF(san_table_data!AJ55=-999,"NA",IF(san_table_data!AJ55&gt;99, "&gt;99", IF(san_table_data!AJ55&lt;1, "&lt;1", san_table_data!AJ55))), "-")</f>
        <v>-</v>
      </c>
      <c r="AK58" s="59" t="str">
        <f>IF(ISNUMBER(san_table_data!AK55), IF(san_table_data!AK55=-999,"NA",IF(san_table_data!AK55&gt;99, "&gt;99", IF(san_table_data!AK55&lt;1, "&lt;1", san_table_data!AK55))), "-")</f>
        <v>-</v>
      </c>
      <c r="AL58" s="59" t="str">
        <f>IF(ISNUMBER(san_table_data!AL55), IF(san_table_data!AL55=-999,"NA",IF(san_table_data!AL55&gt;99, "&gt;99", IF(san_table_data!AL55&lt;1, "&lt;1", san_table_data!AL55))), "-")</f>
        <v>-</v>
      </c>
      <c r="AM58" s="59" t="str">
        <f>IF(ISNUMBER(san_table_data!AM55), IF(san_table_data!AM55=-999,"NA",IF(san_table_data!AM55&gt;99, "&gt;99", IF(san_table_data!AM55&lt;1, "&lt;1", san_table_data!AM55))), "-")</f>
        <v>-</v>
      </c>
      <c r="AN58" s="62" t="str">
        <f>IF(ISNUMBER(san_table_data!AN55), IF(san_table_data!AN55=-999,"NA",IF(san_table_data!AN55&gt;99, "&gt;99", IF(san_table_data!AN55&lt;1, "&lt;1", san_table_data!AN55))), "-")</f>
        <v>-</v>
      </c>
      <c r="AO58" s="63" t="str">
        <f>IF(ISNUMBER(san_table_data!AO55), IF(san_table_data!AO55=-999,"NA",IF(san_table_data!AO55&gt;99, "&gt;99", IF(san_table_data!AO55&lt;1, "&lt;1", san_table_data!AO55))), "-")</f>
        <v>-</v>
      </c>
      <c r="AP58" s="63" t="str">
        <f>IF(ISNUMBER(san_table_data!AP55), IF(san_table_data!AP55=-999,"NA",IF(san_table_data!AP55&gt;99, "&gt;99", IF(san_table_data!AP55&lt;1, "&lt;1", san_table_data!AP55))), "-")</f>
        <v>-</v>
      </c>
      <c r="AQ58" s="63" t="str">
        <f>IF(ISNUMBER(san_table_data!AQ55), IF(san_table_data!AQ55=-999,"NA",IF(san_table_data!AQ55&gt;99, "&gt;99", IF(san_table_data!AQ55&lt;1, "&lt;1", san_table_data!AQ55))), "-")</f>
        <v>-</v>
      </c>
      <c r="AR58" s="59" t="str">
        <f>IF(ISNUMBER(san_table_data!AR55), IF(san_table_data!AR55=-999,"NA",IF(san_table_data!AR55&gt;99, "&gt;99", IF(san_table_data!AR55&lt;1, "&lt;1", san_table_data!AR55))), "-")</f>
        <v>-</v>
      </c>
      <c r="AS58" s="59" t="str">
        <f>IF(ISNUMBER(san_table_data!AS55), IF(san_table_data!AS55=-999,"NA",IF(san_table_data!AS55&gt;99, "&gt;99", IF(san_table_data!AS55&lt;1, "&lt;1", san_table_data!AS55))), "-")</f>
        <v>-</v>
      </c>
      <c r="AT58" s="59" t="str">
        <f>IF(ISNUMBER(san_table_data!AT55), IF(san_table_data!AT55=-999,"NA",IF(san_table_data!AT55&gt;99, "&gt;99", IF(san_table_data!AT55&lt;1, "&lt;1", san_table_data!AT55))), "-")</f>
        <v>-</v>
      </c>
    </row>
    <row r="59" x14ac:dyDescent="0.25">
      <c r="A59" s="56" t="str">
        <f>IF(ISBLANK(san_table_data!A56), "", san_table_data!A56)</f>
        <v/>
      </c>
      <c r="B59" s="56" t="str">
        <f>IF(ISBLANK(san_table_data!B56), "", san_table_data!B56)</f>
        <v/>
      </c>
      <c r="C59" s="57" t="str">
        <f>IF(ISNUMBER(san_table_data!C56), san_table_data!C56, "-")</f>
        <v>-</v>
      </c>
      <c r="D59" s="58" t="str">
        <f>IF(ISNUMBER(san_table_data!D56), san_table_data!D56, "-")</f>
        <v>-</v>
      </c>
      <c r="E59" s="59" t="str">
        <f>IF(ISNUMBER(san_table_data!E56), san_table_data!E56, "-")</f>
        <v>-</v>
      </c>
      <c r="F59" s="60" t="str">
        <f>IF(ISNUMBER(san_table_data!F56), IF(san_table_data!F56=-999,"NA",IF(san_table_data!F56&gt;99, "&gt;99", IF(san_table_data!F56&lt;1, "&lt;1", san_table_data!F56))), "-")</f>
        <v>-</v>
      </c>
      <c r="G59" s="59" t="str">
        <f>IF(ISNUMBER(san_table_data!G56), IF(san_table_data!G56=-999,"NA",IF(san_table_data!G56&gt;99, "&gt;99", IF(san_table_data!G56&lt;1, "&lt;1", san_table_data!G56))), "-")</f>
        <v>-</v>
      </c>
      <c r="H59" s="59" t="str">
        <f>IF(ISNUMBER(san_table_data!H56), IF(san_table_data!H56=-999,"NA",IF(san_table_data!H56&gt;99, "&gt;99", IF(san_table_data!H56&lt;1, "&lt;1", san_table_data!H56))), "-")</f>
        <v>-</v>
      </c>
      <c r="I59" s="61" t="str">
        <f>IF(ISNUMBER(san_table_data!I56), IF(san_table_data!I56=-999,"NA",IF(san_table_data!I56&gt;99, "&gt;99", IF(san_table_data!I56&lt;1, "&lt;1", san_table_data!I56))), "-")</f>
        <v>-</v>
      </c>
      <c r="J59" s="47" t="str">
        <f>IF(ISNUMBER(san_table_data!J56), IF(san_table_data!J56=-999,"NA",san_table_data!J56), "-")</f>
        <v>-</v>
      </c>
      <c r="K59" s="47" t="str">
        <f>IF(ISNUMBER(san_table_data!K56), IF(san_table_data!K56=-999,"NA",san_table_data!K56), "-")</f>
        <v>-</v>
      </c>
      <c r="L59" s="60" t="str">
        <f>IF(ISNUMBER(san_table_data!L56), IF(san_table_data!L56=-999,"NA",IF(san_table_data!L56&gt;99, "&gt;99", IF(san_table_data!L56&lt;1, "&lt;1", san_table_data!L56))), "-")</f>
        <v>-</v>
      </c>
      <c r="M59" s="59" t="str">
        <f>IF(ISNUMBER(san_table_data!M56), IF(san_table_data!M56=-999,"NA",IF(san_table_data!M56&gt;99, "&gt;99", IF(san_table_data!M56&lt;1, "&lt;1", san_table_data!M56))), "-")</f>
        <v>-</v>
      </c>
      <c r="N59" s="59" t="str">
        <f>IF(ISNUMBER(san_table_data!N56), IF(san_table_data!N56=-999,"NA",IF(san_table_data!N56&gt;99, "&gt;99", IF(san_table_data!N56&lt;1, "&lt;1", san_table_data!N56))), "-")</f>
        <v>-</v>
      </c>
      <c r="O59" s="61" t="str">
        <f>IF(ISNUMBER(san_table_data!O56), IF(san_table_data!O56=-999,"NA",IF(san_table_data!O56&gt;99, "&gt;99", IF(san_table_data!O56&lt;1, "&lt;1", san_table_data!O56))), "-")</f>
        <v>-</v>
      </c>
      <c r="P59" s="47" t="str">
        <f>IF(ISNUMBER(san_table_data!P56), IF(san_table_data!P56=-999,"NA",san_table_data!P56), "-")</f>
        <v>-</v>
      </c>
      <c r="Q59" s="47" t="str">
        <f>IF(ISNUMBER(san_table_data!Q56), IF(san_table_data!Q56=-999,"NA",san_table_data!Q56), "-")</f>
        <v>-</v>
      </c>
      <c r="R59" s="60" t="str">
        <f>IF(ISNUMBER(san_table_data!R56), IF(san_table_data!R56=-999,"NA",IF(san_table_data!R56&gt;99, "&gt;99", IF(san_table_data!R56&lt;1, "&lt;1", san_table_data!R56))), "-")</f>
        <v>-</v>
      </c>
      <c r="S59" s="59" t="str">
        <f>IF(ISNUMBER(san_table_data!S56), IF(san_table_data!S56=-999,"NA",IF(san_table_data!S56&gt;99, "&gt;99", IF(san_table_data!S56&lt;1, "&lt;1", san_table_data!S56))), "-")</f>
        <v>-</v>
      </c>
      <c r="T59" s="59" t="str">
        <f>IF(ISNUMBER(san_table_data!T56), IF(san_table_data!T56=-999,"NA",IF(san_table_data!T56&gt;99, "&gt;99", IF(san_table_data!T56&lt;1, "&lt;1", san_table_data!T56))), "-")</f>
        <v>-</v>
      </c>
      <c r="U59" s="61" t="str">
        <f>IF(ISNUMBER(san_table_data!U56), IF(san_table_data!U56=-999,"NA",IF(san_table_data!U56&gt;99, "&gt;99", IF(san_table_data!U56&lt;1, "&lt;1", san_table_data!U56))), "-")</f>
        <v>-</v>
      </c>
      <c r="V59" s="47" t="str">
        <f>IF(ISNUMBER(san_table_data!V56), IF(san_table_data!V56=-999,"NA",san_table_data!V56), "-")</f>
        <v>-</v>
      </c>
      <c r="W59" s="47" t="str">
        <f>IF(ISNUMBER(san_table_data!W56), IF(san_table_data!W56=-999,"NA",san_table_data!W56), "-")</f>
        <v>-</v>
      </c>
      <c r="X59" s="47"/>
      <c r="Y59" s="47"/>
      <c r="Z59" s="62" t="str">
        <f>IF(ISNUMBER(san_table_data!Z56), IF(san_table_data!Z56=-999,"NA",IF(san_table_data!Z56&gt;99, "&gt;99", IF(san_table_data!Z56&lt;1, "&lt;1", san_table_data!Z56))), "-")</f>
        <v>-</v>
      </c>
      <c r="AA59" s="63" t="str">
        <f>IF(ISNUMBER(san_table_data!AA56), IF(san_table_data!AA56=-999,"NA",IF(san_table_data!AA56&gt;99, "&gt;99", IF(san_table_data!AA56&lt;1, "&lt;1", san_table_data!AA56))), "-")</f>
        <v>-</v>
      </c>
      <c r="AB59" s="63" t="str">
        <f>IF(ISNUMBER(san_table_data!AB56), IF(san_table_data!AB56=-999,"NA",IF(san_table_data!AB56&gt;99, "&gt;99", IF(san_table_data!AB56&lt;1, "&lt;1", san_table_data!AB56))), "-")</f>
        <v>-</v>
      </c>
      <c r="AC59" s="63" t="str">
        <f>IF(ISNUMBER(san_table_data!AC56), IF(san_table_data!AC56=-999,"NA",IF(san_table_data!AC56&gt;99, "&gt;99", IF(san_table_data!AC56&lt;1, "&lt;1", san_table_data!AC56))), "-")</f>
        <v>-</v>
      </c>
      <c r="AD59" s="59" t="str">
        <f>IF(ISNUMBER(san_table_data!AD56), IF(san_table_data!AD56=-999,"NA",IF(san_table_data!AD56&gt;99, "&gt;99", IF(san_table_data!AD56&lt;1, "&lt;1", san_table_data!AD56))), "-")</f>
        <v>-</v>
      </c>
      <c r="AE59" s="59" t="str">
        <f>IF(ISNUMBER(san_table_data!AE56), IF(san_table_data!AE56=-999,"NA",IF(san_table_data!AE56&gt;99, "&gt;99", IF(san_table_data!AE56&lt;1, "&lt;1", san_table_data!AE56))), "-")</f>
        <v>-</v>
      </c>
      <c r="AF59" s="59" t="str">
        <f>IF(ISNUMBER(san_table_data!AF56), IF(san_table_data!AF56=-999,"NA",IF(san_table_data!AF56&gt;99, "&gt;99", IF(san_table_data!AF56&lt;1, "&lt;1", san_table_data!AF56))), "-")</f>
        <v>-</v>
      </c>
      <c r="AG59" s="62" t="str">
        <f>IF(ISNUMBER(san_table_data!AG56), IF(san_table_data!AG56=-999,"NA",IF(san_table_data!AG56&gt;99, "&gt;99", IF(san_table_data!AG56&lt;1, "&lt;1", san_table_data!AG56))), "-")</f>
        <v>-</v>
      </c>
      <c r="AH59" s="63" t="str">
        <f>IF(ISNUMBER(san_table_data!AH56), IF(san_table_data!AH56=-999,"NA",IF(san_table_data!AH56&gt;99, "&gt;99", IF(san_table_data!AH56&lt;1, "&lt;1", san_table_data!AH56))), "-")</f>
        <v>-</v>
      </c>
      <c r="AI59" s="63" t="str">
        <f>IF(ISNUMBER(san_table_data!AI56), IF(san_table_data!AI56=-999,"NA",IF(san_table_data!AI56&gt;99, "&gt;99", IF(san_table_data!AI56&lt;1, "&lt;1", san_table_data!AI56))), "-")</f>
        <v>-</v>
      </c>
      <c r="AJ59" s="63" t="str">
        <f>IF(ISNUMBER(san_table_data!AJ56), IF(san_table_data!AJ56=-999,"NA",IF(san_table_data!AJ56&gt;99, "&gt;99", IF(san_table_data!AJ56&lt;1, "&lt;1", san_table_data!AJ56))), "-")</f>
        <v>-</v>
      </c>
      <c r="AK59" s="59" t="str">
        <f>IF(ISNUMBER(san_table_data!AK56), IF(san_table_data!AK56=-999,"NA",IF(san_table_data!AK56&gt;99, "&gt;99", IF(san_table_data!AK56&lt;1, "&lt;1", san_table_data!AK56))), "-")</f>
        <v>-</v>
      </c>
      <c r="AL59" s="59" t="str">
        <f>IF(ISNUMBER(san_table_data!AL56), IF(san_table_data!AL56=-999,"NA",IF(san_table_data!AL56&gt;99, "&gt;99", IF(san_table_data!AL56&lt;1, "&lt;1", san_table_data!AL56))), "-")</f>
        <v>-</v>
      </c>
      <c r="AM59" s="59" t="str">
        <f>IF(ISNUMBER(san_table_data!AM56), IF(san_table_data!AM56=-999,"NA",IF(san_table_data!AM56&gt;99, "&gt;99", IF(san_table_data!AM56&lt;1, "&lt;1", san_table_data!AM56))), "-")</f>
        <v>-</v>
      </c>
      <c r="AN59" s="62" t="str">
        <f>IF(ISNUMBER(san_table_data!AN56), IF(san_table_data!AN56=-999,"NA",IF(san_table_data!AN56&gt;99, "&gt;99", IF(san_table_data!AN56&lt;1, "&lt;1", san_table_data!AN56))), "-")</f>
        <v>-</v>
      </c>
      <c r="AO59" s="63" t="str">
        <f>IF(ISNUMBER(san_table_data!AO56), IF(san_table_data!AO56=-999,"NA",IF(san_table_data!AO56&gt;99, "&gt;99", IF(san_table_data!AO56&lt;1, "&lt;1", san_table_data!AO56))), "-")</f>
        <v>-</v>
      </c>
      <c r="AP59" s="63" t="str">
        <f>IF(ISNUMBER(san_table_data!AP56), IF(san_table_data!AP56=-999,"NA",IF(san_table_data!AP56&gt;99, "&gt;99", IF(san_table_data!AP56&lt;1, "&lt;1", san_table_data!AP56))), "-")</f>
        <v>-</v>
      </c>
      <c r="AQ59" s="63" t="str">
        <f>IF(ISNUMBER(san_table_data!AQ56), IF(san_table_data!AQ56=-999,"NA",IF(san_table_data!AQ56&gt;99, "&gt;99", IF(san_table_data!AQ56&lt;1, "&lt;1", san_table_data!AQ56))), "-")</f>
        <v>-</v>
      </c>
      <c r="AR59" s="59" t="str">
        <f>IF(ISNUMBER(san_table_data!AR56), IF(san_table_data!AR56=-999,"NA",IF(san_table_data!AR56&gt;99, "&gt;99", IF(san_table_data!AR56&lt;1, "&lt;1", san_table_data!AR56))), "-")</f>
        <v>-</v>
      </c>
      <c r="AS59" s="59" t="str">
        <f>IF(ISNUMBER(san_table_data!AS56), IF(san_table_data!AS56=-999,"NA",IF(san_table_data!AS56&gt;99, "&gt;99", IF(san_table_data!AS56&lt;1, "&lt;1", san_table_data!AS56))), "-")</f>
        <v>-</v>
      </c>
      <c r="AT59" s="59" t="str">
        <f>IF(ISNUMBER(san_table_data!AT56), IF(san_table_data!AT56=-999,"NA",IF(san_table_data!AT56&gt;99, "&gt;99", IF(san_table_data!AT56&lt;1, "&lt;1", san_table_data!AT56))), "-")</f>
        <v>-</v>
      </c>
    </row>
    <row r="60" x14ac:dyDescent="0.25">
      <c r="A60" s="56" t="str">
        <f>IF(ISBLANK(san_table_data!A57), "", san_table_data!A57)</f>
        <v/>
      </c>
      <c r="B60" s="56" t="str">
        <f>IF(ISBLANK(san_table_data!B57), "", san_table_data!B57)</f>
        <v/>
      </c>
      <c r="C60" s="57" t="str">
        <f>IF(ISNUMBER(san_table_data!C57), san_table_data!C57, "-")</f>
        <v>-</v>
      </c>
      <c r="D60" s="58" t="str">
        <f>IF(ISNUMBER(san_table_data!D57), san_table_data!D57, "-")</f>
        <v>-</v>
      </c>
      <c r="E60" s="59" t="str">
        <f>IF(ISNUMBER(san_table_data!E57), san_table_data!E57, "-")</f>
        <v>-</v>
      </c>
      <c r="F60" s="60" t="str">
        <f>IF(ISNUMBER(san_table_data!F57), IF(san_table_data!F57=-999,"NA",IF(san_table_data!F57&gt;99, "&gt;99", IF(san_table_data!F57&lt;1, "&lt;1", san_table_data!F57))), "-")</f>
        <v>-</v>
      </c>
      <c r="G60" s="59" t="str">
        <f>IF(ISNUMBER(san_table_data!G57), IF(san_table_data!G57=-999,"NA",IF(san_table_data!G57&gt;99, "&gt;99", IF(san_table_data!G57&lt;1, "&lt;1", san_table_data!G57))), "-")</f>
        <v>-</v>
      </c>
      <c r="H60" s="59" t="str">
        <f>IF(ISNUMBER(san_table_data!H57), IF(san_table_data!H57=-999,"NA",IF(san_table_data!H57&gt;99, "&gt;99", IF(san_table_data!H57&lt;1, "&lt;1", san_table_data!H57))), "-")</f>
        <v>-</v>
      </c>
      <c r="I60" s="61" t="str">
        <f>IF(ISNUMBER(san_table_data!I57), IF(san_table_data!I57=-999,"NA",IF(san_table_data!I57&gt;99, "&gt;99", IF(san_table_data!I57&lt;1, "&lt;1", san_table_data!I57))), "-")</f>
        <v>-</v>
      </c>
      <c r="J60" s="47" t="str">
        <f>IF(ISNUMBER(san_table_data!J57), IF(san_table_data!J57=-999,"NA",san_table_data!J57), "-")</f>
        <v>-</v>
      </c>
      <c r="K60" s="47" t="str">
        <f>IF(ISNUMBER(san_table_data!K57), IF(san_table_data!K57=-999,"NA",san_table_data!K57), "-")</f>
        <v>-</v>
      </c>
      <c r="L60" s="60" t="str">
        <f>IF(ISNUMBER(san_table_data!L57), IF(san_table_data!L57=-999,"NA",IF(san_table_data!L57&gt;99, "&gt;99", IF(san_table_data!L57&lt;1, "&lt;1", san_table_data!L57))), "-")</f>
        <v>-</v>
      </c>
      <c r="M60" s="59" t="str">
        <f>IF(ISNUMBER(san_table_data!M57), IF(san_table_data!M57=-999,"NA",IF(san_table_data!M57&gt;99, "&gt;99", IF(san_table_data!M57&lt;1, "&lt;1", san_table_data!M57))), "-")</f>
        <v>-</v>
      </c>
      <c r="N60" s="59" t="str">
        <f>IF(ISNUMBER(san_table_data!N57), IF(san_table_data!N57=-999,"NA",IF(san_table_data!N57&gt;99, "&gt;99", IF(san_table_data!N57&lt;1, "&lt;1", san_table_data!N57))), "-")</f>
        <v>-</v>
      </c>
      <c r="O60" s="61" t="str">
        <f>IF(ISNUMBER(san_table_data!O57), IF(san_table_data!O57=-999,"NA",IF(san_table_data!O57&gt;99, "&gt;99", IF(san_table_data!O57&lt;1, "&lt;1", san_table_data!O57))), "-")</f>
        <v>-</v>
      </c>
      <c r="P60" s="47" t="str">
        <f>IF(ISNUMBER(san_table_data!P57), IF(san_table_data!P57=-999,"NA",san_table_data!P57), "-")</f>
        <v>-</v>
      </c>
      <c r="Q60" s="47" t="str">
        <f>IF(ISNUMBER(san_table_data!Q57), IF(san_table_data!Q57=-999,"NA",san_table_data!Q57), "-")</f>
        <v>-</v>
      </c>
      <c r="R60" s="60" t="str">
        <f>IF(ISNUMBER(san_table_data!R57), IF(san_table_data!R57=-999,"NA",IF(san_table_data!R57&gt;99, "&gt;99", IF(san_table_data!R57&lt;1, "&lt;1", san_table_data!R57))), "-")</f>
        <v>-</v>
      </c>
      <c r="S60" s="59" t="str">
        <f>IF(ISNUMBER(san_table_data!S57), IF(san_table_data!S57=-999,"NA",IF(san_table_data!S57&gt;99, "&gt;99", IF(san_table_data!S57&lt;1, "&lt;1", san_table_data!S57))), "-")</f>
        <v>-</v>
      </c>
      <c r="T60" s="59" t="str">
        <f>IF(ISNUMBER(san_table_data!T57), IF(san_table_data!T57=-999,"NA",IF(san_table_data!T57&gt;99, "&gt;99", IF(san_table_data!T57&lt;1, "&lt;1", san_table_data!T57))), "-")</f>
        <v>-</v>
      </c>
      <c r="U60" s="61" t="str">
        <f>IF(ISNUMBER(san_table_data!U57), IF(san_table_data!U57=-999,"NA",IF(san_table_data!U57&gt;99, "&gt;99", IF(san_table_data!U57&lt;1, "&lt;1", san_table_data!U57))), "-")</f>
        <v>-</v>
      </c>
      <c r="V60" s="47" t="str">
        <f>IF(ISNUMBER(san_table_data!V57), IF(san_table_data!V57=-999,"NA",san_table_data!V57), "-")</f>
        <v>-</v>
      </c>
      <c r="W60" s="47" t="str">
        <f>IF(ISNUMBER(san_table_data!W57), IF(san_table_data!W57=-999,"NA",san_table_data!W57), "-")</f>
        <v>-</v>
      </c>
      <c r="X60" s="47"/>
      <c r="Y60" s="47"/>
      <c r="Z60" s="62" t="str">
        <f>IF(ISNUMBER(san_table_data!Z57), IF(san_table_data!Z57=-999,"NA",IF(san_table_data!Z57&gt;99, "&gt;99", IF(san_table_data!Z57&lt;1, "&lt;1", san_table_data!Z57))), "-")</f>
        <v>-</v>
      </c>
      <c r="AA60" s="63" t="str">
        <f>IF(ISNUMBER(san_table_data!AA57), IF(san_table_data!AA57=-999,"NA",IF(san_table_data!AA57&gt;99, "&gt;99", IF(san_table_data!AA57&lt;1, "&lt;1", san_table_data!AA57))), "-")</f>
        <v>-</v>
      </c>
      <c r="AB60" s="63" t="str">
        <f>IF(ISNUMBER(san_table_data!AB57), IF(san_table_data!AB57=-999,"NA",IF(san_table_data!AB57&gt;99, "&gt;99", IF(san_table_data!AB57&lt;1, "&lt;1", san_table_data!AB57))), "-")</f>
        <v>-</v>
      </c>
      <c r="AC60" s="63" t="str">
        <f>IF(ISNUMBER(san_table_data!AC57), IF(san_table_data!AC57=-999,"NA",IF(san_table_data!AC57&gt;99, "&gt;99", IF(san_table_data!AC57&lt;1, "&lt;1", san_table_data!AC57))), "-")</f>
        <v>-</v>
      </c>
      <c r="AD60" s="59" t="str">
        <f>IF(ISNUMBER(san_table_data!AD57), IF(san_table_data!AD57=-999,"NA",IF(san_table_data!AD57&gt;99, "&gt;99", IF(san_table_data!AD57&lt;1, "&lt;1", san_table_data!AD57))), "-")</f>
        <v>-</v>
      </c>
      <c r="AE60" s="59" t="str">
        <f>IF(ISNUMBER(san_table_data!AE57), IF(san_table_data!AE57=-999,"NA",IF(san_table_data!AE57&gt;99, "&gt;99", IF(san_table_data!AE57&lt;1, "&lt;1", san_table_data!AE57))), "-")</f>
        <v>-</v>
      </c>
      <c r="AF60" s="59" t="str">
        <f>IF(ISNUMBER(san_table_data!AF57), IF(san_table_data!AF57=-999,"NA",IF(san_table_data!AF57&gt;99, "&gt;99", IF(san_table_data!AF57&lt;1, "&lt;1", san_table_data!AF57))), "-")</f>
        <v>-</v>
      </c>
      <c r="AG60" s="62" t="str">
        <f>IF(ISNUMBER(san_table_data!AG57), IF(san_table_data!AG57=-999,"NA",IF(san_table_data!AG57&gt;99, "&gt;99", IF(san_table_data!AG57&lt;1, "&lt;1", san_table_data!AG57))), "-")</f>
        <v>-</v>
      </c>
      <c r="AH60" s="63" t="str">
        <f>IF(ISNUMBER(san_table_data!AH57), IF(san_table_data!AH57=-999,"NA",IF(san_table_data!AH57&gt;99, "&gt;99", IF(san_table_data!AH57&lt;1, "&lt;1", san_table_data!AH57))), "-")</f>
        <v>-</v>
      </c>
      <c r="AI60" s="63" t="str">
        <f>IF(ISNUMBER(san_table_data!AI57), IF(san_table_data!AI57=-999,"NA",IF(san_table_data!AI57&gt;99, "&gt;99", IF(san_table_data!AI57&lt;1, "&lt;1", san_table_data!AI57))), "-")</f>
        <v>-</v>
      </c>
      <c r="AJ60" s="63" t="str">
        <f>IF(ISNUMBER(san_table_data!AJ57), IF(san_table_data!AJ57=-999,"NA",IF(san_table_data!AJ57&gt;99, "&gt;99", IF(san_table_data!AJ57&lt;1, "&lt;1", san_table_data!AJ57))), "-")</f>
        <v>-</v>
      </c>
      <c r="AK60" s="59" t="str">
        <f>IF(ISNUMBER(san_table_data!AK57), IF(san_table_data!AK57=-999,"NA",IF(san_table_data!AK57&gt;99, "&gt;99", IF(san_table_data!AK57&lt;1, "&lt;1", san_table_data!AK57))), "-")</f>
        <v>-</v>
      </c>
      <c r="AL60" s="59" t="str">
        <f>IF(ISNUMBER(san_table_data!AL57), IF(san_table_data!AL57=-999,"NA",IF(san_table_data!AL57&gt;99, "&gt;99", IF(san_table_data!AL57&lt;1, "&lt;1", san_table_data!AL57))), "-")</f>
        <v>-</v>
      </c>
      <c r="AM60" s="59" t="str">
        <f>IF(ISNUMBER(san_table_data!AM57), IF(san_table_data!AM57=-999,"NA",IF(san_table_data!AM57&gt;99, "&gt;99", IF(san_table_data!AM57&lt;1, "&lt;1", san_table_data!AM57))), "-")</f>
        <v>-</v>
      </c>
      <c r="AN60" s="62" t="str">
        <f>IF(ISNUMBER(san_table_data!AN57), IF(san_table_data!AN57=-999,"NA",IF(san_table_data!AN57&gt;99, "&gt;99", IF(san_table_data!AN57&lt;1, "&lt;1", san_table_data!AN57))), "-")</f>
        <v>-</v>
      </c>
      <c r="AO60" s="63" t="str">
        <f>IF(ISNUMBER(san_table_data!AO57), IF(san_table_data!AO57=-999,"NA",IF(san_table_data!AO57&gt;99, "&gt;99", IF(san_table_data!AO57&lt;1, "&lt;1", san_table_data!AO57))), "-")</f>
        <v>-</v>
      </c>
      <c r="AP60" s="63" t="str">
        <f>IF(ISNUMBER(san_table_data!AP57), IF(san_table_data!AP57=-999,"NA",IF(san_table_data!AP57&gt;99, "&gt;99", IF(san_table_data!AP57&lt;1, "&lt;1", san_table_data!AP57))), "-")</f>
        <v>-</v>
      </c>
      <c r="AQ60" s="63" t="str">
        <f>IF(ISNUMBER(san_table_data!AQ57), IF(san_table_data!AQ57=-999,"NA",IF(san_table_data!AQ57&gt;99, "&gt;99", IF(san_table_data!AQ57&lt;1, "&lt;1", san_table_data!AQ57))), "-")</f>
        <v>-</v>
      </c>
      <c r="AR60" s="59" t="str">
        <f>IF(ISNUMBER(san_table_data!AR57), IF(san_table_data!AR57=-999,"NA",IF(san_table_data!AR57&gt;99, "&gt;99", IF(san_table_data!AR57&lt;1, "&lt;1", san_table_data!AR57))), "-")</f>
        <v>-</v>
      </c>
      <c r="AS60" s="59" t="str">
        <f>IF(ISNUMBER(san_table_data!AS57), IF(san_table_data!AS57=-999,"NA",IF(san_table_data!AS57&gt;99, "&gt;99", IF(san_table_data!AS57&lt;1, "&lt;1", san_table_data!AS57))), "-")</f>
        <v>-</v>
      </c>
      <c r="AT60" s="59" t="str">
        <f>IF(ISNUMBER(san_table_data!AT57), IF(san_table_data!AT57=-999,"NA",IF(san_table_data!AT57&gt;99, "&gt;99", IF(san_table_data!AT57&lt;1, "&lt;1", san_table_data!AT57))), "-")</f>
        <v>-</v>
      </c>
    </row>
    <row r="61" x14ac:dyDescent="0.25">
      <c r="A61" s="56" t="str">
        <f>IF(ISBLANK(san_table_data!A58), "", san_table_data!A58)</f>
        <v/>
      </c>
      <c r="B61" s="56" t="str">
        <f>IF(ISBLANK(san_table_data!B58), "", san_table_data!B58)</f>
        <v/>
      </c>
      <c r="C61" s="57" t="str">
        <f>IF(ISNUMBER(san_table_data!C58), san_table_data!C58, "-")</f>
        <v>-</v>
      </c>
      <c r="D61" s="58" t="str">
        <f>IF(ISNUMBER(san_table_data!D58), san_table_data!D58, "-")</f>
        <v>-</v>
      </c>
      <c r="E61" s="59" t="str">
        <f>IF(ISNUMBER(san_table_data!E58), san_table_data!E58, "-")</f>
        <v>-</v>
      </c>
      <c r="F61" s="60" t="str">
        <f>IF(ISNUMBER(san_table_data!F58), IF(san_table_data!F58=-999,"NA",IF(san_table_data!F58&gt;99, "&gt;99", IF(san_table_data!F58&lt;1, "&lt;1", san_table_data!F58))), "-")</f>
        <v>-</v>
      </c>
      <c r="G61" s="59" t="str">
        <f>IF(ISNUMBER(san_table_data!G58), IF(san_table_data!G58=-999,"NA",IF(san_table_data!G58&gt;99, "&gt;99", IF(san_table_data!G58&lt;1, "&lt;1", san_table_data!G58))), "-")</f>
        <v>-</v>
      </c>
      <c r="H61" s="59" t="str">
        <f>IF(ISNUMBER(san_table_data!H58), IF(san_table_data!H58=-999,"NA",IF(san_table_data!H58&gt;99, "&gt;99", IF(san_table_data!H58&lt;1, "&lt;1", san_table_data!H58))), "-")</f>
        <v>-</v>
      </c>
      <c r="I61" s="61" t="str">
        <f>IF(ISNUMBER(san_table_data!I58), IF(san_table_data!I58=-999,"NA",IF(san_table_data!I58&gt;99, "&gt;99", IF(san_table_data!I58&lt;1, "&lt;1", san_table_data!I58))), "-")</f>
        <v>-</v>
      </c>
      <c r="J61" s="47" t="str">
        <f>IF(ISNUMBER(san_table_data!J58), IF(san_table_data!J58=-999,"NA",san_table_data!J58), "-")</f>
        <v>-</v>
      </c>
      <c r="K61" s="47" t="str">
        <f>IF(ISNUMBER(san_table_data!K58), IF(san_table_data!K58=-999,"NA",san_table_data!K58), "-")</f>
        <v>-</v>
      </c>
      <c r="L61" s="60" t="str">
        <f>IF(ISNUMBER(san_table_data!L58), IF(san_table_data!L58=-999,"NA",IF(san_table_data!L58&gt;99, "&gt;99", IF(san_table_data!L58&lt;1, "&lt;1", san_table_data!L58))), "-")</f>
        <v>-</v>
      </c>
      <c r="M61" s="59" t="str">
        <f>IF(ISNUMBER(san_table_data!M58), IF(san_table_data!M58=-999,"NA",IF(san_table_data!M58&gt;99, "&gt;99", IF(san_table_data!M58&lt;1, "&lt;1", san_table_data!M58))), "-")</f>
        <v>-</v>
      </c>
      <c r="N61" s="59" t="str">
        <f>IF(ISNUMBER(san_table_data!N58), IF(san_table_data!N58=-999,"NA",IF(san_table_data!N58&gt;99, "&gt;99", IF(san_table_data!N58&lt;1, "&lt;1", san_table_data!N58))), "-")</f>
        <v>-</v>
      </c>
      <c r="O61" s="61" t="str">
        <f>IF(ISNUMBER(san_table_data!O58), IF(san_table_data!O58=-999,"NA",IF(san_table_data!O58&gt;99, "&gt;99", IF(san_table_data!O58&lt;1, "&lt;1", san_table_data!O58))), "-")</f>
        <v>-</v>
      </c>
      <c r="P61" s="47" t="str">
        <f>IF(ISNUMBER(san_table_data!P58), IF(san_table_data!P58=-999,"NA",san_table_data!P58), "-")</f>
        <v>-</v>
      </c>
      <c r="Q61" s="47" t="str">
        <f>IF(ISNUMBER(san_table_data!Q58), IF(san_table_data!Q58=-999,"NA",san_table_data!Q58), "-")</f>
        <v>-</v>
      </c>
      <c r="R61" s="60" t="str">
        <f>IF(ISNUMBER(san_table_data!R58), IF(san_table_data!R58=-999,"NA",IF(san_table_data!R58&gt;99, "&gt;99", IF(san_table_data!R58&lt;1, "&lt;1", san_table_data!R58))), "-")</f>
        <v>-</v>
      </c>
      <c r="S61" s="59" t="str">
        <f>IF(ISNUMBER(san_table_data!S58), IF(san_table_data!S58=-999,"NA",IF(san_table_data!S58&gt;99, "&gt;99", IF(san_table_data!S58&lt;1, "&lt;1", san_table_data!S58))), "-")</f>
        <v>-</v>
      </c>
      <c r="T61" s="59" t="str">
        <f>IF(ISNUMBER(san_table_data!T58), IF(san_table_data!T58=-999,"NA",IF(san_table_data!T58&gt;99, "&gt;99", IF(san_table_data!T58&lt;1, "&lt;1", san_table_data!T58))), "-")</f>
        <v>-</v>
      </c>
      <c r="U61" s="61" t="str">
        <f>IF(ISNUMBER(san_table_data!U58), IF(san_table_data!U58=-999,"NA",IF(san_table_data!U58&gt;99, "&gt;99", IF(san_table_data!U58&lt;1, "&lt;1", san_table_data!U58))), "-")</f>
        <v>-</v>
      </c>
      <c r="V61" s="47" t="str">
        <f>IF(ISNUMBER(san_table_data!V58), IF(san_table_data!V58=-999,"NA",san_table_data!V58), "-")</f>
        <v>-</v>
      </c>
      <c r="W61" s="47" t="str">
        <f>IF(ISNUMBER(san_table_data!W58), IF(san_table_data!W58=-999,"NA",san_table_data!W58), "-")</f>
        <v>-</v>
      </c>
      <c r="X61" s="47"/>
      <c r="Y61" s="47"/>
      <c r="Z61" s="62" t="str">
        <f>IF(ISNUMBER(san_table_data!Z58), IF(san_table_data!Z58=-999,"NA",IF(san_table_data!Z58&gt;99, "&gt;99", IF(san_table_data!Z58&lt;1, "&lt;1", san_table_data!Z58))), "-")</f>
        <v>-</v>
      </c>
      <c r="AA61" s="63" t="str">
        <f>IF(ISNUMBER(san_table_data!AA58), IF(san_table_data!AA58=-999,"NA",IF(san_table_data!AA58&gt;99, "&gt;99", IF(san_table_data!AA58&lt;1, "&lt;1", san_table_data!AA58))), "-")</f>
        <v>-</v>
      </c>
      <c r="AB61" s="63" t="str">
        <f>IF(ISNUMBER(san_table_data!AB58), IF(san_table_data!AB58=-999,"NA",IF(san_table_data!AB58&gt;99, "&gt;99", IF(san_table_data!AB58&lt;1, "&lt;1", san_table_data!AB58))), "-")</f>
        <v>-</v>
      </c>
      <c r="AC61" s="63" t="str">
        <f>IF(ISNUMBER(san_table_data!AC58), IF(san_table_data!AC58=-999,"NA",IF(san_table_data!AC58&gt;99, "&gt;99", IF(san_table_data!AC58&lt;1, "&lt;1", san_table_data!AC58))), "-")</f>
        <v>-</v>
      </c>
      <c r="AD61" s="59" t="str">
        <f>IF(ISNUMBER(san_table_data!AD58), IF(san_table_data!AD58=-999,"NA",IF(san_table_data!AD58&gt;99, "&gt;99", IF(san_table_data!AD58&lt;1, "&lt;1", san_table_data!AD58))), "-")</f>
        <v>-</v>
      </c>
      <c r="AE61" s="59" t="str">
        <f>IF(ISNUMBER(san_table_data!AE58), IF(san_table_data!AE58=-999,"NA",IF(san_table_data!AE58&gt;99, "&gt;99", IF(san_table_data!AE58&lt;1, "&lt;1", san_table_data!AE58))), "-")</f>
        <v>-</v>
      </c>
      <c r="AF61" s="59" t="str">
        <f>IF(ISNUMBER(san_table_data!AF58), IF(san_table_data!AF58=-999,"NA",IF(san_table_data!AF58&gt;99, "&gt;99", IF(san_table_data!AF58&lt;1, "&lt;1", san_table_data!AF58))), "-")</f>
        <v>-</v>
      </c>
      <c r="AG61" s="62" t="str">
        <f>IF(ISNUMBER(san_table_data!AG58), IF(san_table_data!AG58=-999,"NA",IF(san_table_data!AG58&gt;99, "&gt;99", IF(san_table_data!AG58&lt;1, "&lt;1", san_table_data!AG58))), "-")</f>
        <v>-</v>
      </c>
      <c r="AH61" s="63" t="str">
        <f>IF(ISNUMBER(san_table_data!AH58), IF(san_table_data!AH58=-999,"NA",IF(san_table_data!AH58&gt;99, "&gt;99", IF(san_table_data!AH58&lt;1, "&lt;1", san_table_data!AH58))), "-")</f>
        <v>-</v>
      </c>
      <c r="AI61" s="63" t="str">
        <f>IF(ISNUMBER(san_table_data!AI58), IF(san_table_data!AI58=-999,"NA",IF(san_table_data!AI58&gt;99, "&gt;99", IF(san_table_data!AI58&lt;1, "&lt;1", san_table_data!AI58))), "-")</f>
        <v>-</v>
      </c>
      <c r="AJ61" s="63" t="str">
        <f>IF(ISNUMBER(san_table_data!AJ58), IF(san_table_data!AJ58=-999,"NA",IF(san_table_data!AJ58&gt;99, "&gt;99", IF(san_table_data!AJ58&lt;1, "&lt;1", san_table_data!AJ58))), "-")</f>
        <v>-</v>
      </c>
      <c r="AK61" s="59" t="str">
        <f>IF(ISNUMBER(san_table_data!AK58), IF(san_table_data!AK58=-999,"NA",IF(san_table_data!AK58&gt;99, "&gt;99", IF(san_table_data!AK58&lt;1, "&lt;1", san_table_data!AK58))), "-")</f>
        <v>-</v>
      </c>
      <c r="AL61" s="59" t="str">
        <f>IF(ISNUMBER(san_table_data!AL58), IF(san_table_data!AL58=-999,"NA",IF(san_table_data!AL58&gt;99, "&gt;99", IF(san_table_data!AL58&lt;1, "&lt;1", san_table_data!AL58))), "-")</f>
        <v>-</v>
      </c>
      <c r="AM61" s="59" t="str">
        <f>IF(ISNUMBER(san_table_data!AM58), IF(san_table_data!AM58=-999,"NA",IF(san_table_data!AM58&gt;99, "&gt;99", IF(san_table_data!AM58&lt;1, "&lt;1", san_table_data!AM58))), "-")</f>
        <v>-</v>
      </c>
      <c r="AN61" s="62" t="str">
        <f>IF(ISNUMBER(san_table_data!AN58), IF(san_table_data!AN58=-999,"NA",IF(san_table_data!AN58&gt;99, "&gt;99", IF(san_table_data!AN58&lt;1, "&lt;1", san_table_data!AN58))), "-")</f>
        <v>-</v>
      </c>
      <c r="AO61" s="63" t="str">
        <f>IF(ISNUMBER(san_table_data!AO58), IF(san_table_data!AO58=-999,"NA",IF(san_table_data!AO58&gt;99, "&gt;99", IF(san_table_data!AO58&lt;1, "&lt;1", san_table_data!AO58))), "-")</f>
        <v>-</v>
      </c>
      <c r="AP61" s="63" t="str">
        <f>IF(ISNUMBER(san_table_data!AP58), IF(san_table_data!AP58=-999,"NA",IF(san_table_data!AP58&gt;99, "&gt;99", IF(san_table_data!AP58&lt;1, "&lt;1", san_table_data!AP58))), "-")</f>
        <v>-</v>
      </c>
      <c r="AQ61" s="63" t="str">
        <f>IF(ISNUMBER(san_table_data!AQ58), IF(san_table_data!AQ58=-999,"NA",IF(san_table_data!AQ58&gt;99, "&gt;99", IF(san_table_data!AQ58&lt;1, "&lt;1", san_table_data!AQ58))), "-")</f>
        <v>-</v>
      </c>
      <c r="AR61" s="59" t="str">
        <f>IF(ISNUMBER(san_table_data!AR58), IF(san_table_data!AR58=-999,"NA",IF(san_table_data!AR58&gt;99, "&gt;99", IF(san_table_data!AR58&lt;1, "&lt;1", san_table_data!AR58))), "-")</f>
        <v>-</v>
      </c>
      <c r="AS61" s="59" t="str">
        <f>IF(ISNUMBER(san_table_data!AS58), IF(san_table_data!AS58=-999,"NA",IF(san_table_data!AS58&gt;99, "&gt;99", IF(san_table_data!AS58&lt;1, "&lt;1", san_table_data!AS58))), "-")</f>
        <v>-</v>
      </c>
      <c r="AT61" s="59" t="str">
        <f>IF(ISNUMBER(san_table_data!AT58), IF(san_table_data!AT58=-999,"NA",IF(san_table_data!AT58&gt;99, "&gt;99", IF(san_table_data!AT58&lt;1, "&lt;1", san_table_data!AT58))), "-")</f>
        <v>-</v>
      </c>
    </row>
    <row r="62" x14ac:dyDescent="0.25">
      <c r="A62" s="56" t="str">
        <f>IF(ISBLANK(san_table_data!A59), "", san_table_data!A59)</f>
        <v/>
      </c>
      <c r="B62" s="56" t="str">
        <f>IF(ISBLANK(san_table_data!B59), "", san_table_data!B59)</f>
        <v/>
      </c>
      <c r="C62" s="57" t="str">
        <f>IF(ISNUMBER(san_table_data!C59), san_table_data!C59, "-")</f>
        <v>-</v>
      </c>
      <c r="D62" s="58" t="str">
        <f>IF(ISNUMBER(san_table_data!D59), san_table_data!D59, "-")</f>
        <v>-</v>
      </c>
      <c r="E62" s="59" t="str">
        <f>IF(ISNUMBER(san_table_data!E59), san_table_data!E59, "-")</f>
        <v>-</v>
      </c>
      <c r="F62" s="60" t="str">
        <f>IF(ISNUMBER(san_table_data!F59), IF(san_table_data!F59=-999,"NA",IF(san_table_data!F59&gt;99, "&gt;99", IF(san_table_data!F59&lt;1, "&lt;1", san_table_data!F59))), "-")</f>
        <v>-</v>
      </c>
      <c r="G62" s="59" t="str">
        <f>IF(ISNUMBER(san_table_data!G59), IF(san_table_data!G59=-999,"NA",IF(san_table_data!G59&gt;99, "&gt;99", IF(san_table_data!G59&lt;1, "&lt;1", san_table_data!G59))), "-")</f>
        <v>-</v>
      </c>
      <c r="H62" s="59" t="str">
        <f>IF(ISNUMBER(san_table_data!H59), IF(san_table_data!H59=-999,"NA",IF(san_table_data!H59&gt;99, "&gt;99", IF(san_table_data!H59&lt;1, "&lt;1", san_table_data!H59))), "-")</f>
        <v>-</v>
      </c>
      <c r="I62" s="61" t="str">
        <f>IF(ISNUMBER(san_table_data!I59), IF(san_table_data!I59=-999,"NA",IF(san_table_data!I59&gt;99, "&gt;99", IF(san_table_data!I59&lt;1, "&lt;1", san_table_data!I59))), "-")</f>
        <v>-</v>
      </c>
      <c r="J62" s="47" t="str">
        <f>IF(ISNUMBER(san_table_data!J59), IF(san_table_data!J59=-999,"NA",san_table_data!J59), "-")</f>
        <v>-</v>
      </c>
      <c r="K62" s="47" t="str">
        <f>IF(ISNUMBER(san_table_data!K59), IF(san_table_data!K59=-999,"NA",san_table_data!K59), "-")</f>
        <v>-</v>
      </c>
      <c r="L62" s="60" t="str">
        <f>IF(ISNUMBER(san_table_data!L59), IF(san_table_data!L59=-999,"NA",IF(san_table_data!L59&gt;99, "&gt;99", IF(san_table_data!L59&lt;1, "&lt;1", san_table_data!L59))), "-")</f>
        <v>-</v>
      </c>
      <c r="M62" s="59" t="str">
        <f>IF(ISNUMBER(san_table_data!M59), IF(san_table_data!M59=-999,"NA",IF(san_table_data!M59&gt;99, "&gt;99", IF(san_table_data!M59&lt;1, "&lt;1", san_table_data!M59))), "-")</f>
        <v>-</v>
      </c>
      <c r="N62" s="59" t="str">
        <f>IF(ISNUMBER(san_table_data!N59), IF(san_table_data!N59=-999,"NA",IF(san_table_data!N59&gt;99, "&gt;99", IF(san_table_data!N59&lt;1, "&lt;1", san_table_data!N59))), "-")</f>
        <v>-</v>
      </c>
      <c r="O62" s="61" t="str">
        <f>IF(ISNUMBER(san_table_data!O59), IF(san_table_data!O59=-999,"NA",IF(san_table_data!O59&gt;99, "&gt;99", IF(san_table_data!O59&lt;1, "&lt;1", san_table_data!O59))), "-")</f>
        <v>-</v>
      </c>
      <c r="P62" s="47" t="str">
        <f>IF(ISNUMBER(san_table_data!P59), IF(san_table_data!P59=-999,"NA",san_table_data!P59), "-")</f>
        <v>-</v>
      </c>
      <c r="Q62" s="47" t="str">
        <f>IF(ISNUMBER(san_table_data!Q59), IF(san_table_data!Q59=-999,"NA",san_table_data!Q59), "-")</f>
        <v>-</v>
      </c>
      <c r="R62" s="60" t="str">
        <f>IF(ISNUMBER(san_table_data!R59), IF(san_table_data!R59=-999,"NA",IF(san_table_data!R59&gt;99, "&gt;99", IF(san_table_data!R59&lt;1, "&lt;1", san_table_data!R59))), "-")</f>
        <v>-</v>
      </c>
      <c r="S62" s="59" t="str">
        <f>IF(ISNUMBER(san_table_data!S59), IF(san_table_data!S59=-999,"NA",IF(san_table_data!S59&gt;99, "&gt;99", IF(san_table_data!S59&lt;1, "&lt;1", san_table_data!S59))), "-")</f>
        <v>-</v>
      </c>
      <c r="T62" s="59" t="str">
        <f>IF(ISNUMBER(san_table_data!T59), IF(san_table_data!T59=-999,"NA",IF(san_table_data!T59&gt;99, "&gt;99", IF(san_table_data!T59&lt;1, "&lt;1", san_table_data!T59))), "-")</f>
        <v>-</v>
      </c>
      <c r="U62" s="61" t="str">
        <f>IF(ISNUMBER(san_table_data!U59), IF(san_table_data!U59=-999,"NA",IF(san_table_data!U59&gt;99, "&gt;99", IF(san_table_data!U59&lt;1, "&lt;1", san_table_data!U59))), "-")</f>
        <v>-</v>
      </c>
      <c r="V62" s="47" t="str">
        <f>IF(ISNUMBER(san_table_data!V59), IF(san_table_data!V59=-999,"NA",san_table_data!V59), "-")</f>
        <v>-</v>
      </c>
      <c r="W62" s="47" t="str">
        <f>IF(ISNUMBER(san_table_data!W59), IF(san_table_data!W59=-999,"NA",san_table_data!W59), "-")</f>
        <v>-</v>
      </c>
      <c r="X62" s="47"/>
      <c r="Y62" s="47"/>
      <c r="Z62" s="62" t="str">
        <f>IF(ISNUMBER(san_table_data!Z59), IF(san_table_data!Z59=-999,"NA",IF(san_table_data!Z59&gt;99, "&gt;99", IF(san_table_data!Z59&lt;1, "&lt;1", san_table_data!Z59))), "-")</f>
        <v>-</v>
      </c>
      <c r="AA62" s="63" t="str">
        <f>IF(ISNUMBER(san_table_data!AA59), IF(san_table_data!AA59=-999,"NA",IF(san_table_data!AA59&gt;99, "&gt;99", IF(san_table_data!AA59&lt;1, "&lt;1", san_table_data!AA59))), "-")</f>
        <v>-</v>
      </c>
      <c r="AB62" s="63" t="str">
        <f>IF(ISNUMBER(san_table_data!AB59), IF(san_table_data!AB59=-999,"NA",IF(san_table_data!AB59&gt;99, "&gt;99", IF(san_table_data!AB59&lt;1, "&lt;1", san_table_data!AB59))), "-")</f>
        <v>-</v>
      </c>
      <c r="AC62" s="63" t="str">
        <f>IF(ISNUMBER(san_table_data!AC59), IF(san_table_data!AC59=-999,"NA",IF(san_table_data!AC59&gt;99, "&gt;99", IF(san_table_data!AC59&lt;1, "&lt;1", san_table_data!AC59))), "-")</f>
        <v>-</v>
      </c>
      <c r="AD62" s="59" t="str">
        <f>IF(ISNUMBER(san_table_data!AD59), IF(san_table_data!AD59=-999,"NA",IF(san_table_data!AD59&gt;99, "&gt;99", IF(san_table_data!AD59&lt;1, "&lt;1", san_table_data!AD59))), "-")</f>
        <v>-</v>
      </c>
      <c r="AE62" s="59" t="str">
        <f>IF(ISNUMBER(san_table_data!AE59), IF(san_table_data!AE59=-999,"NA",IF(san_table_data!AE59&gt;99, "&gt;99", IF(san_table_data!AE59&lt;1, "&lt;1", san_table_data!AE59))), "-")</f>
        <v>-</v>
      </c>
      <c r="AF62" s="59" t="str">
        <f>IF(ISNUMBER(san_table_data!AF59), IF(san_table_data!AF59=-999,"NA",IF(san_table_data!AF59&gt;99, "&gt;99", IF(san_table_data!AF59&lt;1, "&lt;1", san_table_data!AF59))), "-")</f>
        <v>-</v>
      </c>
      <c r="AG62" s="62" t="str">
        <f>IF(ISNUMBER(san_table_data!AG59), IF(san_table_data!AG59=-999,"NA",IF(san_table_data!AG59&gt;99, "&gt;99", IF(san_table_data!AG59&lt;1, "&lt;1", san_table_data!AG59))), "-")</f>
        <v>-</v>
      </c>
      <c r="AH62" s="63" t="str">
        <f>IF(ISNUMBER(san_table_data!AH59), IF(san_table_data!AH59=-999,"NA",IF(san_table_data!AH59&gt;99, "&gt;99", IF(san_table_data!AH59&lt;1, "&lt;1", san_table_data!AH59))), "-")</f>
        <v>-</v>
      </c>
      <c r="AI62" s="63" t="str">
        <f>IF(ISNUMBER(san_table_data!AI59), IF(san_table_data!AI59=-999,"NA",IF(san_table_data!AI59&gt;99, "&gt;99", IF(san_table_data!AI59&lt;1, "&lt;1", san_table_data!AI59))), "-")</f>
        <v>-</v>
      </c>
      <c r="AJ62" s="63" t="str">
        <f>IF(ISNUMBER(san_table_data!AJ59), IF(san_table_data!AJ59=-999,"NA",IF(san_table_data!AJ59&gt;99, "&gt;99", IF(san_table_data!AJ59&lt;1, "&lt;1", san_table_data!AJ59))), "-")</f>
        <v>-</v>
      </c>
      <c r="AK62" s="59" t="str">
        <f>IF(ISNUMBER(san_table_data!AK59), IF(san_table_data!AK59=-999,"NA",IF(san_table_data!AK59&gt;99, "&gt;99", IF(san_table_data!AK59&lt;1, "&lt;1", san_table_data!AK59))), "-")</f>
        <v>-</v>
      </c>
      <c r="AL62" s="59" t="str">
        <f>IF(ISNUMBER(san_table_data!AL59), IF(san_table_data!AL59=-999,"NA",IF(san_table_data!AL59&gt;99, "&gt;99", IF(san_table_data!AL59&lt;1, "&lt;1", san_table_data!AL59))), "-")</f>
        <v>-</v>
      </c>
      <c r="AM62" s="59" t="str">
        <f>IF(ISNUMBER(san_table_data!AM59), IF(san_table_data!AM59=-999,"NA",IF(san_table_data!AM59&gt;99, "&gt;99", IF(san_table_data!AM59&lt;1, "&lt;1", san_table_data!AM59))), "-")</f>
        <v>-</v>
      </c>
      <c r="AN62" s="62" t="str">
        <f>IF(ISNUMBER(san_table_data!AN59), IF(san_table_data!AN59=-999,"NA",IF(san_table_data!AN59&gt;99, "&gt;99", IF(san_table_data!AN59&lt;1, "&lt;1", san_table_data!AN59))), "-")</f>
        <v>-</v>
      </c>
      <c r="AO62" s="63" t="str">
        <f>IF(ISNUMBER(san_table_data!AO59), IF(san_table_data!AO59=-999,"NA",IF(san_table_data!AO59&gt;99, "&gt;99", IF(san_table_data!AO59&lt;1, "&lt;1", san_table_data!AO59))), "-")</f>
        <v>-</v>
      </c>
      <c r="AP62" s="63" t="str">
        <f>IF(ISNUMBER(san_table_data!AP59), IF(san_table_data!AP59=-999,"NA",IF(san_table_data!AP59&gt;99, "&gt;99", IF(san_table_data!AP59&lt;1, "&lt;1", san_table_data!AP59))), "-")</f>
        <v>-</v>
      </c>
      <c r="AQ62" s="63" t="str">
        <f>IF(ISNUMBER(san_table_data!AQ59), IF(san_table_data!AQ59=-999,"NA",IF(san_table_data!AQ59&gt;99, "&gt;99", IF(san_table_data!AQ59&lt;1, "&lt;1", san_table_data!AQ59))), "-")</f>
        <v>-</v>
      </c>
      <c r="AR62" s="59" t="str">
        <f>IF(ISNUMBER(san_table_data!AR59), IF(san_table_data!AR59=-999,"NA",IF(san_table_data!AR59&gt;99, "&gt;99", IF(san_table_data!AR59&lt;1, "&lt;1", san_table_data!AR59))), "-")</f>
        <v>-</v>
      </c>
      <c r="AS62" s="59" t="str">
        <f>IF(ISNUMBER(san_table_data!AS59), IF(san_table_data!AS59=-999,"NA",IF(san_table_data!AS59&gt;99, "&gt;99", IF(san_table_data!AS59&lt;1, "&lt;1", san_table_data!AS59))), "-")</f>
        <v>-</v>
      </c>
      <c r="AT62" s="59" t="str">
        <f>IF(ISNUMBER(san_table_data!AT59), IF(san_table_data!AT59=-999,"NA",IF(san_table_data!AT59&gt;99, "&gt;99", IF(san_table_data!AT59&lt;1, "&lt;1", san_table_data!AT59))), "-")</f>
        <v>-</v>
      </c>
    </row>
    <row r="63" x14ac:dyDescent="0.25">
      <c r="A63" s="56" t="str">
        <f>IF(ISBLANK(san_table_data!A60), "", san_table_data!A60)</f>
        <v/>
      </c>
      <c r="B63" s="56" t="str">
        <f>IF(ISBLANK(san_table_data!B60), "", san_table_data!B60)</f>
        <v/>
      </c>
      <c r="C63" s="57" t="str">
        <f>IF(ISNUMBER(san_table_data!C60), san_table_data!C60, "-")</f>
        <v>-</v>
      </c>
      <c r="D63" s="58" t="str">
        <f>IF(ISNUMBER(san_table_data!D60), san_table_data!D60, "-")</f>
        <v>-</v>
      </c>
      <c r="E63" s="59" t="str">
        <f>IF(ISNUMBER(san_table_data!E60), san_table_data!E60, "-")</f>
        <v>-</v>
      </c>
      <c r="F63" s="60" t="str">
        <f>IF(ISNUMBER(san_table_data!F60), IF(san_table_data!F60=-999,"NA",IF(san_table_data!F60&gt;99, "&gt;99", IF(san_table_data!F60&lt;1, "&lt;1", san_table_data!F60))), "-")</f>
        <v>-</v>
      </c>
      <c r="G63" s="59" t="str">
        <f>IF(ISNUMBER(san_table_data!G60), IF(san_table_data!G60=-999,"NA",IF(san_table_data!G60&gt;99, "&gt;99", IF(san_table_data!G60&lt;1, "&lt;1", san_table_data!G60))), "-")</f>
        <v>-</v>
      </c>
      <c r="H63" s="59" t="str">
        <f>IF(ISNUMBER(san_table_data!H60), IF(san_table_data!H60=-999,"NA",IF(san_table_data!H60&gt;99, "&gt;99", IF(san_table_data!H60&lt;1, "&lt;1", san_table_data!H60))), "-")</f>
        <v>-</v>
      </c>
      <c r="I63" s="61" t="str">
        <f>IF(ISNUMBER(san_table_data!I60), IF(san_table_data!I60=-999,"NA",IF(san_table_data!I60&gt;99, "&gt;99", IF(san_table_data!I60&lt;1, "&lt;1", san_table_data!I60))), "-")</f>
        <v>-</v>
      </c>
      <c r="J63" s="47" t="str">
        <f>IF(ISNUMBER(san_table_data!J60), IF(san_table_data!J60=-999,"NA",san_table_data!J60), "-")</f>
        <v>-</v>
      </c>
      <c r="K63" s="47" t="str">
        <f>IF(ISNUMBER(san_table_data!K60), IF(san_table_data!K60=-999,"NA",san_table_data!K60), "-")</f>
        <v>-</v>
      </c>
      <c r="L63" s="60" t="str">
        <f>IF(ISNUMBER(san_table_data!L60), IF(san_table_data!L60=-999,"NA",IF(san_table_data!L60&gt;99, "&gt;99", IF(san_table_data!L60&lt;1, "&lt;1", san_table_data!L60))), "-")</f>
        <v>-</v>
      </c>
      <c r="M63" s="59" t="str">
        <f>IF(ISNUMBER(san_table_data!M60), IF(san_table_data!M60=-999,"NA",IF(san_table_data!M60&gt;99, "&gt;99", IF(san_table_data!M60&lt;1, "&lt;1", san_table_data!M60))), "-")</f>
        <v>-</v>
      </c>
      <c r="N63" s="59" t="str">
        <f>IF(ISNUMBER(san_table_data!N60), IF(san_table_data!N60=-999,"NA",IF(san_table_data!N60&gt;99, "&gt;99", IF(san_table_data!N60&lt;1, "&lt;1", san_table_data!N60))), "-")</f>
        <v>-</v>
      </c>
      <c r="O63" s="61" t="str">
        <f>IF(ISNUMBER(san_table_data!O60), IF(san_table_data!O60=-999,"NA",IF(san_table_data!O60&gt;99, "&gt;99", IF(san_table_data!O60&lt;1, "&lt;1", san_table_data!O60))), "-")</f>
        <v>-</v>
      </c>
      <c r="P63" s="47" t="str">
        <f>IF(ISNUMBER(san_table_data!P60), IF(san_table_data!P60=-999,"NA",san_table_data!P60), "-")</f>
        <v>-</v>
      </c>
      <c r="Q63" s="47" t="str">
        <f>IF(ISNUMBER(san_table_data!Q60), IF(san_table_data!Q60=-999,"NA",san_table_data!Q60), "-")</f>
        <v>-</v>
      </c>
      <c r="R63" s="60" t="str">
        <f>IF(ISNUMBER(san_table_data!R60), IF(san_table_data!R60=-999,"NA",IF(san_table_data!R60&gt;99, "&gt;99", IF(san_table_data!R60&lt;1, "&lt;1", san_table_data!R60))), "-")</f>
        <v>-</v>
      </c>
      <c r="S63" s="59" t="str">
        <f>IF(ISNUMBER(san_table_data!S60), IF(san_table_data!S60=-999,"NA",IF(san_table_data!S60&gt;99, "&gt;99", IF(san_table_data!S60&lt;1, "&lt;1", san_table_data!S60))), "-")</f>
        <v>-</v>
      </c>
      <c r="T63" s="59" t="str">
        <f>IF(ISNUMBER(san_table_data!T60), IF(san_table_data!T60=-999,"NA",IF(san_table_data!T60&gt;99, "&gt;99", IF(san_table_data!T60&lt;1, "&lt;1", san_table_data!T60))), "-")</f>
        <v>-</v>
      </c>
      <c r="U63" s="61" t="str">
        <f>IF(ISNUMBER(san_table_data!U60), IF(san_table_data!U60=-999,"NA",IF(san_table_data!U60&gt;99, "&gt;99", IF(san_table_data!U60&lt;1, "&lt;1", san_table_data!U60))), "-")</f>
        <v>-</v>
      </c>
      <c r="V63" s="47" t="str">
        <f>IF(ISNUMBER(san_table_data!V60), IF(san_table_data!V60=-999,"NA",san_table_data!V60), "-")</f>
        <v>-</v>
      </c>
      <c r="W63" s="47" t="str">
        <f>IF(ISNUMBER(san_table_data!W60), IF(san_table_data!W60=-999,"NA",san_table_data!W60), "-")</f>
        <v>-</v>
      </c>
      <c r="X63" s="47"/>
      <c r="Y63" s="47"/>
      <c r="Z63" s="62" t="str">
        <f>IF(ISNUMBER(san_table_data!Z60), IF(san_table_data!Z60=-999,"NA",IF(san_table_data!Z60&gt;99, "&gt;99", IF(san_table_data!Z60&lt;1, "&lt;1", san_table_data!Z60))), "-")</f>
        <v>-</v>
      </c>
      <c r="AA63" s="63" t="str">
        <f>IF(ISNUMBER(san_table_data!AA60), IF(san_table_data!AA60=-999,"NA",IF(san_table_data!AA60&gt;99, "&gt;99", IF(san_table_data!AA60&lt;1, "&lt;1", san_table_data!AA60))), "-")</f>
        <v>-</v>
      </c>
      <c r="AB63" s="63" t="str">
        <f>IF(ISNUMBER(san_table_data!AB60), IF(san_table_data!AB60=-999,"NA",IF(san_table_data!AB60&gt;99, "&gt;99", IF(san_table_data!AB60&lt;1, "&lt;1", san_table_data!AB60))), "-")</f>
        <v>-</v>
      </c>
      <c r="AC63" s="63" t="str">
        <f>IF(ISNUMBER(san_table_data!AC60), IF(san_table_data!AC60=-999,"NA",IF(san_table_data!AC60&gt;99, "&gt;99", IF(san_table_data!AC60&lt;1, "&lt;1", san_table_data!AC60))), "-")</f>
        <v>-</v>
      </c>
      <c r="AD63" s="59" t="str">
        <f>IF(ISNUMBER(san_table_data!AD60), IF(san_table_data!AD60=-999,"NA",IF(san_table_data!AD60&gt;99, "&gt;99", IF(san_table_data!AD60&lt;1, "&lt;1", san_table_data!AD60))), "-")</f>
        <v>-</v>
      </c>
      <c r="AE63" s="59" t="str">
        <f>IF(ISNUMBER(san_table_data!AE60), IF(san_table_data!AE60=-999,"NA",IF(san_table_data!AE60&gt;99, "&gt;99", IF(san_table_data!AE60&lt;1, "&lt;1", san_table_data!AE60))), "-")</f>
        <v>-</v>
      </c>
      <c r="AF63" s="59" t="str">
        <f>IF(ISNUMBER(san_table_data!AF60), IF(san_table_data!AF60=-999,"NA",IF(san_table_data!AF60&gt;99, "&gt;99", IF(san_table_data!AF60&lt;1, "&lt;1", san_table_data!AF60))), "-")</f>
        <v>-</v>
      </c>
      <c r="AG63" s="62" t="str">
        <f>IF(ISNUMBER(san_table_data!AG60), IF(san_table_data!AG60=-999,"NA",IF(san_table_data!AG60&gt;99, "&gt;99", IF(san_table_data!AG60&lt;1, "&lt;1", san_table_data!AG60))), "-")</f>
        <v>-</v>
      </c>
      <c r="AH63" s="63" t="str">
        <f>IF(ISNUMBER(san_table_data!AH60), IF(san_table_data!AH60=-999,"NA",IF(san_table_data!AH60&gt;99, "&gt;99", IF(san_table_data!AH60&lt;1, "&lt;1", san_table_data!AH60))), "-")</f>
        <v>-</v>
      </c>
      <c r="AI63" s="63" t="str">
        <f>IF(ISNUMBER(san_table_data!AI60), IF(san_table_data!AI60=-999,"NA",IF(san_table_data!AI60&gt;99, "&gt;99", IF(san_table_data!AI60&lt;1, "&lt;1", san_table_data!AI60))), "-")</f>
        <v>-</v>
      </c>
      <c r="AJ63" s="63" t="str">
        <f>IF(ISNUMBER(san_table_data!AJ60), IF(san_table_data!AJ60=-999,"NA",IF(san_table_data!AJ60&gt;99, "&gt;99", IF(san_table_data!AJ60&lt;1, "&lt;1", san_table_data!AJ60))), "-")</f>
        <v>-</v>
      </c>
      <c r="AK63" s="59" t="str">
        <f>IF(ISNUMBER(san_table_data!AK60), IF(san_table_data!AK60=-999,"NA",IF(san_table_data!AK60&gt;99, "&gt;99", IF(san_table_data!AK60&lt;1, "&lt;1", san_table_data!AK60))), "-")</f>
        <v>-</v>
      </c>
      <c r="AL63" s="59" t="str">
        <f>IF(ISNUMBER(san_table_data!AL60), IF(san_table_data!AL60=-999,"NA",IF(san_table_data!AL60&gt;99, "&gt;99", IF(san_table_data!AL60&lt;1, "&lt;1", san_table_data!AL60))), "-")</f>
        <v>-</v>
      </c>
      <c r="AM63" s="59" t="str">
        <f>IF(ISNUMBER(san_table_data!AM60), IF(san_table_data!AM60=-999,"NA",IF(san_table_data!AM60&gt;99, "&gt;99", IF(san_table_data!AM60&lt;1, "&lt;1", san_table_data!AM60))), "-")</f>
        <v>-</v>
      </c>
      <c r="AN63" s="62" t="str">
        <f>IF(ISNUMBER(san_table_data!AN60), IF(san_table_data!AN60=-999,"NA",IF(san_table_data!AN60&gt;99, "&gt;99", IF(san_table_data!AN60&lt;1, "&lt;1", san_table_data!AN60))), "-")</f>
        <v>-</v>
      </c>
      <c r="AO63" s="63" t="str">
        <f>IF(ISNUMBER(san_table_data!AO60), IF(san_table_data!AO60=-999,"NA",IF(san_table_data!AO60&gt;99, "&gt;99", IF(san_table_data!AO60&lt;1, "&lt;1", san_table_data!AO60))), "-")</f>
        <v>-</v>
      </c>
      <c r="AP63" s="63" t="str">
        <f>IF(ISNUMBER(san_table_data!AP60), IF(san_table_data!AP60=-999,"NA",IF(san_table_data!AP60&gt;99, "&gt;99", IF(san_table_data!AP60&lt;1, "&lt;1", san_table_data!AP60))), "-")</f>
        <v>-</v>
      </c>
      <c r="AQ63" s="63" t="str">
        <f>IF(ISNUMBER(san_table_data!AQ60), IF(san_table_data!AQ60=-999,"NA",IF(san_table_data!AQ60&gt;99, "&gt;99", IF(san_table_data!AQ60&lt;1, "&lt;1", san_table_data!AQ60))), "-")</f>
        <v>-</v>
      </c>
      <c r="AR63" s="59" t="str">
        <f>IF(ISNUMBER(san_table_data!AR60), IF(san_table_data!AR60=-999,"NA",IF(san_table_data!AR60&gt;99, "&gt;99", IF(san_table_data!AR60&lt;1, "&lt;1", san_table_data!AR60))), "-")</f>
        <v>-</v>
      </c>
      <c r="AS63" s="59" t="str">
        <f>IF(ISNUMBER(san_table_data!AS60), IF(san_table_data!AS60=-999,"NA",IF(san_table_data!AS60&gt;99, "&gt;99", IF(san_table_data!AS60&lt;1, "&lt;1", san_table_data!AS60))), "-")</f>
        <v>-</v>
      </c>
      <c r="AT63" s="59" t="str">
        <f>IF(ISNUMBER(san_table_data!AT60), IF(san_table_data!AT60=-999,"NA",IF(san_table_data!AT60&gt;99, "&gt;99", IF(san_table_data!AT60&lt;1, "&lt;1", san_table_data!AT60))), "-")</f>
        <v>-</v>
      </c>
    </row>
    <row r="64" x14ac:dyDescent="0.25">
      <c r="A64" s="56" t="str">
        <f>IF(ISBLANK(san_table_data!A61), "", san_table_data!A61)</f>
        <v/>
      </c>
      <c r="B64" s="56" t="str">
        <f>IF(ISBLANK(san_table_data!B61), "", san_table_data!B61)</f>
        <v/>
      </c>
      <c r="C64" s="57" t="str">
        <f>IF(ISNUMBER(san_table_data!C61), san_table_data!C61, "-")</f>
        <v>-</v>
      </c>
      <c r="D64" s="58" t="str">
        <f>IF(ISNUMBER(san_table_data!D61), san_table_data!D61, "-")</f>
        <v>-</v>
      </c>
      <c r="E64" s="59" t="str">
        <f>IF(ISNUMBER(san_table_data!E61), san_table_data!E61, "-")</f>
        <v>-</v>
      </c>
      <c r="F64" s="60" t="str">
        <f>IF(ISNUMBER(san_table_data!F61), IF(san_table_data!F61=-999,"NA",IF(san_table_data!F61&gt;99, "&gt;99", IF(san_table_data!F61&lt;1, "&lt;1", san_table_data!F61))), "-")</f>
        <v>-</v>
      </c>
      <c r="G64" s="59" t="str">
        <f>IF(ISNUMBER(san_table_data!G61), IF(san_table_data!G61=-999,"NA",IF(san_table_data!G61&gt;99, "&gt;99", IF(san_table_data!G61&lt;1, "&lt;1", san_table_data!G61))), "-")</f>
        <v>-</v>
      </c>
      <c r="H64" s="59" t="str">
        <f>IF(ISNUMBER(san_table_data!H61), IF(san_table_data!H61=-999,"NA",IF(san_table_data!H61&gt;99, "&gt;99", IF(san_table_data!H61&lt;1, "&lt;1", san_table_data!H61))), "-")</f>
        <v>-</v>
      </c>
      <c r="I64" s="61" t="str">
        <f>IF(ISNUMBER(san_table_data!I61), IF(san_table_data!I61=-999,"NA",IF(san_table_data!I61&gt;99, "&gt;99", IF(san_table_data!I61&lt;1, "&lt;1", san_table_data!I61))), "-")</f>
        <v>-</v>
      </c>
      <c r="J64" s="47" t="str">
        <f>IF(ISNUMBER(san_table_data!J61), IF(san_table_data!J61=-999,"NA",san_table_data!J61), "-")</f>
        <v>-</v>
      </c>
      <c r="K64" s="47" t="str">
        <f>IF(ISNUMBER(san_table_data!K61), IF(san_table_data!K61=-999,"NA",san_table_data!K61), "-")</f>
        <v>-</v>
      </c>
      <c r="L64" s="60" t="str">
        <f>IF(ISNUMBER(san_table_data!L61), IF(san_table_data!L61=-999,"NA",IF(san_table_data!L61&gt;99, "&gt;99", IF(san_table_data!L61&lt;1, "&lt;1", san_table_data!L61))), "-")</f>
        <v>-</v>
      </c>
      <c r="M64" s="59" t="str">
        <f>IF(ISNUMBER(san_table_data!M61), IF(san_table_data!M61=-999,"NA",IF(san_table_data!M61&gt;99, "&gt;99", IF(san_table_data!M61&lt;1, "&lt;1", san_table_data!M61))), "-")</f>
        <v>-</v>
      </c>
      <c r="N64" s="59" t="str">
        <f>IF(ISNUMBER(san_table_data!N61), IF(san_table_data!N61=-999,"NA",IF(san_table_data!N61&gt;99, "&gt;99", IF(san_table_data!N61&lt;1, "&lt;1", san_table_data!N61))), "-")</f>
        <v>-</v>
      </c>
      <c r="O64" s="61" t="str">
        <f>IF(ISNUMBER(san_table_data!O61), IF(san_table_data!O61=-999,"NA",IF(san_table_data!O61&gt;99, "&gt;99", IF(san_table_data!O61&lt;1, "&lt;1", san_table_data!O61))), "-")</f>
        <v>-</v>
      </c>
      <c r="P64" s="47" t="str">
        <f>IF(ISNUMBER(san_table_data!P61), IF(san_table_data!P61=-999,"NA",san_table_data!P61), "-")</f>
        <v>-</v>
      </c>
      <c r="Q64" s="47" t="str">
        <f>IF(ISNUMBER(san_table_data!Q61), IF(san_table_data!Q61=-999,"NA",san_table_data!Q61), "-")</f>
        <v>-</v>
      </c>
      <c r="R64" s="60" t="str">
        <f>IF(ISNUMBER(san_table_data!R61), IF(san_table_data!R61=-999,"NA",IF(san_table_data!R61&gt;99, "&gt;99", IF(san_table_data!R61&lt;1, "&lt;1", san_table_data!R61))), "-")</f>
        <v>-</v>
      </c>
      <c r="S64" s="59" t="str">
        <f>IF(ISNUMBER(san_table_data!S61), IF(san_table_data!S61=-999,"NA",IF(san_table_data!S61&gt;99, "&gt;99", IF(san_table_data!S61&lt;1, "&lt;1", san_table_data!S61))), "-")</f>
        <v>-</v>
      </c>
      <c r="T64" s="59" t="str">
        <f>IF(ISNUMBER(san_table_data!T61), IF(san_table_data!T61=-999,"NA",IF(san_table_data!T61&gt;99, "&gt;99", IF(san_table_data!T61&lt;1, "&lt;1", san_table_data!T61))), "-")</f>
        <v>-</v>
      </c>
      <c r="U64" s="61" t="str">
        <f>IF(ISNUMBER(san_table_data!U61), IF(san_table_data!U61=-999,"NA",IF(san_table_data!U61&gt;99, "&gt;99", IF(san_table_data!U61&lt;1, "&lt;1", san_table_data!U61))), "-")</f>
        <v>-</v>
      </c>
      <c r="V64" s="47" t="str">
        <f>IF(ISNUMBER(san_table_data!V61), IF(san_table_data!V61=-999,"NA",san_table_data!V61), "-")</f>
        <v>-</v>
      </c>
      <c r="W64" s="47" t="str">
        <f>IF(ISNUMBER(san_table_data!W61), IF(san_table_data!W61=-999,"NA",san_table_data!W61), "-")</f>
        <v>-</v>
      </c>
      <c r="X64" s="47"/>
      <c r="Y64" s="47"/>
      <c r="Z64" s="62" t="str">
        <f>IF(ISNUMBER(san_table_data!Z61), IF(san_table_data!Z61=-999,"NA",IF(san_table_data!Z61&gt;99, "&gt;99", IF(san_table_data!Z61&lt;1, "&lt;1", san_table_data!Z61))), "-")</f>
        <v>-</v>
      </c>
      <c r="AA64" s="63" t="str">
        <f>IF(ISNUMBER(san_table_data!AA61), IF(san_table_data!AA61=-999,"NA",IF(san_table_data!AA61&gt;99, "&gt;99", IF(san_table_data!AA61&lt;1, "&lt;1", san_table_data!AA61))), "-")</f>
        <v>-</v>
      </c>
      <c r="AB64" s="63" t="str">
        <f>IF(ISNUMBER(san_table_data!AB61), IF(san_table_data!AB61=-999,"NA",IF(san_table_data!AB61&gt;99, "&gt;99", IF(san_table_data!AB61&lt;1, "&lt;1", san_table_data!AB61))), "-")</f>
        <v>-</v>
      </c>
      <c r="AC64" s="63" t="str">
        <f>IF(ISNUMBER(san_table_data!AC61), IF(san_table_data!AC61=-999,"NA",IF(san_table_data!AC61&gt;99, "&gt;99", IF(san_table_data!AC61&lt;1, "&lt;1", san_table_data!AC61))), "-")</f>
        <v>-</v>
      </c>
      <c r="AD64" s="59" t="str">
        <f>IF(ISNUMBER(san_table_data!AD61), IF(san_table_data!AD61=-999,"NA",IF(san_table_data!AD61&gt;99, "&gt;99", IF(san_table_data!AD61&lt;1, "&lt;1", san_table_data!AD61))), "-")</f>
        <v>-</v>
      </c>
      <c r="AE64" s="59" t="str">
        <f>IF(ISNUMBER(san_table_data!AE61), IF(san_table_data!AE61=-999,"NA",IF(san_table_data!AE61&gt;99, "&gt;99", IF(san_table_data!AE61&lt;1, "&lt;1", san_table_data!AE61))), "-")</f>
        <v>-</v>
      </c>
      <c r="AF64" s="59" t="str">
        <f>IF(ISNUMBER(san_table_data!AF61), IF(san_table_data!AF61=-999,"NA",IF(san_table_data!AF61&gt;99, "&gt;99", IF(san_table_data!AF61&lt;1, "&lt;1", san_table_data!AF61))), "-")</f>
        <v>-</v>
      </c>
      <c r="AG64" s="62" t="str">
        <f>IF(ISNUMBER(san_table_data!AG61), IF(san_table_data!AG61=-999,"NA",IF(san_table_data!AG61&gt;99, "&gt;99", IF(san_table_data!AG61&lt;1, "&lt;1", san_table_data!AG61))), "-")</f>
        <v>-</v>
      </c>
      <c r="AH64" s="63" t="str">
        <f>IF(ISNUMBER(san_table_data!AH61), IF(san_table_data!AH61=-999,"NA",IF(san_table_data!AH61&gt;99, "&gt;99", IF(san_table_data!AH61&lt;1, "&lt;1", san_table_data!AH61))), "-")</f>
        <v>-</v>
      </c>
      <c r="AI64" s="63" t="str">
        <f>IF(ISNUMBER(san_table_data!AI61), IF(san_table_data!AI61=-999,"NA",IF(san_table_data!AI61&gt;99, "&gt;99", IF(san_table_data!AI61&lt;1, "&lt;1", san_table_data!AI61))), "-")</f>
        <v>-</v>
      </c>
      <c r="AJ64" s="63" t="str">
        <f>IF(ISNUMBER(san_table_data!AJ61), IF(san_table_data!AJ61=-999,"NA",IF(san_table_data!AJ61&gt;99, "&gt;99", IF(san_table_data!AJ61&lt;1, "&lt;1", san_table_data!AJ61))), "-")</f>
        <v>-</v>
      </c>
      <c r="AK64" s="59" t="str">
        <f>IF(ISNUMBER(san_table_data!AK61), IF(san_table_data!AK61=-999,"NA",IF(san_table_data!AK61&gt;99, "&gt;99", IF(san_table_data!AK61&lt;1, "&lt;1", san_table_data!AK61))), "-")</f>
        <v>-</v>
      </c>
      <c r="AL64" s="59" t="str">
        <f>IF(ISNUMBER(san_table_data!AL61), IF(san_table_data!AL61=-999,"NA",IF(san_table_data!AL61&gt;99, "&gt;99", IF(san_table_data!AL61&lt;1, "&lt;1", san_table_data!AL61))), "-")</f>
        <v>-</v>
      </c>
      <c r="AM64" s="59" t="str">
        <f>IF(ISNUMBER(san_table_data!AM61), IF(san_table_data!AM61=-999,"NA",IF(san_table_data!AM61&gt;99, "&gt;99", IF(san_table_data!AM61&lt;1, "&lt;1", san_table_data!AM61))), "-")</f>
        <v>-</v>
      </c>
      <c r="AN64" s="62" t="str">
        <f>IF(ISNUMBER(san_table_data!AN61), IF(san_table_data!AN61=-999,"NA",IF(san_table_data!AN61&gt;99, "&gt;99", IF(san_table_data!AN61&lt;1, "&lt;1", san_table_data!AN61))), "-")</f>
        <v>-</v>
      </c>
      <c r="AO64" s="63" t="str">
        <f>IF(ISNUMBER(san_table_data!AO61), IF(san_table_data!AO61=-999,"NA",IF(san_table_data!AO61&gt;99, "&gt;99", IF(san_table_data!AO61&lt;1, "&lt;1", san_table_data!AO61))), "-")</f>
        <v>-</v>
      </c>
      <c r="AP64" s="63" t="str">
        <f>IF(ISNUMBER(san_table_data!AP61), IF(san_table_data!AP61=-999,"NA",IF(san_table_data!AP61&gt;99, "&gt;99", IF(san_table_data!AP61&lt;1, "&lt;1", san_table_data!AP61))), "-")</f>
        <v>-</v>
      </c>
      <c r="AQ64" s="63" t="str">
        <f>IF(ISNUMBER(san_table_data!AQ61), IF(san_table_data!AQ61=-999,"NA",IF(san_table_data!AQ61&gt;99, "&gt;99", IF(san_table_data!AQ61&lt;1, "&lt;1", san_table_data!AQ61))), "-")</f>
        <v>-</v>
      </c>
      <c r="AR64" s="59" t="str">
        <f>IF(ISNUMBER(san_table_data!AR61), IF(san_table_data!AR61=-999,"NA",IF(san_table_data!AR61&gt;99, "&gt;99", IF(san_table_data!AR61&lt;1, "&lt;1", san_table_data!AR61))), "-")</f>
        <v>-</v>
      </c>
      <c r="AS64" s="59" t="str">
        <f>IF(ISNUMBER(san_table_data!AS61), IF(san_table_data!AS61=-999,"NA",IF(san_table_data!AS61&gt;99, "&gt;99", IF(san_table_data!AS61&lt;1, "&lt;1", san_table_data!AS61))), "-")</f>
        <v>-</v>
      </c>
      <c r="AT64" s="59" t="str">
        <f>IF(ISNUMBER(san_table_data!AT61), IF(san_table_data!AT61=-999,"NA",IF(san_table_data!AT61&gt;99, "&gt;99", IF(san_table_data!AT61&lt;1, "&lt;1", san_table_data!AT61))), "-")</f>
        <v>-</v>
      </c>
    </row>
    <row r="65" x14ac:dyDescent="0.25">
      <c r="A65" s="56" t="str">
        <f>IF(ISBLANK(san_table_data!A62), "", san_table_data!A62)</f>
        <v/>
      </c>
      <c r="B65" s="56" t="str">
        <f>IF(ISBLANK(san_table_data!B62), "", san_table_data!B62)</f>
        <v/>
      </c>
      <c r="C65" s="57" t="str">
        <f>IF(ISNUMBER(san_table_data!C62), san_table_data!C62, "-")</f>
        <v>-</v>
      </c>
      <c r="D65" s="58" t="str">
        <f>IF(ISNUMBER(san_table_data!D62), san_table_data!D62, "-")</f>
        <v>-</v>
      </c>
      <c r="E65" s="59" t="str">
        <f>IF(ISNUMBER(san_table_data!E62), san_table_data!E62, "-")</f>
        <v>-</v>
      </c>
      <c r="F65" s="60" t="str">
        <f>IF(ISNUMBER(san_table_data!F62), IF(san_table_data!F62=-999,"NA",IF(san_table_data!F62&gt;99, "&gt;99", IF(san_table_data!F62&lt;1, "&lt;1", san_table_data!F62))), "-")</f>
        <v>-</v>
      </c>
      <c r="G65" s="59" t="str">
        <f>IF(ISNUMBER(san_table_data!G62), IF(san_table_data!G62=-999,"NA",IF(san_table_data!G62&gt;99, "&gt;99", IF(san_table_data!G62&lt;1, "&lt;1", san_table_data!G62))), "-")</f>
        <v>-</v>
      </c>
      <c r="H65" s="59" t="str">
        <f>IF(ISNUMBER(san_table_data!H62), IF(san_table_data!H62=-999,"NA",IF(san_table_data!H62&gt;99, "&gt;99", IF(san_table_data!H62&lt;1, "&lt;1", san_table_data!H62))), "-")</f>
        <v>-</v>
      </c>
      <c r="I65" s="61" t="str">
        <f>IF(ISNUMBER(san_table_data!I62), IF(san_table_data!I62=-999,"NA",IF(san_table_data!I62&gt;99, "&gt;99", IF(san_table_data!I62&lt;1, "&lt;1", san_table_data!I62))), "-")</f>
        <v>-</v>
      </c>
      <c r="J65" s="47" t="str">
        <f>IF(ISNUMBER(san_table_data!J62), IF(san_table_data!J62=-999,"NA",san_table_data!J62), "-")</f>
        <v>-</v>
      </c>
      <c r="K65" s="47" t="str">
        <f>IF(ISNUMBER(san_table_data!K62), IF(san_table_data!K62=-999,"NA",san_table_data!K62), "-")</f>
        <v>-</v>
      </c>
      <c r="L65" s="60" t="str">
        <f>IF(ISNUMBER(san_table_data!L62), IF(san_table_data!L62=-999,"NA",IF(san_table_data!L62&gt;99, "&gt;99", IF(san_table_data!L62&lt;1, "&lt;1", san_table_data!L62))), "-")</f>
        <v>-</v>
      </c>
      <c r="M65" s="59" t="str">
        <f>IF(ISNUMBER(san_table_data!M62), IF(san_table_data!M62=-999,"NA",IF(san_table_data!M62&gt;99, "&gt;99", IF(san_table_data!M62&lt;1, "&lt;1", san_table_data!M62))), "-")</f>
        <v>-</v>
      </c>
      <c r="N65" s="59" t="str">
        <f>IF(ISNUMBER(san_table_data!N62), IF(san_table_data!N62=-999,"NA",IF(san_table_data!N62&gt;99, "&gt;99", IF(san_table_data!N62&lt;1, "&lt;1", san_table_data!N62))), "-")</f>
        <v>-</v>
      </c>
      <c r="O65" s="61" t="str">
        <f>IF(ISNUMBER(san_table_data!O62), IF(san_table_data!O62=-999,"NA",IF(san_table_data!O62&gt;99, "&gt;99", IF(san_table_data!O62&lt;1, "&lt;1", san_table_data!O62))), "-")</f>
        <v>-</v>
      </c>
      <c r="P65" s="47" t="str">
        <f>IF(ISNUMBER(san_table_data!P62), IF(san_table_data!P62=-999,"NA",san_table_data!P62), "-")</f>
        <v>-</v>
      </c>
      <c r="Q65" s="47" t="str">
        <f>IF(ISNUMBER(san_table_data!Q62), IF(san_table_data!Q62=-999,"NA",san_table_data!Q62), "-")</f>
        <v>-</v>
      </c>
      <c r="R65" s="60" t="str">
        <f>IF(ISNUMBER(san_table_data!R62), IF(san_table_data!R62=-999,"NA",IF(san_table_data!R62&gt;99, "&gt;99", IF(san_table_data!R62&lt;1, "&lt;1", san_table_data!R62))), "-")</f>
        <v>-</v>
      </c>
      <c r="S65" s="59" t="str">
        <f>IF(ISNUMBER(san_table_data!S62), IF(san_table_data!S62=-999,"NA",IF(san_table_data!S62&gt;99, "&gt;99", IF(san_table_data!S62&lt;1, "&lt;1", san_table_data!S62))), "-")</f>
        <v>-</v>
      </c>
      <c r="T65" s="59" t="str">
        <f>IF(ISNUMBER(san_table_data!T62), IF(san_table_data!T62=-999,"NA",IF(san_table_data!T62&gt;99, "&gt;99", IF(san_table_data!T62&lt;1, "&lt;1", san_table_data!T62))), "-")</f>
        <v>-</v>
      </c>
      <c r="U65" s="61" t="str">
        <f>IF(ISNUMBER(san_table_data!U62), IF(san_table_data!U62=-999,"NA",IF(san_table_data!U62&gt;99, "&gt;99", IF(san_table_data!U62&lt;1, "&lt;1", san_table_data!U62))), "-")</f>
        <v>-</v>
      </c>
      <c r="V65" s="47" t="str">
        <f>IF(ISNUMBER(san_table_data!V62), IF(san_table_data!V62=-999,"NA",san_table_data!V62), "-")</f>
        <v>-</v>
      </c>
      <c r="W65" s="47" t="str">
        <f>IF(ISNUMBER(san_table_data!W62), IF(san_table_data!W62=-999,"NA",san_table_data!W62), "-")</f>
        <v>-</v>
      </c>
      <c r="X65" s="47"/>
      <c r="Y65" s="47"/>
      <c r="Z65" s="62" t="str">
        <f>IF(ISNUMBER(san_table_data!Z62), IF(san_table_data!Z62=-999,"NA",IF(san_table_data!Z62&gt;99, "&gt;99", IF(san_table_data!Z62&lt;1, "&lt;1", san_table_data!Z62))), "-")</f>
        <v>-</v>
      </c>
      <c r="AA65" s="63" t="str">
        <f>IF(ISNUMBER(san_table_data!AA62), IF(san_table_data!AA62=-999,"NA",IF(san_table_data!AA62&gt;99, "&gt;99", IF(san_table_data!AA62&lt;1, "&lt;1", san_table_data!AA62))), "-")</f>
        <v>-</v>
      </c>
      <c r="AB65" s="63" t="str">
        <f>IF(ISNUMBER(san_table_data!AB62), IF(san_table_data!AB62=-999,"NA",IF(san_table_data!AB62&gt;99, "&gt;99", IF(san_table_data!AB62&lt;1, "&lt;1", san_table_data!AB62))), "-")</f>
        <v>-</v>
      </c>
      <c r="AC65" s="63" t="str">
        <f>IF(ISNUMBER(san_table_data!AC62), IF(san_table_data!AC62=-999,"NA",IF(san_table_data!AC62&gt;99, "&gt;99", IF(san_table_data!AC62&lt;1, "&lt;1", san_table_data!AC62))), "-")</f>
        <v>-</v>
      </c>
      <c r="AD65" s="59" t="str">
        <f>IF(ISNUMBER(san_table_data!AD62), IF(san_table_data!AD62=-999,"NA",IF(san_table_data!AD62&gt;99, "&gt;99", IF(san_table_data!AD62&lt;1, "&lt;1", san_table_data!AD62))), "-")</f>
        <v>-</v>
      </c>
      <c r="AE65" s="59" t="str">
        <f>IF(ISNUMBER(san_table_data!AE62), IF(san_table_data!AE62=-999,"NA",IF(san_table_data!AE62&gt;99, "&gt;99", IF(san_table_data!AE62&lt;1, "&lt;1", san_table_data!AE62))), "-")</f>
        <v>-</v>
      </c>
      <c r="AF65" s="59" t="str">
        <f>IF(ISNUMBER(san_table_data!AF62), IF(san_table_data!AF62=-999,"NA",IF(san_table_data!AF62&gt;99, "&gt;99", IF(san_table_data!AF62&lt;1, "&lt;1", san_table_data!AF62))), "-")</f>
        <v>-</v>
      </c>
      <c r="AG65" s="62" t="str">
        <f>IF(ISNUMBER(san_table_data!AG62), IF(san_table_data!AG62=-999,"NA",IF(san_table_data!AG62&gt;99, "&gt;99", IF(san_table_data!AG62&lt;1, "&lt;1", san_table_data!AG62))), "-")</f>
        <v>-</v>
      </c>
      <c r="AH65" s="63" t="str">
        <f>IF(ISNUMBER(san_table_data!AH62), IF(san_table_data!AH62=-999,"NA",IF(san_table_data!AH62&gt;99, "&gt;99", IF(san_table_data!AH62&lt;1, "&lt;1", san_table_data!AH62))), "-")</f>
        <v>-</v>
      </c>
      <c r="AI65" s="63" t="str">
        <f>IF(ISNUMBER(san_table_data!AI62), IF(san_table_data!AI62=-999,"NA",IF(san_table_data!AI62&gt;99, "&gt;99", IF(san_table_data!AI62&lt;1, "&lt;1", san_table_data!AI62))), "-")</f>
        <v>-</v>
      </c>
      <c r="AJ65" s="63" t="str">
        <f>IF(ISNUMBER(san_table_data!AJ62), IF(san_table_data!AJ62=-999,"NA",IF(san_table_data!AJ62&gt;99, "&gt;99", IF(san_table_data!AJ62&lt;1, "&lt;1", san_table_data!AJ62))), "-")</f>
        <v>-</v>
      </c>
      <c r="AK65" s="59" t="str">
        <f>IF(ISNUMBER(san_table_data!AK62), IF(san_table_data!AK62=-999,"NA",IF(san_table_data!AK62&gt;99, "&gt;99", IF(san_table_data!AK62&lt;1, "&lt;1", san_table_data!AK62))), "-")</f>
        <v>-</v>
      </c>
      <c r="AL65" s="59" t="str">
        <f>IF(ISNUMBER(san_table_data!AL62), IF(san_table_data!AL62=-999,"NA",IF(san_table_data!AL62&gt;99, "&gt;99", IF(san_table_data!AL62&lt;1, "&lt;1", san_table_data!AL62))), "-")</f>
        <v>-</v>
      </c>
      <c r="AM65" s="59" t="str">
        <f>IF(ISNUMBER(san_table_data!AM62), IF(san_table_data!AM62=-999,"NA",IF(san_table_data!AM62&gt;99, "&gt;99", IF(san_table_data!AM62&lt;1, "&lt;1", san_table_data!AM62))), "-")</f>
        <v>-</v>
      </c>
      <c r="AN65" s="62" t="str">
        <f>IF(ISNUMBER(san_table_data!AN62), IF(san_table_data!AN62=-999,"NA",IF(san_table_data!AN62&gt;99, "&gt;99", IF(san_table_data!AN62&lt;1, "&lt;1", san_table_data!AN62))), "-")</f>
        <v>-</v>
      </c>
      <c r="AO65" s="63" t="str">
        <f>IF(ISNUMBER(san_table_data!AO62), IF(san_table_data!AO62=-999,"NA",IF(san_table_data!AO62&gt;99, "&gt;99", IF(san_table_data!AO62&lt;1, "&lt;1", san_table_data!AO62))), "-")</f>
        <v>-</v>
      </c>
      <c r="AP65" s="63" t="str">
        <f>IF(ISNUMBER(san_table_data!AP62), IF(san_table_data!AP62=-999,"NA",IF(san_table_data!AP62&gt;99, "&gt;99", IF(san_table_data!AP62&lt;1, "&lt;1", san_table_data!AP62))), "-")</f>
        <v>-</v>
      </c>
      <c r="AQ65" s="63" t="str">
        <f>IF(ISNUMBER(san_table_data!AQ62), IF(san_table_data!AQ62=-999,"NA",IF(san_table_data!AQ62&gt;99, "&gt;99", IF(san_table_data!AQ62&lt;1, "&lt;1", san_table_data!AQ62))), "-")</f>
        <v>-</v>
      </c>
      <c r="AR65" s="59" t="str">
        <f>IF(ISNUMBER(san_table_data!AR62), IF(san_table_data!AR62=-999,"NA",IF(san_table_data!AR62&gt;99, "&gt;99", IF(san_table_data!AR62&lt;1, "&lt;1", san_table_data!AR62))), "-")</f>
        <v>-</v>
      </c>
      <c r="AS65" s="59" t="str">
        <f>IF(ISNUMBER(san_table_data!AS62), IF(san_table_data!AS62=-999,"NA",IF(san_table_data!AS62&gt;99, "&gt;99", IF(san_table_data!AS62&lt;1, "&lt;1", san_table_data!AS62))), "-")</f>
        <v>-</v>
      </c>
      <c r="AT65" s="59" t="str">
        <f>IF(ISNUMBER(san_table_data!AT62), IF(san_table_data!AT62=-999,"NA",IF(san_table_data!AT62&gt;99, "&gt;99", IF(san_table_data!AT62&lt;1, "&lt;1", san_table_data!AT62))), "-")</f>
        <v>-</v>
      </c>
    </row>
    <row r="66" x14ac:dyDescent="0.25">
      <c r="A66" s="56" t="str">
        <f>IF(ISBLANK(san_table_data!A63), "", san_table_data!A63)</f>
        <v/>
      </c>
      <c r="B66" s="56" t="str">
        <f>IF(ISBLANK(san_table_data!B63), "", san_table_data!B63)</f>
        <v/>
      </c>
      <c r="C66" s="57" t="str">
        <f>IF(ISNUMBER(san_table_data!C63), san_table_data!C63, "-")</f>
        <v>-</v>
      </c>
      <c r="D66" s="58" t="str">
        <f>IF(ISNUMBER(san_table_data!D63), san_table_data!D63, "-")</f>
        <v>-</v>
      </c>
      <c r="E66" s="59" t="str">
        <f>IF(ISNUMBER(san_table_data!E63), san_table_data!E63, "-")</f>
        <v>-</v>
      </c>
      <c r="F66" s="60" t="str">
        <f>IF(ISNUMBER(san_table_data!F63), IF(san_table_data!F63=-999,"NA",IF(san_table_data!F63&gt;99, "&gt;99", IF(san_table_data!F63&lt;1, "&lt;1", san_table_data!F63))), "-")</f>
        <v>-</v>
      </c>
      <c r="G66" s="59" t="str">
        <f>IF(ISNUMBER(san_table_data!G63), IF(san_table_data!G63=-999,"NA",IF(san_table_data!G63&gt;99, "&gt;99", IF(san_table_data!G63&lt;1, "&lt;1", san_table_data!G63))), "-")</f>
        <v>-</v>
      </c>
      <c r="H66" s="59" t="str">
        <f>IF(ISNUMBER(san_table_data!H63), IF(san_table_data!H63=-999,"NA",IF(san_table_data!H63&gt;99, "&gt;99", IF(san_table_data!H63&lt;1, "&lt;1", san_table_data!H63))), "-")</f>
        <v>-</v>
      </c>
      <c r="I66" s="61" t="str">
        <f>IF(ISNUMBER(san_table_data!I63), IF(san_table_data!I63=-999,"NA",IF(san_table_data!I63&gt;99, "&gt;99", IF(san_table_data!I63&lt;1, "&lt;1", san_table_data!I63))), "-")</f>
        <v>-</v>
      </c>
      <c r="J66" s="47" t="str">
        <f>IF(ISNUMBER(san_table_data!J63), IF(san_table_data!J63=-999,"NA",san_table_data!J63), "-")</f>
        <v>-</v>
      </c>
      <c r="K66" s="47" t="str">
        <f>IF(ISNUMBER(san_table_data!K63), IF(san_table_data!K63=-999,"NA",san_table_data!K63), "-")</f>
        <v>-</v>
      </c>
      <c r="L66" s="60" t="str">
        <f>IF(ISNUMBER(san_table_data!L63), IF(san_table_data!L63=-999,"NA",IF(san_table_data!L63&gt;99, "&gt;99", IF(san_table_data!L63&lt;1, "&lt;1", san_table_data!L63))), "-")</f>
        <v>-</v>
      </c>
      <c r="M66" s="59" t="str">
        <f>IF(ISNUMBER(san_table_data!M63), IF(san_table_data!M63=-999,"NA",IF(san_table_data!M63&gt;99, "&gt;99", IF(san_table_data!M63&lt;1, "&lt;1", san_table_data!M63))), "-")</f>
        <v>-</v>
      </c>
      <c r="N66" s="59" t="str">
        <f>IF(ISNUMBER(san_table_data!N63), IF(san_table_data!N63=-999,"NA",IF(san_table_data!N63&gt;99, "&gt;99", IF(san_table_data!N63&lt;1, "&lt;1", san_table_data!N63))), "-")</f>
        <v>-</v>
      </c>
      <c r="O66" s="61" t="str">
        <f>IF(ISNUMBER(san_table_data!O63), IF(san_table_data!O63=-999,"NA",IF(san_table_data!O63&gt;99, "&gt;99", IF(san_table_data!O63&lt;1, "&lt;1", san_table_data!O63))), "-")</f>
        <v>-</v>
      </c>
      <c r="P66" s="47" t="str">
        <f>IF(ISNUMBER(san_table_data!P63), IF(san_table_data!P63=-999,"NA",san_table_data!P63), "-")</f>
        <v>-</v>
      </c>
      <c r="Q66" s="47" t="str">
        <f>IF(ISNUMBER(san_table_data!Q63), IF(san_table_data!Q63=-999,"NA",san_table_data!Q63), "-")</f>
        <v>-</v>
      </c>
      <c r="R66" s="60" t="str">
        <f>IF(ISNUMBER(san_table_data!R63), IF(san_table_data!R63=-999,"NA",IF(san_table_data!R63&gt;99, "&gt;99", IF(san_table_data!R63&lt;1, "&lt;1", san_table_data!R63))), "-")</f>
        <v>-</v>
      </c>
      <c r="S66" s="59" t="str">
        <f>IF(ISNUMBER(san_table_data!S63), IF(san_table_data!S63=-999,"NA",IF(san_table_data!S63&gt;99, "&gt;99", IF(san_table_data!S63&lt;1, "&lt;1", san_table_data!S63))), "-")</f>
        <v>-</v>
      </c>
      <c r="T66" s="59" t="str">
        <f>IF(ISNUMBER(san_table_data!T63), IF(san_table_data!T63=-999,"NA",IF(san_table_data!T63&gt;99, "&gt;99", IF(san_table_data!T63&lt;1, "&lt;1", san_table_data!T63))), "-")</f>
        <v>-</v>
      </c>
      <c r="U66" s="61" t="str">
        <f>IF(ISNUMBER(san_table_data!U63), IF(san_table_data!U63=-999,"NA",IF(san_table_data!U63&gt;99, "&gt;99", IF(san_table_data!U63&lt;1, "&lt;1", san_table_data!U63))), "-")</f>
        <v>-</v>
      </c>
      <c r="V66" s="47" t="str">
        <f>IF(ISNUMBER(san_table_data!V63), IF(san_table_data!V63=-999,"NA",san_table_data!V63), "-")</f>
        <v>-</v>
      </c>
      <c r="W66" s="47" t="str">
        <f>IF(ISNUMBER(san_table_data!W63), IF(san_table_data!W63=-999,"NA",san_table_data!W63), "-")</f>
        <v>-</v>
      </c>
      <c r="X66" s="47"/>
      <c r="Y66" s="47"/>
      <c r="Z66" s="62" t="str">
        <f>IF(ISNUMBER(san_table_data!Z63), IF(san_table_data!Z63=-999,"NA",IF(san_table_data!Z63&gt;99, "&gt;99", IF(san_table_data!Z63&lt;1, "&lt;1", san_table_data!Z63))), "-")</f>
        <v>-</v>
      </c>
      <c r="AA66" s="63" t="str">
        <f>IF(ISNUMBER(san_table_data!AA63), IF(san_table_data!AA63=-999,"NA",IF(san_table_data!AA63&gt;99, "&gt;99", IF(san_table_data!AA63&lt;1, "&lt;1", san_table_data!AA63))), "-")</f>
        <v>-</v>
      </c>
      <c r="AB66" s="63" t="str">
        <f>IF(ISNUMBER(san_table_data!AB63), IF(san_table_data!AB63=-999,"NA",IF(san_table_data!AB63&gt;99, "&gt;99", IF(san_table_data!AB63&lt;1, "&lt;1", san_table_data!AB63))), "-")</f>
        <v>-</v>
      </c>
      <c r="AC66" s="63" t="str">
        <f>IF(ISNUMBER(san_table_data!AC63), IF(san_table_data!AC63=-999,"NA",IF(san_table_data!AC63&gt;99, "&gt;99", IF(san_table_data!AC63&lt;1, "&lt;1", san_table_data!AC63))), "-")</f>
        <v>-</v>
      </c>
      <c r="AD66" s="59" t="str">
        <f>IF(ISNUMBER(san_table_data!AD63), IF(san_table_data!AD63=-999,"NA",IF(san_table_data!AD63&gt;99, "&gt;99", IF(san_table_data!AD63&lt;1, "&lt;1", san_table_data!AD63))), "-")</f>
        <v>-</v>
      </c>
      <c r="AE66" s="59" t="str">
        <f>IF(ISNUMBER(san_table_data!AE63), IF(san_table_data!AE63=-999,"NA",IF(san_table_data!AE63&gt;99, "&gt;99", IF(san_table_data!AE63&lt;1, "&lt;1", san_table_data!AE63))), "-")</f>
        <v>-</v>
      </c>
      <c r="AF66" s="59" t="str">
        <f>IF(ISNUMBER(san_table_data!AF63), IF(san_table_data!AF63=-999,"NA",IF(san_table_data!AF63&gt;99, "&gt;99", IF(san_table_data!AF63&lt;1, "&lt;1", san_table_data!AF63))), "-")</f>
        <v>-</v>
      </c>
      <c r="AG66" s="62" t="str">
        <f>IF(ISNUMBER(san_table_data!AG63), IF(san_table_data!AG63=-999,"NA",IF(san_table_data!AG63&gt;99, "&gt;99", IF(san_table_data!AG63&lt;1, "&lt;1", san_table_data!AG63))), "-")</f>
        <v>-</v>
      </c>
      <c r="AH66" s="63" t="str">
        <f>IF(ISNUMBER(san_table_data!AH63), IF(san_table_data!AH63=-999,"NA",IF(san_table_data!AH63&gt;99, "&gt;99", IF(san_table_data!AH63&lt;1, "&lt;1", san_table_data!AH63))), "-")</f>
        <v>-</v>
      </c>
      <c r="AI66" s="63" t="str">
        <f>IF(ISNUMBER(san_table_data!AI63), IF(san_table_data!AI63=-999,"NA",IF(san_table_data!AI63&gt;99, "&gt;99", IF(san_table_data!AI63&lt;1, "&lt;1", san_table_data!AI63))), "-")</f>
        <v>-</v>
      </c>
      <c r="AJ66" s="63" t="str">
        <f>IF(ISNUMBER(san_table_data!AJ63), IF(san_table_data!AJ63=-999,"NA",IF(san_table_data!AJ63&gt;99, "&gt;99", IF(san_table_data!AJ63&lt;1, "&lt;1", san_table_data!AJ63))), "-")</f>
        <v>-</v>
      </c>
      <c r="AK66" s="59" t="str">
        <f>IF(ISNUMBER(san_table_data!AK63), IF(san_table_data!AK63=-999,"NA",IF(san_table_data!AK63&gt;99, "&gt;99", IF(san_table_data!AK63&lt;1, "&lt;1", san_table_data!AK63))), "-")</f>
        <v>-</v>
      </c>
      <c r="AL66" s="59" t="str">
        <f>IF(ISNUMBER(san_table_data!AL63), IF(san_table_data!AL63=-999,"NA",IF(san_table_data!AL63&gt;99, "&gt;99", IF(san_table_data!AL63&lt;1, "&lt;1", san_table_data!AL63))), "-")</f>
        <v>-</v>
      </c>
      <c r="AM66" s="59" t="str">
        <f>IF(ISNUMBER(san_table_data!AM63), IF(san_table_data!AM63=-999,"NA",IF(san_table_data!AM63&gt;99, "&gt;99", IF(san_table_data!AM63&lt;1, "&lt;1", san_table_data!AM63))), "-")</f>
        <v>-</v>
      </c>
      <c r="AN66" s="62" t="str">
        <f>IF(ISNUMBER(san_table_data!AN63), IF(san_table_data!AN63=-999,"NA",IF(san_table_data!AN63&gt;99, "&gt;99", IF(san_table_data!AN63&lt;1, "&lt;1", san_table_data!AN63))), "-")</f>
        <v>-</v>
      </c>
      <c r="AO66" s="63" t="str">
        <f>IF(ISNUMBER(san_table_data!AO63), IF(san_table_data!AO63=-999,"NA",IF(san_table_data!AO63&gt;99, "&gt;99", IF(san_table_data!AO63&lt;1, "&lt;1", san_table_data!AO63))), "-")</f>
        <v>-</v>
      </c>
      <c r="AP66" s="63" t="str">
        <f>IF(ISNUMBER(san_table_data!AP63), IF(san_table_data!AP63=-999,"NA",IF(san_table_data!AP63&gt;99, "&gt;99", IF(san_table_data!AP63&lt;1, "&lt;1", san_table_data!AP63))), "-")</f>
        <v>-</v>
      </c>
      <c r="AQ66" s="63" t="str">
        <f>IF(ISNUMBER(san_table_data!AQ63), IF(san_table_data!AQ63=-999,"NA",IF(san_table_data!AQ63&gt;99, "&gt;99", IF(san_table_data!AQ63&lt;1, "&lt;1", san_table_data!AQ63))), "-")</f>
        <v>-</v>
      </c>
      <c r="AR66" s="59" t="str">
        <f>IF(ISNUMBER(san_table_data!AR63), IF(san_table_data!AR63=-999,"NA",IF(san_table_data!AR63&gt;99, "&gt;99", IF(san_table_data!AR63&lt;1, "&lt;1", san_table_data!AR63))), "-")</f>
        <v>-</v>
      </c>
      <c r="AS66" s="59" t="str">
        <f>IF(ISNUMBER(san_table_data!AS63), IF(san_table_data!AS63=-999,"NA",IF(san_table_data!AS63&gt;99, "&gt;99", IF(san_table_data!AS63&lt;1, "&lt;1", san_table_data!AS63))), "-")</f>
        <v>-</v>
      </c>
      <c r="AT66" s="59" t="str">
        <f>IF(ISNUMBER(san_table_data!AT63), IF(san_table_data!AT63=-999,"NA",IF(san_table_data!AT63&gt;99, "&gt;99", IF(san_table_data!AT63&lt;1, "&lt;1", san_table_data!AT63))), "-")</f>
        <v>-</v>
      </c>
    </row>
    <row r="67" x14ac:dyDescent="0.25">
      <c r="A67" s="56" t="str">
        <f>IF(ISBLANK(san_table_data!A64), "", san_table_data!A64)</f>
        <v/>
      </c>
      <c r="B67" s="56" t="str">
        <f>IF(ISBLANK(san_table_data!B64), "", san_table_data!B64)</f>
        <v/>
      </c>
      <c r="C67" s="57" t="str">
        <f>IF(ISNUMBER(san_table_data!C64), san_table_data!C64, "-")</f>
        <v>-</v>
      </c>
      <c r="D67" s="58" t="str">
        <f>IF(ISNUMBER(san_table_data!D64), san_table_data!D64, "-")</f>
        <v>-</v>
      </c>
      <c r="E67" s="59" t="str">
        <f>IF(ISNUMBER(san_table_data!E64), san_table_data!E64, "-")</f>
        <v>-</v>
      </c>
      <c r="F67" s="60" t="str">
        <f>IF(ISNUMBER(san_table_data!F64), IF(san_table_data!F64=-999,"NA",IF(san_table_data!F64&gt;99, "&gt;99", IF(san_table_data!F64&lt;1, "&lt;1", san_table_data!F64))), "-")</f>
        <v>-</v>
      </c>
      <c r="G67" s="59" t="str">
        <f>IF(ISNUMBER(san_table_data!G64), IF(san_table_data!G64=-999,"NA",IF(san_table_data!G64&gt;99, "&gt;99", IF(san_table_data!G64&lt;1, "&lt;1", san_table_data!G64))), "-")</f>
        <v>-</v>
      </c>
      <c r="H67" s="59" t="str">
        <f>IF(ISNUMBER(san_table_data!H64), IF(san_table_data!H64=-999,"NA",IF(san_table_data!H64&gt;99, "&gt;99", IF(san_table_data!H64&lt;1, "&lt;1", san_table_data!H64))), "-")</f>
        <v>-</v>
      </c>
      <c r="I67" s="61" t="str">
        <f>IF(ISNUMBER(san_table_data!I64), IF(san_table_data!I64=-999,"NA",IF(san_table_data!I64&gt;99, "&gt;99", IF(san_table_data!I64&lt;1, "&lt;1", san_table_data!I64))), "-")</f>
        <v>-</v>
      </c>
      <c r="J67" s="47" t="str">
        <f>IF(ISNUMBER(san_table_data!J64), IF(san_table_data!J64=-999,"NA",san_table_data!J64), "-")</f>
        <v>-</v>
      </c>
      <c r="K67" s="47" t="str">
        <f>IF(ISNUMBER(san_table_data!K64), IF(san_table_data!K64=-999,"NA",san_table_data!K64), "-")</f>
        <v>-</v>
      </c>
      <c r="L67" s="60" t="str">
        <f>IF(ISNUMBER(san_table_data!L64), IF(san_table_data!L64=-999,"NA",IF(san_table_data!L64&gt;99, "&gt;99", IF(san_table_data!L64&lt;1, "&lt;1", san_table_data!L64))), "-")</f>
        <v>-</v>
      </c>
      <c r="M67" s="59" t="str">
        <f>IF(ISNUMBER(san_table_data!M64), IF(san_table_data!M64=-999,"NA",IF(san_table_data!M64&gt;99, "&gt;99", IF(san_table_data!M64&lt;1, "&lt;1", san_table_data!M64))), "-")</f>
        <v>-</v>
      </c>
      <c r="N67" s="59" t="str">
        <f>IF(ISNUMBER(san_table_data!N64), IF(san_table_data!N64=-999,"NA",IF(san_table_data!N64&gt;99, "&gt;99", IF(san_table_data!N64&lt;1, "&lt;1", san_table_data!N64))), "-")</f>
        <v>-</v>
      </c>
      <c r="O67" s="61" t="str">
        <f>IF(ISNUMBER(san_table_data!O64), IF(san_table_data!O64=-999,"NA",IF(san_table_data!O64&gt;99, "&gt;99", IF(san_table_data!O64&lt;1, "&lt;1", san_table_data!O64))), "-")</f>
        <v>-</v>
      </c>
      <c r="P67" s="47" t="str">
        <f>IF(ISNUMBER(san_table_data!P64), IF(san_table_data!P64=-999,"NA",san_table_data!P64), "-")</f>
        <v>-</v>
      </c>
      <c r="Q67" s="47" t="str">
        <f>IF(ISNUMBER(san_table_data!Q64), IF(san_table_data!Q64=-999,"NA",san_table_data!Q64), "-")</f>
        <v>-</v>
      </c>
      <c r="R67" s="60" t="str">
        <f>IF(ISNUMBER(san_table_data!R64), IF(san_table_data!R64=-999,"NA",IF(san_table_data!R64&gt;99, "&gt;99", IF(san_table_data!R64&lt;1, "&lt;1", san_table_data!R64))), "-")</f>
        <v>-</v>
      </c>
      <c r="S67" s="59" t="str">
        <f>IF(ISNUMBER(san_table_data!S64), IF(san_table_data!S64=-999,"NA",IF(san_table_data!S64&gt;99, "&gt;99", IF(san_table_data!S64&lt;1, "&lt;1", san_table_data!S64))), "-")</f>
        <v>-</v>
      </c>
      <c r="T67" s="59" t="str">
        <f>IF(ISNUMBER(san_table_data!T64), IF(san_table_data!T64=-999,"NA",IF(san_table_data!T64&gt;99, "&gt;99", IF(san_table_data!T64&lt;1, "&lt;1", san_table_data!T64))), "-")</f>
        <v>-</v>
      </c>
      <c r="U67" s="61" t="str">
        <f>IF(ISNUMBER(san_table_data!U64), IF(san_table_data!U64=-999,"NA",IF(san_table_data!U64&gt;99, "&gt;99", IF(san_table_data!U64&lt;1, "&lt;1", san_table_data!U64))), "-")</f>
        <v>-</v>
      </c>
      <c r="V67" s="47" t="str">
        <f>IF(ISNUMBER(san_table_data!V64), IF(san_table_data!V64=-999,"NA",san_table_data!V64), "-")</f>
        <v>-</v>
      </c>
      <c r="W67" s="47" t="str">
        <f>IF(ISNUMBER(san_table_data!W64), IF(san_table_data!W64=-999,"NA",san_table_data!W64), "-")</f>
        <v>-</v>
      </c>
      <c r="X67" s="47"/>
      <c r="Y67" s="47"/>
      <c r="Z67" s="62" t="str">
        <f>IF(ISNUMBER(san_table_data!Z64), IF(san_table_data!Z64=-999,"NA",IF(san_table_data!Z64&gt;99, "&gt;99", IF(san_table_data!Z64&lt;1, "&lt;1", san_table_data!Z64))), "-")</f>
        <v>-</v>
      </c>
      <c r="AA67" s="63" t="str">
        <f>IF(ISNUMBER(san_table_data!AA64), IF(san_table_data!AA64=-999,"NA",IF(san_table_data!AA64&gt;99, "&gt;99", IF(san_table_data!AA64&lt;1, "&lt;1", san_table_data!AA64))), "-")</f>
        <v>-</v>
      </c>
      <c r="AB67" s="63" t="str">
        <f>IF(ISNUMBER(san_table_data!AB64), IF(san_table_data!AB64=-999,"NA",IF(san_table_data!AB64&gt;99, "&gt;99", IF(san_table_data!AB64&lt;1, "&lt;1", san_table_data!AB64))), "-")</f>
        <v>-</v>
      </c>
      <c r="AC67" s="63" t="str">
        <f>IF(ISNUMBER(san_table_data!AC64), IF(san_table_data!AC64=-999,"NA",IF(san_table_data!AC64&gt;99, "&gt;99", IF(san_table_data!AC64&lt;1, "&lt;1", san_table_data!AC64))), "-")</f>
        <v>-</v>
      </c>
      <c r="AD67" s="59" t="str">
        <f>IF(ISNUMBER(san_table_data!AD64), IF(san_table_data!AD64=-999,"NA",IF(san_table_data!AD64&gt;99, "&gt;99", IF(san_table_data!AD64&lt;1, "&lt;1", san_table_data!AD64))), "-")</f>
        <v>-</v>
      </c>
      <c r="AE67" s="59" t="str">
        <f>IF(ISNUMBER(san_table_data!AE64), IF(san_table_data!AE64=-999,"NA",IF(san_table_data!AE64&gt;99, "&gt;99", IF(san_table_data!AE64&lt;1, "&lt;1", san_table_data!AE64))), "-")</f>
        <v>-</v>
      </c>
      <c r="AF67" s="59" t="str">
        <f>IF(ISNUMBER(san_table_data!AF64), IF(san_table_data!AF64=-999,"NA",IF(san_table_data!AF64&gt;99, "&gt;99", IF(san_table_data!AF64&lt;1, "&lt;1", san_table_data!AF64))), "-")</f>
        <v>-</v>
      </c>
      <c r="AG67" s="62" t="str">
        <f>IF(ISNUMBER(san_table_data!AG64), IF(san_table_data!AG64=-999,"NA",IF(san_table_data!AG64&gt;99, "&gt;99", IF(san_table_data!AG64&lt;1, "&lt;1", san_table_data!AG64))), "-")</f>
        <v>-</v>
      </c>
      <c r="AH67" s="63" t="str">
        <f>IF(ISNUMBER(san_table_data!AH64), IF(san_table_data!AH64=-999,"NA",IF(san_table_data!AH64&gt;99, "&gt;99", IF(san_table_data!AH64&lt;1, "&lt;1", san_table_data!AH64))), "-")</f>
        <v>-</v>
      </c>
      <c r="AI67" s="63" t="str">
        <f>IF(ISNUMBER(san_table_data!AI64), IF(san_table_data!AI64=-999,"NA",IF(san_table_data!AI64&gt;99, "&gt;99", IF(san_table_data!AI64&lt;1, "&lt;1", san_table_data!AI64))), "-")</f>
        <v>-</v>
      </c>
      <c r="AJ67" s="63" t="str">
        <f>IF(ISNUMBER(san_table_data!AJ64), IF(san_table_data!AJ64=-999,"NA",IF(san_table_data!AJ64&gt;99, "&gt;99", IF(san_table_data!AJ64&lt;1, "&lt;1", san_table_data!AJ64))), "-")</f>
        <v>-</v>
      </c>
      <c r="AK67" s="59" t="str">
        <f>IF(ISNUMBER(san_table_data!AK64), IF(san_table_data!AK64=-999,"NA",IF(san_table_data!AK64&gt;99, "&gt;99", IF(san_table_data!AK64&lt;1, "&lt;1", san_table_data!AK64))), "-")</f>
        <v>-</v>
      </c>
      <c r="AL67" s="59" t="str">
        <f>IF(ISNUMBER(san_table_data!AL64), IF(san_table_data!AL64=-999,"NA",IF(san_table_data!AL64&gt;99, "&gt;99", IF(san_table_data!AL64&lt;1, "&lt;1", san_table_data!AL64))), "-")</f>
        <v>-</v>
      </c>
      <c r="AM67" s="59" t="str">
        <f>IF(ISNUMBER(san_table_data!AM64), IF(san_table_data!AM64=-999,"NA",IF(san_table_data!AM64&gt;99, "&gt;99", IF(san_table_data!AM64&lt;1, "&lt;1", san_table_data!AM64))), "-")</f>
        <v>-</v>
      </c>
      <c r="AN67" s="62" t="str">
        <f>IF(ISNUMBER(san_table_data!AN64), IF(san_table_data!AN64=-999,"NA",IF(san_table_data!AN64&gt;99, "&gt;99", IF(san_table_data!AN64&lt;1, "&lt;1", san_table_data!AN64))), "-")</f>
        <v>-</v>
      </c>
      <c r="AO67" s="63" t="str">
        <f>IF(ISNUMBER(san_table_data!AO64), IF(san_table_data!AO64=-999,"NA",IF(san_table_data!AO64&gt;99, "&gt;99", IF(san_table_data!AO64&lt;1, "&lt;1", san_table_data!AO64))), "-")</f>
        <v>-</v>
      </c>
      <c r="AP67" s="63" t="str">
        <f>IF(ISNUMBER(san_table_data!AP64), IF(san_table_data!AP64=-999,"NA",IF(san_table_data!AP64&gt;99, "&gt;99", IF(san_table_data!AP64&lt;1, "&lt;1", san_table_data!AP64))), "-")</f>
        <v>-</v>
      </c>
      <c r="AQ67" s="63" t="str">
        <f>IF(ISNUMBER(san_table_data!AQ64), IF(san_table_data!AQ64=-999,"NA",IF(san_table_data!AQ64&gt;99, "&gt;99", IF(san_table_data!AQ64&lt;1, "&lt;1", san_table_data!AQ64))), "-")</f>
        <v>-</v>
      </c>
      <c r="AR67" s="59" t="str">
        <f>IF(ISNUMBER(san_table_data!AR64), IF(san_table_data!AR64=-999,"NA",IF(san_table_data!AR64&gt;99, "&gt;99", IF(san_table_data!AR64&lt;1, "&lt;1", san_table_data!AR64))), "-")</f>
        <v>-</v>
      </c>
      <c r="AS67" s="59" t="str">
        <f>IF(ISNUMBER(san_table_data!AS64), IF(san_table_data!AS64=-999,"NA",IF(san_table_data!AS64&gt;99, "&gt;99", IF(san_table_data!AS64&lt;1, "&lt;1", san_table_data!AS64))), "-")</f>
        <v>-</v>
      </c>
      <c r="AT67" s="59" t="str">
        <f>IF(ISNUMBER(san_table_data!AT64), IF(san_table_data!AT64=-999,"NA",IF(san_table_data!AT64&gt;99, "&gt;99", IF(san_table_data!AT64&lt;1, "&lt;1", san_table_data!AT64))), "-")</f>
        <v>-</v>
      </c>
    </row>
    <row r="68" x14ac:dyDescent="0.25">
      <c r="A68" s="56" t="str">
        <f>IF(ISBLANK(san_table_data!A65), "", san_table_data!A65)</f>
        <v/>
      </c>
      <c r="B68" s="56" t="str">
        <f>IF(ISBLANK(san_table_data!B65), "", san_table_data!B65)</f>
        <v/>
      </c>
      <c r="C68" s="57" t="str">
        <f>IF(ISNUMBER(san_table_data!C65), san_table_data!C65, "-")</f>
        <v>-</v>
      </c>
      <c r="D68" s="58" t="str">
        <f>IF(ISNUMBER(san_table_data!D65), san_table_data!D65, "-")</f>
        <v>-</v>
      </c>
      <c r="E68" s="59" t="str">
        <f>IF(ISNUMBER(san_table_data!E65), san_table_data!E65, "-")</f>
        <v>-</v>
      </c>
      <c r="F68" s="60" t="str">
        <f>IF(ISNUMBER(san_table_data!F65), IF(san_table_data!F65=-999,"NA",IF(san_table_data!F65&gt;99, "&gt;99", IF(san_table_data!F65&lt;1, "&lt;1", san_table_data!F65))), "-")</f>
        <v>-</v>
      </c>
      <c r="G68" s="59" t="str">
        <f>IF(ISNUMBER(san_table_data!G65), IF(san_table_data!G65=-999,"NA",IF(san_table_data!G65&gt;99, "&gt;99", IF(san_table_data!G65&lt;1, "&lt;1", san_table_data!G65))), "-")</f>
        <v>-</v>
      </c>
      <c r="H68" s="59" t="str">
        <f>IF(ISNUMBER(san_table_data!H65), IF(san_table_data!H65=-999,"NA",IF(san_table_data!H65&gt;99, "&gt;99", IF(san_table_data!H65&lt;1, "&lt;1", san_table_data!H65))), "-")</f>
        <v>-</v>
      </c>
      <c r="I68" s="61" t="str">
        <f>IF(ISNUMBER(san_table_data!I65), IF(san_table_data!I65=-999,"NA",IF(san_table_data!I65&gt;99, "&gt;99", IF(san_table_data!I65&lt;1, "&lt;1", san_table_data!I65))), "-")</f>
        <v>-</v>
      </c>
      <c r="J68" s="47" t="str">
        <f>IF(ISNUMBER(san_table_data!J65), IF(san_table_data!J65=-999,"NA",san_table_data!J65), "-")</f>
        <v>-</v>
      </c>
      <c r="K68" s="47" t="str">
        <f>IF(ISNUMBER(san_table_data!K65), IF(san_table_data!K65=-999,"NA",san_table_data!K65), "-")</f>
        <v>-</v>
      </c>
      <c r="L68" s="60" t="str">
        <f>IF(ISNUMBER(san_table_data!L65), IF(san_table_data!L65=-999,"NA",IF(san_table_data!L65&gt;99, "&gt;99", IF(san_table_data!L65&lt;1, "&lt;1", san_table_data!L65))), "-")</f>
        <v>-</v>
      </c>
      <c r="M68" s="59" t="str">
        <f>IF(ISNUMBER(san_table_data!M65), IF(san_table_data!M65=-999,"NA",IF(san_table_data!M65&gt;99, "&gt;99", IF(san_table_data!M65&lt;1, "&lt;1", san_table_data!M65))), "-")</f>
        <v>-</v>
      </c>
      <c r="N68" s="59" t="str">
        <f>IF(ISNUMBER(san_table_data!N65), IF(san_table_data!N65=-999,"NA",IF(san_table_data!N65&gt;99, "&gt;99", IF(san_table_data!N65&lt;1, "&lt;1", san_table_data!N65))), "-")</f>
        <v>-</v>
      </c>
      <c r="O68" s="61" t="str">
        <f>IF(ISNUMBER(san_table_data!O65), IF(san_table_data!O65=-999,"NA",IF(san_table_data!O65&gt;99, "&gt;99", IF(san_table_data!O65&lt;1, "&lt;1", san_table_data!O65))), "-")</f>
        <v>-</v>
      </c>
      <c r="P68" s="47" t="str">
        <f>IF(ISNUMBER(san_table_data!P65), IF(san_table_data!P65=-999,"NA",san_table_data!P65), "-")</f>
        <v>-</v>
      </c>
      <c r="Q68" s="47" t="str">
        <f>IF(ISNUMBER(san_table_data!Q65), IF(san_table_data!Q65=-999,"NA",san_table_data!Q65), "-")</f>
        <v>-</v>
      </c>
      <c r="R68" s="60" t="str">
        <f>IF(ISNUMBER(san_table_data!R65), IF(san_table_data!R65=-999,"NA",IF(san_table_data!R65&gt;99, "&gt;99", IF(san_table_data!R65&lt;1, "&lt;1", san_table_data!R65))), "-")</f>
        <v>-</v>
      </c>
      <c r="S68" s="59" t="str">
        <f>IF(ISNUMBER(san_table_data!S65), IF(san_table_data!S65=-999,"NA",IF(san_table_data!S65&gt;99, "&gt;99", IF(san_table_data!S65&lt;1, "&lt;1", san_table_data!S65))), "-")</f>
        <v>-</v>
      </c>
      <c r="T68" s="59" t="str">
        <f>IF(ISNUMBER(san_table_data!T65), IF(san_table_data!T65=-999,"NA",IF(san_table_data!T65&gt;99, "&gt;99", IF(san_table_data!T65&lt;1, "&lt;1", san_table_data!T65))), "-")</f>
        <v>-</v>
      </c>
      <c r="U68" s="61" t="str">
        <f>IF(ISNUMBER(san_table_data!U65), IF(san_table_data!U65=-999,"NA",IF(san_table_data!U65&gt;99, "&gt;99", IF(san_table_data!U65&lt;1, "&lt;1", san_table_data!U65))), "-")</f>
        <v>-</v>
      </c>
      <c r="V68" s="47" t="str">
        <f>IF(ISNUMBER(san_table_data!V65), IF(san_table_data!V65=-999,"NA",san_table_data!V65), "-")</f>
        <v>-</v>
      </c>
      <c r="W68" s="47" t="str">
        <f>IF(ISNUMBER(san_table_data!W65), IF(san_table_data!W65=-999,"NA",san_table_data!W65), "-")</f>
        <v>-</v>
      </c>
      <c r="X68" s="47"/>
      <c r="Y68" s="47"/>
      <c r="Z68" s="62" t="str">
        <f>IF(ISNUMBER(san_table_data!Z65), IF(san_table_data!Z65=-999,"NA",IF(san_table_data!Z65&gt;99, "&gt;99", IF(san_table_data!Z65&lt;1, "&lt;1", san_table_data!Z65))), "-")</f>
        <v>-</v>
      </c>
      <c r="AA68" s="63" t="str">
        <f>IF(ISNUMBER(san_table_data!AA65), IF(san_table_data!AA65=-999,"NA",IF(san_table_data!AA65&gt;99, "&gt;99", IF(san_table_data!AA65&lt;1, "&lt;1", san_table_data!AA65))), "-")</f>
        <v>-</v>
      </c>
      <c r="AB68" s="63" t="str">
        <f>IF(ISNUMBER(san_table_data!AB65), IF(san_table_data!AB65=-999,"NA",IF(san_table_data!AB65&gt;99, "&gt;99", IF(san_table_data!AB65&lt;1, "&lt;1", san_table_data!AB65))), "-")</f>
        <v>-</v>
      </c>
      <c r="AC68" s="63" t="str">
        <f>IF(ISNUMBER(san_table_data!AC65), IF(san_table_data!AC65=-999,"NA",IF(san_table_data!AC65&gt;99, "&gt;99", IF(san_table_data!AC65&lt;1, "&lt;1", san_table_data!AC65))), "-")</f>
        <v>-</v>
      </c>
      <c r="AD68" s="59" t="str">
        <f>IF(ISNUMBER(san_table_data!AD65), IF(san_table_data!AD65=-999,"NA",IF(san_table_data!AD65&gt;99, "&gt;99", IF(san_table_data!AD65&lt;1, "&lt;1", san_table_data!AD65))), "-")</f>
        <v>-</v>
      </c>
      <c r="AE68" s="59" t="str">
        <f>IF(ISNUMBER(san_table_data!AE65), IF(san_table_data!AE65=-999,"NA",IF(san_table_data!AE65&gt;99, "&gt;99", IF(san_table_data!AE65&lt;1, "&lt;1", san_table_data!AE65))), "-")</f>
        <v>-</v>
      </c>
      <c r="AF68" s="59" t="str">
        <f>IF(ISNUMBER(san_table_data!AF65), IF(san_table_data!AF65=-999,"NA",IF(san_table_data!AF65&gt;99, "&gt;99", IF(san_table_data!AF65&lt;1, "&lt;1", san_table_data!AF65))), "-")</f>
        <v>-</v>
      </c>
      <c r="AG68" s="62" t="str">
        <f>IF(ISNUMBER(san_table_data!AG65), IF(san_table_data!AG65=-999,"NA",IF(san_table_data!AG65&gt;99, "&gt;99", IF(san_table_data!AG65&lt;1, "&lt;1", san_table_data!AG65))), "-")</f>
        <v>-</v>
      </c>
      <c r="AH68" s="63" t="str">
        <f>IF(ISNUMBER(san_table_data!AH65), IF(san_table_data!AH65=-999,"NA",IF(san_table_data!AH65&gt;99, "&gt;99", IF(san_table_data!AH65&lt;1, "&lt;1", san_table_data!AH65))), "-")</f>
        <v>-</v>
      </c>
      <c r="AI68" s="63" t="str">
        <f>IF(ISNUMBER(san_table_data!AI65), IF(san_table_data!AI65=-999,"NA",IF(san_table_data!AI65&gt;99, "&gt;99", IF(san_table_data!AI65&lt;1, "&lt;1", san_table_data!AI65))), "-")</f>
        <v>-</v>
      </c>
      <c r="AJ68" s="63" t="str">
        <f>IF(ISNUMBER(san_table_data!AJ65), IF(san_table_data!AJ65=-999,"NA",IF(san_table_data!AJ65&gt;99, "&gt;99", IF(san_table_data!AJ65&lt;1, "&lt;1", san_table_data!AJ65))), "-")</f>
        <v>-</v>
      </c>
      <c r="AK68" s="59" t="str">
        <f>IF(ISNUMBER(san_table_data!AK65), IF(san_table_data!AK65=-999,"NA",IF(san_table_data!AK65&gt;99, "&gt;99", IF(san_table_data!AK65&lt;1, "&lt;1", san_table_data!AK65))), "-")</f>
        <v>-</v>
      </c>
      <c r="AL68" s="59" t="str">
        <f>IF(ISNUMBER(san_table_data!AL65), IF(san_table_data!AL65=-999,"NA",IF(san_table_data!AL65&gt;99, "&gt;99", IF(san_table_data!AL65&lt;1, "&lt;1", san_table_data!AL65))), "-")</f>
        <v>-</v>
      </c>
      <c r="AM68" s="59" t="str">
        <f>IF(ISNUMBER(san_table_data!AM65), IF(san_table_data!AM65=-999,"NA",IF(san_table_data!AM65&gt;99, "&gt;99", IF(san_table_data!AM65&lt;1, "&lt;1", san_table_data!AM65))), "-")</f>
        <v>-</v>
      </c>
      <c r="AN68" s="62" t="str">
        <f>IF(ISNUMBER(san_table_data!AN65), IF(san_table_data!AN65=-999,"NA",IF(san_table_data!AN65&gt;99, "&gt;99", IF(san_table_data!AN65&lt;1, "&lt;1", san_table_data!AN65))), "-")</f>
        <v>-</v>
      </c>
      <c r="AO68" s="63" t="str">
        <f>IF(ISNUMBER(san_table_data!AO65), IF(san_table_data!AO65=-999,"NA",IF(san_table_data!AO65&gt;99, "&gt;99", IF(san_table_data!AO65&lt;1, "&lt;1", san_table_data!AO65))), "-")</f>
        <v>-</v>
      </c>
      <c r="AP68" s="63" t="str">
        <f>IF(ISNUMBER(san_table_data!AP65), IF(san_table_data!AP65=-999,"NA",IF(san_table_data!AP65&gt;99, "&gt;99", IF(san_table_data!AP65&lt;1, "&lt;1", san_table_data!AP65))), "-")</f>
        <v>-</v>
      </c>
      <c r="AQ68" s="63" t="str">
        <f>IF(ISNUMBER(san_table_data!AQ65), IF(san_table_data!AQ65=-999,"NA",IF(san_table_data!AQ65&gt;99, "&gt;99", IF(san_table_data!AQ65&lt;1, "&lt;1", san_table_data!AQ65))), "-")</f>
        <v>-</v>
      </c>
      <c r="AR68" s="59" t="str">
        <f>IF(ISNUMBER(san_table_data!AR65), IF(san_table_data!AR65=-999,"NA",IF(san_table_data!AR65&gt;99, "&gt;99", IF(san_table_data!AR65&lt;1, "&lt;1", san_table_data!AR65))), "-")</f>
        <v>-</v>
      </c>
      <c r="AS68" s="59" t="str">
        <f>IF(ISNUMBER(san_table_data!AS65), IF(san_table_data!AS65=-999,"NA",IF(san_table_data!AS65&gt;99, "&gt;99", IF(san_table_data!AS65&lt;1, "&lt;1", san_table_data!AS65))), "-")</f>
        <v>-</v>
      </c>
      <c r="AT68" s="59" t="str">
        <f>IF(ISNUMBER(san_table_data!AT65), IF(san_table_data!AT65=-999,"NA",IF(san_table_data!AT65&gt;99, "&gt;99", IF(san_table_data!AT65&lt;1, "&lt;1", san_table_data!AT65))), "-")</f>
        <v>-</v>
      </c>
    </row>
    <row r="69" x14ac:dyDescent="0.25">
      <c r="A69" s="56" t="str">
        <f>IF(ISBLANK(san_table_data!A66), "", san_table_data!A66)</f>
        <v/>
      </c>
      <c r="B69" s="56" t="str">
        <f>IF(ISBLANK(san_table_data!B66), "", san_table_data!B66)</f>
        <v/>
      </c>
      <c r="C69" s="57" t="str">
        <f>IF(ISNUMBER(san_table_data!C66), san_table_data!C66, "-")</f>
        <v>-</v>
      </c>
      <c r="D69" s="58" t="str">
        <f>IF(ISNUMBER(san_table_data!D66), san_table_data!D66, "-")</f>
        <v>-</v>
      </c>
      <c r="E69" s="59" t="str">
        <f>IF(ISNUMBER(san_table_data!E66), san_table_data!E66, "-")</f>
        <v>-</v>
      </c>
      <c r="F69" s="60" t="str">
        <f>IF(ISNUMBER(san_table_data!F66), IF(san_table_data!F66=-999,"NA",IF(san_table_data!F66&gt;99, "&gt;99", IF(san_table_data!F66&lt;1, "&lt;1", san_table_data!F66))), "-")</f>
        <v>-</v>
      </c>
      <c r="G69" s="59" t="str">
        <f>IF(ISNUMBER(san_table_data!G66), IF(san_table_data!G66=-999,"NA",IF(san_table_data!G66&gt;99, "&gt;99", IF(san_table_data!G66&lt;1, "&lt;1", san_table_data!G66))), "-")</f>
        <v>-</v>
      </c>
      <c r="H69" s="59" t="str">
        <f>IF(ISNUMBER(san_table_data!H66), IF(san_table_data!H66=-999,"NA",IF(san_table_data!H66&gt;99, "&gt;99", IF(san_table_data!H66&lt;1, "&lt;1", san_table_data!H66))), "-")</f>
        <v>-</v>
      </c>
      <c r="I69" s="61" t="str">
        <f>IF(ISNUMBER(san_table_data!I66), IF(san_table_data!I66=-999,"NA",IF(san_table_data!I66&gt;99, "&gt;99", IF(san_table_data!I66&lt;1, "&lt;1", san_table_data!I66))), "-")</f>
        <v>-</v>
      </c>
      <c r="J69" s="47" t="str">
        <f>IF(ISNUMBER(san_table_data!J66), IF(san_table_data!J66=-999,"NA",san_table_data!J66), "-")</f>
        <v>-</v>
      </c>
      <c r="K69" s="47" t="str">
        <f>IF(ISNUMBER(san_table_data!K66), IF(san_table_data!K66=-999,"NA",san_table_data!K66), "-")</f>
        <v>-</v>
      </c>
      <c r="L69" s="60" t="str">
        <f>IF(ISNUMBER(san_table_data!L66), IF(san_table_data!L66=-999,"NA",IF(san_table_data!L66&gt;99, "&gt;99", IF(san_table_data!L66&lt;1, "&lt;1", san_table_data!L66))), "-")</f>
        <v>-</v>
      </c>
      <c r="M69" s="59" t="str">
        <f>IF(ISNUMBER(san_table_data!M66), IF(san_table_data!M66=-999,"NA",IF(san_table_data!M66&gt;99, "&gt;99", IF(san_table_data!M66&lt;1, "&lt;1", san_table_data!M66))), "-")</f>
        <v>-</v>
      </c>
      <c r="N69" s="59" t="str">
        <f>IF(ISNUMBER(san_table_data!N66), IF(san_table_data!N66=-999,"NA",IF(san_table_data!N66&gt;99, "&gt;99", IF(san_table_data!N66&lt;1, "&lt;1", san_table_data!N66))), "-")</f>
        <v>-</v>
      </c>
      <c r="O69" s="61" t="str">
        <f>IF(ISNUMBER(san_table_data!O66), IF(san_table_data!O66=-999,"NA",IF(san_table_data!O66&gt;99, "&gt;99", IF(san_table_data!O66&lt;1, "&lt;1", san_table_data!O66))), "-")</f>
        <v>-</v>
      </c>
      <c r="P69" s="47" t="str">
        <f>IF(ISNUMBER(san_table_data!P66), IF(san_table_data!P66=-999,"NA",san_table_data!P66), "-")</f>
        <v>-</v>
      </c>
      <c r="Q69" s="47" t="str">
        <f>IF(ISNUMBER(san_table_data!Q66), IF(san_table_data!Q66=-999,"NA",san_table_data!Q66), "-")</f>
        <v>-</v>
      </c>
      <c r="R69" s="60" t="str">
        <f>IF(ISNUMBER(san_table_data!R66), IF(san_table_data!R66=-999,"NA",IF(san_table_data!R66&gt;99, "&gt;99", IF(san_table_data!R66&lt;1, "&lt;1", san_table_data!R66))), "-")</f>
        <v>-</v>
      </c>
      <c r="S69" s="59" t="str">
        <f>IF(ISNUMBER(san_table_data!S66), IF(san_table_data!S66=-999,"NA",IF(san_table_data!S66&gt;99, "&gt;99", IF(san_table_data!S66&lt;1, "&lt;1", san_table_data!S66))), "-")</f>
        <v>-</v>
      </c>
      <c r="T69" s="59" t="str">
        <f>IF(ISNUMBER(san_table_data!T66), IF(san_table_data!T66=-999,"NA",IF(san_table_data!T66&gt;99, "&gt;99", IF(san_table_data!T66&lt;1, "&lt;1", san_table_data!T66))), "-")</f>
        <v>-</v>
      </c>
      <c r="U69" s="61" t="str">
        <f>IF(ISNUMBER(san_table_data!U66), IF(san_table_data!U66=-999,"NA",IF(san_table_data!U66&gt;99, "&gt;99", IF(san_table_data!U66&lt;1, "&lt;1", san_table_data!U66))), "-")</f>
        <v>-</v>
      </c>
      <c r="V69" s="47" t="str">
        <f>IF(ISNUMBER(san_table_data!V66), IF(san_table_data!V66=-999,"NA",san_table_data!V66), "-")</f>
        <v>-</v>
      </c>
      <c r="W69" s="47" t="str">
        <f>IF(ISNUMBER(san_table_data!W66), IF(san_table_data!W66=-999,"NA",san_table_data!W66), "-")</f>
        <v>-</v>
      </c>
      <c r="X69" s="47"/>
      <c r="Y69" s="47"/>
      <c r="Z69" s="62" t="str">
        <f>IF(ISNUMBER(san_table_data!Z66), IF(san_table_data!Z66=-999,"NA",IF(san_table_data!Z66&gt;99, "&gt;99", IF(san_table_data!Z66&lt;1, "&lt;1", san_table_data!Z66))), "-")</f>
        <v>-</v>
      </c>
      <c r="AA69" s="63" t="str">
        <f>IF(ISNUMBER(san_table_data!AA66), IF(san_table_data!AA66=-999,"NA",IF(san_table_data!AA66&gt;99, "&gt;99", IF(san_table_data!AA66&lt;1, "&lt;1", san_table_data!AA66))), "-")</f>
        <v>-</v>
      </c>
      <c r="AB69" s="63" t="str">
        <f>IF(ISNUMBER(san_table_data!AB66), IF(san_table_data!AB66=-999,"NA",IF(san_table_data!AB66&gt;99, "&gt;99", IF(san_table_data!AB66&lt;1, "&lt;1", san_table_data!AB66))), "-")</f>
        <v>-</v>
      </c>
      <c r="AC69" s="63" t="str">
        <f>IF(ISNUMBER(san_table_data!AC66), IF(san_table_data!AC66=-999,"NA",IF(san_table_data!AC66&gt;99, "&gt;99", IF(san_table_data!AC66&lt;1, "&lt;1", san_table_data!AC66))), "-")</f>
        <v>-</v>
      </c>
      <c r="AD69" s="59" t="str">
        <f>IF(ISNUMBER(san_table_data!AD66), IF(san_table_data!AD66=-999,"NA",IF(san_table_data!AD66&gt;99, "&gt;99", IF(san_table_data!AD66&lt;1, "&lt;1", san_table_data!AD66))), "-")</f>
        <v>-</v>
      </c>
      <c r="AE69" s="59" t="str">
        <f>IF(ISNUMBER(san_table_data!AE66), IF(san_table_data!AE66=-999,"NA",IF(san_table_data!AE66&gt;99, "&gt;99", IF(san_table_data!AE66&lt;1, "&lt;1", san_table_data!AE66))), "-")</f>
        <v>-</v>
      </c>
      <c r="AF69" s="59" t="str">
        <f>IF(ISNUMBER(san_table_data!AF66), IF(san_table_data!AF66=-999,"NA",IF(san_table_data!AF66&gt;99, "&gt;99", IF(san_table_data!AF66&lt;1, "&lt;1", san_table_data!AF66))), "-")</f>
        <v>-</v>
      </c>
      <c r="AG69" s="62" t="str">
        <f>IF(ISNUMBER(san_table_data!AG66), IF(san_table_data!AG66=-999,"NA",IF(san_table_data!AG66&gt;99, "&gt;99", IF(san_table_data!AG66&lt;1, "&lt;1", san_table_data!AG66))), "-")</f>
        <v>-</v>
      </c>
      <c r="AH69" s="63" t="str">
        <f>IF(ISNUMBER(san_table_data!AH66), IF(san_table_data!AH66=-999,"NA",IF(san_table_data!AH66&gt;99, "&gt;99", IF(san_table_data!AH66&lt;1, "&lt;1", san_table_data!AH66))), "-")</f>
        <v>-</v>
      </c>
      <c r="AI69" s="63" t="str">
        <f>IF(ISNUMBER(san_table_data!AI66), IF(san_table_data!AI66=-999,"NA",IF(san_table_data!AI66&gt;99, "&gt;99", IF(san_table_data!AI66&lt;1, "&lt;1", san_table_data!AI66))), "-")</f>
        <v>-</v>
      </c>
      <c r="AJ69" s="63" t="str">
        <f>IF(ISNUMBER(san_table_data!AJ66), IF(san_table_data!AJ66=-999,"NA",IF(san_table_data!AJ66&gt;99, "&gt;99", IF(san_table_data!AJ66&lt;1, "&lt;1", san_table_data!AJ66))), "-")</f>
        <v>-</v>
      </c>
      <c r="AK69" s="59" t="str">
        <f>IF(ISNUMBER(san_table_data!AK66), IF(san_table_data!AK66=-999,"NA",IF(san_table_data!AK66&gt;99, "&gt;99", IF(san_table_data!AK66&lt;1, "&lt;1", san_table_data!AK66))), "-")</f>
        <v>-</v>
      </c>
      <c r="AL69" s="59" t="str">
        <f>IF(ISNUMBER(san_table_data!AL66), IF(san_table_data!AL66=-999,"NA",IF(san_table_data!AL66&gt;99, "&gt;99", IF(san_table_data!AL66&lt;1, "&lt;1", san_table_data!AL66))), "-")</f>
        <v>-</v>
      </c>
      <c r="AM69" s="59" t="str">
        <f>IF(ISNUMBER(san_table_data!AM66), IF(san_table_data!AM66=-999,"NA",IF(san_table_data!AM66&gt;99, "&gt;99", IF(san_table_data!AM66&lt;1, "&lt;1", san_table_data!AM66))), "-")</f>
        <v>-</v>
      </c>
      <c r="AN69" s="62" t="str">
        <f>IF(ISNUMBER(san_table_data!AN66), IF(san_table_data!AN66=-999,"NA",IF(san_table_data!AN66&gt;99, "&gt;99", IF(san_table_data!AN66&lt;1, "&lt;1", san_table_data!AN66))), "-")</f>
        <v>-</v>
      </c>
      <c r="AO69" s="63" t="str">
        <f>IF(ISNUMBER(san_table_data!AO66), IF(san_table_data!AO66=-999,"NA",IF(san_table_data!AO66&gt;99, "&gt;99", IF(san_table_data!AO66&lt;1, "&lt;1", san_table_data!AO66))), "-")</f>
        <v>-</v>
      </c>
      <c r="AP69" s="63" t="str">
        <f>IF(ISNUMBER(san_table_data!AP66), IF(san_table_data!AP66=-999,"NA",IF(san_table_data!AP66&gt;99, "&gt;99", IF(san_table_data!AP66&lt;1, "&lt;1", san_table_data!AP66))), "-")</f>
        <v>-</v>
      </c>
      <c r="AQ69" s="63" t="str">
        <f>IF(ISNUMBER(san_table_data!AQ66), IF(san_table_data!AQ66=-999,"NA",IF(san_table_data!AQ66&gt;99, "&gt;99", IF(san_table_data!AQ66&lt;1, "&lt;1", san_table_data!AQ66))), "-")</f>
        <v>-</v>
      </c>
      <c r="AR69" s="59" t="str">
        <f>IF(ISNUMBER(san_table_data!AR66), IF(san_table_data!AR66=-999,"NA",IF(san_table_data!AR66&gt;99, "&gt;99", IF(san_table_data!AR66&lt;1, "&lt;1", san_table_data!AR66))), "-")</f>
        <v>-</v>
      </c>
      <c r="AS69" s="59" t="str">
        <f>IF(ISNUMBER(san_table_data!AS66), IF(san_table_data!AS66=-999,"NA",IF(san_table_data!AS66&gt;99, "&gt;99", IF(san_table_data!AS66&lt;1, "&lt;1", san_table_data!AS66))), "-")</f>
        <v>-</v>
      </c>
      <c r="AT69" s="59" t="str">
        <f>IF(ISNUMBER(san_table_data!AT66), IF(san_table_data!AT66=-999,"NA",IF(san_table_data!AT66&gt;99, "&gt;99", IF(san_table_data!AT66&lt;1, "&lt;1", san_table_data!AT66))), "-")</f>
        <v>-</v>
      </c>
    </row>
    <row r="70" x14ac:dyDescent="0.25">
      <c r="A70" s="56" t="str">
        <f>IF(ISBLANK(san_table_data!A67), "", san_table_data!A67)</f>
        <v/>
      </c>
      <c r="B70" s="56" t="str">
        <f>IF(ISBLANK(san_table_data!B67), "", san_table_data!B67)</f>
        <v/>
      </c>
      <c r="C70" s="57" t="str">
        <f>IF(ISNUMBER(san_table_data!C67), san_table_data!C67, "-")</f>
        <v>-</v>
      </c>
      <c r="D70" s="58" t="str">
        <f>IF(ISNUMBER(san_table_data!D67), san_table_data!D67, "-")</f>
        <v>-</v>
      </c>
      <c r="E70" s="59" t="str">
        <f>IF(ISNUMBER(san_table_data!E67), san_table_data!E67, "-")</f>
        <v>-</v>
      </c>
      <c r="F70" s="60" t="str">
        <f>IF(ISNUMBER(san_table_data!F67), IF(san_table_data!F67=-999,"NA",IF(san_table_data!F67&gt;99, "&gt;99", IF(san_table_data!F67&lt;1, "&lt;1", san_table_data!F67))), "-")</f>
        <v>-</v>
      </c>
      <c r="G70" s="59" t="str">
        <f>IF(ISNUMBER(san_table_data!G67), IF(san_table_data!G67=-999,"NA",IF(san_table_data!G67&gt;99, "&gt;99", IF(san_table_data!G67&lt;1, "&lt;1", san_table_data!G67))), "-")</f>
        <v>-</v>
      </c>
      <c r="H70" s="59" t="str">
        <f>IF(ISNUMBER(san_table_data!H67), IF(san_table_data!H67=-999,"NA",IF(san_table_data!H67&gt;99, "&gt;99", IF(san_table_data!H67&lt;1, "&lt;1", san_table_data!H67))), "-")</f>
        <v>-</v>
      </c>
      <c r="I70" s="61" t="str">
        <f>IF(ISNUMBER(san_table_data!I67), IF(san_table_data!I67=-999,"NA",IF(san_table_data!I67&gt;99, "&gt;99", IF(san_table_data!I67&lt;1, "&lt;1", san_table_data!I67))), "-")</f>
        <v>-</v>
      </c>
      <c r="J70" s="47" t="str">
        <f>IF(ISNUMBER(san_table_data!J67), IF(san_table_data!J67=-999,"NA",san_table_data!J67), "-")</f>
        <v>-</v>
      </c>
      <c r="K70" s="47" t="str">
        <f>IF(ISNUMBER(san_table_data!K67), IF(san_table_data!K67=-999,"NA",san_table_data!K67), "-")</f>
        <v>-</v>
      </c>
      <c r="L70" s="60" t="str">
        <f>IF(ISNUMBER(san_table_data!L67), IF(san_table_data!L67=-999,"NA",IF(san_table_data!L67&gt;99, "&gt;99", IF(san_table_data!L67&lt;1, "&lt;1", san_table_data!L67))), "-")</f>
        <v>-</v>
      </c>
      <c r="M70" s="59" t="str">
        <f>IF(ISNUMBER(san_table_data!M67), IF(san_table_data!M67=-999,"NA",IF(san_table_data!M67&gt;99, "&gt;99", IF(san_table_data!M67&lt;1, "&lt;1", san_table_data!M67))), "-")</f>
        <v>-</v>
      </c>
      <c r="N70" s="59" t="str">
        <f>IF(ISNUMBER(san_table_data!N67), IF(san_table_data!N67=-999,"NA",IF(san_table_data!N67&gt;99, "&gt;99", IF(san_table_data!N67&lt;1, "&lt;1", san_table_data!N67))), "-")</f>
        <v>-</v>
      </c>
      <c r="O70" s="61" t="str">
        <f>IF(ISNUMBER(san_table_data!O67), IF(san_table_data!O67=-999,"NA",IF(san_table_data!O67&gt;99, "&gt;99", IF(san_table_data!O67&lt;1, "&lt;1", san_table_data!O67))), "-")</f>
        <v>-</v>
      </c>
      <c r="P70" s="47" t="str">
        <f>IF(ISNUMBER(san_table_data!P67), IF(san_table_data!P67=-999,"NA",san_table_data!P67), "-")</f>
        <v>-</v>
      </c>
      <c r="Q70" s="47" t="str">
        <f>IF(ISNUMBER(san_table_data!Q67), IF(san_table_data!Q67=-999,"NA",san_table_data!Q67), "-")</f>
        <v>-</v>
      </c>
      <c r="R70" s="60" t="str">
        <f>IF(ISNUMBER(san_table_data!R67), IF(san_table_data!R67=-999,"NA",IF(san_table_data!R67&gt;99, "&gt;99", IF(san_table_data!R67&lt;1, "&lt;1", san_table_data!R67))), "-")</f>
        <v>-</v>
      </c>
      <c r="S70" s="59" t="str">
        <f>IF(ISNUMBER(san_table_data!S67), IF(san_table_data!S67=-999,"NA",IF(san_table_data!S67&gt;99, "&gt;99", IF(san_table_data!S67&lt;1, "&lt;1", san_table_data!S67))), "-")</f>
        <v>-</v>
      </c>
      <c r="T70" s="59" t="str">
        <f>IF(ISNUMBER(san_table_data!T67), IF(san_table_data!T67=-999,"NA",IF(san_table_data!T67&gt;99, "&gt;99", IF(san_table_data!T67&lt;1, "&lt;1", san_table_data!T67))), "-")</f>
        <v>-</v>
      </c>
      <c r="U70" s="61" t="str">
        <f>IF(ISNUMBER(san_table_data!U67), IF(san_table_data!U67=-999,"NA",IF(san_table_data!U67&gt;99, "&gt;99", IF(san_table_data!U67&lt;1, "&lt;1", san_table_data!U67))), "-")</f>
        <v>-</v>
      </c>
      <c r="V70" s="47" t="str">
        <f>IF(ISNUMBER(san_table_data!V67), IF(san_table_data!V67=-999,"NA",san_table_data!V67), "-")</f>
        <v>-</v>
      </c>
      <c r="W70" s="47" t="str">
        <f>IF(ISNUMBER(san_table_data!W67), IF(san_table_data!W67=-999,"NA",san_table_data!W67), "-")</f>
        <v>-</v>
      </c>
      <c r="X70" s="47"/>
      <c r="Y70" s="47"/>
      <c r="Z70" s="62" t="str">
        <f>IF(ISNUMBER(san_table_data!Z67), IF(san_table_data!Z67=-999,"NA",IF(san_table_data!Z67&gt;99, "&gt;99", IF(san_table_data!Z67&lt;1, "&lt;1", san_table_data!Z67))), "-")</f>
        <v>-</v>
      </c>
      <c r="AA70" s="63" t="str">
        <f>IF(ISNUMBER(san_table_data!AA67), IF(san_table_data!AA67=-999,"NA",IF(san_table_data!AA67&gt;99, "&gt;99", IF(san_table_data!AA67&lt;1, "&lt;1", san_table_data!AA67))), "-")</f>
        <v>-</v>
      </c>
      <c r="AB70" s="63" t="str">
        <f>IF(ISNUMBER(san_table_data!AB67), IF(san_table_data!AB67=-999,"NA",IF(san_table_data!AB67&gt;99, "&gt;99", IF(san_table_data!AB67&lt;1, "&lt;1", san_table_data!AB67))), "-")</f>
        <v>-</v>
      </c>
      <c r="AC70" s="63" t="str">
        <f>IF(ISNUMBER(san_table_data!AC67), IF(san_table_data!AC67=-999,"NA",IF(san_table_data!AC67&gt;99, "&gt;99", IF(san_table_data!AC67&lt;1, "&lt;1", san_table_data!AC67))), "-")</f>
        <v>-</v>
      </c>
      <c r="AD70" s="59" t="str">
        <f>IF(ISNUMBER(san_table_data!AD67), IF(san_table_data!AD67=-999,"NA",IF(san_table_data!AD67&gt;99, "&gt;99", IF(san_table_data!AD67&lt;1, "&lt;1", san_table_data!AD67))), "-")</f>
        <v>-</v>
      </c>
      <c r="AE70" s="59" t="str">
        <f>IF(ISNUMBER(san_table_data!AE67), IF(san_table_data!AE67=-999,"NA",IF(san_table_data!AE67&gt;99, "&gt;99", IF(san_table_data!AE67&lt;1, "&lt;1", san_table_data!AE67))), "-")</f>
        <v>-</v>
      </c>
      <c r="AF70" s="59" t="str">
        <f>IF(ISNUMBER(san_table_data!AF67), IF(san_table_data!AF67=-999,"NA",IF(san_table_data!AF67&gt;99, "&gt;99", IF(san_table_data!AF67&lt;1, "&lt;1", san_table_data!AF67))), "-")</f>
        <v>-</v>
      </c>
      <c r="AG70" s="62" t="str">
        <f>IF(ISNUMBER(san_table_data!AG67), IF(san_table_data!AG67=-999,"NA",IF(san_table_data!AG67&gt;99, "&gt;99", IF(san_table_data!AG67&lt;1, "&lt;1", san_table_data!AG67))), "-")</f>
        <v>-</v>
      </c>
      <c r="AH70" s="63" t="str">
        <f>IF(ISNUMBER(san_table_data!AH67), IF(san_table_data!AH67=-999,"NA",IF(san_table_data!AH67&gt;99, "&gt;99", IF(san_table_data!AH67&lt;1, "&lt;1", san_table_data!AH67))), "-")</f>
        <v>-</v>
      </c>
      <c r="AI70" s="63" t="str">
        <f>IF(ISNUMBER(san_table_data!AI67), IF(san_table_data!AI67=-999,"NA",IF(san_table_data!AI67&gt;99, "&gt;99", IF(san_table_data!AI67&lt;1, "&lt;1", san_table_data!AI67))), "-")</f>
        <v>-</v>
      </c>
      <c r="AJ70" s="63" t="str">
        <f>IF(ISNUMBER(san_table_data!AJ67), IF(san_table_data!AJ67=-999,"NA",IF(san_table_data!AJ67&gt;99, "&gt;99", IF(san_table_data!AJ67&lt;1, "&lt;1", san_table_data!AJ67))), "-")</f>
        <v>-</v>
      </c>
      <c r="AK70" s="59" t="str">
        <f>IF(ISNUMBER(san_table_data!AK67), IF(san_table_data!AK67=-999,"NA",IF(san_table_data!AK67&gt;99, "&gt;99", IF(san_table_data!AK67&lt;1, "&lt;1", san_table_data!AK67))), "-")</f>
        <v>-</v>
      </c>
      <c r="AL70" s="59" t="str">
        <f>IF(ISNUMBER(san_table_data!AL67), IF(san_table_data!AL67=-999,"NA",IF(san_table_data!AL67&gt;99, "&gt;99", IF(san_table_data!AL67&lt;1, "&lt;1", san_table_data!AL67))), "-")</f>
        <v>-</v>
      </c>
      <c r="AM70" s="59" t="str">
        <f>IF(ISNUMBER(san_table_data!AM67), IF(san_table_data!AM67=-999,"NA",IF(san_table_data!AM67&gt;99, "&gt;99", IF(san_table_data!AM67&lt;1, "&lt;1", san_table_data!AM67))), "-")</f>
        <v>-</v>
      </c>
      <c r="AN70" s="62" t="str">
        <f>IF(ISNUMBER(san_table_data!AN67), IF(san_table_data!AN67=-999,"NA",IF(san_table_data!AN67&gt;99, "&gt;99", IF(san_table_data!AN67&lt;1, "&lt;1", san_table_data!AN67))), "-")</f>
        <v>-</v>
      </c>
      <c r="AO70" s="63" t="str">
        <f>IF(ISNUMBER(san_table_data!AO67), IF(san_table_data!AO67=-999,"NA",IF(san_table_data!AO67&gt;99, "&gt;99", IF(san_table_data!AO67&lt;1, "&lt;1", san_table_data!AO67))), "-")</f>
        <v>-</v>
      </c>
      <c r="AP70" s="63" t="str">
        <f>IF(ISNUMBER(san_table_data!AP67), IF(san_table_data!AP67=-999,"NA",IF(san_table_data!AP67&gt;99, "&gt;99", IF(san_table_data!AP67&lt;1, "&lt;1", san_table_data!AP67))), "-")</f>
        <v>-</v>
      </c>
      <c r="AQ70" s="63" t="str">
        <f>IF(ISNUMBER(san_table_data!AQ67), IF(san_table_data!AQ67=-999,"NA",IF(san_table_data!AQ67&gt;99, "&gt;99", IF(san_table_data!AQ67&lt;1, "&lt;1", san_table_data!AQ67))), "-")</f>
        <v>-</v>
      </c>
      <c r="AR70" s="59" t="str">
        <f>IF(ISNUMBER(san_table_data!AR67), IF(san_table_data!AR67=-999,"NA",IF(san_table_data!AR67&gt;99, "&gt;99", IF(san_table_data!AR67&lt;1, "&lt;1", san_table_data!AR67))), "-")</f>
        <v>-</v>
      </c>
      <c r="AS70" s="59" t="str">
        <f>IF(ISNUMBER(san_table_data!AS67), IF(san_table_data!AS67=-999,"NA",IF(san_table_data!AS67&gt;99, "&gt;99", IF(san_table_data!AS67&lt;1, "&lt;1", san_table_data!AS67))), "-")</f>
        <v>-</v>
      </c>
      <c r="AT70" s="59" t="str">
        <f>IF(ISNUMBER(san_table_data!AT67), IF(san_table_data!AT67=-999,"NA",IF(san_table_data!AT67&gt;99, "&gt;99", IF(san_table_data!AT67&lt;1, "&lt;1", san_table_data!AT67))), "-")</f>
        <v>-</v>
      </c>
    </row>
    <row r="71" x14ac:dyDescent="0.25">
      <c r="A71" s="56" t="str">
        <f>IF(ISBLANK(san_table_data!A68), "", san_table_data!A68)</f>
        <v/>
      </c>
      <c r="B71" s="56" t="str">
        <f>IF(ISBLANK(san_table_data!B68), "", san_table_data!B68)</f>
        <v/>
      </c>
      <c r="C71" s="57" t="str">
        <f>IF(ISNUMBER(san_table_data!C68), san_table_data!C68, "-")</f>
        <v>-</v>
      </c>
      <c r="D71" s="58" t="str">
        <f>IF(ISNUMBER(san_table_data!D68), san_table_data!D68, "-")</f>
        <v>-</v>
      </c>
      <c r="E71" s="59" t="str">
        <f>IF(ISNUMBER(san_table_data!E68), san_table_data!E68, "-")</f>
        <v>-</v>
      </c>
      <c r="F71" s="60" t="str">
        <f>IF(ISNUMBER(san_table_data!F68), IF(san_table_data!F68=-999,"NA",IF(san_table_data!F68&gt;99, "&gt;99", IF(san_table_data!F68&lt;1, "&lt;1", san_table_data!F68))), "-")</f>
        <v>-</v>
      </c>
      <c r="G71" s="59" t="str">
        <f>IF(ISNUMBER(san_table_data!G68), IF(san_table_data!G68=-999,"NA",IF(san_table_data!G68&gt;99, "&gt;99", IF(san_table_data!G68&lt;1, "&lt;1", san_table_data!G68))), "-")</f>
        <v>-</v>
      </c>
      <c r="H71" s="59" t="str">
        <f>IF(ISNUMBER(san_table_data!H68), IF(san_table_data!H68=-999,"NA",IF(san_table_data!H68&gt;99, "&gt;99", IF(san_table_data!H68&lt;1, "&lt;1", san_table_data!H68))), "-")</f>
        <v>-</v>
      </c>
      <c r="I71" s="61" t="str">
        <f>IF(ISNUMBER(san_table_data!I68), IF(san_table_data!I68=-999,"NA",IF(san_table_data!I68&gt;99, "&gt;99", IF(san_table_data!I68&lt;1, "&lt;1", san_table_data!I68))), "-")</f>
        <v>-</v>
      </c>
      <c r="J71" s="47" t="str">
        <f>IF(ISNUMBER(san_table_data!J68), IF(san_table_data!J68=-999,"NA",san_table_data!J68), "-")</f>
        <v>-</v>
      </c>
      <c r="K71" s="47" t="str">
        <f>IF(ISNUMBER(san_table_data!K68), IF(san_table_data!K68=-999,"NA",san_table_data!K68), "-")</f>
        <v>-</v>
      </c>
      <c r="L71" s="60" t="str">
        <f>IF(ISNUMBER(san_table_data!L68), IF(san_table_data!L68=-999,"NA",IF(san_table_data!L68&gt;99, "&gt;99", IF(san_table_data!L68&lt;1, "&lt;1", san_table_data!L68))), "-")</f>
        <v>-</v>
      </c>
      <c r="M71" s="59" t="str">
        <f>IF(ISNUMBER(san_table_data!M68), IF(san_table_data!M68=-999,"NA",IF(san_table_data!M68&gt;99, "&gt;99", IF(san_table_data!M68&lt;1, "&lt;1", san_table_data!M68))), "-")</f>
        <v>-</v>
      </c>
      <c r="N71" s="59" t="str">
        <f>IF(ISNUMBER(san_table_data!N68), IF(san_table_data!N68=-999,"NA",IF(san_table_data!N68&gt;99, "&gt;99", IF(san_table_data!N68&lt;1, "&lt;1", san_table_data!N68))), "-")</f>
        <v>-</v>
      </c>
      <c r="O71" s="61" t="str">
        <f>IF(ISNUMBER(san_table_data!O68), IF(san_table_data!O68=-999,"NA",IF(san_table_data!O68&gt;99, "&gt;99", IF(san_table_data!O68&lt;1, "&lt;1", san_table_data!O68))), "-")</f>
        <v>-</v>
      </c>
      <c r="P71" s="47" t="str">
        <f>IF(ISNUMBER(san_table_data!P68), IF(san_table_data!P68=-999,"NA",san_table_data!P68), "-")</f>
        <v>-</v>
      </c>
      <c r="Q71" s="47" t="str">
        <f>IF(ISNUMBER(san_table_data!Q68), IF(san_table_data!Q68=-999,"NA",san_table_data!Q68), "-")</f>
        <v>-</v>
      </c>
      <c r="R71" s="60" t="str">
        <f>IF(ISNUMBER(san_table_data!R68), IF(san_table_data!R68=-999,"NA",IF(san_table_data!R68&gt;99, "&gt;99", IF(san_table_data!R68&lt;1, "&lt;1", san_table_data!R68))), "-")</f>
        <v>-</v>
      </c>
      <c r="S71" s="59" t="str">
        <f>IF(ISNUMBER(san_table_data!S68), IF(san_table_data!S68=-999,"NA",IF(san_table_data!S68&gt;99, "&gt;99", IF(san_table_data!S68&lt;1, "&lt;1", san_table_data!S68))), "-")</f>
        <v>-</v>
      </c>
      <c r="T71" s="59" t="str">
        <f>IF(ISNUMBER(san_table_data!T68), IF(san_table_data!T68=-999,"NA",IF(san_table_data!T68&gt;99, "&gt;99", IF(san_table_data!T68&lt;1, "&lt;1", san_table_data!T68))), "-")</f>
        <v>-</v>
      </c>
      <c r="U71" s="61" t="str">
        <f>IF(ISNUMBER(san_table_data!U68), IF(san_table_data!U68=-999,"NA",IF(san_table_data!U68&gt;99, "&gt;99", IF(san_table_data!U68&lt;1, "&lt;1", san_table_data!U68))), "-")</f>
        <v>-</v>
      </c>
      <c r="V71" s="47" t="str">
        <f>IF(ISNUMBER(san_table_data!V68), IF(san_table_data!V68=-999,"NA",san_table_data!V68), "-")</f>
        <v>-</v>
      </c>
      <c r="W71" s="47" t="str">
        <f>IF(ISNUMBER(san_table_data!W68), IF(san_table_data!W68=-999,"NA",san_table_data!W68), "-")</f>
        <v>-</v>
      </c>
      <c r="X71" s="47"/>
      <c r="Y71" s="47"/>
      <c r="Z71" s="62" t="str">
        <f>IF(ISNUMBER(san_table_data!Z68), IF(san_table_data!Z68=-999,"NA",IF(san_table_data!Z68&gt;99, "&gt;99", IF(san_table_data!Z68&lt;1, "&lt;1", san_table_data!Z68))), "-")</f>
        <v>-</v>
      </c>
      <c r="AA71" s="63" t="str">
        <f>IF(ISNUMBER(san_table_data!AA68), IF(san_table_data!AA68=-999,"NA",IF(san_table_data!AA68&gt;99, "&gt;99", IF(san_table_data!AA68&lt;1, "&lt;1", san_table_data!AA68))), "-")</f>
        <v>-</v>
      </c>
      <c r="AB71" s="63" t="str">
        <f>IF(ISNUMBER(san_table_data!AB68), IF(san_table_data!AB68=-999,"NA",IF(san_table_data!AB68&gt;99, "&gt;99", IF(san_table_data!AB68&lt;1, "&lt;1", san_table_data!AB68))), "-")</f>
        <v>-</v>
      </c>
      <c r="AC71" s="63" t="str">
        <f>IF(ISNUMBER(san_table_data!AC68), IF(san_table_data!AC68=-999,"NA",IF(san_table_data!AC68&gt;99, "&gt;99", IF(san_table_data!AC68&lt;1, "&lt;1", san_table_data!AC68))), "-")</f>
        <v>-</v>
      </c>
      <c r="AD71" s="59" t="str">
        <f>IF(ISNUMBER(san_table_data!AD68), IF(san_table_data!AD68=-999,"NA",IF(san_table_data!AD68&gt;99, "&gt;99", IF(san_table_data!AD68&lt;1, "&lt;1", san_table_data!AD68))), "-")</f>
        <v>-</v>
      </c>
      <c r="AE71" s="59" t="str">
        <f>IF(ISNUMBER(san_table_data!AE68), IF(san_table_data!AE68=-999,"NA",IF(san_table_data!AE68&gt;99, "&gt;99", IF(san_table_data!AE68&lt;1, "&lt;1", san_table_data!AE68))), "-")</f>
        <v>-</v>
      </c>
      <c r="AF71" s="59" t="str">
        <f>IF(ISNUMBER(san_table_data!AF68), IF(san_table_data!AF68=-999,"NA",IF(san_table_data!AF68&gt;99, "&gt;99", IF(san_table_data!AF68&lt;1, "&lt;1", san_table_data!AF68))), "-")</f>
        <v>-</v>
      </c>
      <c r="AG71" s="62" t="str">
        <f>IF(ISNUMBER(san_table_data!AG68), IF(san_table_data!AG68=-999,"NA",IF(san_table_data!AG68&gt;99, "&gt;99", IF(san_table_data!AG68&lt;1, "&lt;1", san_table_data!AG68))), "-")</f>
        <v>-</v>
      </c>
      <c r="AH71" s="63" t="str">
        <f>IF(ISNUMBER(san_table_data!AH68), IF(san_table_data!AH68=-999,"NA",IF(san_table_data!AH68&gt;99, "&gt;99", IF(san_table_data!AH68&lt;1, "&lt;1", san_table_data!AH68))), "-")</f>
        <v>-</v>
      </c>
      <c r="AI71" s="63" t="str">
        <f>IF(ISNUMBER(san_table_data!AI68), IF(san_table_data!AI68=-999,"NA",IF(san_table_data!AI68&gt;99, "&gt;99", IF(san_table_data!AI68&lt;1, "&lt;1", san_table_data!AI68))), "-")</f>
        <v>-</v>
      </c>
      <c r="AJ71" s="63" t="str">
        <f>IF(ISNUMBER(san_table_data!AJ68), IF(san_table_data!AJ68=-999,"NA",IF(san_table_data!AJ68&gt;99, "&gt;99", IF(san_table_data!AJ68&lt;1, "&lt;1", san_table_data!AJ68))), "-")</f>
        <v>-</v>
      </c>
      <c r="AK71" s="59" t="str">
        <f>IF(ISNUMBER(san_table_data!AK68), IF(san_table_data!AK68=-999,"NA",IF(san_table_data!AK68&gt;99, "&gt;99", IF(san_table_data!AK68&lt;1, "&lt;1", san_table_data!AK68))), "-")</f>
        <v>-</v>
      </c>
      <c r="AL71" s="59" t="str">
        <f>IF(ISNUMBER(san_table_data!AL68), IF(san_table_data!AL68=-999,"NA",IF(san_table_data!AL68&gt;99, "&gt;99", IF(san_table_data!AL68&lt;1, "&lt;1", san_table_data!AL68))), "-")</f>
        <v>-</v>
      </c>
      <c r="AM71" s="59" t="str">
        <f>IF(ISNUMBER(san_table_data!AM68), IF(san_table_data!AM68=-999,"NA",IF(san_table_data!AM68&gt;99, "&gt;99", IF(san_table_data!AM68&lt;1, "&lt;1", san_table_data!AM68))), "-")</f>
        <v>-</v>
      </c>
      <c r="AN71" s="62" t="str">
        <f>IF(ISNUMBER(san_table_data!AN68), IF(san_table_data!AN68=-999,"NA",IF(san_table_data!AN68&gt;99, "&gt;99", IF(san_table_data!AN68&lt;1, "&lt;1", san_table_data!AN68))), "-")</f>
        <v>-</v>
      </c>
      <c r="AO71" s="63" t="str">
        <f>IF(ISNUMBER(san_table_data!AO68), IF(san_table_data!AO68=-999,"NA",IF(san_table_data!AO68&gt;99, "&gt;99", IF(san_table_data!AO68&lt;1, "&lt;1", san_table_data!AO68))), "-")</f>
        <v>-</v>
      </c>
      <c r="AP71" s="63" t="str">
        <f>IF(ISNUMBER(san_table_data!AP68), IF(san_table_data!AP68=-999,"NA",IF(san_table_data!AP68&gt;99, "&gt;99", IF(san_table_data!AP68&lt;1, "&lt;1", san_table_data!AP68))), "-")</f>
        <v>-</v>
      </c>
      <c r="AQ71" s="63" t="str">
        <f>IF(ISNUMBER(san_table_data!AQ68), IF(san_table_data!AQ68=-999,"NA",IF(san_table_data!AQ68&gt;99, "&gt;99", IF(san_table_data!AQ68&lt;1, "&lt;1", san_table_data!AQ68))), "-")</f>
        <v>-</v>
      </c>
      <c r="AR71" s="59" t="str">
        <f>IF(ISNUMBER(san_table_data!AR68), IF(san_table_data!AR68=-999,"NA",IF(san_table_data!AR68&gt;99, "&gt;99", IF(san_table_data!AR68&lt;1, "&lt;1", san_table_data!AR68))), "-")</f>
        <v>-</v>
      </c>
      <c r="AS71" s="59" t="str">
        <f>IF(ISNUMBER(san_table_data!AS68), IF(san_table_data!AS68=-999,"NA",IF(san_table_data!AS68&gt;99, "&gt;99", IF(san_table_data!AS68&lt;1, "&lt;1", san_table_data!AS68))), "-")</f>
        <v>-</v>
      </c>
      <c r="AT71" s="59" t="str">
        <f>IF(ISNUMBER(san_table_data!AT68), IF(san_table_data!AT68=-999,"NA",IF(san_table_data!AT68&gt;99, "&gt;99", IF(san_table_data!AT68&lt;1, "&lt;1", san_table_data!AT68))), "-")</f>
        <v>-</v>
      </c>
    </row>
    <row r="72" x14ac:dyDescent="0.25">
      <c r="A72" s="56" t="str">
        <f>IF(ISBLANK(san_table_data!A69), "", san_table_data!A69)</f>
        <v/>
      </c>
      <c r="B72" s="56" t="str">
        <f>IF(ISBLANK(san_table_data!B69), "", san_table_data!B69)</f>
        <v/>
      </c>
      <c r="C72" s="57" t="str">
        <f>IF(ISNUMBER(san_table_data!C69), san_table_data!C69, "-")</f>
        <v>-</v>
      </c>
      <c r="D72" s="58" t="str">
        <f>IF(ISNUMBER(san_table_data!D69), san_table_data!D69, "-")</f>
        <v>-</v>
      </c>
      <c r="E72" s="59" t="str">
        <f>IF(ISNUMBER(san_table_data!E69), san_table_data!E69, "-")</f>
        <v>-</v>
      </c>
      <c r="F72" s="60" t="str">
        <f>IF(ISNUMBER(san_table_data!F69), IF(san_table_data!F69=-999,"NA",IF(san_table_data!F69&gt;99, "&gt;99", IF(san_table_data!F69&lt;1, "&lt;1", san_table_data!F69))), "-")</f>
        <v>-</v>
      </c>
      <c r="G72" s="59" t="str">
        <f>IF(ISNUMBER(san_table_data!G69), IF(san_table_data!G69=-999,"NA",IF(san_table_data!G69&gt;99, "&gt;99", IF(san_table_data!G69&lt;1, "&lt;1", san_table_data!G69))), "-")</f>
        <v>-</v>
      </c>
      <c r="H72" s="59" t="str">
        <f>IF(ISNUMBER(san_table_data!H69), IF(san_table_data!H69=-999,"NA",IF(san_table_data!H69&gt;99, "&gt;99", IF(san_table_data!H69&lt;1, "&lt;1", san_table_data!H69))), "-")</f>
        <v>-</v>
      </c>
      <c r="I72" s="61" t="str">
        <f>IF(ISNUMBER(san_table_data!I69), IF(san_table_data!I69=-999,"NA",IF(san_table_data!I69&gt;99, "&gt;99", IF(san_table_data!I69&lt;1, "&lt;1", san_table_data!I69))), "-")</f>
        <v>-</v>
      </c>
      <c r="J72" s="47" t="str">
        <f>IF(ISNUMBER(san_table_data!J69), IF(san_table_data!J69=-999,"NA",san_table_data!J69), "-")</f>
        <v>-</v>
      </c>
      <c r="K72" s="47" t="str">
        <f>IF(ISNUMBER(san_table_data!K69), IF(san_table_data!K69=-999,"NA",san_table_data!K69), "-")</f>
        <v>-</v>
      </c>
      <c r="L72" s="60" t="str">
        <f>IF(ISNUMBER(san_table_data!L69), IF(san_table_data!L69=-999,"NA",IF(san_table_data!L69&gt;99, "&gt;99", IF(san_table_data!L69&lt;1, "&lt;1", san_table_data!L69))), "-")</f>
        <v>-</v>
      </c>
      <c r="M72" s="59" t="str">
        <f>IF(ISNUMBER(san_table_data!M69), IF(san_table_data!M69=-999,"NA",IF(san_table_data!M69&gt;99, "&gt;99", IF(san_table_data!M69&lt;1, "&lt;1", san_table_data!M69))), "-")</f>
        <v>-</v>
      </c>
      <c r="N72" s="59" t="str">
        <f>IF(ISNUMBER(san_table_data!N69), IF(san_table_data!N69=-999,"NA",IF(san_table_data!N69&gt;99, "&gt;99", IF(san_table_data!N69&lt;1, "&lt;1", san_table_data!N69))), "-")</f>
        <v>-</v>
      </c>
      <c r="O72" s="61" t="str">
        <f>IF(ISNUMBER(san_table_data!O69), IF(san_table_data!O69=-999,"NA",IF(san_table_data!O69&gt;99, "&gt;99", IF(san_table_data!O69&lt;1, "&lt;1", san_table_data!O69))), "-")</f>
        <v>-</v>
      </c>
      <c r="P72" s="47" t="str">
        <f>IF(ISNUMBER(san_table_data!P69), IF(san_table_data!P69=-999,"NA",san_table_data!P69), "-")</f>
        <v>-</v>
      </c>
      <c r="Q72" s="47" t="str">
        <f>IF(ISNUMBER(san_table_data!Q69), IF(san_table_data!Q69=-999,"NA",san_table_data!Q69), "-")</f>
        <v>-</v>
      </c>
      <c r="R72" s="60" t="str">
        <f>IF(ISNUMBER(san_table_data!R69), IF(san_table_data!R69=-999,"NA",IF(san_table_data!R69&gt;99, "&gt;99", IF(san_table_data!R69&lt;1, "&lt;1", san_table_data!R69))), "-")</f>
        <v>-</v>
      </c>
      <c r="S72" s="59" t="str">
        <f>IF(ISNUMBER(san_table_data!S69), IF(san_table_data!S69=-999,"NA",IF(san_table_data!S69&gt;99, "&gt;99", IF(san_table_data!S69&lt;1, "&lt;1", san_table_data!S69))), "-")</f>
        <v>-</v>
      </c>
      <c r="T72" s="59" t="str">
        <f>IF(ISNUMBER(san_table_data!T69), IF(san_table_data!T69=-999,"NA",IF(san_table_data!T69&gt;99, "&gt;99", IF(san_table_data!T69&lt;1, "&lt;1", san_table_data!T69))), "-")</f>
        <v>-</v>
      </c>
      <c r="U72" s="61" t="str">
        <f>IF(ISNUMBER(san_table_data!U69), IF(san_table_data!U69=-999,"NA",IF(san_table_data!U69&gt;99, "&gt;99", IF(san_table_data!U69&lt;1, "&lt;1", san_table_data!U69))), "-")</f>
        <v>-</v>
      </c>
      <c r="V72" s="47" t="str">
        <f>IF(ISNUMBER(san_table_data!V69), IF(san_table_data!V69=-999,"NA",san_table_data!V69), "-")</f>
        <v>-</v>
      </c>
      <c r="W72" s="47" t="str">
        <f>IF(ISNUMBER(san_table_data!W69), IF(san_table_data!W69=-999,"NA",san_table_data!W69), "-")</f>
        <v>-</v>
      </c>
      <c r="X72" s="47"/>
      <c r="Y72" s="47"/>
      <c r="Z72" s="62" t="str">
        <f>IF(ISNUMBER(san_table_data!Z69), IF(san_table_data!Z69=-999,"NA",IF(san_table_data!Z69&gt;99, "&gt;99", IF(san_table_data!Z69&lt;1, "&lt;1", san_table_data!Z69))), "-")</f>
        <v>-</v>
      </c>
      <c r="AA72" s="63" t="str">
        <f>IF(ISNUMBER(san_table_data!AA69), IF(san_table_data!AA69=-999,"NA",IF(san_table_data!AA69&gt;99, "&gt;99", IF(san_table_data!AA69&lt;1, "&lt;1", san_table_data!AA69))), "-")</f>
        <v>-</v>
      </c>
      <c r="AB72" s="63" t="str">
        <f>IF(ISNUMBER(san_table_data!AB69), IF(san_table_data!AB69=-999,"NA",IF(san_table_data!AB69&gt;99, "&gt;99", IF(san_table_data!AB69&lt;1, "&lt;1", san_table_data!AB69))), "-")</f>
        <v>-</v>
      </c>
      <c r="AC72" s="63" t="str">
        <f>IF(ISNUMBER(san_table_data!AC69), IF(san_table_data!AC69=-999,"NA",IF(san_table_data!AC69&gt;99, "&gt;99", IF(san_table_data!AC69&lt;1, "&lt;1", san_table_data!AC69))), "-")</f>
        <v>-</v>
      </c>
      <c r="AD72" s="59" t="str">
        <f>IF(ISNUMBER(san_table_data!AD69), IF(san_table_data!AD69=-999,"NA",IF(san_table_data!AD69&gt;99, "&gt;99", IF(san_table_data!AD69&lt;1, "&lt;1", san_table_data!AD69))), "-")</f>
        <v>-</v>
      </c>
      <c r="AE72" s="59" t="str">
        <f>IF(ISNUMBER(san_table_data!AE69), IF(san_table_data!AE69=-999,"NA",IF(san_table_data!AE69&gt;99, "&gt;99", IF(san_table_data!AE69&lt;1, "&lt;1", san_table_data!AE69))), "-")</f>
        <v>-</v>
      </c>
      <c r="AF72" s="59" t="str">
        <f>IF(ISNUMBER(san_table_data!AF69), IF(san_table_data!AF69=-999,"NA",IF(san_table_data!AF69&gt;99, "&gt;99", IF(san_table_data!AF69&lt;1, "&lt;1", san_table_data!AF69))), "-")</f>
        <v>-</v>
      </c>
      <c r="AG72" s="62" t="str">
        <f>IF(ISNUMBER(san_table_data!AG69), IF(san_table_data!AG69=-999,"NA",IF(san_table_data!AG69&gt;99, "&gt;99", IF(san_table_data!AG69&lt;1, "&lt;1", san_table_data!AG69))), "-")</f>
        <v>-</v>
      </c>
      <c r="AH72" s="63" t="str">
        <f>IF(ISNUMBER(san_table_data!AH69), IF(san_table_data!AH69=-999,"NA",IF(san_table_data!AH69&gt;99, "&gt;99", IF(san_table_data!AH69&lt;1, "&lt;1", san_table_data!AH69))), "-")</f>
        <v>-</v>
      </c>
      <c r="AI72" s="63" t="str">
        <f>IF(ISNUMBER(san_table_data!AI69), IF(san_table_data!AI69=-999,"NA",IF(san_table_data!AI69&gt;99, "&gt;99", IF(san_table_data!AI69&lt;1, "&lt;1", san_table_data!AI69))), "-")</f>
        <v>-</v>
      </c>
      <c r="AJ72" s="63" t="str">
        <f>IF(ISNUMBER(san_table_data!AJ69), IF(san_table_data!AJ69=-999,"NA",IF(san_table_data!AJ69&gt;99, "&gt;99", IF(san_table_data!AJ69&lt;1, "&lt;1", san_table_data!AJ69))), "-")</f>
        <v>-</v>
      </c>
      <c r="AK72" s="59" t="str">
        <f>IF(ISNUMBER(san_table_data!AK69), IF(san_table_data!AK69=-999,"NA",IF(san_table_data!AK69&gt;99, "&gt;99", IF(san_table_data!AK69&lt;1, "&lt;1", san_table_data!AK69))), "-")</f>
        <v>-</v>
      </c>
      <c r="AL72" s="59" t="str">
        <f>IF(ISNUMBER(san_table_data!AL69), IF(san_table_data!AL69=-999,"NA",IF(san_table_data!AL69&gt;99, "&gt;99", IF(san_table_data!AL69&lt;1, "&lt;1", san_table_data!AL69))), "-")</f>
        <v>-</v>
      </c>
      <c r="AM72" s="59" t="str">
        <f>IF(ISNUMBER(san_table_data!AM69), IF(san_table_data!AM69=-999,"NA",IF(san_table_data!AM69&gt;99, "&gt;99", IF(san_table_data!AM69&lt;1, "&lt;1", san_table_data!AM69))), "-")</f>
        <v>-</v>
      </c>
      <c r="AN72" s="62" t="str">
        <f>IF(ISNUMBER(san_table_data!AN69), IF(san_table_data!AN69=-999,"NA",IF(san_table_data!AN69&gt;99, "&gt;99", IF(san_table_data!AN69&lt;1, "&lt;1", san_table_data!AN69))), "-")</f>
        <v>-</v>
      </c>
      <c r="AO72" s="63" t="str">
        <f>IF(ISNUMBER(san_table_data!AO69), IF(san_table_data!AO69=-999,"NA",IF(san_table_data!AO69&gt;99, "&gt;99", IF(san_table_data!AO69&lt;1, "&lt;1", san_table_data!AO69))), "-")</f>
        <v>-</v>
      </c>
      <c r="AP72" s="63" t="str">
        <f>IF(ISNUMBER(san_table_data!AP69), IF(san_table_data!AP69=-999,"NA",IF(san_table_data!AP69&gt;99, "&gt;99", IF(san_table_data!AP69&lt;1, "&lt;1", san_table_data!AP69))), "-")</f>
        <v>-</v>
      </c>
      <c r="AQ72" s="63" t="str">
        <f>IF(ISNUMBER(san_table_data!AQ69), IF(san_table_data!AQ69=-999,"NA",IF(san_table_data!AQ69&gt;99, "&gt;99", IF(san_table_data!AQ69&lt;1, "&lt;1", san_table_data!AQ69))), "-")</f>
        <v>-</v>
      </c>
      <c r="AR72" s="59" t="str">
        <f>IF(ISNUMBER(san_table_data!AR69), IF(san_table_data!AR69=-999,"NA",IF(san_table_data!AR69&gt;99, "&gt;99", IF(san_table_data!AR69&lt;1, "&lt;1", san_table_data!AR69))), "-")</f>
        <v>-</v>
      </c>
      <c r="AS72" s="59" t="str">
        <f>IF(ISNUMBER(san_table_data!AS69), IF(san_table_data!AS69=-999,"NA",IF(san_table_data!AS69&gt;99, "&gt;99", IF(san_table_data!AS69&lt;1, "&lt;1", san_table_data!AS69))), "-")</f>
        <v>-</v>
      </c>
      <c r="AT72" s="59" t="str">
        <f>IF(ISNUMBER(san_table_data!AT69), IF(san_table_data!AT69=-999,"NA",IF(san_table_data!AT69&gt;99, "&gt;99", IF(san_table_data!AT69&lt;1, "&lt;1", san_table_data!AT69))), "-")</f>
        <v>-</v>
      </c>
    </row>
    <row r="73" x14ac:dyDescent="0.25">
      <c r="A73" s="56" t="str">
        <f>IF(ISBLANK(san_table_data!A70), "", san_table_data!A70)</f>
        <v/>
      </c>
      <c r="B73" s="56" t="str">
        <f>IF(ISBLANK(san_table_data!B70), "", san_table_data!B70)</f>
        <v/>
      </c>
      <c r="C73" s="57" t="str">
        <f>IF(ISNUMBER(san_table_data!C70), san_table_data!C70, "-")</f>
        <v>-</v>
      </c>
      <c r="D73" s="58" t="str">
        <f>IF(ISNUMBER(san_table_data!D70), san_table_data!D70, "-")</f>
        <v>-</v>
      </c>
      <c r="E73" s="59" t="str">
        <f>IF(ISNUMBER(san_table_data!E70), san_table_data!E70, "-")</f>
        <v>-</v>
      </c>
      <c r="F73" s="60" t="str">
        <f>IF(ISNUMBER(san_table_data!F70), IF(san_table_data!F70=-999,"NA",IF(san_table_data!F70&gt;99, "&gt;99", IF(san_table_data!F70&lt;1, "&lt;1", san_table_data!F70))), "-")</f>
        <v>-</v>
      </c>
      <c r="G73" s="59" t="str">
        <f>IF(ISNUMBER(san_table_data!G70), IF(san_table_data!G70=-999,"NA",IF(san_table_data!G70&gt;99, "&gt;99", IF(san_table_data!G70&lt;1, "&lt;1", san_table_data!G70))), "-")</f>
        <v>-</v>
      </c>
      <c r="H73" s="59" t="str">
        <f>IF(ISNUMBER(san_table_data!H70), IF(san_table_data!H70=-999,"NA",IF(san_table_data!H70&gt;99, "&gt;99", IF(san_table_data!H70&lt;1, "&lt;1", san_table_data!H70))), "-")</f>
        <v>-</v>
      </c>
      <c r="I73" s="61" t="str">
        <f>IF(ISNUMBER(san_table_data!I70), IF(san_table_data!I70=-999,"NA",IF(san_table_data!I70&gt;99, "&gt;99", IF(san_table_data!I70&lt;1, "&lt;1", san_table_data!I70))), "-")</f>
        <v>-</v>
      </c>
      <c r="J73" s="47" t="str">
        <f>IF(ISNUMBER(san_table_data!J70), IF(san_table_data!J70=-999,"NA",san_table_data!J70), "-")</f>
        <v>-</v>
      </c>
      <c r="K73" s="47" t="str">
        <f>IF(ISNUMBER(san_table_data!K70), IF(san_table_data!K70=-999,"NA",san_table_data!K70), "-")</f>
        <v>-</v>
      </c>
      <c r="L73" s="60" t="str">
        <f>IF(ISNUMBER(san_table_data!L70), IF(san_table_data!L70=-999,"NA",IF(san_table_data!L70&gt;99, "&gt;99", IF(san_table_data!L70&lt;1, "&lt;1", san_table_data!L70))), "-")</f>
        <v>-</v>
      </c>
      <c r="M73" s="59" t="str">
        <f>IF(ISNUMBER(san_table_data!M70), IF(san_table_data!M70=-999,"NA",IF(san_table_data!M70&gt;99, "&gt;99", IF(san_table_data!M70&lt;1, "&lt;1", san_table_data!M70))), "-")</f>
        <v>-</v>
      </c>
      <c r="N73" s="59" t="str">
        <f>IF(ISNUMBER(san_table_data!N70), IF(san_table_data!N70=-999,"NA",IF(san_table_data!N70&gt;99, "&gt;99", IF(san_table_data!N70&lt;1, "&lt;1", san_table_data!N70))), "-")</f>
        <v>-</v>
      </c>
      <c r="O73" s="61" t="str">
        <f>IF(ISNUMBER(san_table_data!O70), IF(san_table_data!O70=-999,"NA",IF(san_table_data!O70&gt;99, "&gt;99", IF(san_table_data!O70&lt;1, "&lt;1", san_table_data!O70))), "-")</f>
        <v>-</v>
      </c>
      <c r="P73" s="47" t="str">
        <f>IF(ISNUMBER(san_table_data!P70), IF(san_table_data!P70=-999,"NA",san_table_data!P70), "-")</f>
        <v>-</v>
      </c>
      <c r="Q73" s="47" t="str">
        <f>IF(ISNUMBER(san_table_data!Q70), IF(san_table_data!Q70=-999,"NA",san_table_data!Q70), "-")</f>
        <v>-</v>
      </c>
      <c r="R73" s="60" t="str">
        <f>IF(ISNUMBER(san_table_data!R70), IF(san_table_data!R70=-999,"NA",IF(san_table_data!R70&gt;99, "&gt;99", IF(san_table_data!R70&lt;1, "&lt;1", san_table_data!R70))), "-")</f>
        <v>-</v>
      </c>
      <c r="S73" s="59" t="str">
        <f>IF(ISNUMBER(san_table_data!S70), IF(san_table_data!S70=-999,"NA",IF(san_table_data!S70&gt;99, "&gt;99", IF(san_table_data!S70&lt;1, "&lt;1", san_table_data!S70))), "-")</f>
        <v>-</v>
      </c>
      <c r="T73" s="59" t="str">
        <f>IF(ISNUMBER(san_table_data!T70), IF(san_table_data!T70=-999,"NA",IF(san_table_data!T70&gt;99, "&gt;99", IF(san_table_data!T70&lt;1, "&lt;1", san_table_data!T70))), "-")</f>
        <v>-</v>
      </c>
      <c r="U73" s="61" t="str">
        <f>IF(ISNUMBER(san_table_data!U70), IF(san_table_data!U70=-999,"NA",IF(san_table_data!U70&gt;99, "&gt;99", IF(san_table_data!U70&lt;1, "&lt;1", san_table_data!U70))), "-")</f>
        <v>-</v>
      </c>
      <c r="V73" s="47" t="str">
        <f>IF(ISNUMBER(san_table_data!V70), IF(san_table_data!V70=-999,"NA",san_table_data!V70), "-")</f>
        <v>-</v>
      </c>
      <c r="W73" s="47" t="str">
        <f>IF(ISNUMBER(san_table_data!W70), IF(san_table_data!W70=-999,"NA",san_table_data!W70), "-")</f>
        <v>-</v>
      </c>
      <c r="X73" s="47"/>
      <c r="Y73" s="47"/>
      <c r="Z73" s="62" t="str">
        <f>IF(ISNUMBER(san_table_data!Z70), IF(san_table_data!Z70=-999,"NA",IF(san_table_data!Z70&gt;99, "&gt;99", IF(san_table_data!Z70&lt;1, "&lt;1", san_table_data!Z70))), "-")</f>
        <v>-</v>
      </c>
      <c r="AA73" s="63" t="str">
        <f>IF(ISNUMBER(san_table_data!AA70), IF(san_table_data!AA70=-999,"NA",IF(san_table_data!AA70&gt;99, "&gt;99", IF(san_table_data!AA70&lt;1, "&lt;1", san_table_data!AA70))), "-")</f>
        <v>-</v>
      </c>
      <c r="AB73" s="63" t="str">
        <f>IF(ISNUMBER(san_table_data!AB70), IF(san_table_data!AB70=-999,"NA",IF(san_table_data!AB70&gt;99, "&gt;99", IF(san_table_data!AB70&lt;1, "&lt;1", san_table_data!AB70))), "-")</f>
        <v>-</v>
      </c>
      <c r="AC73" s="63" t="str">
        <f>IF(ISNUMBER(san_table_data!AC70), IF(san_table_data!AC70=-999,"NA",IF(san_table_data!AC70&gt;99, "&gt;99", IF(san_table_data!AC70&lt;1, "&lt;1", san_table_data!AC70))), "-")</f>
        <v>-</v>
      </c>
      <c r="AD73" s="59" t="str">
        <f>IF(ISNUMBER(san_table_data!AD70), IF(san_table_data!AD70=-999,"NA",IF(san_table_data!AD70&gt;99, "&gt;99", IF(san_table_data!AD70&lt;1, "&lt;1", san_table_data!AD70))), "-")</f>
        <v>-</v>
      </c>
      <c r="AE73" s="59" t="str">
        <f>IF(ISNUMBER(san_table_data!AE70), IF(san_table_data!AE70=-999,"NA",IF(san_table_data!AE70&gt;99, "&gt;99", IF(san_table_data!AE70&lt;1, "&lt;1", san_table_data!AE70))), "-")</f>
        <v>-</v>
      </c>
      <c r="AF73" s="59" t="str">
        <f>IF(ISNUMBER(san_table_data!AF70), IF(san_table_data!AF70=-999,"NA",IF(san_table_data!AF70&gt;99, "&gt;99", IF(san_table_data!AF70&lt;1, "&lt;1", san_table_data!AF70))), "-")</f>
        <v>-</v>
      </c>
      <c r="AG73" s="62" t="str">
        <f>IF(ISNUMBER(san_table_data!AG70), IF(san_table_data!AG70=-999,"NA",IF(san_table_data!AG70&gt;99, "&gt;99", IF(san_table_data!AG70&lt;1, "&lt;1", san_table_data!AG70))), "-")</f>
        <v>-</v>
      </c>
      <c r="AH73" s="63" t="str">
        <f>IF(ISNUMBER(san_table_data!AH70), IF(san_table_data!AH70=-999,"NA",IF(san_table_data!AH70&gt;99, "&gt;99", IF(san_table_data!AH70&lt;1, "&lt;1", san_table_data!AH70))), "-")</f>
        <v>-</v>
      </c>
      <c r="AI73" s="63" t="str">
        <f>IF(ISNUMBER(san_table_data!AI70), IF(san_table_data!AI70=-999,"NA",IF(san_table_data!AI70&gt;99, "&gt;99", IF(san_table_data!AI70&lt;1, "&lt;1", san_table_data!AI70))), "-")</f>
        <v>-</v>
      </c>
      <c r="AJ73" s="63" t="str">
        <f>IF(ISNUMBER(san_table_data!AJ70), IF(san_table_data!AJ70=-999,"NA",IF(san_table_data!AJ70&gt;99, "&gt;99", IF(san_table_data!AJ70&lt;1, "&lt;1", san_table_data!AJ70))), "-")</f>
        <v>-</v>
      </c>
      <c r="AK73" s="59" t="str">
        <f>IF(ISNUMBER(san_table_data!AK70), IF(san_table_data!AK70=-999,"NA",IF(san_table_data!AK70&gt;99, "&gt;99", IF(san_table_data!AK70&lt;1, "&lt;1", san_table_data!AK70))), "-")</f>
        <v>-</v>
      </c>
      <c r="AL73" s="59" t="str">
        <f>IF(ISNUMBER(san_table_data!AL70), IF(san_table_data!AL70=-999,"NA",IF(san_table_data!AL70&gt;99, "&gt;99", IF(san_table_data!AL70&lt;1, "&lt;1", san_table_data!AL70))), "-")</f>
        <v>-</v>
      </c>
      <c r="AM73" s="59" t="str">
        <f>IF(ISNUMBER(san_table_data!AM70), IF(san_table_data!AM70=-999,"NA",IF(san_table_data!AM70&gt;99, "&gt;99", IF(san_table_data!AM70&lt;1, "&lt;1", san_table_data!AM70))), "-")</f>
        <v>-</v>
      </c>
      <c r="AN73" s="62" t="str">
        <f>IF(ISNUMBER(san_table_data!AN70), IF(san_table_data!AN70=-999,"NA",IF(san_table_data!AN70&gt;99, "&gt;99", IF(san_table_data!AN70&lt;1, "&lt;1", san_table_data!AN70))), "-")</f>
        <v>-</v>
      </c>
      <c r="AO73" s="63" t="str">
        <f>IF(ISNUMBER(san_table_data!AO70), IF(san_table_data!AO70=-999,"NA",IF(san_table_data!AO70&gt;99, "&gt;99", IF(san_table_data!AO70&lt;1, "&lt;1", san_table_data!AO70))), "-")</f>
        <v>-</v>
      </c>
      <c r="AP73" s="63" t="str">
        <f>IF(ISNUMBER(san_table_data!AP70), IF(san_table_data!AP70=-999,"NA",IF(san_table_data!AP70&gt;99, "&gt;99", IF(san_table_data!AP70&lt;1, "&lt;1", san_table_data!AP70))), "-")</f>
        <v>-</v>
      </c>
      <c r="AQ73" s="63" t="str">
        <f>IF(ISNUMBER(san_table_data!AQ70), IF(san_table_data!AQ70=-999,"NA",IF(san_table_data!AQ70&gt;99, "&gt;99", IF(san_table_data!AQ70&lt;1, "&lt;1", san_table_data!AQ70))), "-")</f>
        <v>-</v>
      </c>
      <c r="AR73" s="59" t="str">
        <f>IF(ISNUMBER(san_table_data!AR70), IF(san_table_data!AR70=-999,"NA",IF(san_table_data!AR70&gt;99, "&gt;99", IF(san_table_data!AR70&lt;1, "&lt;1", san_table_data!AR70))), "-")</f>
        <v>-</v>
      </c>
      <c r="AS73" s="59" t="str">
        <f>IF(ISNUMBER(san_table_data!AS70), IF(san_table_data!AS70=-999,"NA",IF(san_table_data!AS70&gt;99, "&gt;99", IF(san_table_data!AS70&lt;1, "&lt;1", san_table_data!AS70))), "-")</f>
        <v>-</v>
      </c>
      <c r="AT73" s="59" t="str">
        <f>IF(ISNUMBER(san_table_data!AT70), IF(san_table_data!AT70=-999,"NA",IF(san_table_data!AT70&gt;99, "&gt;99", IF(san_table_data!AT70&lt;1, "&lt;1", san_table_data!AT70))), "-")</f>
        <v>-</v>
      </c>
    </row>
    <row r="74" x14ac:dyDescent="0.25">
      <c r="A74" s="56" t="str">
        <f>IF(ISBLANK(san_table_data!A71), "", san_table_data!A71)</f>
        <v/>
      </c>
      <c r="B74" s="56" t="str">
        <f>IF(ISBLANK(san_table_data!B71), "", san_table_data!B71)</f>
        <v/>
      </c>
      <c r="C74" s="57" t="str">
        <f>IF(ISNUMBER(san_table_data!C71), san_table_data!C71, "-")</f>
        <v>-</v>
      </c>
      <c r="D74" s="58" t="str">
        <f>IF(ISNUMBER(san_table_data!D71), san_table_data!D71, "-")</f>
        <v>-</v>
      </c>
      <c r="E74" s="59" t="str">
        <f>IF(ISNUMBER(san_table_data!E71), san_table_data!E71, "-")</f>
        <v>-</v>
      </c>
      <c r="F74" s="60" t="str">
        <f>IF(ISNUMBER(san_table_data!F71), IF(san_table_data!F71=-999,"NA",IF(san_table_data!F71&gt;99, "&gt;99", IF(san_table_data!F71&lt;1, "&lt;1", san_table_data!F71))), "-")</f>
        <v>-</v>
      </c>
      <c r="G74" s="59" t="str">
        <f>IF(ISNUMBER(san_table_data!G71), IF(san_table_data!G71=-999,"NA",IF(san_table_data!G71&gt;99, "&gt;99", IF(san_table_data!G71&lt;1, "&lt;1", san_table_data!G71))), "-")</f>
        <v>-</v>
      </c>
      <c r="H74" s="59" t="str">
        <f>IF(ISNUMBER(san_table_data!H71), IF(san_table_data!H71=-999,"NA",IF(san_table_data!H71&gt;99, "&gt;99", IF(san_table_data!H71&lt;1, "&lt;1", san_table_data!H71))), "-")</f>
        <v>-</v>
      </c>
      <c r="I74" s="61" t="str">
        <f>IF(ISNUMBER(san_table_data!I71), IF(san_table_data!I71=-999,"NA",IF(san_table_data!I71&gt;99, "&gt;99", IF(san_table_data!I71&lt;1, "&lt;1", san_table_data!I71))), "-")</f>
        <v>-</v>
      </c>
      <c r="J74" s="47" t="str">
        <f>IF(ISNUMBER(san_table_data!J71), IF(san_table_data!J71=-999,"NA",san_table_data!J71), "-")</f>
        <v>-</v>
      </c>
      <c r="K74" s="47" t="str">
        <f>IF(ISNUMBER(san_table_data!K71), IF(san_table_data!K71=-999,"NA",san_table_data!K71), "-")</f>
        <v>-</v>
      </c>
      <c r="L74" s="60" t="str">
        <f>IF(ISNUMBER(san_table_data!L71), IF(san_table_data!L71=-999,"NA",IF(san_table_data!L71&gt;99, "&gt;99", IF(san_table_data!L71&lt;1, "&lt;1", san_table_data!L71))), "-")</f>
        <v>-</v>
      </c>
      <c r="M74" s="59" t="str">
        <f>IF(ISNUMBER(san_table_data!M71), IF(san_table_data!M71=-999,"NA",IF(san_table_data!M71&gt;99, "&gt;99", IF(san_table_data!M71&lt;1, "&lt;1", san_table_data!M71))), "-")</f>
        <v>-</v>
      </c>
      <c r="N74" s="59" t="str">
        <f>IF(ISNUMBER(san_table_data!N71), IF(san_table_data!N71=-999,"NA",IF(san_table_data!N71&gt;99, "&gt;99", IF(san_table_data!N71&lt;1, "&lt;1", san_table_data!N71))), "-")</f>
        <v>-</v>
      </c>
      <c r="O74" s="61" t="str">
        <f>IF(ISNUMBER(san_table_data!O71), IF(san_table_data!O71=-999,"NA",IF(san_table_data!O71&gt;99, "&gt;99", IF(san_table_data!O71&lt;1, "&lt;1", san_table_data!O71))), "-")</f>
        <v>-</v>
      </c>
      <c r="P74" s="47" t="str">
        <f>IF(ISNUMBER(san_table_data!P71), IF(san_table_data!P71=-999,"NA",san_table_data!P71), "-")</f>
        <v>-</v>
      </c>
      <c r="Q74" s="47" t="str">
        <f>IF(ISNUMBER(san_table_data!Q71), IF(san_table_data!Q71=-999,"NA",san_table_data!Q71), "-")</f>
        <v>-</v>
      </c>
      <c r="R74" s="60" t="str">
        <f>IF(ISNUMBER(san_table_data!R71), IF(san_table_data!R71=-999,"NA",IF(san_table_data!R71&gt;99, "&gt;99", IF(san_table_data!R71&lt;1, "&lt;1", san_table_data!R71))), "-")</f>
        <v>-</v>
      </c>
      <c r="S74" s="59" t="str">
        <f>IF(ISNUMBER(san_table_data!S71), IF(san_table_data!S71=-999,"NA",IF(san_table_data!S71&gt;99, "&gt;99", IF(san_table_data!S71&lt;1, "&lt;1", san_table_data!S71))), "-")</f>
        <v>-</v>
      </c>
      <c r="T74" s="59" t="str">
        <f>IF(ISNUMBER(san_table_data!T71), IF(san_table_data!T71=-999,"NA",IF(san_table_data!T71&gt;99, "&gt;99", IF(san_table_data!T71&lt;1, "&lt;1", san_table_data!T71))), "-")</f>
        <v>-</v>
      </c>
      <c r="U74" s="61" t="str">
        <f>IF(ISNUMBER(san_table_data!U71), IF(san_table_data!U71=-999,"NA",IF(san_table_data!U71&gt;99, "&gt;99", IF(san_table_data!U71&lt;1, "&lt;1", san_table_data!U71))), "-")</f>
        <v>-</v>
      </c>
      <c r="V74" s="47" t="str">
        <f>IF(ISNUMBER(san_table_data!V71), IF(san_table_data!V71=-999,"NA",san_table_data!V71), "-")</f>
        <v>-</v>
      </c>
      <c r="W74" s="47" t="str">
        <f>IF(ISNUMBER(san_table_data!W71), IF(san_table_data!W71=-999,"NA",san_table_data!W71), "-")</f>
        <v>-</v>
      </c>
      <c r="X74" s="47"/>
      <c r="Y74" s="47"/>
      <c r="Z74" s="62" t="str">
        <f>IF(ISNUMBER(san_table_data!Z71), IF(san_table_data!Z71=-999,"NA",IF(san_table_data!Z71&gt;99, "&gt;99", IF(san_table_data!Z71&lt;1, "&lt;1", san_table_data!Z71))), "-")</f>
        <v>-</v>
      </c>
      <c r="AA74" s="63" t="str">
        <f>IF(ISNUMBER(san_table_data!AA71), IF(san_table_data!AA71=-999,"NA",IF(san_table_data!AA71&gt;99, "&gt;99", IF(san_table_data!AA71&lt;1, "&lt;1", san_table_data!AA71))), "-")</f>
        <v>-</v>
      </c>
      <c r="AB74" s="63" t="str">
        <f>IF(ISNUMBER(san_table_data!AB71), IF(san_table_data!AB71=-999,"NA",IF(san_table_data!AB71&gt;99, "&gt;99", IF(san_table_data!AB71&lt;1, "&lt;1", san_table_data!AB71))), "-")</f>
        <v>-</v>
      </c>
      <c r="AC74" s="63" t="str">
        <f>IF(ISNUMBER(san_table_data!AC71), IF(san_table_data!AC71=-999,"NA",IF(san_table_data!AC71&gt;99, "&gt;99", IF(san_table_data!AC71&lt;1, "&lt;1", san_table_data!AC71))), "-")</f>
        <v>-</v>
      </c>
      <c r="AD74" s="59" t="str">
        <f>IF(ISNUMBER(san_table_data!AD71), IF(san_table_data!AD71=-999,"NA",IF(san_table_data!AD71&gt;99, "&gt;99", IF(san_table_data!AD71&lt;1, "&lt;1", san_table_data!AD71))), "-")</f>
        <v>-</v>
      </c>
      <c r="AE74" s="59" t="str">
        <f>IF(ISNUMBER(san_table_data!AE71), IF(san_table_data!AE71=-999,"NA",IF(san_table_data!AE71&gt;99, "&gt;99", IF(san_table_data!AE71&lt;1, "&lt;1", san_table_data!AE71))), "-")</f>
        <v>-</v>
      </c>
      <c r="AF74" s="59" t="str">
        <f>IF(ISNUMBER(san_table_data!AF71), IF(san_table_data!AF71=-999,"NA",IF(san_table_data!AF71&gt;99, "&gt;99", IF(san_table_data!AF71&lt;1, "&lt;1", san_table_data!AF71))), "-")</f>
        <v>-</v>
      </c>
      <c r="AG74" s="62" t="str">
        <f>IF(ISNUMBER(san_table_data!AG71), IF(san_table_data!AG71=-999,"NA",IF(san_table_data!AG71&gt;99, "&gt;99", IF(san_table_data!AG71&lt;1, "&lt;1", san_table_data!AG71))), "-")</f>
        <v>-</v>
      </c>
      <c r="AH74" s="63" t="str">
        <f>IF(ISNUMBER(san_table_data!AH71), IF(san_table_data!AH71=-999,"NA",IF(san_table_data!AH71&gt;99, "&gt;99", IF(san_table_data!AH71&lt;1, "&lt;1", san_table_data!AH71))), "-")</f>
        <v>-</v>
      </c>
      <c r="AI74" s="63" t="str">
        <f>IF(ISNUMBER(san_table_data!AI71), IF(san_table_data!AI71=-999,"NA",IF(san_table_data!AI71&gt;99, "&gt;99", IF(san_table_data!AI71&lt;1, "&lt;1", san_table_data!AI71))), "-")</f>
        <v>-</v>
      </c>
      <c r="AJ74" s="63" t="str">
        <f>IF(ISNUMBER(san_table_data!AJ71), IF(san_table_data!AJ71=-999,"NA",IF(san_table_data!AJ71&gt;99, "&gt;99", IF(san_table_data!AJ71&lt;1, "&lt;1", san_table_data!AJ71))), "-")</f>
        <v>-</v>
      </c>
      <c r="AK74" s="59" t="str">
        <f>IF(ISNUMBER(san_table_data!AK71), IF(san_table_data!AK71=-999,"NA",IF(san_table_data!AK71&gt;99, "&gt;99", IF(san_table_data!AK71&lt;1, "&lt;1", san_table_data!AK71))), "-")</f>
        <v>-</v>
      </c>
      <c r="AL74" s="59" t="str">
        <f>IF(ISNUMBER(san_table_data!AL71), IF(san_table_data!AL71=-999,"NA",IF(san_table_data!AL71&gt;99, "&gt;99", IF(san_table_data!AL71&lt;1, "&lt;1", san_table_data!AL71))), "-")</f>
        <v>-</v>
      </c>
      <c r="AM74" s="59" t="str">
        <f>IF(ISNUMBER(san_table_data!AM71), IF(san_table_data!AM71=-999,"NA",IF(san_table_data!AM71&gt;99, "&gt;99", IF(san_table_data!AM71&lt;1, "&lt;1", san_table_data!AM71))), "-")</f>
        <v>-</v>
      </c>
      <c r="AN74" s="62" t="str">
        <f>IF(ISNUMBER(san_table_data!AN71), IF(san_table_data!AN71=-999,"NA",IF(san_table_data!AN71&gt;99, "&gt;99", IF(san_table_data!AN71&lt;1, "&lt;1", san_table_data!AN71))), "-")</f>
        <v>-</v>
      </c>
      <c r="AO74" s="63" t="str">
        <f>IF(ISNUMBER(san_table_data!AO71), IF(san_table_data!AO71=-999,"NA",IF(san_table_data!AO71&gt;99, "&gt;99", IF(san_table_data!AO71&lt;1, "&lt;1", san_table_data!AO71))), "-")</f>
        <v>-</v>
      </c>
      <c r="AP74" s="63" t="str">
        <f>IF(ISNUMBER(san_table_data!AP71), IF(san_table_data!AP71=-999,"NA",IF(san_table_data!AP71&gt;99, "&gt;99", IF(san_table_data!AP71&lt;1, "&lt;1", san_table_data!AP71))), "-")</f>
        <v>-</v>
      </c>
      <c r="AQ74" s="63" t="str">
        <f>IF(ISNUMBER(san_table_data!AQ71), IF(san_table_data!AQ71=-999,"NA",IF(san_table_data!AQ71&gt;99, "&gt;99", IF(san_table_data!AQ71&lt;1, "&lt;1", san_table_data!AQ71))), "-")</f>
        <v>-</v>
      </c>
      <c r="AR74" s="59" t="str">
        <f>IF(ISNUMBER(san_table_data!AR71), IF(san_table_data!AR71=-999,"NA",IF(san_table_data!AR71&gt;99, "&gt;99", IF(san_table_data!AR71&lt;1, "&lt;1", san_table_data!AR71))), "-")</f>
        <v>-</v>
      </c>
      <c r="AS74" s="59" t="str">
        <f>IF(ISNUMBER(san_table_data!AS71), IF(san_table_data!AS71=-999,"NA",IF(san_table_data!AS71&gt;99, "&gt;99", IF(san_table_data!AS71&lt;1, "&lt;1", san_table_data!AS71))), "-")</f>
        <v>-</v>
      </c>
      <c r="AT74" s="59" t="str">
        <f>IF(ISNUMBER(san_table_data!AT71), IF(san_table_data!AT71=-999,"NA",IF(san_table_data!AT71&gt;99, "&gt;99", IF(san_table_data!AT71&lt;1, "&lt;1", san_table_data!AT71))), "-")</f>
        <v>-</v>
      </c>
    </row>
    <row r="75" x14ac:dyDescent="0.25">
      <c r="A75" s="56" t="str">
        <f>IF(ISBLANK(san_table_data!A72), "", san_table_data!A72)</f>
        <v/>
      </c>
      <c r="B75" s="56" t="str">
        <f>IF(ISBLANK(san_table_data!B72), "", san_table_data!B72)</f>
        <v/>
      </c>
      <c r="C75" s="57" t="str">
        <f>IF(ISNUMBER(san_table_data!C72), san_table_data!C72, "-")</f>
        <v>-</v>
      </c>
      <c r="D75" s="58" t="str">
        <f>IF(ISNUMBER(san_table_data!D72), san_table_data!D72, "-")</f>
        <v>-</v>
      </c>
      <c r="E75" s="59" t="str">
        <f>IF(ISNUMBER(san_table_data!E72), san_table_data!E72, "-")</f>
        <v>-</v>
      </c>
      <c r="F75" s="60" t="str">
        <f>IF(ISNUMBER(san_table_data!F72), IF(san_table_data!F72=-999,"NA",IF(san_table_data!F72&gt;99, "&gt;99", IF(san_table_data!F72&lt;1, "&lt;1", san_table_data!F72))), "-")</f>
        <v>-</v>
      </c>
      <c r="G75" s="59" t="str">
        <f>IF(ISNUMBER(san_table_data!G72), IF(san_table_data!G72=-999,"NA",IF(san_table_data!G72&gt;99, "&gt;99", IF(san_table_data!G72&lt;1, "&lt;1", san_table_data!G72))), "-")</f>
        <v>-</v>
      </c>
      <c r="H75" s="59" t="str">
        <f>IF(ISNUMBER(san_table_data!H72), IF(san_table_data!H72=-999,"NA",IF(san_table_data!H72&gt;99, "&gt;99", IF(san_table_data!H72&lt;1, "&lt;1", san_table_data!H72))), "-")</f>
        <v>-</v>
      </c>
      <c r="I75" s="61" t="str">
        <f>IF(ISNUMBER(san_table_data!I72), IF(san_table_data!I72=-999,"NA",IF(san_table_data!I72&gt;99, "&gt;99", IF(san_table_data!I72&lt;1, "&lt;1", san_table_data!I72))), "-")</f>
        <v>-</v>
      </c>
      <c r="J75" s="47" t="str">
        <f>IF(ISNUMBER(san_table_data!J72), IF(san_table_data!J72=-999,"NA",san_table_data!J72), "-")</f>
        <v>-</v>
      </c>
      <c r="K75" s="47" t="str">
        <f>IF(ISNUMBER(san_table_data!K72), IF(san_table_data!K72=-999,"NA",san_table_data!K72), "-")</f>
        <v>-</v>
      </c>
      <c r="L75" s="60" t="str">
        <f>IF(ISNUMBER(san_table_data!L72), IF(san_table_data!L72=-999,"NA",IF(san_table_data!L72&gt;99, "&gt;99", IF(san_table_data!L72&lt;1, "&lt;1", san_table_data!L72))), "-")</f>
        <v>-</v>
      </c>
      <c r="M75" s="59" t="str">
        <f>IF(ISNUMBER(san_table_data!M72), IF(san_table_data!M72=-999,"NA",IF(san_table_data!M72&gt;99, "&gt;99", IF(san_table_data!M72&lt;1, "&lt;1", san_table_data!M72))), "-")</f>
        <v>-</v>
      </c>
      <c r="N75" s="59" t="str">
        <f>IF(ISNUMBER(san_table_data!N72), IF(san_table_data!N72=-999,"NA",IF(san_table_data!N72&gt;99, "&gt;99", IF(san_table_data!N72&lt;1, "&lt;1", san_table_data!N72))), "-")</f>
        <v>-</v>
      </c>
      <c r="O75" s="61" t="str">
        <f>IF(ISNUMBER(san_table_data!O72), IF(san_table_data!O72=-999,"NA",IF(san_table_data!O72&gt;99, "&gt;99", IF(san_table_data!O72&lt;1, "&lt;1", san_table_data!O72))), "-")</f>
        <v>-</v>
      </c>
      <c r="P75" s="47" t="str">
        <f>IF(ISNUMBER(san_table_data!P72), IF(san_table_data!P72=-999,"NA",san_table_data!P72), "-")</f>
        <v>-</v>
      </c>
      <c r="Q75" s="47" t="str">
        <f>IF(ISNUMBER(san_table_data!Q72), IF(san_table_data!Q72=-999,"NA",san_table_data!Q72), "-")</f>
        <v>-</v>
      </c>
      <c r="R75" s="60" t="str">
        <f>IF(ISNUMBER(san_table_data!R72), IF(san_table_data!R72=-999,"NA",IF(san_table_data!R72&gt;99, "&gt;99", IF(san_table_data!R72&lt;1, "&lt;1", san_table_data!R72))), "-")</f>
        <v>-</v>
      </c>
      <c r="S75" s="59" t="str">
        <f>IF(ISNUMBER(san_table_data!S72), IF(san_table_data!S72=-999,"NA",IF(san_table_data!S72&gt;99, "&gt;99", IF(san_table_data!S72&lt;1, "&lt;1", san_table_data!S72))), "-")</f>
        <v>-</v>
      </c>
      <c r="T75" s="59" t="str">
        <f>IF(ISNUMBER(san_table_data!T72), IF(san_table_data!T72=-999,"NA",IF(san_table_data!T72&gt;99, "&gt;99", IF(san_table_data!T72&lt;1, "&lt;1", san_table_data!T72))), "-")</f>
        <v>-</v>
      </c>
      <c r="U75" s="61" t="str">
        <f>IF(ISNUMBER(san_table_data!U72), IF(san_table_data!U72=-999,"NA",IF(san_table_data!U72&gt;99, "&gt;99", IF(san_table_data!U72&lt;1, "&lt;1", san_table_data!U72))), "-")</f>
        <v>-</v>
      </c>
      <c r="V75" s="47" t="str">
        <f>IF(ISNUMBER(san_table_data!V72), IF(san_table_data!V72=-999,"NA",san_table_data!V72), "-")</f>
        <v>-</v>
      </c>
      <c r="W75" s="47" t="str">
        <f>IF(ISNUMBER(san_table_data!W72), IF(san_table_data!W72=-999,"NA",san_table_data!W72), "-")</f>
        <v>-</v>
      </c>
      <c r="X75" s="47"/>
      <c r="Y75" s="47"/>
      <c r="Z75" s="62" t="str">
        <f>IF(ISNUMBER(san_table_data!Z72), IF(san_table_data!Z72=-999,"NA",IF(san_table_data!Z72&gt;99, "&gt;99", IF(san_table_data!Z72&lt;1, "&lt;1", san_table_data!Z72))), "-")</f>
        <v>-</v>
      </c>
      <c r="AA75" s="63" t="str">
        <f>IF(ISNUMBER(san_table_data!AA72), IF(san_table_data!AA72=-999,"NA",IF(san_table_data!AA72&gt;99, "&gt;99", IF(san_table_data!AA72&lt;1, "&lt;1", san_table_data!AA72))), "-")</f>
        <v>-</v>
      </c>
      <c r="AB75" s="63" t="str">
        <f>IF(ISNUMBER(san_table_data!AB72), IF(san_table_data!AB72=-999,"NA",IF(san_table_data!AB72&gt;99, "&gt;99", IF(san_table_data!AB72&lt;1, "&lt;1", san_table_data!AB72))), "-")</f>
        <v>-</v>
      </c>
      <c r="AC75" s="63" t="str">
        <f>IF(ISNUMBER(san_table_data!AC72), IF(san_table_data!AC72=-999,"NA",IF(san_table_data!AC72&gt;99, "&gt;99", IF(san_table_data!AC72&lt;1, "&lt;1", san_table_data!AC72))), "-")</f>
        <v>-</v>
      </c>
      <c r="AD75" s="59" t="str">
        <f>IF(ISNUMBER(san_table_data!AD72), IF(san_table_data!AD72=-999,"NA",IF(san_table_data!AD72&gt;99, "&gt;99", IF(san_table_data!AD72&lt;1, "&lt;1", san_table_data!AD72))), "-")</f>
        <v>-</v>
      </c>
      <c r="AE75" s="59" t="str">
        <f>IF(ISNUMBER(san_table_data!AE72), IF(san_table_data!AE72=-999,"NA",IF(san_table_data!AE72&gt;99, "&gt;99", IF(san_table_data!AE72&lt;1, "&lt;1", san_table_data!AE72))), "-")</f>
        <v>-</v>
      </c>
      <c r="AF75" s="59" t="str">
        <f>IF(ISNUMBER(san_table_data!AF72), IF(san_table_data!AF72=-999,"NA",IF(san_table_data!AF72&gt;99, "&gt;99", IF(san_table_data!AF72&lt;1, "&lt;1", san_table_data!AF72))), "-")</f>
        <v>-</v>
      </c>
      <c r="AG75" s="62" t="str">
        <f>IF(ISNUMBER(san_table_data!AG72), IF(san_table_data!AG72=-999,"NA",IF(san_table_data!AG72&gt;99, "&gt;99", IF(san_table_data!AG72&lt;1, "&lt;1", san_table_data!AG72))), "-")</f>
        <v>-</v>
      </c>
      <c r="AH75" s="63" t="str">
        <f>IF(ISNUMBER(san_table_data!AH72), IF(san_table_data!AH72=-999,"NA",IF(san_table_data!AH72&gt;99, "&gt;99", IF(san_table_data!AH72&lt;1, "&lt;1", san_table_data!AH72))), "-")</f>
        <v>-</v>
      </c>
      <c r="AI75" s="63" t="str">
        <f>IF(ISNUMBER(san_table_data!AI72), IF(san_table_data!AI72=-999,"NA",IF(san_table_data!AI72&gt;99, "&gt;99", IF(san_table_data!AI72&lt;1, "&lt;1", san_table_data!AI72))), "-")</f>
        <v>-</v>
      </c>
      <c r="AJ75" s="63" t="str">
        <f>IF(ISNUMBER(san_table_data!AJ72), IF(san_table_data!AJ72=-999,"NA",IF(san_table_data!AJ72&gt;99, "&gt;99", IF(san_table_data!AJ72&lt;1, "&lt;1", san_table_data!AJ72))), "-")</f>
        <v>-</v>
      </c>
      <c r="AK75" s="59" t="str">
        <f>IF(ISNUMBER(san_table_data!AK72), IF(san_table_data!AK72=-999,"NA",IF(san_table_data!AK72&gt;99, "&gt;99", IF(san_table_data!AK72&lt;1, "&lt;1", san_table_data!AK72))), "-")</f>
        <v>-</v>
      </c>
      <c r="AL75" s="59" t="str">
        <f>IF(ISNUMBER(san_table_data!AL72), IF(san_table_data!AL72=-999,"NA",IF(san_table_data!AL72&gt;99, "&gt;99", IF(san_table_data!AL72&lt;1, "&lt;1", san_table_data!AL72))), "-")</f>
        <v>-</v>
      </c>
      <c r="AM75" s="59" t="str">
        <f>IF(ISNUMBER(san_table_data!AM72), IF(san_table_data!AM72=-999,"NA",IF(san_table_data!AM72&gt;99, "&gt;99", IF(san_table_data!AM72&lt;1, "&lt;1", san_table_data!AM72))), "-")</f>
        <v>-</v>
      </c>
      <c r="AN75" s="62" t="str">
        <f>IF(ISNUMBER(san_table_data!AN72), IF(san_table_data!AN72=-999,"NA",IF(san_table_data!AN72&gt;99, "&gt;99", IF(san_table_data!AN72&lt;1, "&lt;1", san_table_data!AN72))), "-")</f>
        <v>-</v>
      </c>
      <c r="AO75" s="63" t="str">
        <f>IF(ISNUMBER(san_table_data!AO72), IF(san_table_data!AO72=-999,"NA",IF(san_table_data!AO72&gt;99, "&gt;99", IF(san_table_data!AO72&lt;1, "&lt;1", san_table_data!AO72))), "-")</f>
        <v>-</v>
      </c>
      <c r="AP75" s="63" t="str">
        <f>IF(ISNUMBER(san_table_data!AP72), IF(san_table_data!AP72=-999,"NA",IF(san_table_data!AP72&gt;99, "&gt;99", IF(san_table_data!AP72&lt;1, "&lt;1", san_table_data!AP72))), "-")</f>
        <v>-</v>
      </c>
      <c r="AQ75" s="63" t="str">
        <f>IF(ISNUMBER(san_table_data!AQ72), IF(san_table_data!AQ72=-999,"NA",IF(san_table_data!AQ72&gt;99, "&gt;99", IF(san_table_data!AQ72&lt;1, "&lt;1", san_table_data!AQ72))), "-")</f>
        <v>-</v>
      </c>
      <c r="AR75" s="59" t="str">
        <f>IF(ISNUMBER(san_table_data!AR72), IF(san_table_data!AR72=-999,"NA",IF(san_table_data!AR72&gt;99, "&gt;99", IF(san_table_data!AR72&lt;1, "&lt;1", san_table_data!AR72))), "-")</f>
        <v>-</v>
      </c>
      <c r="AS75" s="59" t="str">
        <f>IF(ISNUMBER(san_table_data!AS72), IF(san_table_data!AS72=-999,"NA",IF(san_table_data!AS72&gt;99, "&gt;99", IF(san_table_data!AS72&lt;1, "&lt;1", san_table_data!AS72))), "-")</f>
        <v>-</v>
      </c>
      <c r="AT75" s="59" t="str">
        <f>IF(ISNUMBER(san_table_data!AT72), IF(san_table_data!AT72=-999,"NA",IF(san_table_data!AT72&gt;99, "&gt;99", IF(san_table_data!AT72&lt;1, "&lt;1", san_table_data!AT72))), "-")</f>
        <v>-</v>
      </c>
    </row>
    <row r="76" x14ac:dyDescent="0.25">
      <c r="A76" s="56" t="str">
        <f>IF(ISBLANK(san_table_data!A73), "", san_table_data!A73)</f>
        <v/>
      </c>
      <c r="B76" s="56" t="str">
        <f>IF(ISBLANK(san_table_data!B73), "", san_table_data!B73)</f>
        <v/>
      </c>
      <c r="C76" s="57" t="str">
        <f>IF(ISNUMBER(san_table_data!C73), san_table_data!C73, "-")</f>
        <v>-</v>
      </c>
      <c r="D76" s="58" t="str">
        <f>IF(ISNUMBER(san_table_data!D73), san_table_data!D73, "-")</f>
        <v>-</v>
      </c>
      <c r="E76" s="59" t="str">
        <f>IF(ISNUMBER(san_table_data!E73), san_table_data!E73, "-")</f>
        <v>-</v>
      </c>
      <c r="F76" s="60" t="str">
        <f>IF(ISNUMBER(san_table_data!F73), IF(san_table_data!F73=-999,"NA",IF(san_table_data!F73&gt;99, "&gt;99", IF(san_table_data!F73&lt;1, "&lt;1", san_table_data!F73))), "-")</f>
        <v>-</v>
      </c>
      <c r="G76" s="59" t="str">
        <f>IF(ISNUMBER(san_table_data!G73), IF(san_table_data!G73=-999,"NA",IF(san_table_data!G73&gt;99, "&gt;99", IF(san_table_data!G73&lt;1, "&lt;1", san_table_data!G73))), "-")</f>
        <v>-</v>
      </c>
      <c r="H76" s="59" t="str">
        <f>IF(ISNUMBER(san_table_data!H73), IF(san_table_data!H73=-999,"NA",IF(san_table_data!H73&gt;99, "&gt;99", IF(san_table_data!H73&lt;1, "&lt;1", san_table_data!H73))), "-")</f>
        <v>-</v>
      </c>
      <c r="I76" s="61" t="str">
        <f>IF(ISNUMBER(san_table_data!I73), IF(san_table_data!I73=-999,"NA",IF(san_table_data!I73&gt;99, "&gt;99", IF(san_table_data!I73&lt;1, "&lt;1", san_table_data!I73))), "-")</f>
        <v>-</v>
      </c>
      <c r="J76" s="47" t="str">
        <f>IF(ISNUMBER(san_table_data!J73), IF(san_table_data!J73=-999,"NA",san_table_data!J73), "-")</f>
        <v>-</v>
      </c>
      <c r="K76" s="47" t="str">
        <f>IF(ISNUMBER(san_table_data!K73), IF(san_table_data!K73=-999,"NA",san_table_data!K73), "-")</f>
        <v>-</v>
      </c>
      <c r="L76" s="60" t="str">
        <f>IF(ISNUMBER(san_table_data!L73), IF(san_table_data!L73=-999,"NA",IF(san_table_data!L73&gt;99, "&gt;99", IF(san_table_data!L73&lt;1, "&lt;1", san_table_data!L73))), "-")</f>
        <v>-</v>
      </c>
      <c r="M76" s="59" t="str">
        <f>IF(ISNUMBER(san_table_data!M73), IF(san_table_data!M73=-999,"NA",IF(san_table_data!M73&gt;99, "&gt;99", IF(san_table_data!M73&lt;1, "&lt;1", san_table_data!M73))), "-")</f>
        <v>-</v>
      </c>
      <c r="N76" s="59" t="str">
        <f>IF(ISNUMBER(san_table_data!N73), IF(san_table_data!N73=-999,"NA",IF(san_table_data!N73&gt;99, "&gt;99", IF(san_table_data!N73&lt;1, "&lt;1", san_table_data!N73))), "-")</f>
        <v>-</v>
      </c>
      <c r="O76" s="61" t="str">
        <f>IF(ISNUMBER(san_table_data!O73), IF(san_table_data!O73=-999,"NA",IF(san_table_data!O73&gt;99, "&gt;99", IF(san_table_data!O73&lt;1, "&lt;1", san_table_data!O73))), "-")</f>
        <v>-</v>
      </c>
      <c r="P76" s="47" t="str">
        <f>IF(ISNUMBER(san_table_data!P73), IF(san_table_data!P73=-999,"NA",san_table_data!P73), "-")</f>
        <v>-</v>
      </c>
      <c r="Q76" s="47" t="str">
        <f>IF(ISNUMBER(san_table_data!Q73), IF(san_table_data!Q73=-999,"NA",san_table_data!Q73), "-")</f>
        <v>-</v>
      </c>
      <c r="R76" s="60" t="str">
        <f>IF(ISNUMBER(san_table_data!R73), IF(san_table_data!R73=-999,"NA",IF(san_table_data!R73&gt;99, "&gt;99", IF(san_table_data!R73&lt;1, "&lt;1", san_table_data!R73))), "-")</f>
        <v>-</v>
      </c>
      <c r="S76" s="59" t="str">
        <f>IF(ISNUMBER(san_table_data!S73), IF(san_table_data!S73=-999,"NA",IF(san_table_data!S73&gt;99, "&gt;99", IF(san_table_data!S73&lt;1, "&lt;1", san_table_data!S73))), "-")</f>
        <v>-</v>
      </c>
      <c r="T76" s="59" t="str">
        <f>IF(ISNUMBER(san_table_data!T73), IF(san_table_data!T73=-999,"NA",IF(san_table_data!T73&gt;99, "&gt;99", IF(san_table_data!T73&lt;1, "&lt;1", san_table_data!T73))), "-")</f>
        <v>-</v>
      </c>
      <c r="U76" s="61" t="str">
        <f>IF(ISNUMBER(san_table_data!U73), IF(san_table_data!U73=-999,"NA",IF(san_table_data!U73&gt;99, "&gt;99", IF(san_table_data!U73&lt;1, "&lt;1", san_table_data!U73))), "-")</f>
        <v>-</v>
      </c>
      <c r="V76" s="47" t="str">
        <f>IF(ISNUMBER(san_table_data!V73), IF(san_table_data!V73=-999,"NA",san_table_data!V73), "-")</f>
        <v>-</v>
      </c>
      <c r="W76" s="47" t="str">
        <f>IF(ISNUMBER(san_table_data!W73), IF(san_table_data!W73=-999,"NA",san_table_data!W73), "-")</f>
        <v>-</v>
      </c>
      <c r="X76" s="47"/>
      <c r="Y76" s="47"/>
      <c r="Z76" s="62" t="str">
        <f>IF(ISNUMBER(san_table_data!Z73), IF(san_table_data!Z73=-999,"NA",IF(san_table_data!Z73&gt;99, "&gt;99", IF(san_table_data!Z73&lt;1, "&lt;1", san_table_data!Z73))), "-")</f>
        <v>-</v>
      </c>
      <c r="AA76" s="63" t="str">
        <f>IF(ISNUMBER(san_table_data!AA73), IF(san_table_data!AA73=-999,"NA",IF(san_table_data!AA73&gt;99, "&gt;99", IF(san_table_data!AA73&lt;1, "&lt;1", san_table_data!AA73))), "-")</f>
        <v>-</v>
      </c>
      <c r="AB76" s="63" t="str">
        <f>IF(ISNUMBER(san_table_data!AB73), IF(san_table_data!AB73=-999,"NA",IF(san_table_data!AB73&gt;99, "&gt;99", IF(san_table_data!AB73&lt;1, "&lt;1", san_table_data!AB73))), "-")</f>
        <v>-</v>
      </c>
      <c r="AC76" s="63" t="str">
        <f>IF(ISNUMBER(san_table_data!AC73), IF(san_table_data!AC73=-999,"NA",IF(san_table_data!AC73&gt;99, "&gt;99", IF(san_table_data!AC73&lt;1, "&lt;1", san_table_data!AC73))), "-")</f>
        <v>-</v>
      </c>
      <c r="AD76" s="59" t="str">
        <f>IF(ISNUMBER(san_table_data!AD73), IF(san_table_data!AD73=-999,"NA",IF(san_table_data!AD73&gt;99, "&gt;99", IF(san_table_data!AD73&lt;1, "&lt;1", san_table_data!AD73))), "-")</f>
        <v>-</v>
      </c>
      <c r="AE76" s="59" t="str">
        <f>IF(ISNUMBER(san_table_data!AE73), IF(san_table_data!AE73=-999,"NA",IF(san_table_data!AE73&gt;99, "&gt;99", IF(san_table_data!AE73&lt;1, "&lt;1", san_table_data!AE73))), "-")</f>
        <v>-</v>
      </c>
      <c r="AF76" s="59" t="str">
        <f>IF(ISNUMBER(san_table_data!AF73), IF(san_table_data!AF73=-999,"NA",IF(san_table_data!AF73&gt;99, "&gt;99", IF(san_table_data!AF73&lt;1, "&lt;1", san_table_data!AF73))), "-")</f>
        <v>-</v>
      </c>
      <c r="AG76" s="62" t="str">
        <f>IF(ISNUMBER(san_table_data!AG73), IF(san_table_data!AG73=-999,"NA",IF(san_table_data!AG73&gt;99, "&gt;99", IF(san_table_data!AG73&lt;1, "&lt;1", san_table_data!AG73))), "-")</f>
        <v>-</v>
      </c>
      <c r="AH76" s="63" t="str">
        <f>IF(ISNUMBER(san_table_data!AH73), IF(san_table_data!AH73=-999,"NA",IF(san_table_data!AH73&gt;99, "&gt;99", IF(san_table_data!AH73&lt;1, "&lt;1", san_table_data!AH73))), "-")</f>
        <v>-</v>
      </c>
      <c r="AI76" s="63" t="str">
        <f>IF(ISNUMBER(san_table_data!AI73), IF(san_table_data!AI73=-999,"NA",IF(san_table_data!AI73&gt;99, "&gt;99", IF(san_table_data!AI73&lt;1, "&lt;1", san_table_data!AI73))), "-")</f>
        <v>-</v>
      </c>
      <c r="AJ76" s="63" t="str">
        <f>IF(ISNUMBER(san_table_data!AJ73), IF(san_table_data!AJ73=-999,"NA",IF(san_table_data!AJ73&gt;99, "&gt;99", IF(san_table_data!AJ73&lt;1, "&lt;1", san_table_data!AJ73))), "-")</f>
        <v>-</v>
      </c>
      <c r="AK76" s="59" t="str">
        <f>IF(ISNUMBER(san_table_data!AK73), IF(san_table_data!AK73=-999,"NA",IF(san_table_data!AK73&gt;99, "&gt;99", IF(san_table_data!AK73&lt;1, "&lt;1", san_table_data!AK73))), "-")</f>
        <v>-</v>
      </c>
      <c r="AL76" s="59" t="str">
        <f>IF(ISNUMBER(san_table_data!AL73), IF(san_table_data!AL73=-999,"NA",IF(san_table_data!AL73&gt;99, "&gt;99", IF(san_table_data!AL73&lt;1, "&lt;1", san_table_data!AL73))), "-")</f>
        <v>-</v>
      </c>
      <c r="AM76" s="59" t="str">
        <f>IF(ISNUMBER(san_table_data!AM73), IF(san_table_data!AM73=-999,"NA",IF(san_table_data!AM73&gt;99, "&gt;99", IF(san_table_data!AM73&lt;1, "&lt;1", san_table_data!AM73))), "-")</f>
        <v>-</v>
      </c>
      <c r="AN76" s="62" t="str">
        <f>IF(ISNUMBER(san_table_data!AN73), IF(san_table_data!AN73=-999,"NA",IF(san_table_data!AN73&gt;99, "&gt;99", IF(san_table_data!AN73&lt;1, "&lt;1", san_table_data!AN73))), "-")</f>
        <v>-</v>
      </c>
      <c r="AO76" s="63" t="str">
        <f>IF(ISNUMBER(san_table_data!AO73), IF(san_table_data!AO73=-999,"NA",IF(san_table_data!AO73&gt;99, "&gt;99", IF(san_table_data!AO73&lt;1, "&lt;1", san_table_data!AO73))), "-")</f>
        <v>-</v>
      </c>
      <c r="AP76" s="63" t="str">
        <f>IF(ISNUMBER(san_table_data!AP73), IF(san_table_data!AP73=-999,"NA",IF(san_table_data!AP73&gt;99, "&gt;99", IF(san_table_data!AP73&lt;1, "&lt;1", san_table_data!AP73))), "-")</f>
        <v>-</v>
      </c>
      <c r="AQ76" s="63" t="str">
        <f>IF(ISNUMBER(san_table_data!AQ73), IF(san_table_data!AQ73=-999,"NA",IF(san_table_data!AQ73&gt;99, "&gt;99", IF(san_table_data!AQ73&lt;1, "&lt;1", san_table_data!AQ73))), "-")</f>
        <v>-</v>
      </c>
      <c r="AR76" s="59" t="str">
        <f>IF(ISNUMBER(san_table_data!AR73), IF(san_table_data!AR73=-999,"NA",IF(san_table_data!AR73&gt;99, "&gt;99", IF(san_table_data!AR73&lt;1, "&lt;1", san_table_data!AR73))), "-")</f>
        <v>-</v>
      </c>
      <c r="AS76" s="59" t="str">
        <f>IF(ISNUMBER(san_table_data!AS73), IF(san_table_data!AS73=-999,"NA",IF(san_table_data!AS73&gt;99, "&gt;99", IF(san_table_data!AS73&lt;1, "&lt;1", san_table_data!AS73))), "-")</f>
        <v>-</v>
      </c>
      <c r="AT76" s="59" t="str">
        <f>IF(ISNUMBER(san_table_data!AT73), IF(san_table_data!AT73=-999,"NA",IF(san_table_data!AT73&gt;99, "&gt;99", IF(san_table_data!AT73&lt;1, "&lt;1", san_table_data!AT73))), "-")</f>
        <v>-</v>
      </c>
    </row>
    <row r="77" x14ac:dyDescent="0.25">
      <c r="A77" s="56" t="str">
        <f>IF(ISBLANK(san_table_data!A74), "", san_table_data!A74)</f>
        <v/>
      </c>
      <c r="B77" s="56" t="str">
        <f>IF(ISBLANK(san_table_data!B74), "", san_table_data!B74)</f>
        <v/>
      </c>
      <c r="C77" s="57" t="str">
        <f>IF(ISNUMBER(san_table_data!C74), san_table_data!C74, "-")</f>
        <v>-</v>
      </c>
      <c r="D77" s="58" t="str">
        <f>IF(ISNUMBER(san_table_data!D74), san_table_data!D74, "-")</f>
        <v>-</v>
      </c>
      <c r="E77" s="59" t="str">
        <f>IF(ISNUMBER(san_table_data!E74), san_table_data!E74, "-")</f>
        <v>-</v>
      </c>
      <c r="F77" s="60" t="str">
        <f>IF(ISNUMBER(san_table_data!F74), IF(san_table_data!F74=-999,"NA",IF(san_table_data!F74&gt;99, "&gt;99", IF(san_table_data!F74&lt;1, "&lt;1", san_table_data!F74))), "-")</f>
        <v>-</v>
      </c>
      <c r="G77" s="59" t="str">
        <f>IF(ISNUMBER(san_table_data!G74), IF(san_table_data!G74=-999,"NA",IF(san_table_data!G74&gt;99, "&gt;99", IF(san_table_data!G74&lt;1, "&lt;1", san_table_data!G74))), "-")</f>
        <v>-</v>
      </c>
      <c r="H77" s="59" t="str">
        <f>IF(ISNUMBER(san_table_data!H74), IF(san_table_data!H74=-999,"NA",IF(san_table_data!H74&gt;99, "&gt;99", IF(san_table_data!H74&lt;1, "&lt;1", san_table_data!H74))), "-")</f>
        <v>-</v>
      </c>
      <c r="I77" s="61" t="str">
        <f>IF(ISNUMBER(san_table_data!I74), IF(san_table_data!I74=-999,"NA",IF(san_table_data!I74&gt;99, "&gt;99", IF(san_table_data!I74&lt;1, "&lt;1", san_table_data!I74))), "-")</f>
        <v>-</v>
      </c>
      <c r="J77" s="47" t="str">
        <f>IF(ISNUMBER(san_table_data!J74), IF(san_table_data!J74=-999,"NA",san_table_data!J74), "-")</f>
        <v>-</v>
      </c>
      <c r="K77" s="47" t="str">
        <f>IF(ISNUMBER(san_table_data!K74), IF(san_table_data!K74=-999,"NA",san_table_data!K74), "-")</f>
        <v>-</v>
      </c>
      <c r="L77" s="60" t="str">
        <f>IF(ISNUMBER(san_table_data!L74), IF(san_table_data!L74=-999,"NA",IF(san_table_data!L74&gt;99, "&gt;99", IF(san_table_data!L74&lt;1, "&lt;1", san_table_data!L74))), "-")</f>
        <v>-</v>
      </c>
      <c r="M77" s="59" t="str">
        <f>IF(ISNUMBER(san_table_data!M74), IF(san_table_data!M74=-999,"NA",IF(san_table_data!M74&gt;99, "&gt;99", IF(san_table_data!M74&lt;1, "&lt;1", san_table_data!M74))), "-")</f>
        <v>-</v>
      </c>
      <c r="N77" s="59" t="str">
        <f>IF(ISNUMBER(san_table_data!N74), IF(san_table_data!N74=-999,"NA",IF(san_table_data!N74&gt;99, "&gt;99", IF(san_table_data!N74&lt;1, "&lt;1", san_table_data!N74))), "-")</f>
        <v>-</v>
      </c>
      <c r="O77" s="61" t="str">
        <f>IF(ISNUMBER(san_table_data!O74), IF(san_table_data!O74=-999,"NA",IF(san_table_data!O74&gt;99, "&gt;99", IF(san_table_data!O74&lt;1, "&lt;1", san_table_data!O74))), "-")</f>
        <v>-</v>
      </c>
      <c r="P77" s="47" t="str">
        <f>IF(ISNUMBER(san_table_data!P74), IF(san_table_data!P74=-999,"NA",san_table_data!P74), "-")</f>
        <v>-</v>
      </c>
      <c r="Q77" s="47" t="str">
        <f>IF(ISNUMBER(san_table_data!Q74), IF(san_table_data!Q74=-999,"NA",san_table_data!Q74), "-")</f>
        <v>-</v>
      </c>
      <c r="R77" s="60" t="str">
        <f>IF(ISNUMBER(san_table_data!R74), IF(san_table_data!R74=-999,"NA",IF(san_table_data!R74&gt;99, "&gt;99", IF(san_table_data!R74&lt;1, "&lt;1", san_table_data!R74))), "-")</f>
        <v>-</v>
      </c>
      <c r="S77" s="59" t="str">
        <f>IF(ISNUMBER(san_table_data!S74), IF(san_table_data!S74=-999,"NA",IF(san_table_data!S74&gt;99, "&gt;99", IF(san_table_data!S74&lt;1, "&lt;1", san_table_data!S74))), "-")</f>
        <v>-</v>
      </c>
      <c r="T77" s="59" t="str">
        <f>IF(ISNUMBER(san_table_data!T74), IF(san_table_data!T74=-999,"NA",IF(san_table_data!T74&gt;99, "&gt;99", IF(san_table_data!T74&lt;1, "&lt;1", san_table_data!T74))), "-")</f>
        <v>-</v>
      </c>
      <c r="U77" s="61" t="str">
        <f>IF(ISNUMBER(san_table_data!U74), IF(san_table_data!U74=-999,"NA",IF(san_table_data!U74&gt;99, "&gt;99", IF(san_table_data!U74&lt;1, "&lt;1", san_table_data!U74))), "-")</f>
        <v>-</v>
      </c>
      <c r="V77" s="47" t="str">
        <f>IF(ISNUMBER(san_table_data!V74), IF(san_table_data!V74=-999,"NA",san_table_data!V74), "-")</f>
        <v>-</v>
      </c>
      <c r="W77" s="47" t="str">
        <f>IF(ISNUMBER(san_table_data!W74), IF(san_table_data!W74=-999,"NA",san_table_data!W74), "-")</f>
        <v>-</v>
      </c>
      <c r="X77" s="47"/>
      <c r="Y77" s="47"/>
      <c r="Z77" s="62" t="str">
        <f>IF(ISNUMBER(san_table_data!Z74), IF(san_table_data!Z74=-999,"NA",IF(san_table_data!Z74&gt;99, "&gt;99", IF(san_table_data!Z74&lt;1, "&lt;1", san_table_data!Z74))), "-")</f>
        <v>-</v>
      </c>
      <c r="AA77" s="63" t="str">
        <f>IF(ISNUMBER(san_table_data!AA74), IF(san_table_data!AA74=-999,"NA",IF(san_table_data!AA74&gt;99, "&gt;99", IF(san_table_data!AA74&lt;1, "&lt;1", san_table_data!AA74))), "-")</f>
        <v>-</v>
      </c>
      <c r="AB77" s="63" t="str">
        <f>IF(ISNUMBER(san_table_data!AB74), IF(san_table_data!AB74=-999,"NA",IF(san_table_data!AB74&gt;99, "&gt;99", IF(san_table_data!AB74&lt;1, "&lt;1", san_table_data!AB74))), "-")</f>
        <v>-</v>
      </c>
      <c r="AC77" s="63" t="str">
        <f>IF(ISNUMBER(san_table_data!AC74), IF(san_table_data!AC74=-999,"NA",IF(san_table_data!AC74&gt;99, "&gt;99", IF(san_table_data!AC74&lt;1, "&lt;1", san_table_data!AC74))), "-")</f>
        <v>-</v>
      </c>
      <c r="AD77" s="59" t="str">
        <f>IF(ISNUMBER(san_table_data!AD74), IF(san_table_data!AD74=-999,"NA",IF(san_table_data!AD74&gt;99, "&gt;99", IF(san_table_data!AD74&lt;1, "&lt;1", san_table_data!AD74))), "-")</f>
        <v>-</v>
      </c>
      <c r="AE77" s="59" t="str">
        <f>IF(ISNUMBER(san_table_data!AE74), IF(san_table_data!AE74=-999,"NA",IF(san_table_data!AE74&gt;99, "&gt;99", IF(san_table_data!AE74&lt;1, "&lt;1", san_table_data!AE74))), "-")</f>
        <v>-</v>
      </c>
      <c r="AF77" s="59" t="str">
        <f>IF(ISNUMBER(san_table_data!AF74), IF(san_table_data!AF74=-999,"NA",IF(san_table_data!AF74&gt;99, "&gt;99", IF(san_table_data!AF74&lt;1, "&lt;1", san_table_data!AF74))), "-")</f>
        <v>-</v>
      </c>
      <c r="AG77" s="62" t="str">
        <f>IF(ISNUMBER(san_table_data!AG74), IF(san_table_data!AG74=-999,"NA",IF(san_table_data!AG74&gt;99, "&gt;99", IF(san_table_data!AG74&lt;1, "&lt;1", san_table_data!AG74))), "-")</f>
        <v>-</v>
      </c>
      <c r="AH77" s="63" t="str">
        <f>IF(ISNUMBER(san_table_data!AH74), IF(san_table_data!AH74=-999,"NA",IF(san_table_data!AH74&gt;99, "&gt;99", IF(san_table_data!AH74&lt;1, "&lt;1", san_table_data!AH74))), "-")</f>
        <v>-</v>
      </c>
      <c r="AI77" s="63" t="str">
        <f>IF(ISNUMBER(san_table_data!AI74), IF(san_table_data!AI74=-999,"NA",IF(san_table_data!AI74&gt;99, "&gt;99", IF(san_table_data!AI74&lt;1, "&lt;1", san_table_data!AI74))), "-")</f>
        <v>-</v>
      </c>
      <c r="AJ77" s="63" t="str">
        <f>IF(ISNUMBER(san_table_data!AJ74), IF(san_table_data!AJ74=-999,"NA",IF(san_table_data!AJ74&gt;99, "&gt;99", IF(san_table_data!AJ74&lt;1, "&lt;1", san_table_data!AJ74))), "-")</f>
        <v>-</v>
      </c>
      <c r="AK77" s="59" t="str">
        <f>IF(ISNUMBER(san_table_data!AK74), IF(san_table_data!AK74=-999,"NA",IF(san_table_data!AK74&gt;99, "&gt;99", IF(san_table_data!AK74&lt;1, "&lt;1", san_table_data!AK74))), "-")</f>
        <v>-</v>
      </c>
      <c r="AL77" s="59" t="str">
        <f>IF(ISNUMBER(san_table_data!AL74), IF(san_table_data!AL74=-999,"NA",IF(san_table_data!AL74&gt;99, "&gt;99", IF(san_table_data!AL74&lt;1, "&lt;1", san_table_data!AL74))), "-")</f>
        <v>-</v>
      </c>
      <c r="AM77" s="59" t="str">
        <f>IF(ISNUMBER(san_table_data!AM74), IF(san_table_data!AM74=-999,"NA",IF(san_table_data!AM74&gt;99, "&gt;99", IF(san_table_data!AM74&lt;1, "&lt;1", san_table_data!AM74))), "-")</f>
        <v>-</v>
      </c>
      <c r="AN77" s="62" t="str">
        <f>IF(ISNUMBER(san_table_data!AN74), IF(san_table_data!AN74=-999,"NA",IF(san_table_data!AN74&gt;99, "&gt;99", IF(san_table_data!AN74&lt;1, "&lt;1", san_table_data!AN74))), "-")</f>
        <v>-</v>
      </c>
      <c r="AO77" s="63" t="str">
        <f>IF(ISNUMBER(san_table_data!AO74), IF(san_table_data!AO74=-999,"NA",IF(san_table_data!AO74&gt;99, "&gt;99", IF(san_table_data!AO74&lt;1, "&lt;1", san_table_data!AO74))), "-")</f>
        <v>-</v>
      </c>
      <c r="AP77" s="63" t="str">
        <f>IF(ISNUMBER(san_table_data!AP74), IF(san_table_data!AP74=-999,"NA",IF(san_table_data!AP74&gt;99, "&gt;99", IF(san_table_data!AP74&lt;1, "&lt;1", san_table_data!AP74))), "-")</f>
        <v>-</v>
      </c>
      <c r="AQ77" s="63" t="str">
        <f>IF(ISNUMBER(san_table_data!AQ74), IF(san_table_data!AQ74=-999,"NA",IF(san_table_data!AQ74&gt;99, "&gt;99", IF(san_table_data!AQ74&lt;1, "&lt;1", san_table_data!AQ74))), "-")</f>
        <v>-</v>
      </c>
      <c r="AR77" s="59" t="str">
        <f>IF(ISNUMBER(san_table_data!AR74), IF(san_table_data!AR74=-999,"NA",IF(san_table_data!AR74&gt;99, "&gt;99", IF(san_table_data!AR74&lt;1, "&lt;1", san_table_data!AR74))), "-")</f>
        <v>-</v>
      </c>
      <c r="AS77" s="59" t="str">
        <f>IF(ISNUMBER(san_table_data!AS74), IF(san_table_data!AS74=-999,"NA",IF(san_table_data!AS74&gt;99, "&gt;99", IF(san_table_data!AS74&lt;1, "&lt;1", san_table_data!AS74))), "-")</f>
        <v>-</v>
      </c>
      <c r="AT77" s="59" t="str">
        <f>IF(ISNUMBER(san_table_data!AT74), IF(san_table_data!AT74=-999,"NA",IF(san_table_data!AT74&gt;99, "&gt;99", IF(san_table_data!AT74&lt;1, "&lt;1", san_table_data!AT74))), "-")</f>
        <v>-</v>
      </c>
    </row>
    <row r="78" x14ac:dyDescent="0.25">
      <c r="A78" s="56" t="str">
        <f>IF(ISBLANK(san_table_data!A75), "", san_table_data!A75)</f>
        <v/>
      </c>
      <c r="B78" s="56" t="str">
        <f>IF(ISBLANK(san_table_data!B75), "", san_table_data!B75)</f>
        <v/>
      </c>
      <c r="C78" s="57" t="str">
        <f>IF(ISNUMBER(san_table_data!C75), san_table_data!C75, "-")</f>
        <v>-</v>
      </c>
      <c r="D78" s="58" t="str">
        <f>IF(ISNUMBER(san_table_data!D75), san_table_data!D75, "-")</f>
        <v>-</v>
      </c>
      <c r="E78" s="59" t="str">
        <f>IF(ISNUMBER(san_table_data!E75), san_table_data!E75, "-")</f>
        <v>-</v>
      </c>
      <c r="F78" s="60" t="str">
        <f>IF(ISNUMBER(san_table_data!F75), IF(san_table_data!F75=-999,"NA",IF(san_table_data!F75&gt;99, "&gt;99", IF(san_table_data!F75&lt;1, "&lt;1", san_table_data!F75))), "-")</f>
        <v>-</v>
      </c>
      <c r="G78" s="59" t="str">
        <f>IF(ISNUMBER(san_table_data!G75), IF(san_table_data!G75=-999,"NA",IF(san_table_data!G75&gt;99, "&gt;99", IF(san_table_data!G75&lt;1, "&lt;1", san_table_data!G75))), "-")</f>
        <v>-</v>
      </c>
      <c r="H78" s="59" t="str">
        <f>IF(ISNUMBER(san_table_data!H75), IF(san_table_data!H75=-999,"NA",IF(san_table_data!H75&gt;99, "&gt;99", IF(san_table_data!H75&lt;1, "&lt;1", san_table_data!H75))), "-")</f>
        <v>-</v>
      </c>
      <c r="I78" s="61" t="str">
        <f>IF(ISNUMBER(san_table_data!I75), IF(san_table_data!I75=-999,"NA",IF(san_table_data!I75&gt;99, "&gt;99", IF(san_table_data!I75&lt;1, "&lt;1", san_table_data!I75))), "-")</f>
        <v>-</v>
      </c>
      <c r="J78" s="47" t="str">
        <f>IF(ISNUMBER(san_table_data!J75), IF(san_table_data!J75=-999,"NA",san_table_data!J75), "-")</f>
        <v>-</v>
      </c>
      <c r="K78" s="47" t="str">
        <f>IF(ISNUMBER(san_table_data!K75), IF(san_table_data!K75=-999,"NA",san_table_data!K75), "-")</f>
        <v>-</v>
      </c>
      <c r="L78" s="60" t="str">
        <f>IF(ISNUMBER(san_table_data!L75), IF(san_table_data!L75=-999,"NA",IF(san_table_data!L75&gt;99, "&gt;99", IF(san_table_data!L75&lt;1, "&lt;1", san_table_data!L75))), "-")</f>
        <v>-</v>
      </c>
      <c r="M78" s="59" t="str">
        <f>IF(ISNUMBER(san_table_data!M75), IF(san_table_data!M75=-999,"NA",IF(san_table_data!M75&gt;99, "&gt;99", IF(san_table_data!M75&lt;1, "&lt;1", san_table_data!M75))), "-")</f>
        <v>-</v>
      </c>
      <c r="N78" s="59" t="str">
        <f>IF(ISNUMBER(san_table_data!N75), IF(san_table_data!N75=-999,"NA",IF(san_table_data!N75&gt;99, "&gt;99", IF(san_table_data!N75&lt;1, "&lt;1", san_table_data!N75))), "-")</f>
        <v>-</v>
      </c>
      <c r="O78" s="61" t="str">
        <f>IF(ISNUMBER(san_table_data!O75), IF(san_table_data!O75=-999,"NA",IF(san_table_data!O75&gt;99, "&gt;99", IF(san_table_data!O75&lt;1, "&lt;1", san_table_data!O75))), "-")</f>
        <v>-</v>
      </c>
      <c r="P78" s="47" t="str">
        <f>IF(ISNUMBER(san_table_data!P75), IF(san_table_data!P75=-999,"NA",san_table_data!P75), "-")</f>
        <v>-</v>
      </c>
      <c r="Q78" s="47" t="str">
        <f>IF(ISNUMBER(san_table_data!Q75), IF(san_table_data!Q75=-999,"NA",san_table_data!Q75), "-")</f>
        <v>-</v>
      </c>
      <c r="R78" s="60" t="str">
        <f>IF(ISNUMBER(san_table_data!R75), IF(san_table_data!R75=-999,"NA",IF(san_table_data!R75&gt;99, "&gt;99", IF(san_table_data!R75&lt;1, "&lt;1", san_table_data!R75))), "-")</f>
        <v>-</v>
      </c>
      <c r="S78" s="59" t="str">
        <f>IF(ISNUMBER(san_table_data!S75), IF(san_table_data!S75=-999,"NA",IF(san_table_data!S75&gt;99, "&gt;99", IF(san_table_data!S75&lt;1, "&lt;1", san_table_data!S75))), "-")</f>
        <v>-</v>
      </c>
      <c r="T78" s="59" t="str">
        <f>IF(ISNUMBER(san_table_data!T75), IF(san_table_data!T75=-999,"NA",IF(san_table_data!T75&gt;99, "&gt;99", IF(san_table_data!T75&lt;1, "&lt;1", san_table_data!T75))), "-")</f>
        <v>-</v>
      </c>
      <c r="U78" s="61" t="str">
        <f>IF(ISNUMBER(san_table_data!U75), IF(san_table_data!U75=-999,"NA",IF(san_table_data!U75&gt;99, "&gt;99", IF(san_table_data!U75&lt;1, "&lt;1", san_table_data!U75))), "-")</f>
        <v>-</v>
      </c>
      <c r="V78" s="47" t="str">
        <f>IF(ISNUMBER(san_table_data!V75), IF(san_table_data!V75=-999,"NA",san_table_data!V75), "-")</f>
        <v>-</v>
      </c>
      <c r="W78" s="47" t="str">
        <f>IF(ISNUMBER(san_table_data!W75), IF(san_table_data!W75=-999,"NA",san_table_data!W75), "-")</f>
        <v>-</v>
      </c>
      <c r="X78" s="47"/>
      <c r="Y78" s="47"/>
      <c r="Z78" s="62" t="str">
        <f>IF(ISNUMBER(san_table_data!Z75), IF(san_table_data!Z75=-999,"NA",IF(san_table_data!Z75&gt;99, "&gt;99", IF(san_table_data!Z75&lt;1, "&lt;1", san_table_data!Z75))), "-")</f>
        <v>-</v>
      </c>
      <c r="AA78" s="63" t="str">
        <f>IF(ISNUMBER(san_table_data!AA75), IF(san_table_data!AA75=-999,"NA",IF(san_table_data!AA75&gt;99, "&gt;99", IF(san_table_data!AA75&lt;1, "&lt;1", san_table_data!AA75))), "-")</f>
        <v>-</v>
      </c>
      <c r="AB78" s="63" t="str">
        <f>IF(ISNUMBER(san_table_data!AB75), IF(san_table_data!AB75=-999,"NA",IF(san_table_data!AB75&gt;99, "&gt;99", IF(san_table_data!AB75&lt;1, "&lt;1", san_table_data!AB75))), "-")</f>
        <v>-</v>
      </c>
      <c r="AC78" s="63" t="str">
        <f>IF(ISNUMBER(san_table_data!AC75), IF(san_table_data!AC75=-999,"NA",IF(san_table_data!AC75&gt;99, "&gt;99", IF(san_table_data!AC75&lt;1, "&lt;1", san_table_data!AC75))), "-")</f>
        <v>-</v>
      </c>
      <c r="AD78" s="59" t="str">
        <f>IF(ISNUMBER(san_table_data!AD75), IF(san_table_data!AD75=-999,"NA",IF(san_table_data!AD75&gt;99, "&gt;99", IF(san_table_data!AD75&lt;1, "&lt;1", san_table_data!AD75))), "-")</f>
        <v>-</v>
      </c>
      <c r="AE78" s="59" t="str">
        <f>IF(ISNUMBER(san_table_data!AE75), IF(san_table_data!AE75=-999,"NA",IF(san_table_data!AE75&gt;99, "&gt;99", IF(san_table_data!AE75&lt;1, "&lt;1", san_table_data!AE75))), "-")</f>
        <v>-</v>
      </c>
      <c r="AF78" s="59" t="str">
        <f>IF(ISNUMBER(san_table_data!AF75), IF(san_table_data!AF75=-999,"NA",IF(san_table_data!AF75&gt;99, "&gt;99", IF(san_table_data!AF75&lt;1, "&lt;1", san_table_data!AF75))), "-")</f>
        <v>-</v>
      </c>
      <c r="AG78" s="62" t="str">
        <f>IF(ISNUMBER(san_table_data!AG75), IF(san_table_data!AG75=-999,"NA",IF(san_table_data!AG75&gt;99, "&gt;99", IF(san_table_data!AG75&lt;1, "&lt;1", san_table_data!AG75))), "-")</f>
        <v>-</v>
      </c>
      <c r="AH78" s="63" t="str">
        <f>IF(ISNUMBER(san_table_data!AH75), IF(san_table_data!AH75=-999,"NA",IF(san_table_data!AH75&gt;99, "&gt;99", IF(san_table_data!AH75&lt;1, "&lt;1", san_table_data!AH75))), "-")</f>
        <v>-</v>
      </c>
      <c r="AI78" s="63" t="str">
        <f>IF(ISNUMBER(san_table_data!AI75), IF(san_table_data!AI75=-999,"NA",IF(san_table_data!AI75&gt;99, "&gt;99", IF(san_table_data!AI75&lt;1, "&lt;1", san_table_data!AI75))), "-")</f>
        <v>-</v>
      </c>
      <c r="AJ78" s="63" t="str">
        <f>IF(ISNUMBER(san_table_data!AJ75), IF(san_table_data!AJ75=-999,"NA",IF(san_table_data!AJ75&gt;99, "&gt;99", IF(san_table_data!AJ75&lt;1, "&lt;1", san_table_data!AJ75))), "-")</f>
        <v>-</v>
      </c>
      <c r="AK78" s="59" t="str">
        <f>IF(ISNUMBER(san_table_data!AK75), IF(san_table_data!AK75=-999,"NA",IF(san_table_data!AK75&gt;99, "&gt;99", IF(san_table_data!AK75&lt;1, "&lt;1", san_table_data!AK75))), "-")</f>
        <v>-</v>
      </c>
      <c r="AL78" s="59" t="str">
        <f>IF(ISNUMBER(san_table_data!AL75), IF(san_table_data!AL75=-999,"NA",IF(san_table_data!AL75&gt;99, "&gt;99", IF(san_table_data!AL75&lt;1, "&lt;1", san_table_data!AL75))), "-")</f>
        <v>-</v>
      </c>
      <c r="AM78" s="59" t="str">
        <f>IF(ISNUMBER(san_table_data!AM75), IF(san_table_data!AM75=-999,"NA",IF(san_table_data!AM75&gt;99, "&gt;99", IF(san_table_data!AM75&lt;1, "&lt;1", san_table_data!AM75))), "-")</f>
        <v>-</v>
      </c>
      <c r="AN78" s="62" t="str">
        <f>IF(ISNUMBER(san_table_data!AN75), IF(san_table_data!AN75=-999,"NA",IF(san_table_data!AN75&gt;99, "&gt;99", IF(san_table_data!AN75&lt;1, "&lt;1", san_table_data!AN75))), "-")</f>
        <v>-</v>
      </c>
      <c r="AO78" s="63" t="str">
        <f>IF(ISNUMBER(san_table_data!AO75), IF(san_table_data!AO75=-999,"NA",IF(san_table_data!AO75&gt;99, "&gt;99", IF(san_table_data!AO75&lt;1, "&lt;1", san_table_data!AO75))), "-")</f>
        <v>-</v>
      </c>
      <c r="AP78" s="63" t="str">
        <f>IF(ISNUMBER(san_table_data!AP75), IF(san_table_data!AP75=-999,"NA",IF(san_table_data!AP75&gt;99, "&gt;99", IF(san_table_data!AP75&lt;1, "&lt;1", san_table_data!AP75))), "-")</f>
        <v>-</v>
      </c>
      <c r="AQ78" s="63" t="str">
        <f>IF(ISNUMBER(san_table_data!AQ75), IF(san_table_data!AQ75=-999,"NA",IF(san_table_data!AQ75&gt;99, "&gt;99", IF(san_table_data!AQ75&lt;1, "&lt;1", san_table_data!AQ75))), "-")</f>
        <v>-</v>
      </c>
      <c r="AR78" s="59" t="str">
        <f>IF(ISNUMBER(san_table_data!AR75), IF(san_table_data!AR75=-999,"NA",IF(san_table_data!AR75&gt;99, "&gt;99", IF(san_table_data!AR75&lt;1, "&lt;1", san_table_data!AR75))), "-")</f>
        <v>-</v>
      </c>
      <c r="AS78" s="59" t="str">
        <f>IF(ISNUMBER(san_table_data!AS75), IF(san_table_data!AS75=-999,"NA",IF(san_table_data!AS75&gt;99, "&gt;99", IF(san_table_data!AS75&lt;1, "&lt;1", san_table_data!AS75))), "-")</f>
        <v>-</v>
      </c>
      <c r="AT78" s="59" t="str">
        <f>IF(ISNUMBER(san_table_data!AT75), IF(san_table_data!AT75=-999,"NA",IF(san_table_data!AT75&gt;99, "&gt;99", IF(san_table_data!AT75&lt;1, "&lt;1", san_table_data!AT75))), "-")</f>
        <v>-</v>
      </c>
    </row>
    <row r="79" x14ac:dyDescent="0.25">
      <c r="A79" s="56" t="str">
        <f>IF(ISBLANK(san_table_data!A76), "", san_table_data!A76)</f>
        <v/>
      </c>
      <c r="B79" s="56" t="str">
        <f>IF(ISBLANK(san_table_data!B76), "", san_table_data!B76)</f>
        <v/>
      </c>
      <c r="C79" s="57" t="str">
        <f>IF(ISNUMBER(san_table_data!C76), san_table_data!C76, "-")</f>
        <v>-</v>
      </c>
      <c r="D79" s="58" t="str">
        <f>IF(ISNUMBER(san_table_data!D76), san_table_data!D76, "-")</f>
        <v>-</v>
      </c>
      <c r="E79" s="59" t="str">
        <f>IF(ISNUMBER(san_table_data!E76), san_table_data!E76, "-")</f>
        <v>-</v>
      </c>
      <c r="F79" s="60" t="str">
        <f>IF(ISNUMBER(san_table_data!F76), IF(san_table_data!F76=-999,"NA",IF(san_table_data!F76&gt;99, "&gt;99", IF(san_table_data!F76&lt;1, "&lt;1", san_table_data!F76))), "-")</f>
        <v>-</v>
      </c>
      <c r="G79" s="59" t="str">
        <f>IF(ISNUMBER(san_table_data!G76), IF(san_table_data!G76=-999,"NA",IF(san_table_data!G76&gt;99, "&gt;99", IF(san_table_data!G76&lt;1, "&lt;1", san_table_data!G76))), "-")</f>
        <v>-</v>
      </c>
      <c r="H79" s="59" t="str">
        <f>IF(ISNUMBER(san_table_data!H76), IF(san_table_data!H76=-999,"NA",IF(san_table_data!H76&gt;99, "&gt;99", IF(san_table_data!H76&lt;1, "&lt;1", san_table_data!H76))), "-")</f>
        <v>-</v>
      </c>
      <c r="I79" s="61" t="str">
        <f>IF(ISNUMBER(san_table_data!I76), IF(san_table_data!I76=-999,"NA",IF(san_table_data!I76&gt;99, "&gt;99", IF(san_table_data!I76&lt;1, "&lt;1", san_table_data!I76))), "-")</f>
        <v>-</v>
      </c>
      <c r="J79" s="47" t="str">
        <f>IF(ISNUMBER(san_table_data!J76), IF(san_table_data!J76=-999,"NA",san_table_data!J76), "-")</f>
        <v>-</v>
      </c>
      <c r="K79" s="47" t="str">
        <f>IF(ISNUMBER(san_table_data!K76), IF(san_table_data!K76=-999,"NA",san_table_data!K76), "-")</f>
        <v>-</v>
      </c>
      <c r="L79" s="60" t="str">
        <f>IF(ISNUMBER(san_table_data!L76), IF(san_table_data!L76=-999,"NA",IF(san_table_data!L76&gt;99, "&gt;99", IF(san_table_data!L76&lt;1, "&lt;1", san_table_data!L76))), "-")</f>
        <v>-</v>
      </c>
      <c r="M79" s="59" t="str">
        <f>IF(ISNUMBER(san_table_data!M76), IF(san_table_data!M76=-999,"NA",IF(san_table_data!M76&gt;99, "&gt;99", IF(san_table_data!M76&lt;1, "&lt;1", san_table_data!M76))), "-")</f>
        <v>-</v>
      </c>
      <c r="N79" s="59" t="str">
        <f>IF(ISNUMBER(san_table_data!N76), IF(san_table_data!N76=-999,"NA",IF(san_table_data!N76&gt;99, "&gt;99", IF(san_table_data!N76&lt;1, "&lt;1", san_table_data!N76))), "-")</f>
        <v>-</v>
      </c>
      <c r="O79" s="61" t="str">
        <f>IF(ISNUMBER(san_table_data!O76), IF(san_table_data!O76=-999,"NA",IF(san_table_data!O76&gt;99, "&gt;99", IF(san_table_data!O76&lt;1, "&lt;1", san_table_data!O76))), "-")</f>
        <v>-</v>
      </c>
      <c r="P79" s="47" t="str">
        <f>IF(ISNUMBER(san_table_data!P76), IF(san_table_data!P76=-999,"NA",san_table_data!P76), "-")</f>
        <v>-</v>
      </c>
      <c r="Q79" s="47" t="str">
        <f>IF(ISNUMBER(san_table_data!Q76), IF(san_table_data!Q76=-999,"NA",san_table_data!Q76), "-")</f>
        <v>-</v>
      </c>
      <c r="R79" s="60" t="str">
        <f>IF(ISNUMBER(san_table_data!R76), IF(san_table_data!R76=-999,"NA",IF(san_table_data!R76&gt;99, "&gt;99", IF(san_table_data!R76&lt;1, "&lt;1", san_table_data!R76))), "-")</f>
        <v>-</v>
      </c>
      <c r="S79" s="59" t="str">
        <f>IF(ISNUMBER(san_table_data!S76), IF(san_table_data!S76=-999,"NA",IF(san_table_data!S76&gt;99, "&gt;99", IF(san_table_data!S76&lt;1, "&lt;1", san_table_data!S76))), "-")</f>
        <v>-</v>
      </c>
      <c r="T79" s="59" t="str">
        <f>IF(ISNUMBER(san_table_data!T76), IF(san_table_data!T76=-999,"NA",IF(san_table_data!T76&gt;99, "&gt;99", IF(san_table_data!T76&lt;1, "&lt;1", san_table_data!T76))), "-")</f>
        <v>-</v>
      </c>
      <c r="U79" s="61" t="str">
        <f>IF(ISNUMBER(san_table_data!U76), IF(san_table_data!U76=-999,"NA",IF(san_table_data!U76&gt;99, "&gt;99", IF(san_table_data!U76&lt;1, "&lt;1", san_table_data!U76))), "-")</f>
        <v>-</v>
      </c>
      <c r="V79" s="47" t="str">
        <f>IF(ISNUMBER(san_table_data!V76), IF(san_table_data!V76=-999,"NA",san_table_data!V76), "-")</f>
        <v>-</v>
      </c>
      <c r="W79" s="47" t="str">
        <f>IF(ISNUMBER(san_table_data!W76), IF(san_table_data!W76=-999,"NA",san_table_data!W76), "-")</f>
        <v>-</v>
      </c>
      <c r="X79" s="47"/>
      <c r="Y79" s="47"/>
      <c r="Z79" s="62" t="str">
        <f>IF(ISNUMBER(san_table_data!Z76), IF(san_table_data!Z76=-999,"NA",IF(san_table_data!Z76&gt;99, "&gt;99", IF(san_table_data!Z76&lt;1, "&lt;1", san_table_data!Z76))), "-")</f>
        <v>-</v>
      </c>
      <c r="AA79" s="63" t="str">
        <f>IF(ISNUMBER(san_table_data!AA76), IF(san_table_data!AA76=-999,"NA",IF(san_table_data!AA76&gt;99, "&gt;99", IF(san_table_data!AA76&lt;1, "&lt;1", san_table_data!AA76))), "-")</f>
        <v>-</v>
      </c>
      <c r="AB79" s="63" t="str">
        <f>IF(ISNUMBER(san_table_data!AB76), IF(san_table_data!AB76=-999,"NA",IF(san_table_data!AB76&gt;99, "&gt;99", IF(san_table_data!AB76&lt;1, "&lt;1", san_table_data!AB76))), "-")</f>
        <v>-</v>
      </c>
      <c r="AC79" s="63" t="str">
        <f>IF(ISNUMBER(san_table_data!AC76), IF(san_table_data!AC76=-999,"NA",IF(san_table_data!AC76&gt;99, "&gt;99", IF(san_table_data!AC76&lt;1, "&lt;1", san_table_data!AC76))), "-")</f>
        <v>-</v>
      </c>
      <c r="AD79" s="59" t="str">
        <f>IF(ISNUMBER(san_table_data!AD76), IF(san_table_data!AD76=-999,"NA",IF(san_table_data!AD76&gt;99, "&gt;99", IF(san_table_data!AD76&lt;1, "&lt;1", san_table_data!AD76))), "-")</f>
        <v>-</v>
      </c>
      <c r="AE79" s="59" t="str">
        <f>IF(ISNUMBER(san_table_data!AE76), IF(san_table_data!AE76=-999,"NA",IF(san_table_data!AE76&gt;99, "&gt;99", IF(san_table_data!AE76&lt;1, "&lt;1", san_table_data!AE76))), "-")</f>
        <v>-</v>
      </c>
      <c r="AF79" s="59" t="str">
        <f>IF(ISNUMBER(san_table_data!AF76), IF(san_table_data!AF76=-999,"NA",IF(san_table_data!AF76&gt;99, "&gt;99", IF(san_table_data!AF76&lt;1, "&lt;1", san_table_data!AF76))), "-")</f>
        <v>-</v>
      </c>
      <c r="AG79" s="62" t="str">
        <f>IF(ISNUMBER(san_table_data!AG76), IF(san_table_data!AG76=-999,"NA",IF(san_table_data!AG76&gt;99, "&gt;99", IF(san_table_data!AG76&lt;1, "&lt;1", san_table_data!AG76))), "-")</f>
        <v>-</v>
      </c>
      <c r="AH79" s="63" t="str">
        <f>IF(ISNUMBER(san_table_data!AH76), IF(san_table_data!AH76=-999,"NA",IF(san_table_data!AH76&gt;99, "&gt;99", IF(san_table_data!AH76&lt;1, "&lt;1", san_table_data!AH76))), "-")</f>
        <v>-</v>
      </c>
      <c r="AI79" s="63" t="str">
        <f>IF(ISNUMBER(san_table_data!AI76), IF(san_table_data!AI76=-999,"NA",IF(san_table_data!AI76&gt;99, "&gt;99", IF(san_table_data!AI76&lt;1, "&lt;1", san_table_data!AI76))), "-")</f>
        <v>-</v>
      </c>
      <c r="AJ79" s="63" t="str">
        <f>IF(ISNUMBER(san_table_data!AJ76), IF(san_table_data!AJ76=-999,"NA",IF(san_table_data!AJ76&gt;99, "&gt;99", IF(san_table_data!AJ76&lt;1, "&lt;1", san_table_data!AJ76))), "-")</f>
        <v>-</v>
      </c>
      <c r="AK79" s="59" t="str">
        <f>IF(ISNUMBER(san_table_data!AK76), IF(san_table_data!AK76=-999,"NA",IF(san_table_data!AK76&gt;99, "&gt;99", IF(san_table_data!AK76&lt;1, "&lt;1", san_table_data!AK76))), "-")</f>
        <v>-</v>
      </c>
      <c r="AL79" s="59" t="str">
        <f>IF(ISNUMBER(san_table_data!AL76), IF(san_table_data!AL76=-999,"NA",IF(san_table_data!AL76&gt;99, "&gt;99", IF(san_table_data!AL76&lt;1, "&lt;1", san_table_data!AL76))), "-")</f>
        <v>-</v>
      </c>
      <c r="AM79" s="59" t="str">
        <f>IF(ISNUMBER(san_table_data!AM76), IF(san_table_data!AM76=-999,"NA",IF(san_table_data!AM76&gt;99, "&gt;99", IF(san_table_data!AM76&lt;1, "&lt;1", san_table_data!AM76))), "-")</f>
        <v>-</v>
      </c>
      <c r="AN79" s="62" t="str">
        <f>IF(ISNUMBER(san_table_data!AN76), IF(san_table_data!AN76=-999,"NA",IF(san_table_data!AN76&gt;99, "&gt;99", IF(san_table_data!AN76&lt;1, "&lt;1", san_table_data!AN76))), "-")</f>
        <v>-</v>
      </c>
      <c r="AO79" s="63" t="str">
        <f>IF(ISNUMBER(san_table_data!AO76), IF(san_table_data!AO76=-999,"NA",IF(san_table_data!AO76&gt;99, "&gt;99", IF(san_table_data!AO76&lt;1, "&lt;1", san_table_data!AO76))), "-")</f>
        <v>-</v>
      </c>
      <c r="AP79" s="63" t="str">
        <f>IF(ISNUMBER(san_table_data!AP76), IF(san_table_data!AP76=-999,"NA",IF(san_table_data!AP76&gt;99, "&gt;99", IF(san_table_data!AP76&lt;1, "&lt;1", san_table_data!AP76))), "-")</f>
        <v>-</v>
      </c>
      <c r="AQ79" s="63" t="str">
        <f>IF(ISNUMBER(san_table_data!AQ76), IF(san_table_data!AQ76=-999,"NA",IF(san_table_data!AQ76&gt;99, "&gt;99", IF(san_table_data!AQ76&lt;1, "&lt;1", san_table_data!AQ76))), "-")</f>
        <v>-</v>
      </c>
      <c r="AR79" s="59" t="str">
        <f>IF(ISNUMBER(san_table_data!AR76), IF(san_table_data!AR76=-999,"NA",IF(san_table_data!AR76&gt;99, "&gt;99", IF(san_table_data!AR76&lt;1, "&lt;1", san_table_data!AR76))), "-")</f>
        <v>-</v>
      </c>
      <c r="AS79" s="59" t="str">
        <f>IF(ISNUMBER(san_table_data!AS76), IF(san_table_data!AS76=-999,"NA",IF(san_table_data!AS76&gt;99, "&gt;99", IF(san_table_data!AS76&lt;1, "&lt;1", san_table_data!AS76))), "-")</f>
        <v>-</v>
      </c>
      <c r="AT79" s="59" t="str">
        <f>IF(ISNUMBER(san_table_data!AT76), IF(san_table_data!AT76=-999,"NA",IF(san_table_data!AT76&gt;99, "&gt;99", IF(san_table_data!AT76&lt;1, "&lt;1", san_table_data!AT76))), "-")</f>
        <v>-</v>
      </c>
    </row>
    <row r="80" x14ac:dyDescent="0.25">
      <c r="A80" s="56" t="str">
        <f>IF(ISBLANK(san_table_data!A77), "", san_table_data!A77)</f>
        <v/>
      </c>
      <c r="B80" s="56" t="str">
        <f>IF(ISBLANK(san_table_data!B77), "", san_table_data!B77)</f>
        <v/>
      </c>
      <c r="C80" s="57" t="str">
        <f>IF(ISNUMBER(san_table_data!C77), san_table_data!C77, "-")</f>
        <v>-</v>
      </c>
      <c r="D80" s="58" t="str">
        <f>IF(ISNUMBER(san_table_data!D77), san_table_data!D77, "-")</f>
        <v>-</v>
      </c>
      <c r="E80" s="59" t="str">
        <f>IF(ISNUMBER(san_table_data!E77), san_table_data!E77, "-")</f>
        <v>-</v>
      </c>
      <c r="F80" s="60" t="str">
        <f>IF(ISNUMBER(san_table_data!F77), IF(san_table_data!F77=-999,"NA",IF(san_table_data!F77&gt;99, "&gt;99", IF(san_table_data!F77&lt;1, "&lt;1", san_table_data!F77))), "-")</f>
        <v>-</v>
      </c>
      <c r="G80" s="59" t="str">
        <f>IF(ISNUMBER(san_table_data!G77), IF(san_table_data!G77=-999,"NA",IF(san_table_data!G77&gt;99, "&gt;99", IF(san_table_data!G77&lt;1, "&lt;1", san_table_data!G77))), "-")</f>
        <v>-</v>
      </c>
      <c r="H80" s="59" t="str">
        <f>IF(ISNUMBER(san_table_data!H77), IF(san_table_data!H77=-999,"NA",IF(san_table_data!H77&gt;99, "&gt;99", IF(san_table_data!H77&lt;1, "&lt;1", san_table_data!H77))), "-")</f>
        <v>-</v>
      </c>
      <c r="I80" s="61" t="str">
        <f>IF(ISNUMBER(san_table_data!I77), IF(san_table_data!I77=-999,"NA",IF(san_table_data!I77&gt;99, "&gt;99", IF(san_table_data!I77&lt;1, "&lt;1", san_table_data!I77))), "-")</f>
        <v>-</v>
      </c>
      <c r="J80" s="47" t="str">
        <f>IF(ISNUMBER(san_table_data!J77), IF(san_table_data!J77=-999,"NA",san_table_data!J77), "-")</f>
        <v>-</v>
      </c>
      <c r="K80" s="47" t="str">
        <f>IF(ISNUMBER(san_table_data!K77), IF(san_table_data!K77=-999,"NA",san_table_data!K77), "-")</f>
        <v>-</v>
      </c>
      <c r="L80" s="60" t="str">
        <f>IF(ISNUMBER(san_table_data!L77), IF(san_table_data!L77=-999,"NA",IF(san_table_data!L77&gt;99, "&gt;99", IF(san_table_data!L77&lt;1, "&lt;1", san_table_data!L77))), "-")</f>
        <v>-</v>
      </c>
      <c r="M80" s="59" t="str">
        <f>IF(ISNUMBER(san_table_data!M77), IF(san_table_data!M77=-999,"NA",IF(san_table_data!M77&gt;99, "&gt;99", IF(san_table_data!M77&lt;1, "&lt;1", san_table_data!M77))), "-")</f>
        <v>-</v>
      </c>
      <c r="N80" s="59" t="str">
        <f>IF(ISNUMBER(san_table_data!N77), IF(san_table_data!N77=-999,"NA",IF(san_table_data!N77&gt;99, "&gt;99", IF(san_table_data!N77&lt;1, "&lt;1", san_table_data!N77))), "-")</f>
        <v>-</v>
      </c>
      <c r="O80" s="61" t="str">
        <f>IF(ISNUMBER(san_table_data!O77), IF(san_table_data!O77=-999,"NA",IF(san_table_data!O77&gt;99, "&gt;99", IF(san_table_data!O77&lt;1, "&lt;1", san_table_data!O77))), "-")</f>
        <v>-</v>
      </c>
      <c r="P80" s="47" t="str">
        <f>IF(ISNUMBER(san_table_data!P77), IF(san_table_data!P77=-999,"NA",san_table_data!P77), "-")</f>
        <v>-</v>
      </c>
      <c r="Q80" s="47" t="str">
        <f>IF(ISNUMBER(san_table_data!Q77), IF(san_table_data!Q77=-999,"NA",san_table_data!Q77), "-")</f>
        <v>-</v>
      </c>
      <c r="R80" s="60" t="str">
        <f>IF(ISNUMBER(san_table_data!R77), IF(san_table_data!R77=-999,"NA",IF(san_table_data!R77&gt;99, "&gt;99", IF(san_table_data!R77&lt;1, "&lt;1", san_table_data!R77))), "-")</f>
        <v>-</v>
      </c>
      <c r="S80" s="59" t="str">
        <f>IF(ISNUMBER(san_table_data!S77), IF(san_table_data!S77=-999,"NA",IF(san_table_data!S77&gt;99, "&gt;99", IF(san_table_data!S77&lt;1, "&lt;1", san_table_data!S77))), "-")</f>
        <v>-</v>
      </c>
      <c r="T80" s="59" t="str">
        <f>IF(ISNUMBER(san_table_data!T77), IF(san_table_data!T77=-999,"NA",IF(san_table_data!T77&gt;99, "&gt;99", IF(san_table_data!T77&lt;1, "&lt;1", san_table_data!T77))), "-")</f>
        <v>-</v>
      </c>
      <c r="U80" s="61" t="str">
        <f>IF(ISNUMBER(san_table_data!U77), IF(san_table_data!U77=-999,"NA",IF(san_table_data!U77&gt;99, "&gt;99", IF(san_table_data!U77&lt;1, "&lt;1", san_table_data!U77))), "-")</f>
        <v>-</v>
      </c>
      <c r="V80" s="47" t="str">
        <f>IF(ISNUMBER(san_table_data!V77), IF(san_table_data!V77=-999,"NA",san_table_data!V77), "-")</f>
        <v>-</v>
      </c>
      <c r="W80" s="47" t="str">
        <f>IF(ISNUMBER(san_table_data!W77), IF(san_table_data!W77=-999,"NA",san_table_data!W77), "-")</f>
        <v>-</v>
      </c>
      <c r="X80" s="47"/>
      <c r="Y80" s="47"/>
      <c r="Z80" s="62" t="str">
        <f>IF(ISNUMBER(san_table_data!Z77), IF(san_table_data!Z77=-999,"NA",IF(san_table_data!Z77&gt;99, "&gt;99", IF(san_table_data!Z77&lt;1, "&lt;1", san_table_data!Z77))), "-")</f>
        <v>-</v>
      </c>
      <c r="AA80" s="63" t="str">
        <f>IF(ISNUMBER(san_table_data!AA77), IF(san_table_data!AA77=-999,"NA",IF(san_table_data!AA77&gt;99, "&gt;99", IF(san_table_data!AA77&lt;1, "&lt;1", san_table_data!AA77))), "-")</f>
        <v>-</v>
      </c>
      <c r="AB80" s="63" t="str">
        <f>IF(ISNUMBER(san_table_data!AB77), IF(san_table_data!AB77=-999,"NA",IF(san_table_data!AB77&gt;99, "&gt;99", IF(san_table_data!AB77&lt;1, "&lt;1", san_table_data!AB77))), "-")</f>
        <v>-</v>
      </c>
      <c r="AC80" s="63" t="str">
        <f>IF(ISNUMBER(san_table_data!AC77), IF(san_table_data!AC77=-999,"NA",IF(san_table_data!AC77&gt;99, "&gt;99", IF(san_table_data!AC77&lt;1, "&lt;1", san_table_data!AC77))), "-")</f>
        <v>-</v>
      </c>
      <c r="AD80" s="59" t="str">
        <f>IF(ISNUMBER(san_table_data!AD77), IF(san_table_data!AD77=-999,"NA",IF(san_table_data!AD77&gt;99, "&gt;99", IF(san_table_data!AD77&lt;1, "&lt;1", san_table_data!AD77))), "-")</f>
        <v>-</v>
      </c>
      <c r="AE80" s="59" t="str">
        <f>IF(ISNUMBER(san_table_data!AE77), IF(san_table_data!AE77=-999,"NA",IF(san_table_data!AE77&gt;99, "&gt;99", IF(san_table_data!AE77&lt;1, "&lt;1", san_table_data!AE77))), "-")</f>
        <v>-</v>
      </c>
      <c r="AF80" s="59" t="str">
        <f>IF(ISNUMBER(san_table_data!AF77), IF(san_table_data!AF77=-999,"NA",IF(san_table_data!AF77&gt;99, "&gt;99", IF(san_table_data!AF77&lt;1, "&lt;1", san_table_data!AF77))), "-")</f>
        <v>-</v>
      </c>
      <c r="AG80" s="62" t="str">
        <f>IF(ISNUMBER(san_table_data!AG77), IF(san_table_data!AG77=-999,"NA",IF(san_table_data!AG77&gt;99, "&gt;99", IF(san_table_data!AG77&lt;1, "&lt;1", san_table_data!AG77))), "-")</f>
        <v>-</v>
      </c>
      <c r="AH80" s="63" t="str">
        <f>IF(ISNUMBER(san_table_data!AH77), IF(san_table_data!AH77=-999,"NA",IF(san_table_data!AH77&gt;99, "&gt;99", IF(san_table_data!AH77&lt;1, "&lt;1", san_table_data!AH77))), "-")</f>
        <v>-</v>
      </c>
      <c r="AI80" s="63" t="str">
        <f>IF(ISNUMBER(san_table_data!AI77), IF(san_table_data!AI77=-999,"NA",IF(san_table_data!AI77&gt;99, "&gt;99", IF(san_table_data!AI77&lt;1, "&lt;1", san_table_data!AI77))), "-")</f>
        <v>-</v>
      </c>
      <c r="AJ80" s="63" t="str">
        <f>IF(ISNUMBER(san_table_data!AJ77), IF(san_table_data!AJ77=-999,"NA",IF(san_table_data!AJ77&gt;99, "&gt;99", IF(san_table_data!AJ77&lt;1, "&lt;1", san_table_data!AJ77))), "-")</f>
        <v>-</v>
      </c>
      <c r="AK80" s="59" t="str">
        <f>IF(ISNUMBER(san_table_data!AK77), IF(san_table_data!AK77=-999,"NA",IF(san_table_data!AK77&gt;99, "&gt;99", IF(san_table_data!AK77&lt;1, "&lt;1", san_table_data!AK77))), "-")</f>
        <v>-</v>
      </c>
      <c r="AL80" s="59" t="str">
        <f>IF(ISNUMBER(san_table_data!AL77), IF(san_table_data!AL77=-999,"NA",IF(san_table_data!AL77&gt;99, "&gt;99", IF(san_table_data!AL77&lt;1, "&lt;1", san_table_data!AL77))), "-")</f>
        <v>-</v>
      </c>
      <c r="AM80" s="59" t="str">
        <f>IF(ISNUMBER(san_table_data!AM77), IF(san_table_data!AM77=-999,"NA",IF(san_table_data!AM77&gt;99, "&gt;99", IF(san_table_data!AM77&lt;1, "&lt;1", san_table_data!AM77))), "-")</f>
        <v>-</v>
      </c>
      <c r="AN80" s="62" t="str">
        <f>IF(ISNUMBER(san_table_data!AN77), IF(san_table_data!AN77=-999,"NA",IF(san_table_data!AN77&gt;99, "&gt;99", IF(san_table_data!AN77&lt;1, "&lt;1", san_table_data!AN77))), "-")</f>
        <v>-</v>
      </c>
      <c r="AO80" s="63" t="str">
        <f>IF(ISNUMBER(san_table_data!AO77), IF(san_table_data!AO77=-999,"NA",IF(san_table_data!AO77&gt;99, "&gt;99", IF(san_table_data!AO77&lt;1, "&lt;1", san_table_data!AO77))), "-")</f>
        <v>-</v>
      </c>
      <c r="AP80" s="63" t="str">
        <f>IF(ISNUMBER(san_table_data!AP77), IF(san_table_data!AP77=-999,"NA",IF(san_table_data!AP77&gt;99, "&gt;99", IF(san_table_data!AP77&lt;1, "&lt;1", san_table_data!AP77))), "-")</f>
        <v>-</v>
      </c>
      <c r="AQ80" s="63" t="str">
        <f>IF(ISNUMBER(san_table_data!AQ77), IF(san_table_data!AQ77=-999,"NA",IF(san_table_data!AQ77&gt;99, "&gt;99", IF(san_table_data!AQ77&lt;1, "&lt;1", san_table_data!AQ77))), "-")</f>
        <v>-</v>
      </c>
      <c r="AR80" s="59" t="str">
        <f>IF(ISNUMBER(san_table_data!AR77), IF(san_table_data!AR77=-999,"NA",IF(san_table_data!AR77&gt;99, "&gt;99", IF(san_table_data!AR77&lt;1, "&lt;1", san_table_data!AR77))), "-")</f>
        <v>-</v>
      </c>
      <c r="AS80" s="59" t="str">
        <f>IF(ISNUMBER(san_table_data!AS77), IF(san_table_data!AS77=-999,"NA",IF(san_table_data!AS77&gt;99, "&gt;99", IF(san_table_data!AS77&lt;1, "&lt;1", san_table_data!AS77))), "-")</f>
        <v>-</v>
      </c>
      <c r="AT80" s="59" t="str">
        <f>IF(ISNUMBER(san_table_data!AT77), IF(san_table_data!AT77=-999,"NA",IF(san_table_data!AT77&gt;99, "&gt;99", IF(san_table_data!AT77&lt;1, "&lt;1", san_table_data!AT77))), "-")</f>
        <v>-</v>
      </c>
    </row>
    <row r="81" x14ac:dyDescent="0.25">
      <c r="A81" s="56" t="str">
        <f>IF(ISBLANK(san_table_data!A78), "", san_table_data!A78)</f>
        <v/>
      </c>
      <c r="B81" s="56" t="str">
        <f>IF(ISBLANK(san_table_data!B78), "", san_table_data!B78)</f>
        <v/>
      </c>
      <c r="C81" s="57" t="str">
        <f>IF(ISNUMBER(san_table_data!C78), san_table_data!C78, "-")</f>
        <v>-</v>
      </c>
      <c r="D81" s="58" t="str">
        <f>IF(ISNUMBER(san_table_data!D78), san_table_data!D78, "-")</f>
        <v>-</v>
      </c>
      <c r="E81" s="59" t="str">
        <f>IF(ISNUMBER(san_table_data!E78), san_table_data!E78, "-")</f>
        <v>-</v>
      </c>
      <c r="F81" s="60" t="str">
        <f>IF(ISNUMBER(san_table_data!F78), IF(san_table_data!F78=-999,"NA",IF(san_table_data!F78&gt;99, "&gt;99", IF(san_table_data!F78&lt;1, "&lt;1", san_table_data!F78))), "-")</f>
        <v>-</v>
      </c>
      <c r="G81" s="59" t="str">
        <f>IF(ISNUMBER(san_table_data!G78), IF(san_table_data!G78=-999,"NA",IF(san_table_data!G78&gt;99, "&gt;99", IF(san_table_data!G78&lt;1, "&lt;1", san_table_data!G78))), "-")</f>
        <v>-</v>
      </c>
      <c r="H81" s="59" t="str">
        <f>IF(ISNUMBER(san_table_data!H78), IF(san_table_data!H78=-999,"NA",IF(san_table_data!H78&gt;99, "&gt;99", IF(san_table_data!H78&lt;1, "&lt;1", san_table_data!H78))), "-")</f>
        <v>-</v>
      </c>
      <c r="I81" s="61" t="str">
        <f>IF(ISNUMBER(san_table_data!I78), IF(san_table_data!I78=-999,"NA",IF(san_table_data!I78&gt;99, "&gt;99", IF(san_table_data!I78&lt;1, "&lt;1", san_table_data!I78))), "-")</f>
        <v>-</v>
      </c>
      <c r="J81" s="47" t="str">
        <f>IF(ISNUMBER(san_table_data!J78), IF(san_table_data!J78=-999,"NA",san_table_data!J78), "-")</f>
        <v>-</v>
      </c>
      <c r="K81" s="47" t="str">
        <f>IF(ISNUMBER(san_table_data!K78), IF(san_table_data!K78=-999,"NA",san_table_data!K78), "-")</f>
        <v>-</v>
      </c>
      <c r="L81" s="60" t="str">
        <f>IF(ISNUMBER(san_table_data!L78), IF(san_table_data!L78=-999,"NA",IF(san_table_data!L78&gt;99, "&gt;99", IF(san_table_data!L78&lt;1, "&lt;1", san_table_data!L78))), "-")</f>
        <v>-</v>
      </c>
      <c r="M81" s="59" t="str">
        <f>IF(ISNUMBER(san_table_data!M78), IF(san_table_data!M78=-999,"NA",IF(san_table_data!M78&gt;99, "&gt;99", IF(san_table_data!M78&lt;1, "&lt;1", san_table_data!M78))), "-")</f>
        <v>-</v>
      </c>
      <c r="N81" s="59" t="str">
        <f>IF(ISNUMBER(san_table_data!N78), IF(san_table_data!N78=-999,"NA",IF(san_table_data!N78&gt;99, "&gt;99", IF(san_table_data!N78&lt;1, "&lt;1", san_table_data!N78))), "-")</f>
        <v>-</v>
      </c>
      <c r="O81" s="61" t="str">
        <f>IF(ISNUMBER(san_table_data!O78), IF(san_table_data!O78=-999,"NA",IF(san_table_data!O78&gt;99, "&gt;99", IF(san_table_data!O78&lt;1, "&lt;1", san_table_data!O78))), "-")</f>
        <v>-</v>
      </c>
      <c r="P81" s="47" t="str">
        <f>IF(ISNUMBER(san_table_data!P78), IF(san_table_data!P78=-999,"NA",san_table_data!P78), "-")</f>
        <v>-</v>
      </c>
      <c r="Q81" s="47" t="str">
        <f>IF(ISNUMBER(san_table_data!Q78), IF(san_table_data!Q78=-999,"NA",san_table_data!Q78), "-")</f>
        <v>-</v>
      </c>
      <c r="R81" s="60" t="str">
        <f>IF(ISNUMBER(san_table_data!R78), IF(san_table_data!R78=-999,"NA",IF(san_table_data!R78&gt;99, "&gt;99", IF(san_table_data!R78&lt;1, "&lt;1", san_table_data!R78))), "-")</f>
        <v>-</v>
      </c>
      <c r="S81" s="59" t="str">
        <f>IF(ISNUMBER(san_table_data!S78), IF(san_table_data!S78=-999,"NA",IF(san_table_data!S78&gt;99, "&gt;99", IF(san_table_data!S78&lt;1, "&lt;1", san_table_data!S78))), "-")</f>
        <v>-</v>
      </c>
      <c r="T81" s="59" t="str">
        <f>IF(ISNUMBER(san_table_data!T78), IF(san_table_data!T78=-999,"NA",IF(san_table_data!T78&gt;99, "&gt;99", IF(san_table_data!T78&lt;1, "&lt;1", san_table_data!T78))), "-")</f>
        <v>-</v>
      </c>
      <c r="U81" s="61" t="str">
        <f>IF(ISNUMBER(san_table_data!U78), IF(san_table_data!U78=-999,"NA",IF(san_table_data!U78&gt;99, "&gt;99", IF(san_table_data!U78&lt;1, "&lt;1", san_table_data!U78))), "-")</f>
        <v>-</v>
      </c>
      <c r="V81" s="47" t="str">
        <f>IF(ISNUMBER(san_table_data!V78), IF(san_table_data!V78=-999,"NA",san_table_data!V78), "-")</f>
        <v>-</v>
      </c>
      <c r="W81" s="47" t="str">
        <f>IF(ISNUMBER(san_table_data!W78), IF(san_table_data!W78=-999,"NA",san_table_data!W78), "-")</f>
        <v>-</v>
      </c>
      <c r="X81" s="47"/>
      <c r="Y81" s="47"/>
      <c r="Z81" s="62" t="str">
        <f>IF(ISNUMBER(san_table_data!Z78), IF(san_table_data!Z78=-999,"NA",IF(san_table_data!Z78&gt;99, "&gt;99", IF(san_table_data!Z78&lt;1, "&lt;1", san_table_data!Z78))), "-")</f>
        <v>-</v>
      </c>
      <c r="AA81" s="63" t="str">
        <f>IF(ISNUMBER(san_table_data!AA78), IF(san_table_data!AA78=-999,"NA",IF(san_table_data!AA78&gt;99, "&gt;99", IF(san_table_data!AA78&lt;1, "&lt;1", san_table_data!AA78))), "-")</f>
        <v>-</v>
      </c>
      <c r="AB81" s="63" t="str">
        <f>IF(ISNUMBER(san_table_data!AB78), IF(san_table_data!AB78=-999,"NA",IF(san_table_data!AB78&gt;99, "&gt;99", IF(san_table_data!AB78&lt;1, "&lt;1", san_table_data!AB78))), "-")</f>
        <v>-</v>
      </c>
      <c r="AC81" s="63" t="str">
        <f>IF(ISNUMBER(san_table_data!AC78), IF(san_table_data!AC78=-999,"NA",IF(san_table_data!AC78&gt;99, "&gt;99", IF(san_table_data!AC78&lt;1, "&lt;1", san_table_data!AC78))), "-")</f>
        <v>-</v>
      </c>
      <c r="AD81" s="59" t="str">
        <f>IF(ISNUMBER(san_table_data!AD78), IF(san_table_data!AD78=-999,"NA",IF(san_table_data!AD78&gt;99, "&gt;99", IF(san_table_data!AD78&lt;1, "&lt;1", san_table_data!AD78))), "-")</f>
        <v>-</v>
      </c>
      <c r="AE81" s="59" t="str">
        <f>IF(ISNUMBER(san_table_data!AE78), IF(san_table_data!AE78=-999,"NA",IF(san_table_data!AE78&gt;99, "&gt;99", IF(san_table_data!AE78&lt;1, "&lt;1", san_table_data!AE78))), "-")</f>
        <v>-</v>
      </c>
      <c r="AF81" s="59" t="str">
        <f>IF(ISNUMBER(san_table_data!AF78), IF(san_table_data!AF78=-999,"NA",IF(san_table_data!AF78&gt;99, "&gt;99", IF(san_table_data!AF78&lt;1, "&lt;1", san_table_data!AF78))), "-")</f>
        <v>-</v>
      </c>
      <c r="AG81" s="62" t="str">
        <f>IF(ISNUMBER(san_table_data!AG78), IF(san_table_data!AG78=-999,"NA",IF(san_table_data!AG78&gt;99, "&gt;99", IF(san_table_data!AG78&lt;1, "&lt;1", san_table_data!AG78))), "-")</f>
        <v>-</v>
      </c>
      <c r="AH81" s="63" t="str">
        <f>IF(ISNUMBER(san_table_data!AH78), IF(san_table_data!AH78=-999,"NA",IF(san_table_data!AH78&gt;99, "&gt;99", IF(san_table_data!AH78&lt;1, "&lt;1", san_table_data!AH78))), "-")</f>
        <v>-</v>
      </c>
      <c r="AI81" s="63" t="str">
        <f>IF(ISNUMBER(san_table_data!AI78), IF(san_table_data!AI78=-999,"NA",IF(san_table_data!AI78&gt;99, "&gt;99", IF(san_table_data!AI78&lt;1, "&lt;1", san_table_data!AI78))), "-")</f>
        <v>-</v>
      </c>
      <c r="AJ81" s="63" t="str">
        <f>IF(ISNUMBER(san_table_data!AJ78), IF(san_table_data!AJ78=-999,"NA",IF(san_table_data!AJ78&gt;99, "&gt;99", IF(san_table_data!AJ78&lt;1, "&lt;1", san_table_data!AJ78))), "-")</f>
        <v>-</v>
      </c>
      <c r="AK81" s="59" t="str">
        <f>IF(ISNUMBER(san_table_data!AK78), IF(san_table_data!AK78=-999,"NA",IF(san_table_data!AK78&gt;99, "&gt;99", IF(san_table_data!AK78&lt;1, "&lt;1", san_table_data!AK78))), "-")</f>
        <v>-</v>
      </c>
      <c r="AL81" s="59" t="str">
        <f>IF(ISNUMBER(san_table_data!AL78), IF(san_table_data!AL78=-999,"NA",IF(san_table_data!AL78&gt;99, "&gt;99", IF(san_table_data!AL78&lt;1, "&lt;1", san_table_data!AL78))), "-")</f>
        <v>-</v>
      </c>
      <c r="AM81" s="59" t="str">
        <f>IF(ISNUMBER(san_table_data!AM78), IF(san_table_data!AM78=-999,"NA",IF(san_table_data!AM78&gt;99, "&gt;99", IF(san_table_data!AM78&lt;1, "&lt;1", san_table_data!AM78))), "-")</f>
        <v>-</v>
      </c>
      <c r="AN81" s="62" t="str">
        <f>IF(ISNUMBER(san_table_data!AN78), IF(san_table_data!AN78=-999,"NA",IF(san_table_data!AN78&gt;99, "&gt;99", IF(san_table_data!AN78&lt;1, "&lt;1", san_table_data!AN78))), "-")</f>
        <v>-</v>
      </c>
      <c r="AO81" s="63" t="str">
        <f>IF(ISNUMBER(san_table_data!AO78), IF(san_table_data!AO78=-999,"NA",IF(san_table_data!AO78&gt;99, "&gt;99", IF(san_table_data!AO78&lt;1, "&lt;1", san_table_data!AO78))), "-")</f>
        <v>-</v>
      </c>
      <c r="AP81" s="63" t="str">
        <f>IF(ISNUMBER(san_table_data!AP78), IF(san_table_data!AP78=-999,"NA",IF(san_table_data!AP78&gt;99, "&gt;99", IF(san_table_data!AP78&lt;1, "&lt;1", san_table_data!AP78))), "-")</f>
        <v>-</v>
      </c>
      <c r="AQ81" s="63" t="str">
        <f>IF(ISNUMBER(san_table_data!AQ78), IF(san_table_data!AQ78=-999,"NA",IF(san_table_data!AQ78&gt;99, "&gt;99", IF(san_table_data!AQ78&lt;1, "&lt;1", san_table_data!AQ78))), "-")</f>
        <v>-</v>
      </c>
      <c r="AR81" s="59" t="str">
        <f>IF(ISNUMBER(san_table_data!AR78), IF(san_table_data!AR78=-999,"NA",IF(san_table_data!AR78&gt;99, "&gt;99", IF(san_table_data!AR78&lt;1, "&lt;1", san_table_data!AR78))), "-")</f>
        <v>-</v>
      </c>
      <c r="AS81" s="59" t="str">
        <f>IF(ISNUMBER(san_table_data!AS78), IF(san_table_data!AS78=-999,"NA",IF(san_table_data!AS78&gt;99, "&gt;99", IF(san_table_data!AS78&lt;1, "&lt;1", san_table_data!AS78))), "-")</f>
        <v>-</v>
      </c>
      <c r="AT81" s="59" t="str">
        <f>IF(ISNUMBER(san_table_data!AT78), IF(san_table_data!AT78=-999,"NA",IF(san_table_data!AT78&gt;99, "&gt;99", IF(san_table_data!AT78&lt;1, "&lt;1", san_table_data!AT78))), "-")</f>
        <v>-</v>
      </c>
    </row>
    <row r="82" x14ac:dyDescent="0.25">
      <c r="A82" s="56" t="str">
        <f>IF(ISBLANK(san_table_data!A79), "", san_table_data!A79)</f>
        <v/>
      </c>
      <c r="B82" s="56" t="str">
        <f>IF(ISBLANK(san_table_data!B79), "", san_table_data!B79)</f>
        <v/>
      </c>
      <c r="C82" s="57" t="str">
        <f>IF(ISNUMBER(san_table_data!C79), san_table_data!C79, "-")</f>
        <v>-</v>
      </c>
      <c r="D82" s="58" t="str">
        <f>IF(ISNUMBER(san_table_data!D79), san_table_data!D79, "-")</f>
        <v>-</v>
      </c>
      <c r="E82" s="59" t="str">
        <f>IF(ISNUMBER(san_table_data!E79), san_table_data!E79, "-")</f>
        <v>-</v>
      </c>
      <c r="F82" s="60" t="str">
        <f>IF(ISNUMBER(san_table_data!F79), IF(san_table_data!F79=-999,"NA",IF(san_table_data!F79&gt;99, "&gt;99", IF(san_table_data!F79&lt;1, "&lt;1", san_table_data!F79))), "-")</f>
        <v>-</v>
      </c>
      <c r="G82" s="59" t="str">
        <f>IF(ISNUMBER(san_table_data!G79), IF(san_table_data!G79=-999,"NA",IF(san_table_data!G79&gt;99, "&gt;99", IF(san_table_data!G79&lt;1, "&lt;1", san_table_data!G79))), "-")</f>
        <v>-</v>
      </c>
      <c r="H82" s="59" t="str">
        <f>IF(ISNUMBER(san_table_data!H79), IF(san_table_data!H79=-999,"NA",IF(san_table_data!H79&gt;99, "&gt;99", IF(san_table_data!H79&lt;1, "&lt;1", san_table_data!H79))), "-")</f>
        <v>-</v>
      </c>
      <c r="I82" s="61" t="str">
        <f>IF(ISNUMBER(san_table_data!I79), IF(san_table_data!I79=-999,"NA",IF(san_table_data!I79&gt;99, "&gt;99", IF(san_table_data!I79&lt;1, "&lt;1", san_table_data!I79))), "-")</f>
        <v>-</v>
      </c>
      <c r="J82" s="47" t="str">
        <f>IF(ISNUMBER(san_table_data!J79), IF(san_table_data!J79=-999,"NA",san_table_data!J79), "-")</f>
        <v>-</v>
      </c>
      <c r="K82" s="47" t="str">
        <f>IF(ISNUMBER(san_table_data!K79), IF(san_table_data!K79=-999,"NA",san_table_data!K79), "-")</f>
        <v>-</v>
      </c>
      <c r="L82" s="60" t="str">
        <f>IF(ISNUMBER(san_table_data!L79), IF(san_table_data!L79=-999,"NA",IF(san_table_data!L79&gt;99, "&gt;99", IF(san_table_data!L79&lt;1, "&lt;1", san_table_data!L79))), "-")</f>
        <v>-</v>
      </c>
      <c r="M82" s="59" t="str">
        <f>IF(ISNUMBER(san_table_data!M79), IF(san_table_data!M79=-999,"NA",IF(san_table_data!M79&gt;99, "&gt;99", IF(san_table_data!M79&lt;1, "&lt;1", san_table_data!M79))), "-")</f>
        <v>-</v>
      </c>
      <c r="N82" s="59" t="str">
        <f>IF(ISNUMBER(san_table_data!N79), IF(san_table_data!N79=-999,"NA",IF(san_table_data!N79&gt;99, "&gt;99", IF(san_table_data!N79&lt;1, "&lt;1", san_table_data!N79))), "-")</f>
        <v>-</v>
      </c>
      <c r="O82" s="61" t="str">
        <f>IF(ISNUMBER(san_table_data!O79), IF(san_table_data!O79=-999,"NA",IF(san_table_data!O79&gt;99, "&gt;99", IF(san_table_data!O79&lt;1, "&lt;1", san_table_data!O79))), "-")</f>
        <v>-</v>
      </c>
      <c r="P82" s="47" t="str">
        <f>IF(ISNUMBER(san_table_data!P79), IF(san_table_data!P79=-999,"NA",san_table_data!P79), "-")</f>
        <v>-</v>
      </c>
      <c r="Q82" s="47" t="str">
        <f>IF(ISNUMBER(san_table_data!Q79), IF(san_table_data!Q79=-999,"NA",san_table_data!Q79), "-")</f>
        <v>-</v>
      </c>
      <c r="R82" s="60" t="str">
        <f>IF(ISNUMBER(san_table_data!R79), IF(san_table_data!R79=-999,"NA",IF(san_table_data!R79&gt;99, "&gt;99", IF(san_table_data!R79&lt;1, "&lt;1", san_table_data!R79))), "-")</f>
        <v>-</v>
      </c>
      <c r="S82" s="59" t="str">
        <f>IF(ISNUMBER(san_table_data!S79), IF(san_table_data!S79=-999,"NA",IF(san_table_data!S79&gt;99, "&gt;99", IF(san_table_data!S79&lt;1, "&lt;1", san_table_data!S79))), "-")</f>
        <v>-</v>
      </c>
      <c r="T82" s="59" t="str">
        <f>IF(ISNUMBER(san_table_data!T79), IF(san_table_data!T79=-999,"NA",IF(san_table_data!T79&gt;99, "&gt;99", IF(san_table_data!T79&lt;1, "&lt;1", san_table_data!T79))), "-")</f>
        <v>-</v>
      </c>
      <c r="U82" s="61" t="str">
        <f>IF(ISNUMBER(san_table_data!U79), IF(san_table_data!U79=-999,"NA",IF(san_table_data!U79&gt;99, "&gt;99", IF(san_table_data!U79&lt;1, "&lt;1", san_table_data!U79))), "-")</f>
        <v>-</v>
      </c>
      <c r="V82" s="47" t="str">
        <f>IF(ISNUMBER(san_table_data!V79), IF(san_table_data!V79=-999,"NA",san_table_data!V79), "-")</f>
        <v>-</v>
      </c>
      <c r="W82" s="47" t="str">
        <f>IF(ISNUMBER(san_table_data!W79), IF(san_table_data!W79=-999,"NA",san_table_data!W79), "-")</f>
        <v>-</v>
      </c>
      <c r="X82" s="47"/>
      <c r="Y82" s="47"/>
      <c r="Z82" s="62" t="str">
        <f>IF(ISNUMBER(san_table_data!Z79), IF(san_table_data!Z79=-999,"NA",IF(san_table_data!Z79&gt;99, "&gt;99", IF(san_table_data!Z79&lt;1, "&lt;1", san_table_data!Z79))), "-")</f>
        <v>-</v>
      </c>
      <c r="AA82" s="63" t="str">
        <f>IF(ISNUMBER(san_table_data!AA79), IF(san_table_data!AA79=-999,"NA",IF(san_table_data!AA79&gt;99, "&gt;99", IF(san_table_data!AA79&lt;1, "&lt;1", san_table_data!AA79))), "-")</f>
        <v>-</v>
      </c>
      <c r="AB82" s="63" t="str">
        <f>IF(ISNUMBER(san_table_data!AB79), IF(san_table_data!AB79=-999,"NA",IF(san_table_data!AB79&gt;99, "&gt;99", IF(san_table_data!AB79&lt;1, "&lt;1", san_table_data!AB79))), "-")</f>
        <v>-</v>
      </c>
      <c r="AC82" s="63" t="str">
        <f>IF(ISNUMBER(san_table_data!AC79), IF(san_table_data!AC79=-999,"NA",IF(san_table_data!AC79&gt;99, "&gt;99", IF(san_table_data!AC79&lt;1, "&lt;1", san_table_data!AC79))), "-")</f>
        <v>-</v>
      </c>
      <c r="AD82" s="59" t="str">
        <f>IF(ISNUMBER(san_table_data!AD79), IF(san_table_data!AD79=-999,"NA",IF(san_table_data!AD79&gt;99, "&gt;99", IF(san_table_data!AD79&lt;1, "&lt;1", san_table_data!AD79))), "-")</f>
        <v>-</v>
      </c>
      <c r="AE82" s="59" t="str">
        <f>IF(ISNUMBER(san_table_data!AE79), IF(san_table_data!AE79=-999,"NA",IF(san_table_data!AE79&gt;99, "&gt;99", IF(san_table_data!AE79&lt;1, "&lt;1", san_table_data!AE79))), "-")</f>
        <v>-</v>
      </c>
      <c r="AF82" s="59" t="str">
        <f>IF(ISNUMBER(san_table_data!AF79), IF(san_table_data!AF79=-999,"NA",IF(san_table_data!AF79&gt;99, "&gt;99", IF(san_table_data!AF79&lt;1, "&lt;1", san_table_data!AF79))), "-")</f>
        <v>-</v>
      </c>
      <c r="AG82" s="62" t="str">
        <f>IF(ISNUMBER(san_table_data!AG79), IF(san_table_data!AG79=-999,"NA",IF(san_table_data!AG79&gt;99, "&gt;99", IF(san_table_data!AG79&lt;1, "&lt;1", san_table_data!AG79))), "-")</f>
        <v>-</v>
      </c>
      <c r="AH82" s="63" t="str">
        <f>IF(ISNUMBER(san_table_data!AH79), IF(san_table_data!AH79=-999,"NA",IF(san_table_data!AH79&gt;99, "&gt;99", IF(san_table_data!AH79&lt;1, "&lt;1", san_table_data!AH79))), "-")</f>
        <v>-</v>
      </c>
      <c r="AI82" s="63" t="str">
        <f>IF(ISNUMBER(san_table_data!AI79), IF(san_table_data!AI79=-999,"NA",IF(san_table_data!AI79&gt;99, "&gt;99", IF(san_table_data!AI79&lt;1, "&lt;1", san_table_data!AI79))), "-")</f>
        <v>-</v>
      </c>
      <c r="AJ82" s="63" t="str">
        <f>IF(ISNUMBER(san_table_data!AJ79), IF(san_table_data!AJ79=-999,"NA",IF(san_table_data!AJ79&gt;99, "&gt;99", IF(san_table_data!AJ79&lt;1, "&lt;1", san_table_data!AJ79))), "-")</f>
        <v>-</v>
      </c>
      <c r="AK82" s="59" t="str">
        <f>IF(ISNUMBER(san_table_data!AK79), IF(san_table_data!AK79=-999,"NA",IF(san_table_data!AK79&gt;99, "&gt;99", IF(san_table_data!AK79&lt;1, "&lt;1", san_table_data!AK79))), "-")</f>
        <v>-</v>
      </c>
      <c r="AL82" s="59" t="str">
        <f>IF(ISNUMBER(san_table_data!AL79), IF(san_table_data!AL79=-999,"NA",IF(san_table_data!AL79&gt;99, "&gt;99", IF(san_table_data!AL79&lt;1, "&lt;1", san_table_data!AL79))), "-")</f>
        <v>-</v>
      </c>
      <c r="AM82" s="59" t="str">
        <f>IF(ISNUMBER(san_table_data!AM79), IF(san_table_data!AM79=-999,"NA",IF(san_table_data!AM79&gt;99, "&gt;99", IF(san_table_data!AM79&lt;1, "&lt;1", san_table_data!AM79))), "-")</f>
        <v>-</v>
      </c>
      <c r="AN82" s="62" t="str">
        <f>IF(ISNUMBER(san_table_data!AN79), IF(san_table_data!AN79=-999,"NA",IF(san_table_data!AN79&gt;99, "&gt;99", IF(san_table_data!AN79&lt;1, "&lt;1", san_table_data!AN79))), "-")</f>
        <v>-</v>
      </c>
      <c r="AO82" s="63" t="str">
        <f>IF(ISNUMBER(san_table_data!AO79), IF(san_table_data!AO79=-999,"NA",IF(san_table_data!AO79&gt;99, "&gt;99", IF(san_table_data!AO79&lt;1, "&lt;1", san_table_data!AO79))), "-")</f>
        <v>-</v>
      </c>
      <c r="AP82" s="63" t="str">
        <f>IF(ISNUMBER(san_table_data!AP79), IF(san_table_data!AP79=-999,"NA",IF(san_table_data!AP79&gt;99, "&gt;99", IF(san_table_data!AP79&lt;1, "&lt;1", san_table_data!AP79))), "-")</f>
        <v>-</v>
      </c>
      <c r="AQ82" s="63" t="str">
        <f>IF(ISNUMBER(san_table_data!AQ79), IF(san_table_data!AQ79=-999,"NA",IF(san_table_data!AQ79&gt;99, "&gt;99", IF(san_table_data!AQ79&lt;1, "&lt;1", san_table_data!AQ79))), "-")</f>
        <v>-</v>
      </c>
      <c r="AR82" s="59" t="str">
        <f>IF(ISNUMBER(san_table_data!AR79), IF(san_table_data!AR79=-999,"NA",IF(san_table_data!AR79&gt;99, "&gt;99", IF(san_table_data!AR79&lt;1, "&lt;1", san_table_data!AR79))), "-")</f>
        <v>-</v>
      </c>
      <c r="AS82" s="59" t="str">
        <f>IF(ISNUMBER(san_table_data!AS79), IF(san_table_data!AS79=-999,"NA",IF(san_table_data!AS79&gt;99, "&gt;99", IF(san_table_data!AS79&lt;1, "&lt;1", san_table_data!AS79))), "-")</f>
        <v>-</v>
      </c>
      <c r="AT82" s="59" t="str">
        <f>IF(ISNUMBER(san_table_data!AT79), IF(san_table_data!AT79=-999,"NA",IF(san_table_data!AT79&gt;99, "&gt;99", IF(san_table_data!AT79&lt;1, "&lt;1", san_table_data!AT79))), "-")</f>
        <v>-</v>
      </c>
    </row>
    <row r="83" x14ac:dyDescent="0.25">
      <c r="A83" s="56" t="str">
        <f>IF(ISBLANK(san_table_data!A80), "", san_table_data!A80)</f>
        <v/>
      </c>
      <c r="B83" s="56" t="str">
        <f>IF(ISBLANK(san_table_data!B80), "", san_table_data!B80)</f>
        <v/>
      </c>
      <c r="C83" s="57" t="str">
        <f>IF(ISNUMBER(san_table_data!C80), san_table_data!C80, "-")</f>
        <v>-</v>
      </c>
      <c r="D83" s="58" t="str">
        <f>IF(ISNUMBER(san_table_data!D80), san_table_data!D80, "-")</f>
        <v>-</v>
      </c>
      <c r="E83" s="59" t="str">
        <f>IF(ISNUMBER(san_table_data!E80), san_table_data!E80, "-")</f>
        <v>-</v>
      </c>
      <c r="F83" s="60" t="str">
        <f>IF(ISNUMBER(san_table_data!F80), IF(san_table_data!F80=-999,"NA",IF(san_table_data!F80&gt;99, "&gt;99", IF(san_table_data!F80&lt;1, "&lt;1", san_table_data!F80))), "-")</f>
        <v>-</v>
      </c>
      <c r="G83" s="59" t="str">
        <f>IF(ISNUMBER(san_table_data!G80), IF(san_table_data!G80=-999,"NA",IF(san_table_data!G80&gt;99, "&gt;99", IF(san_table_data!G80&lt;1, "&lt;1", san_table_data!G80))), "-")</f>
        <v>-</v>
      </c>
      <c r="H83" s="59" t="str">
        <f>IF(ISNUMBER(san_table_data!H80), IF(san_table_data!H80=-999,"NA",IF(san_table_data!H80&gt;99, "&gt;99", IF(san_table_data!H80&lt;1, "&lt;1", san_table_data!H80))), "-")</f>
        <v>-</v>
      </c>
      <c r="I83" s="61" t="str">
        <f>IF(ISNUMBER(san_table_data!I80), IF(san_table_data!I80=-999,"NA",IF(san_table_data!I80&gt;99, "&gt;99", IF(san_table_data!I80&lt;1, "&lt;1", san_table_data!I80))), "-")</f>
        <v>-</v>
      </c>
      <c r="J83" s="47" t="str">
        <f>IF(ISNUMBER(san_table_data!J80), IF(san_table_data!J80=-999,"NA",san_table_data!J80), "-")</f>
        <v>-</v>
      </c>
      <c r="K83" s="47" t="str">
        <f>IF(ISNUMBER(san_table_data!K80), IF(san_table_data!K80=-999,"NA",san_table_data!K80), "-")</f>
        <v>-</v>
      </c>
      <c r="L83" s="60" t="str">
        <f>IF(ISNUMBER(san_table_data!L80), IF(san_table_data!L80=-999,"NA",IF(san_table_data!L80&gt;99, "&gt;99", IF(san_table_data!L80&lt;1, "&lt;1", san_table_data!L80))), "-")</f>
        <v>-</v>
      </c>
      <c r="M83" s="59" t="str">
        <f>IF(ISNUMBER(san_table_data!M80), IF(san_table_data!M80=-999,"NA",IF(san_table_data!M80&gt;99, "&gt;99", IF(san_table_data!M80&lt;1, "&lt;1", san_table_data!M80))), "-")</f>
        <v>-</v>
      </c>
      <c r="N83" s="59" t="str">
        <f>IF(ISNUMBER(san_table_data!N80), IF(san_table_data!N80=-999,"NA",IF(san_table_data!N80&gt;99, "&gt;99", IF(san_table_data!N80&lt;1, "&lt;1", san_table_data!N80))), "-")</f>
        <v>-</v>
      </c>
      <c r="O83" s="61" t="str">
        <f>IF(ISNUMBER(san_table_data!O80), IF(san_table_data!O80=-999,"NA",IF(san_table_data!O80&gt;99, "&gt;99", IF(san_table_data!O80&lt;1, "&lt;1", san_table_data!O80))), "-")</f>
        <v>-</v>
      </c>
      <c r="P83" s="47" t="str">
        <f>IF(ISNUMBER(san_table_data!P80), IF(san_table_data!P80=-999,"NA",san_table_data!P80), "-")</f>
        <v>-</v>
      </c>
      <c r="Q83" s="47" t="str">
        <f>IF(ISNUMBER(san_table_data!Q80), IF(san_table_data!Q80=-999,"NA",san_table_data!Q80), "-")</f>
        <v>-</v>
      </c>
      <c r="R83" s="60" t="str">
        <f>IF(ISNUMBER(san_table_data!R80), IF(san_table_data!R80=-999,"NA",IF(san_table_data!R80&gt;99, "&gt;99", IF(san_table_data!R80&lt;1, "&lt;1", san_table_data!R80))), "-")</f>
        <v>-</v>
      </c>
      <c r="S83" s="59" t="str">
        <f>IF(ISNUMBER(san_table_data!S80), IF(san_table_data!S80=-999,"NA",IF(san_table_data!S80&gt;99, "&gt;99", IF(san_table_data!S80&lt;1, "&lt;1", san_table_data!S80))), "-")</f>
        <v>-</v>
      </c>
      <c r="T83" s="59" t="str">
        <f>IF(ISNUMBER(san_table_data!T80), IF(san_table_data!T80=-999,"NA",IF(san_table_data!T80&gt;99, "&gt;99", IF(san_table_data!T80&lt;1, "&lt;1", san_table_data!T80))), "-")</f>
        <v>-</v>
      </c>
      <c r="U83" s="61" t="str">
        <f>IF(ISNUMBER(san_table_data!U80), IF(san_table_data!U80=-999,"NA",IF(san_table_data!U80&gt;99, "&gt;99", IF(san_table_data!U80&lt;1, "&lt;1", san_table_data!U80))), "-")</f>
        <v>-</v>
      </c>
      <c r="V83" s="47" t="str">
        <f>IF(ISNUMBER(san_table_data!V80), IF(san_table_data!V80=-999,"NA",san_table_data!V80), "-")</f>
        <v>-</v>
      </c>
      <c r="W83" s="47" t="str">
        <f>IF(ISNUMBER(san_table_data!W80), IF(san_table_data!W80=-999,"NA",san_table_data!W80), "-")</f>
        <v>-</v>
      </c>
      <c r="X83" s="47"/>
      <c r="Y83" s="47"/>
      <c r="Z83" s="62" t="str">
        <f>IF(ISNUMBER(san_table_data!Z80), IF(san_table_data!Z80=-999,"NA",IF(san_table_data!Z80&gt;99, "&gt;99", IF(san_table_data!Z80&lt;1, "&lt;1", san_table_data!Z80))), "-")</f>
        <v>-</v>
      </c>
      <c r="AA83" s="63" t="str">
        <f>IF(ISNUMBER(san_table_data!AA80), IF(san_table_data!AA80=-999,"NA",IF(san_table_data!AA80&gt;99, "&gt;99", IF(san_table_data!AA80&lt;1, "&lt;1", san_table_data!AA80))), "-")</f>
        <v>-</v>
      </c>
      <c r="AB83" s="63" t="str">
        <f>IF(ISNUMBER(san_table_data!AB80), IF(san_table_data!AB80=-999,"NA",IF(san_table_data!AB80&gt;99, "&gt;99", IF(san_table_data!AB80&lt;1, "&lt;1", san_table_data!AB80))), "-")</f>
        <v>-</v>
      </c>
      <c r="AC83" s="63" t="str">
        <f>IF(ISNUMBER(san_table_data!AC80), IF(san_table_data!AC80=-999,"NA",IF(san_table_data!AC80&gt;99, "&gt;99", IF(san_table_data!AC80&lt;1, "&lt;1", san_table_data!AC80))), "-")</f>
        <v>-</v>
      </c>
      <c r="AD83" s="59" t="str">
        <f>IF(ISNUMBER(san_table_data!AD80), IF(san_table_data!AD80=-999,"NA",IF(san_table_data!AD80&gt;99, "&gt;99", IF(san_table_data!AD80&lt;1, "&lt;1", san_table_data!AD80))), "-")</f>
        <v>-</v>
      </c>
      <c r="AE83" s="59" t="str">
        <f>IF(ISNUMBER(san_table_data!AE80), IF(san_table_data!AE80=-999,"NA",IF(san_table_data!AE80&gt;99, "&gt;99", IF(san_table_data!AE80&lt;1, "&lt;1", san_table_data!AE80))), "-")</f>
        <v>-</v>
      </c>
      <c r="AF83" s="59" t="str">
        <f>IF(ISNUMBER(san_table_data!AF80), IF(san_table_data!AF80=-999,"NA",IF(san_table_data!AF80&gt;99, "&gt;99", IF(san_table_data!AF80&lt;1, "&lt;1", san_table_data!AF80))), "-")</f>
        <v>-</v>
      </c>
      <c r="AG83" s="62" t="str">
        <f>IF(ISNUMBER(san_table_data!AG80), IF(san_table_data!AG80=-999,"NA",IF(san_table_data!AG80&gt;99, "&gt;99", IF(san_table_data!AG80&lt;1, "&lt;1", san_table_data!AG80))), "-")</f>
        <v>-</v>
      </c>
      <c r="AH83" s="63" t="str">
        <f>IF(ISNUMBER(san_table_data!AH80), IF(san_table_data!AH80=-999,"NA",IF(san_table_data!AH80&gt;99, "&gt;99", IF(san_table_data!AH80&lt;1, "&lt;1", san_table_data!AH80))), "-")</f>
        <v>-</v>
      </c>
      <c r="AI83" s="63" t="str">
        <f>IF(ISNUMBER(san_table_data!AI80), IF(san_table_data!AI80=-999,"NA",IF(san_table_data!AI80&gt;99, "&gt;99", IF(san_table_data!AI80&lt;1, "&lt;1", san_table_data!AI80))), "-")</f>
        <v>-</v>
      </c>
      <c r="AJ83" s="63" t="str">
        <f>IF(ISNUMBER(san_table_data!AJ80), IF(san_table_data!AJ80=-999,"NA",IF(san_table_data!AJ80&gt;99, "&gt;99", IF(san_table_data!AJ80&lt;1, "&lt;1", san_table_data!AJ80))), "-")</f>
        <v>-</v>
      </c>
      <c r="AK83" s="59" t="str">
        <f>IF(ISNUMBER(san_table_data!AK80), IF(san_table_data!AK80=-999,"NA",IF(san_table_data!AK80&gt;99, "&gt;99", IF(san_table_data!AK80&lt;1, "&lt;1", san_table_data!AK80))), "-")</f>
        <v>-</v>
      </c>
      <c r="AL83" s="59" t="str">
        <f>IF(ISNUMBER(san_table_data!AL80), IF(san_table_data!AL80=-999,"NA",IF(san_table_data!AL80&gt;99, "&gt;99", IF(san_table_data!AL80&lt;1, "&lt;1", san_table_data!AL80))), "-")</f>
        <v>-</v>
      </c>
      <c r="AM83" s="59" t="str">
        <f>IF(ISNUMBER(san_table_data!AM80), IF(san_table_data!AM80=-999,"NA",IF(san_table_data!AM80&gt;99, "&gt;99", IF(san_table_data!AM80&lt;1, "&lt;1", san_table_data!AM80))), "-")</f>
        <v>-</v>
      </c>
      <c r="AN83" s="62" t="str">
        <f>IF(ISNUMBER(san_table_data!AN80), IF(san_table_data!AN80=-999,"NA",IF(san_table_data!AN80&gt;99, "&gt;99", IF(san_table_data!AN80&lt;1, "&lt;1", san_table_data!AN80))), "-")</f>
        <v>-</v>
      </c>
      <c r="AO83" s="63" t="str">
        <f>IF(ISNUMBER(san_table_data!AO80), IF(san_table_data!AO80=-999,"NA",IF(san_table_data!AO80&gt;99, "&gt;99", IF(san_table_data!AO80&lt;1, "&lt;1", san_table_data!AO80))), "-")</f>
        <v>-</v>
      </c>
      <c r="AP83" s="63" t="str">
        <f>IF(ISNUMBER(san_table_data!AP80), IF(san_table_data!AP80=-999,"NA",IF(san_table_data!AP80&gt;99, "&gt;99", IF(san_table_data!AP80&lt;1, "&lt;1", san_table_data!AP80))), "-")</f>
        <v>-</v>
      </c>
      <c r="AQ83" s="63" t="str">
        <f>IF(ISNUMBER(san_table_data!AQ80), IF(san_table_data!AQ80=-999,"NA",IF(san_table_data!AQ80&gt;99, "&gt;99", IF(san_table_data!AQ80&lt;1, "&lt;1", san_table_data!AQ80))), "-")</f>
        <v>-</v>
      </c>
      <c r="AR83" s="59" t="str">
        <f>IF(ISNUMBER(san_table_data!AR80), IF(san_table_data!AR80=-999,"NA",IF(san_table_data!AR80&gt;99, "&gt;99", IF(san_table_data!AR80&lt;1, "&lt;1", san_table_data!AR80))), "-")</f>
        <v>-</v>
      </c>
      <c r="AS83" s="59" t="str">
        <f>IF(ISNUMBER(san_table_data!AS80), IF(san_table_data!AS80=-999,"NA",IF(san_table_data!AS80&gt;99, "&gt;99", IF(san_table_data!AS80&lt;1, "&lt;1", san_table_data!AS80))), "-")</f>
        <v>-</v>
      </c>
      <c r="AT83" s="59" t="str">
        <f>IF(ISNUMBER(san_table_data!AT80), IF(san_table_data!AT80=-999,"NA",IF(san_table_data!AT80&gt;99, "&gt;99", IF(san_table_data!AT80&lt;1, "&lt;1", san_table_data!AT80))), "-")</f>
        <v>-</v>
      </c>
    </row>
    <row r="84" x14ac:dyDescent="0.25">
      <c r="A84" s="56" t="str">
        <f>IF(ISBLANK(san_table_data!A81), "", san_table_data!A81)</f>
        <v/>
      </c>
      <c r="B84" s="56" t="str">
        <f>IF(ISBLANK(san_table_data!B81), "", san_table_data!B81)</f>
        <v/>
      </c>
      <c r="C84" s="57" t="str">
        <f>IF(ISNUMBER(san_table_data!C81), san_table_data!C81, "-")</f>
        <v>-</v>
      </c>
      <c r="D84" s="58" t="str">
        <f>IF(ISNUMBER(san_table_data!D81), san_table_data!D81, "-")</f>
        <v>-</v>
      </c>
      <c r="E84" s="59" t="str">
        <f>IF(ISNUMBER(san_table_data!E81), san_table_data!E81, "-")</f>
        <v>-</v>
      </c>
      <c r="F84" s="60" t="str">
        <f>IF(ISNUMBER(san_table_data!F81), IF(san_table_data!F81=-999,"NA",IF(san_table_data!F81&gt;99, "&gt;99", IF(san_table_data!F81&lt;1, "&lt;1", san_table_data!F81))), "-")</f>
        <v>-</v>
      </c>
      <c r="G84" s="59" t="str">
        <f>IF(ISNUMBER(san_table_data!G81), IF(san_table_data!G81=-999,"NA",IF(san_table_data!G81&gt;99, "&gt;99", IF(san_table_data!G81&lt;1, "&lt;1", san_table_data!G81))), "-")</f>
        <v>-</v>
      </c>
      <c r="H84" s="59" t="str">
        <f>IF(ISNUMBER(san_table_data!H81), IF(san_table_data!H81=-999,"NA",IF(san_table_data!H81&gt;99, "&gt;99", IF(san_table_data!H81&lt;1, "&lt;1", san_table_data!H81))), "-")</f>
        <v>-</v>
      </c>
      <c r="I84" s="61" t="str">
        <f>IF(ISNUMBER(san_table_data!I81), IF(san_table_data!I81=-999,"NA",IF(san_table_data!I81&gt;99, "&gt;99", IF(san_table_data!I81&lt;1, "&lt;1", san_table_data!I81))), "-")</f>
        <v>-</v>
      </c>
      <c r="J84" s="47" t="str">
        <f>IF(ISNUMBER(san_table_data!J81), IF(san_table_data!J81=-999,"NA",san_table_data!J81), "-")</f>
        <v>-</v>
      </c>
      <c r="K84" s="47" t="str">
        <f>IF(ISNUMBER(san_table_data!K81), IF(san_table_data!K81=-999,"NA",san_table_data!K81), "-")</f>
        <v>-</v>
      </c>
      <c r="L84" s="60" t="str">
        <f>IF(ISNUMBER(san_table_data!L81), IF(san_table_data!L81=-999,"NA",IF(san_table_data!L81&gt;99, "&gt;99", IF(san_table_data!L81&lt;1, "&lt;1", san_table_data!L81))), "-")</f>
        <v>-</v>
      </c>
      <c r="M84" s="59" t="str">
        <f>IF(ISNUMBER(san_table_data!M81), IF(san_table_data!M81=-999,"NA",IF(san_table_data!M81&gt;99, "&gt;99", IF(san_table_data!M81&lt;1, "&lt;1", san_table_data!M81))), "-")</f>
        <v>-</v>
      </c>
      <c r="N84" s="59" t="str">
        <f>IF(ISNUMBER(san_table_data!N81), IF(san_table_data!N81=-999,"NA",IF(san_table_data!N81&gt;99, "&gt;99", IF(san_table_data!N81&lt;1, "&lt;1", san_table_data!N81))), "-")</f>
        <v>-</v>
      </c>
      <c r="O84" s="61" t="str">
        <f>IF(ISNUMBER(san_table_data!O81), IF(san_table_data!O81=-999,"NA",IF(san_table_data!O81&gt;99, "&gt;99", IF(san_table_data!O81&lt;1, "&lt;1", san_table_data!O81))), "-")</f>
        <v>-</v>
      </c>
      <c r="P84" s="47" t="str">
        <f>IF(ISNUMBER(san_table_data!P81), IF(san_table_data!P81=-999,"NA",san_table_data!P81), "-")</f>
        <v>-</v>
      </c>
      <c r="Q84" s="47" t="str">
        <f>IF(ISNUMBER(san_table_data!Q81), IF(san_table_data!Q81=-999,"NA",san_table_data!Q81), "-")</f>
        <v>-</v>
      </c>
      <c r="R84" s="60" t="str">
        <f>IF(ISNUMBER(san_table_data!R81), IF(san_table_data!R81=-999,"NA",IF(san_table_data!R81&gt;99, "&gt;99", IF(san_table_data!R81&lt;1, "&lt;1", san_table_data!R81))), "-")</f>
        <v>-</v>
      </c>
      <c r="S84" s="59" t="str">
        <f>IF(ISNUMBER(san_table_data!S81), IF(san_table_data!S81=-999,"NA",IF(san_table_data!S81&gt;99, "&gt;99", IF(san_table_data!S81&lt;1, "&lt;1", san_table_data!S81))), "-")</f>
        <v>-</v>
      </c>
      <c r="T84" s="59" t="str">
        <f>IF(ISNUMBER(san_table_data!T81), IF(san_table_data!T81=-999,"NA",IF(san_table_data!T81&gt;99, "&gt;99", IF(san_table_data!T81&lt;1, "&lt;1", san_table_data!T81))), "-")</f>
        <v>-</v>
      </c>
      <c r="U84" s="61" t="str">
        <f>IF(ISNUMBER(san_table_data!U81), IF(san_table_data!U81=-999,"NA",IF(san_table_data!U81&gt;99, "&gt;99", IF(san_table_data!U81&lt;1, "&lt;1", san_table_data!U81))), "-")</f>
        <v>-</v>
      </c>
      <c r="V84" s="47" t="str">
        <f>IF(ISNUMBER(san_table_data!V81), IF(san_table_data!V81=-999,"NA",san_table_data!V81), "-")</f>
        <v>-</v>
      </c>
      <c r="W84" s="47" t="str">
        <f>IF(ISNUMBER(san_table_data!W81), IF(san_table_data!W81=-999,"NA",san_table_data!W81), "-")</f>
        <v>-</v>
      </c>
      <c r="X84" s="47"/>
      <c r="Y84" s="47"/>
      <c r="Z84" s="62" t="str">
        <f>IF(ISNUMBER(san_table_data!Z81), IF(san_table_data!Z81=-999,"NA",IF(san_table_data!Z81&gt;99, "&gt;99", IF(san_table_data!Z81&lt;1, "&lt;1", san_table_data!Z81))), "-")</f>
        <v>-</v>
      </c>
      <c r="AA84" s="63" t="str">
        <f>IF(ISNUMBER(san_table_data!AA81), IF(san_table_data!AA81=-999,"NA",IF(san_table_data!AA81&gt;99, "&gt;99", IF(san_table_data!AA81&lt;1, "&lt;1", san_table_data!AA81))), "-")</f>
        <v>-</v>
      </c>
      <c r="AB84" s="63" t="str">
        <f>IF(ISNUMBER(san_table_data!AB81), IF(san_table_data!AB81=-999,"NA",IF(san_table_data!AB81&gt;99, "&gt;99", IF(san_table_data!AB81&lt;1, "&lt;1", san_table_data!AB81))), "-")</f>
        <v>-</v>
      </c>
      <c r="AC84" s="63" t="str">
        <f>IF(ISNUMBER(san_table_data!AC81), IF(san_table_data!AC81=-999,"NA",IF(san_table_data!AC81&gt;99, "&gt;99", IF(san_table_data!AC81&lt;1, "&lt;1", san_table_data!AC81))), "-")</f>
        <v>-</v>
      </c>
      <c r="AD84" s="59" t="str">
        <f>IF(ISNUMBER(san_table_data!AD81), IF(san_table_data!AD81=-999,"NA",IF(san_table_data!AD81&gt;99, "&gt;99", IF(san_table_data!AD81&lt;1, "&lt;1", san_table_data!AD81))), "-")</f>
        <v>-</v>
      </c>
      <c r="AE84" s="59" t="str">
        <f>IF(ISNUMBER(san_table_data!AE81), IF(san_table_data!AE81=-999,"NA",IF(san_table_data!AE81&gt;99, "&gt;99", IF(san_table_data!AE81&lt;1, "&lt;1", san_table_data!AE81))), "-")</f>
        <v>-</v>
      </c>
      <c r="AF84" s="59" t="str">
        <f>IF(ISNUMBER(san_table_data!AF81), IF(san_table_data!AF81=-999,"NA",IF(san_table_data!AF81&gt;99, "&gt;99", IF(san_table_data!AF81&lt;1, "&lt;1", san_table_data!AF81))), "-")</f>
        <v>-</v>
      </c>
      <c r="AG84" s="62" t="str">
        <f>IF(ISNUMBER(san_table_data!AG81), IF(san_table_data!AG81=-999,"NA",IF(san_table_data!AG81&gt;99, "&gt;99", IF(san_table_data!AG81&lt;1, "&lt;1", san_table_data!AG81))), "-")</f>
        <v>-</v>
      </c>
      <c r="AH84" s="63" t="str">
        <f>IF(ISNUMBER(san_table_data!AH81), IF(san_table_data!AH81=-999,"NA",IF(san_table_data!AH81&gt;99, "&gt;99", IF(san_table_data!AH81&lt;1, "&lt;1", san_table_data!AH81))), "-")</f>
        <v>-</v>
      </c>
      <c r="AI84" s="63" t="str">
        <f>IF(ISNUMBER(san_table_data!AI81), IF(san_table_data!AI81=-999,"NA",IF(san_table_data!AI81&gt;99, "&gt;99", IF(san_table_data!AI81&lt;1, "&lt;1", san_table_data!AI81))), "-")</f>
        <v>-</v>
      </c>
      <c r="AJ84" s="63" t="str">
        <f>IF(ISNUMBER(san_table_data!AJ81), IF(san_table_data!AJ81=-999,"NA",IF(san_table_data!AJ81&gt;99, "&gt;99", IF(san_table_data!AJ81&lt;1, "&lt;1", san_table_data!AJ81))), "-")</f>
        <v>-</v>
      </c>
      <c r="AK84" s="59" t="str">
        <f>IF(ISNUMBER(san_table_data!AK81), IF(san_table_data!AK81=-999,"NA",IF(san_table_data!AK81&gt;99, "&gt;99", IF(san_table_data!AK81&lt;1, "&lt;1", san_table_data!AK81))), "-")</f>
        <v>-</v>
      </c>
      <c r="AL84" s="59" t="str">
        <f>IF(ISNUMBER(san_table_data!AL81), IF(san_table_data!AL81=-999,"NA",IF(san_table_data!AL81&gt;99, "&gt;99", IF(san_table_data!AL81&lt;1, "&lt;1", san_table_data!AL81))), "-")</f>
        <v>-</v>
      </c>
      <c r="AM84" s="59" t="str">
        <f>IF(ISNUMBER(san_table_data!AM81), IF(san_table_data!AM81=-999,"NA",IF(san_table_data!AM81&gt;99, "&gt;99", IF(san_table_data!AM81&lt;1, "&lt;1", san_table_data!AM81))), "-")</f>
        <v>-</v>
      </c>
      <c r="AN84" s="62" t="str">
        <f>IF(ISNUMBER(san_table_data!AN81), IF(san_table_data!AN81=-999,"NA",IF(san_table_data!AN81&gt;99, "&gt;99", IF(san_table_data!AN81&lt;1, "&lt;1", san_table_data!AN81))), "-")</f>
        <v>-</v>
      </c>
      <c r="AO84" s="63" t="str">
        <f>IF(ISNUMBER(san_table_data!AO81), IF(san_table_data!AO81=-999,"NA",IF(san_table_data!AO81&gt;99, "&gt;99", IF(san_table_data!AO81&lt;1, "&lt;1", san_table_data!AO81))), "-")</f>
        <v>-</v>
      </c>
      <c r="AP84" s="63" t="str">
        <f>IF(ISNUMBER(san_table_data!AP81), IF(san_table_data!AP81=-999,"NA",IF(san_table_data!AP81&gt;99, "&gt;99", IF(san_table_data!AP81&lt;1, "&lt;1", san_table_data!AP81))), "-")</f>
        <v>-</v>
      </c>
      <c r="AQ84" s="63" t="str">
        <f>IF(ISNUMBER(san_table_data!AQ81), IF(san_table_data!AQ81=-999,"NA",IF(san_table_data!AQ81&gt;99, "&gt;99", IF(san_table_data!AQ81&lt;1, "&lt;1", san_table_data!AQ81))), "-")</f>
        <v>-</v>
      </c>
      <c r="AR84" s="59" t="str">
        <f>IF(ISNUMBER(san_table_data!AR81), IF(san_table_data!AR81=-999,"NA",IF(san_table_data!AR81&gt;99, "&gt;99", IF(san_table_data!AR81&lt;1, "&lt;1", san_table_data!AR81))), "-")</f>
        <v>-</v>
      </c>
      <c r="AS84" s="59" t="str">
        <f>IF(ISNUMBER(san_table_data!AS81), IF(san_table_data!AS81=-999,"NA",IF(san_table_data!AS81&gt;99, "&gt;99", IF(san_table_data!AS81&lt;1, "&lt;1", san_table_data!AS81))), "-")</f>
        <v>-</v>
      </c>
      <c r="AT84" s="59" t="str">
        <f>IF(ISNUMBER(san_table_data!AT81), IF(san_table_data!AT81=-999,"NA",IF(san_table_data!AT81&gt;99, "&gt;99", IF(san_table_data!AT81&lt;1, "&lt;1", san_table_data!AT81))), "-")</f>
        <v>-</v>
      </c>
    </row>
    <row r="85" x14ac:dyDescent="0.25">
      <c r="A85" s="56" t="str">
        <f>IF(ISBLANK(san_table_data!A82), "", san_table_data!A82)</f>
        <v/>
      </c>
      <c r="B85" s="56" t="str">
        <f>IF(ISBLANK(san_table_data!B82), "", san_table_data!B82)</f>
        <v/>
      </c>
      <c r="C85" s="57" t="str">
        <f>IF(ISNUMBER(san_table_data!C82), san_table_data!C82, "-")</f>
        <v>-</v>
      </c>
      <c r="D85" s="58" t="str">
        <f>IF(ISNUMBER(san_table_data!D82), san_table_data!D82, "-")</f>
        <v>-</v>
      </c>
      <c r="E85" s="59" t="str">
        <f>IF(ISNUMBER(san_table_data!E82), san_table_data!E82, "-")</f>
        <v>-</v>
      </c>
      <c r="F85" s="60" t="str">
        <f>IF(ISNUMBER(san_table_data!F82), IF(san_table_data!F82=-999,"NA",IF(san_table_data!F82&gt;99, "&gt;99", IF(san_table_data!F82&lt;1, "&lt;1", san_table_data!F82))), "-")</f>
        <v>-</v>
      </c>
      <c r="G85" s="59" t="str">
        <f>IF(ISNUMBER(san_table_data!G82), IF(san_table_data!G82=-999,"NA",IF(san_table_data!G82&gt;99, "&gt;99", IF(san_table_data!G82&lt;1, "&lt;1", san_table_data!G82))), "-")</f>
        <v>-</v>
      </c>
      <c r="H85" s="59" t="str">
        <f>IF(ISNUMBER(san_table_data!H82), IF(san_table_data!H82=-999,"NA",IF(san_table_data!H82&gt;99, "&gt;99", IF(san_table_data!H82&lt;1, "&lt;1", san_table_data!H82))), "-")</f>
        <v>-</v>
      </c>
      <c r="I85" s="61" t="str">
        <f>IF(ISNUMBER(san_table_data!I82), IF(san_table_data!I82=-999,"NA",IF(san_table_data!I82&gt;99, "&gt;99", IF(san_table_data!I82&lt;1, "&lt;1", san_table_data!I82))), "-")</f>
        <v>-</v>
      </c>
      <c r="J85" s="47" t="str">
        <f>IF(ISNUMBER(san_table_data!J82), IF(san_table_data!J82=-999,"NA",san_table_data!J82), "-")</f>
        <v>-</v>
      </c>
      <c r="K85" s="47" t="str">
        <f>IF(ISNUMBER(san_table_data!K82), IF(san_table_data!K82=-999,"NA",san_table_data!K82), "-")</f>
        <v>-</v>
      </c>
      <c r="L85" s="60" t="str">
        <f>IF(ISNUMBER(san_table_data!L82), IF(san_table_data!L82=-999,"NA",IF(san_table_data!L82&gt;99, "&gt;99", IF(san_table_data!L82&lt;1, "&lt;1", san_table_data!L82))), "-")</f>
        <v>-</v>
      </c>
      <c r="M85" s="59" t="str">
        <f>IF(ISNUMBER(san_table_data!M82), IF(san_table_data!M82=-999,"NA",IF(san_table_data!M82&gt;99, "&gt;99", IF(san_table_data!M82&lt;1, "&lt;1", san_table_data!M82))), "-")</f>
        <v>-</v>
      </c>
      <c r="N85" s="59" t="str">
        <f>IF(ISNUMBER(san_table_data!N82), IF(san_table_data!N82=-999,"NA",IF(san_table_data!N82&gt;99, "&gt;99", IF(san_table_data!N82&lt;1, "&lt;1", san_table_data!N82))), "-")</f>
        <v>-</v>
      </c>
      <c r="O85" s="61" t="str">
        <f>IF(ISNUMBER(san_table_data!O82), IF(san_table_data!O82=-999,"NA",IF(san_table_data!O82&gt;99, "&gt;99", IF(san_table_data!O82&lt;1, "&lt;1", san_table_data!O82))), "-")</f>
        <v>-</v>
      </c>
      <c r="P85" s="47" t="str">
        <f>IF(ISNUMBER(san_table_data!P82), IF(san_table_data!P82=-999,"NA",san_table_data!P82), "-")</f>
        <v>-</v>
      </c>
      <c r="Q85" s="47" t="str">
        <f>IF(ISNUMBER(san_table_data!Q82), IF(san_table_data!Q82=-999,"NA",san_table_data!Q82), "-")</f>
        <v>-</v>
      </c>
      <c r="R85" s="60" t="str">
        <f>IF(ISNUMBER(san_table_data!R82), IF(san_table_data!R82=-999,"NA",IF(san_table_data!R82&gt;99, "&gt;99", IF(san_table_data!R82&lt;1, "&lt;1", san_table_data!R82))), "-")</f>
        <v>-</v>
      </c>
      <c r="S85" s="59" t="str">
        <f>IF(ISNUMBER(san_table_data!S82), IF(san_table_data!S82=-999,"NA",IF(san_table_data!S82&gt;99, "&gt;99", IF(san_table_data!S82&lt;1, "&lt;1", san_table_data!S82))), "-")</f>
        <v>-</v>
      </c>
      <c r="T85" s="59" t="str">
        <f>IF(ISNUMBER(san_table_data!T82), IF(san_table_data!T82=-999,"NA",IF(san_table_data!T82&gt;99, "&gt;99", IF(san_table_data!T82&lt;1, "&lt;1", san_table_data!T82))), "-")</f>
        <v>-</v>
      </c>
      <c r="U85" s="61" t="str">
        <f>IF(ISNUMBER(san_table_data!U82), IF(san_table_data!U82=-999,"NA",IF(san_table_data!U82&gt;99, "&gt;99", IF(san_table_data!U82&lt;1, "&lt;1", san_table_data!U82))), "-")</f>
        <v>-</v>
      </c>
      <c r="V85" s="47" t="str">
        <f>IF(ISNUMBER(san_table_data!V82), IF(san_table_data!V82=-999,"NA",san_table_data!V82), "-")</f>
        <v>-</v>
      </c>
      <c r="W85" s="47" t="str">
        <f>IF(ISNUMBER(san_table_data!W82), IF(san_table_data!W82=-999,"NA",san_table_data!W82), "-")</f>
        <v>-</v>
      </c>
      <c r="X85" s="47"/>
      <c r="Y85" s="47"/>
      <c r="Z85" s="62" t="str">
        <f>IF(ISNUMBER(san_table_data!Z82), IF(san_table_data!Z82=-999,"NA",IF(san_table_data!Z82&gt;99, "&gt;99", IF(san_table_data!Z82&lt;1, "&lt;1", san_table_data!Z82))), "-")</f>
        <v>-</v>
      </c>
      <c r="AA85" s="63" t="str">
        <f>IF(ISNUMBER(san_table_data!AA82), IF(san_table_data!AA82=-999,"NA",IF(san_table_data!AA82&gt;99, "&gt;99", IF(san_table_data!AA82&lt;1, "&lt;1", san_table_data!AA82))), "-")</f>
        <v>-</v>
      </c>
      <c r="AB85" s="63" t="str">
        <f>IF(ISNUMBER(san_table_data!AB82), IF(san_table_data!AB82=-999,"NA",IF(san_table_data!AB82&gt;99, "&gt;99", IF(san_table_data!AB82&lt;1, "&lt;1", san_table_data!AB82))), "-")</f>
        <v>-</v>
      </c>
      <c r="AC85" s="63" t="str">
        <f>IF(ISNUMBER(san_table_data!AC82), IF(san_table_data!AC82=-999,"NA",IF(san_table_data!AC82&gt;99, "&gt;99", IF(san_table_data!AC82&lt;1, "&lt;1", san_table_data!AC82))), "-")</f>
        <v>-</v>
      </c>
      <c r="AD85" s="59" t="str">
        <f>IF(ISNUMBER(san_table_data!AD82), IF(san_table_data!AD82=-999,"NA",IF(san_table_data!AD82&gt;99, "&gt;99", IF(san_table_data!AD82&lt;1, "&lt;1", san_table_data!AD82))), "-")</f>
        <v>-</v>
      </c>
      <c r="AE85" s="59" t="str">
        <f>IF(ISNUMBER(san_table_data!AE82), IF(san_table_data!AE82=-999,"NA",IF(san_table_data!AE82&gt;99, "&gt;99", IF(san_table_data!AE82&lt;1, "&lt;1", san_table_data!AE82))), "-")</f>
        <v>-</v>
      </c>
      <c r="AF85" s="59" t="str">
        <f>IF(ISNUMBER(san_table_data!AF82), IF(san_table_data!AF82=-999,"NA",IF(san_table_data!AF82&gt;99, "&gt;99", IF(san_table_data!AF82&lt;1, "&lt;1", san_table_data!AF82))), "-")</f>
        <v>-</v>
      </c>
      <c r="AG85" s="62" t="str">
        <f>IF(ISNUMBER(san_table_data!AG82), IF(san_table_data!AG82=-999,"NA",IF(san_table_data!AG82&gt;99, "&gt;99", IF(san_table_data!AG82&lt;1, "&lt;1", san_table_data!AG82))), "-")</f>
        <v>-</v>
      </c>
      <c r="AH85" s="63" t="str">
        <f>IF(ISNUMBER(san_table_data!AH82), IF(san_table_data!AH82=-999,"NA",IF(san_table_data!AH82&gt;99, "&gt;99", IF(san_table_data!AH82&lt;1, "&lt;1", san_table_data!AH82))), "-")</f>
        <v>-</v>
      </c>
      <c r="AI85" s="63" t="str">
        <f>IF(ISNUMBER(san_table_data!AI82), IF(san_table_data!AI82=-999,"NA",IF(san_table_data!AI82&gt;99, "&gt;99", IF(san_table_data!AI82&lt;1, "&lt;1", san_table_data!AI82))), "-")</f>
        <v>-</v>
      </c>
      <c r="AJ85" s="63" t="str">
        <f>IF(ISNUMBER(san_table_data!AJ82), IF(san_table_data!AJ82=-999,"NA",IF(san_table_data!AJ82&gt;99, "&gt;99", IF(san_table_data!AJ82&lt;1, "&lt;1", san_table_data!AJ82))), "-")</f>
        <v>-</v>
      </c>
      <c r="AK85" s="59" t="str">
        <f>IF(ISNUMBER(san_table_data!AK82), IF(san_table_data!AK82=-999,"NA",IF(san_table_data!AK82&gt;99, "&gt;99", IF(san_table_data!AK82&lt;1, "&lt;1", san_table_data!AK82))), "-")</f>
        <v>-</v>
      </c>
      <c r="AL85" s="59" t="str">
        <f>IF(ISNUMBER(san_table_data!AL82), IF(san_table_data!AL82=-999,"NA",IF(san_table_data!AL82&gt;99, "&gt;99", IF(san_table_data!AL82&lt;1, "&lt;1", san_table_data!AL82))), "-")</f>
        <v>-</v>
      </c>
      <c r="AM85" s="59" t="str">
        <f>IF(ISNUMBER(san_table_data!AM82), IF(san_table_data!AM82=-999,"NA",IF(san_table_data!AM82&gt;99, "&gt;99", IF(san_table_data!AM82&lt;1, "&lt;1", san_table_data!AM82))), "-")</f>
        <v>-</v>
      </c>
      <c r="AN85" s="62" t="str">
        <f>IF(ISNUMBER(san_table_data!AN82), IF(san_table_data!AN82=-999,"NA",IF(san_table_data!AN82&gt;99, "&gt;99", IF(san_table_data!AN82&lt;1, "&lt;1", san_table_data!AN82))), "-")</f>
        <v>-</v>
      </c>
      <c r="AO85" s="63" t="str">
        <f>IF(ISNUMBER(san_table_data!AO82), IF(san_table_data!AO82=-999,"NA",IF(san_table_data!AO82&gt;99, "&gt;99", IF(san_table_data!AO82&lt;1, "&lt;1", san_table_data!AO82))), "-")</f>
        <v>-</v>
      </c>
      <c r="AP85" s="63" t="str">
        <f>IF(ISNUMBER(san_table_data!AP82), IF(san_table_data!AP82=-999,"NA",IF(san_table_data!AP82&gt;99, "&gt;99", IF(san_table_data!AP82&lt;1, "&lt;1", san_table_data!AP82))), "-")</f>
        <v>-</v>
      </c>
      <c r="AQ85" s="63" t="str">
        <f>IF(ISNUMBER(san_table_data!AQ82), IF(san_table_data!AQ82=-999,"NA",IF(san_table_data!AQ82&gt;99, "&gt;99", IF(san_table_data!AQ82&lt;1, "&lt;1", san_table_data!AQ82))), "-")</f>
        <v>-</v>
      </c>
      <c r="AR85" s="59" t="str">
        <f>IF(ISNUMBER(san_table_data!AR82), IF(san_table_data!AR82=-999,"NA",IF(san_table_data!AR82&gt;99, "&gt;99", IF(san_table_data!AR82&lt;1, "&lt;1", san_table_data!AR82))), "-")</f>
        <v>-</v>
      </c>
      <c r="AS85" s="59" t="str">
        <f>IF(ISNUMBER(san_table_data!AS82), IF(san_table_data!AS82=-999,"NA",IF(san_table_data!AS82&gt;99, "&gt;99", IF(san_table_data!AS82&lt;1, "&lt;1", san_table_data!AS82))), "-")</f>
        <v>-</v>
      </c>
      <c r="AT85" s="59" t="str">
        <f>IF(ISNUMBER(san_table_data!AT82), IF(san_table_data!AT82=-999,"NA",IF(san_table_data!AT82&gt;99, "&gt;99", IF(san_table_data!AT82&lt;1, "&lt;1", san_table_data!AT82))), "-")</f>
        <v>-</v>
      </c>
    </row>
    <row r="86" x14ac:dyDescent="0.25">
      <c r="A86" s="56" t="str">
        <f>IF(ISBLANK(san_table_data!A83), "", san_table_data!A83)</f>
        <v/>
      </c>
      <c r="B86" s="56" t="str">
        <f>IF(ISBLANK(san_table_data!B83), "", san_table_data!B83)</f>
        <v/>
      </c>
      <c r="C86" s="57" t="str">
        <f>IF(ISNUMBER(san_table_data!C83), san_table_data!C83, "-")</f>
        <v>-</v>
      </c>
      <c r="D86" s="58" t="str">
        <f>IF(ISNUMBER(san_table_data!D83), san_table_data!D83, "-")</f>
        <v>-</v>
      </c>
      <c r="E86" s="59" t="str">
        <f>IF(ISNUMBER(san_table_data!E83), san_table_data!E83, "-")</f>
        <v>-</v>
      </c>
      <c r="F86" s="60" t="str">
        <f>IF(ISNUMBER(san_table_data!F83), IF(san_table_data!F83=-999,"NA",IF(san_table_data!F83&gt;99, "&gt;99", IF(san_table_data!F83&lt;1, "&lt;1", san_table_data!F83))), "-")</f>
        <v>-</v>
      </c>
      <c r="G86" s="59" t="str">
        <f>IF(ISNUMBER(san_table_data!G83), IF(san_table_data!G83=-999,"NA",IF(san_table_data!G83&gt;99, "&gt;99", IF(san_table_data!G83&lt;1, "&lt;1", san_table_data!G83))), "-")</f>
        <v>-</v>
      </c>
      <c r="H86" s="59" t="str">
        <f>IF(ISNUMBER(san_table_data!H83), IF(san_table_data!H83=-999,"NA",IF(san_table_data!H83&gt;99, "&gt;99", IF(san_table_data!H83&lt;1, "&lt;1", san_table_data!H83))), "-")</f>
        <v>-</v>
      </c>
      <c r="I86" s="61" t="str">
        <f>IF(ISNUMBER(san_table_data!I83), IF(san_table_data!I83=-999,"NA",IF(san_table_data!I83&gt;99, "&gt;99", IF(san_table_data!I83&lt;1, "&lt;1", san_table_data!I83))), "-")</f>
        <v>-</v>
      </c>
      <c r="J86" s="47" t="str">
        <f>IF(ISNUMBER(san_table_data!J83), IF(san_table_data!J83=-999,"NA",san_table_data!J83), "-")</f>
        <v>-</v>
      </c>
      <c r="K86" s="47" t="str">
        <f>IF(ISNUMBER(san_table_data!K83), IF(san_table_data!K83=-999,"NA",san_table_data!K83), "-")</f>
        <v>-</v>
      </c>
      <c r="L86" s="60" t="str">
        <f>IF(ISNUMBER(san_table_data!L83), IF(san_table_data!L83=-999,"NA",IF(san_table_data!L83&gt;99, "&gt;99", IF(san_table_data!L83&lt;1, "&lt;1", san_table_data!L83))), "-")</f>
        <v>-</v>
      </c>
      <c r="M86" s="59" t="str">
        <f>IF(ISNUMBER(san_table_data!M83), IF(san_table_data!M83=-999,"NA",IF(san_table_data!M83&gt;99, "&gt;99", IF(san_table_data!M83&lt;1, "&lt;1", san_table_data!M83))), "-")</f>
        <v>-</v>
      </c>
      <c r="N86" s="59" t="str">
        <f>IF(ISNUMBER(san_table_data!N83), IF(san_table_data!N83=-999,"NA",IF(san_table_data!N83&gt;99, "&gt;99", IF(san_table_data!N83&lt;1, "&lt;1", san_table_data!N83))), "-")</f>
        <v>-</v>
      </c>
      <c r="O86" s="61" t="str">
        <f>IF(ISNUMBER(san_table_data!O83), IF(san_table_data!O83=-999,"NA",IF(san_table_data!O83&gt;99, "&gt;99", IF(san_table_data!O83&lt;1, "&lt;1", san_table_data!O83))), "-")</f>
        <v>-</v>
      </c>
      <c r="P86" s="47" t="str">
        <f>IF(ISNUMBER(san_table_data!P83), IF(san_table_data!P83=-999,"NA",san_table_data!P83), "-")</f>
        <v>-</v>
      </c>
      <c r="Q86" s="47" t="str">
        <f>IF(ISNUMBER(san_table_data!Q83), IF(san_table_data!Q83=-999,"NA",san_table_data!Q83), "-")</f>
        <v>-</v>
      </c>
      <c r="R86" s="60" t="str">
        <f>IF(ISNUMBER(san_table_data!R83), IF(san_table_data!R83=-999,"NA",IF(san_table_data!R83&gt;99, "&gt;99", IF(san_table_data!R83&lt;1, "&lt;1", san_table_data!R83))), "-")</f>
        <v>-</v>
      </c>
      <c r="S86" s="59" t="str">
        <f>IF(ISNUMBER(san_table_data!S83), IF(san_table_data!S83=-999,"NA",IF(san_table_data!S83&gt;99, "&gt;99", IF(san_table_data!S83&lt;1, "&lt;1", san_table_data!S83))), "-")</f>
        <v>-</v>
      </c>
      <c r="T86" s="59" t="str">
        <f>IF(ISNUMBER(san_table_data!T83), IF(san_table_data!T83=-999,"NA",IF(san_table_data!T83&gt;99, "&gt;99", IF(san_table_data!T83&lt;1, "&lt;1", san_table_data!T83))), "-")</f>
        <v>-</v>
      </c>
      <c r="U86" s="61" t="str">
        <f>IF(ISNUMBER(san_table_data!U83), IF(san_table_data!U83=-999,"NA",IF(san_table_data!U83&gt;99, "&gt;99", IF(san_table_data!U83&lt;1, "&lt;1", san_table_data!U83))), "-")</f>
        <v>-</v>
      </c>
      <c r="V86" s="47" t="str">
        <f>IF(ISNUMBER(san_table_data!V83), IF(san_table_data!V83=-999,"NA",san_table_data!V83), "-")</f>
        <v>-</v>
      </c>
      <c r="W86" s="47" t="str">
        <f>IF(ISNUMBER(san_table_data!W83), IF(san_table_data!W83=-999,"NA",san_table_data!W83), "-")</f>
        <v>-</v>
      </c>
      <c r="X86" s="47"/>
      <c r="Y86" s="47"/>
      <c r="Z86" s="62" t="str">
        <f>IF(ISNUMBER(san_table_data!Z83), IF(san_table_data!Z83=-999,"NA",IF(san_table_data!Z83&gt;99, "&gt;99", IF(san_table_data!Z83&lt;1, "&lt;1", san_table_data!Z83))), "-")</f>
        <v>-</v>
      </c>
      <c r="AA86" s="63" t="str">
        <f>IF(ISNUMBER(san_table_data!AA83), IF(san_table_data!AA83=-999,"NA",IF(san_table_data!AA83&gt;99, "&gt;99", IF(san_table_data!AA83&lt;1, "&lt;1", san_table_data!AA83))), "-")</f>
        <v>-</v>
      </c>
      <c r="AB86" s="63" t="str">
        <f>IF(ISNUMBER(san_table_data!AB83), IF(san_table_data!AB83=-999,"NA",IF(san_table_data!AB83&gt;99, "&gt;99", IF(san_table_data!AB83&lt;1, "&lt;1", san_table_data!AB83))), "-")</f>
        <v>-</v>
      </c>
      <c r="AC86" s="63" t="str">
        <f>IF(ISNUMBER(san_table_data!AC83), IF(san_table_data!AC83=-999,"NA",IF(san_table_data!AC83&gt;99, "&gt;99", IF(san_table_data!AC83&lt;1, "&lt;1", san_table_data!AC83))), "-")</f>
        <v>-</v>
      </c>
      <c r="AD86" s="59" t="str">
        <f>IF(ISNUMBER(san_table_data!AD83), IF(san_table_data!AD83=-999,"NA",IF(san_table_data!AD83&gt;99, "&gt;99", IF(san_table_data!AD83&lt;1, "&lt;1", san_table_data!AD83))), "-")</f>
        <v>-</v>
      </c>
      <c r="AE86" s="59" t="str">
        <f>IF(ISNUMBER(san_table_data!AE83), IF(san_table_data!AE83=-999,"NA",IF(san_table_data!AE83&gt;99, "&gt;99", IF(san_table_data!AE83&lt;1, "&lt;1", san_table_data!AE83))), "-")</f>
        <v>-</v>
      </c>
      <c r="AF86" s="59" t="str">
        <f>IF(ISNUMBER(san_table_data!AF83), IF(san_table_data!AF83=-999,"NA",IF(san_table_data!AF83&gt;99, "&gt;99", IF(san_table_data!AF83&lt;1, "&lt;1", san_table_data!AF83))), "-")</f>
        <v>-</v>
      </c>
      <c r="AG86" s="62" t="str">
        <f>IF(ISNUMBER(san_table_data!AG83), IF(san_table_data!AG83=-999,"NA",IF(san_table_data!AG83&gt;99, "&gt;99", IF(san_table_data!AG83&lt;1, "&lt;1", san_table_data!AG83))), "-")</f>
        <v>-</v>
      </c>
      <c r="AH86" s="63" t="str">
        <f>IF(ISNUMBER(san_table_data!AH83), IF(san_table_data!AH83=-999,"NA",IF(san_table_data!AH83&gt;99, "&gt;99", IF(san_table_data!AH83&lt;1, "&lt;1", san_table_data!AH83))), "-")</f>
        <v>-</v>
      </c>
      <c r="AI86" s="63" t="str">
        <f>IF(ISNUMBER(san_table_data!AI83), IF(san_table_data!AI83=-999,"NA",IF(san_table_data!AI83&gt;99, "&gt;99", IF(san_table_data!AI83&lt;1, "&lt;1", san_table_data!AI83))), "-")</f>
        <v>-</v>
      </c>
      <c r="AJ86" s="63" t="str">
        <f>IF(ISNUMBER(san_table_data!AJ83), IF(san_table_data!AJ83=-999,"NA",IF(san_table_data!AJ83&gt;99, "&gt;99", IF(san_table_data!AJ83&lt;1, "&lt;1", san_table_data!AJ83))), "-")</f>
        <v>-</v>
      </c>
      <c r="AK86" s="59" t="str">
        <f>IF(ISNUMBER(san_table_data!AK83), IF(san_table_data!AK83=-999,"NA",IF(san_table_data!AK83&gt;99, "&gt;99", IF(san_table_data!AK83&lt;1, "&lt;1", san_table_data!AK83))), "-")</f>
        <v>-</v>
      </c>
      <c r="AL86" s="59" t="str">
        <f>IF(ISNUMBER(san_table_data!AL83), IF(san_table_data!AL83=-999,"NA",IF(san_table_data!AL83&gt;99, "&gt;99", IF(san_table_data!AL83&lt;1, "&lt;1", san_table_data!AL83))), "-")</f>
        <v>-</v>
      </c>
      <c r="AM86" s="59" t="str">
        <f>IF(ISNUMBER(san_table_data!AM83), IF(san_table_data!AM83=-999,"NA",IF(san_table_data!AM83&gt;99, "&gt;99", IF(san_table_data!AM83&lt;1, "&lt;1", san_table_data!AM83))), "-")</f>
        <v>-</v>
      </c>
      <c r="AN86" s="62" t="str">
        <f>IF(ISNUMBER(san_table_data!AN83), IF(san_table_data!AN83=-999,"NA",IF(san_table_data!AN83&gt;99, "&gt;99", IF(san_table_data!AN83&lt;1, "&lt;1", san_table_data!AN83))), "-")</f>
        <v>-</v>
      </c>
      <c r="AO86" s="63" t="str">
        <f>IF(ISNUMBER(san_table_data!AO83), IF(san_table_data!AO83=-999,"NA",IF(san_table_data!AO83&gt;99, "&gt;99", IF(san_table_data!AO83&lt;1, "&lt;1", san_table_data!AO83))), "-")</f>
        <v>-</v>
      </c>
      <c r="AP86" s="63" t="str">
        <f>IF(ISNUMBER(san_table_data!AP83), IF(san_table_data!AP83=-999,"NA",IF(san_table_data!AP83&gt;99, "&gt;99", IF(san_table_data!AP83&lt;1, "&lt;1", san_table_data!AP83))), "-")</f>
        <v>-</v>
      </c>
      <c r="AQ86" s="63" t="str">
        <f>IF(ISNUMBER(san_table_data!AQ83), IF(san_table_data!AQ83=-999,"NA",IF(san_table_data!AQ83&gt;99, "&gt;99", IF(san_table_data!AQ83&lt;1, "&lt;1", san_table_data!AQ83))), "-")</f>
        <v>-</v>
      </c>
      <c r="AR86" s="59" t="str">
        <f>IF(ISNUMBER(san_table_data!AR83), IF(san_table_data!AR83=-999,"NA",IF(san_table_data!AR83&gt;99, "&gt;99", IF(san_table_data!AR83&lt;1, "&lt;1", san_table_data!AR83))), "-")</f>
        <v>-</v>
      </c>
      <c r="AS86" s="59" t="str">
        <f>IF(ISNUMBER(san_table_data!AS83), IF(san_table_data!AS83=-999,"NA",IF(san_table_data!AS83&gt;99, "&gt;99", IF(san_table_data!AS83&lt;1, "&lt;1", san_table_data!AS83))), "-")</f>
        <v>-</v>
      </c>
      <c r="AT86" s="59" t="str">
        <f>IF(ISNUMBER(san_table_data!AT83), IF(san_table_data!AT83=-999,"NA",IF(san_table_data!AT83&gt;99, "&gt;99", IF(san_table_data!AT83&lt;1, "&lt;1", san_table_data!AT83))), "-")</f>
        <v>-</v>
      </c>
    </row>
    <row r="87" x14ac:dyDescent="0.25">
      <c r="A87" s="56" t="str">
        <f>IF(ISBLANK(san_table_data!A84), "", san_table_data!A84)</f>
        <v/>
      </c>
      <c r="B87" s="56" t="str">
        <f>IF(ISBLANK(san_table_data!B84), "", san_table_data!B84)</f>
        <v/>
      </c>
      <c r="C87" s="57" t="str">
        <f>IF(ISNUMBER(san_table_data!C84), san_table_data!C84, "-")</f>
        <v>-</v>
      </c>
      <c r="D87" s="58" t="str">
        <f>IF(ISNUMBER(san_table_data!D84), san_table_data!D84, "-")</f>
        <v>-</v>
      </c>
      <c r="E87" s="59" t="str">
        <f>IF(ISNUMBER(san_table_data!E84), san_table_data!E84, "-")</f>
        <v>-</v>
      </c>
      <c r="F87" s="60" t="str">
        <f>IF(ISNUMBER(san_table_data!F84), IF(san_table_data!F84=-999,"NA",IF(san_table_data!F84&gt;99, "&gt;99", IF(san_table_data!F84&lt;1, "&lt;1", san_table_data!F84))), "-")</f>
        <v>-</v>
      </c>
      <c r="G87" s="59" t="str">
        <f>IF(ISNUMBER(san_table_data!G84), IF(san_table_data!G84=-999,"NA",IF(san_table_data!G84&gt;99, "&gt;99", IF(san_table_data!G84&lt;1, "&lt;1", san_table_data!G84))), "-")</f>
        <v>-</v>
      </c>
      <c r="H87" s="59" t="str">
        <f>IF(ISNUMBER(san_table_data!H84), IF(san_table_data!H84=-999,"NA",IF(san_table_data!H84&gt;99, "&gt;99", IF(san_table_data!H84&lt;1, "&lt;1", san_table_data!H84))), "-")</f>
        <v>-</v>
      </c>
      <c r="I87" s="61" t="str">
        <f>IF(ISNUMBER(san_table_data!I84), IF(san_table_data!I84=-999,"NA",IF(san_table_data!I84&gt;99, "&gt;99", IF(san_table_data!I84&lt;1, "&lt;1", san_table_data!I84))), "-")</f>
        <v>-</v>
      </c>
      <c r="J87" s="47" t="str">
        <f>IF(ISNUMBER(san_table_data!J84), IF(san_table_data!J84=-999,"NA",san_table_data!J84), "-")</f>
        <v>-</v>
      </c>
      <c r="K87" s="47" t="str">
        <f>IF(ISNUMBER(san_table_data!K84), IF(san_table_data!K84=-999,"NA",san_table_data!K84), "-")</f>
        <v>-</v>
      </c>
      <c r="L87" s="60" t="str">
        <f>IF(ISNUMBER(san_table_data!L84), IF(san_table_data!L84=-999,"NA",IF(san_table_data!L84&gt;99, "&gt;99", IF(san_table_data!L84&lt;1, "&lt;1", san_table_data!L84))), "-")</f>
        <v>-</v>
      </c>
      <c r="M87" s="59" t="str">
        <f>IF(ISNUMBER(san_table_data!M84), IF(san_table_data!M84=-999,"NA",IF(san_table_data!M84&gt;99, "&gt;99", IF(san_table_data!M84&lt;1, "&lt;1", san_table_data!M84))), "-")</f>
        <v>-</v>
      </c>
      <c r="N87" s="59" t="str">
        <f>IF(ISNUMBER(san_table_data!N84), IF(san_table_data!N84=-999,"NA",IF(san_table_data!N84&gt;99, "&gt;99", IF(san_table_data!N84&lt;1, "&lt;1", san_table_data!N84))), "-")</f>
        <v>-</v>
      </c>
      <c r="O87" s="61" t="str">
        <f>IF(ISNUMBER(san_table_data!O84), IF(san_table_data!O84=-999,"NA",IF(san_table_data!O84&gt;99, "&gt;99", IF(san_table_data!O84&lt;1, "&lt;1", san_table_data!O84))), "-")</f>
        <v>-</v>
      </c>
      <c r="P87" s="47" t="str">
        <f>IF(ISNUMBER(san_table_data!P84), IF(san_table_data!P84=-999,"NA",san_table_data!P84), "-")</f>
        <v>-</v>
      </c>
      <c r="Q87" s="47" t="str">
        <f>IF(ISNUMBER(san_table_data!Q84), IF(san_table_data!Q84=-999,"NA",san_table_data!Q84), "-")</f>
        <v>-</v>
      </c>
      <c r="R87" s="60" t="str">
        <f>IF(ISNUMBER(san_table_data!R84), IF(san_table_data!R84=-999,"NA",IF(san_table_data!R84&gt;99, "&gt;99", IF(san_table_data!R84&lt;1, "&lt;1", san_table_data!R84))), "-")</f>
        <v>-</v>
      </c>
      <c r="S87" s="59" t="str">
        <f>IF(ISNUMBER(san_table_data!S84), IF(san_table_data!S84=-999,"NA",IF(san_table_data!S84&gt;99, "&gt;99", IF(san_table_data!S84&lt;1, "&lt;1", san_table_data!S84))), "-")</f>
        <v>-</v>
      </c>
      <c r="T87" s="59" t="str">
        <f>IF(ISNUMBER(san_table_data!T84), IF(san_table_data!T84=-999,"NA",IF(san_table_data!T84&gt;99, "&gt;99", IF(san_table_data!T84&lt;1, "&lt;1", san_table_data!T84))), "-")</f>
        <v>-</v>
      </c>
      <c r="U87" s="61" t="str">
        <f>IF(ISNUMBER(san_table_data!U84), IF(san_table_data!U84=-999,"NA",IF(san_table_data!U84&gt;99, "&gt;99", IF(san_table_data!U84&lt;1, "&lt;1", san_table_data!U84))), "-")</f>
        <v>-</v>
      </c>
      <c r="V87" s="47" t="str">
        <f>IF(ISNUMBER(san_table_data!V84), IF(san_table_data!V84=-999,"NA",san_table_data!V84), "-")</f>
        <v>-</v>
      </c>
      <c r="W87" s="47" t="str">
        <f>IF(ISNUMBER(san_table_data!W84), IF(san_table_data!W84=-999,"NA",san_table_data!W84), "-")</f>
        <v>-</v>
      </c>
      <c r="X87" s="47"/>
      <c r="Y87" s="47"/>
      <c r="Z87" s="62" t="str">
        <f>IF(ISNUMBER(san_table_data!Z84), IF(san_table_data!Z84=-999,"NA",IF(san_table_data!Z84&gt;99, "&gt;99", IF(san_table_data!Z84&lt;1, "&lt;1", san_table_data!Z84))), "-")</f>
        <v>-</v>
      </c>
      <c r="AA87" s="63" t="str">
        <f>IF(ISNUMBER(san_table_data!AA84), IF(san_table_data!AA84=-999,"NA",IF(san_table_data!AA84&gt;99, "&gt;99", IF(san_table_data!AA84&lt;1, "&lt;1", san_table_data!AA84))), "-")</f>
        <v>-</v>
      </c>
      <c r="AB87" s="63" t="str">
        <f>IF(ISNUMBER(san_table_data!AB84), IF(san_table_data!AB84=-999,"NA",IF(san_table_data!AB84&gt;99, "&gt;99", IF(san_table_data!AB84&lt;1, "&lt;1", san_table_data!AB84))), "-")</f>
        <v>-</v>
      </c>
      <c r="AC87" s="63" t="str">
        <f>IF(ISNUMBER(san_table_data!AC84), IF(san_table_data!AC84=-999,"NA",IF(san_table_data!AC84&gt;99, "&gt;99", IF(san_table_data!AC84&lt;1, "&lt;1", san_table_data!AC84))), "-")</f>
        <v>-</v>
      </c>
      <c r="AD87" s="59" t="str">
        <f>IF(ISNUMBER(san_table_data!AD84), IF(san_table_data!AD84=-999,"NA",IF(san_table_data!AD84&gt;99, "&gt;99", IF(san_table_data!AD84&lt;1, "&lt;1", san_table_data!AD84))), "-")</f>
        <v>-</v>
      </c>
      <c r="AE87" s="59" t="str">
        <f>IF(ISNUMBER(san_table_data!AE84), IF(san_table_data!AE84=-999,"NA",IF(san_table_data!AE84&gt;99, "&gt;99", IF(san_table_data!AE84&lt;1, "&lt;1", san_table_data!AE84))), "-")</f>
        <v>-</v>
      </c>
      <c r="AF87" s="59" t="str">
        <f>IF(ISNUMBER(san_table_data!AF84), IF(san_table_data!AF84=-999,"NA",IF(san_table_data!AF84&gt;99, "&gt;99", IF(san_table_data!AF84&lt;1, "&lt;1", san_table_data!AF84))), "-")</f>
        <v>-</v>
      </c>
      <c r="AG87" s="62" t="str">
        <f>IF(ISNUMBER(san_table_data!AG84), IF(san_table_data!AG84=-999,"NA",IF(san_table_data!AG84&gt;99, "&gt;99", IF(san_table_data!AG84&lt;1, "&lt;1", san_table_data!AG84))), "-")</f>
        <v>-</v>
      </c>
      <c r="AH87" s="63" t="str">
        <f>IF(ISNUMBER(san_table_data!AH84), IF(san_table_data!AH84=-999,"NA",IF(san_table_data!AH84&gt;99, "&gt;99", IF(san_table_data!AH84&lt;1, "&lt;1", san_table_data!AH84))), "-")</f>
        <v>-</v>
      </c>
      <c r="AI87" s="63" t="str">
        <f>IF(ISNUMBER(san_table_data!AI84), IF(san_table_data!AI84=-999,"NA",IF(san_table_data!AI84&gt;99, "&gt;99", IF(san_table_data!AI84&lt;1, "&lt;1", san_table_data!AI84))), "-")</f>
        <v>-</v>
      </c>
      <c r="AJ87" s="63" t="str">
        <f>IF(ISNUMBER(san_table_data!AJ84), IF(san_table_data!AJ84=-999,"NA",IF(san_table_data!AJ84&gt;99, "&gt;99", IF(san_table_data!AJ84&lt;1, "&lt;1", san_table_data!AJ84))), "-")</f>
        <v>-</v>
      </c>
      <c r="AK87" s="59" t="str">
        <f>IF(ISNUMBER(san_table_data!AK84), IF(san_table_data!AK84=-999,"NA",IF(san_table_data!AK84&gt;99, "&gt;99", IF(san_table_data!AK84&lt;1, "&lt;1", san_table_data!AK84))), "-")</f>
        <v>-</v>
      </c>
      <c r="AL87" s="59" t="str">
        <f>IF(ISNUMBER(san_table_data!AL84), IF(san_table_data!AL84=-999,"NA",IF(san_table_data!AL84&gt;99, "&gt;99", IF(san_table_data!AL84&lt;1, "&lt;1", san_table_data!AL84))), "-")</f>
        <v>-</v>
      </c>
      <c r="AM87" s="59" t="str">
        <f>IF(ISNUMBER(san_table_data!AM84), IF(san_table_data!AM84=-999,"NA",IF(san_table_data!AM84&gt;99, "&gt;99", IF(san_table_data!AM84&lt;1, "&lt;1", san_table_data!AM84))), "-")</f>
        <v>-</v>
      </c>
      <c r="AN87" s="62" t="str">
        <f>IF(ISNUMBER(san_table_data!AN84), IF(san_table_data!AN84=-999,"NA",IF(san_table_data!AN84&gt;99, "&gt;99", IF(san_table_data!AN84&lt;1, "&lt;1", san_table_data!AN84))), "-")</f>
        <v>-</v>
      </c>
      <c r="AO87" s="63" t="str">
        <f>IF(ISNUMBER(san_table_data!AO84), IF(san_table_data!AO84=-999,"NA",IF(san_table_data!AO84&gt;99, "&gt;99", IF(san_table_data!AO84&lt;1, "&lt;1", san_table_data!AO84))), "-")</f>
        <v>-</v>
      </c>
      <c r="AP87" s="63" t="str">
        <f>IF(ISNUMBER(san_table_data!AP84), IF(san_table_data!AP84=-999,"NA",IF(san_table_data!AP84&gt;99, "&gt;99", IF(san_table_data!AP84&lt;1, "&lt;1", san_table_data!AP84))), "-")</f>
        <v>-</v>
      </c>
      <c r="AQ87" s="63" t="str">
        <f>IF(ISNUMBER(san_table_data!AQ84), IF(san_table_data!AQ84=-999,"NA",IF(san_table_data!AQ84&gt;99, "&gt;99", IF(san_table_data!AQ84&lt;1, "&lt;1", san_table_data!AQ84))), "-")</f>
        <v>-</v>
      </c>
      <c r="AR87" s="59" t="str">
        <f>IF(ISNUMBER(san_table_data!AR84), IF(san_table_data!AR84=-999,"NA",IF(san_table_data!AR84&gt;99, "&gt;99", IF(san_table_data!AR84&lt;1, "&lt;1", san_table_data!AR84))), "-")</f>
        <v>-</v>
      </c>
      <c r="AS87" s="59" t="str">
        <f>IF(ISNUMBER(san_table_data!AS84), IF(san_table_data!AS84=-999,"NA",IF(san_table_data!AS84&gt;99, "&gt;99", IF(san_table_data!AS84&lt;1, "&lt;1", san_table_data!AS84))), "-")</f>
        <v>-</v>
      </c>
      <c r="AT87" s="59" t="str">
        <f>IF(ISNUMBER(san_table_data!AT84), IF(san_table_data!AT84=-999,"NA",IF(san_table_data!AT84&gt;99, "&gt;99", IF(san_table_data!AT84&lt;1, "&lt;1", san_table_data!AT84))), "-")</f>
        <v>-</v>
      </c>
    </row>
    <row r="88" x14ac:dyDescent="0.25">
      <c r="A88" s="56" t="str">
        <f>IF(ISBLANK(san_table_data!A85), "", san_table_data!A85)</f>
        <v/>
      </c>
      <c r="B88" s="56" t="str">
        <f>IF(ISBLANK(san_table_data!B85), "", san_table_data!B85)</f>
        <v/>
      </c>
      <c r="C88" s="57" t="str">
        <f>IF(ISNUMBER(san_table_data!C85), san_table_data!C85, "-")</f>
        <v>-</v>
      </c>
      <c r="D88" s="58" t="str">
        <f>IF(ISNUMBER(san_table_data!D85), san_table_data!D85, "-")</f>
        <v>-</v>
      </c>
      <c r="E88" s="59" t="str">
        <f>IF(ISNUMBER(san_table_data!E85), san_table_data!E85, "-")</f>
        <v>-</v>
      </c>
      <c r="F88" s="60" t="str">
        <f>IF(ISNUMBER(san_table_data!F85), IF(san_table_data!F85=-999,"NA",IF(san_table_data!F85&gt;99, "&gt;99", IF(san_table_data!F85&lt;1, "&lt;1", san_table_data!F85))), "-")</f>
        <v>-</v>
      </c>
      <c r="G88" s="59" t="str">
        <f>IF(ISNUMBER(san_table_data!G85), IF(san_table_data!G85=-999,"NA",IF(san_table_data!G85&gt;99, "&gt;99", IF(san_table_data!G85&lt;1, "&lt;1", san_table_data!G85))), "-")</f>
        <v>-</v>
      </c>
      <c r="H88" s="59" t="str">
        <f>IF(ISNUMBER(san_table_data!H85), IF(san_table_data!H85=-999,"NA",IF(san_table_data!H85&gt;99, "&gt;99", IF(san_table_data!H85&lt;1, "&lt;1", san_table_data!H85))), "-")</f>
        <v>-</v>
      </c>
      <c r="I88" s="61" t="str">
        <f>IF(ISNUMBER(san_table_data!I85), IF(san_table_data!I85=-999,"NA",IF(san_table_data!I85&gt;99, "&gt;99", IF(san_table_data!I85&lt;1, "&lt;1", san_table_data!I85))), "-")</f>
        <v>-</v>
      </c>
      <c r="J88" s="47" t="str">
        <f>IF(ISNUMBER(san_table_data!J85), IF(san_table_data!J85=-999,"NA",san_table_data!J85), "-")</f>
        <v>-</v>
      </c>
      <c r="K88" s="47" t="str">
        <f>IF(ISNUMBER(san_table_data!K85), IF(san_table_data!K85=-999,"NA",san_table_data!K85), "-")</f>
        <v>-</v>
      </c>
      <c r="L88" s="60" t="str">
        <f>IF(ISNUMBER(san_table_data!L85), IF(san_table_data!L85=-999,"NA",IF(san_table_data!L85&gt;99, "&gt;99", IF(san_table_data!L85&lt;1, "&lt;1", san_table_data!L85))), "-")</f>
        <v>-</v>
      </c>
      <c r="M88" s="59" t="str">
        <f>IF(ISNUMBER(san_table_data!M85), IF(san_table_data!M85=-999,"NA",IF(san_table_data!M85&gt;99, "&gt;99", IF(san_table_data!M85&lt;1, "&lt;1", san_table_data!M85))), "-")</f>
        <v>-</v>
      </c>
      <c r="N88" s="59" t="str">
        <f>IF(ISNUMBER(san_table_data!N85), IF(san_table_data!N85=-999,"NA",IF(san_table_data!N85&gt;99, "&gt;99", IF(san_table_data!N85&lt;1, "&lt;1", san_table_data!N85))), "-")</f>
        <v>-</v>
      </c>
      <c r="O88" s="61" t="str">
        <f>IF(ISNUMBER(san_table_data!O85), IF(san_table_data!O85=-999,"NA",IF(san_table_data!O85&gt;99, "&gt;99", IF(san_table_data!O85&lt;1, "&lt;1", san_table_data!O85))), "-")</f>
        <v>-</v>
      </c>
      <c r="P88" s="47" t="str">
        <f>IF(ISNUMBER(san_table_data!P85), IF(san_table_data!P85=-999,"NA",san_table_data!P85), "-")</f>
        <v>-</v>
      </c>
      <c r="Q88" s="47" t="str">
        <f>IF(ISNUMBER(san_table_data!Q85), IF(san_table_data!Q85=-999,"NA",san_table_data!Q85), "-")</f>
        <v>-</v>
      </c>
      <c r="R88" s="60" t="str">
        <f>IF(ISNUMBER(san_table_data!R85), IF(san_table_data!R85=-999,"NA",IF(san_table_data!R85&gt;99, "&gt;99", IF(san_table_data!R85&lt;1, "&lt;1", san_table_data!R85))), "-")</f>
        <v>-</v>
      </c>
      <c r="S88" s="59" t="str">
        <f>IF(ISNUMBER(san_table_data!S85), IF(san_table_data!S85=-999,"NA",IF(san_table_data!S85&gt;99, "&gt;99", IF(san_table_data!S85&lt;1, "&lt;1", san_table_data!S85))), "-")</f>
        <v>-</v>
      </c>
      <c r="T88" s="59" t="str">
        <f>IF(ISNUMBER(san_table_data!T85), IF(san_table_data!T85=-999,"NA",IF(san_table_data!T85&gt;99, "&gt;99", IF(san_table_data!T85&lt;1, "&lt;1", san_table_data!T85))), "-")</f>
        <v>-</v>
      </c>
      <c r="U88" s="61" t="str">
        <f>IF(ISNUMBER(san_table_data!U85), IF(san_table_data!U85=-999,"NA",IF(san_table_data!U85&gt;99, "&gt;99", IF(san_table_data!U85&lt;1, "&lt;1", san_table_data!U85))), "-")</f>
        <v>-</v>
      </c>
      <c r="V88" s="47" t="str">
        <f>IF(ISNUMBER(san_table_data!V85), IF(san_table_data!V85=-999,"NA",san_table_data!V85), "-")</f>
        <v>-</v>
      </c>
      <c r="W88" s="47" t="str">
        <f>IF(ISNUMBER(san_table_data!W85), IF(san_table_data!W85=-999,"NA",san_table_data!W85), "-")</f>
        <v>-</v>
      </c>
      <c r="X88" s="47"/>
      <c r="Y88" s="47"/>
      <c r="Z88" s="62" t="str">
        <f>IF(ISNUMBER(san_table_data!Z85), IF(san_table_data!Z85=-999,"NA",IF(san_table_data!Z85&gt;99, "&gt;99", IF(san_table_data!Z85&lt;1, "&lt;1", san_table_data!Z85))), "-")</f>
        <v>-</v>
      </c>
      <c r="AA88" s="63" t="str">
        <f>IF(ISNUMBER(san_table_data!AA85), IF(san_table_data!AA85=-999,"NA",IF(san_table_data!AA85&gt;99, "&gt;99", IF(san_table_data!AA85&lt;1, "&lt;1", san_table_data!AA85))), "-")</f>
        <v>-</v>
      </c>
      <c r="AB88" s="63" t="str">
        <f>IF(ISNUMBER(san_table_data!AB85), IF(san_table_data!AB85=-999,"NA",IF(san_table_data!AB85&gt;99, "&gt;99", IF(san_table_data!AB85&lt;1, "&lt;1", san_table_data!AB85))), "-")</f>
        <v>-</v>
      </c>
      <c r="AC88" s="63" t="str">
        <f>IF(ISNUMBER(san_table_data!AC85), IF(san_table_data!AC85=-999,"NA",IF(san_table_data!AC85&gt;99, "&gt;99", IF(san_table_data!AC85&lt;1, "&lt;1", san_table_data!AC85))), "-")</f>
        <v>-</v>
      </c>
      <c r="AD88" s="59" t="str">
        <f>IF(ISNUMBER(san_table_data!AD85), IF(san_table_data!AD85=-999,"NA",IF(san_table_data!AD85&gt;99, "&gt;99", IF(san_table_data!AD85&lt;1, "&lt;1", san_table_data!AD85))), "-")</f>
        <v>-</v>
      </c>
      <c r="AE88" s="59" t="str">
        <f>IF(ISNUMBER(san_table_data!AE85), IF(san_table_data!AE85=-999,"NA",IF(san_table_data!AE85&gt;99, "&gt;99", IF(san_table_data!AE85&lt;1, "&lt;1", san_table_data!AE85))), "-")</f>
        <v>-</v>
      </c>
      <c r="AF88" s="59" t="str">
        <f>IF(ISNUMBER(san_table_data!AF85), IF(san_table_data!AF85=-999,"NA",IF(san_table_data!AF85&gt;99, "&gt;99", IF(san_table_data!AF85&lt;1, "&lt;1", san_table_data!AF85))), "-")</f>
        <v>-</v>
      </c>
      <c r="AG88" s="62" t="str">
        <f>IF(ISNUMBER(san_table_data!AG85), IF(san_table_data!AG85=-999,"NA",IF(san_table_data!AG85&gt;99, "&gt;99", IF(san_table_data!AG85&lt;1, "&lt;1", san_table_data!AG85))), "-")</f>
        <v>-</v>
      </c>
      <c r="AH88" s="63" t="str">
        <f>IF(ISNUMBER(san_table_data!AH85), IF(san_table_data!AH85=-999,"NA",IF(san_table_data!AH85&gt;99, "&gt;99", IF(san_table_data!AH85&lt;1, "&lt;1", san_table_data!AH85))), "-")</f>
        <v>-</v>
      </c>
      <c r="AI88" s="63" t="str">
        <f>IF(ISNUMBER(san_table_data!AI85), IF(san_table_data!AI85=-999,"NA",IF(san_table_data!AI85&gt;99, "&gt;99", IF(san_table_data!AI85&lt;1, "&lt;1", san_table_data!AI85))), "-")</f>
        <v>-</v>
      </c>
      <c r="AJ88" s="63" t="str">
        <f>IF(ISNUMBER(san_table_data!AJ85), IF(san_table_data!AJ85=-999,"NA",IF(san_table_data!AJ85&gt;99, "&gt;99", IF(san_table_data!AJ85&lt;1, "&lt;1", san_table_data!AJ85))), "-")</f>
        <v>-</v>
      </c>
      <c r="AK88" s="59" t="str">
        <f>IF(ISNUMBER(san_table_data!AK85), IF(san_table_data!AK85=-999,"NA",IF(san_table_data!AK85&gt;99, "&gt;99", IF(san_table_data!AK85&lt;1, "&lt;1", san_table_data!AK85))), "-")</f>
        <v>-</v>
      </c>
      <c r="AL88" s="59" t="str">
        <f>IF(ISNUMBER(san_table_data!AL85), IF(san_table_data!AL85=-999,"NA",IF(san_table_data!AL85&gt;99, "&gt;99", IF(san_table_data!AL85&lt;1, "&lt;1", san_table_data!AL85))), "-")</f>
        <v>-</v>
      </c>
      <c r="AM88" s="59" t="str">
        <f>IF(ISNUMBER(san_table_data!AM85), IF(san_table_data!AM85=-999,"NA",IF(san_table_data!AM85&gt;99, "&gt;99", IF(san_table_data!AM85&lt;1, "&lt;1", san_table_data!AM85))), "-")</f>
        <v>-</v>
      </c>
      <c r="AN88" s="62" t="str">
        <f>IF(ISNUMBER(san_table_data!AN85), IF(san_table_data!AN85=-999,"NA",IF(san_table_data!AN85&gt;99, "&gt;99", IF(san_table_data!AN85&lt;1, "&lt;1", san_table_data!AN85))), "-")</f>
        <v>-</v>
      </c>
      <c r="AO88" s="63" t="str">
        <f>IF(ISNUMBER(san_table_data!AO85), IF(san_table_data!AO85=-999,"NA",IF(san_table_data!AO85&gt;99, "&gt;99", IF(san_table_data!AO85&lt;1, "&lt;1", san_table_data!AO85))), "-")</f>
        <v>-</v>
      </c>
      <c r="AP88" s="63" t="str">
        <f>IF(ISNUMBER(san_table_data!AP85), IF(san_table_data!AP85=-999,"NA",IF(san_table_data!AP85&gt;99, "&gt;99", IF(san_table_data!AP85&lt;1, "&lt;1", san_table_data!AP85))), "-")</f>
        <v>-</v>
      </c>
      <c r="AQ88" s="63" t="str">
        <f>IF(ISNUMBER(san_table_data!AQ85), IF(san_table_data!AQ85=-999,"NA",IF(san_table_data!AQ85&gt;99, "&gt;99", IF(san_table_data!AQ85&lt;1, "&lt;1", san_table_data!AQ85))), "-")</f>
        <v>-</v>
      </c>
      <c r="AR88" s="59" t="str">
        <f>IF(ISNUMBER(san_table_data!AR85), IF(san_table_data!AR85=-999,"NA",IF(san_table_data!AR85&gt;99, "&gt;99", IF(san_table_data!AR85&lt;1, "&lt;1", san_table_data!AR85))), "-")</f>
        <v>-</v>
      </c>
      <c r="AS88" s="59" t="str">
        <f>IF(ISNUMBER(san_table_data!AS85), IF(san_table_data!AS85=-999,"NA",IF(san_table_data!AS85&gt;99, "&gt;99", IF(san_table_data!AS85&lt;1, "&lt;1", san_table_data!AS85))), "-")</f>
        <v>-</v>
      </c>
      <c r="AT88" s="59" t="str">
        <f>IF(ISNUMBER(san_table_data!AT85), IF(san_table_data!AT85=-999,"NA",IF(san_table_data!AT85&gt;99, "&gt;99", IF(san_table_data!AT85&lt;1, "&lt;1", san_table_data!AT85))), "-")</f>
        <v>-</v>
      </c>
    </row>
    <row r="89" x14ac:dyDescent="0.25">
      <c r="A89" s="56" t="str">
        <f>IF(ISBLANK(san_table_data!A86), "", san_table_data!A86)</f>
        <v/>
      </c>
      <c r="B89" s="56" t="str">
        <f>IF(ISBLANK(san_table_data!B86), "", san_table_data!B86)</f>
        <v/>
      </c>
      <c r="C89" s="57" t="str">
        <f>IF(ISNUMBER(san_table_data!C86), san_table_data!C86, "-")</f>
        <v>-</v>
      </c>
      <c r="D89" s="58" t="str">
        <f>IF(ISNUMBER(san_table_data!D86), san_table_data!D86, "-")</f>
        <v>-</v>
      </c>
      <c r="E89" s="59" t="str">
        <f>IF(ISNUMBER(san_table_data!E86), san_table_data!E86, "-")</f>
        <v>-</v>
      </c>
      <c r="F89" s="60" t="str">
        <f>IF(ISNUMBER(san_table_data!F86), IF(san_table_data!F86=-999,"NA",IF(san_table_data!F86&gt;99, "&gt;99", IF(san_table_data!F86&lt;1, "&lt;1", san_table_data!F86))), "-")</f>
        <v>-</v>
      </c>
      <c r="G89" s="59" t="str">
        <f>IF(ISNUMBER(san_table_data!G86), IF(san_table_data!G86=-999,"NA",IF(san_table_data!G86&gt;99, "&gt;99", IF(san_table_data!G86&lt;1, "&lt;1", san_table_data!G86))), "-")</f>
        <v>-</v>
      </c>
      <c r="H89" s="59" t="str">
        <f>IF(ISNUMBER(san_table_data!H86), IF(san_table_data!H86=-999,"NA",IF(san_table_data!H86&gt;99, "&gt;99", IF(san_table_data!H86&lt;1, "&lt;1", san_table_data!H86))), "-")</f>
        <v>-</v>
      </c>
      <c r="I89" s="61" t="str">
        <f>IF(ISNUMBER(san_table_data!I86), IF(san_table_data!I86=-999,"NA",IF(san_table_data!I86&gt;99, "&gt;99", IF(san_table_data!I86&lt;1, "&lt;1", san_table_data!I86))), "-")</f>
        <v>-</v>
      </c>
      <c r="J89" s="47" t="str">
        <f>IF(ISNUMBER(san_table_data!J86), IF(san_table_data!J86=-999,"NA",san_table_data!J86), "-")</f>
        <v>-</v>
      </c>
      <c r="K89" s="47" t="str">
        <f>IF(ISNUMBER(san_table_data!K86), IF(san_table_data!K86=-999,"NA",san_table_data!K86), "-")</f>
        <v>-</v>
      </c>
      <c r="L89" s="60" t="str">
        <f>IF(ISNUMBER(san_table_data!L86), IF(san_table_data!L86=-999,"NA",IF(san_table_data!L86&gt;99, "&gt;99", IF(san_table_data!L86&lt;1, "&lt;1", san_table_data!L86))), "-")</f>
        <v>-</v>
      </c>
      <c r="M89" s="59" t="str">
        <f>IF(ISNUMBER(san_table_data!M86), IF(san_table_data!M86=-999,"NA",IF(san_table_data!M86&gt;99, "&gt;99", IF(san_table_data!M86&lt;1, "&lt;1", san_table_data!M86))), "-")</f>
        <v>-</v>
      </c>
      <c r="N89" s="59" t="str">
        <f>IF(ISNUMBER(san_table_data!N86), IF(san_table_data!N86=-999,"NA",IF(san_table_data!N86&gt;99, "&gt;99", IF(san_table_data!N86&lt;1, "&lt;1", san_table_data!N86))), "-")</f>
        <v>-</v>
      </c>
      <c r="O89" s="61" t="str">
        <f>IF(ISNUMBER(san_table_data!O86), IF(san_table_data!O86=-999,"NA",IF(san_table_data!O86&gt;99, "&gt;99", IF(san_table_data!O86&lt;1, "&lt;1", san_table_data!O86))), "-")</f>
        <v>-</v>
      </c>
      <c r="P89" s="47" t="str">
        <f>IF(ISNUMBER(san_table_data!P86), IF(san_table_data!P86=-999,"NA",san_table_data!P86), "-")</f>
        <v>-</v>
      </c>
      <c r="Q89" s="47" t="str">
        <f>IF(ISNUMBER(san_table_data!Q86), IF(san_table_data!Q86=-999,"NA",san_table_data!Q86), "-")</f>
        <v>-</v>
      </c>
      <c r="R89" s="60" t="str">
        <f>IF(ISNUMBER(san_table_data!R86), IF(san_table_data!R86=-999,"NA",IF(san_table_data!R86&gt;99, "&gt;99", IF(san_table_data!R86&lt;1, "&lt;1", san_table_data!R86))), "-")</f>
        <v>-</v>
      </c>
      <c r="S89" s="59" t="str">
        <f>IF(ISNUMBER(san_table_data!S86), IF(san_table_data!S86=-999,"NA",IF(san_table_data!S86&gt;99, "&gt;99", IF(san_table_data!S86&lt;1, "&lt;1", san_table_data!S86))), "-")</f>
        <v>-</v>
      </c>
      <c r="T89" s="59" t="str">
        <f>IF(ISNUMBER(san_table_data!T86), IF(san_table_data!T86=-999,"NA",IF(san_table_data!T86&gt;99, "&gt;99", IF(san_table_data!T86&lt;1, "&lt;1", san_table_data!T86))), "-")</f>
        <v>-</v>
      </c>
      <c r="U89" s="61" t="str">
        <f>IF(ISNUMBER(san_table_data!U86), IF(san_table_data!U86=-999,"NA",IF(san_table_data!U86&gt;99, "&gt;99", IF(san_table_data!U86&lt;1, "&lt;1", san_table_data!U86))), "-")</f>
        <v>-</v>
      </c>
      <c r="V89" s="47" t="str">
        <f>IF(ISNUMBER(san_table_data!V86), IF(san_table_data!V86=-999,"NA",san_table_data!V86), "-")</f>
        <v>-</v>
      </c>
      <c r="W89" s="47" t="str">
        <f>IF(ISNUMBER(san_table_data!W86), IF(san_table_data!W86=-999,"NA",san_table_data!W86), "-")</f>
        <v>-</v>
      </c>
      <c r="X89" s="47"/>
      <c r="Y89" s="47"/>
      <c r="Z89" s="62" t="str">
        <f>IF(ISNUMBER(san_table_data!Z86), IF(san_table_data!Z86=-999,"NA",IF(san_table_data!Z86&gt;99, "&gt;99", IF(san_table_data!Z86&lt;1, "&lt;1", san_table_data!Z86))), "-")</f>
        <v>-</v>
      </c>
      <c r="AA89" s="63" t="str">
        <f>IF(ISNUMBER(san_table_data!AA86), IF(san_table_data!AA86=-999,"NA",IF(san_table_data!AA86&gt;99, "&gt;99", IF(san_table_data!AA86&lt;1, "&lt;1", san_table_data!AA86))), "-")</f>
        <v>-</v>
      </c>
      <c r="AB89" s="63" t="str">
        <f>IF(ISNUMBER(san_table_data!AB86), IF(san_table_data!AB86=-999,"NA",IF(san_table_data!AB86&gt;99, "&gt;99", IF(san_table_data!AB86&lt;1, "&lt;1", san_table_data!AB86))), "-")</f>
        <v>-</v>
      </c>
      <c r="AC89" s="63" t="str">
        <f>IF(ISNUMBER(san_table_data!AC86), IF(san_table_data!AC86=-999,"NA",IF(san_table_data!AC86&gt;99, "&gt;99", IF(san_table_data!AC86&lt;1, "&lt;1", san_table_data!AC86))), "-")</f>
        <v>-</v>
      </c>
      <c r="AD89" s="59" t="str">
        <f>IF(ISNUMBER(san_table_data!AD86), IF(san_table_data!AD86=-999,"NA",IF(san_table_data!AD86&gt;99, "&gt;99", IF(san_table_data!AD86&lt;1, "&lt;1", san_table_data!AD86))), "-")</f>
        <v>-</v>
      </c>
      <c r="AE89" s="59" t="str">
        <f>IF(ISNUMBER(san_table_data!AE86), IF(san_table_data!AE86=-999,"NA",IF(san_table_data!AE86&gt;99, "&gt;99", IF(san_table_data!AE86&lt;1, "&lt;1", san_table_data!AE86))), "-")</f>
        <v>-</v>
      </c>
      <c r="AF89" s="59" t="str">
        <f>IF(ISNUMBER(san_table_data!AF86), IF(san_table_data!AF86=-999,"NA",IF(san_table_data!AF86&gt;99, "&gt;99", IF(san_table_data!AF86&lt;1, "&lt;1", san_table_data!AF86))), "-")</f>
        <v>-</v>
      </c>
      <c r="AG89" s="62" t="str">
        <f>IF(ISNUMBER(san_table_data!AG86), IF(san_table_data!AG86=-999,"NA",IF(san_table_data!AG86&gt;99, "&gt;99", IF(san_table_data!AG86&lt;1, "&lt;1", san_table_data!AG86))), "-")</f>
        <v>-</v>
      </c>
      <c r="AH89" s="63" t="str">
        <f>IF(ISNUMBER(san_table_data!AH86), IF(san_table_data!AH86=-999,"NA",IF(san_table_data!AH86&gt;99, "&gt;99", IF(san_table_data!AH86&lt;1, "&lt;1", san_table_data!AH86))), "-")</f>
        <v>-</v>
      </c>
      <c r="AI89" s="63" t="str">
        <f>IF(ISNUMBER(san_table_data!AI86), IF(san_table_data!AI86=-999,"NA",IF(san_table_data!AI86&gt;99, "&gt;99", IF(san_table_data!AI86&lt;1, "&lt;1", san_table_data!AI86))), "-")</f>
        <v>-</v>
      </c>
      <c r="AJ89" s="63" t="str">
        <f>IF(ISNUMBER(san_table_data!AJ86), IF(san_table_data!AJ86=-999,"NA",IF(san_table_data!AJ86&gt;99, "&gt;99", IF(san_table_data!AJ86&lt;1, "&lt;1", san_table_data!AJ86))), "-")</f>
        <v>-</v>
      </c>
      <c r="AK89" s="59" t="str">
        <f>IF(ISNUMBER(san_table_data!AK86), IF(san_table_data!AK86=-999,"NA",IF(san_table_data!AK86&gt;99, "&gt;99", IF(san_table_data!AK86&lt;1, "&lt;1", san_table_data!AK86))), "-")</f>
        <v>-</v>
      </c>
      <c r="AL89" s="59" t="str">
        <f>IF(ISNUMBER(san_table_data!AL86), IF(san_table_data!AL86=-999,"NA",IF(san_table_data!AL86&gt;99, "&gt;99", IF(san_table_data!AL86&lt;1, "&lt;1", san_table_data!AL86))), "-")</f>
        <v>-</v>
      </c>
      <c r="AM89" s="59" t="str">
        <f>IF(ISNUMBER(san_table_data!AM86), IF(san_table_data!AM86=-999,"NA",IF(san_table_data!AM86&gt;99, "&gt;99", IF(san_table_data!AM86&lt;1, "&lt;1", san_table_data!AM86))), "-")</f>
        <v>-</v>
      </c>
      <c r="AN89" s="62" t="str">
        <f>IF(ISNUMBER(san_table_data!AN86), IF(san_table_data!AN86=-999,"NA",IF(san_table_data!AN86&gt;99, "&gt;99", IF(san_table_data!AN86&lt;1, "&lt;1", san_table_data!AN86))), "-")</f>
        <v>-</v>
      </c>
      <c r="AO89" s="63" t="str">
        <f>IF(ISNUMBER(san_table_data!AO86), IF(san_table_data!AO86=-999,"NA",IF(san_table_data!AO86&gt;99, "&gt;99", IF(san_table_data!AO86&lt;1, "&lt;1", san_table_data!AO86))), "-")</f>
        <v>-</v>
      </c>
      <c r="AP89" s="63" t="str">
        <f>IF(ISNUMBER(san_table_data!AP86), IF(san_table_data!AP86=-999,"NA",IF(san_table_data!AP86&gt;99, "&gt;99", IF(san_table_data!AP86&lt;1, "&lt;1", san_table_data!AP86))), "-")</f>
        <v>-</v>
      </c>
      <c r="AQ89" s="63" t="str">
        <f>IF(ISNUMBER(san_table_data!AQ86), IF(san_table_data!AQ86=-999,"NA",IF(san_table_data!AQ86&gt;99, "&gt;99", IF(san_table_data!AQ86&lt;1, "&lt;1", san_table_data!AQ86))), "-")</f>
        <v>-</v>
      </c>
      <c r="AR89" s="59" t="str">
        <f>IF(ISNUMBER(san_table_data!AR86), IF(san_table_data!AR86=-999,"NA",IF(san_table_data!AR86&gt;99, "&gt;99", IF(san_table_data!AR86&lt;1, "&lt;1", san_table_data!AR86))), "-")</f>
        <v>-</v>
      </c>
      <c r="AS89" s="59" t="str">
        <f>IF(ISNUMBER(san_table_data!AS86), IF(san_table_data!AS86=-999,"NA",IF(san_table_data!AS86&gt;99, "&gt;99", IF(san_table_data!AS86&lt;1, "&lt;1", san_table_data!AS86))), "-")</f>
        <v>-</v>
      </c>
      <c r="AT89" s="59" t="str">
        <f>IF(ISNUMBER(san_table_data!AT86), IF(san_table_data!AT86=-999,"NA",IF(san_table_data!AT86&gt;99, "&gt;99", IF(san_table_data!AT86&lt;1, "&lt;1", san_table_data!AT86))), "-")</f>
        <v>-</v>
      </c>
    </row>
    <row r="90" x14ac:dyDescent="0.25">
      <c r="A90" s="56" t="str">
        <f>IF(ISBLANK(san_table_data!A87), "", san_table_data!A87)</f>
        <v/>
      </c>
      <c r="B90" s="56" t="str">
        <f>IF(ISBLANK(san_table_data!B87), "", san_table_data!B87)</f>
        <v/>
      </c>
      <c r="C90" s="57" t="str">
        <f>IF(ISNUMBER(san_table_data!C87), san_table_data!C87, "-")</f>
        <v>-</v>
      </c>
      <c r="D90" s="58" t="str">
        <f>IF(ISNUMBER(san_table_data!D87), san_table_data!D87, "-")</f>
        <v>-</v>
      </c>
      <c r="E90" s="59" t="str">
        <f>IF(ISNUMBER(san_table_data!E87), san_table_data!E87, "-")</f>
        <v>-</v>
      </c>
      <c r="F90" s="60" t="str">
        <f>IF(ISNUMBER(san_table_data!F87), IF(san_table_data!F87=-999,"NA",IF(san_table_data!F87&gt;99, "&gt;99", IF(san_table_data!F87&lt;1, "&lt;1", san_table_data!F87))), "-")</f>
        <v>-</v>
      </c>
      <c r="G90" s="59" t="str">
        <f>IF(ISNUMBER(san_table_data!G87), IF(san_table_data!G87=-999,"NA",IF(san_table_data!G87&gt;99, "&gt;99", IF(san_table_data!G87&lt;1, "&lt;1", san_table_data!G87))), "-")</f>
        <v>-</v>
      </c>
      <c r="H90" s="59" t="str">
        <f>IF(ISNUMBER(san_table_data!H87), IF(san_table_data!H87=-999,"NA",IF(san_table_data!H87&gt;99, "&gt;99", IF(san_table_data!H87&lt;1, "&lt;1", san_table_data!H87))), "-")</f>
        <v>-</v>
      </c>
      <c r="I90" s="61" t="str">
        <f>IF(ISNUMBER(san_table_data!I87), IF(san_table_data!I87=-999,"NA",IF(san_table_data!I87&gt;99, "&gt;99", IF(san_table_data!I87&lt;1, "&lt;1", san_table_data!I87))), "-")</f>
        <v>-</v>
      </c>
      <c r="J90" s="47" t="str">
        <f>IF(ISNUMBER(san_table_data!J87), IF(san_table_data!J87=-999,"NA",san_table_data!J87), "-")</f>
        <v>-</v>
      </c>
      <c r="K90" s="47" t="str">
        <f>IF(ISNUMBER(san_table_data!K87), IF(san_table_data!K87=-999,"NA",san_table_data!K87), "-")</f>
        <v>-</v>
      </c>
      <c r="L90" s="60" t="str">
        <f>IF(ISNUMBER(san_table_data!L87), IF(san_table_data!L87=-999,"NA",IF(san_table_data!L87&gt;99, "&gt;99", IF(san_table_data!L87&lt;1, "&lt;1", san_table_data!L87))), "-")</f>
        <v>-</v>
      </c>
      <c r="M90" s="59" t="str">
        <f>IF(ISNUMBER(san_table_data!M87), IF(san_table_data!M87=-999,"NA",IF(san_table_data!M87&gt;99, "&gt;99", IF(san_table_data!M87&lt;1, "&lt;1", san_table_data!M87))), "-")</f>
        <v>-</v>
      </c>
      <c r="N90" s="59" t="str">
        <f>IF(ISNUMBER(san_table_data!N87), IF(san_table_data!N87=-999,"NA",IF(san_table_data!N87&gt;99, "&gt;99", IF(san_table_data!N87&lt;1, "&lt;1", san_table_data!N87))), "-")</f>
        <v>-</v>
      </c>
      <c r="O90" s="61" t="str">
        <f>IF(ISNUMBER(san_table_data!O87), IF(san_table_data!O87=-999,"NA",IF(san_table_data!O87&gt;99, "&gt;99", IF(san_table_data!O87&lt;1, "&lt;1", san_table_data!O87))), "-")</f>
        <v>-</v>
      </c>
      <c r="P90" s="47" t="str">
        <f>IF(ISNUMBER(san_table_data!P87), IF(san_table_data!P87=-999,"NA",san_table_data!P87), "-")</f>
        <v>-</v>
      </c>
      <c r="Q90" s="47" t="str">
        <f>IF(ISNUMBER(san_table_data!Q87), IF(san_table_data!Q87=-999,"NA",san_table_data!Q87), "-")</f>
        <v>-</v>
      </c>
      <c r="R90" s="60" t="str">
        <f>IF(ISNUMBER(san_table_data!R87), IF(san_table_data!R87=-999,"NA",IF(san_table_data!R87&gt;99, "&gt;99", IF(san_table_data!R87&lt;1, "&lt;1", san_table_data!R87))), "-")</f>
        <v>-</v>
      </c>
      <c r="S90" s="59" t="str">
        <f>IF(ISNUMBER(san_table_data!S87), IF(san_table_data!S87=-999,"NA",IF(san_table_data!S87&gt;99, "&gt;99", IF(san_table_data!S87&lt;1, "&lt;1", san_table_data!S87))), "-")</f>
        <v>-</v>
      </c>
      <c r="T90" s="59" t="str">
        <f>IF(ISNUMBER(san_table_data!T87), IF(san_table_data!T87=-999,"NA",IF(san_table_data!T87&gt;99, "&gt;99", IF(san_table_data!T87&lt;1, "&lt;1", san_table_data!T87))), "-")</f>
        <v>-</v>
      </c>
      <c r="U90" s="61" t="str">
        <f>IF(ISNUMBER(san_table_data!U87), IF(san_table_data!U87=-999,"NA",IF(san_table_data!U87&gt;99, "&gt;99", IF(san_table_data!U87&lt;1, "&lt;1", san_table_data!U87))), "-")</f>
        <v>-</v>
      </c>
      <c r="V90" s="47" t="str">
        <f>IF(ISNUMBER(san_table_data!V87), IF(san_table_data!V87=-999,"NA",san_table_data!V87), "-")</f>
        <v>-</v>
      </c>
      <c r="W90" s="47" t="str">
        <f>IF(ISNUMBER(san_table_data!W87), IF(san_table_data!W87=-999,"NA",san_table_data!W87), "-")</f>
        <v>-</v>
      </c>
      <c r="X90" s="47"/>
      <c r="Y90" s="47"/>
      <c r="Z90" s="62" t="str">
        <f>IF(ISNUMBER(san_table_data!Z87), IF(san_table_data!Z87=-999,"NA",IF(san_table_data!Z87&gt;99, "&gt;99", IF(san_table_data!Z87&lt;1, "&lt;1", san_table_data!Z87))), "-")</f>
        <v>-</v>
      </c>
      <c r="AA90" s="63" t="str">
        <f>IF(ISNUMBER(san_table_data!AA87), IF(san_table_data!AA87=-999,"NA",IF(san_table_data!AA87&gt;99, "&gt;99", IF(san_table_data!AA87&lt;1, "&lt;1", san_table_data!AA87))), "-")</f>
        <v>-</v>
      </c>
      <c r="AB90" s="63" t="str">
        <f>IF(ISNUMBER(san_table_data!AB87), IF(san_table_data!AB87=-999,"NA",IF(san_table_data!AB87&gt;99, "&gt;99", IF(san_table_data!AB87&lt;1, "&lt;1", san_table_data!AB87))), "-")</f>
        <v>-</v>
      </c>
      <c r="AC90" s="63" t="str">
        <f>IF(ISNUMBER(san_table_data!AC87), IF(san_table_data!AC87=-999,"NA",IF(san_table_data!AC87&gt;99, "&gt;99", IF(san_table_data!AC87&lt;1, "&lt;1", san_table_data!AC87))), "-")</f>
        <v>-</v>
      </c>
      <c r="AD90" s="59" t="str">
        <f>IF(ISNUMBER(san_table_data!AD87), IF(san_table_data!AD87=-999,"NA",IF(san_table_data!AD87&gt;99, "&gt;99", IF(san_table_data!AD87&lt;1, "&lt;1", san_table_data!AD87))), "-")</f>
        <v>-</v>
      </c>
      <c r="AE90" s="59" t="str">
        <f>IF(ISNUMBER(san_table_data!AE87), IF(san_table_data!AE87=-999,"NA",IF(san_table_data!AE87&gt;99, "&gt;99", IF(san_table_data!AE87&lt;1, "&lt;1", san_table_data!AE87))), "-")</f>
        <v>-</v>
      </c>
      <c r="AF90" s="59" t="str">
        <f>IF(ISNUMBER(san_table_data!AF87), IF(san_table_data!AF87=-999,"NA",IF(san_table_data!AF87&gt;99, "&gt;99", IF(san_table_data!AF87&lt;1, "&lt;1", san_table_data!AF87))), "-")</f>
        <v>-</v>
      </c>
      <c r="AG90" s="62" t="str">
        <f>IF(ISNUMBER(san_table_data!AG87), IF(san_table_data!AG87=-999,"NA",IF(san_table_data!AG87&gt;99, "&gt;99", IF(san_table_data!AG87&lt;1, "&lt;1", san_table_data!AG87))), "-")</f>
        <v>-</v>
      </c>
      <c r="AH90" s="63" t="str">
        <f>IF(ISNUMBER(san_table_data!AH87), IF(san_table_data!AH87=-999,"NA",IF(san_table_data!AH87&gt;99, "&gt;99", IF(san_table_data!AH87&lt;1, "&lt;1", san_table_data!AH87))), "-")</f>
        <v>-</v>
      </c>
      <c r="AI90" s="63" t="str">
        <f>IF(ISNUMBER(san_table_data!AI87), IF(san_table_data!AI87=-999,"NA",IF(san_table_data!AI87&gt;99, "&gt;99", IF(san_table_data!AI87&lt;1, "&lt;1", san_table_data!AI87))), "-")</f>
        <v>-</v>
      </c>
      <c r="AJ90" s="63" t="str">
        <f>IF(ISNUMBER(san_table_data!AJ87), IF(san_table_data!AJ87=-999,"NA",IF(san_table_data!AJ87&gt;99, "&gt;99", IF(san_table_data!AJ87&lt;1, "&lt;1", san_table_data!AJ87))), "-")</f>
        <v>-</v>
      </c>
      <c r="AK90" s="59" t="str">
        <f>IF(ISNUMBER(san_table_data!AK87), IF(san_table_data!AK87=-999,"NA",IF(san_table_data!AK87&gt;99, "&gt;99", IF(san_table_data!AK87&lt;1, "&lt;1", san_table_data!AK87))), "-")</f>
        <v>-</v>
      </c>
      <c r="AL90" s="59" t="str">
        <f>IF(ISNUMBER(san_table_data!AL87), IF(san_table_data!AL87=-999,"NA",IF(san_table_data!AL87&gt;99, "&gt;99", IF(san_table_data!AL87&lt;1, "&lt;1", san_table_data!AL87))), "-")</f>
        <v>-</v>
      </c>
      <c r="AM90" s="59" t="str">
        <f>IF(ISNUMBER(san_table_data!AM87), IF(san_table_data!AM87=-999,"NA",IF(san_table_data!AM87&gt;99, "&gt;99", IF(san_table_data!AM87&lt;1, "&lt;1", san_table_data!AM87))), "-")</f>
        <v>-</v>
      </c>
      <c r="AN90" s="62" t="str">
        <f>IF(ISNUMBER(san_table_data!AN87), IF(san_table_data!AN87=-999,"NA",IF(san_table_data!AN87&gt;99, "&gt;99", IF(san_table_data!AN87&lt;1, "&lt;1", san_table_data!AN87))), "-")</f>
        <v>-</v>
      </c>
      <c r="AO90" s="63" t="str">
        <f>IF(ISNUMBER(san_table_data!AO87), IF(san_table_data!AO87=-999,"NA",IF(san_table_data!AO87&gt;99, "&gt;99", IF(san_table_data!AO87&lt;1, "&lt;1", san_table_data!AO87))), "-")</f>
        <v>-</v>
      </c>
      <c r="AP90" s="63" t="str">
        <f>IF(ISNUMBER(san_table_data!AP87), IF(san_table_data!AP87=-999,"NA",IF(san_table_data!AP87&gt;99, "&gt;99", IF(san_table_data!AP87&lt;1, "&lt;1", san_table_data!AP87))), "-")</f>
        <v>-</v>
      </c>
      <c r="AQ90" s="63" t="str">
        <f>IF(ISNUMBER(san_table_data!AQ87), IF(san_table_data!AQ87=-999,"NA",IF(san_table_data!AQ87&gt;99, "&gt;99", IF(san_table_data!AQ87&lt;1, "&lt;1", san_table_data!AQ87))), "-")</f>
        <v>-</v>
      </c>
      <c r="AR90" s="59" t="str">
        <f>IF(ISNUMBER(san_table_data!AR87), IF(san_table_data!AR87=-999,"NA",IF(san_table_data!AR87&gt;99, "&gt;99", IF(san_table_data!AR87&lt;1, "&lt;1", san_table_data!AR87))), "-")</f>
        <v>-</v>
      </c>
      <c r="AS90" s="59" t="str">
        <f>IF(ISNUMBER(san_table_data!AS87), IF(san_table_data!AS87=-999,"NA",IF(san_table_data!AS87&gt;99, "&gt;99", IF(san_table_data!AS87&lt;1, "&lt;1", san_table_data!AS87))), "-")</f>
        <v>-</v>
      </c>
      <c r="AT90" s="59" t="str">
        <f>IF(ISNUMBER(san_table_data!AT87), IF(san_table_data!AT87=-999,"NA",IF(san_table_data!AT87&gt;99, "&gt;99", IF(san_table_data!AT87&lt;1, "&lt;1", san_table_data!AT87))), "-")</f>
        <v>-</v>
      </c>
    </row>
    <row r="91" x14ac:dyDescent="0.25">
      <c r="A91" s="56" t="str">
        <f>IF(ISBLANK(san_table_data!A88), "", san_table_data!A88)</f>
        <v/>
      </c>
      <c r="B91" s="56" t="str">
        <f>IF(ISBLANK(san_table_data!B88), "", san_table_data!B88)</f>
        <v/>
      </c>
      <c r="C91" s="57" t="str">
        <f>IF(ISNUMBER(san_table_data!C88), san_table_data!C88, "-")</f>
        <v>-</v>
      </c>
      <c r="D91" s="58" t="str">
        <f>IF(ISNUMBER(san_table_data!D88), san_table_data!D88, "-")</f>
        <v>-</v>
      </c>
      <c r="E91" s="59" t="str">
        <f>IF(ISNUMBER(san_table_data!E88), san_table_data!E88, "-")</f>
        <v>-</v>
      </c>
      <c r="F91" s="60" t="str">
        <f>IF(ISNUMBER(san_table_data!F88), IF(san_table_data!F88=-999,"NA",IF(san_table_data!F88&gt;99, "&gt;99", IF(san_table_data!F88&lt;1, "&lt;1", san_table_data!F88))), "-")</f>
        <v>-</v>
      </c>
      <c r="G91" s="59" t="str">
        <f>IF(ISNUMBER(san_table_data!G88), IF(san_table_data!G88=-999,"NA",IF(san_table_data!G88&gt;99, "&gt;99", IF(san_table_data!G88&lt;1, "&lt;1", san_table_data!G88))), "-")</f>
        <v>-</v>
      </c>
      <c r="H91" s="59" t="str">
        <f>IF(ISNUMBER(san_table_data!H88), IF(san_table_data!H88=-999,"NA",IF(san_table_data!H88&gt;99, "&gt;99", IF(san_table_data!H88&lt;1, "&lt;1", san_table_data!H88))), "-")</f>
        <v>-</v>
      </c>
      <c r="I91" s="61" t="str">
        <f>IF(ISNUMBER(san_table_data!I88), IF(san_table_data!I88=-999,"NA",IF(san_table_data!I88&gt;99, "&gt;99", IF(san_table_data!I88&lt;1, "&lt;1", san_table_data!I88))), "-")</f>
        <v>-</v>
      </c>
      <c r="J91" s="47" t="str">
        <f>IF(ISNUMBER(san_table_data!J88), IF(san_table_data!J88=-999,"NA",san_table_data!J88), "-")</f>
        <v>-</v>
      </c>
      <c r="K91" s="47" t="str">
        <f>IF(ISNUMBER(san_table_data!K88), IF(san_table_data!K88=-999,"NA",san_table_data!K88), "-")</f>
        <v>-</v>
      </c>
      <c r="L91" s="60" t="str">
        <f>IF(ISNUMBER(san_table_data!L88), IF(san_table_data!L88=-999,"NA",IF(san_table_data!L88&gt;99, "&gt;99", IF(san_table_data!L88&lt;1, "&lt;1", san_table_data!L88))), "-")</f>
        <v>-</v>
      </c>
      <c r="M91" s="59" t="str">
        <f>IF(ISNUMBER(san_table_data!M88), IF(san_table_data!M88=-999,"NA",IF(san_table_data!M88&gt;99, "&gt;99", IF(san_table_data!M88&lt;1, "&lt;1", san_table_data!M88))), "-")</f>
        <v>-</v>
      </c>
      <c r="N91" s="59" t="str">
        <f>IF(ISNUMBER(san_table_data!N88), IF(san_table_data!N88=-999,"NA",IF(san_table_data!N88&gt;99, "&gt;99", IF(san_table_data!N88&lt;1, "&lt;1", san_table_data!N88))), "-")</f>
        <v>-</v>
      </c>
      <c r="O91" s="61" t="str">
        <f>IF(ISNUMBER(san_table_data!O88), IF(san_table_data!O88=-999,"NA",IF(san_table_data!O88&gt;99, "&gt;99", IF(san_table_data!O88&lt;1, "&lt;1", san_table_data!O88))), "-")</f>
        <v>-</v>
      </c>
      <c r="P91" s="47" t="str">
        <f>IF(ISNUMBER(san_table_data!P88), IF(san_table_data!P88=-999,"NA",san_table_data!P88), "-")</f>
        <v>-</v>
      </c>
      <c r="Q91" s="47" t="str">
        <f>IF(ISNUMBER(san_table_data!Q88), IF(san_table_data!Q88=-999,"NA",san_table_data!Q88), "-")</f>
        <v>-</v>
      </c>
      <c r="R91" s="60" t="str">
        <f>IF(ISNUMBER(san_table_data!R88), IF(san_table_data!R88=-999,"NA",IF(san_table_data!R88&gt;99, "&gt;99", IF(san_table_data!R88&lt;1, "&lt;1", san_table_data!R88))), "-")</f>
        <v>-</v>
      </c>
      <c r="S91" s="59" t="str">
        <f>IF(ISNUMBER(san_table_data!S88), IF(san_table_data!S88=-999,"NA",IF(san_table_data!S88&gt;99, "&gt;99", IF(san_table_data!S88&lt;1, "&lt;1", san_table_data!S88))), "-")</f>
        <v>-</v>
      </c>
      <c r="T91" s="59" t="str">
        <f>IF(ISNUMBER(san_table_data!T88), IF(san_table_data!T88=-999,"NA",IF(san_table_data!T88&gt;99, "&gt;99", IF(san_table_data!T88&lt;1, "&lt;1", san_table_data!T88))), "-")</f>
        <v>-</v>
      </c>
      <c r="U91" s="61" t="str">
        <f>IF(ISNUMBER(san_table_data!U88), IF(san_table_data!U88=-999,"NA",IF(san_table_data!U88&gt;99, "&gt;99", IF(san_table_data!U88&lt;1, "&lt;1", san_table_data!U88))), "-")</f>
        <v>-</v>
      </c>
      <c r="V91" s="47" t="str">
        <f>IF(ISNUMBER(san_table_data!V88), IF(san_table_data!V88=-999,"NA",san_table_data!V88), "-")</f>
        <v>-</v>
      </c>
      <c r="W91" s="47" t="str">
        <f>IF(ISNUMBER(san_table_data!W88), IF(san_table_data!W88=-999,"NA",san_table_data!W88), "-")</f>
        <v>-</v>
      </c>
      <c r="X91" s="47"/>
      <c r="Y91" s="47"/>
      <c r="Z91" s="62" t="str">
        <f>IF(ISNUMBER(san_table_data!Z88), IF(san_table_data!Z88=-999,"NA",IF(san_table_data!Z88&gt;99, "&gt;99", IF(san_table_data!Z88&lt;1, "&lt;1", san_table_data!Z88))), "-")</f>
        <v>-</v>
      </c>
      <c r="AA91" s="63" t="str">
        <f>IF(ISNUMBER(san_table_data!AA88), IF(san_table_data!AA88=-999,"NA",IF(san_table_data!AA88&gt;99, "&gt;99", IF(san_table_data!AA88&lt;1, "&lt;1", san_table_data!AA88))), "-")</f>
        <v>-</v>
      </c>
      <c r="AB91" s="63" t="str">
        <f>IF(ISNUMBER(san_table_data!AB88), IF(san_table_data!AB88=-999,"NA",IF(san_table_data!AB88&gt;99, "&gt;99", IF(san_table_data!AB88&lt;1, "&lt;1", san_table_data!AB88))), "-")</f>
        <v>-</v>
      </c>
      <c r="AC91" s="63" t="str">
        <f>IF(ISNUMBER(san_table_data!AC88), IF(san_table_data!AC88=-999,"NA",IF(san_table_data!AC88&gt;99, "&gt;99", IF(san_table_data!AC88&lt;1, "&lt;1", san_table_data!AC88))), "-")</f>
        <v>-</v>
      </c>
      <c r="AD91" s="59" t="str">
        <f>IF(ISNUMBER(san_table_data!AD88), IF(san_table_data!AD88=-999,"NA",IF(san_table_data!AD88&gt;99, "&gt;99", IF(san_table_data!AD88&lt;1, "&lt;1", san_table_data!AD88))), "-")</f>
        <v>-</v>
      </c>
      <c r="AE91" s="59" t="str">
        <f>IF(ISNUMBER(san_table_data!AE88), IF(san_table_data!AE88=-999,"NA",IF(san_table_data!AE88&gt;99, "&gt;99", IF(san_table_data!AE88&lt;1, "&lt;1", san_table_data!AE88))), "-")</f>
        <v>-</v>
      </c>
      <c r="AF91" s="59" t="str">
        <f>IF(ISNUMBER(san_table_data!AF88), IF(san_table_data!AF88=-999,"NA",IF(san_table_data!AF88&gt;99, "&gt;99", IF(san_table_data!AF88&lt;1, "&lt;1", san_table_data!AF88))), "-")</f>
        <v>-</v>
      </c>
      <c r="AG91" s="62" t="str">
        <f>IF(ISNUMBER(san_table_data!AG88), IF(san_table_data!AG88=-999,"NA",IF(san_table_data!AG88&gt;99, "&gt;99", IF(san_table_data!AG88&lt;1, "&lt;1", san_table_data!AG88))), "-")</f>
        <v>-</v>
      </c>
      <c r="AH91" s="63" t="str">
        <f>IF(ISNUMBER(san_table_data!AH88), IF(san_table_data!AH88=-999,"NA",IF(san_table_data!AH88&gt;99, "&gt;99", IF(san_table_data!AH88&lt;1, "&lt;1", san_table_data!AH88))), "-")</f>
        <v>-</v>
      </c>
      <c r="AI91" s="63" t="str">
        <f>IF(ISNUMBER(san_table_data!AI88), IF(san_table_data!AI88=-999,"NA",IF(san_table_data!AI88&gt;99, "&gt;99", IF(san_table_data!AI88&lt;1, "&lt;1", san_table_data!AI88))), "-")</f>
        <v>-</v>
      </c>
      <c r="AJ91" s="63" t="str">
        <f>IF(ISNUMBER(san_table_data!AJ88), IF(san_table_data!AJ88=-999,"NA",IF(san_table_data!AJ88&gt;99, "&gt;99", IF(san_table_data!AJ88&lt;1, "&lt;1", san_table_data!AJ88))), "-")</f>
        <v>-</v>
      </c>
      <c r="AK91" s="59" t="str">
        <f>IF(ISNUMBER(san_table_data!AK88), IF(san_table_data!AK88=-999,"NA",IF(san_table_data!AK88&gt;99, "&gt;99", IF(san_table_data!AK88&lt;1, "&lt;1", san_table_data!AK88))), "-")</f>
        <v>-</v>
      </c>
      <c r="AL91" s="59" t="str">
        <f>IF(ISNUMBER(san_table_data!AL88), IF(san_table_data!AL88=-999,"NA",IF(san_table_data!AL88&gt;99, "&gt;99", IF(san_table_data!AL88&lt;1, "&lt;1", san_table_data!AL88))), "-")</f>
        <v>-</v>
      </c>
      <c r="AM91" s="59" t="str">
        <f>IF(ISNUMBER(san_table_data!AM88), IF(san_table_data!AM88=-999,"NA",IF(san_table_data!AM88&gt;99, "&gt;99", IF(san_table_data!AM88&lt;1, "&lt;1", san_table_data!AM88))), "-")</f>
        <v>-</v>
      </c>
      <c r="AN91" s="62" t="str">
        <f>IF(ISNUMBER(san_table_data!AN88), IF(san_table_data!AN88=-999,"NA",IF(san_table_data!AN88&gt;99, "&gt;99", IF(san_table_data!AN88&lt;1, "&lt;1", san_table_data!AN88))), "-")</f>
        <v>-</v>
      </c>
      <c r="AO91" s="63" t="str">
        <f>IF(ISNUMBER(san_table_data!AO88), IF(san_table_data!AO88=-999,"NA",IF(san_table_data!AO88&gt;99, "&gt;99", IF(san_table_data!AO88&lt;1, "&lt;1", san_table_data!AO88))), "-")</f>
        <v>-</v>
      </c>
      <c r="AP91" s="63" t="str">
        <f>IF(ISNUMBER(san_table_data!AP88), IF(san_table_data!AP88=-999,"NA",IF(san_table_data!AP88&gt;99, "&gt;99", IF(san_table_data!AP88&lt;1, "&lt;1", san_table_data!AP88))), "-")</f>
        <v>-</v>
      </c>
      <c r="AQ91" s="63" t="str">
        <f>IF(ISNUMBER(san_table_data!AQ88), IF(san_table_data!AQ88=-999,"NA",IF(san_table_data!AQ88&gt;99, "&gt;99", IF(san_table_data!AQ88&lt;1, "&lt;1", san_table_data!AQ88))), "-")</f>
        <v>-</v>
      </c>
      <c r="AR91" s="59" t="str">
        <f>IF(ISNUMBER(san_table_data!AR88), IF(san_table_data!AR88=-999,"NA",IF(san_table_data!AR88&gt;99, "&gt;99", IF(san_table_data!AR88&lt;1, "&lt;1", san_table_data!AR88))), "-")</f>
        <v>-</v>
      </c>
      <c r="AS91" s="59" t="str">
        <f>IF(ISNUMBER(san_table_data!AS88), IF(san_table_data!AS88=-999,"NA",IF(san_table_data!AS88&gt;99, "&gt;99", IF(san_table_data!AS88&lt;1, "&lt;1", san_table_data!AS88))), "-")</f>
        <v>-</v>
      </c>
      <c r="AT91" s="59" t="str">
        <f>IF(ISNUMBER(san_table_data!AT88), IF(san_table_data!AT88=-999,"NA",IF(san_table_data!AT88&gt;99, "&gt;99", IF(san_table_data!AT88&lt;1, "&lt;1", san_table_data!AT88))), "-")</f>
        <v>-</v>
      </c>
    </row>
    <row r="92" x14ac:dyDescent="0.25">
      <c r="A92" s="56" t="str">
        <f>IF(ISBLANK(san_table_data!A89), "", san_table_data!A89)</f>
        <v/>
      </c>
      <c r="B92" s="56" t="str">
        <f>IF(ISBLANK(san_table_data!B89), "", san_table_data!B89)</f>
        <v/>
      </c>
      <c r="C92" s="57" t="str">
        <f>IF(ISNUMBER(san_table_data!C89), san_table_data!C89, "-")</f>
        <v>-</v>
      </c>
      <c r="D92" s="58" t="str">
        <f>IF(ISNUMBER(san_table_data!D89), san_table_data!D89, "-")</f>
        <v>-</v>
      </c>
      <c r="E92" s="59" t="str">
        <f>IF(ISNUMBER(san_table_data!E89), san_table_data!E89, "-")</f>
        <v>-</v>
      </c>
      <c r="F92" s="60" t="str">
        <f>IF(ISNUMBER(san_table_data!F89), IF(san_table_data!F89=-999,"NA",IF(san_table_data!F89&gt;99, "&gt;99", IF(san_table_data!F89&lt;1, "&lt;1", san_table_data!F89))), "-")</f>
        <v>-</v>
      </c>
      <c r="G92" s="59" t="str">
        <f>IF(ISNUMBER(san_table_data!G89), IF(san_table_data!G89=-999,"NA",IF(san_table_data!G89&gt;99, "&gt;99", IF(san_table_data!G89&lt;1, "&lt;1", san_table_data!G89))), "-")</f>
        <v>-</v>
      </c>
      <c r="H92" s="59" t="str">
        <f>IF(ISNUMBER(san_table_data!H89), IF(san_table_data!H89=-999,"NA",IF(san_table_data!H89&gt;99, "&gt;99", IF(san_table_data!H89&lt;1, "&lt;1", san_table_data!H89))), "-")</f>
        <v>-</v>
      </c>
      <c r="I92" s="61" t="str">
        <f>IF(ISNUMBER(san_table_data!I89), IF(san_table_data!I89=-999,"NA",IF(san_table_data!I89&gt;99, "&gt;99", IF(san_table_data!I89&lt;1, "&lt;1", san_table_data!I89))), "-")</f>
        <v>-</v>
      </c>
      <c r="J92" s="47" t="str">
        <f>IF(ISNUMBER(san_table_data!J89), IF(san_table_data!J89=-999,"NA",san_table_data!J89), "-")</f>
        <v>-</v>
      </c>
      <c r="K92" s="47" t="str">
        <f>IF(ISNUMBER(san_table_data!K89), IF(san_table_data!K89=-999,"NA",san_table_data!K89), "-")</f>
        <v>-</v>
      </c>
      <c r="L92" s="60" t="str">
        <f>IF(ISNUMBER(san_table_data!L89), IF(san_table_data!L89=-999,"NA",IF(san_table_data!L89&gt;99, "&gt;99", IF(san_table_data!L89&lt;1, "&lt;1", san_table_data!L89))), "-")</f>
        <v>-</v>
      </c>
      <c r="M92" s="59" t="str">
        <f>IF(ISNUMBER(san_table_data!M89), IF(san_table_data!M89=-999,"NA",IF(san_table_data!M89&gt;99, "&gt;99", IF(san_table_data!M89&lt;1, "&lt;1", san_table_data!M89))), "-")</f>
        <v>-</v>
      </c>
      <c r="N92" s="59" t="str">
        <f>IF(ISNUMBER(san_table_data!N89), IF(san_table_data!N89=-999,"NA",IF(san_table_data!N89&gt;99, "&gt;99", IF(san_table_data!N89&lt;1, "&lt;1", san_table_data!N89))), "-")</f>
        <v>-</v>
      </c>
      <c r="O92" s="61" t="str">
        <f>IF(ISNUMBER(san_table_data!O89), IF(san_table_data!O89=-999,"NA",IF(san_table_data!O89&gt;99, "&gt;99", IF(san_table_data!O89&lt;1, "&lt;1", san_table_data!O89))), "-")</f>
        <v>-</v>
      </c>
      <c r="P92" s="47" t="str">
        <f>IF(ISNUMBER(san_table_data!P89), IF(san_table_data!P89=-999,"NA",san_table_data!P89), "-")</f>
        <v>-</v>
      </c>
      <c r="Q92" s="47" t="str">
        <f>IF(ISNUMBER(san_table_data!Q89), IF(san_table_data!Q89=-999,"NA",san_table_data!Q89), "-")</f>
        <v>-</v>
      </c>
      <c r="R92" s="60" t="str">
        <f>IF(ISNUMBER(san_table_data!R89), IF(san_table_data!R89=-999,"NA",IF(san_table_data!R89&gt;99, "&gt;99", IF(san_table_data!R89&lt;1, "&lt;1", san_table_data!R89))), "-")</f>
        <v>-</v>
      </c>
      <c r="S92" s="59" t="str">
        <f>IF(ISNUMBER(san_table_data!S89), IF(san_table_data!S89=-999,"NA",IF(san_table_data!S89&gt;99, "&gt;99", IF(san_table_data!S89&lt;1, "&lt;1", san_table_data!S89))), "-")</f>
        <v>-</v>
      </c>
      <c r="T92" s="59" t="str">
        <f>IF(ISNUMBER(san_table_data!T89), IF(san_table_data!T89=-999,"NA",IF(san_table_data!T89&gt;99, "&gt;99", IF(san_table_data!T89&lt;1, "&lt;1", san_table_data!T89))), "-")</f>
        <v>-</v>
      </c>
      <c r="U92" s="61" t="str">
        <f>IF(ISNUMBER(san_table_data!U89), IF(san_table_data!U89=-999,"NA",IF(san_table_data!U89&gt;99, "&gt;99", IF(san_table_data!U89&lt;1, "&lt;1", san_table_data!U89))), "-")</f>
        <v>-</v>
      </c>
      <c r="V92" s="47" t="str">
        <f>IF(ISNUMBER(san_table_data!V89), IF(san_table_data!V89=-999,"NA",san_table_data!V89), "-")</f>
        <v>-</v>
      </c>
      <c r="W92" s="47" t="str">
        <f>IF(ISNUMBER(san_table_data!W89), IF(san_table_data!W89=-999,"NA",san_table_data!W89), "-")</f>
        <v>-</v>
      </c>
      <c r="X92" s="47"/>
      <c r="Y92" s="47"/>
      <c r="Z92" s="62" t="str">
        <f>IF(ISNUMBER(san_table_data!Z89), IF(san_table_data!Z89=-999,"NA",IF(san_table_data!Z89&gt;99, "&gt;99", IF(san_table_data!Z89&lt;1, "&lt;1", san_table_data!Z89))), "-")</f>
        <v>-</v>
      </c>
      <c r="AA92" s="63" t="str">
        <f>IF(ISNUMBER(san_table_data!AA89), IF(san_table_data!AA89=-999,"NA",IF(san_table_data!AA89&gt;99, "&gt;99", IF(san_table_data!AA89&lt;1, "&lt;1", san_table_data!AA89))), "-")</f>
        <v>-</v>
      </c>
      <c r="AB92" s="63" t="str">
        <f>IF(ISNUMBER(san_table_data!AB89), IF(san_table_data!AB89=-999,"NA",IF(san_table_data!AB89&gt;99, "&gt;99", IF(san_table_data!AB89&lt;1, "&lt;1", san_table_data!AB89))), "-")</f>
        <v>-</v>
      </c>
      <c r="AC92" s="63" t="str">
        <f>IF(ISNUMBER(san_table_data!AC89), IF(san_table_data!AC89=-999,"NA",IF(san_table_data!AC89&gt;99, "&gt;99", IF(san_table_data!AC89&lt;1, "&lt;1", san_table_data!AC89))), "-")</f>
        <v>-</v>
      </c>
      <c r="AD92" s="59" t="str">
        <f>IF(ISNUMBER(san_table_data!AD89), IF(san_table_data!AD89=-999,"NA",IF(san_table_data!AD89&gt;99, "&gt;99", IF(san_table_data!AD89&lt;1, "&lt;1", san_table_data!AD89))), "-")</f>
        <v>-</v>
      </c>
      <c r="AE92" s="59" t="str">
        <f>IF(ISNUMBER(san_table_data!AE89), IF(san_table_data!AE89=-999,"NA",IF(san_table_data!AE89&gt;99, "&gt;99", IF(san_table_data!AE89&lt;1, "&lt;1", san_table_data!AE89))), "-")</f>
        <v>-</v>
      </c>
      <c r="AF92" s="59" t="str">
        <f>IF(ISNUMBER(san_table_data!AF89), IF(san_table_data!AF89=-999,"NA",IF(san_table_data!AF89&gt;99, "&gt;99", IF(san_table_data!AF89&lt;1, "&lt;1", san_table_data!AF89))), "-")</f>
        <v>-</v>
      </c>
      <c r="AG92" s="62" t="str">
        <f>IF(ISNUMBER(san_table_data!AG89), IF(san_table_data!AG89=-999,"NA",IF(san_table_data!AG89&gt;99, "&gt;99", IF(san_table_data!AG89&lt;1, "&lt;1", san_table_data!AG89))), "-")</f>
        <v>-</v>
      </c>
      <c r="AH92" s="63" t="str">
        <f>IF(ISNUMBER(san_table_data!AH89), IF(san_table_data!AH89=-999,"NA",IF(san_table_data!AH89&gt;99, "&gt;99", IF(san_table_data!AH89&lt;1, "&lt;1", san_table_data!AH89))), "-")</f>
        <v>-</v>
      </c>
      <c r="AI92" s="63" t="str">
        <f>IF(ISNUMBER(san_table_data!AI89), IF(san_table_data!AI89=-999,"NA",IF(san_table_data!AI89&gt;99, "&gt;99", IF(san_table_data!AI89&lt;1, "&lt;1", san_table_data!AI89))), "-")</f>
        <v>-</v>
      </c>
      <c r="AJ92" s="63" t="str">
        <f>IF(ISNUMBER(san_table_data!AJ89), IF(san_table_data!AJ89=-999,"NA",IF(san_table_data!AJ89&gt;99, "&gt;99", IF(san_table_data!AJ89&lt;1, "&lt;1", san_table_data!AJ89))), "-")</f>
        <v>-</v>
      </c>
      <c r="AK92" s="59" t="str">
        <f>IF(ISNUMBER(san_table_data!AK89), IF(san_table_data!AK89=-999,"NA",IF(san_table_data!AK89&gt;99, "&gt;99", IF(san_table_data!AK89&lt;1, "&lt;1", san_table_data!AK89))), "-")</f>
        <v>-</v>
      </c>
      <c r="AL92" s="59" t="str">
        <f>IF(ISNUMBER(san_table_data!AL89), IF(san_table_data!AL89=-999,"NA",IF(san_table_data!AL89&gt;99, "&gt;99", IF(san_table_data!AL89&lt;1, "&lt;1", san_table_data!AL89))), "-")</f>
        <v>-</v>
      </c>
      <c r="AM92" s="59" t="str">
        <f>IF(ISNUMBER(san_table_data!AM89), IF(san_table_data!AM89=-999,"NA",IF(san_table_data!AM89&gt;99, "&gt;99", IF(san_table_data!AM89&lt;1, "&lt;1", san_table_data!AM89))), "-")</f>
        <v>-</v>
      </c>
      <c r="AN92" s="62" t="str">
        <f>IF(ISNUMBER(san_table_data!AN89), IF(san_table_data!AN89=-999,"NA",IF(san_table_data!AN89&gt;99, "&gt;99", IF(san_table_data!AN89&lt;1, "&lt;1", san_table_data!AN89))), "-")</f>
        <v>-</v>
      </c>
      <c r="AO92" s="63" t="str">
        <f>IF(ISNUMBER(san_table_data!AO89), IF(san_table_data!AO89=-999,"NA",IF(san_table_data!AO89&gt;99, "&gt;99", IF(san_table_data!AO89&lt;1, "&lt;1", san_table_data!AO89))), "-")</f>
        <v>-</v>
      </c>
      <c r="AP92" s="63" t="str">
        <f>IF(ISNUMBER(san_table_data!AP89), IF(san_table_data!AP89=-999,"NA",IF(san_table_data!AP89&gt;99, "&gt;99", IF(san_table_data!AP89&lt;1, "&lt;1", san_table_data!AP89))), "-")</f>
        <v>-</v>
      </c>
      <c r="AQ92" s="63" t="str">
        <f>IF(ISNUMBER(san_table_data!AQ89), IF(san_table_data!AQ89=-999,"NA",IF(san_table_data!AQ89&gt;99, "&gt;99", IF(san_table_data!AQ89&lt;1, "&lt;1", san_table_data!AQ89))), "-")</f>
        <v>-</v>
      </c>
      <c r="AR92" s="59" t="str">
        <f>IF(ISNUMBER(san_table_data!AR89), IF(san_table_data!AR89=-999,"NA",IF(san_table_data!AR89&gt;99, "&gt;99", IF(san_table_data!AR89&lt;1, "&lt;1", san_table_data!AR89))), "-")</f>
        <v>-</v>
      </c>
      <c r="AS92" s="59" t="str">
        <f>IF(ISNUMBER(san_table_data!AS89), IF(san_table_data!AS89=-999,"NA",IF(san_table_data!AS89&gt;99, "&gt;99", IF(san_table_data!AS89&lt;1, "&lt;1", san_table_data!AS89))), "-")</f>
        <v>-</v>
      </c>
      <c r="AT92" s="59" t="str">
        <f>IF(ISNUMBER(san_table_data!AT89), IF(san_table_data!AT89=-999,"NA",IF(san_table_data!AT89&gt;99, "&gt;99", IF(san_table_data!AT89&lt;1, "&lt;1", san_table_data!AT89))), "-")</f>
        <v>-</v>
      </c>
    </row>
    <row r="93" x14ac:dyDescent="0.25">
      <c r="A93" s="56" t="str">
        <f>IF(ISBLANK(san_table_data!A90), "", san_table_data!A90)</f>
        <v/>
      </c>
      <c r="B93" s="56" t="str">
        <f>IF(ISBLANK(san_table_data!B90), "", san_table_data!B90)</f>
        <v/>
      </c>
      <c r="C93" s="57" t="str">
        <f>IF(ISNUMBER(san_table_data!C90), san_table_data!C90, "-")</f>
        <v>-</v>
      </c>
      <c r="D93" s="58" t="str">
        <f>IF(ISNUMBER(san_table_data!D90), san_table_data!D90, "-")</f>
        <v>-</v>
      </c>
      <c r="E93" s="59" t="str">
        <f>IF(ISNUMBER(san_table_data!E90), san_table_data!E90, "-")</f>
        <v>-</v>
      </c>
      <c r="F93" s="60" t="str">
        <f>IF(ISNUMBER(san_table_data!F90), IF(san_table_data!F90=-999,"NA",IF(san_table_data!F90&gt;99, "&gt;99", IF(san_table_data!F90&lt;1, "&lt;1", san_table_data!F90))), "-")</f>
        <v>-</v>
      </c>
      <c r="G93" s="59" t="str">
        <f>IF(ISNUMBER(san_table_data!G90), IF(san_table_data!G90=-999,"NA",IF(san_table_data!G90&gt;99, "&gt;99", IF(san_table_data!G90&lt;1, "&lt;1", san_table_data!G90))), "-")</f>
        <v>-</v>
      </c>
      <c r="H93" s="59" t="str">
        <f>IF(ISNUMBER(san_table_data!H90), IF(san_table_data!H90=-999,"NA",IF(san_table_data!H90&gt;99, "&gt;99", IF(san_table_data!H90&lt;1, "&lt;1", san_table_data!H90))), "-")</f>
        <v>-</v>
      </c>
      <c r="I93" s="61" t="str">
        <f>IF(ISNUMBER(san_table_data!I90), IF(san_table_data!I90=-999,"NA",IF(san_table_data!I90&gt;99, "&gt;99", IF(san_table_data!I90&lt;1, "&lt;1", san_table_data!I90))), "-")</f>
        <v>-</v>
      </c>
      <c r="J93" s="47" t="str">
        <f>IF(ISNUMBER(san_table_data!J90), IF(san_table_data!J90=-999,"NA",san_table_data!J90), "-")</f>
        <v>-</v>
      </c>
      <c r="K93" s="47" t="str">
        <f>IF(ISNUMBER(san_table_data!K90), IF(san_table_data!K90=-999,"NA",san_table_data!K90), "-")</f>
        <v>-</v>
      </c>
      <c r="L93" s="60" t="str">
        <f>IF(ISNUMBER(san_table_data!L90), IF(san_table_data!L90=-999,"NA",IF(san_table_data!L90&gt;99, "&gt;99", IF(san_table_data!L90&lt;1, "&lt;1", san_table_data!L90))), "-")</f>
        <v>-</v>
      </c>
      <c r="M93" s="59" t="str">
        <f>IF(ISNUMBER(san_table_data!M90), IF(san_table_data!M90=-999,"NA",IF(san_table_data!M90&gt;99, "&gt;99", IF(san_table_data!M90&lt;1, "&lt;1", san_table_data!M90))), "-")</f>
        <v>-</v>
      </c>
      <c r="N93" s="59" t="str">
        <f>IF(ISNUMBER(san_table_data!N90), IF(san_table_data!N90=-999,"NA",IF(san_table_data!N90&gt;99, "&gt;99", IF(san_table_data!N90&lt;1, "&lt;1", san_table_data!N90))), "-")</f>
        <v>-</v>
      </c>
      <c r="O93" s="61" t="str">
        <f>IF(ISNUMBER(san_table_data!O90), IF(san_table_data!O90=-999,"NA",IF(san_table_data!O90&gt;99, "&gt;99", IF(san_table_data!O90&lt;1, "&lt;1", san_table_data!O90))), "-")</f>
        <v>-</v>
      </c>
      <c r="P93" s="47" t="str">
        <f>IF(ISNUMBER(san_table_data!P90), IF(san_table_data!P90=-999,"NA",san_table_data!P90), "-")</f>
        <v>-</v>
      </c>
      <c r="Q93" s="47" t="str">
        <f>IF(ISNUMBER(san_table_data!Q90), IF(san_table_data!Q90=-999,"NA",san_table_data!Q90), "-")</f>
        <v>-</v>
      </c>
      <c r="R93" s="60" t="str">
        <f>IF(ISNUMBER(san_table_data!R90), IF(san_table_data!R90=-999,"NA",IF(san_table_data!R90&gt;99, "&gt;99", IF(san_table_data!R90&lt;1, "&lt;1", san_table_data!R90))), "-")</f>
        <v>-</v>
      </c>
      <c r="S93" s="59" t="str">
        <f>IF(ISNUMBER(san_table_data!S90), IF(san_table_data!S90=-999,"NA",IF(san_table_data!S90&gt;99, "&gt;99", IF(san_table_data!S90&lt;1, "&lt;1", san_table_data!S90))), "-")</f>
        <v>-</v>
      </c>
      <c r="T93" s="59" t="str">
        <f>IF(ISNUMBER(san_table_data!T90), IF(san_table_data!T90=-999,"NA",IF(san_table_data!T90&gt;99, "&gt;99", IF(san_table_data!T90&lt;1, "&lt;1", san_table_data!T90))), "-")</f>
        <v>-</v>
      </c>
      <c r="U93" s="61" t="str">
        <f>IF(ISNUMBER(san_table_data!U90), IF(san_table_data!U90=-999,"NA",IF(san_table_data!U90&gt;99, "&gt;99", IF(san_table_data!U90&lt;1, "&lt;1", san_table_data!U90))), "-")</f>
        <v>-</v>
      </c>
      <c r="V93" s="47" t="str">
        <f>IF(ISNUMBER(san_table_data!V90), IF(san_table_data!V90=-999,"NA",san_table_data!V90), "-")</f>
        <v>-</v>
      </c>
      <c r="W93" s="47" t="str">
        <f>IF(ISNUMBER(san_table_data!W90), IF(san_table_data!W90=-999,"NA",san_table_data!W90), "-")</f>
        <v>-</v>
      </c>
      <c r="X93" s="47"/>
      <c r="Y93" s="47"/>
      <c r="Z93" s="62" t="str">
        <f>IF(ISNUMBER(san_table_data!Z90), IF(san_table_data!Z90=-999,"NA",IF(san_table_data!Z90&gt;99, "&gt;99", IF(san_table_data!Z90&lt;1, "&lt;1", san_table_data!Z90))), "-")</f>
        <v>-</v>
      </c>
      <c r="AA93" s="63" t="str">
        <f>IF(ISNUMBER(san_table_data!AA90), IF(san_table_data!AA90=-999,"NA",IF(san_table_data!AA90&gt;99, "&gt;99", IF(san_table_data!AA90&lt;1, "&lt;1", san_table_data!AA90))), "-")</f>
        <v>-</v>
      </c>
      <c r="AB93" s="63" t="str">
        <f>IF(ISNUMBER(san_table_data!AB90), IF(san_table_data!AB90=-999,"NA",IF(san_table_data!AB90&gt;99, "&gt;99", IF(san_table_data!AB90&lt;1, "&lt;1", san_table_data!AB90))), "-")</f>
        <v>-</v>
      </c>
      <c r="AC93" s="63" t="str">
        <f>IF(ISNUMBER(san_table_data!AC90), IF(san_table_data!AC90=-999,"NA",IF(san_table_data!AC90&gt;99, "&gt;99", IF(san_table_data!AC90&lt;1, "&lt;1", san_table_data!AC90))), "-")</f>
        <v>-</v>
      </c>
      <c r="AD93" s="59" t="str">
        <f>IF(ISNUMBER(san_table_data!AD90), IF(san_table_data!AD90=-999,"NA",IF(san_table_data!AD90&gt;99, "&gt;99", IF(san_table_data!AD90&lt;1, "&lt;1", san_table_data!AD90))), "-")</f>
        <v>-</v>
      </c>
      <c r="AE93" s="59" t="str">
        <f>IF(ISNUMBER(san_table_data!AE90), IF(san_table_data!AE90=-999,"NA",IF(san_table_data!AE90&gt;99, "&gt;99", IF(san_table_data!AE90&lt;1, "&lt;1", san_table_data!AE90))), "-")</f>
        <v>-</v>
      </c>
      <c r="AF93" s="59" t="str">
        <f>IF(ISNUMBER(san_table_data!AF90), IF(san_table_data!AF90=-999,"NA",IF(san_table_data!AF90&gt;99, "&gt;99", IF(san_table_data!AF90&lt;1, "&lt;1", san_table_data!AF90))), "-")</f>
        <v>-</v>
      </c>
      <c r="AG93" s="62" t="str">
        <f>IF(ISNUMBER(san_table_data!AG90), IF(san_table_data!AG90=-999,"NA",IF(san_table_data!AG90&gt;99, "&gt;99", IF(san_table_data!AG90&lt;1, "&lt;1", san_table_data!AG90))), "-")</f>
        <v>-</v>
      </c>
      <c r="AH93" s="63" t="str">
        <f>IF(ISNUMBER(san_table_data!AH90), IF(san_table_data!AH90=-999,"NA",IF(san_table_data!AH90&gt;99, "&gt;99", IF(san_table_data!AH90&lt;1, "&lt;1", san_table_data!AH90))), "-")</f>
        <v>-</v>
      </c>
      <c r="AI93" s="63" t="str">
        <f>IF(ISNUMBER(san_table_data!AI90), IF(san_table_data!AI90=-999,"NA",IF(san_table_data!AI90&gt;99, "&gt;99", IF(san_table_data!AI90&lt;1, "&lt;1", san_table_data!AI90))), "-")</f>
        <v>-</v>
      </c>
      <c r="AJ93" s="63" t="str">
        <f>IF(ISNUMBER(san_table_data!AJ90), IF(san_table_data!AJ90=-999,"NA",IF(san_table_data!AJ90&gt;99, "&gt;99", IF(san_table_data!AJ90&lt;1, "&lt;1", san_table_data!AJ90))), "-")</f>
        <v>-</v>
      </c>
      <c r="AK93" s="59" t="str">
        <f>IF(ISNUMBER(san_table_data!AK90), IF(san_table_data!AK90=-999,"NA",IF(san_table_data!AK90&gt;99, "&gt;99", IF(san_table_data!AK90&lt;1, "&lt;1", san_table_data!AK90))), "-")</f>
        <v>-</v>
      </c>
      <c r="AL93" s="59" t="str">
        <f>IF(ISNUMBER(san_table_data!AL90), IF(san_table_data!AL90=-999,"NA",IF(san_table_data!AL90&gt;99, "&gt;99", IF(san_table_data!AL90&lt;1, "&lt;1", san_table_data!AL90))), "-")</f>
        <v>-</v>
      </c>
      <c r="AM93" s="59" t="str">
        <f>IF(ISNUMBER(san_table_data!AM90), IF(san_table_data!AM90=-999,"NA",IF(san_table_data!AM90&gt;99, "&gt;99", IF(san_table_data!AM90&lt;1, "&lt;1", san_table_data!AM90))), "-")</f>
        <v>-</v>
      </c>
      <c r="AN93" s="62" t="str">
        <f>IF(ISNUMBER(san_table_data!AN90), IF(san_table_data!AN90=-999,"NA",IF(san_table_data!AN90&gt;99, "&gt;99", IF(san_table_data!AN90&lt;1, "&lt;1", san_table_data!AN90))), "-")</f>
        <v>-</v>
      </c>
      <c r="AO93" s="63" t="str">
        <f>IF(ISNUMBER(san_table_data!AO90), IF(san_table_data!AO90=-999,"NA",IF(san_table_data!AO90&gt;99, "&gt;99", IF(san_table_data!AO90&lt;1, "&lt;1", san_table_data!AO90))), "-")</f>
        <v>-</v>
      </c>
      <c r="AP93" s="63" t="str">
        <f>IF(ISNUMBER(san_table_data!AP90), IF(san_table_data!AP90=-999,"NA",IF(san_table_data!AP90&gt;99, "&gt;99", IF(san_table_data!AP90&lt;1, "&lt;1", san_table_data!AP90))), "-")</f>
        <v>-</v>
      </c>
      <c r="AQ93" s="63" t="str">
        <f>IF(ISNUMBER(san_table_data!AQ90), IF(san_table_data!AQ90=-999,"NA",IF(san_table_data!AQ90&gt;99, "&gt;99", IF(san_table_data!AQ90&lt;1, "&lt;1", san_table_data!AQ90))), "-")</f>
        <v>-</v>
      </c>
      <c r="AR93" s="59" t="str">
        <f>IF(ISNUMBER(san_table_data!AR90), IF(san_table_data!AR90=-999,"NA",IF(san_table_data!AR90&gt;99, "&gt;99", IF(san_table_data!AR90&lt;1, "&lt;1", san_table_data!AR90))), "-")</f>
        <v>-</v>
      </c>
      <c r="AS93" s="59" t="str">
        <f>IF(ISNUMBER(san_table_data!AS90), IF(san_table_data!AS90=-999,"NA",IF(san_table_data!AS90&gt;99, "&gt;99", IF(san_table_data!AS90&lt;1, "&lt;1", san_table_data!AS90))), "-")</f>
        <v>-</v>
      </c>
      <c r="AT93" s="59" t="str">
        <f>IF(ISNUMBER(san_table_data!AT90), IF(san_table_data!AT90=-999,"NA",IF(san_table_data!AT90&gt;99, "&gt;99", IF(san_table_data!AT90&lt;1, "&lt;1", san_table_data!AT90))), "-")</f>
        <v>-</v>
      </c>
    </row>
    <row r="94" x14ac:dyDescent="0.25">
      <c r="A94" s="56" t="str">
        <f>IF(ISBLANK(san_table_data!A91), "", san_table_data!A91)</f>
        <v/>
      </c>
      <c r="B94" s="56" t="str">
        <f>IF(ISBLANK(san_table_data!B91), "", san_table_data!B91)</f>
        <v/>
      </c>
      <c r="C94" s="57" t="str">
        <f>IF(ISNUMBER(san_table_data!C91), san_table_data!C91, "-")</f>
        <v>-</v>
      </c>
      <c r="D94" s="58" t="str">
        <f>IF(ISNUMBER(san_table_data!D91), san_table_data!D91, "-")</f>
        <v>-</v>
      </c>
      <c r="E94" s="59" t="str">
        <f>IF(ISNUMBER(san_table_data!E91), san_table_data!E91, "-")</f>
        <v>-</v>
      </c>
      <c r="F94" s="60" t="str">
        <f>IF(ISNUMBER(san_table_data!F91), IF(san_table_data!F91=-999,"NA",IF(san_table_data!F91&gt;99, "&gt;99", IF(san_table_data!F91&lt;1, "&lt;1", san_table_data!F91))), "-")</f>
        <v>-</v>
      </c>
      <c r="G94" s="59" t="str">
        <f>IF(ISNUMBER(san_table_data!G91), IF(san_table_data!G91=-999,"NA",IF(san_table_data!G91&gt;99, "&gt;99", IF(san_table_data!G91&lt;1, "&lt;1", san_table_data!G91))), "-")</f>
        <v>-</v>
      </c>
      <c r="H94" s="59" t="str">
        <f>IF(ISNUMBER(san_table_data!H91), IF(san_table_data!H91=-999,"NA",IF(san_table_data!H91&gt;99, "&gt;99", IF(san_table_data!H91&lt;1, "&lt;1", san_table_data!H91))), "-")</f>
        <v>-</v>
      </c>
      <c r="I94" s="61" t="str">
        <f>IF(ISNUMBER(san_table_data!I91), IF(san_table_data!I91=-999,"NA",IF(san_table_data!I91&gt;99, "&gt;99", IF(san_table_data!I91&lt;1, "&lt;1", san_table_data!I91))), "-")</f>
        <v>-</v>
      </c>
      <c r="J94" s="47" t="str">
        <f>IF(ISNUMBER(san_table_data!J91), IF(san_table_data!J91=-999,"NA",san_table_data!J91), "-")</f>
        <v>-</v>
      </c>
      <c r="K94" s="47" t="str">
        <f>IF(ISNUMBER(san_table_data!K91), IF(san_table_data!K91=-999,"NA",san_table_data!K91), "-")</f>
        <v>-</v>
      </c>
      <c r="L94" s="60" t="str">
        <f>IF(ISNUMBER(san_table_data!L91), IF(san_table_data!L91=-999,"NA",IF(san_table_data!L91&gt;99, "&gt;99", IF(san_table_data!L91&lt;1, "&lt;1", san_table_data!L91))), "-")</f>
        <v>-</v>
      </c>
      <c r="M94" s="59" t="str">
        <f>IF(ISNUMBER(san_table_data!M91), IF(san_table_data!M91=-999,"NA",IF(san_table_data!M91&gt;99, "&gt;99", IF(san_table_data!M91&lt;1, "&lt;1", san_table_data!M91))), "-")</f>
        <v>-</v>
      </c>
      <c r="N94" s="59" t="str">
        <f>IF(ISNUMBER(san_table_data!N91), IF(san_table_data!N91=-999,"NA",IF(san_table_data!N91&gt;99, "&gt;99", IF(san_table_data!N91&lt;1, "&lt;1", san_table_data!N91))), "-")</f>
        <v>-</v>
      </c>
      <c r="O94" s="61" t="str">
        <f>IF(ISNUMBER(san_table_data!O91), IF(san_table_data!O91=-999,"NA",IF(san_table_data!O91&gt;99, "&gt;99", IF(san_table_data!O91&lt;1, "&lt;1", san_table_data!O91))), "-")</f>
        <v>-</v>
      </c>
      <c r="P94" s="47" t="str">
        <f>IF(ISNUMBER(san_table_data!P91), IF(san_table_data!P91=-999,"NA",san_table_data!P91), "-")</f>
        <v>-</v>
      </c>
      <c r="Q94" s="47" t="str">
        <f>IF(ISNUMBER(san_table_data!Q91), IF(san_table_data!Q91=-999,"NA",san_table_data!Q91), "-")</f>
        <v>-</v>
      </c>
      <c r="R94" s="60" t="str">
        <f>IF(ISNUMBER(san_table_data!R91), IF(san_table_data!R91=-999,"NA",IF(san_table_data!R91&gt;99, "&gt;99", IF(san_table_data!R91&lt;1, "&lt;1", san_table_data!R91))), "-")</f>
        <v>-</v>
      </c>
      <c r="S94" s="59" t="str">
        <f>IF(ISNUMBER(san_table_data!S91), IF(san_table_data!S91=-999,"NA",IF(san_table_data!S91&gt;99, "&gt;99", IF(san_table_data!S91&lt;1, "&lt;1", san_table_data!S91))), "-")</f>
        <v>-</v>
      </c>
      <c r="T94" s="59" t="str">
        <f>IF(ISNUMBER(san_table_data!T91), IF(san_table_data!T91=-999,"NA",IF(san_table_data!T91&gt;99, "&gt;99", IF(san_table_data!T91&lt;1, "&lt;1", san_table_data!T91))), "-")</f>
        <v>-</v>
      </c>
      <c r="U94" s="61" t="str">
        <f>IF(ISNUMBER(san_table_data!U91), IF(san_table_data!U91=-999,"NA",IF(san_table_data!U91&gt;99, "&gt;99", IF(san_table_data!U91&lt;1, "&lt;1", san_table_data!U91))), "-")</f>
        <v>-</v>
      </c>
      <c r="V94" s="47" t="str">
        <f>IF(ISNUMBER(san_table_data!V91), IF(san_table_data!V91=-999,"NA",san_table_data!V91), "-")</f>
        <v>-</v>
      </c>
      <c r="W94" s="47" t="str">
        <f>IF(ISNUMBER(san_table_data!W91), IF(san_table_data!W91=-999,"NA",san_table_data!W91), "-")</f>
        <v>-</v>
      </c>
      <c r="X94" s="47"/>
      <c r="Y94" s="47"/>
      <c r="Z94" s="62" t="str">
        <f>IF(ISNUMBER(san_table_data!Z91), IF(san_table_data!Z91=-999,"NA",IF(san_table_data!Z91&gt;99, "&gt;99", IF(san_table_data!Z91&lt;1, "&lt;1", san_table_data!Z91))), "-")</f>
        <v>-</v>
      </c>
      <c r="AA94" s="63" t="str">
        <f>IF(ISNUMBER(san_table_data!AA91), IF(san_table_data!AA91=-999,"NA",IF(san_table_data!AA91&gt;99, "&gt;99", IF(san_table_data!AA91&lt;1, "&lt;1", san_table_data!AA91))), "-")</f>
        <v>-</v>
      </c>
      <c r="AB94" s="63" t="str">
        <f>IF(ISNUMBER(san_table_data!AB91), IF(san_table_data!AB91=-999,"NA",IF(san_table_data!AB91&gt;99, "&gt;99", IF(san_table_data!AB91&lt;1, "&lt;1", san_table_data!AB91))), "-")</f>
        <v>-</v>
      </c>
      <c r="AC94" s="63" t="str">
        <f>IF(ISNUMBER(san_table_data!AC91), IF(san_table_data!AC91=-999,"NA",IF(san_table_data!AC91&gt;99, "&gt;99", IF(san_table_data!AC91&lt;1, "&lt;1", san_table_data!AC91))), "-")</f>
        <v>-</v>
      </c>
      <c r="AD94" s="59" t="str">
        <f>IF(ISNUMBER(san_table_data!AD91), IF(san_table_data!AD91=-999,"NA",IF(san_table_data!AD91&gt;99, "&gt;99", IF(san_table_data!AD91&lt;1, "&lt;1", san_table_data!AD91))), "-")</f>
        <v>-</v>
      </c>
      <c r="AE94" s="59" t="str">
        <f>IF(ISNUMBER(san_table_data!AE91), IF(san_table_data!AE91=-999,"NA",IF(san_table_data!AE91&gt;99, "&gt;99", IF(san_table_data!AE91&lt;1, "&lt;1", san_table_data!AE91))), "-")</f>
        <v>-</v>
      </c>
      <c r="AF94" s="59" t="str">
        <f>IF(ISNUMBER(san_table_data!AF91), IF(san_table_data!AF91=-999,"NA",IF(san_table_data!AF91&gt;99, "&gt;99", IF(san_table_data!AF91&lt;1, "&lt;1", san_table_data!AF91))), "-")</f>
        <v>-</v>
      </c>
      <c r="AG94" s="62" t="str">
        <f>IF(ISNUMBER(san_table_data!AG91), IF(san_table_data!AG91=-999,"NA",IF(san_table_data!AG91&gt;99, "&gt;99", IF(san_table_data!AG91&lt;1, "&lt;1", san_table_data!AG91))), "-")</f>
        <v>-</v>
      </c>
      <c r="AH94" s="63" t="str">
        <f>IF(ISNUMBER(san_table_data!AH91), IF(san_table_data!AH91=-999,"NA",IF(san_table_data!AH91&gt;99, "&gt;99", IF(san_table_data!AH91&lt;1, "&lt;1", san_table_data!AH91))), "-")</f>
        <v>-</v>
      </c>
      <c r="AI94" s="63" t="str">
        <f>IF(ISNUMBER(san_table_data!AI91), IF(san_table_data!AI91=-999,"NA",IF(san_table_data!AI91&gt;99, "&gt;99", IF(san_table_data!AI91&lt;1, "&lt;1", san_table_data!AI91))), "-")</f>
        <v>-</v>
      </c>
      <c r="AJ94" s="63" t="str">
        <f>IF(ISNUMBER(san_table_data!AJ91), IF(san_table_data!AJ91=-999,"NA",IF(san_table_data!AJ91&gt;99, "&gt;99", IF(san_table_data!AJ91&lt;1, "&lt;1", san_table_data!AJ91))), "-")</f>
        <v>-</v>
      </c>
      <c r="AK94" s="59" t="str">
        <f>IF(ISNUMBER(san_table_data!AK91), IF(san_table_data!AK91=-999,"NA",IF(san_table_data!AK91&gt;99, "&gt;99", IF(san_table_data!AK91&lt;1, "&lt;1", san_table_data!AK91))), "-")</f>
        <v>-</v>
      </c>
      <c r="AL94" s="59" t="str">
        <f>IF(ISNUMBER(san_table_data!AL91), IF(san_table_data!AL91=-999,"NA",IF(san_table_data!AL91&gt;99, "&gt;99", IF(san_table_data!AL91&lt;1, "&lt;1", san_table_data!AL91))), "-")</f>
        <v>-</v>
      </c>
      <c r="AM94" s="59" t="str">
        <f>IF(ISNUMBER(san_table_data!AM91), IF(san_table_data!AM91=-999,"NA",IF(san_table_data!AM91&gt;99, "&gt;99", IF(san_table_data!AM91&lt;1, "&lt;1", san_table_data!AM91))), "-")</f>
        <v>-</v>
      </c>
      <c r="AN94" s="62" t="str">
        <f>IF(ISNUMBER(san_table_data!AN91), IF(san_table_data!AN91=-999,"NA",IF(san_table_data!AN91&gt;99, "&gt;99", IF(san_table_data!AN91&lt;1, "&lt;1", san_table_data!AN91))), "-")</f>
        <v>-</v>
      </c>
      <c r="AO94" s="63" t="str">
        <f>IF(ISNUMBER(san_table_data!AO91), IF(san_table_data!AO91=-999,"NA",IF(san_table_data!AO91&gt;99, "&gt;99", IF(san_table_data!AO91&lt;1, "&lt;1", san_table_data!AO91))), "-")</f>
        <v>-</v>
      </c>
      <c r="AP94" s="63" t="str">
        <f>IF(ISNUMBER(san_table_data!AP91), IF(san_table_data!AP91=-999,"NA",IF(san_table_data!AP91&gt;99, "&gt;99", IF(san_table_data!AP91&lt;1, "&lt;1", san_table_data!AP91))), "-")</f>
        <v>-</v>
      </c>
      <c r="AQ94" s="63" t="str">
        <f>IF(ISNUMBER(san_table_data!AQ91), IF(san_table_data!AQ91=-999,"NA",IF(san_table_data!AQ91&gt;99, "&gt;99", IF(san_table_data!AQ91&lt;1, "&lt;1", san_table_data!AQ91))), "-")</f>
        <v>-</v>
      </c>
      <c r="AR94" s="59" t="str">
        <f>IF(ISNUMBER(san_table_data!AR91), IF(san_table_data!AR91=-999,"NA",IF(san_table_data!AR91&gt;99, "&gt;99", IF(san_table_data!AR91&lt;1, "&lt;1", san_table_data!AR91))), "-")</f>
        <v>-</v>
      </c>
      <c r="AS94" s="59" t="str">
        <f>IF(ISNUMBER(san_table_data!AS91), IF(san_table_data!AS91=-999,"NA",IF(san_table_data!AS91&gt;99, "&gt;99", IF(san_table_data!AS91&lt;1, "&lt;1", san_table_data!AS91))), "-")</f>
        <v>-</v>
      </c>
      <c r="AT94" s="59" t="str">
        <f>IF(ISNUMBER(san_table_data!AT91), IF(san_table_data!AT91=-999,"NA",IF(san_table_data!AT91&gt;99, "&gt;99", IF(san_table_data!AT91&lt;1, "&lt;1", san_table_data!AT91))), "-")</f>
        <v>-</v>
      </c>
    </row>
    <row r="95" x14ac:dyDescent="0.25">
      <c r="A95" s="56" t="str">
        <f>IF(ISBLANK(san_table_data!A92), "", san_table_data!A92)</f>
        <v/>
      </c>
      <c r="B95" s="56" t="str">
        <f>IF(ISBLANK(san_table_data!B92), "", san_table_data!B92)</f>
        <v/>
      </c>
      <c r="C95" s="57" t="str">
        <f>IF(ISNUMBER(san_table_data!C92), san_table_data!C92, "-")</f>
        <v>-</v>
      </c>
      <c r="D95" s="58" t="str">
        <f>IF(ISNUMBER(san_table_data!D92), san_table_data!D92, "-")</f>
        <v>-</v>
      </c>
      <c r="E95" s="59" t="str">
        <f>IF(ISNUMBER(san_table_data!E92), san_table_data!E92, "-")</f>
        <v>-</v>
      </c>
      <c r="F95" s="60" t="str">
        <f>IF(ISNUMBER(san_table_data!F92), IF(san_table_data!F92=-999,"NA",IF(san_table_data!F92&gt;99, "&gt;99", IF(san_table_data!F92&lt;1, "&lt;1", san_table_data!F92))), "-")</f>
        <v>-</v>
      </c>
      <c r="G95" s="59" t="str">
        <f>IF(ISNUMBER(san_table_data!G92), IF(san_table_data!G92=-999,"NA",IF(san_table_data!G92&gt;99, "&gt;99", IF(san_table_data!G92&lt;1, "&lt;1", san_table_data!G92))), "-")</f>
        <v>-</v>
      </c>
      <c r="H95" s="59" t="str">
        <f>IF(ISNUMBER(san_table_data!H92), IF(san_table_data!H92=-999,"NA",IF(san_table_data!H92&gt;99, "&gt;99", IF(san_table_data!H92&lt;1, "&lt;1", san_table_data!H92))), "-")</f>
        <v>-</v>
      </c>
      <c r="I95" s="61" t="str">
        <f>IF(ISNUMBER(san_table_data!I92), IF(san_table_data!I92=-999,"NA",IF(san_table_data!I92&gt;99, "&gt;99", IF(san_table_data!I92&lt;1, "&lt;1", san_table_data!I92))), "-")</f>
        <v>-</v>
      </c>
      <c r="J95" s="47" t="str">
        <f>IF(ISNUMBER(san_table_data!J92), IF(san_table_data!J92=-999,"NA",san_table_data!J92), "-")</f>
        <v>-</v>
      </c>
      <c r="K95" s="47" t="str">
        <f>IF(ISNUMBER(san_table_data!K92), IF(san_table_data!K92=-999,"NA",san_table_data!K92), "-")</f>
        <v>-</v>
      </c>
      <c r="L95" s="60" t="str">
        <f>IF(ISNUMBER(san_table_data!L92), IF(san_table_data!L92=-999,"NA",IF(san_table_data!L92&gt;99, "&gt;99", IF(san_table_data!L92&lt;1, "&lt;1", san_table_data!L92))), "-")</f>
        <v>-</v>
      </c>
      <c r="M95" s="59" t="str">
        <f>IF(ISNUMBER(san_table_data!M92), IF(san_table_data!M92=-999,"NA",IF(san_table_data!M92&gt;99, "&gt;99", IF(san_table_data!M92&lt;1, "&lt;1", san_table_data!M92))), "-")</f>
        <v>-</v>
      </c>
      <c r="N95" s="59" t="str">
        <f>IF(ISNUMBER(san_table_data!N92), IF(san_table_data!N92=-999,"NA",IF(san_table_data!N92&gt;99, "&gt;99", IF(san_table_data!N92&lt;1, "&lt;1", san_table_data!N92))), "-")</f>
        <v>-</v>
      </c>
      <c r="O95" s="61" t="str">
        <f>IF(ISNUMBER(san_table_data!O92), IF(san_table_data!O92=-999,"NA",IF(san_table_data!O92&gt;99, "&gt;99", IF(san_table_data!O92&lt;1, "&lt;1", san_table_data!O92))), "-")</f>
        <v>-</v>
      </c>
      <c r="P95" s="47" t="str">
        <f>IF(ISNUMBER(san_table_data!P92), IF(san_table_data!P92=-999,"NA",san_table_data!P92), "-")</f>
        <v>-</v>
      </c>
      <c r="Q95" s="47" t="str">
        <f>IF(ISNUMBER(san_table_data!Q92), IF(san_table_data!Q92=-999,"NA",san_table_data!Q92), "-")</f>
        <v>-</v>
      </c>
      <c r="R95" s="60" t="str">
        <f>IF(ISNUMBER(san_table_data!R92), IF(san_table_data!R92=-999,"NA",IF(san_table_data!R92&gt;99, "&gt;99", IF(san_table_data!R92&lt;1, "&lt;1", san_table_data!R92))), "-")</f>
        <v>-</v>
      </c>
      <c r="S95" s="59" t="str">
        <f>IF(ISNUMBER(san_table_data!S92), IF(san_table_data!S92=-999,"NA",IF(san_table_data!S92&gt;99, "&gt;99", IF(san_table_data!S92&lt;1, "&lt;1", san_table_data!S92))), "-")</f>
        <v>-</v>
      </c>
      <c r="T95" s="59" t="str">
        <f>IF(ISNUMBER(san_table_data!T92), IF(san_table_data!T92=-999,"NA",IF(san_table_data!T92&gt;99, "&gt;99", IF(san_table_data!T92&lt;1, "&lt;1", san_table_data!T92))), "-")</f>
        <v>-</v>
      </c>
      <c r="U95" s="61" t="str">
        <f>IF(ISNUMBER(san_table_data!U92), IF(san_table_data!U92=-999,"NA",IF(san_table_data!U92&gt;99, "&gt;99", IF(san_table_data!U92&lt;1, "&lt;1", san_table_data!U92))), "-")</f>
        <v>-</v>
      </c>
      <c r="V95" s="47" t="str">
        <f>IF(ISNUMBER(san_table_data!V92), IF(san_table_data!V92=-999,"NA",san_table_data!V92), "-")</f>
        <v>-</v>
      </c>
      <c r="W95" s="47" t="str">
        <f>IF(ISNUMBER(san_table_data!W92), IF(san_table_data!W92=-999,"NA",san_table_data!W92), "-")</f>
        <v>-</v>
      </c>
      <c r="X95" s="47"/>
      <c r="Y95" s="47"/>
      <c r="Z95" s="62" t="str">
        <f>IF(ISNUMBER(san_table_data!Z92), IF(san_table_data!Z92=-999,"NA",IF(san_table_data!Z92&gt;99, "&gt;99", IF(san_table_data!Z92&lt;1, "&lt;1", san_table_data!Z92))), "-")</f>
        <v>-</v>
      </c>
      <c r="AA95" s="63" t="str">
        <f>IF(ISNUMBER(san_table_data!AA92), IF(san_table_data!AA92=-999,"NA",IF(san_table_data!AA92&gt;99, "&gt;99", IF(san_table_data!AA92&lt;1, "&lt;1", san_table_data!AA92))), "-")</f>
        <v>-</v>
      </c>
      <c r="AB95" s="63" t="str">
        <f>IF(ISNUMBER(san_table_data!AB92), IF(san_table_data!AB92=-999,"NA",IF(san_table_data!AB92&gt;99, "&gt;99", IF(san_table_data!AB92&lt;1, "&lt;1", san_table_data!AB92))), "-")</f>
        <v>-</v>
      </c>
      <c r="AC95" s="63" t="str">
        <f>IF(ISNUMBER(san_table_data!AC92), IF(san_table_data!AC92=-999,"NA",IF(san_table_data!AC92&gt;99, "&gt;99", IF(san_table_data!AC92&lt;1, "&lt;1", san_table_data!AC92))), "-")</f>
        <v>-</v>
      </c>
      <c r="AD95" s="59" t="str">
        <f>IF(ISNUMBER(san_table_data!AD92), IF(san_table_data!AD92=-999,"NA",IF(san_table_data!AD92&gt;99, "&gt;99", IF(san_table_data!AD92&lt;1, "&lt;1", san_table_data!AD92))), "-")</f>
        <v>-</v>
      </c>
      <c r="AE95" s="59" t="str">
        <f>IF(ISNUMBER(san_table_data!AE92), IF(san_table_data!AE92=-999,"NA",IF(san_table_data!AE92&gt;99, "&gt;99", IF(san_table_data!AE92&lt;1, "&lt;1", san_table_data!AE92))), "-")</f>
        <v>-</v>
      </c>
      <c r="AF95" s="59" t="str">
        <f>IF(ISNUMBER(san_table_data!AF92), IF(san_table_data!AF92=-999,"NA",IF(san_table_data!AF92&gt;99, "&gt;99", IF(san_table_data!AF92&lt;1, "&lt;1", san_table_data!AF92))), "-")</f>
        <v>-</v>
      </c>
      <c r="AG95" s="62" t="str">
        <f>IF(ISNUMBER(san_table_data!AG92), IF(san_table_data!AG92=-999,"NA",IF(san_table_data!AG92&gt;99, "&gt;99", IF(san_table_data!AG92&lt;1, "&lt;1", san_table_data!AG92))), "-")</f>
        <v>-</v>
      </c>
      <c r="AH95" s="63" t="str">
        <f>IF(ISNUMBER(san_table_data!AH92), IF(san_table_data!AH92=-999,"NA",IF(san_table_data!AH92&gt;99, "&gt;99", IF(san_table_data!AH92&lt;1, "&lt;1", san_table_data!AH92))), "-")</f>
        <v>-</v>
      </c>
      <c r="AI95" s="63" t="str">
        <f>IF(ISNUMBER(san_table_data!AI92), IF(san_table_data!AI92=-999,"NA",IF(san_table_data!AI92&gt;99, "&gt;99", IF(san_table_data!AI92&lt;1, "&lt;1", san_table_data!AI92))), "-")</f>
        <v>-</v>
      </c>
      <c r="AJ95" s="63" t="str">
        <f>IF(ISNUMBER(san_table_data!AJ92), IF(san_table_data!AJ92=-999,"NA",IF(san_table_data!AJ92&gt;99, "&gt;99", IF(san_table_data!AJ92&lt;1, "&lt;1", san_table_data!AJ92))), "-")</f>
        <v>-</v>
      </c>
      <c r="AK95" s="59" t="str">
        <f>IF(ISNUMBER(san_table_data!AK92), IF(san_table_data!AK92=-999,"NA",IF(san_table_data!AK92&gt;99, "&gt;99", IF(san_table_data!AK92&lt;1, "&lt;1", san_table_data!AK92))), "-")</f>
        <v>-</v>
      </c>
      <c r="AL95" s="59" t="str">
        <f>IF(ISNUMBER(san_table_data!AL92), IF(san_table_data!AL92=-999,"NA",IF(san_table_data!AL92&gt;99, "&gt;99", IF(san_table_data!AL92&lt;1, "&lt;1", san_table_data!AL92))), "-")</f>
        <v>-</v>
      </c>
      <c r="AM95" s="59" t="str">
        <f>IF(ISNUMBER(san_table_data!AM92), IF(san_table_data!AM92=-999,"NA",IF(san_table_data!AM92&gt;99, "&gt;99", IF(san_table_data!AM92&lt;1, "&lt;1", san_table_data!AM92))), "-")</f>
        <v>-</v>
      </c>
      <c r="AN95" s="62" t="str">
        <f>IF(ISNUMBER(san_table_data!AN92), IF(san_table_data!AN92=-999,"NA",IF(san_table_data!AN92&gt;99, "&gt;99", IF(san_table_data!AN92&lt;1, "&lt;1", san_table_data!AN92))), "-")</f>
        <v>-</v>
      </c>
      <c r="AO95" s="63" t="str">
        <f>IF(ISNUMBER(san_table_data!AO92), IF(san_table_data!AO92=-999,"NA",IF(san_table_data!AO92&gt;99, "&gt;99", IF(san_table_data!AO92&lt;1, "&lt;1", san_table_data!AO92))), "-")</f>
        <v>-</v>
      </c>
      <c r="AP95" s="63" t="str">
        <f>IF(ISNUMBER(san_table_data!AP92), IF(san_table_data!AP92=-999,"NA",IF(san_table_data!AP92&gt;99, "&gt;99", IF(san_table_data!AP92&lt;1, "&lt;1", san_table_data!AP92))), "-")</f>
        <v>-</v>
      </c>
      <c r="AQ95" s="63" t="str">
        <f>IF(ISNUMBER(san_table_data!AQ92), IF(san_table_data!AQ92=-999,"NA",IF(san_table_data!AQ92&gt;99, "&gt;99", IF(san_table_data!AQ92&lt;1, "&lt;1", san_table_data!AQ92))), "-")</f>
        <v>-</v>
      </c>
      <c r="AR95" s="59" t="str">
        <f>IF(ISNUMBER(san_table_data!AR92), IF(san_table_data!AR92=-999,"NA",IF(san_table_data!AR92&gt;99, "&gt;99", IF(san_table_data!AR92&lt;1, "&lt;1", san_table_data!AR92))), "-")</f>
        <v>-</v>
      </c>
      <c r="AS95" s="59" t="str">
        <f>IF(ISNUMBER(san_table_data!AS92), IF(san_table_data!AS92=-999,"NA",IF(san_table_data!AS92&gt;99, "&gt;99", IF(san_table_data!AS92&lt;1, "&lt;1", san_table_data!AS92))), "-")</f>
        <v>-</v>
      </c>
      <c r="AT95" s="59" t="str">
        <f>IF(ISNUMBER(san_table_data!AT92), IF(san_table_data!AT92=-999,"NA",IF(san_table_data!AT92&gt;99, "&gt;99", IF(san_table_data!AT92&lt;1, "&lt;1", san_table_data!AT92))), "-")</f>
        <v>-</v>
      </c>
    </row>
    <row r="96" x14ac:dyDescent="0.25">
      <c r="A96" s="56" t="str">
        <f>IF(ISBLANK(san_table_data!A93), "", san_table_data!A93)</f>
        <v/>
      </c>
      <c r="B96" s="56" t="str">
        <f>IF(ISBLANK(san_table_data!B93), "", san_table_data!B93)</f>
        <v/>
      </c>
      <c r="C96" s="57" t="str">
        <f>IF(ISNUMBER(san_table_data!C93), san_table_data!C93, "-")</f>
        <v>-</v>
      </c>
      <c r="D96" s="58" t="str">
        <f>IF(ISNUMBER(san_table_data!D93), san_table_data!D93, "-")</f>
        <v>-</v>
      </c>
      <c r="E96" s="59" t="str">
        <f>IF(ISNUMBER(san_table_data!E93), san_table_data!E93, "-")</f>
        <v>-</v>
      </c>
      <c r="F96" s="60" t="str">
        <f>IF(ISNUMBER(san_table_data!F93), IF(san_table_data!F93=-999,"NA",IF(san_table_data!F93&gt;99, "&gt;99", IF(san_table_data!F93&lt;1, "&lt;1", san_table_data!F93))), "-")</f>
        <v>-</v>
      </c>
      <c r="G96" s="59" t="str">
        <f>IF(ISNUMBER(san_table_data!G93), IF(san_table_data!G93=-999,"NA",IF(san_table_data!G93&gt;99, "&gt;99", IF(san_table_data!G93&lt;1, "&lt;1", san_table_data!G93))), "-")</f>
        <v>-</v>
      </c>
      <c r="H96" s="59" t="str">
        <f>IF(ISNUMBER(san_table_data!H93), IF(san_table_data!H93=-999,"NA",IF(san_table_data!H93&gt;99, "&gt;99", IF(san_table_data!H93&lt;1, "&lt;1", san_table_data!H93))), "-")</f>
        <v>-</v>
      </c>
      <c r="I96" s="61" t="str">
        <f>IF(ISNUMBER(san_table_data!I93), IF(san_table_data!I93=-999,"NA",IF(san_table_data!I93&gt;99, "&gt;99", IF(san_table_data!I93&lt;1, "&lt;1", san_table_data!I93))), "-")</f>
        <v>-</v>
      </c>
      <c r="J96" s="47" t="str">
        <f>IF(ISNUMBER(san_table_data!J93), IF(san_table_data!J93=-999,"NA",san_table_data!J93), "-")</f>
        <v>-</v>
      </c>
      <c r="K96" s="47" t="str">
        <f>IF(ISNUMBER(san_table_data!K93), IF(san_table_data!K93=-999,"NA",san_table_data!K93), "-")</f>
        <v>-</v>
      </c>
      <c r="L96" s="60" t="str">
        <f>IF(ISNUMBER(san_table_data!L93), IF(san_table_data!L93=-999,"NA",IF(san_table_data!L93&gt;99, "&gt;99", IF(san_table_data!L93&lt;1, "&lt;1", san_table_data!L93))), "-")</f>
        <v>-</v>
      </c>
      <c r="M96" s="59" t="str">
        <f>IF(ISNUMBER(san_table_data!M93), IF(san_table_data!M93=-999,"NA",IF(san_table_data!M93&gt;99, "&gt;99", IF(san_table_data!M93&lt;1, "&lt;1", san_table_data!M93))), "-")</f>
        <v>-</v>
      </c>
      <c r="N96" s="59" t="str">
        <f>IF(ISNUMBER(san_table_data!N93), IF(san_table_data!N93=-999,"NA",IF(san_table_data!N93&gt;99, "&gt;99", IF(san_table_data!N93&lt;1, "&lt;1", san_table_data!N93))), "-")</f>
        <v>-</v>
      </c>
      <c r="O96" s="61" t="str">
        <f>IF(ISNUMBER(san_table_data!O93), IF(san_table_data!O93=-999,"NA",IF(san_table_data!O93&gt;99, "&gt;99", IF(san_table_data!O93&lt;1, "&lt;1", san_table_data!O93))), "-")</f>
        <v>-</v>
      </c>
      <c r="P96" s="47" t="str">
        <f>IF(ISNUMBER(san_table_data!P93), IF(san_table_data!P93=-999,"NA",san_table_data!P93), "-")</f>
        <v>-</v>
      </c>
      <c r="Q96" s="47" t="str">
        <f>IF(ISNUMBER(san_table_data!Q93), IF(san_table_data!Q93=-999,"NA",san_table_data!Q93), "-")</f>
        <v>-</v>
      </c>
      <c r="R96" s="60" t="str">
        <f>IF(ISNUMBER(san_table_data!R93), IF(san_table_data!R93=-999,"NA",IF(san_table_data!R93&gt;99, "&gt;99", IF(san_table_data!R93&lt;1, "&lt;1", san_table_data!R93))), "-")</f>
        <v>-</v>
      </c>
      <c r="S96" s="59" t="str">
        <f>IF(ISNUMBER(san_table_data!S93), IF(san_table_data!S93=-999,"NA",IF(san_table_data!S93&gt;99, "&gt;99", IF(san_table_data!S93&lt;1, "&lt;1", san_table_data!S93))), "-")</f>
        <v>-</v>
      </c>
      <c r="T96" s="59" t="str">
        <f>IF(ISNUMBER(san_table_data!T93), IF(san_table_data!T93=-999,"NA",IF(san_table_data!T93&gt;99, "&gt;99", IF(san_table_data!T93&lt;1, "&lt;1", san_table_data!T93))), "-")</f>
        <v>-</v>
      </c>
      <c r="U96" s="61" t="str">
        <f>IF(ISNUMBER(san_table_data!U93), IF(san_table_data!U93=-999,"NA",IF(san_table_data!U93&gt;99, "&gt;99", IF(san_table_data!U93&lt;1, "&lt;1", san_table_data!U93))), "-")</f>
        <v>-</v>
      </c>
      <c r="V96" s="47" t="str">
        <f>IF(ISNUMBER(san_table_data!V93), IF(san_table_data!V93=-999,"NA",san_table_data!V93), "-")</f>
        <v>-</v>
      </c>
      <c r="W96" s="47" t="str">
        <f>IF(ISNUMBER(san_table_data!W93), IF(san_table_data!W93=-999,"NA",san_table_data!W93), "-")</f>
        <v>-</v>
      </c>
      <c r="X96" s="47"/>
      <c r="Y96" s="47"/>
      <c r="Z96" s="62" t="str">
        <f>IF(ISNUMBER(san_table_data!Z93), IF(san_table_data!Z93=-999,"NA",IF(san_table_data!Z93&gt;99, "&gt;99", IF(san_table_data!Z93&lt;1, "&lt;1", san_table_data!Z93))), "-")</f>
        <v>-</v>
      </c>
      <c r="AA96" s="63" t="str">
        <f>IF(ISNUMBER(san_table_data!AA93), IF(san_table_data!AA93=-999,"NA",IF(san_table_data!AA93&gt;99, "&gt;99", IF(san_table_data!AA93&lt;1, "&lt;1", san_table_data!AA93))), "-")</f>
        <v>-</v>
      </c>
      <c r="AB96" s="63" t="str">
        <f>IF(ISNUMBER(san_table_data!AB93), IF(san_table_data!AB93=-999,"NA",IF(san_table_data!AB93&gt;99, "&gt;99", IF(san_table_data!AB93&lt;1, "&lt;1", san_table_data!AB93))), "-")</f>
        <v>-</v>
      </c>
      <c r="AC96" s="63" t="str">
        <f>IF(ISNUMBER(san_table_data!AC93), IF(san_table_data!AC93=-999,"NA",IF(san_table_data!AC93&gt;99, "&gt;99", IF(san_table_data!AC93&lt;1, "&lt;1", san_table_data!AC93))), "-")</f>
        <v>-</v>
      </c>
      <c r="AD96" s="59" t="str">
        <f>IF(ISNUMBER(san_table_data!AD93), IF(san_table_data!AD93=-999,"NA",IF(san_table_data!AD93&gt;99, "&gt;99", IF(san_table_data!AD93&lt;1, "&lt;1", san_table_data!AD93))), "-")</f>
        <v>-</v>
      </c>
      <c r="AE96" s="59" t="str">
        <f>IF(ISNUMBER(san_table_data!AE93), IF(san_table_data!AE93=-999,"NA",IF(san_table_data!AE93&gt;99, "&gt;99", IF(san_table_data!AE93&lt;1, "&lt;1", san_table_data!AE93))), "-")</f>
        <v>-</v>
      </c>
      <c r="AF96" s="59" t="str">
        <f>IF(ISNUMBER(san_table_data!AF93), IF(san_table_data!AF93=-999,"NA",IF(san_table_data!AF93&gt;99, "&gt;99", IF(san_table_data!AF93&lt;1, "&lt;1", san_table_data!AF93))), "-")</f>
        <v>-</v>
      </c>
      <c r="AG96" s="62" t="str">
        <f>IF(ISNUMBER(san_table_data!AG93), IF(san_table_data!AG93=-999,"NA",IF(san_table_data!AG93&gt;99, "&gt;99", IF(san_table_data!AG93&lt;1, "&lt;1", san_table_data!AG93))), "-")</f>
        <v>-</v>
      </c>
      <c r="AH96" s="63" t="str">
        <f>IF(ISNUMBER(san_table_data!AH93), IF(san_table_data!AH93=-999,"NA",IF(san_table_data!AH93&gt;99, "&gt;99", IF(san_table_data!AH93&lt;1, "&lt;1", san_table_data!AH93))), "-")</f>
        <v>-</v>
      </c>
      <c r="AI96" s="63" t="str">
        <f>IF(ISNUMBER(san_table_data!AI93), IF(san_table_data!AI93=-999,"NA",IF(san_table_data!AI93&gt;99, "&gt;99", IF(san_table_data!AI93&lt;1, "&lt;1", san_table_data!AI93))), "-")</f>
        <v>-</v>
      </c>
      <c r="AJ96" s="63" t="str">
        <f>IF(ISNUMBER(san_table_data!AJ93), IF(san_table_data!AJ93=-999,"NA",IF(san_table_data!AJ93&gt;99, "&gt;99", IF(san_table_data!AJ93&lt;1, "&lt;1", san_table_data!AJ93))), "-")</f>
        <v>-</v>
      </c>
      <c r="AK96" s="59" t="str">
        <f>IF(ISNUMBER(san_table_data!AK93), IF(san_table_data!AK93=-999,"NA",IF(san_table_data!AK93&gt;99, "&gt;99", IF(san_table_data!AK93&lt;1, "&lt;1", san_table_data!AK93))), "-")</f>
        <v>-</v>
      </c>
      <c r="AL96" s="59" t="str">
        <f>IF(ISNUMBER(san_table_data!AL93), IF(san_table_data!AL93=-999,"NA",IF(san_table_data!AL93&gt;99, "&gt;99", IF(san_table_data!AL93&lt;1, "&lt;1", san_table_data!AL93))), "-")</f>
        <v>-</v>
      </c>
      <c r="AM96" s="59" t="str">
        <f>IF(ISNUMBER(san_table_data!AM93), IF(san_table_data!AM93=-999,"NA",IF(san_table_data!AM93&gt;99, "&gt;99", IF(san_table_data!AM93&lt;1, "&lt;1", san_table_data!AM93))), "-")</f>
        <v>-</v>
      </c>
      <c r="AN96" s="62" t="str">
        <f>IF(ISNUMBER(san_table_data!AN93), IF(san_table_data!AN93=-999,"NA",IF(san_table_data!AN93&gt;99, "&gt;99", IF(san_table_data!AN93&lt;1, "&lt;1", san_table_data!AN93))), "-")</f>
        <v>-</v>
      </c>
      <c r="AO96" s="63" t="str">
        <f>IF(ISNUMBER(san_table_data!AO93), IF(san_table_data!AO93=-999,"NA",IF(san_table_data!AO93&gt;99, "&gt;99", IF(san_table_data!AO93&lt;1, "&lt;1", san_table_data!AO93))), "-")</f>
        <v>-</v>
      </c>
      <c r="AP96" s="63" t="str">
        <f>IF(ISNUMBER(san_table_data!AP93), IF(san_table_data!AP93=-999,"NA",IF(san_table_data!AP93&gt;99, "&gt;99", IF(san_table_data!AP93&lt;1, "&lt;1", san_table_data!AP93))), "-")</f>
        <v>-</v>
      </c>
      <c r="AQ96" s="63" t="str">
        <f>IF(ISNUMBER(san_table_data!AQ93), IF(san_table_data!AQ93=-999,"NA",IF(san_table_data!AQ93&gt;99, "&gt;99", IF(san_table_data!AQ93&lt;1, "&lt;1", san_table_data!AQ93))), "-")</f>
        <v>-</v>
      </c>
      <c r="AR96" s="59" t="str">
        <f>IF(ISNUMBER(san_table_data!AR93), IF(san_table_data!AR93=-999,"NA",IF(san_table_data!AR93&gt;99, "&gt;99", IF(san_table_data!AR93&lt;1, "&lt;1", san_table_data!AR93))), "-")</f>
        <v>-</v>
      </c>
      <c r="AS96" s="59" t="str">
        <f>IF(ISNUMBER(san_table_data!AS93), IF(san_table_data!AS93=-999,"NA",IF(san_table_data!AS93&gt;99, "&gt;99", IF(san_table_data!AS93&lt;1, "&lt;1", san_table_data!AS93))), "-")</f>
        <v>-</v>
      </c>
      <c r="AT96" s="59" t="str">
        <f>IF(ISNUMBER(san_table_data!AT93), IF(san_table_data!AT93=-999,"NA",IF(san_table_data!AT93&gt;99, "&gt;99", IF(san_table_data!AT93&lt;1, "&lt;1", san_table_data!AT93))), "-")</f>
        <v>-</v>
      </c>
    </row>
    <row r="97" x14ac:dyDescent="0.25">
      <c r="A97" s="56" t="str">
        <f>IF(ISBLANK(san_table_data!A94), "", san_table_data!A94)</f>
        <v/>
      </c>
      <c r="B97" s="56" t="str">
        <f>IF(ISBLANK(san_table_data!B94), "", san_table_data!B94)</f>
        <v/>
      </c>
      <c r="C97" s="57" t="str">
        <f>IF(ISNUMBER(san_table_data!C94), san_table_data!C94, "-")</f>
        <v>-</v>
      </c>
      <c r="D97" s="58" t="str">
        <f>IF(ISNUMBER(san_table_data!D94), san_table_data!D94, "-")</f>
        <v>-</v>
      </c>
      <c r="E97" s="59" t="str">
        <f>IF(ISNUMBER(san_table_data!E94), san_table_data!E94, "-")</f>
        <v>-</v>
      </c>
      <c r="F97" s="60" t="str">
        <f>IF(ISNUMBER(san_table_data!F94), IF(san_table_data!F94=-999,"NA",IF(san_table_data!F94&gt;99, "&gt;99", IF(san_table_data!F94&lt;1, "&lt;1", san_table_data!F94))), "-")</f>
        <v>-</v>
      </c>
      <c r="G97" s="59" t="str">
        <f>IF(ISNUMBER(san_table_data!G94), IF(san_table_data!G94=-999,"NA",IF(san_table_data!G94&gt;99, "&gt;99", IF(san_table_data!G94&lt;1, "&lt;1", san_table_data!G94))), "-")</f>
        <v>-</v>
      </c>
      <c r="H97" s="59" t="str">
        <f>IF(ISNUMBER(san_table_data!H94), IF(san_table_data!H94=-999,"NA",IF(san_table_data!H94&gt;99, "&gt;99", IF(san_table_data!H94&lt;1, "&lt;1", san_table_data!H94))), "-")</f>
        <v>-</v>
      </c>
      <c r="I97" s="61" t="str">
        <f>IF(ISNUMBER(san_table_data!I94), IF(san_table_data!I94=-999,"NA",IF(san_table_data!I94&gt;99, "&gt;99", IF(san_table_data!I94&lt;1, "&lt;1", san_table_data!I94))), "-")</f>
        <v>-</v>
      </c>
      <c r="J97" s="47" t="str">
        <f>IF(ISNUMBER(san_table_data!J94), IF(san_table_data!J94=-999,"NA",san_table_data!J94), "-")</f>
        <v>-</v>
      </c>
      <c r="K97" s="47" t="str">
        <f>IF(ISNUMBER(san_table_data!K94), IF(san_table_data!K94=-999,"NA",san_table_data!K94), "-")</f>
        <v>-</v>
      </c>
      <c r="L97" s="60" t="str">
        <f>IF(ISNUMBER(san_table_data!L94), IF(san_table_data!L94=-999,"NA",IF(san_table_data!L94&gt;99, "&gt;99", IF(san_table_data!L94&lt;1, "&lt;1", san_table_data!L94))), "-")</f>
        <v>-</v>
      </c>
      <c r="M97" s="59" t="str">
        <f>IF(ISNUMBER(san_table_data!M94), IF(san_table_data!M94=-999,"NA",IF(san_table_data!M94&gt;99, "&gt;99", IF(san_table_data!M94&lt;1, "&lt;1", san_table_data!M94))), "-")</f>
        <v>-</v>
      </c>
      <c r="N97" s="59" t="str">
        <f>IF(ISNUMBER(san_table_data!N94), IF(san_table_data!N94=-999,"NA",IF(san_table_data!N94&gt;99, "&gt;99", IF(san_table_data!N94&lt;1, "&lt;1", san_table_data!N94))), "-")</f>
        <v>-</v>
      </c>
      <c r="O97" s="61" t="str">
        <f>IF(ISNUMBER(san_table_data!O94), IF(san_table_data!O94=-999,"NA",IF(san_table_data!O94&gt;99, "&gt;99", IF(san_table_data!O94&lt;1, "&lt;1", san_table_data!O94))), "-")</f>
        <v>-</v>
      </c>
      <c r="P97" s="47" t="str">
        <f>IF(ISNUMBER(san_table_data!P94), IF(san_table_data!P94=-999,"NA",san_table_data!P94), "-")</f>
        <v>-</v>
      </c>
      <c r="Q97" s="47" t="str">
        <f>IF(ISNUMBER(san_table_data!Q94), IF(san_table_data!Q94=-999,"NA",san_table_data!Q94), "-")</f>
        <v>-</v>
      </c>
      <c r="R97" s="60" t="str">
        <f>IF(ISNUMBER(san_table_data!R94), IF(san_table_data!R94=-999,"NA",IF(san_table_data!R94&gt;99, "&gt;99", IF(san_table_data!R94&lt;1, "&lt;1", san_table_data!R94))), "-")</f>
        <v>-</v>
      </c>
      <c r="S97" s="59" t="str">
        <f>IF(ISNUMBER(san_table_data!S94), IF(san_table_data!S94=-999,"NA",IF(san_table_data!S94&gt;99, "&gt;99", IF(san_table_data!S94&lt;1, "&lt;1", san_table_data!S94))), "-")</f>
        <v>-</v>
      </c>
      <c r="T97" s="59" t="str">
        <f>IF(ISNUMBER(san_table_data!T94), IF(san_table_data!T94=-999,"NA",IF(san_table_data!T94&gt;99, "&gt;99", IF(san_table_data!T94&lt;1, "&lt;1", san_table_data!T94))), "-")</f>
        <v>-</v>
      </c>
      <c r="U97" s="61" t="str">
        <f>IF(ISNUMBER(san_table_data!U94), IF(san_table_data!U94=-999,"NA",IF(san_table_data!U94&gt;99, "&gt;99", IF(san_table_data!U94&lt;1, "&lt;1", san_table_data!U94))), "-")</f>
        <v>-</v>
      </c>
      <c r="V97" s="47" t="str">
        <f>IF(ISNUMBER(san_table_data!V94), IF(san_table_data!V94=-999,"NA",san_table_data!V94), "-")</f>
        <v>-</v>
      </c>
      <c r="W97" s="47" t="str">
        <f>IF(ISNUMBER(san_table_data!W94), IF(san_table_data!W94=-999,"NA",san_table_data!W94), "-")</f>
        <v>-</v>
      </c>
      <c r="X97" s="47"/>
      <c r="Y97" s="47"/>
      <c r="Z97" s="62" t="str">
        <f>IF(ISNUMBER(san_table_data!Z94), IF(san_table_data!Z94=-999,"NA",IF(san_table_data!Z94&gt;99, "&gt;99", IF(san_table_data!Z94&lt;1, "&lt;1", san_table_data!Z94))), "-")</f>
        <v>-</v>
      </c>
      <c r="AA97" s="63" t="str">
        <f>IF(ISNUMBER(san_table_data!AA94), IF(san_table_data!AA94=-999,"NA",IF(san_table_data!AA94&gt;99, "&gt;99", IF(san_table_data!AA94&lt;1, "&lt;1", san_table_data!AA94))), "-")</f>
        <v>-</v>
      </c>
      <c r="AB97" s="63" t="str">
        <f>IF(ISNUMBER(san_table_data!AB94), IF(san_table_data!AB94=-999,"NA",IF(san_table_data!AB94&gt;99, "&gt;99", IF(san_table_data!AB94&lt;1, "&lt;1", san_table_data!AB94))), "-")</f>
        <v>-</v>
      </c>
      <c r="AC97" s="63" t="str">
        <f>IF(ISNUMBER(san_table_data!AC94), IF(san_table_data!AC94=-999,"NA",IF(san_table_data!AC94&gt;99, "&gt;99", IF(san_table_data!AC94&lt;1, "&lt;1", san_table_data!AC94))), "-")</f>
        <v>-</v>
      </c>
      <c r="AD97" s="59" t="str">
        <f>IF(ISNUMBER(san_table_data!AD94), IF(san_table_data!AD94=-999,"NA",IF(san_table_data!AD94&gt;99, "&gt;99", IF(san_table_data!AD94&lt;1, "&lt;1", san_table_data!AD94))), "-")</f>
        <v>-</v>
      </c>
      <c r="AE97" s="59" t="str">
        <f>IF(ISNUMBER(san_table_data!AE94), IF(san_table_data!AE94=-999,"NA",IF(san_table_data!AE94&gt;99, "&gt;99", IF(san_table_data!AE94&lt;1, "&lt;1", san_table_data!AE94))), "-")</f>
        <v>-</v>
      </c>
      <c r="AF97" s="59" t="str">
        <f>IF(ISNUMBER(san_table_data!AF94), IF(san_table_data!AF94=-999,"NA",IF(san_table_data!AF94&gt;99, "&gt;99", IF(san_table_data!AF94&lt;1, "&lt;1", san_table_data!AF94))), "-")</f>
        <v>-</v>
      </c>
      <c r="AG97" s="62" t="str">
        <f>IF(ISNUMBER(san_table_data!AG94), IF(san_table_data!AG94=-999,"NA",IF(san_table_data!AG94&gt;99, "&gt;99", IF(san_table_data!AG94&lt;1, "&lt;1", san_table_data!AG94))), "-")</f>
        <v>-</v>
      </c>
      <c r="AH97" s="63" t="str">
        <f>IF(ISNUMBER(san_table_data!AH94), IF(san_table_data!AH94=-999,"NA",IF(san_table_data!AH94&gt;99, "&gt;99", IF(san_table_data!AH94&lt;1, "&lt;1", san_table_data!AH94))), "-")</f>
        <v>-</v>
      </c>
      <c r="AI97" s="63" t="str">
        <f>IF(ISNUMBER(san_table_data!AI94), IF(san_table_data!AI94=-999,"NA",IF(san_table_data!AI94&gt;99, "&gt;99", IF(san_table_data!AI94&lt;1, "&lt;1", san_table_data!AI94))), "-")</f>
        <v>-</v>
      </c>
      <c r="AJ97" s="63" t="str">
        <f>IF(ISNUMBER(san_table_data!AJ94), IF(san_table_data!AJ94=-999,"NA",IF(san_table_data!AJ94&gt;99, "&gt;99", IF(san_table_data!AJ94&lt;1, "&lt;1", san_table_data!AJ94))), "-")</f>
        <v>-</v>
      </c>
      <c r="AK97" s="59" t="str">
        <f>IF(ISNUMBER(san_table_data!AK94), IF(san_table_data!AK94=-999,"NA",IF(san_table_data!AK94&gt;99, "&gt;99", IF(san_table_data!AK94&lt;1, "&lt;1", san_table_data!AK94))), "-")</f>
        <v>-</v>
      </c>
      <c r="AL97" s="59" t="str">
        <f>IF(ISNUMBER(san_table_data!AL94), IF(san_table_data!AL94=-999,"NA",IF(san_table_data!AL94&gt;99, "&gt;99", IF(san_table_data!AL94&lt;1, "&lt;1", san_table_data!AL94))), "-")</f>
        <v>-</v>
      </c>
      <c r="AM97" s="59" t="str">
        <f>IF(ISNUMBER(san_table_data!AM94), IF(san_table_data!AM94=-999,"NA",IF(san_table_data!AM94&gt;99, "&gt;99", IF(san_table_data!AM94&lt;1, "&lt;1", san_table_data!AM94))), "-")</f>
        <v>-</v>
      </c>
      <c r="AN97" s="62" t="str">
        <f>IF(ISNUMBER(san_table_data!AN94), IF(san_table_data!AN94=-999,"NA",IF(san_table_data!AN94&gt;99, "&gt;99", IF(san_table_data!AN94&lt;1, "&lt;1", san_table_data!AN94))), "-")</f>
        <v>-</v>
      </c>
      <c r="AO97" s="63" t="str">
        <f>IF(ISNUMBER(san_table_data!AO94), IF(san_table_data!AO94=-999,"NA",IF(san_table_data!AO94&gt;99, "&gt;99", IF(san_table_data!AO94&lt;1, "&lt;1", san_table_data!AO94))), "-")</f>
        <v>-</v>
      </c>
      <c r="AP97" s="63" t="str">
        <f>IF(ISNUMBER(san_table_data!AP94), IF(san_table_data!AP94=-999,"NA",IF(san_table_data!AP94&gt;99, "&gt;99", IF(san_table_data!AP94&lt;1, "&lt;1", san_table_data!AP94))), "-")</f>
        <v>-</v>
      </c>
      <c r="AQ97" s="63" t="str">
        <f>IF(ISNUMBER(san_table_data!AQ94), IF(san_table_data!AQ94=-999,"NA",IF(san_table_data!AQ94&gt;99, "&gt;99", IF(san_table_data!AQ94&lt;1, "&lt;1", san_table_data!AQ94))), "-")</f>
        <v>-</v>
      </c>
      <c r="AR97" s="59" t="str">
        <f>IF(ISNUMBER(san_table_data!AR94), IF(san_table_data!AR94=-999,"NA",IF(san_table_data!AR94&gt;99, "&gt;99", IF(san_table_data!AR94&lt;1, "&lt;1", san_table_data!AR94))), "-")</f>
        <v>-</v>
      </c>
      <c r="AS97" s="59" t="str">
        <f>IF(ISNUMBER(san_table_data!AS94), IF(san_table_data!AS94=-999,"NA",IF(san_table_data!AS94&gt;99, "&gt;99", IF(san_table_data!AS94&lt;1, "&lt;1", san_table_data!AS94))), "-")</f>
        <v>-</v>
      </c>
      <c r="AT97" s="59" t="str">
        <f>IF(ISNUMBER(san_table_data!AT94), IF(san_table_data!AT94=-999,"NA",IF(san_table_data!AT94&gt;99, "&gt;99", IF(san_table_data!AT94&lt;1, "&lt;1", san_table_data!AT94))), "-")</f>
        <v>-</v>
      </c>
    </row>
    <row r="98" x14ac:dyDescent="0.25">
      <c r="A98" s="56" t="str">
        <f>IF(ISBLANK(san_table_data!A95), "", san_table_data!A95)</f>
        <v/>
      </c>
      <c r="B98" s="56" t="str">
        <f>IF(ISBLANK(san_table_data!B95), "", san_table_data!B95)</f>
        <v/>
      </c>
      <c r="C98" s="57" t="str">
        <f>IF(ISNUMBER(san_table_data!C95), san_table_data!C95, "-")</f>
        <v>-</v>
      </c>
      <c r="D98" s="58" t="str">
        <f>IF(ISNUMBER(san_table_data!D95), san_table_data!D95, "-")</f>
        <v>-</v>
      </c>
      <c r="E98" s="59" t="str">
        <f>IF(ISNUMBER(san_table_data!E95), san_table_data!E95, "-")</f>
        <v>-</v>
      </c>
      <c r="F98" s="60" t="str">
        <f>IF(ISNUMBER(san_table_data!F95), IF(san_table_data!F95=-999,"NA",IF(san_table_data!F95&gt;99, "&gt;99", IF(san_table_data!F95&lt;1, "&lt;1", san_table_data!F95))), "-")</f>
        <v>-</v>
      </c>
      <c r="G98" s="59" t="str">
        <f>IF(ISNUMBER(san_table_data!G95), IF(san_table_data!G95=-999,"NA",IF(san_table_data!G95&gt;99, "&gt;99", IF(san_table_data!G95&lt;1, "&lt;1", san_table_data!G95))), "-")</f>
        <v>-</v>
      </c>
      <c r="H98" s="59" t="str">
        <f>IF(ISNUMBER(san_table_data!H95), IF(san_table_data!H95=-999,"NA",IF(san_table_data!H95&gt;99, "&gt;99", IF(san_table_data!H95&lt;1, "&lt;1", san_table_data!H95))), "-")</f>
        <v>-</v>
      </c>
      <c r="I98" s="61" t="str">
        <f>IF(ISNUMBER(san_table_data!I95), IF(san_table_data!I95=-999,"NA",IF(san_table_data!I95&gt;99, "&gt;99", IF(san_table_data!I95&lt;1, "&lt;1", san_table_data!I95))), "-")</f>
        <v>-</v>
      </c>
      <c r="J98" s="47" t="str">
        <f>IF(ISNUMBER(san_table_data!J95), IF(san_table_data!J95=-999,"NA",san_table_data!J95), "-")</f>
        <v>-</v>
      </c>
      <c r="K98" s="47" t="str">
        <f>IF(ISNUMBER(san_table_data!K95), IF(san_table_data!K95=-999,"NA",san_table_data!K95), "-")</f>
        <v>-</v>
      </c>
      <c r="L98" s="60" t="str">
        <f>IF(ISNUMBER(san_table_data!L95), IF(san_table_data!L95=-999,"NA",IF(san_table_data!L95&gt;99, "&gt;99", IF(san_table_data!L95&lt;1, "&lt;1", san_table_data!L95))), "-")</f>
        <v>-</v>
      </c>
      <c r="M98" s="59" t="str">
        <f>IF(ISNUMBER(san_table_data!M95), IF(san_table_data!M95=-999,"NA",IF(san_table_data!M95&gt;99, "&gt;99", IF(san_table_data!M95&lt;1, "&lt;1", san_table_data!M95))), "-")</f>
        <v>-</v>
      </c>
      <c r="N98" s="59" t="str">
        <f>IF(ISNUMBER(san_table_data!N95), IF(san_table_data!N95=-999,"NA",IF(san_table_data!N95&gt;99, "&gt;99", IF(san_table_data!N95&lt;1, "&lt;1", san_table_data!N95))), "-")</f>
        <v>-</v>
      </c>
      <c r="O98" s="61" t="str">
        <f>IF(ISNUMBER(san_table_data!O95), IF(san_table_data!O95=-999,"NA",IF(san_table_data!O95&gt;99, "&gt;99", IF(san_table_data!O95&lt;1, "&lt;1", san_table_data!O95))), "-")</f>
        <v>-</v>
      </c>
      <c r="P98" s="47" t="str">
        <f>IF(ISNUMBER(san_table_data!P95), IF(san_table_data!P95=-999,"NA",san_table_data!P95), "-")</f>
        <v>-</v>
      </c>
      <c r="Q98" s="47" t="str">
        <f>IF(ISNUMBER(san_table_data!Q95), IF(san_table_data!Q95=-999,"NA",san_table_data!Q95), "-")</f>
        <v>-</v>
      </c>
      <c r="R98" s="60" t="str">
        <f>IF(ISNUMBER(san_table_data!R95), IF(san_table_data!R95=-999,"NA",IF(san_table_data!R95&gt;99, "&gt;99", IF(san_table_data!R95&lt;1, "&lt;1", san_table_data!R95))), "-")</f>
        <v>-</v>
      </c>
      <c r="S98" s="59" t="str">
        <f>IF(ISNUMBER(san_table_data!S95), IF(san_table_data!S95=-999,"NA",IF(san_table_data!S95&gt;99, "&gt;99", IF(san_table_data!S95&lt;1, "&lt;1", san_table_data!S95))), "-")</f>
        <v>-</v>
      </c>
      <c r="T98" s="59" t="str">
        <f>IF(ISNUMBER(san_table_data!T95), IF(san_table_data!T95=-999,"NA",IF(san_table_data!T95&gt;99, "&gt;99", IF(san_table_data!T95&lt;1, "&lt;1", san_table_data!T95))), "-")</f>
        <v>-</v>
      </c>
      <c r="U98" s="61" t="str">
        <f>IF(ISNUMBER(san_table_data!U95), IF(san_table_data!U95=-999,"NA",IF(san_table_data!U95&gt;99, "&gt;99", IF(san_table_data!U95&lt;1, "&lt;1", san_table_data!U95))), "-")</f>
        <v>-</v>
      </c>
      <c r="V98" s="47" t="str">
        <f>IF(ISNUMBER(san_table_data!V95), IF(san_table_data!V95=-999,"NA",san_table_data!V95), "-")</f>
        <v>-</v>
      </c>
      <c r="W98" s="47" t="str">
        <f>IF(ISNUMBER(san_table_data!W95), IF(san_table_data!W95=-999,"NA",san_table_data!W95), "-")</f>
        <v>-</v>
      </c>
      <c r="X98" s="47"/>
      <c r="Y98" s="47"/>
      <c r="Z98" s="62" t="str">
        <f>IF(ISNUMBER(san_table_data!Z95), IF(san_table_data!Z95=-999,"NA",IF(san_table_data!Z95&gt;99, "&gt;99", IF(san_table_data!Z95&lt;1, "&lt;1", san_table_data!Z95))), "-")</f>
        <v>-</v>
      </c>
      <c r="AA98" s="63" t="str">
        <f>IF(ISNUMBER(san_table_data!AA95), IF(san_table_data!AA95=-999,"NA",IF(san_table_data!AA95&gt;99, "&gt;99", IF(san_table_data!AA95&lt;1, "&lt;1", san_table_data!AA95))), "-")</f>
        <v>-</v>
      </c>
      <c r="AB98" s="63" t="str">
        <f>IF(ISNUMBER(san_table_data!AB95), IF(san_table_data!AB95=-999,"NA",IF(san_table_data!AB95&gt;99, "&gt;99", IF(san_table_data!AB95&lt;1, "&lt;1", san_table_data!AB95))), "-")</f>
        <v>-</v>
      </c>
      <c r="AC98" s="63" t="str">
        <f>IF(ISNUMBER(san_table_data!AC95), IF(san_table_data!AC95=-999,"NA",IF(san_table_data!AC95&gt;99, "&gt;99", IF(san_table_data!AC95&lt;1, "&lt;1", san_table_data!AC95))), "-")</f>
        <v>-</v>
      </c>
      <c r="AD98" s="59" t="str">
        <f>IF(ISNUMBER(san_table_data!AD95), IF(san_table_data!AD95=-999,"NA",IF(san_table_data!AD95&gt;99, "&gt;99", IF(san_table_data!AD95&lt;1, "&lt;1", san_table_data!AD95))), "-")</f>
        <v>-</v>
      </c>
      <c r="AE98" s="59" t="str">
        <f>IF(ISNUMBER(san_table_data!AE95), IF(san_table_data!AE95=-999,"NA",IF(san_table_data!AE95&gt;99, "&gt;99", IF(san_table_data!AE95&lt;1, "&lt;1", san_table_data!AE95))), "-")</f>
        <v>-</v>
      </c>
      <c r="AF98" s="59" t="str">
        <f>IF(ISNUMBER(san_table_data!AF95), IF(san_table_data!AF95=-999,"NA",IF(san_table_data!AF95&gt;99, "&gt;99", IF(san_table_data!AF95&lt;1, "&lt;1", san_table_data!AF95))), "-")</f>
        <v>-</v>
      </c>
      <c r="AG98" s="62" t="str">
        <f>IF(ISNUMBER(san_table_data!AG95), IF(san_table_data!AG95=-999,"NA",IF(san_table_data!AG95&gt;99, "&gt;99", IF(san_table_data!AG95&lt;1, "&lt;1", san_table_data!AG95))), "-")</f>
        <v>-</v>
      </c>
      <c r="AH98" s="63" t="str">
        <f>IF(ISNUMBER(san_table_data!AH95), IF(san_table_data!AH95=-999,"NA",IF(san_table_data!AH95&gt;99, "&gt;99", IF(san_table_data!AH95&lt;1, "&lt;1", san_table_data!AH95))), "-")</f>
        <v>-</v>
      </c>
      <c r="AI98" s="63" t="str">
        <f>IF(ISNUMBER(san_table_data!AI95), IF(san_table_data!AI95=-999,"NA",IF(san_table_data!AI95&gt;99, "&gt;99", IF(san_table_data!AI95&lt;1, "&lt;1", san_table_data!AI95))), "-")</f>
        <v>-</v>
      </c>
      <c r="AJ98" s="63" t="str">
        <f>IF(ISNUMBER(san_table_data!AJ95), IF(san_table_data!AJ95=-999,"NA",IF(san_table_data!AJ95&gt;99, "&gt;99", IF(san_table_data!AJ95&lt;1, "&lt;1", san_table_data!AJ95))), "-")</f>
        <v>-</v>
      </c>
      <c r="AK98" s="59" t="str">
        <f>IF(ISNUMBER(san_table_data!AK95), IF(san_table_data!AK95=-999,"NA",IF(san_table_data!AK95&gt;99, "&gt;99", IF(san_table_data!AK95&lt;1, "&lt;1", san_table_data!AK95))), "-")</f>
        <v>-</v>
      </c>
      <c r="AL98" s="59" t="str">
        <f>IF(ISNUMBER(san_table_data!AL95), IF(san_table_data!AL95=-999,"NA",IF(san_table_data!AL95&gt;99, "&gt;99", IF(san_table_data!AL95&lt;1, "&lt;1", san_table_data!AL95))), "-")</f>
        <v>-</v>
      </c>
      <c r="AM98" s="59" t="str">
        <f>IF(ISNUMBER(san_table_data!AM95), IF(san_table_data!AM95=-999,"NA",IF(san_table_data!AM95&gt;99, "&gt;99", IF(san_table_data!AM95&lt;1, "&lt;1", san_table_data!AM95))), "-")</f>
        <v>-</v>
      </c>
      <c r="AN98" s="62" t="str">
        <f>IF(ISNUMBER(san_table_data!AN95), IF(san_table_data!AN95=-999,"NA",IF(san_table_data!AN95&gt;99, "&gt;99", IF(san_table_data!AN95&lt;1, "&lt;1", san_table_data!AN95))), "-")</f>
        <v>-</v>
      </c>
      <c r="AO98" s="63" t="str">
        <f>IF(ISNUMBER(san_table_data!AO95), IF(san_table_data!AO95=-999,"NA",IF(san_table_data!AO95&gt;99, "&gt;99", IF(san_table_data!AO95&lt;1, "&lt;1", san_table_data!AO95))), "-")</f>
        <v>-</v>
      </c>
      <c r="AP98" s="63" t="str">
        <f>IF(ISNUMBER(san_table_data!AP95), IF(san_table_data!AP95=-999,"NA",IF(san_table_data!AP95&gt;99, "&gt;99", IF(san_table_data!AP95&lt;1, "&lt;1", san_table_data!AP95))), "-")</f>
        <v>-</v>
      </c>
      <c r="AQ98" s="63" t="str">
        <f>IF(ISNUMBER(san_table_data!AQ95), IF(san_table_data!AQ95=-999,"NA",IF(san_table_data!AQ95&gt;99, "&gt;99", IF(san_table_data!AQ95&lt;1, "&lt;1", san_table_data!AQ95))), "-")</f>
        <v>-</v>
      </c>
      <c r="AR98" s="59" t="str">
        <f>IF(ISNUMBER(san_table_data!AR95), IF(san_table_data!AR95=-999,"NA",IF(san_table_data!AR95&gt;99, "&gt;99", IF(san_table_data!AR95&lt;1, "&lt;1", san_table_data!AR95))), "-")</f>
        <v>-</v>
      </c>
      <c r="AS98" s="59" t="str">
        <f>IF(ISNUMBER(san_table_data!AS95), IF(san_table_data!AS95=-999,"NA",IF(san_table_data!AS95&gt;99, "&gt;99", IF(san_table_data!AS95&lt;1, "&lt;1", san_table_data!AS95))), "-")</f>
        <v>-</v>
      </c>
      <c r="AT98" s="59" t="str">
        <f>IF(ISNUMBER(san_table_data!AT95), IF(san_table_data!AT95=-999,"NA",IF(san_table_data!AT95&gt;99, "&gt;99", IF(san_table_data!AT95&lt;1, "&lt;1", san_table_data!AT95))), "-")</f>
        <v>-</v>
      </c>
    </row>
    <row r="99" x14ac:dyDescent="0.25">
      <c r="A99" s="56" t="str">
        <f>IF(ISBLANK(san_table_data!A96), "", san_table_data!A96)</f>
        <v/>
      </c>
      <c r="B99" s="56" t="str">
        <f>IF(ISBLANK(san_table_data!B96), "", san_table_data!B96)</f>
        <v/>
      </c>
      <c r="C99" s="57" t="str">
        <f>IF(ISNUMBER(san_table_data!C96), san_table_data!C96, "-")</f>
        <v>-</v>
      </c>
      <c r="D99" s="58" t="str">
        <f>IF(ISNUMBER(san_table_data!D96), san_table_data!D96, "-")</f>
        <v>-</v>
      </c>
      <c r="E99" s="59" t="str">
        <f>IF(ISNUMBER(san_table_data!E96), san_table_data!E96, "-")</f>
        <v>-</v>
      </c>
      <c r="F99" s="60" t="str">
        <f>IF(ISNUMBER(san_table_data!F96), IF(san_table_data!F96=-999,"NA",IF(san_table_data!F96&gt;99, "&gt;99", IF(san_table_data!F96&lt;1, "&lt;1", san_table_data!F96))), "-")</f>
        <v>-</v>
      </c>
      <c r="G99" s="59" t="str">
        <f>IF(ISNUMBER(san_table_data!G96), IF(san_table_data!G96=-999,"NA",IF(san_table_data!G96&gt;99, "&gt;99", IF(san_table_data!G96&lt;1, "&lt;1", san_table_data!G96))), "-")</f>
        <v>-</v>
      </c>
      <c r="H99" s="59" t="str">
        <f>IF(ISNUMBER(san_table_data!H96), IF(san_table_data!H96=-999,"NA",IF(san_table_data!H96&gt;99, "&gt;99", IF(san_table_data!H96&lt;1, "&lt;1", san_table_data!H96))), "-")</f>
        <v>-</v>
      </c>
      <c r="I99" s="61" t="str">
        <f>IF(ISNUMBER(san_table_data!I96), IF(san_table_data!I96=-999,"NA",IF(san_table_data!I96&gt;99, "&gt;99", IF(san_table_data!I96&lt;1, "&lt;1", san_table_data!I96))), "-")</f>
        <v>-</v>
      </c>
      <c r="J99" s="47" t="str">
        <f>IF(ISNUMBER(san_table_data!J96), IF(san_table_data!J96=-999,"NA",san_table_data!J96), "-")</f>
        <v>-</v>
      </c>
      <c r="K99" s="47" t="str">
        <f>IF(ISNUMBER(san_table_data!K96), IF(san_table_data!K96=-999,"NA",san_table_data!K96), "-")</f>
        <v>-</v>
      </c>
      <c r="L99" s="60" t="str">
        <f>IF(ISNUMBER(san_table_data!L96), IF(san_table_data!L96=-999,"NA",IF(san_table_data!L96&gt;99, "&gt;99", IF(san_table_data!L96&lt;1, "&lt;1", san_table_data!L96))), "-")</f>
        <v>-</v>
      </c>
      <c r="M99" s="59" t="str">
        <f>IF(ISNUMBER(san_table_data!M96), IF(san_table_data!M96=-999,"NA",IF(san_table_data!M96&gt;99, "&gt;99", IF(san_table_data!M96&lt;1, "&lt;1", san_table_data!M96))), "-")</f>
        <v>-</v>
      </c>
      <c r="N99" s="59" t="str">
        <f>IF(ISNUMBER(san_table_data!N96), IF(san_table_data!N96=-999,"NA",IF(san_table_data!N96&gt;99, "&gt;99", IF(san_table_data!N96&lt;1, "&lt;1", san_table_data!N96))), "-")</f>
        <v>-</v>
      </c>
      <c r="O99" s="61" t="str">
        <f>IF(ISNUMBER(san_table_data!O96), IF(san_table_data!O96=-999,"NA",IF(san_table_data!O96&gt;99, "&gt;99", IF(san_table_data!O96&lt;1, "&lt;1", san_table_data!O96))), "-")</f>
        <v>-</v>
      </c>
      <c r="P99" s="47" t="str">
        <f>IF(ISNUMBER(san_table_data!P96), IF(san_table_data!P96=-999,"NA",san_table_data!P96), "-")</f>
        <v>-</v>
      </c>
      <c r="Q99" s="47" t="str">
        <f>IF(ISNUMBER(san_table_data!Q96), IF(san_table_data!Q96=-999,"NA",san_table_data!Q96), "-")</f>
        <v>-</v>
      </c>
      <c r="R99" s="60" t="str">
        <f>IF(ISNUMBER(san_table_data!R96), IF(san_table_data!R96=-999,"NA",IF(san_table_data!R96&gt;99, "&gt;99", IF(san_table_data!R96&lt;1, "&lt;1", san_table_data!R96))), "-")</f>
        <v>-</v>
      </c>
      <c r="S99" s="59" t="str">
        <f>IF(ISNUMBER(san_table_data!S96), IF(san_table_data!S96=-999,"NA",IF(san_table_data!S96&gt;99, "&gt;99", IF(san_table_data!S96&lt;1, "&lt;1", san_table_data!S96))), "-")</f>
        <v>-</v>
      </c>
      <c r="T99" s="59" t="str">
        <f>IF(ISNUMBER(san_table_data!T96), IF(san_table_data!T96=-999,"NA",IF(san_table_data!T96&gt;99, "&gt;99", IF(san_table_data!T96&lt;1, "&lt;1", san_table_data!T96))), "-")</f>
        <v>-</v>
      </c>
      <c r="U99" s="61" t="str">
        <f>IF(ISNUMBER(san_table_data!U96), IF(san_table_data!U96=-999,"NA",IF(san_table_data!U96&gt;99, "&gt;99", IF(san_table_data!U96&lt;1, "&lt;1", san_table_data!U96))), "-")</f>
        <v>-</v>
      </c>
      <c r="V99" s="47" t="str">
        <f>IF(ISNUMBER(san_table_data!V96), IF(san_table_data!V96=-999,"NA",san_table_data!V96), "-")</f>
        <v>-</v>
      </c>
      <c r="W99" s="47" t="str">
        <f>IF(ISNUMBER(san_table_data!W96), IF(san_table_data!W96=-999,"NA",san_table_data!W96), "-")</f>
        <v>-</v>
      </c>
      <c r="X99" s="47"/>
      <c r="Y99" s="47"/>
      <c r="Z99" s="62" t="str">
        <f>IF(ISNUMBER(san_table_data!Z96), IF(san_table_data!Z96=-999,"NA",IF(san_table_data!Z96&gt;99, "&gt;99", IF(san_table_data!Z96&lt;1, "&lt;1", san_table_data!Z96))), "-")</f>
        <v>-</v>
      </c>
      <c r="AA99" s="63" t="str">
        <f>IF(ISNUMBER(san_table_data!AA96), IF(san_table_data!AA96=-999,"NA",IF(san_table_data!AA96&gt;99, "&gt;99", IF(san_table_data!AA96&lt;1, "&lt;1", san_table_data!AA96))), "-")</f>
        <v>-</v>
      </c>
      <c r="AB99" s="63" t="str">
        <f>IF(ISNUMBER(san_table_data!AB96), IF(san_table_data!AB96=-999,"NA",IF(san_table_data!AB96&gt;99, "&gt;99", IF(san_table_data!AB96&lt;1, "&lt;1", san_table_data!AB96))), "-")</f>
        <v>-</v>
      </c>
      <c r="AC99" s="63" t="str">
        <f>IF(ISNUMBER(san_table_data!AC96), IF(san_table_data!AC96=-999,"NA",IF(san_table_data!AC96&gt;99, "&gt;99", IF(san_table_data!AC96&lt;1, "&lt;1", san_table_data!AC96))), "-")</f>
        <v>-</v>
      </c>
      <c r="AD99" s="59" t="str">
        <f>IF(ISNUMBER(san_table_data!AD96), IF(san_table_data!AD96=-999,"NA",IF(san_table_data!AD96&gt;99, "&gt;99", IF(san_table_data!AD96&lt;1, "&lt;1", san_table_data!AD96))), "-")</f>
        <v>-</v>
      </c>
      <c r="AE99" s="59" t="str">
        <f>IF(ISNUMBER(san_table_data!AE96), IF(san_table_data!AE96=-999,"NA",IF(san_table_data!AE96&gt;99, "&gt;99", IF(san_table_data!AE96&lt;1, "&lt;1", san_table_data!AE96))), "-")</f>
        <v>-</v>
      </c>
      <c r="AF99" s="59" t="str">
        <f>IF(ISNUMBER(san_table_data!AF96), IF(san_table_data!AF96=-999,"NA",IF(san_table_data!AF96&gt;99, "&gt;99", IF(san_table_data!AF96&lt;1, "&lt;1", san_table_data!AF96))), "-")</f>
        <v>-</v>
      </c>
      <c r="AG99" s="62" t="str">
        <f>IF(ISNUMBER(san_table_data!AG96), IF(san_table_data!AG96=-999,"NA",IF(san_table_data!AG96&gt;99, "&gt;99", IF(san_table_data!AG96&lt;1, "&lt;1", san_table_data!AG96))), "-")</f>
        <v>-</v>
      </c>
      <c r="AH99" s="63" t="str">
        <f>IF(ISNUMBER(san_table_data!AH96), IF(san_table_data!AH96=-999,"NA",IF(san_table_data!AH96&gt;99, "&gt;99", IF(san_table_data!AH96&lt;1, "&lt;1", san_table_data!AH96))), "-")</f>
        <v>-</v>
      </c>
      <c r="AI99" s="63" t="str">
        <f>IF(ISNUMBER(san_table_data!AI96), IF(san_table_data!AI96=-999,"NA",IF(san_table_data!AI96&gt;99, "&gt;99", IF(san_table_data!AI96&lt;1, "&lt;1", san_table_data!AI96))), "-")</f>
        <v>-</v>
      </c>
      <c r="AJ99" s="63" t="str">
        <f>IF(ISNUMBER(san_table_data!AJ96), IF(san_table_data!AJ96=-999,"NA",IF(san_table_data!AJ96&gt;99, "&gt;99", IF(san_table_data!AJ96&lt;1, "&lt;1", san_table_data!AJ96))), "-")</f>
        <v>-</v>
      </c>
      <c r="AK99" s="59" t="str">
        <f>IF(ISNUMBER(san_table_data!AK96), IF(san_table_data!AK96=-999,"NA",IF(san_table_data!AK96&gt;99, "&gt;99", IF(san_table_data!AK96&lt;1, "&lt;1", san_table_data!AK96))), "-")</f>
        <v>-</v>
      </c>
      <c r="AL99" s="59" t="str">
        <f>IF(ISNUMBER(san_table_data!AL96), IF(san_table_data!AL96=-999,"NA",IF(san_table_data!AL96&gt;99, "&gt;99", IF(san_table_data!AL96&lt;1, "&lt;1", san_table_data!AL96))), "-")</f>
        <v>-</v>
      </c>
      <c r="AM99" s="59" t="str">
        <f>IF(ISNUMBER(san_table_data!AM96), IF(san_table_data!AM96=-999,"NA",IF(san_table_data!AM96&gt;99, "&gt;99", IF(san_table_data!AM96&lt;1, "&lt;1", san_table_data!AM96))), "-")</f>
        <v>-</v>
      </c>
      <c r="AN99" s="62" t="str">
        <f>IF(ISNUMBER(san_table_data!AN96), IF(san_table_data!AN96=-999,"NA",IF(san_table_data!AN96&gt;99, "&gt;99", IF(san_table_data!AN96&lt;1, "&lt;1", san_table_data!AN96))), "-")</f>
        <v>-</v>
      </c>
      <c r="AO99" s="63" t="str">
        <f>IF(ISNUMBER(san_table_data!AO96), IF(san_table_data!AO96=-999,"NA",IF(san_table_data!AO96&gt;99, "&gt;99", IF(san_table_data!AO96&lt;1, "&lt;1", san_table_data!AO96))), "-")</f>
        <v>-</v>
      </c>
      <c r="AP99" s="63" t="str">
        <f>IF(ISNUMBER(san_table_data!AP96), IF(san_table_data!AP96=-999,"NA",IF(san_table_data!AP96&gt;99, "&gt;99", IF(san_table_data!AP96&lt;1, "&lt;1", san_table_data!AP96))), "-")</f>
        <v>-</v>
      </c>
      <c r="AQ99" s="63" t="str">
        <f>IF(ISNUMBER(san_table_data!AQ96), IF(san_table_data!AQ96=-999,"NA",IF(san_table_data!AQ96&gt;99, "&gt;99", IF(san_table_data!AQ96&lt;1, "&lt;1", san_table_data!AQ96))), "-")</f>
        <v>-</v>
      </c>
      <c r="AR99" s="59" t="str">
        <f>IF(ISNUMBER(san_table_data!AR96), IF(san_table_data!AR96=-999,"NA",IF(san_table_data!AR96&gt;99, "&gt;99", IF(san_table_data!AR96&lt;1, "&lt;1", san_table_data!AR96))), "-")</f>
        <v>-</v>
      </c>
      <c r="AS99" s="59" t="str">
        <f>IF(ISNUMBER(san_table_data!AS96), IF(san_table_data!AS96=-999,"NA",IF(san_table_data!AS96&gt;99, "&gt;99", IF(san_table_data!AS96&lt;1, "&lt;1", san_table_data!AS96))), "-")</f>
        <v>-</v>
      </c>
      <c r="AT99" s="59" t="str">
        <f>IF(ISNUMBER(san_table_data!AT96), IF(san_table_data!AT96=-999,"NA",IF(san_table_data!AT96&gt;99, "&gt;99", IF(san_table_data!AT96&lt;1, "&lt;1", san_table_data!AT96))), "-")</f>
        <v>-</v>
      </c>
    </row>
    <row r="100" x14ac:dyDescent="0.25">
      <c r="A100" s="56" t="str">
        <f>IF(ISBLANK(san_table_data!A97), "", san_table_data!A97)</f>
        <v/>
      </c>
      <c r="B100" s="56" t="str">
        <f>IF(ISBLANK(san_table_data!B97), "", san_table_data!B97)</f>
        <v/>
      </c>
      <c r="C100" s="57" t="str">
        <f>IF(ISNUMBER(san_table_data!C97), san_table_data!C97, "-")</f>
        <v>-</v>
      </c>
      <c r="D100" s="58" t="str">
        <f>IF(ISNUMBER(san_table_data!D97), san_table_data!D97, "-")</f>
        <v>-</v>
      </c>
      <c r="E100" s="59" t="str">
        <f>IF(ISNUMBER(san_table_data!E97), san_table_data!E97, "-")</f>
        <v>-</v>
      </c>
      <c r="F100" s="60" t="str">
        <f>IF(ISNUMBER(san_table_data!F97), IF(san_table_data!F97=-999,"NA",IF(san_table_data!F97&gt;99, "&gt;99", IF(san_table_data!F97&lt;1, "&lt;1", san_table_data!F97))), "-")</f>
        <v>-</v>
      </c>
      <c r="G100" s="59" t="str">
        <f>IF(ISNUMBER(san_table_data!G97), IF(san_table_data!G97=-999,"NA",IF(san_table_data!G97&gt;99, "&gt;99", IF(san_table_data!G97&lt;1, "&lt;1", san_table_data!G97))), "-")</f>
        <v>-</v>
      </c>
      <c r="H100" s="59" t="str">
        <f>IF(ISNUMBER(san_table_data!H97), IF(san_table_data!H97=-999,"NA",IF(san_table_data!H97&gt;99, "&gt;99", IF(san_table_data!H97&lt;1, "&lt;1", san_table_data!H97))), "-")</f>
        <v>-</v>
      </c>
      <c r="I100" s="61" t="str">
        <f>IF(ISNUMBER(san_table_data!I97), IF(san_table_data!I97=-999,"NA",IF(san_table_data!I97&gt;99, "&gt;99", IF(san_table_data!I97&lt;1, "&lt;1", san_table_data!I97))), "-")</f>
        <v>-</v>
      </c>
      <c r="J100" s="47" t="str">
        <f>IF(ISNUMBER(san_table_data!J97), IF(san_table_data!J97=-999,"NA",san_table_data!J97), "-")</f>
        <v>-</v>
      </c>
      <c r="K100" s="47" t="str">
        <f>IF(ISNUMBER(san_table_data!K97), IF(san_table_data!K97=-999,"NA",san_table_data!K97), "-")</f>
        <v>-</v>
      </c>
      <c r="L100" s="60" t="str">
        <f>IF(ISNUMBER(san_table_data!L97), IF(san_table_data!L97=-999,"NA",IF(san_table_data!L97&gt;99, "&gt;99", IF(san_table_data!L97&lt;1, "&lt;1", san_table_data!L97))), "-")</f>
        <v>-</v>
      </c>
      <c r="M100" s="59" t="str">
        <f>IF(ISNUMBER(san_table_data!M97), IF(san_table_data!M97=-999,"NA",IF(san_table_data!M97&gt;99, "&gt;99", IF(san_table_data!M97&lt;1, "&lt;1", san_table_data!M97))), "-")</f>
        <v>-</v>
      </c>
      <c r="N100" s="59" t="str">
        <f>IF(ISNUMBER(san_table_data!N97), IF(san_table_data!N97=-999,"NA",IF(san_table_data!N97&gt;99, "&gt;99", IF(san_table_data!N97&lt;1, "&lt;1", san_table_data!N97))), "-")</f>
        <v>-</v>
      </c>
      <c r="O100" s="61" t="str">
        <f>IF(ISNUMBER(san_table_data!O97), IF(san_table_data!O97=-999,"NA",IF(san_table_data!O97&gt;99, "&gt;99", IF(san_table_data!O97&lt;1, "&lt;1", san_table_data!O97))), "-")</f>
        <v>-</v>
      </c>
      <c r="P100" s="47" t="str">
        <f>IF(ISNUMBER(san_table_data!P97), IF(san_table_data!P97=-999,"NA",san_table_data!P97), "-")</f>
        <v>-</v>
      </c>
      <c r="Q100" s="47" t="str">
        <f>IF(ISNUMBER(san_table_data!Q97), IF(san_table_data!Q97=-999,"NA",san_table_data!Q97), "-")</f>
        <v>-</v>
      </c>
      <c r="R100" s="60" t="str">
        <f>IF(ISNUMBER(san_table_data!R97), IF(san_table_data!R97=-999,"NA",IF(san_table_data!R97&gt;99, "&gt;99", IF(san_table_data!R97&lt;1, "&lt;1", san_table_data!R97))), "-")</f>
        <v>-</v>
      </c>
      <c r="S100" s="59" t="str">
        <f>IF(ISNUMBER(san_table_data!S97), IF(san_table_data!S97=-999,"NA",IF(san_table_data!S97&gt;99, "&gt;99", IF(san_table_data!S97&lt;1, "&lt;1", san_table_data!S97))), "-")</f>
        <v>-</v>
      </c>
      <c r="T100" s="59" t="str">
        <f>IF(ISNUMBER(san_table_data!T97), IF(san_table_data!T97=-999,"NA",IF(san_table_data!T97&gt;99, "&gt;99", IF(san_table_data!T97&lt;1, "&lt;1", san_table_data!T97))), "-")</f>
        <v>-</v>
      </c>
      <c r="U100" s="61" t="str">
        <f>IF(ISNUMBER(san_table_data!U97), IF(san_table_data!U97=-999,"NA",IF(san_table_data!U97&gt;99, "&gt;99", IF(san_table_data!U97&lt;1, "&lt;1", san_table_data!U97))), "-")</f>
        <v>-</v>
      </c>
      <c r="V100" s="47" t="str">
        <f>IF(ISNUMBER(san_table_data!V97), IF(san_table_data!V97=-999,"NA",san_table_data!V97), "-")</f>
        <v>-</v>
      </c>
      <c r="W100" s="47" t="str">
        <f>IF(ISNUMBER(san_table_data!W97), IF(san_table_data!W97=-999,"NA",san_table_data!W97), "-")</f>
        <v>-</v>
      </c>
      <c r="X100" s="47"/>
      <c r="Y100" s="47"/>
      <c r="Z100" s="62" t="str">
        <f>IF(ISNUMBER(san_table_data!Z97), IF(san_table_data!Z97=-999,"NA",IF(san_table_data!Z97&gt;99, "&gt;99", IF(san_table_data!Z97&lt;1, "&lt;1", san_table_data!Z97))), "-")</f>
        <v>-</v>
      </c>
      <c r="AA100" s="63" t="str">
        <f>IF(ISNUMBER(san_table_data!AA97), IF(san_table_data!AA97=-999,"NA",IF(san_table_data!AA97&gt;99, "&gt;99", IF(san_table_data!AA97&lt;1, "&lt;1", san_table_data!AA97))), "-")</f>
        <v>-</v>
      </c>
      <c r="AB100" s="63" t="str">
        <f>IF(ISNUMBER(san_table_data!AB97), IF(san_table_data!AB97=-999,"NA",IF(san_table_data!AB97&gt;99, "&gt;99", IF(san_table_data!AB97&lt;1, "&lt;1", san_table_data!AB97))), "-")</f>
        <v>-</v>
      </c>
      <c r="AC100" s="63" t="str">
        <f>IF(ISNUMBER(san_table_data!AC97), IF(san_table_data!AC97=-999,"NA",IF(san_table_data!AC97&gt;99, "&gt;99", IF(san_table_data!AC97&lt;1, "&lt;1", san_table_data!AC97))), "-")</f>
        <v>-</v>
      </c>
      <c r="AD100" s="59" t="str">
        <f>IF(ISNUMBER(san_table_data!AD97), IF(san_table_data!AD97=-999,"NA",IF(san_table_data!AD97&gt;99, "&gt;99", IF(san_table_data!AD97&lt;1, "&lt;1", san_table_data!AD97))), "-")</f>
        <v>-</v>
      </c>
      <c r="AE100" s="59" t="str">
        <f>IF(ISNUMBER(san_table_data!AE97), IF(san_table_data!AE97=-999,"NA",IF(san_table_data!AE97&gt;99, "&gt;99", IF(san_table_data!AE97&lt;1, "&lt;1", san_table_data!AE97))), "-")</f>
        <v>-</v>
      </c>
      <c r="AF100" s="59" t="str">
        <f>IF(ISNUMBER(san_table_data!AF97), IF(san_table_data!AF97=-999,"NA",IF(san_table_data!AF97&gt;99, "&gt;99", IF(san_table_data!AF97&lt;1, "&lt;1", san_table_data!AF97))), "-")</f>
        <v>-</v>
      </c>
      <c r="AG100" s="62" t="str">
        <f>IF(ISNUMBER(san_table_data!AG97), IF(san_table_data!AG97=-999,"NA",IF(san_table_data!AG97&gt;99, "&gt;99", IF(san_table_data!AG97&lt;1, "&lt;1", san_table_data!AG97))), "-")</f>
        <v>-</v>
      </c>
      <c r="AH100" s="63" t="str">
        <f>IF(ISNUMBER(san_table_data!AH97), IF(san_table_data!AH97=-999,"NA",IF(san_table_data!AH97&gt;99, "&gt;99", IF(san_table_data!AH97&lt;1, "&lt;1", san_table_data!AH97))), "-")</f>
        <v>-</v>
      </c>
      <c r="AI100" s="63" t="str">
        <f>IF(ISNUMBER(san_table_data!AI97), IF(san_table_data!AI97=-999,"NA",IF(san_table_data!AI97&gt;99, "&gt;99", IF(san_table_data!AI97&lt;1, "&lt;1", san_table_data!AI97))), "-")</f>
        <v>-</v>
      </c>
      <c r="AJ100" s="63" t="str">
        <f>IF(ISNUMBER(san_table_data!AJ97), IF(san_table_data!AJ97=-999,"NA",IF(san_table_data!AJ97&gt;99, "&gt;99", IF(san_table_data!AJ97&lt;1, "&lt;1", san_table_data!AJ97))), "-")</f>
        <v>-</v>
      </c>
      <c r="AK100" s="59" t="str">
        <f>IF(ISNUMBER(san_table_data!AK97), IF(san_table_data!AK97=-999,"NA",IF(san_table_data!AK97&gt;99, "&gt;99", IF(san_table_data!AK97&lt;1, "&lt;1", san_table_data!AK97))), "-")</f>
        <v>-</v>
      </c>
      <c r="AL100" s="59" t="str">
        <f>IF(ISNUMBER(san_table_data!AL97), IF(san_table_data!AL97=-999,"NA",IF(san_table_data!AL97&gt;99, "&gt;99", IF(san_table_data!AL97&lt;1, "&lt;1", san_table_data!AL97))), "-")</f>
        <v>-</v>
      </c>
      <c r="AM100" s="59" t="str">
        <f>IF(ISNUMBER(san_table_data!AM97), IF(san_table_data!AM97=-999,"NA",IF(san_table_data!AM97&gt;99, "&gt;99", IF(san_table_data!AM97&lt;1, "&lt;1", san_table_data!AM97))), "-")</f>
        <v>-</v>
      </c>
      <c r="AN100" s="62" t="str">
        <f>IF(ISNUMBER(san_table_data!AN97), IF(san_table_data!AN97=-999,"NA",IF(san_table_data!AN97&gt;99, "&gt;99", IF(san_table_data!AN97&lt;1, "&lt;1", san_table_data!AN97))), "-")</f>
        <v>-</v>
      </c>
      <c r="AO100" s="63" t="str">
        <f>IF(ISNUMBER(san_table_data!AO97), IF(san_table_data!AO97=-999,"NA",IF(san_table_data!AO97&gt;99, "&gt;99", IF(san_table_data!AO97&lt;1, "&lt;1", san_table_data!AO97))), "-")</f>
        <v>-</v>
      </c>
      <c r="AP100" s="63" t="str">
        <f>IF(ISNUMBER(san_table_data!AP97), IF(san_table_data!AP97=-999,"NA",IF(san_table_data!AP97&gt;99, "&gt;99", IF(san_table_data!AP97&lt;1, "&lt;1", san_table_data!AP97))), "-")</f>
        <v>-</v>
      </c>
      <c r="AQ100" s="63" t="str">
        <f>IF(ISNUMBER(san_table_data!AQ97), IF(san_table_data!AQ97=-999,"NA",IF(san_table_data!AQ97&gt;99, "&gt;99", IF(san_table_data!AQ97&lt;1, "&lt;1", san_table_data!AQ97))), "-")</f>
        <v>-</v>
      </c>
      <c r="AR100" s="59" t="str">
        <f>IF(ISNUMBER(san_table_data!AR97), IF(san_table_data!AR97=-999,"NA",IF(san_table_data!AR97&gt;99, "&gt;99", IF(san_table_data!AR97&lt;1, "&lt;1", san_table_data!AR97))), "-")</f>
        <v>-</v>
      </c>
      <c r="AS100" s="59" t="str">
        <f>IF(ISNUMBER(san_table_data!AS97), IF(san_table_data!AS97=-999,"NA",IF(san_table_data!AS97&gt;99, "&gt;99", IF(san_table_data!AS97&lt;1, "&lt;1", san_table_data!AS97))), "-")</f>
        <v>-</v>
      </c>
      <c r="AT100" s="59" t="str">
        <f>IF(ISNUMBER(san_table_data!AT97), IF(san_table_data!AT97=-999,"NA",IF(san_table_data!AT97&gt;99, "&gt;99", IF(san_table_data!AT97&lt;1, "&lt;1", san_table_data!AT97))), "-")</f>
        <v>-</v>
      </c>
    </row>
    <row r="101" x14ac:dyDescent="0.25">
      <c r="A101" s="56" t="str">
        <f>IF(ISBLANK(san_table_data!A98), "", san_table_data!A98)</f>
        <v/>
      </c>
      <c r="B101" s="56" t="str">
        <f>IF(ISBLANK(san_table_data!B98), "", san_table_data!B98)</f>
        <v/>
      </c>
      <c r="C101" s="57" t="str">
        <f>IF(ISNUMBER(san_table_data!C98), san_table_data!C98, "-")</f>
        <v>-</v>
      </c>
      <c r="D101" s="58" t="str">
        <f>IF(ISNUMBER(san_table_data!D98), san_table_data!D98, "-")</f>
        <v>-</v>
      </c>
      <c r="E101" s="59" t="str">
        <f>IF(ISNUMBER(san_table_data!E98), san_table_data!E98, "-")</f>
        <v>-</v>
      </c>
      <c r="F101" s="60" t="str">
        <f>IF(ISNUMBER(san_table_data!F98), IF(san_table_data!F98=-999,"NA",IF(san_table_data!F98&gt;99, "&gt;99", IF(san_table_data!F98&lt;1, "&lt;1", san_table_data!F98))), "-")</f>
        <v>-</v>
      </c>
      <c r="G101" s="59" t="str">
        <f>IF(ISNUMBER(san_table_data!G98), IF(san_table_data!G98=-999,"NA",IF(san_table_data!G98&gt;99, "&gt;99", IF(san_table_data!G98&lt;1, "&lt;1", san_table_data!G98))), "-")</f>
        <v>-</v>
      </c>
      <c r="H101" s="59" t="str">
        <f>IF(ISNUMBER(san_table_data!H98), IF(san_table_data!H98=-999,"NA",IF(san_table_data!H98&gt;99, "&gt;99", IF(san_table_data!H98&lt;1, "&lt;1", san_table_data!H98))), "-")</f>
        <v>-</v>
      </c>
      <c r="I101" s="61" t="str">
        <f>IF(ISNUMBER(san_table_data!I98), IF(san_table_data!I98=-999,"NA",IF(san_table_data!I98&gt;99, "&gt;99", IF(san_table_data!I98&lt;1, "&lt;1", san_table_data!I98))), "-")</f>
        <v>-</v>
      </c>
      <c r="J101" s="47" t="str">
        <f>IF(ISNUMBER(san_table_data!J98), IF(san_table_data!J98=-999,"NA",san_table_data!J98), "-")</f>
        <v>-</v>
      </c>
      <c r="K101" s="47" t="str">
        <f>IF(ISNUMBER(san_table_data!K98), IF(san_table_data!K98=-999,"NA",san_table_data!K98), "-")</f>
        <v>-</v>
      </c>
      <c r="L101" s="60" t="str">
        <f>IF(ISNUMBER(san_table_data!L98), IF(san_table_data!L98=-999,"NA",IF(san_table_data!L98&gt;99, "&gt;99", IF(san_table_data!L98&lt;1, "&lt;1", san_table_data!L98))), "-")</f>
        <v>-</v>
      </c>
      <c r="M101" s="59" t="str">
        <f>IF(ISNUMBER(san_table_data!M98), IF(san_table_data!M98=-999,"NA",IF(san_table_data!M98&gt;99, "&gt;99", IF(san_table_data!M98&lt;1, "&lt;1", san_table_data!M98))), "-")</f>
        <v>-</v>
      </c>
      <c r="N101" s="59" t="str">
        <f>IF(ISNUMBER(san_table_data!N98), IF(san_table_data!N98=-999,"NA",IF(san_table_data!N98&gt;99, "&gt;99", IF(san_table_data!N98&lt;1, "&lt;1", san_table_data!N98))), "-")</f>
        <v>-</v>
      </c>
      <c r="O101" s="61" t="str">
        <f>IF(ISNUMBER(san_table_data!O98), IF(san_table_data!O98=-999,"NA",IF(san_table_data!O98&gt;99, "&gt;99", IF(san_table_data!O98&lt;1, "&lt;1", san_table_data!O98))), "-")</f>
        <v>-</v>
      </c>
      <c r="P101" s="47" t="str">
        <f>IF(ISNUMBER(san_table_data!P98), IF(san_table_data!P98=-999,"NA",san_table_data!P98), "-")</f>
        <v>-</v>
      </c>
      <c r="Q101" s="47" t="str">
        <f>IF(ISNUMBER(san_table_data!Q98), IF(san_table_data!Q98=-999,"NA",san_table_data!Q98), "-")</f>
        <v>-</v>
      </c>
      <c r="R101" s="60" t="str">
        <f>IF(ISNUMBER(san_table_data!R98), IF(san_table_data!R98=-999,"NA",IF(san_table_data!R98&gt;99, "&gt;99", IF(san_table_data!R98&lt;1, "&lt;1", san_table_data!R98))), "-")</f>
        <v>-</v>
      </c>
      <c r="S101" s="59" t="str">
        <f>IF(ISNUMBER(san_table_data!S98), IF(san_table_data!S98=-999,"NA",IF(san_table_data!S98&gt;99, "&gt;99", IF(san_table_data!S98&lt;1, "&lt;1", san_table_data!S98))), "-")</f>
        <v>-</v>
      </c>
      <c r="T101" s="59" t="str">
        <f>IF(ISNUMBER(san_table_data!T98), IF(san_table_data!T98=-999,"NA",IF(san_table_data!T98&gt;99, "&gt;99", IF(san_table_data!T98&lt;1, "&lt;1", san_table_data!T98))), "-")</f>
        <v>-</v>
      </c>
      <c r="U101" s="61" t="str">
        <f>IF(ISNUMBER(san_table_data!U98), IF(san_table_data!U98=-999,"NA",IF(san_table_data!U98&gt;99, "&gt;99", IF(san_table_data!U98&lt;1, "&lt;1", san_table_data!U98))), "-")</f>
        <v>-</v>
      </c>
      <c r="V101" s="47" t="str">
        <f>IF(ISNUMBER(san_table_data!V98), IF(san_table_data!V98=-999,"NA",san_table_data!V98), "-")</f>
        <v>-</v>
      </c>
      <c r="W101" s="47" t="str">
        <f>IF(ISNUMBER(san_table_data!W98), IF(san_table_data!W98=-999,"NA",san_table_data!W98), "-")</f>
        <v>-</v>
      </c>
      <c r="X101" s="47"/>
      <c r="Y101" s="47"/>
      <c r="Z101" s="62" t="str">
        <f>IF(ISNUMBER(san_table_data!Z98), IF(san_table_data!Z98=-999,"NA",IF(san_table_data!Z98&gt;99, "&gt;99", IF(san_table_data!Z98&lt;1, "&lt;1", san_table_data!Z98))), "-")</f>
        <v>-</v>
      </c>
      <c r="AA101" s="63" t="str">
        <f>IF(ISNUMBER(san_table_data!AA98), IF(san_table_data!AA98=-999,"NA",IF(san_table_data!AA98&gt;99, "&gt;99", IF(san_table_data!AA98&lt;1, "&lt;1", san_table_data!AA98))), "-")</f>
        <v>-</v>
      </c>
      <c r="AB101" s="63" t="str">
        <f>IF(ISNUMBER(san_table_data!AB98), IF(san_table_data!AB98=-999,"NA",IF(san_table_data!AB98&gt;99, "&gt;99", IF(san_table_data!AB98&lt;1, "&lt;1", san_table_data!AB98))), "-")</f>
        <v>-</v>
      </c>
      <c r="AC101" s="63" t="str">
        <f>IF(ISNUMBER(san_table_data!AC98), IF(san_table_data!AC98=-999,"NA",IF(san_table_data!AC98&gt;99, "&gt;99", IF(san_table_data!AC98&lt;1, "&lt;1", san_table_data!AC98))), "-")</f>
        <v>-</v>
      </c>
      <c r="AD101" s="59" t="str">
        <f>IF(ISNUMBER(san_table_data!AD98), IF(san_table_data!AD98=-999,"NA",IF(san_table_data!AD98&gt;99, "&gt;99", IF(san_table_data!AD98&lt;1, "&lt;1", san_table_data!AD98))), "-")</f>
        <v>-</v>
      </c>
      <c r="AE101" s="59" t="str">
        <f>IF(ISNUMBER(san_table_data!AE98), IF(san_table_data!AE98=-999,"NA",IF(san_table_data!AE98&gt;99, "&gt;99", IF(san_table_data!AE98&lt;1, "&lt;1", san_table_data!AE98))), "-")</f>
        <v>-</v>
      </c>
      <c r="AF101" s="59" t="str">
        <f>IF(ISNUMBER(san_table_data!AF98), IF(san_table_data!AF98=-999,"NA",IF(san_table_data!AF98&gt;99, "&gt;99", IF(san_table_data!AF98&lt;1, "&lt;1", san_table_data!AF98))), "-")</f>
        <v>-</v>
      </c>
      <c r="AG101" s="62" t="str">
        <f>IF(ISNUMBER(san_table_data!AG98), IF(san_table_data!AG98=-999,"NA",IF(san_table_data!AG98&gt;99, "&gt;99", IF(san_table_data!AG98&lt;1, "&lt;1", san_table_data!AG98))), "-")</f>
        <v>-</v>
      </c>
      <c r="AH101" s="63" t="str">
        <f>IF(ISNUMBER(san_table_data!AH98), IF(san_table_data!AH98=-999,"NA",IF(san_table_data!AH98&gt;99, "&gt;99", IF(san_table_data!AH98&lt;1, "&lt;1", san_table_data!AH98))), "-")</f>
        <v>-</v>
      </c>
      <c r="AI101" s="63" t="str">
        <f>IF(ISNUMBER(san_table_data!AI98), IF(san_table_data!AI98=-999,"NA",IF(san_table_data!AI98&gt;99, "&gt;99", IF(san_table_data!AI98&lt;1, "&lt;1", san_table_data!AI98))), "-")</f>
        <v>-</v>
      </c>
      <c r="AJ101" s="63" t="str">
        <f>IF(ISNUMBER(san_table_data!AJ98), IF(san_table_data!AJ98=-999,"NA",IF(san_table_data!AJ98&gt;99, "&gt;99", IF(san_table_data!AJ98&lt;1, "&lt;1", san_table_data!AJ98))), "-")</f>
        <v>-</v>
      </c>
      <c r="AK101" s="59" t="str">
        <f>IF(ISNUMBER(san_table_data!AK98), IF(san_table_data!AK98=-999,"NA",IF(san_table_data!AK98&gt;99, "&gt;99", IF(san_table_data!AK98&lt;1, "&lt;1", san_table_data!AK98))), "-")</f>
        <v>-</v>
      </c>
      <c r="AL101" s="59" t="str">
        <f>IF(ISNUMBER(san_table_data!AL98), IF(san_table_data!AL98=-999,"NA",IF(san_table_data!AL98&gt;99, "&gt;99", IF(san_table_data!AL98&lt;1, "&lt;1", san_table_data!AL98))), "-")</f>
        <v>-</v>
      </c>
      <c r="AM101" s="59" t="str">
        <f>IF(ISNUMBER(san_table_data!AM98), IF(san_table_data!AM98=-999,"NA",IF(san_table_data!AM98&gt;99, "&gt;99", IF(san_table_data!AM98&lt;1, "&lt;1", san_table_data!AM98))), "-")</f>
        <v>-</v>
      </c>
      <c r="AN101" s="62" t="str">
        <f>IF(ISNUMBER(san_table_data!AN98), IF(san_table_data!AN98=-999,"NA",IF(san_table_data!AN98&gt;99, "&gt;99", IF(san_table_data!AN98&lt;1, "&lt;1", san_table_data!AN98))), "-")</f>
        <v>-</v>
      </c>
      <c r="AO101" s="63" t="str">
        <f>IF(ISNUMBER(san_table_data!AO98), IF(san_table_data!AO98=-999,"NA",IF(san_table_data!AO98&gt;99, "&gt;99", IF(san_table_data!AO98&lt;1, "&lt;1", san_table_data!AO98))), "-")</f>
        <v>-</v>
      </c>
      <c r="AP101" s="63" t="str">
        <f>IF(ISNUMBER(san_table_data!AP98), IF(san_table_data!AP98=-999,"NA",IF(san_table_data!AP98&gt;99, "&gt;99", IF(san_table_data!AP98&lt;1, "&lt;1", san_table_data!AP98))), "-")</f>
        <v>-</v>
      </c>
      <c r="AQ101" s="63" t="str">
        <f>IF(ISNUMBER(san_table_data!AQ98), IF(san_table_data!AQ98=-999,"NA",IF(san_table_data!AQ98&gt;99, "&gt;99", IF(san_table_data!AQ98&lt;1, "&lt;1", san_table_data!AQ98))), "-")</f>
        <v>-</v>
      </c>
      <c r="AR101" s="59" t="str">
        <f>IF(ISNUMBER(san_table_data!AR98), IF(san_table_data!AR98=-999,"NA",IF(san_table_data!AR98&gt;99, "&gt;99", IF(san_table_data!AR98&lt;1, "&lt;1", san_table_data!AR98))), "-")</f>
        <v>-</v>
      </c>
      <c r="AS101" s="59" t="str">
        <f>IF(ISNUMBER(san_table_data!AS98), IF(san_table_data!AS98=-999,"NA",IF(san_table_data!AS98&gt;99, "&gt;99", IF(san_table_data!AS98&lt;1, "&lt;1", san_table_data!AS98))), "-")</f>
        <v>-</v>
      </c>
      <c r="AT101" s="59" t="str">
        <f>IF(ISNUMBER(san_table_data!AT98), IF(san_table_data!AT98=-999,"NA",IF(san_table_data!AT98&gt;99, "&gt;99", IF(san_table_data!AT98&lt;1, "&lt;1", san_table_data!AT98))), "-")</f>
        <v>-</v>
      </c>
    </row>
    <row r="102" x14ac:dyDescent="0.25">
      <c r="A102" s="56" t="str">
        <f>IF(ISBLANK(san_table_data!A99), "", san_table_data!A99)</f>
        <v/>
      </c>
      <c r="B102" s="56" t="str">
        <f>IF(ISBLANK(san_table_data!B99), "", san_table_data!B99)</f>
        <v/>
      </c>
      <c r="C102" s="57" t="str">
        <f>IF(ISNUMBER(san_table_data!C99), san_table_data!C99, "-")</f>
        <v>-</v>
      </c>
      <c r="D102" s="58" t="str">
        <f>IF(ISNUMBER(san_table_data!D99), san_table_data!D99, "-")</f>
        <v>-</v>
      </c>
      <c r="E102" s="59" t="str">
        <f>IF(ISNUMBER(san_table_data!E99), san_table_data!E99, "-")</f>
        <v>-</v>
      </c>
      <c r="F102" s="60" t="str">
        <f>IF(ISNUMBER(san_table_data!F99), IF(san_table_data!F99=-999,"NA",IF(san_table_data!F99&gt;99, "&gt;99", IF(san_table_data!F99&lt;1, "&lt;1", san_table_data!F99))), "-")</f>
        <v>-</v>
      </c>
      <c r="G102" s="59" t="str">
        <f>IF(ISNUMBER(san_table_data!G99), IF(san_table_data!G99=-999,"NA",IF(san_table_data!G99&gt;99, "&gt;99", IF(san_table_data!G99&lt;1, "&lt;1", san_table_data!G99))), "-")</f>
        <v>-</v>
      </c>
      <c r="H102" s="59" t="str">
        <f>IF(ISNUMBER(san_table_data!H99), IF(san_table_data!H99=-999,"NA",IF(san_table_data!H99&gt;99, "&gt;99", IF(san_table_data!H99&lt;1, "&lt;1", san_table_data!H99))), "-")</f>
        <v>-</v>
      </c>
      <c r="I102" s="61" t="str">
        <f>IF(ISNUMBER(san_table_data!I99), IF(san_table_data!I99=-999,"NA",IF(san_table_data!I99&gt;99, "&gt;99", IF(san_table_data!I99&lt;1, "&lt;1", san_table_data!I99))), "-")</f>
        <v>-</v>
      </c>
      <c r="J102" s="47" t="str">
        <f>IF(ISNUMBER(san_table_data!J99), IF(san_table_data!J99=-999,"NA",san_table_data!J99), "-")</f>
        <v>-</v>
      </c>
      <c r="K102" s="47" t="str">
        <f>IF(ISNUMBER(san_table_data!K99), IF(san_table_data!K99=-999,"NA",san_table_data!K99), "-")</f>
        <v>-</v>
      </c>
      <c r="L102" s="60" t="str">
        <f>IF(ISNUMBER(san_table_data!L99), IF(san_table_data!L99=-999,"NA",IF(san_table_data!L99&gt;99, "&gt;99", IF(san_table_data!L99&lt;1, "&lt;1", san_table_data!L99))), "-")</f>
        <v>-</v>
      </c>
      <c r="M102" s="59" t="str">
        <f>IF(ISNUMBER(san_table_data!M99), IF(san_table_data!M99=-999,"NA",IF(san_table_data!M99&gt;99, "&gt;99", IF(san_table_data!M99&lt;1, "&lt;1", san_table_data!M99))), "-")</f>
        <v>-</v>
      </c>
      <c r="N102" s="59" t="str">
        <f>IF(ISNUMBER(san_table_data!N99), IF(san_table_data!N99=-999,"NA",IF(san_table_data!N99&gt;99, "&gt;99", IF(san_table_data!N99&lt;1, "&lt;1", san_table_data!N99))), "-")</f>
        <v>-</v>
      </c>
      <c r="O102" s="61" t="str">
        <f>IF(ISNUMBER(san_table_data!O99), IF(san_table_data!O99=-999,"NA",IF(san_table_data!O99&gt;99, "&gt;99", IF(san_table_data!O99&lt;1, "&lt;1", san_table_data!O99))), "-")</f>
        <v>-</v>
      </c>
      <c r="P102" s="47" t="str">
        <f>IF(ISNUMBER(san_table_data!P99), IF(san_table_data!P99=-999,"NA",san_table_data!P99), "-")</f>
        <v>-</v>
      </c>
      <c r="Q102" s="47" t="str">
        <f>IF(ISNUMBER(san_table_data!Q99), IF(san_table_data!Q99=-999,"NA",san_table_data!Q99), "-")</f>
        <v>-</v>
      </c>
      <c r="R102" s="60" t="str">
        <f>IF(ISNUMBER(san_table_data!R99), IF(san_table_data!R99=-999,"NA",IF(san_table_data!R99&gt;99, "&gt;99", IF(san_table_data!R99&lt;1, "&lt;1", san_table_data!R99))), "-")</f>
        <v>-</v>
      </c>
      <c r="S102" s="59" t="str">
        <f>IF(ISNUMBER(san_table_data!S99), IF(san_table_data!S99=-999,"NA",IF(san_table_data!S99&gt;99, "&gt;99", IF(san_table_data!S99&lt;1, "&lt;1", san_table_data!S99))), "-")</f>
        <v>-</v>
      </c>
      <c r="T102" s="59" t="str">
        <f>IF(ISNUMBER(san_table_data!T99), IF(san_table_data!T99=-999,"NA",IF(san_table_data!T99&gt;99, "&gt;99", IF(san_table_data!T99&lt;1, "&lt;1", san_table_data!T99))), "-")</f>
        <v>-</v>
      </c>
      <c r="U102" s="61" t="str">
        <f>IF(ISNUMBER(san_table_data!U99), IF(san_table_data!U99=-999,"NA",IF(san_table_data!U99&gt;99, "&gt;99", IF(san_table_data!U99&lt;1, "&lt;1", san_table_data!U99))), "-")</f>
        <v>-</v>
      </c>
      <c r="V102" s="47" t="str">
        <f>IF(ISNUMBER(san_table_data!V99), IF(san_table_data!V99=-999,"NA",san_table_data!V99), "-")</f>
        <v>-</v>
      </c>
      <c r="W102" s="47" t="str">
        <f>IF(ISNUMBER(san_table_data!W99), IF(san_table_data!W99=-999,"NA",san_table_data!W99), "-")</f>
        <v>-</v>
      </c>
      <c r="X102" s="47"/>
      <c r="Y102" s="47"/>
      <c r="Z102" s="62" t="str">
        <f>IF(ISNUMBER(san_table_data!Z99), IF(san_table_data!Z99=-999,"NA",IF(san_table_data!Z99&gt;99, "&gt;99", IF(san_table_data!Z99&lt;1, "&lt;1", san_table_data!Z99))), "-")</f>
        <v>-</v>
      </c>
      <c r="AA102" s="63" t="str">
        <f>IF(ISNUMBER(san_table_data!AA99), IF(san_table_data!AA99=-999,"NA",IF(san_table_data!AA99&gt;99, "&gt;99", IF(san_table_data!AA99&lt;1, "&lt;1", san_table_data!AA99))), "-")</f>
        <v>-</v>
      </c>
      <c r="AB102" s="63" t="str">
        <f>IF(ISNUMBER(san_table_data!AB99), IF(san_table_data!AB99=-999,"NA",IF(san_table_data!AB99&gt;99, "&gt;99", IF(san_table_data!AB99&lt;1, "&lt;1", san_table_data!AB99))), "-")</f>
        <v>-</v>
      </c>
      <c r="AC102" s="63" t="str">
        <f>IF(ISNUMBER(san_table_data!AC99), IF(san_table_data!AC99=-999,"NA",IF(san_table_data!AC99&gt;99, "&gt;99", IF(san_table_data!AC99&lt;1, "&lt;1", san_table_data!AC99))), "-")</f>
        <v>-</v>
      </c>
      <c r="AD102" s="59" t="str">
        <f>IF(ISNUMBER(san_table_data!AD99), IF(san_table_data!AD99=-999,"NA",IF(san_table_data!AD99&gt;99, "&gt;99", IF(san_table_data!AD99&lt;1, "&lt;1", san_table_data!AD99))), "-")</f>
        <v>-</v>
      </c>
      <c r="AE102" s="59" t="str">
        <f>IF(ISNUMBER(san_table_data!AE99), IF(san_table_data!AE99=-999,"NA",IF(san_table_data!AE99&gt;99, "&gt;99", IF(san_table_data!AE99&lt;1, "&lt;1", san_table_data!AE99))), "-")</f>
        <v>-</v>
      </c>
      <c r="AF102" s="59" t="str">
        <f>IF(ISNUMBER(san_table_data!AF99), IF(san_table_data!AF99=-999,"NA",IF(san_table_data!AF99&gt;99, "&gt;99", IF(san_table_data!AF99&lt;1, "&lt;1", san_table_data!AF99))), "-")</f>
        <v>-</v>
      </c>
      <c r="AG102" s="62" t="str">
        <f>IF(ISNUMBER(san_table_data!AG99), IF(san_table_data!AG99=-999,"NA",IF(san_table_data!AG99&gt;99, "&gt;99", IF(san_table_data!AG99&lt;1, "&lt;1", san_table_data!AG99))), "-")</f>
        <v>-</v>
      </c>
      <c r="AH102" s="63" t="str">
        <f>IF(ISNUMBER(san_table_data!AH99), IF(san_table_data!AH99=-999,"NA",IF(san_table_data!AH99&gt;99, "&gt;99", IF(san_table_data!AH99&lt;1, "&lt;1", san_table_data!AH99))), "-")</f>
        <v>-</v>
      </c>
      <c r="AI102" s="63" t="str">
        <f>IF(ISNUMBER(san_table_data!AI99), IF(san_table_data!AI99=-999,"NA",IF(san_table_data!AI99&gt;99, "&gt;99", IF(san_table_data!AI99&lt;1, "&lt;1", san_table_data!AI99))), "-")</f>
        <v>-</v>
      </c>
      <c r="AJ102" s="63" t="str">
        <f>IF(ISNUMBER(san_table_data!AJ99), IF(san_table_data!AJ99=-999,"NA",IF(san_table_data!AJ99&gt;99, "&gt;99", IF(san_table_data!AJ99&lt;1, "&lt;1", san_table_data!AJ99))), "-")</f>
        <v>-</v>
      </c>
      <c r="AK102" s="59" t="str">
        <f>IF(ISNUMBER(san_table_data!AK99), IF(san_table_data!AK99=-999,"NA",IF(san_table_data!AK99&gt;99, "&gt;99", IF(san_table_data!AK99&lt;1, "&lt;1", san_table_data!AK99))), "-")</f>
        <v>-</v>
      </c>
      <c r="AL102" s="59" t="str">
        <f>IF(ISNUMBER(san_table_data!AL99), IF(san_table_data!AL99=-999,"NA",IF(san_table_data!AL99&gt;99, "&gt;99", IF(san_table_data!AL99&lt;1, "&lt;1", san_table_data!AL99))), "-")</f>
        <v>-</v>
      </c>
      <c r="AM102" s="59" t="str">
        <f>IF(ISNUMBER(san_table_data!AM99), IF(san_table_data!AM99=-999,"NA",IF(san_table_data!AM99&gt;99, "&gt;99", IF(san_table_data!AM99&lt;1, "&lt;1", san_table_data!AM99))), "-")</f>
        <v>-</v>
      </c>
      <c r="AN102" s="62" t="str">
        <f>IF(ISNUMBER(san_table_data!AN99), IF(san_table_data!AN99=-999,"NA",IF(san_table_data!AN99&gt;99, "&gt;99", IF(san_table_data!AN99&lt;1, "&lt;1", san_table_data!AN99))), "-")</f>
        <v>-</v>
      </c>
      <c r="AO102" s="63" t="str">
        <f>IF(ISNUMBER(san_table_data!AO99), IF(san_table_data!AO99=-999,"NA",IF(san_table_data!AO99&gt;99, "&gt;99", IF(san_table_data!AO99&lt;1, "&lt;1", san_table_data!AO99))), "-")</f>
        <v>-</v>
      </c>
      <c r="AP102" s="63" t="str">
        <f>IF(ISNUMBER(san_table_data!AP99), IF(san_table_data!AP99=-999,"NA",IF(san_table_data!AP99&gt;99, "&gt;99", IF(san_table_data!AP99&lt;1, "&lt;1", san_table_data!AP99))), "-")</f>
        <v>-</v>
      </c>
      <c r="AQ102" s="63" t="str">
        <f>IF(ISNUMBER(san_table_data!AQ99), IF(san_table_data!AQ99=-999,"NA",IF(san_table_data!AQ99&gt;99, "&gt;99", IF(san_table_data!AQ99&lt;1, "&lt;1", san_table_data!AQ99))), "-")</f>
        <v>-</v>
      </c>
      <c r="AR102" s="59" t="str">
        <f>IF(ISNUMBER(san_table_data!AR99), IF(san_table_data!AR99=-999,"NA",IF(san_table_data!AR99&gt;99, "&gt;99", IF(san_table_data!AR99&lt;1, "&lt;1", san_table_data!AR99))), "-")</f>
        <v>-</v>
      </c>
      <c r="AS102" s="59" t="str">
        <f>IF(ISNUMBER(san_table_data!AS99), IF(san_table_data!AS99=-999,"NA",IF(san_table_data!AS99&gt;99, "&gt;99", IF(san_table_data!AS99&lt;1, "&lt;1", san_table_data!AS99))), "-")</f>
        <v>-</v>
      </c>
      <c r="AT102" s="59" t="str">
        <f>IF(ISNUMBER(san_table_data!AT99), IF(san_table_data!AT99=-999,"NA",IF(san_table_data!AT99&gt;99, "&gt;99", IF(san_table_data!AT99&lt;1, "&lt;1", san_table_data!AT99))), "-")</f>
        <v>-</v>
      </c>
    </row>
    <row r="103" x14ac:dyDescent="0.25">
      <c r="A103" s="56" t="str">
        <f>IF(ISBLANK(san_table_data!A100), "", san_table_data!A100)</f>
        <v/>
      </c>
      <c r="B103" s="56" t="str">
        <f>IF(ISBLANK(san_table_data!B100), "", san_table_data!B100)</f>
        <v/>
      </c>
      <c r="C103" s="57" t="str">
        <f>IF(ISNUMBER(san_table_data!C100), san_table_data!C100, "-")</f>
        <v>-</v>
      </c>
      <c r="D103" s="58" t="str">
        <f>IF(ISNUMBER(san_table_data!D100), san_table_data!D100, "-")</f>
        <v>-</v>
      </c>
      <c r="E103" s="59" t="str">
        <f>IF(ISNUMBER(san_table_data!E100), san_table_data!E100, "-")</f>
        <v>-</v>
      </c>
      <c r="F103" s="60" t="str">
        <f>IF(ISNUMBER(san_table_data!F100), IF(san_table_data!F100=-999,"NA",IF(san_table_data!F100&gt;99, "&gt;99", IF(san_table_data!F100&lt;1, "&lt;1", san_table_data!F100))), "-")</f>
        <v>-</v>
      </c>
      <c r="G103" s="59" t="str">
        <f>IF(ISNUMBER(san_table_data!G100), IF(san_table_data!G100=-999,"NA",IF(san_table_data!G100&gt;99, "&gt;99", IF(san_table_data!G100&lt;1, "&lt;1", san_table_data!G100))), "-")</f>
        <v>-</v>
      </c>
      <c r="H103" s="59" t="str">
        <f>IF(ISNUMBER(san_table_data!H100), IF(san_table_data!H100=-999,"NA",IF(san_table_data!H100&gt;99, "&gt;99", IF(san_table_data!H100&lt;1, "&lt;1", san_table_data!H100))), "-")</f>
        <v>-</v>
      </c>
      <c r="I103" s="61" t="str">
        <f>IF(ISNUMBER(san_table_data!I100), IF(san_table_data!I100=-999,"NA",IF(san_table_data!I100&gt;99, "&gt;99", IF(san_table_data!I100&lt;1, "&lt;1", san_table_data!I100))), "-")</f>
        <v>-</v>
      </c>
      <c r="J103" s="47" t="str">
        <f>IF(ISNUMBER(san_table_data!J100), IF(san_table_data!J100=-999,"NA",san_table_data!J100), "-")</f>
        <v>-</v>
      </c>
      <c r="K103" s="47" t="str">
        <f>IF(ISNUMBER(san_table_data!K100), IF(san_table_data!K100=-999,"NA",san_table_data!K100), "-")</f>
        <v>-</v>
      </c>
      <c r="L103" s="60" t="str">
        <f>IF(ISNUMBER(san_table_data!L100), IF(san_table_data!L100=-999,"NA",IF(san_table_data!L100&gt;99, "&gt;99", IF(san_table_data!L100&lt;1, "&lt;1", san_table_data!L100))), "-")</f>
        <v>-</v>
      </c>
      <c r="M103" s="59" t="str">
        <f>IF(ISNUMBER(san_table_data!M100), IF(san_table_data!M100=-999,"NA",IF(san_table_data!M100&gt;99, "&gt;99", IF(san_table_data!M100&lt;1, "&lt;1", san_table_data!M100))), "-")</f>
        <v>-</v>
      </c>
      <c r="N103" s="59" t="str">
        <f>IF(ISNUMBER(san_table_data!N100), IF(san_table_data!N100=-999,"NA",IF(san_table_data!N100&gt;99, "&gt;99", IF(san_table_data!N100&lt;1, "&lt;1", san_table_data!N100))), "-")</f>
        <v>-</v>
      </c>
      <c r="O103" s="61" t="str">
        <f>IF(ISNUMBER(san_table_data!O100), IF(san_table_data!O100=-999,"NA",IF(san_table_data!O100&gt;99, "&gt;99", IF(san_table_data!O100&lt;1, "&lt;1", san_table_data!O100))), "-")</f>
        <v>-</v>
      </c>
      <c r="P103" s="47" t="str">
        <f>IF(ISNUMBER(san_table_data!P100), IF(san_table_data!P100=-999,"NA",san_table_data!P100), "-")</f>
        <v>-</v>
      </c>
      <c r="Q103" s="47" t="str">
        <f>IF(ISNUMBER(san_table_data!Q100), IF(san_table_data!Q100=-999,"NA",san_table_data!Q100), "-")</f>
        <v>-</v>
      </c>
      <c r="R103" s="60" t="str">
        <f>IF(ISNUMBER(san_table_data!R100), IF(san_table_data!R100=-999,"NA",IF(san_table_data!R100&gt;99, "&gt;99", IF(san_table_data!R100&lt;1, "&lt;1", san_table_data!R100))), "-")</f>
        <v>-</v>
      </c>
      <c r="S103" s="59" t="str">
        <f>IF(ISNUMBER(san_table_data!S100), IF(san_table_data!S100=-999,"NA",IF(san_table_data!S100&gt;99, "&gt;99", IF(san_table_data!S100&lt;1, "&lt;1", san_table_data!S100))), "-")</f>
        <v>-</v>
      </c>
      <c r="T103" s="59" t="str">
        <f>IF(ISNUMBER(san_table_data!T100), IF(san_table_data!T100=-999,"NA",IF(san_table_data!T100&gt;99, "&gt;99", IF(san_table_data!T100&lt;1, "&lt;1", san_table_data!T100))), "-")</f>
        <v>-</v>
      </c>
      <c r="U103" s="61" t="str">
        <f>IF(ISNUMBER(san_table_data!U100), IF(san_table_data!U100=-999,"NA",IF(san_table_data!U100&gt;99, "&gt;99", IF(san_table_data!U100&lt;1, "&lt;1", san_table_data!U100))), "-")</f>
        <v>-</v>
      </c>
      <c r="V103" s="47" t="str">
        <f>IF(ISNUMBER(san_table_data!V100), IF(san_table_data!V100=-999,"NA",san_table_data!V100), "-")</f>
        <v>-</v>
      </c>
      <c r="W103" s="47" t="str">
        <f>IF(ISNUMBER(san_table_data!W100), IF(san_table_data!W100=-999,"NA",san_table_data!W100), "-")</f>
        <v>-</v>
      </c>
      <c r="X103" s="47"/>
      <c r="Y103" s="47"/>
      <c r="Z103" s="62" t="str">
        <f>IF(ISNUMBER(san_table_data!Z100), IF(san_table_data!Z100=-999,"NA",IF(san_table_data!Z100&gt;99, "&gt;99", IF(san_table_data!Z100&lt;1, "&lt;1", san_table_data!Z100))), "-")</f>
        <v>-</v>
      </c>
      <c r="AA103" s="63" t="str">
        <f>IF(ISNUMBER(san_table_data!AA100), IF(san_table_data!AA100=-999,"NA",IF(san_table_data!AA100&gt;99, "&gt;99", IF(san_table_data!AA100&lt;1, "&lt;1", san_table_data!AA100))), "-")</f>
        <v>-</v>
      </c>
      <c r="AB103" s="63" t="str">
        <f>IF(ISNUMBER(san_table_data!AB100), IF(san_table_data!AB100=-999,"NA",IF(san_table_data!AB100&gt;99, "&gt;99", IF(san_table_data!AB100&lt;1, "&lt;1", san_table_data!AB100))), "-")</f>
        <v>-</v>
      </c>
      <c r="AC103" s="63" t="str">
        <f>IF(ISNUMBER(san_table_data!AC100), IF(san_table_data!AC100=-999,"NA",IF(san_table_data!AC100&gt;99, "&gt;99", IF(san_table_data!AC100&lt;1, "&lt;1", san_table_data!AC100))), "-")</f>
        <v>-</v>
      </c>
      <c r="AD103" s="59" t="str">
        <f>IF(ISNUMBER(san_table_data!AD100), IF(san_table_data!AD100=-999,"NA",IF(san_table_data!AD100&gt;99, "&gt;99", IF(san_table_data!AD100&lt;1, "&lt;1", san_table_data!AD100))), "-")</f>
        <v>-</v>
      </c>
      <c r="AE103" s="59" t="str">
        <f>IF(ISNUMBER(san_table_data!AE100), IF(san_table_data!AE100=-999,"NA",IF(san_table_data!AE100&gt;99, "&gt;99", IF(san_table_data!AE100&lt;1, "&lt;1", san_table_data!AE100))), "-")</f>
        <v>-</v>
      </c>
      <c r="AF103" s="59" t="str">
        <f>IF(ISNUMBER(san_table_data!AF100), IF(san_table_data!AF100=-999,"NA",IF(san_table_data!AF100&gt;99, "&gt;99", IF(san_table_data!AF100&lt;1, "&lt;1", san_table_data!AF100))), "-")</f>
        <v>-</v>
      </c>
      <c r="AG103" s="62" t="str">
        <f>IF(ISNUMBER(san_table_data!AG100), IF(san_table_data!AG100=-999,"NA",IF(san_table_data!AG100&gt;99, "&gt;99", IF(san_table_data!AG100&lt;1, "&lt;1", san_table_data!AG100))), "-")</f>
        <v>-</v>
      </c>
      <c r="AH103" s="63" t="str">
        <f>IF(ISNUMBER(san_table_data!AH100), IF(san_table_data!AH100=-999,"NA",IF(san_table_data!AH100&gt;99, "&gt;99", IF(san_table_data!AH100&lt;1, "&lt;1", san_table_data!AH100))), "-")</f>
        <v>-</v>
      </c>
      <c r="AI103" s="63" t="str">
        <f>IF(ISNUMBER(san_table_data!AI100), IF(san_table_data!AI100=-999,"NA",IF(san_table_data!AI100&gt;99, "&gt;99", IF(san_table_data!AI100&lt;1, "&lt;1", san_table_data!AI100))), "-")</f>
        <v>-</v>
      </c>
      <c r="AJ103" s="63" t="str">
        <f>IF(ISNUMBER(san_table_data!AJ100), IF(san_table_data!AJ100=-999,"NA",IF(san_table_data!AJ100&gt;99, "&gt;99", IF(san_table_data!AJ100&lt;1, "&lt;1", san_table_data!AJ100))), "-")</f>
        <v>-</v>
      </c>
      <c r="AK103" s="59" t="str">
        <f>IF(ISNUMBER(san_table_data!AK100), IF(san_table_data!AK100=-999,"NA",IF(san_table_data!AK100&gt;99, "&gt;99", IF(san_table_data!AK100&lt;1, "&lt;1", san_table_data!AK100))), "-")</f>
        <v>-</v>
      </c>
      <c r="AL103" s="59" t="str">
        <f>IF(ISNUMBER(san_table_data!AL100), IF(san_table_data!AL100=-999,"NA",IF(san_table_data!AL100&gt;99, "&gt;99", IF(san_table_data!AL100&lt;1, "&lt;1", san_table_data!AL100))), "-")</f>
        <v>-</v>
      </c>
      <c r="AM103" s="59" t="str">
        <f>IF(ISNUMBER(san_table_data!AM100), IF(san_table_data!AM100=-999,"NA",IF(san_table_data!AM100&gt;99, "&gt;99", IF(san_table_data!AM100&lt;1, "&lt;1", san_table_data!AM100))), "-")</f>
        <v>-</v>
      </c>
      <c r="AN103" s="62" t="str">
        <f>IF(ISNUMBER(san_table_data!AN100), IF(san_table_data!AN100=-999,"NA",IF(san_table_data!AN100&gt;99, "&gt;99", IF(san_table_data!AN100&lt;1, "&lt;1", san_table_data!AN100))), "-")</f>
        <v>-</v>
      </c>
      <c r="AO103" s="63" t="str">
        <f>IF(ISNUMBER(san_table_data!AO100), IF(san_table_data!AO100=-999,"NA",IF(san_table_data!AO100&gt;99, "&gt;99", IF(san_table_data!AO100&lt;1, "&lt;1", san_table_data!AO100))), "-")</f>
        <v>-</v>
      </c>
      <c r="AP103" s="63" t="str">
        <f>IF(ISNUMBER(san_table_data!AP100), IF(san_table_data!AP100=-999,"NA",IF(san_table_data!AP100&gt;99, "&gt;99", IF(san_table_data!AP100&lt;1, "&lt;1", san_table_data!AP100))), "-")</f>
        <v>-</v>
      </c>
      <c r="AQ103" s="63" t="str">
        <f>IF(ISNUMBER(san_table_data!AQ100), IF(san_table_data!AQ100=-999,"NA",IF(san_table_data!AQ100&gt;99, "&gt;99", IF(san_table_data!AQ100&lt;1, "&lt;1", san_table_data!AQ100))), "-")</f>
        <v>-</v>
      </c>
      <c r="AR103" s="59" t="str">
        <f>IF(ISNUMBER(san_table_data!AR100), IF(san_table_data!AR100=-999,"NA",IF(san_table_data!AR100&gt;99, "&gt;99", IF(san_table_data!AR100&lt;1, "&lt;1", san_table_data!AR100))), "-")</f>
        <v>-</v>
      </c>
      <c r="AS103" s="59" t="str">
        <f>IF(ISNUMBER(san_table_data!AS100), IF(san_table_data!AS100=-999,"NA",IF(san_table_data!AS100&gt;99, "&gt;99", IF(san_table_data!AS100&lt;1, "&lt;1", san_table_data!AS100))), "-")</f>
        <v>-</v>
      </c>
      <c r="AT103" s="59" t="str">
        <f>IF(ISNUMBER(san_table_data!AT100), IF(san_table_data!AT100=-999,"NA",IF(san_table_data!AT100&gt;99, "&gt;99", IF(san_table_data!AT100&lt;1, "&lt;1", san_table_data!AT100))), "-")</f>
        <v>-</v>
      </c>
    </row>
    <row r="104" x14ac:dyDescent="0.25">
      <c r="A104" s="56" t="str">
        <f>IF(ISBLANK(san_table_data!A101), "", san_table_data!A101)</f>
        <v/>
      </c>
      <c r="B104" s="56" t="str">
        <f>IF(ISBLANK(san_table_data!B101), "", san_table_data!B101)</f>
        <v/>
      </c>
      <c r="C104" s="57" t="str">
        <f>IF(ISNUMBER(san_table_data!C101), san_table_data!C101, "-")</f>
        <v>-</v>
      </c>
      <c r="D104" s="58" t="str">
        <f>IF(ISNUMBER(san_table_data!D101), san_table_data!D101, "-")</f>
        <v>-</v>
      </c>
      <c r="E104" s="59" t="str">
        <f>IF(ISNUMBER(san_table_data!E101), san_table_data!E101, "-")</f>
        <v>-</v>
      </c>
      <c r="F104" s="60" t="str">
        <f>IF(ISNUMBER(san_table_data!F101), IF(san_table_data!F101=-999,"NA",IF(san_table_data!F101&gt;99, "&gt;99", IF(san_table_data!F101&lt;1, "&lt;1", san_table_data!F101))), "-")</f>
        <v>-</v>
      </c>
      <c r="G104" s="59" t="str">
        <f>IF(ISNUMBER(san_table_data!G101), IF(san_table_data!G101=-999,"NA",IF(san_table_data!G101&gt;99, "&gt;99", IF(san_table_data!G101&lt;1, "&lt;1", san_table_data!G101))), "-")</f>
        <v>-</v>
      </c>
      <c r="H104" s="59" t="str">
        <f>IF(ISNUMBER(san_table_data!H101), IF(san_table_data!H101=-999,"NA",IF(san_table_data!H101&gt;99, "&gt;99", IF(san_table_data!H101&lt;1, "&lt;1", san_table_data!H101))), "-")</f>
        <v>-</v>
      </c>
      <c r="I104" s="61" t="str">
        <f>IF(ISNUMBER(san_table_data!I101), IF(san_table_data!I101=-999,"NA",IF(san_table_data!I101&gt;99, "&gt;99", IF(san_table_data!I101&lt;1, "&lt;1", san_table_data!I101))), "-")</f>
        <v>-</v>
      </c>
      <c r="J104" s="47" t="str">
        <f>IF(ISNUMBER(san_table_data!J101), IF(san_table_data!J101=-999,"NA",san_table_data!J101), "-")</f>
        <v>-</v>
      </c>
      <c r="K104" s="47" t="str">
        <f>IF(ISNUMBER(san_table_data!K101), IF(san_table_data!K101=-999,"NA",san_table_data!K101), "-")</f>
        <v>-</v>
      </c>
      <c r="L104" s="60" t="str">
        <f>IF(ISNUMBER(san_table_data!L101), IF(san_table_data!L101=-999,"NA",IF(san_table_data!L101&gt;99, "&gt;99", IF(san_table_data!L101&lt;1, "&lt;1", san_table_data!L101))), "-")</f>
        <v>-</v>
      </c>
      <c r="M104" s="59" t="str">
        <f>IF(ISNUMBER(san_table_data!M101), IF(san_table_data!M101=-999,"NA",IF(san_table_data!M101&gt;99, "&gt;99", IF(san_table_data!M101&lt;1, "&lt;1", san_table_data!M101))), "-")</f>
        <v>-</v>
      </c>
      <c r="N104" s="59" t="str">
        <f>IF(ISNUMBER(san_table_data!N101), IF(san_table_data!N101=-999,"NA",IF(san_table_data!N101&gt;99, "&gt;99", IF(san_table_data!N101&lt;1, "&lt;1", san_table_data!N101))), "-")</f>
        <v>-</v>
      </c>
      <c r="O104" s="61" t="str">
        <f>IF(ISNUMBER(san_table_data!O101), IF(san_table_data!O101=-999,"NA",IF(san_table_data!O101&gt;99, "&gt;99", IF(san_table_data!O101&lt;1, "&lt;1", san_table_data!O101))), "-")</f>
        <v>-</v>
      </c>
      <c r="P104" s="47" t="str">
        <f>IF(ISNUMBER(san_table_data!P101), IF(san_table_data!P101=-999,"NA",san_table_data!P101), "-")</f>
        <v>-</v>
      </c>
      <c r="Q104" s="47" t="str">
        <f>IF(ISNUMBER(san_table_data!Q101), IF(san_table_data!Q101=-999,"NA",san_table_data!Q101), "-")</f>
        <v>-</v>
      </c>
      <c r="R104" s="60" t="str">
        <f>IF(ISNUMBER(san_table_data!R101), IF(san_table_data!R101=-999,"NA",IF(san_table_data!R101&gt;99, "&gt;99", IF(san_table_data!R101&lt;1, "&lt;1", san_table_data!R101))), "-")</f>
        <v>-</v>
      </c>
      <c r="S104" s="59" t="str">
        <f>IF(ISNUMBER(san_table_data!S101), IF(san_table_data!S101=-999,"NA",IF(san_table_data!S101&gt;99, "&gt;99", IF(san_table_data!S101&lt;1, "&lt;1", san_table_data!S101))), "-")</f>
        <v>-</v>
      </c>
      <c r="T104" s="59" t="str">
        <f>IF(ISNUMBER(san_table_data!T101), IF(san_table_data!T101=-999,"NA",IF(san_table_data!T101&gt;99, "&gt;99", IF(san_table_data!T101&lt;1, "&lt;1", san_table_data!T101))), "-")</f>
        <v>-</v>
      </c>
      <c r="U104" s="61" t="str">
        <f>IF(ISNUMBER(san_table_data!U101), IF(san_table_data!U101=-999,"NA",IF(san_table_data!U101&gt;99, "&gt;99", IF(san_table_data!U101&lt;1, "&lt;1", san_table_data!U101))), "-")</f>
        <v>-</v>
      </c>
      <c r="V104" s="47" t="str">
        <f>IF(ISNUMBER(san_table_data!V101), IF(san_table_data!V101=-999,"NA",san_table_data!V101), "-")</f>
        <v>-</v>
      </c>
      <c r="W104" s="47" t="str">
        <f>IF(ISNUMBER(san_table_data!W101), IF(san_table_data!W101=-999,"NA",san_table_data!W101), "-")</f>
        <v>-</v>
      </c>
      <c r="X104" s="47"/>
      <c r="Y104" s="47"/>
      <c r="Z104" s="62" t="str">
        <f>IF(ISNUMBER(san_table_data!Z101), IF(san_table_data!Z101=-999,"NA",IF(san_table_data!Z101&gt;99, "&gt;99", IF(san_table_data!Z101&lt;1, "&lt;1", san_table_data!Z101))), "-")</f>
        <v>-</v>
      </c>
      <c r="AA104" s="63" t="str">
        <f>IF(ISNUMBER(san_table_data!AA101), IF(san_table_data!AA101=-999,"NA",IF(san_table_data!AA101&gt;99, "&gt;99", IF(san_table_data!AA101&lt;1, "&lt;1", san_table_data!AA101))), "-")</f>
        <v>-</v>
      </c>
      <c r="AB104" s="63" t="str">
        <f>IF(ISNUMBER(san_table_data!AB101), IF(san_table_data!AB101=-999,"NA",IF(san_table_data!AB101&gt;99, "&gt;99", IF(san_table_data!AB101&lt;1, "&lt;1", san_table_data!AB101))), "-")</f>
        <v>-</v>
      </c>
      <c r="AC104" s="63" t="str">
        <f>IF(ISNUMBER(san_table_data!AC101), IF(san_table_data!AC101=-999,"NA",IF(san_table_data!AC101&gt;99, "&gt;99", IF(san_table_data!AC101&lt;1, "&lt;1", san_table_data!AC101))), "-")</f>
        <v>-</v>
      </c>
      <c r="AD104" s="59" t="str">
        <f>IF(ISNUMBER(san_table_data!AD101), IF(san_table_data!AD101=-999,"NA",IF(san_table_data!AD101&gt;99, "&gt;99", IF(san_table_data!AD101&lt;1, "&lt;1", san_table_data!AD101))), "-")</f>
        <v>-</v>
      </c>
      <c r="AE104" s="59" t="str">
        <f>IF(ISNUMBER(san_table_data!AE101), IF(san_table_data!AE101=-999,"NA",IF(san_table_data!AE101&gt;99, "&gt;99", IF(san_table_data!AE101&lt;1, "&lt;1", san_table_data!AE101))), "-")</f>
        <v>-</v>
      </c>
      <c r="AF104" s="59" t="str">
        <f>IF(ISNUMBER(san_table_data!AF101), IF(san_table_data!AF101=-999,"NA",IF(san_table_data!AF101&gt;99, "&gt;99", IF(san_table_data!AF101&lt;1, "&lt;1", san_table_data!AF101))), "-")</f>
        <v>-</v>
      </c>
      <c r="AG104" s="62" t="str">
        <f>IF(ISNUMBER(san_table_data!AG101), IF(san_table_data!AG101=-999,"NA",IF(san_table_data!AG101&gt;99, "&gt;99", IF(san_table_data!AG101&lt;1, "&lt;1", san_table_data!AG101))), "-")</f>
        <v>-</v>
      </c>
      <c r="AH104" s="63" t="str">
        <f>IF(ISNUMBER(san_table_data!AH101), IF(san_table_data!AH101=-999,"NA",IF(san_table_data!AH101&gt;99, "&gt;99", IF(san_table_data!AH101&lt;1, "&lt;1", san_table_data!AH101))), "-")</f>
        <v>-</v>
      </c>
      <c r="AI104" s="63" t="str">
        <f>IF(ISNUMBER(san_table_data!AI101), IF(san_table_data!AI101=-999,"NA",IF(san_table_data!AI101&gt;99, "&gt;99", IF(san_table_data!AI101&lt;1, "&lt;1", san_table_data!AI101))), "-")</f>
        <v>-</v>
      </c>
      <c r="AJ104" s="63" t="str">
        <f>IF(ISNUMBER(san_table_data!AJ101), IF(san_table_data!AJ101=-999,"NA",IF(san_table_data!AJ101&gt;99, "&gt;99", IF(san_table_data!AJ101&lt;1, "&lt;1", san_table_data!AJ101))), "-")</f>
        <v>-</v>
      </c>
      <c r="AK104" s="59" t="str">
        <f>IF(ISNUMBER(san_table_data!AK101), IF(san_table_data!AK101=-999,"NA",IF(san_table_data!AK101&gt;99, "&gt;99", IF(san_table_data!AK101&lt;1, "&lt;1", san_table_data!AK101))), "-")</f>
        <v>-</v>
      </c>
      <c r="AL104" s="59" t="str">
        <f>IF(ISNUMBER(san_table_data!AL101), IF(san_table_data!AL101=-999,"NA",IF(san_table_data!AL101&gt;99, "&gt;99", IF(san_table_data!AL101&lt;1, "&lt;1", san_table_data!AL101))), "-")</f>
        <v>-</v>
      </c>
      <c r="AM104" s="59" t="str">
        <f>IF(ISNUMBER(san_table_data!AM101), IF(san_table_data!AM101=-999,"NA",IF(san_table_data!AM101&gt;99, "&gt;99", IF(san_table_data!AM101&lt;1, "&lt;1", san_table_data!AM101))), "-")</f>
        <v>-</v>
      </c>
      <c r="AN104" s="62" t="str">
        <f>IF(ISNUMBER(san_table_data!AN101), IF(san_table_data!AN101=-999,"NA",IF(san_table_data!AN101&gt;99, "&gt;99", IF(san_table_data!AN101&lt;1, "&lt;1", san_table_data!AN101))), "-")</f>
        <v>-</v>
      </c>
      <c r="AO104" s="63" t="str">
        <f>IF(ISNUMBER(san_table_data!AO101), IF(san_table_data!AO101=-999,"NA",IF(san_table_data!AO101&gt;99, "&gt;99", IF(san_table_data!AO101&lt;1, "&lt;1", san_table_data!AO101))), "-")</f>
        <v>-</v>
      </c>
      <c r="AP104" s="63" t="str">
        <f>IF(ISNUMBER(san_table_data!AP101), IF(san_table_data!AP101=-999,"NA",IF(san_table_data!AP101&gt;99, "&gt;99", IF(san_table_data!AP101&lt;1, "&lt;1", san_table_data!AP101))), "-")</f>
        <v>-</v>
      </c>
      <c r="AQ104" s="63" t="str">
        <f>IF(ISNUMBER(san_table_data!AQ101), IF(san_table_data!AQ101=-999,"NA",IF(san_table_data!AQ101&gt;99, "&gt;99", IF(san_table_data!AQ101&lt;1, "&lt;1", san_table_data!AQ101))), "-")</f>
        <v>-</v>
      </c>
      <c r="AR104" s="59" t="str">
        <f>IF(ISNUMBER(san_table_data!AR101), IF(san_table_data!AR101=-999,"NA",IF(san_table_data!AR101&gt;99, "&gt;99", IF(san_table_data!AR101&lt;1, "&lt;1", san_table_data!AR101))), "-")</f>
        <v>-</v>
      </c>
      <c r="AS104" s="59" t="str">
        <f>IF(ISNUMBER(san_table_data!AS101), IF(san_table_data!AS101=-999,"NA",IF(san_table_data!AS101&gt;99, "&gt;99", IF(san_table_data!AS101&lt;1, "&lt;1", san_table_data!AS101))), "-")</f>
        <v>-</v>
      </c>
      <c r="AT104" s="59" t="str">
        <f>IF(ISNUMBER(san_table_data!AT101), IF(san_table_data!AT101=-999,"NA",IF(san_table_data!AT101&gt;99, "&gt;99", IF(san_table_data!AT101&lt;1, "&lt;1", san_table_data!AT101))), "-")</f>
        <v>-</v>
      </c>
    </row>
    <row r="105" x14ac:dyDescent="0.25">
      <c r="A105" s="56" t="str">
        <f>IF(ISBLANK(san_table_data!A102), "", san_table_data!A102)</f>
        <v/>
      </c>
      <c r="B105" s="56" t="str">
        <f>IF(ISBLANK(san_table_data!B102), "", san_table_data!B102)</f>
        <v/>
      </c>
      <c r="C105" s="57" t="str">
        <f>IF(ISNUMBER(san_table_data!C102), san_table_data!C102, "-")</f>
        <v>-</v>
      </c>
      <c r="D105" s="58" t="str">
        <f>IF(ISNUMBER(san_table_data!D102), san_table_data!D102, "-")</f>
        <v>-</v>
      </c>
      <c r="E105" s="59" t="str">
        <f>IF(ISNUMBER(san_table_data!E102), san_table_data!E102, "-")</f>
        <v>-</v>
      </c>
      <c r="F105" s="60" t="str">
        <f>IF(ISNUMBER(san_table_data!F102), IF(san_table_data!F102=-999,"NA",IF(san_table_data!F102&gt;99, "&gt;99", IF(san_table_data!F102&lt;1, "&lt;1", san_table_data!F102))), "-")</f>
        <v>-</v>
      </c>
      <c r="G105" s="59" t="str">
        <f>IF(ISNUMBER(san_table_data!G102), IF(san_table_data!G102=-999,"NA",IF(san_table_data!G102&gt;99, "&gt;99", IF(san_table_data!G102&lt;1, "&lt;1", san_table_data!G102))), "-")</f>
        <v>-</v>
      </c>
      <c r="H105" s="59" t="str">
        <f>IF(ISNUMBER(san_table_data!H102), IF(san_table_data!H102=-999,"NA",IF(san_table_data!H102&gt;99, "&gt;99", IF(san_table_data!H102&lt;1, "&lt;1", san_table_data!H102))), "-")</f>
        <v>-</v>
      </c>
      <c r="I105" s="61" t="str">
        <f>IF(ISNUMBER(san_table_data!I102), IF(san_table_data!I102=-999,"NA",IF(san_table_data!I102&gt;99, "&gt;99", IF(san_table_data!I102&lt;1, "&lt;1", san_table_data!I102))), "-")</f>
        <v>-</v>
      </c>
      <c r="J105" s="47" t="str">
        <f>IF(ISNUMBER(san_table_data!J102), IF(san_table_data!J102=-999,"NA",san_table_data!J102), "-")</f>
        <v>-</v>
      </c>
      <c r="K105" s="47" t="str">
        <f>IF(ISNUMBER(san_table_data!K102), IF(san_table_data!K102=-999,"NA",san_table_data!K102), "-")</f>
        <v>-</v>
      </c>
      <c r="L105" s="60" t="str">
        <f>IF(ISNUMBER(san_table_data!L102), IF(san_table_data!L102=-999,"NA",IF(san_table_data!L102&gt;99, "&gt;99", IF(san_table_data!L102&lt;1, "&lt;1", san_table_data!L102))), "-")</f>
        <v>-</v>
      </c>
      <c r="M105" s="59" t="str">
        <f>IF(ISNUMBER(san_table_data!M102), IF(san_table_data!M102=-999,"NA",IF(san_table_data!M102&gt;99, "&gt;99", IF(san_table_data!M102&lt;1, "&lt;1", san_table_data!M102))), "-")</f>
        <v>-</v>
      </c>
      <c r="N105" s="59" t="str">
        <f>IF(ISNUMBER(san_table_data!N102), IF(san_table_data!N102=-999,"NA",IF(san_table_data!N102&gt;99, "&gt;99", IF(san_table_data!N102&lt;1, "&lt;1", san_table_data!N102))), "-")</f>
        <v>-</v>
      </c>
      <c r="O105" s="61" t="str">
        <f>IF(ISNUMBER(san_table_data!O102), IF(san_table_data!O102=-999,"NA",IF(san_table_data!O102&gt;99, "&gt;99", IF(san_table_data!O102&lt;1, "&lt;1", san_table_data!O102))), "-")</f>
        <v>-</v>
      </c>
      <c r="P105" s="47" t="str">
        <f>IF(ISNUMBER(san_table_data!P102), IF(san_table_data!P102=-999,"NA",san_table_data!P102), "-")</f>
        <v>-</v>
      </c>
      <c r="Q105" s="47" t="str">
        <f>IF(ISNUMBER(san_table_data!Q102), IF(san_table_data!Q102=-999,"NA",san_table_data!Q102), "-")</f>
        <v>-</v>
      </c>
      <c r="R105" s="60" t="str">
        <f>IF(ISNUMBER(san_table_data!R102), IF(san_table_data!R102=-999,"NA",IF(san_table_data!R102&gt;99, "&gt;99", IF(san_table_data!R102&lt;1, "&lt;1", san_table_data!R102))), "-")</f>
        <v>-</v>
      </c>
      <c r="S105" s="59" t="str">
        <f>IF(ISNUMBER(san_table_data!S102), IF(san_table_data!S102=-999,"NA",IF(san_table_data!S102&gt;99, "&gt;99", IF(san_table_data!S102&lt;1, "&lt;1", san_table_data!S102))), "-")</f>
        <v>-</v>
      </c>
      <c r="T105" s="59" t="str">
        <f>IF(ISNUMBER(san_table_data!T102), IF(san_table_data!T102=-999,"NA",IF(san_table_data!T102&gt;99, "&gt;99", IF(san_table_data!T102&lt;1, "&lt;1", san_table_data!T102))), "-")</f>
        <v>-</v>
      </c>
      <c r="U105" s="61" t="str">
        <f>IF(ISNUMBER(san_table_data!U102), IF(san_table_data!U102=-999,"NA",IF(san_table_data!U102&gt;99, "&gt;99", IF(san_table_data!U102&lt;1, "&lt;1", san_table_data!U102))), "-")</f>
        <v>-</v>
      </c>
      <c r="V105" s="47" t="str">
        <f>IF(ISNUMBER(san_table_data!V102), IF(san_table_data!V102=-999,"NA",san_table_data!V102), "-")</f>
        <v>-</v>
      </c>
      <c r="W105" s="47" t="str">
        <f>IF(ISNUMBER(san_table_data!W102), IF(san_table_data!W102=-999,"NA",san_table_data!W102), "-")</f>
        <v>-</v>
      </c>
      <c r="X105" s="47"/>
      <c r="Y105" s="47"/>
      <c r="Z105" s="62" t="str">
        <f>IF(ISNUMBER(san_table_data!Z102), IF(san_table_data!Z102=-999,"NA",IF(san_table_data!Z102&gt;99, "&gt;99", IF(san_table_data!Z102&lt;1, "&lt;1", san_table_data!Z102))), "-")</f>
        <v>-</v>
      </c>
      <c r="AA105" s="63" t="str">
        <f>IF(ISNUMBER(san_table_data!AA102), IF(san_table_data!AA102=-999,"NA",IF(san_table_data!AA102&gt;99, "&gt;99", IF(san_table_data!AA102&lt;1, "&lt;1", san_table_data!AA102))), "-")</f>
        <v>-</v>
      </c>
      <c r="AB105" s="63" t="str">
        <f>IF(ISNUMBER(san_table_data!AB102), IF(san_table_data!AB102=-999,"NA",IF(san_table_data!AB102&gt;99, "&gt;99", IF(san_table_data!AB102&lt;1, "&lt;1", san_table_data!AB102))), "-")</f>
        <v>-</v>
      </c>
      <c r="AC105" s="63" t="str">
        <f>IF(ISNUMBER(san_table_data!AC102), IF(san_table_data!AC102=-999,"NA",IF(san_table_data!AC102&gt;99, "&gt;99", IF(san_table_data!AC102&lt;1, "&lt;1", san_table_data!AC102))), "-")</f>
        <v>-</v>
      </c>
      <c r="AD105" s="59" t="str">
        <f>IF(ISNUMBER(san_table_data!AD102), IF(san_table_data!AD102=-999,"NA",IF(san_table_data!AD102&gt;99, "&gt;99", IF(san_table_data!AD102&lt;1, "&lt;1", san_table_data!AD102))), "-")</f>
        <v>-</v>
      </c>
      <c r="AE105" s="59" t="str">
        <f>IF(ISNUMBER(san_table_data!AE102), IF(san_table_data!AE102=-999,"NA",IF(san_table_data!AE102&gt;99, "&gt;99", IF(san_table_data!AE102&lt;1, "&lt;1", san_table_data!AE102))), "-")</f>
        <v>-</v>
      </c>
      <c r="AF105" s="59" t="str">
        <f>IF(ISNUMBER(san_table_data!AF102), IF(san_table_data!AF102=-999,"NA",IF(san_table_data!AF102&gt;99, "&gt;99", IF(san_table_data!AF102&lt;1, "&lt;1", san_table_data!AF102))), "-")</f>
        <v>-</v>
      </c>
      <c r="AG105" s="62" t="str">
        <f>IF(ISNUMBER(san_table_data!AG102), IF(san_table_data!AG102=-999,"NA",IF(san_table_data!AG102&gt;99, "&gt;99", IF(san_table_data!AG102&lt;1, "&lt;1", san_table_data!AG102))), "-")</f>
        <v>-</v>
      </c>
      <c r="AH105" s="63" t="str">
        <f>IF(ISNUMBER(san_table_data!AH102), IF(san_table_data!AH102=-999,"NA",IF(san_table_data!AH102&gt;99, "&gt;99", IF(san_table_data!AH102&lt;1, "&lt;1", san_table_data!AH102))), "-")</f>
        <v>-</v>
      </c>
      <c r="AI105" s="63" t="str">
        <f>IF(ISNUMBER(san_table_data!AI102), IF(san_table_data!AI102=-999,"NA",IF(san_table_data!AI102&gt;99, "&gt;99", IF(san_table_data!AI102&lt;1, "&lt;1", san_table_data!AI102))), "-")</f>
        <v>-</v>
      </c>
      <c r="AJ105" s="63" t="str">
        <f>IF(ISNUMBER(san_table_data!AJ102), IF(san_table_data!AJ102=-999,"NA",IF(san_table_data!AJ102&gt;99, "&gt;99", IF(san_table_data!AJ102&lt;1, "&lt;1", san_table_data!AJ102))), "-")</f>
        <v>-</v>
      </c>
      <c r="AK105" s="59" t="str">
        <f>IF(ISNUMBER(san_table_data!AK102), IF(san_table_data!AK102=-999,"NA",IF(san_table_data!AK102&gt;99, "&gt;99", IF(san_table_data!AK102&lt;1, "&lt;1", san_table_data!AK102))), "-")</f>
        <v>-</v>
      </c>
      <c r="AL105" s="59" t="str">
        <f>IF(ISNUMBER(san_table_data!AL102), IF(san_table_data!AL102=-999,"NA",IF(san_table_data!AL102&gt;99, "&gt;99", IF(san_table_data!AL102&lt;1, "&lt;1", san_table_data!AL102))), "-")</f>
        <v>-</v>
      </c>
      <c r="AM105" s="59" t="str">
        <f>IF(ISNUMBER(san_table_data!AM102), IF(san_table_data!AM102=-999,"NA",IF(san_table_data!AM102&gt;99, "&gt;99", IF(san_table_data!AM102&lt;1, "&lt;1", san_table_data!AM102))), "-")</f>
        <v>-</v>
      </c>
      <c r="AN105" s="62" t="str">
        <f>IF(ISNUMBER(san_table_data!AN102), IF(san_table_data!AN102=-999,"NA",IF(san_table_data!AN102&gt;99, "&gt;99", IF(san_table_data!AN102&lt;1, "&lt;1", san_table_data!AN102))), "-")</f>
        <v>-</v>
      </c>
      <c r="AO105" s="63" t="str">
        <f>IF(ISNUMBER(san_table_data!AO102), IF(san_table_data!AO102=-999,"NA",IF(san_table_data!AO102&gt;99, "&gt;99", IF(san_table_data!AO102&lt;1, "&lt;1", san_table_data!AO102))), "-")</f>
        <v>-</v>
      </c>
      <c r="AP105" s="63" t="str">
        <f>IF(ISNUMBER(san_table_data!AP102), IF(san_table_data!AP102=-999,"NA",IF(san_table_data!AP102&gt;99, "&gt;99", IF(san_table_data!AP102&lt;1, "&lt;1", san_table_data!AP102))), "-")</f>
        <v>-</v>
      </c>
      <c r="AQ105" s="63" t="str">
        <f>IF(ISNUMBER(san_table_data!AQ102), IF(san_table_data!AQ102=-999,"NA",IF(san_table_data!AQ102&gt;99, "&gt;99", IF(san_table_data!AQ102&lt;1, "&lt;1", san_table_data!AQ102))), "-")</f>
        <v>-</v>
      </c>
      <c r="AR105" s="59" t="str">
        <f>IF(ISNUMBER(san_table_data!AR102), IF(san_table_data!AR102=-999,"NA",IF(san_table_data!AR102&gt;99, "&gt;99", IF(san_table_data!AR102&lt;1, "&lt;1", san_table_data!AR102))), "-")</f>
        <v>-</v>
      </c>
      <c r="AS105" s="59" t="str">
        <f>IF(ISNUMBER(san_table_data!AS102), IF(san_table_data!AS102=-999,"NA",IF(san_table_data!AS102&gt;99, "&gt;99", IF(san_table_data!AS102&lt;1, "&lt;1", san_table_data!AS102))), "-")</f>
        <v>-</v>
      </c>
      <c r="AT105" s="59" t="str">
        <f>IF(ISNUMBER(san_table_data!AT102), IF(san_table_data!AT102=-999,"NA",IF(san_table_data!AT102&gt;99, "&gt;99", IF(san_table_data!AT102&lt;1, "&lt;1", san_table_data!AT102))), "-")</f>
        <v>-</v>
      </c>
    </row>
    <row r="106" x14ac:dyDescent="0.25">
      <c r="A106" s="56" t="str">
        <f>IF(ISBLANK(san_table_data!A103), "", san_table_data!A103)</f>
        <v/>
      </c>
      <c r="B106" s="56" t="str">
        <f>IF(ISBLANK(san_table_data!B103), "", san_table_data!B103)</f>
        <v/>
      </c>
      <c r="C106" s="57" t="str">
        <f>IF(ISNUMBER(san_table_data!C103), san_table_data!C103, "-")</f>
        <v>-</v>
      </c>
      <c r="D106" s="58" t="str">
        <f>IF(ISNUMBER(san_table_data!D103), san_table_data!D103, "-")</f>
        <v>-</v>
      </c>
      <c r="E106" s="59" t="str">
        <f>IF(ISNUMBER(san_table_data!E103), san_table_data!E103, "-")</f>
        <v>-</v>
      </c>
      <c r="F106" s="60" t="str">
        <f>IF(ISNUMBER(san_table_data!F103), IF(san_table_data!F103=-999,"NA",IF(san_table_data!F103&gt;99, "&gt;99", IF(san_table_data!F103&lt;1, "&lt;1", san_table_data!F103))), "-")</f>
        <v>-</v>
      </c>
      <c r="G106" s="59" t="str">
        <f>IF(ISNUMBER(san_table_data!G103), IF(san_table_data!G103=-999,"NA",IF(san_table_data!G103&gt;99, "&gt;99", IF(san_table_data!G103&lt;1, "&lt;1", san_table_data!G103))), "-")</f>
        <v>-</v>
      </c>
      <c r="H106" s="59" t="str">
        <f>IF(ISNUMBER(san_table_data!H103), IF(san_table_data!H103=-999,"NA",IF(san_table_data!H103&gt;99, "&gt;99", IF(san_table_data!H103&lt;1, "&lt;1", san_table_data!H103))), "-")</f>
        <v>-</v>
      </c>
      <c r="I106" s="61" t="str">
        <f>IF(ISNUMBER(san_table_data!I103), IF(san_table_data!I103=-999,"NA",IF(san_table_data!I103&gt;99, "&gt;99", IF(san_table_data!I103&lt;1, "&lt;1", san_table_data!I103))), "-")</f>
        <v>-</v>
      </c>
      <c r="J106" s="47" t="str">
        <f>IF(ISNUMBER(san_table_data!J103), IF(san_table_data!J103=-999,"NA",san_table_data!J103), "-")</f>
        <v>-</v>
      </c>
      <c r="K106" s="47" t="str">
        <f>IF(ISNUMBER(san_table_data!K103), IF(san_table_data!K103=-999,"NA",san_table_data!K103), "-")</f>
        <v>-</v>
      </c>
      <c r="L106" s="60" t="str">
        <f>IF(ISNUMBER(san_table_data!L103), IF(san_table_data!L103=-999,"NA",IF(san_table_data!L103&gt;99, "&gt;99", IF(san_table_data!L103&lt;1, "&lt;1", san_table_data!L103))), "-")</f>
        <v>-</v>
      </c>
      <c r="M106" s="59" t="str">
        <f>IF(ISNUMBER(san_table_data!M103), IF(san_table_data!M103=-999,"NA",IF(san_table_data!M103&gt;99, "&gt;99", IF(san_table_data!M103&lt;1, "&lt;1", san_table_data!M103))), "-")</f>
        <v>-</v>
      </c>
      <c r="N106" s="59" t="str">
        <f>IF(ISNUMBER(san_table_data!N103), IF(san_table_data!N103=-999,"NA",IF(san_table_data!N103&gt;99, "&gt;99", IF(san_table_data!N103&lt;1, "&lt;1", san_table_data!N103))), "-")</f>
        <v>-</v>
      </c>
      <c r="O106" s="61" t="str">
        <f>IF(ISNUMBER(san_table_data!O103), IF(san_table_data!O103=-999,"NA",IF(san_table_data!O103&gt;99, "&gt;99", IF(san_table_data!O103&lt;1, "&lt;1", san_table_data!O103))), "-")</f>
        <v>-</v>
      </c>
      <c r="P106" s="47" t="str">
        <f>IF(ISNUMBER(san_table_data!P103), IF(san_table_data!P103=-999,"NA",san_table_data!P103), "-")</f>
        <v>-</v>
      </c>
      <c r="Q106" s="47" t="str">
        <f>IF(ISNUMBER(san_table_data!Q103), IF(san_table_data!Q103=-999,"NA",san_table_data!Q103), "-")</f>
        <v>-</v>
      </c>
      <c r="R106" s="60" t="str">
        <f>IF(ISNUMBER(san_table_data!R103), IF(san_table_data!R103=-999,"NA",IF(san_table_data!R103&gt;99, "&gt;99", IF(san_table_data!R103&lt;1, "&lt;1", san_table_data!R103))), "-")</f>
        <v>-</v>
      </c>
      <c r="S106" s="59" t="str">
        <f>IF(ISNUMBER(san_table_data!S103), IF(san_table_data!S103=-999,"NA",IF(san_table_data!S103&gt;99, "&gt;99", IF(san_table_data!S103&lt;1, "&lt;1", san_table_data!S103))), "-")</f>
        <v>-</v>
      </c>
      <c r="T106" s="59" t="str">
        <f>IF(ISNUMBER(san_table_data!T103), IF(san_table_data!T103=-999,"NA",IF(san_table_data!T103&gt;99, "&gt;99", IF(san_table_data!T103&lt;1, "&lt;1", san_table_data!T103))), "-")</f>
        <v>-</v>
      </c>
      <c r="U106" s="61" t="str">
        <f>IF(ISNUMBER(san_table_data!U103), IF(san_table_data!U103=-999,"NA",IF(san_table_data!U103&gt;99, "&gt;99", IF(san_table_data!U103&lt;1, "&lt;1", san_table_data!U103))), "-")</f>
        <v>-</v>
      </c>
      <c r="V106" s="47" t="str">
        <f>IF(ISNUMBER(san_table_data!V103), IF(san_table_data!V103=-999,"NA",san_table_data!V103), "-")</f>
        <v>-</v>
      </c>
      <c r="W106" s="47" t="str">
        <f>IF(ISNUMBER(san_table_data!W103), IF(san_table_data!W103=-999,"NA",san_table_data!W103), "-")</f>
        <v>-</v>
      </c>
      <c r="X106" s="47"/>
      <c r="Y106" s="47"/>
      <c r="Z106" s="62" t="str">
        <f>IF(ISNUMBER(san_table_data!Z103), IF(san_table_data!Z103=-999,"NA",IF(san_table_data!Z103&gt;99, "&gt;99", IF(san_table_data!Z103&lt;1, "&lt;1", san_table_data!Z103))), "-")</f>
        <v>-</v>
      </c>
      <c r="AA106" s="63" t="str">
        <f>IF(ISNUMBER(san_table_data!AA103), IF(san_table_data!AA103=-999,"NA",IF(san_table_data!AA103&gt;99, "&gt;99", IF(san_table_data!AA103&lt;1, "&lt;1", san_table_data!AA103))), "-")</f>
        <v>-</v>
      </c>
      <c r="AB106" s="63" t="str">
        <f>IF(ISNUMBER(san_table_data!AB103), IF(san_table_data!AB103=-999,"NA",IF(san_table_data!AB103&gt;99, "&gt;99", IF(san_table_data!AB103&lt;1, "&lt;1", san_table_data!AB103))), "-")</f>
        <v>-</v>
      </c>
      <c r="AC106" s="63" t="str">
        <f>IF(ISNUMBER(san_table_data!AC103), IF(san_table_data!AC103=-999,"NA",IF(san_table_data!AC103&gt;99, "&gt;99", IF(san_table_data!AC103&lt;1, "&lt;1", san_table_data!AC103))), "-")</f>
        <v>-</v>
      </c>
      <c r="AD106" s="59" t="str">
        <f>IF(ISNUMBER(san_table_data!AD103), IF(san_table_data!AD103=-999,"NA",IF(san_table_data!AD103&gt;99, "&gt;99", IF(san_table_data!AD103&lt;1, "&lt;1", san_table_data!AD103))), "-")</f>
        <v>-</v>
      </c>
      <c r="AE106" s="59" t="str">
        <f>IF(ISNUMBER(san_table_data!AE103), IF(san_table_data!AE103=-999,"NA",IF(san_table_data!AE103&gt;99, "&gt;99", IF(san_table_data!AE103&lt;1, "&lt;1", san_table_data!AE103))), "-")</f>
        <v>-</v>
      </c>
      <c r="AF106" s="59" t="str">
        <f>IF(ISNUMBER(san_table_data!AF103), IF(san_table_data!AF103=-999,"NA",IF(san_table_data!AF103&gt;99, "&gt;99", IF(san_table_data!AF103&lt;1, "&lt;1", san_table_data!AF103))), "-")</f>
        <v>-</v>
      </c>
      <c r="AG106" s="62" t="str">
        <f>IF(ISNUMBER(san_table_data!AG103), IF(san_table_data!AG103=-999,"NA",IF(san_table_data!AG103&gt;99, "&gt;99", IF(san_table_data!AG103&lt;1, "&lt;1", san_table_data!AG103))), "-")</f>
        <v>-</v>
      </c>
      <c r="AH106" s="63" t="str">
        <f>IF(ISNUMBER(san_table_data!AH103), IF(san_table_data!AH103=-999,"NA",IF(san_table_data!AH103&gt;99, "&gt;99", IF(san_table_data!AH103&lt;1, "&lt;1", san_table_data!AH103))), "-")</f>
        <v>-</v>
      </c>
      <c r="AI106" s="63" t="str">
        <f>IF(ISNUMBER(san_table_data!AI103), IF(san_table_data!AI103=-999,"NA",IF(san_table_data!AI103&gt;99, "&gt;99", IF(san_table_data!AI103&lt;1, "&lt;1", san_table_data!AI103))), "-")</f>
        <v>-</v>
      </c>
      <c r="AJ106" s="63" t="str">
        <f>IF(ISNUMBER(san_table_data!AJ103), IF(san_table_data!AJ103=-999,"NA",IF(san_table_data!AJ103&gt;99, "&gt;99", IF(san_table_data!AJ103&lt;1, "&lt;1", san_table_data!AJ103))), "-")</f>
        <v>-</v>
      </c>
      <c r="AK106" s="59" t="str">
        <f>IF(ISNUMBER(san_table_data!AK103), IF(san_table_data!AK103=-999,"NA",IF(san_table_data!AK103&gt;99, "&gt;99", IF(san_table_data!AK103&lt;1, "&lt;1", san_table_data!AK103))), "-")</f>
        <v>-</v>
      </c>
      <c r="AL106" s="59" t="str">
        <f>IF(ISNUMBER(san_table_data!AL103), IF(san_table_data!AL103=-999,"NA",IF(san_table_data!AL103&gt;99, "&gt;99", IF(san_table_data!AL103&lt;1, "&lt;1", san_table_data!AL103))), "-")</f>
        <v>-</v>
      </c>
      <c r="AM106" s="59" t="str">
        <f>IF(ISNUMBER(san_table_data!AM103), IF(san_table_data!AM103=-999,"NA",IF(san_table_data!AM103&gt;99, "&gt;99", IF(san_table_data!AM103&lt;1, "&lt;1", san_table_data!AM103))), "-")</f>
        <v>-</v>
      </c>
      <c r="AN106" s="62" t="str">
        <f>IF(ISNUMBER(san_table_data!AN103), IF(san_table_data!AN103=-999,"NA",IF(san_table_data!AN103&gt;99, "&gt;99", IF(san_table_data!AN103&lt;1, "&lt;1", san_table_data!AN103))), "-")</f>
        <v>-</v>
      </c>
      <c r="AO106" s="63" t="str">
        <f>IF(ISNUMBER(san_table_data!AO103), IF(san_table_data!AO103=-999,"NA",IF(san_table_data!AO103&gt;99, "&gt;99", IF(san_table_data!AO103&lt;1, "&lt;1", san_table_data!AO103))), "-")</f>
        <v>-</v>
      </c>
      <c r="AP106" s="63" t="str">
        <f>IF(ISNUMBER(san_table_data!AP103), IF(san_table_data!AP103=-999,"NA",IF(san_table_data!AP103&gt;99, "&gt;99", IF(san_table_data!AP103&lt;1, "&lt;1", san_table_data!AP103))), "-")</f>
        <v>-</v>
      </c>
      <c r="AQ106" s="63" t="str">
        <f>IF(ISNUMBER(san_table_data!AQ103), IF(san_table_data!AQ103=-999,"NA",IF(san_table_data!AQ103&gt;99, "&gt;99", IF(san_table_data!AQ103&lt;1, "&lt;1", san_table_data!AQ103))), "-")</f>
        <v>-</v>
      </c>
      <c r="AR106" s="59" t="str">
        <f>IF(ISNUMBER(san_table_data!AR103), IF(san_table_data!AR103=-999,"NA",IF(san_table_data!AR103&gt;99, "&gt;99", IF(san_table_data!AR103&lt;1, "&lt;1", san_table_data!AR103))), "-")</f>
        <v>-</v>
      </c>
      <c r="AS106" s="59" t="str">
        <f>IF(ISNUMBER(san_table_data!AS103), IF(san_table_data!AS103=-999,"NA",IF(san_table_data!AS103&gt;99, "&gt;99", IF(san_table_data!AS103&lt;1, "&lt;1", san_table_data!AS103))), "-")</f>
        <v>-</v>
      </c>
      <c r="AT106" s="59" t="str">
        <f>IF(ISNUMBER(san_table_data!AT103), IF(san_table_data!AT103=-999,"NA",IF(san_table_data!AT103&gt;99, "&gt;99", IF(san_table_data!AT103&lt;1, "&lt;1", san_table_data!AT103))), "-")</f>
        <v>-</v>
      </c>
    </row>
    <row r="107" x14ac:dyDescent="0.25">
      <c r="A107" s="56" t="str">
        <f>IF(ISBLANK(san_table_data!A104), "", san_table_data!A104)</f>
        <v/>
      </c>
      <c r="B107" s="56" t="str">
        <f>IF(ISBLANK(san_table_data!B104), "", san_table_data!B104)</f>
        <v/>
      </c>
      <c r="C107" s="57" t="str">
        <f>IF(ISNUMBER(san_table_data!C104), san_table_data!C104, "-")</f>
        <v>-</v>
      </c>
      <c r="D107" s="58" t="str">
        <f>IF(ISNUMBER(san_table_data!D104), san_table_data!D104, "-")</f>
        <v>-</v>
      </c>
      <c r="E107" s="59" t="str">
        <f>IF(ISNUMBER(san_table_data!E104), san_table_data!E104, "-")</f>
        <v>-</v>
      </c>
      <c r="F107" s="60" t="str">
        <f>IF(ISNUMBER(san_table_data!F104), IF(san_table_data!F104=-999,"NA",IF(san_table_data!F104&gt;99, "&gt;99", IF(san_table_data!F104&lt;1, "&lt;1", san_table_data!F104))), "-")</f>
        <v>-</v>
      </c>
      <c r="G107" s="59" t="str">
        <f>IF(ISNUMBER(san_table_data!G104), IF(san_table_data!G104=-999,"NA",IF(san_table_data!G104&gt;99, "&gt;99", IF(san_table_data!G104&lt;1, "&lt;1", san_table_data!G104))), "-")</f>
        <v>-</v>
      </c>
      <c r="H107" s="59" t="str">
        <f>IF(ISNUMBER(san_table_data!H104), IF(san_table_data!H104=-999,"NA",IF(san_table_data!H104&gt;99, "&gt;99", IF(san_table_data!H104&lt;1, "&lt;1", san_table_data!H104))), "-")</f>
        <v>-</v>
      </c>
      <c r="I107" s="61" t="str">
        <f>IF(ISNUMBER(san_table_data!I104), IF(san_table_data!I104=-999,"NA",IF(san_table_data!I104&gt;99, "&gt;99", IF(san_table_data!I104&lt;1, "&lt;1", san_table_data!I104))), "-")</f>
        <v>-</v>
      </c>
      <c r="J107" s="47" t="str">
        <f>IF(ISNUMBER(san_table_data!J104), IF(san_table_data!J104=-999,"NA",san_table_data!J104), "-")</f>
        <v>-</v>
      </c>
      <c r="K107" s="47" t="str">
        <f>IF(ISNUMBER(san_table_data!K104), IF(san_table_data!K104=-999,"NA",san_table_data!K104), "-")</f>
        <v>-</v>
      </c>
      <c r="L107" s="60" t="str">
        <f>IF(ISNUMBER(san_table_data!L104), IF(san_table_data!L104=-999,"NA",IF(san_table_data!L104&gt;99, "&gt;99", IF(san_table_data!L104&lt;1, "&lt;1", san_table_data!L104))), "-")</f>
        <v>-</v>
      </c>
      <c r="M107" s="59" t="str">
        <f>IF(ISNUMBER(san_table_data!M104), IF(san_table_data!M104=-999,"NA",IF(san_table_data!M104&gt;99, "&gt;99", IF(san_table_data!M104&lt;1, "&lt;1", san_table_data!M104))), "-")</f>
        <v>-</v>
      </c>
      <c r="N107" s="59" t="str">
        <f>IF(ISNUMBER(san_table_data!N104), IF(san_table_data!N104=-999,"NA",IF(san_table_data!N104&gt;99, "&gt;99", IF(san_table_data!N104&lt;1, "&lt;1", san_table_data!N104))), "-")</f>
        <v>-</v>
      </c>
      <c r="O107" s="61" t="str">
        <f>IF(ISNUMBER(san_table_data!O104), IF(san_table_data!O104=-999,"NA",IF(san_table_data!O104&gt;99, "&gt;99", IF(san_table_data!O104&lt;1, "&lt;1", san_table_data!O104))), "-")</f>
        <v>-</v>
      </c>
      <c r="P107" s="47" t="str">
        <f>IF(ISNUMBER(san_table_data!P104), IF(san_table_data!P104=-999,"NA",san_table_data!P104), "-")</f>
        <v>-</v>
      </c>
      <c r="Q107" s="47" t="str">
        <f>IF(ISNUMBER(san_table_data!Q104), IF(san_table_data!Q104=-999,"NA",san_table_data!Q104), "-")</f>
        <v>-</v>
      </c>
      <c r="R107" s="60" t="str">
        <f>IF(ISNUMBER(san_table_data!R104), IF(san_table_data!R104=-999,"NA",IF(san_table_data!R104&gt;99, "&gt;99", IF(san_table_data!R104&lt;1, "&lt;1", san_table_data!R104))), "-")</f>
        <v>-</v>
      </c>
      <c r="S107" s="59" t="str">
        <f>IF(ISNUMBER(san_table_data!S104), IF(san_table_data!S104=-999,"NA",IF(san_table_data!S104&gt;99, "&gt;99", IF(san_table_data!S104&lt;1, "&lt;1", san_table_data!S104))), "-")</f>
        <v>-</v>
      </c>
      <c r="T107" s="59" t="str">
        <f>IF(ISNUMBER(san_table_data!T104), IF(san_table_data!T104=-999,"NA",IF(san_table_data!T104&gt;99, "&gt;99", IF(san_table_data!T104&lt;1, "&lt;1", san_table_data!T104))), "-")</f>
        <v>-</v>
      </c>
      <c r="U107" s="61" t="str">
        <f>IF(ISNUMBER(san_table_data!U104), IF(san_table_data!U104=-999,"NA",IF(san_table_data!U104&gt;99, "&gt;99", IF(san_table_data!U104&lt;1, "&lt;1", san_table_data!U104))), "-")</f>
        <v>-</v>
      </c>
      <c r="V107" s="47" t="str">
        <f>IF(ISNUMBER(san_table_data!V104), IF(san_table_data!V104=-999,"NA",san_table_data!V104), "-")</f>
        <v>-</v>
      </c>
      <c r="W107" s="47" t="str">
        <f>IF(ISNUMBER(san_table_data!W104), IF(san_table_data!W104=-999,"NA",san_table_data!W104), "-")</f>
        <v>-</v>
      </c>
      <c r="X107" s="47"/>
      <c r="Y107" s="47"/>
      <c r="Z107" s="62" t="str">
        <f>IF(ISNUMBER(san_table_data!Z104), IF(san_table_data!Z104=-999,"NA",IF(san_table_data!Z104&gt;99, "&gt;99", IF(san_table_data!Z104&lt;1, "&lt;1", san_table_data!Z104))), "-")</f>
        <v>-</v>
      </c>
      <c r="AA107" s="63" t="str">
        <f>IF(ISNUMBER(san_table_data!AA104), IF(san_table_data!AA104=-999,"NA",IF(san_table_data!AA104&gt;99, "&gt;99", IF(san_table_data!AA104&lt;1, "&lt;1", san_table_data!AA104))), "-")</f>
        <v>-</v>
      </c>
      <c r="AB107" s="63" t="str">
        <f>IF(ISNUMBER(san_table_data!AB104), IF(san_table_data!AB104=-999,"NA",IF(san_table_data!AB104&gt;99, "&gt;99", IF(san_table_data!AB104&lt;1, "&lt;1", san_table_data!AB104))), "-")</f>
        <v>-</v>
      </c>
      <c r="AC107" s="63" t="str">
        <f>IF(ISNUMBER(san_table_data!AC104), IF(san_table_data!AC104=-999,"NA",IF(san_table_data!AC104&gt;99, "&gt;99", IF(san_table_data!AC104&lt;1, "&lt;1", san_table_data!AC104))), "-")</f>
        <v>-</v>
      </c>
      <c r="AD107" s="59" t="str">
        <f>IF(ISNUMBER(san_table_data!AD104), IF(san_table_data!AD104=-999,"NA",IF(san_table_data!AD104&gt;99, "&gt;99", IF(san_table_data!AD104&lt;1, "&lt;1", san_table_data!AD104))), "-")</f>
        <v>-</v>
      </c>
      <c r="AE107" s="59" t="str">
        <f>IF(ISNUMBER(san_table_data!AE104), IF(san_table_data!AE104=-999,"NA",IF(san_table_data!AE104&gt;99, "&gt;99", IF(san_table_data!AE104&lt;1, "&lt;1", san_table_data!AE104))), "-")</f>
        <v>-</v>
      </c>
      <c r="AF107" s="59" t="str">
        <f>IF(ISNUMBER(san_table_data!AF104), IF(san_table_data!AF104=-999,"NA",IF(san_table_data!AF104&gt;99, "&gt;99", IF(san_table_data!AF104&lt;1, "&lt;1", san_table_data!AF104))), "-")</f>
        <v>-</v>
      </c>
      <c r="AG107" s="62" t="str">
        <f>IF(ISNUMBER(san_table_data!AG104), IF(san_table_data!AG104=-999,"NA",IF(san_table_data!AG104&gt;99, "&gt;99", IF(san_table_data!AG104&lt;1, "&lt;1", san_table_data!AG104))), "-")</f>
        <v>-</v>
      </c>
      <c r="AH107" s="63" t="str">
        <f>IF(ISNUMBER(san_table_data!AH104), IF(san_table_data!AH104=-999,"NA",IF(san_table_data!AH104&gt;99, "&gt;99", IF(san_table_data!AH104&lt;1, "&lt;1", san_table_data!AH104))), "-")</f>
        <v>-</v>
      </c>
      <c r="AI107" s="63" t="str">
        <f>IF(ISNUMBER(san_table_data!AI104), IF(san_table_data!AI104=-999,"NA",IF(san_table_data!AI104&gt;99, "&gt;99", IF(san_table_data!AI104&lt;1, "&lt;1", san_table_data!AI104))), "-")</f>
        <v>-</v>
      </c>
      <c r="AJ107" s="63" t="str">
        <f>IF(ISNUMBER(san_table_data!AJ104), IF(san_table_data!AJ104=-999,"NA",IF(san_table_data!AJ104&gt;99, "&gt;99", IF(san_table_data!AJ104&lt;1, "&lt;1", san_table_data!AJ104))), "-")</f>
        <v>-</v>
      </c>
      <c r="AK107" s="59" t="str">
        <f>IF(ISNUMBER(san_table_data!AK104), IF(san_table_data!AK104=-999,"NA",IF(san_table_data!AK104&gt;99, "&gt;99", IF(san_table_data!AK104&lt;1, "&lt;1", san_table_data!AK104))), "-")</f>
        <v>-</v>
      </c>
      <c r="AL107" s="59" t="str">
        <f>IF(ISNUMBER(san_table_data!AL104), IF(san_table_data!AL104=-999,"NA",IF(san_table_data!AL104&gt;99, "&gt;99", IF(san_table_data!AL104&lt;1, "&lt;1", san_table_data!AL104))), "-")</f>
        <v>-</v>
      </c>
      <c r="AM107" s="59" t="str">
        <f>IF(ISNUMBER(san_table_data!AM104), IF(san_table_data!AM104=-999,"NA",IF(san_table_data!AM104&gt;99, "&gt;99", IF(san_table_data!AM104&lt;1, "&lt;1", san_table_data!AM104))), "-")</f>
        <v>-</v>
      </c>
      <c r="AN107" s="62" t="str">
        <f>IF(ISNUMBER(san_table_data!AN104), IF(san_table_data!AN104=-999,"NA",IF(san_table_data!AN104&gt;99, "&gt;99", IF(san_table_data!AN104&lt;1, "&lt;1", san_table_data!AN104))), "-")</f>
        <v>-</v>
      </c>
      <c r="AO107" s="63" t="str">
        <f>IF(ISNUMBER(san_table_data!AO104), IF(san_table_data!AO104=-999,"NA",IF(san_table_data!AO104&gt;99, "&gt;99", IF(san_table_data!AO104&lt;1, "&lt;1", san_table_data!AO104))), "-")</f>
        <v>-</v>
      </c>
      <c r="AP107" s="63" t="str">
        <f>IF(ISNUMBER(san_table_data!AP104), IF(san_table_data!AP104=-999,"NA",IF(san_table_data!AP104&gt;99, "&gt;99", IF(san_table_data!AP104&lt;1, "&lt;1", san_table_data!AP104))), "-")</f>
        <v>-</v>
      </c>
      <c r="AQ107" s="63" t="str">
        <f>IF(ISNUMBER(san_table_data!AQ104), IF(san_table_data!AQ104=-999,"NA",IF(san_table_data!AQ104&gt;99, "&gt;99", IF(san_table_data!AQ104&lt;1, "&lt;1", san_table_data!AQ104))), "-")</f>
        <v>-</v>
      </c>
      <c r="AR107" s="59" t="str">
        <f>IF(ISNUMBER(san_table_data!AR104), IF(san_table_data!AR104=-999,"NA",IF(san_table_data!AR104&gt;99, "&gt;99", IF(san_table_data!AR104&lt;1, "&lt;1", san_table_data!AR104))), "-")</f>
        <v>-</v>
      </c>
      <c r="AS107" s="59" t="str">
        <f>IF(ISNUMBER(san_table_data!AS104), IF(san_table_data!AS104=-999,"NA",IF(san_table_data!AS104&gt;99, "&gt;99", IF(san_table_data!AS104&lt;1, "&lt;1", san_table_data!AS104))), "-")</f>
        <v>-</v>
      </c>
      <c r="AT107" s="59" t="str">
        <f>IF(ISNUMBER(san_table_data!AT104), IF(san_table_data!AT104=-999,"NA",IF(san_table_data!AT104&gt;99, "&gt;99", IF(san_table_data!AT104&lt;1, "&lt;1", san_table_data!AT104))), "-")</f>
        <v>-</v>
      </c>
    </row>
    <row r="108" x14ac:dyDescent="0.25">
      <c r="A108" s="56" t="str">
        <f>IF(ISBLANK(san_table_data!A105), "", san_table_data!A105)</f>
        <v/>
      </c>
      <c r="B108" s="56" t="str">
        <f>IF(ISBLANK(san_table_data!B105), "", san_table_data!B105)</f>
        <v/>
      </c>
      <c r="C108" s="57" t="str">
        <f>IF(ISNUMBER(san_table_data!C105), san_table_data!C105, "-")</f>
        <v>-</v>
      </c>
      <c r="D108" s="58" t="str">
        <f>IF(ISNUMBER(san_table_data!D105), san_table_data!D105, "-")</f>
        <v>-</v>
      </c>
      <c r="E108" s="59" t="str">
        <f>IF(ISNUMBER(san_table_data!E105), san_table_data!E105, "-")</f>
        <v>-</v>
      </c>
      <c r="F108" s="60" t="str">
        <f>IF(ISNUMBER(san_table_data!F105), IF(san_table_data!F105=-999,"NA",IF(san_table_data!F105&gt;99, "&gt;99", IF(san_table_data!F105&lt;1, "&lt;1", san_table_data!F105))), "-")</f>
        <v>-</v>
      </c>
      <c r="G108" s="59" t="str">
        <f>IF(ISNUMBER(san_table_data!G105), IF(san_table_data!G105=-999,"NA",IF(san_table_data!G105&gt;99, "&gt;99", IF(san_table_data!G105&lt;1, "&lt;1", san_table_data!G105))), "-")</f>
        <v>-</v>
      </c>
      <c r="H108" s="59" t="str">
        <f>IF(ISNUMBER(san_table_data!H105), IF(san_table_data!H105=-999,"NA",IF(san_table_data!H105&gt;99, "&gt;99", IF(san_table_data!H105&lt;1, "&lt;1", san_table_data!H105))), "-")</f>
        <v>-</v>
      </c>
      <c r="I108" s="61" t="str">
        <f>IF(ISNUMBER(san_table_data!I105), IF(san_table_data!I105=-999,"NA",IF(san_table_data!I105&gt;99, "&gt;99", IF(san_table_data!I105&lt;1, "&lt;1", san_table_data!I105))), "-")</f>
        <v>-</v>
      </c>
      <c r="J108" s="47" t="str">
        <f>IF(ISNUMBER(san_table_data!J105), IF(san_table_data!J105=-999,"NA",san_table_data!J105), "-")</f>
        <v>-</v>
      </c>
      <c r="K108" s="47" t="str">
        <f>IF(ISNUMBER(san_table_data!K105), IF(san_table_data!K105=-999,"NA",san_table_data!K105), "-")</f>
        <v>-</v>
      </c>
      <c r="L108" s="60" t="str">
        <f>IF(ISNUMBER(san_table_data!L105), IF(san_table_data!L105=-999,"NA",IF(san_table_data!L105&gt;99, "&gt;99", IF(san_table_data!L105&lt;1, "&lt;1", san_table_data!L105))), "-")</f>
        <v>-</v>
      </c>
      <c r="M108" s="59" t="str">
        <f>IF(ISNUMBER(san_table_data!M105), IF(san_table_data!M105=-999,"NA",IF(san_table_data!M105&gt;99, "&gt;99", IF(san_table_data!M105&lt;1, "&lt;1", san_table_data!M105))), "-")</f>
        <v>-</v>
      </c>
      <c r="N108" s="59" t="str">
        <f>IF(ISNUMBER(san_table_data!N105), IF(san_table_data!N105=-999,"NA",IF(san_table_data!N105&gt;99, "&gt;99", IF(san_table_data!N105&lt;1, "&lt;1", san_table_data!N105))), "-")</f>
        <v>-</v>
      </c>
      <c r="O108" s="61" t="str">
        <f>IF(ISNUMBER(san_table_data!O105), IF(san_table_data!O105=-999,"NA",IF(san_table_data!O105&gt;99, "&gt;99", IF(san_table_data!O105&lt;1, "&lt;1", san_table_data!O105))), "-")</f>
        <v>-</v>
      </c>
      <c r="P108" s="47" t="str">
        <f>IF(ISNUMBER(san_table_data!P105), IF(san_table_data!P105=-999,"NA",san_table_data!P105), "-")</f>
        <v>-</v>
      </c>
      <c r="Q108" s="47" t="str">
        <f>IF(ISNUMBER(san_table_data!Q105), IF(san_table_data!Q105=-999,"NA",san_table_data!Q105), "-")</f>
        <v>-</v>
      </c>
      <c r="R108" s="60" t="str">
        <f>IF(ISNUMBER(san_table_data!R105), IF(san_table_data!R105=-999,"NA",IF(san_table_data!R105&gt;99, "&gt;99", IF(san_table_data!R105&lt;1, "&lt;1", san_table_data!R105))), "-")</f>
        <v>-</v>
      </c>
      <c r="S108" s="59" t="str">
        <f>IF(ISNUMBER(san_table_data!S105), IF(san_table_data!S105=-999,"NA",IF(san_table_data!S105&gt;99, "&gt;99", IF(san_table_data!S105&lt;1, "&lt;1", san_table_data!S105))), "-")</f>
        <v>-</v>
      </c>
      <c r="T108" s="59" t="str">
        <f>IF(ISNUMBER(san_table_data!T105), IF(san_table_data!T105=-999,"NA",IF(san_table_data!T105&gt;99, "&gt;99", IF(san_table_data!T105&lt;1, "&lt;1", san_table_data!T105))), "-")</f>
        <v>-</v>
      </c>
      <c r="U108" s="61" t="str">
        <f>IF(ISNUMBER(san_table_data!U105), IF(san_table_data!U105=-999,"NA",IF(san_table_data!U105&gt;99, "&gt;99", IF(san_table_data!U105&lt;1, "&lt;1", san_table_data!U105))), "-")</f>
        <v>-</v>
      </c>
      <c r="V108" s="47" t="str">
        <f>IF(ISNUMBER(san_table_data!V105), IF(san_table_data!V105=-999,"NA",san_table_data!V105), "-")</f>
        <v>-</v>
      </c>
      <c r="W108" s="47" t="str">
        <f>IF(ISNUMBER(san_table_data!W105), IF(san_table_data!W105=-999,"NA",san_table_data!W105), "-")</f>
        <v>-</v>
      </c>
      <c r="X108" s="47"/>
      <c r="Y108" s="47"/>
      <c r="Z108" s="62" t="str">
        <f>IF(ISNUMBER(san_table_data!Z105), IF(san_table_data!Z105=-999,"NA",IF(san_table_data!Z105&gt;99, "&gt;99", IF(san_table_data!Z105&lt;1, "&lt;1", san_table_data!Z105))), "-")</f>
        <v>-</v>
      </c>
      <c r="AA108" s="63" t="str">
        <f>IF(ISNUMBER(san_table_data!AA105), IF(san_table_data!AA105=-999,"NA",IF(san_table_data!AA105&gt;99, "&gt;99", IF(san_table_data!AA105&lt;1, "&lt;1", san_table_data!AA105))), "-")</f>
        <v>-</v>
      </c>
      <c r="AB108" s="63" t="str">
        <f>IF(ISNUMBER(san_table_data!AB105), IF(san_table_data!AB105=-999,"NA",IF(san_table_data!AB105&gt;99, "&gt;99", IF(san_table_data!AB105&lt;1, "&lt;1", san_table_data!AB105))), "-")</f>
        <v>-</v>
      </c>
      <c r="AC108" s="63" t="str">
        <f>IF(ISNUMBER(san_table_data!AC105), IF(san_table_data!AC105=-999,"NA",IF(san_table_data!AC105&gt;99, "&gt;99", IF(san_table_data!AC105&lt;1, "&lt;1", san_table_data!AC105))), "-")</f>
        <v>-</v>
      </c>
      <c r="AD108" s="59" t="str">
        <f>IF(ISNUMBER(san_table_data!AD105), IF(san_table_data!AD105=-999,"NA",IF(san_table_data!AD105&gt;99, "&gt;99", IF(san_table_data!AD105&lt;1, "&lt;1", san_table_data!AD105))), "-")</f>
        <v>-</v>
      </c>
      <c r="AE108" s="59" t="str">
        <f>IF(ISNUMBER(san_table_data!AE105), IF(san_table_data!AE105=-999,"NA",IF(san_table_data!AE105&gt;99, "&gt;99", IF(san_table_data!AE105&lt;1, "&lt;1", san_table_data!AE105))), "-")</f>
        <v>-</v>
      </c>
      <c r="AF108" s="59" t="str">
        <f>IF(ISNUMBER(san_table_data!AF105), IF(san_table_data!AF105=-999,"NA",IF(san_table_data!AF105&gt;99, "&gt;99", IF(san_table_data!AF105&lt;1, "&lt;1", san_table_data!AF105))), "-")</f>
        <v>-</v>
      </c>
      <c r="AG108" s="62" t="str">
        <f>IF(ISNUMBER(san_table_data!AG105), IF(san_table_data!AG105=-999,"NA",IF(san_table_data!AG105&gt;99, "&gt;99", IF(san_table_data!AG105&lt;1, "&lt;1", san_table_data!AG105))), "-")</f>
        <v>-</v>
      </c>
      <c r="AH108" s="63" t="str">
        <f>IF(ISNUMBER(san_table_data!AH105), IF(san_table_data!AH105=-999,"NA",IF(san_table_data!AH105&gt;99, "&gt;99", IF(san_table_data!AH105&lt;1, "&lt;1", san_table_data!AH105))), "-")</f>
        <v>-</v>
      </c>
      <c r="AI108" s="63" t="str">
        <f>IF(ISNUMBER(san_table_data!AI105), IF(san_table_data!AI105=-999,"NA",IF(san_table_data!AI105&gt;99, "&gt;99", IF(san_table_data!AI105&lt;1, "&lt;1", san_table_data!AI105))), "-")</f>
        <v>-</v>
      </c>
      <c r="AJ108" s="63" t="str">
        <f>IF(ISNUMBER(san_table_data!AJ105), IF(san_table_data!AJ105=-999,"NA",IF(san_table_data!AJ105&gt;99, "&gt;99", IF(san_table_data!AJ105&lt;1, "&lt;1", san_table_data!AJ105))), "-")</f>
        <v>-</v>
      </c>
      <c r="AK108" s="59" t="str">
        <f>IF(ISNUMBER(san_table_data!AK105), IF(san_table_data!AK105=-999,"NA",IF(san_table_data!AK105&gt;99, "&gt;99", IF(san_table_data!AK105&lt;1, "&lt;1", san_table_data!AK105))), "-")</f>
        <v>-</v>
      </c>
      <c r="AL108" s="59" t="str">
        <f>IF(ISNUMBER(san_table_data!AL105), IF(san_table_data!AL105=-999,"NA",IF(san_table_data!AL105&gt;99, "&gt;99", IF(san_table_data!AL105&lt;1, "&lt;1", san_table_data!AL105))), "-")</f>
        <v>-</v>
      </c>
      <c r="AM108" s="59" t="str">
        <f>IF(ISNUMBER(san_table_data!AM105), IF(san_table_data!AM105=-999,"NA",IF(san_table_data!AM105&gt;99, "&gt;99", IF(san_table_data!AM105&lt;1, "&lt;1", san_table_data!AM105))), "-")</f>
        <v>-</v>
      </c>
      <c r="AN108" s="62" t="str">
        <f>IF(ISNUMBER(san_table_data!AN105), IF(san_table_data!AN105=-999,"NA",IF(san_table_data!AN105&gt;99, "&gt;99", IF(san_table_data!AN105&lt;1, "&lt;1", san_table_data!AN105))), "-")</f>
        <v>-</v>
      </c>
      <c r="AO108" s="63" t="str">
        <f>IF(ISNUMBER(san_table_data!AO105), IF(san_table_data!AO105=-999,"NA",IF(san_table_data!AO105&gt;99, "&gt;99", IF(san_table_data!AO105&lt;1, "&lt;1", san_table_data!AO105))), "-")</f>
        <v>-</v>
      </c>
      <c r="AP108" s="63" t="str">
        <f>IF(ISNUMBER(san_table_data!AP105), IF(san_table_data!AP105=-999,"NA",IF(san_table_data!AP105&gt;99, "&gt;99", IF(san_table_data!AP105&lt;1, "&lt;1", san_table_data!AP105))), "-")</f>
        <v>-</v>
      </c>
      <c r="AQ108" s="63" t="str">
        <f>IF(ISNUMBER(san_table_data!AQ105), IF(san_table_data!AQ105=-999,"NA",IF(san_table_data!AQ105&gt;99, "&gt;99", IF(san_table_data!AQ105&lt;1, "&lt;1", san_table_data!AQ105))), "-")</f>
        <v>-</v>
      </c>
      <c r="AR108" s="59" t="str">
        <f>IF(ISNUMBER(san_table_data!AR105), IF(san_table_data!AR105=-999,"NA",IF(san_table_data!AR105&gt;99, "&gt;99", IF(san_table_data!AR105&lt;1, "&lt;1", san_table_data!AR105))), "-")</f>
        <v>-</v>
      </c>
      <c r="AS108" s="59" t="str">
        <f>IF(ISNUMBER(san_table_data!AS105), IF(san_table_data!AS105=-999,"NA",IF(san_table_data!AS105&gt;99, "&gt;99", IF(san_table_data!AS105&lt;1, "&lt;1", san_table_data!AS105))), "-")</f>
        <v>-</v>
      </c>
      <c r="AT108" s="59" t="str">
        <f>IF(ISNUMBER(san_table_data!AT105), IF(san_table_data!AT105=-999,"NA",IF(san_table_data!AT105&gt;99, "&gt;99", IF(san_table_data!AT105&lt;1, "&lt;1", san_table_data!AT105))), "-")</f>
        <v>-</v>
      </c>
    </row>
    <row r="109" x14ac:dyDescent="0.25">
      <c r="A109" s="56" t="str">
        <f>IF(ISBLANK(san_table_data!A106), "", san_table_data!A106)</f>
        <v/>
      </c>
      <c r="B109" s="56" t="str">
        <f>IF(ISBLANK(san_table_data!B106), "", san_table_data!B106)</f>
        <v/>
      </c>
      <c r="C109" s="57" t="str">
        <f>IF(ISNUMBER(san_table_data!C106), san_table_data!C106, "-")</f>
        <v>-</v>
      </c>
      <c r="D109" s="58" t="str">
        <f>IF(ISNUMBER(san_table_data!D106), san_table_data!D106, "-")</f>
        <v>-</v>
      </c>
      <c r="E109" s="59" t="str">
        <f>IF(ISNUMBER(san_table_data!E106), san_table_data!E106, "-")</f>
        <v>-</v>
      </c>
      <c r="F109" s="60" t="str">
        <f>IF(ISNUMBER(san_table_data!F106), IF(san_table_data!F106=-999,"NA",IF(san_table_data!F106&gt;99, "&gt;99", IF(san_table_data!F106&lt;1, "&lt;1", san_table_data!F106))), "-")</f>
        <v>-</v>
      </c>
      <c r="G109" s="59" t="str">
        <f>IF(ISNUMBER(san_table_data!G106), IF(san_table_data!G106=-999,"NA",IF(san_table_data!G106&gt;99, "&gt;99", IF(san_table_data!G106&lt;1, "&lt;1", san_table_data!G106))), "-")</f>
        <v>-</v>
      </c>
      <c r="H109" s="59" t="str">
        <f>IF(ISNUMBER(san_table_data!H106), IF(san_table_data!H106=-999,"NA",IF(san_table_data!H106&gt;99, "&gt;99", IF(san_table_data!H106&lt;1, "&lt;1", san_table_data!H106))), "-")</f>
        <v>-</v>
      </c>
      <c r="I109" s="61" t="str">
        <f>IF(ISNUMBER(san_table_data!I106), IF(san_table_data!I106=-999,"NA",IF(san_table_data!I106&gt;99, "&gt;99", IF(san_table_data!I106&lt;1, "&lt;1", san_table_data!I106))), "-")</f>
        <v>-</v>
      </c>
      <c r="J109" s="47" t="str">
        <f>IF(ISNUMBER(san_table_data!J106), IF(san_table_data!J106=-999,"NA",san_table_data!J106), "-")</f>
        <v>-</v>
      </c>
      <c r="K109" s="47" t="str">
        <f>IF(ISNUMBER(san_table_data!K106), IF(san_table_data!K106=-999,"NA",san_table_data!K106), "-")</f>
        <v>-</v>
      </c>
      <c r="L109" s="60" t="str">
        <f>IF(ISNUMBER(san_table_data!L106), IF(san_table_data!L106=-999,"NA",IF(san_table_data!L106&gt;99, "&gt;99", IF(san_table_data!L106&lt;1, "&lt;1", san_table_data!L106))), "-")</f>
        <v>-</v>
      </c>
      <c r="M109" s="59" t="str">
        <f>IF(ISNUMBER(san_table_data!M106), IF(san_table_data!M106=-999,"NA",IF(san_table_data!M106&gt;99, "&gt;99", IF(san_table_data!M106&lt;1, "&lt;1", san_table_data!M106))), "-")</f>
        <v>-</v>
      </c>
      <c r="N109" s="59" t="str">
        <f>IF(ISNUMBER(san_table_data!N106), IF(san_table_data!N106=-999,"NA",IF(san_table_data!N106&gt;99, "&gt;99", IF(san_table_data!N106&lt;1, "&lt;1", san_table_data!N106))), "-")</f>
        <v>-</v>
      </c>
      <c r="O109" s="61" t="str">
        <f>IF(ISNUMBER(san_table_data!O106), IF(san_table_data!O106=-999,"NA",IF(san_table_data!O106&gt;99, "&gt;99", IF(san_table_data!O106&lt;1, "&lt;1", san_table_data!O106))), "-")</f>
        <v>-</v>
      </c>
      <c r="P109" s="47" t="str">
        <f>IF(ISNUMBER(san_table_data!P106), IF(san_table_data!P106=-999,"NA",san_table_data!P106), "-")</f>
        <v>-</v>
      </c>
      <c r="Q109" s="47" t="str">
        <f>IF(ISNUMBER(san_table_data!Q106), IF(san_table_data!Q106=-999,"NA",san_table_data!Q106), "-")</f>
        <v>-</v>
      </c>
      <c r="R109" s="60" t="str">
        <f>IF(ISNUMBER(san_table_data!R106), IF(san_table_data!R106=-999,"NA",IF(san_table_data!R106&gt;99, "&gt;99", IF(san_table_data!R106&lt;1, "&lt;1", san_table_data!R106))), "-")</f>
        <v>-</v>
      </c>
      <c r="S109" s="59" t="str">
        <f>IF(ISNUMBER(san_table_data!S106), IF(san_table_data!S106=-999,"NA",IF(san_table_data!S106&gt;99, "&gt;99", IF(san_table_data!S106&lt;1, "&lt;1", san_table_data!S106))), "-")</f>
        <v>-</v>
      </c>
      <c r="T109" s="59" t="str">
        <f>IF(ISNUMBER(san_table_data!T106), IF(san_table_data!T106=-999,"NA",IF(san_table_data!T106&gt;99, "&gt;99", IF(san_table_data!T106&lt;1, "&lt;1", san_table_data!T106))), "-")</f>
        <v>-</v>
      </c>
      <c r="U109" s="61" t="str">
        <f>IF(ISNUMBER(san_table_data!U106), IF(san_table_data!U106=-999,"NA",IF(san_table_data!U106&gt;99, "&gt;99", IF(san_table_data!U106&lt;1, "&lt;1", san_table_data!U106))), "-")</f>
        <v>-</v>
      </c>
      <c r="V109" s="47" t="str">
        <f>IF(ISNUMBER(san_table_data!V106), IF(san_table_data!V106=-999,"NA",san_table_data!V106), "-")</f>
        <v>-</v>
      </c>
      <c r="W109" s="47" t="str">
        <f>IF(ISNUMBER(san_table_data!W106), IF(san_table_data!W106=-999,"NA",san_table_data!W106), "-")</f>
        <v>-</v>
      </c>
      <c r="X109" s="47"/>
      <c r="Y109" s="47"/>
      <c r="Z109" s="62" t="str">
        <f>IF(ISNUMBER(san_table_data!Z106), IF(san_table_data!Z106=-999,"NA",IF(san_table_data!Z106&gt;99, "&gt;99", IF(san_table_data!Z106&lt;1, "&lt;1", san_table_data!Z106))), "-")</f>
        <v>-</v>
      </c>
      <c r="AA109" s="63" t="str">
        <f>IF(ISNUMBER(san_table_data!AA106), IF(san_table_data!AA106=-999,"NA",IF(san_table_data!AA106&gt;99, "&gt;99", IF(san_table_data!AA106&lt;1, "&lt;1", san_table_data!AA106))), "-")</f>
        <v>-</v>
      </c>
      <c r="AB109" s="63" t="str">
        <f>IF(ISNUMBER(san_table_data!AB106), IF(san_table_data!AB106=-999,"NA",IF(san_table_data!AB106&gt;99, "&gt;99", IF(san_table_data!AB106&lt;1, "&lt;1", san_table_data!AB106))), "-")</f>
        <v>-</v>
      </c>
      <c r="AC109" s="63" t="str">
        <f>IF(ISNUMBER(san_table_data!AC106), IF(san_table_data!AC106=-999,"NA",IF(san_table_data!AC106&gt;99, "&gt;99", IF(san_table_data!AC106&lt;1, "&lt;1", san_table_data!AC106))), "-")</f>
        <v>-</v>
      </c>
      <c r="AD109" s="59" t="str">
        <f>IF(ISNUMBER(san_table_data!AD106), IF(san_table_data!AD106=-999,"NA",IF(san_table_data!AD106&gt;99, "&gt;99", IF(san_table_data!AD106&lt;1, "&lt;1", san_table_data!AD106))), "-")</f>
        <v>-</v>
      </c>
      <c r="AE109" s="59" t="str">
        <f>IF(ISNUMBER(san_table_data!AE106), IF(san_table_data!AE106=-999,"NA",IF(san_table_data!AE106&gt;99, "&gt;99", IF(san_table_data!AE106&lt;1, "&lt;1", san_table_data!AE106))), "-")</f>
        <v>-</v>
      </c>
      <c r="AF109" s="59" t="str">
        <f>IF(ISNUMBER(san_table_data!AF106), IF(san_table_data!AF106=-999,"NA",IF(san_table_data!AF106&gt;99, "&gt;99", IF(san_table_data!AF106&lt;1, "&lt;1", san_table_data!AF106))), "-")</f>
        <v>-</v>
      </c>
      <c r="AG109" s="62" t="str">
        <f>IF(ISNUMBER(san_table_data!AG106), IF(san_table_data!AG106=-999,"NA",IF(san_table_data!AG106&gt;99, "&gt;99", IF(san_table_data!AG106&lt;1, "&lt;1", san_table_data!AG106))), "-")</f>
        <v>-</v>
      </c>
      <c r="AH109" s="63" t="str">
        <f>IF(ISNUMBER(san_table_data!AH106), IF(san_table_data!AH106=-999,"NA",IF(san_table_data!AH106&gt;99, "&gt;99", IF(san_table_data!AH106&lt;1, "&lt;1", san_table_data!AH106))), "-")</f>
        <v>-</v>
      </c>
      <c r="AI109" s="63" t="str">
        <f>IF(ISNUMBER(san_table_data!AI106), IF(san_table_data!AI106=-999,"NA",IF(san_table_data!AI106&gt;99, "&gt;99", IF(san_table_data!AI106&lt;1, "&lt;1", san_table_data!AI106))), "-")</f>
        <v>-</v>
      </c>
      <c r="AJ109" s="63" t="str">
        <f>IF(ISNUMBER(san_table_data!AJ106), IF(san_table_data!AJ106=-999,"NA",IF(san_table_data!AJ106&gt;99, "&gt;99", IF(san_table_data!AJ106&lt;1, "&lt;1", san_table_data!AJ106))), "-")</f>
        <v>-</v>
      </c>
      <c r="AK109" s="59" t="str">
        <f>IF(ISNUMBER(san_table_data!AK106), IF(san_table_data!AK106=-999,"NA",IF(san_table_data!AK106&gt;99, "&gt;99", IF(san_table_data!AK106&lt;1, "&lt;1", san_table_data!AK106))), "-")</f>
        <v>-</v>
      </c>
      <c r="AL109" s="59" t="str">
        <f>IF(ISNUMBER(san_table_data!AL106), IF(san_table_data!AL106=-999,"NA",IF(san_table_data!AL106&gt;99, "&gt;99", IF(san_table_data!AL106&lt;1, "&lt;1", san_table_data!AL106))), "-")</f>
        <v>-</v>
      </c>
      <c r="AM109" s="59" t="str">
        <f>IF(ISNUMBER(san_table_data!AM106), IF(san_table_data!AM106=-999,"NA",IF(san_table_data!AM106&gt;99, "&gt;99", IF(san_table_data!AM106&lt;1, "&lt;1", san_table_data!AM106))), "-")</f>
        <v>-</v>
      </c>
      <c r="AN109" s="62" t="str">
        <f>IF(ISNUMBER(san_table_data!AN106), IF(san_table_data!AN106=-999,"NA",IF(san_table_data!AN106&gt;99, "&gt;99", IF(san_table_data!AN106&lt;1, "&lt;1", san_table_data!AN106))), "-")</f>
        <v>-</v>
      </c>
      <c r="AO109" s="63" t="str">
        <f>IF(ISNUMBER(san_table_data!AO106), IF(san_table_data!AO106=-999,"NA",IF(san_table_data!AO106&gt;99, "&gt;99", IF(san_table_data!AO106&lt;1, "&lt;1", san_table_data!AO106))), "-")</f>
        <v>-</v>
      </c>
      <c r="AP109" s="63" t="str">
        <f>IF(ISNUMBER(san_table_data!AP106), IF(san_table_data!AP106=-999,"NA",IF(san_table_data!AP106&gt;99, "&gt;99", IF(san_table_data!AP106&lt;1, "&lt;1", san_table_data!AP106))), "-")</f>
        <v>-</v>
      </c>
      <c r="AQ109" s="63" t="str">
        <f>IF(ISNUMBER(san_table_data!AQ106), IF(san_table_data!AQ106=-999,"NA",IF(san_table_data!AQ106&gt;99, "&gt;99", IF(san_table_data!AQ106&lt;1, "&lt;1", san_table_data!AQ106))), "-")</f>
        <v>-</v>
      </c>
      <c r="AR109" s="59" t="str">
        <f>IF(ISNUMBER(san_table_data!AR106), IF(san_table_data!AR106=-999,"NA",IF(san_table_data!AR106&gt;99, "&gt;99", IF(san_table_data!AR106&lt;1, "&lt;1", san_table_data!AR106))), "-")</f>
        <v>-</v>
      </c>
      <c r="AS109" s="59" t="str">
        <f>IF(ISNUMBER(san_table_data!AS106), IF(san_table_data!AS106=-999,"NA",IF(san_table_data!AS106&gt;99, "&gt;99", IF(san_table_data!AS106&lt;1, "&lt;1", san_table_data!AS106))), "-")</f>
        <v>-</v>
      </c>
      <c r="AT109" s="59" t="str">
        <f>IF(ISNUMBER(san_table_data!AT106), IF(san_table_data!AT106=-999,"NA",IF(san_table_data!AT106&gt;99, "&gt;99", IF(san_table_data!AT106&lt;1, "&lt;1", san_table_data!AT106))), "-")</f>
        <v>-</v>
      </c>
    </row>
    <row r="110" x14ac:dyDescent="0.25">
      <c r="A110" s="56" t="str">
        <f>IF(ISBLANK(san_table_data!A107), "", san_table_data!A107)</f>
        <v/>
      </c>
      <c r="B110" s="56" t="str">
        <f>IF(ISBLANK(san_table_data!B107), "", san_table_data!B107)</f>
        <v/>
      </c>
      <c r="C110" s="57" t="str">
        <f>IF(ISNUMBER(san_table_data!C107), san_table_data!C107, "-")</f>
        <v>-</v>
      </c>
      <c r="D110" s="58" t="str">
        <f>IF(ISNUMBER(san_table_data!D107), san_table_data!D107, "-")</f>
        <v>-</v>
      </c>
      <c r="E110" s="59" t="str">
        <f>IF(ISNUMBER(san_table_data!E107), san_table_data!E107, "-")</f>
        <v>-</v>
      </c>
      <c r="F110" s="60" t="str">
        <f>IF(ISNUMBER(san_table_data!F107), IF(san_table_data!F107=-999,"NA",IF(san_table_data!F107&gt;99, "&gt;99", IF(san_table_data!F107&lt;1, "&lt;1", san_table_data!F107))), "-")</f>
        <v>-</v>
      </c>
      <c r="G110" s="59" t="str">
        <f>IF(ISNUMBER(san_table_data!G107), IF(san_table_data!G107=-999,"NA",IF(san_table_data!G107&gt;99, "&gt;99", IF(san_table_data!G107&lt;1, "&lt;1", san_table_data!G107))), "-")</f>
        <v>-</v>
      </c>
      <c r="H110" s="59" t="str">
        <f>IF(ISNUMBER(san_table_data!H107), IF(san_table_data!H107=-999,"NA",IF(san_table_data!H107&gt;99, "&gt;99", IF(san_table_data!H107&lt;1, "&lt;1", san_table_data!H107))), "-")</f>
        <v>-</v>
      </c>
      <c r="I110" s="61" t="str">
        <f>IF(ISNUMBER(san_table_data!I107), IF(san_table_data!I107=-999,"NA",IF(san_table_data!I107&gt;99, "&gt;99", IF(san_table_data!I107&lt;1, "&lt;1", san_table_data!I107))), "-")</f>
        <v>-</v>
      </c>
      <c r="J110" s="47" t="str">
        <f>IF(ISNUMBER(san_table_data!J107), IF(san_table_data!J107=-999,"NA",san_table_data!J107), "-")</f>
        <v>-</v>
      </c>
      <c r="K110" s="47" t="str">
        <f>IF(ISNUMBER(san_table_data!K107), IF(san_table_data!K107=-999,"NA",san_table_data!K107), "-")</f>
        <v>-</v>
      </c>
      <c r="L110" s="60" t="str">
        <f>IF(ISNUMBER(san_table_data!L107), IF(san_table_data!L107=-999,"NA",IF(san_table_data!L107&gt;99, "&gt;99", IF(san_table_data!L107&lt;1, "&lt;1", san_table_data!L107))), "-")</f>
        <v>-</v>
      </c>
      <c r="M110" s="59" t="str">
        <f>IF(ISNUMBER(san_table_data!M107), IF(san_table_data!M107=-999,"NA",IF(san_table_data!M107&gt;99, "&gt;99", IF(san_table_data!M107&lt;1, "&lt;1", san_table_data!M107))), "-")</f>
        <v>-</v>
      </c>
      <c r="N110" s="59" t="str">
        <f>IF(ISNUMBER(san_table_data!N107), IF(san_table_data!N107=-999,"NA",IF(san_table_data!N107&gt;99, "&gt;99", IF(san_table_data!N107&lt;1, "&lt;1", san_table_data!N107))), "-")</f>
        <v>-</v>
      </c>
      <c r="O110" s="61" t="str">
        <f>IF(ISNUMBER(san_table_data!O107), IF(san_table_data!O107=-999,"NA",IF(san_table_data!O107&gt;99, "&gt;99", IF(san_table_data!O107&lt;1, "&lt;1", san_table_data!O107))), "-")</f>
        <v>-</v>
      </c>
      <c r="P110" s="47" t="str">
        <f>IF(ISNUMBER(san_table_data!P107), IF(san_table_data!P107=-999,"NA",san_table_data!P107), "-")</f>
        <v>-</v>
      </c>
      <c r="Q110" s="47" t="str">
        <f>IF(ISNUMBER(san_table_data!Q107), IF(san_table_data!Q107=-999,"NA",san_table_data!Q107), "-")</f>
        <v>-</v>
      </c>
      <c r="R110" s="60" t="str">
        <f>IF(ISNUMBER(san_table_data!R107), IF(san_table_data!R107=-999,"NA",IF(san_table_data!R107&gt;99, "&gt;99", IF(san_table_data!R107&lt;1, "&lt;1", san_table_data!R107))), "-")</f>
        <v>-</v>
      </c>
      <c r="S110" s="59" t="str">
        <f>IF(ISNUMBER(san_table_data!S107), IF(san_table_data!S107=-999,"NA",IF(san_table_data!S107&gt;99, "&gt;99", IF(san_table_data!S107&lt;1, "&lt;1", san_table_data!S107))), "-")</f>
        <v>-</v>
      </c>
      <c r="T110" s="59" t="str">
        <f>IF(ISNUMBER(san_table_data!T107), IF(san_table_data!T107=-999,"NA",IF(san_table_data!T107&gt;99, "&gt;99", IF(san_table_data!T107&lt;1, "&lt;1", san_table_data!T107))), "-")</f>
        <v>-</v>
      </c>
      <c r="U110" s="61" t="str">
        <f>IF(ISNUMBER(san_table_data!U107), IF(san_table_data!U107=-999,"NA",IF(san_table_data!U107&gt;99, "&gt;99", IF(san_table_data!U107&lt;1, "&lt;1", san_table_data!U107))), "-")</f>
        <v>-</v>
      </c>
      <c r="V110" s="47" t="str">
        <f>IF(ISNUMBER(san_table_data!V107), IF(san_table_data!V107=-999,"NA",san_table_data!V107), "-")</f>
        <v>-</v>
      </c>
      <c r="W110" s="47" t="str">
        <f>IF(ISNUMBER(san_table_data!W107), IF(san_table_data!W107=-999,"NA",san_table_data!W107), "-")</f>
        <v>-</v>
      </c>
      <c r="X110" s="47"/>
      <c r="Y110" s="47"/>
      <c r="Z110" s="62" t="str">
        <f>IF(ISNUMBER(san_table_data!Z107), IF(san_table_data!Z107=-999,"NA",IF(san_table_data!Z107&gt;99, "&gt;99", IF(san_table_data!Z107&lt;1, "&lt;1", san_table_data!Z107))), "-")</f>
        <v>-</v>
      </c>
      <c r="AA110" s="63" t="str">
        <f>IF(ISNUMBER(san_table_data!AA107), IF(san_table_data!AA107=-999,"NA",IF(san_table_data!AA107&gt;99, "&gt;99", IF(san_table_data!AA107&lt;1, "&lt;1", san_table_data!AA107))), "-")</f>
        <v>-</v>
      </c>
      <c r="AB110" s="63" t="str">
        <f>IF(ISNUMBER(san_table_data!AB107), IF(san_table_data!AB107=-999,"NA",IF(san_table_data!AB107&gt;99, "&gt;99", IF(san_table_data!AB107&lt;1, "&lt;1", san_table_data!AB107))), "-")</f>
        <v>-</v>
      </c>
      <c r="AC110" s="63" t="str">
        <f>IF(ISNUMBER(san_table_data!AC107), IF(san_table_data!AC107=-999,"NA",IF(san_table_data!AC107&gt;99, "&gt;99", IF(san_table_data!AC107&lt;1, "&lt;1", san_table_data!AC107))), "-")</f>
        <v>-</v>
      </c>
      <c r="AD110" s="59" t="str">
        <f>IF(ISNUMBER(san_table_data!AD107), IF(san_table_data!AD107=-999,"NA",IF(san_table_data!AD107&gt;99, "&gt;99", IF(san_table_data!AD107&lt;1, "&lt;1", san_table_data!AD107))), "-")</f>
        <v>-</v>
      </c>
      <c r="AE110" s="59" t="str">
        <f>IF(ISNUMBER(san_table_data!AE107), IF(san_table_data!AE107=-999,"NA",IF(san_table_data!AE107&gt;99, "&gt;99", IF(san_table_data!AE107&lt;1, "&lt;1", san_table_data!AE107))), "-")</f>
        <v>-</v>
      </c>
      <c r="AF110" s="59" t="str">
        <f>IF(ISNUMBER(san_table_data!AF107), IF(san_table_data!AF107=-999,"NA",IF(san_table_data!AF107&gt;99, "&gt;99", IF(san_table_data!AF107&lt;1, "&lt;1", san_table_data!AF107))), "-")</f>
        <v>-</v>
      </c>
      <c r="AG110" s="62" t="str">
        <f>IF(ISNUMBER(san_table_data!AG107), IF(san_table_data!AG107=-999,"NA",IF(san_table_data!AG107&gt;99, "&gt;99", IF(san_table_data!AG107&lt;1, "&lt;1", san_table_data!AG107))), "-")</f>
        <v>-</v>
      </c>
      <c r="AH110" s="63" t="str">
        <f>IF(ISNUMBER(san_table_data!AH107), IF(san_table_data!AH107=-999,"NA",IF(san_table_data!AH107&gt;99, "&gt;99", IF(san_table_data!AH107&lt;1, "&lt;1", san_table_data!AH107))), "-")</f>
        <v>-</v>
      </c>
      <c r="AI110" s="63" t="str">
        <f>IF(ISNUMBER(san_table_data!AI107), IF(san_table_data!AI107=-999,"NA",IF(san_table_data!AI107&gt;99, "&gt;99", IF(san_table_data!AI107&lt;1, "&lt;1", san_table_data!AI107))), "-")</f>
        <v>-</v>
      </c>
      <c r="AJ110" s="63" t="str">
        <f>IF(ISNUMBER(san_table_data!AJ107), IF(san_table_data!AJ107=-999,"NA",IF(san_table_data!AJ107&gt;99, "&gt;99", IF(san_table_data!AJ107&lt;1, "&lt;1", san_table_data!AJ107))), "-")</f>
        <v>-</v>
      </c>
      <c r="AK110" s="59" t="str">
        <f>IF(ISNUMBER(san_table_data!AK107), IF(san_table_data!AK107=-999,"NA",IF(san_table_data!AK107&gt;99, "&gt;99", IF(san_table_data!AK107&lt;1, "&lt;1", san_table_data!AK107))), "-")</f>
        <v>-</v>
      </c>
      <c r="AL110" s="59" t="str">
        <f>IF(ISNUMBER(san_table_data!AL107), IF(san_table_data!AL107=-999,"NA",IF(san_table_data!AL107&gt;99, "&gt;99", IF(san_table_data!AL107&lt;1, "&lt;1", san_table_data!AL107))), "-")</f>
        <v>-</v>
      </c>
      <c r="AM110" s="59" t="str">
        <f>IF(ISNUMBER(san_table_data!AM107), IF(san_table_data!AM107=-999,"NA",IF(san_table_data!AM107&gt;99, "&gt;99", IF(san_table_data!AM107&lt;1, "&lt;1", san_table_data!AM107))), "-")</f>
        <v>-</v>
      </c>
      <c r="AN110" s="62" t="str">
        <f>IF(ISNUMBER(san_table_data!AN107), IF(san_table_data!AN107=-999,"NA",IF(san_table_data!AN107&gt;99, "&gt;99", IF(san_table_data!AN107&lt;1, "&lt;1", san_table_data!AN107))), "-")</f>
        <v>-</v>
      </c>
      <c r="AO110" s="63" t="str">
        <f>IF(ISNUMBER(san_table_data!AO107), IF(san_table_data!AO107=-999,"NA",IF(san_table_data!AO107&gt;99, "&gt;99", IF(san_table_data!AO107&lt;1, "&lt;1", san_table_data!AO107))), "-")</f>
        <v>-</v>
      </c>
      <c r="AP110" s="63" t="str">
        <f>IF(ISNUMBER(san_table_data!AP107), IF(san_table_data!AP107=-999,"NA",IF(san_table_data!AP107&gt;99, "&gt;99", IF(san_table_data!AP107&lt;1, "&lt;1", san_table_data!AP107))), "-")</f>
        <v>-</v>
      </c>
      <c r="AQ110" s="63" t="str">
        <f>IF(ISNUMBER(san_table_data!AQ107), IF(san_table_data!AQ107=-999,"NA",IF(san_table_data!AQ107&gt;99, "&gt;99", IF(san_table_data!AQ107&lt;1, "&lt;1", san_table_data!AQ107))), "-")</f>
        <v>-</v>
      </c>
      <c r="AR110" s="59" t="str">
        <f>IF(ISNUMBER(san_table_data!AR107), IF(san_table_data!AR107=-999,"NA",IF(san_table_data!AR107&gt;99, "&gt;99", IF(san_table_data!AR107&lt;1, "&lt;1", san_table_data!AR107))), "-")</f>
        <v>-</v>
      </c>
      <c r="AS110" s="59" t="str">
        <f>IF(ISNUMBER(san_table_data!AS107), IF(san_table_data!AS107=-999,"NA",IF(san_table_data!AS107&gt;99, "&gt;99", IF(san_table_data!AS107&lt;1, "&lt;1", san_table_data!AS107))), "-")</f>
        <v>-</v>
      </c>
      <c r="AT110" s="59" t="str">
        <f>IF(ISNUMBER(san_table_data!AT107), IF(san_table_data!AT107=-999,"NA",IF(san_table_data!AT107&gt;99, "&gt;99", IF(san_table_data!AT107&lt;1, "&lt;1", san_table_data!AT107))), "-")</f>
        <v>-</v>
      </c>
    </row>
    <row r="111" x14ac:dyDescent="0.25">
      <c r="A111" s="56" t="str">
        <f>IF(ISBLANK(san_table_data!A108), "", san_table_data!A108)</f>
        <v/>
      </c>
      <c r="B111" s="56" t="str">
        <f>IF(ISBLANK(san_table_data!B108), "", san_table_data!B108)</f>
        <v/>
      </c>
      <c r="C111" s="57" t="str">
        <f>IF(ISNUMBER(san_table_data!C108), san_table_data!C108, "-")</f>
        <v>-</v>
      </c>
      <c r="D111" s="58" t="str">
        <f>IF(ISNUMBER(san_table_data!D108), san_table_data!D108, "-")</f>
        <v>-</v>
      </c>
      <c r="E111" s="59" t="str">
        <f>IF(ISNUMBER(san_table_data!E108), san_table_data!E108, "-")</f>
        <v>-</v>
      </c>
      <c r="F111" s="60" t="str">
        <f>IF(ISNUMBER(san_table_data!F108), IF(san_table_data!F108=-999,"NA",IF(san_table_data!F108&gt;99, "&gt;99", IF(san_table_data!F108&lt;1, "&lt;1", san_table_data!F108))), "-")</f>
        <v>-</v>
      </c>
      <c r="G111" s="59" t="str">
        <f>IF(ISNUMBER(san_table_data!G108), IF(san_table_data!G108=-999,"NA",IF(san_table_data!G108&gt;99, "&gt;99", IF(san_table_data!G108&lt;1, "&lt;1", san_table_data!G108))), "-")</f>
        <v>-</v>
      </c>
      <c r="H111" s="59" t="str">
        <f>IF(ISNUMBER(san_table_data!H108), IF(san_table_data!H108=-999,"NA",IF(san_table_data!H108&gt;99, "&gt;99", IF(san_table_data!H108&lt;1, "&lt;1", san_table_data!H108))), "-")</f>
        <v>-</v>
      </c>
      <c r="I111" s="61" t="str">
        <f>IF(ISNUMBER(san_table_data!I108), IF(san_table_data!I108=-999,"NA",IF(san_table_data!I108&gt;99, "&gt;99", IF(san_table_data!I108&lt;1, "&lt;1", san_table_data!I108))), "-")</f>
        <v>-</v>
      </c>
      <c r="J111" s="47" t="str">
        <f>IF(ISNUMBER(san_table_data!J108), IF(san_table_data!J108=-999,"NA",san_table_data!J108), "-")</f>
        <v>-</v>
      </c>
      <c r="K111" s="47" t="str">
        <f>IF(ISNUMBER(san_table_data!K108), IF(san_table_data!K108=-999,"NA",san_table_data!K108), "-")</f>
        <v>-</v>
      </c>
      <c r="L111" s="60" t="str">
        <f>IF(ISNUMBER(san_table_data!L108), IF(san_table_data!L108=-999,"NA",IF(san_table_data!L108&gt;99, "&gt;99", IF(san_table_data!L108&lt;1, "&lt;1", san_table_data!L108))), "-")</f>
        <v>-</v>
      </c>
      <c r="M111" s="59" t="str">
        <f>IF(ISNUMBER(san_table_data!M108), IF(san_table_data!M108=-999,"NA",IF(san_table_data!M108&gt;99, "&gt;99", IF(san_table_data!M108&lt;1, "&lt;1", san_table_data!M108))), "-")</f>
        <v>-</v>
      </c>
      <c r="N111" s="59" t="str">
        <f>IF(ISNUMBER(san_table_data!N108), IF(san_table_data!N108=-999,"NA",IF(san_table_data!N108&gt;99, "&gt;99", IF(san_table_data!N108&lt;1, "&lt;1", san_table_data!N108))), "-")</f>
        <v>-</v>
      </c>
      <c r="O111" s="61" t="str">
        <f>IF(ISNUMBER(san_table_data!O108), IF(san_table_data!O108=-999,"NA",IF(san_table_data!O108&gt;99, "&gt;99", IF(san_table_data!O108&lt;1, "&lt;1", san_table_data!O108))), "-")</f>
        <v>-</v>
      </c>
      <c r="P111" s="47" t="str">
        <f>IF(ISNUMBER(san_table_data!P108), IF(san_table_data!P108=-999,"NA",san_table_data!P108), "-")</f>
        <v>-</v>
      </c>
      <c r="Q111" s="47" t="str">
        <f>IF(ISNUMBER(san_table_data!Q108), IF(san_table_data!Q108=-999,"NA",san_table_data!Q108), "-")</f>
        <v>-</v>
      </c>
      <c r="R111" s="60" t="str">
        <f>IF(ISNUMBER(san_table_data!R108), IF(san_table_data!R108=-999,"NA",IF(san_table_data!R108&gt;99, "&gt;99", IF(san_table_data!R108&lt;1, "&lt;1", san_table_data!R108))), "-")</f>
        <v>-</v>
      </c>
      <c r="S111" s="59" t="str">
        <f>IF(ISNUMBER(san_table_data!S108), IF(san_table_data!S108=-999,"NA",IF(san_table_data!S108&gt;99, "&gt;99", IF(san_table_data!S108&lt;1, "&lt;1", san_table_data!S108))), "-")</f>
        <v>-</v>
      </c>
      <c r="T111" s="59" t="str">
        <f>IF(ISNUMBER(san_table_data!T108), IF(san_table_data!T108=-999,"NA",IF(san_table_data!T108&gt;99, "&gt;99", IF(san_table_data!T108&lt;1, "&lt;1", san_table_data!T108))), "-")</f>
        <v>-</v>
      </c>
      <c r="U111" s="61" t="str">
        <f>IF(ISNUMBER(san_table_data!U108), IF(san_table_data!U108=-999,"NA",IF(san_table_data!U108&gt;99, "&gt;99", IF(san_table_data!U108&lt;1, "&lt;1", san_table_data!U108))), "-")</f>
        <v>-</v>
      </c>
      <c r="V111" s="47" t="str">
        <f>IF(ISNUMBER(san_table_data!V108), IF(san_table_data!V108=-999,"NA",san_table_data!V108), "-")</f>
        <v>-</v>
      </c>
      <c r="W111" s="47" t="str">
        <f>IF(ISNUMBER(san_table_data!W108), IF(san_table_data!W108=-999,"NA",san_table_data!W108), "-")</f>
        <v>-</v>
      </c>
      <c r="X111" s="47"/>
      <c r="Y111" s="47"/>
      <c r="Z111" s="62" t="str">
        <f>IF(ISNUMBER(san_table_data!Z108), IF(san_table_data!Z108=-999,"NA",IF(san_table_data!Z108&gt;99, "&gt;99", IF(san_table_data!Z108&lt;1, "&lt;1", san_table_data!Z108))), "-")</f>
        <v>-</v>
      </c>
      <c r="AA111" s="63" t="str">
        <f>IF(ISNUMBER(san_table_data!AA108), IF(san_table_data!AA108=-999,"NA",IF(san_table_data!AA108&gt;99, "&gt;99", IF(san_table_data!AA108&lt;1, "&lt;1", san_table_data!AA108))), "-")</f>
        <v>-</v>
      </c>
      <c r="AB111" s="63" t="str">
        <f>IF(ISNUMBER(san_table_data!AB108), IF(san_table_data!AB108=-999,"NA",IF(san_table_data!AB108&gt;99, "&gt;99", IF(san_table_data!AB108&lt;1, "&lt;1", san_table_data!AB108))), "-")</f>
        <v>-</v>
      </c>
      <c r="AC111" s="63" t="str">
        <f>IF(ISNUMBER(san_table_data!AC108), IF(san_table_data!AC108=-999,"NA",IF(san_table_data!AC108&gt;99, "&gt;99", IF(san_table_data!AC108&lt;1, "&lt;1", san_table_data!AC108))), "-")</f>
        <v>-</v>
      </c>
      <c r="AD111" s="59" t="str">
        <f>IF(ISNUMBER(san_table_data!AD108), IF(san_table_data!AD108=-999,"NA",IF(san_table_data!AD108&gt;99, "&gt;99", IF(san_table_data!AD108&lt;1, "&lt;1", san_table_data!AD108))), "-")</f>
        <v>-</v>
      </c>
      <c r="AE111" s="59" t="str">
        <f>IF(ISNUMBER(san_table_data!AE108), IF(san_table_data!AE108=-999,"NA",IF(san_table_data!AE108&gt;99, "&gt;99", IF(san_table_data!AE108&lt;1, "&lt;1", san_table_data!AE108))), "-")</f>
        <v>-</v>
      </c>
      <c r="AF111" s="59" t="str">
        <f>IF(ISNUMBER(san_table_data!AF108), IF(san_table_data!AF108=-999,"NA",IF(san_table_data!AF108&gt;99, "&gt;99", IF(san_table_data!AF108&lt;1, "&lt;1", san_table_data!AF108))), "-")</f>
        <v>-</v>
      </c>
      <c r="AG111" s="62" t="str">
        <f>IF(ISNUMBER(san_table_data!AG108), IF(san_table_data!AG108=-999,"NA",IF(san_table_data!AG108&gt;99, "&gt;99", IF(san_table_data!AG108&lt;1, "&lt;1", san_table_data!AG108))), "-")</f>
        <v>-</v>
      </c>
      <c r="AH111" s="63" t="str">
        <f>IF(ISNUMBER(san_table_data!AH108), IF(san_table_data!AH108=-999,"NA",IF(san_table_data!AH108&gt;99, "&gt;99", IF(san_table_data!AH108&lt;1, "&lt;1", san_table_data!AH108))), "-")</f>
        <v>-</v>
      </c>
      <c r="AI111" s="63" t="str">
        <f>IF(ISNUMBER(san_table_data!AI108), IF(san_table_data!AI108=-999,"NA",IF(san_table_data!AI108&gt;99, "&gt;99", IF(san_table_data!AI108&lt;1, "&lt;1", san_table_data!AI108))), "-")</f>
        <v>-</v>
      </c>
      <c r="AJ111" s="63" t="str">
        <f>IF(ISNUMBER(san_table_data!AJ108), IF(san_table_data!AJ108=-999,"NA",IF(san_table_data!AJ108&gt;99, "&gt;99", IF(san_table_data!AJ108&lt;1, "&lt;1", san_table_data!AJ108))), "-")</f>
        <v>-</v>
      </c>
      <c r="AK111" s="59" t="str">
        <f>IF(ISNUMBER(san_table_data!AK108), IF(san_table_data!AK108=-999,"NA",IF(san_table_data!AK108&gt;99, "&gt;99", IF(san_table_data!AK108&lt;1, "&lt;1", san_table_data!AK108))), "-")</f>
        <v>-</v>
      </c>
      <c r="AL111" s="59" t="str">
        <f>IF(ISNUMBER(san_table_data!AL108), IF(san_table_data!AL108=-999,"NA",IF(san_table_data!AL108&gt;99, "&gt;99", IF(san_table_data!AL108&lt;1, "&lt;1", san_table_data!AL108))), "-")</f>
        <v>-</v>
      </c>
      <c r="AM111" s="59" t="str">
        <f>IF(ISNUMBER(san_table_data!AM108), IF(san_table_data!AM108=-999,"NA",IF(san_table_data!AM108&gt;99, "&gt;99", IF(san_table_data!AM108&lt;1, "&lt;1", san_table_data!AM108))), "-")</f>
        <v>-</v>
      </c>
      <c r="AN111" s="62" t="str">
        <f>IF(ISNUMBER(san_table_data!AN108), IF(san_table_data!AN108=-999,"NA",IF(san_table_data!AN108&gt;99, "&gt;99", IF(san_table_data!AN108&lt;1, "&lt;1", san_table_data!AN108))), "-")</f>
        <v>-</v>
      </c>
      <c r="AO111" s="63" t="str">
        <f>IF(ISNUMBER(san_table_data!AO108), IF(san_table_data!AO108=-999,"NA",IF(san_table_data!AO108&gt;99, "&gt;99", IF(san_table_data!AO108&lt;1, "&lt;1", san_table_data!AO108))), "-")</f>
        <v>-</v>
      </c>
      <c r="AP111" s="63" t="str">
        <f>IF(ISNUMBER(san_table_data!AP108), IF(san_table_data!AP108=-999,"NA",IF(san_table_data!AP108&gt;99, "&gt;99", IF(san_table_data!AP108&lt;1, "&lt;1", san_table_data!AP108))), "-")</f>
        <v>-</v>
      </c>
      <c r="AQ111" s="63" t="str">
        <f>IF(ISNUMBER(san_table_data!AQ108), IF(san_table_data!AQ108=-999,"NA",IF(san_table_data!AQ108&gt;99, "&gt;99", IF(san_table_data!AQ108&lt;1, "&lt;1", san_table_data!AQ108))), "-")</f>
        <v>-</v>
      </c>
      <c r="AR111" s="59" t="str">
        <f>IF(ISNUMBER(san_table_data!AR108), IF(san_table_data!AR108=-999,"NA",IF(san_table_data!AR108&gt;99, "&gt;99", IF(san_table_data!AR108&lt;1, "&lt;1", san_table_data!AR108))), "-")</f>
        <v>-</v>
      </c>
      <c r="AS111" s="59" t="str">
        <f>IF(ISNUMBER(san_table_data!AS108), IF(san_table_data!AS108=-999,"NA",IF(san_table_data!AS108&gt;99, "&gt;99", IF(san_table_data!AS108&lt;1, "&lt;1", san_table_data!AS108))), "-")</f>
        <v>-</v>
      </c>
      <c r="AT111" s="59" t="str">
        <f>IF(ISNUMBER(san_table_data!AT108), IF(san_table_data!AT108=-999,"NA",IF(san_table_data!AT108&gt;99, "&gt;99", IF(san_table_data!AT108&lt;1, "&lt;1", san_table_data!AT108))), "-")</f>
        <v>-</v>
      </c>
    </row>
    <row r="112" x14ac:dyDescent="0.25">
      <c r="A112" s="56" t="str">
        <f>IF(ISBLANK(san_table_data!A109), "", san_table_data!A109)</f>
        <v/>
      </c>
      <c r="B112" s="56" t="str">
        <f>IF(ISBLANK(san_table_data!B109), "", san_table_data!B109)</f>
        <v/>
      </c>
      <c r="C112" s="57" t="str">
        <f>IF(ISNUMBER(san_table_data!C109), san_table_data!C109, "-")</f>
        <v>-</v>
      </c>
      <c r="D112" s="58" t="str">
        <f>IF(ISNUMBER(san_table_data!D109), san_table_data!D109, "-")</f>
        <v>-</v>
      </c>
      <c r="E112" s="59" t="str">
        <f>IF(ISNUMBER(san_table_data!E109), san_table_data!E109, "-")</f>
        <v>-</v>
      </c>
      <c r="F112" s="60" t="str">
        <f>IF(ISNUMBER(san_table_data!F109), IF(san_table_data!F109=-999,"NA",IF(san_table_data!F109&gt;99, "&gt;99", IF(san_table_data!F109&lt;1, "&lt;1", san_table_data!F109))), "-")</f>
        <v>-</v>
      </c>
      <c r="G112" s="59" t="str">
        <f>IF(ISNUMBER(san_table_data!G109), IF(san_table_data!G109=-999,"NA",IF(san_table_data!G109&gt;99, "&gt;99", IF(san_table_data!G109&lt;1, "&lt;1", san_table_data!G109))), "-")</f>
        <v>-</v>
      </c>
      <c r="H112" s="59" t="str">
        <f>IF(ISNUMBER(san_table_data!H109), IF(san_table_data!H109=-999,"NA",IF(san_table_data!H109&gt;99, "&gt;99", IF(san_table_data!H109&lt;1, "&lt;1", san_table_data!H109))), "-")</f>
        <v>-</v>
      </c>
      <c r="I112" s="61" t="str">
        <f>IF(ISNUMBER(san_table_data!I109), IF(san_table_data!I109=-999,"NA",IF(san_table_data!I109&gt;99, "&gt;99", IF(san_table_data!I109&lt;1, "&lt;1", san_table_data!I109))), "-")</f>
        <v>-</v>
      </c>
      <c r="J112" s="47" t="str">
        <f>IF(ISNUMBER(san_table_data!J109), IF(san_table_data!J109=-999,"NA",san_table_data!J109), "-")</f>
        <v>-</v>
      </c>
      <c r="K112" s="47" t="str">
        <f>IF(ISNUMBER(san_table_data!K109), IF(san_table_data!K109=-999,"NA",san_table_data!K109), "-")</f>
        <v>-</v>
      </c>
      <c r="L112" s="60" t="str">
        <f>IF(ISNUMBER(san_table_data!L109), IF(san_table_data!L109=-999,"NA",IF(san_table_data!L109&gt;99, "&gt;99", IF(san_table_data!L109&lt;1, "&lt;1", san_table_data!L109))), "-")</f>
        <v>-</v>
      </c>
      <c r="M112" s="59" t="str">
        <f>IF(ISNUMBER(san_table_data!M109), IF(san_table_data!M109=-999,"NA",IF(san_table_data!M109&gt;99, "&gt;99", IF(san_table_data!M109&lt;1, "&lt;1", san_table_data!M109))), "-")</f>
        <v>-</v>
      </c>
      <c r="N112" s="59" t="str">
        <f>IF(ISNUMBER(san_table_data!N109), IF(san_table_data!N109=-999,"NA",IF(san_table_data!N109&gt;99, "&gt;99", IF(san_table_data!N109&lt;1, "&lt;1", san_table_data!N109))), "-")</f>
        <v>-</v>
      </c>
      <c r="O112" s="61" t="str">
        <f>IF(ISNUMBER(san_table_data!O109), IF(san_table_data!O109=-999,"NA",IF(san_table_data!O109&gt;99, "&gt;99", IF(san_table_data!O109&lt;1, "&lt;1", san_table_data!O109))), "-")</f>
        <v>-</v>
      </c>
      <c r="P112" s="47" t="str">
        <f>IF(ISNUMBER(san_table_data!P109), IF(san_table_data!P109=-999,"NA",san_table_data!P109), "-")</f>
        <v>-</v>
      </c>
      <c r="Q112" s="47" t="str">
        <f>IF(ISNUMBER(san_table_data!Q109), IF(san_table_data!Q109=-999,"NA",san_table_data!Q109), "-")</f>
        <v>-</v>
      </c>
      <c r="R112" s="60" t="str">
        <f>IF(ISNUMBER(san_table_data!R109), IF(san_table_data!R109=-999,"NA",IF(san_table_data!R109&gt;99, "&gt;99", IF(san_table_data!R109&lt;1, "&lt;1", san_table_data!R109))), "-")</f>
        <v>-</v>
      </c>
      <c r="S112" s="59" t="str">
        <f>IF(ISNUMBER(san_table_data!S109), IF(san_table_data!S109=-999,"NA",IF(san_table_data!S109&gt;99, "&gt;99", IF(san_table_data!S109&lt;1, "&lt;1", san_table_data!S109))), "-")</f>
        <v>-</v>
      </c>
      <c r="T112" s="59" t="str">
        <f>IF(ISNUMBER(san_table_data!T109), IF(san_table_data!T109=-999,"NA",IF(san_table_data!T109&gt;99, "&gt;99", IF(san_table_data!T109&lt;1, "&lt;1", san_table_data!T109))), "-")</f>
        <v>-</v>
      </c>
      <c r="U112" s="61" t="str">
        <f>IF(ISNUMBER(san_table_data!U109), IF(san_table_data!U109=-999,"NA",IF(san_table_data!U109&gt;99, "&gt;99", IF(san_table_data!U109&lt;1, "&lt;1", san_table_data!U109))), "-")</f>
        <v>-</v>
      </c>
      <c r="V112" s="47" t="str">
        <f>IF(ISNUMBER(san_table_data!V109), IF(san_table_data!V109=-999,"NA",san_table_data!V109), "-")</f>
        <v>-</v>
      </c>
      <c r="W112" s="47" t="str">
        <f>IF(ISNUMBER(san_table_data!W109), IF(san_table_data!W109=-999,"NA",san_table_data!W109), "-")</f>
        <v>-</v>
      </c>
      <c r="X112" s="47"/>
      <c r="Y112" s="47"/>
      <c r="Z112" s="62" t="str">
        <f>IF(ISNUMBER(san_table_data!Z109), IF(san_table_data!Z109=-999,"NA",IF(san_table_data!Z109&gt;99, "&gt;99", IF(san_table_data!Z109&lt;1, "&lt;1", san_table_data!Z109))), "-")</f>
        <v>-</v>
      </c>
      <c r="AA112" s="63" t="str">
        <f>IF(ISNUMBER(san_table_data!AA109), IF(san_table_data!AA109=-999,"NA",IF(san_table_data!AA109&gt;99, "&gt;99", IF(san_table_data!AA109&lt;1, "&lt;1", san_table_data!AA109))), "-")</f>
        <v>-</v>
      </c>
      <c r="AB112" s="63" t="str">
        <f>IF(ISNUMBER(san_table_data!AB109), IF(san_table_data!AB109=-999,"NA",IF(san_table_data!AB109&gt;99, "&gt;99", IF(san_table_data!AB109&lt;1, "&lt;1", san_table_data!AB109))), "-")</f>
        <v>-</v>
      </c>
      <c r="AC112" s="63" t="str">
        <f>IF(ISNUMBER(san_table_data!AC109), IF(san_table_data!AC109=-999,"NA",IF(san_table_data!AC109&gt;99, "&gt;99", IF(san_table_data!AC109&lt;1, "&lt;1", san_table_data!AC109))), "-")</f>
        <v>-</v>
      </c>
      <c r="AD112" s="59" t="str">
        <f>IF(ISNUMBER(san_table_data!AD109), IF(san_table_data!AD109=-999,"NA",IF(san_table_data!AD109&gt;99, "&gt;99", IF(san_table_data!AD109&lt;1, "&lt;1", san_table_data!AD109))), "-")</f>
        <v>-</v>
      </c>
      <c r="AE112" s="59" t="str">
        <f>IF(ISNUMBER(san_table_data!AE109), IF(san_table_data!AE109=-999,"NA",IF(san_table_data!AE109&gt;99, "&gt;99", IF(san_table_data!AE109&lt;1, "&lt;1", san_table_data!AE109))), "-")</f>
        <v>-</v>
      </c>
      <c r="AF112" s="59" t="str">
        <f>IF(ISNUMBER(san_table_data!AF109), IF(san_table_data!AF109=-999,"NA",IF(san_table_data!AF109&gt;99, "&gt;99", IF(san_table_data!AF109&lt;1, "&lt;1", san_table_data!AF109))), "-")</f>
        <v>-</v>
      </c>
      <c r="AG112" s="62" t="str">
        <f>IF(ISNUMBER(san_table_data!AG109), IF(san_table_data!AG109=-999,"NA",IF(san_table_data!AG109&gt;99, "&gt;99", IF(san_table_data!AG109&lt;1, "&lt;1", san_table_data!AG109))), "-")</f>
        <v>-</v>
      </c>
      <c r="AH112" s="63" t="str">
        <f>IF(ISNUMBER(san_table_data!AH109), IF(san_table_data!AH109=-999,"NA",IF(san_table_data!AH109&gt;99, "&gt;99", IF(san_table_data!AH109&lt;1, "&lt;1", san_table_data!AH109))), "-")</f>
        <v>-</v>
      </c>
      <c r="AI112" s="63" t="str">
        <f>IF(ISNUMBER(san_table_data!AI109), IF(san_table_data!AI109=-999,"NA",IF(san_table_data!AI109&gt;99, "&gt;99", IF(san_table_data!AI109&lt;1, "&lt;1", san_table_data!AI109))), "-")</f>
        <v>-</v>
      </c>
      <c r="AJ112" s="63" t="str">
        <f>IF(ISNUMBER(san_table_data!AJ109), IF(san_table_data!AJ109=-999,"NA",IF(san_table_data!AJ109&gt;99, "&gt;99", IF(san_table_data!AJ109&lt;1, "&lt;1", san_table_data!AJ109))), "-")</f>
        <v>-</v>
      </c>
      <c r="AK112" s="59" t="str">
        <f>IF(ISNUMBER(san_table_data!AK109), IF(san_table_data!AK109=-999,"NA",IF(san_table_data!AK109&gt;99, "&gt;99", IF(san_table_data!AK109&lt;1, "&lt;1", san_table_data!AK109))), "-")</f>
        <v>-</v>
      </c>
      <c r="AL112" s="59" t="str">
        <f>IF(ISNUMBER(san_table_data!AL109), IF(san_table_data!AL109=-999,"NA",IF(san_table_data!AL109&gt;99, "&gt;99", IF(san_table_data!AL109&lt;1, "&lt;1", san_table_data!AL109))), "-")</f>
        <v>-</v>
      </c>
      <c r="AM112" s="59" t="str">
        <f>IF(ISNUMBER(san_table_data!AM109), IF(san_table_data!AM109=-999,"NA",IF(san_table_data!AM109&gt;99, "&gt;99", IF(san_table_data!AM109&lt;1, "&lt;1", san_table_data!AM109))), "-")</f>
        <v>-</v>
      </c>
      <c r="AN112" s="62" t="str">
        <f>IF(ISNUMBER(san_table_data!AN109), IF(san_table_data!AN109=-999,"NA",IF(san_table_data!AN109&gt;99, "&gt;99", IF(san_table_data!AN109&lt;1, "&lt;1", san_table_data!AN109))), "-")</f>
        <v>-</v>
      </c>
      <c r="AO112" s="63" t="str">
        <f>IF(ISNUMBER(san_table_data!AO109), IF(san_table_data!AO109=-999,"NA",IF(san_table_data!AO109&gt;99, "&gt;99", IF(san_table_data!AO109&lt;1, "&lt;1", san_table_data!AO109))), "-")</f>
        <v>-</v>
      </c>
      <c r="AP112" s="63" t="str">
        <f>IF(ISNUMBER(san_table_data!AP109), IF(san_table_data!AP109=-999,"NA",IF(san_table_data!AP109&gt;99, "&gt;99", IF(san_table_data!AP109&lt;1, "&lt;1", san_table_data!AP109))), "-")</f>
        <v>-</v>
      </c>
      <c r="AQ112" s="63" t="str">
        <f>IF(ISNUMBER(san_table_data!AQ109), IF(san_table_data!AQ109=-999,"NA",IF(san_table_data!AQ109&gt;99, "&gt;99", IF(san_table_data!AQ109&lt;1, "&lt;1", san_table_data!AQ109))), "-")</f>
        <v>-</v>
      </c>
      <c r="AR112" s="59" t="str">
        <f>IF(ISNUMBER(san_table_data!AR109), IF(san_table_data!AR109=-999,"NA",IF(san_table_data!AR109&gt;99, "&gt;99", IF(san_table_data!AR109&lt;1, "&lt;1", san_table_data!AR109))), "-")</f>
        <v>-</v>
      </c>
      <c r="AS112" s="59" t="str">
        <f>IF(ISNUMBER(san_table_data!AS109), IF(san_table_data!AS109=-999,"NA",IF(san_table_data!AS109&gt;99, "&gt;99", IF(san_table_data!AS109&lt;1, "&lt;1", san_table_data!AS109))), "-")</f>
        <v>-</v>
      </c>
      <c r="AT112" s="59" t="str">
        <f>IF(ISNUMBER(san_table_data!AT109), IF(san_table_data!AT109=-999,"NA",IF(san_table_data!AT109&gt;99, "&gt;99", IF(san_table_data!AT109&lt;1, "&lt;1", san_table_data!AT109))), "-")</f>
        <v>-</v>
      </c>
    </row>
    <row r="113" x14ac:dyDescent="0.25">
      <c r="A113" s="56" t="str">
        <f>IF(ISBLANK(san_table_data!A110), "", san_table_data!A110)</f>
        <v/>
      </c>
      <c r="B113" s="56" t="str">
        <f>IF(ISBLANK(san_table_data!B110), "", san_table_data!B110)</f>
        <v/>
      </c>
      <c r="C113" s="57" t="str">
        <f>IF(ISNUMBER(san_table_data!C110), san_table_data!C110, "-")</f>
        <v>-</v>
      </c>
      <c r="D113" s="58" t="str">
        <f>IF(ISNUMBER(san_table_data!D110), san_table_data!D110, "-")</f>
        <v>-</v>
      </c>
      <c r="E113" s="59" t="str">
        <f>IF(ISNUMBER(san_table_data!E110), san_table_data!E110, "-")</f>
        <v>-</v>
      </c>
      <c r="F113" s="60" t="str">
        <f>IF(ISNUMBER(san_table_data!F110), IF(san_table_data!F110=-999,"NA",IF(san_table_data!F110&gt;99, "&gt;99", IF(san_table_data!F110&lt;1, "&lt;1", san_table_data!F110))), "-")</f>
        <v>-</v>
      </c>
      <c r="G113" s="59" t="str">
        <f>IF(ISNUMBER(san_table_data!G110), IF(san_table_data!G110=-999,"NA",IF(san_table_data!G110&gt;99, "&gt;99", IF(san_table_data!G110&lt;1, "&lt;1", san_table_data!G110))), "-")</f>
        <v>-</v>
      </c>
      <c r="H113" s="59" t="str">
        <f>IF(ISNUMBER(san_table_data!H110), IF(san_table_data!H110=-999,"NA",IF(san_table_data!H110&gt;99, "&gt;99", IF(san_table_data!H110&lt;1, "&lt;1", san_table_data!H110))), "-")</f>
        <v>-</v>
      </c>
      <c r="I113" s="61" t="str">
        <f>IF(ISNUMBER(san_table_data!I110), IF(san_table_data!I110=-999,"NA",IF(san_table_data!I110&gt;99, "&gt;99", IF(san_table_data!I110&lt;1, "&lt;1", san_table_data!I110))), "-")</f>
        <v>-</v>
      </c>
      <c r="J113" s="47" t="str">
        <f>IF(ISNUMBER(san_table_data!J110), IF(san_table_data!J110=-999,"NA",san_table_data!J110), "-")</f>
        <v>-</v>
      </c>
      <c r="K113" s="47" t="str">
        <f>IF(ISNUMBER(san_table_data!K110), IF(san_table_data!K110=-999,"NA",san_table_data!K110), "-")</f>
        <v>-</v>
      </c>
      <c r="L113" s="60" t="str">
        <f>IF(ISNUMBER(san_table_data!L110), IF(san_table_data!L110=-999,"NA",IF(san_table_data!L110&gt;99, "&gt;99", IF(san_table_data!L110&lt;1, "&lt;1", san_table_data!L110))), "-")</f>
        <v>-</v>
      </c>
      <c r="M113" s="59" t="str">
        <f>IF(ISNUMBER(san_table_data!M110), IF(san_table_data!M110=-999,"NA",IF(san_table_data!M110&gt;99, "&gt;99", IF(san_table_data!M110&lt;1, "&lt;1", san_table_data!M110))), "-")</f>
        <v>-</v>
      </c>
      <c r="N113" s="59" t="str">
        <f>IF(ISNUMBER(san_table_data!N110), IF(san_table_data!N110=-999,"NA",IF(san_table_data!N110&gt;99, "&gt;99", IF(san_table_data!N110&lt;1, "&lt;1", san_table_data!N110))), "-")</f>
        <v>-</v>
      </c>
      <c r="O113" s="61" t="str">
        <f>IF(ISNUMBER(san_table_data!O110), IF(san_table_data!O110=-999,"NA",IF(san_table_data!O110&gt;99, "&gt;99", IF(san_table_data!O110&lt;1, "&lt;1", san_table_data!O110))), "-")</f>
        <v>-</v>
      </c>
      <c r="P113" s="47" t="str">
        <f>IF(ISNUMBER(san_table_data!P110), IF(san_table_data!P110=-999,"NA",san_table_data!P110), "-")</f>
        <v>-</v>
      </c>
      <c r="Q113" s="47" t="str">
        <f>IF(ISNUMBER(san_table_data!Q110), IF(san_table_data!Q110=-999,"NA",san_table_data!Q110), "-")</f>
        <v>-</v>
      </c>
      <c r="R113" s="60" t="str">
        <f>IF(ISNUMBER(san_table_data!R110), IF(san_table_data!R110=-999,"NA",IF(san_table_data!R110&gt;99, "&gt;99", IF(san_table_data!R110&lt;1, "&lt;1", san_table_data!R110))), "-")</f>
        <v>-</v>
      </c>
      <c r="S113" s="59" t="str">
        <f>IF(ISNUMBER(san_table_data!S110), IF(san_table_data!S110=-999,"NA",IF(san_table_data!S110&gt;99, "&gt;99", IF(san_table_data!S110&lt;1, "&lt;1", san_table_data!S110))), "-")</f>
        <v>-</v>
      </c>
      <c r="T113" s="59" t="str">
        <f>IF(ISNUMBER(san_table_data!T110), IF(san_table_data!T110=-999,"NA",IF(san_table_data!T110&gt;99, "&gt;99", IF(san_table_data!T110&lt;1, "&lt;1", san_table_data!T110))), "-")</f>
        <v>-</v>
      </c>
      <c r="U113" s="61" t="str">
        <f>IF(ISNUMBER(san_table_data!U110), IF(san_table_data!U110=-999,"NA",IF(san_table_data!U110&gt;99, "&gt;99", IF(san_table_data!U110&lt;1, "&lt;1", san_table_data!U110))), "-")</f>
        <v>-</v>
      </c>
      <c r="V113" s="47" t="str">
        <f>IF(ISNUMBER(san_table_data!V110), IF(san_table_data!V110=-999,"NA",san_table_data!V110), "-")</f>
        <v>-</v>
      </c>
      <c r="W113" s="47" t="str">
        <f>IF(ISNUMBER(san_table_data!W110), IF(san_table_data!W110=-999,"NA",san_table_data!W110), "-")</f>
        <v>-</v>
      </c>
      <c r="X113" s="47"/>
      <c r="Y113" s="47"/>
      <c r="Z113" s="62" t="str">
        <f>IF(ISNUMBER(san_table_data!Z110), IF(san_table_data!Z110=-999,"NA",IF(san_table_data!Z110&gt;99, "&gt;99", IF(san_table_data!Z110&lt;1, "&lt;1", san_table_data!Z110))), "-")</f>
        <v>-</v>
      </c>
      <c r="AA113" s="63" t="str">
        <f>IF(ISNUMBER(san_table_data!AA110), IF(san_table_data!AA110=-999,"NA",IF(san_table_data!AA110&gt;99, "&gt;99", IF(san_table_data!AA110&lt;1, "&lt;1", san_table_data!AA110))), "-")</f>
        <v>-</v>
      </c>
      <c r="AB113" s="63" t="str">
        <f>IF(ISNUMBER(san_table_data!AB110), IF(san_table_data!AB110=-999,"NA",IF(san_table_data!AB110&gt;99, "&gt;99", IF(san_table_data!AB110&lt;1, "&lt;1", san_table_data!AB110))), "-")</f>
        <v>-</v>
      </c>
      <c r="AC113" s="63" t="str">
        <f>IF(ISNUMBER(san_table_data!AC110), IF(san_table_data!AC110=-999,"NA",IF(san_table_data!AC110&gt;99, "&gt;99", IF(san_table_data!AC110&lt;1, "&lt;1", san_table_data!AC110))), "-")</f>
        <v>-</v>
      </c>
      <c r="AD113" s="59" t="str">
        <f>IF(ISNUMBER(san_table_data!AD110), IF(san_table_data!AD110=-999,"NA",IF(san_table_data!AD110&gt;99, "&gt;99", IF(san_table_data!AD110&lt;1, "&lt;1", san_table_data!AD110))), "-")</f>
        <v>-</v>
      </c>
      <c r="AE113" s="59" t="str">
        <f>IF(ISNUMBER(san_table_data!AE110), IF(san_table_data!AE110=-999,"NA",IF(san_table_data!AE110&gt;99, "&gt;99", IF(san_table_data!AE110&lt;1, "&lt;1", san_table_data!AE110))), "-")</f>
        <v>-</v>
      </c>
      <c r="AF113" s="59" t="str">
        <f>IF(ISNUMBER(san_table_data!AF110), IF(san_table_data!AF110=-999,"NA",IF(san_table_data!AF110&gt;99, "&gt;99", IF(san_table_data!AF110&lt;1, "&lt;1", san_table_data!AF110))), "-")</f>
        <v>-</v>
      </c>
      <c r="AG113" s="62" t="str">
        <f>IF(ISNUMBER(san_table_data!AG110), IF(san_table_data!AG110=-999,"NA",IF(san_table_data!AG110&gt;99, "&gt;99", IF(san_table_data!AG110&lt;1, "&lt;1", san_table_data!AG110))), "-")</f>
        <v>-</v>
      </c>
      <c r="AH113" s="63" t="str">
        <f>IF(ISNUMBER(san_table_data!AH110), IF(san_table_data!AH110=-999,"NA",IF(san_table_data!AH110&gt;99, "&gt;99", IF(san_table_data!AH110&lt;1, "&lt;1", san_table_data!AH110))), "-")</f>
        <v>-</v>
      </c>
      <c r="AI113" s="63" t="str">
        <f>IF(ISNUMBER(san_table_data!AI110), IF(san_table_data!AI110=-999,"NA",IF(san_table_data!AI110&gt;99, "&gt;99", IF(san_table_data!AI110&lt;1, "&lt;1", san_table_data!AI110))), "-")</f>
        <v>-</v>
      </c>
      <c r="AJ113" s="63" t="str">
        <f>IF(ISNUMBER(san_table_data!AJ110), IF(san_table_data!AJ110=-999,"NA",IF(san_table_data!AJ110&gt;99, "&gt;99", IF(san_table_data!AJ110&lt;1, "&lt;1", san_table_data!AJ110))), "-")</f>
        <v>-</v>
      </c>
      <c r="AK113" s="59" t="str">
        <f>IF(ISNUMBER(san_table_data!AK110), IF(san_table_data!AK110=-999,"NA",IF(san_table_data!AK110&gt;99, "&gt;99", IF(san_table_data!AK110&lt;1, "&lt;1", san_table_data!AK110))), "-")</f>
        <v>-</v>
      </c>
      <c r="AL113" s="59" t="str">
        <f>IF(ISNUMBER(san_table_data!AL110), IF(san_table_data!AL110=-999,"NA",IF(san_table_data!AL110&gt;99, "&gt;99", IF(san_table_data!AL110&lt;1, "&lt;1", san_table_data!AL110))), "-")</f>
        <v>-</v>
      </c>
      <c r="AM113" s="59" t="str">
        <f>IF(ISNUMBER(san_table_data!AM110), IF(san_table_data!AM110=-999,"NA",IF(san_table_data!AM110&gt;99, "&gt;99", IF(san_table_data!AM110&lt;1, "&lt;1", san_table_data!AM110))), "-")</f>
        <v>-</v>
      </c>
      <c r="AN113" s="62" t="str">
        <f>IF(ISNUMBER(san_table_data!AN110), IF(san_table_data!AN110=-999,"NA",IF(san_table_data!AN110&gt;99, "&gt;99", IF(san_table_data!AN110&lt;1, "&lt;1", san_table_data!AN110))), "-")</f>
        <v>-</v>
      </c>
      <c r="AO113" s="63" t="str">
        <f>IF(ISNUMBER(san_table_data!AO110), IF(san_table_data!AO110=-999,"NA",IF(san_table_data!AO110&gt;99, "&gt;99", IF(san_table_data!AO110&lt;1, "&lt;1", san_table_data!AO110))), "-")</f>
        <v>-</v>
      </c>
      <c r="AP113" s="63" t="str">
        <f>IF(ISNUMBER(san_table_data!AP110), IF(san_table_data!AP110=-999,"NA",IF(san_table_data!AP110&gt;99, "&gt;99", IF(san_table_data!AP110&lt;1, "&lt;1", san_table_data!AP110))), "-")</f>
        <v>-</v>
      </c>
      <c r="AQ113" s="63" t="str">
        <f>IF(ISNUMBER(san_table_data!AQ110), IF(san_table_data!AQ110=-999,"NA",IF(san_table_data!AQ110&gt;99, "&gt;99", IF(san_table_data!AQ110&lt;1, "&lt;1", san_table_data!AQ110))), "-")</f>
        <v>-</v>
      </c>
      <c r="AR113" s="59" t="str">
        <f>IF(ISNUMBER(san_table_data!AR110), IF(san_table_data!AR110=-999,"NA",IF(san_table_data!AR110&gt;99, "&gt;99", IF(san_table_data!AR110&lt;1, "&lt;1", san_table_data!AR110))), "-")</f>
        <v>-</v>
      </c>
      <c r="AS113" s="59" t="str">
        <f>IF(ISNUMBER(san_table_data!AS110), IF(san_table_data!AS110=-999,"NA",IF(san_table_data!AS110&gt;99, "&gt;99", IF(san_table_data!AS110&lt;1, "&lt;1", san_table_data!AS110))), "-")</f>
        <v>-</v>
      </c>
      <c r="AT113" s="59" t="str">
        <f>IF(ISNUMBER(san_table_data!AT110), IF(san_table_data!AT110=-999,"NA",IF(san_table_data!AT110&gt;99, "&gt;99", IF(san_table_data!AT110&lt;1, "&lt;1", san_table_data!AT110))), "-")</f>
        <v>-</v>
      </c>
    </row>
    <row r="114" x14ac:dyDescent="0.25">
      <c r="A114" s="56" t="str">
        <f>IF(ISBLANK(san_table_data!A111), "", san_table_data!A111)</f>
        <v/>
      </c>
      <c r="B114" s="56" t="str">
        <f>IF(ISBLANK(san_table_data!B111), "", san_table_data!B111)</f>
        <v/>
      </c>
      <c r="C114" s="57" t="str">
        <f>IF(ISNUMBER(san_table_data!C111), san_table_data!C111, "-")</f>
        <v>-</v>
      </c>
      <c r="D114" s="58" t="str">
        <f>IF(ISNUMBER(san_table_data!D111), san_table_data!D111, "-")</f>
        <v>-</v>
      </c>
      <c r="E114" s="59" t="str">
        <f>IF(ISNUMBER(san_table_data!E111), san_table_data!E111, "-")</f>
        <v>-</v>
      </c>
      <c r="F114" s="60" t="str">
        <f>IF(ISNUMBER(san_table_data!F111), IF(san_table_data!F111=-999,"NA",IF(san_table_data!F111&gt;99, "&gt;99", IF(san_table_data!F111&lt;1, "&lt;1", san_table_data!F111))), "-")</f>
        <v>-</v>
      </c>
      <c r="G114" s="59" t="str">
        <f>IF(ISNUMBER(san_table_data!G111), IF(san_table_data!G111=-999,"NA",IF(san_table_data!G111&gt;99, "&gt;99", IF(san_table_data!G111&lt;1, "&lt;1", san_table_data!G111))), "-")</f>
        <v>-</v>
      </c>
      <c r="H114" s="59" t="str">
        <f>IF(ISNUMBER(san_table_data!H111), IF(san_table_data!H111=-999,"NA",IF(san_table_data!H111&gt;99, "&gt;99", IF(san_table_data!H111&lt;1, "&lt;1", san_table_data!H111))), "-")</f>
        <v>-</v>
      </c>
      <c r="I114" s="61" t="str">
        <f>IF(ISNUMBER(san_table_data!I111), IF(san_table_data!I111=-999,"NA",IF(san_table_data!I111&gt;99, "&gt;99", IF(san_table_data!I111&lt;1, "&lt;1", san_table_data!I111))), "-")</f>
        <v>-</v>
      </c>
      <c r="J114" s="47" t="str">
        <f>IF(ISNUMBER(san_table_data!J111), IF(san_table_data!J111=-999,"NA",san_table_data!J111), "-")</f>
        <v>-</v>
      </c>
      <c r="K114" s="47" t="str">
        <f>IF(ISNUMBER(san_table_data!K111), IF(san_table_data!K111=-999,"NA",san_table_data!K111), "-")</f>
        <v>-</v>
      </c>
      <c r="L114" s="60" t="str">
        <f>IF(ISNUMBER(san_table_data!L111), IF(san_table_data!L111=-999,"NA",IF(san_table_data!L111&gt;99, "&gt;99", IF(san_table_data!L111&lt;1, "&lt;1", san_table_data!L111))), "-")</f>
        <v>-</v>
      </c>
      <c r="M114" s="59" t="str">
        <f>IF(ISNUMBER(san_table_data!M111), IF(san_table_data!M111=-999,"NA",IF(san_table_data!M111&gt;99, "&gt;99", IF(san_table_data!M111&lt;1, "&lt;1", san_table_data!M111))), "-")</f>
        <v>-</v>
      </c>
      <c r="N114" s="59" t="str">
        <f>IF(ISNUMBER(san_table_data!N111), IF(san_table_data!N111=-999,"NA",IF(san_table_data!N111&gt;99, "&gt;99", IF(san_table_data!N111&lt;1, "&lt;1", san_table_data!N111))), "-")</f>
        <v>-</v>
      </c>
      <c r="O114" s="61" t="str">
        <f>IF(ISNUMBER(san_table_data!O111), IF(san_table_data!O111=-999,"NA",IF(san_table_data!O111&gt;99, "&gt;99", IF(san_table_data!O111&lt;1, "&lt;1", san_table_data!O111))), "-")</f>
        <v>-</v>
      </c>
      <c r="P114" s="47" t="str">
        <f>IF(ISNUMBER(san_table_data!P111), IF(san_table_data!P111=-999,"NA",san_table_data!P111), "-")</f>
        <v>-</v>
      </c>
      <c r="Q114" s="47" t="str">
        <f>IF(ISNUMBER(san_table_data!Q111), IF(san_table_data!Q111=-999,"NA",san_table_data!Q111), "-")</f>
        <v>-</v>
      </c>
      <c r="R114" s="60" t="str">
        <f>IF(ISNUMBER(san_table_data!R111), IF(san_table_data!R111=-999,"NA",IF(san_table_data!R111&gt;99, "&gt;99", IF(san_table_data!R111&lt;1, "&lt;1", san_table_data!R111))), "-")</f>
        <v>-</v>
      </c>
      <c r="S114" s="59" t="str">
        <f>IF(ISNUMBER(san_table_data!S111), IF(san_table_data!S111=-999,"NA",IF(san_table_data!S111&gt;99, "&gt;99", IF(san_table_data!S111&lt;1, "&lt;1", san_table_data!S111))), "-")</f>
        <v>-</v>
      </c>
      <c r="T114" s="59" t="str">
        <f>IF(ISNUMBER(san_table_data!T111), IF(san_table_data!T111=-999,"NA",IF(san_table_data!T111&gt;99, "&gt;99", IF(san_table_data!T111&lt;1, "&lt;1", san_table_data!T111))), "-")</f>
        <v>-</v>
      </c>
      <c r="U114" s="61" t="str">
        <f>IF(ISNUMBER(san_table_data!U111), IF(san_table_data!U111=-999,"NA",IF(san_table_data!U111&gt;99, "&gt;99", IF(san_table_data!U111&lt;1, "&lt;1", san_table_data!U111))), "-")</f>
        <v>-</v>
      </c>
      <c r="V114" s="47" t="str">
        <f>IF(ISNUMBER(san_table_data!V111), IF(san_table_data!V111=-999,"NA",san_table_data!V111), "-")</f>
        <v>-</v>
      </c>
      <c r="W114" s="47" t="str">
        <f>IF(ISNUMBER(san_table_data!W111), IF(san_table_data!W111=-999,"NA",san_table_data!W111), "-")</f>
        <v>-</v>
      </c>
      <c r="X114" s="47"/>
      <c r="Y114" s="47"/>
      <c r="Z114" s="62" t="str">
        <f>IF(ISNUMBER(san_table_data!Z111), IF(san_table_data!Z111=-999,"NA",IF(san_table_data!Z111&gt;99, "&gt;99", IF(san_table_data!Z111&lt;1, "&lt;1", san_table_data!Z111))), "-")</f>
        <v>-</v>
      </c>
      <c r="AA114" s="63" t="str">
        <f>IF(ISNUMBER(san_table_data!AA111), IF(san_table_data!AA111=-999,"NA",IF(san_table_data!AA111&gt;99, "&gt;99", IF(san_table_data!AA111&lt;1, "&lt;1", san_table_data!AA111))), "-")</f>
        <v>-</v>
      </c>
      <c r="AB114" s="63" t="str">
        <f>IF(ISNUMBER(san_table_data!AB111), IF(san_table_data!AB111=-999,"NA",IF(san_table_data!AB111&gt;99, "&gt;99", IF(san_table_data!AB111&lt;1, "&lt;1", san_table_data!AB111))), "-")</f>
        <v>-</v>
      </c>
      <c r="AC114" s="63" t="str">
        <f>IF(ISNUMBER(san_table_data!AC111), IF(san_table_data!AC111=-999,"NA",IF(san_table_data!AC111&gt;99, "&gt;99", IF(san_table_data!AC111&lt;1, "&lt;1", san_table_data!AC111))), "-")</f>
        <v>-</v>
      </c>
      <c r="AD114" s="59" t="str">
        <f>IF(ISNUMBER(san_table_data!AD111), IF(san_table_data!AD111=-999,"NA",IF(san_table_data!AD111&gt;99, "&gt;99", IF(san_table_data!AD111&lt;1, "&lt;1", san_table_data!AD111))), "-")</f>
        <v>-</v>
      </c>
      <c r="AE114" s="59" t="str">
        <f>IF(ISNUMBER(san_table_data!AE111), IF(san_table_data!AE111=-999,"NA",IF(san_table_data!AE111&gt;99, "&gt;99", IF(san_table_data!AE111&lt;1, "&lt;1", san_table_data!AE111))), "-")</f>
        <v>-</v>
      </c>
      <c r="AF114" s="59" t="str">
        <f>IF(ISNUMBER(san_table_data!AF111), IF(san_table_data!AF111=-999,"NA",IF(san_table_data!AF111&gt;99, "&gt;99", IF(san_table_data!AF111&lt;1, "&lt;1", san_table_data!AF111))), "-")</f>
        <v>-</v>
      </c>
      <c r="AG114" s="62" t="str">
        <f>IF(ISNUMBER(san_table_data!AG111), IF(san_table_data!AG111=-999,"NA",IF(san_table_data!AG111&gt;99, "&gt;99", IF(san_table_data!AG111&lt;1, "&lt;1", san_table_data!AG111))), "-")</f>
        <v>-</v>
      </c>
      <c r="AH114" s="63" t="str">
        <f>IF(ISNUMBER(san_table_data!AH111), IF(san_table_data!AH111=-999,"NA",IF(san_table_data!AH111&gt;99, "&gt;99", IF(san_table_data!AH111&lt;1, "&lt;1", san_table_data!AH111))), "-")</f>
        <v>-</v>
      </c>
      <c r="AI114" s="63" t="str">
        <f>IF(ISNUMBER(san_table_data!AI111), IF(san_table_data!AI111=-999,"NA",IF(san_table_data!AI111&gt;99, "&gt;99", IF(san_table_data!AI111&lt;1, "&lt;1", san_table_data!AI111))), "-")</f>
        <v>-</v>
      </c>
      <c r="AJ114" s="63" t="str">
        <f>IF(ISNUMBER(san_table_data!AJ111), IF(san_table_data!AJ111=-999,"NA",IF(san_table_data!AJ111&gt;99, "&gt;99", IF(san_table_data!AJ111&lt;1, "&lt;1", san_table_data!AJ111))), "-")</f>
        <v>-</v>
      </c>
      <c r="AK114" s="59" t="str">
        <f>IF(ISNUMBER(san_table_data!AK111), IF(san_table_data!AK111=-999,"NA",IF(san_table_data!AK111&gt;99, "&gt;99", IF(san_table_data!AK111&lt;1, "&lt;1", san_table_data!AK111))), "-")</f>
        <v>-</v>
      </c>
      <c r="AL114" s="59" t="str">
        <f>IF(ISNUMBER(san_table_data!AL111), IF(san_table_data!AL111=-999,"NA",IF(san_table_data!AL111&gt;99, "&gt;99", IF(san_table_data!AL111&lt;1, "&lt;1", san_table_data!AL111))), "-")</f>
        <v>-</v>
      </c>
      <c r="AM114" s="59" t="str">
        <f>IF(ISNUMBER(san_table_data!AM111), IF(san_table_data!AM111=-999,"NA",IF(san_table_data!AM111&gt;99, "&gt;99", IF(san_table_data!AM111&lt;1, "&lt;1", san_table_data!AM111))), "-")</f>
        <v>-</v>
      </c>
      <c r="AN114" s="62" t="str">
        <f>IF(ISNUMBER(san_table_data!AN111), IF(san_table_data!AN111=-999,"NA",IF(san_table_data!AN111&gt;99, "&gt;99", IF(san_table_data!AN111&lt;1, "&lt;1", san_table_data!AN111))), "-")</f>
        <v>-</v>
      </c>
      <c r="AO114" s="63" t="str">
        <f>IF(ISNUMBER(san_table_data!AO111), IF(san_table_data!AO111=-999,"NA",IF(san_table_data!AO111&gt;99, "&gt;99", IF(san_table_data!AO111&lt;1, "&lt;1", san_table_data!AO111))), "-")</f>
        <v>-</v>
      </c>
      <c r="AP114" s="63" t="str">
        <f>IF(ISNUMBER(san_table_data!AP111), IF(san_table_data!AP111=-999,"NA",IF(san_table_data!AP111&gt;99, "&gt;99", IF(san_table_data!AP111&lt;1, "&lt;1", san_table_data!AP111))), "-")</f>
        <v>-</v>
      </c>
      <c r="AQ114" s="63" t="str">
        <f>IF(ISNUMBER(san_table_data!AQ111), IF(san_table_data!AQ111=-999,"NA",IF(san_table_data!AQ111&gt;99, "&gt;99", IF(san_table_data!AQ111&lt;1, "&lt;1", san_table_data!AQ111))), "-")</f>
        <v>-</v>
      </c>
      <c r="AR114" s="59" t="str">
        <f>IF(ISNUMBER(san_table_data!AR111), IF(san_table_data!AR111=-999,"NA",IF(san_table_data!AR111&gt;99, "&gt;99", IF(san_table_data!AR111&lt;1, "&lt;1", san_table_data!AR111))), "-")</f>
        <v>-</v>
      </c>
      <c r="AS114" s="59" t="str">
        <f>IF(ISNUMBER(san_table_data!AS111), IF(san_table_data!AS111=-999,"NA",IF(san_table_data!AS111&gt;99, "&gt;99", IF(san_table_data!AS111&lt;1, "&lt;1", san_table_data!AS111))), "-")</f>
        <v>-</v>
      </c>
      <c r="AT114" s="59" t="str">
        <f>IF(ISNUMBER(san_table_data!AT111), IF(san_table_data!AT111=-999,"NA",IF(san_table_data!AT111&gt;99, "&gt;99", IF(san_table_data!AT111&lt;1, "&lt;1", san_table_data!AT111))), "-")</f>
        <v>-</v>
      </c>
    </row>
    <row r="115" x14ac:dyDescent="0.25">
      <c r="A115" s="56" t="str">
        <f>IF(ISBLANK(san_table_data!A112), "", san_table_data!A112)</f>
        <v/>
      </c>
      <c r="B115" s="56" t="str">
        <f>IF(ISBLANK(san_table_data!B112), "", san_table_data!B112)</f>
        <v/>
      </c>
      <c r="C115" s="57" t="str">
        <f>IF(ISNUMBER(san_table_data!C112), san_table_data!C112, "-")</f>
        <v>-</v>
      </c>
      <c r="D115" s="58" t="str">
        <f>IF(ISNUMBER(san_table_data!D112), san_table_data!D112, "-")</f>
        <v>-</v>
      </c>
      <c r="E115" s="59" t="str">
        <f>IF(ISNUMBER(san_table_data!E112), san_table_data!E112, "-")</f>
        <v>-</v>
      </c>
      <c r="F115" s="60" t="str">
        <f>IF(ISNUMBER(san_table_data!F112), IF(san_table_data!F112=-999,"NA",IF(san_table_data!F112&gt;99, "&gt;99", IF(san_table_data!F112&lt;1, "&lt;1", san_table_data!F112))), "-")</f>
        <v>-</v>
      </c>
      <c r="G115" s="59" t="str">
        <f>IF(ISNUMBER(san_table_data!G112), IF(san_table_data!G112=-999,"NA",IF(san_table_data!G112&gt;99, "&gt;99", IF(san_table_data!G112&lt;1, "&lt;1", san_table_data!G112))), "-")</f>
        <v>-</v>
      </c>
      <c r="H115" s="59" t="str">
        <f>IF(ISNUMBER(san_table_data!H112), IF(san_table_data!H112=-999,"NA",IF(san_table_data!H112&gt;99, "&gt;99", IF(san_table_data!H112&lt;1, "&lt;1", san_table_data!H112))), "-")</f>
        <v>-</v>
      </c>
      <c r="I115" s="61" t="str">
        <f>IF(ISNUMBER(san_table_data!I112), IF(san_table_data!I112=-999,"NA",IF(san_table_data!I112&gt;99, "&gt;99", IF(san_table_data!I112&lt;1, "&lt;1", san_table_data!I112))), "-")</f>
        <v>-</v>
      </c>
      <c r="J115" s="47" t="str">
        <f>IF(ISNUMBER(san_table_data!J112), IF(san_table_data!J112=-999,"NA",san_table_data!J112), "-")</f>
        <v>-</v>
      </c>
      <c r="K115" s="47" t="str">
        <f>IF(ISNUMBER(san_table_data!K112), IF(san_table_data!K112=-999,"NA",san_table_data!K112), "-")</f>
        <v>-</v>
      </c>
      <c r="L115" s="60" t="str">
        <f>IF(ISNUMBER(san_table_data!L112), IF(san_table_data!L112=-999,"NA",IF(san_table_data!L112&gt;99, "&gt;99", IF(san_table_data!L112&lt;1, "&lt;1", san_table_data!L112))), "-")</f>
        <v>-</v>
      </c>
      <c r="M115" s="59" t="str">
        <f>IF(ISNUMBER(san_table_data!M112), IF(san_table_data!M112=-999,"NA",IF(san_table_data!M112&gt;99, "&gt;99", IF(san_table_data!M112&lt;1, "&lt;1", san_table_data!M112))), "-")</f>
        <v>-</v>
      </c>
      <c r="N115" s="59" t="str">
        <f>IF(ISNUMBER(san_table_data!N112), IF(san_table_data!N112=-999,"NA",IF(san_table_data!N112&gt;99, "&gt;99", IF(san_table_data!N112&lt;1, "&lt;1", san_table_data!N112))), "-")</f>
        <v>-</v>
      </c>
      <c r="O115" s="61" t="str">
        <f>IF(ISNUMBER(san_table_data!O112), IF(san_table_data!O112=-999,"NA",IF(san_table_data!O112&gt;99, "&gt;99", IF(san_table_data!O112&lt;1, "&lt;1", san_table_data!O112))), "-")</f>
        <v>-</v>
      </c>
      <c r="P115" s="47" t="str">
        <f>IF(ISNUMBER(san_table_data!P112), IF(san_table_data!P112=-999,"NA",san_table_data!P112), "-")</f>
        <v>-</v>
      </c>
      <c r="Q115" s="47" t="str">
        <f>IF(ISNUMBER(san_table_data!Q112), IF(san_table_data!Q112=-999,"NA",san_table_data!Q112), "-")</f>
        <v>-</v>
      </c>
      <c r="R115" s="60" t="str">
        <f>IF(ISNUMBER(san_table_data!R112), IF(san_table_data!R112=-999,"NA",IF(san_table_data!R112&gt;99, "&gt;99", IF(san_table_data!R112&lt;1, "&lt;1", san_table_data!R112))), "-")</f>
        <v>-</v>
      </c>
      <c r="S115" s="59" t="str">
        <f>IF(ISNUMBER(san_table_data!S112), IF(san_table_data!S112=-999,"NA",IF(san_table_data!S112&gt;99, "&gt;99", IF(san_table_data!S112&lt;1, "&lt;1", san_table_data!S112))), "-")</f>
        <v>-</v>
      </c>
      <c r="T115" s="59" t="str">
        <f>IF(ISNUMBER(san_table_data!T112), IF(san_table_data!T112=-999,"NA",IF(san_table_data!T112&gt;99, "&gt;99", IF(san_table_data!T112&lt;1, "&lt;1", san_table_data!T112))), "-")</f>
        <v>-</v>
      </c>
      <c r="U115" s="61" t="str">
        <f>IF(ISNUMBER(san_table_data!U112), IF(san_table_data!U112=-999,"NA",IF(san_table_data!U112&gt;99, "&gt;99", IF(san_table_data!U112&lt;1, "&lt;1", san_table_data!U112))), "-")</f>
        <v>-</v>
      </c>
      <c r="V115" s="47" t="str">
        <f>IF(ISNUMBER(san_table_data!V112), IF(san_table_data!V112=-999,"NA",san_table_data!V112), "-")</f>
        <v>-</v>
      </c>
      <c r="W115" s="47" t="str">
        <f>IF(ISNUMBER(san_table_data!W112), IF(san_table_data!W112=-999,"NA",san_table_data!W112), "-")</f>
        <v>-</v>
      </c>
      <c r="X115" s="47"/>
      <c r="Y115" s="47"/>
      <c r="Z115" s="62" t="str">
        <f>IF(ISNUMBER(san_table_data!Z112), IF(san_table_data!Z112=-999,"NA",IF(san_table_data!Z112&gt;99, "&gt;99", IF(san_table_data!Z112&lt;1, "&lt;1", san_table_data!Z112))), "-")</f>
        <v>-</v>
      </c>
      <c r="AA115" s="63" t="str">
        <f>IF(ISNUMBER(san_table_data!AA112), IF(san_table_data!AA112=-999,"NA",IF(san_table_data!AA112&gt;99, "&gt;99", IF(san_table_data!AA112&lt;1, "&lt;1", san_table_data!AA112))), "-")</f>
        <v>-</v>
      </c>
      <c r="AB115" s="63" t="str">
        <f>IF(ISNUMBER(san_table_data!AB112), IF(san_table_data!AB112=-999,"NA",IF(san_table_data!AB112&gt;99, "&gt;99", IF(san_table_data!AB112&lt;1, "&lt;1", san_table_data!AB112))), "-")</f>
        <v>-</v>
      </c>
      <c r="AC115" s="63" t="str">
        <f>IF(ISNUMBER(san_table_data!AC112), IF(san_table_data!AC112=-999,"NA",IF(san_table_data!AC112&gt;99, "&gt;99", IF(san_table_data!AC112&lt;1, "&lt;1", san_table_data!AC112))), "-")</f>
        <v>-</v>
      </c>
      <c r="AD115" s="59" t="str">
        <f>IF(ISNUMBER(san_table_data!AD112), IF(san_table_data!AD112=-999,"NA",IF(san_table_data!AD112&gt;99, "&gt;99", IF(san_table_data!AD112&lt;1, "&lt;1", san_table_data!AD112))), "-")</f>
        <v>-</v>
      </c>
      <c r="AE115" s="59" t="str">
        <f>IF(ISNUMBER(san_table_data!AE112), IF(san_table_data!AE112=-999,"NA",IF(san_table_data!AE112&gt;99, "&gt;99", IF(san_table_data!AE112&lt;1, "&lt;1", san_table_data!AE112))), "-")</f>
        <v>-</v>
      </c>
      <c r="AF115" s="59" t="str">
        <f>IF(ISNUMBER(san_table_data!AF112), IF(san_table_data!AF112=-999,"NA",IF(san_table_data!AF112&gt;99, "&gt;99", IF(san_table_data!AF112&lt;1, "&lt;1", san_table_data!AF112))), "-")</f>
        <v>-</v>
      </c>
      <c r="AG115" s="62" t="str">
        <f>IF(ISNUMBER(san_table_data!AG112), IF(san_table_data!AG112=-999,"NA",IF(san_table_data!AG112&gt;99, "&gt;99", IF(san_table_data!AG112&lt;1, "&lt;1", san_table_data!AG112))), "-")</f>
        <v>-</v>
      </c>
      <c r="AH115" s="63" t="str">
        <f>IF(ISNUMBER(san_table_data!AH112), IF(san_table_data!AH112=-999,"NA",IF(san_table_data!AH112&gt;99, "&gt;99", IF(san_table_data!AH112&lt;1, "&lt;1", san_table_data!AH112))), "-")</f>
        <v>-</v>
      </c>
      <c r="AI115" s="63" t="str">
        <f>IF(ISNUMBER(san_table_data!AI112), IF(san_table_data!AI112=-999,"NA",IF(san_table_data!AI112&gt;99, "&gt;99", IF(san_table_data!AI112&lt;1, "&lt;1", san_table_data!AI112))), "-")</f>
        <v>-</v>
      </c>
      <c r="AJ115" s="63" t="str">
        <f>IF(ISNUMBER(san_table_data!AJ112), IF(san_table_data!AJ112=-999,"NA",IF(san_table_data!AJ112&gt;99, "&gt;99", IF(san_table_data!AJ112&lt;1, "&lt;1", san_table_data!AJ112))), "-")</f>
        <v>-</v>
      </c>
      <c r="AK115" s="59" t="str">
        <f>IF(ISNUMBER(san_table_data!AK112), IF(san_table_data!AK112=-999,"NA",IF(san_table_data!AK112&gt;99, "&gt;99", IF(san_table_data!AK112&lt;1, "&lt;1", san_table_data!AK112))), "-")</f>
        <v>-</v>
      </c>
      <c r="AL115" s="59" t="str">
        <f>IF(ISNUMBER(san_table_data!AL112), IF(san_table_data!AL112=-999,"NA",IF(san_table_data!AL112&gt;99, "&gt;99", IF(san_table_data!AL112&lt;1, "&lt;1", san_table_data!AL112))), "-")</f>
        <v>-</v>
      </c>
      <c r="AM115" s="59" t="str">
        <f>IF(ISNUMBER(san_table_data!AM112), IF(san_table_data!AM112=-999,"NA",IF(san_table_data!AM112&gt;99, "&gt;99", IF(san_table_data!AM112&lt;1, "&lt;1", san_table_data!AM112))), "-")</f>
        <v>-</v>
      </c>
      <c r="AN115" s="62" t="str">
        <f>IF(ISNUMBER(san_table_data!AN112), IF(san_table_data!AN112=-999,"NA",IF(san_table_data!AN112&gt;99, "&gt;99", IF(san_table_data!AN112&lt;1, "&lt;1", san_table_data!AN112))), "-")</f>
        <v>-</v>
      </c>
      <c r="AO115" s="63" t="str">
        <f>IF(ISNUMBER(san_table_data!AO112), IF(san_table_data!AO112=-999,"NA",IF(san_table_data!AO112&gt;99, "&gt;99", IF(san_table_data!AO112&lt;1, "&lt;1", san_table_data!AO112))), "-")</f>
        <v>-</v>
      </c>
      <c r="AP115" s="63" t="str">
        <f>IF(ISNUMBER(san_table_data!AP112), IF(san_table_data!AP112=-999,"NA",IF(san_table_data!AP112&gt;99, "&gt;99", IF(san_table_data!AP112&lt;1, "&lt;1", san_table_data!AP112))), "-")</f>
        <v>-</v>
      </c>
      <c r="AQ115" s="63" t="str">
        <f>IF(ISNUMBER(san_table_data!AQ112), IF(san_table_data!AQ112=-999,"NA",IF(san_table_data!AQ112&gt;99, "&gt;99", IF(san_table_data!AQ112&lt;1, "&lt;1", san_table_data!AQ112))), "-")</f>
        <v>-</v>
      </c>
      <c r="AR115" s="59" t="str">
        <f>IF(ISNUMBER(san_table_data!AR112), IF(san_table_data!AR112=-999,"NA",IF(san_table_data!AR112&gt;99, "&gt;99", IF(san_table_data!AR112&lt;1, "&lt;1", san_table_data!AR112))), "-")</f>
        <v>-</v>
      </c>
      <c r="AS115" s="59" t="str">
        <f>IF(ISNUMBER(san_table_data!AS112), IF(san_table_data!AS112=-999,"NA",IF(san_table_data!AS112&gt;99, "&gt;99", IF(san_table_data!AS112&lt;1, "&lt;1", san_table_data!AS112))), "-")</f>
        <v>-</v>
      </c>
      <c r="AT115" s="59" t="str">
        <f>IF(ISNUMBER(san_table_data!AT112), IF(san_table_data!AT112=-999,"NA",IF(san_table_data!AT112&gt;99, "&gt;99", IF(san_table_data!AT112&lt;1, "&lt;1", san_table_data!AT112))), "-")</f>
        <v>-</v>
      </c>
    </row>
    <row r="116" x14ac:dyDescent="0.25">
      <c r="A116" s="56" t="str">
        <f>IF(ISBLANK(san_table_data!A113), "", san_table_data!A113)</f>
        <v/>
      </c>
      <c r="B116" s="56" t="str">
        <f>IF(ISBLANK(san_table_data!B113), "", san_table_data!B113)</f>
        <v/>
      </c>
      <c r="C116" s="57" t="str">
        <f>IF(ISNUMBER(san_table_data!C113), san_table_data!C113, "-")</f>
        <v>-</v>
      </c>
      <c r="D116" s="58" t="str">
        <f>IF(ISNUMBER(san_table_data!D113), san_table_data!D113, "-")</f>
        <v>-</v>
      </c>
      <c r="E116" s="59" t="str">
        <f>IF(ISNUMBER(san_table_data!E113), san_table_data!E113, "-")</f>
        <v>-</v>
      </c>
      <c r="F116" s="60" t="str">
        <f>IF(ISNUMBER(san_table_data!F113), IF(san_table_data!F113=-999,"NA",IF(san_table_data!F113&gt;99, "&gt;99", IF(san_table_data!F113&lt;1, "&lt;1", san_table_data!F113))), "-")</f>
        <v>-</v>
      </c>
      <c r="G116" s="59" t="str">
        <f>IF(ISNUMBER(san_table_data!G113), IF(san_table_data!G113=-999,"NA",IF(san_table_data!G113&gt;99, "&gt;99", IF(san_table_data!G113&lt;1, "&lt;1", san_table_data!G113))), "-")</f>
        <v>-</v>
      </c>
      <c r="H116" s="59" t="str">
        <f>IF(ISNUMBER(san_table_data!H113), IF(san_table_data!H113=-999,"NA",IF(san_table_data!H113&gt;99, "&gt;99", IF(san_table_data!H113&lt;1, "&lt;1", san_table_data!H113))), "-")</f>
        <v>-</v>
      </c>
      <c r="I116" s="61" t="str">
        <f>IF(ISNUMBER(san_table_data!I113), IF(san_table_data!I113=-999,"NA",IF(san_table_data!I113&gt;99, "&gt;99", IF(san_table_data!I113&lt;1, "&lt;1", san_table_data!I113))), "-")</f>
        <v>-</v>
      </c>
      <c r="J116" s="47" t="str">
        <f>IF(ISNUMBER(san_table_data!J113), IF(san_table_data!J113=-999,"NA",san_table_data!J113), "-")</f>
        <v>-</v>
      </c>
      <c r="K116" s="47" t="str">
        <f>IF(ISNUMBER(san_table_data!K113), IF(san_table_data!K113=-999,"NA",san_table_data!K113), "-")</f>
        <v>-</v>
      </c>
      <c r="L116" s="60" t="str">
        <f>IF(ISNUMBER(san_table_data!L113), IF(san_table_data!L113=-999,"NA",IF(san_table_data!L113&gt;99, "&gt;99", IF(san_table_data!L113&lt;1, "&lt;1", san_table_data!L113))), "-")</f>
        <v>-</v>
      </c>
      <c r="M116" s="59" t="str">
        <f>IF(ISNUMBER(san_table_data!M113), IF(san_table_data!M113=-999,"NA",IF(san_table_data!M113&gt;99, "&gt;99", IF(san_table_data!M113&lt;1, "&lt;1", san_table_data!M113))), "-")</f>
        <v>-</v>
      </c>
      <c r="N116" s="59" t="str">
        <f>IF(ISNUMBER(san_table_data!N113), IF(san_table_data!N113=-999,"NA",IF(san_table_data!N113&gt;99, "&gt;99", IF(san_table_data!N113&lt;1, "&lt;1", san_table_data!N113))), "-")</f>
        <v>-</v>
      </c>
      <c r="O116" s="61" t="str">
        <f>IF(ISNUMBER(san_table_data!O113), IF(san_table_data!O113=-999,"NA",IF(san_table_data!O113&gt;99, "&gt;99", IF(san_table_data!O113&lt;1, "&lt;1", san_table_data!O113))), "-")</f>
        <v>-</v>
      </c>
      <c r="P116" s="47" t="str">
        <f>IF(ISNUMBER(san_table_data!P113), IF(san_table_data!P113=-999,"NA",san_table_data!P113), "-")</f>
        <v>-</v>
      </c>
      <c r="Q116" s="47" t="str">
        <f>IF(ISNUMBER(san_table_data!Q113), IF(san_table_data!Q113=-999,"NA",san_table_data!Q113), "-")</f>
        <v>-</v>
      </c>
      <c r="R116" s="60" t="str">
        <f>IF(ISNUMBER(san_table_data!R113), IF(san_table_data!R113=-999,"NA",IF(san_table_data!R113&gt;99, "&gt;99", IF(san_table_data!R113&lt;1, "&lt;1", san_table_data!R113))), "-")</f>
        <v>-</v>
      </c>
      <c r="S116" s="59" t="str">
        <f>IF(ISNUMBER(san_table_data!S113), IF(san_table_data!S113=-999,"NA",IF(san_table_data!S113&gt;99, "&gt;99", IF(san_table_data!S113&lt;1, "&lt;1", san_table_data!S113))), "-")</f>
        <v>-</v>
      </c>
      <c r="T116" s="59" t="str">
        <f>IF(ISNUMBER(san_table_data!T113), IF(san_table_data!T113=-999,"NA",IF(san_table_data!T113&gt;99, "&gt;99", IF(san_table_data!T113&lt;1, "&lt;1", san_table_data!T113))), "-")</f>
        <v>-</v>
      </c>
      <c r="U116" s="61" t="str">
        <f>IF(ISNUMBER(san_table_data!U113), IF(san_table_data!U113=-999,"NA",IF(san_table_data!U113&gt;99, "&gt;99", IF(san_table_data!U113&lt;1, "&lt;1", san_table_data!U113))), "-")</f>
        <v>-</v>
      </c>
      <c r="V116" s="47" t="str">
        <f>IF(ISNUMBER(san_table_data!V113), IF(san_table_data!V113=-999,"NA",san_table_data!V113), "-")</f>
        <v>-</v>
      </c>
      <c r="W116" s="47" t="str">
        <f>IF(ISNUMBER(san_table_data!W113), IF(san_table_data!W113=-999,"NA",san_table_data!W113), "-")</f>
        <v>-</v>
      </c>
      <c r="X116" s="47"/>
      <c r="Y116" s="47"/>
      <c r="Z116" s="62" t="str">
        <f>IF(ISNUMBER(san_table_data!Z113), IF(san_table_data!Z113=-999,"NA",IF(san_table_data!Z113&gt;99, "&gt;99", IF(san_table_data!Z113&lt;1, "&lt;1", san_table_data!Z113))), "-")</f>
        <v>-</v>
      </c>
      <c r="AA116" s="63" t="str">
        <f>IF(ISNUMBER(san_table_data!AA113), IF(san_table_data!AA113=-999,"NA",IF(san_table_data!AA113&gt;99, "&gt;99", IF(san_table_data!AA113&lt;1, "&lt;1", san_table_data!AA113))), "-")</f>
        <v>-</v>
      </c>
      <c r="AB116" s="63" t="str">
        <f>IF(ISNUMBER(san_table_data!AB113), IF(san_table_data!AB113=-999,"NA",IF(san_table_data!AB113&gt;99, "&gt;99", IF(san_table_data!AB113&lt;1, "&lt;1", san_table_data!AB113))), "-")</f>
        <v>-</v>
      </c>
      <c r="AC116" s="63" t="str">
        <f>IF(ISNUMBER(san_table_data!AC113), IF(san_table_data!AC113=-999,"NA",IF(san_table_data!AC113&gt;99, "&gt;99", IF(san_table_data!AC113&lt;1, "&lt;1", san_table_data!AC113))), "-")</f>
        <v>-</v>
      </c>
      <c r="AD116" s="59" t="str">
        <f>IF(ISNUMBER(san_table_data!AD113), IF(san_table_data!AD113=-999,"NA",IF(san_table_data!AD113&gt;99, "&gt;99", IF(san_table_data!AD113&lt;1, "&lt;1", san_table_data!AD113))), "-")</f>
        <v>-</v>
      </c>
      <c r="AE116" s="59" t="str">
        <f>IF(ISNUMBER(san_table_data!AE113), IF(san_table_data!AE113=-999,"NA",IF(san_table_data!AE113&gt;99, "&gt;99", IF(san_table_data!AE113&lt;1, "&lt;1", san_table_data!AE113))), "-")</f>
        <v>-</v>
      </c>
      <c r="AF116" s="59" t="str">
        <f>IF(ISNUMBER(san_table_data!AF113), IF(san_table_data!AF113=-999,"NA",IF(san_table_data!AF113&gt;99, "&gt;99", IF(san_table_data!AF113&lt;1, "&lt;1", san_table_data!AF113))), "-")</f>
        <v>-</v>
      </c>
      <c r="AG116" s="62" t="str">
        <f>IF(ISNUMBER(san_table_data!AG113), IF(san_table_data!AG113=-999,"NA",IF(san_table_data!AG113&gt;99, "&gt;99", IF(san_table_data!AG113&lt;1, "&lt;1", san_table_data!AG113))), "-")</f>
        <v>-</v>
      </c>
      <c r="AH116" s="63" t="str">
        <f>IF(ISNUMBER(san_table_data!AH113), IF(san_table_data!AH113=-999,"NA",IF(san_table_data!AH113&gt;99, "&gt;99", IF(san_table_data!AH113&lt;1, "&lt;1", san_table_data!AH113))), "-")</f>
        <v>-</v>
      </c>
      <c r="AI116" s="63" t="str">
        <f>IF(ISNUMBER(san_table_data!AI113), IF(san_table_data!AI113=-999,"NA",IF(san_table_data!AI113&gt;99, "&gt;99", IF(san_table_data!AI113&lt;1, "&lt;1", san_table_data!AI113))), "-")</f>
        <v>-</v>
      </c>
      <c r="AJ116" s="63" t="str">
        <f>IF(ISNUMBER(san_table_data!AJ113), IF(san_table_data!AJ113=-999,"NA",IF(san_table_data!AJ113&gt;99, "&gt;99", IF(san_table_data!AJ113&lt;1, "&lt;1", san_table_data!AJ113))), "-")</f>
        <v>-</v>
      </c>
      <c r="AK116" s="59" t="str">
        <f>IF(ISNUMBER(san_table_data!AK113), IF(san_table_data!AK113=-999,"NA",IF(san_table_data!AK113&gt;99, "&gt;99", IF(san_table_data!AK113&lt;1, "&lt;1", san_table_data!AK113))), "-")</f>
        <v>-</v>
      </c>
      <c r="AL116" s="59" t="str">
        <f>IF(ISNUMBER(san_table_data!AL113), IF(san_table_data!AL113=-999,"NA",IF(san_table_data!AL113&gt;99, "&gt;99", IF(san_table_data!AL113&lt;1, "&lt;1", san_table_data!AL113))), "-")</f>
        <v>-</v>
      </c>
      <c r="AM116" s="59" t="str">
        <f>IF(ISNUMBER(san_table_data!AM113), IF(san_table_data!AM113=-999,"NA",IF(san_table_data!AM113&gt;99, "&gt;99", IF(san_table_data!AM113&lt;1, "&lt;1", san_table_data!AM113))), "-")</f>
        <v>-</v>
      </c>
      <c r="AN116" s="62" t="str">
        <f>IF(ISNUMBER(san_table_data!AN113), IF(san_table_data!AN113=-999,"NA",IF(san_table_data!AN113&gt;99, "&gt;99", IF(san_table_data!AN113&lt;1, "&lt;1", san_table_data!AN113))), "-")</f>
        <v>-</v>
      </c>
      <c r="AO116" s="63" t="str">
        <f>IF(ISNUMBER(san_table_data!AO113), IF(san_table_data!AO113=-999,"NA",IF(san_table_data!AO113&gt;99, "&gt;99", IF(san_table_data!AO113&lt;1, "&lt;1", san_table_data!AO113))), "-")</f>
        <v>-</v>
      </c>
      <c r="AP116" s="63" t="str">
        <f>IF(ISNUMBER(san_table_data!AP113), IF(san_table_data!AP113=-999,"NA",IF(san_table_data!AP113&gt;99, "&gt;99", IF(san_table_data!AP113&lt;1, "&lt;1", san_table_data!AP113))), "-")</f>
        <v>-</v>
      </c>
      <c r="AQ116" s="63" t="str">
        <f>IF(ISNUMBER(san_table_data!AQ113), IF(san_table_data!AQ113=-999,"NA",IF(san_table_data!AQ113&gt;99, "&gt;99", IF(san_table_data!AQ113&lt;1, "&lt;1", san_table_data!AQ113))), "-")</f>
        <v>-</v>
      </c>
      <c r="AR116" s="59" t="str">
        <f>IF(ISNUMBER(san_table_data!AR113), IF(san_table_data!AR113=-999,"NA",IF(san_table_data!AR113&gt;99, "&gt;99", IF(san_table_data!AR113&lt;1, "&lt;1", san_table_data!AR113))), "-")</f>
        <v>-</v>
      </c>
      <c r="AS116" s="59" t="str">
        <f>IF(ISNUMBER(san_table_data!AS113), IF(san_table_data!AS113=-999,"NA",IF(san_table_data!AS113&gt;99, "&gt;99", IF(san_table_data!AS113&lt;1, "&lt;1", san_table_data!AS113))), "-")</f>
        <v>-</v>
      </c>
      <c r="AT116" s="59" t="str">
        <f>IF(ISNUMBER(san_table_data!AT113), IF(san_table_data!AT113=-999,"NA",IF(san_table_data!AT113&gt;99, "&gt;99", IF(san_table_data!AT113&lt;1, "&lt;1", san_table_data!AT113))), "-")</f>
        <v>-</v>
      </c>
    </row>
    <row r="117" x14ac:dyDescent="0.25">
      <c r="A117" s="56" t="str">
        <f>IF(ISBLANK(san_table_data!A114), "", san_table_data!A114)</f>
        <v/>
      </c>
      <c r="B117" s="56" t="str">
        <f>IF(ISBLANK(san_table_data!B114), "", san_table_data!B114)</f>
        <v/>
      </c>
      <c r="C117" s="57" t="str">
        <f>IF(ISNUMBER(san_table_data!C114), san_table_data!C114, "-")</f>
        <v>-</v>
      </c>
      <c r="D117" s="58" t="str">
        <f>IF(ISNUMBER(san_table_data!D114), san_table_data!D114, "-")</f>
        <v>-</v>
      </c>
      <c r="E117" s="59" t="str">
        <f>IF(ISNUMBER(san_table_data!E114), san_table_data!E114, "-")</f>
        <v>-</v>
      </c>
      <c r="F117" s="60" t="str">
        <f>IF(ISNUMBER(san_table_data!F114), IF(san_table_data!F114=-999,"NA",IF(san_table_data!F114&gt;99, "&gt;99", IF(san_table_data!F114&lt;1, "&lt;1", san_table_data!F114))), "-")</f>
        <v>-</v>
      </c>
      <c r="G117" s="59" t="str">
        <f>IF(ISNUMBER(san_table_data!G114), IF(san_table_data!G114=-999,"NA",IF(san_table_data!G114&gt;99, "&gt;99", IF(san_table_data!G114&lt;1, "&lt;1", san_table_data!G114))), "-")</f>
        <v>-</v>
      </c>
      <c r="H117" s="59" t="str">
        <f>IF(ISNUMBER(san_table_data!H114), IF(san_table_data!H114=-999,"NA",IF(san_table_data!H114&gt;99, "&gt;99", IF(san_table_data!H114&lt;1, "&lt;1", san_table_data!H114))), "-")</f>
        <v>-</v>
      </c>
      <c r="I117" s="61" t="str">
        <f>IF(ISNUMBER(san_table_data!I114), IF(san_table_data!I114=-999,"NA",IF(san_table_data!I114&gt;99, "&gt;99", IF(san_table_data!I114&lt;1, "&lt;1", san_table_data!I114))), "-")</f>
        <v>-</v>
      </c>
      <c r="J117" s="47" t="str">
        <f>IF(ISNUMBER(san_table_data!J114), IF(san_table_data!J114=-999,"NA",san_table_data!J114), "-")</f>
        <v>-</v>
      </c>
      <c r="K117" s="47" t="str">
        <f>IF(ISNUMBER(san_table_data!K114), IF(san_table_data!K114=-999,"NA",san_table_data!K114), "-")</f>
        <v>-</v>
      </c>
      <c r="L117" s="60" t="str">
        <f>IF(ISNUMBER(san_table_data!L114), IF(san_table_data!L114=-999,"NA",IF(san_table_data!L114&gt;99, "&gt;99", IF(san_table_data!L114&lt;1, "&lt;1", san_table_data!L114))), "-")</f>
        <v>-</v>
      </c>
      <c r="M117" s="59" t="str">
        <f>IF(ISNUMBER(san_table_data!M114), IF(san_table_data!M114=-999,"NA",IF(san_table_data!M114&gt;99, "&gt;99", IF(san_table_data!M114&lt;1, "&lt;1", san_table_data!M114))), "-")</f>
        <v>-</v>
      </c>
      <c r="N117" s="59" t="str">
        <f>IF(ISNUMBER(san_table_data!N114), IF(san_table_data!N114=-999,"NA",IF(san_table_data!N114&gt;99, "&gt;99", IF(san_table_data!N114&lt;1, "&lt;1", san_table_data!N114))), "-")</f>
        <v>-</v>
      </c>
      <c r="O117" s="61" t="str">
        <f>IF(ISNUMBER(san_table_data!O114), IF(san_table_data!O114=-999,"NA",IF(san_table_data!O114&gt;99, "&gt;99", IF(san_table_data!O114&lt;1, "&lt;1", san_table_data!O114))), "-")</f>
        <v>-</v>
      </c>
      <c r="P117" s="47" t="str">
        <f>IF(ISNUMBER(san_table_data!P114), IF(san_table_data!P114=-999,"NA",san_table_data!P114), "-")</f>
        <v>-</v>
      </c>
      <c r="Q117" s="47" t="str">
        <f>IF(ISNUMBER(san_table_data!Q114), IF(san_table_data!Q114=-999,"NA",san_table_data!Q114), "-")</f>
        <v>-</v>
      </c>
      <c r="R117" s="60" t="str">
        <f>IF(ISNUMBER(san_table_data!R114), IF(san_table_data!R114=-999,"NA",IF(san_table_data!R114&gt;99, "&gt;99", IF(san_table_data!R114&lt;1, "&lt;1", san_table_data!R114))), "-")</f>
        <v>-</v>
      </c>
      <c r="S117" s="59" t="str">
        <f>IF(ISNUMBER(san_table_data!S114), IF(san_table_data!S114=-999,"NA",IF(san_table_data!S114&gt;99, "&gt;99", IF(san_table_data!S114&lt;1, "&lt;1", san_table_data!S114))), "-")</f>
        <v>-</v>
      </c>
      <c r="T117" s="59" t="str">
        <f>IF(ISNUMBER(san_table_data!T114), IF(san_table_data!T114=-999,"NA",IF(san_table_data!T114&gt;99, "&gt;99", IF(san_table_data!T114&lt;1, "&lt;1", san_table_data!T114))), "-")</f>
        <v>-</v>
      </c>
      <c r="U117" s="61" t="str">
        <f>IF(ISNUMBER(san_table_data!U114), IF(san_table_data!U114=-999,"NA",IF(san_table_data!U114&gt;99, "&gt;99", IF(san_table_data!U114&lt;1, "&lt;1", san_table_data!U114))), "-")</f>
        <v>-</v>
      </c>
      <c r="V117" s="47" t="str">
        <f>IF(ISNUMBER(san_table_data!V114), IF(san_table_data!V114=-999,"NA",san_table_data!V114), "-")</f>
        <v>-</v>
      </c>
      <c r="W117" s="47" t="str">
        <f>IF(ISNUMBER(san_table_data!W114), IF(san_table_data!W114=-999,"NA",san_table_data!W114), "-")</f>
        <v>-</v>
      </c>
      <c r="X117" s="47"/>
      <c r="Y117" s="47"/>
      <c r="Z117" s="62" t="str">
        <f>IF(ISNUMBER(san_table_data!Z114), IF(san_table_data!Z114=-999,"NA",IF(san_table_data!Z114&gt;99, "&gt;99", IF(san_table_data!Z114&lt;1, "&lt;1", san_table_data!Z114))), "-")</f>
        <v>-</v>
      </c>
      <c r="AA117" s="63" t="str">
        <f>IF(ISNUMBER(san_table_data!AA114), IF(san_table_data!AA114=-999,"NA",IF(san_table_data!AA114&gt;99, "&gt;99", IF(san_table_data!AA114&lt;1, "&lt;1", san_table_data!AA114))), "-")</f>
        <v>-</v>
      </c>
      <c r="AB117" s="63" t="str">
        <f>IF(ISNUMBER(san_table_data!AB114), IF(san_table_data!AB114=-999,"NA",IF(san_table_data!AB114&gt;99, "&gt;99", IF(san_table_data!AB114&lt;1, "&lt;1", san_table_data!AB114))), "-")</f>
        <v>-</v>
      </c>
      <c r="AC117" s="63" t="str">
        <f>IF(ISNUMBER(san_table_data!AC114), IF(san_table_data!AC114=-999,"NA",IF(san_table_data!AC114&gt;99, "&gt;99", IF(san_table_data!AC114&lt;1, "&lt;1", san_table_data!AC114))), "-")</f>
        <v>-</v>
      </c>
      <c r="AD117" s="59" t="str">
        <f>IF(ISNUMBER(san_table_data!AD114), IF(san_table_data!AD114=-999,"NA",IF(san_table_data!AD114&gt;99, "&gt;99", IF(san_table_data!AD114&lt;1, "&lt;1", san_table_data!AD114))), "-")</f>
        <v>-</v>
      </c>
      <c r="AE117" s="59" t="str">
        <f>IF(ISNUMBER(san_table_data!AE114), IF(san_table_data!AE114=-999,"NA",IF(san_table_data!AE114&gt;99, "&gt;99", IF(san_table_data!AE114&lt;1, "&lt;1", san_table_data!AE114))), "-")</f>
        <v>-</v>
      </c>
      <c r="AF117" s="59" t="str">
        <f>IF(ISNUMBER(san_table_data!AF114), IF(san_table_data!AF114=-999,"NA",IF(san_table_data!AF114&gt;99, "&gt;99", IF(san_table_data!AF114&lt;1, "&lt;1", san_table_data!AF114))), "-")</f>
        <v>-</v>
      </c>
      <c r="AG117" s="62" t="str">
        <f>IF(ISNUMBER(san_table_data!AG114), IF(san_table_data!AG114=-999,"NA",IF(san_table_data!AG114&gt;99, "&gt;99", IF(san_table_data!AG114&lt;1, "&lt;1", san_table_data!AG114))), "-")</f>
        <v>-</v>
      </c>
      <c r="AH117" s="63" t="str">
        <f>IF(ISNUMBER(san_table_data!AH114), IF(san_table_data!AH114=-999,"NA",IF(san_table_data!AH114&gt;99, "&gt;99", IF(san_table_data!AH114&lt;1, "&lt;1", san_table_data!AH114))), "-")</f>
        <v>-</v>
      </c>
      <c r="AI117" s="63" t="str">
        <f>IF(ISNUMBER(san_table_data!AI114), IF(san_table_data!AI114=-999,"NA",IF(san_table_data!AI114&gt;99, "&gt;99", IF(san_table_data!AI114&lt;1, "&lt;1", san_table_data!AI114))), "-")</f>
        <v>-</v>
      </c>
      <c r="AJ117" s="63" t="str">
        <f>IF(ISNUMBER(san_table_data!AJ114), IF(san_table_data!AJ114=-999,"NA",IF(san_table_data!AJ114&gt;99, "&gt;99", IF(san_table_data!AJ114&lt;1, "&lt;1", san_table_data!AJ114))), "-")</f>
        <v>-</v>
      </c>
      <c r="AK117" s="59" t="str">
        <f>IF(ISNUMBER(san_table_data!AK114), IF(san_table_data!AK114=-999,"NA",IF(san_table_data!AK114&gt;99, "&gt;99", IF(san_table_data!AK114&lt;1, "&lt;1", san_table_data!AK114))), "-")</f>
        <v>-</v>
      </c>
      <c r="AL117" s="59" t="str">
        <f>IF(ISNUMBER(san_table_data!AL114), IF(san_table_data!AL114=-999,"NA",IF(san_table_data!AL114&gt;99, "&gt;99", IF(san_table_data!AL114&lt;1, "&lt;1", san_table_data!AL114))), "-")</f>
        <v>-</v>
      </c>
      <c r="AM117" s="59" t="str">
        <f>IF(ISNUMBER(san_table_data!AM114), IF(san_table_data!AM114=-999,"NA",IF(san_table_data!AM114&gt;99, "&gt;99", IF(san_table_data!AM114&lt;1, "&lt;1", san_table_data!AM114))), "-")</f>
        <v>-</v>
      </c>
      <c r="AN117" s="62" t="str">
        <f>IF(ISNUMBER(san_table_data!AN114), IF(san_table_data!AN114=-999,"NA",IF(san_table_data!AN114&gt;99, "&gt;99", IF(san_table_data!AN114&lt;1, "&lt;1", san_table_data!AN114))), "-")</f>
        <v>-</v>
      </c>
      <c r="AO117" s="63" t="str">
        <f>IF(ISNUMBER(san_table_data!AO114), IF(san_table_data!AO114=-999,"NA",IF(san_table_data!AO114&gt;99, "&gt;99", IF(san_table_data!AO114&lt;1, "&lt;1", san_table_data!AO114))), "-")</f>
        <v>-</v>
      </c>
      <c r="AP117" s="63" t="str">
        <f>IF(ISNUMBER(san_table_data!AP114), IF(san_table_data!AP114=-999,"NA",IF(san_table_data!AP114&gt;99, "&gt;99", IF(san_table_data!AP114&lt;1, "&lt;1", san_table_data!AP114))), "-")</f>
        <v>-</v>
      </c>
      <c r="AQ117" s="63" t="str">
        <f>IF(ISNUMBER(san_table_data!AQ114), IF(san_table_data!AQ114=-999,"NA",IF(san_table_data!AQ114&gt;99, "&gt;99", IF(san_table_data!AQ114&lt;1, "&lt;1", san_table_data!AQ114))), "-")</f>
        <v>-</v>
      </c>
      <c r="AR117" s="59" t="str">
        <f>IF(ISNUMBER(san_table_data!AR114), IF(san_table_data!AR114=-999,"NA",IF(san_table_data!AR114&gt;99, "&gt;99", IF(san_table_data!AR114&lt;1, "&lt;1", san_table_data!AR114))), "-")</f>
        <v>-</v>
      </c>
      <c r="AS117" s="59" t="str">
        <f>IF(ISNUMBER(san_table_data!AS114), IF(san_table_data!AS114=-999,"NA",IF(san_table_data!AS114&gt;99, "&gt;99", IF(san_table_data!AS114&lt;1, "&lt;1", san_table_data!AS114))), "-")</f>
        <v>-</v>
      </c>
      <c r="AT117" s="59" t="str">
        <f>IF(ISNUMBER(san_table_data!AT114), IF(san_table_data!AT114=-999,"NA",IF(san_table_data!AT114&gt;99, "&gt;99", IF(san_table_data!AT114&lt;1, "&lt;1", san_table_data!AT114))), "-")</f>
        <v>-</v>
      </c>
    </row>
    <row r="118" x14ac:dyDescent="0.25">
      <c r="A118" s="56" t="str">
        <f>IF(ISBLANK(san_table_data!A115), "", san_table_data!A115)</f>
        <v/>
      </c>
      <c r="B118" s="56" t="str">
        <f>IF(ISBLANK(san_table_data!B115), "", san_table_data!B115)</f>
        <v/>
      </c>
      <c r="C118" s="57" t="str">
        <f>IF(ISNUMBER(san_table_data!C115), san_table_data!C115, "-")</f>
        <v>-</v>
      </c>
      <c r="D118" s="58" t="str">
        <f>IF(ISNUMBER(san_table_data!D115), san_table_data!D115, "-")</f>
        <v>-</v>
      </c>
      <c r="E118" s="59" t="str">
        <f>IF(ISNUMBER(san_table_data!E115), san_table_data!E115, "-")</f>
        <v>-</v>
      </c>
      <c r="F118" s="60" t="str">
        <f>IF(ISNUMBER(san_table_data!F115), IF(san_table_data!F115=-999,"NA",IF(san_table_data!F115&gt;99, "&gt;99", IF(san_table_data!F115&lt;1, "&lt;1", san_table_data!F115))), "-")</f>
        <v>-</v>
      </c>
      <c r="G118" s="59" t="str">
        <f>IF(ISNUMBER(san_table_data!G115), IF(san_table_data!G115=-999,"NA",IF(san_table_data!G115&gt;99, "&gt;99", IF(san_table_data!G115&lt;1, "&lt;1", san_table_data!G115))), "-")</f>
        <v>-</v>
      </c>
      <c r="H118" s="59" t="str">
        <f>IF(ISNUMBER(san_table_data!H115), IF(san_table_data!H115=-999,"NA",IF(san_table_data!H115&gt;99, "&gt;99", IF(san_table_data!H115&lt;1, "&lt;1", san_table_data!H115))), "-")</f>
        <v>-</v>
      </c>
      <c r="I118" s="61" t="str">
        <f>IF(ISNUMBER(san_table_data!I115), IF(san_table_data!I115=-999,"NA",IF(san_table_data!I115&gt;99, "&gt;99", IF(san_table_data!I115&lt;1, "&lt;1", san_table_data!I115))), "-")</f>
        <v>-</v>
      </c>
      <c r="J118" s="47" t="str">
        <f>IF(ISNUMBER(san_table_data!J115), IF(san_table_data!J115=-999,"NA",san_table_data!J115), "-")</f>
        <v>-</v>
      </c>
      <c r="K118" s="47" t="str">
        <f>IF(ISNUMBER(san_table_data!K115), IF(san_table_data!K115=-999,"NA",san_table_data!K115), "-")</f>
        <v>-</v>
      </c>
      <c r="L118" s="60" t="str">
        <f>IF(ISNUMBER(san_table_data!L115), IF(san_table_data!L115=-999,"NA",IF(san_table_data!L115&gt;99, "&gt;99", IF(san_table_data!L115&lt;1, "&lt;1", san_table_data!L115))), "-")</f>
        <v>-</v>
      </c>
      <c r="M118" s="59" t="str">
        <f>IF(ISNUMBER(san_table_data!M115), IF(san_table_data!M115=-999,"NA",IF(san_table_data!M115&gt;99, "&gt;99", IF(san_table_data!M115&lt;1, "&lt;1", san_table_data!M115))), "-")</f>
        <v>-</v>
      </c>
      <c r="N118" s="59" t="str">
        <f>IF(ISNUMBER(san_table_data!N115), IF(san_table_data!N115=-999,"NA",IF(san_table_data!N115&gt;99, "&gt;99", IF(san_table_data!N115&lt;1, "&lt;1", san_table_data!N115))), "-")</f>
        <v>-</v>
      </c>
      <c r="O118" s="61" t="str">
        <f>IF(ISNUMBER(san_table_data!O115), IF(san_table_data!O115=-999,"NA",IF(san_table_data!O115&gt;99, "&gt;99", IF(san_table_data!O115&lt;1, "&lt;1", san_table_data!O115))), "-")</f>
        <v>-</v>
      </c>
      <c r="P118" s="47" t="str">
        <f>IF(ISNUMBER(san_table_data!P115), IF(san_table_data!P115=-999,"NA",san_table_data!P115), "-")</f>
        <v>-</v>
      </c>
      <c r="Q118" s="47" t="str">
        <f>IF(ISNUMBER(san_table_data!Q115), IF(san_table_data!Q115=-999,"NA",san_table_data!Q115), "-")</f>
        <v>-</v>
      </c>
      <c r="R118" s="60" t="str">
        <f>IF(ISNUMBER(san_table_data!R115), IF(san_table_data!R115=-999,"NA",IF(san_table_data!R115&gt;99, "&gt;99", IF(san_table_data!R115&lt;1, "&lt;1", san_table_data!R115))), "-")</f>
        <v>-</v>
      </c>
      <c r="S118" s="59" t="str">
        <f>IF(ISNUMBER(san_table_data!S115), IF(san_table_data!S115=-999,"NA",IF(san_table_data!S115&gt;99, "&gt;99", IF(san_table_data!S115&lt;1, "&lt;1", san_table_data!S115))), "-")</f>
        <v>-</v>
      </c>
      <c r="T118" s="59" t="str">
        <f>IF(ISNUMBER(san_table_data!T115), IF(san_table_data!T115=-999,"NA",IF(san_table_data!T115&gt;99, "&gt;99", IF(san_table_data!T115&lt;1, "&lt;1", san_table_data!T115))), "-")</f>
        <v>-</v>
      </c>
      <c r="U118" s="61" t="str">
        <f>IF(ISNUMBER(san_table_data!U115), IF(san_table_data!U115=-999,"NA",IF(san_table_data!U115&gt;99, "&gt;99", IF(san_table_data!U115&lt;1, "&lt;1", san_table_data!U115))), "-")</f>
        <v>-</v>
      </c>
      <c r="V118" s="47" t="str">
        <f>IF(ISNUMBER(san_table_data!V115), IF(san_table_data!V115=-999,"NA",san_table_data!V115), "-")</f>
        <v>-</v>
      </c>
      <c r="W118" s="47" t="str">
        <f>IF(ISNUMBER(san_table_data!W115), IF(san_table_data!W115=-999,"NA",san_table_data!W115), "-")</f>
        <v>-</v>
      </c>
      <c r="X118" s="47"/>
      <c r="Y118" s="47"/>
      <c r="Z118" s="62" t="str">
        <f>IF(ISNUMBER(san_table_data!Z115), IF(san_table_data!Z115=-999,"NA",IF(san_table_data!Z115&gt;99, "&gt;99", IF(san_table_data!Z115&lt;1, "&lt;1", san_table_data!Z115))), "-")</f>
        <v>-</v>
      </c>
      <c r="AA118" s="63" t="str">
        <f>IF(ISNUMBER(san_table_data!AA115), IF(san_table_data!AA115=-999,"NA",IF(san_table_data!AA115&gt;99, "&gt;99", IF(san_table_data!AA115&lt;1, "&lt;1", san_table_data!AA115))), "-")</f>
        <v>-</v>
      </c>
      <c r="AB118" s="63" t="str">
        <f>IF(ISNUMBER(san_table_data!AB115), IF(san_table_data!AB115=-999,"NA",IF(san_table_data!AB115&gt;99, "&gt;99", IF(san_table_data!AB115&lt;1, "&lt;1", san_table_data!AB115))), "-")</f>
        <v>-</v>
      </c>
      <c r="AC118" s="63" t="str">
        <f>IF(ISNUMBER(san_table_data!AC115), IF(san_table_data!AC115=-999,"NA",IF(san_table_data!AC115&gt;99, "&gt;99", IF(san_table_data!AC115&lt;1, "&lt;1", san_table_data!AC115))), "-")</f>
        <v>-</v>
      </c>
      <c r="AD118" s="59" t="str">
        <f>IF(ISNUMBER(san_table_data!AD115), IF(san_table_data!AD115=-999,"NA",IF(san_table_data!AD115&gt;99, "&gt;99", IF(san_table_data!AD115&lt;1, "&lt;1", san_table_data!AD115))), "-")</f>
        <v>-</v>
      </c>
      <c r="AE118" s="59" t="str">
        <f>IF(ISNUMBER(san_table_data!AE115), IF(san_table_data!AE115=-999,"NA",IF(san_table_data!AE115&gt;99, "&gt;99", IF(san_table_data!AE115&lt;1, "&lt;1", san_table_data!AE115))), "-")</f>
        <v>-</v>
      </c>
      <c r="AF118" s="59" t="str">
        <f>IF(ISNUMBER(san_table_data!AF115), IF(san_table_data!AF115=-999,"NA",IF(san_table_data!AF115&gt;99, "&gt;99", IF(san_table_data!AF115&lt;1, "&lt;1", san_table_data!AF115))), "-")</f>
        <v>-</v>
      </c>
      <c r="AG118" s="62" t="str">
        <f>IF(ISNUMBER(san_table_data!AG115), IF(san_table_data!AG115=-999,"NA",IF(san_table_data!AG115&gt;99, "&gt;99", IF(san_table_data!AG115&lt;1, "&lt;1", san_table_data!AG115))), "-")</f>
        <v>-</v>
      </c>
      <c r="AH118" s="63" t="str">
        <f>IF(ISNUMBER(san_table_data!AH115), IF(san_table_data!AH115=-999,"NA",IF(san_table_data!AH115&gt;99, "&gt;99", IF(san_table_data!AH115&lt;1, "&lt;1", san_table_data!AH115))), "-")</f>
        <v>-</v>
      </c>
      <c r="AI118" s="63" t="str">
        <f>IF(ISNUMBER(san_table_data!AI115), IF(san_table_data!AI115=-999,"NA",IF(san_table_data!AI115&gt;99, "&gt;99", IF(san_table_data!AI115&lt;1, "&lt;1", san_table_data!AI115))), "-")</f>
        <v>-</v>
      </c>
      <c r="AJ118" s="63" t="str">
        <f>IF(ISNUMBER(san_table_data!AJ115), IF(san_table_data!AJ115=-999,"NA",IF(san_table_data!AJ115&gt;99, "&gt;99", IF(san_table_data!AJ115&lt;1, "&lt;1", san_table_data!AJ115))), "-")</f>
        <v>-</v>
      </c>
      <c r="AK118" s="59" t="str">
        <f>IF(ISNUMBER(san_table_data!AK115), IF(san_table_data!AK115=-999,"NA",IF(san_table_data!AK115&gt;99, "&gt;99", IF(san_table_data!AK115&lt;1, "&lt;1", san_table_data!AK115))), "-")</f>
        <v>-</v>
      </c>
      <c r="AL118" s="59" t="str">
        <f>IF(ISNUMBER(san_table_data!AL115), IF(san_table_data!AL115=-999,"NA",IF(san_table_data!AL115&gt;99, "&gt;99", IF(san_table_data!AL115&lt;1, "&lt;1", san_table_data!AL115))), "-")</f>
        <v>-</v>
      </c>
      <c r="AM118" s="59" t="str">
        <f>IF(ISNUMBER(san_table_data!AM115), IF(san_table_data!AM115=-999,"NA",IF(san_table_data!AM115&gt;99, "&gt;99", IF(san_table_data!AM115&lt;1, "&lt;1", san_table_data!AM115))), "-")</f>
        <v>-</v>
      </c>
      <c r="AN118" s="62" t="str">
        <f>IF(ISNUMBER(san_table_data!AN115), IF(san_table_data!AN115=-999,"NA",IF(san_table_data!AN115&gt;99, "&gt;99", IF(san_table_data!AN115&lt;1, "&lt;1", san_table_data!AN115))), "-")</f>
        <v>-</v>
      </c>
      <c r="AO118" s="63" t="str">
        <f>IF(ISNUMBER(san_table_data!AO115), IF(san_table_data!AO115=-999,"NA",IF(san_table_data!AO115&gt;99, "&gt;99", IF(san_table_data!AO115&lt;1, "&lt;1", san_table_data!AO115))), "-")</f>
        <v>-</v>
      </c>
      <c r="AP118" s="63" t="str">
        <f>IF(ISNUMBER(san_table_data!AP115), IF(san_table_data!AP115=-999,"NA",IF(san_table_data!AP115&gt;99, "&gt;99", IF(san_table_data!AP115&lt;1, "&lt;1", san_table_data!AP115))), "-")</f>
        <v>-</v>
      </c>
      <c r="AQ118" s="63" t="str">
        <f>IF(ISNUMBER(san_table_data!AQ115), IF(san_table_data!AQ115=-999,"NA",IF(san_table_data!AQ115&gt;99, "&gt;99", IF(san_table_data!AQ115&lt;1, "&lt;1", san_table_data!AQ115))), "-")</f>
        <v>-</v>
      </c>
      <c r="AR118" s="59" t="str">
        <f>IF(ISNUMBER(san_table_data!AR115), IF(san_table_data!AR115=-999,"NA",IF(san_table_data!AR115&gt;99, "&gt;99", IF(san_table_data!AR115&lt;1, "&lt;1", san_table_data!AR115))), "-")</f>
        <v>-</v>
      </c>
      <c r="AS118" s="59" t="str">
        <f>IF(ISNUMBER(san_table_data!AS115), IF(san_table_data!AS115=-999,"NA",IF(san_table_data!AS115&gt;99, "&gt;99", IF(san_table_data!AS115&lt;1, "&lt;1", san_table_data!AS115))), "-")</f>
        <v>-</v>
      </c>
      <c r="AT118" s="59" t="str">
        <f>IF(ISNUMBER(san_table_data!AT115), IF(san_table_data!AT115=-999,"NA",IF(san_table_data!AT115&gt;99, "&gt;99", IF(san_table_data!AT115&lt;1, "&lt;1", san_table_data!AT115))), "-")</f>
        <v>-</v>
      </c>
    </row>
    <row r="119" x14ac:dyDescent="0.25">
      <c r="A119" s="56" t="str">
        <f>IF(ISBLANK(san_table_data!A116), "", san_table_data!A116)</f>
        <v/>
      </c>
      <c r="B119" s="56" t="str">
        <f>IF(ISBLANK(san_table_data!B116), "", san_table_data!B116)</f>
        <v/>
      </c>
      <c r="C119" s="57" t="str">
        <f>IF(ISNUMBER(san_table_data!C116), san_table_data!C116, "-")</f>
        <v>-</v>
      </c>
      <c r="D119" s="58" t="str">
        <f>IF(ISNUMBER(san_table_data!D116), san_table_data!D116, "-")</f>
        <v>-</v>
      </c>
      <c r="E119" s="59" t="str">
        <f>IF(ISNUMBER(san_table_data!E116), san_table_data!E116, "-")</f>
        <v>-</v>
      </c>
      <c r="F119" s="60" t="str">
        <f>IF(ISNUMBER(san_table_data!F116), IF(san_table_data!F116=-999,"NA",IF(san_table_data!F116&gt;99, "&gt;99", IF(san_table_data!F116&lt;1, "&lt;1", san_table_data!F116))), "-")</f>
        <v>-</v>
      </c>
      <c r="G119" s="59" t="str">
        <f>IF(ISNUMBER(san_table_data!G116), IF(san_table_data!G116=-999,"NA",IF(san_table_data!G116&gt;99, "&gt;99", IF(san_table_data!G116&lt;1, "&lt;1", san_table_data!G116))), "-")</f>
        <v>-</v>
      </c>
      <c r="H119" s="59" t="str">
        <f>IF(ISNUMBER(san_table_data!H116), IF(san_table_data!H116=-999,"NA",IF(san_table_data!H116&gt;99, "&gt;99", IF(san_table_data!H116&lt;1, "&lt;1", san_table_data!H116))), "-")</f>
        <v>-</v>
      </c>
      <c r="I119" s="61" t="str">
        <f>IF(ISNUMBER(san_table_data!I116), IF(san_table_data!I116=-999,"NA",IF(san_table_data!I116&gt;99, "&gt;99", IF(san_table_data!I116&lt;1, "&lt;1", san_table_data!I116))), "-")</f>
        <v>-</v>
      </c>
      <c r="J119" s="47" t="str">
        <f>IF(ISNUMBER(san_table_data!J116), IF(san_table_data!J116=-999,"NA",san_table_data!J116), "-")</f>
        <v>-</v>
      </c>
      <c r="K119" s="47" t="str">
        <f>IF(ISNUMBER(san_table_data!K116), IF(san_table_data!K116=-999,"NA",san_table_data!K116), "-")</f>
        <v>-</v>
      </c>
      <c r="L119" s="60" t="str">
        <f>IF(ISNUMBER(san_table_data!L116), IF(san_table_data!L116=-999,"NA",IF(san_table_data!L116&gt;99, "&gt;99", IF(san_table_data!L116&lt;1, "&lt;1", san_table_data!L116))), "-")</f>
        <v>-</v>
      </c>
      <c r="M119" s="59" t="str">
        <f>IF(ISNUMBER(san_table_data!M116), IF(san_table_data!M116=-999,"NA",IF(san_table_data!M116&gt;99, "&gt;99", IF(san_table_data!M116&lt;1, "&lt;1", san_table_data!M116))), "-")</f>
        <v>-</v>
      </c>
      <c r="N119" s="59" t="str">
        <f>IF(ISNUMBER(san_table_data!N116), IF(san_table_data!N116=-999,"NA",IF(san_table_data!N116&gt;99, "&gt;99", IF(san_table_data!N116&lt;1, "&lt;1", san_table_data!N116))), "-")</f>
        <v>-</v>
      </c>
      <c r="O119" s="61" t="str">
        <f>IF(ISNUMBER(san_table_data!O116), IF(san_table_data!O116=-999,"NA",IF(san_table_data!O116&gt;99, "&gt;99", IF(san_table_data!O116&lt;1, "&lt;1", san_table_data!O116))), "-")</f>
        <v>-</v>
      </c>
      <c r="P119" s="47" t="str">
        <f>IF(ISNUMBER(san_table_data!P116), IF(san_table_data!P116=-999,"NA",san_table_data!P116), "-")</f>
        <v>-</v>
      </c>
      <c r="Q119" s="47" t="str">
        <f>IF(ISNUMBER(san_table_data!Q116), IF(san_table_data!Q116=-999,"NA",san_table_data!Q116), "-")</f>
        <v>-</v>
      </c>
      <c r="R119" s="60" t="str">
        <f>IF(ISNUMBER(san_table_data!R116), IF(san_table_data!R116=-999,"NA",IF(san_table_data!R116&gt;99, "&gt;99", IF(san_table_data!R116&lt;1, "&lt;1", san_table_data!R116))), "-")</f>
        <v>-</v>
      </c>
      <c r="S119" s="59" t="str">
        <f>IF(ISNUMBER(san_table_data!S116), IF(san_table_data!S116=-999,"NA",IF(san_table_data!S116&gt;99, "&gt;99", IF(san_table_data!S116&lt;1, "&lt;1", san_table_data!S116))), "-")</f>
        <v>-</v>
      </c>
      <c r="T119" s="59" t="str">
        <f>IF(ISNUMBER(san_table_data!T116), IF(san_table_data!T116=-999,"NA",IF(san_table_data!T116&gt;99, "&gt;99", IF(san_table_data!T116&lt;1, "&lt;1", san_table_data!T116))), "-")</f>
        <v>-</v>
      </c>
      <c r="U119" s="61" t="str">
        <f>IF(ISNUMBER(san_table_data!U116), IF(san_table_data!U116=-999,"NA",IF(san_table_data!U116&gt;99, "&gt;99", IF(san_table_data!U116&lt;1, "&lt;1", san_table_data!U116))), "-")</f>
        <v>-</v>
      </c>
      <c r="V119" s="47" t="str">
        <f>IF(ISNUMBER(san_table_data!V116), IF(san_table_data!V116=-999,"NA",san_table_data!V116), "-")</f>
        <v>-</v>
      </c>
      <c r="W119" s="47" t="str">
        <f>IF(ISNUMBER(san_table_data!W116), IF(san_table_data!W116=-999,"NA",san_table_data!W116), "-")</f>
        <v>-</v>
      </c>
      <c r="X119" s="47"/>
      <c r="Y119" s="47"/>
      <c r="Z119" s="62" t="str">
        <f>IF(ISNUMBER(san_table_data!Z116), IF(san_table_data!Z116=-999,"NA",IF(san_table_data!Z116&gt;99, "&gt;99", IF(san_table_data!Z116&lt;1, "&lt;1", san_table_data!Z116))), "-")</f>
        <v>-</v>
      </c>
      <c r="AA119" s="63" t="str">
        <f>IF(ISNUMBER(san_table_data!AA116), IF(san_table_data!AA116=-999,"NA",IF(san_table_data!AA116&gt;99, "&gt;99", IF(san_table_data!AA116&lt;1, "&lt;1", san_table_data!AA116))), "-")</f>
        <v>-</v>
      </c>
      <c r="AB119" s="63" t="str">
        <f>IF(ISNUMBER(san_table_data!AB116), IF(san_table_data!AB116=-999,"NA",IF(san_table_data!AB116&gt;99, "&gt;99", IF(san_table_data!AB116&lt;1, "&lt;1", san_table_data!AB116))), "-")</f>
        <v>-</v>
      </c>
      <c r="AC119" s="63" t="str">
        <f>IF(ISNUMBER(san_table_data!AC116), IF(san_table_data!AC116=-999,"NA",IF(san_table_data!AC116&gt;99, "&gt;99", IF(san_table_data!AC116&lt;1, "&lt;1", san_table_data!AC116))), "-")</f>
        <v>-</v>
      </c>
      <c r="AD119" s="59" t="str">
        <f>IF(ISNUMBER(san_table_data!AD116), IF(san_table_data!AD116=-999,"NA",IF(san_table_data!AD116&gt;99, "&gt;99", IF(san_table_data!AD116&lt;1, "&lt;1", san_table_data!AD116))), "-")</f>
        <v>-</v>
      </c>
      <c r="AE119" s="59" t="str">
        <f>IF(ISNUMBER(san_table_data!AE116), IF(san_table_data!AE116=-999,"NA",IF(san_table_data!AE116&gt;99, "&gt;99", IF(san_table_data!AE116&lt;1, "&lt;1", san_table_data!AE116))), "-")</f>
        <v>-</v>
      </c>
      <c r="AF119" s="59" t="str">
        <f>IF(ISNUMBER(san_table_data!AF116), IF(san_table_data!AF116=-999,"NA",IF(san_table_data!AF116&gt;99, "&gt;99", IF(san_table_data!AF116&lt;1, "&lt;1", san_table_data!AF116))), "-")</f>
        <v>-</v>
      </c>
      <c r="AG119" s="62" t="str">
        <f>IF(ISNUMBER(san_table_data!AG116), IF(san_table_data!AG116=-999,"NA",IF(san_table_data!AG116&gt;99, "&gt;99", IF(san_table_data!AG116&lt;1, "&lt;1", san_table_data!AG116))), "-")</f>
        <v>-</v>
      </c>
      <c r="AH119" s="63" t="str">
        <f>IF(ISNUMBER(san_table_data!AH116), IF(san_table_data!AH116=-999,"NA",IF(san_table_data!AH116&gt;99, "&gt;99", IF(san_table_data!AH116&lt;1, "&lt;1", san_table_data!AH116))), "-")</f>
        <v>-</v>
      </c>
      <c r="AI119" s="63" t="str">
        <f>IF(ISNUMBER(san_table_data!AI116), IF(san_table_data!AI116=-999,"NA",IF(san_table_data!AI116&gt;99, "&gt;99", IF(san_table_data!AI116&lt;1, "&lt;1", san_table_data!AI116))), "-")</f>
        <v>-</v>
      </c>
      <c r="AJ119" s="63" t="str">
        <f>IF(ISNUMBER(san_table_data!AJ116), IF(san_table_data!AJ116=-999,"NA",IF(san_table_data!AJ116&gt;99, "&gt;99", IF(san_table_data!AJ116&lt;1, "&lt;1", san_table_data!AJ116))), "-")</f>
        <v>-</v>
      </c>
      <c r="AK119" s="59" t="str">
        <f>IF(ISNUMBER(san_table_data!AK116), IF(san_table_data!AK116=-999,"NA",IF(san_table_data!AK116&gt;99, "&gt;99", IF(san_table_data!AK116&lt;1, "&lt;1", san_table_data!AK116))), "-")</f>
        <v>-</v>
      </c>
      <c r="AL119" s="59" t="str">
        <f>IF(ISNUMBER(san_table_data!AL116), IF(san_table_data!AL116=-999,"NA",IF(san_table_data!AL116&gt;99, "&gt;99", IF(san_table_data!AL116&lt;1, "&lt;1", san_table_data!AL116))), "-")</f>
        <v>-</v>
      </c>
      <c r="AM119" s="59" t="str">
        <f>IF(ISNUMBER(san_table_data!AM116), IF(san_table_data!AM116=-999,"NA",IF(san_table_data!AM116&gt;99, "&gt;99", IF(san_table_data!AM116&lt;1, "&lt;1", san_table_data!AM116))), "-")</f>
        <v>-</v>
      </c>
      <c r="AN119" s="62" t="str">
        <f>IF(ISNUMBER(san_table_data!AN116), IF(san_table_data!AN116=-999,"NA",IF(san_table_data!AN116&gt;99, "&gt;99", IF(san_table_data!AN116&lt;1, "&lt;1", san_table_data!AN116))), "-")</f>
        <v>-</v>
      </c>
      <c r="AO119" s="63" t="str">
        <f>IF(ISNUMBER(san_table_data!AO116), IF(san_table_data!AO116=-999,"NA",IF(san_table_data!AO116&gt;99, "&gt;99", IF(san_table_data!AO116&lt;1, "&lt;1", san_table_data!AO116))), "-")</f>
        <v>-</v>
      </c>
      <c r="AP119" s="63" t="str">
        <f>IF(ISNUMBER(san_table_data!AP116), IF(san_table_data!AP116=-999,"NA",IF(san_table_data!AP116&gt;99, "&gt;99", IF(san_table_data!AP116&lt;1, "&lt;1", san_table_data!AP116))), "-")</f>
        <v>-</v>
      </c>
      <c r="AQ119" s="63" t="str">
        <f>IF(ISNUMBER(san_table_data!AQ116), IF(san_table_data!AQ116=-999,"NA",IF(san_table_data!AQ116&gt;99, "&gt;99", IF(san_table_data!AQ116&lt;1, "&lt;1", san_table_data!AQ116))), "-")</f>
        <v>-</v>
      </c>
      <c r="AR119" s="59" t="str">
        <f>IF(ISNUMBER(san_table_data!AR116), IF(san_table_data!AR116=-999,"NA",IF(san_table_data!AR116&gt;99, "&gt;99", IF(san_table_data!AR116&lt;1, "&lt;1", san_table_data!AR116))), "-")</f>
        <v>-</v>
      </c>
      <c r="AS119" s="59" t="str">
        <f>IF(ISNUMBER(san_table_data!AS116), IF(san_table_data!AS116=-999,"NA",IF(san_table_data!AS116&gt;99, "&gt;99", IF(san_table_data!AS116&lt;1, "&lt;1", san_table_data!AS116))), "-")</f>
        <v>-</v>
      </c>
      <c r="AT119" s="59" t="str">
        <f>IF(ISNUMBER(san_table_data!AT116), IF(san_table_data!AT116=-999,"NA",IF(san_table_data!AT116&gt;99, "&gt;99", IF(san_table_data!AT116&lt;1, "&lt;1", san_table_data!AT116))), "-")</f>
        <v>-</v>
      </c>
    </row>
    <row r="120" x14ac:dyDescent="0.25">
      <c r="A120" s="56" t="str">
        <f>IF(ISBLANK(san_table_data!A117), "", san_table_data!A117)</f>
        <v/>
      </c>
      <c r="B120" s="56" t="str">
        <f>IF(ISBLANK(san_table_data!B117), "", san_table_data!B117)</f>
        <v/>
      </c>
      <c r="C120" s="57" t="str">
        <f>IF(ISNUMBER(san_table_data!C117), san_table_data!C117, "-")</f>
        <v>-</v>
      </c>
      <c r="D120" s="58" t="str">
        <f>IF(ISNUMBER(san_table_data!D117), san_table_data!D117, "-")</f>
        <v>-</v>
      </c>
      <c r="E120" s="59" t="str">
        <f>IF(ISNUMBER(san_table_data!E117), san_table_data!E117, "-")</f>
        <v>-</v>
      </c>
      <c r="F120" s="60" t="str">
        <f>IF(ISNUMBER(san_table_data!F117), IF(san_table_data!F117=-999,"NA",IF(san_table_data!F117&gt;99, "&gt;99", IF(san_table_data!F117&lt;1, "&lt;1", san_table_data!F117))), "-")</f>
        <v>-</v>
      </c>
      <c r="G120" s="59" t="str">
        <f>IF(ISNUMBER(san_table_data!G117), IF(san_table_data!G117=-999,"NA",IF(san_table_data!G117&gt;99, "&gt;99", IF(san_table_data!G117&lt;1, "&lt;1", san_table_data!G117))), "-")</f>
        <v>-</v>
      </c>
      <c r="H120" s="59" t="str">
        <f>IF(ISNUMBER(san_table_data!H117), IF(san_table_data!H117=-999,"NA",IF(san_table_data!H117&gt;99, "&gt;99", IF(san_table_data!H117&lt;1, "&lt;1", san_table_data!H117))), "-")</f>
        <v>-</v>
      </c>
      <c r="I120" s="61" t="str">
        <f>IF(ISNUMBER(san_table_data!I117), IF(san_table_data!I117=-999,"NA",IF(san_table_data!I117&gt;99, "&gt;99", IF(san_table_data!I117&lt;1, "&lt;1", san_table_data!I117))), "-")</f>
        <v>-</v>
      </c>
      <c r="J120" s="47" t="str">
        <f>IF(ISNUMBER(san_table_data!J117), IF(san_table_data!J117=-999,"NA",san_table_data!J117), "-")</f>
        <v>-</v>
      </c>
      <c r="K120" s="47" t="str">
        <f>IF(ISNUMBER(san_table_data!K117), IF(san_table_data!K117=-999,"NA",san_table_data!K117), "-")</f>
        <v>-</v>
      </c>
      <c r="L120" s="60" t="str">
        <f>IF(ISNUMBER(san_table_data!L117), IF(san_table_data!L117=-999,"NA",IF(san_table_data!L117&gt;99, "&gt;99", IF(san_table_data!L117&lt;1, "&lt;1", san_table_data!L117))), "-")</f>
        <v>-</v>
      </c>
      <c r="M120" s="59" t="str">
        <f>IF(ISNUMBER(san_table_data!M117), IF(san_table_data!M117=-999,"NA",IF(san_table_data!M117&gt;99, "&gt;99", IF(san_table_data!M117&lt;1, "&lt;1", san_table_data!M117))), "-")</f>
        <v>-</v>
      </c>
      <c r="N120" s="59" t="str">
        <f>IF(ISNUMBER(san_table_data!N117), IF(san_table_data!N117=-999,"NA",IF(san_table_data!N117&gt;99, "&gt;99", IF(san_table_data!N117&lt;1, "&lt;1", san_table_data!N117))), "-")</f>
        <v>-</v>
      </c>
      <c r="O120" s="61" t="str">
        <f>IF(ISNUMBER(san_table_data!O117), IF(san_table_data!O117=-999,"NA",IF(san_table_data!O117&gt;99, "&gt;99", IF(san_table_data!O117&lt;1, "&lt;1", san_table_data!O117))), "-")</f>
        <v>-</v>
      </c>
      <c r="P120" s="47" t="str">
        <f>IF(ISNUMBER(san_table_data!P117), IF(san_table_data!P117=-999,"NA",san_table_data!P117), "-")</f>
        <v>-</v>
      </c>
      <c r="Q120" s="47" t="str">
        <f>IF(ISNUMBER(san_table_data!Q117), IF(san_table_data!Q117=-999,"NA",san_table_data!Q117), "-")</f>
        <v>-</v>
      </c>
      <c r="R120" s="60" t="str">
        <f>IF(ISNUMBER(san_table_data!R117), IF(san_table_data!R117=-999,"NA",IF(san_table_data!R117&gt;99, "&gt;99", IF(san_table_data!R117&lt;1, "&lt;1", san_table_data!R117))), "-")</f>
        <v>-</v>
      </c>
      <c r="S120" s="59" t="str">
        <f>IF(ISNUMBER(san_table_data!S117), IF(san_table_data!S117=-999,"NA",IF(san_table_data!S117&gt;99, "&gt;99", IF(san_table_data!S117&lt;1, "&lt;1", san_table_data!S117))), "-")</f>
        <v>-</v>
      </c>
      <c r="T120" s="59" t="str">
        <f>IF(ISNUMBER(san_table_data!T117), IF(san_table_data!T117=-999,"NA",IF(san_table_data!T117&gt;99, "&gt;99", IF(san_table_data!T117&lt;1, "&lt;1", san_table_data!T117))), "-")</f>
        <v>-</v>
      </c>
      <c r="U120" s="61" t="str">
        <f>IF(ISNUMBER(san_table_data!U117), IF(san_table_data!U117=-999,"NA",IF(san_table_data!U117&gt;99, "&gt;99", IF(san_table_data!U117&lt;1, "&lt;1", san_table_data!U117))), "-")</f>
        <v>-</v>
      </c>
      <c r="V120" s="47" t="str">
        <f>IF(ISNUMBER(san_table_data!V117), IF(san_table_data!V117=-999,"NA",san_table_data!V117), "-")</f>
        <v>-</v>
      </c>
      <c r="W120" s="47" t="str">
        <f>IF(ISNUMBER(san_table_data!W117), IF(san_table_data!W117=-999,"NA",san_table_data!W117), "-")</f>
        <v>-</v>
      </c>
      <c r="X120" s="47"/>
      <c r="Y120" s="47"/>
      <c r="Z120" s="62" t="str">
        <f>IF(ISNUMBER(san_table_data!Z117), IF(san_table_data!Z117=-999,"NA",IF(san_table_data!Z117&gt;99, "&gt;99", IF(san_table_data!Z117&lt;1, "&lt;1", san_table_data!Z117))), "-")</f>
        <v>-</v>
      </c>
      <c r="AA120" s="63" t="str">
        <f>IF(ISNUMBER(san_table_data!AA117), IF(san_table_data!AA117=-999,"NA",IF(san_table_data!AA117&gt;99, "&gt;99", IF(san_table_data!AA117&lt;1, "&lt;1", san_table_data!AA117))), "-")</f>
        <v>-</v>
      </c>
      <c r="AB120" s="63" t="str">
        <f>IF(ISNUMBER(san_table_data!AB117), IF(san_table_data!AB117=-999,"NA",IF(san_table_data!AB117&gt;99, "&gt;99", IF(san_table_data!AB117&lt;1, "&lt;1", san_table_data!AB117))), "-")</f>
        <v>-</v>
      </c>
      <c r="AC120" s="63" t="str">
        <f>IF(ISNUMBER(san_table_data!AC117), IF(san_table_data!AC117=-999,"NA",IF(san_table_data!AC117&gt;99, "&gt;99", IF(san_table_data!AC117&lt;1, "&lt;1", san_table_data!AC117))), "-")</f>
        <v>-</v>
      </c>
      <c r="AD120" s="59" t="str">
        <f>IF(ISNUMBER(san_table_data!AD117), IF(san_table_data!AD117=-999,"NA",IF(san_table_data!AD117&gt;99, "&gt;99", IF(san_table_data!AD117&lt;1, "&lt;1", san_table_data!AD117))), "-")</f>
        <v>-</v>
      </c>
      <c r="AE120" s="59" t="str">
        <f>IF(ISNUMBER(san_table_data!AE117), IF(san_table_data!AE117=-999,"NA",IF(san_table_data!AE117&gt;99, "&gt;99", IF(san_table_data!AE117&lt;1, "&lt;1", san_table_data!AE117))), "-")</f>
        <v>-</v>
      </c>
      <c r="AF120" s="59" t="str">
        <f>IF(ISNUMBER(san_table_data!AF117), IF(san_table_data!AF117=-999,"NA",IF(san_table_data!AF117&gt;99, "&gt;99", IF(san_table_data!AF117&lt;1, "&lt;1", san_table_data!AF117))), "-")</f>
        <v>-</v>
      </c>
      <c r="AG120" s="62" t="str">
        <f>IF(ISNUMBER(san_table_data!AG117), IF(san_table_data!AG117=-999,"NA",IF(san_table_data!AG117&gt;99, "&gt;99", IF(san_table_data!AG117&lt;1, "&lt;1", san_table_data!AG117))), "-")</f>
        <v>-</v>
      </c>
      <c r="AH120" s="63" t="str">
        <f>IF(ISNUMBER(san_table_data!AH117), IF(san_table_data!AH117=-999,"NA",IF(san_table_data!AH117&gt;99, "&gt;99", IF(san_table_data!AH117&lt;1, "&lt;1", san_table_data!AH117))), "-")</f>
        <v>-</v>
      </c>
      <c r="AI120" s="63" t="str">
        <f>IF(ISNUMBER(san_table_data!AI117), IF(san_table_data!AI117=-999,"NA",IF(san_table_data!AI117&gt;99, "&gt;99", IF(san_table_data!AI117&lt;1, "&lt;1", san_table_data!AI117))), "-")</f>
        <v>-</v>
      </c>
      <c r="AJ120" s="63" t="str">
        <f>IF(ISNUMBER(san_table_data!AJ117), IF(san_table_data!AJ117=-999,"NA",IF(san_table_data!AJ117&gt;99, "&gt;99", IF(san_table_data!AJ117&lt;1, "&lt;1", san_table_data!AJ117))), "-")</f>
        <v>-</v>
      </c>
      <c r="AK120" s="59" t="str">
        <f>IF(ISNUMBER(san_table_data!AK117), IF(san_table_data!AK117=-999,"NA",IF(san_table_data!AK117&gt;99, "&gt;99", IF(san_table_data!AK117&lt;1, "&lt;1", san_table_data!AK117))), "-")</f>
        <v>-</v>
      </c>
      <c r="AL120" s="59" t="str">
        <f>IF(ISNUMBER(san_table_data!AL117), IF(san_table_data!AL117=-999,"NA",IF(san_table_data!AL117&gt;99, "&gt;99", IF(san_table_data!AL117&lt;1, "&lt;1", san_table_data!AL117))), "-")</f>
        <v>-</v>
      </c>
      <c r="AM120" s="59" t="str">
        <f>IF(ISNUMBER(san_table_data!AM117), IF(san_table_data!AM117=-999,"NA",IF(san_table_data!AM117&gt;99, "&gt;99", IF(san_table_data!AM117&lt;1, "&lt;1", san_table_data!AM117))), "-")</f>
        <v>-</v>
      </c>
      <c r="AN120" s="62" t="str">
        <f>IF(ISNUMBER(san_table_data!AN117), IF(san_table_data!AN117=-999,"NA",IF(san_table_data!AN117&gt;99, "&gt;99", IF(san_table_data!AN117&lt;1, "&lt;1", san_table_data!AN117))), "-")</f>
        <v>-</v>
      </c>
      <c r="AO120" s="63" t="str">
        <f>IF(ISNUMBER(san_table_data!AO117), IF(san_table_data!AO117=-999,"NA",IF(san_table_data!AO117&gt;99, "&gt;99", IF(san_table_data!AO117&lt;1, "&lt;1", san_table_data!AO117))), "-")</f>
        <v>-</v>
      </c>
      <c r="AP120" s="63" t="str">
        <f>IF(ISNUMBER(san_table_data!AP117), IF(san_table_data!AP117=-999,"NA",IF(san_table_data!AP117&gt;99, "&gt;99", IF(san_table_data!AP117&lt;1, "&lt;1", san_table_data!AP117))), "-")</f>
        <v>-</v>
      </c>
      <c r="AQ120" s="63" t="str">
        <f>IF(ISNUMBER(san_table_data!AQ117), IF(san_table_data!AQ117=-999,"NA",IF(san_table_data!AQ117&gt;99, "&gt;99", IF(san_table_data!AQ117&lt;1, "&lt;1", san_table_data!AQ117))), "-")</f>
        <v>-</v>
      </c>
      <c r="AR120" s="59" t="str">
        <f>IF(ISNUMBER(san_table_data!AR117), IF(san_table_data!AR117=-999,"NA",IF(san_table_data!AR117&gt;99, "&gt;99", IF(san_table_data!AR117&lt;1, "&lt;1", san_table_data!AR117))), "-")</f>
        <v>-</v>
      </c>
      <c r="AS120" s="59" t="str">
        <f>IF(ISNUMBER(san_table_data!AS117), IF(san_table_data!AS117=-999,"NA",IF(san_table_data!AS117&gt;99, "&gt;99", IF(san_table_data!AS117&lt;1, "&lt;1", san_table_data!AS117))), "-")</f>
        <v>-</v>
      </c>
      <c r="AT120" s="59" t="str">
        <f>IF(ISNUMBER(san_table_data!AT117), IF(san_table_data!AT117=-999,"NA",IF(san_table_data!AT117&gt;99, "&gt;99", IF(san_table_data!AT117&lt;1, "&lt;1", san_table_data!AT117))), "-")</f>
        <v>-</v>
      </c>
    </row>
    <row r="121" x14ac:dyDescent="0.25">
      <c r="A121" s="56" t="str">
        <f>IF(ISBLANK(san_table_data!A118), "", san_table_data!A118)</f>
        <v/>
      </c>
      <c r="B121" s="56" t="str">
        <f>IF(ISBLANK(san_table_data!B118), "", san_table_data!B118)</f>
        <v/>
      </c>
      <c r="C121" s="57" t="str">
        <f>IF(ISNUMBER(san_table_data!C118), san_table_data!C118, "-")</f>
        <v>-</v>
      </c>
      <c r="D121" s="58" t="str">
        <f>IF(ISNUMBER(san_table_data!D118), san_table_data!D118, "-")</f>
        <v>-</v>
      </c>
      <c r="E121" s="59" t="str">
        <f>IF(ISNUMBER(san_table_data!E118), san_table_data!E118, "-")</f>
        <v>-</v>
      </c>
      <c r="F121" s="60" t="str">
        <f>IF(ISNUMBER(san_table_data!F118), IF(san_table_data!F118=-999,"NA",IF(san_table_data!F118&gt;99, "&gt;99", IF(san_table_data!F118&lt;1, "&lt;1", san_table_data!F118))), "-")</f>
        <v>-</v>
      </c>
      <c r="G121" s="59" t="str">
        <f>IF(ISNUMBER(san_table_data!G118), IF(san_table_data!G118=-999,"NA",IF(san_table_data!G118&gt;99, "&gt;99", IF(san_table_data!G118&lt;1, "&lt;1", san_table_data!G118))), "-")</f>
        <v>-</v>
      </c>
      <c r="H121" s="59" t="str">
        <f>IF(ISNUMBER(san_table_data!H118), IF(san_table_data!H118=-999,"NA",IF(san_table_data!H118&gt;99, "&gt;99", IF(san_table_data!H118&lt;1, "&lt;1", san_table_data!H118))), "-")</f>
        <v>-</v>
      </c>
      <c r="I121" s="61" t="str">
        <f>IF(ISNUMBER(san_table_data!I118), IF(san_table_data!I118=-999,"NA",IF(san_table_data!I118&gt;99, "&gt;99", IF(san_table_data!I118&lt;1, "&lt;1", san_table_data!I118))), "-")</f>
        <v>-</v>
      </c>
      <c r="J121" s="47" t="str">
        <f>IF(ISNUMBER(san_table_data!J118), IF(san_table_data!J118=-999,"NA",san_table_data!J118), "-")</f>
        <v>-</v>
      </c>
      <c r="K121" s="47" t="str">
        <f>IF(ISNUMBER(san_table_data!K118), IF(san_table_data!K118=-999,"NA",san_table_data!K118), "-")</f>
        <v>-</v>
      </c>
      <c r="L121" s="60" t="str">
        <f>IF(ISNUMBER(san_table_data!L118), IF(san_table_data!L118=-999,"NA",IF(san_table_data!L118&gt;99, "&gt;99", IF(san_table_data!L118&lt;1, "&lt;1", san_table_data!L118))), "-")</f>
        <v>-</v>
      </c>
      <c r="M121" s="59" t="str">
        <f>IF(ISNUMBER(san_table_data!M118), IF(san_table_data!M118=-999,"NA",IF(san_table_data!M118&gt;99, "&gt;99", IF(san_table_data!M118&lt;1, "&lt;1", san_table_data!M118))), "-")</f>
        <v>-</v>
      </c>
      <c r="N121" s="59" t="str">
        <f>IF(ISNUMBER(san_table_data!N118), IF(san_table_data!N118=-999,"NA",IF(san_table_data!N118&gt;99, "&gt;99", IF(san_table_data!N118&lt;1, "&lt;1", san_table_data!N118))), "-")</f>
        <v>-</v>
      </c>
      <c r="O121" s="61" t="str">
        <f>IF(ISNUMBER(san_table_data!O118), IF(san_table_data!O118=-999,"NA",IF(san_table_data!O118&gt;99, "&gt;99", IF(san_table_data!O118&lt;1, "&lt;1", san_table_data!O118))), "-")</f>
        <v>-</v>
      </c>
      <c r="P121" s="47" t="str">
        <f>IF(ISNUMBER(san_table_data!P118), IF(san_table_data!P118=-999,"NA",san_table_data!P118), "-")</f>
        <v>-</v>
      </c>
      <c r="Q121" s="47" t="str">
        <f>IF(ISNUMBER(san_table_data!Q118), IF(san_table_data!Q118=-999,"NA",san_table_data!Q118), "-")</f>
        <v>-</v>
      </c>
      <c r="R121" s="60" t="str">
        <f>IF(ISNUMBER(san_table_data!R118), IF(san_table_data!R118=-999,"NA",IF(san_table_data!R118&gt;99, "&gt;99", IF(san_table_data!R118&lt;1, "&lt;1", san_table_data!R118))), "-")</f>
        <v>-</v>
      </c>
      <c r="S121" s="59" t="str">
        <f>IF(ISNUMBER(san_table_data!S118), IF(san_table_data!S118=-999,"NA",IF(san_table_data!S118&gt;99, "&gt;99", IF(san_table_data!S118&lt;1, "&lt;1", san_table_data!S118))), "-")</f>
        <v>-</v>
      </c>
      <c r="T121" s="59" t="str">
        <f>IF(ISNUMBER(san_table_data!T118), IF(san_table_data!T118=-999,"NA",IF(san_table_data!T118&gt;99, "&gt;99", IF(san_table_data!T118&lt;1, "&lt;1", san_table_data!T118))), "-")</f>
        <v>-</v>
      </c>
      <c r="U121" s="61" t="str">
        <f>IF(ISNUMBER(san_table_data!U118), IF(san_table_data!U118=-999,"NA",IF(san_table_data!U118&gt;99, "&gt;99", IF(san_table_data!U118&lt;1, "&lt;1", san_table_data!U118))), "-")</f>
        <v>-</v>
      </c>
      <c r="V121" s="47" t="str">
        <f>IF(ISNUMBER(san_table_data!V118), IF(san_table_data!V118=-999,"NA",san_table_data!V118), "-")</f>
        <v>-</v>
      </c>
      <c r="W121" s="47" t="str">
        <f>IF(ISNUMBER(san_table_data!W118), IF(san_table_data!W118=-999,"NA",san_table_data!W118), "-")</f>
        <v>-</v>
      </c>
      <c r="X121" s="47"/>
      <c r="Y121" s="47"/>
      <c r="Z121" s="62" t="str">
        <f>IF(ISNUMBER(san_table_data!Z118), IF(san_table_data!Z118=-999,"NA",IF(san_table_data!Z118&gt;99, "&gt;99", IF(san_table_data!Z118&lt;1, "&lt;1", san_table_data!Z118))), "-")</f>
        <v>-</v>
      </c>
      <c r="AA121" s="63" t="str">
        <f>IF(ISNUMBER(san_table_data!AA118), IF(san_table_data!AA118=-999,"NA",IF(san_table_data!AA118&gt;99, "&gt;99", IF(san_table_data!AA118&lt;1, "&lt;1", san_table_data!AA118))), "-")</f>
        <v>-</v>
      </c>
      <c r="AB121" s="63" t="str">
        <f>IF(ISNUMBER(san_table_data!AB118), IF(san_table_data!AB118=-999,"NA",IF(san_table_data!AB118&gt;99, "&gt;99", IF(san_table_data!AB118&lt;1, "&lt;1", san_table_data!AB118))), "-")</f>
        <v>-</v>
      </c>
      <c r="AC121" s="63" t="str">
        <f>IF(ISNUMBER(san_table_data!AC118), IF(san_table_data!AC118=-999,"NA",IF(san_table_data!AC118&gt;99, "&gt;99", IF(san_table_data!AC118&lt;1, "&lt;1", san_table_data!AC118))), "-")</f>
        <v>-</v>
      </c>
      <c r="AD121" s="59" t="str">
        <f>IF(ISNUMBER(san_table_data!AD118), IF(san_table_data!AD118=-999,"NA",IF(san_table_data!AD118&gt;99, "&gt;99", IF(san_table_data!AD118&lt;1, "&lt;1", san_table_data!AD118))), "-")</f>
        <v>-</v>
      </c>
      <c r="AE121" s="59" t="str">
        <f>IF(ISNUMBER(san_table_data!AE118), IF(san_table_data!AE118=-999,"NA",IF(san_table_data!AE118&gt;99, "&gt;99", IF(san_table_data!AE118&lt;1, "&lt;1", san_table_data!AE118))), "-")</f>
        <v>-</v>
      </c>
      <c r="AF121" s="59" t="str">
        <f>IF(ISNUMBER(san_table_data!AF118), IF(san_table_data!AF118=-999,"NA",IF(san_table_data!AF118&gt;99, "&gt;99", IF(san_table_data!AF118&lt;1, "&lt;1", san_table_data!AF118))), "-")</f>
        <v>-</v>
      </c>
      <c r="AG121" s="62" t="str">
        <f>IF(ISNUMBER(san_table_data!AG118), IF(san_table_data!AG118=-999,"NA",IF(san_table_data!AG118&gt;99, "&gt;99", IF(san_table_data!AG118&lt;1, "&lt;1", san_table_data!AG118))), "-")</f>
        <v>-</v>
      </c>
      <c r="AH121" s="63" t="str">
        <f>IF(ISNUMBER(san_table_data!AH118), IF(san_table_data!AH118=-999,"NA",IF(san_table_data!AH118&gt;99, "&gt;99", IF(san_table_data!AH118&lt;1, "&lt;1", san_table_data!AH118))), "-")</f>
        <v>-</v>
      </c>
      <c r="AI121" s="63" t="str">
        <f>IF(ISNUMBER(san_table_data!AI118), IF(san_table_data!AI118=-999,"NA",IF(san_table_data!AI118&gt;99, "&gt;99", IF(san_table_data!AI118&lt;1, "&lt;1", san_table_data!AI118))), "-")</f>
        <v>-</v>
      </c>
      <c r="AJ121" s="63" t="str">
        <f>IF(ISNUMBER(san_table_data!AJ118), IF(san_table_data!AJ118=-999,"NA",IF(san_table_data!AJ118&gt;99, "&gt;99", IF(san_table_data!AJ118&lt;1, "&lt;1", san_table_data!AJ118))), "-")</f>
        <v>-</v>
      </c>
      <c r="AK121" s="59" t="str">
        <f>IF(ISNUMBER(san_table_data!AK118), IF(san_table_data!AK118=-999,"NA",IF(san_table_data!AK118&gt;99, "&gt;99", IF(san_table_data!AK118&lt;1, "&lt;1", san_table_data!AK118))), "-")</f>
        <v>-</v>
      </c>
      <c r="AL121" s="59" t="str">
        <f>IF(ISNUMBER(san_table_data!AL118), IF(san_table_data!AL118=-999,"NA",IF(san_table_data!AL118&gt;99, "&gt;99", IF(san_table_data!AL118&lt;1, "&lt;1", san_table_data!AL118))), "-")</f>
        <v>-</v>
      </c>
      <c r="AM121" s="59" t="str">
        <f>IF(ISNUMBER(san_table_data!AM118), IF(san_table_data!AM118=-999,"NA",IF(san_table_data!AM118&gt;99, "&gt;99", IF(san_table_data!AM118&lt;1, "&lt;1", san_table_data!AM118))), "-")</f>
        <v>-</v>
      </c>
      <c r="AN121" s="62" t="str">
        <f>IF(ISNUMBER(san_table_data!AN118), IF(san_table_data!AN118=-999,"NA",IF(san_table_data!AN118&gt;99, "&gt;99", IF(san_table_data!AN118&lt;1, "&lt;1", san_table_data!AN118))), "-")</f>
        <v>-</v>
      </c>
      <c r="AO121" s="63" t="str">
        <f>IF(ISNUMBER(san_table_data!AO118), IF(san_table_data!AO118=-999,"NA",IF(san_table_data!AO118&gt;99, "&gt;99", IF(san_table_data!AO118&lt;1, "&lt;1", san_table_data!AO118))), "-")</f>
        <v>-</v>
      </c>
      <c r="AP121" s="63" t="str">
        <f>IF(ISNUMBER(san_table_data!AP118), IF(san_table_data!AP118=-999,"NA",IF(san_table_data!AP118&gt;99, "&gt;99", IF(san_table_data!AP118&lt;1, "&lt;1", san_table_data!AP118))), "-")</f>
        <v>-</v>
      </c>
      <c r="AQ121" s="63" t="str">
        <f>IF(ISNUMBER(san_table_data!AQ118), IF(san_table_data!AQ118=-999,"NA",IF(san_table_data!AQ118&gt;99, "&gt;99", IF(san_table_data!AQ118&lt;1, "&lt;1", san_table_data!AQ118))), "-")</f>
        <v>-</v>
      </c>
      <c r="AR121" s="59" t="str">
        <f>IF(ISNUMBER(san_table_data!AR118), IF(san_table_data!AR118=-999,"NA",IF(san_table_data!AR118&gt;99, "&gt;99", IF(san_table_data!AR118&lt;1, "&lt;1", san_table_data!AR118))), "-")</f>
        <v>-</v>
      </c>
      <c r="AS121" s="59" t="str">
        <f>IF(ISNUMBER(san_table_data!AS118), IF(san_table_data!AS118=-999,"NA",IF(san_table_data!AS118&gt;99, "&gt;99", IF(san_table_data!AS118&lt;1, "&lt;1", san_table_data!AS118))), "-")</f>
        <v>-</v>
      </c>
      <c r="AT121" s="59" t="str">
        <f>IF(ISNUMBER(san_table_data!AT118), IF(san_table_data!AT118=-999,"NA",IF(san_table_data!AT118&gt;99, "&gt;99", IF(san_table_data!AT118&lt;1, "&lt;1", san_table_data!AT118))), "-")</f>
        <v>-</v>
      </c>
    </row>
    <row r="122" x14ac:dyDescent="0.25">
      <c r="A122" s="56" t="str">
        <f>IF(ISBLANK(san_table_data!A119), "", san_table_data!A119)</f>
        <v/>
      </c>
      <c r="B122" s="56" t="str">
        <f>IF(ISBLANK(san_table_data!B119), "", san_table_data!B119)</f>
        <v/>
      </c>
      <c r="C122" s="57" t="str">
        <f>IF(ISNUMBER(san_table_data!C119), san_table_data!C119, "-")</f>
        <v>-</v>
      </c>
      <c r="D122" s="58" t="str">
        <f>IF(ISNUMBER(san_table_data!D119), san_table_data!D119, "-")</f>
        <v>-</v>
      </c>
      <c r="E122" s="59" t="str">
        <f>IF(ISNUMBER(san_table_data!E119), san_table_data!E119, "-")</f>
        <v>-</v>
      </c>
      <c r="F122" s="60" t="str">
        <f>IF(ISNUMBER(san_table_data!F119), IF(san_table_data!F119=-999,"NA",IF(san_table_data!F119&gt;99, "&gt;99", IF(san_table_data!F119&lt;1, "&lt;1", san_table_data!F119))), "-")</f>
        <v>-</v>
      </c>
      <c r="G122" s="59" t="str">
        <f>IF(ISNUMBER(san_table_data!G119), IF(san_table_data!G119=-999,"NA",IF(san_table_data!G119&gt;99, "&gt;99", IF(san_table_data!G119&lt;1, "&lt;1", san_table_data!G119))), "-")</f>
        <v>-</v>
      </c>
      <c r="H122" s="59" t="str">
        <f>IF(ISNUMBER(san_table_data!H119), IF(san_table_data!H119=-999,"NA",IF(san_table_data!H119&gt;99, "&gt;99", IF(san_table_data!H119&lt;1, "&lt;1", san_table_data!H119))), "-")</f>
        <v>-</v>
      </c>
      <c r="I122" s="61" t="str">
        <f>IF(ISNUMBER(san_table_data!I119), IF(san_table_data!I119=-999,"NA",IF(san_table_data!I119&gt;99, "&gt;99", IF(san_table_data!I119&lt;1, "&lt;1", san_table_data!I119))), "-")</f>
        <v>-</v>
      </c>
      <c r="J122" s="47" t="str">
        <f>IF(ISNUMBER(san_table_data!J119), IF(san_table_data!J119=-999,"NA",san_table_data!J119), "-")</f>
        <v>-</v>
      </c>
      <c r="K122" s="47" t="str">
        <f>IF(ISNUMBER(san_table_data!K119), IF(san_table_data!K119=-999,"NA",san_table_data!K119), "-")</f>
        <v>-</v>
      </c>
      <c r="L122" s="60" t="str">
        <f>IF(ISNUMBER(san_table_data!L119), IF(san_table_data!L119=-999,"NA",IF(san_table_data!L119&gt;99, "&gt;99", IF(san_table_data!L119&lt;1, "&lt;1", san_table_data!L119))), "-")</f>
        <v>-</v>
      </c>
      <c r="M122" s="59" t="str">
        <f>IF(ISNUMBER(san_table_data!M119), IF(san_table_data!M119=-999,"NA",IF(san_table_data!M119&gt;99, "&gt;99", IF(san_table_data!M119&lt;1, "&lt;1", san_table_data!M119))), "-")</f>
        <v>-</v>
      </c>
      <c r="N122" s="59" t="str">
        <f>IF(ISNUMBER(san_table_data!N119), IF(san_table_data!N119=-999,"NA",IF(san_table_data!N119&gt;99, "&gt;99", IF(san_table_data!N119&lt;1, "&lt;1", san_table_data!N119))), "-")</f>
        <v>-</v>
      </c>
      <c r="O122" s="61" t="str">
        <f>IF(ISNUMBER(san_table_data!O119), IF(san_table_data!O119=-999,"NA",IF(san_table_data!O119&gt;99, "&gt;99", IF(san_table_data!O119&lt;1, "&lt;1", san_table_data!O119))), "-")</f>
        <v>-</v>
      </c>
      <c r="P122" s="47" t="str">
        <f>IF(ISNUMBER(san_table_data!P119), IF(san_table_data!P119=-999,"NA",san_table_data!P119), "-")</f>
        <v>-</v>
      </c>
      <c r="Q122" s="47" t="str">
        <f>IF(ISNUMBER(san_table_data!Q119), IF(san_table_data!Q119=-999,"NA",san_table_data!Q119), "-")</f>
        <v>-</v>
      </c>
      <c r="R122" s="60" t="str">
        <f>IF(ISNUMBER(san_table_data!R119), IF(san_table_data!R119=-999,"NA",IF(san_table_data!R119&gt;99, "&gt;99", IF(san_table_data!R119&lt;1, "&lt;1", san_table_data!R119))), "-")</f>
        <v>-</v>
      </c>
      <c r="S122" s="59" t="str">
        <f>IF(ISNUMBER(san_table_data!S119), IF(san_table_data!S119=-999,"NA",IF(san_table_data!S119&gt;99, "&gt;99", IF(san_table_data!S119&lt;1, "&lt;1", san_table_data!S119))), "-")</f>
        <v>-</v>
      </c>
      <c r="T122" s="59" t="str">
        <f>IF(ISNUMBER(san_table_data!T119), IF(san_table_data!T119=-999,"NA",IF(san_table_data!T119&gt;99, "&gt;99", IF(san_table_data!T119&lt;1, "&lt;1", san_table_data!T119))), "-")</f>
        <v>-</v>
      </c>
      <c r="U122" s="61" t="str">
        <f>IF(ISNUMBER(san_table_data!U119), IF(san_table_data!U119=-999,"NA",IF(san_table_data!U119&gt;99, "&gt;99", IF(san_table_data!U119&lt;1, "&lt;1", san_table_data!U119))), "-")</f>
        <v>-</v>
      </c>
      <c r="V122" s="47" t="str">
        <f>IF(ISNUMBER(san_table_data!V119), IF(san_table_data!V119=-999,"NA",san_table_data!V119), "-")</f>
        <v>-</v>
      </c>
      <c r="W122" s="47" t="str">
        <f>IF(ISNUMBER(san_table_data!W119), IF(san_table_data!W119=-999,"NA",san_table_data!W119), "-")</f>
        <v>-</v>
      </c>
      <c r="X122" s="47"/>
      <c r="Y122" s="47"/>
      <c r="Z122" s="62" t="str">
        <f>IF(ISNUMBER(san_table_data!Z119), IF(san_table_data!Z119=-999,"NA",IF(san_table_data!Z119&gt;99, "&gt;99", IF(san_table_data!Z119&lt;1, "&lt;1", san_table_data!Z119))), "-")</f>
        <v>-</v>
      </c>
      <c r="AA122" s="63" t="str">
        <f>IF(ISNUMBER(san_table_data!AA119), IF(san_table_data!AA119=-999,"NA",IF(san_table_data!AA119&gt;99, "&gt;99", IF(san_table_data!AA119&lt;1, "&lt;1", san_table_data!AA119))), "-")</f>
        <v>-</v>
      </c>
      <c r="AB122" s="63" t="str">
        <f>IF(ISNUMBER(san_table_data!AB119), IF(san_table_data!AB119=-999,"NA",IF(san_table_data!AB119&gt;99, "&gt;99", IF(san_table_data!AB119&lt;1, "&lt;1", san_table_data!AB119))), "-")</f>
        <v>-</v>
      </c>
      <c r="AC122" s="63" t="str">
        <f>IF(ISNUMBER(san_table_data!AC119), IF(san_table_data!AC119=-999,"NA",IF(san_table_data!AC119&gt;99, "&gt;99", IF(san_table_data!AC119&lt;1, "&lt;1", san_table_data!AC119))), "-")</f>
        <v>-</v>
      </c>
      <c r="AD122" s="59" t="str">
        <f>IF(ISNUMBER(san_table_data!AD119), IF(san_table_data!AD119=-999,"NA",IF(san_table_data!AD119&gt;99, "&gt;99", IF(san_table_data!AD119&lt;1, "&lt;1", san_table_data!AD119))), "-")</f>
        <v>-</v>
      </c>
      <c r="AE122" s="59" t="str">
        <f>IF(ISNUMBER(san_table_data!AE119), IF(san_table_data!AE119=-999,"NA",IF(san_table_data!AE119&gt;99, "&gt;99", IF(san_table_data!AE119&lt;1, "&lt;1", san_table_data!AE119))), "-")</f>
        <v>-</v>
      </c>
      <c r="AF122" s="59" t="str">
        <f>IF(ISNUMBER(san_table_data!AF119), IF(san_table_data!AF119=-999,"NA",IF(san_table_data!AF119&gt;99, "&gt;99", IF(san_table_data!AF119&lt;1, "&lt;1", san_table_data!AF119))), "-")</f>
        <v>-</v>
      </c>
      <c r="AG122" s="62" t="str">
        <f>IF(ISNUMBER(san_table_data!AG119), IF(san_table_data!AG119=-999,"NA",IF(san_table_data!AG119&gt;99, "&gt;99", IF(san_table_data!AG119&lt;1, "&lt;1", san_table_data!AG119))), "-")</f>
        <v>-</v>
      </c>
      <c r="AH122" s="63" t="str">
        <f>IF(ISNUMBER(san_table_data!AH119), IF(san_table_data!AH119=-999,"NA",IF(san_table_data!AH119&gt;99, "&gt;99", IF(san_table_data!AH119&lt;1, "&lt;1", san_table_data!AH119))), "-")</f>
        <v>-</v>
      </c>
      <c r="AI122" s="63" t="str">
        <f>IF(ISNUMBER(san_table_data!AI119), IF(san_table_data!AI119=-999,"NA",IF(san_table_data!AI119&gt;99, "&gt;99", IF(san_table_data!AI119&lt;1, "&lt;1", san_table_data!AI119))), "-")</f>
        <v>-</v>
      </c>
      <c r="AJ122" s="63" t="str">
        <f>IF(ISNUMBER(san_table_data!AJ119), IF(san_table_data!AJ119=-999,"NA",IF(san_table_data!AJ119&gt;99, "&gt;99", IF(san_table_data!AJ119&lt;1, "&lt;1", san_table_data!AJ119))), "-")</f>
        <v>-</v>
      </c>
      <c r="AK122" s="59" t="str">
        <f>IF(ISNUMBER(san_table_data!AK119), IF(san_table_data!AK119=-999,"NA",IF(san_table_data!AK119&gt;99, "&gt;99", IF(san_table_data!AK119&lt;1, "&lt;1", san_table_data!AK119))), "-")</f>
        <v>-</v>
      </c>
      <c r="AL122" s="59" t="str">
        <f>IF(ISNUMBER(san_table_data!AL119), IF(san_table_data!AL119=-999,"NA",IF(san_table_data!AL119&gt;99, "&gt;99", IF(san_table_data!AL119&lt;1, "&lt;1", san_table_data!AL119))), "-")</f>
        <v>-</v>
      </c>
      <c r="AM122" s="59" t="str">
        <f>IF(ISNUMBER(san_table_data!AM119), IF(san_table_data!AM119=-999,"NA",IF(san_table_data!AM119&gt;99, "&gt;99", IF(san_table_data!AM119&lt;1, "&lt;1", san_table_data!AM119))), "-")</f>
        <v>-</v>
      </c>
      <c r="AN122" s="62" t="str">
        <f>IF(ISNUMBER(san_table_data!AN119), IF(san_table_data!AN119=-999,"NA",IF(san_table_data!AN119&gt;99, "&gt;99", IF(san_table_data!AN119&lt;1, "&lt;1", san_table_data!AN119))), "-")</f>
        <v>-</v>
      </c>
      <c r="AO122" s="63" t="str">
        <f>IF(ISNUMBER(san_table_data!AO119), IF(san_table_data!AO119=-999,"NA",IF(san_table_data!AO119&gt;99, "&gt;99", IF(san_table_data!AO119&lt;1, "&lt;1", san_table_data!AO119))), "-")</f>
        <v>-</v>
      </c>
      <c r="AP122" s="63" t="str">
        <f>IF(ISNUMBER(san_table_data!AP119), IF(san_table_data!AP119=-999,"NA",IF(san_table_data!AP119&gt;99, "&gt;99", IF(san_table_data!AP119&lt;1, "&lt;1", san_table_data!AP119))), "-")</f>
        <v>-</v>
      </c>
      <c r="AQ122" s="63" t="str">
        <f>IF(ISNUMBER(san_table_data!AQ119), IF(san_table_data!AQ119=-999,"NA",IF(san_table_data!AQ119&gt;99, "&gt;99", IF(san_table_data!AQ119&lt;1, "&lt;1", san_table_data!AQ119))), "-")</f>
        <v>-</v>
      </c>
      <c r="AR122" s="59" t="str">
        <f>IF(ISNUMBER(san_table_data!AR119), IF(san_table_data!AR119=-999,"NA",IF(san_table_data!AR119&gt;99, "&gt;99", IF(san_table_data!AR119&lt;1, "&lt;1", san_table_data!AR119))), "-")</f>
        <v>-</v>
      </c>
      <c r="AS122" s="59" t="str">
        <f>IF(ISNUMBER(san_table_data!AS119), IF(san_table_data!AS119=-999,"NA",IF(san_table_data!AS119&gt;99, "&gt;99", IF(san_table_data!AS119&lt;1, "&lt;1", san_table_data!AS119))), "-")</f>
        <v>-</v>
      </c>
      <c r="AT122" s="59" t="str">
        <f>IF(ISNUMBER(san_table_data!AT119), IF(san_table_data!AT119=-999,"NA",IF(san_table_data!AT119&gt;99, "&gt;99", IF(san_table_data!AT119&lt;1, "&lt;1", san_table_data!AT119))), "-")</f>
        <v>-</v>
      </c>
    </row>
    <row r="123" x14ac:dyDescent="0.25">
      <c r="A123" s="56" t="str">
        <f>IF(ISBLANK(san_table_data!A120), "", san_table_data!A120)</f>
        <v/>
      </c>
      <c r="B123" s="56" t="str">
        <f>IF(ISBLANK(san_table_data!B120), "", san_table_data!B120)</f>
        <v/>
      </c>
      <c r="C123" s="57" t="str">
        <f>IF(ISNUMBER(san_table_data!C120), san_table_data!C120, "-")</f>
        <v>-</v>
      </c>
      <c r="D123" s="58" t="str">
        <f>IF(ISNUMBER(san_table_data!D120), san_table_data!D120, "-")</f>
        <v>-</v>
      </c>
      <c r="E123" s="59" t="str">
        <f>IF(ISNUMBER(san_table_data!E120), san_table_data!E120, "-")</f>
        <v>-</v>
      </c>
      <c r="F123" s="60" t="str">
        <f>IF(ISNUMBER(san_table_data!F120), IF(san_table_data!F120=-999,"NA",IF(san_table_data!F120&gt;99, "&gt;99", IF(san_table_data!F120&lt;1, "&lt;1", san_table_data!F120))), "-")</f>
        <v>-</v>
      </c>
      <c r="G123" s="59" t="str">
        <f>IF(ISNUMBER(san_table_data!G120), IF(san_table_data!G120=-999,"NA",IF(san_table_data!G120&gt;99, "&gt;99", IF(san_table_data!G120&lt;1, "&lt;1", san_table_data!G120))), "-")</f>
        <v>-</v>
      </c>
      <c r="H123" s="59" t="str">
        <f>IF(ISNUMBER(san_table_data!H120), IF(san_table_data!H120=-999,"NA",IF(san_table_data!H120&gt;99, "&gt;99", IF(san_table_data!H120&lt;1, "&lt;1", san_table_data!H120))), "-")</f>
        <v>-</v>
      </c>
      <c r="I123" s="61" t="str">
        <f>IF(ISNUMBER(san_table_data!I120), IF(san_table_data!I120=-999,"NA",IF(san_table_data!I120&gt;99, "&gt;99", IF(san_table_data!I120&lt;1, "&lt;1", san_table_data!I120))), "-")</f>
        <v>-</v>
      </c>
      <c r="J123" s="47" t="str">
        <f>IF(ISNUMBER(san_table_data!J120), IF(san_table_data!J120=-999,"NA",san_table_data!J120), "-")</f>
        <v>-</v>
      </c>
      <c r="K123" s="47" t="str">
        <f>IF(ISNUMBER(san_table_data!K120), IF(san_table_data!K120=-999,"NA",san_table_data!K120), "-")</f>
        <v>-</v>
      </c>
      <c r="L123" s="60" t="str">
        <f>IF(ISNUMBER(san_table_data!L120), IF(san_table_data!L120=-999,"NA",IF(san_table_data!L120&gt;99, "&gt;99", IF(san_table_data!L120&lt;1, "&lt;1", san_table_data!L120))), "-")</f>
        <v>-</v>
      </c>
      <c r="M123" s="59" t="str">
        <f>IF(ISNUMBER(san_table_data!M120), IF(san_table_data!M120=-999,"NA",IF(san_table_data!M120&gt;99, "&gt;99", IF(san_table_data!M120&lt;1, "&lt;1", san_table_data!M120))), "-")</f>
        <v>-</v>
      </c>
      <c r="N123" s="59" t="str">
        <f>IF(ISNUMBER(san_table_data!N120), IF(san_table_data!N120=-999,"NA",IF(san_table_data!N120&gt;99, "&gt;99", IF(san_table_data!N120&lt;1, "&lt;1", san_table_data!N120))), "-")</f>
        <v>-</v>
      </c>
      <c r="O123" s="61" t="str">
        <f>IF(ISNUMBER(san_table_data!O120), IF(san_table_data!O120=-999,"NA",IF(san_table_data!O120&gt;99, "&gt;99", IF(san_table_data!O120&lt;1, "&lt;1", san_table_data!O120))), "-")</f>
        <v>-</v>
      </c>
      <c r="P123" s="47" t="str">
        <f>IF(ISNUMBER(san_table_data!P120), IF(san_table_data!P120=-999,"NA",san_table_data!P120), "-")</f>
        <v>-</v>
      </c>
      <c r="Q123" s="47" t="str">
        <f>IF(ISNUMBER(san_table_data!Q120), IF(san_table_data!Q120=-999,"NA",san_table_data!Q120), "-")</f>
        <v>-</v>
      </c>
      <c r="R123" s="60" t="str">
        <f>IF(ISNUMBER(san_table_data!R120), IF(san_table_data!R120=-999,"NA",IF(san_table_data!R120&gt;99, "&gt;99", IF(san_table_data!R120&lt;1, "&lt;1", san_table_data!R120))), "-")</f>
        <v>-</v>
      </c>
      <c r="S123" s="59" t="str">
        <f>IF(ISNUMBER(san_table_data!S120), IF(san_table_data!S120=-999,"NA",IF(san_table_data!S120&gt;99, "&gt;99", IF(san_table_data!S120&lt;1, "&lt;1", san_table_data!S120))), "-")</f>
        <v>-</v>
      </c>
      <c r="T123" s="59" t="str">
        <f>IF(ISNUMBER(san_table_data!T120), IF(san_table_data!T120=-999,"NA",IF(san_table_data!T120&gt;99, "&gt;99", IF(san_table_data!T120&lt;1, "&lt;1", san_table_data!T120))), "-")</f>
        <v>-</v>
      </c>
      <c r="U123" s="61" t="str">
        <f>IF(ISNUMBER(san_table_data!U120), IF(san_table_data!U120=-999,"NA",IF(san_table_data!U120&gt;99, "&gt;99", IF(san_table_data!U120&lt;1, "&lt;1", san_table_data!U120))), "-")</f>
        <v>-</v>
      </c>
      <c r="V123" s="47" t="str">
        <f>IF(ISNUMBER(san_table_data!V120), IF(san_table_data!V120=-999,"NA",san_table_data!V120), "-")</f>
        <v>-</v>
      </c>
      <c r="W123" s="47" t="str">
        <f>IF(ISNUMBER(san_table_data!W120), IF(san_table_data!W120=-999,"NA",san_table_data!W120), "-")</f>
        <v>-</v>
      </c>
      <c r="X123" s="47"/>
      <c r="Y123" s="47"/>
      <c r="Z123" s="62" t="str">
        <f>IF(ISNUMBER(san_table_data!Z120), IF(san_table_data!Z120=-999,"NA",IF(san_table_data!Z120&gt;99, "&gt;99", IF(san_table_data!Z120&lt;1, "&lt;1", san_table_data!Z120))), "-")</f>
        <v>-</v>
      </c>
      <c r="AA123" s="63" t="str">
        <f>IF(ISNUMBER(san_table_data!AA120), IF(san_table_data!AA120=-999,"NA",IF(san_table_data!AA120&gt;99, "&gt;99", IF(san_table_data!AA120&lt;1, "&lt;1", san_table_data!AA120))), "-")</f>
        <v>-</v>
      </c>
      <c r="AB123" s="63" t="str">
        <f>IF(ISNUMBER(san_table_data!AB120), IF(san_table_data!AB120=-999,"NA",IF(san_table_data!AB120&gt;99, "&gt;99", IF(san_table_data!AB120&lt;1, "&lt;1", san_table_data!AB120))), "-")</f>
        <v>-</v>
      </c>
      <c r="AC123" s="63" t="str">
        <f>IF(ISNUMBER(san_table_data!AC120), IF(san_table_data!AC120=-999,"NA",IF(san_table_data!AC120&gt;99, "&gt;99", IF(san_table_data!AC120&lt;1, "&lt;1", san_table_data!AC120))), "-")</f>
        <v>-</v>
      </c>
      <c r="AD123" s="59" t="str">
        <f>IF(ISNUMBER(san_table_data!AD120), IF(san_table_data!AD120=-999,"NA",IF(san_table_data!AD120&gt;99, "&gt;99", IF(san_table_data!AD120&lt;1, "&lt;1", san_table_data!AD120))), "-")</f>
        <v>-</v>
      </c>
      <c r="AE123" s="59" t="str">
        <f>IF(ISNUMBER(san_table_data!AE120), IF(san_table_data!AE120=-999,"NA",IF(san_table_data!AE120&gt;99, "&gt;99", IF(san_table_data!AE120&lt;1, "&lt;1", san_table_data!AE120))), "-")</f>
        <v>-</v>
      </c>
      <c r="AF123" s="59" t="str">
        <f>IF(ISNUMBER(san_table_data!AF120), IF(san_table_data!AF120=-999,"NA",IF(san_table_data!AF120&gt;99, "&gt;99", IF(san_table_data!AF120&lt;1, "&lt;1", san_table_data!AF120))), "-")</f>
        <v>-</v>
      </c>
      <c r="AG123" s="62" t="str">
        <f>IF(ISNUMBER(san_table_data!AG120), IF(san_table_data!AG120=-999,"NA",IF(san_table_data!AG120&gt;99, "&gt;99", IF(san_table_data!AG120&lt;1, "&lt;1", san_table_data!AG120))), "-")</f>
        <v>-</v>
      </c>
      <c r="AH123" s="63" t="str">
        <f>IF(ISNUMBER(san_table_data!AH120), IF(san_table_data!AH120=-999,"NA",IF(san_table_data!AH120&gt;99, "&gt;99", IF(san_table_data!AH120&lt;1, "&lt;1", san_table_data!AH120))), "-")</f>
        <v>-</v>
      </c>
      <c r="AI123" s="63" t="str">
        <f>IF(ISNUMBER(san_table_data!AI120), IF(san_table_data!AI120=-999,"NA",IF(san_table_data!AI120&gt;99, "&gt;99", IF(san_table_data!AI120&lt;1, "&lt;1", san_table_data!AI120))), "-")</f>
        <v>-</v>
      </c>
      <c r="AJ123" s="63" t="str">
        <f>IF(ISNUMBER(san_table_data!AJ120), IF(san_table_data!AJ120=-999,"NA",IF(san_table_data!AJ120&gt;99, "&gt;99", IF(san_table_data!AJ120&lt;1, "&lt;1", san_table_data!AJ120))), "-")</f>
        <v>-</v>
      </c>
      <c r="AK123" s="59" t="str">
        <f>IF(ISNUMBER(san_table_data!AK120), IF(san_table_data!AK120=-999,"NA",IF(san_table_data!AK120&gt;99, "&gt;99", IF(san_table_data!AK120&lt;1, "&lt;1", san_table_data!AK120))), "-")</f>
        <v>-</v>
      </c>
      <c r="AL123" s="59" t="str">
        <f>IF(ISNUMBER(san_table_data!AL120), IF(san_table_data!AL120=-999,"NA",IF(san_table_data!AL120&gt;99, "&gt;99", IF(san_table_data!AL120&lt;1, "&lt;1", san_table_data!AL120))), "-")</f>
        <v>-</v>
      </c>
      <c r="AM123" s="59" t="str">
        <f>IF(ISNUMBER(san_table_data!AM120), IF(san_table_data!AM120=-999,"NA",IF(san_table_data!AM120&gt;99, "&gt;99", IF(san_table_data!AM120&lt;1, "&lt;1", san_table_data!AM120))), "-")</f>
        <v>-</v>
      </c>
      <c r="AN123" s="62" t="str">
        <f>IF(ISNUMBER(san_table_data!AN120), IF(san_table_data!AN120=-999,"NA",IF(san_table_data!AN120&gt;99, "&gt;99", IF(san_table_data!AN120&lt;1, "&lt;1", san_table_data!AN120))), "-")</f>
        <v>-</v>
      </c>
      <c r="AO123" s="63" t="str">
        <f>IF(ISNUMBER(san_table_data!AO120), IF(san_table_data!AO120=-999,"NA",IF(san_table_data!AO120&gt;99, "&gt;99", IF(san_table_data!AO120&lt;1, "&lt;1", san_table_data!AO120))), "-")</f>
        <v>-</v>
      </c>
      <c r="AP123" s="63" t="str">
        <f>IF(ISNUMBER(san_table_data!AP120), IF(san_table_data!AP120=-999,"NA",IF(san_table_data!AP120&gt;99, "&gt;99", IF(san_table_data!AP120&lt;1, "&lt;1", san_table_data!AP120))), "-")</f>
        <v>-</v>
      </c>
      <c r="AQ123" s="63" t="str">
        <f>IF(ISNUMBER(san_table_data!AQ120), IF(san_table_data!AQ120=-999,"NA",IF(san_table_data!AQ120&gt;99, "&gt;99", IF(san_table_data!AQ120&lt;1, "&lt;1", san_table_data!AQ120))), "-")</f>
        <v>-</v>
      </c>
      <c r="AR123" s="59" t="str">
        <f>IF(ISNUMBER(san_table_data!AR120), IF(san_table_data!AR120=-999,"NA",IF(san_table_data!AR120&gt;99, "&gt;99", IF(san_table_data!AR120&lt;1, "&lt;1", san_table_data!AR120))), "-")</f>
        <v>-</v>
      </c>
      <c r="AS123" s="59" t="str">
        <f>IF(ISNUMBER(san_table_data!AS120), IF(san_table_data!AS120=-999,"NA",IF(san_table_data!AS120&gt;99, "&gt;99", IF(san_table_data!AS120&lt;1, "&lt;1", san_table_data!AS120))), "-")</f>
        <v>-</v>
      </c>
      <c r="AT123" s="59" t="str">
        <f>IF(ISNUMBER(san_table_data!AT120), IF(san_table_data!AT120=-999,"NA",IF(san_table_data!AT120&gt;99, "&gt;99", IF(san_table_data!AT120&lt;1, "&lt;1", san_table_data!AT120))), "-")</f>
        <v>-</v>
      </c>
    </row>
    <row r="124" x14ac:dyDescent="0.25">
      <c r="A124" s="56" t="str">
        <f>IF(ISBLANK(san_table_data!A121), "", san_table_data!A121)</f>
        <v/>
      </c>
      <c r="B124" s="56" t="str">
        <f>IF(ISBLANK(san_table_data!B121), "", san_table_data!B121)</f>
        <v/>
      </c>
      <c r="C124" s="57" t="str">
        <f>IF(ISNUMBER(san_table_data!C121), san_table_data!C121, "-")</f>
        <v>-</v>
      </c>
      <c r="D124" s="58" t="str">
        <f>IF(ISNUMBER(san_table_data!D121), san_table_data!D121, "-")</f>
        <v>-</v>
      </c>
      <c r="E124" s="59" t="str">
        <f>IF(ISNUMBER(san_table_data!E121), san_table_data!E121, "-")</f>
        <v>-</v>
      </c>
      <c r="F124" s="60" t="str">
        <f>IF(ISNUMBER(san_table_data!F121), IF(san_table_data!F121=-999,"NA",IF(san_table_data!F121&gt;99, "&gt;99", IF(san_table_data!F121&lt;1, "&lt;1", san_table_data!F121))), "-")</f>
        <v>-</v>
      </c>
      <c r="G124" s="59" t="str">
        <f>IF(ISNUMBER(san_table_data!G121), IF(san_table_data!G121=-999,"NA",IF(san_table_data!G121&gt;99, "&gt;99", IF(san_table_data!G121&lt;1, "&lt;1", san_table_data!G121))), "-")</f>
        <v>-</v>
      </c>
      <c r="H124" s="59" t="str">
        <f>IF(ISNUMBER(san_table_data!H121), IF(san_table_data!H121=-999,"NA",IF(san_table_data!H121&gt;99, "&gt;99", IF(san_table_data!H121&lt;1, "&lt;1", san_table_data!H121))), "-")</f>
        <v>-</v>
      </c>
      <c r="I124" s="61" t="str">
        <f>IF(ISNUMBER(san_table_data!I121), IF(san_table_data!I121=-999,"NA",IF(san_table_data!I121&gt;99, "&gt;99", IF(san_table_data!I121&lt;1, "&lt;1", san_table_data!I121))), "-")</f>
        <v>-</v>
      </c>
      <c r="J124" s="47" t="str">
        <f>IF(ISNUMBER(san_table_data!J121), IF(san_table_data!J121=-999,"NA",san_table_data!J121), "-")</f>
        <v>-</v>
      </c>
      <c r="K124" s="47" t="str">
        <f>IF(ISNUMBER(san_table_data!K121), IF(san_table_data!K121=-999,"NA",san_table_data!K121), "-")</f>
        <v>-</v>
      </c>
      <c r="L124" s="60" t="str">
        <f>IF(ISNUMBER(san_table_data!L121), IF(san_table_data!L121=-999,"NA",IF(san_table_data!L121&gt;99, "&gt;99", IF(san_table_data!L121&lt;1, "&lt;1", san_table_data!L121))), "-")</f>
        <v>-</v>
      </c>
      <c r="M124" s="59" t="str">
        <f>IF(ISNUMBER(san_table_data!M121), IF(san_table_data!M121=-999,"NA",IF(san_table_data!M121&gt;99, "&gt;99", IF(san_table_data!M121&lt;1, "&lt;1", san_table_data!M121))), "-")</f>
        <v>-</v>
      </c>
      <c r="N124" s="59" t="str">
        <f>IF(ISNUMBER(san_table_data!N121), IF(san_table_data!N121=-999,"NA",IF(san_table_data!N121&gt;99, "&gt;99", IF(san_table_data!N121&lt;1, "&lt;1", san_table_data!N121))), "-")</f>
        <v>-</v>
      </c>
      <c r="O124" s="61" t="str">
        <f>IF(ISNUMBER(san_table_data!O121), IF(san_table_data!O121=-999,"NA",IF(san_table_data!O121&gt;99, "&gt;99", IF(san_table_data!O121&lt;1, "&lt;1", san_table_data!O121))), "-")</f>
        <v>-</v>
      </c>
      <c r="P124" s="47" t="str">
        <f>IF(ISNUMBER(san_table_data!P121), IF(san_table_data!P121=-999,"NA",san_table_data!P121), "-")</f>
        <v>-</v>
      </c>
      <c r="Q124" s="47" t="str">
        <f>IF(ISNUMBER(san_table_data!Q121), IF(san_table_data!Q121=-999,"NA",san_table_data!Q121), "-")</f>
        <v>-</v>
      </c>
      <c r="R124" s="60" t="str">
        <f>IF(ISNUMBER(san_table_data!R121), IF(san_table_data!R121=-999,"NA",IF(san_table_data!R121&gt;99, "&gt;99", IF(san_table_data!R121&lt;1, "&lt;1", san_table_data!R121))), "-")</f>
        <v>-</v>
      </c>
      <c r="S124" s="59" t="str">
        <f>IF(ISNUMBER(san_table_data!S121), IF(san_table_data!S121=-999,"NA",IF(san_table_data!S121&gt;99, "&gt;99", IF(san_table_data!S121&lt;1, "&lt;1", san_table_data!S121))), "-")</f>
        <v>-</v>
      </c>
      <c r="T124" s="59" t="str">
        <f>IF(ISNUMBER(san_table_data!T121), IF(san_table_data!T121=-999,"NA",IF(san_table_data!T121&gt;99, "&gt;99", IF(san_table_data!T121&lt;1, "&lt;1", san_table_data!T121))), "-")</f>
        <v>-</v>
      </c>
      <c r="U124" s="61" t="str">
        <f>IF(ISNUMBER(san_table_data!U121), IF(san_table_data!U121=-999,"NA",IF(san_table_data!U121&gt;99, "&gt;99", IF(san_table_data!U121&lt;1, "&lt;1", san_table_data!U121))), "-")</f>
        <v>-</v>
      </c>
      <c r="V124" s="47" t="str">
        <f>IF(ISNUMBER(san_table_data!V121), IF(san_table_data!V121=-999,"NA",san_table_data!V121), "-")</f>
        <v>-</v>
      </c>
      <c r="W124" s="47" t="str">
        <f>IF(ISNUMBER(san_table_data!W121), IF(san_table_data!W121=-999,"NA",san_table_data!W121), "-")</f>
        <v>-</v>
      </c>
      <c r="X124" s="47"/>
      <c r="Y124" s="47"/>
      <c r="Z124" s="62" t="str">
        <f>IF(ISNUMBER(san_table_data!Z121), IF(san_table_data!Z121=-999,"NA",IF(san_table_data!Z121&gt;99, "&gt;99", IF(san_table_data!Z121&lt;1, "&lt;1", san_table_data!Z121))), "-")</f>
        <v>-</v>
      </c>
      <c r="AA124" s="63" t="str">
        <f>IF(ISNUMBER(san_table_data!AA121), IF(san_table_data!AA121=-999,"NA",IF(san_table_data!AA121&gt;99, "&gt;99", IF(san_table_data!AA121&lt;1, "&lt;1", san_table_data!AA121))), "-")</f>
        <v>-</v>
      </c>
      <c r="AB124" s="63" t="str">
        <f>IF(ISNUMBER(san_table_data!AB121), IF(san_table_data!AB121=-999,"NA",IF(san_table_data!AB121&gt;99, "&gt;99", IF(san_table_data!AB121&lt;1, "&lt;1", san_table_data!AB121))), "-")</f>
        <v>-</v>
      </c>
      <c r="AC124" s="63" t="str">
        <f>IF(ISNUMBER(san_table_data!AC121), IF(san_table_data!AC121=-999,"NA",IF(san_table_data!AC121&gt;99, "&gt;99", IF(san_table_data!AC121&lt;1, "&lt;1", san_table_data!AC121))), "-")</f>
        <v>-</v>
      </c>
      <c r="AD124" s="59" t="str">
        <f>IF(ISNUMBER(san_table_data!AD121), IF(san_table_data!AD121=-999,"NA",IF(san_table_data!AD121&gt;99, "&gt;99", IF(san_table_data!AD121&lt;1, "&lt;1", san_table_data!AD121))), "-")</f>
        <v>-</v>
      </c>
      <c r="AE124" s="59" t="str">
        <f>IF(ISNUMBER(san_table_data!AE121), IF(san_table_data!AE121=-999,"NA",IF(san_table_data!AE121&gt;99, "&gt;99", IF(san_table_data!AE121&lt;1, "&lt;1", san_table_data!AE121))), "-")</f>
        <v>-</v>
      </c>
      <c r="AF124" s="59" t="str">
        <f>IF(ISNUMBER(san_table_data!AF121), IF(san_table_data!AF121=-999,"NA",IF(san_table_data!AF121&gt;99, "&gt;99", IF(san_table_data!AF121&lt;1, "&lt;1", san_table_data!AF121))), "-")</f>
        <v>-</v>
      </c>
      <c r="AG124" s="62" t="str">
        <f>IF(ISNUMBER(san_table_data!AG121), IF(san_table_data!AG121=-999,"NA",IF(san_table_data!AG121&gt;99, "&gt;99", IF(san_table_data!AG121&lt;1, "&lt;1", san_table_data!AG121))), "-")</f>
        <v>-</v>
      </c>
      <c r="AH124" s="63" t="str">
        <f>IF(ISNUMBER(san_table_data!AH121), IF(san_table_data!AH121=-999,"NA",IF(san_table_data!AH121&gt;99, "&gt;99", IF(san_table_data!AH121&lt;1, "&lt;1", san_table_data!AH121))), "-")</f>
        <v>-</v>
      </c>
      <c r="AI124" s="63" t="str">
        <f>IF(ISNUMBER(san_table_data!AI121), IF(san_table_data!AI121=-999,"NA",IF(san_table_data!AI121&gt;99, "&gt;99", IF(san_table_data!AI121&lt;1, "&lt;1", san_table_data!AI121))), "-")</f>
        <v>-</v>
      </c>
      <c r="AJ124" s="63" t="str">
        <f>IF(ISNUMBER(san_table_data!AJ121), IF(san_table_data!AJ121=-999,"NA",IF(san_table_data!AJ121&gt;99, "&gt;99", IF(san_table_data!AJ121&lt;1, "&lt;1", san_table_data!AJ121))), "-")</f>
        <v>-</v>
      </c>
      <c r="AK124" s="59" t="str">
        <f>IF(ISNUMBER(san_table_data!AK121), IF(san_table_data!AK121=-999,"NA",IF(san_table_data!AK121&gt;99, "&gt;99", IF(san_table_data!AK121&lt;1, "&lt;1", san_table_data!AK121))), "-")</f>
        <v>-</v>
      </c>
      <c r="AL124" s="59" t="str">
        <f>IF(ISNUMBER(san_table_data!AL121), IF(san_table_data!AL121=-999,"NA",IF(san_table_data!AL121&gt;99, "&gt;99", IF(san_table_data!AL121&lt;1, "&lt;1", san_table_data!AL121))), "-")</f>
        <v>-</v>
      </c>
      <c r="AM124" s="59" t="str">
        <f>IF(ISNUMBER(san_table_data!AM121), IF(san_table_data!AM121=-999,"NA",IF(san_table_data!AM121&gt;99, "&gt;99", IF(san_table_data!AM121&lt;1, "&lt;1", san_table_data!AM121))), "-")</f>
        <v>-</v>
      </c>
      <c r="AN124" s="62" t="str">
        <f>IF(ISNUMBER(san_table_data!AN121), IF(san_table_data!AN121=-999,"NA",IF(san_table_data!AN121&gt;99, "&gt;99", IF(san_table_data!AN121&lt;1, "&lt;1", san_table_data!AN121))), "-")</f>
        <v>-</v>
      </c>
      <c r="AO124" s="63" t="str">
        <f>IF(ISNUMBER(san_table_data!AO121), IF(san_table_data!AO121=-999,"NA",IF(san_table_data!AO121&gt;99, "&gt;99", IF(san_table_data!AO121&lt;1, "&lt;1", san_table_data!AO121))), "-")</f>
        <v>-</v>
      </c>
      <c r="AP124" s="63" t="str">
        <f>IF(ISNUMBER(san_table_data!AP121), IF(san_table_data!AP121=-999,"NA",IF(san_table_data!AP121&gt;99, "&gt;99", IF(san_table_data!AP121&lt;1, "&lt;1", san_table_data!AP121))), "-")</f>
        <v>-</v>
      </c>
      <c r="AQ124" s="63" t="str">
        <f>IF(ISNUMBER(san_table_data!AQ121), IF(san_table_data!AQ121=-999,"NA",IF(san_table_data!AQ121&gt;99, "&gt;99", IF(san_table_data!AQ121&lt;1, "&lt;1", san_table_data!AQ121))), "-")</f>
        <v>-</v>
      </c>
      <c r="AR124" s="59" t="str">
        <f>IF(ISNUMBER(san_table_data!AR121), IF(san_table_data!AR121=-999,"NA",IF(san_table_data!AR121&gt;99, "&gt;99", IF(san_table_data!AR121&lt;1, "&lt;1", san_table_data!AR121))), "-")</f>
        <v>-</v>
      </c>
      <c r="AS124" s="59" t="str">
        <f>IF(ISNUMBER(san_table_data!AS121), IF(san_table_data!AS121=-999,"NA",IF(san_table_data!AS121&gt;99, "&gt;99", IF(san_table_data!AS121&lt;1, "&lt;1", san_table_data!AS121))), "-")</f>
        <v>-</v>
      </c>
      <c r="AT124" s="59" t="str">
        <f>IF(ISNUMBER(san_table_data!AT121), IF(san_table_data!AT121=-999,"NA",IF(san_table_data!AT121&gt;99, "&gt;99", IF(san_table_data!AT121&lt;1, "&lt;1", san_table_data!AT121))), "-")</f>
        <v>-</v>
      </c>
    </row>
    <row r="125" x14ac:dyDescent="0.25">
      <c r="A125" s="56" t="str">
        <f>IF(ISBLANK(san_table_data!A122), "", san_table_data!A122)</f>
        <v/>
      </c>
      <c r="B125" s="56" t="str">
        <f>IF(ISBLANK(san_table_data!B122), "", san_table_data!B122)</f>
        <v/>
      </c>
      <c r="C125" s="57" t="str">
        <f>IF(ISNUMBER(san_table_data!C122), san_table_data!C122, "-")</f>
        <v>-</v>
      </c>
      <c r="D125" s="58" t="str">
        <f>IF(ISNUMBER(san_table_data!D122), san_table_data!D122, "-")</f>
        <v>-</v>
      </c>
      <c r="E125" s="59" t="str">
        <f>IF(ISNUMBER(san_table_data!E122), san_table_data!E122, "-")</f>
        <v>-</v>
      </c>
      <c r="F125" s="60" t="str">
        <f>IF(ISNUMBER(san_table_data!F122), IF(san_table_data!F122=-999,"NA",IF(san_table_data!F122&gt;99, "&gt;99", IF(san_table_data!F122&lt;1, "&lt;1", san_table_data!F122))), "-")</f>
        <v>-</v>
      </c>
      <c r="G125" s="59" t="str">
        <f>IF(ISNUMBER(san_table_data!G122), IF(san_table_data!G122=-999,"NA",IF(san_table_data!G122&gt;99, "&gt;99", IF(san_table_data!G122&lt;1, "&lt;1", san_table_data!G122))), "-")</f>
        <v>-</v>
      </c>
      <c r="H125" s="59" t="str">
        <f>IF(ISNUMBER(san_table_data!H122), IF(san_table_data!H122=-999,"NA",IF(san_table_data!H122&gt;99, "&gt;99", IF(san_table_data!H122&lt;1, "&lt;1", san_table_data!H122))), "-")</f>
        <v>-</v>
      </c>
      <c r="I125" s="61" t="str">
        <f>IF(ISNUMBER(san_table_data!I122), IF(san_table_data!I122=-999,"NA",IF(san_table_data!I122&gt;99, "&gt;99", IF(san_table_data!I122&lt;1, "&lt;1", san_table_data!I122))), "-")</f>
        <v>-</v>
      </c>
      <c r="J125" s="47" t="str">
        <f>IF(ISNUMBER(san_table_data!J122), IF(san_table_data!J122=-999,"NA",san_table_data!J122), "-")</f>
        <v>-</v>
      </c>
      <c r="K125" s="47" t="str">
        <f>IF(ISNUMBER(san_table_data!K122), IF(san_table_data!K122=-999,"NA",san_table_data!K122), "-")</f>
        <v>-</v>
      </c>
      <c r="L125" s="60" t="str">
        <f>IF(ISNUMBER(san_table_data!L122), IF(san_table_data!L122=-999,"NA",IF(san_table_data!L122&gt;99, "&gt;99", IF(san_table_data!L122&lt;1, "&lt;1", san_table_data!L122))), "-")</f>
        <v>-</v>
      </c>
      <c r="M125" s="59" t="str">
        <f>IF(ISNUMBER(san_table_data!M122), IF(san_table_data!M122=-999,"NA",IF(san_table_data!M122&gt;99, "&gt;99", IF(san_table_data!M122&lt;1, "&lt;1", san_table_data!M122))), "-")</f>
        <v>-</v>
      </c>
      <c r="N125" s="59" t="str">
        <f>IF(ISNUMBER(san_table_data!N122), IF(san_table_data!N122=-999,"NA",IF(san_table_data!N122&gt;99, "&gt;99", IF(san_table_data!N122&lt;1, "&lt;1", san_table_data!N122))), "-")</f>
        <v>-</v>
      </c>
      <c r="O125" s="61" t="str">
        <f>IF(ISNUMBER(san_table_data!O122), IF(san_table_data!O122=-999,"NA",IF(san_table_data!O122&gt;99, "&gt;99", IF(san_table_data!O122&lt;1, "&lt;1", san_table_data!O122))), "-")</f>
        <v>-</v>
      </c>
      <c r="P125" s="47" t="str">
        <f>IF(ISNUMBER(san_table_data!P122), IF(san_table_data!P122=-999,"NA",san_table_data!P122), "-")</f>
        <v>-</v>
      </c>
      <c r="Q125" s="47" t="str">
        <f>IF(ISNUMBER(san_table_data!Q122), IF(san_table_data!Q122=-999,"NA",san_table_data!Q122), "-")</f>
        <v>-</v>
      </c>
      <c r="R125" s="60" t="str">
        <f>IF(ISNUMBER(san_table_data!R122), IF(san_table_data!R122=-999,"NA",IF(san_table_data!R122&gt;99, "&gt;99", IF(san_table_data!R122&lt;1, "&lt;1", san_table_data!R122))), "-")</f>
        <v>-</v>
      </c>
      <c r="S125" s="59" t="str">
        <f>IF(ISNUMBER(san_table_data!S122), IF(san_table_data!S122=-999,"NA",IF(san_table_data!S122&gt;99, "&gt;99", IF(san_table_data!S122&lt;1, "&lt;1", san_table_data!S122))), "-")</f>
        <v>-</v>
      </c>
      <c r="T125" s="59" t="str">
        <f>IF(ISNUMBER(san_table_data!T122), IF(san_table_data!T122=-999,"NA",IF(san_table_data!T122&gt;99, "&gt;99", IF(san_table_data!T122&lt;1, "&lt;1", san_table_data!T122))), "-")</f>
        <v>-</v>
      </c>
      <c r="U125" s="61" t="str">
        <f>IF(ISNUMBER(san_table_data!U122), IF(san_table_data!U122=-999,"NA",IF(san_table_data!U122&gt;99, "&gt;99", IF(san_table_data!U122&lt;1, "&lt;1", san_table_data!U122))), "-")</f>
        <v>-</v>
      </c>
      <c r="V125" s="47" t="str">
        <f>IF(ISNUMBER(san_table_data!V122), IF(san_table_data!V122=-999,"NA",san_table_data!V122), "-")</f>
        <v>-</v>
      </c>
      <c r="W125" s="47" t="str">
        <f>IF(ISNUMBER(san_table_data!W122), IF(san_table_data!W122=-999,"NA",san_table_data!W122), "-")</f>
        <v>-</v>
      </c>
      <c r="X125" s="47"/>
      <c r="Y125" s="47"/>
      <c r="Z125" s="62" t="str">
        <f>IF(ISNUMBER(san_table_data!Z122), IF(san_table_data!Z122=-999,"NA",IF(san_table_data!Z122&gt;99, "&gt;99", IF(san_table_data!Z122&lt;1, "&lt;1", san_table_data!Z122))), "-")</f>
        <v>-</v>
      </c>
      <c r="AA125" s="63" t="str">
        <f>IF(ISNUMBER(san_table_data!AA122), IF(san_table_data!AA122=-999,"NA",IF(san_table_data!AA122&gt;99, "&gt;99", IF(san_table_data!AA122&lt;1, "&lt;1", san_table_data!AA122))), "-")</f>
        <v>-</v>
      </c>
      <c r="AB125" s="63" t="str">
        <f>IF(ISNUMBER(san_table_data!AB122), IF(san_table_data!AB122=-999,"NA",IF(san_table_data!AB122&gt;99, "&gt;99", IF(san_table_data!AB122&lt;1, "&lt;1", san_table_data!AB122))), "-")</f>
        <v>-</v>
      </c>
      <c r="AC125" s="63" t="str">
        <f>IF(ISNUMBER(san_table_data!AC122), IF(san_table_data!AC122=-999,"NA",IF(san_table_data!AC122&gt;99, "&gt;99", IF(san_table_data!AC122&lt;1, "&lt;1", san_table_data!AC122))), "-")</f>
        <v>-</v>
      </c>
      <c r="AD125" s="59" t="str">
        <f>IF(ISNUMBER(san_table_data!AD122), IF(san_table_data!AD122=-999,"NA",IF(san_table_data!AD122&gt;99, "&gt;99", IF(san_table_data!AD122&lt;1, "&lt;1", san_table_data!AD122))), "-")</f>
        <v>-</v>
      </c>
      <c r="AE125" s="59" t="str">
        <f>IF(ISNUMBER(san_table_data!AE122), IF(san_table_data!AE122=-999,"NA",IF(san_table_data!AE122&gt;99, "&gt;99", IF(san_table_data!AE122&lt;1, "&lt;1", san_table_data!AE122))), "-")</f>
        <v>-</v>
      </c>
      <c r="AF125" s="59" t="str">
        <f>IF(ISNUMBER(san_table_data!AF122), IF(san_table_data!AF122=-999,"NA",IF(san_table_data!AF122&gt;99, "&gt;99", IF(san_table_data!AF122&lt;1, "&lt;1", san_table_data!AF122))), "-")</f>
        <v>-</v>
      </c>
      <c r="AG125" s="62" t="str">
        <f>IF(ISNUMBER(san_table_data!AG122), IF(san_table_data!AG122=-999,"NA",IF(san_table_data!AG122&gt;99, "&gt;99", IF(san_table_data!AG122&lt;1, "&lt;1", san_table_data!AG122))), "-")</f>
        <v>-</v>
      </c>
      <c r="AH125" s="63" t="str">
        <f>IF(ISNUMBER(san_table_data!AH122), IF(san_table_data!AH122=-999,"NA",IF(san_table_data!AH122&gt;99, "&gt;99", IF(san_table_data!AH122&lt;1, "&lt;1", san_table_data!AH122))), "-")</f>
        <v>-</v>
      </c>
      <c r="AI125" s="63" t="str">
        <f>IF(ISNUMBER(san_table_data!AI122), IF(san_table_data!AI122=-999,"NA",IF(san_table_data!AI122&gt;99, "&gt;99", IF(san_table_data!AI122&lt;1, "&lt;1", san_table_data!AI122))), "-")</f>
        <v>-</v>
      </c>
      <c r="AJ125" s="63" t="str">
        <f>IF(ISNUMBER(san_table_data!AJ122), IF(san_table_data!AJ122=-999,"NA",IF(san_table_data!AJ122&gt;99, "&gt;99", IF(san_table_data!AJ122&lt;1, "&lt;1", san_table_data!AJ122))), "-")</f>
        <v>-</v>
      </c>
      <c r="AK125" s="59" t="str">
        <f>IF(ISNUMBER(san_table_data!AK122), IF(san_table_data!AK122=-999,"NA",IF(san_table_data!AK122&gt;99, "&gt;99", IF(san_table_data!AK122&lt;1, "&lt;1", san_table_data!AK122))), "-")</f>
        <v>-</v>
      </c>
      <c r="AL125" s="59" t="str">
        <f>IF(ISNUMBER(san_table_data!AL122), IF(san_table_data!AL122=-999,"NA",IF(san_table_data!AL122&gt;99, "&gt;99", IF(san_table_data!AL122&lt;1, "&lt;1", san_table_data!AL122))), "-")</f>
        <v>-</v>
      </c>
      <c r="AM125" s="59" t="str">
        <f>IF(ISNUMBER(san_table_data!AM122), IF(san_table_data!AM122=-999,"NA",IF(san_table_data!AM122&gt;99, "&gt;99", IF(san_table_data!AM122&lt;1, "&lt;1", san_table_data!AM122))), "-")</f>
        <v>-</v>
      </c>
      <c r="AN125" s="62" t="str">
        <f>IF(ISNUMBER(san_table_data!AN122), IF(san_table_data!AN122=-999,"NA",IF(san_table_data!AN122&gt;99, "&gt;99", IF(san_table_data!AN122&lt;1, "&lt;1", san_table_data!AN122))), "-")</f>
        <v>-</v>
      </c>
      <c r="AO125" s="63" t="str">
        <f>IF(ISNUMBER(san_table_data!AO122), IF(san_table_data!AO122=-999,"NA",IF(san_table_data!AO122&gt;99, "&gt;99", IF(san_table_data!AO122&lt;1, "&lt;1", san_table_data!AO122))), "-")</f>
        <v>-</v>
      </c>
      <c r="AP125" s="63" t="str">
        <f>IF(ISNUMBER(san_table_data!AP122), IF(san_table_data!AP122=-999,"NA",IF(san_table_data!AP122&gt;99, "&gt;99", IF(san_table_data!AP122&lt;1, "&lt;1", san_table_data!AP122))), "-")</f>
        <v>-</v>
      </c>
      <c r="AQ125" s="63" t="str">
        <f>IF(ISNUMBER(san_table_data!AQ122), IF(san_table_data!AQ122=-999,"NA",IF(san_table_data!AQ122&gt;99, "&gt;99", IF(san_table_data!AQ122&lt;1, "&lt;1", san_table_data!AQ122))), "-")</f>
        <v>-</v>
      </c>
      <c r="AR125" s="59" t="str">
        <f>IF(ISNUMBER(san_table_data!AR122), IF(san_table_data!AR122=-999,"NA",IF(san_table_data!AR122&gt;99, "&gt;99", IF(san_table_data!AR122&lt;1, "&lt;1", san_table_data!AR122))), "-")</f>
        <v>-</v>
      </c>
      <c r="AS125" s="59" t="str">
        <f>IF(ISNUMBER(san_table_data!AS122), IF(san_table_data!AS122=-999,"NA",IF(san_table_data!AS122&gt;99, "&gt;99", IF(san_table_data!AS122&lt;1, "&lt;1", san_table_data!AS122))), "-")</f>
        <v>-</v>
      </c>
      <c r="AT125" s="59" t="str">
        <f>IF(ISNUMBER(san_table_data!AT122), IF(san_table_data!AT122=-999,"NA",IF(san_table_data!AT122&gt;99, "&gt;99", IF(san_table_data!AT122&lt;1, "&lt;1", san_table_data!AT122))), "-")</f>
        <v>-</v>
      </c>
    </row>
    <row r="126" x14ac:dyDescent="0.25">
      <c r="A126" s="56" t="str">
        <f>IF(ISBLANK(san_table_data!A123), "", san_table_data!A123)</f>
        <v/>
      </c>
      <c r="B126" s="56" t="str">
        <f>IF(ISBLANK(san_table_data!B123), "", san_table_data!B123)</f>
        <v/>
      </c>
      <c r="C126" s="57" t="str">
        <f>IF(ISNUMBER(san_table_data!C123), san_table_data!C123, "-")</f>
        <v>-</v>
      </c>
      <c r="D126" s="58" t="str">
        <f>IF(ISNUMBER(san_table_data!D123), san_table_data!D123, "-")</f>
        <v>-</v>
      </c>
      <c r="E126" s="59" t="str">
        <f>IF(ISNUMBER(san_table_data!E123), san_table_data!E123, "-")</f>
        <v>-</v>
      </c>
      <c r="F126" s="60" t="str">
        <f>IF(ISNUMBER(san_table_data!F123), IF(san_table_data!F123=-999,"NA",IF(san_table_data!F123&gt;99, "&gt;99", IF(san_table_data!F123&lt;1, "&lt;1", san_table_data!F123))), "-")</f>
        <v>-</v>
      </c>
      <c r="G126" s="59" t="str">
        <f>IF(ISNUMBER(san_table_data!G123), IF(san_table_data!G123=-999,"NA",IF(san_table_data!G123&gt;99, "&gt;99", IF(san_table_data!G123&lt;1, "&lt;1", san_table_data!G123))), "-")</f>
        <v>-</v>
      </c>
      <c r="H126" s="59" t="str">
        <f>IF(ISNUMBER(san_table_data!H123), IF(san_table_data!H123=-999,"NA",IF(san_table_data!H123&gt;99, "&gt;99", IF(san_table_data!H123&lt;1, "&lt;1", san_table_data!H123))), "-")</f>
        <v>-</v>
      </c>
      <c r="I126" s="61" t="str">
        <f>IF(ISNUMBER(san_table_data!I123), IF(san_table_data!I123=-999,"NA",IF(san_table_data!I123&gt;99, "&gt;99", IF(san_table_data!I123&lt;1, "&lt;1", san_table_data!I123))), "-")</f>
        <v>-</v>
      </c>
      <c r="J126" s="47" t="str">
        <f>IF(ISNUMBER(san_table_data!J123), IF(san_table_data!J123=-999,"NA",san_table_data!J123), "-")</f>
        <v>-</v>
      </c>
      <c r="K126" s="47" t="str">
        <f>IF(ISNUMBER(san_table_data!K123), IF(san_table_data!K123=-999,"NA",san_table_data!K123), "-")</f>
        <v>-</v>
      </c>
      <c r="L126" s="60" t="str">
        <f>IF(ISNUMBER(san_table_data!L123), IF(san_table_data!L123=-999,"NA",IF(san_table_data!L123&gt;99, "&gt;99", IF(san_table_data!L123&lt;1, "&lt;1", san_table_data!L123))), "-")</f>
        <v>-</v>
      </c>
      <c r="M126" s="59" t="str">
        <f>IF(ISNUMBER(san_table_data!M123), IF(san_table_data!M123=-999,"NA",IF(san_table_data!M123&gt;99, "&gt;99", IF(san_table_data!M123&lt;1, "&lt;1", san_table_data!M123))), "-")</f>
        <v>-</v>
      </c>
      <c r="N126" s="59" t="str">
        <f>IF(ISNUMBER(san_table_data!N123), IF(san_table_data!N123=-999,"NA",IF(san_table_data!N123&gt;99, "&gt;99", IF(san_table_data!N123&lt;1, "&lt;1", san_table_data!N123))), "-")</f>
        <v>-</v>
      </c>
      <c r="O126" s="61" t="str">
        <f>IF(ISNUMBER(san_table_data!O123), IF(san_table_data!O123=-999,"NA",IF(san_table_data!O123&gt;99, "&gt;99", IF(san_table_data!O123&lt;1, "&lt;1", san_table_data!O123))), "-")</f>
        <v>-</v>
      </c>
      <c r="P126" s="47" t="str">
        <f>IF(ISNUMBER(san_table_data!P123), IF(san_table_data!P123=-999,"NA",san_table_data!P123), "-")</f>
        <v>-</v>
      </c>
      <c r="Q126" s="47" t="str">
        <f>IF(ISNUMBER(san_table_data!Q123), IF(san_table_data!Q123=-999,"NA",san_table_data!Q123), "-")</f>
        <v>-</v>
      </c>
      <c r="R126" s="60" t="str">
        <f>IF(ISNUMBER(san_table_data!R123), IF(san_table_data!R123=-999,"NA",IF(san_table_data!R123&gt;99, "&gt;99", IF(san_table_data!R123&lt;1, "&lt;1", san_table_data!R123))), "-")</f>
        <v>-</v>
      </c>
      <c r="S126" s="59" t="str">
        <f>IF(ISNUMBER(san_table_data!S123), IF(san_table_data!S123=-999,"NA",IF(san_table_data!S123&gt;99, "&gt;99", IF(san_table_data!S123&lt;1, "&lt;1", san_table_data!S123))), "-")</f>
        <v>-</v>
      </c>
      <c r="T126" s="59" t="str">
        <f>IF(ISNUMBER(san_table_data!T123), IF(san_table_data!T123=-999,"NA",IF(san_table_data!T123&gt;99, "&gt;99", IF(san_table_data!T123&lt;1, "&lt;1", san_table_data!T123))), "-")</f>
        <v>-</v>
      </c>
      <c r="U126" s="61" t="str">
        <f>IF(ISNUMBER(san_table_data!U123), IF(san_table_data!U123=-999,"NA",IF(san_table_data!U123&gt;99, "&gt;99", IF(san_table_data!U123&lt;1, "&lt;1", san_table_data!U123))), "-")</f>
        <v>-</v>
      </c>
      <c r="V126" s="47" t="str">
        <f>IF(ISNUMBER(san_table_data!V123), IF(san_table_data!V123=-999,"NA",san_table_data!V123), "-")</f>
        <v>-</v>
      </c>
      <c r="W126" s="47" t="str">
        <f>IF(ISNUMBER(san_table_data!W123), IF(san_table_data!W123=-999,"NA",san_table_data!W123), "-")</f>
        <v>-</v>
      </c>
      <c r="X126" s="47"/>
      <c r="Y126" s="47"/>
      <c r="Z126" s="62" t="str">
        <f>IF(ISNUMBER(san_table_data!Z123), IF(san_table_data!Z123=-999,"NA",IF(san_table_data!Z123&gt;99, "&gt;99", IF(san_table_data!Z123&lt;1, "&lt;1", san_table_data!Z123))), "-")</f>
        <v>-</v>
      </c>
      <c r="AA126" s="63" t="str">
        <f>IF(ISNUMBER(san_table_data!AA123), IF(san_table_data!AA123=-999,"NA",IF(san_table_data!AA123&gt;99, "&gt;99", IF(san_table_data!AA123&lt;1, "&lt;1", san_table_data!AA123))), "-")</f>
        <v>-</v>
      </c>
      <c r="AB126" s="63" t="str">
        <f>IF(ISNUMBER(san_table_data!AB123), IF(san_table_data!AB123=-999,"NA",IF(san_table_data!AB123&gt;99, "&gt;99", IF(san_table_data!AB123&lt;1, "&lt;1", san_table_data!AB123))), "-")</f>
        <v>-</v>
      </c>
      <c r="AC126" s="63" t="str">
        <f>IF(ISNUMBER(san_table_data!AC123), IF(san_table_data!AC123=-999,"NA",IF(san_table_data!AC123&gt;99, "&gt;99", IF(san_table_data!AC123&lt;1, "&lt;1", san_table_data!AC123))), "-")</f>
        <v>-</v>
      </c>
      <c r="AD126" s="59" t="str">
        <f>IF(ISNUMBER(san_table_data!AD123), IF(san_table_data!AD123=-999,"NA",IF(san_table_data!AD123&gt;99, "&gt;99", IF(san_table_data!AD123&lt;1, "&lt;1", san_table_data!AD123))), "-")</f>
        <v>-</v>
      </c>
      <c r="AE126" s="59" t="str">
        <f>IF(ISNUMBER(san_table_data!AE123), IF(san_table_data!AE123=-999,"NA",IF(san_table_data!AE123&gt;99, "&gt;99", IF(san_table_data!AE123&lt;1, "&lt;1", san_table_data!AE123))), "-")</f>
        <v>-</v>
      </c>
      <c r="AF126" s="59" t="str">
        <f>IF(ISNUMBER(san_table_data!AF123), IF(san_table_data!AF123=-999,"NA",IF(san_table_data!AF123&gt;99, "&gt;99", IF(san_table_data!AF123&lt;1, "&lt;1", san_table_data!AF123))), "-")</f>
        <v>-</v>
      </c>
      <c r="AG126" s="62" t="str">
        <f>IF(ISNUMBER(san_table_data!AG123), IF(san_table_data!AG123=-999,"NA",IF(san_table_data!AG123&gt;99, "&gt;99", IF(san_table_data!AG123&lt;1, "&lt;1", san_table_data!AG123))), "-")</f>
        <v>-</v>
      </c>
      <c r="AH126" s="63" t="str">
        <f>IF(ISNUMBER(san_table_data!AH123), IF(san_table_data!AH123=-999,"NA",IF(san_table_data!AH123&gt;99, "&gt;99", IF(san_table_data!AH123&lt;1, "&lt;1", san_table_data!AH123))), "-")</f>
        <v>-</v>
      </c>
      <c r="AI126" s="63" t="str">
        <f>IF(ISNUMBER(san_table_data!AI123), IF(san_table_data!AI123=-999,"NA",IF(san_table_data!AI123&gt;99, "&gt;99", IF(san_table_data!AI123&lt;1, "&lt;1", san_table_data!AI123))), "-")</f>
        <v>-</v>
      </c>
      <c r="AJ126" s="63" t="str">
        <f>IF(ISNUMBER(san_table_data!AJ123), IF(san_table_data!AJ123=-999,"NA",IF(san_table_data!AJ123&gt;99, "&gt;99", IF(san_table_data!AJ123&lt;1, "&lt;1", san_table_data!AJ123))), "-")</f>
        <v>-</v>
      </c>
      <c r="AK126" s="59" t="str">
        <f>IF(ISNUMBER(san_table_data!AK123), IF(san_table_data!AK123=-999,"NA",IF(san_table_data!AK123&gt;99, "&gt;99", IF(san_table_data!AK123&lt;1, "&lt;1", san_table_data!AK123))), "-")</f>
        <v>-</v>
      </c>
      <c r="AL126" s="59" t="str">
        <f>IF(ISNUMBER(san_table_data!AL123), IF(san_table_data!AL123=-999,"NA",IF(san_table_data!AL123&gt;99, "&gt;99", IF(san_table_data!AL123&lt;1, "&lt;1", san_table_data!AL123))), "-")</f>
        <v>-</v>
      </c>
      <c r="AM126" s="59" t="str">
        <f>IF(ISNUMBER(san_table_data!AM123), IF(san_table_data!AM123=-999,"NA",IF(san_table_data!AM123&gt;99, "&gt;99", IF(san_table_data!AM123&lt;1, "&lt;1", san_table_data!AM123))), "-")</f>
        <v>-</v>
      </c>
      <c r="AN126" s="62" t="str">
        <f>IF(ISNUMBER(san_table_data!AN123), IF(san_table_data!AN123=-999,"NA",IF(san_table_data!AN123&gt;99, "&gt;99", IF(san_table_data!AN123&lt;1, "&lt;1", san_table_data!AN123))), "-")</f>
        <v>-</v>
      </c>
      <c r="AO126" s="63" t="str">
        <f>IF(ISNUMBER(san_table_data!AO123), IF(san_table_data!AO123=-999,"NA",IF(san_table_data!AO123&gt;99, "&gt;99", IF(san_table_data!AO123&lt;1, "&lt;1", san_table_data!AO123))), "-")</f>
        <v>-</v>
      </c>
      <c r="AP126" s="63" t="str">
        <f>IF(ISNUMBER(san_table_data!AP123), IF(san_table_data!AP123=-999,"NA",IF(san_table_data!AP123&gt;99, "&gt;99", IF(san_table_data!AP123&lt;1, "&lt;1", san_table_data!AP123))), "-")</f>
        <v>-</v>
      </c>
      <c r="AQ126" s="63" t="str">
        <f>IF(ISNUMBER(san_table_data!AQ123), IF(san_table_data!AQ123=-999,"NA",IF(san_table_data!AQ123&gt;99, "&gt;99", IF(san_table_data!AQ123&lt;1, "&lt;1", san_table_data!AQ123))), "-")</f>
        <v>-</v>
      </c>
      <c r="AR126" s="59" t="str">
        <f>IF(ISNUMBER(san_table_data!AR123), IF(san_table_data!AR123=-999,"NA",IF(san_table_data!AR123&gt;99, "&gt;99", IF(san_table_data!AR123&lt;1, "&lt;1", san_table_data!AR123))), "-")</f>
        <v>-</v>
      </c>
      <c r="AS126" s="59" t="str">
        <f>IF(ISNUMBER(san_table_data!AS123), IF(san_table_data!AS123=-999,"NA",IF(san_table_data!AS123&gt;99, "&gt;99", IF(san_table_data!AS123&lt;1, "&lt;1", san_table_data!AS123))), "-")</f>
        <v>-</v>
      </c>
      <c r="AT126" s="59" t="str">
        <f>IF(ISNUMBER(san_table_data!AT123), IF(san_table_data!AT123=-999,"NA",IF(san_table_data!AT123&gt;99, "&gt;99", IF(san_table_data!AT123&lt;1, "&lt;1", san_table_data!AT123))), "-")</f>
        <v>-</v>
      </c>
    </row>
    <row r="127" x14ac:dyDescent="0.25">
      <c r="A127" s="56" t="str">
        <f>IF(ISBLANK(san_table_data!A124), "", san_table_data!A124)</f>
        <v/>
      </c>
      <c r="B127" s="56" t="str">
        <f>IF(ISBLANK(san_table_data!B124), "", san_table_data!B124)</f>
        <v/>
      </c>
      <c r="C127" s="57" t="str">
        <f>IF(ISNUMBER(san_table_data!C124), san_table_data!C124, "-")</f>
        <v>-</v>
      </c>
      <c r="D127" s="58" t="str">
        <f>IF(ISNUMBER(san_table_data!D124), san_table_data!D124, "-")</f>
        <v>-</v>
      </c>
      <c r="E127" s="59" t="str">
        <f>IF(ISNUMBER(san_table_data!E124), san_table_data!E124, "-")</f>
        <v>-</v>
      </c>
      <c r="F127" s="60" t="str">
        <f>IF(ISNUMBER(san_table_data!F124), IF(san_table_data!F124=-999,"NA",IF(san_table_data!F124&gt;99, "&gt;99", IF(san_table_data!F124&lt;1, "&lt;1", san_table_data!F124))), "-")</f>
        <v>-</v>
      </c>
      <c r="G127" s="59" t="str">
        <f>IF(ISNUMBER(san_table_data!G124), IF(san_table_data!G124=-999,"NA",IF(san_table_data!G124&gt;99, "&gt;99", IF(san_table_data!G124&lt;1, "&lt;1", san_table_data!G124))), "-")</f>
        <v>-</v>
      </c>
      <c r="H127" s="59" t="str">
        <f>IF(ISNUMBER(san_table_data!H124), IF(san_table_data!H124=-999,"NA",IF(san_table_data!H124&gt;99, "&gt;99", IF(san_table_data!H124&lt;1, "&lt;1", san_table_data!H124))), "-")</f>
        <v>-</v>
      </c>
      <c r="I127" s="61" t="str">
        <f>IF(ISNUMBER(san_table_data!I124), IF(san_table_data!I124=-999,"NA",IF(san_table_data!I124&gt;99, "&gt;99", IF(san_table_data!I124&lt;1, "&lt;1", san_table_data!I124))), "-")</f>
        <v>-</v>
      </c>
      <c r="J127" s="47" t="str">
        <f>IF(ISNUMBER(san_table_data!J124), IF(san_table_data!J124=-999,"NA",san_table_data!J124), "-")</f>
        <v>-</v>
      </c>
      <c r="K127" s="47" t="str">
        <f>IF(ISNUMBER(san_table_data!K124), IF(san_table_data!K124=-999,"NA",san_table_data!K124), "-")</f>
        <v>-</v>
      </c>
      <c r="L127" s="60" t="str">
        <f>IF(ISNUMBER(san_table_data!L124), IF(san_table_data!L124=-999,"NA",IF(san_table_data!L124&gt;99, "&gt;99", IF(san_table_data!L124&lt;1, "&lt;1", san_table_data!L124))), "-")</f>
        <v>-</v>
      </c>
      <c r="M127" s="59" t="str">
        <f>IF(ISNUMBER(san_table_data!M124), IF(san_table_data!M124=-999,"NA",IF(san_table_data!M124&gt;99, "&gt;99", IF(san_table_data!M124&lt;1, "&lt;1", san_table_data!M124))), "-")</f>
        <v>-</v>
      </c>
      <c r="N127" s="59" t="str">
        <f>IF(ISNUMBER(san_table_data!N124), IF(san_table_data!N124=-999,"NA",IF(san_table_data!N124&gt;99, "&gt;99", IF(san_table_data!N124&lt;1, "&lt;1", san_table_data!N124))), "-")</f>
        <v>-</v>
      </c>
      <c r="O127" s="61" t="str">
        <f>IF(ISNUMBER(san_table_data!O124), IF(san_table_data!O124=-999,"NA",IF(san_table_data!O124&gt;99, "&gt;99", IF(san_table_data!O124&lt;1, "&lt;1", san_table_data!O124))), "-")</f>
        <v>-</v>
      </c>
      <c r="P127" s="47" t="str">
        <f>IF(ISNUMBER(san_table_data!P124), IF(san_table_data!P124=-999,"NA",san_table_data!P124), "-")</f>
        <v>-</v>
      </c>
      <c r="Q127" s="47" t="str">
        <f>IF(ISNUMBER(san_table_data!Q124), IF(san_table_data!Q124=-999,"NA",san_table_data!Q124), "-")</f>
        <v>-</v>
      </c>
      <c r="R127" s="60" t="str">
        <f>IF(ISNUMBER(san_table_data!R124), IF(san_table_data!R124=-999,"NA",IF(san_table_data!R124&gt;99, "&gt;99", IF(san_table_data!R124&lt;1, "&lt;1", san_table_data!R124))), "-")</f>
        <v>-</v>
      </c>
      <c r="S127" s="59" t="str">
        <f>IF(ISNUMBER(san_table_data!S124), IF(san_table_data!S124=-999,"NA",IF(san_table_data!S124&gt;99, "&gt;99", IF(san_table_data!S124&lt;1, "&lt;1", san_table_data!S124))), "-")</f>
        <v>-</v>
      </c>
      <c r="T127" s="59" t="str">
        <f>IF(ISNUMBER(san_table_data!T124), IF(san_table_data!T124=-999,"NA",IF(san_table_data!T124&gt;99, "&gt;99", IF(san_table_data!T124&lt;1, "&lt;1", san_table_data!T124))), "-")</f>
        <v>-</v>
      </c>
      <c r="U127" s="61" t="str">
        <f>IF(ISNUMBER(san_table_data!U124), IF(san_table_data!U124=-999,"NA",IF(san_table_data!U124&gt;99, "&gt;99", IF(san_table_data!U124&lt;1, "&lt;1", san_table_data!U124))), "-")</f>
        <v>-</v>
      </c>
      <c r="V127" s="47" t="str">
        <f>IF(ISNUMBER(san_table_data!V124), IF(san_table_data!V124=-999,"NA",san_table_data!V124), "-")</f>
        <v>-</v>
      </c>
      <c r="W127" s="47" t="str">
        <f>IF(ISNUMBER(san_table_data!W124), IF(san_table_data!W124=-999,"NA",san_table_data!W124), "-")</f>
        <v>-</v>
      </c>
      <c r="X127" s="47"/>
      <c r="Y127" s="47"/>
      <c r="Z127" s="62" t="str">
        <f>IF(ISNUMBER(san_table_data!Z124), IF(san_table_data!Z124=-999,"NA",IF(san_table_data!Z124&gt;99, "&gt;99", IF(san_table_data!Z124&lt;1, "&lt;1", san_table_data!Z124))), "-")</f>
        <v>-</v>
      </c>
      <c r="AA127" s="63" t="str">
        <f>IF(ISNUMBER(san_table_data!AA124), IF(san_table_data!AA124=-999,"NA",IF(san_table_data!AA124&gt;99, "&gt;99", IF(san_table_data!AA124&lt;1, "&lt;1", san_table_data!AA124))), "-")</f>
        <v>-</v>
      </c>
      <c r="AB127" s="63" t="str">
        <f>IF(ISNUMBER(san_table_data!AB124), IF(san_table_data!AB124=-999,"NA",IF(san_table_data!AB124&gt;99, "&gt;99", IF(san_table_data!AB124&lt;1, "&lt;1", san_table_data!AB124))), "-")</f>
        <v>-</v>
      </c>
      <c r="AC127" s="63" t="str">
        <f>IF(ISNUMBER(san_table_data!AC124), IF(san_table_data!AC124=-999,"NA",IF(san_table_data!AC124&gt;99, "&gt;99", IF(san_table_data!AC124&lt;1, "&lt;1", san_table_data!AC124))), "-")</f>
        <v>-</v>
      </c>
      <c r="AD127" s="59" t="str">
        <f>IF(ISNUMBER(san_table_data!AD124), IF(san_table_data!AD124=-999,"NA",IF(san_table_data!AD124&gt;99, "&gt;99", IF(san_table_data!AD124&lt;1, "&lt;1", san_table_data!AD124))), "-")</f>
        <v>-</v>
      </c>
      <c r="AE127" s="59" t="str">
        <f>IF(ISNUMBER(san_table_data!AE124), IF(san_table_data!AE124=-999,"NA",IF(san_table_data!AE124&gt;99, "&gt;99", IF(san_table_data!AE124&lt;1, "&lt;1", san_table_data!AE124))), "-")</f>
        <v>-</v>
      </c>
      <c r="AF127" s="59" t="str">
        <f>IF(ISNUMBER(san_table_data!AF124), IF(san_table_data!AF124=-999,"NA",IF(san_table_data!AF124&gt;99, "&gt;99", IF(san_table_data!AF124&lt;1, "&lt;1", san_table_data!AF124))), "-")</f>
        <v>-</v>
      </c>
      <c r="AG127" s="62" t="str">
        <f>IF(ISNUMBER(san_table_data!AG124), IF(san_table_data!AG124=-999,"NA",IF(san_table_data!AG124&gt;99, "&gt;99", IF(san_table_data!AG124&lt;1, "&lt;1", san_table_data!AG124))), "-")</f>
        <v>-</v>
      </c>
      <c r="AH127" s="63" t="str">
        <f>IF(ISNUMBER(san_table_data!AH124), IF(san_table_data!AH124=-999,"NA",IF(san_table_data!AH124&gt;99, "&gt;99", IF(san_table_data!AH124&lt;1, "&lt;1", san_table_data!AH124))), "-")</f>
        <v>-</v>
      </c>
      <c r="AI127" s="63" t="str">
        <f>IF(ISNUMBER(san_table_data!AI124), IF(san_table_data!AI124=-999,"NA",IF(san_table_data!AI124&gt;99, "&gt;99", IF(san_table_data!AI124&lt;1, "&lt;1", san_table_data!AI124))), "-")</f>
        <v>-</v>
      </c>
      <c r="AJ127" s="63" t="str">
        <f>IF(ISNUMBER(san_table_data!AJ124), IF(san_table_data!AJ124=-999,"NA",IF(san_table_data!AJ124&gt;99, "&gt;99", IF(san_table_data!AJ124&lt;1, "&lt;1", san_table_data!AJ124))), "-")</f>
        <v>-</v>
      </c>
      <c r="AK127" s="59" t="str">
        <f>IF(ISNUMBER(san_table_data!AK124), IF(san_table_data!AK124=-999,"NA",IF(san_table_data!AK124&gt;99, "&gt;99", IF(san_table_data!AK124&lt;1, "&lt;1", san_table_data!AK124))), "-")</f>
        <v>-</v>
      </c>
      <c r="AL127" s="59" t="str">
        <f>IF(ISNUMBER(san_table_data!AL124), IF(san_table_data!AL124=-999,"NA",IF(san_table_data!AL124&gt;99, "&gt;99", IF(san_table_data!AL124&lt;1, "&lt;1", san_table_data!AL124))), "-")</f>
        <v>-</v>
      </c>
      <c r="AM127" s="59" t="str">
        <f>IF(ISNUMBER(san_table_data!AM124), IF(san_table_data!AM124=-999,"NA",IF(san_table_data!AM124&gt;99, "&gt;99", IF(san_table_data!AM124&lt;1, "&lt;1", san_table_data!AM124))), "-")</f>
        <v>-</v>
      </c>
      <c r="AN127" s="62" t="str">
        <f>IF(ISNUMBER(san_table_data!AN124), IF(san_table_data!AN124=-999,"NA",IF(san_table_data!AN124&gt;99, "&gt;99", IF(san_table_data!AN124&lt;1, "&lt;1", san_table_data!AN124))), "-")</f>
        <v>-</v>
      </c>
      <c r="AO127" s="63" t="str">
        <f>IF(ISNUMBER(san_table_data!AO124), IF(san_table_data!AO124=-999,"NA",IF(san_table_data!AO124&gt;99, "&gt;99", IF(san_table_data!AO124&lt;1, "&lt;1", san_table_data!AO124))), "-")</f>
        <v>-</v>
      </c>
      <c r="AP127" s="63" t="str">
        <f>IF(ISNUMBER(san_table_data!AP124), IF(san_table_data!AP124=-999,"NA",IF(san_table_data!AP124&gt;99, "&gt;99", IF(san_table_data!AP124&lt;1, "&lt;1", san_table_data!AP124))), "-")</f>
        <v>-</v>
      </c>
      <c r="AQ127" s="63" t="str">
        <f>IF(ISNUMBER(san_table_data!AQ124), IF(san_table_data!AQ124=-999,"NA",IF(san_table_data!AQ124&gt;99, "&gt;99", IF(san_table_data!AQ124&lt;1, "&lt;1", san_table_data!AQ124))), "-")</f>
        <v>-</v>
      </c>
      <c r="AR127" s="59" t="str">
        <f>IF(ISNUMBER(san_table_data!AR124), IF(san_table_data!AR124=-999,"NA",IF(san_table_data!AR124&gt;99, "&gt;99", IF(san_table_data!AR124&lt;1, "&lt;1", san_table_data!AR124))), "-")</f>
        <v>-</v>
      </c>
      <c r="AS127" s="59" t="str">
        <f>IF(ISNUMBER(san_table_data!AS124), IF(san_table_data!AS124=-999,"NA",IF(san_table_data!AS124&gt;99, "&gt;99", IF(san_table_data!AS124&lt;1, "&lt;1", san_table_data!AS124))), "-")</f>
        <v>-</v>
      </c>
      <c r="AT127" s="59" t="str">
        <f>IF(ISNUMBER(san_table_data!AT124), IF(san_table_data!AT124=-999,"NA",IF(san_table_data!AT124&gt;99, "&gt;99", IF(san_table_data!AT124&lt;1, "&lt;1", san_table_data!AT124))), "-")</f>
        <v>-</v>
      </c>
    </row>
    <row r="128" x14ac:dyDescent="0.25">
      <c r="A128" s="56" t="str">
        <f>IF(ISBLANK(san_table_data!A125), "", san_table_data!A125)</f>
        <v/>
      </c>
      <c r="B128" s="56" t="str">
        <f>IF(ISBLANK(san_table_data!B125), "", san_table_data!B125)</f>
        <v/>
      </c>
      <c r="C128" s="57" t="str">
        <f>IF(ISNUMBER(san_table_data!C125), san_table_data!C125, "-")</f>
        <v>-</v>
      </c>
      <c r="D128" s="58" t="str">
        <f>IF(ISNUMBER(san_table_data!D125), san_table_data!D125, "-")</f>
        <v>-</v>
      </c>
      <c r="E128" s="59" t="str">
        <f>IF(ISNUMBER(san_table_data!E125), san_table_data!E125, "-")</f>
        <v>-</v>
      </c>
      <c r="F128" s="60" t="str">
        <f>IF(ISNUMBER(san_table_data!F125), IF(san_table_data!F125=-999,"NA",IF(san_table_data!F125&gt;99, "&gt;99", IF(san_table_data!F125&lt;1, "&lt;1", san_table_data!F125))), "-")</f>
        <v>-</v>
      </c>
      <c r="G128" s="59" t="str">
        <f>IF(ISNUMBER(san_table_data!G125), IF(san_table_data!G125=-999,"NA",IF(san_table_data!G125&gt;99, "&gt;99", IF(san_table_data!G125&lt;1, "&lt;1", san_table_data!G125))), "-")</f>
        <v>-</v>
      </c>
      <c r="H128" s="59" t="str">
        <f>IF(ISNUMBER(san_table_data!H125), IF(san_table_data!H125=-999,"NA",IF(san_table_data!H125&gt;99, "&gt;99", IF(san_table_data!H125&lt;1, "&lt;1", san_table_data!H125))), "-")</f>
        <v>-</v>
      </c>
      <c r="I128" s="61" t="str">
        <f>IF(ISNUMBER(san_table_data!I125), IF(san_table_data!I125=-999,"NA",IF(san_table_data!I125&gt;99, "&gt;99", IF(san_table_data!I125&lt;1, "&lt;1", san_table_data!I125))), "-")</f>
        <v>-</v>
      </c>
      <c r="J128" s="47" t="str">
        <f>IF(ISNUMBER(san_table_data!J125), IF(san_table_data!J125=-999,"NA",san_table_data!J125), "-")</f>
        <v>-</v>
      </c>
      <c r="K128" s="47" t="str">
        <f>IF(ISNUMBER(san_table_data!K125), IF(san_table_data!K125=-999,"NA",san_table_data!K125), "-")</f>
        <v>-</v>
      </c>
      <c r="L128" s="60" t="str">
        <f>IF(ISNUMBER(san_table_data!L125), IF(san_table_data!L125=-999,"NA",IF(san_table_data!L125&gt;99, "&gt;99", IF(san_table_data!L125&lt;1, "&lt;1", san_table_data!L125))), "-")</f>
        <v>-</v>
      </c>
      <c r="M128" s="59" t="str">
        <f>IF(ISNUMBER(san_table_data!M125), IF(san_table_data!M125=-999,"NA",IF(san_table_data!M125&gt;99, "&gt;99", IF(san_table_data!M125&lt;1, "&lt;1", san_table_data!M125))), "-")</f>
        <v>-</v>
      </c>
      <c r="N128" s="59" t="str">
        <f>IF(ISNUMBER(san_table_data!N125), IF(san_table_data!N125=-999,"NA",IF(san_table_data!N125&gt;99, "&gt;99", IF(san_table_data!N125&lt;1, "&lt;1", san_table_data!N125))), "-")</f>
        <v>-</v>
      </c>
      <c r="O128" s="61" t="str">
        <f>IF(ISNUMBER(san_table_data!O125), IF(san_table_data!O125=-999,"NA",IF(san_table_data!O125&gt;99, "&gt;99", IF(san_table_data!O125&lt;1, "&lt;1", san_table_data!O125))), "-")</f>
        <v>-</v>
      </c>
      <c r="P128" s="47" t="str">
        <f>IF(ISNUMBER(san_table_data!P125), IF(san_table_data!P125=-999,"NA",san_table_data!P125), "-")</f>
        <v>-</v>
      </c>
      <c r="Q128" s="47" t="str">
        <f>IF(ISNUMBER(san_table_data!Q125), IF(san_table_data!Q125=-999,"NA",san_table_data!Q125), "-")</f>
        <v>-</v>
      </c>
      <c r="R128" s="60" t="str">
        <f>IF(ISNUMBER(san_table_data!R125), IF(san_table_data!R125=-999,"NA",IF(san_table_data!R125&gt;99, "&gt;99", IF(san_table_data!R125&lt;1, "&lt;1", san_table_data!R125))), "-")</f>
        <v>-</v>
      </c>
      <c r="S128" s="59" t="str">
        <f>IF(ISNUMBER(san_table_data!S125), IF(san_table_data!S125=-999,"NA",IF(san_table_data!S125&gt;99, "&gt;99", IF(san_table_data!S125&lt;1, "&lt;1", san_table_data!S125))), "-")</f>
        <v>-</v>
      </c>
      <c r="T128" s="59" t="str">
        <f>IF(ISNUMBER(san_table_data!T125), IF(san_table_data!T125=-999,"NA",IF(san_table_data!T125&gt;99, "&gt;99", IF(san_table_data!T125&lt;1, "&lt;1", san_table_data!T125))), "-")</f>
        <v>-</v>
      </c>
      <c r="U128" s="61" t="str">
        <f>IF(ISNUMBER(san_table_data!U125), IF(san_table_data!U125=-999,"NA",IF(san_table_data!U125&gt;99, "&gt;99", IF(san_table_data!U125&lt;1, "&lt;1", san_table_data!U125))), "-")</f>
        <v>-</v>
      </c>
      <c r="V128" s="47" t="str">
        <f>IF(ISNUMBER(san_table_data!V125), IF(san_table_data!V125=-999,"NA",san_table_data!V125), "-")</f>
        <v>-</v>
      </c>
      <c r="W128" s="47" t="str">
        <f>IF(ISNUMBER(san_table_data!W125), IF(san_table_data!W125=-999,"NA",san_table_data!W125), "-")</f>
        <v>-</v>
      </c>
      <c r="X128" s="47"/>
      <c r="Y128" s="47"/>
      <c r="Z128" s="62" t="str">
        <f>IF(ISNUMBER(san_table_data!Z125), IF(san_table_data!Z125=-999,"NA",IF(san_table_data!Z125&gt;99, "&gt;99", IF(san_table_data!Z125&lt;1, "&lt;1", san_table_data!Z125))), "-")</f>
        <v>-</v>
      </c>
      <c r="AA128" s="63" t="str">
        <f>IF(ISNUMBER(san_table_data!AA125), IF(san_table_data!AA125=-999,"NA",IF(san_table_data!AA125&gt;99, "&gt;99", IF(san_table_data!AA125&lt;1, "&lt;1", san_table_data!AA125))), "-")</f>
        <v>-</v>
      </c>
      <c r="AB128" s="63" t="str">
        <f>IF(ISNUMBER(san_table_data!AB125), IF(san_table_data!AB125=-999,"NA",IF(san_table_data!AB125&gt;99, "&gt;99", IF(san_table_data!AB125&lt;1, "&lt;1", san_table_data!AB125))), "-")</f>
        <v>-</v>
      </c>
      <c r="AC128" s="63" t="str">
        <f>IF(ISNUMBER(san_table_data!AC125), IF(san_table_data!AC125=-999,"NA",IF(san_table_data!AC125&gt;99, "&gt;99", IF(san_table_data!AC125&lt;1, "&lt;1", san_table_data!AC125))), "-")</f>
        <v>-</v>
      </c>
      <c r="AD128" s="59" t="str">
        <f>IF(ISNUMBER(san_table_data!AD125), IF(san_table_data!AD125=-999,"NA",IF(san_table_data!AD125&gt;99, "&gt;99", IF(san_table_data!AD125&lt;1, "&lt;1", san_table_data!AD125))), "-")</f>
        <v>-</v>
      </c>
      <c r="AE128" s="59" t="str">
        <f>IF(ISNUMBER(san_table_data!AE125), IF(san_table_data!AE125=-999,"NA",IF(san_table_data!AE125&gt;99, "&gt;99", IF(san_table_data!AE125&lt;1, "&lt;1", san_table_data!AE125))), "-")</f>
        <v>-</v>
      </c>
      <c r="AF128" s="59" t="str">
        <f>IF(ISNUMBER(san_table_data!AF125), IF(san_table_data!AF125=-999,"NA",IF(san_table_data!AF125&gt;99, "&gt;99", IF(san_table_data!AF125&lt;1, "&lt;1", san_table_data!AF125))), "-")</f>
        <v>-</v>
      </c>
      <c r="AG128" s="62" t="str">
        <f>IF(ISNUMBER(san_table_data!AG125), IF(san_table_data!AG125=-999,"NA",IF(san_table_data!AG125&gt;99, "&gt;99", IF(san_table_data!AG125&lt;1, "&lt;1", san_table_data!AG125))), "-")</f>
        <v>-</v>
      </c>
      <c r="AH128" s="63" t="str">
        <f>IF(ISNUMBER(san_table_data!AH125), IF(san_table_data!AH125=-999,"NA",IF(san_table_data!AH125&gt;99, "&gt;99", IF(san_table_data!AH125&lt;1, "&lt;1", san_table_data!AH125))), "-")</f>
        <v>-</v>
      </c>
      <c r="AI128" s="63" t="str">
        <f>IF(ISNUMBER(san_table_data!AI125), IF(san_table_data!AI125=-999,"NA",IF(san_table_data!AI125&gt;99, "&gt;99", IF(san_table_data!AI125&lt;1, "&lt;1", san_table_data!AI125))), "-")</f>
        <v>-</v>
      </c>
      <c r="AJ128" s="63" t="str">
        <f>IF(ISNUMBER(san_table_data!AJ125), IF(san_table_data!AJ125=-999,"NA",IF(san_table_data!AJ125&gt;99, "&gt;99", IF(san_table_data!AJ125&lt;1, "&lt;1", san_table_data!AJ125))), "-")</f>
        <v>-</v>
      </c>
      <c r="AK128" s="59" t="str">
        <f>IF(ISNUMBER(san_table_data!AK125), IF(san_table_data!AK125=-999,"NA",IF(san_table_data!AK125&gt;99, "&gt;99", IF(san_table_data!AK125&lt;1, "&lt;1", san_table_data!AK125))), "-")</f>
        <v>-</v>
      </c>
      <c r="AL128" s="59" t="str">
        <f>IF(ISNUMBER(san_table_data!AL125), IF(san_table_data!AL125=-999,"NA",IF(san_table_data!AL125&gt;99, "&gt;99", IF(san_table_data!AL125&lt;1, "&lt;1", san_table_data!AL125))), "-")</f>
        <v>-</v>
      </c>
      <c r="AM128" s="59" t="str">
        <f>IF(ISNUMBER(san_table_data!AM125), IF(san_table_data!AM125=-999,"NA",IF(san_table_data!AM125&gt;99, "&gt;99", IF(san_table_data!AM125&lt;1, "&lt;1", san_table_data!AM125))), "-")</f>
        <v>-</v>
      </c>
      <c r="AN128" s="62" t="str">
        <f>IF(ISNUMBER(san_table_data!AN125), IF(san_table_data!AN125=-999,"NA",IF(san_table_data!AN125&gt;99, "&gt;99", IF(san_table_data!AN125&lt;1, "&lt;1", san_table_data!AN125))), "-")</f>
        <v>-</v>
      </c>
      <c r="AO128" s="63" t="str">
        <f>IF(ISNUMBER(san_table_data!AO125), IF(san_table_data!AO125=-999,"NA",IF(san_table_data!AO125&gt;99, "&gt;99", IF(san_table_data!AO125&lt;1, "&lt;1", san_table_data!AO125))), "-")</f>
        <v>-</v>
      </c>
      <c r="AP128" s="63" t="str">
        <f>IF(ISNUMBER(san_table_data!AP125), IF(san_table_data!AP125=-999,"NA",IF(san_table_data!AP125&gt;99, "&gt;99", IF(san_table_data!AP125&lt;1, "&lt;1", san_table_data!AP125))), "-")</f>
        <v>-</v>
      </c>
      <c r="AQ128" s="63" t="str">
        <f>IF(ISNUMBER(san_table_data!AQ125), IF(san_table_data!AQ125=-999,"NA",IF(san_table_data!AQ125&gt;99, "&gt;99", IF(san_table_data!AQ125&lt;1, "&lt;1", san_table_data!AQ125))), "-")</f>
        <v>-</v>
      </c>
      <c r="AR128" s="59" t="str">
        <f>IF(ISNUMBER(san_table_data!AR125), IF(san_table_data!AR125=-999,"NA",IF(san_table_data!AR125&gt;99, "&gt;99", IF(san_table_data!AR125&lt;1, "&lt;1", san_table_data!AR125))), "-")</f>
        <v>-</v>
      </c>
      <c r="AS128" s="59" t="str">
        <f>IF(ISNUMBER(san_table_data!AS125), IF(san_table_data!AS125=-999,"NA",IF(san_table_data!AS125&gt;99, "&gt;99", IF(san_table_data!AS125&lt;1, "&lt;1", san_table_data!AS125))), "-")</f>
        <v>-</v>
      </c>
      <c r="AT128" s="59" t="str">
        <f>IF(ISNUMBER(san_table_data!AT125), IF(san_table_data!AT125=-999,"NA",IF(san_table_data!AT125&gt;99, "&gt;99", IF(san_table_data!AT125&lt;1, "&lt;1", san_table_data!AT125))), "-")</f>
        <v>-</v>
      </c>
    </row>
    <row r="129" x14ac:dyDescent="0.25">
      <c r="A129" s="56" t="str">
        <f>IF(ISBLANK(san_table_data!A126), "", san_table_data!A126)</f>
        <v/>
      </c>
      <c r="B129" s="56" t="str">
        <f>IF(ISBLANK(san_table_data!B126), "", san_table_data!B126)</f>
        <v/>
      </c>
      <c r="C129" s="57" t="str">
        <f>IF(ISNUMBER(san_table_data!C126), san_table_data!C126, "-")</f>
        <v>-</v>
      </c>
      <c r="D129" s="58" t="str">
        <f>IF(ISNUMBER(san_table_data!D126), san_table_data!D126, "-")</f>
        <v>-</v>
      </c>
      <c r="E129" s="59" t="str">
        <f>IF(ISNUMBER(san_table_data!E126), san_table_data!E126, "-")</f>
        <v>-</v>
      </c>
      <c r="F129" s="60" t="str">
        <f>IF(ISNUMBER(san_table_data!F126), IF(san_table_data!F126=-999,"NA",IF(san_table_data!F126&gt;99, "&gt;99", IF(san_table_data!F126&lt;1, "&lt;1", san_table_data!F126))), "-")</f>
        <v>-</v>
      </c>
      <c r="G129" s="59" t="str">
        <f>IF(ISNUMBER(san_table_data!G126), IF(san_table_data!G126=-999,"NA",IF(san_table_data!G126&gt;99, "&gt;99", IF(san_table_data!G126&lt;1, "&lt;1", san_table_data!G126))), "-")</f>
        <v>-</v>
      </c>
      <c r="H129" s="59" t="str">
        <f>IF(ISNUMBER(san_table_data!H126), IF(san_table_data!H126=-999,"NA",IF(san_table_data!H126&gt;99, "&gt;99", IF(san_table_data!H126&lt;1, "&lt;1", san_table_data!H126))), "-")</f>
        <v>-</v>
      </c>
      <c r="I129" s="61" t="str">
        <f>IF(ISNUMBER(san_table_data!I126), IF(san_table_data!I126=-999,"NA",IF(san_table_data!I126&gt;99, "&gt;99", IF(san_table_data!I126&lt;1, "&lt;1", san_table_data!I126))), "-")</f>
        <v>-</v>
      </c>
      <c r="J129" s="47" t="str">
        <f>IF(ISNUMBER(san_table_data!J126), IF(san_table_data!J126=-999,"NA",san_table_data!J126), "-")</f>
        <v>-</v>
      </c>
      <c r="K129" s="47" t="str">
        <f>IF(ISNUMBER(san_table_data!K126), IF(san_table_data!K126=-999,"NA",san_table_data!K126), "-")</f>
        <v>-</v>
      </c>
      <c r="L129" s="60" t="str">
        <f>IF(ISNUMBER(san_table_data!L126), IF(san_table_data!L126=-999,"NA",IF(san_table_data!L126&gt;99, "&gt;99", IF(san_table_data!L126&lt;1, "&lt;1", san_table_data!L126))), "-")</f>
        <v>-</v>
      </c>
      <c r="M129" s="59" t="str">
        <f>IF(ISNUMBER(san_table_data!M126), IF(san_table_data!M126=-999,"NA",IF(san_table_data!M126&gt;99, "&gt;99", IF(san_table_data!M126&lt;1, "&lt;1", san_table_data!M126))), "-")</f>
        <v>-</v>
      </c>
      <c r="N129" s="59" t="str">
        <f>IF(ISNUMBER(san_table_data!N126), IF(san_table_data!N126=-999,"NA",IF(san_table_data!N126&gt;99, "&gt;99", IF(san_table_data!N126&lt;1, "&lt;1", san_table_data!N126))), "-")</f>
        <v>-</v>
      </c>
      <c r="O129" s="61" t="str">
        <f>IF(ISNUMBER(san_table_data!O126), IF(san_table_data!O126=-999,"NA",IF(san_table_data!O126&gt;99, "&gt;99", IF(san_table_data!O126&lt;1, "&lt;1", san_table_data!O126))), "-")</f>
        <v>-</v>
      </c>
      <c r="P129" s="47" t="str">
        <f>IF(ISNUMBER(san_table_data!P126), IF(san_table_data!P126=-999,"NA",san_table_data!P126), "-")</f>
        <v>-</v>
      </c>
      <c r="Q129" s="47" t="str">
        <f>IF(ISNUMBER(san_table_data!Q126), IF(san_table_data!Q126=-999,"NA",san_table_data!Q126), "-")</f>
        <v>-</v>
      </c>
      <c r="R129" s="60" t="str">
        <f>IF(ISNUMBER(san_table_data!R126), IF(san_table_data!R126=-999,"NA",IF(san_table_data!R126&gt;99, "&gt;99", IF(san_table_data!R126&lt;1, "&lt;1", san_table_data!R126))), "-")</f>
        <v>-</v>
      </c>
      <c r="S129" s="59" t="str">
        <f>IF(ISNUMBER(san_table_data!S126), IF(san_table_data!S126=-999,"NA",IF(san_table_data!S126&gt;99, "&gt;99", IF(san_table_data!S126&lt;1, "&lt;1", san_table_data!S126))), "-")</f>
        <v>-</v>
      </c>
      <c r="T129" s="59" t="str">
        <f>IF(ISNUMBER(san_table_data!T126), IF(san_table_data!T126=-999,"NA",IF(san_table_data!T126&gt;99, "&gt;99", IF(san_table_data!T126&lt;1, "&lt;1", san_table_data!T126))), "-")</f>
        <v>-</v>
      </c>
      <c r="U129" s="61" t="str">
        <f>IF(ISNUMBER(san_table_data!U126), IF(san_table_data!U126=-999,"NA",IF(san_table_data!U126&gt;99, "&gt;99", IF(san_table_data!U126&lt;1, "&lt;1", san_table_data!U126))), "-")</f>
        <v>-</v>
      </c>
      <c r="V129" s="47" t="str">
        <f>IF(ISNUMBER(san_table_data!V126), IF(san_table_data!V126=-999,"NA",san_table_data!V126), "-")</f>
        <v>-</v>
      </c>
      <c r="W129" s="47" t="str">
        <f>IF(ISNUMBER(san_table_data!W126), IF(san_table_data!W126=-999,"NA",san_table_data!W126), "-")</f>
        <v>-</v>
      </c>
      <c r="X129" s="47"/>
      <c r="Y129" s="47"/>
      <c r="Z129" s="62" t="str">
        <f>IF(ISNUMBER(san_table_data!Z126), IF(san_table_data!Z126=-999,"NA",IF(san_table_data!Z126&gt;99, "&gt;99", IF(san_table_data!Z126&lt;1, "&lt;1", san_table_data!Z126))), "-")</f>
        <v>-</v>
      </c>
      <c r="AA129" s="63" t="str">
        <f>IF(ISNUMBER(san_table_data!AA126), IF(san_table_data!AA126=-999,"NA",IF(san_table_data!AA126&gt;99, "&gt;99", IF(san_table_data!AA126&lt;1, "&lt;1", san_table_data!AA126))), "-")</f>
        <v>-</v>
      </c>
      <c r="AB129" s="63" t="str">
        <f>IF(ISNUMBER(san_table_data!AB126), IF(san_table_data!AB126=-999,"NA",IF(san_table_data!AB126&gt;99, "&gt;99", IF(san_table_data!AB126&lt;1, "&lt;1", san_table_data!AB126))), "-")</f>
        <v>-</v>
      </c>
      <c r="AC129" s="63" t="str">
        <f>IF(ISNUMBER(san_table_data!AC126), IF(san_table_data!AC126=-999,"NA",IF(san_table_data!AC126&gt;99, "&gt;99", IF(san_table_data!AC126&lt;1, "&lt;1", san_table_data!AC126))), "-")</f>
        <v>-</v>
      </c>
      <c r="AD129" s="59" t="str">
        <f>IF(ISNUMBER(san_table_data!AD126), IF(san_table_data!AD126=-999,"NA",IF(san_table_data!AD126&gt;99, "&gt;99", IF(san_table_data!AD126&lt;1, "&lt;1", san_table_data!AD126))), "-")</f>
        <v>-</v>
      </c>
      <c r="AE129" s="59" t="str">
        <f>IF(ISNUMBER(san_table_data!AE126), IF(san_table_data!AE126=-999,"NA",IF(san_table_data!AE126&gt;99, "&gt;99", IF(san_table_data!AE126&lt;1, "&lt;1", san_table_data!AE126))), "-")</f>
        <v>-</v>
      </c>
      <c r="AF129" s="59" t="str">
        <f>IF(ISNUMBER(san_table_data!AF126), IF(san_table_data!AF126=-999,"NA",IF(san_table_data!AF126&gt;99, "&gt;99", IF(san_table_data!AF126&lt;1, "&lt;1", san_table_data!AF126))), "-")</f>
        <v>-</v>
      </c>
      <c r="AG129" s="62" t="str">
        <f>IF(ISNUMBER(san_table_data!AG126), IF(san_table_data!AG126=-999,"NA",IF(san_table_data!AG126&gt;99, "&gt;99", IF(san_table_data!AG126&lt;1, "&lt;1", san_table_data!AG126))), "-")</f>
        <v>-</v>
      </c>
      <c r="AH129" s="63" t="str">
        <f>IF(ISNUMBER(san_table_data!AH126), IF(san_table_data!AH126=-999,"NA",IF(san_table_data!AH126&gt;99, "&gt;99", IF(san_table_data!AH126&lt;1, "&lt;1", san_table_data!AH126))), "-")</f>
        <v>-</v>
      </c>
      <c r="AI129" s="63" t="str">
        <f>IF(ISNUMBER(san_table_data!AI126), IF(san_table_data!AI126=-999,"NA",IF(san_table_data!AI126&gt;99, "&gt;99", IF(san_table_data!AI126&lt;1, "&lt;1", san_table_data!AI126))), "-")</f>
        <v>-</v>
      </c>
      <c r="AJ129" s="63" t="str">
        <f>IF(ISNUMBER(san_table_data!AJ126), IF(san_table_data!AJ126=-999,"NA",IF(san_table_data!AJ126&gt;99, "&gt;99", IF(san_table_data!AJ126&lt;1, "&lt;1", san_table_data!AJ126))), "-")</f>
        <v>-</v>
      </c>
      <c r="AK129" s="59" t="str">
        <f>IF(ISNUMBER(san_table_data!AK126), IF(san_table_data!AK126=-999,"NA",IF(san_table_data!AK126&gt;99, "&gt;99", IF(san_table_data!AK126&lt;1, "&lt;1", san_table_data!AK126))), "-")</f>
        <v>-</v>
      </c>
      <c r="AL129" s="59" t="str">
        <f>IF(ISNUMBER(san_table_data!AL126), IF(san_table_data!AL126=-999,"NA",IF(san_table_data!AL126&gt;99, "&gt;99", IF(san_table_data!AL126&lt;1, "&lt;1", san_table_data!AL126))), "-")</f>
        <v>-</v>
      </c>
      <c r="AM129" s="59" t="str">
        <f>IF(ISNUMBER(san_table_data!AM126), IF(san_table_data!AM126=-999,"NA",IF(san_table_data!AM126&gt;99, "&gt;99", IF(san_table_data!AM126&lt;1, "&lt;1", san_table_data!AM126))), "-")</f>
        <v>-</v>
      </c>
      <c r="AN129" s="62" t="str">
        <f>IF(ISNUMBER(san_table_data!AN126), IF(san_table_data!AN126=-999,"NA",IF(san_table_data!AN126&gt;99, "&gt;99", IF(san_table_data!AN126&lt;1, "&lt;1", san_table_data!AN126))), "-")</f>
        <v>-</v>
      </c>
      <c r="AO129" s="63" t="str">
        <f>IF(ISNUMBER(san_table_data!AO126), IF(san_table_data!AO126=-999,"NA",IF(san_table_data!AO126&gt;99, "&gt;99", IF(san_table_data!AO126&lt;1, "&lt;1", san_table_data!AO126))), "-")</f>
        <v>-</v>
      </c>
      <c r="AP129" s="63" t="str">
        <f>IF(ISNUMBER(san_table_data!AP126), IF(san_table_data!AP126=-999,"NA",IF(san_table_data!AP126&gt;99, "&gt;99", IF(san_table_data!AP126&lt;1, "&lt;1", san_table_data!AP126))), "-")</f>
        <v>-</v>
      </c>
      <c r="AQ129" s="63" t="str">
        <f>IF(ISNUMBER(san_table_data!AQ126), IF(san_table_data!AQ126=-999,"NA",IF(san_table_data!AQ126&gt;99, "&gt;99", IF(san_table_data!AQ126&lt;1, "&lt;1", san_table_data!AQ126))), "-")</f>
        <v>-</v>
      </c>
      <c r="AR129" s="59" t="str">
        <f>IF(ISNUMBER(san_table_data!AR126), IF(san_table_data!AR126=-999,"NA",IF(san_table_data!AR126&gt;99, "&gt;99", IF(san_table_data!AR126&lt;1, "&lt;1", san_table_data!AR126))), "-")</f>
        <v>-</v>
      </c>
      <c r="AS129" s="59" t="str">
        <f>IF(ISNUMBER(san_table_data!AS126), IF(san_table_data!AS126=-999,"NA",IF(san_table_data!AS126&gt;99, "&gt;99", IF(san_table_data!AS126&lt;1, "&lt;1", san_table_data!AS126))), "-")</f>
        <v>-</v>
      </c>
      <c r="AT129" s="59" t="str">
        <f>IF(ISNUMBER(san_table_data!AT126), IF(san_table_data!AT126=-999,"NA",IF(san_table_data!AT126&gt;99, "&gt;99", IF(san_table_data!AT126&lt;1, "&lt;1", san_table_data!AT126))), "-")</f>
        <v>-</v>
      </c>
    </row>
    <row r="130" x14ac:dyDescent="0.25">
      <c r="A130" s="56" t="str">
        <f>IF(ISBLANK(san_table_data!A127), "", san_table_data!A127)</f>
        <v/>
      </c>
      <c r="B130" s="56" t="str">
        <f>IF(ISBLANK(san_table_data!B127), "", san_table_data!B127)</f>
        <v/>
      </c>
      <c r="C130" s="57" t="str">
        <f>IF(ISNUMBER(san_table_data!C127), san_table_data!C127, "-")</f>
        <v>-</v>
      </c>
      <c r="D130" s="58" t="str">
        <f>IF(ISNUMBER(san_table_data!D127), san_table_data!D127, "-")</f>
        <v>-</v>
      </c>
      <c r="E130" s="59" t="str">
        <f>IF(ISNUMBER(san_table_data!E127), san_table_data!E127, "-")</f>
        <v>-</v>
      </c>
      <c r="F130" s="60" t="str">
        <f>IF(ISNUMBER(san_table_data!F127), IF(san_table_data!F127=-999,"NA",IF(san_table_data!F127&gt;99, "&gt;99", IF(san_table_data!F127&lt;1, "&lt;1", san_table_data!F127))), "-")</f>
        <v>-</v>
      </c>
      <c r="G130" s="59" t="str">
        <f>IF(ISNUMBER(san_table_data!G127), IF(san_table_data!G127=-999,"NA",IF(san_table_data!G127&gt;99, "&gt;99", IF(san_table_data!G127&lt;1, "&lt;1", san_table_data!G127))), "-")</f>
        <v>-</v>
      </c>
      <c r="H130" s="59" t="str">
        <f>IF(ISNUMBER(san_table_data!H127), IF(san_table_data!H127=-999,"NA",IF(san_table_data!H127&gt;99, "&gt;99", IF(san_table_data!H127&lt;1, "&lt;1", san_table_data!H127))), "-")</f>
        <v>-</v>
      </c>
      <c r="I130" s="61" t="str">
        <f>IF(ISNUMBER(san_table_data!I127), IF(san_table_data!I127=-999,"NA",IF(san_table_data!I127&gt;99, "&gt;99", IF(san_table_data!I127&lt;1, "&lt;1", san_table_data!I127))), "-")</f>
        <v>-</v>
      </c>
      <c r="J130" s="47" t="str">
        <f>IF(ISNUMBER(san_table_data!J127), IF(san_table_data!J127=-999,"NA",san_table_data!J127), "-")</f>
        <v>-</v>
      </c>
      <c r="K130" s="47" t="str">
        <f>IF(ISNUMBER(san_table_data!K127), IF(san_table_data!K127=-999,"NA",san_table_data!K127), "-")</f>
        <v>-</v>
      </c>
      <c r="L130" s="60" t="str">
        <f>IF(ISNUMBER(san_table_data!L127), IF(san_table_data!L127=-999,"NA",IF(san_table_data!L127&gt;99, "&gt;99", IF(san_table_data!L127&lt;1, "&lt;1", san_table_data!L127))), "-")</f>
        <v>-</v>
      </c>
      <c r="M130" s="59" t="str">
        <f>IF(ISNUMBER(san_table_data!M127), IF(san_table_data!M127=-999,"NA",IF(san_table_data!M127&gt;99, "&gt;99", IF(san_table_data!M127&lt;1, "&lt;1", san_table_data!M127))), "-")</f>
        <v>-</v>
      </c>
      <c r="N130" s="59" t="str">
        <f>IF(ISNUMBER(san_table_data!N127), IF(san_table_data!N127=-999,"NA",IF(san_table_data!N127&gt;99, "&gt;99", IF(san_table_data!N127&lt;1, "&lt;1", san_table_data!N127))), "-")</f>
        <v>-</v>
      </c>
      <c r="O130" s="61" t="str">
        <f>IF(ISNUMBER(san_table_data!O127), IF(san_table_data!O127=-999,"NA",IF(san_table_data!O127&gt;99, "&gt;99", IF(san_table_data!O127&lt;1, "&lt;1", san_table_data!O127))), "-")</f>
        <v>-</v>
      </c>
      <c r="P130" s="47" t="str">
        <f>IF(ISNUMBER(san_table_data!P127), IF(san_table_data!P127=-999,"NA",san_table_data!P127), "-")</f>
        <v>-</v>
      </c>
      <c r="Q130" s="47" t="str">
        <f>IF(ISNUMBER(san_table_data!Q127), IF(san_table_data!Q127=-999,"NA",san_table_data!Q127), "-")</f>
        <v>-</v>
      </c>
      <c r="R130" s="60" t="str">
        <f>IF(ISNUMBER(san_table_data!R127), IF(san_table_data!R127=-999,"NA",IF(san_table_data!R127&gt;99, "&gt;99", IF(san_table_data!R127&lt;1, "&lt;1", san_table_data!R127))), "-")</f>
        <v>-</v>
      </c>
      <c r="S130" s="59" t="str">
        <f>IF(ISNUMBER(san_table_data!S127), IF(san_table_data!S127=-999,"NA",IF(san_table_data!S127&gt;99, "&gt;99", IF(san_table_data!S127&lt;1, "&lt;1", san_table_data!S127))), "-")</f>
        <v>-</v>
      </c>
      <c r="T130" s="59" t="str">
        <f>IF(ISNUMBER(san_table_data!T127), IF(san_table_data!T127=-999,"NA",IF(san_table_data!T127&gt;99, "&gt;99", IF(san_table_data!T127&lt;1, "&lt;1", san_table_data!T127))), "-")</f>
        <v>-</v>
      </c>
      <c r="U130" s="61" t="str">
        <f>IF(ISNUMBER(san_table_data!U127), IF(san_table_data!U127=-999,"NA",IF(san_table_data!U127&gt;99, "&gt;99", IF(san_table_data!U127&lt;1, "&lt;1", san_table_data!U127))), "-")</f>
        <v>-</v>
      </c>
      <c r="V130" s="47" t="str">
        <f>IF(ISNUMBER(san_table_data!V127), IF(san_table_data!V127=-999,"NA",san_table_data!V127), "-")</f>
        <v>-</v>
      </c>
      <c r="W130" s="47" t="str">
        <f>IF(ISNUMBER(san_table_data!W127), IF(san_table_data!W127=-999,"NA",san_table_data!W127), "-")</f>
        <v>-</v>
      </c>
      <c r="X130" s="47"/>
      <c r="Y130" s="47"/>
      <c r="Z130" s="62" t="str">
        <f>IF(ISNUMBER(san_table_data!Z127), IF(san_table_data!Z127=-999,"NA",IF(san_table_data!Z127&gt;99, "&gt;99", IF(san_table_data!Z127&lt;1, "&lt;1", san_table_data!Z127))), "-")</f>
        <v>-</v>
      </c>
      <c r="AA130" s="63" t="str">
        <f>IF(ISNUMBER(san_table_data!AA127), IF(san_table_data!AA127=-999,"NA",IF(san_table_data!AA127&gt;99, "&gt;99", IF(san_table_data!AA127&lt;1, "&lt;1", san_table_data!AA127))), "-")</f>
        <v>-</v>
      </c>
      <c r="AB130" s="63" t="str">
        <f>IF(ISNUMBER(san_table_data!AB127), IF(san_table_data!AB127=-999,"NA",IF(san_table_data!AB127&gt;99, "&gt;99", IF(san_table_data!AB127&lt;1, "&lt;1", san_table_data!AB127))), "-")</f>
        <v>-</v>
      </c>
      <c r="AC130" s="63" t="str">
        <f>IF(ISNUMBER(san_table_data!AC127), IF(san_table_data!AC127=-999,"NA",IF(san_table_data!AC127&gt;99, "&gt;99", IF(san_table_data!AC127&lt;1, "&lt;1", san_table_data!AC127))), "-")</f>
        <v>-</v>
      </c>
      <c r="AD130" s="59" t="str">
        <f>IF(ISNUMBER(san_table_data!AD127), IF(san_table_data!AD127=-999,"NA",IF(san_table_data!AD127&gt;99, "&gt;99", IF(san_table_data!AD127&lt;1, "&lt;1", san_table_data!AD127))), "-")</f>
        <v>-</v>
      </c>
      <c r="AE130" s="59" t="str">
        <f>IF(ISNUMBER(san_table_data!AE127), IF(san_table_data!AE127=-999,"NA",IF(san_table_data!AE127&gt;99, "&gt;99", IF(san_table_data!AE127&lt;1, "&lt;1", san_table_data!AE127))), "-")</f>
        <v>-</v>
      </c>
      <c r="AF130" s="59" t="str">
        <f>IF(ISNUMBER(san_table_data!AF127), IF(san_table_data!AF127=-999,"NA",IF(san_table_data!AF127&gt;99, "&gt;99", IF(san_table_data!AF127&lt;1, "&lt;1", san_table_data!AF127))), "-")</f>
        <v>-</v>
      </c>
      <c r="AG130" s="62" t="str">
        <f>IF(ISNUMBER(san_table_data!AG127), IF(san_table_data!AG127=-999,"NA",IF(san_table_data!AG127&gt;99, "&gt;99", IF(san_table_data!AG127&lt;1, "&lt;1", san_table_data!AG127))), "-")</f>
        <v>-</v>
      </c>
      <c r="AH130" s="63" t="str">
        <f>IF(ISNUMBER(san_table_data!AH127), IF(san_table_data!AH127=-999,"NA",IF(san_table_data!AH127&gt;99, "&gt;99", IF(san_table_data!AH127&lt;1, "&lt;1", san_table_data!AH127))), "-")</f>
        <v>-</v>
      </c>
      <c r="AI130" s="63" t="str">
        <f>IF(ISNUMBER(san_table_data!AI127), IF(san_table_data!AI127=-999,"NA",IF(san_table_data!AI127&gt;99, "&gt;99", IF(san_table_data!AI127&lt;1, "&lt;1", san_table_data!AI127))), "-")</f>
        <v>-</v>
      </c>
      <c r="AJ130" s="63" t="str">
        <f>IF(ISNUMBER(san_table_data!AJ127), IF(san_table_data!AJ127=-999,"NA",IF(san_table_data!AJ127&gt;99, "&gt;99", IF(san_table_data!AJ127&lt;1, "&lt;1", san_table_data!AJ127))), "-")</f>
        <v>-</v>
      </c>
      <c r="AK130" s="59" t="str">
        <f>IF(ISNUMBER(san_table_data!AK127), IF(san_table_data!AK127=-999,"NA",IF(san_table_data!AK127&gt;99, "&gt;99", IF(san_table_data!AK127&lt;1, "&lt;1", san_table_data!AK127))), "-")</f>
        <v>-</v>
      </c>
      <c r="AL130" s="59" t="str">
        <f>IF(ISNUMBER(san_table_data!AL127), IF(san_table_data!AL127=-999,"NA",IF(san_table_data!AL127&gt;99, "&gt;99", IF(san_table_data!AL127&lt;1, "&lt;1", san_table_data!AL127))), "-")</f>
        <v>-</v>
      </c>
      <c r="AM130" s="59" t="str">
        <f>IF(ISNUMBER(san_table_data!AM127), IF(san_table_data!AM127=-999,"NA",IF(san_table_data!AM127&gt;99, "&gt;99", IF(san_table_data!AM127&lt;1, "&lt;1", san_table_data!AM127))), "-")</f>
        <v>-</v>
      </c>
      <c r="AN130" s="62" t="str">
        <f>IF(ISNUMBER(san_table_data!AN127), IF(san_table_data!AN127=-999,"NA",IF(san_table_data!AN127&gt;99, "&gt;99", IF(san_table_data!AN127&lt;1, "&lt;1", san_table_data!AN127))), "-")</f>
        <v>-</v>
      </c>
      <c r="AO130" s="63" t="str">
        <f>IF(ISNUMBER(san_table_data!AO127), IF(san_table_data!AO127=-999,"NA",IF(san_table_data!AO127&gt;99, "&gt;99", IF(san_table_data!AO127&lt;1, "&lt;1", san_table_data!AO127))), "-")</f>
        <v>-</v>
      </c>
      <c r="AP130" s="63" t="str">
        <f>IF(ISNUMBER(san_table_data!AP127), IF(san_table_data!AP127=-999,"NA",IF(san_table_data!AP127&gt;99, "&gt;99", IF(san_table_data!AP127&lt;1, "&lt;1", san_table_data!AP127))), "-")</f>
        <v>-</v>
      </c>
      <c r="AQ130" s="63" t="str">
        <f>IF(ISNUMBER(san_table_data!AQ127), IF(san_table_data!AQ127=-999,"NA",IF(san_table_data!AQ127&gt;99, "&gt;99", IF(san_table_data!AQ127&lt;1, "&lt;1", san_table_data!AQ127))), "-")</f>
        <v>-</v>
      </c>
      <c r="AR130" s="59" t="str">
        <f>IF(ISNUMBER(san_table_data!AR127), IF(san_table_data!AR127=-999,"NA",IF(san_table_data!AR127&gt;99, "&gt;99", IF(san_table_data!AR127&lt;1, "&lt;1", san_table_data!AR127))), "-")</f>
        <v>-</v>
      </c>
      <c r="AS130" s="59" t="str">
        <f>IF(ISNUMBER(san_table_data!AS127), IF(san_table_data!AS127=-999,"NA",IF(san_table_data!AS127&gt;99, "&gt;99", IF(san_table_data!AS127&lt;1, "&lt;1", san_table_data!AS127))), "-")</f>
        <v>-</v>
      </c>
      <c r="AT130" s="59" t="str">
        <f>IF(ISNUMBER(san_table_data!AT127), IF(san_table_data!AT127=-999,"NA",IF(san_table_data!AT127&gt;99, "&gt;99", IF(san_table_data!AT127&lt;1, "&lt;1", san_table_data!AT127))), "-")</f>
        <v>-</v>
      </c>
    </row>
    <row r="131" x14ac:dyDescent="0.25">
      <c r="A131" s="56" t="str">
        <f>IF(ISBLANK(san_table_data!A128), "", san_table_data!A128)</f>
        <v/>
      </c>
      <c r="B131" s="56" t="str">
        <f>IF(ISBLANK(san_table_data!B128), "", san_table_data!B128)</f>
        <v/>
      </c>
      <c r="C131" s="57" t="str">
        <f>IF(ISNUMBER(san_table_data!C128), san_table_data!C128, "-")</f>
        <v>-</v>
      </c>
      <c r="D131" s="58" t="str">
        <f>IF(ISNUMBER(san_table_data!D128), san_table_data!D128, "-")</f>
        <v>-</v>
      </c>
      <c r="E131" s="59" t="str">
        <f>IF(ISNUMBER(san_table_data!E128), san_table_data!E128, "-")</f>
        <v>-</v>
      </c>
      <c r="F131" s="60" t="str">
        <f>IF(ISNUMBER(san_table_data!F128), IF(san_table_data!F128=-999,"NA",IF(san_table_data!F128&gt;99, "&gt;99", IF(san_table_data!F128&lt;1, "&lt;1", san_table_data!F128))), "-")</f>
        <v>-</v>
      </c>
      <c r="G131" s="59" t="str">
        <f>IF(ISNUMBER(san_table_data!G128), IF(san_table_data!G128=-999,"NA",IF(san_table_data!G128&gt;99, "&gt;99", IF(san_table_data!G128&lt;1, "&lt;1", san_table_data!G128))), "-")</f>
        <v>-</v>
      </c>
      <c r="H131" s="59" t="str">
        <f>IF(ISNUMBER(san_table_data!H128), IF(san_table_data!H128=-999,"NA",IF(san_table_data!H128&gt;99, "&gt;99", IF(san_table_data!H128&lt;1, "&lt;1", san_table_data!H128))), "-")</f>
        <v>-</v>
      </c>
      <c r="I131" s="61" t="str">
        <f>IF(ISNUMBER(san_table_data!I128), IF(san_table_data!I128=-999,"NA",IF(san_table_data!I128&gt;99, "&gt;99", IF(san_table_data!I128&lt;1, "&lt;1", san_table_data!I128))), "-")</f>
        <v>-</v>
      </c>
      <c r="J131" s="47" t="str">
        <f>IF(ISNUMBER(san_table_data!J128), IF(san_table_data!J128=-999,"NA",san_table_data!J128), "-")</f>
        <v>-</v>
      </c>
      <c r="K131" s="47" t="str">
        <f>IF(ISNUMBER(san_table_data!K128), IF(san_table_data!K128=-999,"NA",san_table_data!K128), "-")</f>
        <v>-</v>
      </c>
      <c r="L131" s="60" t="str">
        <f>IF(ISNUMBER(san_table_data!L128), IF(san_table_data!L128=-999,"NA",IF(san_table_data!L128&gt;99, "&gt;99", IF(san_table_data!L128&lt;1, "&lt;1", san_table_data!L128))), "-")</f>
        <v>-</v>
      </c>
      <c r="M131" s="59" t="str">
        <f>IF(ISNUMBER(san_table_data!M128), IF(san_table_data!M128=-999,"NA",IF(san_table_data!M128&gt;99, "&gt;99", IF(san_table_data!M128&lt;1, "&lt;1", san_table_data!M128))), "-")</f>
        <v>-</v>
      </c>
      <c r="N131" s="59" t="str">
        <f>IF(ISNUMBER(san_table_data!N128), IF(san_table_data!N128=-999,"NA",IF(san_table_data!N128&gt;99, "&gt;99", IF(san_table_data!N128&lt;1, "&lt;1", san_table_data!N128))), "-")</f>
        <v>-</v>
      </c>
      <c r="O131" s="61" t="str">
        <f>IF(ISNUMBER(san_table_data!O128), IF(san_table_data!O128=-999,"NA",IF(san_table_data!O128&gt;99, "&gt;99", IF(san_table_data!O128&lt;1, "&lt;1", san_table_data!O128))), "-")</f>
        <v>-</v>
      </c>
      <c r="P131" s="47" t="str">
        <f>IF(ISNUMBER(san_table_data!P128), IF(san_table_data!P128=-999,"NA",san_table_data!P128), "-")</f>
        <v>-</v>
      </c>
      <c r="Q131" s="47" t="str">
        <f>IF(ISNUMBER(san_table_data!Q128), IF(san_table_data!Q128=-999,"NA",san_table_data!Q128), "-")</f>
        <v>-</v>
      </c>
      <c r="R131" s="60" t="str">
        <f>IF(ISNUMBER(san_table_data!R128), IF(san_table_data!R128=-999,"NA",IF(san_table_data!R128&gt;99, "&gt;99", IF(san_table_data!R128&lt;1, "&lt;1", san_table_data!R128))), "-")</f>
        <v>-</v>
      </c>
      <c r="S131" s="59" t="str">
        <f>IF(ISNUMBER(san_table_data!S128), IF(san_table_data!S128=-999,"NA",IF(san_table_data!S128&gt;99, "&gt;99", IF(san_table_data!S128&lt;1, "&lt;1", san_table_data!S128))), "-")</f>
        <v>-</v>
      </c>
      <c r="T131" s="59" t="str">
        <f>IF(ISNUMBER(san_table_data!T128), IF(san_table_data!T128=-999,"NA",IF(san_table_data!T128&gt;99, "&gt;99", IF(san_table_data!T128&lt;1, "&lt;1", san_table_data!T128))), "-")</f>
        <v>-</v>
      </c>
      <c r="U131" s="61" t="str">
        <f>IF(ISNUMBER(san_table_data!U128), IF(san_table_data!U128=-999,"NA",IF(san_table_data!U128&gt;99, "&gt;99", IF(san_table_data!U128&lt;1, "&lt;1", san_table_data!U128))), "-")</f>
        <v>-</v>
      </c>
      <c r="V131" s="47" t="str">
        <f>IF(ISNUMBER(san_table_data!V128), IF(san_table_data!V128=-999,"NA",san_table_data!V128), "-")</f>
        <v>-</v>
      </c>
      <c r="W131" s="47" t="str">
        <f>IF(ISNUMBER(san_table_data!W128), IF(san_table_data!W128=-999,"NA",san_table_data!W128), "-")</f>
        <v>-</v>
      </c>
      <c r="X131" s="47"/>
      <c r="Y131" s="47"/>
      <c r="Z131" s="62" t="str">
        <f>IF(ISNUMBER(san_table_data!Z128), IF(san_table_data!Z128=-999,"NA",IF(san_table_data!Z128&gt;99, "&gt;99", IF(san_table_data!Z128&lt;1, "&lt;1", san_table_data!Z128))), "-")</f>
        <v>-</v>
      </c>
      <c r="AA131" s="63" t="str">
        <f>IF(ISNUMBER(san_table_data!AA128), IF(san_table_data!AA128=-999,"NA",IF(san_table_data!AA128&gt;99, "&gt;99", IF(san_table_data!AA128&lt;1, "&lt;1", san_table_data!AA128))), "-")</f>
        <v>-</v>
      </c>
      <c r="AB131" s="63" t="str">
        <f>IF(ISNUMBER(san_table_data!AB128), IF(san_table_data!AB128=-999,"NA",IF(san_table_data!AB128&gt;99, "&gt;99", IF(san_table_data!AB128&lt;1, "&lt;1", san_table_data!AB128))), "-")</f>
        <v>-</v>
      </c>
      <c r="AC131" s="63" t="str">
        <f>IF(ISNUMBER(san_table_data!AC128), IF(san_table_data!AC128=-999,"NA",IF(san_table_data!AC128&gt;99, "&gt;99", IF(san_table_data!AC128&lt;1, "&lt;1", san_table_data!AC128))), "-")</f>
        <v>-</v>
      </c>
      <c r="AD131" s="59" t="str">
        <f>IF(ISNUMBER(san_table_data!AD128), IF(san_table_data!AD128=-999,"NA",IF(san_table_data!AD128&gt;99, "&gt;99", IF(san_table_data!AD128&lt;1, "&lt;1", san_table_data!AD128))), "-")</f>
        <v>-</v>
      </c>
      <c r="AE131" s="59" t="str">
        <f>IF(ISNUMBER(san_table_data!AE128), IF(san_table_data!AE128=-999,"NA",IF(san_table_data!AE128&gt;99, "&gt;99", IF(san_table_data!AE128&lt;1, "&lt;1", san_table_data!AE128))), "-")</f>
        <v>-</v>
      </c>
      <c r="AF131" s="59" t="str">
        <f>IF(ISNUMBER(san_table_data!AF128), IF(san_table_data!AF128=-999,"NA",IF(san_table_data!AF128&gt;99, "&gt;99", IF(san_table_data!AF128&lt;1, "&lt;1", san_table_data!AF128))), "-")</f>
        <v>-</v>
      </c>
      <c r="AG131" s="62" t="str">
        <f>IF(ISNUMBER(san_table_data!AG128), IF(san_table_data!AG128=-999,"NA",IF(san_table_data!AG128&gt;99, "&gt;99", IF(san_table_data!AG128&lt;1, "&lt;1", san_table_data!AG128))), "-")</f>
        <v>-</v>
      </c>
      <c r="AH131" s="63" t="str">
        <f>IF(ISNUMBER(san_table_data!AH128), IF(san_table_data!AH128=-999,"NA",IF(san_table_data!AH128&gt;99, "&gt;99", IF(san_table_data!AH128&lt;1, "&lt;1", san_table_data!AH128))), "-")</f>
        <v>-</v>
      </c>
      <c r="AI131" s="63" t="str">
        <f>IF(ISNUMBER(san_table_data!AI128), IF(san_table_data!AI128=-999,"NA",IF(san_table_data!AI128&gt;99, "&gt;99", IF(san_table_data!AI128&lt;1, "&lt;1", san_table_data!AI128))), "-")</f>
        <v>-</v>
      </c>
      <c r="AJ131" s="63" t="str">
        <f>IF(ISNUMBER(san_table_data!AJ128), IF(san_table_data!AJ128=-999,"NA",IF(san_table_data!AJ128&gt;99, "&gt;99", IF(san_table_data!AJ128&lt;1, "&lt;1", san_table_data!AJ128))), "-")</f>
        <v>-</v>
      </c>
      <c r="AK131" s="59" t="str">
        <f>IF(ISNUMBER(san_table_data!AK128), IF(san_table_data!AK128=-999,"NA",IF(san_table_data!AK128&gt;99, "&gt;99", IF(san_table_data!AK128&lt;1, "&lt;1", san_table_data!AK128))), "-")</f>
        <v>-</v>
      </c>
      <c r="AL131" s="59" t="str">
        <f>IF(ISNUMBER(san_table_data!AL128), IF(san_table_data!AL128=-999,"NA",IF(san_table_data!AL128&gt;99, "&gt;99", IF(san_table_data!AL128&lt;1, "&lt;1", san_table_data!AL128))), "-")</f>
        <v>-</v>
      </c>
      <c r="AM131" s="59" t="str">
        <f>IF(ISNUMBER(san_table_data!AM128), IF(san_table_data!AM128=-999,"NA",IF(san_table_data!AM128&gt;99, "&gt;99", IF(san_table_data!AM128&lt;1, "&lt;1", san_table_data!AM128))), "-")</f>
        <v>-</v>
      </c>
      <c r="AN131" s="62" t="str">
        <f>IF(ISNUMBER(san_table_data!AN128), IF(san_table_data!AN128=-999,"NA",IF(san_table_data!AN128&gt;99, "&gt;99", IF(san_table_data!AN128&lt;1, "&lt;1", san_table_data!AN128))), "-")</f>
        <v>-</v>
      </c>
      <c r="AO131" s="63" t="str">
        <f>IF(ISNUMBER(san_table_data!AO128), IF(san_table_data!AO128=-999,"NA",IF(san_table_data!AO128&gt;99, "&gt;99", IF(san_table_data!AO128&lt;1, "&lt;1", san_table_data!AO128))), "-")</f>
        <v>-</v>
      </c>
      <c r="AP131" s="63" t="str">
        <f>IF(ISNUMBER(san_table_data!AP128), IF(san_table_data!AP128=-999,"NA",IF(san_table_data!AP128&gt;99, "&gt;99", IF(san_table_data!AP128&lt;1, "&lt;1", san_table_data!AP128))), "-")</f>
        <v>-</v>
      </c>
      <c r="AQ131" s="63" t="str">
        <f>IF(ISNUMBER(san_table_data!AQ128), IF(san_table_data!AQ128=-999,"NA",IF(san_table_data!AQ128&gt;99, "&gt;99", IF(san_table_data!AQ128&lt;1, "&lt;1", san_table_data!AQ128))), "-")</f>
        <v>-</v>
      </c>
      <c r="AR131" s="59" t="str">
        <f>IF(ISNUMBER(san_table_data!AR128), IF(san_table_data!AR128=-999,"NA",IF(san_table_data!AR128&gt;99, "&gt;99", IF(san_table_data!AR128&lt;1, "&lt;1", san_table_data!AR128))), "-")</f>
        <v>-</v>
      </c>
      <c r="AS131" s="59" t="str">
        <f>IF(ISNUMBER(san_table_data!AS128), IF(san_table_data!AS128=-999,"NA",IF(san_table_data!AS128&gt;99, "&gt;99", IF(san_table_data!AS128&lt;1, "&lt;1", san_table_data!AS128))), "-")</f>
        <v>-</v>
      </c>
      <c r="AT131" s="59" t="str">
        <f>IF(ISNUMBER(san_table_data!AT128), IF(san_table_data!AT128=-999,"NA",IF(san_table_data!AT128&gt;99, "&gt;99", IF(san_table_data!AT128&lt;1, "&lt;1", san_table_data!AT128))), "-")</f>
        <v>-</v>
      </c>
    </row>
    <row r="132" x14ac:dyDescent="0.25">
      <c r="A132" s="56" t="str">
        <f>IF(ISBLANK(san_table_data!A129), "", san_table_data!A129)</f>
        <v/>
      </c>
      <c r="B132" s="56" t="str">
        <f>IF(ISBLANK(san_table_data!B129), "", san_table_data!B129)</f>
        <v/>
      </c>
      <c r="C132" s="57" t="str">
        <f>IF(ISNUMBER(san_table_data!C129), san_table_data!C129, "-")</f>
        <v>-</v>
      </c>
      <c r="D132" s="58" t="str">
        <f>IF(ISNUMBER(san_table_data!D129), san_table_data!D129, "-")</f>
        <v>-</v>
      </c>
      <c r="E132" s="59" t="str">
        <f>IF(ISNUMBER(san_table_data!E129), san_table_data!E129, "-")</f>
        <v>-</v>
      </c>
      <c r="F132" s="60" t="str">
        <f>IF(ISNUMBER(san_table_data!F129), IF(san_table_data!F129=-999,"NA",IF(san_table_data!F129&gt;99, "&gt;99", IF(san_table_data!F129&lt;1, "&lt;1", san_table_data!F129))), "-")</f>
        <v>-</v>
      </c>
      <c r="G132" s="59" t="str">
        <f>IF(ISNUMBER(san_table_data!G129), IF(san_table_data!G129=-999,"NA",IF(san_table_data!G129&gt;99, "&gt;99", IF(san_table_data!G129&lt;1, "&lt;1", san_table_data!G129))), "-")</f>
        <v>-</v>
      </c>
      <c r="H132" s="59" t="str">
        <f>IF(ISNUMBER(san_table_data!H129), IF(san_table_data!H129=-999,"NA",IF(san_table_data!H129&gt;99, "&gt;99", IF(san_table_data!H129&lt;1, "&lt;1", san_table_data!H129))), "-")</f>
        <v>-</v>
      </c>
      <c r="I132" s="61" t="str">
        <f>IF(ISNUMBER(san_table_data!I129), IF(san_table_data!I129=-999,"NA",IF(san_table_data!I129&gt;99, "&gt;99", IF(san_table_data!I129&lt;1, "&lt;1", san_table_data!I129))), "-")</f>
        <v>-</v>
      </c>
      <c r="J132" s="47" t="str">
        <f>IF(ISNUMBER(san_table_data!J129), IF(san_table_data!J129=-999,"NA",san_table_data!J129), "-")</f>
        <v>-</v>
      </c>
      <c r="K132" s="47" t="str">
        <f>IF(ISNUMBER(san_table_data!K129), IF(san_table_data!K129=-999,"NA",san_table_data!K129), "-")</f>
        <v>-</v>
      </c>
      <c r="L132" s="60" t="str">
        <f>IF(ISNUMBER(san_table_data!L129), IF(san_table_data!L129=-999,"NA",IF(san_table_data!L129&gt;99, "&gt;99", IF(san_table_data!L129&lt;1, "&lt;1", san_table_data!L129))), "-")</f>
        <v>-</v>
      </c>
      <c r="M132" s="59" t="str">
        <f>IF(ISNUMBER(san_table_data!M129), IF(san_table_data!M129=-999,"NA",IF(san_table_data!M129&gt;99, "&gt;99", IF(san_table_data!M129&lt;1, "&lt;1", san_table_data!M129))), "-")</f>
        <v>-</v>
      </c>
      <c r="N132" s="59" t="str">
        <f>IF(ISNUMBER(san_table_data!N129), IF(san_table_data!N129=-999,"NA",IF(san_table_data!N129&gt;99, "&gt;99", IF(san_table_data!N129&lt;1, "&lt;1", san_table_data!N129))), "-")</f>
        <v>-</v>
      </c>
      <c r="O132" s="61" t="str">
        <f>IF(ISNUMBER(san_table_data!O129), IF(san_table_data!O129=-999,"NA",IF(san_table_data!O129&gt;99, "&gt;99", IF(san_table_data!O129&lt;1, "&lt;1", san_table_data!O129))), "-")</f>
        <v>-</v>
      </c>
      <c r="P132" s="47" t="str">
        <f>IF(ISNUMBER(san_table_data!P129), IF(san_table_data!P129=-999,"NA",san_table_data!P129), "-")</f>
        <v>-</v>
      </c>
      <c r="Q132" s="47" t="str">
        <f>IF(ISNUMBER(san_table_data!Q129), IF(san_table_data!Q129=-999,"NA",san_table_data!Q129), "-")</f>
        <v>-</v>
      </c>
      <c r="R132" s="60" t="str">
        <f>IF(ISNUMBER(san_table_data!R129), IF(san_table_data!R129=-999,"NA",IF(san_table_data!R129&gt;99, "&gt;99", IF(san_table_data!R129&lt;1, "&lt;1", san_table_data!R129))), "-")</f>
        <v>-</v>
      </c>
      <c r="S132" s="59" t="str">
        <f>IF(ISNUMBER(san_table_data!S129), IF(san_table_data!S129=-999,"NA",IF(san_table_data!S129&gt;99, "&gt;99", IF(san_table_data!S129&lt;1, "&lt;1", san_table_data!S129))), "-")</f>
        <v>-</v>
      </c>
      <c r="T132" s="59" t="str">
        <f>IF(ISNUMBER(san_table_data!T129), IF(san_table_data!T129=-999,"NA",IF(san_table_data!T129&gt;99, "&gt;99", IF(san_table_data!T129&lt;1, "&lt;1", san_table_data!T129))), "-")</f>
        <v>-</v>
      </c>
      <c r="U132" s="61" t="str">
        <f>IF(ISNUMBER(san_table_data!U129), IF(san_table_data!U129=-999,"NA",IF(san_table_data!U129&gt;99, "&gt;99", IF(san_table_data!U129&lt;1, "&lt;1", san_table_data!U129))), "-")</f>
        <v>-</v>
      </c>
      <c r="V132" s="47" t="str">
        <f>IF(ISNUMBER(san_table_data!V129), IF(san_table_data!V129=-999,"NA",san_table_data!V129), "-")</f>
        <v>-</v>
      </c>
      <c r="W132" s="47" t="str">
        <f>IF(ISNUMBER(san_table_data!W129), IF(san_table_data!W129=-999,"NA",san_table_data!W129), "-")</f>
        <v>-</v>
      </c>
      <c r="X132" s="47"/>
      <c r="Y132" s="47"/>
      <c r="Z132" s="62" t="str">
        <f>IF(ISNUMBER(san_table_data!Z129), IF(san_table_data!Z129=-999,"NA",IF(san_table_data!Z129&gt;99, "&gt;99", IF(san_table_data!Z129&lt;1, "&lt;1", san_table_data!Z129))), "-")</f>
        <v>-</v>
      </c>
      <c r="AA132" s="63" t="str">
        <f>IF(ISNUMBER(san_table_data!AA129), IF(san_table_data!AA129=-999,"NA",IF(san_table_data!AA129&gt;99, "&gt;99", IF(san_table_data!AA129&lt;1, "&lt;1", san_table_data!AA129))), "-")</f>
        <v>-</v>
      </c>
      <c r="AB132" s="63" t="str">
        <f>IF(ISNUMBER(san_table_data!AB129), IF(san_table_data!AB129=-999,"NA",IF(san_table_data!AB129&gt;99, "&gt;99", IF(san_table_data!AB129&lt;1, "&lt;1", san_table_data!AB129))), "-")</f>
        <v>-</v>
      </c>
      <c r="AC132" s="63" t="str">
        <f>IF(ISNUMBER(san_table_data!AC129), IF(san_table_data!AC129=-999,"NA",IF(san_table_data!AC129&gt;99, "&gt;99", IF(san_table_data!AC129&lt;1, "&lt;1", san_table_data!AC129))), "-")</f>
        <v>-</v>
      </c>
      <c r="AD132" s="59" t="str">
        <f>IF(ISNUMBER(san_table_data!AD129), IF(san_table_data!AD129=-999,"NA",IF(san_table_data!AD129&gt;99, "&gt;99", IF(san_table_data!AD129&lt;1, "&lt;1", san_table_data!AD129))), "-")</f>
        <v>-</v>
      </c>
      <c r="AE132" s="59" t="str">
        <f>IF(ISNUMBER(san_table_data!AE129), IF(san_table_data!AE129=-999,"NA",IF(san_table_data!AE129&gt;99, "&gt;99", IF(san_table_data!AE129&lt;1, "&lt;1", san_table_data!AE129))), "-")</f>
        <v>-</v>
      </c>
      <c r="AF132" s="59" t="str">
        <f>IF(ISNUMBER(san_table_data!AF129), IF(san_table_data!AF129=-999,"NA",IF(san_table_data!AF129&gt;99, "&gt;99", IF(san_table_data!AF129&lt;1, "&lt;1", san_table_data!AF129))), "-")</f>
        <v>-</v>
      </c>
      <c r="AG132" s="62" t="str">
        <f>IF(ISNUMBER(san_table_data!AG129), IF(san_table_data!AG129=-999,"NA",IF(san_table_data!AG129&gt;99, "&gt;99", IF(san_table_data!AG129&lt;1, "&lt;1", san_table_data!AG129))), "-")</f>
        <v>-</v>
      </c>
      <c r="AH132" s="63" t="str">
        <f>IF(ISNUMBER(san_table_data!AH129), IF(san_table_data!AH129=-999,"NA",IF(san_table_data!AH129&gt;99, "&gt;99", IF(san_table_data!AH129&lt;1, "&lt;1", san_table_data!AH129))), "-")</f>
        <v>-</v>
      </c>
      <c r="AI132" s="63" t="str">
        <f>IF(ISNUMBER(san_table_data!AI129), IF(san_table_data!AI129=-999,"NA",IF(san_table_data!AI129&gt;99, "&gt;99", IF(san_table_data!AI129&lt;1, "&lt;1", san_table_data!AI129))), "-")</f>
        <v>-</v>
      </c>
      <c r="AJ132" s="63" t="str">
        <f>IF(ISNUMBER(san_table_data!AJ129), IF(san_table_data!AJ129=-999,"NA",IF(san_table_data!AJ129&gt;99, "&gt;99", IF(san_table_data!AJ129&lt;1, "&lt;1", san_table_data!AJ129))), "-")</f>
        <v>-</v>
      </c>
      <c r="AK132" s="59" t="str">
        <f>IF(ISNUMBER(san_table_data!AK129), IF(san_table_data!AK129=-999,"NA",IF(san_table_data!AK129&gt;99, "&gt;99", IF(san_table_data!AK129&lt;1, "&lt;1", san_table_data!AK129))), "-")</f>
        <v>-</v>
      </c>
      <c r="AL132" s="59" t="str">
        <f>IF(ISNUMBER(san_table_data!AL129), IF(san_table_data!AL129=-999,"NA",IF(san_table_data!AL129&gt;99, "&gt;99", IF(san_table_data!AL129&lt;1, "&lt;1", san_table_data!AL129))), "-")</f>
        <v>-</v>
      </c>
      <c r="AM132" s="59" t="str">
        <f>IF(ISNUMBER(san_table_data!AM129), IF(san_table_data!AM129=-999,"NA",IF(san_table_data!AM129&gt;99, "&gt;99", IF(san_table_data!AM129&lt;1, "&lt;1", san_table_data!AM129))), "-")</f>
        <v>-</v>
      </c>
      <c r="AN132" s="62" t="str">
        <f>IF(ISNUMBER(san_table_data!AN129), IF(san_table_data!AN129=-999,"NA",IF(san_table_data!AN129&gt;99, "&gt;99", IF(san_table_data!AN129&lt;1, "&lt;1", san_table_data!AN129))), "-")</f>
        <v>-</v>
      </c>
      <c r="AO132" s="63" t="str">
        <f>IF(ISNUMBER(san_table_data!AO129), IF(san_table_data!AO129=-999,"NA",IF(san_table_data!AO129&gt;99, "&gt;99", IF(san_table_data!AO129&lt;1, "&lt;1", san_table_data!AO129))), "-")</f>
        <v>-</v>
      </c>
      <c r="AP132" s="63" t="str">
        <f>IF(ISNUMBER(san_table_data!AP129), IF(san_table_data!AP129=-999,"NA",IF(san_table_data!AP129&gt;99, "&gt;99", IF(san_table_data!AP129&lt;1, "&lt;1", san_table_data!AP129))), "-")</f>
        <v>-</v>
      </c>
      <c r="AQ132" s="63" t="str">
        <f>IF(ISNUMBER(san_table_data!AQ129), IF(san_table_data!AQ129=-999,"NA",IF(san_table_data!AQ129&gt;99, "&gt;99", IF(san_table_data!AQ129&lt;1, "&lt;1", san_table_data!AQ129))), "-")</f>
        <v>-</v>
      </c>
      <c r="AR132" s="59" t="str">
        <f>IF(ISNUMBER(san_table_data!AR129), IF(san_table_data!AR129=-999,"NA",IF(san_table_data!AR129&gt;99, "&gt;99", IF(san_table_data!AR129&lt;1, "&lt;1", san_table_data!AR129))), "-")</f>
        <v>-</v>
      </c>
      <c r="AS132" s="59" t="str">
        <f>IF(ISNUMBER(san_table_data!AS129), IF(san_table_data!AS129=-999,"NA",IF(san_table_data!AS129&gt;99, "&gt;99", IF(san_table_data!AS129&lt;1, "&lt;1", san_table_data!AS129))), "-")</f>
        <v>-</v>
      </c>
      <c r="AT132" s="59" t="str">
        <f>IF(ISNUMBER(san_table_data!AT129), IF(san_table_data!AT129=-999,"NA",IF(san_table_data!AT129&gt;99, "&gt;99", IF(san_table_data!AT129&lt;1, "&lt;1", san_table_data!AT129))), "-")</f>
        <v>-</v>
      </c>
    </row>
    <row r="133" x14ac:dyDescent="0.25">
      <c r="A133" s="56" t="str">
        <f>IF(ISBLANK(san_table_data!A130), "", san_table_data!A130)</f>
        <v/>
      </c>
      <c r="B133" s="56" t="str">
        <f>IF(ISBLANK(san_table_data!B130), "", san_table_data!B130)</f>
        <v/>
      </c>
      <c r="C133" s="57" t="str">
        <f>IF(ISNUMBER(san_table_data!C130), san_table_data!C130, "-")</f>
        <v>-</v>
      </c>
      <c r="D133" s="58" t="str">
        <f>IF(ISNUMBER(san_table_data!D130), san_table_data!D130, "-")</f>
        <v>-</v>
      </c>
      <c r="E133" s="59" t="str">
        <f>IF(ISNUMBER(san_table_data!E130), san_table_data!E130, "-")</f>
        <v>-</v>
      </c>
      <c r="F133" s="60" t="str">
        <f>IF(ISNUMBER(san_table_data!F130), IF(san_table_data!F130=-999,"NA",IF(san_table_data!F130&gt;99, "&gt;99", IF(san_table_data!F130&lt;1, "&lt;1", san_table_data!F130))), "-")</f>
        <v>-</v>
      </c>
      <c r="G133" s="59" t="str">
        <f>IF(ISNUMBER(san_table_data!G130), IF(san_table_data!G130=-999,"NA",IF(san_table_data!G130&gt;99, "&gt;99", IF(san_table_data!G130&lt;1, "&lt;1", san_table_data!G130))), "-")</f>
        <v>-</v>
      </c>
      <c r="H133" s="59" t="str">
        <f>IF(ISNUMBER(san_table_data!H130), IF(san_table_data!H130=-999,"NA",IF(san_table_data!H130&gt;99, "&gt;99", IF(san_table_data!H130&lt;1, "&lt;1", san_table_data!H130))), "-")</f>
        <v>-</v>
      </c>
      <c r="I133" s="61" t="str">
        <f>IF(ISNUMBER(san_table_data!I130), IF(san_table_data!I130=-999,"NA",IF(san_table_data!I130&gt;99, "&gt;99", IF(san_table_data!I130&lt;1, "&lt;1", san_table_data!I130))), "-")</f>
        <v>-</v>
      </c>
      <c r="J133" s="47" t="str">
        <f>IF(ISNUMBER(san_table_data!J130), IF(san_table_data!J130=-999,"NA",san_table_data!J130), "-")</f>
        <v>-</v>
      </c>
      <c r="K133" s="47" t="str">
        <f>IF(ISNUMBER(san_table_data!K130), IF(san_table_data!K130=-999,"NA",san_table_data!K130), "-")</f>
        <v>-</v>
      </c>
      <c r="L133" s="60" t="str">
        <f>IF(ISNUMBER(san_table_data!L130), IF(san_table_data!L130=-999,"NA",IF(san_table_data!L130&gt;99, "&gt;99", IF(san_table_data!L130&lt;1, "&lt;1", san_table_data!L130))), "-")</f>
        <v>-</v>
      </c>
      <c r="M133" s="59" t="str">
        <f>IF(ISNUMBER(san_table_data!M130), IF(san_table_data!M130=-999,"NA",IF(san_table_data!M130&gt;99, "&gt;99", IF(san_table_data!M130&lt;1, "&lt;1", san_table_data!M130))), "-")</f>
        <v>-</v>
      </c>
      <c r="N133" s="59" t="str">
        <f>IF(ISNUMBER(san_table_data!N130), IF(san_table_data!N130=-999,"NA",IF(san_table_data!N130&gt;99, "&gt;99", IF(san_table_data!N130&lt;1, "&lt;1", san_table_data!N130))), "-")</f>
        <v>-</v>
      </c>
      <c r="O133" s="61" t="str">
        <f>IF(ISNUMBER(san_table_data!O130), IF(san_table_data!O130=-999,"NA",IF(san_table_data!O130&gt;99, "&gt;99", IF(san_table_data!O130&lt;1, "&lt;1", san_table_data!O130))), "-")</f>
        <v>-</v>
      </c>
      <c r="P133" s="47" t="str">
        <f>IF(ISNUMBER(san_table_data!P130), IF(san_table_data!P130=-999,"NA",san_table_data!P130), "-")</f>
        <v>-</v>
      </c>
      <c r="Q133" s="47" t="str">
        <f>IF(ISNUMBER(san_table_data!Q130), IF(san_table_data!Q130=-999,"NA",san_table_data!Q130), "-")</f>
        <v>-</v>
      </c>
      <c r="R133" s="60" t="str">
        <f>IF(ISNUMBER(san_table_data!R130), IF(san_table_data!R130=-999,"NA",IF(san_table_data!R130&gt;99, "&gt;99", IF(san_table_data!R130&lt;1, "&lt;1", san_table_data!R130))), "-")</f>
        <v>-</v>
      </c>
      <c r="S133" s="59" t="str">
        <f>IF(ISNUMBER(san_table_data!S130), IF(san_table_data!S130=-999,"NA",IF(san_table_data!S130&gt;99, "&gt;99", IF(san_table_data!S130&lt;1, "&lt;1", san_table_data!S130))), "-")</f>
        <v>-</v>
      </c>
      <c r="T133" s="59" t="str">
        <f>IF(ISNUMBER(san_table_data!T130), IF(san_table_data!T130=-999,"NA",IF(san_table_data!T130&gt;99, "&gt;99", IF(san_table_data!T130&lt;1, "&lt;1", san_table_data!T130))), "-")</f>
        <v>-</v>
      </c>
      <c r="U133" s="61" t="str">
        <f>IF(ISNUMBER(san_table_data!U130), IF(san_table_data!U130=-999,"NA",IF(san_table_data!U130&gt;99, "&gt;99", IF(san_table_data!U130&lt;1, "&lt;1", san_table_data!U130))), "-")</f>
        <v>-</v>
      </c>
      <c r="V133" s="47" t="str">
        <f>IF(ISNUMBER(san_table_data!V130), IF(san_table_data!V130=-999,"NA",san_table_data!V130), "-")</f>
        <v>-</v>
      </c>
      <c r="W133" s="47" t="str">
        <f>IF(ISNUMBER(san_table_data!W130), IF(san_table_data!W130=-999,"NA",san_table_data!W130), "-")</f>
        <v>-</v>
      </c>
      <c r="X133" s="47"/>
      <c r="Y133" s="47"/>
      <c r="Z133" s="62" t="str">
        <f>IF(ISNUMBER(san_table_data!Z130), IF(san_table_data!Z130=-999,"NA",IF(san_table_data!Z130&gt;99, "&gt;99", IF(san_table_data!Z130&lt;1, "&lt;1", san_table_data!Z130))), "-")</f>
        <v>-</v>
      </c>
      <c r="AA133" s="63" t="str">
        <f>IF(ISNUMBER(san_table_data!AA130), IF(san_table_data!AA130=-999,"NA",IF(san_table_data!AA130&gt;99, "&gt;99", IF(san_table_data!AA130&lt;1, "&lt;1", san_table_data!AA130))), "-")</f>
        <v>-</v>
      </c>
      <c r="AB133" s="63" t="str">
        <f>IF(ISNUMBER(san_table_data!AB130), IF(san_table_data!AB130=-999,"NA",IF(san_table_data!AB130&gt;99, "&gt;99", IF(san_table_data!AB130&lt;1, "&lt;1", san_table_data!AB130))), "-")</f>
        <v>-</v>
      </c>
      <c r="AC133" s="63" t="str">
        <f>IF(ISNUMBER(san_table_data!AC130), IF(san_table_data!AC130=-999,"NA",IF(san_table_data!AC130&gt;99, "&gt;99", IF(san_table_data!AC130&lt;1, "&lt;1", san_table_data!AC130))), "-")</f>
        <v>-</v>
      </c>
      <c r="AD133" s="59" t="str">
        <f>IF(ISNUMBER(san_table_data!AD130), IF(san_table_data!AD130=-999,"NA",IF(san_table_data!AD130&gt;99, "&gt;99", IF(san_table_data!AD130&lt;1, "&lt;1", san_table_data!AD130))), "-")</f>
        <v>-</v>
      </c>
      <c r="AE133" s="59" t="str">
        <f>IF(ISNUMBER(san_table_data!AE130), IF(san_table_data!AE130=-999,"NA",IF(san_table_data!AE130&gt;99, "&gt;99", IF(san_table_data!AE130&lt;1, "&lt;1", san_table_data!AE130))), "-")</f>
        <v>-</v>
      </c>
      <c r="AF133" s="59" t="str">
        <f>IF(ISNUMBER(san_table_data!AF130), IF(san_table_data!AF130=-999,"NA",IF(san_table_data!AF130&gt;99, "&gt;99", IF(san_table_data!AF130&lt;1, "&lt;1", san_table_data!AF130))), "-")</f>
        <v>-</v>
      </c>
      <c r="AG133" s="62" t="str">
        <f>IF(ISNUMBER(san_table_data!AG130), IF(san_table_data!AG130=-999,"NA",IF(san_table_data!AG130&gt;99, "&gt;99", IF(san_table_data!AG130&lt;1, "&lt;1", san_table_data!AG130))), "-")</f>
        <v>-</v>
      </c>
      <c r="AH133" s="63" t="str">
        <f>IF(ISNUMBER(san_table_data!AH130), IF(san_table_data!AH130=-999,"NA",IF(san_table_data!AH130&gt;99, "&gt;99", IF(san_table_data!AH130&lt;1, "&lt;1", san_table_data!AH130))), "-")</f>
        <v>-</v>
      </c>
      <c r="AI133" s="63" t="str">
        <f>IF(ISNUMBER(san_table_data!AI130), IF(san_table_data!AI130=-999,"NA",IF(san_table_data!AI130&gt;99, "&gt;99", IF(san_table_data!AI130&lt;1, "&lt;1", san_table_data!AI130))), "-")</f>
        <v>-</v>
      </c>
      <c r="AJ133" s="63" t="str">
        <f>IF(ISNUMBER(san_table_data!AJ130), IF(san_table_data!AJ130=-999,"NA",IF(san_table_data!AJ130&gt;99, "&gt;99", IF(san_table_data!AJ130&lt;1, "&lt;1", san_table_data!AJ130))), "-")</f>
        <v>-</v>
      </c>
      <c r="AK133" s="59" t="str">
        <f>IF(ISNUMBER(san_table_data!AK130), IF(san_table_data!AK130=-999,"NA",IF(san_table_data!AK130&gt;99, "&gt;99", IF(san_table_data!AK130&lt;1, "&lt;1", san_table_data!AK130))), "-")</f>
        <v>-</v>
      </c>
      <c r="AL133" s="59" t="str">
        <f>IF(ISNUMBER(san_table_data!AL130), IF(san_table_data!AL130=-999,"NA",IF(san_table_data!AL130&gt;99, "&gt;99", IF(san_table_data!AL130&lt;1, "&lt;1", san_table_data!AL130))), "-")</f>
        <v>-</v>
      </c>
      <c r="AM133" s="59" t="str">
        <f>IF(ISNUMBER(san_table_data!AM130), IF(san_table_data!AM130=-999,"NA",IF(san_table_data!AM130&gt;99, "&gt;99", IF(san_table_data!AM130&lt;1, "&lt;1", san_table_data!AM130))), "-")</f>
        <v>-</v>
      </c>
      <c r="AN133" s="62" t="str">
        <f>IF(ISNUMBER(san_table_data!AN130), IF(san_table_data!AN130=-999,"NA",IF(san_table_data!AN130&gt;99, "&gt;99", IF(san_table_data!AN130&lt;1, "&lt;1", san_table_data!AN130))), "-")</f>
        <v>-</v>
      </c>
      <c r="AO133" s="63" t="str">
        <f>IF(ISNUMBER(san_table_data!AO130), IF(san_table_data!AO130=-999,"NA",IF(san_table_data!AO130&gt;99, "&gt;99", IF(san_table_data!AO130&lt;1, "&lt;1", san_table_data!AO130))), "-")</f>
        <v>-</v>
      </c>
      <c r="AP133" s="63" t="str">
        <f>IF(ISNUMBER(san_table_data!AP130), IF(san_table_data!AP130=-999,"NA",IF(san_table_data!AP130&gt;99, "&gt;99", IF(san_table_data!AP130&lt;1, "&lt;1", san_table_data!AP130))), "-")</f>
        <v>-</v>
      </c>
      <c r="AQ133" s="63" t="str">
        <f>IF(ISNUMBER(san_table_data!AQ130), IF(san_table_data!AQ130=-999,"NA",IF(san_table_data!AQ130&gt;99, "&gt;99", IF(san_table_data!AQ130&lt;1, "&lt;1", san_table_data!AQ130))), "-")</f>
        <v>-</v>
      </c>
      <c r="AR133" s="59" t="str">
        <f>IF(ISNUMBER(san_table_data!AR130), IF(san_table_data!AR130=-999,"NA",IF(san_table_data!AR130&gt;99, "&gt;99", IF(san_table_data!AR130&lt;1, "&lt;1", san_table_data!AR130))), "-")</f>
        <v>-</v>
      </c>
      <c r="AS133" s="59" t="str">
        <f>IF(ISNUMBER(san_table_data!AS130), IF(san_table_data!AS130=-999,"NA",IF(san_table_data!AS130&gt;99, "&gt;99", IF(san_table_data!AS130&lt;1, "&lt;1", san_table_data!AS130))), "-")</f>
        <v>-</v>
      </c>
      <c r="AT133" s="59" t="str">
        <f>IF(ISNUMBER(san_table_data!AT130), IF(san_table_data!AT130=-999,"NA",IF(san_table_data!AT130&gt;99, "&gt;99", IF(san_table_data!AT130&lt;1, "&lt;1", san_table_data!AT130))), "-")</f>
        <v>-</v>
      </c>
    </row>
    <row r="134" x14ac:dyDescent="0.25">
      <c r="A134" s="56" t="str">
        <f>IF(ISBLANK(san_table_data!A131), "", san_table_data!A131)</f>
        <v/>
      </c>
      <c r="B134" s="56" t="str">
        <f>IF(ISBLANK(san_table_data!B131), "", san_table_data!B131)</f>
        <v/>
      </c>
      <c r="C134" s="57" t="str">
        <f>IF(ISNUMBER(san_table_data!C131), san_table_data!C131, "-")</f>
        <v>-</v>
      </c>
      <c r="D134" s="58" t="str">
        <f>IF(ISNUMBER(san_table_data!D131), san_table_data!D131, "-")</f>
        <v>-</v>
      </c>
      <c r="E134" s="59" t="str">
        <f>IF(ISNUMBER(san_table_data!E131), san_table_data!E131, "-")</f>
        <v>-</v>
      </c>
      <c r="F134" s="60" t="str">
        <f>IF(ISNUMBER(san_table_data!F131), IF(san_table_data!F131=-999,"NA",IF(san_table_data!F131&gt;99, "&gt;99", IF(san_table_data!F131&lt;1, "&lt;1", san_table_data!F131))), "-")</f>
        <v>-</v>
      </c>
      <c r="G134" s="59" t="str">
        <f>IF(ISNUMBER(san_table_data!G131), IF(san_table_data!G131=-999,"NA",IF(san_table_data!G131&gt;99, "&gt;99", IF(san_table_data!G131&lt;1, "&lt;1", san_table_data!G131))), "-")</f>
        <v>-</v>
      </c>
      <c r="H134" s="59" t="str">
        <f>IF(ISNUMBER(san_table_data!H131), IF(san_table_data!H131=-999,"NA",IF(san_table_data!H131&gt;99, "&gt;99", IF(san_table_data!H131&lt;1, "&lt;1", san_table_data!H131))), "-")</f>
        <v>-</v>
      </c>
      <c r="I134" s="61" t="str">
        <f>IF(ISNUMBER(san_table_data!I131), IF(san_table_data!I131=-999,"NA",IF(san_table_data!I131&gt;99, "&gt;99", IF(san_table_data!I131&lt;1, "&lt;1", san_table_data!I131))), "-")</f>
        <v>-</v>
      </c>
      <c r="J134" s="47" t="str">
        <f>IF(ISNUMBER(san_table_data!J131), IF(san_table_data!J131=-999,"NA",san_table_data!J131), "-")</f>
        <v>-</v>
      </c>
      <c r="K134" s="47" t="str">
        <f>IF(ISNUMBER(san_table_data!K131), IF(san_table_data!K131=-999,"NA",san_table_data!K131), "-")</f>
        <v>-</v>
      </c>
      <c r="L134" s="60" t="str">
        <f>IF(ISNUMBER(san_table_data!L131), IF(san_table_data!L131=-999,"NA",IF(san_table_data!L131&gt;99, "&gt;99", IF(san_table_data!L131&lt;1, "&lt;1", san_table_data!L131))), "-")</f>
        <v>-</v>
      </c>
      <c r="M134" s="59" t="str">
        <f>IF(ISNUMBER(san_table_data!M131), IF(san_table_data!M131=-999,"NA",IF(san_table_data!M131&gt;99, "&gt;99", IF(san_table_data!M131&lt;1, "&lt;1", san_table_data!M131))), "-")</f>
        <v>-</v>
      </c>
      <c r="N134" s="59" t="str">
        <f>IF(ISNUMBER(san_table_data!N131), IF(san_table_data!N131=-999,"NA",IF(san_table_data!N131&gt;99, "&gt;99", IF(san_table_data!N131&lt;1, "&lt;1", san_table_data!N131))), "-")</f>
        <v>-</v>
      </c>
      <c r="O134" s="61" t="str">
        <f>IF(ISNUMBER(san_table_data!O131), IF(san_table_data!O131=-999,"NA",IF(san_table_data!O131&gt;99, "&gt;99", IF(san_table_data!O131&lt;1, "&lt;1", san_table_data!O131))), "-")</f>
        <v>-</v>
      </c>
      <c r="P134" s="47" t="str">
        <f>IF(ISNUMBER(san_table_data!P131), IF(san_table_data!P131=-999,"NA",san_table_data!P131), "-")</f>
        <v>-</v>
      </c>
      <c r="Q134" s="47" t="str">
        <f>IF(ISNUMBER(san_table_data!Q131), IF(san_table_data!Q131=-999,"NA",san_table_data!Q131), "-")</f>
        <v>-</v>
      </c>
      <c r="R134" s="60" t="str">
        <f>IF(ISNUMBER(san_table_data!R131), IF(san_table_data!R131=-999,"NA",IF(san_table_data!R131&gt;99, "&gt;99", IF(san_table_data!R131&lt;1, "&lt;1", san_table_data!R131))), "-")</f>
        <v>-</v>
      </c>
      <c r="S134" s="59" t="str">
        <f>IF(ISNUMBER(san_table_data!S131), IF(san_table_data!S131=-999,"NA",IF(san_table_data!S131&gt;99, "&gt;99", IF(san_table_data!S131&lt;1, "&lt;1", san_table_data!S131))), "-")</f>
        <v>-</v>
      </c>
      <c r="T134" s="59" t="str">
        <f>IF(ISNUMBER(san_table_data!T131), IF(san_table_data!T131=-999,"NA",IF(san_table_data!T131&gt;99, "&gt;99", IF(san_table_data!T131&lt;1, "&lt;1", san_table_data!T131))), "-")</f>
        <v>-</v>
      </c>
      <c r="U134" s="61" t="str">
        <f>IF(ISNUMBER(san_table_data!U131), IF(san_table_data!U131=-999,"NA",IF(san_table_data!U131&gt;99, "&gt;99", IF(san_table_data!U131&lt;1, "&lt;1", san_table_data!U131))), "-")</f>
        <v>-</v>
      </c>
      <c r="V134" s="47" t="str">
        <f>IF(ISNUMBER(san_table_data!V131), IF(san_table_data!V131=-999,"NA",san_table_data!V131), "-")</f>
        <v>-</v>
      </c>
      <c r="W134" s="47" t="str">
        <f>IF(ISNUMBER(san_table_data!W131), IF(san_table_data!W131=-999,"NA",san_table_data!W131), "-")</f>
        <v>-</v>
      </c>
      <c r="X134" s="47"/>
      <c r="Y134" s="47"/>
      <c r="Z134" s="62" t="str">
        <f>IF(ISNUMBER(san_table_data!Z131), IF(san_table_data!Z131=-999,"NA",IF(san_table_data!Z131&gt;99, "&gt;99", IF(san_table_data!Z131&lt;1, "&lt;1", san_table_data!Z131))), "-")</f>
        <v>-</v>
      </c>
      <c r="AA134" s="63" t="str">
        <f>IF(ISNUMBER(san_table_data!AA131), IF(san_table_data!AA131=-999,"NA",IF(san_table_data!AA131&gt;99, "&gt;99", IF(san_table_data!AA131&lt;1, "&lt;1", san_table_data!AA131))), "-")</f>
        <v>-</v>
      </c>
      <c r="AB134" s="63" t="str">
        <f>IF(ISNUMBER(san_table_data!AB131), IF(san_table_data!AB131=-999,"NA",IF(san_table_data!AB131&gt;99, "&gt;99", IF(san_table_data!AB131&lt;1, "&lt;1", san_table_data!AB131))), "-")</f>
        <v>-</v>
      </c>
      <c r="AC134" s="63" t="str">
        <f>IF(ISNUMBER(san_table_data!AC131), IF(san_table_data!AC131=-999,"NA",IF(san_table_data!AC131&gt;99, "&gt;99", IF(san_table_data!AC131&lt;1, "&lt;1", san_table_data!AC131))), "-")</f>
        <v>-</v>
      </c>
      <c r="AD134" s="59" t="str">
        <f>IF(ISNUMBER(san_table_data!AD131), IF(san_table_data!AD131=-999,"NA",IF(san_table_data!AD131&gt;99, "&gt;99", IF(san_table_data!AD131&lt;1, "&lt;1", san_table_data!AD131))), "-")</f>
        <v>-</v>
      </c>
      <c r="AE134" s="59" t="str">
        <f>IF(ISNUMBER(san_table_data!AE131), IF(san_table_data!AE131=-999,"NA",IF(san_table_data!AE131&gt;99, "&gt;99", IF(san_table_data!AE131&lt;1, "&lt;1", san_table_data!AE131))), "-")</f>
        <v>-</v>
      </c>
      <c r="AF134" s="59" t="str">
        <f>IF(ISNUMBER(san_table_data!AF131), IF(san_table_data!AF131=-999,"NA",IF(san_table_data!AF131&gt;99, "&gt;99", IF(san_table_data!AF131&lt;1, "&lt;1", san_table_data!AF131))), "-")</f>
        <v>-</v>
      </c>
      <c r="AG134" s="62" t="str">
        <f>IF(ISNUMBER(san_table_data!AG131), IF(san_table_data!AG131=-999,"NA",IF(san_table_data!AG131&gt;99, "&gt;99", IF(san_table_data!AG131&lt;1, "&lt;1", san_table_data!AG131))), "-")</f>
        <v>-</v>
      </c>
      <c r="AH134" s="63" t="str">
        <f>IF(ISNUMBER(san_table_data!AH131), IF(san_table_data!AH131=-999,"NA",IF(san_table_data!AH131&gt;99, "&gt;99", IF(san_table_data!AH131&lt;1, "&lt;1", san_table_data!AH131))), "-")</f>
        <v>-</v>
      </c>
      <c r="AI134" s="63" t="str">
        <f>IF(ISNUMBER(san_table_data!AI131), IF(san_table_data!AI131=-999,"NA",IF(san_table_data!AI131&gt;99, "&gt;99", IF(san_table_data!AI131&lt;1, "&lt;1", san_table_data!AI131))), "-")</f>
        <v>-</v>
      </c>
      <c r="AJ134" s="63" t="str">
        <f>IF(ISNUMBER(san_table_data!AJ131), IF(san_table_data!AJ131=-999,"NA",IF(san_table_data!AJ131&gt;99, "&gt;99", IF(san_table_data!AJ131&lt;1, "&lt;1", san_table_data!AJ131))), "-")</f>
        <v>-</v>
      </c>
      <c r="AK134" s="59" t="str">
        <f>IF(ISNUMBER(san_table_data!AK131), IF(san_table_data!AK131=-999,"NA",IF(san_table_data!AK131&gt;99, "&gt;99", IF(san_table_data!AK131&lt;1, "&lt;1", san_table_data!AK131))), "-")</f>
        <v>-</v>
      </c>
      <c r="AL134" s="59" t="str">
        <f>IF(ISNUMBER(san_table_data!AL131), IF(san_table_data!AL131=-999,"NA",IF(san_table_data!AL131&gt;99, "&gt;99", IF(san_table_data!AL131&lt;1, "&lt;1", san_table_data!AL131))), "-")</f>
        <v>-</v>
      </c>
      <c r="AM134" s="59" t="str">
        <f>IF(ISNUMBER(san_table_data!AM131), IF(san_table_data!AM131=-999,"NA",IF(san_table_data!AM131&gt;99, "&gt;99", IF(san_table_data!AM131&lt;1, "&lt;1", san_table_data!AM131))), "-")</f>
        <v>-</v>
      </c>
      <c r="AN134" s="62" t="str">
        <f>IF(ISNUMBER(san_table_data!AN131), IF(san_table_data!AN131=-999,"NA",IF(san_table_data!AN131&gt;99, "&gt;99", IF(san_table_data!AN131&lt;1, "&lt;1", san_table_data!AN131))), "-")</f>
        <v>-</v>
      </c>
      <c r="AO134" s="63" t="str">
        <f>IF(ISNUMBER(san_table_data!AO131), IF(san_table_data!AO131=-999,"NA",IF(san_table_data!AO131&gt;99, "&gt;99", IF(san_table_data!AO131&lt;1, "&lt;1", san_table_data!AO131))), "-")</f>
        <v>-</v>
      </c>
      <c r="AP134" s="63" t="str">
        <f>IF(ISNUMBER(san_table_data!AP131), IF(san_table_data!AP131=-999,"NA",IF(san_table_data!AP131&gt;99, "&gt;99", IF(san_table_data!AP131&lt;1, "&lt;1", san_table_data!AP131))), "-")</f>
        <v>-</v>
      </c>
      <c r="AQ134" s="63" t="str">
        <f>IF(ISNUMBER(san_table_data!AQ131), IF(san_table_data!AQ131=-999,"NA",IF(san_table_data!AQ131&gt;99, "&gt;99", IF(san_table_data!AQ131&lt;1, "&lt;1", san_table_data!AQ131))), "-")</f>
        <v>-</v>
      </c>
      <c r="AR134" s="59" t="str">
        <f>IF(ISNUMBER(san_table_data!AR131), IF(san_table_data!AR131=-999,"NA",IF(san_table_data!AR131&gt;99, "&gt;99", IF(san_table_data!AR131&lt;1, "&lt;1", san_table_data!AR131))), "-")</f>
        <v>-</v>
      </c>
      <c r="AS134" s="59" t="str">
        <f>IF(ISNUMBER(san_table_data!AS131), IF(san_table_data!AS131=-999,"NA",IF(san_table_data!AS131&gt;99, "&gt;99", IF(san_table_data!AS131&lt;1, "&lt;1", san_table_data!AS131))), "-")</f>
        <v>-</v>
      </c>
      <c r="AT134" s="59" t="str">
        <f>IF(ISNUMBER(san_table_data!AT131), IF(san_table_data!AT131=-999,"NA",IF(san_table_data!AT131&gt;99, "&gt;99", IF(san_table_data!AT131&lt;1, "&lt;1", san_table_data!AT131))), "-")</f>
        <v>-</v>
      </c>
    </row>
    <row r="135" x14ac:dyDescent="0.25">
      <c r="A135" s="56" t="str">
        <f>IF(ISBLANK(san_table_data!A132), "", san_table_data!A132)</f>
        <v/>
      </c>
      <c r="B135" s="56" t="str">
        <f>IF(ISBLANK(san_table_data!B132), "", san_table_data!B132)</f>
        <v/>
      </c>
      <c r="C135" s="57" t="str">
        <f>IF(ISNUMBER(san_table_data!C132), san_table_data!C132, "-")</f>
        <v>-</v>
      </c>
      <c r="D135" s="58" t="str">
        <f>IF(ISNUMBER(san_table_data!D132), san_table_data!D132, "-")</f>
        <v>-</v>
      </c>
      <c r="E135" s="59" t="str">
        <f>IF(ISNUMBER(san_table_data!E132), san_table_data!E132, "-")</f>
        <v>-</v>
      </c>
      <c r="F135" s="60" t="str">
        <f>IF(ISNUMBER(san_table_data!F132), IF(san_table_data!F132=-999,"NA",IF(san_table_data!F132&gt;99, "&gt;99", IF(san_table_data!F132&lt;1, "&lt;1", san_table_data!F132))), "-")</f>
        <v>-</v>
      </c>
      <c r="G135" s="59" t="str">
        <f>IF(ISNUMBER(san_table_data!G132), IF(san_table_data!G132=-999,"NA",IF(san_table_data!G132&gt;99, "&gt;99", IF(san_table_data!G132&lt;1, "&lt;1", san_table_data!G132))), "-")</f>
        <v>-</v>
      </c>
      <c r="H135" s="59" t="str">
        <f>IF(ISNUMBER(san_table_data!H132), IF(san_table_data!H132=-999,"NA",IF(san_table_data!H132&gt;99, "&gt;99", IF(san_table_data!H132&lt;1, "&lt;1", san_table_data!H132))), "-")</f>
        <v>-</v>
      </c>
      <c r="I135" s="61" t="str">
        <f>IF(ISNUMBER(san_table_data!I132), IF(san_table_data!I132=-999,"NA",IF(san_table_data!I132&gt;99, "&gt;99", IF(san_table_data!I132&lt;1, "&lt;1", san_table_data!I132))), "-")</f>
        <v>-</v>
      </c>
      <c r="J135" s="47" t="str">
        <f>IF(ISNUMBER(san_table_data!J132), IF(san_table_data!J132=-999,"NA",san_table_data!J132), "-")</f>
        <v>-</v>
      </c>
      <c r="K135" s="47" t="str">
        <f>IF(ISNUMBER(san_table_data!K132), IF(san_table_data!K132=-999,"NA",san_table_data!K132), "-")</f>
        <v>-</v>
      </c>
      <c r="L135" s="60" t="str">
        <f>IF(ISNUMBER(san_table_data!L132), IF(san_table_data!L132=-999,"NA",IF(san_table_data!L132&gt;99, "&gt;99", IF(san_table_data!L132&lt;1, "&lt;1", san_table_data!L132))), "-")</f>
        <v>-</v>
      </c>
      <c r="M135" s="59" t="str">
        <f>IF(ISNUMBER(san_table_data!M132), IF(san_table_data!M132=-999,"NA",IF(san_table_data!M132&gt;99, "&gt;99", IF(san_table_data!M132&lt;1, "&lt;1", san_table_data!M132))), "-")</f>
        <v>-</v>
      </c>
      <c r="N135" s="59" t="str">
        <f>IF(ISNUMBER(san_table_data!N132), IF(san_table_data!N132=-999,"NA",IF(san_table_data!N132&gt;99, "&gt;99", IF(san_table_data!N132&lt;1, "&lt;1", san_table_data!N132))), "-")</f>
        <v>-</v>
      </c>
      <c r="O135" s="61" t="str">
        <f>IF(ISNUMBER(san_table_data!O132), IF(san_table_data!O132=-999,"NA",IF(san_table_data!O132&gt;99, "&gt;99", IF(san_table_data!O132&lt;1, "&lt;1", san_table_data!O132))), "-")</f>
        <v>-</v>
      </c>
      <c r="P135" s="47" t="str">
        <f>IF(ISNUMBER(san_table_data!P132), IF(san_table_data!P132=-999,"NA",san_table_data!P132), "-")</f>
        <v>-</v>
      </c>
      <c r="Q135" s="47" t="str">
        <f>IF(ISNUMBER(san_table_data!Q132), IF(san_table_data!Q132=-999,"NA",san_table_data!Q132), "-")</f>
        <v>-</v>
      </c>
      <c r="R135" s="60" t="str">
        <f>IF(ISNUMBER(san_table_data!R132), IF(san_table_data!R132=-999,"NA",IF(san_table_data!R132&gt;99, "&gt;99", IF(san_table_data!R132&lt;1, "&lt;1", san_table_data!R132))), "-")</f>
        <v>-</v>
      </c>
      <c r="S135" s="59" t="str">
        <f>IF(ISNUMBER(san_table_data!S132), IF(san_table_data!S132=-999,"NA",IF(san_table_data!S132&gt;99, "&gt;99", IF(san_table_data!S132&lt;1, "&lt;1", san_table_data!S132))), "-")</f>
        <v>-</v>
      </c>
      <c r="T135" s="59" t="str">
        <f>IF(ISNUMBER(san_table_data!T132), IF(san_table_data!T132=-999,"NA",IF(san_table_data!T132&gt;99, "&gt;99", IF(san_table_data!T132&lt;1, "&lt;1", san_table_data!T132))), "-")</f>
        <v>-</v>
      </c>
      <c r="U135" s="61" t="str">
        <f>IF(ISNUMBER(san_table_data!U132), IF(san_table_data!U132=-999,"NA",IF(san_table_data!U132&gt;99, "&gt;99", IF(san_table_data!U132&lt;1, "&lt;1", san_table_data!U132))), "-")</f>
        <v>-</v>
      </c>
      <c r="V135" s="47" t="str">
        <f>IF(ISNUMBER(san_table_data!V132), IF(san_table_data!V132=-999,"NA",san_table_data!V132), "-")</f>
        <v>-</v>
      </c>
      <c r="W135" s="47" t="str">
        <f>IF(ISNUMBER(san_table_data!W132), IF(san_table_data!W132=-999,"NA",san_table_data!W132), "-")</f>
        <v>-</v>
      </c>
      <c r="X135" s="47"/>
      <c r="Y135" s="47"/>
      <c r="Z135" s="62" t="str">
        <f>IF(ISNUMBER(san_table_data!Z132), IF(san_table_data!Z132=-999,"NA",IF(san_table_data!Z132&gt;99, "&gt;99", IF(san_table_data!Z132&lt;1, "&lt;1", san_table_data!Z132))), "-")</f>
        <v>-</v>
      </c>
      <c r="AA135" s="63" t="str">
        <f>IF(ISNUMBER(san_table_data!AA132), IF(san_table_data!AA132=-999,"NA",IF(san_table_data!AA132&gt;99, "&gt;99", IF(san_table_data!AA132&lt;1, "&lt;1", san_table_data!AA132))), "-")</f>
        <v>-</v>
      </c>
      <c r="AB135" s="63" t="str">
        <f>IF(ISNUMBER(san_table_data!AB132), IF(san_table_data!AB132=-999,"NA",IF(san_table_data!AB132&gt;99, "&gt;99", IF(san_table_data!AB132&lt;1, "&lt;1", san_table_data!AB132))), "-")</f>
        <v>-</v>
      </c>
      <c r="AC135" s="63" t="str">
        <f>IF(ISNUMBER(san_table_data!AC132), IF(san_table_data!AC132=-999,"NA",IF(san_table_data!AC132&gt;99, "&gt;99", IF(san_table_data!AC132&lt;1, "&lt;1", san_table_data!AC132))), "-")</f>
        <v>-</v>
      </c>
      <c r="AD135" s="59" t="str">
        <f>IF(ISNUMBER(san_table_data!AD132), IF(san_table_data!AD132=-999,"NA",IF(san_table_data!AD132&gt;99, "&gt;99", IF(san_table_data!AD132&lt;1, "&lt;1", san_table_data!AD132))), "-")</f>
        <v>-</v>
      </c>
      <c r="AE135" s="59" t="str">
        <f>IF(ISNUMBER(san_table_data!AE132), IF(san_table_data!AE132=-999,"NA",IF(san_table_data!AE132&gt;99, "&gt;99", IF(san_table_data!AE132&lt;1, "&lt;1", san_table_data!AE132))), "-")</f>
        <v>-</v>
      </c>
      <c r="AF135" s="59" t="str">
        <f>IF(ISNUMBER(san_table_data!AF132), IF(san_table_data!AF132=-999,"NA",IF(san_table_data!AF132&gt;99, "&gt;99", IF(san_table_data!AF132&lt;1, "&lt;1", san_table_data!AF132))), "-")</f>
        <v>-</v>
      </c>
      <c r="AG135" s="62" t="str">
        <f>IF(ISNUMBER(san_table_data!AG132), IF(san_table_data!AG132=-999,"NA",IF(san_table_data!AG132&gt;99, "&gt;99", IF(san_table_data!AG132&lt;1, "&lt;1", san_table_data!AG132))), "-")</f>
        <v>-</v>
      </c>
      <c r="AH135" s="63" t="str">
        <f>IF(ISNUMBER(san_table_data!AH132), IF(san_table_data!AH132=-999,"NA",IF(san_table_data!AH132&gt;99, "&gt;99", IF(san_table_data!AH132&lt;1, "&lt;1", san_table_data!AH132))), "-")</f>
        <v>-</v>
      </c>
      <c r="AI135" s="63" t="str">
        <f>IF(ISNUMBER(san_table_data!AI132), IF(san_table_data!AI132=-999,"NA",IF(san_table_data!AI132&gt;99, "&gt;99", IF(san_table_data!AI132&lt;1, "&lt;1", san_table_data!AI132))), "-")</f>
        <v>-</v>
      </c>
      <c r="AJ135" s="63" t="str">
        <f>IF(ISNUMBER(san_table_data!AJ132), IF(san_table_data!AJ132=-999,"NA",IF(san_table_data!AJ132&gt;99, "&gt;99", IF(san_table_data!AJ132&lt;1, "&lt;1", san_table_data!AJ132))), "-")</f>
        <v>-</v>
      </c>
      <c r="AK135" s="59" t="str">
        <f>IF(ISNUMBER(san_table_data!AK132), IF(san_table_data!AK132=-999,"NA",IF(san_table_data!AK132&gt;99, "&gt;99", IF(san_table_data!AK132&lt;1, "&lt;1", san_table_data!AK132))), "-")</f>
        <v>-</v>
      </c>
      <c r="AL135" s="59" t="str">
        <f>IF(ISNUMBER(san_table_data!AL132), IF(san_table_data!AL132=-999,"NA",IF(san_table_data!AL132&gt;99, "&gt;99", IF(san_table_data!AL132&lt;1, "&lt;1", san_table_data!AL132))), "-")</f>
        <v>-</v>
      </c>
      <c r="AM135" s="59" t="str">
        <f>IF(ISNUMBER(san_table_data!AM132), IF(san_table_data!AM132=-999,"NA",IF(san_table_data!AM132&gt;99, "&gt;99", IF(san_table_data!AM132&lt;1, "&lt;1", san_table_data!AM132))), "-")</f>
        <v>-</v>
      </c>
      <c r="AN135" s="62" t="str">
        <f>IF(ISNUMBER(san_table_data!AN132), IF(san_table_data!AN132=-999,"NA",IF(san_table_data!AN132&gt;99, "&gt;99", IF(san_table_data!AN132&lt;1, "&lt;1", san_table_data!AN132))), "-")</f>
        <v>-</v>
      </c>
      <c r="AO135" s="63" t="str">
        <f>IF(ISNUMBER(san_table_data!AO132), IF(san_table_data!AO132=-999,"NA",IF(san_table_data!AO132&gt;99, "&gt;99", IF(san_table_data!AO132&lt;1, "&lt;1", san_table_data!AO132))), "-")</f>
        <v>-</v>
      </c>
      <c r="AP135" s="63" t="str">
        <f>IF(ISNUMBER(san_table_data!AP132), IF(san_table_data!AP132=-999,"NA",IF(san_table_data!AP132&gt;99, "&gt;99", IF(san_table_data!AP132&lt;1, "&lt;1", san_table_data!AP132))), "-")</f>
        <v>-</v>
      </c>
      <c r="AQ135" s="63" t="str">
        <f>IF(ISNUMBER(san_table_data!AQ132), IF(san_table_data!AQ132=-999,"NA",IF(san_table_data!AQ132&gt;99, "&gt;99", IF(san_table_data!AQ132&lt;1, "&lt;1", san_table_data!AQ132))), "-")</f>
        <v>-</v>
      </c>
      <c r="AR135" s="59" t="str">
        <f>IF(ISNUMBER(san_table_data!AR132), IF(san_table_data!AR132=-999,"NA",IF(san_table_data!AR132&gt;99, "&gt;99", IF(san_table_data!AR132&lt;1, "&lt;1", san_table_data!AR132))), "-")</f>
        <v>-</v>
      </c>
      <c r="AS135" s="59" t="str">
        <f>IF(ISNUMBER(san_table_data!AS132), IF(san_table_data!AS132=-999,"NA",IF(san_table_data!AS132&gt;99, "&gt;99", IF(san_table_data!AS132&lt;1, "&lt;1", san_table_data!AS132))), "-")</f>
        <v>-</v>
      </c>
      <c r="AT135" s="59" t="str">
        <f>IF(ISNUMBER(san_table_data!AT132), IF(san_table_data!AT132=-999,"NA",IF(san_table_data!AT132&gt;99, "&gt;99", IF(san_table_data!AT132&lt;1, "&lt;1", san_table_data!AT132))), "-")</f>
        <v>-</v>
      </c>
    </row>
    <row r="136" x14ac:dyDescent="0.25">
      <c r="A136" s="56" t="str">
        <f>IF(ISBLANK(san_table_data!A133), "", san_table_data!A133)</f>
        <v/>
      </c>
      <c r="B136" s="56" t="str">
        <f>IF(ISBLANK(san_table_data!B133), "", san_table_data!B133)</f>
        <v/>
      </c>
      <c r="C136" s="57" t="str">
        <f>IF(ISNUMBER(san_table_data!C133), san_table_data!C133, "-")</f>
        <v>-</v>
      </c>
      <c r="D136" s="58" t="str">
        <f>IF(ISNUMBER(san_table_data!D133), san_table_data!D133, "-")</f>
        <v>-</v>
      </c>
      <c r="E136" s="59" t="str">
        <f>IF(ISNUMBER(san_table_data!E133), san_table_data!E133, "-")</f>
        <v>-</v>
      </c>
      <c r="F136" s="60" t="str">
        <f>IF(ISNUMBER(san_table_data!F133), IF(san_table_data!F133=-999,"NA",IF(san_table_data!F133&gt;99, "&gt;99", IF(san_table_data!F133&lt;1, "&lt;1", san_table_data!F133))), "-")</f>
        <v>-</v>
      </c>
      <c r="G136" s="59" t="str">
        <f>IF(ISNUMBER(san_table_data!G133), IF(san_table_data!G133=-999,"NA",IF(san_table_data!G133&gt;99, "&gt;99", IF(san_table_data!G133&lt;1, "&lt;1", san_table_data!G133))), "-")</f>
        <v>-</v>
      </c>
      <c r="H136" s="59" t="str">
        <f>IF(ISNUMBER(san_table_data!H133), IF(san_table_data!H133=-999,"NA",IF(san_table_data!H133&gt;99, "&gt;99", IF(san_table_data!H133&lt;1, "&lt;1", san_table_data!H133))), "-")</f>
        <v>-</v>
      </c>
      <c r="I136" s="61" t="str">
        <f>IF(ISNUMBER(san_table_data!I133), IF(san_table_data!I133=-999,"NA",IF(san_table_data!I133&gt;99, "&gt;99", IF(san_table_data!I133&lt;1, "&lt;1", san_table_data!I133))), "-")</f>
        <v>-</v>
      </c>
      <c r="J136" s="47" t="str">
        <f>IF(ISNUMBER(san_table_data!J133), IF(san_table_data!J133=-999,"NA",san_table_data!J133), "-")</f>
        <v>-</v>
      </c>
      <c r="K136" s="47" t="str">
        <f>IF(ISNUMBER(san_table_data!K133), IF(san_table_data!K133=-999,"NA",san_table_data!K133), "-")</f>
        <v>-</v>
      </c>
      <c r="L136" s="60" t="str">
        <f>IF(ISNUMBER(san_table_data!L133), IF(san_table_data!L133=-999,"NA",IF(san_table_data!L133&gt;99, "&gt;99", IF(san_table_data!L133&lt;1, "&lt;1", san_table_data!L133))), "-")</f>
        <v>-</v>
      </c>
      <c r="M136" s="59" t="str">
        <f>IF(ISNUMBER(san_table_data!M133), IF(san_table_data!M133=-999,"NA",IF(san_table_data!M133&gt;99, "&gt;99", IF(san_table_data!M133&lt;1, "&lt;1", san_table_data!M133))), "-")</f>
        <v>-</v>
      </c>
      <c r="N136" s="59" t="str">
        <f>IF(ISNUMBER(san_table_data!N133), IF(san_table_data!N133=-999,"NA",IF(san_table_data!N133&gt;99, "&gt;99", IF(san_table_data!N133&lt;1, "&lt;1", san_table_data!N133))), "-")</f>
        <v>-</v>
      </c>
      <c r="O136" s="61" t="str">
        <f>IF(ISNUMBER(san_table_data!O133), IF(san_table_data!O133=-999,"NA",IF(san_table_data!O133&gt;99, "&gt;99", IF(san_table_data!O133&lt;1, "&lt;1", san_table_data!O133))), "-")</f>
        <v>-</v>
      </c>
      <c r="P136" s="47" t="str">
        <f>IF(ISNUMBER(san_table_data!P133), IF(san_table_data!P133=-999,"NA",san_table_data!P133), "-")</f>
        <v>-</v>
      </c>
      <c r="Q136" s="47" t="str">
        <f>IF(ISNUMBER(san_table_data!Q133), IF(san_table_data!Q133=-999,"NA",san_table_data!Q133), "-")</f>
        <v>-</v>
      </c>
      <c r="R136" s="60" t="str">
        <f>IF(ISNUMBER(san_table_data!R133), IF(san_table_data!R133=-999,"NA",IF(san_table_data!R133&gt;99, "&gt;99", IF(san_table_data!R133&lt;1, "&lt;1", san_table_data!R133))), "-")</f>
        <v>-</v>
      </c>
      <c r="S136" s="59" t="str">
        <f>IF(ISNUMBER(san_table_data!S133), IF(san_table_data!S133=-999,"NA",IF(san_table_data!S133&gt;99, "&gt;99", IF(san_table_data!S133&lt;1, "&lt;1", san_table_data!S133))), "-")</f>
        <v>-</v>
      </c>
      <c r="T136" s="59" t="str">
        <f>IF(ISNUMBER(san_table_data!T133), IF(san_table_data!T133=-999,"NA",IF(san_table_data!T133&gt;99, "&gt;99", IF(san_table_data!T133&lt;1, "&lt;1", san_table_data!T133))), "-")</f>
        <v>-</v>
      </c>
      <c r="U136" s="61" t="str">
        <f>IF(ISNUMBER(san_table_data!U133), IF(san_table_data!U133=-999,"NA",IF(san_table_data!U133&gt;99, "&gt;99", IF(san_table_data!U133&lt;1, "&lt;1", san_table_data!U133))), "-")</f>
        <v>-</v>
      </c>
      <c r="V136" s="47" t="str">
        <f>IF(ISNUMBER(san_table_data!V133), IF(san_table_data!V133=-999,"NA",san_table_data!V133), "-")</f>
        <v>-</v>
      </c>
      <c r="W136" s="47" t="str">
        <f>IF(ISNUMBER(san_table_data!W133), IF(san_table_data!W133=-999,"NA",san_table_data!W133), "-")</f>
        <v>-</v>
      </c>
      <c r="X136" s="47"/>
      <c r="Y136" s="47"/>
      <c r="Z136" s="62" t="str">
        <f>IF(ISNUMBER(san_table_data!Z133), IF(san_table_data!Z133=-999,"NA",IF(san_table_data!Z133&gt;99, "&gt;99", IF(san_table_data!Z133&lt;1, "&lt;1", san_table_data!Z133))), "-")</f>
        <v>-</v>
      </c>
      <c r="AA136" s="63" t="str">
        <f>IF(ISNUMBER(san_table_data!AA133), IF(san_table_data!AA133=-999,"NA",IF(san_table_data!AA133&gt;99, "&gt;99", IF(san_table_data!AA133&lt;1, "&lt;1", san_table_data!AA133))), "-")</f>
        <v>-</v>
      </c>
      <c r="AB136" s="63" t="str">
        <f>IF(ISNUMBER(san_table_data!AB133), IF(san_table_data!AB133=-999,"NA",IF(san_table_data!AB133&gt;99, "&gt;99", IF(san_table_data!AB133&lt;1, "&lt;1", san_table_data!AB133))), "-")</f>
        <v>-</v>
      </c>
      <c r="AC136" s="63" t="str">
        <f>IF(ISNUMBER(san_table_data!AC133), IF(san_table_data!AC133=-999,"NA",IF(san_table_data!AC133&gt;99, "&gt;99", IF(san_table_data!AC133&lt;1, "&lt;1", san_table_data!AC133))), "-")</f>
        <v>-</v>
      </c>
      <c r="AD136" s="59" t="str">
        <f>IF(ISNUMBER(san_table_data!AD133), IF(san_table_data!AD133=-999,"NA",IF(san_table_data!AD133&gt;99, "&gt;99", IF(san_table_data!AD133&lt;1, "&lt;1", san_table_data!AD133))), "-")</f>
        <v>-</v>
      </c>
      <c r="AE136" s="59" t="str">
        <f>IF(ISNUMBER(san_table_data!AE133), IF(san_table_data!AE133=-999,"NA",IF(san_table_data!AE133&gt;99, "&gt;99", IF(san_table_data!AE133&lt;1, "&lt;1", san_table_data!AE133))), "-")</f>
        <v>-</v>
      </c>
      <c r="AF136" s="59" t="str">
        <f>IF(ISNUMBER(san_table_data!AF133), IF(san_table_data!AF133=-999,"NA",IF(san_table_data!AF133&gt;99, "&gt;99", IF(san_table_data!AF133&lt;1, "&lt;1", san_table_data!AF133))), "-")</f>
        <v>-</v>
      </c>
      <c r="AG136" s="62" t="str">
        <f>IF(ISNUMBER(san_table_data!AG133), IF(san_table_data!AG133=-999,"NA",IF(san_table_data!AG133&gt;99, "&gt;99", IF(san_table_data!AG133&lt;1, "&lt;1", san_table_data!AG133))), "-")</f>
        <v>-</v>
      </c>
      <c r="AH136" s="63" t="str">
        <f>IF(ISNUMBER(san_table_data!AH133), IF(san_table_data!AH133=-999,"NA",IF(san_table_data!AH133&gt;99, "&gt;99", IF(san_table_data!AH133&lt;1, "&lt;1", san_table_data!AH133))), "-")</f>
        <v>-</v>
      </c>
      <c r="AI136" s="63" t="str">
        <f>IF(ISNUMBER(san_table_data!AI133), IF(san_table_data!AI133=-999,"NA",IF(san_table_data!AI133&gt;99, "&gt;99", IF(san_table_data!AI133&lt;1, "&lt;1", san_table_data!AI133))), "-")</f>
        <v>-</v>
      </c>
      <c r="AJ136" s="63" t="str">
        <f>IF(ISNUMBER(san_table_data!AJ133), IF(san_table_data!AJ133=-999,"NA",IF(san_table_data!AJ133&gt;99, "&gt;99", IF(san_table_data!AJ133&lt;1, "&lt;1", san_table_data!AJ133))), "-")</f>
        <v>-</v>
      </c>
      <c r="AK136" s="59" t="str">
        <f>IF(ISNUMBER(san_table_data!AK133), IF(san_table_data!AK133=-999,"NA",IF(san_table_data!AK133&gt;99, "&gt;99", IF(san_table_data!AK133&lt;1, "&lt;1", san_table_data!AK133))), "-")</f>
        <v>-</v>
      </c>
      <c r="AL136" s="59" t="str">
        <f>IF(ISNUMBER(san_table_data!AL133), IF(san_table_data!AL133=-999,"NA",IF(san_table_data!AL133&gt;99, "&gt;99", IF(san_table_data!AL133&lt;1, "&lt;1", san_table_data!AL133))), "-")</f>
        <v>-</v>
      </c>
      <c r="AM136" s="59" t="str">
        <f>IF(ISNUMBER(san_table_data!AM133), IF(san_table_data!AM133=-999,"NA",IF(san_table_data!AM133&gt;99, "&gt;99", IF(san_table_data!AM133&lt;1, "&lt;1", san_table_data!AM133))), "-")</f>
        <v>-</v>
      </c>
      <c r="AN136" s="62" t="str">
        <f>IF(ISNUMBER(san_table_data!AN133), IF(san_table_data!AN133=-999,"NA",IF(san_table_data!AN133&gt;99, "&gt;99", IF(san_table_data!AN133&lt;1, "&lt;1", san_table_data!AN133))), "-")</f>
        <v>-</v>
      </c>
      <c r="AO136" s="63" t="str">
        <f>IF(ISNUMBER(san_table_data!AO133), IF(san_table_data!AO133=-999,"NA",IF(san_table_data!AO133&gt;99, "&gt;99", IF(san_table_data!AO133&lt;1, "&lt;1", san_table_data!AO133))), "-")</f>
        <v>-</v>
      </c>
      <c r="AP136" s="63" t="str">
        <f>IF(ISNUMBER(san_table_data!AP133), IF(san_table_data!AP133=-999,"NA",IF(san_table_data!AP133&gt;99, "&gt;99", IF(san_table_data!AP133&lt;1, "&lt;1", san_table_data!AP133))), "-")</f>
        <v>-</v>
      </c>
      <c r="AQ136" s="63" t="str">
        <f>IF(ISNUMBER(san_table_data!AQ133), IF(san_table_data!AQ133=-999,"NA",IF(san_table_data!AQ133&gt;99, "&gt;99", IF(san_table_data!AQ133&lt;1, "&lt;1", san_table_data!AQ133))), "-")</f>
        <v>-</v>
      </c>
      <c r="AR136" s="59" t="str">
        <f>IF(ISNUMBER(san_table_data!AR133), IF(san_table_data!AR133=-999,"NA",IF(san_table_data!AR133&gt;99, "&gt;99", IF(san_table_data!AR133&lt;1, "&lt;1", san_table_data!AR133))), "-")</f>
        <v>-</v>
      </c>
      <c r="AS136" s="59" t="str">
        <f>IF(ISNUMBER(san_table_data!AS133), IF(san_table_data!AS133=-999,"NA",IF(san_table_data!AS133&gt;99, "&gt;99", IF(san_table_data!AS133&lt;1, "&lt;1", san_table_data!AS133))), "-")</f>
        <v>-</v>
      </c>
      <c r="AT136" s="59" t="str">
        <f>IF(ISNUMBER(san_table_data!AT133), IF(san_table_data!AT133=-999,"NA",IF(san_table_data!AT133&gt;99, "&gt;99", IF(san_table_data!AT133&lt;1, "&lt;1", san_table_data!AT133))), "-")</f>
        <v>-</v>
      </c>
    </row>
    <row r="137" x14ac:dyDescent="0.25">
      <c r="A137" s="56" t="str">
        <f>IF(ISBLANK(san_table_data!A134), "", san_table_data!A134)</f>
        <v/>
      </c>
      <c r="B137" s="56" t="str">
        <f>IF(ISBLANK(san_table_data!B134), "", san_table_data!B134)</f>
        <v/>
      </c>
      <c r="C137" s="57" t="str">
        <f>IF(ISNUMBER(san_table_data!C134), san_table_data!C134, "-")</f>
        <v>-</v>
      </c>
      <c r="D137" s="58" t="str">
        <f>IF(ISNUMBER(san_table_data!D134), san_table_data!D134, "-")</f>
        <v>-</v>
      </c>
      <c r="E137" s="59" t="str">
        <f>IF(ISNUMBER(san_table_data!E134), san_table_data!E134, "-")</f>
        <v>-</v>
      </c>
      <c r="F137" s="60" t="str">
        <f>IF(ISNUMBER(san_table_data!F134), IF(san_table_data!F134=-999,"NA",IF(san_table_data!F134&gt;99, "&gt;99", IF(san_table_data!F134&lt;1, "&lt;1", san_table_data!F134))), "-")</f>
        <v>-</v>
      </c>
      <c r="G137" s="59" t="str">
        <f>IF(ISNUMBER(san_table_data!G134), IF(san_table_data!G134=-999,"NA",IF(san_table_data!G134&gt;99, "&gt;99", IF(san_table_data!G134&lt;1, "&lt;1", san_table_data!G134))), "-")</f>
        <v>-</v>
      </c>
      <c r="H137" s="59" t="str">
        <f>IF(ISNUMBER(san_table_data!H134), IF(san_table_data!H134=-999,"NA",IF(san_table_data!H134&gt;99, "&gt;99", IF(san_table_data!H134&lt;1, "&lt;1", san_table_data!H134))), "-")</f>
        <v>-</v>
      </c>
      <c r="I137" s="61" t="str">
        <f>IF(ISNUMBER(san_table_data!I134), IF(san_table_data!I134=-999,"NA",IF(san_table_data!I134&gt;99, "&gt;99", IF(san_table_data!I134&lt;1, "&lt;1", san_table_data!I134))), "-")</f>
        <v>-</v>
      </c>
      <c r="J137" s="47" t="str">
        <f>IF(ISNUMBER(san_table_data!J134), IF(san_table_data!J134=-999,"NA",san_table_data!J134), "-")</f>
        <v>-</v>
      </c>
      <c r="K137" s="47" t="str">
        <f>IF(ISNUMBER(san_table_data!K134), IF(san_table_data!K134=-999,"NA",san_table_data!K134), "-")</f>
        <v>-</v>
      </c>
      <c r="L137" s="60" t="str">
        <f>IF(ISNUMBER(san_table_data!L134), IF(san_table_data!L134=-999,"NA",IF(san_table_data!L134&gt;99, "&gt;99", IF(san_table_data!L134&lt;1, "&lt;1", san_table_data!L134))), "-")</f>
        <v>-</v>
      </c>
      <c r="M137" s="59" t="str">
        <f>IF(ISNUMBER(san_table_data!M134), IF(san_table_data!M134=-999,"NA",IF(san_table_data!M134&gt;99, "&gt;99", IF(san_table_data!M134&lt;1, "&lt;1", san_table_data!M134))), "-")</f>
        <v>-</v>
      </c>
      <c r="N137" s="59" t="str">
        <f>IF(ISNUMBER(san_table_data!N134), IF(san_table_data!N134=-999,"NA",IF(san_table_data!N134&gt;99, "&gt;99", IF(san_table_data!N134&lt;1, "&lt;1", san_table_data!N134))), "-")</f>
        <v>-</v>
      </c>
      <c r="O137" s="61" t="str">
        <f>IF(ISNUMBER(san_table_data!O134), IF(san_table_data!O134=-999,"NA",IF(san_table_data!O134&gt;99, "&gt;99", IF(san_table_data!O134&lt;1, "&lt;1", san_table_data!O134))), "-")</f>
        <v>-</v>
      </c>
      <c r="P137" s="47" t="str">
        <f>IF(ISNUMBER(san_table_data!P134), IF(san_table_data!P134=-999,"NA",san_table_data!P134), "-")</f>
        <v>-</v>
      </c>
      <c r="Q137" s="47" t="str">
        <f>IF(ISNUMBER(san_table_data!Q134), IF(san_table_data!Q134=-999,"NA",san_table_data!Q134), "-")</f>
        <v>-</v>
      </c>
      <c r="R137" s="60" t="str">
        <f>IF(ISNUMBER(san_table_data!R134), IF(san_table_data!R134=-999,"NA",IF(san_table_data!R134&gt;99, "&gt;99", IF(san_table_data!R134&lt;1, "&lt;1", san_table_data!R134))), "-")</f>
        <v>-</v>
      </c>
      <c r="S137" s="59" t="str">
        <f>IF(ISNUMBER(san_table_data!S134), IF(san_table_data!S134=-999,"NA",IF(san_table_data!S134&gt;99, "&gt;99", IF(san_table_data!S134&lt;1, "&lt;1", san_table_data!S134))), "-")</f>
        <v>-</v>
      </c>
      <c r="T137" s="59" t="str">
        <f>IF(ISNUMBER(san_table_data!T134), IF(san_table_data!T134=-999,"NA",IF(san_table_data!T134&gt;99, "&gt;99", IF(san_table_data!T134&lt;1, "&lt;1", san_table_data!T134))), "-")</f>
        <v>-</v>
      </c>
      <c r="U137" s="61" t="str">
        <f>IF(ISNUMBER(san_table_data!U134), IF(san_table_data!U134=-999,"NA",IF(san_table_data!U134&gt;99, "&gt;99", IF(san_table_data!U134&lt;1, "&lt;1", san_table_data!U134))), "-")</f>
        <v>-</v>
      </c>
      <c r="V137" s="47" t="str">
        <f>IF(ISNUMBER(san_table_data!V134), IF(san_table_data!V134=-999,"NA",san_table_data!V134), "-")</f>
        <v>-</v>
      </c>
      <c r="W137" s="47" t="str">
        <f>IF(ISNUMBER(san_table_data!W134), IF(san_table_data!W134=-999,"NA",san_table_data!W134), "-")</f>
        <v>-</v>
      </c>
      <c r="X137" s="47"/>
      <c r="Y137" s="47"/>
      <c r="Z137" s="62" t="str">
        <f>IF(ISNUMBER(san_table_data!Z134), IF(san_table_data!Z134=-999,"NA",IF(san_table_data!Z134&gt;99, "&gt;99", IF(san_table_data!Z134&lt;1, "&lt;1", san_table_data!Z134))), "-")</f>
        <v>-</v>
      </c>
      <c r="AA137" s="63" t="str">
        <f>IF(ISNUMBER(san_table_data!AA134), IF(san_table_data!AA134=-999,"NA",IF(san_table_data!AA134&gt;99, "&gt;99", IF(san_table_data!AA134&lt;1, "&lt;1", san_table_data!AA134))), "-")</f>
        <v>-</v>
      </c>
      <c r="AB137" s="63" t="str">
        <f>IF(ISNUMBER(san_table_data!AB134), IF(san_table_data!AB134=-999,"NA",IF(san_table_data!AB134&gt;99, "&gt;99", IF(san_table_data!AB134&lt;1, "&lt;1", san_table_data!AB134))), "-")</f>
        <v>-</v>
      </c>
      <c r="AC137" s="63" t="str">
        <f>IF(ISNUMBER(san_table_data!AC134), IF(san_table_data!AC134=-999,"NA",IF(san_table_data!AC134&gt;99, "&gt;99", IF(san_table_data!AC134&lt;1, "&lt;1", san_table_data!AC134))), "-")</f>
        <v>-</v>
      </c>
      <c r="AD137" s="59" t="str">
        <f>IF(ISNUMBER(san_table_data!AD134), IF(san_table_data!AD134=-999,"NA",IF(san_table_data!AD134&gt;99, "&gt;99", IF(san_table_data!AD134&lt;1, "&lt;1", san_table_data!AD134))), "-")</f>
        <v>-</v>
      </c>
      <c r="AE137" s="59" t="str">
        <f>IF(ISNUMBER(san_table_data!AE134), IF(san_table_data!AE134=-999,"NA",IF(san_table_data!AE134&gt;99, "&gt;99", IF(san_table_data!AE134&lt;1, "&lt;1", san_table_data!AE134))), "-")</f>
        <v>-</v>
      </c>
      <c r="AF137" s="59" t="str">
        <f>IF(ISNUMBER(san_table_data!AF134), IF(san_table_data!AF134=-999,"NA",IF(san_table_data!AF134&gt;99, "&gt;99", IF(san_table_data!AF134&lt;1, "&lt;1", san_table_data!AF134))), "-")</f>
        <v>-</v>
      </c>
      <c r="AG137" s="62" t="str">
        <f>IF(ISNUMBER(san_table_data!AG134), IF(san_table_data!AG134=-999,"NA",IF(san_table_data!AG134&gt;99, "&gt;99", IF(san_table_data!AG134&lt;1, "&lt;1", san_table_data!AG134))), "-")</f>
        <v>-</v>
      </c>
      <c r="AH137" s="63" t="str">
        <f>IF(ISNUMBER(san_table_data!AH134), IF(san_table_data!AH134=-999,"NA",IF(san_table_data!AH134&gt;99, "&gt;99", IF(san_table_data!AH134&lt;1, "&lt;1", san_table_data!AH134))), "-")</f>
        <v>-</v>
      </c>
      <c r="AI137" s="63" t="str">
        <f>IF(ISNUMBER(san_table_data!AI134), IF(san_table_data!AI134=-999,"NA",IF(san_table_data!AI134&gt;99, "&gt;99", IF(san_table_data!AI134&lt;1, "&lt;1", san_table_data!AI134))), "-")</f>
        <v>-</v>
      </c>
      <c r="AJ137" s="63" t="str">
        <f>IF(ISNUMBER(san_table_data!AJ134), IF(san_table_data!AJ134=-999,"NA",IF(san_table_data!AJ134&gt;99, "&gt;99", IF(san_table_data!AJ134&lt;1, "&lt;1", san_table_data!AJ134))), "-")</f>
        <v>-</v>
      </c>
      <c r="AK137" s="59" t="str">
        <f>IF(ISNUMBER(san_table_data!AK134), IF(san_table_data!AK134=-999,"NA",IF(san_table_data!AK134&gt;99, "&gt;99", IF(san_table_data!AK134&lt;1, "&lt;1", san_table_data!AK134))), "-")</f>
        <v>-</v>
      </c>
      <c r="AL137" s="59" t="str">
        <f>IF(ISNUMBER(san_table_data!AL134), IF(san_table_data!AL134=-999,"NA",IF(san_table_data!AL134&gt;99, "&gt;99", IF(san_table_data!AL134&lt;1, "&lt;1", san_table_data!AL134))), "-")</f>
        <v>-</v>
      </c>
      <c r="AM137" s="59" t="str">
        <f>IF(ISNUMBER(san_table_data!AM134), IF(san_table_data!AM134=-999,"NA",IF(san_table_data!AM134&gt;99, "&gt;99", IF(san_table_data!AM134&lt;1, "&lt;1", san_table_data!AM134))), "-")</f>
        <v>-</v>
      </c>
      <c r="AN137" s="62" t="str">
        <f>IF(ISNUMBER(san_table_data!AN134), IF(san_table_data!AN134=-999,"NA",IF(san_table_data!AN134&gt;99, "&gt;99", IF(san_table_data!AN134&lt;1, "&lt;1", san_table_data!AN134))), "-")</f>
        <v>-</v>
      </c>
      <c r="AO137" s="63" t="str">
        <f>IF(ISNUMBER(san_table_data!AO134), IF(san_table_data!AO134=-999,"NA",IF(san_table_data!AO134&gt;99, "&gt;99", IF(san_table_data!AO134&lt;1, "&lt;1", san_table_data!AO134))), "-")</f>
        <v>-</v>
      </c>
      <c r="AP137" s="63" t="str">
        <f>IF(ISNUMBER(san_table_data!AP134), IF(san_table_data!AP134=-999,"NA",IF(san_table_data!AP134&gt;99, "&gt;99", IF(san_table_data!AP134&lt;1, "&lt;1", san_table_data!AP134))), "-")</f>
        <v>-</v>
      </c>
      <c r="AQ137" s="63" t="str">
        <f>IF(ISNUMBER(san_table_data!AQ134), IF(san_table_data!AQ134=-999,"NA",IF(san_table_data!AQ134&gt;99, "&gt;99", IF(san_table_data!AQ134&lt;1, "&lt;1", san_table_data!AQ134))), "-")</f>
        <v>-</v>
      </c>
      <c r="AR137" s="59" t="str">
        <f>IF(ISNUMBER(san_table_data!AR134), IF(san_table_data!AR134=-999,"NA",IF(san_table_data!AR134&gt;99, "&gt;99", IF(san_table_data!AR134&lt;1, "&lt;1", san_table_data!AR134))), "-")</f>
        <v>-</v>
      </c>
      <c r="AS137" s="59" t="str">
        <f>IF(ISNUMBER(san_table_data!AS134), IF(san_table_data!AS134=-999,"NA",IF(san_table_data!AS134&gt;99, "&gt;99", IF(san_table_data!AS134&lt;1, "&lt;1", san_table_data!AS134))), "-")</f>
        <v>-</v>
      </c>
      <c r="AT137" s="59" t="str">
        <f>IF(ISNUMBER(san_table_data!AT134), IF(san_table_data!AT134=-999,"NA",IF(san_table_data!AT134&gt;99, "&gt;99", IF(san_table_data!AT134&lt;1, "&lt;1", san_table_data!AT134))), "-")</f>
        <v>-</v>
      </c>
    </row>
    <row r="138" x14ac:dyDescent="0.25">
      <c r="A138" s="56" t="str">
        <f>IF(ISBLANK(san_table_data!A135), "", san_table_data!A135)</f>
        <v/>
      </c>
      <c r="B138" s="56" t="str">
        <f>IF(ISBLANK(san_table_data!B135), "", san_table_data!B135)</f>
        <v/>
      </c>
      <c r="C138" s="57" t="str">
        <f>IF(ISNUMBER(san_table_data!C135), san_table_data!C135, "-")</f>
        <v>-</v>
      </c>
      <c r="D138" s="58" t="str">
        <f>IF(ISNUMBER(san_table_data!D135), san_table_data!D135, "-")</f>
        <v>-</v>
      </c>
      <c r="E138" s="59" t="str">
        <f>IF(ISNUMBER(san_table_data!E135), san_table_data!E135, "-")</f>
        <v>-</v>
      </c>
      <c r="F138" s="60" t="str">
        <f>IF(ISNUMBER(san_table_data!F135), IF(san_table_data!F135=-999,"NA",IF(san_table_data!F135&gt;99, "&gt;99", IF(san_table_data!F135&lt;1, "&lt;1", san_table_data!F135))), "-")</f>
        <v>-</v>
      </c>
      <c r="G138" s="59" t="str">
        <f>IF(ISNUMBER(san_table_data!G135), IF(san_table_data!G135=-999,"NA",IF(san_table_data!G135&gt;99, "&gt;99", IF(san_table_data!G135&lt;1, "&lt;1", san_table_data!G135))), "-")</f>
        <v>-</v>
      </c>
      <c r="H138" s="59" t="str">
        <f>IF(ISNUMBER(san_table_data!H135), IF(san_table_data!H135=-999,"NA",IF(san_table_data!H135&gt;99, "&gt;99", IF(san_table_data!H135&lt;1, "&lt;1", san_table_data!H135))), "-")</f>
        <v>-</v>
      </c>
      <c r="I138" s="61" t="str">
        <f>IF(ISNUMBER(san_table_data!I135), IF(san_table_data!I135=-999,"NA",IF(san_table_data!I135&gt;99, "&gt;99", IF(san_table_data!I135&lt;1, "&lt;1", san_table_data!I135))), "-")</f>
        <v>-</v>
      </c>
      <c r="J138" s="47" t="str">
        <f>IF(ISNUMBER(san_table_data!J135), IF(san_table_data!J135=-999,"NA",san_table_data!J135), "-")</f>
        <v>-</v>
      </c>
      <c r="K138" s="47" t="str">
        <f>IF(ISNUMBER(san_table_data!K135), IF(san_table_data!K135=-999,"NA",san_table_data!K135), "-")</f>
        <v>-</v>
      </c>
      <c r="L138" s="60" t="str">
        <f>IF(ISNUMBER(san_table_data!L135), IF(san_table_data!L135=-999,"NA",IF(san_table_data!L135&gt;99, "&gt;99", IF(san_table_data!L135&lt;1, "&lt;1", san_table_data!L135))), "-")</f>
        <v>-</v>
      </c>
      <c r="M138" s="59" t="str">
        <f>IF(ISNUMBER(san_table_data!M135), IF(san_table_data!M135=-999,"NA",IF(san_table_data!M135&gt;99, "&gt;99", IF(san_table_data!M135&lt;1, "&lt;1", san_table_data!M135))), "-")</f>
        <v>-</v>
      </c>
      <c r="N138" s="59" t="str">
        <f>IF(ISNUMBER(san_table_data!N135), IF(san_table_data!N135=-999,"NA",IF(san_table_data!N135&gt;99, "&gt;99", IF(san_table_data!N135&lt;1, "&lt;1", san_table_data!N135))), "-")</f>
        <v>-</v>
      </c>
      <c r="O138" s="61" t="str">
        <f>IF(ISNUMBER(san_table_data!O135), IF(san_table_data!O135=-999,"NA",IF(san_table_data!O135&gt;99, "&gt;99", IF(san_table_data!O135&lt;1, "&lt;1", san_table_data!O135))), "-")</f>
        <v>-</v>
      </c>
      <c r="P138" s="47" t="str">
        <f>IF(ISNUMBER(san_table_data!P135), IF(san_table_data!P135=-999,"NA",san_table_data!P135), "-")</f>
        <v>-</v>
      </c>
      <c r="Q138" s="47" t="str">
        <f>IF(ISNUMBER(san_table_data!Q135), IF(san_table_data!Q135=-999,"NA",san_table_data!Q135), "-")</f>
        <v>-</v>
      </c>
      <c r="R138" s="60" t="str">
        <f>IF(ISNUMBER(san_table_data!R135), IF(san_table_data!R135=-999,"NA",IF(san_table_data!R135&gt;99, "&gt;99", IF(san_table_data!R135&lt;1, "&lt;1", san_table_data!R135))), "-")</f>
        <v>-</v>
      </c>
      <c r="S138" s="59" t="str">
        <f>IF(ISNUMBER(san_table_data!S135), IF(san_table_data!S135=-999,"NA",IF(san_table_data!S135&gt;99, "&gt;99", IF(san_table_data!S135&lt;1, "&lt;1", san_table_data!S135))), "-")</f>
        <v>-</v>
      </c>
      <c r="T138" s="59" t="str">
        <f>IF(ISNUMBER(san_table_data!T135), IF(san_table_data!T135=-999,"NA",IF(san_table_data!T135&gt;99, "&gt;99", IF(san_table_data!T135&lt;1, "&lt;1", san_table_data!T135))), "-")</f>
        <v>-</v>
      </c>
      <c r="U138" s="61" t="str">
        <f>IF(ISNUMBER(san_table_data!U135), IF(san_table_data!U135=-999,"NA",IF(san_table_data!U135&gt;99, "&gt;99", IF(san_table_data!U135&lt;1, "&lt;1", san_table_data!U135))), "-")</f>
        <v>-</v>
      </c>
      <c r="V138" s="47" t="str">
        <f>IF(ISNUMBER(san_table_data!V135), IF(san_table_data!V135=-999,"NA",san_table_data!V135), "-")</f>
        <v>-</v>
      </c>
      <c r="W138" s="47" t="str">
        <f>IF(ISNUMBER(san_table_data!W135), IF(san_table_data!W135=-999,"NA",san_table_data!W135), "-")</f>
        <v>-</v>
      </c>
      <c r="X138" s="47"/>
      <c r="Y138" s="47"/>
      <c r="Z138" s="62" t="str">
        <f>IF(ISNUMBER(san_table_data!Z135), IF(san_table_data!Z135=-999,"NA",IF(san_table_data!Z135&gt;99, "&gt;99", IF(san_table_data!Z135&lt;1, "&lt;1", san_table_data!Z135))), "-")</f>
        <v>-</v>
      </c>
      <c r="AA138" s="63" t="str">
        <f>IF(ISNUMBER(san_table_data!AA135), IF(san_table_data!AA135=-999,"NA",IF(san_table_data!AA135&gt;99, "&gt;99", IF(san_table_data!AA135&lt;1, "&lt;1", san_table_data!AA135))), "-")</f>
        <v>-</v>
      </c>
      <c r="AB138" s="63" t="str">
        <f>IF(ISNUMBER(san_table_data!AB135), IF(san_table_data!AB135=-999,"NA",IF(san_table_data!AB135&gt;99, "&gt;99", IF(san_table_data!AB135&lt;1, "&lt;1", san_table_data!AB135))), "-")</f>
        <v>-</v>
      </c>
      <c r="AC138" s="63" t="str">
        <f>IF(ISNUMBER(san_table_data!AC135), IF(san_table_data!AC135=-999,"NA",IF(san_table_data!AC135&gt;99, "&gt;99", IF(san_table_data!AC135&lt;1, "&lt;1", san_table_data!AC135))), "-")</f>
        <v>-</v>
      </c>
      <c r="AD138" s="59" t="str">
        <f>IF(ISNUMBER(san_table_data!AD135), IF(san_table_data!AD135=-999,"NA",IF(san_table_data!AD135&gt;99, "&gt;99", IF(san_table_data!AD135&lt;1, "&lt;1", san_table_data!AD135))), "-")</f>
        <v>-</v>
      </c>
      <c r="AE138" s="59" t="str">
        <f>IF(ISNUMBER(san_table_data!AE135), IF(san_table_data!AE135=-999,"NA",IF(san_table_data!AE135&gt;99, "&gt;99", IF(san_table_data!AE135&lt;1, "&lt;1", san_table_data!AE135))), "-")</f>
        <v>-</v>
      </c>
      <c r="AF138" s="59" t="str">
        <f>IF(ISNUMBER(san_table_data!AF135), IF(san_table_data!AF135=-999,"NA",IF(san_table_data!AF135&gt;99, "&gt;99", IF(san_table_data!AF135&lt;1, "&lt;1", san_table_data!AF135))), "-")</f>
        <v>-</v>
      </c>
      <c r="AG138" s="62" t="str">
        <f>IF(ISNUMBER(san_table_data!AG135), IF(san_table_data!AG135=-999,"NA",IF(san_table_data!AG135&gt;99, "&gt;99", IF(san_table_data!AG135&lt;1, "&lt;1", san_table_data!AG135))), "-")</f>
        <v>-</v>
      </c>
      <c r="AH138" s="63" t="str">
        <f>IF(ISNUMBER(san_table_data!AH135), IF(san_table_data!AH135=-999,"NA",IF(san_table_data!AH135&gt;99, "&gt;99", IF(san_table_data!AH135&lt;1, "&lt;1", san_table_data!AH135))), "-")</f>
        <v>-</v>
      </c>
      <c r="AI138" s="63" t="str">
        <f>IF(ISNUMBER(san_table_data!AI135), IF(san_table_data!AI135=-999,"NA",IF(san_table_data!AI135&gt;99, "&gt;99", IF(san_table_data!AI135&lt;1, "&lt;1", san_table_data!AI135))), "-")</f>
        <v>-</v>
      </c>
      <c r="AJ138" s="63" t="str">
        <f>IF(ISNUMBER(san_table_data!AJ135), IF(san_table_data!AJ135=-999,"NA",IF(san_table_data!AJ135&gt;99, "&gt;99", IF(san_table_data!AJ135&lt;1, "&lt;1", san_table_data!AJ135))), "-")</f>
        <v>-</v>
      </c>
      <c r="AK138" s="59" t="str">
        <f>IF(ISNUMBER(san_table_data!AK135), IF(san_table_data!AK135=-999,"NA",IF(san_table_data!AK135&gt;99, "&gt;99", IF(san_table_data!AK135&lt;1, "&lt;1", san_table_data!AK135))), "-")</f>
        <v>-</v>
      </c>
      <c r="AL138" s="59" t="str">
        <f>IF(ISNUMBER(san_table_data!AL135), IF(san_table_data!AL135=-999,"NA",IF(san_table_data!AL135&gt;99, "&gt;99", IF(san_table_data!AL135&lt;1, "&lt;1", san_table_data!AL135))), "-")</f>
        <v>-</v>
      </c>
      <c r="AM138" s="59" t="str">
        <f>IF(ISNUMBER(san_table_data!AM135), IF(san_table_data!AM135=-999,"NA",IF(san_table_data!AM135&gt;99, "&gt;99", IF(san_table_data!AM135&lt;1, "&lt;1", san_table_data!AM135))), "-")</f>
        <v>-</v>
      </c>
      <c r="AN138" s="62" t="str">
        <f>IF(ISNUMBER(san_table_data!AN135), IF(san_table_data!AN135=-999,"NA",IF(san_table_data!AN135&gt;99, "&gt;99", IF(san_table_data!AN135&lt;1, "&lt;1", san_table_data!AN135))), "-")</f>
        <v>-</v>
      </c>
      <c r="AO138" s="63" t="str">
        <f>IF(ISNUMBER(san_table_data!AO135), IF(san_table_data!AO135=-999,"NA",IF(san_table_data!AO135&gt;99, "&gt;99", IF(san_table_data!AO135&lt;1, "&lt;1", san_table_data!AO135))), "-")</f>
        <v>-</v>
      </c>
      <c r="AP138" s="63" t="str">
        <f>IF(ISNUMBER(san_table_data!AP135), IF(san_table_data!AP135=-999,"NA",IF(san_table_data!AP135&gt;99, "&gt;99", IF(san_table_data!AP135&lt;1, "&lt;1", san_table_data!AP135))), "-")</f>
        <v>-</v>
      </c>
      <c r="AQ138" s="63" t="str">
        <f>IF(ISNUMBER(san_table_data!AQ135), IF(san_table_data!AQ135=-999,"NA",IF(san_table_data!AQ135&gt;99, "&gt;99", IF(san_table_data!AQ135&lt;1, "&lt;1", san_table_data!AQ135))), "-")</f>
        <v>-</v>
      </c>
      <c r="AR138" s="59" t="str">
        <f>IF(ISNUMBER(san_table_data!AR135), IF(san_table_data!AR135=-999,"NA",IF(san_table_data!AR135&gt;99, "&gt;99", IF(san_table_data!AR135&lt;1, "&lt;1", san_table_data!AR135))), "-")</f>
        <v>-</v>
      </c>
      <c r="AS138" s="59" t="str">
        <f>IF(ISNUMBER(san_table_data!AS135), IF(san_table_data!AS135=-999,"NA",IF(san_table_data!AS135&gt;99, "&gt;99", IF(san_table_data!AS135&lt;1, "&lt;1", san_table_data!AS135))), "-")</f>
        <v>-</v>
      </c>
      <c r="AT138" s="59" t="str">
        <f>IF(ISNUMBER(san_table_data!AT135), IF(san_table_data!AT135=-999,"NA",IF(san_table_data!AT135&gt;99, "&gt;99", IF(san_table_data!AT135&lt;1, "&lt;1", san_table_data!AT135))), "-")</f>
        <v>-</v>
      </c>
    </row>
    <row r="139" x14ac:dyDescent="0.25">
      <c r="A139" s="56" t="str">
        <f>IF(ISBLANK(san_table_data!A136), "", san_table_data!A136)</f>
        <v/>
      </c>
      <c r="B139" s="56" t="str">
        <f>IF(ISBLANK(san_table_data!B136), "", san_table_data!B136)</f>
        <v/>
      </c>
      <c r="C139" s="57" t="str">
        <f>IF(ISNUMBER(san_table_data!C136), san_table_data!C136, "-")</f>
        <v>-</v>
      </c>
      <c r="D139" s="58" t="str">
        <f>IF(ISNUMBER(san_table_data!D136), san_table_data!D136, "-")</f>
        <v>-</v>
      </c>
      <c r="E139" s="59" t="str">
        <f>IF(ISNUMBER(san_table_data!E136), san_table_data!E136, "-")</f>
        <v>-</v>
      </c>
      <c r="F139" s="60" t="str">
        <f>IF(ISNUMBER(san_table_data!F136), IF(san_table_data!F136=-999,"NA",IF(san_table_data!F136&gt;99, "&gt;99", IF(san_table_data!F136&lt;1, "&lt;1", san_table_data!F136))), "-")</f>
        <v>-</v>
      </c>
      <c r="G139" s="59" t="str">
        <f>IF(ISNUMBER(san_table_data!G136), IF(san_table_data!G136=-999,"NA",IF(san_table_data!G136&gt;99, "&gt;99", IF(san_table_data!G136&lt;1, "&lt;1", san_table_data!G136))), "-")</f>
        <v>-</v>
      </c>
      <c r="H139" s="59" t="str">
        <f>IF(ISNUMBER(san_table_data!H136), IF(san_table_data!H136=-999,"NA",IF(san_table_data!H136&gt;99, "&gt;99", IF(san_table_data!H136&lt;1, "&lt;1", san_table_data!H136))), "-")</f>
        <v>-</v>
      </c>
      <c r="I139" s="61" t="str">
        <f>IF(ISNUMBER(san_table_data!I136), IF(san_table_data!I136=-999,"NA",IF(san_table_data!I136&gt;99, "&gt;99", IF(san_table_data!I136&lt;1, "&lt;1", san_table_data!I136))), "-")</f>
        <v>-</v>
      </c>
      <c r="J139" s="47" t="str">
        <f>IF(ISNUMBER(san_table_data!J136), IF(san_table_data!J136=-999,"NA",san_table_data!J136), "-")</f>
        <v>-</v>
      </c>
      <c r="K139" s="47" t="str">
        <f>IF(ISNUMBER(san_table_data!K136), IF(san_table_data!K136=-999,"NA",san_table_data!K136), "-")</f>
        <v>-</v>
      </c>
      <c r="L139" s="60" t="str">
        <f>IF(ISNUMBER(san_table_data!L136), IF(san_table_data!L136=-999,"NA",IF(san_table_data!L136&gt;99, "&gt;99", IF(san_table_data!L136&lt;1, "&lt;1", san_table_data!L136))), "-")</f>
        <v>-</v>
      </c>
      <c r="M139" s="59" t="str">
        <f>IF(ISNUMBER(san_table_data!M136), IF(san_table_data!M136=-999,"NA",IF(san_table_data!M136&gt;99, "&gt;99", IF(san_table_data!M136&lt;1, "&lt;1", san_table_data!M136))), "-")</f>
        <v>-</v>
      </c>
      <c r="N139" s="59" t="str">
        <f>IF(ISNUMBER(san_table_data!N136), IF(san_table_data!N136=-999,"NA",IF(san_table_data!N136&gt;99, "&gt;99", IF(san_table_data!N136&lt;1, "&lt;1", san_table_data!N136))), "-")</f>
        <v>-</v>
      </c>
      <c r="O139" s="61" t="str">
        <f>IF(ISNUMBER(san_table_data!O136), IF(san_table_data!O136=-999,"NA",IF(san_table_data!O136&gt;99, "&gt;99", IF(san_table_data!O136&lt;1, "&lt;1", san_table_data!O136))), "-")</f>
        <v>-</v>
      </c>
      <c r="P139" s="47" t="str">
        <f>IF(ISNUMBER(san_table_data!P136), IF(san_table_data!P136=-999,"NA",san_table_data!P136), "-")</f>
        <v>-</v>
      </c>
      <c r="Q139" s="47" t="str">
        <f>IF(ISNUMBER(san_table_data!Q136), IF(san_table_data!Q136=-999,"NA",san_table_data!Q136), "-")</f>
        <v>-</v>
      </c>
      <c r="R139" s="60" t="str">
        <f>IF(ISNUMBER(san_table_data!R136), IF(san_table_data!R136=-999,"NA",IF(san_table_data!R136&gt;99, "&gt;99", IF(san_table_data!R136&lt;1, "&lt;1", san_table_data!R136))), "-")</f>
        <v>-</v>
      </c>
      <c r="S139" s="59" t="str">
        <f>IF(ISNUMBER(san_table_data!S136), IF(san_table_data!S136=-999,"NA",IF(san_table_data!S136&gt;99, "&gt;99", IF(san_table_data!S136&lt;1, "&lt;1", san_table_data!S136))), "-")</f>
        <v>-</v>
      </c>
      <c r="T139" s="59" t="str">
        <f>IF(ISNUMBER(san_table_data!T136), IF(san_table_data!T136=-999,"NA",IF(san_table_data!T136&gt;99, "&gt;99", IF(san_table_data!T136&lt;1, "&lt;1", san_table_data!T136))), "-")</f>
        <v>-</v>
      </c>
      <c r="U139" s="61" t="str">
        <f>IF(ISNUMBER(san_table_data!U136), IF(san_table_data!U136=-999,"NA",IF(san_table_data!U136&gt;99, "&gt;99", IF(san_table_data!U136&lt;1, "&lt;1", san_table_data!U136))), "-")</f>
        <v>-</v>
      </c>
      <c r="V139" s="47" t="str">
        <f>IF(ISNUMBER(san_table_data!V136), IF(san_table_data!V136=-999,"NA",san_table_data!V136), "-")</f>
        <v>-</v>
      </c>
      <c r="W139" s="47" t="str">
        <f>IF(ISNUMBER(san_table_data!W136), IF(san_table_data!W136=-999,"NA",san_table_data!W136), "-")</f>
        <v>-</v>
      </c>
      <c r="X139" s="47"/>
      <c r="Y139" s="47"/>
      <c r="Z139" s="62" t="str">
        <f>IF(ISNUMBER(san_table_data!Z136), IF(san_table_data!Z136=-999,"NA",IF(san_table_data!Z136&gt;99, "&gt;99", IF(san_table_data!Z136&lt;1, "&lt;1", san_table_data!Z136))), "-")</f>
        <v>-</v>
      </c>
      <c r="AA139" s="63" t="str">
        <f>IF(ISNUMBER(san_table_data!AA136), IF(san_table_data!AA136=-999,"NA",IF(san_table_data!AA136&gt;99, "&gt;99", IF(san_table_data!AA136&lt;1, "&lt;1", san_table_data!AA136))), "-")</f>
        <v>-</v>
      </c>
      <c r="AB139" s="63" t="str">
        <f>IF(ISNUMBER(san_table_data!AB136), IF(san_table_data!AB136=-999,"NA",IF(san_table_data!AB136&gt;99, "&gt;99", IF(san_table_data!AB136&lt;1, "&lt;1", san_table_data!AB136))), "-")</f>
        <v>-</v>
      </c>
      <c r="AC139" s="63" t="str">
        <f>IF(ISNUMBER(san_table_data!AC136), IF(san_table_data!AC136=-999,"NA",IF(san_table_data!AC136&gt;99, "&gt;99", IF(san_table_data!AC136&lt;1, "&lt;1", san_table_data!AC136))), "-")</f>
        <v>-</v>
      </c>
      <c r="AD139" s="59" t="str">
        <f>IF(ISNUMBER(san_table_data!AD136), IF(san_table_data!AD136=-999,"NA",IF(san_table_data!AD136&gt;99, "&gt;99", IF(san_table_data!AD136&lt;1, "&lt;1", san_table_data!AD136))), "-")</f>
        <v>-</v>
      </c>
      <c r="AE139" s="59" t="str">
        <f>IF(ISNUMBER(san_table_data!AE136), IF(san_table_data!AE136=-999,"NA",IF(san_table_data!AE136&gt;99, "&gt;99", IF(san_table_data!AE136&lt;1, "&lt;1", san_table_data!AE136))), "-")</f>
        <v>-</v>
      </c>
      <c r="AF139" s="59" t="str">
        <f>IF(ISNUMBER(san_table_data!AF136), IF(san_table_data!AF136=-999,"NA",IF(san_table_data!AF136&gt;99, "&gt;99", IF(san_table_data!AF136&lt;1, "&lt;1", san_table_data!AF136))), "-")</f>
        <v>-</v>
      </c>
      <c r="AG139" s="62" t="str">
        <f>IF(ISNUMBER(san_table_data!AG136), IF(san_table_data!AG136=-999,"NA",IF(san_table_data!AG136&gt;99, "&gt;99", IF(san_table_data!AG136&lt;1, "&lt;1", san_table_data!AG136))), "-")</f>
        <v>-</v>
      </c>
      <c r="AH139" s="63" t="str">
        <f>IF(ISNUMBER(san_table_data!AH136), IF(san_table_data!AH136=-999,"NA",IF(san_table_data!AH136&gt;99, "&gt;99", IF(san_table_data!AH136&lt;1, "&lt;1", san_table_data!AH136))), "-")</f>
        <v>-</v>
      </c>
      <c r="AI139" s="63" t="str">
        <f>IF(ISNUMBER(san_table_data!AI136), IF(san_table_data!AI136=-999,"NA",IF(san_table_data!AI136&gt;99, "&gt;99", IF(san_table_data!AI136&lt;1, "&lt;1", san_table_data!AI136))), "-")</f>
        <v>-</v>
      </c>
      <c r="AJ139" s="63" t="str">
        <f>IF(ISNUMBER(san_table_data!AJ136), IF(san_table_data!AJ136=-999,"NA",IF(san_table_data!AJ136&gt;99, "&gt;99", IF(san_table_data!AJ136&lt;1, "&lt;1", san_table_data!AJ136))), "-")</f>
        <v>-</v>
      </c>
      <c r="AK139" s="59" t="str">
        <f>IF(ISNUMBER(san_table_data!AK136), IF(san_table_data!AK136=-999,"NA",IF(san_table_data!AK136&gt;99, "&gt;99", IF(san_table_data!AK136&lt;1, "&lt;1", san_table_data!AK136))), "-")</f>
        <v>-</v>
      </c>
      <c r="AL139" s="59" t="str">
        <f>IF(ISNUMBER(san_table_data!AL136), IF(san_table_data!AL136=-999,"NA",IF(san_table_data!AL136&gt;99, "&gt;99", IF(san_table_data!AL136&lt;1, "&lt;1", san_table_data!AL136))), "-")</f>
        <v>-</v>
      </c>
      <c r="AM139" s="59" t="str">
        <f>IF(ISNUMBER(san_table_data!AM136), IF(san_table_data!AM136=-999,"NA",IF(san_table_data!AM136&gt;99, "&gt;99", IF(san_table_data!AM136&lt;1, "&lt;1", san_table_data!AM136))), "-")</f>
        <v>-</v>
      </c>
      <c r="AN139" s="62" t="str">
        <f>IF(ISNUMBER(san_table_data!AN136), IF(san_table_data!AN136=-999,"NA",IF(san_table_data!AN136&gt;99, "&gt;99", IF(san_table_data!AN136&lt;1, "&lt;1", san_table_data!AN136))), "-")</f>
        <v>-</v>
      </c>
      <c r="AO139" s="63" t="str">
        <f>IF(ISNUMBER(san_table_data!AO136), IF(san_table_data!AO136=-999,"NA",IF(san_table_data!AO136&gt;99, "&gt;99", IF(san_table_data!AO136&lt;1, "&lt;1", san_table_data!AO136))), "-")</f>
        <v>-</v>
      </c>
      <c r="AP139" s="63" t="str">
        <f>IF(ISNUMBER(san_table_data!AP136), IF(san_table_data!AP136=-999,"NA",IF(san_table_data!AP136&gt;99, "&gt;99", IF(san_table_data!AP136&lt;1, "&lt;1", san_table_data!AP136))), "-")</f>
        <v>-</v>
      </c>
      <c r="AQ139" s="63" t="str">
        <f>IF(ISNUMBER(san_table_data!AQ136), IF(san_table_data!AQ136=-999,"NA",IF(san_table_data!AQ136&gt;99, "&gt;99", IF(san_table_data!AQ136&lt;1, "&lt;1", san_table_data!AQ136))), "-")</f>
        <v>-</v>
      </c>
      <c r="AR139" s="59" t="str">
        <f>IF(ISNUMBER(san_table_data!AR136), IF(san_table_data!AR136=-999,"NA",IF(san_table_data!AR136&gt;99, "&gt;99", IF(san_table_data!AR136&lt;1, "&lt;1", san_table_data!AR136))), "-")</f>
        <v>-</v>
      </c>
      <c r="AS139" s="59" t="str">
        <f>IF(ISNUMBER(san_table_data!AS136), IF(san_table_data!AS136=-999,"NA",IF(san_table_data!AS136&gt;99, "&gt;99", IF(san_table_data!AS136&lt;1, "&lt;1", san_table_data!AS136))), "-")</f>
        <v>-</v>
      </c>
      <c r="AT139" s="59" t="str">
        <f>IF(ISNUMBER(san_table_data!AT136), IF(san_table_data!AT136=-999,"NA",IF(san_table_data!AT136&gt;99, "&gt;99", IF(san_table_data!AT136&lt;1, "&lt;1", san_table_data!AT136))), "-")</f>
        <v>-</v>
      </c>
    </row>
    <row r="140" x14ac:dyDescent="0.25">
      <c r="A140" s="56" t="str">
        <f>IF(ISBLANK(san_table_data!A137), "", san_table_data!A137)</f>
        <v/>
      </c>
      <c r="B140" s="56" t="str">
        <f>IF(ISBLANK(san_table_data!B137), "", san_table_data!B137)</f>
        <v/>
      </c>
      <c r="C140" s="57" t="str">
        <f>IF(ISNUMBER(san_table_data!C137), san_table_data!C137, "-")</f>
        <v>-</v>
      </c>
      <c r="D140" s="58" t="str">
        <f>IF(ISNUMBER(san_table_data!D137), san_table_data!D137, "-")</f>
        <v>-</v>
      </c>
      <c r="E140" s="59" t="str">
        <f>IF(ISNUMBER(san_table_data!E137), san_table_data!E137, "-")</f>
        <v>-</v>
      </c>
      <c r="F140" s="60" t="str">
        <f>IF(ISNUMBER(san_table_data!F137), IF(san_table_data!F137=-999,"NA",IF(san_table_data!F137&gt;99, "&gt;99", IF(san_table_data!F137&lt;1, "&lt;1", san_table_data!F137))), "-")</f>
        <v>-</v>
      </c>
      <c r="G140" s="59" t="str">
        <f>IF(ISNUMBER(san_table_data!G137), IF(san_table_data!G137=-999,"NA",IF(san_table_data!G137&gt;99, "&gt;99", IF(san_table_data!G137&lt;1, "&lt;1", san_table_data!G137))), "-")</f>
        <v>-</v>
      </c>
      <c r="H140" s="59" t="str">
        <f>IF(ISNUMBER(san_table_data!H137), IF(san_table_data!H137=-999,"NA",IF(san_table_data!H137&gt;99, "&gt;99", IF(san_table_data!H137&lt;1, "&lt;1", san_table_data!H137))), "-")</f>
        <v>-</v>
      </c>
      <c r="I140" s="61" t="str">
        <f>IF(ISNUMBER(san_table_data!I137), IF(san_table_data!I137=-999,"NA",IF(san_table_data!I137&gt;99, "&gt;99", IF(san_table_data!I137&lt;1, "&lt;1", san_table_data!I137))), "-")</f>
        <v>-</v>
      </c>
      <c r="J140" s="47" t="str">
        <f>IF(ISNUMBER(san_table_data!J137), IF(san_table_data!J137=-999,"NA",san_table_data!J137), "-")</f>
        <v>-</v>
      </c>
      <c r="K140" s="47" t="str">
        <f>IF(ISNUMBER(san_table_data!K137), IF(san_table_data!K137=-999,"NA",san_table_data!K137), "-")</f>
        <v>-</v>
      </c>
      <c r="L140" s="60" t="str">
        <f>IF(ISNUMBER(san_table_data!L137), IF(san_table_data!L137=-999,"NA",IF(san_table_data!L137&gt;99, "&gt;99", IF(san_table_data!L137&lt;1, "&lt;1", san_table_data!L137))), "-")</f>
        <v>-</v>
      </c>
      <c r="M140" s="59" t="str">
        <f>IF(ISNUMBER(san_table_data!M137), IF(san_table_data!M137=-999,"NA",IF(san_table_data!M137&gt;99, "&gt;99", IF(san_table_data!M137&lt;1, "&lt;1", san_table_data!M137))), "-")</f>
        <v>-</v>
      </c>
      <c r="N140" s="59" t="str">
        <f>IF(ISNUMBER(san_table_data!N137), IF(san_table_data!N137=-999,"NA",IF(san_table_data!N137&gt;99, "&gt;99", IF(san_table_data!N137&lt;1, "&lt;1", san_table_data!N137))), "-")</f>
        <v>-</v>
      </c>
      <c r="O140" s="61" t="str">
        <f>IF(ISNUMBER(san_table_data!O137), IF(san_table_data!O137=-999,"NA",IF(san_table_data!O137&gt;99, "&gt;99", IF(san_table_data!O137&lt;1, "&lt;1", san_table_data!O137))), "-")</f>
        <v>-</v>
      </c>
      <c r="P140" s="47" t="str">
        <f>IF(ISNUMBER(san_table_data!P137), IF(san_table_data!P137=-999,"NA",san_table_data!P137), "-")</f>
        <v>-</v>
      </c>
      <c r="Q140" s="47" t="str">
        <f>IF(ISNUMBER(san_table_data!Q137), IF(san_table_data!Q137=-999,"NA",san_table_data!Q137), "-")</f>
        <v>-</v>
      </c>
      <c r="R140" s="60" t="str">
        <f>IF(ISNUMBER(san_table_data!R137), IF(san_table_data!R137=-999,"NA",IF(san_table_data!R137&gt;99, "&gt;99", IF(san_table_data!R137&lt;1, "&lt;1", san_table_data!R137))), "-")</f>
        <v>-</v>
      </c>
      <c r="S140" s="59" t="str">
        <f>IF(ISNUMBER(san_table_data!S137), IF(san_table_data!S137=-999,"NA",IF(san_table_data!S137&gt;99, "&gt;99", IF(san_table_data!S137&lt;1, "&lt;1", san_table_data!S137))), "-")</f>
        <v>-</v>
      </c>
      <c r="T140" s="59" t="str">
        <f>IF(ISNUMBER(san_table_data!T137), IF(san_table_data!T137=-999,"NA",IF(san_table_data!T137&gt;99, "&gt;99", IF(san_table_data!T137&lt;1, "&lt;1", san_table_data!T137))), "-")</f>
        <v>-</v>
      </c>
      <c r="U140" s="61" t="str">
        <f>IF(ISNUMBER(san_table_data!U137), IF(san_table_data!U137=-999,"NA",IF(san_table_data!U137&gt;99, "&gt;99", IF(san_table_data!U137&lt;1, "&lt;1", san_table_data!U137))), "-")</f>
        <v>-</v>
      </c>
      <c r="V140" s="47" t="str">
        <f>IF(ISNUMBER(san_table_data!V137), IF(san_table_data!V137=-999,"NA",san_table_data!V137), "-")</f>
        <v>-</v>
      </c>
      <c r="W140" s="47" t="str">
        <f>IF(ISNUMBER(san_table_data!W137), IF(san_table_data!W137=-999,"NA",san_table_data!W137), "-")</f>
        <v>-</v>
      </c>
      <c r="X140" s="47"/>
      <c r="Y140" s="47"/>
      <c r="Z140" s="62" t="str">
        <f>IF(ISNUMBER(san_table_data!Z137), IF(san_table_data!Z137=-999,"NA",IF(san_table_data!Z137&gt;99, "&gt;99", IF(san_table_data!Z137&lt;1, "&lt;1", san_table_data!Z137))), "-")</f>
        <v>-</v>
      </c>
      <c r="AA140" s="63" t="str">
        <f>IF(ISNUMBER(san_table_data!AA137), IF(san_table_data!AA137=-999,"NA",IF(san_table_data!AA137&gt;99, "&gt;99", IF(san_table_data!AA137&lt;1, "&lt;1", san_table_data!AA137))), "-")</f>
        <v>-</v>
      </c>
      <c r="AB140" s="63" t="str">
        <f>IF(ISNUMBER(san_table_data!AB137), IF(san_table_data!AB137=-999,"NA",IF(san_table_data!AB137&gt;99, "&gt;99", IF(san_table_data!AB137&lt;1, "&lt;1", san_table_data!AB137))), "-")</f>
        <v>-</v>
      </c>
      <c r="AC140" s="63" t="str">
        <f>IF(ISNUMBER(san_table_data!AC137), IF(san_table_data!AC137=-999,"NA",IF(san_table_data!AC137&gt;99, "&gt;99", IF(san_table_data!AC137&lt;1, "&lt;1", san_table_data!AC137))), "-")</f>
        <v>-</v>
      </c>
      <c r="AD140" s="59" t="str">
        <f>IF(ISNUMBER(san_table_data!AD137), IF(san_table_data!AD137=-999,"NA",IF(san_table_data!AD137&gt;99, "&gt;99", IF(san_table_data!AD137&lt;1, "&lt;1", san_table_data!AD137))), "-")</f>
        <v>-</v>
      </c>
      <c r="AE140" s="59" t="str">
        <f>IF(ISNUMBER(san_table_data!AE137), IF(san_table_data!AE137=-999,"NA",IF(san_table_data!AE137&gt;99, "&gt;99", IF(san_table_data!AE137&lt;1, "&lt;1", san_table_data!AE137))), "-")</f>
        <v>-</v>
      </c>
      <c r="AF140" s="59" t="str">
        <f>IF(ISNUMBER(san_table_data!AF137), IF(san_table_data!AF137=-999,"NA",IF(san_table_data!AF137&gt;99, "&gt;99", IF(san_table_data!AF137&lt;1, "&lt;1", san_table_data!AF137))), "-")</f>
        <v>-</v>
      </c>
      <c r="AG140" s="62" t="str">
        <f>IF(ISNUMBER(san_table_data!AG137), IF(san_table_data!AG137=-999,"NA",IF(san_table_data!AG137&gt;99, "&gt;99", IF(san_table_data!AG137&lt;1, "&lt;1", san_table_data!AG137))), "-")</f>
        <v>-</v>
      </c>
      <c r="AH140" s="63" t="str">
        <f>IF(ISNUMBER(san_table_data!AH137), IF(san_table_data!AH137=-999,"NA",IF(san_table_data!AH137&gt;99, "&gt;99", IF(san_table_data!AH137&lt;1, "&lt;1", san_table_data!AH137))), "-")</f>
        <v>-</v>
      </c>
      <c r="AI140" s="63" t="str">
        <f>IF(ISNUMBER(san_table_data!AI137), IF(san_table_data!AI137=-999,"NA",IF(san_table_data!AI137&gt;99, "&gt;99", IF(san_table_data!AI137&lt;1, "&lt;1", san_table_data!AI137))), "-")</f>
        <v>-</v>
      </c>
      <c r="AJ140" s="63" t="str">
        <f>IF(ISNUMBER(san_table_data!AJ137), IF(san_table_data!AJ137=-999,"NA",IF(san_table_data!AJ137&gt;99, "&gt;99", IF(san_table_data!AJ137&lt;1, "&lt;1", san_table_data!AJ137))), "-")</f>
        <v>-</v>
      </c>
      <c r="AK140" s="59" t="str">
        <f>IF(ISNUMBER(san_table_data!AK137), IF(san_table_data!AK137=-999,"NA",IF(san_table_data!AK137&gt;99, "&gt;99", IF(san_table_data!AK137&lt;1, "&lt;1", san_table_data!AK137))), "-")</f>
        <v>-</v>
      </c>
      <c r="AL140" s="59" t="str">
        <f>IF(ISNUMBER(san_table_data!AL137), IF(san_table_data!AL137=-999,"NA",IF(san_table_data!AL137&gt;99, "&gt;99", IF(san_table_data!AL137&lt;1, "&lt;1", san_table_data!AL137))), "-")</f>
        <v>-</v>
      </c>
      <c r="AM140" s="59" t="str">
        <f>IF(ISNUMBER(san_table_data!AM137), IF(san_table_data!AM137=-999,"NA",IF(san_table_data!AM137&gt;99, "&gt;99", IF(san_table_data!AM137&lt;1, "&lt;1", san_table_data!AM137))), "-")</f>
        <v>-</v>
      </c>
      <c r="AN140" s="62" t="str">
        <f>IF(ISNUMBER(san_table_data!AN137), IF(san_table_data!AN137=-999,"NA",IF(san_table_data!AN137&gt;99, "&gt;99", IF(san_table_data!AN137&lt;1, "&lt;1", san_table_data!AN137))), "-")</f>
        <v>-</v>
      </c>
      <c r="AO140" s="63" t="str">
        <f>IF(ISNUMBER(san_table_data!AO137), IF(san_table_data!AO137=-999,"NA",IF(san_table_data!AO137&gt;99, "&gt;99", IF(san_table_data!AO137&lt;1, "&lt;1", san_table_data!AO137))), "-")</f>
        <v>-</v>
      </c>
      <c r="AP140" s="63" t="str">
        <f>IF(ISNUMBER(san_table_data!AP137), IF(san_table_data!AP137=-999,"NA",IF(san_table_data!AP137&gt;99, "&gt;99", IF(san_table_data!AP137&lt;1, "&lt;1", san_table_data!AP137))), "-")</f>
        <v>-</v>
      </c>
      <c r="AQ140" s="63" t="str">
        <f>IF(ISNUMBER(san_table_data!AQ137), IF(san_table_data!AQ137=-999,"NA",IF(san_table_data!AQ137&gt;99, "&gt;99", IF(san_table_data!AQ137&lt;1, "&lt;1", san_table_data!AQ137))), "-")</f>
        <v>-</v>
      </c>
      <c r="AR140" s="59" t="str">
        <f>IF(ISNUMBER(san_table_data!AR137), IF(san_table_data!AR137=-999,"NA",IF(san_table_data!AR137&gt;99, "&gt;99", IF(san_table_data!AR137&lt;1, "&lt;1", san_table_data!AR137))), "-")</f>
        <v>-</v>
      </c>
      <c r="AS140" s="59" t="str">
        <f>IF(ISNUMBER(san_table_data!AS137), IF(san_table_data!AS137=-999,"NA",IF(san_table_data!AS137&gt;99, "&gt;99", IF(san_table_data!AS137&lt;1, "&lt;1", san_table_data!AS137))), "-")</f>
        <v>-</v>
      </c>
      <c r="AT140" s="59" t="str">
        <f>IF(ISNUMBER(san_table_data!AT137), IF(san_table_data!AT137=-999,"NA",IF(san_table_data!AT137&gt;99, "&gt;99", IF(san_table_data!AT137&lt;1, "&lt;1", san_table_data!AT137))), "-")</f>
        <v>-</v>
      </c>
    </row>
    <row r="141" x14ac:dyDescent="0.25">
      <c r="A141" s="56" t="str">
        <f>IF(ISBLANK(san_table_data!A138), "", san_table_data!A138)</f>
        <v/>
      </c>
      <c r="B141" s="56" t="str">
        <f>IF(ISBLANK(san_table_data!B138), "", san_table_data!B138)</f>
        <v/>
      </c>
      <c r="C141" s="57" t="str">
        <f>IF(ISNUMBER(san_table_data!C138), san_table_data!C138, "-")</f>
        <v>-</v>
      </c>
      <c r="D141" s="58" t="str">
        <f>IF(ISNUMBER(san_table_data!D138), san_table_data!D138, "-")</f>
        <v>-</v>
      </c>
      <c r="E141" s="59" t="str">
        <f>IF(ISNUMBER(san_table_data!E138), san_table_data!E138, "-")</f>
        <v>-</v>
      </c>
      <c r="F141" s="60" t="str">
        <f>IF(ISNUMBER(san_table_data!F138), IF(san_table_data!F138=-999,"NA",IF(san_table_data!F138&gt;99, "&gt;99", IF(san_table_data!F138&lt;1, "&lt;1", san_table_data!F138))), "-")</f>
        <v>-</v>
      </c>
      <c r="G141" s="59" t="str">
        <f>IF(ISNUMBER(san_table_data!G138), IF(san_table_data!G138=-999,"NA",IF(san_table_data!G138&gt;99, "&gt;99", IF(san_table_data!G138&lt;1, "&lt;1", san_table_data!G138))), "-")</f>
        <v>-</v>
      </c>
      <c r="H141" s="59" t="str">
        <f>IF(ISNUMBER(san_table_data!H138), IF(san_table_data!H138=-999,"NA",IF(san_table_data!H138&gt;99, "&gt;99", IF(san_table_data!H138&lt;1, "&lt;1", san_table_data!H138))), "-")</f>
        <v>-</v>
      </c>
      <c r="I141" s="61" t="str">
        <f>IF(ISNUMBER(san_table_data!I138), IF(san_table_data!I138=-999,"NA",IF(san_table_data!I138&gt;99, "&gt;99", IF(san_table_data!I138&lt;1, "&lt;1", san_table_data!I138))), "-")</f>
        <v>-</v>
      </c>
      <c r="J141" s="47" t="str">
        <f>IF(ISNUMBER(san_table_data!J138), IF(san_table_data!J138=-999,"NA",san_table_data!J138), "-")</f>
        <v>-</v>
      </c>
      <c r="K141" s="47" t="str">
        <f>IF(ISNUMBER(san_table_data!K138), IF(san_table_data!K138=-999,"NA",san_table_data!K138), "-")</f>
        <v>-</v>
      </c>
      <c r="L141" s="60" t="str">
        <f>IF(ISNUMBER(san_table_data!L138), IF(san_table_data!L138=-999,"NA",IF(san_table_data!L138&gt;99, "&gt;99", IF(san_table_data!L138&lt;1, "&lt;1", san_table_data!L138))), "-")</f>
        <v>-</v>
      </c>
      <c r="M141" s="59" t="str">
        <f>IF(ISNUMBER(san_table_data!M138), IF(san_table_data!M138=-999,"NA",IF(san_table_data!M138&gt;99, "&gt;99", IF(san_table_data!M138&lt;1, "&lt;1", san_table_data!M138))), "-")</f>
        <v>-</v>
      </c>
      <c r="N141" s="59" t="str">
        <f>IF(ISNUMBER(san_table_data!N138), IF(san_table_data!N138=-999,"NA",IF(san_table_data!N138&gt;99, "&gt;99", IF(san_table_data!N138&lt;1, "&lt;1", san_table_data!N138))), "-")</f>
        <v>-</v>
      </c>
      <c r="O141" s="61" t="str">
        <f>IF(ISNUMBER(san_table_data!O138), IF(san_table_data!O138=-999,"NA",IF(san_table_data!O138&gt;99, "&gt;99", IF(san_table_data!O138&lt;1, "&lt;1", san_table_data!O138))), "-")</f>
        <v>-</v>
      </c>
      <c r="P141" s="47" t="str">
        <f>IF(ISNUMBER(san_table_data!P138), IF(san_table_data!P138=-999,"NA",san_table_data!P138), "-")</f>
        <v>-</v>
      </c>
      <c r="Q141" s="47" t="str">
        <f>IF(ISNUMBER(san_table_data!Q138), IF(san_table_data!Q138=-999,"NA",san_table_data!Q138), "-")</f>
        <v>-</v>
      </c>
      <c r="R141" s="60" t="str">
        <f>IF(ISNUMBER(san_table_data!R138), IF(san_table_data!R138=-999,"NA",IF(san_table_data!R138&gt;99, "&gt;99", IF(san_table_data!R138&lt;1, "&lt;1", san_table_data!R138))), "-")</f>
        <v>-</v>
      </c>
      <c r="S141" s="59" t="str">
        <f>IF(ISNUMBER(san_table_data!S138), IF(san_table_data!S138=-999,"NA",IF(san_table_data!S138&gt;99, "&gt;99", IF(san_table_data!S138&lt;1, "&lt;1", san_table_data!S138))), "-")</f>
        <v>-</v>
      </c>
      <c r="T141" s="59" t="str">
        <f>IF(ISNUMBER(san_table_data!T138), IF(san_table_data!T138=-999,"NA",IF(san_table_data!T138&gt;99, "&gt;99", IF(san_table_data!T138&lt;1, "&lt;1", san_table_data!T138))), "-")</f>
        <v>-</v>
      </c>
      <c r="U141" s="61" t="str">
        <f>IF(ISNUMBER(san_table_data!U138), IF(san_table_data!U138=-999,"NA",IF(san_table_data!U138&gt;99, "&gt;99", IF(san_table_data!U138&lt;1, "&lt;1", san_table_data!U138))), "-")</f>
        <v>-</v>
      </c>
      <c r="V141" s="47" t="str">
        <f>IF(ISNUMBER(san_table_data!V138), IF(san_table_data!V138=-999,"NA",san_table_data!V138), "-")</f>
        <v>-</v>
      </c>
      <c r="W141" s="47" t="str">
        <f>IF(ISNUMBER(san_table_data!W138), IF(san_table_data!W138=-999,"NA",san_table_data!W138), "-")</f>
        <v>-</v>
      </c>
      <c r="X141" s="47"/>
      <c r="Y141" s="47"/>
      <c r="Z141" s="62" t="str">
        <f>IF(ISNUMBER(san_table_data!Z138), IF(san_table_data!Z138=-999,"NA",IF(san_table_data!Z138&gt;99, "&gt;99", IF(san_table_data!Z138&lt;1, "&lt;1", san_table_data!Z138))), "-")</f>
        <v>-</v>
      </c>
      <c r="AA141" s="63" t="str">
        <f>IF(ISNUMBER(san_table_data!AA138), IF(san_table_data!AA138=-999,"NA",IF(san_table_data!AA138&gt;99, "&gt;99", IF(san_table_data!AA138&lt;1, "&lt;1", san_table_data!AA138))), "-")</f>
        <v>-</v>
      </c>
      <c r="AB141" s="63" t="str">
        <f>IF(ISNUMBER(san_table_data!AB138), IF(san_table_data!AB138=-999,"NA",IF(san_table_data!AB138&gt;99, "&gt;99", IF(san_table_data!AB138&lt;1, "&lt;1", san_table_data!AB138))), "-")</f>
        <v>-</v>
      </c>
      <c r="AC141" s="63" t="str">
        <f>IF(ISNUMBER(san_table_data!AC138), IF(san_table_data!AC138=-999,"NA",IF(san_table_data!AC138&gt;99, "&gt;99", IF(san_table_data!AC138&lt;1, "&lt;1", san_table_data!AC138))), "-")</f>
        <v>-</v>
      </c>
      <c r="AD141" s="59" t="str">
        <f>IF(ISNUMBER(san_table_data!AD138), IF(san_table_data!AD138=-999,"NA",IF(san_table_data!AD138&gt;99, "&gt;99", IF(san_table_data!AD138&lt;1, "&lt;1", san_table_data!AD138))), "-")</f>
        <v>-</v>
      </c>
      <c r="AE141" s="59" t="str">
        <f>IF(ISNUMBER(san_table_data!AE138), IF(san_table_data!AE138=-999,"NA",IF(san_table_data!AE138&gt;99, "&gt;99", IF(san_table_data!AE138&lt;1, "&lt;1", san_table_data!AE138))), "-")</f>
        <v>-</v>
      </c>
      <c r="AF141" s="59" t="str">
        <f>IF(ISNUMBER(san_table_data!AF138), IF(san_table_data!AF138=-999,"NA",IF(san_table_data!AF138&gt;99, "&gt;99", IF(san_table_data!AF138&lt;1, "&lt;1", san_table_data!AF138))), "-")</f>
        <v>-</v>
      </c>
      <c r="AG141" s="62" t="str">
        <f>IF(ISNUMBER(san_table_data!AG138), IF(san_table_data!AG138=-999,"NA",IF(san_table_data!AG138&gt;99, "&gt;99", IF(san_table_data!AG138&lt;1, "&lt;1", san_table_data!AG138))), "-")</f>
        <v>-</v>
      </c>
      <c r="AH141" s="63" t="str">
        <f>IF(ISNUMBER(san_table_data!AH138), IF(san_table_data!AH138=-999,"NA",IF(san_table_data!AH138&gt;99, "&gt;99", IF(san_table_data!AH138&lt;1, "&lt;1", san_table_data!AH138))), "-")</f>
        <v>-</v>
      </c>
      <c r="AI141" s="63" t="str">
        <f>IF(ISNUMBER(san_table_data!AI138), IF(san_table_data!AI138=-999,"NA",IF(san_table_data!AI138&gt;99, "&gt;99", IF(san_table_data!AI138&lt;1, "&lt;1", san_table_data!AI138))), "-")</f>
        <v>-</v>
      </c>
      <c r="AJ141" s="63" t="str">
        <f>IF(ISNUMBER(san_table_data!AJ138), IF(san_table_data!AJ138=-999,"NA",IF(san_table_data!AJ138&gt;99, "&gt;99", IF(san_table_data!AJ138&lt;1, "&lt;1", san_table_data!AJ138))), "-")</f>
        <v>-</v>
      </c>
      <c r="AK141" s="59" t="str">
        <f>IF(ISNUMBER(san_table_data!AK138), IF(san_table_data!AK138=-999,"NA",IF(san_table_data!AK138&gt;99, "&gt;99", IF(san_table_data!AK138&lt;1, "&lt;1", san_table_data!AK138))), "-")</f>
        <v>-</v>
      </c>
      <c r="AL141" s="59" t="str">
        <f>IF(ISNUMBER(san_table_data!AL138), IF(san_table_data!AL138=-999,"NA",IF(san_table_data!AL138&gt;99, "&gt;99", IF(san_table_data!AL138&lt;1, "&lt;1", san_table_data!AL138))), "-")</f>
        <v>-</v>
      </c>
      <c r="AM141" s="59" t="str">
        <f>IF(ISNUMBER(san_table_data!AM138), IF(san_table_data!AM138=-999,"NA",IF(san_table_data!AM138&gt;99, "&gt;99", IF(san_table_data!AM138&lt;1, "&lt;1", san_table_data!AM138))), "-")</f>
        <v>-</v>
      </c>
      <c r="AN141" s="62" t="str">
        <f>IF(ISNUMBER(san_table_data!AN138), IF(san_table_data!AN138=-999,"NA",IF(san_table_data!AN138&gt;99, "&gt;99", IF(san_table_data!AN138&lt;1, "&lt;1", san_table_data!AN138))), "-")</f>
        <v>-</v>
      </c>
      <c r="AO141" s="63" t="str">
        <f>IF(ISNUMBER(san_table_data!AO138), IF(san_table_data!AO138=-999,"NA",IF(san_table_data!AO138&gt;99, "&gt;99", IF(san_table_data!AO138&lt;1, "&lt;1", san_table_data!AO138))), "-")</f>
        <v>-</v>
      </c>
      <c r="AP141" s="63" t="str">
        <f>IF(ISNUMBER(san_table_data!AP138), IF(san_table_data!AP138=-999,"NA",IF(san_table_data!AP138&gt;99, "&gt;99", IF(san_table_data!AP138&lt;1, "&lt;1", san_table_data!AP138))), "-")</f>
        <v>-</v>
      </c>
      <c r="AQ141" s="63" t="str">
        <f>IF(ISNUMBER(san_table_data!AQ138), IF(san_table_data!AQ138=-999,"NA",IF(san_table_data!AQ138&gt;99, "&gt;99", IF(san_table_data!AQ138&lt;1, "&lt;1", san_table_data!AQ138))), "-")</f>
        <v>-</v>
      </c>
      <c r="AR141" s="59" t="str">
        <f>IF(ISNUMBER(san_table_data!AR138), IF(san_table_data!AR138=-999,"NA",IF(san_table_data!AR138&gt;99, "&gt;99", IF(san_table_data!AR138&lt;1, "&lt;1", san_table_data!AR138))), "-")</f>
        <v>-</v>
      </c>
      <c r="AS141" s="59" t="str">
        <f>IF(ISNUMBER(san_table_data!AS138), IF(san_table_data!AS138=-999,"NA",IF(san_table_data!AS138&gt;99, "&gt;99", IF(san_table_data!AS138&lt;1, "&lt;1", san_table_data!AS138))), "-")</f>
        <v>-</v>
      </c>
      <c r="AT141" s="59" t="str">
        <f>IF(ISNUMBER(san_table_data!AT138), IF(san_table_data!AT138=-999,"NA",IF(san_table_data!AT138&gt;99, "&gt;99", IF(san_table_data!AT138&lt;1, "&lt;1", san_table_data!AT138))), "-")</f>
        <v>-</v>
      </c>
    </row>
    <row r="142" x14ac:dyDescent="0.25">
      <c r="A142" s="56" t="str">
        <f>IF(ISBLANK(san_table_data!A139), "", san_table_data!A139)</f>
        <v/>
      </c>
      <c r="B142" s="56" t="str">
        <f>IF(ISBLANK(san_table_data!B139), "", san_table_data!B139)</f>
        <v/>
      </c>
      <c r="C142" s="57" t="str">
        <f>IF(ISNUMBER(san_table_data!C139), san_table_data!C139, "-")</f>
        <v>-</v>
      </c>
      <c r="D142" s="58" t="str">
        <f>IF(ISNUMBER(san_table_data!D139), san_table_data!D139, "-")</f>
        <v>-</v>
      </c>
      <c r="E142" s="59" t="str">
        <f>IF(ISNUMBER(san_table_data!E139), san_table_data!E139, "-")</f>
        <v>-</v>
      </c>
      <c r="F142" s="60" t="str">
        <f>IF(ISNUMBER(san_table_data!F139), IF(san_table_data!F139=-999,"NA",IF(san_table_data!F139&gt;99, "&gt;99", IF(san_table_data!F139&lt;1, "&lt;1", san_table_data!F139))), "-")</f>
        <v>-</v>
      </c>
      <c r="G142" s="59" t="str">
        <f>IF(ISNUMBER(san_table_data!G139), IF(san_table_data!G139=-999,"NA",IF(san_table_data!G139&gt;99, "&gt;99", IF(san_table_data!G139&lt;1, "&lt;1", san_table_data!G139))), "-")</f>
        <v>-</v>
      </c>
      <c r="H142" s="59" t="str">
        <f>IF(ISNUMBER(san_table_data!H139), IF(san_table_data!H139=-999,"NA",IF(san_table_data!H139&gt;99, "&gt;99", IF(san_table_data!H139&lt;1, "&lt;1", san_table_data!H139))), "-")</f>
        <v>-</v>
      </c>
      <c r="I142" s="61" t="str">
        <f>IF(ISNUMBER(san_table_data!I139), IF(san_table_data!I139=-999,"NA",IF(san_table_data!I139&gt;99, "&gt;99", IF(san_table_data!I139&lt;1, "&lt;1", san_table_data!I139))), "-")</f>
        <v>-</v>
      </c>
      <c r="J142" s="47" t="str">
        <f>IF(ISNUMBER(san_table_data!J139), IF(san_table_data!J139=-999,"NA",san_table_data!J139), "-")</f>
        <v>-</v>
      </c>
      <c r="K142" s="47" t="str">
        <f>IF(ISNUMBER(san_table_data!K139), IF(san_table_data!K139=-999,"NA",san_table_data!K139), "-")</f>
        <v>-</v>
      </c>
      <c r="L142" s="60" t="str">
        <f>IF(ISNUMBER(san_table_data!L139), IF(san_table_data!L139=-999,"NA",IF(san_table_data!L139&gt;99, "&gt;99", IF(san_table_data!L139&lt;1, "&lt;1", san_table_data!L139))), "-")</f>
        <v>-</v>
      </c>
      <c r="M142" s="59" t="str">
        <f>IF(ISNUMBER(san_table_data!M139), IF(san_table_data!M139=-999,"NA",IF(san_table_data!M139&gt;99, "&gt;99", IF(san_table_data!M139&lt;1, "&lt;1", san_table_data!M139))), "-")</f>
        <v>-</v>
      </c>
      <c r="N142" s="59" t="str">
        <f>IF(ISNUMBER(san_table_data!N139), IF(san_table_data!N139=-999,"NA",IF(san_table_data!N139&gt;99, "&gt;99", IF(san_table_data!N139&lt;1, "&lt;1", san_table_data!N139))), "-")</f>
        <v>-</v>
      </c>
      <c r="O142" s="61" t="str">
        <f>IF(ISNUMBER(san_table_data!O139), IF(san_table_data!O139=-999,"NA",IF(san_table_data!O139&gt;99, "&gt;99", IF(san_table_data!O139&lt;1, "&lt;1", san_table_data!O139))), "-")</f>
        <v>-</v>
      </c>
      <c r="P142" s="47" t="str">
        <f>IF(ISNUMBER(san_table_data!P139), IF(san_table_data!P139=-999,"NA",san_table_data!P139), "-")</f>
        <v>-</v>
      </c>
      <c r="Q142" s="47" t="str">
        <f>IF(ISNUMBER(san_table_data!Q139), IF(san_table_data!Q139=-999,"NA",san_table_data!Q139), "-")</f>
        <v>-</v>
      </c>
      <c r="R142" s="60" t="str">
        <f>IF(ISNUMBER(san_table_data!R139), IF(san_table_data!R139=-999,"NA",IF(san_table_data!R139&gt;99, "&gt;99", IF(san_table_data!R139&lt;1, "&lt;1", san_table_data!R139))), "-")</f>
        <v>-</v>
      </c>
      <c r="S142" s="59" t="str">
        <f>IF(ISNUMBER(san_table_data!S139), IF(san_table_data!S139=-999,"NA",IF(san_table_data!S139&gt;99, "&gt;99", IF(san_table_data!S139&lt;1, "&lt;1", san_table_data!S139))), "-")</f>
        <v>-</v>
      </c>
      <c r="T142" s="59" t="str">
        <f>IF(ISNUMBER(san_table_data!T139), IF(san_table_data!T139=-999,"NA",IF(san_table_data!T139&gt;99, "&gt;99", IF(san_table_data!T139&lt;1, "&lt;1", san_table_data!T139))), "-")</f>
        <v>-</v>
      </c>
      <c r="U142" s="61" t="str">
        <f>IF(ISNUMBER(san_table_data!U139), IF(san_table_data!U139=-999,"NA",IF(san_table_data!U139&gt;99, "&gt;99", IF(san_table_data!U139&lt;1, "&lt;1", san_table_data!U139))), "-")</f>
        <v>-</v>
      </c>
      <c r="V142" s="47" t="str">
        <f>IF(ISNUMBER(san_table_data!V139), IF(san_table_data!V139=-999,"NA",san_table_data!V139), "-")</f>
        <v>-</v>
      </c>
      <c r="W142" s="47" t="str">
        <f>IF(ISNUMBER(san_table_data!W139), IF(san_table_data!W139=-999,"NA",san_table_data!W139), "-")</f>
        <v>-</v>
      </c>
      <c r="X142" s="47"/>
      <c r="Y142" s="47"/>
      <c r="Z142" s="62" t="str">
        <f>IF(ISNUMBER(san_table_data!Z139), IF(san_table_data!Z139=-999,"NA",IF(san_table_data!Z139&gt;99, "&gt;99", IF(san_table_data!Z139&lt;1, "&lt;1", san_table_data!Z139))), "-")</f>
        <v>-</v>
      </c>
      <c r="AA142" s="63" t="str">
        <f>IF(ISNUMBER(san_table_data!AA139), IF(san_table_data!AA139=-999,"NA",IF(san_table_data!AA139&gt;99, "&gt;99", IF(san_table_data!AA139&lt;1, "&lt;1", san_table_data!AA139))), "-")</f>
        <v>-</v>
      </c>
      <c r="AB142" s="63" t="str">
        <f>IF(ISNUMBER(san_table_data!AB139), IF(san_table_data!AB139=-999,"NA",IF(san_table_data!AB139&gt;99, "&gt;99", IF(san_table_data!AB139&lt;1, "&lt;1", san_table_data!AB139))), "-")</f>
        <v>-</v>
      </c>
      <c r="AC142" s="63" t="str">
        <f>IF(ISNUMBER(san_table_data!AC139), IF(san_table_data!AC139=-999,"NA",IF(san_table_data!AC139&gt;99, "&gt;99", IF(san_table_data!AC139&lt;1, "&lt;1", san_table_data!AC139))), "-")</f>
        <v>-</v>
      </c>
      <c r="AD142" s="59" t="str">
        <f>IF(ISNUMBER(san_table_data!AD139), IF(san_table_data!AD139=-999,"NA",IF(san_table_data!AD139&gt;99, "&gt;99", IF(san_table_data!AD139&lt;1, "&lt;1", san_table_data!AD139))), "-")</f>
        <v>-</v>
      </c>
      <c r="AE142" s="59" t="str">
        <f>IF(ISNUMBER(san_table_data!AE139), IF(san_table_data!AE139=-999,"NA",IF(san_table_data!AE139&gt;99, "&gt;99", IF(san_table_data!AE139&lt;1, "&lt;1", san_table_data!AE139))), "-")</f>
        <v>-</v>
      </c>
      <c r="AF142" s="59" t="str">
        <f>IF(ISNUMBER(san_table_data!AF139), IF(san_table_data!AF139=-999,"NA",IF(san_table_data!AF139&gt;99, "&gt;99", IF(san_table_data!AF139&lt;1, "&lt;1", san_table_data!AF139))), "-")</f>
        <v>-</v>
      </c>
      <c r="AG142" s="62" t="str">
        <f>IF(ISNUMBER(san_table_data!AG139), IF(san_table_data!AG139=-999,"NA",IF(san_table_data!AG139&gt;99, "&gt;99", IF(san_table_data!AG139&lt;1, "&lt;1", san_table_data!AG139))), "-")</f>
        <v>-</v>
      </c>
      <c r="AH142" s="63" t="str">
        <f>IF(ISNUMBER(san_table_data!AH139), IF(san_table_data!AH139=-999,"NA",IF(san_table_data!AH139&gt;99, "&gt;99", IF(san_table_data!AH139&lt;1, "&lt;1", san_table_data!AH139))), "-")</f>
        <v>-</v>
      </c>
      <c r="AI142" s="63" t="str">
        <f>IF(ISNUMBER(san_table_data!AI139), IF(san_table_data!AI139=-999,"NA",IF(san_table_data!AI139&gt;99, "&gt;99", IF(san_table_data!AI139&lt;1, "&lt;1", san_table_data!AI139))), "-")</f>
        <v>-</v>
      </c>
      <c r="AJ142" s="63" t="str">
        <f>IF(ISNUMBER(san_table_data!AJ139), IF(san_table_data!AJ139=-999,"NA",IF(san_table_data!AJ139&gt;99, "&gt;99", IF(san_table_data!AJ139&lt;1, "&lt;1", san_table_data!AJ139))), "-")</f>
        <v>-</v>
      </c>
      <c r="AK142" s="59" t="str">
        <f>IF(ISNUMBER(san_table_data!AK139), IF(san_table_data!AK139=-999,"NA",IF(san_table_data!AK139&gt;99, "&gt;99", IF(san_table_data!AK139&lt;1, "&lt;1", san_table_data!AK139))), "-")</f>
        <v>-</v>
      </c>
      <c r="AL142" s="59" t="str">
        <f>IF(ISNUMBER(san_table_data!AL139), IF(san_table_data!AL139=-999,"NA",IF(san_table_data!AL139&gt;99, "&gt;99", IF(san_table_data!AL139&lt;1, "&lt;1", san_table_data!AL139))), "-")</f>
        <v>-</v>
      </c>
      <c r="AM142" s="59" t="str">
        <f>IF(ISNUMBER(san_table_data!AM139), IF(san_table_data!AM139=-999,"NA",IF(san_table_data!AM139&gt;99, "&gt;99", IF(san_table_data!AM139&lt;1, "&lt;1", san_table_data!AM139))), "-")</f>
        <v>-</v>
      </c>
      <c r="AN142" s="62" t="str">
        <f>IF(ISNUMBER(san_table_data!AN139), IF(san_table_data!AN139=-999,"NA",IF(san_table_data!AN139&gt;99, "&gt;99", IF(san_table_data!AN139&lt;1, "&lt;1", san_table_data!AN139))), "-")</f>
        <v>-</v>
      </c>
      <c r="AO142" s="63" t="str">
        <f>IF(ISNUMBER(san_table_data!AO139), IF(san_table_data!AO139=-999,"NA",IF(san_table_data!AO139&gt;99, "&gt;99", IF(san_table_data!AO139&lt;1, "&lt;1", san_table_data!AO139))), "-")</f>
        <v>-</v>
      </c>
      <c r="AP142" s="63" t="str">
        <f>IF(ISNUMBER(san_table_data!AP139), IF(san_table_data!AP139=-999,"NA",IF(san_table_data!AP139&gt;99, "&gt;99", IF(san_table_data!AP139&lt;1, "&lt;1", san_table_data!AP139))), "-")</f>
        <v>-</v>
      </c>
      <c r="AQ142" s="63" t="str">
        <f>IF(ISNUMBER(san_table_data!AQ139), IF(san_table_data!AQ139=-999,"NA",IF(san_table_data!AQ139&gt;99, "&gt;99", IF(san_table_data!AQ139&lt;1, "&lt;1", san_table_data!AQ139))), "-")</f>
        <v>-</v>
      </c>
      <c r="AR142" s="59" t="str">
        <f>IF(ISNUMBER(san_table_data!AR139), IF(san_table_data!AR139=-999,"NA",IF(san_table_data!AR139&gt;99, "&gt;99", IF(san_table_data!AR139&lt;1, "&lt;1", san_table_data!AR139))), "-")</f>
        <v>-</v>
      </c>
      <c r="AS142" s="59" t="str">
        <f>IF(ISNUMBER(san_table_data!AS139), IF(san_table_data!AS139=-999,"NA",IF(san_table_data!AS139&gt;99, "&gt;99", IF(san_table_data!AS139&lt;1, "&lt;1", san_table_data!AS139))), "-")</f>
        <v>-</v>
      </c>
      <c r="AT142" s="59" t="str">
        <f>IF(ISNUMBER(san_table_data!AT139), IF(san_table_data!AT139=-999,"NA",IF(san_table_data!AT139&gt;99, "&gt;99", IF(san_table_data!AT139&lt;1, "&lt;1", san_table_data!AT139))), "-")</f>
        <v>-</v>
      </c>
    </row>
    <row r="143" x14ac:dyDescent="0.25">
      <c r="A143" s="56" t="str">
        <f>IF(ISBLANK(san_table_data!A140), "", san_table_data!A140)</f>
        <v/>
      </c>
      <c r="B143" s="56" t="str">
        <f>IF(ISBLANK(san_table_data!B140), "", san_table_data!B140)</f>
        <v/>
      </c>
      <c r="C143" s="57" t="str">
        <f>IF(ISNUMBER(san_table_data!C140), san_table_data!C140, "-")</f>
        <v>-</v>
      </c>
      <c r="D143" s="58" t="str">
        <f>IF(ISNUMBER(san_table_data!D140), san_table_data!D140, "-")</f>
        <v>-</v>
      </c>
      <c r="E143" s="59" t="str">
        <f>IF(ISNUMBER(san_table_data!E140), san_table_data!E140, "-")</f>
        <v>-</v>
      </c>
      <c r="F143" s="60" t="str">
        <f>IF(ISNUMBER(san_table_data!F140), IF(san_table_data!F140=-999,"NA",IF(san_table_data!F140&gt;99, "&gt;99", IF(san_table_data!F140&lt;1, "&lt;1", san_table_data!F140))), "-")</f>
        <v>-</v>
      </c>
      <c r="G143" s="59" t="str">
        <f>IF(ISNUMBER(san_table_data!G140), IF(san_table_data!G140=-999,"NA",IF(san_table_data!G140&gt;99, "&gt;99", IF(san_table_data!G140&lt;1, "&lt;1", san_table_data!G140))), "-")</f>
        <v>-</v>
      </c>
      <c r="H143" s="59" t="str">
        <f>IF(ISNUMBER(san_table_data!H140), IF(san_table_data!H140=-999,"NA",IF(san_table_data!H140&gt;99, "&gt;99", IF(san_table_data!H140&lt;1, "&lt;1", san_table_data!H140))), "-")</f>
        <v>-</v>
      </c>
      <c r="I143" s="61" t="str">
        <f>IF(ISNUMBER(san_table_data!I140), IF(san_table_data!I140=-999,"NA",IF(san_table_data!I140&gt;99, "&gt;99", IF(san_table_data!I140&lt;1, "&lt;1", san_table_data!I140))), "-")</f>
        <v>-</v>
      </c>
      <c r="J143" s="47" t="str">
        <f>IF(ISNUMBER(san_table_data!J140), IF(san_table_data!J140=-999,"NA",san_table_data!J140), "-")</f>
        <v>-</v>
      </c>
      <c r="K143" s="47" t="str">
        <f>IF(ISNUMBER(san_table_data!K140), IF(san_table_data!K140=-999,"NA",san_table_data!K140), "-")</f>
        <v>-</v>
      </c>
      <c r="L143" s="60" t="str">
        <f>IF(ISNUMBER(san_table_data!L140), IF(san_table_data!L140=-999,"NA",IF(san_table_data!L140&gt;99, "&gt;99", IF(san_table_data!L140&lt;1, "&lt;1", san_table_data!L140))), "-")</f>
        <v>-</v>
      </c>
      <c r="M143" s="59" t="str">
        <f>IF(ISNUMBER(san_table_data!M140), IF(san_table_data!M140=-999,"NA",IF(san_table_data!M140&gt;99, "&gt;99", IF(san_table_data!M140&lt;1, "&lt;1", san_table_data!M140))), "-")</f>
        <v>-</v>
      </c>
      <c r="N143" s="59" t="str">
        <f>IF(ISNUMBER(san_table_data!N140), IF(san_table_data!N140=-999,"NA",IF(san_table_data!N140&gt;99, "&gt;99", IF(san_table_data!N140&lt;1, "&lt;1", san_table_data!N140))), "-")</f>
        <v>-</v>
      </c>
      <c r="O143" s="61" t="str">
        <f>IF(ISNUMBER(san_table_data!O140), IF(san_table_data!O140=-999,"NA",IF(san_table_data!O140&gt;99, "&gt;99", IF(san_table_data!O140&lt;1, "&lt;1", san_table_data!O140))), "-")</f>
        <v>-</v>
      </c>
      <c r="P143" s="47" t="str">
        <f>IF(ISNUMBER(san_table_data!P140), IF(san_table_data!P140=-999,"NA",san_table_data!P140), "-")</f>
        <v>-</v>
      </c>
      <c r="Q143" s="47" t="str">
        <f>IF(ISNUMBER(san_table_data!Q140), IF(san_table_data!Q140=-999,"NA",san_table_data!Q140), "-")</f>
        <v>-</v>
      </c>
      <c r="R143" s="60" t="str">
        <f>IF(ISNUMBER(san_table_data!R140), IF(san_table_data!R140=-999,"NA",IF(san_table_data!R140&gt;99, "&gt;99", IF(san_table_data!R140&lt;1, "&lt;1", san_table_data!R140))), "-")</f>
        <v>-</v>
      </c>
      <c r="S143" s="59" t="str">
        <f>IF(ISNUMBER(san_table_data!S140), IF(san_table_data!S140=-999,"NA",IF(san_table_data!S140&gt;99, "&gt;99", IF(san_table_data!S140&lt;1, "&lt;1", san_table_data!S140))), "-")</f>
        <v>-</v>
      </c>
      <c r="T143" s="59" t="str">
        <f>IF(ISNUMBER(san_table_data!T140), IF(san_table_data!T140=-999,"NA",IF(san_table_data!T140&gt;99, "&gt;99", IF(san_table_data!T140&lt;1, "&lt;1", san_table_data!T140))), "-")</f>
        <v>-</v>
      </c>
      <c r="U143" s="61" t="str">
        <f>IF(ISNUMBER(san_table_data!U140), IF(san_table_data!U140=-999,"NA",IF(san_table_data!U140&gt;99, "&gt;99", IF(san_table_data!U140&lt;1, "&lt;1", san_table_data!U140))), "-")</f>
        <v>-</v>
      </c>
      <c r="V143" s="47" t="str">
        <f>IF(ISNUMBER(san_table_data!V140), IF(san_table_data!V140=-999,"NA",san_table_data!V140), "-")</f>
        <v>-</v>
      </c>
      <c r="W143" s="47" t="str">
        <f>IF(ISNUMBER(san_table_data!W140), IF(san_table_data!W140=-999,"NA",san_table_data!W140), "-")</f>
        <v>-</v>
      </c>
      <c r="X143" s="47"/>
      <c r="Y143" s="47"/>
      <c r="Z143" s="62" t="str">
        <f>IF(ISNUMBER(san_table_data!Z140), IF(san_table_data!Z140=-999,"NA",IF(san_table_data!Z140&gt;99, "&gt;99", IF(san_table_data!Z140&lt;1, "&lt;1", san_table_data!Z140))), "-")</f>
        <v>-</v>
      </c>
      <c r="AA143" s="63" t="str">
        <f>IF(ISNUMBER(san_table_data!AA140), IF(san_table_data!AA140=-999,"NA",IF(san_table_data!AA140&gt;99, "&gt;99", IF(san_table_data!AA140&lt;1, "&lt;1", san_table_data!AA140))), "-")</f>
        <v>-</v>
      </c>
      <c r="AB143" s="63" t="str">
        <f>IF(ISNUMBER(san_table_data!AB140), IF(san_table_data!AB140=-999,"NA",IF(san_table_data!AB140&gt;99, "&gt;99", IF(san_table_data!AB140&lt;1, "&lt;1", san_table_data!AB140))), "-")</f>
        <v>-</v>
      </c>
      <c r="AC143" s="63" t="str">
        <f>IF(ISNUMBER(san_table_data!AC140), IF(san_table_data!AC140=-999,"NA",IF(san_table_data!AC140&gt;99, "&gt;99", IF(san_table_data!AC140&lt;1, "&lt;1", san_table_data!AC140))), "-")</f>
        <v>-</v>
      </c>
      <c r="AD143" s="59" t="str">
        <f>IF(ISNUMBER(san_table_data!AD140), IF(san_table_data!AD140=-999,"NA",IF(san_table_data!AD140&gt;99, "&gt;99", IF(san_table_data!AD140&lt;1, "&lt;1", san_table_data!AD140))), "-")</f>
        <v>-</v>
      </c>
      <c r="AE143" s="59" t="str">
        <f>IF(ISNUMBER(san_table_data!AE140), IF(san_table_data!AE140=-999,"NA",IF(san_table_data!AE140&gt;99, "&gt;99", IF(san_table_data!AE140&lt;1, "&lt;1", san_table_data!AE140))), "-")</f>
        <v>-</v>
      </c>
      <c r="AF143" s="59" t="str">
        <f>IF(ISNUMBER(san_table_data!AF140), IF(san_table_data!AF140=-999,"NA",IF(san_table_data!AF140&gt;99, "&gt;99", IF(san_table_data!AF140&lt;1, "&lt;1", san_table_data!AF140))), "-")</f>
        <v>-</v>
      </c>
      <c r="AG143" s="62" t="str">
        <f>IF(ISNUMBER(san_table_data!AG140), IF(san_table_data!AG140=-999,"NA",IF(san_table_data!AG140&gt;99, "&gt;99", IF(san_table_data!AG140&lt;1, "&lt;1", san_table_data!AG140))), "-")</f>
        <v>-</v>
      </c>
      <c r="AH143" s="63" t="str">
        <f>IF(ISNUMBER(san_table_data!AH140), IF(san_table_data!AH140=-999,"NA",IF(san_table_data!AH140&gt;99, "&gt;99", IF(san_table_data!AH140&lt;1, "&lt;1", san_table_data!AH140))), "-")</f>
        <v>-</v>
      </c>
      <c r="AI143" s="63" t="str">
        <f>IF(ISNUMBER(san_table_data!AI140), IF(san_table_data!AI140=-999,"NA",IF(san_table_data!AI140&gt;99, "&gt;99", IF(san_table_data!AI140&lt;1, "&lt;1", san_table_data!AI140))), "-")</f>
        <v>-</v>
      </c>
      <c r="AJ143" s="63" t="str">
        <f>IF(ISNUMBER(san_table_data!AJ140), IF(san_table_data!AJ140=-999,"NA",IF(san_table_data!AJ140&gt;99, "&gt;99", IF(san_table_data!AJ140&lt;1, "&lt;1", san_table_data!AJ140))), "-")</f>
        <v>-</v>
      </c>
      <c r="AK143" s="59" t="str">
        <f>IF(ISNUMBER(san_table_data!AK140), IF(san_table_data!AK140=-999,"NA",IF(san_table_data!AK140&gt;99, "&gt;99", IF(san_table_data!AK140&lt;1, "&lt;1", san_table_data!AK140))), "-")</f>
        <v>-</v>
      </c>
      <c r="AL143" s="59" t="str">
        <f>IF(ISNUMBER(san_table_data!AL140), IF(san_table_data!AL140=-999,"NA",IF(san_table_data!AL140&gt;99, "&gt;99", IF(san_table_data!AL140&lt;1, "&lt;1", san_table_data!AL140))), "-")</f>
        <v>-</v>
      </c>
      <c r="AM143" s="59" t="str">
        <f>IF(ISNUMBER(san_table_data!AM140), IF(san_table_data!AM140=-999,"NA",IF(san_table_data!AM140&gt;99, "&gt;99", IF(san_table_data!AM140&lt;1, "&lt;1", san_table_data!AM140))), "-")</f>
        <v>-</v>
      </c>
      <c r="AN143" s="62" t="str">
        <f>IF(ISNUMBER(san_table_data!AN140), IF(san_table_data!AN140=-999,"NA",IF(san_table_data!AN140&gt;99, "&gt;99", IF(san_table_data!AN140&lt;1, "&lt;1", san_table_data!AN140))), "-")</f>
        <v>-</v>
      </c>
      <c r="AO143" s="63" t="str">
        <f>IF(ISNUMBER(san_table_data!AO140), IF(san_table_data!AO140=-999,"NA",IF(san_table_data!AO140&gt;99, "&gt;99", IF(san_table_data!AO140&lt;1, "&lt;1", san_table_data!AO140))), "-")</f>
        <v>-</v>
      </c>
      <c r="AP143" s="63" t="str">
        <f>IF(ISNUMBER(san_table_data!AP140), IF(san_table_data!AP140=-999,"NA",IF(san_table_data!AP140&gt;99, "&gt;99", IF(san_table_data!AP140&lt;1, "&lt;1", san_table_data!AP140))), "-")</f>
        <v>-</v>
      </c>
      <c r="AQ143" s="63" t="str">
        <f>IF(ISNUMBER(san_table_data!AQ140), IF(san_table_data!AQ140=-999,"NA",IF(san_table_data!AQ140&gt;99, "&gt;99", IF(san_table_data!AQ140&lt;1, "&lt;1", san_table_data!AQ140))), "-")</f>
        <v>-</v>
      </c>
      <c r="AR143" s="59" t="str">
        <f>IF(ISNUMBER(san_table_data!AR140), IF(san_table_data!AR140=-999,"NA",IF(san_table_data!AR140&gt;99, "&gt;99", IF(san_table_data!AR140&lt;1, "&lt;1", san_table_data!AR140))), "-")</f>
        <v>-</v>
      </c>
      <c r="AS143" s="59" t="str">
        <f>IF(ISNUMBER(san_table_data!AS140), IF(san_table_data!AS140=-999,"NA",IF(san_table_data!AS140&gt;99, "&gt;99", IF(san_table_data!AS140&lt;1, "&lt;1", san_table_data!AS140))), "-")</f>
        <v>-</v>
      </c>
      <c r="AT143" s="59" t="str">
        <f>IF(ISNUMBER(san_table_data!AT140), IF(san_table_data!AT140=-999,"NA",IF(san_table_data!AT140&gt;99, "&gt;99", IF(san_table_data!AT140&lt;1, "&lt;1", san_table_data!AT140))), "-")</f>
        <v>-</v>
      </c>
    </row>
    <row r="144" x14ac:dyDescent="0.25">
      <c r="A144" s="56" t="str">
        <f>IF(ISBLANK(san_table_data!A141), "", san_table_data!A141)</f>
        <v/>
      </c>
      <c r="B144" s="56" t="str">
        <f>IF(ISBLANK(san_table_data!B141), "", san_table_data!B141)</f>
        <v/>
      </c>
      <c r="C144" s="57" t="str">
        <f>IF(ISNUMBER(san_table_data!C141), san_table_data!C141, "-")</f>
        <v>-</v>
      </c>
      <c r="D144" s="58" t="str">
        <f>IF(ISNUMBER(san_table_data!D141), san_table_data!D141, "-")</f>
        <v>-</v>
      </c>
      <c r="E144" s="59" t="str">
        <f>IF(ISNUMBER(san_table_data!E141), san_table_data!E141, "-")</f>
        <v>-</v>
      </c>
      <c r="F144" s="60" t="str">
        <f>IF(ISNUMBER(san_table_data!F141), IF(san_table_data!F141=-999,"NA",IF(san_table_data!F141&gt;99, "&gt;99", IF(san_table_data!F141&lt;1, "&lt;1", san_table_data!F141))), "-")</f>
        <v>-</v>
      </c>
      <c r="G144" s="59" t="str">
        <f>IF(ISNUMBER(san_table_data!G141), IF(san_table_data!G141=-999,"NA",IF(san_table_data!G141&gt;99, "&gt;99", IF(san_table_data!G141&lt;1, "&lt;1", san_table_data!G141))), "-")</f>
        <v>-</v>
      </c>
      <c r="H144" s="59" t="str">
        <f>IF(ISNUMBER(san_table_data!H141), IF(san_table_data!H141=-999,"NA",IF(san_table_data!H141&gt;99, "&gt;99", IF(san_table_data!H141&lt;1, "&lt;1", san_table_data!H141))), "-")</f>
        <v>-</v>
      </c>
      <c r="I144" s="61" t="str">
        <f>IF(ISNUMBER(san_table_data!I141), IF(san_table_data!I141=-999,"NA",IF(san_table_data!I141&gt;99, "&gt;99", IF(san_table_data!I141&lt;1, "&lt;1", san_table_data!I141))), "-")</f>
        <v>-</v>
      </c>
      <c r="J144" s="47" t="str">
        <f>IF(ISNUMBER(san_table_data!J141), IF(san_table_data!J141=-999,"NA",san_table_data!J141), "-")</f>
        <v>-</v>
      </c>
      <c r="K144" s="47" t="str">
        <f>IF(ISNUMBER(san_table_data!K141), IF(san_table_data!K141=-999,"NA",san_table_data!K141), "-")</f>
        <v>-</v>
      </c>
      <c r="L144" s="60" t="str">
        <f>IF(ISNUMBER(san_table_data!L141), IF(san_table_data!L141=-999,"NA",IF(san_table_data!L141&gt;99, "&gt;99", IF(san_table_data!L141&lt;1, "&lt;1", san_table_data!L141))), "-")</f>
        <v>-</v>
      </c>
      <c r="M144" s="59" t="str">
        <f>IF(ISNUMBER(san_table_data!M141), IF(san_table_data!M141=-999,"NA",IF(san_table_data!M141&gt;99, "&gt;99", IF(san_table_data!M141&lt;1, "&lt;1", san_table_data!M141))), "-")</f>
        <v>-</v>
      </c>
      <c r="N144" s="59" t="str">
        <f>IF(ISNUMBER(san_table_data!N141), IF(san_table_data!N141=-999,"NA",IF(san_table_data!N141&gt;99, "&gt;99", IF(san_table_data!N141&lt;1, "&lt;1", san_table_data!N141))), "-")</f>
        <v>-</v>
      </c>
      <c r="O144" s="61" t="str">
        <f>IF(ISNUMBER(san_table_data!O141), IF(san_table_data!O141=-999,"NA",IF(san_table_data!O141&gt;99, "&gt;99", IF(san_table_data!O141&lt;1, "&lt;1", san_table_data!O141))), "-")</f>
        <v>-</v>
      </c>
      <c r="P144" s="47" t="str">
        <f>IF(ISNUMBER(san_table_data!P141), IF(san_table_data!P141=-999,"NA",san_table_data!P141), "-")</f>
        <v>-</v>
      </c>
      <c r="Q144" s="47" t="str">
        <f>IF(ISNUMBER(san_table_data!Q141), IF(san_table_data!Q141=-999,"NA",san_table_data!Q141), "-")</f>
        <v>-</v>
      </c>
      <c r="R144" s="60" t="str">
        <f>IF(ISNUMBER(san_table_data!R141), IF(san_table_data!R141=-999,"NA",IF(san_table_data!R141&gt;99, "&gt;99", IF(san_table_data!R141&lt;1, "&lt;1", san_table_data!R141))), "-")</f>
        <v>-</v>
      </c>
      <c r="S144" s="59" t="str">
        <f>IF(ISNUMBER(san_table_data!S141), IF(san_table_data!S141=-999,"NA",IF(san_table_data!S141&gt;99, "&gt;99", IF(san_table_data!S141&lt;1, "&lt;1", san_table_data!S141))), "-")</f>
        <v>-</v>
      </c>
      <c r="T144" s="59" t="str">
        <f>IF(ISNUMBER(san_table_data!T141), IF(san_table_data!T141=-999,"NA",IF(san_table_data!T141&gt;99, "&gt;99", IF(san_table_data!T141&lt;1, "&lt;1", san_table_data!T141))), "-")</f>
        <v>-</v>
      </c>
      <c r="U144" s="61" t="str">
        <f>IF(ISNUMBER(san_table_data!U141), IF(san_table_data!U141=-999,"NA",IF(san_table_data!U141&gt;99, "&gt;99", IF(san_table_data!U141&lt;1, "&lt;1", san_table_data!U141))), "-")</f>
        <v>-</v>
      </c>
      <c r="V144" s="47" t="str">
        <f>IF(ISNUMBER(san_table_data!V141), IF(san_table_data!V141=-999,"NA",san_table_data!V141), "-")</f>
        <v>-</v>
      </c>
      <c r="W144" s="47" t="str">
        <f>IF(ISNUMBER(san_table_data!W141), IF(san_table_data!W141=-999,"NA",san_table_data!W141), "-")</f>
        <v>-</v>
      </c>
      <c r="X144" s="47"/>
      <c r="Y144" s="47"/>
      <c r="Z144" s="62" t="str">
        <f>IF(ISNUMBER(san_table_data!Z141), IF(san_table_data!Z141=-999,"NA",IF(san_table_data!Z141&gt;99, "&gt;99", IF(san_table_data!Z141&lt;1, "&lt;1", san_table_data!Z141))), "-")</f>
        <v>-</v>
      </c>
      <c r="AA144" s="63" t="str">
        <f>IF(ISNUMBER(san_table_data!AA141), IF(san_table_data!AA141=-999,"NA",IF(san_table_data!AA141&gt;99, "&gt;99", IF(san_table_data!AA141&lt;1, "&lt;1", san_table_data!AA141))), "-")</f>
        <v>-</v>
      </c>
      <c r="AB144" s="63" t="str">
        <f>IF(ISNUMBER(san_table_data!AB141), IF(san_table_data!AB141=-999,"NA",IF(san_table_data!AB141&gt;99, "&gt;99", IF(san_table_data!AB141&lt;1, "&lt;1", san_table_data!AB141))), "-")</f>
        <v>-</v>
      </c>
      <c r="AC144" s="63" t="str">
        <f>IF(ISNUMBER(san_table_data!AC141), IF(san_table_data!AC141=-999,"NA",IF(san_table_data!AC141&gt;99, "&gt;99", IF(san_table_data!AC141&lt;1, "&lt;1", san_table_data!AC141))), "-")</f>
        <v>-</v>
      </c>
      <c r="AD144" s="59" t="str">
        <f>IF(ISNUMBER(san_table_data!AD141), IF(san_table_data!AD141=-999,"NA",IF(san_table_data!AD141&gt;99, "&gt;99", IF(san_table_data!AD141&lt;1, "&lt;1", san_table_data!AD141))), "-")</f>
        <v>-</v>
      </c>
      <c r="AE144" s="59" t="str">
        <f>IF(ISNUMBER(san_table_data!AE141), IF(san_table_data!AE141=-999,"NA",IF(san_table_data!AE141&gt;99, "&gt;99", IF(san_table_data!AE141&lt;1, "&lt;1", san_table_data!AE141))), "-")</f>
        <v>-</v>
      </c>
      <c r="AF144" s="59" t="str">
        <f>IF(ISNUMBER(san_table_data!AF141), IF(san_table_data!AF141=-999,"NA",IF(san_table_data!AF141&gt;99, "&gt;99", IF(san_table_data!AF141&lt;1, "&lt;1", san_table_data!AF141))), "-")</f>
        <v>-</v>
      </c>
      <c r="AG144" s="62" t="str">
        <f>IF(ISNUMBER(san_table_data!AG141), IF(san_table_data!AG141=-999,"NA",IF(san_table_data!AG141&gt;99, "&gt;99", IF(san_table_data!AG141&lt;1, "&lt;1", san_table_data!AG141))), "-")</f>
        <v>-</v>
      </c>
      <c r="AH144" s="63" t="str">
        <f>IF(ISNUMBER(san_table_data!AH141), IF(san_table_data!AH141=-999,"NA",IF(san_table_data!AH141&gt;99, "&gt;99", IF(san_table_data!AH141&lt;1, "&lt;1", san_table_data!AH141))), "-")</f>
        <v>-</v>
      </c>
      <c r="AI144" s="63" t="str">
        <f>IF(ISNUMBER(san_table_data!AI141), IF(san_table_data!AI141=-999,"NA",IF(san_table_data!AI141&gt;99, "&gt;99", IF(san_table_data!AI141&lt;1, "&lt;1", san_table_data!AI141))), "-")</f>
        <v>-</v>
      </c>
      <c r="AJ144" s="63" t="str">
        <f>IF(ISNUMBER(san_table_data!AJ141), IF(san_table_data!AJ141=-999,"NA",IF(san_table_data!AJ141&gt;99, "&gt;99", IF(san_table_data!AJ141&lt;1, "&lt;1", san_table_data!AJ141))), "-")</f>
        <v>-</v>
      </c>
      <c r="AK144" s="59" t="str">
        <f>IF(ISNUMBER(san_table_data!AK141), IF(san_table_data!AK141=-999,"NA",IF(san_table_data!AK141&gt;99, "&gt;99", IF(san_table_data!AK141&lt;1, "&lt;1", san_table_data!AK141))), "-")</f>
        <v>-</v>
      </c>
      <c r="AL144" s="59" t="str">
        <f>IF(ISNUMBER(san_table_data!AL141), IF(san_table_data!AL141=-999,"NA",IF(san_table_data!AL141&gt;99, "&gt;99", IF(san_table_data!AL141&lt;1, "&lt;1", san_table_data!AL141))), "-")</f>
        <v>-</v>
      </c>
      <c r="AM144" s="59" t="str">
        <f>IF(ISNUMBER(san_table_data!AM141), IF(san_table_data!AM141=-999,"NA",IF(san_table_data!AM141&gt;99, "&gt;99", IF(san_table_data!AM141&lt;1, "&lt;1", san_table_data!AM141))), "-")</f>
        <v>-</v>
      </c>
      <c r="AN144" s="62" t="str">
        <f>IF(ISNUMBER(san_table_data!AN141), IF(san_table_data!AN141=-999,"NA",IF(san_table_data!AN141&gt;99, "&gt;99", IF(san_table_data!AN141&lt;1, "&lt;1", san_table_data!AN141))), "-")</f>
        <v>-</v>
      </c>
      <c r="AO144" s="63" t="str">
        <f>IF(ISNUMBER(san_table_data!AO141), IF(san_table_data!AO141=-999,"NA",IF(san_table_data!AO141&gt;99, "&gt;99", IF(san_table_data!AO141&lt;1, "&lt;1", san_table_data!AO141))), "-")</f>
        <v>-</v>
      </c>
      <c r="AP144" s="63" t="str">
        <f>IF(ISNUMBER(san_table_data!AP141), IF(san_table_data!AP141=-999,"NA",IF(san_table_data!AP141&gt;99, "&gt;99", IF(san_table_data!AP141&lt;1, "&lt;1", san_table_data!AP141))), "-")</f>
        <v>-</v>
      </c>
      <c r="AQ144" s="63" t="str">
        <f>IF(ISNUMBER(san_table_data!AQ141), IF(san_table_data!AQ141=-999,"NA",IF(san_table_data!AQ141&gt;99, "&gt;99", IF(san_table_data!AQ141&lt;1, "&lt;1", san_table_data!AQ141))), "-")</f>
        <v>-</v>
      </c>
      <c r="AR144" s="59" t="str">
        <f>IF(ISNUMBER(san_table_data!AR141), IF(san_table_data!AR141=-999,"NA",IF(san_table_data!AR141&gt;99, "&gt;99", IF(san_table_data!AR141&lt;1, "&lt;1", san_table_data!AR141))), "-")</f>
        <v>-</v>
      </c>
      <c r="AS144" s="59" t="str">
        <f>IF(ISNUMBER(san_table_data!AS141), IF(san_table_data!AS141=-999,"NA",IF(san_table_data!AS141&gt;99, "&gt;99", IF(san_table_data!AS141&lt;1, "&lt;1", san_table_data!AS141))), "-")</f>
        <v>-</v>
      </c>
      <c r="AT144" s="59" t="str">
        <f>IF(ISNUMBER(san_table_data!AT141), IF(san_table_data!AT141=-999,"NA",IF(san_table_data!AT141&gt;99, "&gt;99", IF(san_table_data!AT141&lt;1, "&lt;1", san_table_data!AT141))), "-")</f>
        <v>-</v>
      </c>
    </row>
    <row r="145" x14ac:dyDescent="0.25">
      <c r="A145" s="56" t="str">
        <f>IF(ISBLANK(san_table_data!A142), "", san_table_data!A142)</f>
        <v/>
      </c>
      <c r="B145" s="56" t="str">
        <f>IF(ISBLANK(san_table_data!B142), "", san_table_data!B142)</f>
        <v/>
      </c>
      <c r="C145" s="57" t="str">
        <f>IF(ISNUMBER(san_table_data!C142), san_table_data!C142, "-")</f>
        <v>-</v>
      </c>
      <c r="D145" s="58" t="str">
        <f>IF(ISNUMBER(san_table_data!D142), san_table_data!D142, "-")</f>
        <v>-</v>
      </c>
      <c r="E145" s="59" t="str">
        <f>IF(ISNUMBER(san_table_data!E142), san_table_data!E142, "-")</f>
        <v>-</v>
      </c>
      <c r="F145" s="60" t="str">
        <f>IF(ISNUMBER(san_table_data!F142), IF(san_table_data!F142=-999,"NA",IF(san_table_data!F142&gt;99, "&gt;99", IF(san_table_data!F142&lt;1, "&lt;1", san_table_data!F142))), "-")</f>
        <v>-</v>
      </c>
      <c r="G145" s="59" t="str">
        <f>IF(ISNUMBER(san_table_data!G142), IF(san_table_data!G142=-999,"NA",IF(san_table_data!G142&gt;99, "&gt;99", IF(san_table_data!G142&lt;1, "&lt;1", san_table_data!G142))), "-")</f>
        <v>-</v>
      </c>
      <c r="H145" s="59" t="str">
        <f>IF(ISNUMBER(san_table_data!H142), IF(san_table_data!H142=-999,"NA",IF(san_table_data!H142&gt;99, "&gt;99", IF(san_table_data!H142&lt;1, "&lt;1", san_table_data!H142))), "-")</f>
        <v>-</v>
      </c>
      <c r="I145" s="61" t="str">
        <f>IF(ISNUMBER(san_table_data!I142), IF(san_table_data!I142=-999,"NA",IF(san_table_data!I142&gt;99, "&gt;99", IF(san_table_data!I142&lt;1, "&lt;1", san_table_data!I142))), "-")</f>
        <v>-</v>
      </c>
      <c r="J145" s="47" t="str">
        <f>IF(ISNUMBER(san_table_data!J142), IF(san_table_data!J142=-999,"NA",san_table_data!J142), "-")</f>
        <v>-</v>
      </c>
      <c r="K145" s="47" t="str">
        <f>IF(ISNUMBER(san_table_data!K142), IF(san_table_data!K142=-999,"NA",san_table_data!K142), "-")</f>
        <v>-</v>
      </c>
      <c r="L145" s="60" t="str">
        <f>IF(ISNUMBER(san_table_data!L142), IF(san_table_data!L142=-999,"NA",IF(san_table_data!L142&gt;99, "&gt;99", IF(san_table_data!L142&lt;1, "&lt;1", san_table_data!L142))), "-")</f>
        <v>-</v>
      </c>
      <c r="M145" s="59" t="str">
        <f>IF(ISNUMBER(san_table_data!M142), IF(san_table_data!M142=-999,"NA",IF(san_table_data!M142&gt;99, "&gt;99", IF(san_table_data!M142&lt;1, "&lt;1", san_table_data!M142))), "-")</f>
        <v>-</v>
      </c>
      <c r="N145" s="59" t="str">
        <f>IF(ISNUMBER(san_table_data!N142), IF(san_table_data!N142=-999,"NA",IF(san_table_data!N142&gt;99, "&gt;99", IF(san_table_data!N142&lt;1, "&lt;1", san_table_data!N142))), "-")</f>
        <v>-</v>
      </c>
      <c r="O145" s="61" t="str">
        <f>IF(ISNUMBER(san_table_data!O142), IF(san_table_data!O142=-999,"NA",IF(san_table_data!O142&gt;99, "&gt;99", IF(san_table_data!O142&lt;1, "&lt;1", san_table_data!O142))), "-")</f>
        <v>-</v>
      </c>
      <c r="P145" s="47" t="str">
        <f>IF(ISNUMBER(san_table_data!P142), IF(san_table_data!P142=-999,"NA",san_table_data!P142), "-")</f>
        <v>-</v>
      </c>
      <c r="Q145" s="47" t="str">
        <f>IF(ISNUMBER(san_table_data!Q142), IF(san_table_data!Q142=-999,"NA",san_table_data!Q142), "-")</f>
        <v>-</v>
      </c>
      <c r="R145" s="60" t="str">
        <f>IF(ISNUMBER(san_table_data!R142), IF(san_table_data!R142=-999,"NA",IF(san_table_data!R142&gt;99, "&gt;99", IF(san_table_data!R142&lt;1, "&lt;1", san_table_data!R142))), "-")</f>
        <v>-</v>
      </c>
      <c r="S145" s="59" t="str">
        <f>IF(ISNUMBER(san_table_data!S142), IF(san_table_data!S142=-999,"NA",IF(san_table_data!S142&gt;99, "&gt;99", IF(san_table_data!S142&lt;1, "&lt;1", san_table_data!S142))), "-")</f>
        <v>-</v>
      </c>
      <c r="T145" s="59" t="str">
        <f>IF(ISNUMBER(san_table_data!T142), IF(san_table_data!T142=-999,"NA",IF(san_table_data!T142&gt;99, "&gt;99", IF(san_table_data!T142&lt;1, "&lt;1", san_table_data!T142))), "-")</f>
        <v>-</v>
      </c>
      <c r="U145" s="61" t="str">
        <f>IF(ISNUMBER(san_table_data!U142), IF(san_table_data!U142=-999,"NA",IF(san_table_data!U142&gt;99, "&gt;99", IF(san_table_data!U142&lt;1, "&lt;1", san_table_data!U142))), "-")</f>
        <v>-</v>
      </c>
      <c r="V145" s="47" t="str">
        <f>IF(ISNUMBER(san_table_data!V142), IF(san_table_data!V142=-999,"NA",san_table_data!V142), "-")</f>
        <v>-</v>
      </c>
      <c r="W145" s="47" t="str">
        <f>IF(ISNUMBER(san_table_data!W142), IF(san_table_data!W142=-999,"NA",san_table_data!W142), "-")</f>
        <v>-</v>
      </c>
      <c r="X145" s="47"/>
      <c r="Y145" s="47"/>
      <c r="Z145" s="62" t="str">
        <f>IF(ISNUMBER(san_table_data!Z142), IF(san_table_data!Z142=-999,"NA",IF(san_table_data!Z142&gt;99, "&gt;99", IF(san_table_data!Z142&lt;1, "&lt;1", san_table_data!Z142))), "-")</f>
        <v>-</v>
      </c>
      <c r="AA145" s="63" t="str">
        <f>IF(ISNUMBER(san_table_data!AA142), IF(san_table_data!AA142=-999,"NA",IF(san_table_data!AA142&gt;99, "&gt;99", IF(san_table_data!AA142&lt;1, "&lt;1", san_table_data!AA142))), "-")</f>
        <v>-</v>
      </c>
      <c r="AB145" s="63" t="str">
        <f>IF(ISNUMBER(san_table_data!AB142), IF(san_table_data!AB142=-999,"NA",IF(san_table_data!AB142&gt;99, "&gt;99", IF(san_table_data!AB142&lt;1, "&lt;1", san_table_data!AB142))), "-")</f>
        <v>-</v>
      </c>
      <c r="AC145" s="63" t="str">
        <f>IF(ISNUMBER(san_table_data!AC142), IF(san_table_data!AC142=-999,"NA",IF(san_table_data!AC142&gt;99, "&gt;99", IF(san_table_data!AC142&lt;1, "&lt;1", san_table_data!AC142))), "-")</f>
        <v>-</v>
      </c>
      <c r="AD145" s="59" t="str">
        <f>IF(ISNUMBER(san_table_data!AD142), IF(san_table_data!AD142=-999,"NA",IF(san_table_data!AD142&gt;99, "&gt;99", IF(san_table_data!AD142&lt;1, "&lt;1", san_table_data!AD142))), "-")</f>
        <v>-</v>
      </c>
      <c r="AE145" s="59" t="str">
        <f>IF(ISNUMBER(san_table_data!AE142), IF(san_table_data!AE142=-999,"NA",IF(san_table_data!AE142&gt;99, "&gt;99", IF(san_table_data!AE142&lt;1, "&lt;1", san_table_data!AE142))), "-")</f>
        <v>-</v>
      </c>
      <c r="AF145" s="59" t="str">
        <f>IF(ISNUMBER(san_table_data!AF142), IF(san_table_data!AF142=-999,"NA",IF(san_table_data!AF142&gt;99, "&gt;99", IF(san_table_data!AF142&lt;1, "&lt;1", san_table_data!AF142))), "-")</f>
        <v>-</v>
      </c>
      <c r="AG145" s="62" t="str">
        <f>IF(ISNUMBER(san_table_data!AG142), IF(san_table_data!AG142=-999,"NA",IF(san_table_data!AG142&gt;99, "&gt;99", IF(san_table_data!AG142&lt;1, "&lt;1", san_table_data!AG142))), "-")</f>
        <v>-</v>
      </c>
      <c r="AH145" s="63" t="str">
        <f>IF(ISNUMBER(san_table_data!AH142), IF(san_table_data!AH142=-999,"NA",IF(san_table_data!AH142&gt;99, "&gt;99", IF(san_table_data!AH142&lt;1, "&lt;1", san_table_data!AH142))), "-")</f>
        <v>-</v>
      </c>
      <c r="AI145" s="63" t="str">
        <f>IF(ISNUMBER(san_table_data!AI142), IF(san_table_data!AI142=-999,"NA",IF(san_table_data!AI142&gt;99, "&gt;99", IF(san_table_data!AI142&lt;1, "&lt;1", san_table_data!AI142))), "-")</f>
        <v>-</v>
      </c>
      <c r="AJ145" s="63" t="str">
        <f>IF(ISNUMBER(san_table_data!AJ142), IF(san_table_data!AJ142=-999,"NA",IF(san_table_data!AJ142&gt;99, "&gt;99", IF(san_table_data!AJ142&lt;1, "&lt;1", san_table_data!AJ142))), "-")</f>
        <v>-</v>
      </c>
      <c r="AK145" s="59" t="str">
        <f>IF(ISNUMBER(san_table_data!AK142), IF(san_table_data!AK142=-999,"NA",IF(san_table_data!AK142&gt;99, "&gt;99", IF(san_table_data!AK142&lt;1, "&lt;1", san_table_data!AK142))), "-")</f>
        <v>-</v>
      </c>
      <c r="AL145" s="59" t="str">
        <f>IF(ISNUMBER(san_table_data!AL142), IF(san_table_data!AL142=-999,"NA",IF(san_table_data!AL142&gt;99, "&gt;99", IF(san_table_data!AL142&lt;1, "&lt;1", san_table_data!AL142))), "-")</f>
        <v>-</v>
      </c>
      <c r="AM145" s="59" t="str">
        <f>IF(ISNUMBER(san_table_data!AM142), IF(san_table_data!AM142=-999,"NA",IF(san_table_data!AM142&gt;99, "&gt;99", IF(san_table_data!AM142&lt;1, "&lt;1", san_table_data!AM142))), "-")</f>
        <v>-</v>
      </c>
      <c r="AN145" s="62" t="str">
        <f>IF(ISNUMBER(san_table_data!AN142), IF(san_table_data!AN142=-999,"NA",IF(san_table_data!AN142&gt;99, "&gt;99", IF(san_table_data!AN142&lt;1, "&lt;1", san_table_data!AN142))), "-")</f>
        <v>-</v>
      </c>
      <c r="AO145" s="63" t="str">
        <f>IF(ISNUMBER(san_table_data!AO142), IF(san_table_data!AO142=-999,"NA",IF(san_table_data!AO142&gt;99, "&gt;99", IF(san_table_data!AO142&lt;1, "&lt;1", san_table_data!AO142))), "-")</f>
        <v>-</v>
      </c>
      <c r="AP145" s="63" t="str">
        <f>IF(ISNUMBER(san_table_data!AP142), IF(san_table_data!AP142=-999,"NA",IF(san_table_data!AP142&gt;99, "&gt;99", IF(san_table_data!AP142&lt;1, "&lt;1", san_table_data!AP142))), "-")</f>
        <v>-</v>
      </c>
      <c r="AQ145" s="63" t="str">
        <f>IF(ISNUMBER(san_table_data!AQ142), IF(san_table_data!AQ142=-999,"NA",IF(san_table_data!AQ142&gt;99, "&gt;99", IF(san_table_data!AQ142&lt;1, "&lt;1", san_table_data!AQ142))), "-")</f>
        <v>-</v>
      </c>
      <c r="AR145" s="59" t="str">
        <f>IF(ISNUMBER(san_table_data!AR142), IF(san_table_data!AR142=-999,"NA",IF(san_table_data!AR142&gt;99, "&gt;99", IF(san_table_data!AR142&lt;1, "&lt;1", san_table_data!AR142))), "-")</f>
        <v>-</v>
      </c>
      <c r="AS145" s="59" t="str">
        <f>IF(ISNUMBER(san_table_data!AS142), IF(san_table_data!AS142=-999,"NA",IF(san_table_data!AS142&gt;99, "&gt;99", IF(san_table_data!AS142&lt;1, "&lt;1", san_table_data!AS142))), "-")</f>
        <v>-</v>
      </c>
      <c r="AT145" s="59" t="str">
        <f>IF(ISNUMBER(san_table_data!AT142), IF(san_table_data!AT142=-999,"NA",IF(san_table_data!AT142&gt;99, "&gt;99", IF(san_table_data!AT142&lt;1, "&lt;1", san_table_data!AT142))), "-")</f>
        <v>-</v>
      </c>
    </row>
    <row r="146" x14ac:dyDescent="0.25">
      <c r="A146" s="56" t="str">
        <f>IF(ISBLANK(san_table_data!A143), "", san_table_data!A143)</f>
        <v/>
      </c>
      <c r="B146" s="56" t="str">
        <f>IF(ISBLANK(san_table_data!B143), "", san_table_data!B143)</f>
        <v/>
      </c>
      <c r="C146" s="57" t="str">
        <f>IF(ISNUMBER(san_table_data!C143), san_table_data!C143, "-")</f>
        <v>-</v>
      </c>
      <c r="D146" s="58" t="str">
        <f>IF(ISNUMBER(san_table_data!D143), san_table_data!D143, "-")</f>
        <v>-</v>
      </c>
      <c r="E146" s="59" t="str">
        <f>IF(ISNUMBER(san_table_data!E143), san_table_data!E143, "-")</f>
        <v>-</v>
      </c>
      <c r="F146" s="60" t="str">
        <f>IF(ISNUMBER(san_table_data!F143), IF(san_table_data!F143=-999,"NA",IF(san_table_data!F143&gt;99, "&gt;99", IF(san_table_data!F143&lt;1, "&lt;1", san_table_data!F143))), "-")</f>
        <v>-</v>
      </c>
      <c r="G146" s="59" t="str">
        <f>IF(ISNUMBER(san_table_data!G143), IF(san_table_data!G143=-999,"NA",IF(san_table_data!G143&gt;99, "&gt;99", IF(san_table_data!G143&lt;1, "&lt;1", san_table_data!G143))), "-")</f>
        <v>-</v>
      </c>
      <c r="H146" s="59" t="str">
        <f>IF(ISNUMBER(san_table_data!H143), IF(san_table_data!H143=-999,"NA",IF(san_table_data!H143&gt;99, "&gt;99", IF(san_table_data!H143&lt;1, "&lt;1", san_table_data!H143))), "-")</f>
        <v>-</v>
      </c>
      <c r="I146" s="61" t="str">
        <f>IF(ISNUMBER(san_table_data!I143), IF(san_table_data!I143=-999,"NA",IF(san_table_data!I143&gt;99, "&gt;99", IF(san_table_data!I143&lt;1, "&lt;1", san_table_data!I143))), "-")</f>
        <v>-</v>
      </c>
      <c r="J146" s="47" t="str">
        <f>IF(ISNUMBER(san_table_data!J143), IF(san_table_data!J143=-999,"NA",san_table_data!J143), "-")</f>
        <v>-</v>
      </c>
      <c r="K146" s="47" t="str">
        <f>IF(ISNUMBER(san_table_data!K143), IF(san_table_data!K143=-999,"NA",san_table_data!K143), "-")</f>
        <v>-</v>
      </c>
      <c r="L146" s="60" t="str">
        <f>IF(ISNUMBER(san_table_data!L143), IF(san_table_data!L143=-999,"NA",IF(san_table_data!L143&gt;99, "&gt;99", IF(san_table_data!L143&lt;1, "&lt;1", san_table_data!L143))), "-")</f>
        <v>-</v>
      </c>
      <c r="M146" s="59" t="str">
        <f>IF(ISNUMBER(san_table_data!M143), IF(san_table_data!M143=-999,"NA",IF(san_table_data!M143&gt;99, "&gt;99", IF(san_table_data!M143&lt;1, "&lt;1", san_table_data!M143))), "-")</f>
        <v>-</v>
      </c>
      <c r="N146" s="59" t="str">
        <f>IF(ISNUMBER(san_table_data!N143), IF(san_table_data!N143=-999,"NA",IF(san_table_data!N143&gt;99, "&gt;99", IF(san_table_data!N143&lt;1, "&lt;1", san_table_data!N143))), "-")</f>
        <v>-</v>
      </c>
      <c r="O146" s="61" t="str">
        <f>IF(ISNUMBER(san_table_data!O143), IF(san_table_data!O143=-999,"NA",IF(san_table_data!O143&gt;99, "&gt;99", IF(san_table_data!O143&lt;1, "&lt;1", san_table_data!O143))), "-")</f>
        <v>-</v>
      </c>
      <c r="P146" s="47" t="str">
        <f>IF(ISNUMBER(san_table_data!P143), IF(san_table_data!P143=-999,"NA",san_table_data!P143), "-")</f>
        <v>-</v>
      </c>
      <c r="Q146" s="47" t="str">
        <f>IF(ISNUMBER(san_table_data!Q143), IF(san_table_data!Q143=-999,"NA",san_table_data!Q143), "-")</f>
        <v>-</v>
      </c>
      <c r="R146" s="60" t="str">
        <f>IF(ISNUMBER(san_table_data!R143), IF(san_table_data!R143=-999,"NA",IF(san_table_data!R143&gt;99, "&gt;99", IF(san_table_data!R143&lt;1, "&lt;1", san_table_data!R143))), "-")</f>
        <v>-</v>
      </c>
      <c r="S146" s="59" t="str">
        <f>IF(ISNUMBER(san_table_data!S143), IF(san_table_data!S143=-999,"NA",IF(san_table_data!S143&gt;99, "&gt;99", IF(san_table_data!S143&lt;1, "&lt;1", san_table_data!S143))), "-")</f>
        <v>-</v>
      </c>
      <c r="T146" s="59" t="str">
        <f>IF(ISNUMBER(san_table_data!T143), IF(san_table_data!T143=-999,"NA",IF(san_table_data!T143&gt;99, "&gt;99", IF(san_table_data!T143&lt;1, "&lt;1", san_table_data!T143))), "-")</f>
        <v>-</v>
      </c>
      <c r="U146" s="61" t="str">
        <f>IF(ISNUMBER(san_table_data!U143), IF(san_table_data!U143=-999,"NA",IF(san_table_data!U143&gt;99, "&gt;99", IF(san_table_data!U143&lt;1, "&lt;1", san_table_data!U143))), "-")</f>
        <v>-</v>
      </c>
      <c r="V146" s="47" t="str">
        <f>IF(ISNUMBER(san_table_data!V143), IF(san_table_data!V143=-999,"NA",san_table_data!V143), "-")</f>
        <v>-</v>
      </c>
      <c r="W146" s="47" t="str">
        <f>IF(ISNUMBER(san_table_data!W143), IF(san_table_data!W143=-999,"NA",san_table_data!W143), "-")</f>
        <v>-</v>
      </c>
      <c r="X146" s="47"/>
      <c r="Y146" s="47"/>
      <c r="Z146" s="62" t="str">
        <f>IF(ISNUMBER(san_table_data!Z143), IF(san_table_data!Z143=-999,"NA",IF(san_table_data!Z143&gt;99, "&gt;99", IF(san_table_data!Z143&lt;1, "&lt;1", san_table_data!Z143))), "-")</f>
        <v>-</v>
      </c>
      <c r="AA146" s="63" t="str">
        <f>IF(ISNUMBER(san_table_data!AA143), IF(san_table_data!AA143=-999,"NA",IF(san_table_data!AA143&gt;99, "&gt;99", IF(san_table_data!AA143&lt;1, "&lt;1", san_table_data!AA143))), "-")</f>
        <v>-</v>
      </c>
      <c r="AB146" s="63" t="str">
        <f>IF(ISNUMBER(san_table_data!AB143), IF(san_table_data!AB143=-999,"NA",IF(san_table_data!AB143&gt;99, "&gt;99", IF(san_table_data!AB143&lt;1, "&lt;1", san_table_data!AB143))), "-")</f>
        <v>-</v>
      </c>
      <c r="AC146" s="63" t="str">
        <f>IF(ISNUMBER(san_table_data!AC143), IF(san_table_data!AC143=-999,"NA",IF(san_table_data!AC143&gt;99, "&gt;99", IF(san_table_data!AC143&lt;1, "&lt;1", san_table_data!AC143))), "-")</f>
        <v>-</v>
      </c>
      <c r="AD146" s="59" t="str">
        <f>IF(ISNUMBER(san_table_data!AD143), IF(san_table_data!AD143=-999,"NA",IF(san_table_data!AD143&gt;99, "&gt;99", IF(san_table_data!AD143&lt;1, "&lt;1", san_table_data!AD143))), "-")</f>
        <v>-</v>
      </c>
      <c r="AE146" s="59" t="str">
        <f>IF(ISNUMBER(san_table_data!AE143), IF(san_table_data!AE143=-999,"NA",IF(san_table_data!AE143&gt;99, "&gt;99", IF(san_table_data!AE143&lt;1, "&lt;1", san_table_data!AE143))), "-")</f>
        <v>-</v>
      </c>
      <c r="AF146" s="59" t="str">
        <f>IF(ISNUMBER(san_table_data!AF143), IF(san_table_data!AF143=-999,"NA",IF(san_table_data!AF143&gt;99, "&gt;99", IF(san_table_data!AF143&lt;1, "&lt;1", san_table_data!AF143))), "-")</f>
        <v>-</v>
      </c>
      <c r="AG146" s="62" t="str">
        <f>IF(ISNUMBER(san_table_data!AG143), IF(san_table_data!AG143=-999,"NA",IF(san_table_data!AG143&gt;99, "&gt;99", IF(san_table_data!AG143&lt;1, "&lt;1", san_table_data!AG143))), "-")</f>
        <v>-</v>
      </c>
      <c r="AH146" s="63" t="str">
        <f>IF(ISNUMBER(san_table_data!AH143), IF(san_table_data!AH143=-999,"NA",IF(san_table_data!AH143&gt;99, "&gt;99", IF(san_table_data!AH143&lt;1, "&lt;1", san_table_data!AH143))), "-")</f>
        <v>-</v>
      </c>
      <c r="AI146" s="63" t="str">
        <f>IF(ISNUMBER(san_table_data!AI143), IF(san_table_data!AI143=-999,"NA",IF(san_table_data!AI143&gt;99, "&gt;99", IF(san_table_data!AI143&lt;1, "&lt;1", san_table_data!AI143))), "-")</f>
        <v>-</v>
      </c>
      <c r="AJ146" s="63" t="str">
        <f>IF(ISNUMBER(san_table_data!AJ143), IF(san_table_data!AJ143=-999,"NA",IF(san_table_data!AJ143&gt;99, "&gt;99", IF(san_table_data!AJ143&lt;1, "&lt;1", san_table_data!AJ143))), "-")</f>
        <v>-</v>
      </c>
      <c r="AK146" s="59" t="str">
        <f>IF(ISNUMBER(san_table_data!AK143), IF(san_table_data!AK143=-999,"NA",IF(san_table_data!AK143&gt;99, "&gt;99", IF(san_table_data!AK143&lt;1, "&lt;1", san_table_data!AK143))), "-")</f>
        <v>-</v>
      </c>
      <c r="AL146" s="59" t="str">
        <f>IF(ISNUMBER(san_table_data!AL143), IF(san_table_data!AL143=-999,"NA",IF(san_table_data!AL143&gt;99, "&gt;99", IF(san_table_data!AL143&lt;1, "&lt;1", san_table_data!AL143))), "-")</f>
        <v>-</v>
      </c>
      <c r="AM146" s="59" t="str">
        <f>IF(ISNUMBER(san_table_data!AM143), IF(san_table_data!AM143=-999,"NA",IF(san_table_data!AM143&gt;99, "&gt;99", IF(san_table_data!AM143&lt;1, "&lt;1", san_table_data!AM143))), "-")</f>
        <v>-</v>
      </c>
      <c r="AN146" s="62" t="str">
        <f>IF(ISNUMBER(san_table_data!AN143), IF(san_table_data!AN143=-999,"NA",IF(san_table_data!AN143&gt;99, "&gt;99", IF(san_table_data!AN143&lt;1, "&lt;1", san_table_data!AN143))), "-")</f>
        <v>-</v>
      </c>
      <c r="AO146" s="63" t="str">
        <f>IF(ISNUMBER(san_table_data!AO143), IF(san_table_data!AO143=-999,"NA",IF(san_table_data!AO143&gt;99, "&gt;99", IF(san_table_data!AO143&lt;1, "&lt;1", san_table_data!AO143))), "-")</f>
        <v>-</v>
      </c>
      <c r="AP146" s="63" t="str">
        <f>IF(ISNUMBER(san_table_data!AP143), IF(san_table_data!AP143=-999,"NA",IF(san_table_data!AP143&gt;99, "&gt;99", IF(san_table_data!AP143&lt;1, "&lt;1", san_table_data!AP143))), "-")</f>
        <v>-</v>
      </c>
      <c r="AQ146" s="63" t="str">
        <f>IF(ISNUMBER(san_table_data!AQ143), IF(san_table_data!AQ143=-999,"NA",IF(san_table_data!AQ143&gt;99, "&gt;99", IF(san_table_data!AQ143&lt;1, "&lt;1", san_table_data!AQ143))), "-")</f>
        <v>-</v>
      </c>
      <c r="AR146" s="59" t="str">
        <f>IF(ISNUMBER(san_table_data!AR143), IF(san_table_data!AR143=-999,"NA",IF(san_table_data!AR143&gt;99, "&gt;99", IF(san_table_data!AR143&lt;1, "&lt;1", san_table_data!AR143))), "-")</f>
        <v>-</v>
      </c>
      <c r="AS146" s="59" t="str">
        <f>IF(ISNUMBER(san_table_data!AS143), IF(san_table_data!AS143=-999,"NA",IF(san_table_data!AS143&gt;99, "&gt;99", IF(san_table_data!AS143&lt;1, "&lt;1", san_table_data!AS143))), "-")</f>
        <v>-</v>
      </c>
      <c r="AT146" s="59" t="str">
        <f>IF(ISNUMBER(san_table_data!AT143), IF(san_table_data!AT143=-999,"NA",IF(san_table_data!AT143&gt;99, "&gt;99", IF(san_table_data!AT143&lt;1, "&lt;1", san_table_data!AT143))), "-")</f>
        <v>-</v>
      </c>
    </row>
    <row r="147" x14ac:dyDescent="0.25">
      <c r="A147" s="56" t="str">
        <f>IF(ISBLANK(san_table_data!A144), "", san_table_data!A144)</f>
        <v/>
      </c>
      <c r="B147" s="56" t="str">
        <f>IF(ISBLANK(san_table_data!B144), "", san_table_data!B144)</f>
        <v/>
      </c>
      <c r="C147" s="57" t="str">
        <f>IF(ISNUMBER(san_table_data!C144), san_table_data!C144, "-")</f>
        <v>-</v>
      </c>
      <c r="D147" s="58" t="str">
        <f>IF(ISNUMBER(san_table_data!D144), san_table_data!D144, "-")</f>
        <v>-</v>
      </c>
      <c r="E147" s="59" t="str">
        <f>IF(ISNUMBER(san_table_data!E144), san_table_data!E144, "-")</f>
        <v>-</v>
      </c>
      <c r="F147" s="60" t="str">
        <f>IF(ISNUMBER(san_table_data!F144), IF(san_table_data!F144=-999,"NA",IF(san_table_data!F144&gt;99, "&gt;99", IF(san_table_data!F144&lt;1, "&lt;1", san_table_data!F144))), "-")</f>
        <v>-</v>
      </c>
      <c r="G147" s="59" t="str">
        <f>IF(ISNUMBER(san_table_data!G144), IF(san_table_data!G144=-999,"NA",IF(san_table_data!G144&gt;99, "&gt;99", IF(san_table_data!G144&lt;1, "&lt;1", san_table_data!G144))), "-")</f>
        <v>-</v>
      </c>
      <c r="H147" s="59" t="str">
        <f>IF(ISNUMBER(san_table_data!H144), IF(san_table_data!H144=-999,"NA",IF(san_table_data!H144&gt;99, "&gt;99", IF(san_table_data!H144&lt;1, "&lt;1", san_table_data!H144))), "-")</f>
        <v>-</v>
      </c>
      <c r="I147" s="61" t="str">
        <f>IF(ISNUMBER(san_table_data!I144), IF(san_table_data!I144=-999,"NA",IF(san_table_data!I144&gt;99, "&gt;99", IF(san_table_data!I144&lt;1, "&lt;1", san_table_data!I144))), "-")</f>
        <v>-</v>
      </c>
      <c r="J147" s="47" t="str">
        <f>IF(ISNUMBER(san_table_data!J144), IF(san_table_data!J144=-999,"NA",san_table_data!J144), "-")</f>
        <v>-</v>
      </c>
      <c r="K147" s="47" t="str">
        <f>IF(ISNUMBER(san_table_data!K144), IF(san_table_data!K144=-999,"NA",san_table_data!K144), "-")</f>
        <v>-</v>
      </c>
      <c r="L147" s="60" t="str">
        <f>IF(ISNUMBER(san_table_data!L144), IF(san_table_data!L144=-999,"NA",IF(san_table_data!L144&gt;99, "&gt;99", IF(san_table_data!L144&lt;1, "&lt;1", san_table_data!L144))), "-")</f>
        <v>-</v>
      </c>
      <c r="M147" s="59" t="str">
        <f>IF(ISNUMBER(san_table_data!M144), IF(san_table_data!M144=-999,"NA",IF(san_table_data!M144&gt;99, "&gt;99", IF(san_table_data!M144&lt;1, "&lt;1", san_table_data!M144))), "-")</f>
        <v>-</v>
      </c>
      <c r="N147" s="59" t="str">
        <f>IF(ISNUMBER(san_table_data!N144), IF(san_table_data!N144=-999,"NA",IF(san_table_data!N144&gt;99, "&gt;99", IF(san_table_data!N144&lt;1, "&lt;1", san_table_data!N144))), "-")</f>
        <v>-</v>
      </c>
      <c r="O147" s="61" t="str">
        <f>IF(ISNUMBER(san_table_data!O144), IF(san_table_data!O144=-999,"NA",IF(san_table_data!O144&gt;99, "&gt;99", IF(san_table_data!O144&lt;1, "&lt;1", san_table_data!O144))), "-")</f>
        <v>-</v>
      </c>
      <c r="P147" s="47" t="str">
        <f>IF(ISNUMBER(san_table_data!P144), IF(san_table_data!P144=-999,"NA",san_table_data!P144), "-")</f>
        <v>-</v>
      </c>
      <c r="Q147" s="47" t="str">
        <f>IF(ISNUMBER(san_table_data!Q144), IF(san_table_data!Q144=-999,"NA",san_table_data!Q144), "-")</f>
        <v>-</v>
      </c>
      <c r="R147" s="60" t="str">
        <f>IF(ISNUMBER(san_table_data!R144), IF(san_table_data!R144=-999,"NA",IF(san_table_data!R144&gt;99, "&gt;99", IF(san_table_data!R144&lt;1, "&lt;1", san_table_data!R144))), "-")</f>
        <v>-</v>
      </c>
      <c r="S147" s="59" t="str">
        <f>IF(ISNUMBER(san_table_data!S144), IF(san_table_data!S144=-999,"NA",IF(san_table_data!S144&gt;99, "&gt;99", IF(san_table_data!S144&lt;1, "&lt;1", san_table_data!S144))), "-")</f>
        <v>-</v>
      </c>
      <c r="T147" s="59" t="str">
        <f>IF(ISNUMBER(san_table_data!T144), IF(san_table_data!T144=-999,"NA",IF(san_table_data!T144&gt;99, "&gt;99", IF(san_table_data!T144&lt;1, "&lt;1", san_table_data!T144))), "-")</f>
        <v>-</v>
      </c>
      <c r="U147" s="61" t="str">
        <f>IF(ISNUMBER(san_table_data!U144), IF(san_table_data!U144=-999,"NA",IF(san_table_data!U144&gt;99, "&gt;99", IF(san_table_data!U144&lt;1, "&lt;1", san_table_data!U144))), "-")</f>
        <v>-</v>
      </c>
      <c r="V147" s="47" t="str">
        <f>IF(ISNUMBER(san_table_data!V144), IF(san_table_data!V144=-999,"NA",san_table_data!V144), "-")</f>
        <v>-</v>
      </c>
      <c r="W147" s="47" t="str">
        <f>IF(ISNUMBER(san_table_data!W144), IF(san_table_data!W144=-999,"NA",san_table_data!W144), "-")</f>
        <v>-</v>
      </c>
      <c r="X147" s="47"/>
      <c r="Y147" s="47"/>
      <c r="Z147" s="62" t="str">
        <f>IF(ISNUMBER(san_table_data!Z144), IF(san_table_data!Z144=-999,"NA",IF(san_table_data!Z144&gt;99, "&gt;99", IF(san_table_data!Z144&lt;1, "&lt;1", san_table_data!Z144))), "-")</f>
        <v>-</v>
      </c>
      <c r="AA147" s="63" t="str">
        <f>IF(ISNUMBER(san_table_data!AA144), IF(san_table_data!AA144=-999,"NA",IF(san_table_data!AA144&gt;99, "&gt;99", IF(san_table_data!AA144&lt;1, "&lt;1", san_table_data!AA144))), "-")</f>
        <v>-</v>
      </c>
      <c r="AB147" s="63" t="str">
        <f>IF(ISNUMBER(san_table_data!AB144), IF(san_table_data!AB144=-999,"NA",IF(san_table_data!AB144&gt;99, "&gt;99", IF(san_table_data!AB144&lt;1, "&lt;1", san_table_data!AB144))), "-")</f>
        <v>-</v>
      </c>
      <c r="AC147" s="63" t="str">
        <f>IF(ISNUMBER(san_table_data!AC144), IF(san_table_data!AC144=-999,"NA",IF(san_table_data!AC144&gt;99, "&gt;99", IF(san_table_data!AC144&lt;1, "&lt;1", san_table_data!AC144))), "-")</f>
        <v>-</v>
      </c>
      <c r="AD147" s="59" t="str">
        <f>IF(ISNUMBER(san_table_data!AD144), IF(san_table_data!AD144=-999,"NA",IF(san_table_data!AD144&gt;99, "&gt;99", IF(san_table_data!AD144&lt;1, "&lt;1", san_table_data!AD144))), "-")</f>
        <v>-</v>
      </c>
      <c r="AE147" s="59" t="str">
        <f>IF(ISNUMBER(san_table_data!AE144), IF(san_table_data!AE144=-999,"NA",IF(san_table_data!AE144&gt;99, "&gt;99", IF(san_table_data!AE144&lt;1, "&lt;1", san_table_data!AE144))), "-")</f>
        <v>-</v>
      </c>
      <c r="AF147" s="59" t="str">
        <f>IF(ISNUMBER(san_table_data!AF144), IF(san_table_data!AF144=-999,"NA",IF(san_table_data!AF144&gt;99, "&gt;99", IF(san_table_data!AF144&lt;1, "&lt;1", san_table_data!AF144))), "-")</f>
        <v>-</v>
      </c>
      <c r="AG147" s="62" t="str">
        <f>IF(ISNUMBER(san_table_data!AG144), IF(san_table_data!AG144=-999,"NA",IF(san_table_data!AG144&gt;99, "&gt;99", IF(san_table_data!AG144&lt;1, "&lt;1", san_table_data!AG144))), "-")</f>
        <v>-</v>
      </c>
      <c r="AH147" s="63" t="str">
        <f>IF(ISNUMBER(san_table_data!AH144), IF(san_table_data!AH144=-999,"NA",IF(san_table_data!AH144&gt;99, "&gt;99", IF(san_table_data!AH144&lt;1, "&lt;1", san_table_data!AH144))), "-")</f>
        <v>-</v>
      </c>
      <c r="AI147" s="63" t="str">
        <f>IF(ISNUMBER(san_table_data!AI144), IF(san_table_data!AI144=-999,"NA",IF(san_table_data!AI144&gt;99, "&gt;99", IF(san_table_data!AI144&lt;1, "&lt;1", san_table_data!AI144))), "-")</f>
        <v>-</v>
      </c>
      <c r="AJ147" s="63" t="str">
        <f>IF(ISNUMBER(san_table_data!AJ144), IF(san_table_data!AJ144=-999,"NA",IF(san_table_data!AJ144&gt;99, "&gt;99", IF(san_table_data!AJ144&lt;1, "&lt;1", san_table_data!AJ144))), "-")</f>
        <v>-</v>
      </c>
      <c r="AK147" s="59" t="str">
        <f>IF(ISNUMBER(san_table_data!AK144), IF(san_table_data!AK144=-999,"NA",IF(san_table_data!AK144&gt;99, "&gt;99", IF(san_table_data!AK144&lt;1, "&lt;1", san_table_data!AK144))), "-")</f>
        <v>-</v>
      </c>
      <c r="AL147" s="59" t="str">
        <f>IF(ISNUMBER(san_table_data!AL144), IF(san_table_data!AL144=-999,"NA",IF(san_table_data!AL144&gt;99, "&gt;99", IF(san_table_data!AL144&lt;1, "&lt;1", san_table_data!AL144))), "-")</f>
        <v>-</v>
      </c>
      <c r="AM147" s="59" t="str">
        <f>IF(ISNUMBER(san_table_data!AM144), IF(san_table_data!AM144=-999,"NA",IF(san_table_data!AM144&gt;99, "&gt;99", IF(san_table_data!AM144&lt;1, "&lt;1", san_table_data!AM144))), "-")</f>
        <v>-</v>
      </c>
      <c r="AN147" s="62" t="str">
        <f>IF(ISNUMBER(san_table_data!AN144), IF(san_table_data!AN144=-999,"NA",IF(san_table_data!AN144&gt;99, "&gt;99", IF(san_table_data!AN144&lt;1, "&lt;1", san_table_data!AN144))), "-")</f>
        <v>-</v>
      </c>
      <c r="AO147" s="63" t="str">
        <f>IF(ISNUMBER(san_table_data!AO144), IF(san_table_data!AO144=-999,"NA",IF(san_table_data!AO144&gt;99, "&gt;99", IF(san_table_data!AO144&lt;1, "&lt;1", san_table_data!AO144))), "-")</f>
        <v>-</v>
      </c>
      <c r="AP147" s="63" t="str">
        <f>IF(ISNUMBER(san_table_data!AP144), IF(san_table_data!AP144=-999,"NA",IF(san_table_data!AP144&gt;99, "&gt;99", IF(san_table_data!AP144&lt;1, "&lt;1", san_table_data!AP144))), "-")</f>
        <v>-</v>
      </c>
      <c r="AQ147" s="63" t="str">
        <f>IF(ISNUMBER(san_table_data!AQ144), IF(san_table_data!AQ144=-999,"NA",IF(san_table_data!AQ144&gt;99, "&gt;99", IF(san_table_data!AQ144&lt;1, "&lt;1", san_table_data!AQ144))), "-")</f>
        <v>-</v>
      </c>
      <c r="AR147" s="59" t="str">
        <f>IF(ISNUMBER(san_table_data!AR144), IF(san_table_data!AR144=-999,"NA",IF(san_table_data!AR144&gt;99, "&gt;99", IF(san_table_data!AR144&lt;1, "&lt;1", san_table_data!AR144))), "-")</f>
        <v>-</v>
      </c>
      <c r="AS147" s="59" t="str">
        <f>IF(ISNUMBER(san_table_data!AS144), IF(san_table_data!AS144=-999,"NA",IF(san_table_data!AS144&gt;99, "&gt;99", IF(san_table_data!AS144&lt;1, "&lt;1", san_table_data!AS144))), "-")</f>
        <v>-</v>
      </c>
      <c r="AT147" s="59" t="str">
        <f>IF(ISNUMBER(san_table_data!AT144), IF(san_table_data!AT144=-999,"NA",IF(san_table_data!AT144&gt;99, "&gt;99", IF(san_table_data!AT144&lt;1, "&lt;1", san_table_data!AT144))), "-")</f>
        <v>-</v>
      </c>
    </row>
    <row r="148" x14ac:dyDescent="0.25">
      <c r="A148" s="56" t="str">
        <f>IF(ISBLANK(san_table_data!A145), "", san_table_data!A145)</f>
        <v/>
      </c>
      <c r="B148" s="56" t="str">
        <f>IF(ISBLANK(san_table_data!B145), "", san_table_data!B145)</f>
        <v/>
      </c>
      <c r="C148" s="57" t="str">
        <f>IF(ISNUMBER(san_table_data!C145), san_table_data!C145, "-")</f>
        <v>-</v>
      </c>
      <c r="D148" s="58" t="str">
        <f>IF(ISNUMBER(san_table_data!D145), san_table_data!D145, "-")</f>
        <v>-</v>
      </c>
      <c r="E148" s="59" t="str">
        <f>IF(ISNUMBER(san_table_data!E145), san_table_data!E145, "-")</f>
        <v>-</v>
      </c>
      <c r="F148" s="60" t="str">
        <f>IF(ISNUMBER(san_table_data!F145), IF(san_table_data!F145=-999,"NA",IF(san_table_data!F145&gt;99, "&gt;99", IF(san_table_data!F145&lt;1, "&lt;1", san_table_data!F145))), "-")</f>
        <v>-</v>
      </c>
      <c r="G148" s="59" t="str">
        <f>IF(ISNUMBER(san_table_data!G145), IF(san_table_data!G145=-999,"NA",IF(san_table_data!G145&gt;99, "&gt;99", IF(san_table_data!G145&lt;1, "&lt;1", san_table_data!G145))), "-")</f>
        <v>-</v>
      </c>
      <c r="H148" s="59" t="str">
        <f>IF(ISNUMBER(san_table_data!H145), IF(san_table_data!H145=-999,"NA",IF(san_table_data!H145&gt;99, "&gt;99", IF(san_table_data!H145&lt;1, "&lt;1", san_table_data!H145))), "-")</f>
        <v>-</v>
      </c>
      <c r="I148" s="61" t="str">
        <f>IF(ISNUMBER(san_table_data!I145), IF(san_table_data!I145=-999,"NA",IF(san_table_data!I145&gt;99, "&gt;99", IF(san_table_data!I145&lt;1, "&lt;1", san_table_data!I145))), "-")</f>
        <v>-</v>
      </c>
      <c r="J148" s="47" t="str">
        <f>IF(ISNUMBER(san_table_data!J145), IF(san_table_data!J145=-999,"NA",san_table_data!J145), "-")</f>
        <v>-</v>
      </c>
      <c r="K148" s="47" t="str">
        <f>IF(ISNUMBER(san_table_data!K145), IF(san_table_data!K145=-999,"NA",san_table_data!K145), "-")</f>
        <v>-</v>
      </c>
      <c r="L148" s="60" t="str">
        <f>IF(ISNUMBER(san_table_data!L145), IF(san_table_data!L145=-999,"NA",IF(san_table_data!L145&gt;99, "&gt;99", IF(san_table_data!L145&lt;1, "&lt;1", san_table_data!L145))), "-")</f>
        <v>-</v>
      </c>
      <c r="M148" s="59" t="str">
        <f>IF(ISNUMBER(san_table_data!M145), IF(san_table_data!M145=-999,"NA",IF(san_table_data!M145&gt;99, "&gt;99", IF(san_table_data!M145&lt;1, "&lt;1", san_table_data!M145))), "-")</f>
        <v>-</v>
      </c>
      <c r="N148" s="59" t="str">
        <f>IF(ISNUMBER(san_table_data!N145), IF(san_table_data!N145=-999,"NA",IF(san_table_data!N145&gt;99, "&gt;99", IF(san_table_data!N145&lt;1, "&lt;1", san_table_data!N145))), "-")</f>
        <v>-</v>
      </c>
      <c r="O148" s="61" t="str">
        <f>IF(ISNUMBER(san_table_data!O145), IF(san_table_data!O145=-999,"NA",IF(san_table_data!O145&gt;99, "&gt;99", IF(san_table_data!O145&lt;1, "&lt;1", san_table_data!O145))), "-")</f>
        <v>-</v>
      </c>
      <c r="P148" s="47" t="str">
        <f>IF(ISNUMBER(san_table_data!P145), IF(san_table_data!P145=-999,"NA",san_table_data!P145), "-")</f>
        <v>-</v>
      </c>
      <c r="Q148" s="47" t="str">
        <f>IF(ISNUMBER(san_table_data!Q145), IF(san_table_data!Q145=-999,"NA",san_table_data!Q145), "-")</f>
        <v>-</v>
      </c>
      <c r="R148" s="60" t="str">
        <f>IF(ISNUMBER(san_table_data!R145), IF(san_table_data!R145=-999,"NA",IF(san_table_data!R145&gt;99, "&gt;99", IF(san_table_data!R145&lt;1, "&lt;1", san_table_data!R145))), "-")</f>
        <v>-</v>
      </c>
      <c r="S148" s="59" t="str">
        <f>IF(ISNUMBER(san_table_data!S145), IF(san_table_data!S145=-999,"NA",IF(san_table_data!S145&gt;99, "&gt;99", IF(san_table_data!S145&lt;1, "&lt;1", san_table_data!S145))), "-")</f>
        <v>-</v>
      </c>
      <c r="T148" s="59" t="str">
        <f>IF(ISNUMBER(san_table_data!T145), IF(san_table_data!T145=-999,"NA",IF(san_table_data!T145&gt;99, "&gt;99", IF(san_table_data!T145&lt;1, "&lt;1", san_table_data!T145))), "-")</f>
        <v>-</v>
      </c>
      <c r="U148" s="61" t="str">
        <f>IF(ISNUMBER(san_table_data!U145), IF(san_table_data!U145=-999,"NA",IF(san_table_data!U145&gt;99, "&gt;99", IF(san_table_data!U145&lt;1, "&lt;1", san_table_data!U145))), "-")</f>
        <v>-</v>
      </c>
      <c r="V148" s="47" t="str">
        <f>IF(ISNUMBER(san_table_data!V145), IF(san_table_data!V145=-999,"NA",san_table_data!V145), "-")</f>
        <v>-</v>
      </c>
      <c r="W148" s="47" t="str">
        <f>IF(ISNUMBER(san_table_data!W145), IF(san_table_data!W145=-999,"NA",san_table_data!W145), "-")</f>
        <v>-</v>
      </c>
      <c r="X148" s="47"/>
      <c r="Y148" s="47"/>
      <c r="Z148" s="62" t="str">
        <f>IF(ISNUMBER(san_table_data!Z145), IF(san_table_data!Z145=-999,"NA",IF(san_table_data!Z145&gt;99, "&gt;99", IF(san_table_data!Z145&lt;1, "&lt;1", san_table_data!Z145))), "-")</f>
        <v>-</v>
      </c>
      <c r="AA148" s="63" t="str">
        <f>IF(ISNUMBER(san_table_data!AA145), IF(san_table_data!AA145=-999,"NA",IF(san_table_data!AA145&gt;99, "&gt;99", IF(san_table_data!AA145&lt;1, "&lt;1", san_table_data!AA145))), "-")</f>
        <v>-</v>
      </c>
      <c r="AB148" s="63" t="str">
        <f>IF(ISNUMBER(san_table_data!AB145), IF(san_table_data!AB145=-999,"NA",IF(san_table_data!AB145&gt;99, "&gt;99", IF(san_table_data!AB145&lt;1, "&lt;1", san_table_data!AB145))), "-")</f>
        <v>-</v>
      </c>
      <c r="AC148" s="63" t="str">
        <f>IF(ISNUMBER(san_table_data!AC145), IF(san_table_data!AC145=-999,"NA",IF(san_table_data!AC145&gt;99, "&gt;99", IF(san_table_data!AC145&lt;1, "&lt;1", san_table_data!AC145))), "-")</f>
        <v>-</v>
      </c>
      <c r="AD148" s="59" t="str">
        <f>IF(ISNUMBER(san_table_data!AD145), IF(san_table_data!AD145=-999,"NA",IF(san_table_data!AD145&gt;99, "&gt;99", IF(san_table_data!AD145&lt;1, "&lt;1", san_table_data!AD145))), "-")</f>
        <v>-</v>
      </c>
      <c r="AE148" s="59" t="str">
        <f>IF(ISNUMBER(san_table_data!AE145), IF(san_table_data!AE145=-999,"NA",IF(san_table_data!AE145&gt;99, "&gt;99", IF(san_table_data!AE145&lt;1, "&lt;1", san_table_data!AE145))), "-")</f>
        <v>-</v>
      </c>
      <c r="AF148" s="59" t="str">
        <f>IF(ISNUMBER(san_table_data!AF145), IF(san_table_data!AF145=-999,"NA",IF(san_table_data!AF145&gt;99, "&gt;99", IF(san_table_data!AF145&lt;1, "&lt;1", san_table_data!AF145))), "-")</f>
        <v>-</v>
      </c>
      <c r="AG148" s="62" t="str">
        <f>IF(ISNUMBER(san_table_data!AG145), IF(san_table_data!AG145=-999,"NA",IF(san_table_data!AG145&gt;99, "&gt;99", IF(san_table_data!AG145&lt;1, "&lt;1", san_table_data!AG145))), "-")</f>
        <v>-</v>
      </c>
      <c r="AH148" s="63" t="str">
        <f>IF(ISNUMBER(san_table_data!AH145), IF(san_table_data!AH145=-999,"NA",IF(san_table_data!AH145&gt;99, "&gt;99", IF(san_table_data!AH145&lt;1, "&lt;1", san_table_data!AH145))), "-")</f>
        <v>-</v>
      </c>
      <c r="AI148" s="63" t="str">
        <f>IF(ISNUMBER(san_table_data!AI145), IF(san_table_data!AI145=-999,"NA",IF(san_table_data!AI145&gt;99, "&gt;99", IF(san_table_data!AI145&lt;1, "&lt;1", san_table_data!AI145))), "-")</f>
        <v>-</v>
      </c>
      <c r="AJ148" s="63" t="str">
        <f>IF(ISNUMBER(san_table_data!AJ145), IF(san_table_data!AJ145=-999,"NA",IF(san_table_data!AJ145&gt;99, "&gt;99", IF(san_table_data!AJ145&lt;1, "&lt;1", san_table_data!AJ145))), "-")</f>
        <v>-</v>
      </c>
      <c r="AK148" s="59" t="str">
        <f>IF(ISNUMBER(san_table_data!AK145), IF(san_table_data!AK145=-999,"NA",IF(san_table_data!AK145&gt;99, "&gt;99", IF(san_table_data!AK145&lt;1, "&lt;1", san_table_data!AK145))), "-")</f>
        <v>-</v>
      </c>
      <c r="AL148" s="59" t="str">
        <f>IF(ISNUMBER(san_table_data!AL145), IF(san_table_data!AL145=-999,"NA",IF(san_table_data!AL145&gt;99, "&gt;99", IF(san_table_data!AL145&lt;1, "&lt;1", san_table_data!AL145))), "-")</f>
        <v>-</v>
      </c>
      <c r="AM148" s="59" t="str">
        <f>IF(ISNUMBER(san_table_data!AM145), IF(san_table_data!AM145=-999,"NA",IF(san_table_data!AM145&gt;99, "&gt;99", IF(san_table_data!AM145&lt;1, "&lt;1", san_table_data!AM145))), "-")</f>
        <v>-</v>
      </c>
      <c r="AN148" s="62" t="str">
        <f>IF(ISNUMBER(san_table_data!AN145), IF(san_table_data!AN145=-999,"NA",IF(san_table_data!AN145&gt;99, "&gt;99", IF(san_table_data!AN145&lt;1, "&lt;1", san_table_data!AN145))), "-")</f>
        <v>-</v>
      </c>
      <c r="AO148" s="63" t="str">
        <f>IF(ISNUMBER(san_table_data!AO145), IF(san_table_data!AO145=-999,"NA",IF(san_table_data!AO145&gt;99, "&gt;99", IF(san_table_data!AO145&lt;1, "&lt;1", san_table_data!AO145))), "-")</f>
        <v>-</v>
      </c>
      <c r="AP148" s="63" t="str">
        <f>IF(ISNUMBER(san_table_data!AP145), IF(san_table_data!AP145=-999,"NA",IF(san_table_data!AP145&gt;99, "&gt;99", IF(san_table_data!AP145&lt;1, "&lt;1", san_table_data!AP145))), "-")</f>
        <v>-</v>
      </c>
      <c r="AQ148" s="63" t="str">
        <f>IF(ISNUMBER(san_table_data!AQ145), IF(san_table_data!AQ145=-999,"NA",IF(san_table_data!AQ145&gt;99, "&gt;99", IF(san_table_data!AQ145&lt;1, "&lt;1", san_table_data!AQ145))), "-")</f>
        <v>-</v>
      </c>
      <c r="AR148" s="59" t="str">
        <f>IF(ISNUMBER(san_table_data!AR145), IF(san_table_data!AR145=-999,"NA",IF(san_table_data!AR145&gt;99, "&gt;99", IF(san_table_data!AR145&lt;1, "&lt;1", san_table_data!AR145))), "-")</f>
        <v>-</v>
      </c>
      <c r="AS148" s="59" t="str">
        <f>IF(ISNUMBER(san_table_data!AS145), IF(san_table_data!AS145=-999,"NA",IF(san_table_data!AS145&gt;99, "&gt;99", IF(san_table_data!AS145&lt;1, "&lt;1", san_table_data!AS145))), "-")</f>
        <v>-</v>
      </c>
      <c r="AT148" s="59" t="str">
        <f>IF(ISNUMBER(san_table_data!AT145), IF(san_table_data!AT145=-999,"NA",IF(san_table_data!AT145&gt;99, "&gt;99", IF(san_table_data!AT145&lt;1, "&lt;1", san_table_data!AT145))), "-")</f>
        <v>-</v>
      </c>
    </row>
    <row r="149" x14ac:dyDescent="0.25">
      <c r="A149" s="56" t="str">
        <f>IF(ISBLANK(san_table_data!A146), "", san_table_data!A146)</f>
        <v/>
      </c>
      <c r="B149" s="56" t="str">
        <f>IF(ISBLANK(san_table_data!B146), "", san_table_data!B146)</f>
        <v/>
      </c>
      <c r="C149" s="57" t="str">
        <f>IF(ISNUMBER(san_table_data!C146), san_table_data!C146, "-")</f>
        <v>-</v>
      </c>
      <c r="D149" s="58" t="str">
        <f>IF(ISNUMBER(san_table_data!D146), san_table_data!D146, "-")</f>
        <v>-</v>
      </c>
      <c r="E149" s="59" t="str">
        <f>IF(ISNUMBER(san_table_data!E146), san_table_data!E146, "-")</f>
        <v>-</v>
      </c>
      <c r="F149" s="60" t="str">
        <f>IF(ISNUMBER(san_table_data!F146), IF(san_table_data!F146=-999,"NA",IF(san_table_data!F146&gt;99, "&gt;99", IF(san_table_data!F146&lt;1, "&lt;1", san_table_data!F146))), "-")</f>
        <v>-</v>
      </c>
      <c r="G149" s="59" t="str">
        <f>IF(ISNUMBER(san_table_data!G146), IF(san_table_data!G146=-999,"NA",IF(san_table_data!G146&gt;99, "&gt;99", IF(san_table_data!G146&lt;1, "&lt;1", san_table_data!G146))), "-")</f>
        <v>-</v>
      </c>
      <c r="H149" s="59" t="str">
        <f>IF(ISNUMBER(san_table_data!H146), IF(san_table_data!H146=-999,"NA",IF(san_table_data!H146&gt;99, "&gt;99", IF(san_table_data!H146&lt;1, "&lt;1", san_table_data!H146))), "-")</f>
        <v>-</v>
      </c>
      <c r="I149" s="61" t="str">
        <f>IF(ISNUMBER(san_table_data!I146), IF(san_table_data!I146=-999,"NA",IF(san_table_data!I146&gt;99, "&gt;99", IF(san_table_data!I146&lt;1, "&lt;1", san_table_data!I146))), "-")</f>
        <v>-</v>
      </c>
      <c r="J149" s="47" t="str">
        <f>IF(ISNUMBER(san_table_data!J146), IF(san_table_data!J146=-999,"NA",san_table_data!J146), "-")</f>
        <v>-</v>
      </c>
      <c r="K149" s="47" t="str">
        <f>IF(ISNUMBER(san_table_data!K146), IF(san_table_data!K146=-999,"NA",san_table_data!K146), "-")</f>
        <v>-</v>
      </c>
      <c r="L149" s="60" t="str">
        <f>IF(ISNUMBER(san_table_data!L146), IF(san_table_data!L146=-999,"NA",IF(san_table_data!L146&gt;99, "&gt;99", IF(san_table_data!L146&lt;1, "&lt;1", san_table_data!L146))), "-")</f>
        <v>-</v>
      </c>
      <c r="M149" s="59" t="str">
        <f>IF(ISNUMBER(san_table_data!M146), IF(san_table_data!M146=-999,"NA",IF(san_table_data!M146&gt;99, "&gt;99", IF(san_table_data!M146&lt;1, "&lt;1", san_table_data!M146))), "-")</f>
        <v>-</v>
      </c>
      <c r="N149" s="59" t="str">
        <f>IF(ISNUMBER(san_table_data!N146), IF(san_table_data!N146=-999,"NA",IF(san_table_data!N146&gt;99, "&gt;99", IF(san_table_data!N146&lt;1, "&lt;1", san_table_data!N146))), "-")</f>
        <v>-</v>
      </c>
      <c r="O149" s="61" t="str">
        <f>IF(ISNUMBER(san_table_data!O146), IF(san_table_data!O146=-999,"NA",IF(san_table_data!O146&gt;99, "&gt;99", IF(san_table_data!O146&lt;1, "&lt;1", san_table_data!O146))), "-")</f>
        <v>-</v>
      </c>
      <c r="P149" s="47" t="str">
        <f>IF(ISNUMBER(san_table_data!P146), IF(san_table_data!P146=-999,"NA",san_table_data!P146), "-")</f>
        <v>-</v>
      </c>
      <c r="Q149" s="47" t="str">
        <f>IF(ISNUMBER(san_table_data!Q146), IF(san_table_data!Q146=-999,"NA",san_table_data!Q146), "-")</f>
        <v>-</v>
      </c>
      <c r="R149" s="60" t="str">
        <f>IF(ISNUMBER(san_table_data!R146), IF(san_table_data!R146=-999,"NA",IF(san_table_data!R146&gt;99, "&gt;99", IF(san_table_data!R146&lt;1, "&lt;1", san_table_data!R146))), "-")</f>
        <v>-</v>
      </c>
      <c r="S149" s="59" t="str">
        <f>IF(ISNUMBER(san_table_data!S146), IF(san_table_data!S146=-999,"NA",IF(san_table_data!S146&gt;99, "&gt;99", IF(san_table_data!S146&lt;1, "&lt;1", san_table_data!S146))), "-")</f>
        <v>-</v>
      </c>
      <c r="T149" s="59" t="str">
        <f>IF(ISNUMBER(san_table_data!T146), IF(san_table_data!T146=-999,"NA",IF(san_table_data!T146&gt;99, "&gt;99", IF(san_table_data!T146&lt;1, "&lt;1", san_table_data!T146))), "-")</f>
        <v>-</v>
      </c>
      <c r="U149" s="61" t="str">
        <f>IF(ISNUMBER(san_table_data!U146), IF(san_table_data!U146=-999,"NA",IF(san_table_data!U146&gt;99, "&gt;99", IF(san_table_data!U146&lt;1, "&lt;1", san_table_data!U146))), "-")</f>
        <v>-</v>
      </c>
      <c r="V149" s="47" t="str">
        <f>IF(ISNUMBER(san_table_data!V146), IF(san_table_data!V146=-999,"NA",san_table_data!V146), "-")</f>
        <v>-</v>
      </c>
      <c r="W149" s="47" t="str">
        <f>IF(ISNUMBER(san_table_data!W146), IF(san_table_data!W146=-999,"NA",san_table_data!W146), "-")</f>
        <v>-</v>
      </c>
      <c r="X149" s="47"/>
      <c r="Y149" s="47"/>
      <c r="Z149" s="62" t="str">
        <f>IF(ISNUMBER(san_table_data!Z146), IF(san_table_data!Z146=-999,"NA",IF(san_table_data!Z146&gt;99, "&gt;99", IF(san_table_data!Z146&lt;1, "&lt;1", san_table_data!Z146))), "-")</f>
        <v>-</v>
      </c>
      <c r="AA149" s="63" t="str">
        <f>IF(ISNUMBER(san_table_data!AA146), IF(san_table_data!AA146=-999,"NA",IF(san_table_data!AA146&gt;99, "&gt;99", IF(san_table_data!AA146&lt;1, "&lt;1", san_table_data!AA146))), "-")</f>
        <v>-</v>
      </c>
      <c r="AB149" s="63" t="str">
        <f>IF(ISNUMBER(san_table_data!AB146), IF(san_table_data!AB146=-999,"NA",IF(san_table_data!AB146&gt;99, "&gt;99", IF(san_table_data!AB146&lt;1, "&lt;1", san_table_data!AB146))), "-")</f>
        <v>-</v>
      </c>
      <c r="AC149" s="63" t="str">
        <f>IF(ISNUMBER(san_table_data!AC146), IF(san_table_data!AC146=-999,"NA",IF(san_table_data!AC146&gt;99, "&gt;99", IF(san_table_data!AC146&lt;1, "&lt;1", san_table_data!AC146))), "-")</f>
        <v>-</v>
      </c>
      <c r="AD149" s="59" t="str">
        <f>IF(ISNUMBER(san_table_data!AD146), IF(san_table_data!AD146=-999,"NA",IF(san_table_data!AD146&gt;99, "&gt;99", IF(san_table_data!AD146&lt;1, "&lt;1", san_table_data!AD146))), "-")</f>
        <v>-</v>
      </c>
      <c r="AE149" s="59" t="str">
        <f>IF(ISNUMBER(san_table_data!AE146), IF(san_table_data!AE146=-999,"NA",IF(san_table_data!AE146&gt;99, "&gt;99", IF(san_table_data!AE146&lt;1, "&lt;1", san_table_data!AE146))), "-")</f>
        <v>-</v>
      </c>
      <c r="AF149" s="59" t="str">
        <f>IF(ISNUMBER(san_table_data!AF146), IF(san_table_data!AF146=-999,"NA",IF(san_table_data!AF146&gt;99, "&gt;99", IF(san_table_data!AF146&lt;1, "&lt;1", san_table_data!AF146))), "-")</f>
        <v>-</v>
      </c>
      <c r="AG149" s="62" t="str">
        <f>IF(ISNUMBER(san_table_data!AG146), IF(san_table_data!AG146=-999,"NA",IF(san_table_data!AG146&gt;99, "&gt;99", IF(san_table_data!AG146&lt;1, "&lt;1", san_table_data!AG146))), "-")</f>
        <v>-</v>
      </c>
      <c r="AH149" s="63" t="str">
        <f>IF(ISNUMBER(san_table_data!AH146), IF(san_table_data!AH146=-999,"NA",IF(san_table_data!AH146&gt;99, "&gt;99", IF(san_table_data!AH146&lt;1, "&lt;1", san_table_data!AH146))), "-")</f>
        <v>-</v>
      </c>
      <c r="AI149" s="63" t="str">
        <f>IF(ISNUMBER(san_table_data!AI146), IF(san_table_data!AI146=-999,"NA",IF(san_table_data!AI146&gt;99, "&gt;99", IF(san_table_data!AI146&lt;1, "&lt;1", san_table_data!AI146))), "-")</f>
        <v>-</v>
      </c>
      <c r="AJ149" s="63" t="str">
        <f>IF(ISNUMBER(san_table_data!AJ146), IF(san_table_data!AJ146=-999,"NA",IF(san_table_data!AJ146&gt;99, "&gt;99", IF(san_table_data!AJ146&lt;1, "&lt;1", san_table_data!AJ146))), "-")</f>
        <v>-</v>
      </c>
      <c r="AK149" s="59" t="str">
        <f>IF(ISNUMBER(san_table_data!AK146), IF(san_table_data!AK146=-999,"NA",IF(san_table_data!AK146&gt;99, "&gt;99", IF(san_table_data!AK146&lt;1, "&lt;1", san_table_data!AK146))), "-")</f>
        <v>-</v>
      </c>
      <c r="AL149" s="59" t="str">
        <f>IF(ISNUMBER(san_table_data!AL146), IF(san_table_data!AL146=-999,"NA",IF(san_table_data!AL146&gt;99, "&gt;99", IF(san_table_data!AL146&lt;1, "&lt;1", san_table_data!AL146))), "-")</f>
        <v>-</v>
      </c>
      <c r="AM149" s="59" t="str">
        <f>IF(ISNUMBER(san_table_data!AM146), IF(san_table_data!AM146=-999,"NA",IF(san_table_data!AM146&gt;99, "&gt;99", IF(san_table_data!AM146&lt;1, "&lt;1", san_table_data!AM146))), "-")</f>
        <v>-</v>
      </c>
      <c r="AN149" s="62" t="str">
        <f>IF(ISNUMBER(san_table_data!AN146), IF(san_table_data!AN146=-999,"NA",IF(san_table_data!AN146&gt;99, "&gt;99", IF(san_table_data!AN146&lt;1, "&lt;1", san_table_data!AN146))), "-")</f>
        <v>-</v>
      </c>
      <c r="AO149" s="63" t="str">
        <f>IF(ISNUMBER(san_table_data!AO146), IF(san_table_data!AO146=-999,"NA",IF(san_table_data!AO146&gt;99, "&gt;99", IF(san_table_data!AO146&lt;1, "&lt;1", san_table_data!AO146))), "-")</f>
        <v>-</v>
      </c>
      <c r="AP149" s="63" t="str">
        <f>IF(ISNUMBER(san_table_data!AP146), IF(san_table_data!AP146=-999,"NA",IF(san_table_data!AP146&gt;99, "&gt;99", IF(san_table_data!AP146&lt;1, "&lt;1", san_table_data!AP146))), "-")</f>
        <v>-</v>
      </c>
      <c r="AQ149" s="63" t="str">
        <f>IF(ISNUMBER(san_table_data!AQ146), IF(san_table_data!AQ146=-999,"NA",IF(san_table_data!AQ146&gt;99, "&gt;99", IF(san_table_data!AQ146&lt;1, "&lt;1", san_table_data!AQ146))), "-")</f>
        <v>-</v>
      </c>
      <c r="AR149" s="59" t="str">
        <f>IF(ISNUMBER(san_table_data!AR146), IF(san_table_data!AR146=-999,"NA",IF(san_table_data!AR146&gt;99, "&gt;99", IF(san_table_data!AR146&lt;1, "&lt;1", san_table_data!AR146))), "-")</f>
        <v>-</v>
      </c>
      <c r="AS149" s="59" t="str">
        <f>IF(ISNUMBER(san_table_data!AS146), IF(san_table_data!AS146=-999,"NA",IF(san_table_data!AS146&gt;99, "&gt;99", IF(san_table_data!AS146&lt;1, "&lt;1", san_table_data!AS146))), "-")</f>
        <v>-</v>
      </c>
      <c r="AT149" s="59" t="str">
        <f>IF(ISNUMBER(san_table_data!AT146), IF(san_table_data!AT146=-999,"NA",IF(san_table_data!AT146&gt;99, "&gt;99", IF(san_table_data!AT146&lt;1, "&lt;1", san_table_data!AT146))), "-")</f>
        <v>-</v>
      </c>
    </row>
    <row r="150" x14ac:dyDescent="0.25">
      <c r="A150" s="56" t="str">
        <f>IF(ISBLANK(san_table_data!A147), "", san_table_data!A147)</f>
        <v/>
      </c>
      <c r="B150" s="56" t="str">
        <f>IF(ISBLANK(san_table_data!B147), "", san_table_data!B147)</f>
        <v/>
      </c>
      <c r="C150" s="57" t="str">
        <f>IF(ISNUMBER(san_table_data!C147), san_table_data!C147, "-")</f>
        <v>-</v>
      </c>
      <c r="D150" s="58" t="str">
        <f>IF(ISNUMBER(san_table_data!D147), san_table_data!D147, "-")</f>
        <v>-</v>
      </c>
      <c r="E150" s="59" t="str">
        <f>IF(ISNUMBER(san_table_data!E147), san_table_data!E147, "-")</f>
        <v>-</v>
      </c>
      <c r="F150" s="60" t="str">
        <f>IF(ISNUMBER(san_table_data!F147), IF(san_table_data!F147=-999,"NA",IF(san_table_data!F147&gt;99, "&gt;99", IF(san_table_data!F147&lt;1, "&lt;1", san_table_data!F147))), "-")</f>
        <v>-</v>
      </c>
      <c r="G150" s="59" t="str">
        <f>IF(ISNUMBER(san_table_data!G147), IF(san_table_data!G147=-999,"NA",IF(san_table_data!G147&gt;99, "&gt;99", IF(san_table_data!G147&lt;1, "&lt;1", san_table_data!G147))), "-")</f>
        <v>-</v>
      </c>
      <c r="H150" s="59" t="str">
        <f>IF(ISNUMBER(san_table_data!H147), IF(san_table_data!H147=-999,"NA",IF(san_table_data!H147&gt;99, "&gt;99", IF(san_table_data!H147&lt;1, "&lt;1", san_table_data!H147))), "-")</f>
        <v>-</v>
      </c>
      <c r="I150" s="61" t="str">
        <f>IF(ISNUMBER(san_table_data!I147), IF(san_table_data!I147=-999,"NA",IF(san_table_data!I147&gt;99, "&gt;99", IF(san_table_data!I147&lt;1, "&lt;1", san_table_data!I147))), "-")</f>
        <v>-</v>
      </c>
      <c r="J150" s="47" t="str">
        <f>IF(ISNUMBER(san_table_data!J147), IF(san_table_data!J147=-999,"NA",san_table_data!J147), "-")</f>
        <v>-</v>
      </c>
      <c r="K150" s="47" t="str">
        <f>IF(ISNUMBER(san_table_data!K147), IF(san_table_data!K147=-999,"NA",san_table_data!K147), "-")</f>
        <v>-</v>
      </c>
      <c r="L150" s="60" t="str">
        <f>IF(ISNUMBER(san_table_data!L147), IF(san_table_data!L147=-999,"NA",IF(san_table_data!L147&gt;99, "&gt;99", IF(san_table_data!L147&lt;1, "&lt;1", san_table_data!L147))), "-")</f>
        <v>-</v>
      </c>
      <c r="M150" s="59" t="str">
        <f>IF(ISNUMBER(san_table_data!M147), IF(san_table_data!M147=-999,"NA",IF(san_table_data!M147&gt;99, "&gt;99", IF(san_table_data!M147&lt;1, "&lt;1", san_table_data!M147))), "-")</f>
        <v>-</v>
      </c>
      <c r="N150" s="59" t="str">
        <f>IF(ISNUMBER(san_table_data!N147), IF(san_table_data!N147=-999,"NA",IF(san_table_data!N147&gt;99, "&gt;99", IF(san_table_data!N147&lt;1, "&lt;1", san_table_data!N147))), "-")</f>
        <v>-</v>
      </c>
      <c r="O150" s="61" t="str">
        <f>IF(ISNUMBER(san_table_data!O147), IF(san_table_data!O147=-999,"NA",IF(san_table_data!O147&gt;99, "&gt;99", IF(san_table_data!O147&lt;1, "&lt;1", san_table_data!O147))), "-")</f>
        <v>-</v>
      </c>
      <c r="P150" s="47" t="str">
        <f>IF(ISNUMBER(san_table_data!P147), IF(san_table_data!P147=-999,"NA",san_table_data!P147), "-")</f>
        <v>-</v>
      </c>
      <c r="Q150" s="47" t="str">
        <f>IF(ISNUMBER(san_table_data!Q147), IF(san_table_data!Q147=-999,"NA",san_table_data!Q147), "-")</f>
        <v>-</v>
      </c>
      <c r="R150" s="60" t="str">
        <f>IF(ISNUMBER(san_table_data!R147), IF(san_table_data!R147=-999,"NA",IF(san_table_data!R147&gt;99, "&gt;99", IF(san_table_data!R147&lt;1, "&lt;1", san_table_data!R147))), "-")</f>
        <v>-</v>
      </c>
      <c r="S150" s="59" t="str">
        <f>IF(ISNUMBER(san_table_data!S147), IF(san_table_data!S147=-999,"NA",IF(san_table_data!S147&gt;99, "&gt;99", IF(san_table_data!S147&lt;1, "&lt;1", san_table_data!S147))), "-")</f>
        <v>-</v>
      </c>
      <c r="T150" s="59" t="str">
        <f>IF(ISNUMBER(san_table_data!T147), IF(san_table_data!T147=-999,"NA",IF(san_table_data!T147&gt;99, "&gt;99", IF(san_table_data!T147&lt;1, "&lt;1", san_table_data!T147))), "-")</f>
        <v>-</v>
      </c>
      <c r="U150" s="61" t="str">
        <f>IF(ISNUMBER(san_table_data!U147), IF(san_table_data!U147=-999,"NA",IF(san_table_data!U147&gt;99, "&gt;99", IF(san_table_data!U147&lt;1, "&lt;1", san_table_data!U147))), "-")</f>
        <v>-</v>
      </c>
      <c r="V150" s="47" t="str">
        <f>IF(ISNUMBER(san_table_data!V147), IF(san_table_data!V147=-999,"NA",san_table_data!V147), "-")</f>
        <v>-</v>
      </c>
      <c r="W150" s="47" t="str">
        <f>IF(ISNUMBER(san_table_data!W147), IF(san_table_data!W147=-999,"NA",san_table_data!W147), "-")</f>
        <v>-</v>
      </c>
      <c r="X150" s="47"/>
      <c r="Y150" s="47"/>
      <c r="Z150" s="62" t="str">
        <f>IF(ISNUMBER(san_table_data!Z147), IF(san_table_data!Z147=-999,"NA",IF(san_table_data!Z147&gt;99, "&gt;99", IF(san_table_data!Z147&lt;1, "&lt;1", san_table_data!Z147))), "-")</f>
        <v>-</v>
      </c>
      <c r="AA150" s="63" t="str">
        <f>IF(ISNUMBER(san_table_data!AA147), IF(san_table_data!AA147=-999,"NA",IF(san_table_data!AA147&gt;99, "&gt;99", IF(san_table_data!AA147&lt;1, "&lt;1", san_table_data!AA147))), "-")</f>
        <v>-</v>
      </c>
      <c r="AB150" s="63" t="str">
        <f>IF(ISNUMBER(san_table_data!AB147), IF(san_table_data!AB147=-999,"NA",IF(san_table_data!AB147&gt;99, "&gt;99", IF(san_table_data!AB147&lt;1, "&lt;1", san_table_data!AB147))), "-")</f>
        <v>-</v>
      </c>
      <c r="AC150" s="63" t="str">
        <f>IF(ISNUMBER(san_table_data!AC147), IF(san_table_data!AC147=-999,"NA",IF(san_table_data!AC147&gt;99, "&gt;99", IF(san_table_data!AC147&lt;1, "&lt;1", san_table_data!AC147))), "-")</f>
        <v>-</v>
      </c>
      <c r="AD150" s="59" t="str">
        <f>IF(ISNUMBER(san_table_data!AD147), IF(san_table_data!AD147=-999,"NA",IF(san_table_data!AD147&gt;99, "&gt;99", IF(san_table_data!AD147&lt;1, "&lt;1", san_table_data!AD147))), "-")</f>
        <v>-</v>
      </c>
      <c r="AE150" s="59" t="str">
        <f>IF(ISNUMBER(san_table_data!AE147), IF(san_table_data!AE147=-999,"NA",IF(san_table_data!AE147&gt;99, "&gt;99", IF(san_table_data!AE147&lt;1, "&lt;1", san_table_data!AE147))), "-")</f>
        <v>-</v>
      </c>
      <c r="AF150" s="59" t="str">
        <f>IF(ISNUMBER(san_table_data!AF147), IF(san_table_data!AF147=-999,"NA",IF(san_table_data!AF147&gt;99, "&gt;99", IF(san_table_data!AF147&lt;1, "&lt;1", san_table_data!AF147))), "-")</f>
        <v>-</v>
      </c>
      <c r="AG150" s="62" t="str">
        <f>IF(ISNUMBER(san_table_data!AG147), IF(san_table_data!AG147=-999,"NA",IF(san_table_data!AG147&gt;99, "&gt;99", IF(san_table_data!AG147&lt;1, "&lt;1", san_table_data!AG147))), "-")</f>
        <v>-</v>
      </c>
      <c r="AH150" s="63" t="str">
        <f>IF(ISNUMBER(san_table_data!AH147), IF(san_table_data!AH147=-999,"NA",IF(san_table_data!AH147&gt;99, "&gt;99", IF(san_table_data!AH147&lt;1, "&lt;1", san_table_data!AH147))), "-")</f>
        <v>-</v>
      </c>
      <c r="AI150" s="63" t="str">
        <f>IF(ISNUMBER(san_table_data!AI147), IF(san_table_data!AI147=-999,"NA",IF(san_table_data!AI147&gt;99, "&gt;99", IF(san_table_data!AI147&lt;1, "&lt;1", san_table_data!AI147))), "-")</f>
        <v>-</v>
      </c>
      <c r="AJ150" s="63" t="str">
        <f>IF(ISNUMBER(san_table_data!AJ147), IF(san_table_data!AJ147=-999,"NA",IF(san_table_data!AJ147&gt;99, "&gt;99", IF(san_table_data!AJ147&lt;1, "&lt;1", san_table_data!AJ147))), "-")</f>
        <v>-</v>
      </c>
      <c r="AK150" s="59" t="str">
        <f>IF(ISNUMBER(san_table_data!AK147), IF(san_table_data!AK147=-999,"NA",IF(san_table_data!AK147&gt;99, "&gt;99", IF(san_table_data!AK147&lt;1, "&lt;1", san_table_data!AK147))), "-")</f>
        <v>-</v>
      </c>
      <c r="AL150" s="59" t="str">
        <f>IF(ISNUMBER(san_table_data!AL147), IF(san_table_data!AL147=-999,"NA",IF(san_table_data!AL147&gt;99, "&gt;99", IF(san_table_data!AL147&lt;1, "&lt;1", san_table_data!AL147))), "-")</f>
        <v>-</v>
      </c>
      <c r="AM150" s="59" t="str">
        <f>IF(ISNUMBER(san_table_data!AM147), IF(san_table_data!AM147=-999,"NA",IF(san_table_data!AM147&gt;99, "&gt;99", IF(san_table_data!AM147&lt;1, "&lt;1", san_table_data!AM147))), "-")</f>
        <v>-</v>
      </c>
      <c r="AN150" s="62" t="str">
        <f>IF(ISNUMBER(san_table_data!AN147), IF(san_table_data!AN147=-999,"NA",IF(san_table_data!AN147&gt;99, "&gt;99", IF(san_table_data!AN147&lt;1, "&lt;1", san_table_data!AN147))), "-")</f>
        <v>-</v>
      </c>
      <c r="AO150" s="63" t="str">
        <f>IF(ISNUMBER(san_table_data!AO147), IF(san_table_data!AO147=-999,"NA",IF(san_table_data!AO147&gt;99, "&gt;99", IF(san_table_data!AO147&lt;1, "&lt;1", san_table_data!AO147))), "-")</f>
        <v>-</v>
      </c>
      <c r="AP150" s="63" t="str">
        <f>IF(ISNUMBER(san_table_data!AP147), IF(san_table_data!AP147=-999,"NA",IF(san_table_data!AP147&gt;99, "&gt;99", IF(san_table_data!AP147&lt;1, "&lt;1", san_table_data!AP147))), "-")</f>
        <v>-</v>
      </c>
      <c r="AQ150" s="63" t="str">
        <f>IF(ISNUMBER(san_table_data!AQ147), IF(san_table_data!AQ147=-999,"NA",IF(san_table_data!AQ147&gt;99, "&gt;99", IF(san_table_data!AQ147&lt;1, "&lt;1", san_table_data!AQ147))), "-")</f>
        <v>-</v>
      </c>
      <c r="AR150" s="59" t="str">
        <f>IF(ISNUMBER(san_table_data!AR147), IF(san_table_data!AR147=-999,"NA",IF(san_table_data!AR147&gt;99, "&gt;99", IF(san_table_data!AR147&lt;1, "&lt;1", san_table_data!AR147))), "-")</f>
        <v>-</v>
      </c>
      <c r="AS150" s="59" t="str">
        <f>IF(ISNUMBER(san_table_data!AS147), IF(san_table_data!AS147=-999,"NA",IF(san_table_data!AS147&gt;99, "&gt;99", IF(san_table_data!AS147&lt;1, "&lt;1", san_table_data!AS147))), "-")</f>
        <v>-</v>
      </c>
      <c r="AT150" s="59" t="str">
        <f>IF(ISNUMBER(san_table_data!AT147), IF(san_table_data!AT147=-999,"NA",IF(san_table_data!AT147&gt;99, "&gt;99", IF(san_table_data!AT147&lt;1, "&lt;1", san_table_data!AT147))), "-")</f>
        <v>-</v>
      </c>
    </row>
    <row r="151" x14ac:dyDescent="0.25">
      <c r="A151" s="56" t="str">
        <f>IF(ISBLANK(san_table_data!A148), "", san_table_data!A148)</f>
        <v/>
      </c>
      <c r="B151" s="56" t="str">
        <f>IF(ISBLANK(san_table_data!B148), "", san_table_data!B148)</f>
        <v/>
      </c>
      <c r="C151" s="57" t="str">
        <f>IF(ISNUMBER(san_table_data!C148), san_table_data!C148, "-")</f>
        <v>-</v>
      </c>
      <c r="D151" s="58" t="str">
        <f>IF(ISNUMBER(san_table_data!D148), san_table_data!D148, "-")</f>
        <v>-</v>
      </c>
      <c r="E151" s="59" t="str">
        <f>IF(ISNUMBER(san_table_data!E148), san_table_data!E148, "-")</f>
        <v>-</v>
      </c>
      <c r="F151" s="60" t="str">
        <f>IF(ISNUMBER(san_table_data!F148), IF(san_table_data!F148=-999,"NA",IF(san_table_data!F148&gt;99, "&gt;99", IF(san_table_data!F148&lt;1, "&lt;1", san_table_data!F148))), "-")</f>
        <v>-</v>
      </c>
      <c r="G151" s="59" t="str">
        <f>IF(ISNUMBER(san_table_data!G148), IF(san_table_data!G148=-999,"NA",IF(san_table_data!G148&gt;99, "&gt;99", IF(san_table_data!G148&lt;1, "&lt;1", san_table_data!G148))), "-")</f>
        <v>-</v>
      </c>
      <c r="H151" s="59" t="str">
        <f>IF(ISNUMBER(san_table_data!H148), IF(san_table_data!H148=-999,"NA",IF(san_table_data!H148&gt;99, "&gt;99", IF(san_table_data!H148&lt;1, "&lt;1", san_table_data!H148))), "-")</f>
        <v>-</v>
      </c>
      <c r="I151" s="61" t="str">
        <f>IF(ISNUMBER(san_table_data!I148), IF(san_table_data!I148=-999,"NA",IF(san_table_data!I148&gt;99, "&gt;99", IF(san_table_data!I148&lt;1, "&lt;1", san_table_data!I148))), "-")</f>
        <v>-</v>
      </c>
      <c r="J151" s="47" t="str">
        <f>IF(ISNUMBER(san_table_data!J148), IF(san_table_data!J148=-999,"NA",san_table_data!J148), "-")</f>
        <v>-</v>
      </c>
      <c r="K151" s="47" t="str">
        <f>IF(ISNUMBER(san_table_data!K148), IF(san_table_data!K148=-999,"NA",san_table_data!K148), "-")</f>
        <v>-</v>
      </c>
      <c r="L151" s="60" t="str">
        <f>IF(ISNUMBER(san_table_data!L148), IF(san_table_data!L148=-999,"NA",IF(san_table_data!L148&gt;99, "&gt;99", IF(san_table_data!L148&lt;1, "&lt;1", san_table_data!L148))), "-")</f>
        <v>-</v>
      </c>
      <c r="M151" s="59" t="str">
        <f>IF(ISNUMBER(san_table_data!M148), IF(san_table_data!M148=-999,"NA",IF(san_table_data!M148&gt;99, "&gt;99", IF(san_table_data!M148&lt;1, "&lt;1", san_table_data!M148))), "-")</f>
        <v>-</v>
      </c>
      <c r="N151" s="59" t="str">
        <f>IF(ISNUMBER(san_table_data!N148), IF(san_table_data!N148=-999,"NA",IF(san_table_data!N148&gt;99, "&gt;99", IF(san_table_data!N148&lt;1, "&lt;1", san_table_data!N148))), "-")</f>
        <v>-</v>
      </c>
      <c r="O151" s="61" t="str">
        <f>IF(ISNUMBER(san_table_data!O148), IF(san_table_data!O148=-999,"NA",IF(san_table_data!O148&gt;99, "&gt;99", IF(san_table_data!O148&lt;1, "&lt;1", san_table_data!O148))), "-")</f>
        <v>-</v>
      </c>
      <c r="P151" s="47" t="str">
        <f>IF(ISNUMBER(san_table_data!P148), IF(san_table_data!P148=-999,"NA",san_table_data!P148), "-")</f>
        <v>-</v>
      </c>
      <c r="Q151" s="47" t="str">
        <f>IF(ISNUMBER(san_table_data!Q148), IF(san_table_data!Q148=-999,"NA",san_table_data!Q148), "-")</f>
        <v>-</v>
      </c>
      <c r="R151" s="60" t="str">
        <f>IF(ISNUMBER(san_table_data!R148), IF(san_table_data!R148=-999,"NA",IF(san_table_data!R148&gt;99, "&gt;99", IF(san_table_data!R148&lt;1, "&lt;1", san_table_data!R148))), "-")</f>
        <v>-</v>
      </c>
      <c r="S151" s="59" t="str">
        <f>IF(ISNUMBER(san_table_data!S148), IF(san_table_data!S148=-999,"NA",IF(san_table_data!S148&gt;99, "&gt;99", IF(san_table_data!S148&lt;1, "&lt;1", san_table_data!S148))), "-")</f>
        <v>-</v>
      </c>
      <c r="T151" s="59" t="str">
        <f>IF(ISNUMBER(san_table_data!T148), IF(san_table_data!T148=-999,"NA",IF(san_table_data!T148&gt;99, "&gt;99", IF(san_table_data!T148&lt;1, "&lt;1", san_table_data!T148))), "-")</f>
        <v>-</v>
      </c>
      <c r="U151" s="61" t="str">
        <f>IF(ISNUMBER(san_table_data!U148), IF(san_table_data!U148=-999,"NA",IF(san_table_data!U148&gt;99, "&gt;99", IF(san_table_data!U148&lt;1, "&lt;1", san_table_data!U148))), "-")</f>
        <v>-</v>
      </c>
      <c r="V151" s="47" t="str">
        <f>IF(ISNUMBER(san_table_data!V148), IF(san_table_data!V148=-999,"NA",san_table_data!V148), "-")</f>
        <v>-</v>
      </c>
      <c r="W151" s="47" t="str">
        <f>IF(ISNUMBER(san_table_data!W148), IF(san_table_data!W148=-999,"NA",san_table_data!W148), "-")</f>
        <v>-</v>
      </c>
      <c r="X151" s="47"/>
      <c r="Y151" s="47"/>
      <c r="Z151" s="62" t="str">
        <f>IF(ISNUMBER(san_table_data!Z148), IF(san_table_data!Z148=-999,"NA",IF(san_table_data!Z148&gt;99, "&gt;99", IF(san_table_data!Z148&lt;1, "&lt;1", san_table_data!Z148))), "-")</f>
        <v>-</v>
      </c>
      <c r="AA151" s="63" t="str">
        <f>IF(ISNUMBER(san_table_data!AA148), IF(san_table_data!AA148=-999,"NA",IF(san_table_data!AA148&gt;99, "&gt;99", IF(san_table_data!AA148&lt;1, "&lt;1", san_table_data!AA148))), "-")</f>
        <v>-</v>
      </c>
      <c r="AB151" s="63" t="str">
        <f>IF(ISNUMBER(san_table_data!AB148), IF(san_table_data!AB148=-999,"NA",IF(san_table_data!AB148&gt;99, "&gt;99", IF(san_table_data!AB148&lt;1, "&lt;1", san_table_data!AB148))), "-")</f>
        <v>-</v>
      </c>
      <c r="AC151" s="63" t="str">
        <f>IF(ISNUMBER(san_table_data!AC148), IF(san_table_data!AC148=-999,"NA",IF(san_table_data!AC148&gt;99, "&gt;99", IF(san_table_data!AC148&lt;1, "&lt;1", san_table_data!AC148))), "-")</f>
        <v>-</v>
      </c>
      <c r="AD151" s="59" t="str">
        <f>IF(ISNUMBER(san_table_data!AD148), IF(san_table_data!AD148=-999,"NA",IF(san_table_data!AD148&gt;99, "&gt;99", IF(san_table_data!AD148&lt;1, "&lt;1", san_table_data!AD148))), "-")</f>
        <v>-</v>
      </c>
      <c r="AE151" s="59" t="str">
        <f>IF(ISNUMBER(san_table_data!AE148), IF(san_table_data!AE148=-999,"NA",IF(san_table_data!AE148&gt;99, "&gt;99", IF(san_table_data!AE148&lt;1, "&lt;1", san_table_data!AE148))), "-")</f>
        <v>-</v>
      </c>
      <c r="AF151" s="59" t="str">
        <f>IF(ISNUMBER(san_table_data!AF148), IF(san_table_data!AF148=-999,"NA",IF(san_table_data!AF148&gt;99, "&gt;99", IF(san_table_data!AF148&lt;1, "&lt;1", san_table_data!AF148))), "-")</f>
        <v>-</v>
      </c>
      <c r="AG151" s="62" t="str">
        <f>IF(ISNUMBER(san_table_data!AG148), IF(san_table_data!AG148=-999,"NA",IF(san_table_data!AG148&gt;99, "&gt;99", IF(san_table_data!AG148&lt;1, "&lt;1", san_table_data!AG148))), "-")</f>
        <v>-</v>
      </c>
      <c r="AH151" s="63" t="str">
        <f>IF(ISNUMBER(san_table_data!AH148), IF(san_table_data!AH148=-999,"NA",IF(san_table_data!AH148&gt;99, "&gt;99", IF(san_table_data!AH148&lt;1, "&lt;1", san_table_data!AH148))), "-")</f>
        <v>-</v>
      </c>
      <c r="AI151" s="63" t="str">
        <f>IF(ISNUMBER(san_table_data!AI148), IF(san_table_data!AI148=-999,"NA",IF(san_table_data!AI148&gt;99, "&gt;99", IF(san_table_data!AI148&lt;1, "&lt;1", san_table_data!AI148))), "-")</f>
        <v>-</v>
      </c>
      <c r="AJ151" s="63" t="str">
        <f>IF(ISNUMBER(san_table_data!AJ148), IF(san_table_data!AJ148=-999,"NA",IF(san_table_data!AJ148&gt;99, "&gt;99", IF(san_table_data!AJ148&lt;1, "&lt;1", san_table_data!AJ148))), "-")</f>
        <v>-</v>
      </c>
      <c r="AK151" s="59" t="str">
        <f>IF(ISNUMBER(san_table_data!AK148), IF(san_table_data!AK148=-999,"NA",IF(san_table_data!AK148&gt;99, "&gt;99", IF(san_table_data!AK148&lt;1, "&lt;1", san_table_data!AK148))), "-")</f>
        <v>-</v>
      </c>
      <c r="AL151" s="59" t="str">
        <f>IF(ISNUMBER(san_table_data!AL148), IF(san_table_data!AL148=-999,"NA",IF(san_table_data!AL148&gt;99, "&gt;99", IF(san_table_data!AL148&lt;1, "&lt;1", san_table_data!AL148))), "-")</f>
        <v>-</v>
      </c>
      <c r="AM151" s="59" t="str">
        <f>IF(ISNUMBER(san_table_data!AM148), IF(san_table_data!AM148=-999,"NA",IF(san_table_data!AM148&gt;99, "&gt;99", IF(san_table_data!AM148&lt;1, "&lt;1", san_table_data!AM148))), "-")</f>
        <v>-</v>
      </c>
      <c r="AN151" s="62" t="str">
        <f>IF(ISNUMBER(san_table_data!AN148), IF(san_table_data!AN148=-999,"NA",IF(san_table_data!AN148&gt;99, "&gt;99", IF(san_table_data!AN148&lt;1, "&lt;1", san_table_data!AN148))), "-")</f>
        <v>-</v>
      </c>
      <c r="AO151" s="63" t="str">
        <f>IF(ISNUMBER(san_table_data!AO148), IF(san_table_data!AO148=-999,"NA",IF(san_table_data!AO148&gt;99, "&gt;99", IF(san_table_data!AO148&lt;1, "&lt;1", san_table_data!AO148))), "-")</f>
        <v>-</v>
      </c>
      <c r="AP151" s="63" t="str">
        <f>IF(ISNUMBER(san_table_data!AP148), IF(san_table_data!AP148=-999,"NA",IF(san_table_data!AP148&gt;99, "&gt;99", IF(san_table_data!AP148&lt;1, "&lt;1", san_table_data!AP148))), "-")</f>
        <v>-</v>
      </c>
      <c r="AQ151" s="63" t="str">
        <f>IF(ISNUMBER(san_table_data!AQ148), IF(san_table_data!AQ148=-999,"NA",IF(san_table_data!AQ148&gt;99, "&gt;99", IF(san_table_data!AQ148&lt;1, "&lt;1", san_table_data!AQ148))), "-")</f>
        <v>-</v>
      </c>
      <c r="AR151" s="59" t="str">
        <f>IF(ISNUMBER(san_table_data!AR148), IF(san_table_data!AR148=-999,"NA",IF(san_table_data!AR148&gt;99, "&gt;99", IF(san_table_data!AR148&lt;1, "&lt;1", san_table_data!AR148))), "-")</f>
        <v>-</v>
      </c>
      <c r="AS151" s="59" t="str">
        <f>IF(ISNUMBER(san_table_data!AS148), IF(san_table_data!AS148=-999,"NA",IF(san_table_data!AS148&gt;99, "&gt;99", IF(san_table_data!AS148&lt;1, "&lt;1", san_table_data!AS148))), "-")</f>
        <v>-</v>
      </c>
      <c r="AT151" s="59" t="str">
        <f>IF(ISNUMBER(san_table_data!AT148), IF(san_table_data!AT148=-999,"NA",IF(san_table_data!AT148&gt;99, "&gt;99", IF(san_table_data!AT148&lt;1, "&lt;1", san_table_data!AT148))), "-")</f>
        <v>-</v>
      </c>
    </row>
    <row r="152" x14ac:dyDescent="0.25">
      <c r="A152" s="56" t="str">
        <f>IF(ISBLANK(san_table_data!A149), "", san_table_data!A149)</f>
        <v/>
      </c>
      <c r="B152" s="56" t="str">
        <f>IF(ISBLANK(san_table_data!B149), "", san_table_data!B149)</f>
        <v/>
      </c>
      <c r="C152" s="57" t="str">
        <f>IF(ISNUMBER(san_table_data!C149), san_table_data!C149, "-")</f>
        <v>-</v>
      </c>
      <c r="D152" s="58" t="str">
        <f>IF(ISNUMBER(san_table_data!D149), san_table_data!D149, "-")</f>
        <v>-</v>
      </c>
      <c r="E152" s="59" t="str">
        <f>IF(ISNUMBER(san_table_data!E149), san_table_data!E149, "-")</f>
        <v>-</v>
      </c>
      <c r="F152" s="60" t="str">
        <f>IF(ISNUMBER(san_table_data!F149), IF(san_table_data!F149=-999,"NA",IF(san_table_data!F149&gt;99, "&gt;99", IF(san_table_data!F149&lt;1, "&lt;1", san_table_data!F149))), "-")</f>
        <v>-</v>
      </c>
      <c r="G152" s="59" t="str">
        <f>IF(ISNUMBER(san_table_data!G149), IF(san_table_data!G149=-999,"NA",IF(san_table_data!G149&gt;99, "&gt;99", IF(san_table_data!G149&lt;1, "&lt;1", san_table_data!G149))), "-")</f>
        <v>-</v>
      </c>
      <c r="H152" s="59" t="str">
        <f>IF(ISNUMBER(san_table_data!H149), IF(san_table_data!H149=-999,"NA",IF(san_table_data!H149&gt;99, "&gt;99", IF(san_table_data!H149&lt;1, "&lt;1", san_table_data!H149))), "-")</f>
        <v>-</v>
      </c>
      <c r="I152" s="61" t="str">
        <f>IF(ISNUMBER(san_table_data!I149), IF(san_table_data!I149=-999,"NA",IF(san_table_data!I149&gt;99, "&gt;99", IF(san_table_data!I149&lt;1, "&lt;1", san_table_data!I149))), "-")</f>
        <v>-</v>
      </c>
      <c r="J152" s="47" t="str">
        <f>IF(ISNUMBER(san_table_data!J149), IF(san_table_data!J149=-999,"NA",san_table_data!J149), "-")</f>
        <v>-</v>
      </c>
      <c r="K152" s="47" t="str">
        <f>IF(ISNUMBER(san_table_data!K149), IF(san_table_data!K149=-999,"NA",san_table_data!K149), "-")</f>
        <v>-</v>
      </c>
      <c r="L152" s="60" t="str">
        <f>IF(ISNUMBER(san_table_data!L149), IF(san_table_data!L149=-999,"NA",IF(san_table_data!L149&gt;99, "&gt;99", IF(san_table_data!L149&lt;1, "&lt;1", san_table_data!L149))), "-")</f>
        <v>-</v>
      </c>
      <c r="M152" s="59" t="str">
        <f>IF(ISNUMBER(san_table_data!M149), IF(san_table_data!M149=-999,"NA",IF(san_table_data!M149&gt;99, "&gt;99", IF(san_table_data!M149&lt;1, "&lt;1", san_table_data!M149))), "-")</f>
        <v>-</v>
      </c>
      <c r="N152" s="59" t="str">
        <f>IF(ISNUMBER(san_table_data!N149), IF(san_table_data!N149=-999,"NA",IF(san_table_data!N149&gt;99, "&gt;99", IF(san_table_data!N149&lt;1, "&lt;1", san_table_data!N149))), "-")</f>
        <v>-</v>
      </c>
      <c r="O152" s="61" t="str">
        <f>IF(ISNUMBER(san_table_data!O149), IF(san_table_data!O149=-999,"NA",IF(san_table_data!O149&gt;99, "&gt;99", IF(san_table_data!O149&lt;1, "&lt;1", san_table_data!O149))), "-")</f>
        <v>-</v>
      </c>
      <c r="P152" s="47" t="str">
        <f>IF(ISNUMBER(san_table_data!P149), IF(san_table_data!P149=-999,"NA",san_table_data!P149), "-")</f>
        <v>-</v>
      </c>
      <c r="Q152" s="47" t="str">
        <f>IF(ISNUMBER(san_table_data!Q149), IF(san_table_data!Q149=-999,"NA",san_table_data!Q149), "-")</f>
        <v>-</v>
      </c>
      <c r="R152" s="60" t="str">
        <f>IF(ISNUMBER(san_table_data!R149), IF(san_table_data!R149=-999,"NA",IF(san_table_data!R149&gt;99, "&gt;99", IF(san_table_data!R149&lt;1, "&lt;1", san_table_data!R149))), "-")</f>
        <v>-</v>
      </c>
      <c r="S152" s="59" t="str">
        <f>IF(ISNUMBER(san_table_data!S149), IF(san_table_data!S149=-999,"NA",IF(san_table_data!S149&gt;99, "&gt;99", IF(san_table_data!S149&lt;1, "&lt;1", san_table_data!S149))), "-")</f>
        <v>-</v>
      </c>
      <c r="T152" s="59" t="str">
        <f>IF(ISNUMBER(san_table_data!T149), IF(san_table_data!T149=-999,"NA",IF(san_table_data!T149&gt;99, "&gt;99", IF(san_table_data!T149&lt;1, "&lt;1", san_table_data!T149))), "-")</f>
        <v>-</v>
      </c>
      <c r="U152" s="61" t="str">
        <f>IF(ISNUMBER(san_table_data!U149), IF(san_table_data!U149=-999,"NA",IF(san_table_data!U149&gt;99, "&gt;99", IF(san_table_data!U149&lt;1, "&lt;1", san_table_data!U149))), "-")</f>
        <v>-</v>
      </c>
      <c r="V152" s="47" t="str">
        <f>IF(ISNUMBER(san_table_data!V149), IF(san_table_data!V149=-999,"NA",san_table_data!V149), "-")</f>
        <v>-</v>
      </c>
      <c r="W152" s="47" t="str">
        <f>IF(ISNUMBER(san_table_data!W149), IF(san_table_data!W149=-999,"NA",san_table_data!W149), "-")</f>
        <v>-</v>
      </c>
      <c r="X152" s="47"/>
      <c r="Y152" s="47"/>
      <c r="Z152" s="62" t="str">
        <f>IF(ISNUMBER(san_table_data!Z149), IF(san_table_data!Z149=-999,"NA",IF(san_table_data!Z149&gt;99, "&gt;99", IF(san_table_data!Z149&lt;1, "&lt;1", san_table_data!Z149))), "-")</f>
        <v>-</v>
      </c>
      <c r="AA152" s="63" t="str">
        <f>IF(ISNUMBER(san_table_data!AA149), IF(san_table_data!AA149=-999,"NA",IF(san_table_data!AA149&gt;99, "&gt;99", IF(san_table_data!AA149&lt;1, "&lt;1", san_table_data!AA149))), "-")</f>
        <v>-</v>
      </c>
      <c r="AB152" s="63" t="str">
        <f>IF(ISNUMBER(san_table_data!AB149), IF(san_table_data!AB149=-999,"NA",IF(san_table_data!AB149&gt;99, "&gt;99", IF(san_table_data!AB149&lt;1, "&lt;1", san_table_data!AB149))), "-")</f>
        <v>-</v>
      </c>
      <c r="AC152" s="63" t="str">
        <f>IF(ISNUMBER(san_table_data!AC149), IF(san_table_data!AC149=-999,"NA",IF(san_table_data!AC149&gt;99, "&gt;99", IF(san_table_data!AC149&lt;1, "&lt;1", san_table_data!AC149))), "-")</f>
        <v>-</v>
      </c>
      <c r="AD152" s="59" t="str">
        <f>IF(ISNUMBER(san_table_data!AD149), IF(san_table_data!AD149=-999,"NA",IF(san_table_data!AD149&gt;99, "&gt;99", IF(san_table_data!AD149&lt;1, "&lt;1", san_table_data!AD149))), "-")</f>
        <v>-</v>
      </c>
      <c r="AE152" s="59" t="str">
        <f>IF(ISNUMBER(san_table_data!AE149), IF(san_table_data!AE149=-999,"NA",IF(san_table_data!AE149&gt;99, "&gt;99", IF(san_table_data!AE149&lt;1, "&lt;1", san_table_data!AE149))), "-")</f>
        <v>-</v>
      </c>
      <c r="AF152" s="59" t="str">
        <f>IF(ISNUMBER(san_table_data!AF149), IF(san_table_data!AF149=-999,"NA",IF(san_table_data!AF149&gt;99, "&gt;99", IF(san_table_data!AF149&lt;1, "&lt;1", san_table_data!AF149))), "-")</f>
        <v>-</v>
      </c>
      <c r="AG152" s="62" t="str">
        <f>IF(ISNUMBER(san_table_data!AG149), IF(san_table_data!AG149=-999,"NA",IF(san_table_data!AG149&gt;99, "&gt;99", IF(san_table_data!AG149&lt;1, "&lt;1", san_table_data!AG149))), "-")</f>
        <v>-</v>
      </c>
      <c r="AH152" s="63" t="str">
        <f>IF(ISNUMBER(san_table_data!AH149), IF(san_table_data!AH149=-999,"NA",IF(san_table_data!AH149&gt;99, "&gt;99", IF(san_table_data!AH149&lt;1, "&lt;1", san_table_data!AH149))), "-")</f>
        <v>-</v>
      </c>
      <c r="AI152" s="63" t="str">
        <f>IF(ISNUMBER(san_table_data!AI149), IF(san_table_data!AI149=-999,"NA",IF(san_table_data!AI149&gt;99, "&gt;99", IF(san_table_data!AI149&lt;1, "&lt;1", san_table_data!AI149))), "-")</f>
        <v>-</v>
      </c>
      <c r="AJ152" s="63" t="str">
        <f>IF(ISNUMBER(san_table_data!AJ149), IF(san_table_data!AJ149=-999,"NA",IF(san_table_data!AJ149&gt;99, "&gt;99", IF(san_table_data!AJ149&lt;1, "&lt;1", san_table_data!AJ149))), "-")</f>
        <v>-</v>
      </c>
      <c r="AK152" s="59" t="str">
        <f>IF(ISNUMBER(san_table_data!AK149), IF(san_table_data!AK149=-999,"NA",IF(san_table_data!AK149&gt;99, "&gt;99", IF(san_table_data!AK149&lt;1, "&lt;1", san_table_data!AK149))), "-")</f>
        <v>-</v>
      </c>
      <c r="AL152" s="59" t="str">
        <f>IF(ISNUMBER(san_table_data!AL149), IF(san_table_data!AL149=-999,"NA",IF(san_table_data!AL149&gt;99, "&gt;99", IF(san_table_data!AL149&lt;1, "&lt;1", san_table_data!AL149))), "-")</f>
        <v>-</v>
      </c>
      <c r="AM152" s="59" t="str">
        <f>IF(ISNUMBER(san_table_data!AM149), IF(san_table_data!AM149=-999,"NA",IF(san_table_data!AM149&gt;99, "&gt;99", IF(san_table_data!AM149&lt;1, "&lt;1", san_table_data!AM149))), "-")</f>
        <v>-</v>
      </c>
      <c r="AN152" s="62" t="str">
        <f>IF(ISNUMBER(san_table_data!AN149), IF(san_table_data!AN149=-999,"NA",IF(san_table_data!AN149&gt;99, "&gt;99", IF(san_table_data!AN149&lt;1, "&lt;1", san_table_data!AN149))), "-")</f>
        <v>-</v>
      </c>
      <c r="AO152" s="63" t="str">
        <f>IF(ISNUMBER(san_table_data!AO149), IF(san_table_data!AO149=-999,"NA",IF(san_table_data!AO149&gt;99, "&gt;99", IF(san_table_data!AO149&lt;1, "&lt;1", san_table_data!AO149))), "-")</f>
        <v>-</v>
      </c>
      <c r="AP152" s="63" t="str">
        <f>IF(ISNUMBER(san_table_data!AP149), IF(san_table_data!AP149=-999,"NA",IF(san_table_data!AP149&gt;99, "&gt;99", IF(san_table_data!AP149&lt;1, "&lt;1", san_table_data!AP149))), "-")</f>
        <v>-</v>
      </c>
      <c r="AQ152" s="63" t="str">
        <f>IF(ISNUMBER(san_table_data!AQ149), IF(san_table_data!AQ149=-999,"NA",IF(san_table_data!AQ149&gt;99, "&gt;99", IF(san_table_data!AQ149&lt;1, "&lt;1", san_table_data!AQ149))), "-")</f>
        <v>-</v>
      </c>
      <c r="AR152" s="59" t="str">
        <f>IF(ISNUMBER(san_table_data!AR149), IF(san_table_data!AR149=-999,"NA",IF(san_table_data!AR149&gt;99, "&gt;99", IF(san_table_data!AR149&lt;1, "&lt;1", san_table_data!AR149))), "-")</f>
        <v>-</v>
      </c>
      <c r="AS152" s="59" t="str">
        <f>IF(ISNUMBER(san_table_data!AS149), IF(san_table_data!AS149=-999,"NA",IF(san_table_data!AS149&gt;99, "&gt;99", IF(san_table_data!AS149&lt;1, "&lt;1", san_table_data!AS149))), "-")</f>
        <v>-</v>
      </c>
      <c r="AT152" s="59" t="str">
        <f>IF(ISNUMBER(san_table_data!AT149), IF(san_table_data!AT149=-999,"NA",IF(san_table_data!AT149&gt;99, "&gt;99", IF(san_table_data!AT149&lt;1, "&lt;1", san_table_data!AT149))), "-")</f>
        <v>-</v>
      </c>
    </row>
    <row r="153" x14ac:dyDescent="0.25">
      <c r="A153" s="56" t="str">
        <f>IF(ISBLANK(san_table_data!A150), "", san_table_data!A150)</f>
        <v/>
      </c>
      <c r="B153" s="56" t="str">
        <f>IF(ISBLANK(san_table_data!B150), "", san_table_data!B150)</f>
        <v/>
      </c>
      <c r="C153" s="57" t="str">
        <f>IF(ISNUMBER(san_table_data!C150), san_table_data!C150, "-")</f>
        <v>-</v>
      </c>
      <c r="D153" s="58" t="str">
        <f>IF(ISNUMBER(san_table_data!D150), san_table_data!D150, "-")</f>
        <v>-</v>
      </c>
      <c r="E153" s="59" t="str">
        <f>IF(ISNUMBER(san_table_data!E150), san_table_data!E150, "-")</f>
        <v>-</v>
      </c>
      <c r="F153" s="60" t="str">
        <f>IF(ISNUMBER(san_table_data!F150), IF(san_table_data!F150=-999,"NA",IF(san_table_data!F150&gt;99, "&gt;99", IF(san_table_data!F150&lt;1, "&lt;1", san_table_data!F150))), "-")</f>
        <v>-</v>
      </c>
      <c r="G153" s="59" t="str">
        <f>IF(ISNUMBER(san_table_data!G150), IF(san_table_data!G150=-999,"NA",IF(san_table_data!G150&gt;99, "&gt;99", IF(san_table_data!G150&lt;1, "&lt;1", san_table_data!G150))), "-")</f>
        <v>-</v>
      </c>
      <c r="H153" s="59" t="str">
        <f>IF(ISNUMBER(san_table_data!H150), IF(san_table_data!H150=-999,"NA",IF(san_table_data!H150&gt;99, "&gt;99", IF(san_table_data!H150&lt;1, "&lt;1", san_table_data!H150))), "-")</f>
        <v>-</v>
      </c>
      <c r="I153" s="61" t="str">
        <f>IF(ISNUMBER(san_table_data!I150), IF(san_table_data!I150=-999,"NA",IF(san_table_data!I150&gt;99, "&gt;99", IF(san_table_data!I150&lt;1, "&lt;1", san_table_data!I150))), "-")</f>
        <v>-</v>
      </c>
      <c r="J153" s="47" t="str">
        <f>IF(ISNUMBER(san_table_data!J150), IF(san_table_data!J150=-999,"NA",san_table_data!J150), "-")</f>
        <v>-</v>
      </c>
      <c r="K153" s="47" t="str">
        <f>IF(ISNUMBER(san_table_data!K150), IF(san_table_data!K150=-999,"NA",san_table_data!K150), "-")</f>
        <v>-</v>
      </c>
      <c r="L153" s="60" t="str">
        <f>IF(ISNUMBER(san_table_data!L150), IF(san_table_data!L150=-999,"NA",IF(san_table_data!L150&gt;99, "&gt;99", IF(san_table_data!L150&lt;1, "&lt;1", san_table_data!L150))), "-")</f>
        <v>-</v>
      </c>
      <c r="M153" s="59" t="str">
        <f>IF(ISNUMBER(san_table_data!M150), IF(san_table_data!M150=-999,"NA",IF(san_table_data!M150&gt;99, "&gt;99", IF(san_table_data!M150&lt;1, "&lt;1", san_table_data!M150))), "-")</f>
        <v>-</v>
      </c>
      <c r="N153" s="59" t="str">
        <f>IF(ISNUMBER(san_table_data!N150), IF(san_table_data!N150=-999,"NA",IF(san_table_data!N150&gt;99, "&gt;99", IF(san_table_data!N150&lt;1, "&lt;1", san_table_data!N150))), "-")</f>
        <v>-</v>
      </c>
      <c r="O153" s="61" t="str">
        <f>IF(ISNUMBER(san_table_data!O150), IF(san_table_data!O150=-999,"NA",IF(san_table_data!O150&gt;99, "&gt;99", IF(san_table_data!O150&lt;1, "&lt;1", san_table_data!O150))), "-")</f>
        <v>-</v>
      </c>
      <c r="P153" s="47" t="str">
        <f>IF(ISNUMBER(san_table_data!P150), IF(san_table_data!P150=-999,"NA",san_table_data!P150), "-")</f>
        <v>-</v>
      </c>
      <c r="Q153" s="47" t="str">
        <f>IF(ISNUMBER(san_table_data!Q150), IF(san_table_data!Q150=-999,"NA",san_table_data!Q150), "-")</f>
        <v>-</v>
      </c>
      <c r="R153" s="60" t="str">
        <f>IF(ISNUMBER(san_table_data!R150), IF(san_table_data!R150=-999,"NA",IF(san_table_data!R150&gt;99, "&gt;99", IF(san_table_data!R150&lt;1, "&lt;1", san_table_data!R150))), "-")</f>
        <v>-</v>
      </c>
      <c r="S153" s="59" t="str">
        <f>IF(ISNUMBER(san_table_data!S150), IF(san_table_data!S150=-999,"NA",IF(san_table_data!S150&gt;99, "&gt;99", IF(san_table_data!S150&lt;1, "&lt;1", san_table_data!S150))), "-")</f>
        <v>-</v>
      </c>
      <c r="T153" s="59" t="str">
        <f>IF(ISNUMBER(san_table_data!T150), IF(san_table_data!T150=-999,"NA",IF(san_table_data!T150&gt;99, "&gt;99", IF(san_table_data!T150&lt;1, "&lt;1", san_table_data!T150))), "-")</f>
        <v>-</v>
      </c>
      <c r="U153" s="61" t="str">
        <f>IF(ISNUMBER(san_table_data!U150), IF(san_table_data!U150=-999,"NA",IF(san_table_data!U150&gt;99, "&gt;99", IF(san_table_data!U150&lt;1, "&lt;1", san_table_data!U150))), "-")</f>
        <v>-</v>
      </c>
      <c r="V153" s="47" t="str">
        <f>IF(ISNUMBER(san_table_data!V150), IF(san_table_data!V150=-999,"NA",san_table_data!V150), "-")</f>
        <v>-</v>
      </c>
      <c r="W153" s="47" t="str">
        <f>IF(ISNUMBER(san_table_data!W150), IF(san_table_data!W150=-999,"NA",san_table_data!W150), "-")</f>
        <v>-</v>
      </c>
      <c r="X153" s="47"/>
      <c r="Y153" s="47"/>
      <c r="Z153" s="62" t="str">
        <f>IF(ISNUMBER(san_table_data!Z150), IF(san_table_data!Z150=-999,"NA",IF(san_table_data!Z150&gt;99, "&gt;99", IF(san_table_data!Z150&lt;1, "&lt;1", san_table_data!Z150))), "-")</f>
        <v>-</v>
      </c>
      <c r="AA153" s="63" t="str">
        <f>IF(ISNUMBER(san_table_data!AA150), IF(san_table_data!AA150=-999,"NA",IF(san_table_data!AA150&gt;99, "&gt;99", IF(san_table_data!AA150&lt;1, "&lt;1", san_table_data!AA150))), "-")</f>
        <v>-</v>
      </c>
      <c r="AB153" s="63" t="str">
        <f>IF(ISNUMBER(san_table_data!AB150), IF(san_table_data!AB150=-999,"NA",IF(san_table_data!AB150&gt;99, "&gt;99", IF(san_table_data!AB150&lt;1, "&lt;1", san_table_data!AB150))), "-")</f>
        <v>-</v>
      </c>
      <c r="AC153" s="63" t="str">
        <f>IF(ISNUMBER(san_table_data!AC150), IF(san_table_data!AC150=-999,"NA",IF(san_table_data!AC150&gt;99, "&gt;99", IF(san_table_data!AC150&lt;1, "&lt;1", san_table_data!AC150))), "-")</f>
        <v>-</v>
      </c>
      <c r="AD153" s="59" t="str">
        <f>IF(ISNUMBER(san_table_data!AD150), IF(san_table_data!AD150=-999,"NA",IF(san_table_data!AD150&gt;99, "&gt;99", IF(san_table_data!AD150&lt;1, "&lt;1", san_table_data!AD150))), "-")</f>
        <v>-</v>
      </c>
      <c r="AE153" s="59" t="str">
        <f>IF(ISNUMBER(san_table_data!AE150), IF(san_table_data!AE150=-999,"NA",IF(san_table_data!AE150&gt;99, "&gt;99", IF(san_table_data!AE150&lt;1, "&lt;1", san_table_data!AE150))), "-")</f>
        <v>-</v>
      </c>
      <c r="AF153" s="59" t="str">
        <f>IF(ISNUMBER(san_table_data!AF150), IF(san_table_data!AF150=-999,"NA",IF(san_table_data!AF150&gt;99, "&gt;99", IF(san_table_data!AF150&lt;1, "&lt;1", san_table_data!AF150))), "-")</f>
        <v>-</v>
      </c>
      <c r="AG153" s="62" t="str">
        <f>IF(ISNUMBER(san_table_data!AG150), IF(san_table_data!AG150=-999,"NA",IF(san_table_data!AG150&gt;99, "&gt;99", IF(san_table_data!AG150&lt;1, "&lt;1", san_table_data!AG150))), "-")</f>
        <v>-</v>
      </c>
      <c r="AH153" s="63" t="str">
        <f>IF(ISNUMBER(san_table_data!AH150), IF(san_table_data!AH150=-999,"NA",IF(san_table_data!AH150&gt;99, "&gt;99", IF(san_table_data!AH150&lt;1, "&lt;1", san_table_data!AH150))), "-")</f>
        <v>-</v>
      </c>
      <c r="AI153" s="63" t="str">
        <f>IF(ISNUMBER(san_table_data!AI150), IF(san_table_data!AI150=-999,"NA",IF(san_table_data!AI150&gt;99, "&gt;99", IF(san_table_data!AI150&lt;1, "&lt;1", san_table_data!AI150))), "-")</f>
        <v>-</v>
      </c>
      <c r="AJ153" s="63" t="str">
        <f>IF(ISNUMBER(san_table_data!AJ150), IF(san_table_data!AJ150=-999,"NA",IF(san_table_data!AJ150&gt;99, "&gt;99", IF(san_table_data!AJ150&lt;1, "&lt;1", san_table_data!AJ150))), "-")</f>
        <v>-</v>
      </c>
      <c r="AK153" s="59" t="str">
        <f>IF(ISNUMBER(san_table_data!AK150), IF(san_table_data!AK150=-999,"NA",IF(san_table_data!AK150&gt;99, "&gt;99", IF(san_table_data!AK150&lt;1, "&lt;1", san_table_data!AK150))), "-")</f>
        <v>-</v>
      </c>
      <c r="AL153" s="59" t="str">
        <f>IF(ISNUMBER(san_table_data!AL150), IF(san_table_data!AL150=-999,"NA",IF(san_table_data!AL150&gt;99, "&gt;99", IF(san_table_data!AL150&lt;1, "&lt;1", san_table_data!AL150))), "-")</f>
        <v>-</v>
      </c>
      <c r="AM153" s="59" t="str">
        <f>IF(ISNUMBER(san_table_data!AM150), IF(san_table_data!AM150=-999,"NA",IF(san_table_data!AM150&gt;99, "&gt;99", IF(san_table_data!AM150&lt;1, "&lt;1", san_table_data!AM150))), "-")</f>
        <v>-</v>
      </c>
      <c r="AN153" s="62" t="str">
        <f>IF(ISNUMBER(san_table_data!AN150), IF(san_table_data!AN150=-999,"NA",IF(san_table_data!AN150&gt;99, "&gt;99", IF(san_table_data!AN150&lt;1, "&lt;1", san_table_data!AN150))), "-")</f>
        <v>-</v>
      </c>
      <c r="AO153" s="63" t="str">
        <f>IF(ISNUMBER(san_table_data!AO150), IF(san_table_data!AO150=-999,"NA",IF(san_table_data!AO150&gt;99, "&gt;99", IF(san_table_data!AO150&lt;1, "&lt;1", san_table_data!AO150))), "-")</f>
        <v>-</v>
      </c>
      <c r="AP153" s="63" t="str">
        <f>IF(ISNUMBER(san_table_data!AP150), IF(san_table_data!AP150=-999,"NA",IF(san_table_data!AP150&gt;99, "&gt;99", IF(san_table_data!AP150&lt;1, "&lt;1", san_table_data!AP150))), "-")</f>
        <v>-</v>
      </c>
      <c r="AQ153" s="63" t="str">
        <f>IF(ISNUMBER(san_table_data!AQ150), IF(san_table_data!AQ150=-999,"NA",IF(san_table_data!AQ150&gt;99, "&gt;99", IF(san_table_data!AQ150&lt;1, "&lt;1", san_table_data!AQ150))), "-")</f>
        <v>-</v>
      </c>
      <c r="AR153" s="59" t="str">
        <f>IF(ISNUMBER(san_table_data!AR150), IF(san_table_data!AR150=-999,"NA",IF(san_table_data!AR150&gt;99, "&gt;99", IF(san_table_data!AR150&lt;1, "&lt;1", san_table_data!AR150))), "-")</f>
        <v>-</v>
      </c>
      <c r="AS153" s="59" t="str">
        <f>IF(ISNUMBER(san_table_data!AS150), IF(san_table_data!AS150=-999,"NA",IF(san_table_data!AS150&gt;99, "&gt;99", IF(san_table_data!AS150&lt;1, "&lt;1", san_table_data!AS150))), "-")</f>
        <v>-</v>
      </c>
      <c r="AT153" s="59" t="str">
        <f>IF(ISNUMBER(san_table_data!AT150), IF(san_table_data!AT150=-999,"NA",IF(san_table_data!AT150&gt;99, "&gt;99", IF(san_table_data!AT150&lt;1, "&lt;1", san_table_data!AT150))), "-")</f>
        <v>-</v>
      </c>
    </row>
    <row r="154" x14ac:dyDescent="0.25">
      <c r="A154" s="56" t="str">
        <f>IF(ISBLANK(san_table_data!A151), "", san_table_data!A151)</f>
        <v/>
      </c>
      <c r="B154" s="56" t="str">
        <f>IF(ISBLANK(san_table_data!B151), "", san_table_data!B151)</f>
        <v/>
      </c>
      <c r="C154" s="57" t="str">
        <f>IF(ISNUMBER(san_table_data!C151), san_table_data!C151, "-")</f>
        <v>-</v>
      </c>
      <c r="D154" s="58" t="str">
        <f>IF(ISNUMBER(san_table_data!D151), san_table_data!D151, "-")</f>
        <v>-</v>
      </c>
      <c r="E154" s="59" t="str">
        <f>IF(ISNUMBER(san_table_data!E151), san_table_data!E151, "-")</f>
        <v>-</v>
      </c>
      <c r="F154" s="60" t="str">
        <f>IF(ISNUMBER(san_table_data!F151), IF(san_table_data!F151=-999,"NA",IF(san_table_data!F151&gt;99, "&gt;99", IF(san_table_data!F151&lt;1, "&lt;1", san_table_data!F151))), "-")</f>
        <v>-</v>
      </c>
      <c r="G154" s="59" t="str">
        <f>IF(ISNUMBER(san_table_data!G151), IF(san_table_data!G151=-999,"NA",IF(san_table_data!G151&gt;99, "&gt;99", IF(san_table_data!G151&lt;1, "&lt;1", san_table_data!G151))), "-")</f>
        <v>-</v>
      </c>
      <c r="H154" s="59" t="str">
        <f>IF(ISNUMBER(san_table_data!H151), IF(san_table_data!H151=-999,"NA",IF(san_table_data!H151&gt;99, "&gt;99", IF(san_table_data!H151&lt;1, "&lt;1", san_table_data!H151))), "-")</f>
        <v>-</v>
      </c>
      <c r="I154" s="61" t="str">
        <f>IF(ISNUMBER(san_table_data!I151), IF(san_table_data!I151=-999,"NA",IF(san_table_data!I151&gt;99, "&gt;99", IF(san_table_data!I151&lt;1, "&lt;1", san_table_data!I151))), "-")</f>
        <v>-</v>
      </c>
      <c r="J154" s="47" t="str">
        <f>IF(ISNUMBER(san_table_data!J151), IF(san_table_data!J151=-999,"NA",san_table_data!J151), "-")</f>
        <v>-</v>
      </c>
      <c r="K154" s="47" t="str">
        <f>IF(ISNUMBER(san_table_data!K151), IF(san_table_data!K151=-999,"NA",san_table_data!K151), "-")</f>
        <v>-</v>
      </c>
      <c r="L154" s="60" t="str">
        <f>IF(ISNUMBER(san_table_data!L151), IF(san_table_data!L151=-999,"NA",IF(san_table_data!L151&gt;99, "&gt;99", IF(san_table_data!L151&lt;1, "&lt;1", san_table_data!L151))), "-")</f>
        <v>-</v>
      </c>
      <c r="M154" s="59" t="str">
        <f>IF(ISNUMBER(san_table_data!M151), IF(san_table_data!M151=-999,"NA",IF(san_table_data!M151&gt;99, "&gt;99", IF(san_table_data!M151&lt;1, "&lt;1", san_table_data!M151))), "-")</f>
        <v>-</v>
      </c>
      <c r="N154" s="59" t="str">
        <f>IF(ISNUMBER(san_table_data!N151), IF(san_table_data!N151=-999,"NA",IF(san_table_data!N151&gt;99, "&gt;99", IF(san_table_data!N151&lt;1, "&lt;1", san_table_data!N151))), "-")</f>
        <v>-</v>
      </c>
      <c r="O154" s="61" t="str">
        <f>IF(ISNUMBER(san_table_data!O151), IF(san_table_data!O151=-999,"NA",IF(san_table_data!O151&gt;99, "&gt;99", IF(san_table_data!O151&lt;1, "&lt;1", san_table_data!O151))), "-")</f>
        <v>-</v>
      </c>
      <c r="P154" s="47" t="str">
        <f>IF(ISNUMBER(san_table_data!P151), IF(san_table_data!P151=-999,"NA",san_table_data!P151), "-")</f>
        <v>-</v>
      </c>
      <c r="Q154" s="47" t="str">
        <f>IF(ISNUMBER(san_table_data!Q151), IF(san_table_data!Q151=-999,"NA",san_table_data!Q151), "-")</f>
        <v>-</v>
      </c>
      <c r="R154" s="60" t="str">
        <f>IF(ISNUMBER(san_table_data!R151), IF(san_table_data!R151=-999,"NA",IF(san_table_data!R151&gt;99, "&gt;99", IF(san_table_data!R151&lt;1, "&lt;1", san_table_data!R151))), "-")</f>
        <v>-</v>
      </c>
      <c r="S154" s="59" t="str">
        <f>IF(ISNUMBER(san_table_data!S151), IF(san_table_data!S151=-999,"NA",IF(san_table_data!S151&gt;99, "&gt;99", IF(san_table_data!S151&lt;1, "&lt;1", san_table_data!S151))), "-")</f>
        <v>-</v>
      </c>
      <c r="T154" s="59" t="str">
        <f>IF(ISNUMBER(san_table_data!T151), IF(san_table_data!T151=-999,"NA",IF(san_table_data!T151&gt;99, "&gt;99", IF(san_table_data!T151&lt;1, "&lt;1", san_table_data!T151))), "-")</f>
        <v>-</v>
      </c>
      <c r="U154" s="61" t="str">
        <f>IF(ISNUMBER(san_table_data!U151), IF(san_table_data!U151=-999,"NA",IF(san_table_data!U151&gt;99, "&gt;99", IF(san_table_data!U151&lt;1, "&lt;1", san_table_data!U151))), "-")</f>
        <v>-</v>
      </c>
      <c r="V154" s="47" t="str">
        <f>IF(ISNUMBER(san_table_data!V151), IF(san_table_data!V151=-999,"NA",san_table_data!V151), "-")</f>
        <v>-</v>
      </c>
      <c r="W154" s="47" t="str">
        <f>IF(ISNUMBER(san_table_data!W151), IF(san_table_data!W151=-999,"NA",san_table_data!W151), "-")</f>
        <v>-</v>
      </c>
      <c r="X154" s="47"/>
      <c r="Y154" s="47"/>
      <c r="Z154" s="62" t="str">
        <f>IF(ISNUMBER(san_table_data!Z151), IF(san_table_data!Z151=-999,"NA",IF(san_table_data!Z151&gt;99, "&gt;99", IF(san_table_data!Z151&lt;1, "&lt;1", san_table_data!Z151))), "-")</f>
        <v>-</v>
      </c>
      <c r="AA154" s="63" t="str">
        <f>IF(ISNUMBER(san_table_data!AA151), IF(san_table_data!AA151=-999,"NA",IF(san_table_data!AA151&gt;99, "&gt;99", IF(san_table_data!AA151&lt;1, "&lt;1", san_table_data!AA151))), "-")</f>
        <v>-</v>
      </c>
      <c r="AB154" s="63" t="str">
        <f>IF(ISNUMBER(san_table_data!AB151), IF(san_table_data!AB151=-999,"NA",IF(san_table_data!AB151&gt;99, "&gt;99", IF(san_table_data!AB151&lt;1, "&lt;1", san_table_data!AB151))), "-")</f>
        <v>-</v>
      </c>
      <c r="AC154" s="63" t="str">
        <f>IF(ISNUMBER(san_table_data!AC151), IF(san_table_data!AC151=-999,"NA",IF(san_table_data!AC151&gt;99, "&gt;99", IF(san_table_data!AC151&lt;1, "&lt;1", san_table_data!AC151))), "-")</f>
        <v>-</v>
      </c>
      <c r="AD154" s="59" t="str">
        <f>IF(ISNUMBER(san_table_data!AD151), IF(san_table_data!AD151=-999,"NA",IF(san_table_data!AD151&gt;99, "&gt;99", IF(san_table_data!AD151&lt;1, "&lt;1", san_table_data!AD151))), "-")</f>
        <v>-</v>
      </c>
      <c r="AE154" s="59" t="str">
        <f>IF(ISNUMBER(san_table_data!AE151), IF(san_table_data!AE151=-999,"NA",IF(san_table_data!AE151&gt;99, "&gt;99", IF(san_table_data!AE151&lt;1, "&lt;1", san_table_data!AE151))), "-")</f>
        <v>-</v>
      </c>
      <c r="AF154" s="59" t="str">
        <f>IF(ISNUMBER(san_table_data!AF151), IF(san_table_data!AF151=-999,"NA",IF(san_table_data!AF151&gt;99, "&gt;99", IF(san_table_data!AF151&lt;1, "&lt;1", san_table_data!AF151))), "-")</f>
        <v>-</v>
      </c>
      <c r="AG154" s="62" t="str">
        <f>IF(ISNUMBER(san_table_data!AG151), IF(san_table_data!AG151=-999,"NA",IF(san_table_data!AG151&gt;99, "&gt;99", IF(san_table_data!AG151&lt;1, "&lt;1", san_table_data!AG151))), "-")</f>
        <v>-</v>
      </c>
      <c r="AH154" s="63" t="str">
        <f>IF(ISNUMBER(san_table_data!AH151), IF(san_table_data!AH151=-999,"NA",IF(san_table_data!AH151&gt;99, "&gt;99", IF(san_table_data!AH151&lt;1, "&lt;1", san_table_data!AH151))), "-")</f>
        <v>-</v>
      </c>
      <c r="AI154" s="63" t="str">
        <f>IF(ISNUMBER(san_table_data!AI151), IF(san_table_data!AI151=-999,"NA",IF(san_table_data!AI151&gt;99, "&gt;99", IF(san_table_data!AI151&lt;1, "&lt;1", san_table_data!AI151))), "-")</f>
        <v>-</v>
      </c>
      <c r="AJ154" s="63" t="str">
        <f>IF(ISNUMBER(san_table_data!AJ151), IF(san_table_data!AJ151=-999,"NA",IF(san_table_data!AJ151&gt;99, "&gt;99", IF(san_table_data!AJ151&lt;1, "&lt;1", san_table_data!AJ151))), "-")</f>
        <v>-</v>
      </c>
      <c r="AK154" s="59" t="str">
        <f>IF(ISNUMBER(san_table_data!AK151), IF(san_table_data!AK151=-999,"NA",IF(san_table_data!AK151&gt;99, "&gt;99", IF(san_table_data!AK151&lt;1, "&lt;1", san_table_data!AK151))), "-")</f>
        <v>-</v>
      </c>
      <c r="AL154" s="59" t="str">
        <f>IF(ISNUMBER(san_table_data!AL151), IF(san_table_data!AL151=-999,"NA",IF(san_table_data!AL151&gt;99, "&gt;99", IF(san_table_data!AL151&lt;1, "&lt;1", san_table_data!AL151))), "-")</f>
        <v>-</v>
      </c>
      <c r="AM154" s="59" t="str">
        <f>IF(ISNUMBER(san_table_data!AM151), IF(san_table_data!AM151=-999,"NA",IF(san_table_data!AM151&gt;99, "&gt;99", IF(san_table_data!AM151&lt;1, "&lt;1", san_table_data!AM151))), "-")</f>
        <v>-</v>
      </c>
      <c r="AN154" s="62" t="str">
        <f>IF(ISNUMBER(san_table_data!AN151), IF(san_table_data!AN151=-999,"NA",IF(san_table_data!AN151&gt;99, "&gt;99", IF(san_table_data!AN151&lt;1, "&lt;1", san_table_data!AN151))), "-")</f>
        <v>-</v>
      </c>
      <c r="AO154" s="63" t="str">
        <f>IF(ISNUMBER(san_table_data!AO151), IF(san_table_data!AO151=-999,"NA",IF(san_table_data!AO151&gt;99, "&gt;99", IF(san_table_data!AO151&lt;1, "&lt;1", san_table_data!AO151))), "-")</f>
        <v>-</v>
      </c>
      <c r="AP154" s="63" t="str">
        <f>IF(ISNUMBER(san_table_data!AP151), IF(san_table_data!AP151=-999,"NA",IF(san_table_data!AP151&gt;99, "&gt;99", IF(san_table_data!AP151&lt;1, "&lt;1", san_table_data!AP151))), "-")</f>
        <v>-</v>
      </c>
      <c r="AQ154" s="63" t="str">
        <f>IF(ISNUMBER(san_table_data!AQ151), IF(san_table_data!AQ151=-999,"NA",IF(san_table_data!AQ151&gt;99, "&gt;99", IF(san_table_data!AQ151&lt;1, "&lt;1", san_table_data!AQ151))), "-")</f>
        <v>-</v>
      </c>
      <c r="AR154" s="59" t="str">
        <f>IF(ISNUMBER(san_table_data!AR151), IF(san_table_data!AR151=-999,"NA",IF(san_table_data!AR151&gt;99, "&gt;99", IF(san_table_data!AR151&lt;1, "&lt;1", san_table_data!AR151))), "-")</f>
        <v>-</v>
      </c>
      <c r="AS154" s="59" t="str">
        <f>IF(ISNUMBER(san_table_data!AS151), IF(san_table_data!AS151=-999,"NA",IF(san_table_data!AS151&gt;99, "&gt;99", IF(san_table_data!AS151&lt;1, "&lt;1", san_table_data!AS151))), "-")</f>
        <v>-</v>
      </c>
      <c r="AT154" s="59" t="str">
        <f>IF(ISNUMBER(san_table_data!AT151), IF(san_table_data!AT151=-999,"NA",IF(san_table_data!AT151&gt;99, "&gt;99", IF(san_table_data!AT151&lt;1, "&lt;1", san_table_data!AT151))), "-")</f>
        <v>-</v>
      </c>
    </row>
    <row r="155" x14ac:dyDescent="0.25">
      <c r="A155" s="56" t="str">
        <f>IF(ISBLANK(san_table_data!A152), "", san_table_data!A152)</f>
        <v/>
      </c>
      <c r="B155" s="56" t="str">
        <f>IF(ISBLANK(san_table_data!B152), "", san_table_data!B152)</f>
        <v/>
      </c>
      <c r="C155" s="57" t="str">
        <f>IF(ISNUMBER(san_table_data!C152), san_table_data!C152, "-")</f>
        <v>-</v>
      </c>
      <c r="D155" s="58" t="str">
        <f>IF(ISNUMBER(san_table_data!D152), san_table_data!D152, "-")</f>
        <v>-</v>
      </c>
      <c r="E155" s="59" t="str">
        <f>IF(ISNUMBER(san_table_data!E152), san_table_data!E152, "-")</f>
        <v>-</v>
      </c>
      <c r="F155" s="60" t="str">
        <f>IF(ISNUMBER(san_table_data!F152), IF(san_table_data!F152=-999,"NA",IF(san_table_data!F152&gt;99, "&gt;99", IF(san_table_data!F152&lt;1, "&lt;1", san_table_data!F152))), "-")</f>
        <v>-</v>
      </c>
      <c r="G155" s="59" t="str">
        <f>IF(ISNUMBER(san_table_data!G152), IF(san_table_data!G152=-999,"NA",IF(san_table_data!G152&gt;99, "&gt;99", IF(san_table_data!G152&lt;1, "&lt;1", san_table_data!G152))), "-")</f>
        <v>-</v>
      </c>
      <c r="H155" s="59" t="str">
        <f>IF(ISNUMBER(san_table_data!H152), IF(san_table_data!H152=-999,"NA",IF(san_table_data!H152&gt;99, "&gt;99", IF(san_table_data!H152&lt;1, "&lt;1", san_table_data!H152))), "-")</f>
        <v>-</v>
      </c>
      <c r="I155" s="61" t="str">
        <f>IF(ISNUMBER(san_table_data!I152), IF(san_table_data!I152=-999,"NA",IF(san_table_data!I152&gt;99, "&gt;99", IF(san_table_data!I152&lt;1, "&lt;1", san_table_data!I152))), "-")</f>
        <v>-</v>
      </c>
      <c r="J155" s="47" t="str">
        <f>IF(ISNUMBER(san_table_data!J152), IF(san_table_data!J152=-999,"NA",san_table_data!J152), "-")</f>
        <v>-</v>
      </c>
      <c r="K155" s="47" t="str">
        <f>IF(ISNUMBER(san_table_data!K152), IF(san_table_data!K152=-999,"NA",san_table_data!K152), "-")</f>
        <v>-</v>
      </c>
      <c r="L155" s="60" t="str">
        <f>IF(ISNUMBER(san_table_data!L152), IF(san_table_data!L152=-999,"NA",IF(san_table_data!L152&gt;99, "&gt;99", IF(san_table_data!L152&lt;1, "&lt;1", san_table_data!L152))), "-")</f>
        <v>-</v>
      </c>
      <c r="M155" s="59" t="str">
        <f>IF(ISNUMBER(san_table_data!M152), IF(san_table_data!M152=-999,"NA",IF(san_table_data!M152&gt;99, "&gt;99", IF(san_table_data!M152&lt;1, "&lt;1", san_table_data!M152))), "-")</f>
        <v>-</v>
      </c>
      <c r="N155" s="59" t="str">
        <f>IF(ISNUMBER(san_table_data!N152), IF(san_table_data!N152=-999,"NA",IF(san_table_data!N152&gt;99, "&gt;99", IF(san_table_data!N152&lt;1, "&lt;1", san_table_data!N152))), "-")</f>
        <v>-</v>
      </c>
      <c r="O155" s="61" t="str">
        <f>IF(ISNUMBER(san_table_data!O152), IF(san_table_data!O152=-999,"NA",IF(san_table_data!O152&gt;99, "&gt;99", IF(san_table_data!O152&lt;1, "&lt;1", san_table_data!O152))), "-")</f>
        <v>-</v>
      </c>
      <c r="P155" s="47" t="str">
        <f>IF(ISNUMBER(san_table_data!P152), IF(san_table_data!P152=-999,"NA",san_table_data!P152), "-")</f>
        <v>-</v>
      </c>
      <c r="Q155" s="47" t="str">
        <f>IF(ISNUMBER(san_table_data!Q152), IF(san_table_data!Q152=-999,"NA",san_table_data!Q152), "-")</f>
        <v>-</v>
      </c>
      <c r="R155" s="60" t="str">
        <f>IF(ISNUMBER(san_table_data!R152), IF(san_table_data!R152=-999,"NA",IF(san_table_data!R152&gt;99, "&gt;99", IF(san_table_data!R152&lt;1, "&lt;1", san_table_data!R152))), "-")</f>
        <v>-</v>
      </c>
      <c r="S155" s="59" t="str">
        <f>IF(ISNUMBER(san_table_data!S152), IF(san_table_data!S152=-999,"NA",IF(san_table_data!S152&gt;99, "&gt;99", IF(san_table_data!S152&lt;1, "&lt;1", san_table_data!S152))), "-")</f>
        <v>-</v>
      </c>
      <c r="T155" s="59" t="str">
        <f>IF(ISNUMBER(san_table_data!T152), IF(san_table_data!T152=-999,"NA",IF(san_table_data!T152&gt;99, "&gt;99", IF(san_table_data!T152&lt;1, "&lt;1", san_table_data!T152))), "-")</f>
        <v>-</v>
      </c>
      <c r="U155" s="61" t="str">
        <f>IF(ISNUMBER(san_table_data!U152), IF(san_table_data!U152=-999,"NA",IF(san_table_data!U152&gt;99, "&gt;99", IF(san_table_data!U152&lt;1, "&lt;1", san_table_data!U152))), "-")</f>
        <v>-</v>
      </c>
      <c r="V155" s="47" t="str">
        <f>IF(ISNUMBER(san_table_data!V152), IF(san_table_data!V152=-999,"NA",san_table_data!V152), "-")</f>
        <v>-</v>
      </c>
      <c r="W155" s="47" t="str">
        <f>IF(ISNUMBER(san_table_data!W152), IF(san_table_data!W152=-999,"NA",san_table_data!W152), "-")</f>
        <v>-</v>
      </c>
      <c r="X155" s="47"/>
      <c r="Y155" s="47"/>
      <c r="Z155" s="62" t="str">
        <f>IF(ISNUMBER(san_table_data!Z152), IF(san_table_data!Z152=-999,"NA",IF(san_table_data!Z152&gt;99, "&gt;99", IF(san_table_data!Z152&lt;1, "&lt;1", san_table_data!Z152))), "-")</f>
        <v>-</v>
      </c>
      <c r="AA155" s="63" t="str">
        <f>IF(ISNUMBER(san_table_data!AA152), IF(san_table_data!AA152=-999,"NA",IF(san_table_data!AA152&gt;99, "&gt;99", IF(san_table_data!AA152&lt;1, "&lt;1", san_table_data!AA152))), "-")</f>
        <v>-</v>
      </c>
      <c r="AB155" s="63" t="str">
        <f>IF(ISNUMBER(san_table_data!AB152), IF(san_table_data!AB152=-999,"NA",IF(san_table_data!AB152&gt;99, "&gt;99", IF(san_table_data!AB152&lt;1, "&lt;1", san_table_data!AB152))), "-")</f>
        <v>-</v>
      </c>
      <c r="AC155" s="63" t="str">
        <f>IF(ISNUMBER(san_table_data!AC152), IF(san_table_data!AC152=-999,"NA",IF(san_table_data!AC152&gt;99, "&gt;99", IF(san_table_data!AC152&lt;1, "&lt;1", san_table_data!AC152))), "-")</f>
        <v>-</v>
      </c>
      <c r="AD155" s="59" t="str">
        <f>IF(ISNUMBER(san_table_data!AD152), IF(san_table_data!AD152=-999,"NA",IF(san_table_data!AD152&gt;99, "&gt;99", IF(san_table_data!AD152&lt;1, "&lt;1", san_table_data!AD152))), "-")</f>
        <v>-</v>
      </c>
      <c r="AE155" s="59" t="str">
        <f>IF(ISNUMBER(san_table_data!AE152), IF(san_table_data!AE152=-999,"NA",IF(san_table_data!AE152&gt;99, "&gt;99", IF(san_table_data!AE152&lt;1, "&lt;1", san_table_data!AE152))), "-")</f>
        <v>-</v>
      </c>
      <c r="AF155" s="59" t="str">
        <f>IF(ISNUMBER(san_table_data!AF152), IF(san_table_data!AF152=-999,"NA",IF(san_table_data!AF152&gt;99, "&gt;99", IF(san_table_data!AF152&lt;1, "&lt;1", san_table_data!AF152))), "-")</f>
        <v>-</v>
      </c>
      <c r="AG155" s="62" t="str">
        <f>IF(ISNUMBER(san_table_data!AG152), IF(san_table_data!AG152=-999,"NA",IF(san_table_data!AG152&gt;99, "&gt;99", IF(san_table_data!AG152&lt;1, "&lt;1", san_table_data!AG152))), "-")</f>
        <v>-</v>
      </c>
      <c r="AH155" s="63" t="str">
        <f>IF(ISNUMBER(san_table_data!AH152), IF(san_table_data!AH152=-999,"NA",IF(san_table_data!AH152&gt;99, "&gt;99", IF(san_table_data!AH152&lt;1, "&lt;1", san_table_data!AH152))), "-")</f>
        <v>-</v>
      </c>
      <c r="AI155" s="63" t="str">
        <f>IF(ISNUMBER(san_table_data!AI152), IF(san_table_data!AI152=-999,"NA",IF(san_table_data!AI152&gt;99, "&gt;99", IF(san_table_data!AI152&lt;1, "&lt;1", san_table_data!AI152))), "-")</f>
        <v>-</v>
      </c>
      <c r="AJ155" s="63" t="str">
        <f>IF(ISNUMBER(san_table_data!AJ152), IF(san_table_data!AJ152=-999,"NA",IF(san_table_data!AJ152&gt;99, "&gt;99", IF(san_table_data!AJ152&lt;1, "&lt;1", san_table_data!AJ152))), "-")</f>
        <v>-</v>
      </c>
      <c r="AK155" s="59" t="str">
        <f>IF(ISNUMBER(san_table_data!AK152), IF(san_table_data!AK152=-999,"NA",IF(san_table_data!AK152&gt;99, "&gt;99", IF(san_table_data!AK152&lt;1, "&lt;1", san_table_data!AK152))), "-")</f>
        <v>-</v>
      </c>
      <c r="AL155" s="59" t="str">
        <f>IF(ISNUMBER(san_table_data!AL152), IF(san_table_data!AL152=-999,"NA",IF(san_table_data!AL152&gt;99, "&gt;99", IF(san_table_data!AL152&lt;1, "&lt;1", san_table_data!AL152))), "-")</f>
        <v>-</v>
      </c>
      <c r="AM155" s="59" t="str">
        <f>IF(ISNUMBER(san_table_data!AM152), IF(san_table_data!AM152=-999,"NA",IF(san_table_data!AM152&gt;99, "&gt;99", IF(san_table_data!AM152&lt;1, "&lt;1", san_table_data!AM152))), "-")</f>
        <v>-</v>
      </c>
      <c r="AN155" s="62" t="str">
        <f>IF(ISNUMBER(san_table_data!AN152), IF(san_table_data!AN152=-999,"NA",IF(san_table_data!AN152&gt;99, "&gt;99", IF(san_table_data!AN152&lt;1, "&lt;1", san_table_data!AN152))), "-")</f>
        <v>-</v>
      </c>
      <c r="AO155" s="63" t="str">
        <f>IF(ISNUMBER(san_table_data!AO152), IF(san_table_data!AO152=-999,"NA",IF(san_table_data!AO152&gt;99, "&gt;99", IF(san_table_data!AO152&lt;1, "&lt;1", san_table_data!AO152))), "-")</f>
        <v>-</v>
      </c>
      <c r="AP155" s="63" t="str">
        <f>IF(ISNUMBER(san_table_data!AP152), IF(san_table_data!AP152=-999,"NA",IF(san_table_data!AP152&gt;99, "&gt;99", IF(san_table_data!AP152&lt;1, "&lt;1", san_table_data!AP152))), "-")</f>
        <v>-</v>
      </c>
      <c r="AQ155" s="63" t="str">
        <f>IF(ISNUMBER(san_table_data!AQ152), IF(san_table_data!AQ152=-999,"NA",IF(san_table_data!AQ152&gt;99, "&gt;99", IF(san_table_data!AQ152&lt;1, "&lt;1", san_table_data!AQ152))), "-")</f>
        <v>-</v>
      </c>
      <c r="AR155" s="59" t="str">
        <f>IF(ISNUMBER(san_table_data!AR152), IF(san_table_data!AR152=-999,"NA",IF(san_table_data!AR152&gt;99, "&gt;99", IF(san_table_data!AR152&lt;1, "&lt;1", san_table_data!AR152))), "-")</f>
        <v>-</v>
      </c>
      <c r="AS155" s="59" t="str">
        <f>IF(ISNUMBER(san_table_data!AS152), IF(san_table_data!AS152=-999,"NA",IF(san_table_data!AS152&gt;99, "&gt;99", IF(san_table_data!AS152&lt;1, "&lt;1", san_table_data!AS152))), "-")</f>
        <v>-</v>
      </c>
      <c r="AT155" s="59" t="str">
        <f>IF(ISNUMBER(san_table_data!AT152), IF(san_table_data!AT152=-999,"NA",IF(san_table_data!AT152&gt;99, "&gt;99", IF(san_table_data!AT152&lt;1, "&lt;1", san_table_data!AT152))), "-")</f>
        <v>-</v>
      </c>
    </row>
    <row r="156" x14ac:dyDescent="0.25">
      <c r="A156" s="56" t="str">
        <f>IF(ISBLANK(san_table_data!A153), "", san_table_data!A153)</f>
        <v/>
      </c>
      <c r="B156" s="56" t="str">
        <f>IF(ISBLANK(san_table_data!B153), "", san_table_data!B153)</f>
        <v/>
      </c>
      <c r="C156" s="57" t="str">
        <f>IF(ISNUMBER(san_table_data!C153), san_table_data!C153, "-")</f>
        <v>-</v>
      </c>
      <c r="D156" s="58" t="str">
        <f>IF(ISNUMBER(san_table_data!D153), san_table_data!D153, "-")</f>
        <v>-</v>
      </c>
      <c r="E156" s="59" t="str">
        <f>IF(ISNUMBER(san_table_data!E153), san_table_data!E153, "-")</f>
        <v>-</v>
      </c>
      <c r="F156" s="60" t="str">
        <f>IF(ISNUMBER(san_table_data!F153), IF(san_table_data!F153=-999,"NA",IF(san_table_data!F153&gt;99, "&gt;99", IF(san_table_data!F153&lt;1, "&lt;1", san_table_data!F153))), "-")</f>
        <v>-</v>
      </c>
      <c r="G156" s="59" t="str">
        <f>IF(ISNUMBER(san_table_data!G153), IF(san_table_data!G153=-999,"NA",IF(san_table_data!G153&gt;99, "&gt;99", IF(san_table_data!G153&lt;1, "&lt;1", san_table_data!G153))), "-")</f>
        <v>-</v>
      </c>
      <c r="H156" s="59" t="str">
        <f>IF(ISNUMBER(san_table_data!H153), IF(san_table_data!H153=-999,"NA",IF(san_table_data!H153&gt;99, "&gt;99", IF(san_table_data!H153&lt;1, "&lt;1", san_table_data!H153))), "-")</f>
        <v>-</v>
      </c>
      <c r="I156" s="61" t="str">
        <f>IF(ISNUMBER(san_table_data!I153), IF(san_table_data!I153=-999,"NA",IF(san_table_data!I153&gt;99, "&gt;99", IF(san_table_data!I153&lt;1, "&lt;1", san_table_data!I153))), "-")</f>
        <v>-</v>
      </c>
      <c r="J156" s="47" t="str">
        <f>IF(ISNUMBER(san_table_data!J153), IF(san_table_data!J153=-999,"NA",san_table_data!J153), "-")</f>
        <v>-</v>
      </c>
      <c r="K156" s="47" t="str">
        <f>IF(ISNUMBER(san_table_data!K153), IF(san_table_data!K153=-999,"NA",san_table_data!K153), "-")</f>
        <v>-</v>
      </c>
      <c r="L156" s="60" t="str">
        <f>IF(ISNUMBER(san_table_data!L153), IF(san_table_data!L153=-999,"NA",IF(san_table_data!L153&gt;99, "&gt;99", IF(san_table_data!L153&lt;1, "&lt;1", san_table_data!L153))), "-")</f>
        <v>-</v>
      </c>
      <c r="M156" s="59" t="str">
        <f>IF(ISNUMBER(san_table_data!M153), IF(san_table_data!M153=-999,"NA",IF(san_table_data!M153&gt;99, "&gt;99", IF(san_table_data!M153&lt;1, "&lt;1", san_table_data!M153))), "-")</f>
        <v>-</v>
      </c>
      <c r="N156" s="59" t="str">
        <f>IF(ISNUMBER(san_table_data!N153), IF(san_table_data!N153=-999,"NA",IF(san_table_data!N153&gt;99, "&gt;99", IF(san_table_data!N153&lt;1, "&lt;1", san_table_data!N153))), "-")</f>
        <v>-</v>
      </c>
      <c r="O156" s="61" t="str">
        <f>IF(ISNUMBER(san_table_data!O153), IF(san_table_data!O153=-999,"NA",IF(san_table_data!O153&gt;99, "&gt;99", IF(san_table_data!O153&lt;1, "&lt;1", san_table_data!O153))), "-")</f>
        <v>-</v>
      </c>
      <c r="P156" s="47" t="str">
        <f>IF(ISNUMBER(san_table_data!P153), IF(san_table_data!P153=-999,"NA",san_table_data!P153), "-")</f>
        <v>-</v>
      </c>
      <c r="Q156" s="47" t="str">
        <f>IF(ISNUMBER(san_table_data!Q153), IF(san_table_data!Q153=-999,"NA",san_table_data!Q153), "-")</f>
        <v>-</v>
      </c>
      <c r="R156" s="60" t="str">
        <f>IF(ISNUMBER(san_table_data!R153), IF(san_table_data!R153=-999,"NA",IF(san_table_data!R153&gt;99, "&gt;99", IF(san_table_data!R153&lt;1, "&lt;1", san_table_data!R153))), "-")</f>
        <v>-</v>
      </c>
      <c r="S156" s="59" t="str">
        <f>IF(ISNUMBER(san_table_data!S153), IF(san_table_data!S153=-999,"NA",IF(san_table_data!S153&gt;99, "&gt;99", IF(san_table_data!S153&lt;1, "&lt;1", san_table_data!S153))), "-")</f>
        <v>-</v>
      </c>
      <c r="T156" s="59" t="str">
        <f>IF(ISNUMBER(san_table_data!T153), IF(san_table_data!T153=-999,"NA",IF(san_table_data!T153&gt;99, "&gt;99", IF(san_table_data!T153&lt;1, "&lt;1", san_table_data!T153))), "-")</f>
        <v>-</v>
      </c>
      <c r="U156" s="61" t="str">
        <f>IF(ISNUMBER(san_table_data!U153), IF(san_table_data!U153=-999,"NA",IF(san_table_data!U153&gt;99, "&gt;99", IF(san_table_data!U153&lt;1, "&lt;1", san_table_data!U153))), "-")</f>
        <v>-</v>
      </c>
      <c r="V156" s="47" t="str">
        <f>IF(ISNUMBER(san_table_data!V153), IF(san_table_data!V153=-999,"NA",san_table_data!V153), "-")</f>
        <v>-</v>
      </c>
      <c r="W156" s="47" t="str">
        <f>IF(ISNUMBER(san_table_data!W153), IF(san_table_data!W153=-999,"NA",san_table_data!W153), "-")</f>
        <v>-</v>
      </c>
      <c r="X156" s="47"/>
      <c r="Y156" s="47"/>
      <c r="Z156" s="62" t="str">
        <f>IF(ISNUMBER(san_table_data!Z153), IF(san_table_data!Z153=-999,"NA",IF(san_table_data!Z153&gt;99, "&gt;99", IF(san_table_data!Z153&lt;1, "&lt;1", san_table_data!Z153))), "-")</f>
        <v>-</v>
      </c>
      <c r="AA156" s="63" t="str">
        <f>IF(ISNUMBER(san_table_data!AA153), IF(san_table_data!AA153=-999,"NA",IF(san_table_data!AA153&gt;99, "&gt;99", IF(san_table_data!AA153&lt;1, "&lt;1", san_table_data!AA153))), "-")</f>
        <v>-</v>
      </c>
      <c r="AB156" s="63" t="str">
        <f>IF(ISNUMBER(san_table_data!AB153), IF(san_table_data!AB153=-999,"NA",IF(san_table_data!AB153&gt;99, "&gt;99", IF(san_table_data!AB153&lt;1, "&lt;1", san_table_data!AB153))), "-")</f>
        <v>-</v>
      </c>
      <c r="AC156" s="63" t="str">
        <f>IF(ISNUMBER(san_table_data!AC153), IF(san_table_data!AC153=-999,"NA",IF(san_table_data!AC153&gt;99, "&gt;99", IF(san_table_data!AC153&lt;1, "&lt;1", san_table_data!AC153))), "-")</f>
        <v>-</v>
      </c>
      <c r="AD156" s="59" t="str">
        <f>IF(ISNUMBER(san_table_data!AD153), IF(san_table_data!AD153=-999,"NA",IF(san_table_data!AD153&gt;99, "&gt;99", IF(san_table_data!AD153&lt;1, "&lt;1", san_table_data!AD153))), "-")</f>
        <v>-</v>
      </c>
      <c r="AE156" s="59" t="str">
        <f>IF(ISNUMBER(san_table_data!AE153), IF(san_table_data!AE153=-999,"NA",IF(san_table_data!AE153&gt;99, "&gt;99", IF(san_table_data!AE153&lt;1, "&lt;1", san_table_data!AE153))), "-")</f>
        <v>-</v>
      </c>
      <c r="AF156" s="59" t="str">
        <f>IF(ISNUMBER(san_table_data!AF153), IF(san_table_data!AF153=-999,"NA",IF(san_table_data!AF153&gt;99, "&gt;99", IF(san_table_data!AF153&lt;1, "&lt;1", san_table_data!AF153))), "-")</f>
        <v>-</v>
      </c>
      <c r="AG156" s="62" t="str">
        <f>IF(ISNUMBER(san_table_data!AG153), IF(san_table_data!AG153=-999,"NA",IF(san_table_data!AG153&gt;99, "&gt;99", IF(san_table_data!AG153&lt;1, "&lt;1", san_table_data!AG153))), "-")</f>
        <v>-</v>
      </c>
      <c r="AH156" s="63" t="str">
        <f>IF(ISNUMBER(san_table_data!AH153), IF(san_table_data!AH153=-999,"NA",IF(san_table_data!AH153&gt;99, "&gt;99", IF(san_table_data!AH153&lt;1, "&lt;1", san_table_data!AH153))), "-")</f>
        <v>-</v>
      </c>
      <c r="AI156" s="63" t="str">
        <f>IF(ISNUMBER(san_table_data!AI153), IF(san_table_data!AI153=-999,"NA",IF(san_table_data!AI153&gt;99, "&gt;99", IF(san_table_data!AI153&lt;1, "&lt;1", san_table_data!AI153))), "-")</f>
        <v>-</v>
      </c>
      <c r="AJ156" s="63" t="str">
        <f>IF(ISNUMBER(san_table_data!AJ153), IF(san_table_data!AJ153=-999,"NA",IF(san_table_data!AJ153&gt;99, "&gt;99", IF(san_table_data!AJ153&lt;1, "&lt;1", san_table_data!AJ153))), "-")</f>
        <v>-</v>
      </c>
      <c r="AK156" s="59" t="str">
        <f>IF(ISNUMBER(san_table_data!AK153), IF(san_table_data!AK153=-999,"NA",IF(san_table_data!AK153&gt;99, "&gt;99", IF(san_table_data!AK153&lt;1, "&lt;1", san_table_data!AK153))), "-")</f>
        <v>-</v>
      </c>
      <c r="AL156" s="59" t="str">
        <f>IF(ISNUMBER(san_table_data!AL153), IF(san_table_data!AL153=-999,"NA",IF(san_table_data!AL153&gt;99, "&gt;99", IF(san_table_data!AL153&lt;1, "&lt;1", san_table_data!AL153))), "-")</f>
        <v>-</v>
      </c>
      <c r="AM156" s="59" t="str">
        <f>IF(ISNUMBER(san_table_data!AM153), IF(san_table_data!AM153=-999,"NA",IF(san_table_data!AM153&gt;99, "&gt;99", IF(san_table_data!AM153&lt;1, "&lt;1", san_table_data!AM153))), "-")</f>
        <v>-</v>
      </c>
      <c r="AN156" s="62" t="str">
        <f>IF(ISNUMBER(san_table_data!AN153), IF(san_table_data!AN153=-999,"NA",IF(san_table_data!AN153&gt;99, "&gt;99", IF(san_table_data!AN153&lt;1, "&lt;1", san_table_data!AN153))), "-")</f>
        <v>-</v>
      </c>
      <c r="AO156" s="63" t="str">
        <f>IF(ISNUMBER(san_table_data!AO153), IF(san_table_data!AO153=-999,"NA",IF(san_table_data!AO153&gt;99, "&gt;99", IF(san_table_data!AO153&lt;1, "&lt;1", san_table_data!AO153))), "-")</f>
        <v>-</v>
      </c>
      <c r="AP156" s="63" t="str">
        <f>IF(ISNUMBER(san_table_data!AP153), IF(san_table_data!AP153=-999,"NA",IF(san_table_data!AP153&gt;99, "&gt;99", IF(san_table_data!AP153&lt;1, "&lt;1", san_table_data!AP153))), "-")</f>
        <v>-</v>
      </c>
      <c r="AQ156" s="63" t="str">
        <f>IF(ISNUMBER(san_table_data!AQ153), IF(san_table_data!AQ153=-999,"NA",IF(san_table_data!AQ153&gt;99, "&gt;99", IF(san_table_data!AQ153&lt;1, "&lt;1", san_table_data!AQ153))), "-")</f>
        <v>-</v>
      </c>
      <c r="AR156" s="59" t="str">
        <f>IF(ISNUMBER(san_table_data!AR153), IF(san_table_data!AR153=-999,"NA",IF(san_table_data!AR153&gt;99, "&gt;99", IF(san_table_data!AR153&lt;1, "&lt;1", san_table_data!AR153))), "-")</f>
        <v>-</v>
      </c>
      <c r="AS156" s="59" t="str">
        <f>IF(ISNUMBER(san_table_data!AS153), IF(san_table_data!AS153=-999,"NA",IF(san_table_data!AS153&gt;99, "&gt;99", IF(san_table_data!AS153&lt;1, "&lt;1", san_table_data!AS153))), "-")</f>
        <v>-</v>
      </c>
      <c r="AT156" s="59" t="str">
        <f>IF(ISNUMBER(san_table_data!AT153), IF(san_table_data!AT153=-999,"NA",IF(san_table_data!AT153&gt;99, "&gt;99", IF(san_table_data!AT153&lt;1, "&lt;1", san_table_data!AT153))), "-")</f>
        <v>-</v>
      </c>
    </row>
    <row r="157" x14ac:dyDescent="0.25">
      <c r="A157" s="56" t="str">
        <f>IF(ISBLANK(san_table_data!A154), "", san_table_data!A154)</f>
        <v/>
      </c>
      <c r="B157" s="56" t="str">
        <f>IF(ISBLANK(san_table_data!B154), "", san_table_data!B154)</f>
        <v/>
      </c>
      <c r="C157" s="57" t="str">
        <f>IF(ISNUMBER(san_table_data!C154), san_table_data!C154, "-")</f>
        <v>-</v>
      </c>
      <c r="D157" s="58" t="str">
        <f>IF(ISNUMBER(san_table_data!D154), san_table_data!D154, "-")</f>
        <v>-</v>
      </c>
      <c r="E157" s="59" t="str">
        <f>IF(ISNUMBER(san_table_data!E154), san_table_data!E154, "-")</f>
        <v>-</v>
      </c>
      <c r="F157" s="60" t="str">
        <f>IF(ISNUMBER(san_table_data!F154), IF(san_table_data!F154=-999,"NA",IF(san_table_data!F154&gt;99, "&gt;99", IF(san_table_data!F154&lt;1, "&lt;1", san_table_data!F154))), "-")</f>
        <v>-</v>
      </c>
      <c r="G157" s="59" t="str">
        <f>IF(ISNUMBER(san_table_data!G154), IF(san_table_data!G154=-999,"NA",IF(san_table_data!G154&gt;99, "&gt;99", IF(san_table_data!G154&lt;1, "&lt;1", san_table_data!G154))), "-")</f>
        <v>-</v>
      </c>
      <c r="H157" s="59" t="str">
        <f>IF(ISNUMBER(san_table_data!H154), IF(san_table_data!H154=-999,"NA",IF(san_table_data!H154&gt;99, "&gt;99", IF(san_table_data!H154&lt;1, "&lt;1", san_table_data!H154))), "-")</f>
        <v>-</v>
      </c>
      <c r="I157" s="61" t="str">
        <f>IF(ISNUMBER(san_table_data!I154), IF(san_table_data!I154=-999,"NA",IF(san_table_data!I154&gt;99, "&gt;99", IF(san_table_data!I154&lt;1, "&lt;1", san_table_data!I154))), "-")</f>
        <v>-</v>
      </c>
      <c r="J157" s="47" t="str">
        <f>IF(ISNUMBER(san_table_data!J154), IF(san_table_data!J154=-999,"NA",san_table_data!J154), "-")</f>
        <v>-</v>
      </c>
      <c r="K157" s="47" t="str">
        <f>IF(ISNUMBER(san_table_data!K154), IF(san_table_data!K154=-999,"NA",san_table_data!K154), "-")</f>
        <v>-</v>
      </c>
      <c r="L157" s="60" t="str">
        <f>IF(ISNUMBER(san_table_data!L154), IF(san_table_data!L154=-999,"NA",IF(san_table_data!L154&gt;99, "&gt;99", IF(san_table_data!L154&lt;1, "&lt;1", san_table_data!L154))), "-")</f>
        <v>-</v>
      </c>
      <c r="M157" s="59" t="str">
        <f>IF(ISNUMBER(san_table_data!M154), IF(san_table_data!M154=-999,"NA",IF(san_table_data!M154&gt;99, "&gt;99", IF(san_table_data!M154&lt;1, "&lt;1", san_table_data!M154))), "-")</f>
        <v>-</v>
      </c>
      <c r="N157" s="59" t="str">
        <f>IF(ISNUMBER(san_table_data!N154), IF(san_table_data!N154=-999,"NA",IF(san_table_data!N154&gt;99, "&gt;99", IF(san_table_data!N154&lt;1, "&lt;1", san_table_data!N154))), "-")</f>
        <v>-</v>
      </c>
      <c r="O157" s="61" t="str">
        <f>IF(ISNUMBER(san_table_data!O154), IF(san_table_data!O154=-999,"NA",IF(san_table_data!O154&gt;99, "&gt;99", IF(san_table_data!O154&lt;1, "&lt;1", san_table_data!O154))), "-")</f>
        <v>-</v>
      </c>
      <c r="P157" s="47" t="str">
        <f>IF(ISNUMBER(san_table_data!P154), IF(san_table_data!P154=-999,"NA",san_table_data!P154), "-")</f>
        <v>-</v>
      </c>
      <c r="Q157" s="47" t="str">
        <f>IF(ISNUMBER(san_table_data!Q154), IF(san_table_data!Q154=-999,"NA",san_table_data!Q154), "-")</f>
        <v>-</v>
      </c>
      <c r="R157" s="60" t="str">
        <f>IF(ISNUMBER(san_table_data!R154), IF(san_table_data!R154=-999,"NA",IF(san_table_data!R154&gt;99, "&gt;99", IF(san_table_data!R154&lt;1, "&lt;1", san_table_data!R154))), "-")</f>
        <v>-</v>
      </c>
      <c r="S157" s="59" t="str">
        <f>IF(ISNUMBER(san_table_data!S154), IF(san_table_data!S154=-999,"NA",IF(san_table_data!S154&gt;99, "&gt;99", IF(san_table_data!S154&lt;1, "&lt;1", san_table_data!S154))), "-")</f>
        <v>-</v>
      </c>
      <c r="T157" s="59" t="str">
        <f>IF(ISNUMBER(san_table_data!T154), IF(san_table_data!T154=-999,"NA",IF(san_table_data!T154&gt;99, "&gt;99", IF(san_table_data!T154&lt;1, "&lt;1", san_table_data!T154))), "-")</f>
        <v>-</v>
      </c>
      <c r="U157" s="61" t="str">
        <f>IF(ISNUMBER(san_table_data!U154), IF(san_table_data!U154=-999,"NA",IF(san_table_data!U154&gt;99, "&gt;99", IF(san_table_data!U154&lt;1, "&lt;1", san_table_data!U154))), "-")</f>
        <v>-</v>
      </c>
      <c r="V157" s="47" t="str">
        <f>IF(ISNUMBER(san_table_data!V154), IF(san_table_data!V154=-999,"NA",san_table_data!V154), "-")</f>
        <v>-</v>
      </c>
      <c r="W157" s="47" t="str">
        <f>IF(ISNUMBER(san_table_data!W154), IF(san_table_data!W154=-999,"NA",san_table_data!W154), "-")</f>
        <v>-</v>
      </c>
      <c r="X157" s="47"/>
      <c r="Y157" s="47"/>
      <c r="Z157" s="62" t="str">
        <f>IF(ISNUMBER(san_table_data!Z154), IF(san_table_data!Z154=-999,"NA",IF(san_table_data!Z154&gt;99, "&gt;99", IF(san_table_data!Z154&lt;1, "&lt;1", san_table_data!Z154))), "-")</f>
        <v>-</v>
      </c>
      <c r="AA157" s="63" t="str">
        <f>IF(ISNUMBER(san_table_data!AA154), IF(san_table_data!AA154=-999,"NA",IF(san_table_data!AA154&gt;99, "&gt;99", IF(san_table_data!AA154&lt;1, "&lt;1", san_table_data!AA154))), "-")</f>
        <v>-</v>
      </c>
      <c r="AB157" s="63" t="str">
        <f>IF(ISNUMBER(san_table_data!AB154), IF(san_table_data!AB154=-999,"NA",IF(san_table_data!AB154&gt;99, "&gt;99", IF(san_table_data!AB154&lt;1, "&lt;1", san_table_data!AB154))), "-")</f>
        <v>-</v>
      </c>
      <c r="AC157" s="63" t="str">
        <f>IF(ISNUMBER(san_table_data!AC154), IF(san_table_data!AC154=-999,"NA",IF(san_table_data!AC154&gt;99, "&gt;99", IF(san_table_data!AC154&lt;1, "&lt;1", san_table_data!AC154))), "-")</f>
        <v>-</v>
      </c>
      <c r="AD157" s="59" t="str">
        <f>IF(ISNUMBER(san_table_data!AD154), IF(san_table_data!AD154=-999,"NA",IF(san_table_data!AD154&gt;99, "&gt;99", IF(san_table_data!AD154&lt;1, "&lt;1", san_table_data!AD154))), "-")</f>
        <v>-</v>
      </c>
      <c r="AE157" s="59" t="str">
        <f>IF(ISNUMBER(san_table_data!AE154), IF(san_table_data!AE154=-999,"NA",IF(san_table_data!AE154&gt;99, "&gt;99", IF(san_table_data!AE154&lt;1, "&lt;1", san_table_data!AE154))), "-")</f>
        <v>-</v>
      </c>
      <c r="AF157" s="59" t="str">
        <f>IF(ISNUMBER(san_table_data!AF154), IF(san_table_data!AF154=-999,"NA",IF(san_table_data!AF154&gt;99, "&gt;99", IF(san_table_data!AF154&lt;1, "&lt;1", san_table_data!AF154))), "-")</f>
        <v>-</v>
      </c>
      <c r="AG157" s="62" t="str">
        <f>IF(ISNUMBER(san_table_data!AG154), IF(san_table_data!AG154=-999,"NA",IF(san_table_data!AG154&gt;99, "&gt;99", IF(san_table_data!AG154&lt;1, "&lt;1", san_table_data!AG154))), "-")</f>
        <v>-</v>
      </c>
      <c r="AH157" s="63" t="str">
        <f>IF(ISNUMBER(san_table_data!AH154), IF(san_table_data!AH154=-999,"NA",IF(san_table_data!AH154&gt;99, "&gt;99", IF(san_table_data!AH154&lt;1, "&lt;1", san_table_data!AH154))), "-")</f>
        <v>-</v>
      </c>
      <c r="AI157" s="63" t="str">
        <f>IF(ISNUMBER(san_table_data!AI154), IF(san_table_data!AI154=-999,"NA",IF(san_table_data!AI154&gt;99, "&gt;99", IF(san_table_data!AI154&lt;1, "&lt;1", san_table_data!AI154))), "-")</f>
        <v>-</v>
      </c>
      <c r="AJ157" s="63" t="str">
        <f>IF(ISNUMBER(san_table_data!AJ154), IF(san_table_data!AJ154=-999,"NA",IF(san_table_data!AJ154&gt;99, "&gt;99", IF(san_table_data!AJ154&lt;1, "&lt;1", san_table_data!AJ154))), "-")</f>
        <v>-</v>
      </c>
      <c r="AK157" s="59" t="str">
        <f>IF(ISNUMBER(san_table_data!AK154), IF(san_table_data!AK154=-999,"NA",IF(san_table_data!AK154&gt;99, "&gt;99", IF(san_table_data!AK154&lt;1, "&lt;1", san_table_data!AK154))), "-")</f>
        <v>-</v>
      </c>
      <c r="AL157" s="59" t="str">
        <f>IF(ISNUMBER(san_table_data!AL154), IF(san_table_data!AL154=-999,"NA",IF(san_table_data!AL154&gt;99, "&gt;99", IF(san_table_data!AL154&lt;1, "&lt;1", san_table_data!AL154))), "-")</f>
        <v>-</v>
      </c>
      <c r="AM157" s="59" t="str">
        <f>IF(ISNUMBER(san_table_data!AM154), IF(san_table_data!AM154=-999,"NA",IF(san_table_data!AM154&gt;99, "&gt;99", IF(san_table_data!AM154&lt;1, "&lt;1", san_table_data!AM154))), "-")</f>
        <v>-</v>
      </c>
      <c r="AN157" s="62" t="str">
        <f>IF(ISNUMBER(san_table_data!AN154), IF(san_table_data!AN154=-999,"NA",IF(san_table_data!AN154&gt;99, "&gt;99", IF(san_table_data!AN154&lt;1, "&lt;1", san_table_data!AN154))), "-")</f>
        <v>-</v>
      </c>
      <c r="AO157" s="63" t="str">
        <f>IF(ISNUMBER(san_table_data!AO154), IF(san_table_data!AO154=-999,"NA",IF(san_table_data!AO154&gt;99, "&gt;99", IF(san_table_data!AO154&lt;1, "&lt;1", san_table_data!AO154))), "-")</f>
        <v>-</v>
      </c>
      <c r="AP157" s="63" t="str">
        <f>IF(ISNUMBER(san_table_data!AP154), IF(san_table_data!AP154=-999,"NA",IF(san_table_data!AP154&gt;99, "&gt;99", IF(san_table_data!AP154&lt;1, "&lt;1", san_table_data!AP154))), "-")</f>
        <v>-</v>
      </c>
      <c r="AQ157" s="63" t="str">
        <f>IF(ISNUMBER(san_table_data!AQ154), IF(san_table_data!AQ154=-999,"NA",IF(san_table_data!AQ154&gt;99, "&gt;99", IF(san_table_data!AQ154&lt;1, "&lt;1", san_table_data!AQ154))), "-")</f>
        <v>-</v>
      </c>
      <c r="AR157" s="59" t="str">
        <f>IF(ISNUMBER(san_table_data!AR154), IF(san_table_data!AR154=-999,"NA",IF(san_table_data!AR154&gt;99, "&gt;99", IF(san_table_data!AR154&lt;1, "&lt;1", san_table_data!AR154))), "-")</f>
        <v>-</v>
      </c>
      <c r="AS157" s="59" t="str">
        <f>IF(ISNUMBER(san_table_data!AS154), IF(san_table_data!AS154=-999,"NA",IF(san_table_data!AS154&gt;99, "&gt;99", IF(san_table_data!AS154&lt;1, "&lt;1", san_table_data!AS154))), "-")</f>
        <v>-</v>
      </c>
      <c r="AT157" s="59" t="str">
        <f>IF(ISNUMBER(san_table_data!AT154), IF(san_table_data!AT154=-999,"NA",IF(san_table_data!AT154&gt;99, "&gt;99", IF(san_table_data!AT154&lt;1, "&lt;1", san_table_data!AT154))), "-")</f>
        <v>-</v>
      </c>
    </row>
    <row r="158" x14ac:dyDescent="0.25">
      <c r="A158" s="56" t="str">
        <f>IF(ISBLANK(san_table_data!A155), "", san_table_data!A155)</f>
        <v/>
      </c>
      <c r="B158" s="56" t="str">
        <f>IF(ISBLANK(san_table_data!B155), "", san_table_data!B155)</f>
        <v/>
      </c>
      <c r="C158" s="57" t="str">
        <f>IF(ISNUMBER(san_table_data!C155), san_table_data!C155, "-")</f>
        <v>-</v>
      </c>
      <c r="D158" s="58" t="str">
        <f>IF(ISNUMBER(san_table_data!D155), san_table_data!D155, "-")</f>
        <v>-</v>
      </c>
      <c r="E158" s="59" t="str">
        <f>IF(ISNUMBER(san_table_data!E155), san_table_data!E155, "-")</f>
        <v>-</v>
      </c>
      <c r="F158" s="60" t="str">
        <f>IF(ISNUMBER(san_table_data!F155), IF(san_table_data!F155=-999,"NA",IF(san_table_data!F155&gt;99, "&gt;99", IF(san_table_data!F155&lt;1, "&lt;1", san_table_data!F155))), "-")</f>
        <v>-</v>
      </c>
      <c r="G158" s="59" t="str">
        <f>IF(ISNUMBER(san_table_data!G155), IF(san_table_data!G155=-999,"NA",IF(san_table_data!G155&gt;99, "&gt;99", IF(san_table_data!G155&lt;1, "&lt;1", san_table_data!G155))), "-")</f>
        <v>-</v>
      </c>
      <c r="H158" s="59" t="str">
        <f>IF(ISNUMBER(san_table_data!H155), IF(san_table_data!H155=-999,"NA",IF(san_table_data!H155&gt;99, "&gt;99", IF(san_table_data!H155&lt;1, "&lt;1", san_table_data!H155))), "-")</f>
        <v>-</v>
      </c>
      <c r="I158" s="61" t="str">
        <f>IF(ISNUMBER(san_table_data!I155), IF(san_table_data!I155=-999,"NA",IF(san_table_data!I155&gt;99, "&gt;99", IF(san_table_data!I155&lt;1, "&lt;1", san_table_data!I155))), "-")</f>
        <v>-</v>
      </c>
      <c r="J158" s="47" t="str">
        <f>IF(ISNUMBER(san_table_data!J155), IF(san_table_data!J155=-999,"NA",san_table_data!J155), "-")</f>
        <v>-</v>
      </c>
      <c r="K158" s="47" t="str">
        <f>IF(ISNUMBER(san_table_data!K155), IF(san_table_data!K155=-999,"NA",san_table_data!K155), "-")</f>
        <v>-</v>
      </c>
      <c r="L158" s="60" t="str">
        <f>IF(ISNUMBER(san_table_data!L155), IF(san_table_data!L155=-999,"NA",IF(san_table_data!L155&gt;99, "&gt;99", IF(san_table_data!L155&lt;1, "&lt;1", san_table_data!L155))), "-")</f>
        <v>-</v>
      </c>
      <c r="M158" s="59" t="str">
        <f>IF(ISNUMBER(san_table_data!M155), IF(san_table_data!M155=-999,"NA",IF(san_table_data!M155&gt;99, "&gt;99", IF(san_table_data!M155&lt;1, "&lt;1", san_table_data!M155))), "-")</f>
        <v>-</v>
      </c>
      <c r="N158" s="59" t="str">
        <f>IF(ISNUMBER(san_table_data!N155), IF(san_table_data!N155=-999,"NA",IF(san_table_data!N155&gt;99, "&gt;99", IF(san_table_data!N155&lt;1, "&lt;1", san_table_data!N155))), "-")</f>
        <v>-</v>
      </c>
      <c r="O158" s="61" t="str">
        <f>IF(ISNUMBER(san_table_data!O155), IF(san_table_data!O155=-999,"NA",IF(san_table_data!O155&gt;99, "&gt;99", IF(san_table_data!O155&lt;1, "&lt;1", san_table_data!O155))), "-")</f>
        <v>-</v>
      </c>
      <c r="P158" s="47" t="str">
        <f>IF(ISNUMBER(san_table_data!P155), IF(san_table_data!P155=-999,"NA",san_table_data!P155), "-")</f>
        <v>-</v>
      </c>
      <c r="Q158" s="47" t="str">
        <f>IF(ISNUMBER(san_table_data!Q155), IF(san_table_data!Q155=-999,"NA",san_table_data!Q155), "-")</f>
        <v>-</v>
      </c>
      <c r="R158" s="60" t="str">
        <f>IF(ISNUMBER(san_table_data!R155), IF(san_table_data!R155=-999,"NA",IF(san_table_data!R155&gt;99, "&gt;99", IF(san_table_data!R155&lt;1, "&lt;1", san_table_data!R155))), "-")</f>
        <v>-</v>
      </c>
      <c r="S158" s="59" t="str">
        <f>IF(ISNUMBER(san_table_data!S155), IF(san_table_data!S155=-999,"NA",IF(san_table_data!S155&gt;99, "&gt;99", IF(san_table_data!S155&lt;1, "&lt;1", san_table_data!S155))), "-")</f>
        <v>-</v>
      </c>
      <c r="T158" s="59" t="str">
        <f>IF(ISNUMBER(san_table_data!T155), IF(san_table_data!T155=-999,"NA",IF(san_table_data!T155&gt;99, "&gt;99", IF(san_table_data!T155&lt;1, "&lt;1", san_table_data!T155))), "-")</f>
        <v>-</v>
      </c>
      <c r="U158" s="61" t="str">
        <f>IF(ISNUMBER(san_table_data!U155), IF(san_table_data!U155=-999,"NA",IF(san_table_data!U155&gt;99, "&gt;99", IF(san_table_data!U155&lt;1, "&lt;1", san_table_data!U155))), "-")</f>
        <v>-</v>
      </c>
      <c r="V158" s="47" t="str">
        <f>IF(ISNUMBER(san_table_data!V155), IF(san_table_data!V155=-999,"NA",san_table_data!V155), "-")</f>
        <v>-</v>
      </c>
      <c r="W158" s="47" t="str">
        <f>IF(ISNUMBER(san_table_data!W155), IF(san_table_data!W155=-999,"NA",san_table_data!W155), "-")</f>
        <v>-</v>
      </c>
      <c r="X158" s="47"/>
      <c r="Y158" s="47"/>
      <c r="Z158" s="62" t="str">
        <f>IF(ISNUMBER(san_table_data!Z155), IF(san_table_data!Z155=-999,"NA",IF(san_table_data!Z155&gt;99, "&gt;99", IF(san_table_data!Z155&lt;1, "&lt;1", san_table_data!Z155))), "-")</f>
        <v>-</v>
      </c>
      <c r="AA158" s="63" t="str">
        <f>IF(ISNUMBER(san_table_data!AA155), IF(san_table_data!AA155=-999,"NA",IF(san_table_data!AA155&gt;99, "&gt;99", IF(san_table_data!AA155&lt;1, "&lt;1", san_table_data!AA155))), "-")</f>
        <v>-</v>
      </c>
      <c r="AB158" s="63" t="str">
        <f>IF(ISNUMBER(san_table_data!AB155), IF(san_table_data!AB155=-999,"NA",IF(san_table_data!AB155&gt;99, "&gt;99", IF(san_table_data!AB155&lt;1, "&lt;1", san_table_data!AB155))), "-")</f>
        <v>-</v>
      </c>
      <c r="AC158" s="63" t="str">
        <f>IF(ISNUMBER(san_table_data!AC155), IF(san_table_data!AC155=-999,"NA",IF(san_table_data!AC155&gt;99, "&gt;99", IF(san_table_data!AC155&lt;1, "&lt;1", san_table_data!AC155))), "-")</f>
        <v>-</v>
      </c>
      <c r="AD158" s="59" t="str">
        <f>IF(ISNUMBER(san_table_data!AD155), IF(san_table_data!AD155=-999,"NA",IF(san_table_data!AD155&gt;99, "&gt;99", IF(san_table_data!AD155&lt;1, "&lt;1", san_table_data!AD155))), "-")</f>
        <v>-</v>
      </c>
      <c r="AE158" s="59" t="str">
        <f>IF(ISNUMBER(san_table_data!AE155), IF(san_table_data!AE155=-999,"NA",IF(san_table_data!AE155&gt;99, "&gt;99", IF(san_table_data!AE155&lt;1, "&lt;1", san_table_data!AE155))), "-")</f>
        <v>-</v>
      </c>
      <c r="AF158" s="59" t="str">
        <f>IF(ISNUMBER(san_table_data!AF155), IF(san_table_data!AF155=-999,"NA",IF(san_table_data!AF155&gt;99, "&gt;99", IF(san_table_data!AF155&lt;1, "&lt;1", san_table_data!AF155))), "-")</f>
        <v>-</v>
      </c>
      <c r="AG158" s="62" t="str">
        <f>IF(ISNUMBER(san_table_data!AG155), IF(san_table_data!AG155=-999,"NA",IF(san_table_data!AG155&gt;99, "&gt;99", IF(san_table_data!AG155&lt;1, "&lt;1", san_table_data!AG155))), "-")</f>
        <v>-</v>
      </c>
      <c r="AH158" s="63" t="str">
        <f>IF(ISNUMBER(san_table_data!AH155), IF(san_table_data!AH155=-999,"NA",IF(san_table_data!AH155&gt;99, "&gt;99", IF(san_table_data!AH155&lt;1, "&lt;1", san_table_data!AH155))), "-")</f>
        <v>-</v>
      </c>
      <c r="AI158" s="63" t="str">
        <f>IF(ISNUMBER(san_table_data!AI155), IF(san_table_data!AI155=-999,"NA",IF(san_table_data!AI155&gt;99, "&gt;99", IF(san_table_data!AI155&lt;1, "&lt;1", san_table_data!AI155))), "-")</f>
        <v>-</v>
      </c>
      <c r="AJ158" s="63" t="str">
        <f>IF(ISNUMBER(san_table_data!AJ155), IF(san_table_data!AJ155=-999,"NA",IF(san_table_data!AJ155&gt;99, "&gt;99", IF(san_table_data!AJ155&lt;1, "&lt;1", san_table_data!AJ155))), "-")</f>
        <v>-</v>
      </c>
      <c r="AK158" s="59" t="str">
        <f>IF(ISNUMBER(san_table_data!AK155), IF(san_table_data!AK155=-999,"NA",IF(san_table_data!AK155&gt;99, "&gt;99", IF(san_table_data!AK155&lt;1, "&lt;1", san_table_data!AK155))), "-")</f>
        <v>-</v>
      </c>
      <c r="AL158" s="59" t="str">
        <f>IF(ISNUMBER(san_table_data!AL155), IF(san_table_data!AL155=-999,"NA",IF(san_table_data!AL155&gt;99, "&gt;99", IF(san_table_data!AL155&lt;1, "&lt;1", san_table_data!AL155))), "-")</f>
        <v>-</v>
      </c>
      <c r="AM158" s="59" t="str">
        <f>IF(ISNUMBER(san_table_data!AM155), IF(san_table_data!AM155=-999,"NA",IF(san_table_data!AM155&gt;99, "&gt;99", IF(san_table_data!AM155&lt;1, "&lt;1", san_table_data!AM155))), "-")</f>
        <v>-</v>
      </c>
      <c r="AN158" s="62" t="str">
        <f>IF(ISNUMBER(san_table_data!AN155), IF(san_table_data!AN155=-999,"NA",IF(san_table_data!AN155&gt;99, "&gt;99", IF(san_table_data!AN155&lt;1, "&lt;1", san_table_data!AN155))), "-")</f>
        <v>-</v>
      </c>
      <c r="AO158" s="63" t="str">
        <f>IF(ISNUMBER(san_table_data!AO155), IF(san_table_data!AO155=-999,"NA",IF(san_table_data!AO155&gt;99, "&gt;99", IF(san_table_data!AO155&lt;1, "&lt;1", san_table_data!AO155))), "-")</f>
        <v>-</v>
      </c>
      <c r="AP158" s="63" t="str">
        <f>IF(ISNUMBER(san_table_data!AP155), IF(san_table_data!AP155=-999,"NA",IF(san_table_data!AP155&gt;99, "&gt;99", IF(san_table_data!AP155&lt;1, "&lt;1", san_table_data!AP155))), "-")</f>
        <v>-</v>
      </c>
      <c r="AQ158" s="63" t="str">
        <f>IF(ISNUMBER(san_table_data!AQ155), IF(san_table_data!AQ155=-999,"NA",IF(san_table_data!AQ155&gt;99, "&gt;99", IF(san_table_data!AQ155&lt;1, "&lt;1", san_table_data!AQ155))), "-")</f>
        <v>-</v>
      </c>
      <c r="AR158" s="59" t="str">
        <f>IF(ISNUMBER(san_table_data!AR155), IF(san_table_data!AR155=-999,"NA",IF(san_table_data!AR155&gt;99, "&gt;99", IF(san_table_data!AR155&lt;1, "&lt;1", san_table_data!AR155))), "-")</f>
        <v>-</v>
      </c>
      <c r="AS158" s="59" t="str">
        <f>IF(ISNUMBER(san_table_data!AS155), IF(san_table_data!AS155=-999,"NA",IF(san_table_data!AS155&gt;99, "&gt;99", IF(san_table_data!AS155&lt;1, "&lt;1", san_table_data!AS155))), "-")</f>
        <v>-</v>
      </c>
      <c r="AT158" s="59" t="str">
        <f>IF(ISNUMBER(san_table_data!AT155), IF(san_table_data!AT155=-999,"NA",IF(san_table_data!AT155&gt;99, "&gt;99", IF(san_table_data!AT155&lt;1, "&lt;1", san_table_data!AT155))), "-")</f>
        <v>-</v>
      </c>
    </row>
    <row r="159" x14ac:dyDescent="0.25">
      <c r="A159" s="56" t="str">
        <f>IF(ISBLANK(san_table_data!A156), "", san_table_data!A156)</f>
        <v/>
      </c>
      <c r="B159" s="56" t="str">
        <f>IF(ISBLANK(san_table_data!B156), "", san_table_data!B156)</f>
        <v/>
      </c>
      <c r="C159" s="57" t="str">
        <f>IF(ISNUMBER(san_table_data!C156), san_table_data!C156, "-")</f>
        <v>-</v>
      </c>
      <c r="D159" s="58" t="str">
        <f>IF(ISNUMBER(san_table_data!D156), san_table_data!D156, "-")</f>
        <v>-</v>
      </c>
      <c r="E159" s="59" t="str">
        <f>IF(ISNUMBER(san_table_data!E156), san_table_data!E156, "-")</f>
        <v>-</v>
      </c>
      <c r="F159" s="60" t="str">
        <f>IF(ISNUMBER(san_table_data!F156), IF(san_table_data!F156=-999,"NA",IF(san_table_data!F156&gt;99, "&gt;99", IF(san_table_data!F156&lt;1, "&lt;1", san_table_data!F156))), "-")</f>
        <v>-</v>
      </c>
      <c r="G159" s="59" t="str">
        <f>IF(ISNUMBER(san_table_data!G156), IF(san_table_data!G156=-999,"NA",IF(san_table_data!G156&gt;99, "&gt;99", IF(san_table_data!G156&lt;1, "&lt;1", san_table_data!G156))), "-")</f>
        <v>-</v>
      </c>
      <c r="H159" s="59" t="str">
        <f>IF(ISNUMBER(san_table_data!H156), IF(san_table_data!H156=-999,"NA",IF(san_table_data!H156&gt;99, "&gt;99", IF(san_table_data!H156&lt;1, "&lt;1", san_table_data!H156))), "-")</f>
        <v>-</v>
      </c>
      <c r="I159" s="61" t="str">
        <f>IF(ISNUMBER(san_table_data!I156), IF(san_table_data!I156=-999,"NA",IF(san_table_data!I156&gt;99, "&gt;99", IF(san_table_data!I156&lt;1, "&lt;1", san_table_data!I156))), "-")</f>
        <v>-</v>
      </c>
      <c r="J159" s="47" t="str">
        <f>IF(ISNUMBER(san_table_data!J156), IF(san_table_data!J156=-999,"NA",san_table_data!J156), "-")</f>
        <v>-</v>
      </c>
      <c r="K159" s="47" t="str">
        <f>IF(ISNUMBER(san_table_data!K156), IF(san_table_data!K156=-999,"NA",san_table_data!K156), "-")</f>
        <v>-</v>
      </c>
      <c r="L159" s="60" t="str">
        <f>IF(ISNUMBER(san_table_data!L156), IF(san_table_data!L156=-999,"NA",IF(san_table_data!L156&gt;99, "&gt;99", IF(san_table_data!L156&lt;1, "&lt;1", san_table_data!L156))), "-")</f>
        <v>-</v>
      </c>
      <c r="M159" s="59" t="str">
        <f>IF(ISNUMBER(san_table_data!M156), IF(san_table_data!M156=-999,"NA",IF(san_table_data!M156&gt;99, "&gt;99", IF(san_table_data!M156&lt;1, "&lt;1", san_table_data!M156))), "-")</f>
        <v>-</v>
      </c>
      <c r="N159" s="59" t="str">
        <f>IF(ISNUMBER(san_table_data!N156), IF(san_table_data!N156=-999,"NA",IF(san_table_data!N156&gt;99, "&gt;99", IF(san_table_data!N156&lt;1, "&lt;1", san_table_data!N156))), "-")</f>
        <v>-</v>
      </c>
      <c r="O159" s="61" t="str">
        <f>IF(ISNUMBER(san_table_data!O156), IF(san_table_data!O156=-999,"NA",IF(san_table_data!O156&gt;99, "&gt;99", IF(san_table_data!O156&lt;1, "&lt;1", san_table_data!O156))), "-")</f>
        <v>-</v>
      </c>
      <c r="P159" s="47" t="str">
        <f>IF(ISNUMBER(san_table_data!P156), IF(san_table_data!P156=-999,"NA",san_table_data!P156), "-")</f>
        <v>-</v>
      </c>
      <c r="Q159" s="47" t="str">
        <f>IF(ISNUMBER(san_table_data!Q156), IF(san_table_data!Q156=-999,"NA",san_table_data!Q156), "-")</f>
        <v>-</v>
      </c>
      <c r="R159" s="60" t="str">
        <f>IF(ISNUMBER(san_table_data!R156), IF(san_table_data!R156=-999,"NA",IF(san_table_data!R156&gt;99, "&gt;99", IF(san_table_data!R156&lt;1, "&lt;1", san_table_data!R156))), "-")</f>
        <v>-</v>
      </c>
      <c r="S159" s="59" t="str">
        <f>IF(ISNUMBER(san_table_data!S156), IF(san_table_data!S156=-999,"NA",IF(san_table_data!S156&gt;99, "&gt;99", IF(san_table_data!S156&lt;1, "&lt;1", san_table_data!S156))), "-")</f>
        <v>-</v>
      </c>
      <c r="T159" s="59" t="str">
        <f>IF(ISNUMBER(san_table_data!T156), IF(san_table_data!T156=-999,"NA",IF(san_table_data!T156&gt;99, "&gt;99", IF(san_table_data!T156&lt;1, "&lt;1", san_table_data!T156))), "-")</f>
        <v>-</v>
      </c>
      <c r="U159" s="61" t="str">
        <f>IF(ISNUMBER(san_table_data!U156), IF(san_table_data!U156=-999,"NA",IF(san_table_data!U156&gt;99, "&gt;99", IF(san_table_data!U156&lt;1, "&lt;1", san_table_data!U156))), "-")</f>
        <v>-</v>
      </c>
      <c r="V159" s="47" t="str">
        <f>IF(ISNUMBER(san_table_data!V156), IF(san_table_data!V156=-999,"NA",san_table_data!V156), "-")</f>
        <v>-</v>
      </c>
      <c r="W159" s="47" t="str">
        <f>IF(ISNUMBER(san_table_data!W156), IF(san_table_data!W156=-999,"NA",san_table_data!W156), "-")</f>
        <v>-</v>
      </c>
      <c r="X159" s="47"/>
      <c r="Y159" s="47"/>
      <c r="Z159" s="62" t="str">
        <f>IF(ISNUMBER(san_table_data!Z156), IF(san_table_data!Z156=-999,"NA",IF(san_table_data!Z156&gt;99, "&gt;99", IF(san_table_data!Z156&lt;1, "&lt;1", san_table_data!Z156))), "-")</f>
        <v>-</v>
      </c>
      <c r="AA159" s="63" t="str">
        <f>IF(ISNUMBER(san_table_data!AA156), IF(san_table_data!AA156=-999,"NA",IF(san_table_data!AA156&gt;99, "&gt;99", IF(san_table_data!AA156&lt;1, "&lt;1", san_table_data!AA156))), "-")</f>
        <v>-</v>
      </c>
      <c r="AB159" s="63" t="str">
        <f>IF(ISNUMBER(san_table_data!AB156), IF(san_table_data!AB156=-999,"NA",IF(san_table_data!AB156&gt;99, "&gt;99", IF(san_table_data!AB156&lt;1, "&lt;1", san_table_data!AB156))), "-")</f>
        <v>-</v>
      </c>
      <c r="AC159" s="63" t="str">
        <f>IF(ISNUMBER(san_table_data!AC156), IF(san_table_data!AC156=-999,"NA",IF(san_table_data!AC156&gt;99, "&gt;99", IF(san_table_data!AC156&lt;1, "&lt;1", san_table_data!AC156))), "-")</f>
        <v>-</v>
      </c>
      <c r="AD159" s="59" t="str">
        <f>IF(ISNUMBER(san_table_data!AD156), IF(san_table_data!AD156=-999,"NA",IF(san_table_data!AD156&gt;99, "&gt;99", IF(san_table_data!AD156&lt;1, "&lt;1", san_table_data!AD156))), "-")</f>
        <v>-</v>
      </c>
      <c r="AE159" s="59" t="str">
        <f>IF(ISNUMBER(san_table_data!AE156), IF(san_table_data!AE156=-999,"NA",IF(san_table_data!AE156&gt;99, "&gt;99", IF(san_table_data!AE156&lt;1, "&lt;1", san_table_data!AE156))), "-")</f>
        <v>-</v>
      </c>
      <c r="AF159" s="59" t="str">
        <f>IF(ISNUMBER(san_table_data!AF156), IF(san_table_data!AF156=-999,"NA",IF(san_table_data!AF156&gt;99, "&gt;99", IF(san_table_data!AF156&lt;1, "&lt;1", san_table_data!AF156))), "-")</f>
        <v>-</v>
      </c>
      <c r="AG159" s="62" t="str">
        <f>IF(ISNUMBER(san_table_data!AG156), IF(san_table_data!AG156=-999,"NA",IF(san_table_data!AG156&gt;99, "&gt;99", IF(san_table_data!AG156&lt;1, "&lt;1", san_table_data!AG156))), "-")</f>
        <v>-</v>
      </c>
      <c r="AH159" s="63" t="str">
        <f>IF(ISNUMBER(san_table_data!AH156), IF(san_table_data!AH156=-999,"NA",IF(san_table_data!AH156&gt;99, "&gt;99", IF(san_table_data!AH156&lt;1, "&lt;1", san_table_data!AH156))), "-")</f>
        <v>-</v>
      </c>
      <c r="AI159" s="63" t="str">
        <f>IF(ISNUMBER(san_table_data!AI156), IF(san_table_data!AI156=-999,"NA",IF(san_table_data!AI156&gt;99, "&gt;99", IF(san_table_data!AI156&lt;1, "&lt;1", san_table_data!AI156))), "-")</f>
        <v>-</v>
      </c>
      <c r="AJ159" s="63" t="str">
        <f>IF(ISNUMBER(san_table_data!AJ156), IF(san_table_data!AJ156=-999,"NA",IF(san_table_data!AJ156&gt;99, "&gt;99", IF(san_table_data!AJ156&lt;1, "&lt;1", san_table_data!AJ156))), "-")</f>
        <v>-</v>
      </c>
      <c r="AK159" s="59" t="str">
        <f>IF(ISNUMBER(san_table_data!AK156), IF(san_table_data!AK156=-999,"NA",IF(san_table_data!AK156&gt;99, "&gt;99", IF(san_table_data!AK156&lt;1, "&lt;1", san_table_data!AK156))), "-")</f>
        <v>-</v>
      </c>
      <c r="AL159" s="59" t="str">
        <f>IF(ISNUMBER(san_table_data!AL156), IF(san_table_data!AL156=-999,"NA",IF(san_table_data!AL156&gt;99, "&gt;99", IF(san_table_data!AL156&lt;1, "&lt;1", san_table_data!AL156))), "-")</f>
        <v>-</v>
      </c>
      <c r="AM159" s="59" t="str">
        <f>IF(ISNUMBER(san_table_data!AM156), IF(san_table_data!AM156=-999,"NA",IF(san_table_data!AM156&gt;99, "&gt;99", IF(san_table_data!AM156&lt;1, "&lt;1", san_table_data!AM156))), "-")</f>
        <v>-</v>
      </c>
      <c r="AN159" s="62" t="str">
        <f>IF(ISNUMBER(san_table_data!AN156), IF(san_table_data!AN156=-999,"NA",IF(san_table_data!AN156&gt;99, "&gt;99", IF(san_table_data!AN156&lt;1, "&lt;1", san_table_data!AN156))), "-")</f>
        <v>-</v>
      </c>
      <c r="AO159" s="63" t="str">
        <f>IF(ISNUMBER(san_table_data!AO156), IF(san_table_data!AO156=-999,"NA",IF(san_table_data!AO156&gt;99, "&gt;99", IF(san_table_data!AO156&lt;1, "&lt;1", san_table_data!AO156))), "-")</f>
        <v>-</v>
      </c>
      <c r="AP159" s="63" t="str">
        <f>IF(ISNUMBER(san_table_data!AP156), IF(san_table_data!AP156=-999,"NA",IF(san_table_data!AP156&gt;99, "&gt;99", IF(san_table_data!AP156&lt;1, "&lt;1", san_table_data!AP156))), "-")</f>
        <v>-</v>
      </c>
      <c r="AQ159" s="63" t="str">
        <f>IF(ISNUMBER(san_table_data!AQ156), IF(san_table_data!AQ156=-999,"NA",IF(san_table_data!AQ156&gt;99, "&gt;99", IF(san_table_data!AQ156&lt;1, "&lt;1", san_table_data!AQ156))), "-")</f>
        <v>-</v>
      </c>
      <c r="AR159" s="59" t="str">
        <f>IF(ISNUMBER(san_table_data!AR156), IF(san_table_data!AR156=-999,"NA",IF(san_table_data!AR156&gt;99, "&gt;99", IF(san_table_data!AR156&lt;1, "&lt;1", san_table_data!AR156))), "-")</f>
        <v>-</v>
      </c>
      <c r="AS159" s="59" t="str">
        <f>IF(ISNUMBER(san_table_data!AS156), IF(san_table_data!AS156=-999,"NA",IF(san_table_data!AS156&gt;99, "&gt;99", IF(san_table_data!AS156&lt;1, "&lt;1", san_table_data!AS156))), "-")</f>
        <v>-</v>
      </c>
      <c r="AT159" s="59" t="str">
        <f>IF(ISNUMBER(san_table_data!AT156), IF(san_table_data!AT156=-999,"NA",IF(san_table_data!AT156&gt;99, "&gt;99", IF(san_table_data!AT156&lt;1, "&lt;1", san_table_data!AT156))), "-")</f>
        <v>-</v>
      </c>
    </row>
    <row r="160" x14ac:dyDescent="0.25">
      <c r="A160" s="56" t="str">
        <f>IF(ISBLANK(san_table_data!A157), "", san_table_data!A157)</f>
        <v/>
      </c>
      <c r="B160" s="56" t="str">
        <f>IF(ISBLANK(san_table_data!B157), "", san_table_data!B157)</f>
        <v/>
      </c>
      <c r="C160" s="57" t="str">
        <f>IF(ISNUMBER(san_table_data!C157), san_table_data!C157, "-")</f>
        <v>-</v>
      </c>
      <c r="D160" s="58" t="str">
        <f>IF(ISNUMBER(san_table_data!D157), san_table_data!D157, "-")</f>
        <v>-</v>
      </c>
      <c r="E160" s="59" t="str">
        <f>IF(ISNUMBER(san_table_data!E157), san_table_data!E157, "-")</f>
        <v>-</v>
      </c>
      <c r="F160" s="60" t="str">
        <f>IF(ISNUMBER(san_table_data!F157), IF(san_table_data!F157=-999,"NA",IF(san_table_data!F157&gt;99, "&gt;99", IF(san_table_data!F157&lt;1, "&lt;1", san_table_data!F157))), "-")</f>
        <v>-</v>
      </c>
      <c r="G160" s="59" t="str">
        <f>IF(ISNUMBER(san_table_data!G157), IF(san_table_data!G157=-999,"NA",IF(san_table_data!G157&gt;99, "&gt;99", IF(san_table_data!G157&lt;1, "&lt;1", san_table_data!G157))), "-")</f>
        <v>-</v>
      </c>
      <c r="H160" s="59" t="str">
        <f>IF(ISNUMBER(san_table_data!H157), IF(san_table_data!H157=-999,"NA",IF(san_table_data!H157&gt;99, "&gt;99", IF(san_table_data!H157&lt;1, "&lt;1", san_table_data!H157))), "-")</f>
        <v>-</v>
      </c>
      <c r="I160" s="61" t="str">
        <f>IF(ISNUMBER(san_table_data!I157), IF(san_table_data!I157=-999,"NA",IF(san_table_data!I157&gt;99, "&gt;99", IF(san_table_data!I157&lt;1, "&lt;1", san_table_data!I157))), "-")</f>
        <v>-</v>
      </c>
      <c r="J160" s="47" t="str">
        <f>IF(ISNUMBER(san_table_data!J157), IF(san_table_data!J157=-999,"NA",san_table_data!J157), "-")</f>
        <v>-</v>
      </c>
      <c r="K160" s="47" t="str">
        <f>IF(ISNUMBER(san_table_data!K157), IF(san_table_data!K157=-999,"NA",san_table_data!K157), "-")</f>
        <v>-</v>
      </c>
      <c r="L160" s="60" t="str">
        <f>IF(ISNUMBER(san_table_data!L157), IF(san_table_data!L157=-999,"NA",IF(san_table_data!L157&gt;99, "&gt;99", IF(san_table_data!L157&lt;1, "&lt;1", san_table_data!L157))), "-")</f>
        <v>-</v>
      </c>
      <c r="M160" s="59" t="str">
        <f>IF(ISNUMBER(san_table_data!M157), IF(san_table_data!M157=-999,"NA",IF(san_table_data!M157&gt;99, "&gt;99", IF(san_table_data!M157&lt;1, "&lt;1", san_table_data!M157))), "-")</f>
        <v>-</v>
      </c>
      <c r="N160" s="59" t="str">
        <f>IF(ISNUMBER(san_table_data!N157), IF(san_table_data!N157=-999,"NA",IF(san_table_data!N157&gt;99, "&gt;99", IF(san_table_data!N157&lt;1, "&lt;1", san_table_data!N157))), "-")</f>
        <v>-</v>
      </c>
      <c r="O160" s="61" t="str">
        <f>IF(ISNUMBER(san_table_data!O157), IF(san_table_data!O157=-999,"NA",IF(san_table_data!O157&gt;99, "&gt;99", IF(san_table_data!O157&lt;1, "&lt;1", san_table_data!O157))), "-")</f>
        <v>-</v>
      </c>
      <c r="P160" s="47" t="str">
        <f>IF(ISNUMBER(san_table_data!P157), IF(san_table_data!P157=-999,"NA",san_table_data!P157), "-")</f>
        <v>-</v>
      </c>
      <c r="Q160" s="47" t="str">
        <f>IF(ISNUMBER(san_table_data!Q157), IF(san_table_data!Q157=-999,"NA",san_table_data!Q157), "-")</f>
        <v>-</v>
      </c>
      <c r="R160" s="60" t="str">
        <f>IF(ISNUMBER(san_table_data!R157), IF(san_table_data!R157=-999,"NA",IF(san_table_data!R157&gt;99, "&gt;99", IF(san_table_data!R157&lt;1, "&lt;1", san_table_data!R157))), "-")</f>
        <v>-</v>
      </c>
      <c r="S160" s="59" t="str">
        <f>IF(ISNUMBER(san_table_data!S157), IF(san_table_data!S157=-999,"NA",IF(san_table_data!S157&gt;99, "&gt;99", IF(san_table_data!S157&lt;1, "&lt;1", san_table_data!S157))), "-")</f>
        <v>-</v>
      </c>
      <c r="T160" s="59" t="str">
        <f>IF(ISNUMBER(san_table_data!T157), IF(san_table_data!T157=-999,"NA",IF(san_table_data!T157&gt;99, "&gt;99", IF(san_table_data!T157&lt;1, "&lt;1", san_table_data!T157))), "-")</f>
        <v>-</v>
      </c>
      <c r="U160" s="61" t="str">
        <f>IF(ISNUMBER(san_table_data!U157), IF(san_table_data!U157=-999,"NA",IF(san_table_data!U157&gt;99, "&gt;99", IF(san_table_data!U157&lt;1, "&lt;1", san_table_data!U157))), "-")</f>
        <v>-</v>
      </c>
      <c r="V160" s="47" t="str">
        <f>IF(ISNUMBER(san_table_data!V157), IF(san_table_data!V157=-999,"NA",san_table_data!V157), "-")</f>
        <v>-</v>
      </c>
      <c r="W160" s="47" t="str">
        <f>IF(ISNUMBER(san_table_data!W157), IF(san_table_data!W157=-999,"NA",san_table_data!W157), "-")</f>
        <v>-</v>
      </c>
      <c r="X160" s="47"/>
      <c r="Y160" s="47"/>
      <c r="Z160" s="62" t="str">
        <f>IF(ISNUMBER(san_table_data!Z157), IF(san_table_data!Z157=-999,"NA",IF(san_table_data!Z157&gt;99, "&gt;99", IF(san_table_data!Z157&lt;1, "&lt;1", san_table_data!Z157))), "-")</f>
        <v>-</v>
      </c>
      <c r="AA160" s="63" t="str">
        <f>IF(ISNUMBER(san_table_data!AA157), IF(san_table_data!AA157=-999,"NA",IF(san_table_data!AA157&gt;99, "&gt;99", IF(san_table_data!AA157&lt;1, "&lt;1", san_table_data!AA157))), "-")</f>
        <v>-</v>
      </c>
      <c r="AB160" s="63" t="str">
        <f>IF(ISNUMBER(san_table_data!AB157), IF(san_table_data!AB157=-999,"NA",IF(san_table_data!AB157&gt;99, "&gt;99", IF(san_table_data!AB157&lt;1, "&lt;1", san_table_data!AB157))), "-")</f>
        <v>-</v>
      </c>
      <c r="AC160" s="63" t="str">
        <f>IF(ISNUMBER(san_table_data!AC157), IF(san_table_data!AC157=-999,"NA",IF(san_table_data!AC157&gt;99, "&gt;99", IF(san_table_data!AC157&lt;1, "&lt;1", san_table_data!AC157))), "-")</f>
        <v>-</v>
      </c>
      <c r="AD160" s="59" t="str">
        <f>IF(ISNUMBER(san_table_data!AD157), IF(san_table_data!AD157=-999,"NA",IF(san_table_data!AD157&gt;99, "&gt;99", IF(san_table_data!AD157&lt;1, "&lt;1", san_table_data!AD157))), "-")</f>
        <v>-</v>
      </c>
      <c r="AE160" s="59" t="str">
        <f>IF(ISNUMBER(san_table_data!AE157), IF(san_table_data!AE157=-999,"NA",IF(san_table_data!AE157&gt;99, "&gt;99", IF(san_table_data!AE157&lt;1, "&lt;1", san_table_data!AE157))), "-")</f>
        <v>-</v>
      </c>
      <c r="AF160" s="59" t="str">
        <f>IF(ISNUMBER(san_table_data!AF157), IF(san_table_data!AF157=-999,"NA",IF(san_table_data!AF157&gt;99, "&gt;99", IF(san_table_data!AF157&lt;1, "&lt;1", san_table_data!AF157))), "-")</f>
        <v>-</v>
      </c>
      <c r="AG160" s="62" t="str">
        <f>IF(ISNUMBER(san_table_data!AG157), IF(san_table_data!AG157=-999,"NA",IF(san_table_data!AG157&gt;99, "&gt;99", IF(san_table_data!AG157&lt;1, "&lt;1", san_table_data!AG157))), "-")</f>
        <v>-</v>
      </c>
      <c r="AH160" s="63" t="str">
        <f>IF(ISNUMBER(san_table_data!AH157), IF(san_table_data!AH157=-999,"NA",IF(san_table_data!AH157&gt;99, "&gt;99", IF(san_table_data!AH157&lt;1, "&lt;1", san_table_data!AH157))), "-")</f>
        <v>-</v>
      </c>
      <c r="AI160" s="63" t="str">
        <f>IF(ISNUMBER(san_table_data!AI157), IF(san_table_data!AI157=-999,"NA",IF(san_table_data!AI157&gt;99, "&gt;99", IF(san_table_data!AI157&lt;1, "&lt;1", san_table_data!AI157))), "-")</f>
        <v>-</v>
      </c>
      <c r="AJ160" s="63" t="str">
        <f>IF(ISNUMBER(san_table_data!AJ157), IF(san_table_data!AJ157=-999,"NA",IF(san_table_data!AJ157&gt;99, "&gt;99", IF(san_table_data!AJ157&lt;1, "&lt;1", san_table_data!AJ157))), "-")</f>
        <v>-</v>
      </c>
      <c r="AK160" s="59" t="str">
        <f>IF(ISNUMBER(san_table_data!AK157), IF(san_table_data!AK157=-999,"NA",IF(san_table_data!AK157&gt;99, "&gt;99", IF(san_table_data!AK157&lt;1, "&lt;1", san_table_data!AK157))), "-")</f>
        <v>-</v>
      </c>
      <c r="AL160" s="59" t="str">
        <f>IF(ISNUMBER(san_table_data!AL157), IF(san_table_data!AL157=-999,"NA",IF(san_table_data!AL157&gt;99, "&gt;99", IF(san_table_data!AL157&lt;1, "&lt;1", san_table_data!AL157))), "-")</f>
        <v>-</v>
      </c>
      <c r="AM160" s="59" t="str">
        <f>IF(ISNUMBER(san_table_data!AM157), IF(san_table_data!AM157=-999,"NA",IF(san_table_data!AM157&gt;99, "&gt;99", IF(san_table_data!AM157&lt;1, "&lt;1", san_table_data!AM157))), "-")</f>
        <v>-</v>
      </c>
      <c r="AN160" s="62" t="str">
        <f>IF(ISNUMBER(san_table_data!AN157), IF(san_table_data!AN157=-999,"NA",IF(san_table_data!AN157&gt;99, "&gt;99", IF(san_table_data!AN157&lt;1, "&lt;1", san_table_data!AN157))), "-")</f>
        <v>-</v>
      </c>
      <c r="AO160" s="63" t="str">
        <f>IF(ISNUMBER(san_table_data!AO157), IF(san_table_data!AO157=-999,"NA",IF(san_table_data!AO157&gt;99, "&gt;99", IF(san_table_data!AO157&lt;1, "&lt;1", san_table_data!AO157))), "-")</f>
        <v>-</v>
      </c>
      <c r="AP160" s="63" t="str">
        <f>IF(ISNUMBER(san_table_data!AP157), IF(san_table_data!AP157=-999,"NA",IF(san_table_data!AP157&gt;99, "&gt;99", IF(san_table_data!AP157&lt;1, "&lt;1", san_table_data!AP157))), "-")</f>
        <v>-</v>
      </c>
      <c r="AQ160" s="63" t="str">
        <f>IF(ISNUMBER(san_table_data!AQ157), IF(san_table_data!AQ157=-999,"NA",IF(san_table_data!AQ157&gt;99, "&gt;99", IF(san_table_data!AQ157&lt;1, "&lt;1", san_table_data!AQ157))), "-")</f>
        <v>-</v>
      </c>
      <c r="AR160" s="59" t="str">
        <f>IF(ISNUMBER(san_table_data!AR157), IF(san_table_data!AR157=-999,"NA",IF(san_table_data!AR157&gt;99, "&gt;99", IF(san_table_data!AR157&lt;1, "&lt;1", san_table_data!AR157))), "-")</f>
        <v>-</v>
      </c>
      <c r="AS160" s="59" t="str">
        <f>IF(ISNUMBER(san_table_data!AS157), IF(san_table_data!AS157=-999,"NA",IF(san_table_data!AS157&gt;99, "&gt;99", IF(san_table_data!AS157&lt;1, "&lt;1", san_table_data!AS157))), "-")</f>
        <v>-</v>
      </c>
      <c r="AT160" s="59" t="str">
        <f>IF(ISNUMBER(san_table_data!AT157), IF(san_table_data!AT157=-999,"NA",IF(san_table_data!AT157&gt;99, "&gt;99", IF(san_table_data!AT157&lt;1, "&lt;1", san_table_data!AT157))), "-")</f>
        <v>-</v>
      </c>
    </row>
    <row r="161" x14ac:dyDescent="0.25">
      <c r="A161" s="56" t="str">
        <f>IF(ISBLANK(san_table_data!A158), "", san_table_data!A158)</f>
        <v/>
      </c>
      <c r="B161" s="56" t="str">
        <f>IF(ISBLANK(san_table_data!B158), "", san_table_data!B158)</f>
        <v/>
      </c>
      <c r="C161" s="57" t="str">
        <f>IF(ISNUMBER(san_table_data!C158), san_table_data!C158, "-")</f>
        <v>-</v>
      </c>
      <c r="D161" s="58" t="str">
        <f>IF(ISNUMBER(san_table_data!D158), san_table_data!D158, "-")</f>
        <v>-</v>
      </c>
      <c r="E161" s="59" t="str">
        <f>IF(ISNUMBER(san_table_data!E158), san_table_data!E158, "-")</f>
        <v>-</v>
      </c>
      <c r="F161" s="60" t="str">
        <f>IF(ISNUMBER(san_table_data!F158), IF(san_table_data!F158=-999,"NA",IF(san_table_data!F158&gt;99, "&gt;99", IF(san_table_data!F158&lt;1, "&lt;1", san_table_data!F158))), "-")</f>
        <v>-</v>
      </c>
      <c r="G161" s="59" t="str">
        <f>IF(ISNUMBER(san_table_data!G158), IF(san_table_data!G158=-999,"NA",IF(san_table_data!G158&gt;99, "&gt;99", IF(san_table_data!G158&lt;1, "&lt;1", san_table_data!G158))), "-")</f>
        <v>-</v>
      </c>
      <c r="H161" s="59" t="str">
        <f>IF(ISNUMBER(san_table_data!H158), IF(san_table_data!H158=-999,"NA",IF(san_table_data!H158&gt;99, "&gt;99", IF(san_table_data!H158&lt;1, "&lt;1", san_table_data!H158))), "-")</f>
        <v>-</v>
      </c>
      <c r="I161" s="61" t="str">
        <f>IF(ISNUMBER(san_table_data!I158), IF(san_table_data!I158=-999,"NA",IF(san_table_data!I158&gt;99, "&gt;99", IF(san_table_data!I158&lt;1, "&lt;1", san_table_data!I158))), "-")</f>
        <v>-</v>
      </c>
      <c r="J161" s="47" t="str">
        <f>IF(ISNUMBER(san_table_data!J158), IF(san_table_data!J158=-999,"NA",san_table_data!J158), "-")</f>
        <v>-</v>
      </c>
      <c r="K161" s="47" t="str">
        <f>IF(ISNUMBER(san_table_data!K158), IF(san_table_data!K158=-999,"NA",san_table_data!K158), "-")</f>
        <v>-</v>
      </c>
      <c r="L161" s="60" t="str">
        <f>IF(ISNUMBER(san_table_data!L158), IF(san_table_data!L158=-999,"NA",IF(san_table_data!L158&gt;99, "&gt;99", IF(san_table_data!L158&lt;1, "&lt;1", san_table_data!L158))), "-")</f>
        <v>-</v>
      </c>
      <c r="M161" s="59" t="str">
        <f>IF(ISNUMBER(san_table_data!M158), IF(san_table_data!M158=-999,"NA",IF(san_table_data!M158&gt;99, "&gt;99", IF(san_table_data!M158&lt;1, "&lt;1", san_table_data!M158))), "-")</f>
        <v>-</v>
      </c>
      <c r="N161" s="59" t="str">
        <f>IF(ISNUMBER(san_table_data!N158), IF(san_table_data!N158=-999,"NA",IF(san_table_data!N158&gt;99, "&gt;99", IF(san_table_data!N158&lt;1, "&lt;1", san_table_data!N158))), "-")</f>
        <v>-</v>
      </c>
      <c r="O161" s="61" t="str">
        <f>IF(ISNUMBER(san_table_data!O158), IF(san_table_data!O158=-999,"NA",IF(san_table_data!O158&gt;99, "&gt;99", IF(san_table_data!O158&lt;1, "&lt;1", san_table_data!O158))), "-")</f>
        <v>-</v>
      </c>
      <c r="P161" s="47" t="str">
        <f>IF(ISNUMBER(san_table_data!P158), IF(san_table_data!P158=-999,"NA",san_table_data!P158), "-")</f>
        <v>-</v>
      </c>
      <c r="Q161" s="47" t="str">
        <f>IF(ISNUMBER(san_table_data!Q158), IF(san_table_data!Q158=-999,"NA",san_table_data!Q158), "-")</f>
        <v>-</v>
      </c>
      <c r="R161" s="60" t="str">
        <f>IF(ISNUMBER(san_table_data!R158), IF(san_table_data!R158=-999,"NA",IF(san_table_data!R158&gt;99, "&gt;99", IF(san_table_data!R158&lt;1, "&lt;1", san_table_data!R158))), "-")</f>
        <v>-</v>
      </c>
      <c r="S161" s="59" t="str">
        <f>IF(ISNUMBER(san_table_data!S158), IF(san_table_data!S158=-999,"NA",IF(san_table_data!S158&gt;99, "&gt;99", IF(san_table_data!S158&lt;1, "&lt;1", san_table_data!S158))), "-")</f>
        <v>-</v>
      </c>
      <c r="T161" s="59" t="str">
        <f>IF(ISNUMBER(san_table_data!T158), IF(san_table_data!T158=-999,"NA",IF(san_table_data!T158&gt;99, "&gt;99", IF(san_table_data!T158&lt;1, "&lt;1", san_table_data!T158))), "-")</f>
        <v>-</v>
      </c>
      <c r="U161" s="61" t="str">
        <f>IF(ISNUMBER(san_table_data!U158), IF(san_table_data!U158=-999,"NA",IF(san_table_data!U158&gt;99, "&gt;99", IF(san_table_data!U158&lt;1, "&lt;1", san_table_data!U158))), "-")</f>
        <v>-</v>
      </c>
      <c r="V161" s="47" t="str">
        <f>IF(ISNUMBER(san_table_data!V158), IF(san_table_data!V158=-999,"NA",san_table_data!V158), "-")</f>
        <v>-</v>
      </c>
      <c r="W161" s="47" t="str">
        <f>IF(ISNUMBER(san_table_data!W158), IF(san_table_data!W158=-999,"NA",san_table_data!W158), "-")</f>
        <v>-</v>
      </c>
      <c r="X161" s="47"/>
      <c r="Y161" s="47"/>
      <c r="Z161" s="62" t="str">
        <f>IF(ISNUMBER(san_table_data!Z158), IF(san_table_data!Z158=-999,"NA",IF(san_table_data!Z158&gt;99, "&gt;99", IF(san_table_data!Z158&lt;1, "&lt;1", san_table_data!Z158))), "-")</f>
        <v>-</v>
      </c>
      <c r="AA161" s="63" t="str">
        <f>IF(ISNUMBER(san_table_data!AA158), IF(san_table_data!AA158=-999,"NA",IF(san_table_data!AA158&gt;99, "&gt;99", IF(san_table_data!AA158&lt;1, "&lt;1", san_table_data!AA158))), "-")</f>
        <v>-</v>
      </c>
      <c r="AB161" s="63" t="str">
        <f>IF(ISNUMBER(san_table_data!AB158), IF(san_table_data!AB158=-999,"NA",IF(san_table_data!AB158&gt;99, "&gt;99", IF(san_table_data!AB158&lt;1, "&lt;1", san_table_data!AB158))), "-")</f>
        <v>-</v>
      </c>
      <c r="AC161" s="63" t="str">
        <f>IF(ISNUMBER(san_table_data!AC158), IF(san_table_data!AC158=-999,"NA",IF(san_table_data!AC158&gt;99, "&gt;99", IF(san_table_data!AC158&lt;1, "&lt;1", san_table_data!AC158))), "-")</f>
        <v>-</v>
      </c>
      <c r="AD161" s="59" t="str">
        <f>IF(ISNUMBER(san_table_data!AD158), IF(san_table_data!AD158=-999,"NA",IF(san_table_data!AD158&gt;99, "&gt;99", IF(san_table_data!AD158&lt;1, "&lt;1", san_table_data!AD158))), "-")</f>
        <v>-</v>
      </c>
      <c r="AE161" s="59" t="str">
        <f>IF(ISNUMBER(san_table_data!AE158), IF(san_table_data!AE158=-999,"NA",IF(san_table_data!AE158&gt;99, "&gt;99", IF(san_table_data!AE158&lt;1, "&lt;1", san_table_data!AE158))), "-")</f>
        <v>-</v>
      </c>
      <c r="AF161" s="59" t="str">
        <f>IF(ISNUMBER(san_table_data!AF158), IF(san_table_data!AF158=-999,"NA",IF(san_table_data!AF158&gt;99, "&gt;99", IF(san_table_data!AF158&lt;1, "&lt;1", san_table_data!AF158))), "-")</f>
        <v>-</v>
      </c>
      <c r="AG161" s="62" t="str">
        <f>IF(ISNUMBER(san_table_data!AG158), IF(san_table_data!AG158=-999,"NA",IF(san_table_data!AG158&gt;99, "&gt;99", IF(san_table_data!AG158&lt;1, "&lt;1", san_table_data!AG158))), "-")</f>
        <v>-</v>
      </c>
      <c r="AH161" s="63" t="str">
        <f>IF(ISNUMBER(san_table_data!AH158), IF(san_table_data!AH158=-999,"NA",IF(san_table_data!AH158&gt;99, "&gt;99", IF(san_table_data!AH158&lt;1, "&lt;1", san_table_data!AH158))), "-")</f>
        <v>-</v>
      </c>
      <c r="AI161" s="63" t="str">
        <f>IF(ISNUMBER(san_table_data!AI158), IF(san_table_data!AI158=-999,"NA",IF(san_table_data!AI158&gt;99, "&gt;99", IF(san_table_data!AI158&lt;1, "&lt;1", san_table_data!AI158))), "-")</f>
        <v>-</v>
      </c>
      <c r="AJ161" s="63" t="str">
        <f>IF(ISNUMBER(san_table_data!AJ158), IF(san_table_data!AJ158=-999,"NA",IF(san_table_data!AJ158&gt;99, "&gt;99", IF(san_table_data!AJ158&lt;1, "&lt;1", san_table_data!AJ158))), "-")</f>
        <v>-</v>
      </c>
      <c r="AK161" s="59" t="str">
        <f>IF(ISNUMBER(san_table_data!AK158), IF(san_table_data!AK158=-999,"NA",IF(san_table_data!AK158&gt;99, "&gt;99", IF(san_table_data!AK158&lt;1, "&lt;1", san_table_data!AK158))), "-")</f>
        <v>-</v>
      </c>
      <c r="AL161" s="59" t="str">
        <f>IF(ISNUMBER(san_table_data!AL158), IF(san_table_data!AL158=-999,"NA",IF(san_table_data!AL158&gt;99, "&gt;99", IF(san_table_data!AL158&lt;1, "&lt;1", san_table_data!AL158))), "-")</f>
        <v>-</v>
      </c>
      <c r="AM161" s="59" t="str">
        <f>IF(ISNUMBER(san_table_data!AM158), IF(san_table_data!AM158=-999,"NA",IF(san_table_data!AM158&gt;99, "&gt;99", IF(san_table_data!AM158&lt;1, "&lt;1", san_table_data!AM158))), "-")</f>
        <v>-</v>
      </c>
      <c r="AN161" s="62" t="str">
        <f>IF(ISNUMBER(san_table_data!AN158), IF(san_table_data!AN158=-999,"NA",IF(san_table_data!AN158&gt;99, "&gt;99", IF(san_table_data!AN158&lt;1, "&lt;1", san_table_data!AN158))), "-")</f>
        <v>-</v>
      </c>
      <c r="AO161" s="63" t="str">
        <f>IF(ISNUMBER(san_table_data!AO158), IF(san_table_data!AO158=-999,"NA",IF(san_table_data!AO158&gt;99, "&gt;99", IF(san_table_data!AO158&lt;1, "&lt;1", san_table_data!AO158))), "-")</f>
        <v>-</v>
      </c>
      <c r="AP161" s="63" t="str">
        <f>IF(ISNUMBER(san_table_data!AP158), IF(san_table_data!AP158=-999,"NA",IF(san_table_data!AP158&gt;99, "&gt;99", IF(san_table_data!AP158&lt;1, "&lt;1", san_table_data!AP158))), "-")</f>
        <v>-</v>
      </c>
      <c r="AQ161" s="63" t="str">
        <f>IF(ISNUMBER(san_table_data!AQ158), IF(san_table_data!AQ158=-999,"NA",IF(san_table_data!AQ158&gt;99, "&gt;99", IF(san_table_data!AQ158&lt;1, "&lt;1", san_table_data!AQ158))), "-")</f>
        <v>-</v>
      </c>
      <c r="AR161" s="59" t="str">
        <f>IF(ISNUMBER(san_table_data!AR158), IF(san_table_data!AR158=-999,"NA",IF(san_table_data!AR158&gt;99, "&gt;99", IF(san_table_data!AR158&lt;1, "&lt;1", san_table_data!AR158))), "-")</f>
        <v>-</v>
      </c>
      <c r="AS161" s="59" t="str">
        <f>IF(ISNUMBER(san_table_data!AS158), IF(san_table_data!AS158=-999,"NA",IF(san_table_data!AS158&gt;99, "&gt;99", IF(san_table_data!AS158&lt;1, "&lt;1", san_table_data!AS158))), "-")</f>
        <v>-</v>
      </c>
      <c r="AT161" s="59" t="str">
        <f>IF(ISNUMBER(san_table_data!AT158), IF(san_table_data!AT158=-999,"NA",IF(san_table_data!AT158&gt;99, "&gt;99", IF(san_table_data!AT158&lt;1, "&lt;1", san_table_data!AT158))), "-")</f>
        <v>-</v>
      </c>
    </row>
    <row r="162" x14ac:dyDescent="0.25">
      <c r="A162" s="56" t="str">
        <f>IF(ISBLANK(san_table_data!A159), "", san_table_data!A159)</f>
        <v/>
      </c>
      <c r="B162" s="56" t="str">
        <f>IF(ISBLANK(san_table_data!B159), "", san_table_data!B159)</f>
        <v/>
      </c>
      <c r="C162" s="57" t="str">
        <f>IF(ISNUMBER(san_table_data!C159), san_table_data!C159, "-")</f>
        <v>-</v>
      </c>
      <c r="D162" s="58" t="str">
        <f>IF(ISNUMBER(san_table_data!D159), san_table_data!D159, "-")</f>
        <v>-</v>
      </c>
      <c r="E162" s="59" t="str">
        <f>IF(ISNUMBER(san_table_data!E159), san_table_data!E159, "-")</f>
        <v>-</v>
      </c>
      <c r="F162" s="60" t="str">
        <f>IF(ISNUMBER(san_table_data!F159), IF(san_table_data!F159=-999,"NA",IF(san_table_data!F159&gt;99, "&gt;99", IF(san_table_data!F159&lt;1, "&lt;1", san_table_data!F159))), "-")</f>
        <v>-</v>
      </c>
      <c r="G162" s="59" t="str">
        <f>IF(ISNUMBER(san_table_data!G159), IF(san_table_data!G159=-999,"NA",IF(san_table_data!G159&gt;99, "&gt;99", IF(san_table_data!G159&lt;1, "&lt;1", san_table_data!G159))), "-")</f>
        <v>-</v>
      </c>
      <c r="H162" s="59" t="str">
        <f>IF(ISNUMBER(san_table_data!H159), IF(san_table_data!H159=-999,"NA",IF(san_table_data!H159&gt;99, "&gt;99", IF(san_table_data!H159&lt;1, "&lt;1", san_table_data!H159))), "-")</f>
        <v>-</v>
      </c>
      <c r="I162" s="61" t="str">
        <f>IF(ISNUMBER(san_table_data!I159), IF(san_table_data!I159=-999,"NA",IF(san_table_data!I159&gt;99, "&gt;99", IF(san_table_data!I159&lt;1, "&lt;1", san_table_data!I159))), "-")</f>
        <v>-</v>
      </c>
      <c r="J162" s="47" t="str">
        <f>IF(ISNUMBER(san_table_data!J159), IF(san_table_data!J159=-999,"NA",san_table_data!J159), "-")</f>
        <v>-</v>
      </c>
      <c r="K162" s="47" t="str">
        <f>IF(ISNUMBER(san_table_data!K159), IF(san_table_data!K159=-999,"NA",san_table_data!K159), "-")</f>
        <v>-</v>
      </c>
      <c r="L162" s="60" t="str">
        <f>IF(ISNUMBER(san_table_data!L159), IF(san_table_data!L159=-999,"NA",IF(san_table_data!L159&gt;99, "&gt;99", IF(san_table_data!L159&lt;1, "&lt;1", san_table_data!L159))), "-")</f>
        <v>-</v>
      </c>
      <c r="M162" s="59" t="str">
        <f>IF(ISNUMBER(san_table_data!M159), IF(san_table_data!M159=-999,"NA",IF(san_table_data!M159&gt;99, "&gt;99", IF(san_table_data!M159&lt;1, "&lt;1", san_table_data!M159))), "-")</f>
        <v>-</v>
      </c>
      <c r="N162" s="59" t="str">
        <f>IF(ISNUMBER(san_table_data!N159), IF(san_table_data!N159=-999,"NA",IF(san_table_data!N159&gt;99, "&gt;99", IF(san_table_data!N159&lt;1, "&lt;1", san_table_data!N159))), "-")</f>
        <v>-</v>
      </c>
      <c r="O162" s="61" t="str">
        <f>IF(ISNUMBER(san_table_data!O159), IF(san_table_data!O159=-999,"NA",IF(san_table_data!O159&gt;99, "&gt;99", IF(san_table_data!O159&lt;1, "&lt;1", san_table_data!O159))), "-")</f>
        <v>-</v>
      </c>
      <c r="P162" s="47" t="str">
        <f>IF(ISNUMBER(san_table_data!P159), IF(san_table_data!P159=-999,"NA",san_table_data!P159), "-")</f>
        <v>-</v>
      </c>
      <c r="Q162" s="47" t="str">
        <f>IF(ISNUMBER(san_table_data!Q159), IF(san_table_data!Q159=-999,"NA",san_table_data!Q159), "-")</f>
        <v>-</v>
      </c>
      <c r="R162" s="60" t="str">
        <f>IF(ISNUMBER(san_table_data!R159), IF(san_table_data!R159=-999,"NA",IF(san_table_data!R159&gt;99, "&gt;99", IF(san_table_data!R159&lt;1, "&lt;1", san_table_data!R159))), "-")</f>
        <v>-</v>
      </c>
      <c r="S162" s="59" t="str">
        <f>IF(ISNUMBER(san_table_data!S159), IF(san_table_data!S159=-999,"NA",IF(san_table_data!S159&gt;99, "&gt;99", IF(san_table_data!S159&lt;1, "&lt;1", san_table_data!S159))), "-")</f>
        <v>-</v>
      </c>
      <c r="T162" s="59" t="str">
        <f>IF(ISNUMBER(san_table_data!T159), IF(san_table_data!T159=-999,"NA",IF(san_table_data!T159&gt;99, "&gt;99", IF(san_table_data!T159&lt;1, "&lt;1", san_table_data!T159))), "-")</f>
        <v>-</v>
      </c>
      <c r="U162" s="61" t="str">
        <f>IF(ISNUMBER(san_table_data!U159), IF(san_table_data!U159=-999,"NA",IF(san_table_data!U159&gt;99, "&gt;99", IF(san_table_data!U159&lt;1, "&lt;1", san_table_data!U159))), "-")</f>
        <v>-</v>
      </c>
      <c r="V162" s="47" t="str">
        <f>IF(ISNUMBER(san_table_data!V159), IF(san_table_data!V159=-999,"NA",san_table_data!V159), "-")</f>
        <v>-</v>
      </c>
      <c r="W162" s="47" t="str">
        <f>IF(ISNUMBER(san_table_data!W159), IF(san_table_data!W159=-999,"NA",san_table_data!W159), "-")</f>
        <v>-</v>
      </c>
      <c r="X162" s="47"/>
      <c r="Y162" s="47"/>
      <c r="Z162" s="62" t="str">
        <f>IF(ISNUMBER(san_table_data!Z159), IF(san_table_data!Z159=-999,"NA",IF(san_table_data!Z159&gt;99, "&gt;99", IF(san_table_data!Z159&lt;1, "&lt;1", san_table_data!Z159))), "-")</f>
        <v>-</v>
      </c>
      <c r="AA162" s="63" t="str">
        <f>IF(ISNUMBER(san_table_data!AA159), IF(san_table_data!AA159=-999,"NA",IF(san_table_data!AA159&gt;99, "&gt;99", IF(san_table_data!AA159&lt;1, "&lt;1", san_table_data!AA159))), "-")</f>
        <v>-</v>
      </c>
      <c r="AB162" s="63" t="str">
        <f>IF(ISNUMBER(san_table_data!AB159), IF(san_table_data!AB159=-999,"NA",IF(san_table_data!AB159&gt;99, "&gt;99", IF(san_table_data!AB159&lt;1, "&lt;1", san_table_data!AB159))), "-")</f>
        <v>-</v>
      </c>
      <c r="AC162" s="63" t="str">
        <f>IF(ISNUMBER(san_table_data!AC159), IF(san_table_data!AC159=-999,"NA",IF(san_table_data!AC159&gt;99, "&gt;99", IF(san_table_data!AC159&lt;1, "&lt;1", san_table_data!AC159))), "-")</f>
        <v>-</v>
      </c>
      <c r="AD162" s="59" t="str">
        <f>IF(ISNUMBER(san_table_data!AD159), IF(san_table_data!AD159=-999,"NA",IF(san_table_data!AD159&gt;99, "&gt;99", IF(san_table_data!AD159&lt;1, "&lt;1", san_table_data!AD159))), "-")</f>
        <v>-</v>
      </c>
      <c r="AE162" s="59" t="str">
        <f>IF(ISNUMBER(san_table_data!AE159), IF(san_table_data!AE159=-999,"NA",IF(san_table_data!AE159&gt;99, "&gt;99", IF(san_table_data!AE159&lt;1, "&lt;1", san_table_data!AE159))), "-")</f>
        <v>-</v>
      </c>
      <c r="AF162" s="59" t="str">
        <f>IF(ISNUMBER(san_table_data!AF159), IF(san_table_data!AF159=-999,"NA",IF(san_table_data!AF159&gt;99, "&gt;99", IF(san_table_data!AF159&lt;1, "&lt;1", san_table_data!AF159))), "-")</f>
        <v>-</v>
      </c>
      <c r="AG162" s="62" t="str">
        <f>IF(ISNUMBER(san_table_data!AG159), IF(san_table_data!AG159=-999,"NA",IF(san_table_data!AG159&gt;99, "&gt;99", IF(san_table_data!AG159&lt;1, "&lt;1", san_table_data!AG159))), "-")</f>
        <v>-</v>
      </c>
      <c r="AH162" s="63" t="str">
        <f>IF(ISNUMBER(san_table_data!AH159), IF(san_table_data!AH159=-999,"NA",IF(san_table_data!AH159&gt;99, "&gt;99", IF(san_table_data!AH159&lt;1, "&lt;1", san_table_data!AH159))), "-")</f>
        <v>-</v>
      </c>
      <c r="AI162" s="63" t="str">
        <f>IF(ISNUMBER(san_table_data!AI159), IF(san_table_data!AI159=-999,"NA",IF(san_table_data!AI159&gt;99, "&gt;99", IF(san_table_data!AI159&lt;1, "&lt;1", san_table_data!AI159))), "-")</f>
        <v>-</v>
      </c>
      <c r="AJ162" s="63" t="str">
        <f>IF(ISNUMBER(san_table_data!AJ159), IF(san_table_data!AJ159=-999,"NA",IF(san_table_data!AJ159&gt;99, "&gt;99", IF(san_table_data!AJ159&lt;1, "&lt;1", san_table_data!AJ159))), "-")</f>
        <v>-</v>
      </c>
      <c r="AK162" s="59" t="str">
        <f>IF(ISNUMBER(san_table_data!AK159), IF(san_table_data!AK159=-999,"NA",IF(san_table_data!AK159&gt;99, "&gt;99", IF(san_table_data!AK159&lt;1, "&lt;1", san_table_data!AK159))), "-")</f>
        <v>-</v>
      </c>
      <c r="AL162" s="59" t="str">
        <f>IF(ISNUMBER(san_table_data!AL159), IF(san_table_data!AL159=-999,"NA",IF(san_table_data!AL159&gt;99, "&gt;99", IF(san_table_data!AL159&lt;1, "&lt;1", san_table_data!AL159))), "-")</f>
        <v>-</v>
      </c>
      <c r="AM162" s="59" t="str">
        <f>IF(ISNUMBER(san_table_data!AM159), IF(san_table_data!AM159=-999,"NA",IF(san_table_data!AM159&gt;99, "&gt;99", IF(san_table_data!AM159&lt;1, "&lt;1", san_table_data!AM159))), "-")</f>
        <v>-</v>
      </c>
      <c r="AN162" s="62" t="str">
        <f>IF(ISNUMBER(san_table_data!AN159), IF(san_table_data!AN159=-999,"NA",IF(san_table_data!AN159&gt;99, "&gt;99", IF(san_table_data!AN159&lt;1, "&lt;1", san_table_data!AN159))), "-")</f>
        <v>-</v>
      </c>
      <c r="AO162" s="63" t="str">
        <f>IF(ISNUMBER(san_table_data!AO159), IF(san_table_data!AO159=-999,"NA",IF(san_table_data!AO159&gt;99, "&gt;99", IF(san_table_data!AO159&lt;1, "&lt;1", san_table_data!AO159))), "-")</f>
        <v>-</v>
      </c>
      <c r="AP162" s="63" t="str">
        <f>IF(ISNUMBER(san_table_data!AP159), IF(san_table_data!AP159=-999,"NA",IF(san_table_data!AP159&gt;99, "&gt;99", IF(san_table_data!AP159&lt;1, "&lt;1", san_table_data!AP159))), "-")</f>
        <v>-</v>
      </c>
      <c r="AQ162" s="63" t="str">
        <f>IF(ISNUMBER(san_table_data!AQ159), IF(san_table_data!AQ159=-999,"NA",IF(san_table_data!AQ159&gt;99, "&gt;99", IF(san_table_data!AQ159&lt;1, "&lt;1", san_table_data!AQ159))), "-")</f>
        <v>-</v>
      </c>
      <c r="AR162" s="59" t="str">
        <f>IF(ISNUMBER(san_table_data!AR159), IF(san_table_data!AR159=-999,"NA",IF(san_table_data!AR159&gt;99, "&gt;99", IF(san_table_data!AR159&lt;1, "&lt;1", san_table_data!AR159))), "-")</f>
        <v>-</v>
      </c>
      <c r="AS162" s="59" t="str">
        <f>IF(ISNUMBER(san_table_data!AS159), IF(san_table_data!AS159=-999,"NA",IF(san_table_data!AS159&gt;99, "&gt;99", IF(san_table_data!AS159&lt;1, "&lt;1", san_table_data!AS159))), "-")</f>
        <v>-</v>
      </c>
      <c r="AT162" s="59" t="str">
        <f>IF(ISNUMBER(san_table_data!AT159), IF(san_table_data!AT159=-999,"NA",IF(san_table_data!AT159&gt;99, "&gt;99", IF(san_table_data!AT159&lt;1, "&lt;1", san_table_data!AT159))), "-")</f>
        <v>-</v>
      </c>
    </row>
    <row r="163" x14ac:dyDescent="0.25">
      <c r="A163" s="56" t="str">
        <f>IF(ISBLANK(san_table_data!A160), "", san_table_data!A160)</f>
        <v/>
      </c>
      <c r="B163" s="56" t="str">
        <f>IF(ISBLANK(san_table_data!B160), "", san_table_data!B160)</f>
        <v/>
      </c>
      <c r="C163" s="57" t="str">
        <f>IF(ISNUMBER(san_table_data!C160), san_table_data!C160, "-")</f>
        <v>-</v>
      </c>
      <c r="D163" s="58" t="str">
        <f>IF(ISNUMBER(san_table_data!D160), san_table_data!D160, "-")</f>
        <v>-</v>
      </c>
      <c r="E163" s="59" t="str">
        <f>IF(ISNUMBER(san_table_data!E160), san_table_data!E160, "-")</f>
        <v>-</v>
      </c>
      <c r="F163" s="60" t="str">
        <f>IF(ISNUMBER(san_table_data!F160), IF(san_table_data!F160=-999,"NA",IF(san_table_data!F160&gt;99, "&gt;99", IF(san_table_data!F160&lt;1, "&lt;1", san_table_data!F160))), "-")</f>
        <v>-</v>
      </c>
      <c r="G163" s="59" t="str">
        <f>IF(ISNUMBER(san_table_data!G160), IF(san_table_data!G160=-999,"NA",IF(san_table_data!G160&gt;99, "&gt;99", IF(san_table_data!G160&lt;1, "&lt;1", san_table_data!G160))), "-")</f>
        <v>-</v>
      </c>
      <c r="H163" s="59" t="str">
        <f>IF(ISNUMBER(san_table_data!H160), IF(san_table_data!H160=-999,"NA",IF(san_table_data!H160&gt;99, "&gt;99", IF(san_table_data!H160&lt;1, "&lt;1", san_table_data!H160))), "-")</f>
        <v>-</v>
      </c>
      <c r="I163" s="61" t="str">
        <f>IF(ISNUMBER(san_table_data!I160), IF(san_table_data!I160=-999,"NA",IF(san_table_data!I160&gt;99, "&gt;99", IF(san_table_data!I160&lt;1, "&lt;1", san_table_data!I160))), "-")</f>
        <v>-</v>
      </c>
      <c r="J163" s="47" t="str">
        <f>IF(ISNUMBER(san_table_data!J160), IF(san_table_data!J160=-999,"NA",san_table_data!J160), "-")</f>
        <v>-</v>
      </c>
      <c r="K163" s="47" t="str">
        <f>IF(ISNUMBER(san_table_data!K160), IF(san_table_data!K160=-999,"NA",san_table_data!K160), "-")</f>
        <v>-</v>
      </c>
      <c r="L163" s="60" t="str">
        <f>IF(ISNUMBER(san_table_data!L160), IF(san_table_data!L160=-999,"NA",IF(san_table_data!L160&gt;99, "&gt;99", IF(san_table_data!L160&lt;1, "&lt;1", san_table_data!L160))), "-")</f>
        <v>-</v>
      </c>
      <c r="M163" s="59" t="str">
        <f>IF(ISNUMBER(san_table_data!M160), IF(san_table_data!M160=-999,"NA",IF(san_table_data!M160&gt;99, "&gt;99", IF(san_table_data!M160&lt;1, "&lt;1", san_table_data!M160))), "-")</f>
        <v>-</v>
      </c>
      <c r="N163" s="59" t="str">
        <f>IF(ISNUMBER(san_table_data!N160), IF(san_table_data!N160=-999,"NA",IF(san_table_data!N160&gt;99, "&gt;99", IF(san_table_data!N160&lt;1, "&lt;1", san_table_data!N160))), "-")</f>
        <v>-</v>
      </c>
      <c r="O163" s="61" t="str">
        <f>IF(ISNUMBER(san_table_data!O160), IF(san_table_data!O160=-999,"NA",IF(san_table_data!O160&gt;99, "&gt;99", IF(san_table_data!O160&lt;1, "&lt;1", san_table_data!O160))), "-")</f>
        <v>-</v>
      </c>
      <c r="P163" s="47" t="str">
        <f>IF(ISNUMBER(san_table_data!P160), IF(san_table_data!P160=-999,"NA",san_table_data!P160), "-")</f>
        <v>-</v>
      </c>
      <c r="Q163" s="47" t="str">
        <f>IF(ISNUMBER(san_table_data!Q160), IF(san_table_data!Q160=-999,"NA",san_table_data!Q160), "-")</f>
        <v>-</v>
      </c>
      <c r="R163" s="60" t="str">
        <f>IF(ISNUMBER(san_table_data!R160), IF(san_table_data!R160=-999,"NA",IF(san_table_data!R160&gt;99, "&gt;99", IF(san_table_data!R160&lt;1, "&lt;1", san_table_data!R160))), "-")</f>
        <v>-</v>
      </c>
      <c r="S163" s="59" t="str">
        <f>IF(ISNUMBER(san_table_data!S160), IF(san_table_data!S160=-999,"NA",IF(san_table_data!S160&gt;99, "&gt;99", IF(san_table_data!S160&lt;1, "&lt;1", san_table_data!S160))), "-")</f>
        <v>-</v>
      </c>
      <c r="T163" s="59" t="str">
        <f>IF(ISNUMBER(san_table_data!T160), IF(san_table_data!T160=-999,"NA",IF(san_table_data!T160&gt;99, "&gt;99", IF(san_table_data!T160&lt;1, "&lt;1", san_table_data!T160))), "-")</f>
        <v>-</v>
      </c>
      <c r="U163" s="61" t="str">
        <f>IF(ISNUMBER(san_table_data!U160), IF(san_table_data!U160=-999,"NA",IF(san_table_data!U160&gt;99, "&gt;99", IF(san_table_data!U160&lt;1, "&lt;1", san_table_data!U160))), "-")</f>
        <v>-</v>
      </c>
      <c r="V163" s="47" t="str">
        <f>IF(ISNUMBER(san_table_data!V160), IF(san_table_data!V160=-999,"NA",san_table_data!V160), "-")</f>
        <v>-</v>
      </c>
      <c r="W163" s="47" t="str">
        <f>IF(ISNUMBER(san_table_data!W160), IF(san_table_data!W160=-999,"NA",san_table_data!W160), "-")</f>
        <v>-</v>
      </c>
      <c r="X163" s="47"/>
      <c r="Y163" s="47"/>
      <c r="Z163" s="62" t="str">
        <f>IF(ISNUMBER(san_table_data!Z160), IF(san_table_data!Z160=-999,"NA",IF(san_table_data!Z160&gt;99, "&gt;99", IF(san_table_data!Z160&lt;1, "&lt;1", san_table_data!Z160))), "-")</f>
        <v>-</v>
      </c>
      <c r="AA163" s="63" t="str">
        <f>IF(ISNUMBER(san_table_data!AA160), IF(san_table_data!AA160=-999,"NA",IF(san_table_data!AA160&gt;99, "&gt;99", IF(san_table_data!AA160&lt;1, "&lt;1", san_table_data!AA160))), "-")</f>
        <v>-</v>
      </c>
      <c r="AB163" s="63" t="str">
        <f>IF(ISNUMBER(san_table_data!AB160), IF(san_table_data!AB160=-999,"NA",IF(san_table_data!AB160&gt;99, "&gt;99", IF(san_table_data!AB160&lt;1, "&lt;1", san_table_data!AB160))), "-")</f>
        <v>-</v>
      </c>
      <c r="AC163" s="63" t="str">
        <f>IF(ISNUMBER(san_table_data!AC160), IF(san_table_data!AC160=-999,"NA",IF(san_table_data!AC160&gt;99, "&gt;99", IF(san_table_data!AC160&lt;1, "&lt;1", san_table_data!AC160))), "-")</f>
        <v>-</v>
      </c>
      <c r="AD163" s="59" t="str">
        <f>IF(ISNUMBER(san_table_data!AD160), IF(san_table_data!AD160=-999,"NA",IF(san_table_data!AD160&gt;99, "&gt;99", IF(san_table_data!AD160&lt;1, "&lt;1", san_table_data!AD160))), "-")</f>
        <v>-</v>
      </c>
      <c r="AE163" s="59" t="str">
        <f>IF(ISNUMBER(san_table_data!AE160), IF(san_table_data!AE160=-999,"NA",IF(san_table_data!AE160&gt;99, "&gt;99", IF(san_table_data!AE160&lt;1, "&lt;1", san_table_data!AE160))), "-")</f>
        <v>-</v>
      </c>
      <c r="AF163" s="59" t="str">
        <f>IF(ISNUMBER(san_table_data!AF160), IF(san_table_data!AF160=-999,"NA",IF(san_table_data!AF160&gt;99, "&gt;99", IF(san_table_data!AF160&lt;1, "&lt;1", san_table_data!AF160))), "-")</f>
        <v>-</v>
      </c>
      <c r="AG163" s="62" t="str">
        <f>IF(ISNUMBER(san_table_data!AG160), IF(san_table_data!AG160=-999,"NA",IF(san_table_data!AG160&gt;99, "&gt;99", IF(san_table_data!AG160&lt;1, "&lt;1", san_table_data!AG160))), "-")</f>
        <v>-</v>
      </c>
      <c r="AH163" s="63" t="str">
        <f>IF(ISNUMBER(san_table_data!AH160), IF(san_table_data!AH160=-999,"NA",IF(san_table_data!AH160&gt;99, "&gt;99", IF(san_table_data!AH160&lt;1, "&lt;1", san_table_data!AH160))), "-")</f>
        <v>-</v>
      </c>
      <c r="AI163" s="63" t="str">
        <f>IF(ISNUMBER(san_table_data!AI160), IF(san_table_data!AI160=-999,"NA",IF(san_table_data!AI160&gt;99, "&gt;99", IF(san_table_data!AI160&lt;1, "&lt;1", san_table_data!AI160))), "-")</f>
        <v>-</v>
      </c>
      <c r="AJ163" s="63" t="str">
        <f>IF(ISNUMBER(san_table_data!AJ160), IF(san_table_data!AJ160=-999,"NA",IF(san_table_data!AJ160&gt;99, "&gt;99", IF(san_table_data!AJ160&lt;1, "&lt;1", san_table_data!AJ160))), "-")</f>
        <v>-</v>
      </c>
      <c r="AK163" s="59" t="str">
        <f>IF(ISNUMBER(san_table_data!AK160), IF(san_table_data!AK160=-999,"NA",IF(san_table_data!AK160&gt;99, "&gt;99", IF(san_table_data!AK160&lt;1, "&lt;1", san_table_data!AK160))), "-")</f>
        <v>-</v>
      </c>
      <c r="AL163" s="59" t="str">
        <f>IF(ISNUMBER(san_table_data!AL160), IF(san_table_data!AL160=-999,"NA",IF(san_table_data!AL160&gt;99, "&gt;99", IF(san_table_data!AL160&lt;1, "&lt;1", san_table_data!AL160))), "-")</f>
        <v>-</v>
      </c>
      <c r="AM163" s="59" t="str">
        <f>IF(ISNUMBER(san_table_data!AM160), IF(san_table_data!AM160=-999,"NA",IF(san_table_data!AM160&gt;99, "&gt;99", IF(san_table_data!AM160&lt;1, "&lt;1", san_table_data!AM160))), "-")</f>
        <v>-</v>
      </c>
      <c r="AN163" s="62" t="str">
        <f>IF(ISNUMBER(san_table_data!AN160), IF(san_table_data!AN160=-999,"NA",IF(san_table_data!AN160&gt;99, "&gt;99", IF(san_table_data!AN160&lt;1, "&lt;1", san_table_data!AN160))), "-")</f>
        <v>-</v>
      </c>
      <c r="AO163" s="63" t="str">
        <f>IF(ISNUMBER(san_table_data!AO160), IF(san_table_data!AO160=-999,"NA",IF(san_table_data!AO160&gt;99, "&gt;99", IF(san_table_data!AO160&lt;1, "&lt;1", san_table_data!AO160))), "-")</f>
        <v>-</v>
      </c>
      <c r="AP163" s="63" t="str">
        <f>IF(ISNUMBER(san_table_data!AP160), IF(san_table_data!AP160=-999,"NA",IF(san_table_data!AP160&gt;99, "&gt;99", IF(san_table_data!AP160&lt;1, "&lt;1", san_table_data!AP160))), "-")</f>
        <v>-</v>
      </c>
      <c r="AQ163" s="63" t="str">
        <f>IF(ISNUMBER(san_table_data!AQ160), IF(san_table_data!AQ160=-999,"NA",IF(san_table_data!AQ160&gt;99, "&gt;99", IF(san_table_data!AQ160&lt;1, "&lt;1", san_table_data!AQ160))), "-")</f>
        <v>-</v>
      </c>
      <c r="AR163" s="59" t="str">
        <f>IF(ISNUMBER(san_table_data!AR160), IF(san_table_data!AR160=-999,"NA",IF(san_table_data!AR160&gt;99, "&gt;99", IF(san_table_data!AR160&lt;1, "&lt;1", san_table_data!AR160))), "-")</f>
        <v>-</v>
      </c>
      <c r="AS163" s="59" t="str">
        <f>IF(ISNUMBER(san_table_data!AS160), IF(san_table_data!AS160=-999,"NA",IF(san_table_data!AS160&gt;99, "&gt;99", IF(san_table_data!AS160&lt;1, "&lt;1", san_table_data!AS160))), "-")</f>
        <v>-</v>
      </c>
      <c r="AT163" s="59" t="str">
        <f>IF(ISNUMBER(san_table_data!AT160), IF(san_table_data!AT160=-999,"NA",IF(san_table_data!AT160&gt;99, "&gt;99", IF(san_table_data!AT160&lt;1, "&lt;1", san_table_data!AT160))), "-")</f>
        <v>-</v>
      </c>
    </row>
    <row r="164" x14ac:dyDescent="0.25">
      <c r="A164" s="56" t="str">
        <f>IF(ISBLANK(san_table_data!A161), "", san_table_data!A161)</f>
        <v/>
      </c>
      <c r="B164" s="56" t="str">
        <f>IF(ISBLANK(san_table_data!B161), "", san_table_data!B161)</f>
        <v/>
      </c>
      <c r="C164" s="57" t="str">
        <f>IF(ISNUMBER(san_table_data!C161), san_table_data!C161, "-")</f>
        <v>-</v>
      </c>
      <c r="D164" s="58" t="str">
        <f>IF(ISNUMBER(san_table_data!D161), san_table_data!D161, "-")</f>
        <v>-</v>
      </c>
      <c r="E164" s="59" t="str">
        <f>IF(ISNUMBER(san_table_data!E161), san_table_data!E161, "-")</f>
        <v>-</v>
      </c>
      <c r="F164" s="60" t="str">
        <f>IF(ISNUMBER(san_table_data!F161), IF(san_table_data!F161=-999,"NA",IF(san_table_data!F161&gt;99, "&gt;99", IF(san_table_data!F161&lt;1, "&lt;1", san_table_data!F161))), "-")</f>
        <v>-</v>
      </c>
      <c r="G164" s="59" t="str">
        <f>IF(ISNUMBER(san_table_data!G161), IF(san_table_data!G161=-999,"NA",IF(san_table_data!G161&gt;99, "&gt;99", IF(san_table_data!G161&lt;1, "&lt;1", san_table_data!G161))), "-")</f>
        <v>-</v>
      </c>
      <c r="H164" s="59" t="str">
        <f>IF(ISNUMBER(san_table_data!H161), IF(san_table_data!H161=-999,"NA",IF(san_table_data!H161&gt;99, "&gt;99", IF(san_table_data!H161&lt;1, "&lt;1", san_table_data!H161))), "-")</f>
        <v>-</v>
      </c>
      <c r="I164" s="61" t="str">
        <f>IF(ISNUMBER(san_table_data!I161), IF(san_table_data!I161=-999,"NA",IF(san_table_data!I161&gt;99, "&gt;99", IF(san_table_data!I161&lt;1, "&lt;1", san_table_data!I161))), "-")</f>
        <v>-</v>
      </c>
      <c r="J164" s="47" t="str">
        <f>IF(ISNUMBER(san_table_data!J161), IF(san_table_data!J161=-999,"NA",san_table_data!J161), "-")</f>
        <v>-</v>
      </c>
      <c r="K164" s="47" t="str">
        <f>IF(ISNUMBER(san_table_data!K161), IF(san_table_data!K161=-999,"NA",san_table_data!K161), "-")</f>
        <v>-</v>
      </c>
      <c r="L164" s="60" t="str">
        <f>IF(ISNUMBER(san_table_data!L161), IF(san_table_data!L161=-999,"NA",IF(san_table_data!L161&gt;99, "&gt;99", IF(san_table_data!L161&lt;1, "&lt;1", san_table_data!L161))), "-")</f>
        <v>-</v>
      </c>
      <c r="M164" s="59" t="str">
        <f>IF(ISNUMBER(san_table_data!M161), IF(san_table_data!M161=-999,"NA",IF(san_table_data!M161&gt;99, "&gt;99", IF(san_table_data!M161&lt;1, "&lt;1", san_table_data!M161))), "-")</f>
        <v>-</v>
      </c>
      <c r="N164" s="59" t="str">
        <f>IF(ISNUMBER(san_table_data!N161), IF(san_table_data!N161=-999,"NA",IF(san_table_data!N161&gt;99, "&gt;99", IF(san_table_data!N161&lt;1, "&lt;1", san_table_data!N161))), "-")</f>
        <v>-</v>
      </c>
      <c r="O164" s="61" t="str">
        <f>IF(ISNUMBER(san_table_data!O161), IF(san_table_data!O161=-999,"NA",IF(san_table_data!O161&gt;99, "&gt;99", IF(san_table_data!O161&lt;1, "&lt;1", san_table_data!O161))), "-")</f>
        <v>-</v>
      </c>
      <c r="P164" s="47" t="str">
        <f>IF(ISNUMBER(san_table_data!P161), IF(san_table_data!P161=-999,"NA",san_table_data!P161), "-")</f>
        <v>-</v>
      </c>
      <c r="Q164" s="47" t="str">
        <f>IF(ISNUMBER(san_table_data!Q161), IF(san_table_data!Q161=-999,"NA",san_table_data!Q161), "-")</f>
        <v>-</v>
      </c>
      <c r="R164" s="60" t="str">
        <f>IF(ISNUMBER(san_table_data!R161), IF(san_table_data!R161=-999,"NA",IF(san_table_data!R161&gt;99, "&gt;99", IF(san_table_data!R161&lt;1, "&lt;1", san_table_data!R161))), "-")</f>
        <v>-</v>
      </c>
      <c r="S164" s="59" t="str">
        <f>IF(ISNUMBER(san_table_data!S161), IF(san_table_data!S161=-999,"NA",IF(san_table_data!S161&gt;99, "&gt;99", IF(san_table_data!S161&lt;1, "&lt;1", san_table_data!S161))), "-")</f>
        <v>-</v>
      </c>
      <c r="T164" s="59" t="str">
        <f>IF(ISNUMBER(san_table_data!T161), IF(san_table_data!T161=-999,"NA",IF(san_table_data!T161&gt;99, "&gt;99", IF(san_table_data!T161&lt;1, "&lt;1", san_table_data!T161))), "-")</f>
        <v>-</v>
      </c>
      <c r="U164" s="61" t="str">
        <f>IF(ISNUMBER(san_table_data!U161), IF(san_table_data!U161=-999,"NA",IF(san_table_data!U161&gt;99, "&gt;99", IF(san_table_data!U161&lt;1, "&lt;1", san_table_data!U161))), "-")</f>
        <v>-</v>
      </c>
      <c r="V164" s="47" t="str">
        <f>IF(ISNUMBER(san_table_data!V161), IF(san_table_data!V161=-999,"NA",san_table_data!V161), "-")</f>
        <v>-</v>
      </c>
      <c r="W164" s="47" t="str">
        <f>IF(ISNUMBER(san_table_data!W161), IF(san_table_data!W161=-999,"NA",san_table_data!W161), "-")</f>
        <v>-</v>
      </c>
      <c r="X164" s="47"/>
      <c r="Y164" s="47"/>
      <c r="Z164" s="62" t="str">
        <f>IF(ISNUMBER(san_table_data!Z161), IF(san_table_data!Z161=-999,"NA",IF(san_table_data!Z161&gt;99, "&gt;99", IF(san_table_data!Z161&lt;1, "&lt;1", san_table_data!Z161))), "-")</f>
        <v>-</v>
      </c>
      <c r="AA164" s="63" t="str">
        <f>IF(ISNUMBER(san_table_data!AA161), IF(san_table_data!AA161=-999,"NA",IF(san_table_data!AA161&gt;99, "&gt;99", IF(san_table_data!AA161&lt;1, "&lt;1", san_table_data!AA161))), "-")</f>
        <v>-</v>
      </c>
      <c r="AB164" s="63" t="str">
        <f>IF(ISNUMBER(san_table_data!AB161), IF(san_table_data!AB161=-999,"NA",IF(san_table_data!AB161&gt;99, "&gt;99", IF(san_table_data!AB161&lt;1, "&lt;1", san_table_data!AB161))), "-")</f>
        <v>-</v>
      </c>
      <c r="AC164" s="63" t="str">
        <f>IF(ISNUMBER(san_table_data!AC161), IF(san_table_data!AC161=-999,"NA",IF(san_table_data!AC161&gt;99, "&gt;99", IF(san_table_data!AC161&lt;1, "&lt;1", san_table_data!AC161))), "-")</f>
        <v>-</v>
      </c>
      <c r="AD164" s="59" t="str">
        <f>IF(ISNUMBER(san_table_data!AD161), IF(san_table_data!AD161=-999,"NA",IF(san_table_data!AD161&gt;99, "&gt;99", IF(san_table_data!AD161&lt;1, "&lt;1", san_table_data!AD161))), "-")</f>
        <v>-</v>
      </c>
      <c r="AE164" s="59" t="str">
        <f>IF(ISNUMBER(san_table_data!AE161), IF(san_table_data!AE161=-999,"NA",IF(san_table_data!AE161&gt;99, "&gt;99", IF(san_table_data!AE161&lt;1, "&lt;1", san_table_data!AE161))), "-")</f>
        <v>-</v>
      </c>
      <c r="AF164" s="59" t="str">
        <f>IF(ISNUMBER(san_table_data!AF161), IF(san_table_data!AF161=-999,"NA",IF(san_table_data!AF161&gt;99, "&gt;99", IF(san_table_data!AF161&lt;1, "&lt;1", san_table_data!AF161))), "-")</f>
        <v>-</v>
      </c>
      <c r="AG164" s="62" t="str">
        <f>IF(ISNUMBER(san_table_data!AG161), IF(san_table_data!AG161=-999,"NA",IF(san_table_data!AG161&gt;99, "&gt;99", IF(san_table_data!AG161&lt;1, "&lt;1", san_table_data!AG161))), "-")</f>
        <v>-</v>
      </c>
      <c r="AH164" s="63" t="str">
        <f>IF(ISNUMBER(san_table_data!AH161), IF(san_table_data!AH161=-999,"NA",IF(san_table_data!AH161&gt;99, "&gt;99", IF(san_table_data!AH161&lt;1, "&lt;1", san_table_data!AH161))), "-")</f>
        <v>-</v>
      </c>
      <c r="AI164" s="63" t="str">
        <f>IF(ISNUMBER(san_table_data!AI161), IF(san_table_data!AI161=-999,"NA",IF(san_table_data!AI161&gt;99, "&gt;99", IF(san_table_data!AI161&lt;1, "&lt;1", san_table_data!AI161))), "-")</f>
        <v>-</v>
      </c>
      <c r="AJ164" s="63" t="str">
        <f>IF(ISNUMBER(san_table_data!AJ161), IF(san_table_data!AJ161=-999,"NA",IF(san_table_data!AJ161&gt;99, "&gt;99", IF(san_table_data!AJ161&lt;1, "&lt;1", san_table_data!AJ161))), "-")</f>
        <v>-</v>
      </c>
      <c r="AK164" s="59" t="str">
        <f>IF(ISNUMBER(san_table_data!AK161), IF(san_table_data!AK161=-999,"NA",IF(san_table_data!AK161&gt;99, "&gt;99", IF(san_table_data!AK161&lt;1, "&lt;1", san_table_data!AK161))), "-")</f>
        <v>-</v>
      </c>
      <c r="AL164" s="59" t="str">
        <f>IF(ISNUMBER(san_table_data!AL161), IF(san_table_data!AL161=-999,"NA",IF(san_table_data!AL161&gt;99, "&gt;99", IF(san_table_data!AL161&lt;1, "&lt;1", san_table_data!AL161))), "-")</f>
        <v>-</v>
      </c>
      <c r="AM164" s="59" t="str">
        <f>IF(ISNUMBER(san_table_data!AM161), IF(san_table_data!AM161=-999,"NA",IF(san_table_data!AM161&gt;99, "&gt;99", IF(san_table_data!AM161&lt;1, "&lt;1", san_table_data!AM161))), "-")</f>
        <v>-</v>
      </c>
      <c r="AN164" s="62" t="str">
        <f>IF(ISNUMBER(san_table_data!AN161), IF(san_table_data!AN161=-999,"NA",IF(san_table_data!AN161&gt;99, "&gt;99", IF(san_table_data!AN161&lt;1, "&lt;1", san_table_data!AN161))), "-")</f>
        <v>-</v>
      </c>
      <c r="AO164" s="63" t="str">
        <f>IF(ISNUMBER(san_table_data!AO161), IF(san_table_data!AO161=-999,"NA",IF(san_table_data!AO161&gt;99, "&gt;99", IF(san_table_data!AO161&lt;1, "&lt;1", san_table_data!AO161))), "-")</f>
        <v>-</v>
      </c>
      <c r="AP164" s="63" t="str">
        <f>IF(ISNUMBER(san_table_data!AP161), IF(san_table_data!AP161=-999,"NA",IF(san_table_data!AP161&gt;99, "&gt;99", IF(san_table_data!AP161&lt;1, "&lt;1", san_table_data!AP161))), "-")</f>
        <v>-</v>
      </c>
      <c r="AQ164" s="63" t="str">
        <f>IF(ISNUMBER(san_table_data!AQ161), IF(san_table_data!AQ161=-999,"NA",IF(san_table_data!AQ161&gt;99, "&gt;99", IF(san_table_data!AQ161&lt;1, "&lt;1", san_table_data!AQ161))), "-")</f>
        <v>-</v>
      </c>
      <c r="AR164" s="59" t="str">
        <f>IF(ISNUMBER(san_table_data!AR161), IF(san_table_data!AR161=-999,"NA",IF(san_table_data!AR161&gt;99, "&gt;99", IF(san_table_data!AR161&lt;1, "&lt;1", san_table_data!AR161))), "-")</f>
        <v>-</v>
      </c>
      <c r="AS164" s="59" t="str">
        <f>IF(ISNUMBER(san_table_data!AS161), IF(san_table_data!AS161=-999,"NA",IF(san_table_data!AS161&gt;99, "&gt;99", IF(san_table_data!AS161&lt;1, "&lt;1", san_table_data!AS161))), "-")</f>
        <v>-</v>
      </c>
      <c r="AT164" s="59" t="str">
        <f>IF(ISNUMBER(san_table_data!AT161), IF(san_table_data!AT161=-999,"NA",IF(san_table_data!AT161&gt;99, "&gt;99", IF(san_table_data!AT161&lt;1, "&lt;1", san_table_data!AT161))), "-")</f>
        <v>-</v>
      </c>
    </row>
    <row r="165" x14ac:dyDescent="0.25">
      <c r="A165" s="56" t="str">
        <f>IF(ISBLANK(san_table_data!A162), "", san_table_data!A162)</f>
        <v/>
      </c>
      <c r="B165" s="56" t="str">
        <f>IF(ISBLANK(san_table_data!B162), "", san_table_data!B162)</f>
        <v/>
      </c>
      <c r="C165" s="57" t="str">
        <f>IF(ISNUMBER(san_table_data!C162), san_table_data!C162, "-")</f>
        <v>-</v>
      </c>
      <c r="D165" s="58" t="str">
        <f>IF(ISNUMBER(san_table_data!D162), san_table_data!D162, "-")</f>
        <v>-</v>
      </c>
      <c r="E165" s="59" t="str">
        <f>IF(ISNUMBER(san_table_data!E162), san_table_data!E162, "-")</f>
        <v>-</v>
      </c>
      <c r="F165" s="60" t="str">
        <f>IF(ISNUMBER(san_table_data!F162), IF(san_table_data!F162=-999,"NA",IF(san_table_data!F162&gt;99, "&gt;99", IF(san_table_data!F162&lt;1, "&lt;1", san_table_data!F162))), "-")</f>
        <v>-</v>
      </c>
      <c r="G165" s="59" t="str">
        <f>IF(ISNUMBER(san_table_data!G162), IF(san_table_data!G162=-999,"NA",IF(san_table_data!G162&gt;99, "&gt;99", IF(san_table_data!G162&lt;1, "&lt;1", san_table_data!G162))), "-")</f>
        <v>-</v>
      </c>
      <c r="H165" s="59" t="str">
        <f>IF(ISNUMBER(san_table_data!H162), IF(san_table_data!H162=-999,"NA",IF(san_table_data!H162&gt;99, "&gt;99", IF(san_table_data!H162&lt;1, "&lt;1", san_table_data!H162))), "-")</f>
        <v>-</v>
      </c>
      <c r="I165" s="61" t="str">
        <f>IF(ISNUMBER(san_table_data!I162), IF(san_table_data!I162=-999,"NA",IF(san_table_data!I162&gt;99, "&gt;99", IF(san_table_data!I162&lt;1, "&lt;1", san_table_data!I162))), "-")</f>
        <v>-</v>
      </c>
      <c r="J165" s="47" t="str">
        <f>IF(ISNUMBER(san_table_data!J162), IF(san_table_data!J162=-999,"NA",san_table_data!J162), "-")</f>
        <v>-</v>
      </c>
      <c r="K165" s="47" t="str">
        <f>IF(ISNUMBER(san_table_data!K162), IF(san_table_data!K162=-999,"NA",san_table_data!K162), "-")</f>
        <v>-</v>
      </c>
      <c r="L165" s="60" t="str">
        <f>IF(ISNUMBER(san_table_data!L162), IF(san_table_data!L162=-999,"NA",IF(san_table_data!L162&gt;99, "&gt;99", IF(san_table_data!L162&lt;1, "&lt;1", san_table_data!L162))), "-")</f>
        <v>-</v>
      </c>
      <c r="M165" s="59" t="str">
        <f>IF(ISNUMBER(san_table_data!M162), IF(san_table_data!M162=-999,"NA",IF(san_table_data!M162&gt;99, "&gt;99", IF(san_table_data!M162&lt;1, "&lt;1", san_table_data!M162))), "-")</f>
        <v>-</v>
      </c>
      <c r="N165" s="59" t="str">
        <f>IF(ISNUMBER(san_table_data!N162), IF(san_table_data!N162=-999,"NA",IF(san_table_data!N162&gt;99, "&gt;99", IF(san_table_data!N162&lt;1, "&lt;1", san_table_data!N162))), "-")</f>
        <v>-</v>
      </c>
      <c r="O165" s="61" t="str">
        <f>IF(ISNUMBER(san_table_data!O162), IF(san_table_data!O162=-999,"NA",IF(san_table_data!O162&gt;99, "&gt;99", IF(san_table_data!O162&lt;1, "&lt;1", san_table_data!O162))), "-")</f>
        <v>-</v>
      </c>
      <c r="P165" s="47" t="str">
        <f>IF(ISNUMBER(san_table_data!P162), IF(san_table_data!P162=-999,"NA",san_table_data!P162), "-")</f>
        <v>-</v>
      </c>
      <c r="Q165" s="47" t="str">
        <f>IF(ISNUMBER(san_table_data!Q162), IF(san_table_data!Q162=-999,"NA",san_table_data!Q162), "-")</f>
        <v>-</v>
      </c>
      <c r="R165" s="60" t="str">
        <f>IF(ISNUMBER(san_table_data!R162), IF(san_table_data!R162=-999,"NA",IF(san_table_data!R162&gt;99, "&gt;99", IF(san_table_data!R162&lt;1, "&lt;1", san_table_data!R162))), "-")</f>
        <v>-</v>
      </c>
      <c r="S165" s="59" t="str">
        <f>IF(ISNUMBER(san_table_data!S162), IF(san_table_data!S162=-999,"NA",IF(san_table_data!S162&gt;99, "&gt;99", IF(san_table_data!S162&lt;1, "&lt;1", san_table_data!S162))), "-")</f>
        <v>-</v>
      </c>
      <c r="T165" s="59" t="str">
        <f>IF(ISNUMBER(san_table_data!T162), IF(san_table_data!T162=-999,"NA",IF(san_table_data!T162&gt;99, "&gt;99", IF(san_table_data!T162&lt;1, "&lt;1", san_table_data!T162))), "-")</f>
        <v>-</v>
      </c>
      <c r="U165" s="61" t="str">
        <f>IF(ISNUMBER(san_table_data!U162), IF(san_table_data!U162=-999,"NA",IF(san_table_data!U162&gt;99, "&gt;99", IF(san_table_data!U162&lt;1, "&lt;1", san_table_data!U162))), "-")</f>
        <v>-</v>
      </c>
      <c r="V165" s="47" t="str">
        <f>IF(ISNUMBER(san_table_data!V162), IF(san_table_data!V162=-999,"NA",san_table_data!V162), "-")</f>
        <v>-</v>
      </c>
      <c r="W165" s="47" t="str">
        <f>IF(ISNUMBER(san_table_data!W162), IF(san_table_data!W162=-999,"NA",san_table_data!W162), "-")</f>
        <v>-</v>
      </c>
      <c r="X165" s="47"/>
      <c r="Y165" s="47"/>
      <c r="Z165" s="62" t="str">
        <f>IF(ISNUMBER(san_table_data!Z162), IF(san_table_data!Z162=-999,"NA",IF(san_table_data!Z162&gt;99, "&gt;99", IF(san_table_data!Z162&lt;1, "&lt;1", san_table_data!Z162))), "-")</f>
        <v>-</v>
      </c>
      <c r="AA165" s="63" t="str">
        <f>IF(ISNUMBER(san_table_data!AA162), IF(san_table_data!AA162=-999,"NA",IF(san_table_data!AA162&gt;99, "&gt;99", IF(san_table_data!AA162&lt;1, "&lt;1", san_table_data!AA162))), "-")</f>
        <v>-</v>
      </c>
      <c r="AB165" s="63" t="str">
        <f>IF(ISNUMBER(san_table_data!AB162), IF(san_table_data!AB162=-999,"NA",IF(san_table_data!AB162&gt;99, "&gt;99", IF(san_table_data!AB162&lt;1, "&lt;1", san_table_data!AB162))), "-")</f>
        <v>-</v>
      </c>
      <c r="AC165" s="63" t="str">
        <f>IF(ISNUMBER(san_table_data!AC162), IF(san_table_data!AC162=-999,"NA",IF(san_table_data!AC162&gt;99, "&gt;99", IF(san_table_data!AC162&lt;1, "&lt;1", san_table_data!AC162))), "-")</f>
        <v>-</v>
      </c>
      <c r="AD165" s="59" t="str">
        <f>IF(ISNUMBER(san_table_data!AD162), IF(san_table_data!AD162=-999,"NA",IF(san_table_data!AD162&gt;99, "&gt;99", IF(san_table_data!AD162&lt;1, "&lt;1", san_table_data!AD162))), "-")</f>
        <v>-</v>
      </c>
      <c r="AE165" s="59" t="str">
        <f>IF(ISNUMBER(san_table_data!AE162), IF(san_table_data!AE162=-999,"NA",IF(san_table_data!AE162&gt;99, "&gt;99", IF(san_table_data!AE162&lt;1, "&lt;1", san_table_data!AE162))), "-")</f>
        <v>-</v>
      </c>
      <c r="AF165" s="59" t="str">
        <f>IF(ISNUMBER(san_table_data!AF162), IF(san_table_data!AF162=-999,"NA",IF(san_table_data!AF162&gt;99, "&gt;99", IF(san_table_data!AF162&lt;1, "&lt;1", san_table_data!AF162))), "-")</f>
        <v>-</v>
      </c>
      <c r="AG165" s="62" t="str">
        <f>IF(ISNUMBER(san_table_data!AG162), IF(san_table_data!AG162=-999,"NA",IF(san_table_data!AG162&gt;99, "&gt;99", IF(san_table_data!AG162&lt;1, "&lt;1", san_table_data!AG162))), "-")</f>
        <v>-</v>
      </c>
      <c r="AH165" s="63" t="str">
        <f>IF(ISNUMBER(san_table_data!AH162), IF(san_table_data!AH162=-999,"NA",IF(san_table_data!AH162&gt;99, "&gt;99", IF(san_table_data!AH162&lt;1, "&lt;1", san_table_data!AH162))), "-")</f>
        <v>-</v>
      </c>
      <c r="AI165" s="63" t="str">
        <f>IF(ISNUMBER(san_table_data!AI162), IF(san_table_data!AI162=-999,"NA",IF(san_table_data!AI162&gt;99, "&gt;99", IF(san_table_data!AI162&lt;1, "&lt;1", san_table_data!AI162))), "-")</f>
        <v>-</v>
      </c>
      <c r="AJ165" s="63" t="str">
        <f>IF(ISNUMBER(san_table_data!AJ162), IF(san_table_data!AJ162=-999,"NA",IF(san_table_data!AJ162&gt;99, "&gt;99", IF(san_table_data!AJ162&lt;1, "&lt;1", san_table_data!AJ162))), "-")</f>
        <v>-</v>
      </c>
      <c r="AK165" s="59" t="str">
        <f>IF(ISNUMBER(san_table_data!AK162), IF(san_table_data!AK162=-999,"NA",IF(san_table_data!AK162&gt;99, "&gt;99", IF(san_table_data!AK162&lt;1, "&lt;1", san_table_data!AK162))), "-")</f>
        <v>-</v>
      </c>
      <c r="AL165" s="59" t="str">
        <f>IF(ISNUMBER(san_table_data!AL162), IF(san_table_data!AL162=-999,"NA",IF(san_table_data!AL162&gt;99, "&gt;99", IF(san_table_data!AL162&lt;1, "&lt;1", san_table_data!AL162))), "-")</f>
        <v>-</v>
      </c>
      <c r="AM165" s="59" t="str">
        <f>IF(ISNUMBER(san_table_data!AM162), IF(san_table_data!AM162=-999,"NA",IF(san_table_data!AM162&gt;99, "&gt;99", IF(san_table_data!AM162&lt;1, "&lt;1", san_table_data!AM162))), "-")</f>
        <v>-</v>
      </c>
      <c r="AN165" s="62" t="str">
        <f>IF(ISNUMBER(san_table_data!AN162), IF(san_table_data!AN162=-999,"NA",IF(san_table_data!AN162&gt;99, "&gt;99", IF(san_table_data!AN162&lt;1, "&lt;1", san_table_data!AN162))), "-")</f>
        <v>-</v>
      </c>
      <c r="AO165" s="63" t="str">
        <f>IF(ISNUMBER(san_table_data!AO162), IF(san_table_data!AO162=-999,"NA",IF(san_table_data!AO162&gt;99, "&gt;99", IF(san_table_data!AO162&lt;1, "&lt;1", san_table_data!AO162))), "-")</f>
        <v>-</v>
      </c>
      <c r="AP165" s="63" t="str">
        <f>IF(ISNUMBER(san_table_data!AP162), IF(san_table_data!AP162=-999,"NA",IF(san_table_data!AP162&gt;99, "&gt;99", IF(san_table_data!AP162&lt;1, "&lt;1", san_table_data!AP162))), "-")</f>
        <v>-</v>
      </c>
      <c r="AQ165" s="63" t="str">
        <f>IF(ISNUMBER(san_table_data!AQ162), IF(san_table_data!AQ162=-999,"NA",IF(san_table_data!AQ162&gt;99, "&gt;99", IF(san_table_data!AQ162&lt;1, "&lt;1", san_table_data!AQ162))), "-")</f>
        <v>-</v>
      </c>
      <c r="AR165" s="59" t="str">
        <f>IF(ISNUMBER(san_table_data!AR162), IF(san_table_data!AR162=-999,"NA",IF(san_table_data!AR162&gt;99, "&gt;99", IF(san_table_data!AR162&lt;1, "&lt;1", san_table_data!AR162))), "-")</f>
        <v>-</v>
      </c>
      <c r="AS165" s="59" t="str">
        <f>IF(ISNUMBER(san_table_data!AS162), IF(san_table_data!AS162=-999,"NA",IF(san_table_data!AS162&gt;99, "&gt;99", IF(san_table_data!AS162&lt;1, "&lt;1", san_table_data!AS162))), "-")</f>
        <v>-</v>
      </c>
      <c r="AT165" s="59" t="str">
        <f>IF(ISNUMBER(san_table_data!AT162), IF(san_table_data!AT162=-999,"NA",IF(san_table_data!AT162&gt;99, "&gt;99", IF(san_table_data!AT162&lt;1, "&lt;1", san_table_data!AT162))), "-")</f>
        <v>-</v>
      </c>
    </row>
    <row r="166" x14ac:dyDescent="0.25">
      <c r="A166" s="56" t="str">
        <f>IF(ISBLANK(san_table_data!A163), "", san_table_data!A163)</f>
        <v/>
      </c>
      <c r="B166" s="56" t="str">
        <f>IF(ISBLANK(san_table_data!B163), "", san_table_data!B163)</f>
        <v/>
      </c>
      <c r="C166" s="57" t="str">
        <f>IF(ISNUMBER(san_table_data!C163), san_table_data!C163, "-")</f>
        <v>-</v>
      </c>
      <c r="D166" s="58" t="str">
        <f>IF(ISNUMBER(san_table_data!D163), san_table_data!D163, "-")</f>
        <v>-</v>
      </c>
      <c r="E166" s="59" t="str">
        <f>IF(ISNUMBER(san_table_data!E163), san_table_data!E163, "-")</f>
        <v>-</v>
      </c>
      <c r="F166" s="60" t="str">
        <f>IF(ISNUMBER(san_table_data!F163), IF(san_table_data!F163=-999,"NA",IF(san_table_data!F163&gt;99, "&gt;99", IF(san_table_data!F163&lt;1, "&lt;1", san_table_data!F163))), "-")</f>
        <v>-</v>
      </c>
      <c r="G166" s="59" t="str">
        <f>IF(ISNUMBER(san_table_data!G163), IF(san_table_data!G163=-999,"NA",IF(san_table_data!G163&gt;99, "&gt;99", IF(san_table_data!G163&lt;1, "&lt;1", san_table_data!G163))), "-")</f>
        <v>-</v>
      </c>
      <c r="H166" s="59" t="str">
        <f>IF(ISNUMBER(san_table_data!H163), IF(san_table_data!H163=-999,"NA",IF(san_table_data!H163&gt;99, "&gt;99", IF(san_table_data!H163&lt;1, "&lt;1", san_table_data!H163))), "-")</f>
        <v>-</v>
      </c>
      <c r="I166" s="61" t="str">
        <f>IF(ISNUMBER(san_table_data!I163), IF(san_table_data!I163=-999,"NA",IF(san_table_data!I163&gt;99, "&gt;99", IF(san_table_data!I163&lt;1, "&lt;1", san_table_data!I163))), "-")</f>
        <v>-</v>
      </c>
      <c r="J166" s="47" t="str">
        <f>IF(ISNUMBER(san_table_data!J163), IF(san_table_data!J163=-999,"NA",san_table_data!J163), "-")</f>
        <v>-</v>
      </c>
      <c r="K166" s="47" t="str">
        <f>IF(ISNUMBER(san_table_data!K163), IF(san_table_data!K163=-999,"NA",san_table_data!K163), "-")</f>
        <v>-</v>
      </c>
      <c r="L166" s="60" t="str">
        <f>IF(ISNUMBER(san_table_data!L163), IF(san_table_data!L163=-999,"NA",IF(san_table_data!L163&gt;99, "&gt;99", IF(san_table_data!L163&lt;1, "&lt;1", san_table_data!L163))), "-")</f>
        <v>-</v>
      </c>
      <c r="M166" s="59" t="str">
        <f>IF(ISNUMBER(san_table_data!M163), IF(san_table_data!M163=-999,"NA",IF(san_table_data!M163&gt;99, "&gt;99", IF(san_table_data!M163&lt;1, "&lt;1", san_table_data!M163))), "-")</f>
        <v>-</v>
      </c>
      <c r="N166" s="59" t="str">
        <f>IF(ISNUMBER(san_table_data!N163), IF(san_table_data!N163=-999,"NA",IF(san_table_data!N163&gt;99, "&gt;99", IF(san_table_data!N163&lt;1, "&lt;1", san_table_data!N163))), "-")</f>
        <v>-</v>
      </c>
      <c r="O166" s="61" t="str">
        <f>IF(ISNUMBER(san_table_data!O163), IF(san_table_data!O163=-999,"NA",IF(san_table_data!O163&gt;99, "&gt;99", IF(san_table_data!O163&lt;1, "&lt;1", san_table_data!O163))), "-")</f>
        <v>-</v>
      </c>
      <c r="P166" s="47" t="str">
        <f>IF(ISNUMBER(san_table_data!P163), IF(san_table_data!P163=-999,"NA",san_table_data!P163), "-")</f>
        <v>-</v>
      </c>
      <c r="Q166" s="47" t="str">
        <f>IF(ISNUMBER(san_table_data!Q163), IF(san_table_data!Q163=-999,"NA",san_table_data!Q163), "-")</f>
        <v>-</v>
      </c>
      <c r="R166" s="60" t="str">
        <f>IF(ISNUMBER(san_table_data!R163), IF(san_table_data!R163=-999,"NA",IF(san_table_data!R163&gt;99, "&gt;99", IF(san_table_data!R163&lt;1, "&lt;1", san_table_data!R163))), "-")</f>
        <v>-</v>
      </c>
      <c r="S166" s="59" t="str">
        <f>IF(ISNUMBER(san_table_data!S163), IF(san_table_data!S163=-999,"NA",IF(san_table_data!S163&gt;99, "&gt;99", IF(san_table_data!S163&lt;1, "&lt;1", san_table_data!S163))), "-")</f>
        <v>-</v>
      </c>
      <c r="T166" s="59" t="str">
        <f>IF(ISNUMBER(san_table_data!T163), IF(san_table_data!T163=-999,"NA",IF(san_table_data!T163&gt;99, "&gt;99", IF(san_table_data!T163&lt;1, "&lt;1", san_table_data!T163))), "-")</f>
        <v>-</v>
      </c>
      <c r="U166" s="61" t="str">
        <f>IF(ISNUMBER(san_table_data!U163), IF(san_table_data!U163=-999,"NA",IF(san_table_data!U163&gt;99, "&gt;99", IF(san_table_data!U163&lt;1, "&lt;1", san_table_data!U163))), "-")</f>
        <v>-</v>
      </c>
      <c r="V166" s="47" t="str">
        <f>IF(ISNUMBER(san_table_data!V163), IF(san_table_data!V163=-999,"NA",san_table_data!V163), "-")</f>
        <v>-</v>
      </c>
      <c r="W166" s="47" t="str">
        <f>IF(ISNUMBER(san_table_data!W163), IF(san_table_data!W163=-999,"NA",san_table_data!W163), "-")</f>
        <v>-</v>
      </c>
      <c r="X166" s="47"/>
      <c r="Y166" s="47"/>
      <c r="Z166" s="62" t="str">
        <f>IF(ISNUMBER(san_table_data!Z163), IF(san_table_data!Z163=-999,"NA",IF(san_table_data!Z163&gt;99, "&gt;99", IF(san_table_data!Z163&lt;1, "&lt;1", san_table_data!Z163))), "-")</f>
        <v>-</v>
      </c>
      <c r="AA166" s="63" t="str">
        <f>IF(ISNUMBER(san_table_data!AA163), IF(san_table_data!AA163=-999,"NA",IF(san_table_data!AA163&gt;99, "&gt;99", IF(san_table_data!AA163&lt;1, "&lt;1", san_table_data!AA163))), "-")</f>
        <v>-</v>
      </c>
      <c r="AB166" s="63" t="str">
        <f>IF(ISNUMBER(san_table_data!AB163), IF(san_table_data!AB163=-999,"NA",IF(san_table_data!AB163&gt;99, "&gt;99", IF(san_table_data!AB163&lt;1, "&lt;1", san_table_data!AB163))), "-")</f>
        <v>-</v>
      </c>
      <c r="AC166" s="63" t="str">
        <f>IF(ISNUMBER(san_table_data!AC163), IF(san_table_data!AC163=-999,"NA",IF(san_table_data!AC163&gt;99, "&gt;99", IF(san_table_data!AC163&lt;1, "&lt;1", san_table_data!AC163))), "-")</f>
        <v>-</v>
      </c>
      <c r="AD166" s="59" t="str">
        <f>IF(ISNUMBER(san_table_data!AD163), IF(san_table_data!AD163=-999,"NA",IF(san_table_data!AD163&gt;99, "&gt;99", IF(san_table_data!AD163&lt;1, "&lt;1", san_table_data!AD163))), "-")</f>
        <v>-</v>
      </c>
      <c r="AE166" s="59" t="str">
        <f>IF(ISNUMBER(san_table_data!AE163), IF(san_table_data!AE163=-999,"NA",IF(san_table_data!AE163&gt;99, "&gt;99", IF(san_table_data!AE163&lt;1, "&lt;1", san_table_data!AE163))), "-")</f>
        <v>-</v>
      </c>
      <c r="AF166" s="59" t="str">
        <f>IF(ISNUMBER(san_table_data!AF163), IF(san_table_data!AF163=-999,"NA",IF(san_table_data!AF163&gt;99, "&gt;99", IF(san_table_data!AF163&lt;1, "&lt;1", san_table_data!AF163))), "-")</f>
        <v>-</v>
      </c>
      <c r="AG166" s="62" t="str">
        <f>IF(ISNUMBER(san_table_data!AG163), IF(san_table_data!AG163=-999,"NA",IF(san_table_data!AG163&gt;99, "&gt;99", IF(san_table_data!AG163&lt;1, "&lt;1", san_table_data!AG163))), "-")</f>
        <v>-</v>
      </c>
      <c r="AH166" s="63" t="str">
        <f>IF(ISNUMBER(san_table_data!AH163), IF(san_table_data!AH163=-999,"NA",IF(san_table_data!AH163&gt;99, "&gt;99", IF(san_table_data!AH163&lt;1, "&lt;1", san_table_data!AH163))), "-")</f>
        <v>-</v>
      </c>
      <c r="AI166" s="63" t="str">
        <f>IF(ISNUMBER(san_table_data!AI163), IF(san_table_data!AI163=-999,"NA",IF(san_table_data!AI163&gt;99, "&gt;99", IF(san_table_data!AI163&lt;1, "&lt;1", san_table_data!AI163))), "-")</f>
        <v>-</v>
      </c>
      <c r="AJ166" s="63" t="str">
        <f>IF(ISNUMBER(san_table_data!AJ163), IF(san_table_data!AJ163=-999,"NA",IF(san_table_data!AJ163&gt;99, "&gt;99", IF(san_table_data!AJ163&lt;1, "&lt;1", san_table_data!AJ163))), "-")</f>
        <v>-</v>
      </c>
      <c r="AK166" s="59" t="str">
        <f>IF(ISNUMBER(san_table_data!AK163), IF(san_table_data!AK163=-999,"NA",IF(san_table_data!AK163&gt;99, "&gt;99", IF(san_table_data!AK163&lt;1, "&lt;1", san_table_data!AK163))), "-")</f>
        <v>-</v>
      </c>
      <c r="AL166" s="59" t="str">
        <f>IF(ISNUMBER(san_table_data!AL163), IF(san_table_data!AL163=-999,"NA",IF(san_table_data!AL163&gt;99, "&gt;99", IF(san_table_data!AL163&lt;1, "&lt;1", san_table_data!AL163))), "-")</f>
        <v>-</v>
      </c>
      <c r="AM166" s="59" t="str">
        <f>IF(ISNUMBER(san_table_data!AM163), IF(san_table_data!AM163=-999,"NA",IF(san_table_data!AM163&gt;99, "&gt;99", IF(san_table_data!AM163&lt;1, "&lt;1", san_table_data!AM163))), "-")</f>
        <v>-</v>
      </c>
      <c r="AN166" s="62" t="str">
        <f>IF(ISNUMBER(san_table_data!AN163), IF(san_table_data!AN163=-999,"NA",IF(san_table_data!AN163&gt;99, "&gt;99", IF(san_table_data!AN163&lt;1, "&lt;1", san_table_data!AN163))), "-")</f>
        <v>-</v>
      </c>
      <c r="AO166" s="63" t="str">
        <f>IF(ISNUMBER(san_table_data!AO163), IF(san_table_data!AO163=-999,"NA",IF(san_table_data!AO163&gt;99, "&gt;99", IF(san_table_data!AO163&lt;1, "&lt;1", san_table_data!AO163))), "-")</f>
        <v>-</v>
      </c>
      <c r="AP166" s="63" t="str">
        <f>IF(ISNUMBER(san_table_data!AP163), IF(san_table_data!AP163=-999,"NA",IF(san_table_data!AP163&gt;99, "&gt;99", IF(san_table_data!AP163&lt;1, "&lt;1", san_table_data!AP163))), "-")</f>
        <v>-</v>
      </c>
      <c r="AQ166" s="63" t="str">
        <f>IF(ISNUMBER(san_table_data!AQ163), IF(san_table_data!AQ163=-999,"NA",IF(san_table_data!AQ163&gt;99, "&gt;99", IF(san_table_data!AQ163&lt;1, "&lt;1", san_table_data!AQ163))), "-")</f>
        <v>-</v>
      </c>
      <c r="AR166" s="59" t="str">
        <f>IF(ISNUMBER(san_table_data!AR163), IF(san_table_data!AR163=-999,"NA",IF(san_table_data!AR163&gt;99, "&gt;99", IF(san_table_data!AR163&lt;1, "&lt;1", san_table_data!AR163))), "-")</f>
        <v>-</v>
      </c>
      <c r="AS166" s="59" t="str">
        <f>IF(ISNUMBER(san_table_data!AS163), IF(san_table_data!AS163=-999,"NA",IF(san_table_data!AS163&gt;99, "&gt;99", IF(san_table_data!AS163&lt;1, "&lt;1", san_table_data!AS163))), "-")</f>
        <v>-</v>
      </c>
      <c r="AT166" s="59" t="str">
        <f>IF(ISNUMBER(san_table_data!AT163), IF(san_table_data!AT163=-999,"NA",IF(san_table_data!AT163&gt;99, "&gt;99", IF(san_table_data!AT163&lt;1, "&lt;1", san_table_data!AT163))), "-")</f>
        <v>-</v>
      </c>
    </row>
    <row r="167" x14ac:dyDescent="0.25">
      <c r="A167" s="56" t="str">
        <f>IF(ISBLANK(san_table_data!A164), "", san_table_data!A164)</f>
        <v/>
      </c>
      <c r="B167" s="56" t="str">
        <f>IF(ISBLANK(san_table_data!B164), "", san_table_data!B164)</f>
        <v/>
      </c>
      <c r="C167" s="57" t="str">
        <f>IF(ISNUMBER(san_table_data!C164), san_table_data!C164, "-")</f>
        <v>-</v>
      </c>
      <c r="D167" s="58" t="str">
        <f>IF(ISNUMBER(san_table_data!D164), san_table_data!D164, "-")</f>
        <v>-</v>
      </c>
      <c r="E167" s="59" t="str">
        <f>IF(ISNUMBER(san_table_data!E164), san_table_data!E164, "-")</f>
        <v>-</v>
      </c>
      <c r="F167" s="60" t="str">
        <f>IF(ISNUMBER(san_table_data!F164), IF(san_table_data!F164=-999,"NA",IF(san_table_data!F164&gt;99, "&gt;99", IF(san_table_data!F164&lt;1, "&lt;1", san_table_data!F164))), "-")</f>
        <v>-</v>
      </c>
      <c r="G167" s="59" t="str">
        <f>IF(ISNUMBER(san_table_data!G164), IF(san_table_data!G164=-999,"NA",IF(san_table_data!G164&gt;99, "&gt;99", IF(san_table_data!G164&lt;1, "&lt;1", san_table_data!G164))), "-")</f>
        <v>-</v>
      </c>
      <c r="H167" s="59" t="str">
        <f>IF(ISNUMBER(san_table_data!H164), IF(san_table_data!H164=-999,"NA",IF(san_table_data!H164&gt;99, "&gt;99", IF(san_table_data!H164&lt;1, "&lt;1", san_table_data!H164))), "-")</f>
        <v>-</v>
      </c>
      <c r="I167" s="61" t="str">
        <f>IF(ISNUMBER(san_table_data!I164), IF(san_table_data!I164=-999,"NA",IF(san_table_data!I164&gt;99, "&gt;99", IF(san_table_data!I164&lt;1, "&lt;1", san_table_data!I164))), "-")</f>
        <v>-</v>
      </c>
      <c r="J167" s="47" t="str">
        <f>IF(ISNUMBER(san_table_data!J164), IF(san_table_data!J164=-999,"NA",san_table_data!J164), "-")</f>
        <v>-</v>
      </c>
      <c r="K167" s="47" t="str">
        <f>IF(ISNUMBER(san_table_data!K164), IF(san_table_data!K164=-999,"NA",san_table_data!K164), "-")</f>
        <v>-</v>
      </c>
      <c r="L167" s="60" t="str">
        <f>IF(ISNUMBER(san_table_data!L164), IF(san_table_data!L164=-999,"NA",IF(san_table_data!L164&gt;99, "&gt;99", IF(san_table_data!L164&lt;1, "&lt;1", san_table_data!L164))), "-")</f>
        <v>-</v>
      </c>
      <c r="M167" s="59" t="str">
        <f>IF(ISNUMBER(san_table_data!M164), IF(san_table_data!M164=-999,"NA",IF(san_table_data!M164&gt;99, "&gt;99", IF(san_table_data!M164&lt;1, "&lt;1", san_table_data!M164))), "-")</f>
        <v>-</v>
      </c>
      <c r="N167" s="59" t="str">
        <f>IF(ISNUMBER(san_table_data!N164), IF(san_table_data!N164=-999,"NA",IF(san_table_data!N164&gt;99, "&gt;99", IF(san_table_data!N164&lt;1, "&lt;1", san_table_data!N164))), "-")</f>
        <v>-</v>
      </c>
      <c r="O167" s="61" t="str">
        <f>IF(ISNUMBER(san_table_data!O164), IF(san_table_data!O164=-999,"NA",IF(san_table_data!O164&gt;99, "&gt;99", IF(san_table_data!O164&lt;1, "&lt;1", san_table_data!O164))), "-")</f>
        <v>-</v>
      </c>
      <c r="P167" s="47" t="str">
        <f>IF(ISNUMBER(san_table_data!P164), IF(san_table_data!P164=-999,"NA",san_table_data!P164), "-")</f>
        <v>-</v>
      </c>
      <c r="Q167" s="47" t="str">
        <f>IF(ISNUMBER(san_table_data!Q164), IF(san_table_data!Q164=-999,"NA",san_table_data!Q164), "-")</f>
        <v>-</v>
      </c>
      <c r="R167" s="60" t="str">
        <f>IF(ISNUMBER(san_table_data!R164), IF(san_table_data!R164=-999,"NA",IF(san_table_data!R164&gt;99, "&gt;99", IF(san_table_data!R164&lt;1, "&lt;1", san_table_data!R164))), "-")</f>
        <v>-</v>
      </c>
      <c r="S167" s="59" t="str">
        <f>IF(ISNUMBER(san_table_data!S164), IF(san_table_data!S164=-999,"NA",IF(san_table_data!S164&gt;99, "&gt;99", IF(san_table_data!S164&lt;1, "&lt;1", san_table_data!S164))), "-")</f>
        <v>-</v>
      </c>
      <c r="T167" s="59" t="str">
        <f>IF(ISNUMBER(san_table_data!T164), IF(san_table_data!T164=-999,"NA",IF(san_table_data!T164&gt;99, "&gt;99", IF(san_table_data!T164&lt;1, "&lt;1", san_table_data!T164))), "-")</f>
        <v>-</v>
      </c>
      <c r="U167" s="61" t="str">
        <f>IF(ISNUMBER(san_table_data!U164), IF(san_table_data!U164=-999,"NA",IF(san_table_data!U164&gt;99, "&gt;99", IF(san_table_data!U164&lt;1, "&lt;1", san_table_data!U164))), "-")</f>
        <v>-</v>
      </c>
      <c r="V167" s="47" t="str">
        <f>IF(ISNUMBER(san_table_data!V164), IF(san_table_data!V164=-999,"NA",san_table_data!V164), "-")</f>
        <v>-</v>
      </c>
      <c r="W167" s="47" t="str">
        <f>IF(ISNUMBER(san_table_data!W164), IF(san_table_data!W164=-999,"NA",san_table_data!W164), "-")</f>
        <v>-</v>
      </c>
      <c r="X167" s="47"/>
      <c r="Y167" s="47"/>
      <c r="Z167" s="62" t="str">
        <f>IF(ISNUMBER(san_table_data!Z164), IF(san_table_data!Z164=-999,"NA",IF(san_table_data!Z164&gt;99, "&gt;99", IF(san_table_data!Z164&lt;1, "&lt;1", san_table_data!Z164))), "-")</f>
        <v>-</v>
      </c>
      <c r="AA167" s="63" t="str">
        <f>IF(ISNUMBER(san_table_data!AA164), IF(san_table_data!AA164=-999,"NA",IF(san_table_data!AA164&gt;99, "&gt;99", IF(san_table_data!AA164&lt;1, "&lt;1", san_table_data!AA164))), "-")</f>
        <v>-</v>
      </c>
      <c r="AB167" s="63" t="str">
        <f>IF(ISNUMBER(san_table_data!AB164), IF(san_table_data!AB164=-999,"NA",IF(san_table_data!AB164&gt;99, "&gt;99", IF(san_table_data!AB164&lt;1, "&lt;1", san_table_data!AB164))), "-")</f>
        <v>-</v>
      </c>
      <c r="AC167" s="63" t="str">
        <f>IF(ISNUMBER(san_table_data!AC164), IF(san_table_data!AC164=-999,"NA",IF(san_table_data!AC164&gt;99, "&gt;99", IF(san_table_data!AC164&lt;1, "&lt;1", san_table_data!AC164))), "-")</f>
        <v>-</v>
      </c>
      <c r="AD167" s="59" t="str">
        <f>IF(ISNUMBER(san_table_data!AD164), IF(san_table_data!AD164=-999,"NA",IF(san_table_data!AD164&gt;99, "&gt;99", IF(san_table_data!AD164&lt;1, "&lt;1", san_table_data!AD164))), "-")</f>
        <v>-</v>
      </c>
      <c r="AE167" s="59" t="str">
        <f>IF(ISNUMBER(san_table_data!AE164), IF(san_table_data!AE164=-999,"NA",IF(san_table_data!AE164&gt;99, "&gt;99", IF(san_table_data!AE164&lt;1, "&lt;1", san_table_data!AE164))), "-")</f>
        <v>-</v>
      </c>
      <c r="AF167" s="59" t="str">
        <f>IF(ISNUMBER(san_table_data!AF164), IF(san_table_data!AF164=-999,"NA",IF(san_table_data!AF164&gt;99, "&gt;99", IF(san_table_data!AF164&lt;1, "&lt;1", san_table_data!AF164))), "-")</f>
        <v>-</v>
      </c>
      <c r="AG167" s="62" t="str">
        <f>IF(ISNUMBER(san_table_data!AG164), IF(san_table_data!AG164=-999,"NA",IF(san_table_data!AG164&gt;99, "&gt;99", IF(san_table_data!AG164&lt;1, "&lt;1", san_table_data!AG164))), "-")</f>
        <v>-</v>
      </c>
      <c r="AH167" s="63" t="str">
        <f>IF(ISNUMBER(san_table_data!AH164), IF(san_table_data!AH164=-999,"NA",IF(san_table_data!AH164&gt;99, "&gt;99", IF(san_table_data!AH164&lt;1, "&lt;1", san_table_data!AH164))), "-")</f>
        <v>-</v>
      </c>
      <c r="AI167" s="63" t="str">
        <f>IF(ISNUMBER(san_table_data!AI164), IF(san_table_data!AI164=-999,"NA",IF(san_table_data!AI164&gt;99, "&gt;99", IF(san_table_data!AI164&lt;1, "&lt;1", san_table_data!AI164))), "-")</f>
        <v>-</v>
      </c>
      <c r="AJ167" s="63" t="str">
        <f>IF(ISNUMBER(san_table_data!AJ164), IF(san_table_data!AJ164=-999,"NA",IF(san_table_data!AJ164&gt;99, "&gt;99", IF(san_table_data!AJ164&lt;1, "&lt;1", san_table_data!AJ164))), "-")</f>
        <v>-</v>
      </c>
      <c r="AK167" s="59" t="str">
        <f>IF(ISNUMBER(san_table_data!AK164), IF(san_table_data!AK164=-999,"NA",IF(san_table_data!AK164&gt;99, "&gt;99", IF(san_table_data!AK164&lt;1, "&lt;1", san_table_data!AK164))), "-")</f>
        <v>-</v>
      </c>
      <c r="AL167" s="59" t="str">
        <f>IF(ISNUMBER(san_table_data!AL164), IF(san_table_data!AL164=-999,"NA",IF(san_table_data!AL164&gt;99, "&gt;99", IF(san_table_data!AL164&lt;1, "&lt;1", san_table_data!AL164))), "-")</f>
        <v>-</v>
      </c>
      <c r="AM167" s="59" t="str">
        <f>IF(ISNUMBER(san_table_data!AM164), IF(san_table_data!AM164=-999,"NA",IF(san_table_data!AM164&gt;99, "&gt;99", IF(san_table_data!AM164&lt;1, "&lt;1", san_table_data!AM164))), "-")</f>
        <v>-</v>
      </c>
      <c r="AN167" s="62" t="str">
        <f>IF(ISNUMBER(san_table_data!AN164), IF(san_table_data!AN164=-999,"NA",IF(san_table_data!AN164&gt;99, "&gt;99", IF(san_table_data!AN164&lt;1, "&lt;1", san_table_data!AN164))), "-")</f>
        <v>-</v>
      </c>
      <c r="AO167" s="63" t="str">
        <f>IF(ISNUMBER(san_table_data!AO164), IF(san_table_data!AO164=-999,"NA",IF(san_table_data!AO164&gt;99, "&gt;99", IF(san_table_data!AO164&lt;1, "&lt;1", san_table_data!AO164))), "-")</f>
        <v>-</v>
      </c>
      <c r="AP167" s="63" t="str">
        <f>IF(ISNUMBER(san_table_data!AP164), IF(san_table_data!AP164=-999,"NA",IF(san_table_data!AP164&gt;99, "&gt;99", IF(san_table_data!AP164&lt;1, "&lt;1", san_table_data!AP164))), "-")</f>
        <v>-</v>
      </c>
      <c r="AQ167" s="63" t="str">
        <f>IF(ISNUMBER(san_table_data!AQ164), IF(san_table_data!AQ164=-999,"NA",IF(san_table_data!AQ164&gt;99, "&gt;99", IF(san_table_data!AQ164&lt;1, "&lt;1", san_table_data!AQ164))), "-")</f>
        <v>-</v>
      </c>
      <c r="AR167" s="59" t="str">
        <f>IF(ISNUMBER(san_table_data!AR164), IF(san_table_data!AR164=-999,"NA",IF(san_table_data!AR164&gt;99, "&gt;99", IF(san_table_data!AR164&lt;1, "&lt;1", san_table_data!AR164))), "-")</f>
        <v>-</v>
      </c>
      <c r="AS167" s="59" t="str">
        <f>IF(ISNUMBER(san_table_data!AS164), IF(san_table_data!AS164=-999,"NA",IF(san_table_data!AS164&gt;99, "&gt;99", IF(san_table_data!AS164&lt;1, "&lt;1", san_table_data!AS164))), "-")</f>
        <v>-</v>
      </c>
      <c r="AT167" s="59" t="str">
        <f>IF(ISNUMBER(san_table_data!AT164), IF(san_table_data!AT164=-999,"NA",IF(san_table_data!AT164&gt;99, "&gt;99", IF(san_table_data!AT164&lt;1, "&lt;1", san_table_data!AT164))), "-")</f>
        <v>-</v>
      </c>
    </row>
    <row r="168" x14ac:dyDescent="0.25">
      <c r="A168" s="56" t="str">
        <f>IF(ISBLANK(san_table_data!A165), "", san_table_data!A165)</f>
        <v/>
      </c>
      <c r="B168" s="56" t="str">
        <f>IF(ISBLANK(san_table_data!B165), "", san_table_data!B165)</f>
        <v/>
      </c>
      <c r="C168" s="57" t="str">
        <f>IF(ISNUMBER(san_table_data!C165), san_table_data!C165, "-")</f>
        <v>-</v>
      </c>
      <c r="D168" s="58" t="str">
        <f>IF(ISNUMBER(san_table_data!D165), san_table_data!D165, "-")</f>
        <v>-</v>
      </c>
      <c r="E168" s="59" t="str">
        <f>IF(ISNUMBER(san_table_data!E165), san_table_data!E165, "-")</f>
        <v>-</v>
      </c>
      <c r="F168" s="60" t="str">
        <f>IF(ISNUMBER(san_table_data!F165), IF(san_table_data!F165=-999,"NA",IF(san_table_data!F165&gt;99, "&gt;99", IF(san_table_data!F165&lt;1, "&lt;1", san_table_data!F165))), "-")</f>
        <v>-</v>
      </c>
      <c r="G168" s="59" t="str">
        <f>IF(ISNUMBER(san_table_data!G165), IF(san_table_data!G165=-999,"NA",IF(san_table_data!G165&gt;99, "&gt;99", IF(san_table_data!G165&lt;1, "&lt;1", san_table_data!G165))), "-")</f>
        <v>-</v>
      </c>
      <c r="H168" s="59" t="str">
        <f>IF(ISNUMBER(san_table_data!H165), IF(san_table_data!H165=-999,"NA",IF(san_table_data!H165&gt;99, "&gt;99", IF(san_table_data!H165&lt;1, "&lt;1", san_table_data!H165))), "-")</f>
        <v>-</v>
      </c>
      <c r="I168" s="61" t="str">
        <f>IF(ISNUMBER(san_table_data!I165), IF(san_table_data!I165=-999,"NA",IF(san_table_data!I165&gt;99, "&gt;99", IF(san_table_data!I165&lt;1, "&lt;1", san_table_data!I165))), "-")</f>
        <v>-</v>
      </c>
      <c r="J168" s="47" t="str">
        <f>IF(ISNUMBER(san_table_data!J165), IF(san_table_data!J165=-999,"NA",san_table_data!J165), "-")</f>
        <v>-</v>
      </c>
      <c r="K168" s="47" t="str">
        <f>IF(ISNUMBER(san_table_data!K165), IF(san_table_data!K165=-999,"NA",san_table_data!K165), "-")</f>
        <v>-</v>
      </c>
      <c r="L168" s="60" t="str">
        <f>IF(ISNUMBER(san_table_data!L165), IF(san_table_data!L165=-999,"NA",IF(san_table_data!L165&gt;99, "&gt;99", IF(san_table_data!L165&lt;1, "&lt;1", san_table_data!L165))), "-")</f>
        <v>-</v>
      </c>
      <c r="M168" s="59" t="str">
        <f>IF(ISNUMBER(san_table_data!M165), IF(san_table_data!M165=-999,"NA",IF(san_table_data!M165&gt;99, "&gt;99", IF(san_table_data!M165&lt;1, "&lt;1", san_table_data!M165))), "-")</f>
        <v>-</v>
      </c>
      <c r="N168" s="59" t="str">
        <f>IF(ISNUMBER(san_table_data!N165), IF(san_table_data!N165=-999,"NA",IF(san_table_data!N165&gt;99, "&gt;99", IF(san_table_data!N165&lt;1, "&lt;1", san_table_data!N165))), "-")</f>
        <v>-</v>
      </c>
      <c r="O168" s="61" t="str">
        <f>IF(ISNUMBER(san_table_data!O165), IF(san_table_data!O165=-999,"NA",IF(san_table_data!O165&gt;99, "&gt;99", IF(san_table_data!O165&lt;1, "&lt;1", san_table_data!O165))), "-")</f>
        <v>-</v>
      </c>
      <c r="P168" s="47" t="str">
        <f>IF(ISNUMBER(san_table_data!P165), IF(san_table_data!P165=-999,"NA",san_table_data!P165), "-")</f>
        <v>-</v>
      </c>
      <c r="Q168" s="47" t="str">
        <f>IF(ISNUMBER(san_table_data!Q165), IF(san_table_data!Q165=-999,"NA",san_table_data!Q165), "-")</f>
        <v>-</v>
      </c>
      <c r="R168" s="60" t="str">
        <f>IF(ISNUMBER(san_table_data!R165), IF(san_table_data!R165=-999,"NA",IF(san_table_data!R165&gt;99, "&gt;99", IF(san_table_data!R165&lt;1, "&lt;1", san_table_data!R165))), "-")</f>
        <v>-</v>
      </c>
      <c r="S168" s="59" t="str">
        <f>IF(ISNUMBER(san_table_data!S165), IF(san_table_data!S165=-999,"NA",IF(san_table_data!S165&gt;99, "&gt;99", IF(san_table_data!S165&lt;1, "&lt;1", san_table_data!S165))), "-")</f>
        <v>-</v>
      </c>
      <c r="T168" s="59" t="str">
        <f>IF(ISNUMBER(san_table_data!T165), IF(san_table_data!T165=-999,"NA",IF(san_table_data!T165&gt;99, "&gt;99", IF(san_table_data!T165&lt;1, "&lt;1", san_table_data!T165))), "-")</f>
        <v>-</v>
      </c>
      <c r="U168" s="61" t="str">
        <f>IF(ISNUMBER(san_table_data!U165), IF(san_table_data!U165=-999,"NA",IF(san_table_data!U165&gt;99, "&gt;99", IF(san_table_data!U165&lt;1, "&lt;1", san_table_data!U165))), "-")</f>
        <v>-</v>
      </c>
      <c r="V168" s="47" t="str">
        <f>IF(ISNUMBER(san_table_data!V165), IF(san_table_data!V165=-999,"NA",san_table_data!V165), "-")</f>
        <v>-</v>
      </c>
      <c r="W168" s="47" t="str">
        <f>IF(ISNUMBER(san_table_data!W165), IF(san_table_data!W165=-999,"NA",san_table_data!W165), "-")</f>
        <v>-</v>
      </c>
      <c r="X168" s="47"/>
      <c r="Y168" s="47"/>
      <c r="Z168" s="62" t="str">
        <f>IF(ISNUMBER(san_table_data!Z165), IF(san_table_data!Z165=-999,"NA",IF(san_table_data!Z165&gt;99, "&gt;99", IF(san_table_data!Z165&lt;1, "&lt;1", san_table_data!Z165))), "-")</f>
        <v>-</v>
      </c>
      <c r="AA168" s="63" t="str">
        <f>IF(ISNUMBER(san_table_data!AA165), IF(san_table_data!AA165=-999,"NA",IF(san_table_data!AA165&gt;99, "&gt;99", IF(san_table_data!AA165&lt;1, "&lt;1", san_table_data!AA165))), "-")</f>
        <v>-</v>
      </c>
      <c r="AB168" s="63" t="str">
        <f>IF(ISNUMBER(san_table_data!AB165), IF(san_table_data!AB165=-999,"NA",IF(san_table_data!AB165&gt;99, "&gt;99", IF(san_table_data!AB165&lt;1, "&lt;1", san_table_data!AB165))), "-")</f>
        <v>-</v>
      </c>
      <c r="AC168" s="63" t="str">
        <f>IF(ISNUMBER(san_table_data!AC165), IF(san_table_data!AC165=-999,"NA",IF(san_table_data!AC165&gt;99, "&gt;99", IF(san_table_data!AC165&lt;1, "&lt;1", san_table_data!AC165))), "-")</f>
        <v>-</v>
      </c>
      <c r="AD168" s="59" t="str">
        <f>IF(ISNUMBER(san_table_data!AD165), IF(san_table_data!AD165=-999,"NA",IF(san_table_data!AD165&gt;99, "&gt;99", IF(san_table_data!AD165&lt;1, "&lt;1", san_table_data!AD165))), "-")</f>
        <v>-</v>
      </c>
      <c r="AE168" s="59" t="str">
        <f>IF(ISNUMBER(san_table_data!AE165), IF(san_table_data!AE165=-999,"NA",IF(san_table_data!AE165&gt;99, "&gt;99", IF(san_table_data!AE165&lt;1, "&lt;1", san_table_data!AE165))), "-")</f>
        <v>-</v>
      </c>
      <c r="AF168" s="59" t="str">
        <f>IF(ISNUMBER(san_table_data!AF165), IF(san_table_data!AF165=-999,"NA",IF(san_table_data!AF165&gt;99, "&gt;99", IF(san_table_data!AF165&lt;1, "&lt;1", san_table_data!AF165))), "-")</f>
        <v>-</v>
      </c>
      <c r="AG168" s="62" t="str">
        <f>IF(ISNUMBER(san_table_data!AG165), IF(san_table_data!AG165=-999,"NA",IF(san_table_data!AG165&gt;99, "&gt;99", IF(san_table_data!AG165&lt;1, "&lt;1", san_table_data!AG165))), "-")</f>
        <v>-</v>
      </c>
      <c r="AH168" s="63" t="str">
        <f>IF(ISNUMBER(san_table_data!AH165), IF(san_table_data!AH165=-999,"NA",IF(san_table_data!AH165&gt;99, "&gt;99", IF(san_table_data!AH165&lt;1, "&lt;1", san_table_data!AH165))), "-")</f>
        <v>-</v>
      </c>
      <c r="AI168" s="63" t="str">
        <f>IF(ISNUMBER(san_table_data!AI165), IF(san_table_data!AI165=-999,"NA",IF(san_table_data!AI165&gt;99, "&gt;99", IF(san_table_data!AI165&lt;1, "&lt;1", san_table_data!AI165))), "-")</f>
        <v>-</v>
      </c>
      <c r="AJ168" s="63" t="str">
        <f>IF(ISNUMBER(san_table_data!AJ165), IF(san_table_data!AJ165=-999,"NA",IF(san_table_data!AJ165&gt;99, "&gt;99", IF(san_table_data!AJ165&lt;1, "&lt;1", san_table_data!AJ165))), "-")</f>
        <v>-</v>
      </c>
      <c r="AK168" s="59" t="str">
        <f>IF(ISNUMBER(san_table_data!AK165), IF(san_table_data!AK165=-999,"NA",IF(san_table_data!AK165&gt;99, "&gt;99", IF(san_table_data!AK165&lt;1, "&lt;1", san_table_data!AK165))), "-")</f>
        <v>-</v>
      </c>
      <c r="AL168" s="59" t="str">
        <f>IF(ISNUMBER(san_table_data!AL165), IF(san_table_data!AL165=-999,"NA",IF(san_table_data!AL165&gt;99, "&gt;99", IF(san_table_data!AL165&lt;1, "&lt;1", san_table_data!AL165))), "-")</f>
        <v>-</v>
      </c>
      <c r="AM168" s="59" t="str">
        <f>IF(ISNUMBER(san_table_data!AM165), IF(san_table_data!AM165=-999,"NA",IF(san_table_data!AM165&gt;99, "&gt;99", IF(san_table_data!AM165&lt;1, "&lt;1", san_table_data!AM165))), "-")</f>
        <v>-</v>
      </c>
      <c r="AN168" s="62" t="str">
        <f>IF(ISNUMBER(san_table_data!AN165), IF(san_table_data!AN165=-999,"NA",IF(san_table_data!AN165&gt;99, "&gt;99", IF(san_table_data!AN165&lt;1, "&lt;1", san_table_data!AN165))), "-")</f>
        <v>-</v>
      </c>
      <c r="AO168" s="63" t="str">
        <f>IF(ISNUMBER(san_table_data!AO165), IF(san_table_data!AO165=-999,"NA",IF(san_table_data!AO165&gt;99, "&gt;99", IF(san_table_data!AO165&lt;1, "&lt;1", san_table_data!AO165))), "-")</f>
        <v>-</v>
      </c>
      <c r="AP168" s="63" t="str">
        <f>IF(ISNUMBER(san_table_data!AP165), IF(san_table_data!AP165=-999,"NA",IF(san_table_data!AP165&gt;99, "&gt;99", IF(san_table_data!AP165&lt;1, "&lt;1", san_table_data!AP165))), "-")</f>
        <v>-</v>
      </c>
      <c r="AQ168" s="63" t="str">
        <f>IF(ISNUMBER(san_table_data!AQ165), IF(san_table_data!AQ165=-999,"NA",IF(san_table_data!AQ165&gt;99, "&gt;99", IF(san_table_data!AQ165&lt;1, "&lt;1", san_table_data!AQ165))), "-")</f>
        <v>-</v>
      </c>
      <c r="AR168" s="59" t="str">
        <f>IF(ISNUMBER(san_table_data!AR165), IF(san_table_data!AR165=-999,"NA",IF(san_table_data!AR165&gt;99, "&gt;99", IF(san_table_data!AR165&lt;1, "&lt;1", san_table_data!AR165))), "-")</f>
        <v>-</v>
      </c>
      <c r="AS168" s="59" t="str">
        <f>IF(ISNUMBER(san_table_data!AS165), IF(san_table_data!AS165=-999,"NA",IF(san_table_data!AS165&gt;99, "&gt;99", IF(san_table_data!AS165&lt;1, "&lt;1", san_table_data!AS165))), "-")</f>
        <v>-</v>
      </c>
      <c r="AT168" s="59" t="str">
        <f>IF(ISNUMBER(san_table_data!AT165), IF(san_table_data!AT165=-999,"NA",IF(san_table_data!AT165&gt;99, "&gt;99", IF(san_table_data!AT165&lt;1, "&lt;1", san_table_data!AT165))), "-")</f>
        <v>-</v>
      </c>
    </row>
    <row r="169" x14ac:dyDescent="0.25">
      <c r="A169" s="56" t="str">
        <f>IF(ISBLANK(san_table_data!A166), "", san_table_data!A166)</f>
        <v/>
      </c>
      <c r="B169" s="56" t="str">
        <f>IF(ISBLANK(san_table_data!B166), "", san_table_data!B166)</f>
        <v/>
      </c>
      <c r="C169" s="57" t="str">
        <f>IF(ISNUMBER(san_table_data!C166), san_table_data!C166, "-")</f>
        <v>-</v>
      </c>
      <c r="D169" s="58" t="str">
        <f>IF(ISNUMBER(san_table_data!D166), san_table_data!D166, "-")</f>
        <v>-</v>
      </c>
      <c r="E169" s="59" t="str">
        <f>IF(ISNUMBER(san_table_data!E166), san_table_data!E166, "-")</f>
        <v>-</v>
      </c>
      <c r="F169" s="60" t="str">
        <f>IF(ISNUMBER(san_table_data!F166), IF(san_table_data!F166=-999,"NA",IF(san_table_data!F166&gt;99, "&gt;99", IF(san_table_data!F166&lt;1, "&lt;1", san_table_data!F166))), "-")</f>
        <v>-</v>
      </c>
      <c r="G169" s="59" t="str">
        <f>IF(ISNUMBER(san_table_data!G166), IF(san_table_data!G166=-999,"NA",IF(san_table_data!G166&gt;99, "&gt;99", IF(san_table_data!G166&lt;1, "&lt;1", san_table_data!G166))), "-")</f>
        <v>-</v>
      </c>
      <c r="H169" s="59" t="str">
        <f>IF(ISNUMBER(san_table_data!H166), IF(san_table_data!H166=-999,"NA",IF(san_table_data!H166&gt;99, "&gt;99", IF(san_table_data!H166&lt;1, "&lt;1", san_table_data!H166))), "-")</f>
        <v>-</v>
      </c>
      <c r="I169" s="61" t="str">
        <f>IF(ISNUMBER(san_table_data!I166), IF(san_table_data!I166=-999,"NA",IF(san_table_data!I166&gt;99, "&gt;99", IF(san_table_data!I166&lt;1, "&lt;1", san_table_data!I166))), "-")</f>
        <v>-</v>
      </c>
      <c r="J169" s="47" t="str">
        <f>IF(ISNUMBER(san_table_data!J166), IF(san_table_data!J166=-999,"NA",san_table_data!J166), "-")</f>
        <v>-</v>
      </c>
      <c r="K169" s="47" t="str">
        <f>IF(ISNUMBER(san_table_data!K166), IF(san_table_data!K166=-999,"NA",san_table_data!K166), "-")</f>
        <v>-</v>
      </c>
      <c r="L169" s="60" t="str">
        <f>IF(ISNUMBER(san_table_data!L166), IF(san_table_data!L166=-999,"NA",IF(san_table_data!L166&gt;99, "&gt;99", IF(san_table_data!L166&lt;1, "&lt;1", san_table_data!L166))), "-")</f>
        <v>-</v>
      </c>
      <c r="M169" s="59" t="str">
        <f>IF(ISNUMBER(san_table_data!M166), IF(san_table_data!M166=-999,"NA",IF(san_table_data!M166&gt;99, "&gt;99", IF(san_table_data!M166&lt;1, "&lt;1", san_table_data!M166))), "-")</f>
        <v>-</v>
      </c>
      <c r="N169" s="59" t="str">
        <f>IF(ISNUMBER(san_table_data!N166), IF(san_table_data!N166=-999,"NA",IF(san_table_data!N166&gt;99, "&gt;99", IF(san_table_data!N166&lt;1, "&lt;1", san_table_data!N166))), "-")</f>
        <v>-</v>
      </c>
      <c r="O169" s="61" t="str">
        <f>IF(ISNUMBER(san_table_data!O166), IF(san_table_data!O166=-999,"NA",IF(san_table_data!O166&gt;99, "&gt;99", IF(san_table_data!O166&lt;1, "&lt;1", san_table_data!O166))), "-")</f>
        <v>-</v>
      </c>
      <c r="P169" s="47" t="str">
        <f>IF(ISNUMBER(san_table_data!P166), IF(san_table_data!P166=-999,"NA",san_table_data!P166), "-")</f>
        <v>-</v>
      </c>
      <c r="Q169" s="47" t="str">
        <f>IF(ISNUMBER(san_table_data!Q166), IF(san_table_data!Q166=-999,"NA",san_table_data!Q166), "-")</f>
        <v>-</v>
      </c>
      <c r="R169" s="60" t="str">
        <f>IF(ISNUMBER(san_table_data!R166), IF(san_table_data!R166=-999,"NA",IF(san_table_data!R166&gt;99, "&gt;99", IF(san_table_data!R166&lt;1, "&lt;1", san_table_data!R166))), "-")</f>
        <v>-</v>
      </c>
      <c r="S169" s="59" t="str">
        <f>IF(ISNUMBER(san_table_data!S166), IF(san_table_data!S166=-999,"NA",IF(san_table_data!S166&gt;99, "&gt;99", IF(san_table_data!S166&lt;1, "&lt;1", san_table_data!S166))), "-")</f>
        <v>-</v>
      </c>
      <c r="T169" s="59" t="str">
        <f>IF(ISNUMBER(san_table_data!T166), IF(san_table_data!T166=-999,"NA",IF(san_table_data!T166&gt;99, "&gt;99", IF(san_table_data!T166&lt;1, "&lt;1", san_table_data!T166))), "-")</f>
        <v>-</v>
      </c>
      <c r="U169" s="61" t="str">
        <f>IF(ISNUMBER(san_table_data!U166), IF(san_table_data!U166=-999,"NA",IF(san_table_data!U166&gt;99, "&gt;99", IF(san_table_data!U166&lt;1, "&lt;1", san_table_data!U166))), "-")</f>
        <v>-</v>
      </c>
      <c r="V169" s="47" t="str">
        <f>IF(ISNUMBER(san_table_data!V166), IF(san_table_data!V166=-999,"NA",san_table_data!V166), "-")</f>
        <v>-</v>
      </c>
      <c r="W169" s="47" t="str">
        <f>IF(ISNUMBER(san_table_data!W166), IF(san_table_data!W166=-999,"NA",san_table_data!W166), "-")</f>
        <v>-</v>
      </c>
      <c r="X169" s="47"/>
      <c r="Y169" s="47"/>
      <c r="Z169" s="62" t="str">
        <f>IF(ISNUMBER(san_table_data!Z166), IF(san_table_data!Z166=-999,"NA",IF(san_table_data!Z166&gt;99, "&gt;99", IF(san_table_data!Z166&lt;1, "&lt;1", san_table_data!Z166))), "-")</f>
        <v>-</v>
      </c>
      <c r="AA169" s="63" t="str">
        <f>IF(ISNUMBER(san_table_data!AA166), IF(san_table_data!AA166=-999,"NA",IF(san_table_data!AA166&gt;99, "&gt;99", IF(san_table_data!AA166&lt;1, "&lt;1", san_table_data!AA166))), "-")</f>
        <v>-</v>
      </c>
      <c r="AB169" s="63" t="str">
        <f>IF(ISNUMBER(san_table_data!AB166), IF(san_table_data!AB166=-999,"NA",IF(san_table_data!AB166&gt;99, "&gt;99", IF(san_table_data!AB166&lt;1, "&lt;1", san_table_data!AB166))), "-")</f>
        <v>-</v>
      </c>
      <c r="AC169" s="63" t="str">
        <f>IF(ISNUMBER(san_table_data!AC166), IF(san_table_data!AC166=-999,"NA",IF(san_table_data!AC166&gt;99, "&gt;99", IF(san_table_data!AC166&lt;1, "&lt;1", san_table_data!AC166))), "-")</f>
        <v>-</v>
      </c>
      <c r="AD169" s="59" t="str">
        <f>IF(ISNUMBER(san_table_data!AD166), IF(san_table_data!AD166=-999,"NA",IF(san_table_data!AD166&gt;99, "&gt;99", IF(san_table_data!AD166&lt;1, "&lt;1", san_table_data!AD166))), "-")</f>
        <v>-</v>
      </c>
      <c r="AE169" s="59" t="str">
        <f>IF(ISNUMBER(san_table_data!AE166), IF(san_table_data!AE166=-999,"NA",IF(san_table_data!AE166&gt;99, "&gt;99", IF(san_table_data!AE166&lt;1, "&lt;1", san_table_data!AE166))), "-")</f>
        <v>-</v>
      </c>
      <c r="AF169" s="59" t="str">
        <f>IF(ISNUMBER(san_table_data!AF166), IF(san_table_data!AF166=-999,"NA",IF(san_table_data!AF166&gt;99, "&gt;99", IF(san_table_data!AF166&lt;1, "&lt;1", san_table_data!AF166))), "-")</f>
        <v>-</v>
      </c>
      <c r="AG169" s="62" t="str">
        <f>IF(ISNUMBER(san_table_data!AG166), IF(san_table_data!AG166=-999,"NA",IF(san_table_data!AG166&gt;99, "&gt;99", IF(san_table_data!AG166&lt;1, "&lt;1", san_table_data!AG166))), "-")</f>
        <v>-</v>
      </c>
      <c r="AH169" s="63" t="str">
        <f>IF(ISNUMBER(san_table_data!AH166), IF(san_table_data!AH166=-999,"NA",IF(san_table_data!AH166&gt;99, "&gt;99", IF(san_table_data!AH166&lt;1, "&lt;1", san_table_data!AH166))), "-")</f>
        <v>-</v>
      </c>
      <c r="AI169" s="63" t="str">
        <f>IF(ISNUMBER(san_table_data!AI166), IF(san_table_data!AI166=-999,"NA",IF(san_table_data!AI166&gt;99, "&gt;99", IF(san_table_data!AI166&lt;1, "&lt;1", san_table_data!AI166))), "-")</f>
        <v>-</v>
      </c>
      <c r="AJ169" s="63" t="str">
        <f>IF(ISNUMBER(san_table_data!AJ166), IF(san_table_data!AJ166=-999,"NA",IF(san_table_data!AJ166&gt;99, "&gt;99", IF(san_table_data!AJ166&lt;1, "&lt;1", san_table_data!AJ166))), "-")</f>
        <v>-</v>
      </c>
      <c r="AK169" s="59" t="str">
        <f>IF(ISNUMBER(san_table_data!AK166), IF(san_table_data!AK166=-999,"NA",IF(san_table_data!AK166&gt;99, "&gt;99", IF(san_table_data!AK166&lt;1, "&lt;1", san_table_data!AK166))), "-")</f>
        <v>-</v>
      </c>
      <c r="AL169" s="59" t="str">
        <f>IF(ISNUMBER(san_table_data!AL166), IF(san_table_data!AL166=-999,"NA",IF(san_table_data!AL166&gt;99, "&gt;99", IF(san_table_data!AL166&lt;1, "&lt;1", san_table_data!AL166))), "-")</f>
        <v>-</v>
      </c>
      <c r="AM169" s="59" t="str">
        <f>IF(ISNUMBER(san_table_data!AM166), IF(san_table_data!AM166=-999,"NA",IF(san_table_data!AM166&gt;99, "&gt;99", IF(san_table_data!AM166&lt;1, "&lt;1", san_table_data!AM166))), "-")</f>
        <v>-</v>
      </c>
      <c r="AN169" s="62" t="str">
        <f>IF(ISNUMBER(san_table_data!AN166), IF(san_table_data!AN166=-999,"NA",IF(san_table_data!AN166&gt;99, "&gt;99", IF(san_table_data!AN166&lt;1, "&lt;1", san_table_data!AN166))), "-")</f>
        <v>-</v>
      </c>
      <c r="AO169" s="63" t="str">
        <f>IF(ISNUMBER(san_table_data!AO166), IF(san_table_data!AO166=-999,"NA",IF(san_table_data!AO166&gt;99, "&gt;99", IF(san_table_data!AO166&lt;1, "&lt;1", san_table_data!AO166))), "-")</f>
        <v>-</v>
      </c>
      <c r="AP169" s="63" t="str">
        <f>IF(ISNUMBER(san_table_data!AP166), IF(san_table_data!AP166=-999,"NA",IF(san_table_data!AP166&gt;99, "&gt;99", IF(san_table_data!AP166&lt;1, "&lt;1", san_table_data!AP166))), "-")</f>
        <v>-</v>
      </c>
      <c r="AQ169" s="63" t="str">
        <f>IF(ISNUMBER(san_table_data!AQ166), IF(san_table_data!AQ166=-999,"NA",IF(san_table_data!AQ166&gt;99, "&gt;99", IF(san_table_data!AQ166&lt;1, "&lt;1", san_table_data!AQ166))), "-")</f>
        <v>-</v>
      </c>
      <c r="AR169" s="59" t="str">
        <f>IF(ISNUMBER(san_table_data!AR166), IF(san_table_data!AR166=-999,"NA",IF(san_table_data!AR166&gt;99, "&gt;99", IF(san_table_data!AR166&lt;1, "&lt;1", san_table_data!AR166))), "-")</f>
        <v>-</v>
      </c>
      <c r="AS169" s="59" t="str">
        <f>IF(ISNUMBER(san_table_data!AS166), IF(san_table_data!AS166=-999,"NA",IF(san_table_data!AS166&gt;99, "&gt;99", IF(san_table_data!AS166&lt;1, "&lt;1", san_table_data!AS166))), "-")</f>
        <v>-</v>
      </c>
      <c r="AT169" s="59" t="str">
        <f>IF(ISNUMBER(san_table_data!AT166), IF(san_table_data!AT166=-999,"NA",IF(san_table_data!AT166&gt;99, "&gt;99", IF(san_table_data!AT166&lt;1, "&lt;1", san_table_data!AT166))), "-")</f>
        <v>-</v>
      </c>
    </row>
    <row r="170" x14ac:dyDescent="0.25">
      <c r="A170" s="56" t="str">
        <f>IF(ISBLANK(san_table_data!A167), "", san_table_data!A167)</f>
        <v/>
      </c>
      <c r="B170" s="56" t="str">
        <f>IF(ISBLANK(san_table_data!B167), "", san_table_data!B167)</f>
        <v/>
      </c>
      <c r="C170" s="57" t="str">
        <f>IF(ISNUMBER(san_table_data!C167), san_table_data!C167, "-")</f>
        <v>-</v>
      </c>
      <c r="D170" s="58" t="str">
        <f>IF(ISNUMBER(san_table_data!D167), san_table_data!D167, "-")</f>
        <v>-</v>
      </c>
      <c r="E170" s="59" t="str">
        <f>IF(ISNUMBER(san_table_data!E167), san_table_data!E167, "-")</f>
        <v>-</v>
      </c>
      <c r="F170" s="60" t="str">
        <f>IF(ISNUMBER(san_table_data!F167), IF(san_table_data!F167=-999,"NA",IF(san_table_data!F167&gt;99, "&gt;99", IF(san_table_data!F167&lt;1, "&lt;1", san_table_data!F167))), "-")</f>
        <v>-</v>
      </c>
      <c r="G170" s="59" t="str">
        <f>IF(ISNUMBER(san_table_data!G167), IF(san_table_data!G167=-999,"NA",IF(san_table_data!G167&gt;99, "&gt;99", IF(san_table_data!G167&lt;1, "&lt;1", san_table_data!G167))), "-")</f>
        <v>-</v>
      </c>
      <c r="H170" s="59" t="str">
        <f>IF(ISNUMBER(san_table_data!H167), IF(san_table_data!H167=-999,"NA",IF(san_table_data!H167&gt;99, "&gt;99", IF(san_table_data!H167&lt;1, "&lt;1", san_table_data!H167))), "-")</f>
        <v>-</v>
      </c>
      <c r="I170" s="61" t="str">
        <f>IF(ISNUMBER(san_table_data!I167), IF(san_table_data!I167=-999,"NA",IF(san_table_data!I167&gt;99, "&gt;99", IF(san_table_data!I167&lt;1, "&lt;1", san_table_data!I167))), "-")</f>
        <v>-</v>
      </c>
      <c r="J170" s="47" t="str">
        <f>IF(ISNUMBER(san_table_data!J167), IF(san_table_data!J167=-999,"NA",san_table_data!J167), "-")</f>
        <v>-</v>
      </c>
      <c r="K170" s="47" t="str">
        <f>IF(ISNUMBER(san_table_data!K167), IF(san_table_data!K167=-999,"NA",san_table_data!K167), "-")</f>
        <v>-</v>
      </c>
      <c r="L170" s="60" t="str">
        <f>IF(ISNUMBER(san_table_data!L167), IF(san_table_data!L167=-999,"NA",IF(san_table_data!L167&gt;99, "&gt;99", IF(san_table_data!L167&lt;1, "&lt;1", san_table_data!L167))), "-")</f>
        <v>-</v>
      </c>
      <c r="M170" s="59" t="str">
        <f>IF(ISNUMBER(san_table_data!M167), IF(san_table_data!M167=-999,"NA",IF(san_table_data!M167&gt;99, "&gt;99", IF(san_table_data!M167&lt;1, "&lt;1", san_table_data!M167))), "-")</f>
        <v>-</v>
      </c>
      <c r="N170" s="59" t="str">
        <f>IF(ISNUMBER(san_table_data!N167), IF(san_table_data!N167=-999,"NA",IF(san_table_data!N167&gt;99, "&gt;99", IF(san_table_data!N167&lt;1, "&lt;1", san_table_data!N167))), "-")</f>
        <v>-</v>
      </c>
      <c r="O170" s="61" t="str">
        <f>IF(ISNUMBER(san_table_data!O167), IF(san_table_data!O167=-999,"NA",IF(san_table_data!O167&gt;99, "&gt;99", IF(san_table_data!O167&lt;1, "&lt;1", san_table_data!O167))), "-")</f>
        <v>-</v>
      </c>
      <c r="P170" s="47" t="str">
        <f>IF(ISNUMBER(san_table_data!P167), IF(san_table_data!P167=-999,"NA",san_table_data!P167), "-")</f>
        <v>-</v>
      </c>
      <c r="Q170" s="47" t="str">
        <f>IF(ISNUMBER(san_table_data!Q167), IF(san_table_data!Q167=-999,"NA",san_table_data!Q167), "-")</f>
        <v>-</v>
      </c>
      <c r="R170" s="60" t="str">
        <f>IF(ISNUMBER(san_table_data!R167), IF(san_table_data!R167=-999,"NA",IF(san_table_data!R167&gt;99, "&gt;99", IF(san_table_data!R167&lt;1, "&lt;1", san_table_data!R167))), "-")</f>
        <v>-</v>
      </c>
      <c r="S170" s="59" t="str">
        <f>IF(ISNUMBER(san_table_data!S167), IF(san_table_data!S167=-999,"NA",IF(san_table_data!S167&gt;99, "&gt;99", IF(san_table_data!S167&lt;1, "&lt;1", san_table_data!S167))), "-")</f>
        <v>-</v>
      </c>
      <c r="T170" s="59" t="str">
        <f>IF(ISNUMBER(san_table_data!T167), IF(san_table_data!T167=-999,"NA",IF(san_table_data!T167&gt;99, "&gt;99", IF(san_table_data!T167&lt;1, "&lt;1", san_table_data!T167))), "-")</f>
        <v>-</v>
      </c>
      <c r="U170" s="61" t="str">
        <f>IF(ISNUMBER(san_table_data!U167), IF(san_table_data!U167=-999,"NA",IF(san_table_data!U167&gt;99, "&gt;99", IF(san_table_data!U167&lt;1, "&lt;1", san_table_data!U167))), "-")</f>
        <v>-</v>
      </c>
      <c r="V170" s="47" t="str">
        <f>IF(ISNUMBER(san_table_data!V167), IF(san_table_data!V167=-999,"NA",san_table_data!V167), "-")</f>
        <v>-</v>
      </c>
      <c r="W170" s="47" t="str">
        <f>IF(ISNUMBER(san_table_data!W167), IF(san_table_data!W167=-999,"NA",san_table_data!W167), "-")</f>
        <v>-</v>
      </c>
      <c r="X170" s="47"/>
      <c r="Y170" s="47"/>
      <c r="Z170" s="62" t="str">
        <f>IF(ISNUMBER(san_table_data!Z167), IF(san_table_data!Z167=-999,"NA",IF(san_table_data!Z167&gt;99, "&gt;99", IF(san_table_data!Z167&lt;1, "&lt;1", san_table_data!Z167))), "-")</f>
        <v>-</v>
      </c>
      <c r="AA170" s="63" t="str">
        <f>IF(ISNUMBER(san_table_data!AA167), IF(san_table_data!AA167=-999,"NA",IF(san_table_data!AA167&gt;99, "&gt;99", IF(san_table_data!AA167&lt;1, "&lt;1", san_table_data!AA167))), "-")</f>
        <v>-</v>
      </c>
      <c r="AB170" s="63" t="str">
        <f>IF(ISNUMBER(san_table_data!AB167), IF(san_table_data!AB167=-999,"NA",IF(san_table_data!AB167&gt;99, "&gt;99", IF(san_table_data!AB167&lt;1, "&lt;1", san_table_data!AB167))), "-")</f>
        <v>-</v>
      </c>
      <c r="AC170" s="63" t="str">
        <f>IF(ISNUMBER(san_table_data!AC167), IF(san_table_data!AC167=-999,"NA",IF(san_table_data!AC167&gt;99, "&gt;99", IF(san_table_data!AC167&lt;1, "&lt;1", san_table_data!AC167))), "-")</f>
        <v>-</v>
      </c>
      <c r="AD170" s="59" t="str">
        <f>IF(ISNUMBER(san_table_data!AD167), IF(san_table_data!AD167=-999,"NA",IF(san_table_data!AD167&gt;99, "&gt;99", IF(san_table_data!AD167&lt;1, "&lt;1", san_table_data!AD167))), "-")</f>
        <v>-</v>
      </c>
      <c r="AE170" s="59" t="str">
        <f>IF(ISNUMBER(san_table_data!AE167), IF(san_table_data!AE167=-999,"NA",IF(san_table_data!AE167&gt;99, "&gt;99", IF(san_table_data!AE167&lt;1, "&lt;1", san_table_data!AE167))), "-")</f>
        <v>-</v>
      </c>
      <c r="AF170" s="59" t="str">
        <f>IF(ISNUMBER(san_table_data!AF167), IF(san_table_data!AF167=-999,"NA",IF(san_table_data!AF167&gt;99, "&gt;99", IF(san_table_data!AF167&lt;1, "&lt;1", san_table_data!AF167))), "-")</f>
        <v>-</v>
      </c>
      <c r="AG170" s="62" t="str">
        <f>IF(ISNUMBER(san_table_data!AG167), IF(san_table_data!AG167=-999,"NA",IF(san_table_data!AG167&gt;99, "&gt;99", IF(san_table_data!AG167&lt;1, "&lt;1", san_table_data!AG167))), "-")</f>
        <v>-</v>
      </c>
      <c r="AH170" s="63" t="str">
        <f>IF(ISNUMBER(san_table_data!AH167), IF(san_table_data!AH167=-999,"NA",IF(san_table_data!AH167&gt;99, "&gt;99", IF(san_table_data!AH167&lt;1, "&lt;1", san_table_data!AH167))), "-")</f>
        <v>-</v>
      </c>
      <c r="AI170" s="63" t="str">
        <f>IF(ISNUMBER(san_table_data!AI167), IF(san_table_data!AI167=-999,"NA",IF(san_table_data!AI167&gt;99, "&gt;99", IF(san_table_data!AI167&lt;1, "&lt;1", san_table_data!AI167))), "-")</f>
        <v>-</v>
      </c>
      <c r="AJ170" s="63" t="str">
        <f>IF(ISNUMBER(san_table_data!AJ167), IF(san_table_data!AJ167=-999,"NA",IF(san_table_data!AJ167&gt;99, "&gt;99", IF(san_table_data!AJ167&lt;1, "&lt;1", san_table_data!AJ167))), "-")</f>
        <v>-</v>
      </c>
      <c r="AK170" s="59" t="str">
        <f>IF(ISNUMBER(san_table_data!AK167), IF(san_table_data!AK167=-999,"NA",IF(san_table_data!AK167&gt;99, "&gt;99", IF(san_table_data!AK167&lt;1, "&lt;1", san_table_data!AK167))), "-")</f>
        <v>-</v>
      </c>
      <c r="AL170" s="59" t="str">
        <f>IF(ISNUMBER(san_table_data!AL167), IF(san_table_data!AL167=-999,"NA",IF(san_table_data!AL167&gt;99, "&gt;99", IF(san_table_data!AL167&lt;1, "&lt;1", san_table_data!AL167))), "-")</f>
        <v>-</v>
      </c>
      <c r="AM170" s="59" t="str">
        <f>IF(ISNUMBER(san_table_data!AM167), IF(san_table_data!AM167=-999,"NA",IF(san_table_data!AM167&gt;99, "&gt;99", IF(san_table_data!AM167&lt;1, "&lt;1", san_table_data!AM167))), "-")</f>
        <v>-</v>
      </c>
      <c r="AN170" s="62" t="str">
        <f>IF(ISNUMBER(san_table_data!AN167), IF(san_table_data!AN167=-999,"NA",IF(san_table_data!AN167&gt;99, "&gt;99", IF(san_table_data!AN167&lt;1, "&lt;1", san_table_data!AN167))), "-")</f>
        <v>-</v>
      </c>
      <c r="AO170" s="63" t="str">
        <f>IF(ISNUMBER(san_table_data!AO167), IF(san_table_data!AO167=-999,"NA",IF(san_table_data!AO167&gt;99, "&gt;99", IF(san_table_data!AO167&lt;1, "&lt;1", san_table_data!AO167))), "-")</f>
        <v>-</v>
      </c>
      <c r="AP170" s="63" t="str">
        <f>IF(ISNUMBER(san_table_data!AP167), IF(san_table_data!AP167=-999,"NA",IF(san_table_data!AP167&gt;99, "&gt;99", IF(san_table_data!AP167&lt;1, "&lt;1", san_table_data!AP167))), "-")</f>
        <v>-</v>
      </c>
      <c r="AQ170" s="63" t="str">
        <f>IF(ISNUMBER(san_table_data!AQ167), IF(san_table_data!AQ167=-999,"NA",IF(san_table_data!AQ167&gt;99, "&gt;99", IF(san_table_data!AQ167&lt;1, "&lt;1", san_table_data!AQ167))), "-")</f>
        <v>-</v>
      </c>
      <c r="AR170" s="59" t="str">
        <f>IF(ISNUMBER(san_table_data!AR167), IF(san_table_data!AR167=-999,"NA",IF(san_table_data!AR167&gt;99, "&gt;99", IF(san_table_data!AR167&lt;1, "&lt;1", san_table_data!AR167))), "-")</f>
        <v>-</v>
      </c>
      <c r="AS170" s="59" t="str">
        <f>IF(ISNUMBER(san_table_data!AS167), IF(san_table_data!AS167=-999,"NA",IF(san_table_data!AS167&gt;99, "&gt;99", IF(san_table_data!AS167&lt;1, "&lt;1", san_table_data!AS167))), "-")</f>
        <v>-</v>
      </c>
      <c r="AT170" s="59" t="str">
        <f>IF(ISNUMBER(san_table_data!AT167), IF(san_table_data!AT167=-999,"NA",IF(san_table_data!AT167&gt;99, "&gt;99", IF(san_table_data!AT167&lt;1, "&lt;1", san_table_data!AT167))), "-")</f>
        <v>-</v>
      </c>
    </row>
    <row r="171" x14ac:dyDescent="0.25">
      <c r="A171" s="56" t="str">
        <f>IF(ISBLANK(san_table_data!A168), "", san_table_data!A168)</f>
        <v/>
      </c>
      <c r="B171" s="56" t="str">
        <f>IF(ISBLANK(san_table_data!B168), "", san_table_data!B168)</f>
        <v/>
      </c>
      <c r="C171" s="57" t="str">
        <f>IF(ISNUMBER(san_table_data!C168), san_table_data!C168, "-")</f>
        <v>-</v>
      </c>
      <c r="D171" s="58" t="str">
        <f>IF(ISNUMBER(san_table_data!D168), san_table_data!D168, "-")</f>
        <v>-</v>
      </c>
      <c r="E171" s="59" t="str">
        <f>IF(ISNUMBER(san_table_data!E168), san_table_data!E168, "-")</f>
        <v>-</v>
      </c>
      <c r="F171" s="60" t="str">
        <f>IF(ISNUMBER(san_table_data!F168), IF(san_table_data!F168=-999,"NA",IF(san_table_data!F168&gt;99, "&gt;99", IF(san_table_data!F168&lt;1, "&lt;1", san_table_data!F168))), "-")</f>
        <v>-</v>
      </c>
      <c r="G171" s="59" t="str">
        <f>IF(ISNUMBER(san_table_data!G168), IF(san_table_data!G168=-999,"NA",IF(san_table_data!G168&gt;99, "&gt;99", IF(san_table_data!G168&lt;1, "&lt;1", san_table_data!G168))), "-")</f>
        <v>-</v>
      </c>
      <c r="H171" s="59" t="str">
        <f>IF(ISNUMBER(san_table_data!H168), IF(san_table_data!H168=-999,"NA",IF(san_table_data!H168&gt;99, "&gt;99", IF(san_table_data!H168&lt;1, "&lt;1", san_table_data!H168))), "-")</f>
        <v>-</v>
      </c>
      <c r="I171" s="61" t="str">
        <f>IF(ISNUMBER(san_table_data!I168), IF(san_table_data!I168=-999,"NA",IF(san_table_data!I168&gt;99, "&gt;99", IF(san_table_data!I168&lt;1, "&lt;1", san_table_data!I168))), "-")</f>
        <v>-</v>
      </c>
      <c r="J171" s="47" t="str">
        <f>IF(ISNUMBER(san_table_data!J168), IF(san_table_data!J168=-999,"NA",san_table_data!J168), "-")</f>
        <v>-</v>
      </c>
      <c r="K171" s="47" t="str">
        <f>IF(ISNUMBER(san_table_data!K168), IF(san_table_data!K168=-999,"NA",san_table_data!K168), "-")</f>
        <v>-</v>
      </c>
      <c r="L171" s="60" t="str">
        <f>IF(ISNUMBER(san_table_data!L168), IF(san_table_data!L168=-999,"NA",IF(san_table_data!L168&gt;99, "&gt;99", IF(san_table_data!L168&lt;1, "&lt;1", san_table_data!L168))), "-")</f>
        <v>-</v>
      </c>
      <c r="M171" s="59" t="str">
        <f>IF(ISNUMBER(san_table_data!M168), IF(san_table_data!M168=-999,"NA",IF(san_table_data!M168&gt;99, "&gt;99", IF(san_table_data!M168&lt;1, "&lt;1", san_table_data!M168))), "-")</f>
        <v>-</v>
      </c>
      <c r="N171" s="59" t="str">
        <f>IF(ISNUMBER(san_table_data!N168), IF(san_table_data!N168=-999,"NA",IF(san_table_data!N168&gt;99, "&gt;99", IF(san_table_data!N168&lt;1, "&lt;1", san_table_data!N168))), "-")</f>
        <v>-</v>
      </c>
      <c r="O171" s="61" t="str">
        <f>IF(ISNUMBER(san_table_data!O168), IF(san_table_data!O168=-999,"NA",IF(san_table_data!O168&gt;99, "&gt;99", IF(san_table_data!O168&lt;1, "&lt;1", san_table_data!O168))), "-")</f>
        <v>-</v>
      </c>
      <c r="P171" s="47" t="str">
        <f>IF(ISNUMBER(san_table_data!P168), IF(san_table_data!P168=-999,"NA",san_table_data!P168), "-")</f>
        <v>-</v>
      </c>
      <c r="Q171" s="47" t="str">
        <f>IF(ISNUMBER(san_table_data!Q168), IF(san_table_data!Q168=-999,"NA",san_table_data!Q168), "-")</f>
        <v>-</v>
      </c>
      <c r="R171" s="60" t="str">
        <f>IF(ISNUMBER(san_table_data!R168), IF(san_table_data!R168=-999,"NA",IF(san_table_data!R168&gt;99, "&gt;99", IF(san_table_data!R168&lt;1, "&lt;1", san_table_data!R168))), "-")</f>
        <v>-</v>
      </c>
      <c r="S171" s="59" t="str">
        <f>IF(ISNUMBER(san_table_data!S168), IF(san_table_data!S168=-999,"NA",IF(san_table_data!S168&gt;99, "&gt;99", IF(san_table_data!S168&lt;1, "&lt;1", san_table_data!S168))), "-")</f>
        <v>-</v>
      </c>
      <c r="T171" s="59" t="str">
        <f>IF(ISNUMBER(san_table_data!T168), IF(san_table_data!T168=-999,"NA",IF(san_table_data!T168&gt;99, "&gt;99", IF(san_table_data!T168&lt;1, "&lt;1", san_table_data!T168))), "-")</f>
        <v>-</v>
      </c>
      <c r="U171" s="61" t="str">
        <f>IF(ISNUMBER(san_table_data!U168), IF(san_table_data!U168=-999,"NA",IF(san_table_data!U168&gt;99, "&gt;99", IF(san_table_data!U168&lt;1, "&lt;1", san_table_data!U168))), "-")</f>
        <v>-</v>
      </c>
      <c r="V171" s="47" t="str">
        <f>IF(ISNUMBER(san_table_data!V168), IF(san_table_data!V168=-999,"NA",san_table_data!V168), "-")</f>
        <v>-</v>
      </c>
      <c r="W171" s="47" t="str">
        <f>IF(ISNUMBER(san_table_data!W168), IF(san_table_data!W168=-999,"NA",san_table_data!W168), "-")</f>
        <v>-</v>
      </c>
      <c r="X171" s="47"/>
      <c r="Y171" s="47"/>
      <c r="Z171" s="62" t="str">
        <f>IF(ISNUMBER(san_table_data!Z168), IF(san_table_data!Z168=-999,"NA",IF(san_table_data!Z168&gt;99, "&gt;99", IF(san_table_data!Z168&lt;1, "&lt;1", san_table_data!Z168))), "-")</f>
        <v>-</v>
      </c>
      <c r="AA171" s="63" t="str">
        <f>IF(ISNUMBER(san_table_data!AA168), IF(san_table_data!AA168=-999,"NA",IF(san_table_data!AA168&gt;99, "&gt;99", IF(san_table_data!AA168&lt;1, "&lt;1", san_table_data!AA168))), "-")</f>
        <v>-</v>
      </c>
      <c r="AB171" s="63" t="str">
        <f>IF(ISNUMBER(san_table_data!AB168), IF(san_table_data!AB168=-999,"NA",IF(san_table_data!AB168&gt;99, "&gt;99", IF(san_table_data!AB168&lt;1, "&lt;1", san_table_data!AB168))), "-")</f>
        <v>-</v>
      </c>
      <c r="AC171" s="63" t="str">
        <f>IF(ISNUMBER(san_table_data!AC168), IF(san_table_data!AC168=-999,"NA",IF(san_table_data!AC168&gt;99, "&gt;99", IF(san_table_data!AC168&lt;1, "&lt;1", san_table_data!AC168))), "-")</f>
        <v>-</v>
      </c>
      <c r="AD171" s="59" t="str">
        <f>IF(ISNUMBER(san_table_data!AD168), IF(san_table_data!AD168=-999,"NA",IF(san_table_data!AD168&gt;99, "&gt;99", IF(san_table_data!AD168&lt;1, "&lt;1", san_table_data!AD168))), "-")</f>
        <v>-</v>
      </c>
      <c r="AE171" s="59" t="str">
        <f>IF(ISNUMBER(san_table_data!AE168), IF(san_table_data!AE168=-999,"NA",IF(san_table_data!AE168&gt;99, "&gt;99", IF(san_table_data!AE168&lt;1, "&lt;1", san_table_data!AE168))), "-")</f>
        <v>-</v>
      </c>
      <c r="AF171" s="59" t="str">
        <f>IF(ISNUMBER(san_table_data!AF168), IF(san_table_data!AF168=-999,"NA",IF(san_table_data!AF168&gt;99, "&gt;99", IF(san_table_data!AF168&lt;1, "&lt;1", san_table_data!AF168))), "-")</f>
        <v>-</v>
      </c>
      <c r="AG171" s="62" t="str">
        <f>IF(ISNUMBER(san_table_data!AG168), IF(san_table_data!AG168=-999,"NA",IF(san_table_data!AG168&gt;99, "&gt;99", IF(san_table_data!AG168&lt;1, "&lt;1", san_table_data!AG168))), "-")</f>
        <v>-</v>
      </c>
      <c r="AH171" s="63" t="str">
        <f>IF(ISNUMBER(san_table_data!AH168), IF(san_table_data!AH168=-999,"NA",IF(san_table_data!AH168&gt;99, "&gt;99", IF(san_table_data!AH168&lt;1, "&lt;1", san_table_data!AH168))), "-")</f>
        <v>-</v>
      </c>
      <c r="AI171" s="63" t="str">
        <f>IF(ISNUMBER(san_table_data!AI168), IF(san_table_data!AI168=-999,"NA",IF(san_table_data!AI168&gt;99, "&gt;99", IF(san_table_data!AI168&lt;1, "&lt;1", san_table_data!AI168))), "-")</f>
        <v>-</v>
      </c>
      <c r="AJ171" s="63" t="str">
        <f>IF(ISNUMBER(san_table_data!AJ168), IF(san_table_data!AJ168=-999,"NA",IF(san_table_data!AJ168&gt;99, "&gt;99", IF(san_table_data!AJ168&lt;1, "&lt;1", san_table_data!AJ168))), "-")</f>
        <v>-</v>
      </c>
      <c r="AK171" s="59" t="str">
        <f>IF(ISNUMBER(san_table_data!AK168), IF(san_table_data!AK168=-999,"NA",IF(san_table_data!AK168&gt;99, "&gt;99", IF(san_table_data!AK168&lt;1, "&lt;1", san_table_data!AK168))), "-")</f>
        <v>-</v>
      </c>
      <c r="AL171" s="59" t="str">
        <f>IF(ISNUMBER(san_table_data!AL168), IF(san_table_data!AL168=-999,"NA",IF(san_table_data!AL168&gt;99, "&gt;99", IF(san_table_data!AL168&lt;1, "&lt;1", san_table_data!AL168))), "-")</f>
        <v>-</v>
      </c>
      <c r="AM171" s="59" t="str">
        <f>IF(ISNUMBER(san_table_data!AM168), IF(san_table_data!AM168=-999,"NA",IF(san_table_data!AM168&gt;99, "&gt;99", IF(san_table_data!AM168&lt;1, "&lt;1", san_table_data!AM168))), "-")</f>
        <v>-</v>
      </c>
      <c r="AN171" s="62" t="str">
        <f>IF(ISNUMBER(san_table_data!AN168), IF(san_table_data!AN168=-999,"NA",IF(san_table_data!AN168&gt;99, "&gt;99", IF(san_table_data!AN168&lt;1, "&lt;1", san_table_data!AN168))), "-")</f>
        <v>-</v>
      </c>
      <c r="AO171" s="63" t="str">
        <f>IF(ISNUMBER(san_table_data!AO168), IF(san_table_data!AO168=-999,"NA",IF(san_table_data!AO168&gt;99, "&gt;99", IF(san_table_data!AO168&lt;1, "&lt;1", san_table_data!AO168))), "-")</f>
        <v>-</v>
      </c>
      <c r="AP171" s="63" t="str">
        <f>IF(ISNUMBER(san_table_data!AP168), IF(san_table_data!AP168=-999,"NA",IF(san_table_data!AP168&gt;99, "&gt;99", IF(san_table_data!AP168&lt;1, "&lt;1", san_table_data!AP168))), "-")</f>
        <v>-</v>
      </c>
      <c r="AQ171" s="63" t="str">
        <f>IF(ISNUMBER(san_table_data!AQ168), IF(san_table_data!AQ168=-999,"NA",IF(san_table_data!AQ168&gt;99, "&gt;99", IF(san_table_data!AQ168&lt;1, "&lt;1", san_table_data!AQ168))), "-")</f>
        <v>-</v>
      </c>
      <c r="AR171" s="59" t="str">
        <f>IF(ISNUMBER(san_table_data!AR168), IF(san_table_data!AR168=-999,"NA",IF(san_table_data!AR168&gt;99, "&gt;99", IF(san_table_data!AR168&lt;1, "&lt;1", san_table_data!AR168))), "-")</f>
        <v>-</v>
      </c>
      <c r="AS171" s="59" t="str">
        <f>IF(ISNUMBER(san_table_data!AS168), IF(san_table_data!AS168=-999,"NA",IF(san_table_data!AS168&gt;99, "&gt;99", IF(san_table_data!AS168&lt;1, "&lt;1", san_table_data!AS168))), "-")</f>
        <v>-</v>
      </c>
      <c r="AT171" s="59" t="str">
        <f>IF(ISNUMBER(san_table_data!AT168), IF(san_table_data!AT168=-999,"NA",IF(san_table_data!AT168&gt;99, "&gt;99", IF(san_table_data!AT168&lt;1, "&lt;1", san_table_data!AT168))), "-")</f>
        <v>-</v>
      </c>
    </row>
    <row r="172" x14ac:dyDescent="0.25">
      <c r="A172" s="56" t="str">
        <f>IF(ISBLANK(san_table_data!A169), "", san_table_data!A169)</f>
        <v/>
      </c>
      <c r="B172" s="56" t="str">
        <f>IF(ISBLANK(san_table_data!B169), "", san_table_data!B169)</f>
        <v/>
      </c>
      <c r="C172" s="57" t="str">
        <f>IF(ISNUMBER(san_table_data!C169), san_table_data!C169, "-")</f>
        <v>-</v>
      </c>
      <c r="D172" s="58" t="str">
        <f>IF(ISNUMBER(san_table_data!D169), san_table_data!D169, "-")</f>
        <v>-</v>
      </c>
      <c r="E172" s="59" t="str">
        <f>IF(ISNUMBER(san_table_data!E169), san_table_data!E169, "-")</f>
        <v>-</v>
      </c>
      <c r="F172" s="60" t="str">
        <f>IF(ISNUMBER(san_table_data!F169), IF(san_table_data!F169=-999,"NA",IF(san_table_data!F169&gt;99, "&gt;99", IF(san_table_data!F169&lt;1, "&lt;1", san_table_data!F169))), "-")</f>
        <v>-</v>
      </c>
      <c r="G172" s="59" t="str">
        <f>IF(ISNUMBER(san_table_data!G169), IF(san_table_data!G169=-999,"NA",IF(san_table_data!G169&gt;99, "&gt;99", IF(san_table_data!G169&lt;1, "&lt;1", san_table_data!G169))), "-")</f>
        <v>-</v>
      </c>
      <c r="H172" s="59" t="str">
        <f>IF(ISNUMBER(san_table_data!H169), IF(san_table_data!H169=-999,"NA",IF(san_table_data!H169&gt;99, "&gt;99", IF(san_table_data!H169&lt;1, "&lt;1", san_table_data!H169))), "-")</f>
        <v>-</v>
      </c>
      <c r="I172" s="61" t="str">
        <f>IF(ISNUMBER(san_table_data!I169), IF(san_table_data!I169=-999,"NA",IF(san_table_data!I169&gt;99, "&gt;99", IF(san_table_data!I169&lt;1, "&lt;1", san_table_data!I169))), "-")</f>
        <v>-</v>
      </c>
      <c r="J172" s="47" t="str">
        <f>IF(ISNUMBER(san_table_data!J169), IF(san_table_data!J169=-999,"NA",san_table_data!J169), "-")</f>
        <v>-</v>
      </c>
      <c r="K172" s="47" t="str">
        <f>IF(ISNUMBER(san_table_data!K169), IF(san_table_data!K169=-999,"NA",san_table_data!K169), "-")</f>
        <v>-</v>
      </c>
      <c r="L172" s="60" t="str">
        <f>IF(ISNUMBER(san_table_data!L169), IF(san_table_data!L169=-999,"NA",IF(san_table_data!L169&gt;99, "&gt;99", IF(san_table_data!L169&lt;1, "&lt;1", san_table_data!L169))), "-")</f>
        <v>-</v>
      </c>
      <c r="M172" s="59" t="str">
        <f>IF(ISNUMBER(san_table_data!M169), IF(san_table_data!M169=-999,"NA",IF(san_table_data!M169&gt;99, "&gt;99", IF(san_table_data!M169&lt;1, "&lt;1", san_table_data!M169))), "-")</f>
        <v>-</v>
      </c>
      <c r="N172" s="59" t="str">
        <f>IF(ISNUMBER(san_table_data!N169), IF(san_table_data!N169=-999,"NA",IF(san_table_data!N169&gt;99, "&gt;99", IF(san_table_data!N169&lt;1, "&lt;1", san_table_data!N169))), "-")</f>
        <v>-</v>
      </c>
      <c r="O172" s="61" t="str">
        <f>IF(ISNUMBER(san_table_data!O169), IF(san_table_data!O169=-999,"NA",IF(san_table_data!O169&gt;99, "&gt;99", IF(san_table_data!O169&lt;1, "&lt;1", san_table_data!O169))), "-")</f>
        <v>-</v>
      </c>
      <c r="P172" s="47" t="str">
        <f>IF(ISNUMBER(san_table_data!P169), IF(san_table_data!P169=-999,"NA",san_table_data!P169), "-")</f>
        <v>-</v>
      </c>
      <c r="Q172" s="47" t="str">
        <f>IF(ISNUMBER(san_table_data!Q169), IF(san_table_data!Q169=-999,"NA",san_table_data!Q169), "-")</f>
        <v>-</v>
      </c>
      <c r="R172" s="60" t="str">
        <f>IF(ISNUMBER(san_table_data!R169), IF(san_table_data!R169=-999,"NA",IF(san_table_data!R169&gt;99, "&gt;99", IF(san_table_data!R169&lt;1, "&lt;1", san_table_data!R169))), "-")</f>
        <v>-</v>
      </c>
      <c r="S172" s="59" t="str">
        <f>IF(ISNUMBER(san_table_data!S169), IF(san_table_data!S169=-999,"NA",IF(san_table_data!S169&gt;99, "&gt;99", IF(san_table_data!S169&lt;1, "&lt;1", san_table_data!S169))), "-")</f>
        <v>-</v>
      </c>
      <c r="T172" s="59" t="str">
        <f>IF(ISNUMBER(san_table_data!T169), IF(san_table_data!T169=-999,"NA",IF(san_table_data!T169&gt;99, "&gt;99", IF(san_table_data!T169&lt;1, "&lt;1", san_table_data!T169))), "-")</f>
        <v>-</v>
      </c>
      <c r="U172" s="61" t="str">
        <f>IF(ISNUMBER(san_table_data!U169), IF(san_table_data!U169=-999,"NA",IF(san_table_data!U169&gt;99, "&gt;99", IF(san_table_data!U169&lt;1, "&lt;1", san_table_data!U169))), "-")</f>
        <v>-</v>
      </c>
      <c r="V172" s="47" t="str">
        <f>IF(ISNUMBER(san_table_data!V169), IF(san_table_data!V169=-999,"NA",san_table_data!V169), "-")</f>
        <v>-</v>
      </c>
      <c r="W172" s="47" t="str">
        <f>IF(ISNUMBER(san_table_data!W169), IF(san_table_data!W169=-999,"NA",san_table_data!W169), "-")</f>
        <v>-</v>
      </c>
      <c r="X172" s="47"/>
      <c r="Y172" s="47"/>
      <c r="Z172" s="62" t="str">
        <f>IF(ISNUMBER(san_table_data!Z169), IF(san_table_data!Z169=-999,"NA",IF(san_table_data!Z169&gt;99, "&gt;99", IF(san_table_data!Z169&lt;1, "&lt;1", san_table_data!Z169))), "-")</f>
        <v>-</v>
      </c>
      <c r="AA172" s="63" t="str">
        <f>IF(ISNUMBER(san_table_data!AA169), IF(san_table_data!AA169=-999,"NA",IF(san_table_data!AA169&gt;99, "&gt;99", IF(san_table_data!AA169&lt;1, "&lt;1", san_table_data!AA169))), "-")</f>
        <v>-</v>
      </c>
      <c r="AB172" s="63" t="str">
        <f>IF(ISNUMBER(san_table_data!AB169), IF(san_table_data!AB169=-999,"NA",IF(san_table_data!AB169&gt;99, "&gt;99", IF(san_table_data!AB169&lt;1, "&lt;1", san_table_data!AB169))), "-")</f>
        <v>-</v>
      </c>
      <c r="AC172" s="63" t="str">
        <f>IF(ISNUMBER(san_table_data!AC169), IF(san_table_data!AC169=-999,"NA",IF(san_table_data!AC169&gt;99, "&gt;99", IF(san_table_data!AC169&lt;1, "&lt;1", san_table_data!AC169))), "-")</f>
        <v>-</v>
      </c>
      <c r="AD172" s="59" t="str">
        <f>IF(ISNUMBER(san_table_data!AD169), IF(san_table_data!AD169=-999,"NA",IF(san_table_data!AD169&gt;99, "&gt;99", IF(san_table_data!AD169&lt;1, "&lt;1", san_table_data!AD169))), "-")</f>
        <v>-</v>
      </c>
      <c r="AE172" s="59" t="str">
        <f>IF(ISNUMBER(san_table_data!AE169), IF(san_table_data!AE169=-999,"NA",IF(san_table_data!AE169&gt;99, "&gt;99", IF(san_table_data!AE169&lt;1, "&lt;1", san_table_data!AE169))), "-")</f>
        <v>-</v>
      </c>
      <c r="AF172" s="59" t="str">
        <f>IF(ISNUMBER(san_table_data!AF169), IF(san_table_data!AF169=-999,"NA",IF(san_table_data!AF169&gt;99, "&gt;99", IF(san_table_data!AF169&lt;1, "&lt;1", san_table_data!AF169))), "-")</f>
        <v>-</v>
      </c>
      <c r="AG172" s="62" t="str">
        <f>IF(ISNUMBER(san_table_data!AG169), IF(san_table_data!AG169=-999,"NA",IF(san_table_data!AG169&gt;99, "&gt;99", IF(san_table_data!AG169&lt;1, "&lt;1", san_table_data!AG169))), "-")</f>
        <v>-</v>
      </c>
      <c r="AH172" s="63" t="str">
        <f>IF(ISNUMBER(san_table_data!AH169), IF(san_table_data!AH169=-999,"NA",IF(san_table_data!AH169&gt;99, "&gt;99", IF(san_table_data!AH169&lt;1, "&lt;1", san_table_data!AH169))), "-")</f>
        <v>-</v>
      </c>
      <c r="AI172" s="63" t="str">
        <f>IF(ISNUMBER(san_table_data!AI169), IF(san_table_data!AI169=-999,"NA",IF(san_table_data!AI169&gt;99, "&gt;99", IF(san_table_data!AI169&lt;1, "&lt;1", san_table_data!AI169))), "-")</f>
        <v>-</v>
      </c>
      <c r="AJ172" s="63" t="str">
        <f>IF(ISNUMBER(san_table_data!AJ169), IF(san_table_data!AJ169=-999,"NA",IF(san_table_data!AJ169&gt;99, "&gt;99", IF(san_table_data!AJ169&lt;1, "&lt;1", san_table_data!AJ169))), "-")</f>
        <v>-</v>
      </c>
      <c r="AK172" s="59" t="str">
        <f>IF(ISNUMBER(san_table_data!AK169), IF(san_table_data!AK169=-999,"NA",IF(san_table_data!AK169&gt;99, "&gt;99", IF(san_table_data!AK169&lt;1, "&lt;1", san_table_data!AK169))), "-")</f>
        <v>-</v>
      </c>
      <c r="AL172" s="59" t="str">
        <f>IF(ISNUMBER(san_table_data!AL169), IF(san_table_data!AL169=-999,"NA",IF(san_table_data!AL169&gt;99, "&gt;99", IF(san_table_data!AL169&lt;1, "&lt;1", san_table_data!AL169))), "-")</f>
        <v>-</v>
      </c>
      <c r="AM172" s="59" t="str">
        <f>IF(ISNUMBER(san_table_data!AM169), IF(san_table_data!AM169=-999,"NA",IF(san_table_data!AM169&gt;99, "&gt;99", IF(san_table_data!AM169&lt;1, "&lt;1", san_table_data!AM169))), "-")</f>
        <v>-</v>
      </c>
      <c r="AN172" s="62" t="str">
        <f>IF(ISNUMBER(san_table_data!AN169), IF(san_table_data!AN169=-999,"NA",IF(san_table_data!AN169&gt;99, "&gt;99", IF(san_table_data!AN169&lt;1, "&lt;1", san_table_data!AN169))), "-")</f>
        <v>-</v>
      </c>
      <c r="AO172" s="63" t="str">
        <f>IF(ISNUMBER(san_table_data!AO169), IF(san_table_data!AO169=-999,"NA",IF(san_table_data!AO169&gt;99, "&gt;99", IF(san_table_data!AO169&lt;1, "&lt;1", san_table_data!AO169))), "-")</f>
        <v>-</v>
      </c>
      <c r="AP172" s="63" t="str">
        <f>IF(ISNUMBER(san_table_data!AP169), IF(san_table_data!AP169=-999,"NA",IF(san_table_data!AP169&gt;99, "&gt;99", IF(san_table_data!AP169&lt;1, "&lt;1", san_table_data!AP169))), "-")</f>
        <v>-</v>
      </c>
      <c r="AQ172" s="63" t="str">
        <f>IF(ISNUMBER(san_table_data!AQ169), IF(san_table_data!AQ169=-999,"NA",IF(san_table_data!AQ169&gt;99, "&gt;99", IF(san_table_data!AQ169&lt;1, "&lt;1", san_table_data!AQ169))), "-")</f>
        <v>-</v>
      </c>
      <c r="AR172" s="59" t="str">
        <f>IF(ISNUMBER(san_table_data!AR169), IF(san_table_data!AR169=-999,"NA",IF(san_table_data!AR169&gt;99, "&gt;99", IF(san_table_data!AR169&lt;1, "&lt;1", san_table_data!AR169))), "-")</f>
        <v>-</v>
      </c>
      <c r="AS172" s="59" t="str">
        <f>IF(ISNUMBER(san_table_data!AS169), IF(san_table_data!AS169=-999,"NA",IF(san_table_data!AS169&gt;99, "&gt;99", IF(san_table_data!AS169&lt;1, "&lt;1", san_table_data!AS169))), "-")</f>
        <v>-</v>
      </c>
      <c r="AT172" s="59" t="str">
        <f>IF(ISNUMBER(san_table_data!AT169), IF(san_table_data!AT169=-999,"NA",IF(san_table_data!AT169&gt;99, "&gt;99", IF(san_table_data!AT169&lt;1, "&lt;1", san_table_data!AT169))), "-")</f>
        <v>-</v>
      </c>
    </row>
    <row r="173" x14ac:dyDescent="0.25">
      <c r="A173" s="56" t="str">
        <f>IF(ISBLANK(san_table_data!A170), "", san_table_data!A170)</f>
        <v/>
      </c>
      <c r="B173" s="56" t="str">
        <f>IF(ISBLANK(san_table_data!B170), "", san_table_data!B170)</f>
        <v/>
      </c>
      <c r="C173" s="57" t="str">
        <f>IF(ISNUMBER(san_table_data!C170), san_table_data!C170, "-")</f>
        <v>-</v>
      </c>
      <c r="D173" s="58" t="str">
        <f>IF(ISNUMBER(san_table_data!D170), san_table_data!D170, "-")</f>
        <v>-</v>
      </c>
      <c r="E173" s="59" t="str">
        <f>IF(ISNUMBER(san_table_data!E170), san_table_data!E170, "-")</f>
        <v>-</v>
      </c>
      <c r="F173" s="60" t="str">
        <f>IF(ISNUMBER(san_table_data!F170), IF(san_table_data!F170=-999,"NA",IF(san_table_data!F170&gt;99, "&gt;99", IF(san_table_data!F170&lt;1, "&lt;1", san_table_data!F170))), "-")</f>
        <v>-</v>
      </c>
      <c r="G173" s="59" t="str">
        <f>IF(ISNUMBER(san_table_data!G170), IF(san_table_data!G170=-999,"NA",IF(san_table_data!G170&gt;99, "&gt;99", IF(san_table_data!G170&lt;1, "&lt;1", san_table_data!G170))), "-")</f>
        <v>-</v>
      </c>
      <c r="H173" s="59" t="str">
        <f>IF(ISNUMBER(san_table_data!H170), IF(san_table_data!H170=-999,"NA",IF(san_table_data!H170&gt;99, "&gt;99", IF(san_table_data!H170&lt;1, "&lt;1", san_table_data!H170))), "-")</f>
        <v>-</v>
      </c>
      <c r="I173" s="61" t="str">
        <f>IF(ISNUMBER(san_table_data!I170), IF(san_table_data!I170=-999,"NA",IF(san_table_data!I170&gt;99, "&gt;99", IF(san_table_data!I170&lt;1, "&lt;1", san_table_data!I170))), "-")</f>
        <v>-</v>
      </c>
      <c r="J173" s="47" t="str">
        <f>IF(ISNUMBER(san_table_data!J170), IF(san_table_data!J170=-999,"NA",san_table_data!J170), "-")</f>
        <v>-</v>
      </c>
      <c r="K173" s="47" t="str">
        <f>IF(ISNUMBER(san_table_data!K170), IF(san_table_data!K170=-999,"NA",san_table_data!K170), "-")</f>
        <v>-</v>
      </c>
      <c r="L173" s="60" t="str">
        <f>IF(ISNUMBER(san_table_data!L170), IF(san_table_data!L170=-999,"NA",IF(san_table_data!L170&gt;99, "&gt;99", IF(san_table_data!L170&lt;1, "&lt;1", san_table_data!L170))), "-")</f>
        <v>-</v>
      </c>
      <c r="M173" s="59" t="str">
        <f>IF(ISNUMBER(san_table_data!M170), IF(san_table_data!M170=-999,"NA",IF(san_table_data!M170&gt;99, "&gt;99", IF(san_table_data!M170&lt;1, "&lt;1", san_table_data!M170))), "-")</f>
        <v>-</v>
      </c>
      <c r="N173" s="59" t="str">
        <f>IF(ISNUMBER(san_table_data!N170), IF(san_table_data!N170=-999,"NA",IF(san_table_data!N170&gt;99, "&gt;99", IF(san_table_data!N170&lt;1, "&lt;1", san_table_data!N170))), "-")</f>
        <v>-</v>
      </c>
      <c r="O173" s="61" t="str">
        <f>IF(ISNUMBER(san_table_data!O170), IF(san_table_data!O170=-999,"NA",IF(san_table_data!O170&gt;99, "&gt;99", IF(san_table_data!O170&lt;1, "&lt;1", san_table_data!O170))), "-")</f>
        <v>-</v>
      </c>
      <c r="P173" s="47" t="str">
        <f>IF(ISNUMBER(san_table_data!P170), IF(san_table_data!P170=-999,"NA",san_table_data!P170), "-")</f>
        <v>-</v>
      </c>
      <c r="Q173" s="47" t="str">
        <f>IF(ISNUMBER(san_table_data!Q170), IF(san_table_data!Q170=-999,"NA",san_table_data!Q170), "-")</f>
        <v>-</v>
      </c>
      <c r="R173" s="60" t="str">
        <f>IF(ISNUMBER(san_table_data!R170), IF(san_table_data!R170=-999,"NA",IF(san_table_data!R170&gt;99, "&gt;99", IF(san_table_data!R170&lt;1, "&lt;1", san_table_data!R170))), "-")</f>
        <v>-</v>
      </c>
      <c r="S173" s="59" t="str">
        <f>IF(ISNUMBER(san_table_data!S170), IF(san_table_data!S170=-999,"NA",IF(san_table_data!S170&gt;99, "&gt;99", IF(san_table_data!S170&lt;1, "&lt;1", san_table_data!S170))), "-")</f>
        <v>-</v>
      </c>
      <c r="T173" s="59" t="str">
        <f>IF(ISNUMBER(san_table_data!T170), IF(san_table_data!T170=-999,"NA",IF(san_table_data!T170&gt;99, "&gt;99", IF(san_table_data!T170&lt;1, "&lt;1", san_table_data!T170))), "-")</f>
        <v>-</v>
      </c>
      <c r="U173" s="61" t="str">
        <f>IF(ISNUMBER(san_table_data!U170), IF(san_table_data!U170=-999,"NA",IF(san_table_data!U170&gt;99, "&gt;99", IF(san_table_data!U170&lt;1, "&lt;1", san_table_data!U170))), "-")</f>
        <v>-</v>
      </c>
      <c r="V173" s="47" t="str">
        <f>IF(ISNUMBER(san_table_data!V170), IF(san_table_data!V170=-999,"NA",san_table_data!V170), "-")</f>
        <v>-</v>
      </c>
      <c r="W173" s="47" t="str">
        <f>IF(ISNUMBER(san_table_data!W170), IF(san_table_data!W170=-999,"NA",san_table_data!W170), "-")</f>
        <v>-</v>
      </c>
      <c r="X173" s="47"/>
      <c r="Y173" s="47"/>
      <c r="Z173" s="62" t="str">
        <f>IF(ISNUMBER(san_table_data!Z170), IF(san_table_data!Z170=-999,"NA",IF(san_table_data!Z170&gt;99, "&gt;99", IF(san_table_data!Z170&lt;1, "&lt;1", san_table_data!Z170))), "-")</f>
        <v>-</v>
      </c>
      <c r="AA173" s="63" t="str">
        <f>IF(ISNUMBER(san_table_data!AA170), IF(san_table_data!AA170=-999,"NA",IF(san_table_data!AA170&gt;99, "&gt;99", IF(san_table_data!AA170&lt;1, "&lt;1", san_table_data!AA170))), "-")</f>
        <v>-</v>
      </c>
      <c r="AB173" s="63" t="str">
        <f>IF(ISNUMBER(san_table_data!AB170), IF(san_table_data!AB170=-999,"NA",IF(san_table_data!AB170&gt;99, "&gt;99", IF(san_table_data!AB170&lt;1, "&lt;1", san_table_data!AB170))), "-")</f>
        <v>-</v>
      </c>
      <c r="AC173" s="63" t="str">
        <f>IF(ISNUMBER(san_table_data!AC170), IF(san_table_data!AC170=-999,"NA",IF(san_table_data!AC170&gt;99, "&gt;99", IF(san_table_data!AC170&lt;1, "&lt;1", san_table_data!AC170))), "-")</f>
        <v>-</v>
      </c>
      <c r="AD173" s="59" t="str">
        <f>IF(ISNUMBER(san_table_data!AD170), IF(san_table_data!AD170=-999,"NA",IF(san_table_data!AD170&gt;99, "&gt;99", IF(san_table_data!AD170&lt;1, "&lt;1", san_table_data!AD170))), "-")</f>
        <v>-</v>
      </c>
      <c r="AE173" s="59" t="str">
        <f>IF(ISNUMBER(san_table_data!AE170), IF(san_table_data!AE170=-999,"NA",IF(san_table_data!AE170&gt;99, "&gt;99", IF(san_table_data!AE170&lt;1, "&lt;1", san_table_data!AE170))), "-")</f>
        <v>-</v>
      </c>
      <c r="AF173" s="59" t="str">
        <f>IF(ISNUMBER(san_table_data!AF170), IF(san_table_data!AF170=-999,"NA",IF(san_table_data!AF170&gt;99, "&gt;99", IF(san_table_data!AF170&lt;1, "&lt;1", san_table_data!AF170))), "-")</f>
        <v>-</v>
      </c>
      <c r="AG173" s="62" t="str">
        <f>IF(ISNUMBER(san_table_data!AG170), IF(san_table_data!AG170=-999,"NA",IF(san_table_data!AG170&gt;99, "&gt;99", IF(san_table_data!AG170&lt;1, "&lt;1", san_table_data!AG170))), "-")</f>
        <v>-</v>
      </c>
      <c r="AH173" s="63" t="str">
        <f>IF(ISNUMBER(san_table_data!AH170), IF(san_table_data!AH170=-999,"NA",IF(san_table_data!AH170&gt;99, "&gt;99", IF(san_table_data!AH170&lt;1, "&lt;1", san_table_data!AH170))), "-")</f>
        <v>-</v>
      </c>
      <c r="AI173" s="63" t="str">
        <f>IF(ISNUMBER(san_table_data!AI170), IF(san_table_data!AI170=-999,"NA",IF(san_table_data!AI170&gt;99, "&gt;99", IF(san_table_data!AI170&lt;1, "&lt;1", san_table_data!AI170))), "-")</f>
        <v>-</v>
      </c>
      <c r="AJ173" s="63" t="str">
        <f>IF(ISNUMBER(san_table_data!AJ170), IF(san_table_data!AJ170=-999,"NA",IF(san_table_data!AJ170&gt;99, "&gt;99", IF(san_table_data!AJ170&lt;1, "&lt;1", san_table_data!AJ170))), "-")</f>
        <v>-</v>
      </c>
      <c r="AK173" s="59" t="str">
        <f>IF(ISNUMBER(san_table_data!AK170), IF(san_table_data!AK170=-999,"NA",IF(san_table_data!AK170&gt;99, "&gt;99", IF(san_table_data!AK170&lt;1, "&lt;1", san_table_data!AK170))), "-")</f>
        <v>-</v>
      </c>
      <c r="AL173" s="59" t="str">
        <f>IF(ISNUMBER(san_table_data!AL170), IF(san_table_data!AL170=-999,"NA",IF(san_table_data!AL170&gt;99, "&gt;99", IF(san_table_data!AL170&lt;1, "&lt;1", san_table_data!AL170))), "-")</f>
        <v>-</v>
      </c>
      <c r="AM173" s="59" t="str">
        <f>IF(ISNUMBER(san_table_data!AM170), IF(san_table_data!AM170=-999,"NA",IF(san_table_data!AM170&gt;99, "&gt;99", IF(san_table_data!AM170&lt;1, "&lt;1", san_table_data!AM170))), "-")</f>
        <v>-</v>
      </c>
      <c r="AN173" s="62" t="str">
        <f>IF(ISNUMBER(san_table_data!AN170), IF(san_table_data!AN170=-999,"NA",IF(san_table_data!AN170&gt;99, "&gt;99", IF(san_table_data!AN170&lt;1, "&lt;1", san_table_data!AN170))), "-")</f>
        <v>-</v>
      </c>
      <c r="AO173" s="63" t="str">
        <f>IF(ISNUMBER(san_table_data!AO170), IF(san_table_data!AO170=-999,"NA",IF(san_table_data!AO170&gt;99, "&gt;99", IF(san_table_data!AO170&lt;1, "&lt;1", san_table_data!AO170))), "-")</f>
        <v>-</v>
      </c>
      <c r="AP173" s="63" t="str">
        <f>IF(ISNUMBER(san_table_data!AP170), IF(san_table_data!AP170=-999,"NA",IF(san_table_data!AP170&gt;99, "&gt;99", IF(san_table_data!AP170&lt;1, "&lt;1", san_table_data!AP170))), "-")</f>
        <v>-</v>
      </c>
      <c r="AQ173" s="63" t="str">
        <f>IF(ISNUMBER(san_table_data!AQ170), IF(san_table_data!AQ170=-999,"NA",IF(san_table_data!AQ170&gt;99, "&gt;99", IF(san_table_data!AQ170&lt;1, "&lt;1", san_table_data!AQ170))), "-")</f>
        <v>-</v>
      </c>
      <c r="AR173" s="59" t="str">
        <f>IF(ISNUMBER(san_table_data!AR170), IF(san_table_data!AR170=-999,"NA",IF(san_table_data!AR170&gt;99, "&gt;99", IF(san_table_data!AR170&lt;1, "&lt;1", san_table_data!AR170))), "-")</f>
        <v>-</v>
      </c>
      <c r="AS173" s="59" t="str">
        <f>IF(ISNUMBER(san_table_data!AS170), IF(san_table_data!AS170=-999,"NA",IF(san_table_data!AS170&gt;99, "&gt;99", IF(san_table_data!AS170&lt;1, "&lt;1", san_table_data!AS170))), "-")</f>
        <v>-</v>
      </c>
      <c r="AT173" s="59" t="str">
        <f>IF(ISNUMBER(san_table_data!AT170), IF(san_table_data!AT170=-999,"NA",IF(san_table_data!AT170&gt;99, "&gt;99", IF(san_table_data!AT170&lt;1, "&lt;1", san_table_data!AT170))), "-")</f>
        <v>-</v>
      </c>
    </row>
    <row r="174" x14ac:dyDescent="0.25">
      <c r="A174" s="56" t="str">
        <f>IF(ISBLANK(san_table_data!A171), "", san_table_data!A171)</f>
        <v/>
      </c>
      <c r="B174" s="56" t="str">
        <f>IF(ISBLANK(san_table_data!B171), "", san_table_data!B171)</f>
        <v/>
      </c>
      <c r="C174" s="57" t="str">
        <f>IF(ISNUMBER(san_table_data!C171), san_table_data!C171, "-")</f>
        <v>-</v>
      </c>
      <c r="D174" s="58" t="str">
        <f>IF(ISNUMBER(san_table_data!D171), san_table_data!D171, "-")</f>
        <v>-</v>
      </c>
      <c r="E174" s="59" t="str">
        <f>IF(ISNUMBER(san_table_data!E171), san_table_data!E171, "-")</f>
        <v>-</v>
      </c>
      <c r="F174" s="60" t="str">
        <f>IF(ISNUMBER(san_table_data!F171), IF(san_table_data!F171=-999,"NA",IF(san_table_data!F171&gt;99, "&gt;99", IF(san_table_data!F171&lt;1, "&lt;1", san_table_data!F171))), "-")</f>
        <v>-</v>
      </c>
      <c r="G174" s="59" t="str">
        <f>IF(ISNUMBER(san_table_data!G171), IF(san_table_data!G171=-999,"NA",IF(san_table_data!G171&gt;99, "&gt;99", IF(san_table_data!G171&lt;1, "&lt;1", san_table_data!G171))), "-")</f>
        <v>-</v>
      </c>
      <c r="H174" s="59" t="str">
        <f>IF(ISNUMBER(san_table_data!H171), IF(san_table_data!H171=-999,"NA",IF(san_table_data!H171&gt;99, "&gt;99", IF(san_table_data!H171&lt;1, "&lt;1", san_table_data!H171))), "-")</f>
        <v>-</v>
      </c>
      <c r="I174" s="61" t="str">
        <f>IF(ISNUMBER(san_table_data!I171), IF(san_table_data!I171=-999,"NA",IF(san_table_data!I171&gt;99, "&gt;99", IF(san_table_data!I171&lt;1, "&lt;1", san_table_data!I171))), "-")</f>
        <v>-</v>
      </c>
      <c r="J174" s="47" t="str">
        <f>IF(ISNUMBER(san_table_data!J171), IF(san_table_data!J171=-999,"NA",san_table_data!J171), "-")</f>
        <v>-</v>
      </c>
      <c r="K174" s="47" t="str">
        <f>IF(ISNUMBER(san_table_data!K171), IF(san_table_data!K171=-999,"NA",san_table_data!K171), "-")</f>
        <v>-</v>
      </c>
      <c r="L174" s="60" t="str">
        <f>IF(ISNUMBER(san_table_data!L171), IF(san_table_data!L171=-999,"NA",IF(san_table_data!L171&gt;99, "&gt;99", IF(san_table_data!L171&lt;1, "&lt;1", san_table_data!L171))), "-")</f>
        <v>-</v>
      </c>
      <c r="M174" s="59" t="str">
        <f>IF(ISNUMBER(san_table_data!M171), IF(san_table_data!M171=-999,"NA",IF(san_table_data!M171&gt;99, "&gt;99", IF(san_table_data!M171&lt;1, "&lt;1", san_table_data!M171))), "-")</f>
        <v>-</v>
      </c>
      <c r="N174" s="59" t="str">
        <f>IF(ISNUMBER(san_table_data!N171), IF(san_table_data!N171=-999,"NA",IF(san_table_data!N171&gt;99, "&gt;99", IF(san_table_data!N171&lt;1, "&lt;1", san_table_data!N171))), "-")</f>
        <v>-</v>
      </c>
      <c r="O174" s="61" t="str">
        <f>IF(ISNUMBER(san_table_data!O171), IF(san_table_data!O171=-999,"NA",IF(san_table_data!O171&gt;99, "&gt;99", IF(san_table_data!O171&lt;1, "&lt;1", san_table_data!O171))), "-")</f>
        <v>-</v>
      </c>
      <c r="P174" s="47" t="str">
        <f>IF(ISNUMBER(san_table_data!P171), IF(san_table_data!P171=-999,"NA",san_table_data!P171), "-")</f>
        <v>-</v>
      </c>
      <c r="Q174" s="47" t="str">
        <f>IF(ISNUMBER(san_table_data!Q171), IF(san_table_data!Q171=-999,"NA",san_table_data!Q171), "-")</f>
        <v>-</v>
      </c>
      <c r="R174" s="60" t="str">
        <f>IF(ISNUMBER(san_table_data!R171), IF(san_table_data!R171=-999,"NA",IF(san_table_data!R171&gt;99, "&gt;99", IF(san_table_data!R171&lt;1, "&lt;1", san_table_data!R171))), "-")</f>
        <v>-</v>
      </c>
      <c r="S174" s="59" t="str">
        <f>IF(ISNUMBER(san_table_data!S171), IF(san_table_data!S171=-999,"NA",IF(san_table_data!S171&gt;99, "&gt;99", IF(san_table_data!S171&lt;1, "&lt;1", san_table_data!S171))), "-")</f>
        <v>-</v>
      </c>
      <c r="T174" s="59" t="str">
        <f>IF(ISNUMBER(san_table_data!T171), IF(san_table_data!T171=-999,"NA",IF(san_table_data!T171&gt;99, "&gt;99", IF(san_table_data!T171&lt;1, "&lt;1", san_table_data!T171))), "-")</f>
        <v>-</v>
      </c>
      <c r="U174" s="61" t="str">
        <f>IF(ISNUMBER(san_table_data!U171), IF(san_table_data!U171=-999,"NA",IF(san_table_data!U171&gt;99, "&gt;99", IF(san_table_data!U171&lt;1, "&lt;1", san_table_data!U171))), "-")</f>
        <v>-</v>
      </c>
      <c r="V174" s="47" t="str">
        <f>IF(ISNUMBER(san_table_data!V171), IF(san_table_data!V171=-999,"NA",san_table_data!V171), "-")</f>
        <v>-</v>
      </c>
      <c r="W174" s="47" t="str">
        <f>IF(ISNUMBER(san_table_data!W171), IF(san_table_data!W171=-999,"NA",san_table_data!W171), "-")</f>
        <v>-</v>
      </c>
      <c r="X174" s="47"/>
      <c r="Y174" s="47"/>
      <c r="Z174" s="62" t="str">
        <f>IF(ISNUMBER(san_table_data!Z171), IF(san_table_data!Z171=-999,"NA",IF(san_table_data!Z171&gt;99, "&gt;99", IF(san_table_data!Z171&lt;1, "&lt;1", san_table_data!Z171))), "-")</f>
        <v>-</v>
      </c>
      <c r="AA174" s="63" t="str">
        <f>IF(ISNUMBER(san_table_data!AA171), IF(san_table_data!AA171=-999,"NA",IF(san_table_data!AA171&gt;99, "&gt;99", IF(san_table_data!AA171&lt;1, "&lt;1", san_table_data!AA171))), "-")</f>
        <v>-</v>
      </c>
      <c r="AB174" s="63" t="str">
        <f>IF(ISNUMBER(san_table_data!AB171), IF(san_table_data!AB171=-999,"NA",IF(san_table_data!AB171&gt;99, "&gt;99", IF(san_table_data!AB171&lt;1, "&lt;1", san_table_data!AB171))), "-")</f>
        <v>-</v>
      </c>
      <c r="AC174" s="63" t="str">
        <f>IF(ISNUMBER(san_table_data!AC171), IF(san_table_data!AC171=-999,"NA",IF(san_table_data!AC171&gt;99, "&gt;99", IF(san_table_data!AC171&lt;1, "&lt;1", san_table_data!AC171))), "-")</f>
        <v>-</v>
      </c>
      <c r="AD174" s="59" t="str">
        <f>IF(ISNUMBER(san_table_data!AD171), IF(san_table_data!AD171=-999,"NA",IF(san_table_data!AD171&gt;99, "&gt;99", IF(san_table_data!AD171&lt;1, "&lt;1", san_table_data!AD171))), "-")</f>
        <v>-</v>
      </c>
      <c r="AE174" s="59" t="str">
        <f>IF(ISNUMBER(san_table_data!AE171), IF(san_table_data!AE171=-999,"NA",IF(san_table_data!AE171&gt;99, "&gt;99", IF(san_table_data!AE171&lt;1, "&lt;1", san_table_data!AE171))), "-")</f>
        <v>-</v>
      </c>
      <c r="AF174" s="59" t="str">
        <f>IF(ISNUMBER(san_table_data!AF171), IF(san_table_data!AF171=-999,"NA",IF(san_table_data!AF171&gt;99, "&gt;99", IF(san_table_data!AF171&lt;1, "&lt;1", san_table_data!AF171))), "-")</f>
        <v>-</v>
      </c>
      <c r="AG174" s="62" t="str">
        <f>IF(ISNUMBER(san_table_data!AG171), IF(san_table_data!AG171=-999,"NA",IF(san_table_data!AG171&gt;99, "&gt;99", IF(san_table_data!AG171&lt;1, "&lt;1", san_table_data!AG171))), "-")</f>
        <v>-</v>
      </c>
      <c r="AH174" s="63" t="str">
        <f>IF(ISNUMBER(san_table_data!AH171), IF(san_table_data!AH171=-999,"NA",IF(san_table_data!AH171&gt;99, "&gt;99", IF(san_table_data!AH171&lt;1, "&lt;1", san_table_data!AH171))), "-")</f>
        <v>-</v>
      </c>
      <c r="AI174" s="63" t="str">
        <f>IF(ISNUMBER(san_table_data!AI171), IF(san_table_data!AI171=-999,"NA",IF(san_table_data!AI171&gt;99, "&gt;99", IF(san_table_data!AI171&lt;1, "&lt;1", san_table_data!AI171))), "-")</f>
        <v>-</v>
      </c>
      <c r="AJ174" s="63" t="str">
        <f>IF(ISNUMBER(san_table_data!AJ171), IF(san_table_data!AJ171=-999,"NA",IF(san_table_data!AJ171&gt;99, "&gt;99", IF(san_table_data!AJ171&lt;1, "&lt;1", san_table_data!AJ171))), "-")</f>
        <v>-</v>
      </c>
      <c r="AK174" s="59" t="str">
        <f>IF(ISNUMBER(san_table_data!AK171), IF(san_table_data!AK171=-999,"NA",IF(san_table_data!AK171&gt;99, "&gt;99", IF(san_table_data!AK171&lt;1, "&lt;1", san_table_data!AK171))), "-")</f>
        <v>-</v>
      </c>
      <c r="AL174" s="59" t="str">
        <f>IF(ISNUMBER(san_table_data!AL171), IF(san_table_data!AL171=-999,"NA",IF(san_table_data!AL171&gt;99, "&gt;99", IF(san_table_data!AL171&lt;1, "&lt;1", san_table_data!AL171))), "-")</f>
        <v>-</v>
      </c>
      <c r="AM174" s="59" t="str">
        <f>IF(ISNUMBER(san_table_data!AM171), IF(san_table_data!AM171=-999,"NA",IF(san_table_data!AM171&gt;99, "&gt;99", IF(san_table_data!AM171&lt;1, "&lt;1", san_table_data!AM171))), "-")</f>
        <v>-</v>
      </c>
      <c r="AN174" s="62" t="str">
        <f>IF(ISNUMBER(san_table_data!AN171), IF(san_table_data!AN171=-999,"NA",IF(san_table_data!AN171&gt;99, "&gt;99", IF(san_table_data!AN171&lt;1, "&lt;1", san_table_data!AN171))), "-")</f>
        <v>-</v>
      </c>
      <c r="AO174" s="63" t="str">
        <f>IF(ISNUMBER(san_table_data!AO171), IF(san_table_data!AO171=-999,"NA",IF(san_table_data!AO171&gt;99, "&gt;99", IF(san_table_data!AO171&lt;1, "&lt;1", san_table_data!AO171))), "-")</f>
        <v>-</v>
      </c>
      <c r="AP174" s="63" t="str">
        <f>IF(ISNUMBER(san_table_data!AP171), IF(san_table_data!AP171=-999,"NA",IF(san_table_data!AP171&gt;99, "&gt;99", IF(san_table_data!AP171&lt;1, "&lt;1", san_table_data!AP171))), "-")</f>
        <v>-</v>
      </c>
      <c r="AQ174" s="63" t="str">
        <f>IF(ISNUMBER(san_table_data!AQ171), IF(san_table_data!AQ171=-999,"NA",IF(san_table_data!AQ171&gt;99, "&gt;99", IF(san_table_data!AQ171&lt;1, "&lt;1", san_table_data!AQ171))), "-")</f>
        <v>-</v>
      </c>
      <c r="AR174" s="59" t="str">
        <f>IF(ISNUMBER(san_table_data!AR171), IF(san_table_data!AR171=-999,"NA",IF(san_table_data!AR171&gt;99, "&gt;99", IF(san_table_data!AR171&lt;1, "&lt;1", san_table_data!AR171))), "-")</f>
        <v>-</v>
      </c>
      <c r="AS174" s="59" t="str">
        <f>IF(ISNUMBER(san_table_data!AS171), IF(san_table_data!AS171=-999,"NA",IF(san_table_data!AS171&gt;99, "&gt;99", IF(san_table_data!AS171&lt;1, "&lt;1", san_table_data!AS171))), "-")</f>
        <v>-</v>
      </c>
      <c r="AT174" s="59" t="str">
        <f>IF(ISNUMBER(san_table_data!AT171), IF(san_table_data!AT171=-999,"NA",IF(san_table_data!AT171&gt;99, "&gt;99", IF(san_table_data!AT171&lt;1, "&lt;1", san_table_data!AT171))), "-")</f>
        <v>-</v>
      </c>
    </row>
    <row r="175" x14ac:dyDescent="0.25">
      <c r="A175" s="56" t="str">
        <f>IF(ISBLANK(san_table_data!A172), "", san_table_data!A172)</f>
        <v/>
      </c>
      <c r="B175" s="56" t="str">
        <f>IF(ISBLANK(san_table_data!B172), "", san_table_data!B172)</f>
        <v/>
      </c>
      <c r="C175" s="57" t="str">
        <f>IF(ISNUMBER(san_table_data!C172), san_table_data!C172, "-")</f>
        <v>-</v>
      </c>
      <c r="D175" s="58" t="str">
        <f>IF(ISNUMBER(san_table_data!D172), san_table_data!D172, "-")</f>
        <v>-</v>
      </c>
      <c r="E175" s="59" t="str">
        <f>IF(ISNUMBER(san_table_data!E172), san_table_data!E172, "-")</f>
        <v>-</v>
      </c>
      <c r="F175" s="60" t="str">
        <f>IF(ISNUMBER(san_table_data!F172), IF(san_table_data!F172=-999,"NA",IF(san_table_data!F172&gt;99, "&gt;99", IF(san_table_data!F172&lt;1, "&lt;1", san_table_data!F172))), "-")</f>
        <v>-</v>
      </c>
      <c r="G175" s="59" t="str">
        <f>IF(ISNUMBER(san_table_data!G172), IF(san_table_data!G172=-999,"NA",IF(san_table_data!G172&gt;99, "&gt;99", IF(san_table_data!G172&lt;1, "&lt;1", san_table_data!G172))), "-")</f>
        <v>-</v>
      </c>
      <c r="H175" s="59" t="str">
        <f>IF(ISNUMBER(san_table_data!H172), IF(san_table_data!H172=-999,"NA",IF(san_table_data!H172&gt;99, "&gt;99", IF(san_table_data!H172&lt;1, "&lt;1", san_table_data!H172))), "-")</f>
        <v>-</v>
      </c>
      <c r="I175" s="61" t="str">
        <f>IF(ISNUMBER(san_table_data!I172), IF(san_table_data!I172=-999,"NA",IF(san_table_data!I172&gt;99, "&gt;99", IF(san_table_data!I172&lt;1, "&lt;1", san_table_data!I172))), "-")</f>
        <v>-</v>
      </c>
      <c r="J175" s="47" t="str">
        <f>IF(ISNUMBER(san_table_data!J172), IF(san_table_data!J172=-999,"NA",san_table_data!J172), "-")</f>
        <v>-</v>
      </c>
      <c r="K175" s="47" t="str">
        <f>IF(ISNUMBER(san_table_data!K172), IF(san_table_data!K172=-999,"NA",san_table_data!K172), "-")</f>
        <v>-</v>
      </c>
      <c r="L175" s="60" t="str">
        <f>IF(ISNUMBER(san_table_data!L172), IF(san_table_data!L172=-999,"NA",IF(san_table_data!L172&gt;99, "&gt;99", IF(san_table_data!L172&lt;1, "&lt;1", san_table_data!L172))), "-")</f>
        <v>-</v>
      </c>
      <c r="M175" s="59" t="str">
        <f>IF(ISNUMBER(san_table_data!M172), IF(san_table_data!M172=-999,"NA",IF(san_table_data!M172&gt;99, "&gt;99", IF(san_table_data!M172&lt;1, "&lt;1", san_table_data!M172))), "-")</f>
        <v>-</v>
      </c>
      <c r="N175" s="59" t="str">
        <f>IF(ISNUMBER(san_table_data!N172), IF(san_table_data!N172=-999,"NA",IF(san_table_data!N172&gt;99, "&gt;99", IF(san_table_data!N172&lt;1, "&lt;1", san_table_data!N172))), "-")</f>
        <v>-</v>
      </c>
      <c r="O175" s="61" t="str">
        <f>IF(ISNUMBER(san_table_data!O172), IF(san_table_data!O172=-999,"NA",IF(san_table_data!O172&gt;99, "&gt;99", IF(san_table_data!O172&lt;1, "&lt;1", san_table_data!O172))), "-")</f>
        <v>-</v>
      </c>
      <c r="P175" s="47" t="str">
        <f>IF(ISNUMBER(san_table_data!P172), IF(san_table_data!P172=-999,"NA",san_table_data!P172), "-")</f>
        <v>-</v>
      </c>
      <c r="Q175" s="47" t="str">
        <f>IF(ISNUMBER(san_table_data!Q172), IF(san_table_data!Q172=-999,"NA",san_table_data!Q172), "-")</f>
        <v>-</v>
      </c>
      <c r="R175" s="60" t="str">
        <f>IF(ISNUMBER(san_table_data!R172), IF(san_table_data!R172=-999,"NA",IF(san_table_data!R172&gt;99, "&gt;99", IF(san_table_data!R172&lt;1, "&lt;1", san_table_data!R172))), "-")</f>
        <v>-</v>
      </c>
      <c r="S175" s="59" t="str">
        <f>IF(ISNUMBER(san_table_data!S172), IF(san_table_data!S172=-999,"NA",IF(san_table_data!S172&gt;99, "&gt;99", IF(san_table_data!S172&lt;1, "&lt;1", san_table_data!S172))), "-")</f>
        <v>-</v>
      </c>
      <c r="T175" s="59" t="str">
        <f>IF(ISNUMBER(san_table_data!T172), IF(san_table_data!T172=-999,"NA",IF(san_table_data!T172&gt;99, "&gt;99", IF(san_table_data!T172&lt;1, "&lt;1", san_table_data!T172))), "-")</f>
        <v>-</v>
      </c>
      <c r="U175" s="61" t="str">
        <f>IF(ISNUMBER(san_table_data!U172), IF(san_table_data!U172=-999,"NA",IF(san_table_data!U172&gt;99, "&gt;99", IF(san_table_data!U172&lt;1, "&lt;1", san_table_data!U172))), "-")</f>
        <v>-</v>
      </c>
      <c r="V175" s="47" t="str">
        <f>IF(ISNUMBER(san_table_data!V172), IF(san_table_data!V172=-999,"NA",san_table_data!V172), "-")</f>
        <v>-</v>
      </c>
      <c r="W175" s="47" t="str">
        <f>IF(ISNUMBER(san_table_data!W172), IF(san_table_data!W172=-999,"NA",san_table_data!W172), "-")</f>
        <v>-</v>
      </c>
      <c r="X175" s="47"/>
      <c r="Y175" s="47"/>
      <c r="Z175" s="62" t="str">
        <f>IF(ISNUMBER(san_table_data!Z172), IF(san_table_data!Z172=-999,"NA",IF(san_table_data!Z172&gt;99, "&gt;99", IF(san_table_data!Z172&lt;1, "&lt;1", san_table_data!Z172))), "-")</f>
        <v>-</v>
      </c>
      <c r="AA175" s="63" t="str">
        <f>IF(ISNUMBER(san_table_data!AA172), IF(san_table_data!AA172=-999,"NA",IF(san_table_data!AA172&gt;99, "&gt;99", IF(san_table_data!AA172&lt;1, "&lt;1", san_table_data!AA172))), "-")</f>
        <v>-</v>
      </c>
      <c r="AB175" s="63" t="str">
        <f>IF(ISNUMBER(san_table_data!AB172), IF(san_table_data!AB172=-999,"NA",IF(san_table_data!AB172&gt;99, "&gt;99", IF(san_table_data!AB172&lt;1, "&lt;1", san_table_data!AB172))), "-")</f>
        <v>-</v>
      </c>
      <c r="AC175" s="63" t="str">
        <f>IF(ISNUMBER(san_table_data!AC172), IF(san_table_data!AC172=-999,"NA",IF(san_table_data!AC172&gt;99, "&gt;99", IF(san_table_data!AC172&lt;1, "&lt;1", san_table_data!AC172))), "-")</f>
        <v>-</v>
      </c>
      <c r="AD175" s="59" t="str">
        <f>IF(ISNUMBER(san_table_data!AD172), IF(san_table_data!AD172=-999,"NA",IF(san_table_data!AD172&gt;99, "&gt;99", IF(san_table_data!AD172&lt;1, "&lt;1", san_table_data!AD172))), "-")</f>
        <v>-</v>
      </c>
      <c r="AE175" s="59" t="str">
        <f>IF(ISNUMBER(san_table_data!AE172), IF(san_table_data!AE172=-999,"NA",IF(san_table_data!AE172&gt;99, "&gt;99", IF(san_table_data!AE172&lt;1, "&lt;1", san_table_data!AE172))), "-")</f>
        <v>-</v>
      </c>
      <c r="AF175" s="59" t="str">
        <f>IF(ISNUMBER(san_table_data!AF172), IF(san_table_data!AF172=-999,"NA",IF(san_table_data!AF172&gt;99, "&gt;99", IF(san_table_data!AF172&lt;1, "&lt;1", san_table_data!AF172))), "-")</f>
        <v>-</v>
      </c>
      <c r="AG175" s="62" t="str">
        <f>IF(ISNUMBER(san_table_data!AG172), IF(san_table_data!AG172=-999,"NA",IF(san_table_data!AG172&gt;99, "&gt;99", IF(san_table_data!AG172&lt;1, "&lt;1", san_table_data!AG172))), "-")</f>
        <v>-</v>
      </c>
      <c r="AH175" s="63" t="str">
        <f>IF(ISNUMBER(san_table_data!AH172), IF(san_table_data!AH172=-999,"NA",IF(san_table_data!AH172&gt;99, "&gt;99", IF(san_table_data!AH172&lt;1, "&lt;1", san_table_data!AH172))), "-")</f>
        <v>-</v>
      </c>
      <c r="AI175" s="63" t="str">
        <f>IF(ISNUMBER(san_table_data!AI172), IF(san_table_data!AI172=-999,"NA",IF(san_table_data!AI172&gt;99, "&gt;99", IF(san_table_data!AI172&lt;1, "&lt;1", san_table_data!AI172))), "-")</f>
        <v>-</v>
      </c>
      <c r="AJ175" s="63" t="str">
        <f>IF(ISNUMBER(san_table_data!AJ172), IF(san_table_data!AJ172=-999,"NA",IF(san_table_data!AJ172&gt;99, "&gt;99", IF(san_table_data!AJ172&lt;1, "&lt;1", san_table_data!AJ172))), "-")</f>
        <v>-</v>
      </c>
      <c r="AK175" s="59" t="str">
        <f>IF(ISNUMBER(san_table_data!AK172), IF(san_table_data!AK172=-999,"NA",IF(san_table_data!AK172&gt;99, "&gt;99", IF(san_table_data!AK172&lt;1, "&lt;1", san_table_data!AK172))), "-")</f>
        <v>-</v>
      </c>
      <c r="AL175" s="59" t="str">
        <f>IF(ISNUMBER(san_table_data!AL172), IF(san_table_data!AL172=-999,"NA",IF(san_table_data!AL172&gt;99, "&gt;99", IF(san_table_data!AL172&lt;1, "&lt;1", san_table_data!AL172))), "-")</f>
        <v>-</v>
      </c>
      <c r="AM175" s="59" t="str">
        <f>IF(ISNUMBER(san_table_data!AM172), IF(san_table_data!AM172=-999,"NA",IF(san_table_data!AM172&gt;99, "&gt;99", IF(san_table_data!AM172&lt;1, "&lt;1", san_table_data!AM172))), "-")</f>
        <v>-</v>
      </c>
      <c r="AN175" s="62" t="str">
        <f>IF(ISNUMBER(san_table_data!AN172), IF(san_table_data!AN172=-999,"NA",IF(san_table_data!AN172&gt;99, "&gt;99", IF(san_table_data!AN172&lt;1, "&lt;1", san_table_data!AN172))), "-")</f>
        <v>-</v>
      </c>
      <c r="AO175" s="63" t="str">
        <f>IF(ISNUMBER(san_table_data!AO172), IF(san_table_data!AO172=-999,"NA",IF(san_table_data!AO172&gt;99, "&gt;99", IF(san_table_data!AO172&lt;1, "&lt;1", san_table_data!AO172))), "-")</f>
        <v>-</v>
      </c>
      <c r="AP175" s="63" t="str">
        <f>IF(ISNUMBER(san_table_data!AP172), IF(san_table_data!AP172=-999,"NA",IF(san_table_data!AP172&gt;99, "&gt;99", IF(san_table_data!AP172&lt;1, "&lt;1", san_table_data!AP172))), "-")</f>
        <v>-</v>
      </c>
      <c r="AQ175" s="63" t="str">
        <f>IF(ISNUMBER(san_table_data!AQ172), IF(san_table_data!AQ172=-999,"NA",IF(san_table_data!AQ172&gt;99, "&gt;99", IF(san_table_data!AQ172&lt;1, "&lt;1", san_table_data!AQ172))), "-")</f>
        <v>-</v>
      </c>
      <c r="AR175" s="59" t="str">
        <f>IF(ISNUMBER(san_table_data!AR172), IF(san_table_data!AR172=-999,"NA",IF(san_table_data!AR172&gt;99, "&gt;99", IF(san_table_data!AR172&lt;1, "&lt;1", san_table_data!AR172))), "-")</f>
        <v>-</v>
      </c>
      <c r="AS175" s="59" t="str">
        <f>IF(ISNUMBER(san_table_data!AS172), IF(san_table_data!AS172=-999,"NA",IF(san_table_data!AS172&gt;99, "&gt;99", IF(san_table_data!AS172&lt;1, "&lt;1", san_table_data!AS172))), "-")</f>
        <v>-</v>
      </c>
      <c r="AT175" s="59" t="str">
        <f>IF(ISNUMBER(san_table_data!AT172), IF(san_table_data!AT172=-999,"NA",IF(san_table_data!AT172&gt;99, "&gt;99", IF(san_table_data!AT172&lt;1, "&lt;1", san_table_data!AT172))), "-")</f>
        <v>-</v>
      </c>
    </row>
    <row r="176" x14ac:dyDescent="0.25">
      <c r="A176" s="56" t="str">
        <f>IF(ISBLANK(san_table_data!A173), "", san_table_data!A173)</f>
        <v/>
      </c>
      <c r="B176" s="56" t="str">
        <f>IF(ISBLANK(san_table_data!B173), "", san_table_data!B173)</f>
        <v/>
      </c>
      <c r="C176" s="57" t="str">
        <f>IF(ISNUMBER(san_table_data!C173), san_table_data!C173, "-")</f>
        <v>-</v>
      </c>
      <c r="D176" s="58" t="str">
        <f>IF(ISNUMBER(san_table_data!D173), san_table_data!D173, "-")</f>
        <v>-</v>
      </c>
      <c r="E176" s="59" t="str">
        <f>IF(ISNUMBER(san_table_data!E173), san_table_data!E173, "-")</f>
        <v>-</v>
      </c>
      <c r="F176" s="60" t="str">
        <f>IF(ISNUMBER(san_table_data!F173), IF(san_table_data!F173=-999,"NA",IF(san_table_data!F173&gt;99, "&gt;99", IF(san_table_data!F173&lt;1, "&lt;1", san_table_data!F173))), "-")</f>
        <v>-</v>
      </c>
      <c r="G176" s="59" t="str">
        <f>IF(ISNUMBER(san_table_data!G173), IF(san_table_data!G173=-999,"NA",IF(san_table_data!G173&gt;99, "&gt;99", IF(san_table_data!G173&lt;1, "&lt;1", san_table_data!G173))), "-")</f>
        <v>-</v>
      </c>
      <c r="H176" s="59" t="str">
        <f>IF(ISNUMBER(san_table_data!H173), IF(san_table_data!H173=-999,"NA",IF(san_table_data!H173&gt;99, "&gt;99", IF(san_table_data!H173&lt;1, "&lt;1", san_table_data!H173))), "-")</f>
        <v>-</v>
      </c>
      <c r="I176" s="61" t="str">
        <f>IF(ISNUMBER(san_table_data!I173), IF(san_table_data!I173=-999,"NA",IF(san_table_data!I173&gt;99, "&gt;99", IF(san_table_data!I173&lt;1, "&lt;1", san_table_data!I173))), "-")</f>
        <v>-</v>
      </c>
      <c r="J176" s="47" t="str">
        <f>IF(ISNUMBER(san_table_data!J173), IF(san_table_data!J173=-999,"NA",san_table_data!J173), "-")</f>
        <v>-</v>
      </c>
      <c r="K176" s="47" t="str">
        <f>IF(ISNUMBER(san_table_data!K173), IF(san_table_data!K173=-999,"NA",san_table_data!K173), "-")</f>
        <v>-</v>
      </c>
      <c r="L176" s="60" t="str">
        <f>IF(ISNUMBER(san_table_data!L173), IF(san_table_data!L173=-999,"NA",IF(san_table_data!L173&gt;99, "&gt;99", IF(san_table_data!L173&lt;1, "&lt;1", san_table_data!L173))), "-")</f>
        <v>-</v>
      </c>
      <c r="M176" s="59" t="str">
        <f>IF(ISNUMBER(san_table_data!M173), IF(san_table_data!M173=-999,"NA",IF(san_table_data!M173&gt;99, "&gt;99", IF(san_table_data!M173&lt;1, "&lt;1", san_table_data!M173))), "-")</f>
        <v>-</v>
      </c>
      <c r="N176" s="59" t="str">
        <f>IF(ISNUMBER(san_table_data!N173), IF(san_table_data!N173=-999,"NA",IF(san_table_data!N173&gt;99, "&gt;99", IF(san_table_data!N173&lt;1, "&lt;1", san_table_data!N173))), "-")</f>
        <v>-</v>
      </c>
      <c r="O176" s="61" t="str">
        <f>IF(ISNUMBER(san_table_data!O173), IF(san_table_data!O173=-999,"NA",IF(san_table_data!O173&gt;99, "&gt;99", IF(san_table_data!O173&lt;1, "&lt;1", san_table_data!O173))), "-")</f>
        <v>-</v>
      </c>
      <c r="P176" s="47" t="str">
        <f>IF(ISNUMBER(san_table_data!P173), IF(san_table_data!P173=-999,"NA",san_table_data!P173), "-")</f>
        <v>-</v>
      </c>
      <c r="Q176" s="47" t="str">
        <f>IF(ISNUMBER(san_table_data!Q173), IF(san_table_data!Q173=-999,"NA",san_table_data!Q173), "-")</f>
        <v>-</v>
      </c>
      <c r="R176" s="60" t="str">
        <f>IF(ISNUMBER(san_table_data!R173), IF(san_table_data!R173=-999,"NA",IF(san_table_data!R173&gt;99, "&gt;99", IF(san_table_data!R173&lt;1, "&lt;1", san_table_data!R173))), "-")</f>
        <v>-</v>
      </c>
      <c r="S176" s="59" t="str">
        <f>IF(ISNUMBER(san_table_data!S173), IF(san_table_data!S173=-999,"NA",IF(san_table_data!S173&gt;99, "&gt;99", IF(san_table_data!S173&lt;1, "&lt;1", san_table_data!S173))), "-")</f>
        <v>-</v>
      </c>
      <c r="T176" s="59" t="str">
        <f>IF(ISNUMBER(san_table_data!T173), IF(san_table_data!T173=-999,"NA",IF(san_table_data!T173&gt;99, "&gt;99", IF(san_table_data!T173&lt;1, "&lt;1", san_table_data!T173))), "-")</f>
        <v>-</v>
      </c>
      <c r="U176" s="61" t="str">
        <f>IF(ISNUMBER(san_table_data!U173), IF(san_table_data!U173=-999,"NA",IF(san_table_data!U173&gt;99, "&gt;99", IF(san_table_data!U173&lt;1, "&lt;1", san_table_data!U173))), "-")</f>
        <v>-</v>
      </c>
      <c r="V176" s="47" t="str">
        <f>IF(ISNUMBER(san_table_data!V173), IF(san_table_data!V173=-999,"NA",san_table_data!V173), "-")</f>
        <v>-</v>
      </c>
      <c r="W176" s="47" t="str">
        <f>IF(ISNUMBER(san_table_data!W173), IF(san_table_data!W173=-999,"NA",san_table_data!W173), "-")</f>
        <v>-</v>
      </c>
      <c r="X176" s="47"/>
      <c r="Y176" s="47"/>
      <c r="Z176" s="62" t="str">
        <f>IF(ISNUMBER(san_table_data!Z173), IF(san_table_data!Z173=-999,"NA",IF(san_table_data!Z173&gt;99, "&gt;99", IF(san_table_data!Z173&lt;1, "&lt;1", san_table_data!Z173))), "-")</f>
        <v>-</v>
      </c>
      <c r="AA176" s="63" t="str">
        <f>IF(ISNUMBER(san_table_data!AA173), IF(san_table_data!AA173=-999,"NA",IF(san_table_data!AA173&gt;99, "&gt;99", IF(san_table_data!AA173&lt;1, "&lt;1", san_table_data!AA173))), "-")</f>
        <v>-</v>
      </c>
      <c r="AB176" s="63" t="str">
        <f>IF(ISNUMBER(san_table_data!AB173), IF(san_table_data!AB173=-999,"NA",IF(san_table_data!AB173&gt;99, "&gt;99", IF(san_table_data!AB173&lt;1, "&lt;1", san_table_data!AB173))), "-")</f>
        <v>-</v>
      </c>
      <c r="AC176" s="63" t="str">
        <f>IF(ISNUMBER(san_table_data!AC173), IF(san_table_data!AC173=-999,"NA",IF(san_table_data!AC173&gt;99, "&gt;99", IF(san_table_data!AC173&lt;1, "&lt;1", san_table_data!AC173))), "-")</f>
        <v>-</v>
      </c>
      <c r="AD176" s="59" t="str">
        <f>IF(ISNUMBER(san_table_data!AD173), IF(san_table_data!AD173=-999,"NA",IF(san_table_data!AD173&gt;99, "&gt;99", IF(san_table_data!AD173&lt;1, "&lt;1", san_table_data!AD173))), "-")</f>
        <v>-</v>
      </c>
      <c r="AE176" s="59" t="str">
        <f>IF(ISNUMBER(san_table_data!AE173), IF(san_table_data!AE173=-999,"NA",IF(san_table_data!AE173&gt;99, "&gt;99", IF(san_table_data!AE173&lt;1, "&lt;1", san_table_data!AE173))), "-")</f>
        <v>-</v>
      </c>
      <c r="AF176" s="59" t="str">
        <f>IF(ISNUMBER(san_table_data!AF173), IF(san_table_data!AF173=-999,"NA",IF(san_table_data!AF173&gt;99, "&gt;99", IF(san_table_data!AF173&lt;1, "&lt;1", san_table_data!AF173))), "-")</f>
        <v>-</v>
      </c>
      <c r="AG176" s="62" t="str">
        <f>IF(ISNUMBER(san_table_data!AG173), IF(san_table_data!AG173=-999,"NA",IF(san_table_data!AG173&gt;99, "&gt;99", IF(san_table_data!AG173&lt;1, "&lt;1", san_table_data!AG173))), "-")</f>
        <v>-</v>
      </c>
      <c r="AH176" s="63" t="str">
        <f>IF(ISNUMBER(san_table_data!AH173), IF(san_table_data!AH173=-999,"NA",IF(san_table_data!AH173&gt;99, "&gt;99", IF(san_table_data!AH173&lt;1, "&lt;1", san_table_data!AH173))), "-")</f>
        <v>-</v>
      </c>
      <c r="AI176" s="63" t="str">
        <f>IF(ISNUMBER(san_table_data!AI173), IF(san_table_data!AI173=-999,"NA",IF(san_table_data!AI173&gt;99, "&gt;99", IF(san_table_data!AI173&lt;1, "&lt;1", san_table_data!AI173))), "-")</f>
        <v>-</v>
      </c>
      <c r="AJ176" s="63" t="str">
        <f>IF(ISNUMBER(san_table_data!AJ173), IF(san_table_data!AJ173=-999,"NA",IF(san_table_data!AJ173&gt;99, "&gt;99", IF(san_table_data!AJ173&lt;1, "&lt;1", san_table_data!AJ173))), "-")</f>
        <v>-</v>
      </c>
      <c r="AK176" s="59" t="str">
        <f>IF(ISNUMBER(san_table_data!AK173), IF(san_table_data!AK173=-999,"NA",IF(san_table_data!AK173&gt;99, "&gt;99", IF(san_table_data!AK173&lt;1, "&lt;1", san_table_data!AK173))), "-")</f>
        <v>-</v>
      </c>
      <c r="AL176" s="59" t="str">
        <f>IF(ISNUMBER(san_table_data!AL173), IF(san_table_data!AL173=-999,"NA",IF(san_table_data!AL173&gt;99, "&gt;99", IF(san_table_data!AL173&lt;1, "&lt;1", san_table_data!AL173))), "-")</f>
        <v>-</v>
      </c>
      <c r="AM176" s="59" t="str">
        <f>IF(ISNUMBER(san_table_data!AM173), IF(san_table_data!AM173=-999,"NA",IF(san_table_data!AM173&gt;99, "&gt;99", IF(san_table_data!AM173&lt;1, "&lt;1", san_table_data!AM173))), "-")</f>
        <v>-</v>
      </c>
      <c r="AN176" s="62" t="str">
        <f>IF(ISNUMBER(san_table_data!AN173), IF(san_table_data!AN173=-999,"NA",IF(san_table_data!AN173&gt;99, "&gt;99", IF(san_table_data!AN173&lt;1, "&lt;1", san_table_data!AN173))), "-")</f>
        <v>-</v>
      </c>
      <c r="AO176" s="63" t="str">
        <f>IF(ISNUMBER(san_table_data!AO173), IF(san_table_data!AO173=-999,"NA",IF(san_table_data!AO173&gt;99, "&gt;99", IF(san_table_data!AO173&lt;1, "&lt;1", san_table_data!AO173))), "-")</f>
        <v>-</v>
      </c>
      <c r="AP176" s="63" t="str">
        <f>IF(ISNUMBER(san_table_data!AP173), IF(san_table_data!AP173=-999,"NA",IF(san_table_data!AP173&gt;99, "&gt;99", IF(san_table_data!AP173&lt;1, "&lt;1", san_table_data!AP173))), "-")</f>
        <v>-</v>
      </c>
      <c r="AQ176" s="63" t="str">
        <f>IF(ISNUMBER(san_table_data!AQ173), IF(san_table_data!AQ173=-999,"NA",IF(san_table_data!AQ173&gt;99, "&gt;99", IF(san_table_data!AQ173&lt;1, "&lt;1", san_table_data!AQ173))), "-")</f>
        <v>-</v>
      </c>
      <c r="AR176" s="59" t="str">
        <f>IF(ISNUMBER(san_table_data!AR173), IF(san_table_data!AR173=-999,"NA",IF(san_table_data!AR173&gt;99, "&gt;99", IF(san_table_data!AR173&lt;1, "&lt;1", san_table_data!AR173))), "-")</f>
        <v>-</v>
      </c>
      <c r="AS176" s="59" t="str">
        <f>IF(ISNUMBER(san_table_data!AS173), IF(san_table_data!AS173=-999,"NA",IF(san_table_data!AS173&gt;99, "&gt;99", IF(san_table_data!AS173&lt;1, "&lt;1", san_table_data!AS173))), "-")</f>
        <v>-</v>
      </c>
      <c r="AT176" s="59" t="str">
        <f>IF(ISNUMBER(san_table_data!AT173), IF(san_table_data!AT173=-999,"NA",IF(san_table_data!AT173&gt;99, "&gt;99", IF(san_table_data!AT173&lt;1, "&lt;1", san_table_data!AT173))), "-")</f>
        <v>-</v>
      </c>
    </row>
    <row r="177" x14ac:dyDescent="0.25">
      <c r="A177" s="56" t="str">
        <f>IF(ISBLANK(san_table_data!A174), "", san_table_data!A174)</f>
        <v/>
      </c>
      <c r="B177" s="56" t="str">
        <f>IF(ISBLANK(san_table_data!B174), "", san_table_data!B174)</f>
        <v/>
      </c>
      <c r="C177" s="57" t="str">
        <f>IF(ISNUMBER(san_table_data!C174), san_table_data!C174, "-")</f>
        <v>-</v>
      </c>
      <c r="D177" s="58" t="str">
        <f>IF(ISNUMBER(san_table_data!D174), san_table_data!D174, "-")</f>
        <v>-</v>
      </c>
      <c r="E177" s="59" t="str">
        <f>IF(ISNUMBER(san_table_data!E174), san_table_data!E174, "-")</f>
        <v>-</v>
      </c>
      <c r="F177" s="60" t="str">
        <f>IF(ISNUMBER(san_table_data!F174), IF(san_table_data!F174=-999,"NA",IF(san_table_data!F174&gt;99, "&gt;99", IF(san_table_data!F174&lt;1, "&lt;1", san_table_data!F174))), "-")</f>
        <v>-</v>
      </c>
      <c r="G177" s="59" t="str">
        <f>IF(ISNUMBER(san_table_data!G174), IF(san_table_data!G174=-999,"NA",IF(san_table_data!G174&gt;99, "&gt;99", IF(san_table_data!G174&lt;1, "&lt;1", san_table_data!G174))), "-")</f>
        <v>-</v>
      </c>
      <c r="H177" s="59" t="str">
        <f>IF(ISNUMBER(san_table_data!H174), IF(san_table_data!H174=-999,"NA",IF(san_table_data!H174&gt;99, "&gt;99", IF(san_table_data!H174&lt;1, "&lt;1", san_table_data!H174))), "-")</f>
        <v>-</v>
      </c>
      <c r="I177" s="61" t="str">
        <f>IF(ISNUMBER(san_table_data!I174), IF(san_table_data!I174=-999,"NA",IF(san_table_data!I174&gt;99, "&gt;99", IF(san_table_data!I174&lt;1, "&lt;1", san_table_data!I174))), "-")</f>
        <v>-</v>
      </c>
      <c r="J177" s="47" t="str">
        <f>IF(ISNUMBER(san_table_data!J174), IF(san_table_data!J174=-999,"NA",san_table_data!J174), "-")</f>
        <v>-</v>
      </c>
      <c r="K177" s="47" t="str">
        <f>IF(ISNUMBER(san_table_data!K174), IF(san_table_data!K174=-999,"NA",san_table_data!K174), "-")</f>
        <v>-</v>
      </c>
      <c r="L177" s="60" t="str">
        <f>IF(ISNUMBER(san_table_data!L174), IF(san_table_data!L174=-999,"NA",IF(san_table_data!L174&gt;99, "&gt;99", IF(san_table_data!L174&lt;1, "&lt;1", san_table_data!L174))), "-")</f>
        <v>-</v>
      </c>
      <c r="M177" s="59" t="str">
        <f>IF(ISNUMBER(san_table_data!M174), IF(san_table_data!M174=-999,"NA",IF(san_table_data!M174&gt;99, "&gt;99", IF(san_table_data!M174&lt;1, "&lt;1", san_table_data!M174))), "-")</f>
        <v>-</v>
      </c>
      <c r="N177" s="59" t="str">
        <f>IF(ISNUMBER(san_table_data!N174), IF(san_table_data!N174=-999,"NA",IF(san_table_data!N174&gt;99, "&gt;99", IF(san_table_data!N174&lt;1, "&lt;1", san_table_data!N174))), "-")</f>
        <v>-</v>
      </c>
      <c r="O177" s="61" t="str">
        <f>IF(ISNUMBER(san_table_data!O174), IF(san_table_data!O174=-999,"NA",IF(san_table_data!O174&gt;99, "&gt;99", IF(san_table_data!O174&lt;1, "&lt;1", san_table_data!O174))), "-")</f>
        <v>-</v>
      </c>
      <c r="P177" s="47" t="str">
        <f>IF(ISNUMBER(san_table_data!P174), IF(san_table_data!P174=-999,"NA",san_table_data!P174), "-")</f>
        <v>-</v>
      </c>
      <c r="Q177" s="47" t="str">
        <f>IF(ISNUMBER(san_table_data!Q174), IF(san_table_data!Q174=-999,"NA",san_table_data!Q174), "-")</f>
        <v>-</v>
      </c>
      <c r="R177" s="60" t="str">
        <f>IF(ISNUMBER(san_table_data!R174), IF(san_table_data!R174=-999,"NA",IF(san_table_data!R174&gt;99, "&gt;99", IF(san_table_data!R174&lt;1, "&lt;1", san_table_data!R174))), "-")</f>
        <v>-</v>
      </c>
      <c r="S177" s="59" t="str">
        <f>IF(ISNUMBER(san_table_data!S174), IF(san_table_data!S174=-999,"NA",IF(san_table_data!S174&gt;99, "&gt;99", IF(san_table_data!S174&lt;1, "&lt;1", san_table_data!S174))), "-")</f>
        <v>-</v>
      </c>
      <c r="T177" s="59" t="str">
        <f>IF(ISNUMBER(san_table_data!T174), IF(san_table_data!T174=-999,"NA",IF(san_table_data!T174&gt;99, "&gt;99", IF(san_table_data!T174&lt;1, "&lt;1", san_table_data!T174))), "-")</f>
        <v>-</v>
      </c>
      <c r="U177" s="61" t="str">
        <f>IF(ISNUMBER(san_table_data!U174), IF(san_table_data!U174=-999,"NA",IF(san_table_data!U174&gt;99, "&gt;99", IF(san_table_data!U174&lt;1, "&lt;1", san_table_data!U174))), "-")</f>
        <v>-</v>
      </c>
      <c r="V177" s="47" t="str">
        <f>IF(ISNUMBER(san_table_data!V174), IF(san_table_data!V174=-999,"NA",san_table_data!V174), "-")</f>
        <v>-</v>
      </c>
      <c r="W177" s="47" t="str">
        <f>IF(ISNUMBER(san_table_data!W174), IF(san_table_data!W174=-999,"NA",san_table_data!W174), "-")</f>
        <v>-</v>
      </c>
      <c r="X177" s="47"/>
      <c r="Y177" s="47"/>
      <c r="Z177" s="62" t="str">
        <f>IF(ISNUMBER(san_table_data!Z174), IF(san_table_data!Z174=-999,"NA",IF(san_table_data!Z174&gt;99, "&gt;99", IF(san_table_data!Z174&lt;1, "&lt;1", san_table_data!Z174))), "-")</f>
        <v>-</v>
      </c>
      <c r="AA177" s="63" t="str">
        <f>IF(ISNUMBER(san_table_data!AA174), IF(san_table_data!AA174=-999,"NA",IF(san_table_data!AA174&gt;99, "&gt;99", IF(san_table_data!AA174&lt;1, "&lt;1", san_table_data!AA174))), "-")</f>
        <v>-</v>
      </c>
      <c r="AB177" s="63" t="str">
        <f>IF(ISNUMBER(san_table_data!AB174), IF(san_table_data!AB174=-999,"NA",IF(san_table_data!AB174&gt;99, "&gt;99", IF(san_table_data!AB174&lt;1, "&lt;1", san_table_data!AB174))), "-")</f>
        <v>-</v>
      </c>
      <c r="AC177" s="63" t="str">
        <f>IF(ISNUMBER(san_table_data!AC174), IF(san_table_data!AC174=-999,"NA",IF(san_table_data!AC174&gt;99, "&gt;99", IF(san_table_data!AC174&lt;1, "&lt;1", san_table_data!AC174))), "-")</f>
        <v>-</v>
      </c>
      <c r="AD177" s="59" t="str">
        <f>IF(ISNUMBER(san_table_data!AD174), IF(san_table_data!AD174=-999,"NA",IF(san_table_data!AD174&gt;99, "&gt;99", IF(san_table_data!AD174&lt;1, "&lt;1", san_table_data!AD174))), "-")</f>
        <v>-</v>
      </c>
      <c r="AE177" s="59" t="str">
        <f>IF(ISNUMBER(san_table_data!AE174), IF(san_table_data!AE174=-999,"NA",IF(san_table_data!AE174&gt;99, "&gt;99", IF(san_table_data!AE174&lt;1, "&lt;1", san_table_data!AE174))), "-")</f>
        <v>-</v>
      </c>
      <c r="AF177" s="59" t="str">
        <f>IF(ISNUMBER(san_table_data!AF174), IF(san_table_data!AF174=-999,"NA",IF(san_table_data!AF174&gt;99, "&gt;99", IF(san_table_data!AF174&lt;1, "&lt;1", san_table_data!AF174))), "-")</f>
        <v>-</v>
      </c>
      <c r="AG177" s="62" t="str">
        <f>IF(ISNUMBER(san_table_data!AG174), IF(san_table_data!AG174=-999,"NA",IF(san_table_data!AG174&gt;99, "&gt;99", IF(san_table_data!AG174&lt;1, "&lt;1", san_table_data!AG174))), "-")</f>
        <v>-</v>
      </c>
      <c r="AH177" s="63" t="str">
        <f>IF(ISNUMBER(san_table_data!AH174), IF(san_table_data!AH174=-999,"NA",IF(san_table_data!AH174&gt;99, "&gt;99", IF(san_table_data!AH174&lt;1, "&lt;1", san_table_data!AH174))), "-")</f>
        <v>-</v>
      </c>
      <c r="AI177" s="63" t="str">
        <f>IF(ISNUMBER(san_table_data!AI174), IF(san_table_data!AI174=-999,"NA",IF(san_table_data!AI174&gt;99, "&gt;99", IF(san_table_data!AI174&lt;1, "&lt;1", san_table_data!AI174))), "-")</f>
        <v>-</v>
      </c>
      <c r="AJ177" s="63" t="str">
        <f>IF(ISNUMBER(san_table_data!AJ174), IF(san_table_data!AJ174=-999,"NA",IF(san_table_data!AJ174&gt;99, "&gt;99", IF(san_table_data!AJ174&lt;1, "&lt;1", san_table_data!AJ174))), "-")</f>
        <v>-</v>
      </c>
      <c r="AK177" s="59" t="str">
        <f>IF(ISNUMBER(san_table_data!AK174), IF(san_table_data!AK174=-999,"NA",IF(san_table_data!AK174&gt;99, "&gt;99", IF(san_table_data!AK174&lt;1, "&lt;1", san_table_data!AK174))), "-")</f>
        <v>-</v>
      </c>
      <c r="AL177" s="59" t="str">
        <f>IF(ISNUMBER(san_table_data!AL174), IF(san_table_data!AL174=-999,"NA",IF(san_table_data!AL174&gt;99, "&gt;99", IF(san_table_data!AL174&lt;1, "&lt;1", san_table_data!AL174))), "-")</f>
        <v>-</v>
      </c>
      <c r="AM177" s="59" t="str">
        <f>IF(ISNUMBER(san_table_data!AM174), IF(san_table_data!AM174=-999,"NA",IF(san_table_data!AM174&gt;99, "&gt;99", IF(san_table_data!AM174&lt;1, "&lt;1", san_table_data!AM174))), "-")</f>
        <v>-</v>
      </c>
      <c r="AN177" s="62" t="str">
        <f>IF(ISNUMBER(san_table_data!AN174), IF(san_table_data!AN174=-999,"NA",IF(san_table_data!AN174&gt;99, "&gt;99", IF(san_table_data!AN174&lt;1, "&lt;1", san_table_data!AN174))), "-")</f>
        <v>-</v>
      </c>
      <c r="AO177" s="63" t="str">
        <f>IF(ISNUMBER(san_table_data!AO174), IF(san_table_data!AO174=-999,"NA",IF(san_table_data!AO174&gt;99, "&gt;99", IF(san_table_data!AO174&lt;1, "&lt;1", san_table_data!AO174))), "-")</f>
        <v>-</v>
      </c>
      <c r="AP177" s="63" t="str">
        <f>IF(ISNUMBER(san_table_data!AP174), IF(san_table_data!AP174=-999,"NA",IF(san_table_data!AP174&gt;99, "&gt;99", IF(san_table_data!AP174&lt;1, "&lt;1", san_table_data!AP174))), "-")</f>
        <v>-</v>
      </c>
      <c r="AQ177" s="63" t="str">
        <f>IF(ISNUMBER(san_table_data!AQ174), IF(san_table_data!AQ174=-999,"NA",IF(san_table_data!AQ174&gt;99, "&gt;99", IF(san_table_data!AQ174&lt;1, "&lt;1", san_table_data!AQ174))), "-")</f>
        <v>-</v>
      </c>
      <c r="AR177" s="59" t="str">
        <f>IF(ISNUMBER(san_table_data!AR174), IF(san_table_data!AR174=-999,"NA",IF(san_table_data!AR174&gt;99, "&gt;99", IF(san_table_data!AR174&lt;1, "&lt;1", san_table_data!AR174))), "-")</f>
        <v>-</v>
      </c>
      <c r="AS177" s="59" t="str">
        <f>IF(ISNUMBER(san_table_data!AS174), IF(san_table_data!AS174=-999,"NA",IF(san_table_data!AS174&gt;99, "&gt;99", IF(san_table_data!AS174&lt;1, "&lt;1", san_table_data!AS174))), "-")</f>
        <v>-</v>
      </c>
      <c r="AT177" s="59" t="str">
        <f>IF(ISNUMBER(san_table_data!AT174), IF(san_table_data!AT174=-999,"NA",IF(san_table_data!AT174&gt;99, "&gt;99", IF(san_table_data!AT174&lt;1, "&lt;1", san_table_data!AT174))), "-")</f>
        <v>-</v>
      </c>
    </row>
    <row r="178" x14ac:dyDescent="0.25">
      <c r="A178" s="56" t="str">
        <f>IF(ISBLANK(san_table_data!A175), "", san_table_data!A175)</f>
        <v/>
      </c>
      <c r="B178" s="56" t="str">
        <f>IF(ISBLANK(san_table_data!B175), "", san_table_data!B175)</f>
        <v/>
      </c>
      <c r="C178" s="57" t="str">
        <f>IF(ISNUMBER(san_table_data!C175), san_table_data!C175, "-")</f>
        <v>-</v>
      </c>
      <c r="D178" s="58" t="str">
        <f>IF(ISNUMBER(san_table_data!D175), san_table_data!D175, "-")</f>
        <v>-</v>
      </c>
      <c r="E178" s="59" t="str">
        <f>IF(ISNUMBER(san_table_data!E175), san_table_data!E175, "-")</f>
        <v>-</v>
      </c>
      <c r="F178" s="60" t="str">
        <f>IF(ISNUMBER(san_table_data!F175), IF(san_table_data!F175=-999,"NA",IF(san_table_data!F175&gt;99, "&gt;99", IF(san_table_data!F175&lt;1, "&lt;1", san_table_data!F175))), "-")</f>
        <v>-</v>
      </c>
      <c r="G178" s="59" t="str">
        <f>IF(ISNUMBER(san_table_data!G175), IF(san_table_data!G175=-999,"NA",IF(san_table_data!G175&gt;99, "&gt;99", IF(san_table_data!G175&lt;1, "&lt;1", san_table_data!G175))), "-")</f>
        <v>-</v>
      </c>
      <c r="H178" s="59" t="str">
        <f>IF(ISNUMBER(san_table_data!H175), IF(san_table_data!H175=-999,"NA",IF(san_table_data!H175&gt;99, "&gt;99", IF(san_table_data!H175&lt;1, "&lt;1", san_table_data!H175))), "-")</f>
        <v>-</v>
      </c>
      <c r="I178" s="61" t="str">
        <f>IF(ISNUMBER(san_table_data!I175), IF(san_table_data!I175=-999,"NA",IF(san_table_data!I175&gt;99, "&gt;99", IF(san_table_data!I175&lt;1, "&lt;1", san_table_data!I175))), "-")</f>
        <v>-</v>
      </c>
      <c r="J178" s="47" t="str">
        <f>IF(ISNUMBER(san_table_data!J175), IF(san_table_data!J175=-999,"NA",san_table_data!J175), "-")</f>
        <v>-</v>
      </c>
      <c r="K178" s="47" t="str">
        <f>IF(ISNUMBER(san_table_data!K175), IF(san_table_data!K175=-999,"NA",san_table_data!K175), "-")</f>
        <v>-</v>
      </c>
      <c r="L178" s="60" t="str">
        <f>IF(ISNUMBER(san_table_data!L175), IF(san_table_data!L175=-999,"NA",IF(san_table_data!L175&gt;99, "&gt;99", IF(san_table_data!L175&lt;1, "&lt;1", san_table_data!L175))), "-")</f>
        <v>-</v>
      </c>
      <c r="M178" s="59" t="str">
        <f>IF(ISNUMBER(san_table_data!M175), IF(san_table_data!M175=-999,"NA",IF(san_table_data!M175&gt;99, "&gt;99", IF(san_table_data!M175&lt;1, "&lt;1", san_table_data!M175))), "-")</f>
        <v>-</v>
      </c>
      <c r="N178" s="59" t="str">
        <f>IF(ISNUMBER(san_table_data!N175), IF(san_table_data!N175=-999,"NA",IF(san_table_data!N175&gt;99, "&gt;99", IF(san_table_data!N175&lt;1, "&lt;1", san_table_data!N175))), "-")</f>
        <v>-</v>
      </c>
      <c r="O178" s="61" t="str">
        <f>IF(ISNUMBER(san_table_data!O175), IF(san_table_data!O175=-999,"NA",IF(san_table_data!O175&gt;99, "&gt;99", IF(san_table_data!O175&lt;1, "&lt;1", san_table_data!O175))), "-")</f>
        <v>-</v>
      </c>
      <c r="P178" s="47" t="str">
        <f>IF(ISNUMBER(san_table_data!P175), IF(san_table_data!P175=-999,"NA",san_table_data!P175), "-")</f>
        <v>-</v>
      </c>
      <c r="Q178" s="47" t="str">
        <f>IF(ISNUMBER(san_table_data!Q175), IF(san_table_data!Q175=-999,"NA",san_table_data!Q175), "-")</f>
        <v>-</v>
      </c>
      <c r="R178" s="60" t="str">
        <f>IF(ISNUMBER(san_table_data!R175), IF(san_table_data!R175=-999,"NA",IF(san_table_data!R175&gt;99, "&gt;99", IF(san_table_data!R175&lt;1, "&lt;1", san_table_data!R175))), "-")</f>
        <v>-</v>
      </c>
      <c r="S178" s="59" t="str">
        <f>IF(ISNUMBER(san_table_data!S175), IF(san_table_data!S175=-999,"NA",IF(san_table_data!S175&gt;99, "&gt;99", IF(san_table_data!S175&lt;1, "&lt;1", san_table_data!S175))), "-")</f>
        <v>-</v>
      </c>
      <c r="T178" s="59" t="str">
        <f>IF(ISNUMBER(san_table_data!T175), IF(san_table_data!T175=-999,"NA",IF(san_table_data!T175&gt;99, "&gt;99", IF(san_table_data!T175&lt;1, "&lt;1", san_table_data!T175))), "-")</f>
        <v>-</v>
      </c>
      <c r="U178" s="61" t="str">
        <f>IF(ISNUMBER(san_table_data!U175), IF(san_table_data!U175=-999,"NA",IF(san_table_data!U175&gt;99, "&gt;99", IF(san_table_data!U175&lt;1, "&lt;1", san_table_data!U175))), "-")</f>
        <v>-</v>
      </c>
      <c r="V178" s="47" t="str">
        <f>IF(ISNUMBER(san_table_data!V175), IF(san_table_data!V175=-999,"NA",san_table_data!V175), "-")</f>
        <v>-</v>
      </c>
      <c r="W178" s="47" t="str">
        <f>IF(ISNUMBER(san_table_data!W175), IF(san_table_data!W175=-999,"NA",san_table_data!W175), "-")</f>
        <v>-</v>
      </c>
      <c r="X178" s="47"/>
      <c r="Y178" s="47"/>
      <c r="Z178" s="62" t="str">
        <f>IF(ISNUMBER(san_table_data!Z175), IF(san_table_data!Z175=-999,"NA",IF(san_table_data!Z175&gt;99, "&gt;99", IF(san_table_data!Z175&lt;1, "&lt;1", san_table_data!Z175))), "-")</f>
        <v>-</v>
      </c>
      <c r="AA178" s="63" t="str">
        <f>IF(ISNUMBER(san_table_data!AA175), IF(san_table_data!AA175=-999,"NA",IF(san_table_data!AA175&gt;99, "&gt;99", IF(san_table_data!AA175&lt;1, "&lt;1", san_table_data!AA175))), "-")</f>
        <v>-</v>
      </c>
      <c r="AB178" s="63" t="str">
        <f>IF(ISNUMBER(san_table_data!AB175), IF(san_table_data!AB175=-999,"NA",IF(san_table_data!AB175&gt;99, "&gt;99", IF(san_table_data!AB175&lt;1, "&lt;1", san_table_data!AB175))), "-")</f>
        <v>-</v>
      </c>
      <c r="AC178" s="63" t="str">
        <f>IF(ISNUMBER(san_table_data!AC175), IF(san_table_data!AC175=-999,"NA",IF(san_table_data!AC175&gt;99, "&gt;99", IF(san_table_data!AC175&lt;1, "&lt;1", san_table_data!AC175))), "-")</f>
        <v>-</v>
      </c>
      <c r="AD178" s="59" t="str">
        <f>IF(ISNUMBER(san_table_data!AD175), IF(san_table_data!AD175=-999,"NA",IF(san_table_data!AD175&gt;99, "&gt;99", IF(san_table_data!AD175&lt;1, "&lt;1", san_table_data!AD175))), "-")</f>
        <v>-</v>
      </c>
      <c r="AE178" s="59" t="str">
        <f>IF(ISNUMBER(san_table_data!AE175), IF(san_table_data!AE175=-999,"NA",IF(san_table_data!AE175&gt;99, "&gt;99", IF(san_table_data!AE175&lt;1, "&lt;1", san_table_data!AE175))), "-")</f>
        <v>-</v>
      </c>
      <c r="AF178" s="59" t="str">
        <f>IF(ISNUMBER(san_table_data!AF175), IF(san_table_data!AF175=-999,"NA",IF(san_table_data!AF175&gt;99, "&gt;99", IF(san_table_data!AF175&lt;1, "&lt;1", san_table_data!AF175))), "-")</f>
        <v>-</v>
      </c>
      <c r="AG178" s="62" t="str">
        <f>IF(ISNUMBER(san_table_data!AG175), IF(san_table_data!AG175=-999,"NA",IF(san_table_data!AG175&gt;99, "&gt;99", IF(san_table_data!AG175&lt;1, "&lt;1", san_table_data!AG175))), "-")</f>
        <v>-</v>
      </c>
      <c r="AH178" s="63" t="str">
        <f>IF(ISNUMBER(san_table_data!AH175), IF(san_table_data!AH175=-999,"NA",IF(san_table_data!AH175&gt;99, "&gt;99", IF(san_table_data!AH175&lt;1, "&lt;1", san_table_data!AH175))), "-")</f>
        <v>-</v>
      </c>
      <c r="AI178" s="63" t="str">
        <f>IF(ISNUMBER(san_table_data!AI175), IF(san_table_data!AI175=-999,"NA",IF(san_table_data!AI175&gt;99, "&gt;99", IF(san_table_data!AI175&lt;1, "&lt;1", san_table_data!AI175))), "-")</f>
        <v>-</v>
      </c>
      <c r="AJ178" s="63" t="str">
        <f>IF(ISNUMBER(san_table_data!AJ175), IF(san_table_data!AJ175=-999,"NA",IF(san_table_data!AJ175&gt;99, "&gt;99", IF(san_table_data!AJ175&lt;1, "&lt;1", san_table_data!AJ175))), "-")</f>
        <v>-</v>
      </c>
      <c r="AK178" s="59" t="str">
        <f>IF(ISNUMBER(san_table_data!AK175), IF(san_table_data!AK175=-999,"NA",IF(san_table_data!AK175&gt;99, "&gt;99", IF(san_table_data!AK175&lt;1, "&lt;1", san_table_data!AK175))), "-")</f>
        <v>-</v>
      </c>
      <c r="AL178" s="59" t="str">
        <f>IF(ISNUMBER(san_table_data!AL175), IF(san_table_data!AL175=-999,"NA",IF(san_table_data!AL175&gt;99, "&gt;99", IF(san_table_data!AL175&lt;1, "&lt;1", san_table_data!AL175))), "-")</f>
        <v>-</v>
      </c>
      <c r="AM178" s="59" t="str">
        <f>IF(ISNUMBER(san_table_data!AM175), IF(san_table_data!AM175=-999,"NA",IF(san_table_data!AM175&gt;99, "&gt;99", IF(san_table_data!AM175&lt;1, "&lt;1", san_table_data!AM175))), "-")</f>
        <v>-</v>
      </c>
      <c r="AN178" s="62" t="str">
        <f>IF(ISNUMBER(san_table_data!AN175), IF(san_table_data!AN175=-999,"NA",IF(san_table_data!AN175&gt;99, "&gt;99", IF(san_table_data!AN175&lt;1, "&lt;1", san_table_data!AN175))), "-")</f>
        <v>-</v>
      </c>
      <c r="AO178" s="63" t="str">
        <f>IF(ISNUMBER(san_table_data!AO175), IF(san_table_data!AO175=-999,"NA",IF(san_table_data!AO175&gt;99, "&gt;99", IF(san_table_data!AO175&lt;1, "&lt;1", san_table_data!AO175))), "-")</f>
        <v>-</v>
      </c>
      <c r="AP178" s="63" t="str">
        <f>IF(ISNUMBER(san_table_data!AP175), IF(san_table_data!AP175=-999,"NA",IF(san_table_data!AP175&gt;99, "&gt;99", IF(san_table_data!AP175&lt;1, "&lt;1", san_table_data!AP175))), "-")</f>
        <v>-</v>
      </c>
      <c r="AQ178" s="63" t="str">
        <f>IF(ISNUMBER(san_table_data!AQ175), IF(san_table_data!AQ175=-999,"NA",IF(san_table_data!AQ175&gt;99, "&gt;99", IF(san_table_data!AQ175&lt;1, "&lt;1", san_table_data!AQ175))), "-")</f>
        <v>-</v>
      </c>
      <c r="AR178" s="59" t="str">
        <f>IF(ISNUMBER(san_table_data!AR175), IF(san_table_data!AR175=-999,"NA",IF(san_table_data!AR175&gt;99, "&gt;99", IF(san_table_data!AR175&lt;1, "&lt;1", san_table_data!AR175))), "-")</f>
        <v>-</v>
      </c>
      <c r="AS178" s="59" t="str">
        <f>IF(ISNUMBER(san_table_data!AS175), IF(san_table_data!AS175=-999,"NA",IF(san_table_data!AS175&gt;99, "&gt;99", IF(san_table_data!AS175&lt;1, "&lt;1", san_table_data!AS175))), "-")</f>
        <v>-</v>
      </c>
      <c r="AT178" s="59" t="str">
        <f>IF(ISNUMBER(san_table_data!AT175), IF(san_table_data!AT175=-999,"NA",IF(san_table_data!AT175&gt;99, "&gt;99", IF(san_table_data!AT175&lt;1, "&lt;1", san_table_data!AT175))), "-")</f>
        <v>-</v>
      </c>
    </row>
    <row r="179" x14ac:dyDescent="0.25">
      <c r="A179" s="56" t="str">
        <f>IF(ISBLANK(san_table_data!A176), "", san_table_data!A176)</f>
        <v/>
      </c>
      <c r="B179" s="56" t="str">
        <f>IF(ISBLANK(san_table_data!B176), "", san_table_data!B176)</f>
        <v/>
      </c>
      <c r="C179" s="57" t="str">
        <f>IF(ISNUMBER(san_table_data!C176), san_table_data!C176, "-")</f>
        <v>-</v>
      </c>
      <c r="D179" s="58" t="str">
        <f>IF(ISNUMBER(san_table_data!D176), san_table_data!D176, "-")</f>
        <v>-</v>
      </c>
      <c r="E179" s="59" t="str">
        <f>IF(ISNUMBER(san_table_data!E176), san_table_data!E176, "-")</f>
        <v>-</v>
      </c>
      <c r="F179" s="60" t="str">
        <f>IF(ISNUMBER(san_table_data!F176), IF(san_table_data!F176=-999,"NA",IF(san_table_data!F176&gt;99, "&gt;99", IF(san_table_data!F176&lt;1, "&lt;1", san_table_data!F176))), "-")</f>
        <v>-</v>
      </c>
      <c r="G179" s="59" t="str">
        <f>IF(ISNUMBER(san_table_data!G176), IF(san_table_data!G176=-999,"NA",IF(san_table_data!G176&gt;99, "&gt;99", IF(san_table_data!G176&lt;1, "&lt;1", san_table_data!G176))), "-")</f>
        <v>-</v>
      </c>
      <c r="H179" s="59" t="str">
        <f>IF(ISNUMBER(san_table_data!H176), IF(san_table_data!H176=-999,"NA",IF(san_table_data!H176&gt;99, "&gt;99", IF(san_table_data!H176&lt;1, "&lt;1", san_table_data!H176))), "-")</f>
        <v>-</v>
      </c>
      <c r="I179" s="61" t="str">
        <f>IF(ISNUMBER(san_table_data!I176), IF(san_table_data!I176=-999,"NA",IF(san_table_data!I176&gt;99, "&gt;99", IF(san_table_data!I176&lt;1, "&lt;1", san_table_data!I176))), "-")</f>
        <v>-</v>
      </c>
      <c r="J179" s="47" t="str">
        <f>IF(ISNUMBER(san_table_data!J176), IF(san_table_data!J176=-999,"NA",san_table_data!J176), "-")</f>
        <v>-</v>
      </c>
      <c r="K179" s="47" t="str">
        <f>IF(ISNUMBER(san_table_data!K176), IF(san_table_data!K176=-999,"NA",san_table_data!K176), "-")</f>
        <v>-</v>
      </c>
      <c r="L179" s="60" t="str">
        <f>IF(ISNUMBER(san_table_data!L176), IF(san_table_data!L176=-999,"NA",IF(san_table_data!L176&gt;99, "&gt;99", IF(san_table_data!L176&lt;1, "&lt;1", san_table_data!L176))), "-")</f>
        <v>-</v>
      </c>
      <c r="M179" s="59" t="str">
        <f>IF(ISNUMBER(san_table_data!M176), IF(san_table_data!M176=-999,"NA",IF(san_table_data!M176&gt;99, "&gt;99", IF(san_table_data!M176&lt;1, "&lt;1", san_table_data!M176))), "-")</f>
        <v>-</v>
      </c>
      <c r="N179" s="59" t="str">
        <f>IF(ISNUMBER(san_table_data!N176), IF(san_table_data!N176=-999,"NA",IF(san_table_data!N176&gt;99, "&gt;99", IF(san_table_data!N176&lt;1, "&lt;1", san_table_data!N176))), "-")</f>
        <v>-</v>
      </c>
      <c r="O179" s="61" t="str">
        <f>IF(ISNUMBER(san_table_data!O176), IF(san_table_data!O176=-999,"NA",IF(san_table_data!O176&gt;99, "&gt;99", IF(san_table_data!O176&lt;1, "&lt;1", san_table_data!O176))), "-")</f>
        <v>-</v>
      </c>
      <c r="P179" s="47" t="str">
        <f>IF(ISNUMBER(san_table_data!P176), IF(san_table_data!P176=-999,"NA",san_table_data!P176), "-")</f>
        <v>-</v>
      </c>
      <c r="Q179" s="47" t="str">
        <f>IF(ISNUMBER(san_table_data!Q176), IF(san_table_data!Q176=-999,"NA",san_table_data!Q176), "-")</f>
        <v>-</v>
      </c>
      <c r="R179" s="60" t="str">
        <f>IF(ISNUMBER(san_table_data!R176), IF(san_table_data!R176=-999,"NA",IF(san_table_data!R176&gt;99, "&gt;99", IF(san_table_data!R176&lt;1, "&lt;1", san_table_data!R176))), "-")</f>
        <v>-</v>
      </c>
      <c r="S179" s="59" t="str">
        <f>IF(ISNUMBER(san_table_data!S176), IF(san_table_data!S176=-999,"NA",IF(san_table_data!S176&gt;99, "&gt;99", IF(san_table_data!S176&lt;1, "&lt;1", san_table_data!S176))), "-")</f>
        <v>-</v>
      </c>
      <c r="T179" s="59" t="str">
        <f>IF(ISNUMBER(san_table_data!T176), IF(san_table_data!T176=-999,"NA",IF(san_table_data!T176&gt;99, "&gt;99", IF(san_table_data!T176&lt;1, "&lt;1", san_table_data!T176))), "-")</f>
        <v>-</v>
      </c>
      <c r="U179" s="61" t="str">
        <f>IF(ISNUMBER(san_table_data!U176), IF(san_table_data!U176=-999,"NA",IF(san_table_data!U176&gt;99, "&gt;99", IF(san_table_data!U176&lt;1, "&lt;1", san_table_data!U176))), "-")</f>
        <v>-</v>
      </c>
      <c r="V179" s="47" t="str">
        <f>IF(ISNUMBER(san_table_data!V176), IF(san_table_data!V176=-999,"NA",san_table_data!V176), "-")</f>
        <v>-</v>
      </c>
      <c r="W179" s="47" t="str">
        <f>IF(ISNUMBER(san_table_data!W176), IF(san_table_data!W176=-999,"NA",san_table_data!W176), "-")</f>
        <v>-</v>
      </c>
      <c r="X179" s="47"/>
      <c r="Y179" s="47"/>
      <c r="Z179" s="62" t="str">
        <f>IF(ISNUMBER(san_table_data!Z176), IF(san_table_data!Z176=-999,"NA",IF(san_table_data!Z176&gt;99, "&gt;99", IF(san_table_data!Z176&lt;1, "&lt;1", san_table_data!Z176))), "-")</f>
        <v>-</v>
      </c>
      <c r="AA179" s="63" t="str">
        <f>IF(ISNUMBER(san_table_data!AA176), IF(san_table_data!AA176=-999,"NA",IF(san_table_data!AA176&gt;99, "&gt;99", IF(san_table_data!AA176&lt;1, "&lt;1", san_table_data!AA176))), "-")</f>
        <v>-</v>
      </c>
      <c r="AB179" s="63" t="str">
        <f>IF(ISNUMBER(san_table_data!AB176), IF(san_table_data!AB176=-999,"NA",IF(san_table_data!AB176&gt;99, "&gt;99", IF(san_table_data!AB176&lt;1, "&lt;1", san_table_data!AB176))), "-")</f>
        <v>-</v>
      </c>
      <c r="AC179" s="63" t="str">
        <f>IF(ISNUMBER(san_table_data!AC176), IF(san_table_data!AC176=-999,"NA",IF(san_table_data!AC176&gt;99, "&gt;99", IF(san_table_data!AC176&lt;1, "&lt;1", san_table_data!AC176))), "-")</f>
        <v>-</v>
      </c>
      <c r="AD179" s="59" t="str">
        <f>IF(ISNUMBER(san_table_data!AD176), IF(san_table_data!AD176=-999,"NA",IF(san_table_data!AD176&gt;99, "&gt;99", IF(san_table_data!AD176&lt;1, "&lt;1", san_table_data!AD176))), "-")</f>
        <v>-</v>
      </c>
      <c r="AE179" s="59" t="str">
        <f>IF(ISNUMBER(san_table_data!AE176), IF(san_table_data!AE176=-999,"NA",IF(san_table_data!AE176&gt;99, "&gt;99", IF(san_table_data!AE176&lt;1, "&lt;1", san_table_data!AE176))), "-")</f>
        <v>-</v>
      </c>
      <c r="AF179" s="59" t="str">
        <f>IF(ISNUMBER(san_table_data!AF176), IF(san_table_data!AF176=-999,"NA",IF(san_table_data!AF176&gt;99, "&gt;99", IF(san_table_data!AF176&lt;1, "&lt;1", san_table_data!AF176))), "-")</f>
        <v>-</v>
      </c>
      <c r="AG179" s="62" t="str">
        <f>IF(ISNUMBER(san_table_data!AG176), IF(san_table_data!AG176=-999,"NA",IF(san_table_data!AG176&gt;99, "&gt;99", IF(san_table_data!AG176&lt;1, "&lt;1", san_table_data!AG176))), "-")</f>
        <v>-</v>
      </c>
      <c r="AH179" s="63" t="str">
        <f>IF(ISNUMBER(san_table_data!AH176), IF(san_table_data!AH176=-999,"NA",IF(san_table_data!AH176&gt;99, "&gt;99", IF(san_table_data!AH176&lt;1, "&lt;1", san_table_data!AH176))), "-")</f>
        <v>-</v>
      </c>
      <c r="AI179" s="63" t="str">
        <f>IF(ISNUMBER(san_table_data!AI176), IF(san_table_data!AI176=-999,"NA",IF(san_table_data!AI176&gt;99, "&gt;99", IF(san_table_data!AI176&lt;1, "&lt;1", san_table_data!AI176))), "-")</f>
        <v>-</v>
      </c>
      <c r="AJ179" s="63" t="str">
        <f>IF(ISNUMBER(san_table_data!AJ176), IF(san_table_data!AJ176=-999,"NA",IF(san_table_data!AJ176&gt;99, "&gt;99", IF(san_table_data!AJ176&lt;1, "&lt;1", san_table_data!AJ176))), "-")</f>
        <v>-</v>
      </c>
      <c r="AK179" s="59" t="str">
        <f>IF(ISNUMBER(san_table_data!AK176), IF(san_table_data!AK176=-999,"NA",IF(san_table_data!AK176&gt;99, "&gt;99", IF(san_table_data!AK176&lt;1, "&lt;1", san_table_data!AK176))), "-")</f>
        <v>-</v>
      </c>
      <c r="AL179" s="59" t="str">
        <f>IF(ISNUMBER(san_table_data!AL176), IF(san_table_data!AL176=-999,"NA",IF(san_table_data!AL176&gt;99, "&gt;99", IF(san_table_data!AL176&lt;1, "&lt;1", san_table_data!AL176))), "-")</f>
        <v>-</v>
      </c>
      <c r="AM179" s="59" t="str">
        <f>IF(ISNUMBER(san_table_data!AM176), IF(san_table_data!AM176=-999,"NA",IF(san_table_data!AM176&gt;99, "&gt;99", IF(san_table_data!AM176&lt;1, "&lt;1", san_table_data!AM176))), "-")</f>
        <v>-</v>
      </c>
      <c r="AN179" s="62" t="str">
        <f>IF(ISNUMBER(san_table_data!AN176), IF(san_table_data!AN176=-999,"NA",IF(san_table_data!AN176&gt;99, "&gt;99", IF(san_table_data!AN176&lt;1, "&lt;1", san_table_data!AN176))), "-")</f>
        <v>-</v>
      </c>
      <c r="AO179" s="63" t="str">
        <f>IF(ISNUMBER(san_table_data!AO176), IF(san_table_data!AO176=-999,"NA",IF(san_table_data!AO176&gt;99, "&gt;99", IF(san_table_data!AO176&lt;1, "&lt;1", san_table_data!AO176))), "-")</f>
        <v>-</v>
      </c>
      <c r="AP179" s="63" t="str">
        <f>IF(ISNUMBER(san_table_data!AP176), IF(san_table_data!AP176=-999,"NA",IF(san_table_data!AP176&gt;99, "&gt;99", IF(san_table_data!AP176&lt;1, "&lt;1", san_table_data!AP176))), "-")</f>
        <v>-</v>
      </c>
      <c r="AQ179" s="63" t="str">
        <f>IF(ISNUMBER(san_table_data!AQ176), IF(san_table_data!AQ176=-999,"NA",IF(san_table_data!AQ176&gt;99, "&gt;99", IF(san_table_data!AQ176&lt;1, "&lt;1", san_table_data!AQ176))), "-")</f>
        <v>-</v>
      </c>
      <c r="AR179" s="59" t="str">
        <f>IF(ISNUMBER(san_table_data!AR176), IF(san_table_data!AR176=-999,"NA",IF(san_table_data!AR176&gt;99, "&gt;99", IF(san_table_data!AR176&lt;1, "&lt;1", san_table_data!AR176))), "-")</f>
        <v>-</v>
      </c>
      <c r="AS179" s="59" t="str">
        <f>IF(ISNUMBER(san_table_data!AS176), IF(san_table_data!AS176=-999,"NA",IF(san_table_data!AS176&gt;99, "&gt;99", IF(san_table_data!AS176&lt;1, "&lt;1", san_table_data!AS176))), "-")</f>
        <v>-</v>
      </c>
      <c r="AT179" s="59" t="str">
        <f>IF(ISNUMBER(san_table_data!AT176), IF(san_table_data!AT176=-999,"NA",IF(san_table_data!AT176&gt;99, "&gt;99", IF(san_table_data!AT176&lt;1, "&lt;1", san_table_data!AT176))), "-")</f>
        <v>-</v>
      </c>
    </row>
    <row r="180" x14ac:dyDescent="0.25">
      <c r="A180" s="56" t="str">
        <f>IF(ISBLANK(san_table_data!A177), "", san_table_data!A177)</f>
        <v/>
      </c>
      <c r="B180" s="56" t="str">
        <f>IF(ISBLANK(san_table_data!B177), "", san_table_data!B177)</f>
        <v/>
      </c>
      <c r="C180" s="57" t="str">
        <f>IF(ISNUMBER(san_table_data!C177), san_table_data!C177, "-")</f>
        <v>-</v>
      </c>
      <c r="D180" s="58" t="str">
        <f>IF(ISNUMBER(san_table_data!D177), san_table_data!D177, "-")</f>
        <v>-</v>
      </c>
      <c r="E180" s="59" t="str">
        <f>IF(ISNUMBER(san_table_data!E177), san_table_data!E177, "-")</f>
        <v>-</v>
      </c>
      <c r="F180" s="60" t="str">
        <f>IF(ISNUMBER(san_table_data!F177), IF(san_table_data!F177=-999,"NA",IF(san_table_data!F177&gt;99, "&gt;99", IF(san_table_data!F177&lt;1, "&lt;1", san_table_data!F177))), "-")</f>
        <v>-</v>
      </c>
      <c r="G180" s="59" t="str">
        <f>IF(ISNUMBER(san_table_data!G177), IF(san_table_data!G177=-999,"NA",IF(san_table_data!G177&gt;99, "&gt;99", IF(san_table_data!G177&lt;1, "&lt;1", san_table_data!G177))), "-")</f>
        <v>-</v>
      </c>
      <c r="H180" s="59" t="str">
        <f>IF(ISNUMBER(san_table_data!H177), IF(san_table_data!H177=-999,"NA",IF(san_table_data!H177&gt;99, "&gt;99", IF(san_table_data!H177&lt;1, "&lt;1", san_table_data!H177))), "-")</f>
        <v>-</v>
      </c>
      <c r="I180" s="61" t="str">
        <f>IF(ISNUMBER(san_table_data!I177), IF(san_table_data!I177=-999,"NA",IF(san_table_data!I177&gt;99, "&gt;99", IF(san_table_data!I177&lt;1, "&lt;1", san_table_data!I177))), "-")</f>
        <v>-</v>
      </c>
      <c r="J180" s="47" t="str">
        <f>IF(ISNUMBER(san_table_data!J177), IF(san_table_data!J177=-999,"NA",san_table_data!J177), "-")</f>
        <v>-</v>
      </c>
      <c r="K180" s="47" t="str">
        <f>IF(ISNUMBER(san_table_data!K177), IF(san_table_data!K177=-999,"NA",san_table_data!K177), "-")</f>
        <v>-</v>
      </c>
      <c r="L180" s="60" t="str">
        <f>IF(ISNUMBER(san_table_data!L177), IF(san_table_data!L177=-999,"NA",IF(san_table_data!L177&gt;99, "&gt;99", IF(san_table_data!L177&lt;1, "&lt;1", san_table_data!L177))), "-")</f>
        <v>-</v>
      </c>
      <c r="M180" s="59" t="str">
        <f>IF(ISNUMBER(san_table_data!M177), IF(san_table_data!M177=-999,"NA",IF(san_table_data!M177&gt;99, "&gt;99", IF(san_table_data!M177&lt;1, "&lt;1", san_table_data!M177))), "-")</f>
        <v>-</v>
      </c>
      <c r="N180" s="59" t="str">
        <f>IF(ISNUMBER(san_table_data!N177), IF(san_table_data!N177=-999,"NA",IF(san_table_data!N177&gt;99, "&gt;99", IF(san_table_data!N177&lt;1, "&lt;1", san_table_data!N177))), "-")</f>
        <v>-</v>
      </c>
      <c r="O180" s="61" t="str">
        <f>IF(ISNUMBER(san_table_data!O177), IF(san_table_data!O177=-999,"NA",IF(san_table_data!O177&gt;99, "&gt;99", IF(san_table_data!O177&lt;1, "&lt;1", san_table_data!O177))), "-")</f>
        <v>-</v>
      </c>
      <c r="P180" s="47" t="str">
        <f>IF(ISNUMBER(san_table_data!P177), IF(san_table_data!P177=-999,"NA",san_table_data!P177), "-")</f>
        <v>-</v>
      </c>
      <c r="Q180" s="47" t="str">
        <f>IF(ISNUMBER(san_table_data!Q177), IF(san_table_data!Q177=-999,"NA",san_table_data!Q177), "-")</f>
        <v>-</v>
      </c>
      <c r="R180" s="60" t="str">
        <f>IF(ISNUMBER(san_table_data!R177), IF(san_table_data!R177=-999,"NA",IF(san_table_data!R177&gt;99, "&gt;99", IF(san_table_data!R177&lt;1, "&lt;1", san_table_data!R177))), "-")</f>
        <v>-</v>
      </c>
      <c r="S180" s="59" t="str">
        <f>IF(ISNUMBER(san_table_data!S177), IF(san_table_data!S177=-999,"NA",IF(san_table_data!S177&gt;99, "&gt;99", IF(san_table_data!S177&lt;1, "&lt;1", san_table_data!S177))), "-")</f>
        <v>-</v>
      </c>
      <c r="T180" s="59" t="str">
        <f>IF(ISNUMBER(san_table_data!T177), IF(san_table_data!T177=-999,"NA",IF(san_table_data!T177&gt;99, "&gt;99", IF(san_table_data!T177&lt;1, "&lt;1", san_table_data!T177))), "-")</f>
        <v>-</v>
      </c>
      <c r="U180" s="61" t="str">
        <f>IF(ISNUMBER(san_table_data!U177), IF(san_table_data!U177=-999,"NA",IF(san_table_data!U177&gt;99, "&gt;99", IF(san_table_data!U177&lt;1, "&lt;1", san_table_data!U177))), "-")</f>
        <v>-</v>
      </c>
      <c r="V180" s="47" t="str">
        <f>IF(ISNUMBER(san_table_data!V177), IF(san_table_data!V177=-999,"NA",san_table_data!V177), "-")</f>
        <v>-</v>
      </c>
      <c r="W180" s="47" t="str">
        <f>IF(ISNUMBER(san_table_data!W177), IF(san_table_data!W177=-999,"NA",san_table_data!W177), "-")</f>
        <v>-</v>
      </c>
      <c r="X180" s="47"/>
      <c r="Y180" s="47"/>
      <c r="Z180" s="62" t="str">
        <f>IF(ISNUMBER(san_table_data!Z177), IF(san_table_data!Z177=-999,"NA",IF(san_table_data!Z177&gt;99, "&gt;99", IF(san_table_data!Z177&lt;1, "&lt;1", san_table_data!Z177))), "-")</f>
        <v>-</v>
      </c>
      <c r="AA180" s="63" t="str">
        <f>IF(ISNUMBER(san_table_data!AA177), IF(san_table_data!AA177=-999,"NA",IF(san_table_data!AA177&gt;99, "&gt;99", IF(san_table_data!AA177&lt;1, "&lt;1", san_table_data!AA177))), "-")</f>
        <v>-</v>
      </c>
      <c r="AB180" s="63" t="str">
        <f>IF(ISNUMBER(san_table_data!AB177), IF(san_table_data!AB177=-999,"NA",IF(san_table_data!AB177&gt;99, "&gt;99", IF(san_table_data!AB177&lt;1, "&lt;1", san_table_data!AB177))), "-")</f>
        <v>-</v>
      </c>
      <c r="AC180" s="63" t="str">
        <f>IF(ISNUMBER(san_table_data!AC177), IF(san_table_data!AC177=-999,"NA",IF(san_table_data!AC177&gt;99, "&gt;99", IF(san_table_data!AC177&lt;1, "&lt;1", san_table_data!AC177))), "-")</f>
        <v>-</v>
      </c>
      <c r="AD180" s="59" t="str">
        <f>IF(ISNUMBER(san_table_data!AD177), IF(san_table_data!AD177=-999,"NA",IF(san_table_data!AD177&gt;99, "&gt;99", IF(san_table_data!AD177&lt;1, "&lt;1", san_table_data!AD177))), "-")</f>
        <v>-</v>
      </c>
      <c r="AE180" s="59" t="str">
        <f>IF(ISNUMBER(san_table_data!AE177), IF(san_table_data!AE177=-999,"NA",IF(san_table_data!AE177&gt;99, "&gt;99", IF(san_table_data!AE177&lt;1, "&lt;1", san_table_data!AE177))), "-")</f>
        <v>-</v>
      </c>
      <c r="AF180" s="59" t="str">
        <f>IF(ISNUMBER(san_table_data!AF177), IF(san_table_data!AF177=-999,"NA",IF(san_table_data!AF177&gt;99, "&gt;99", IF(san_table_data!AF177&lt;1, "&lt;1", san_table_data!AF177))), "-")</f>
        <v>-</v>
      </c>
      <c r="AG180" s="62" t="str">
        <f>IF(ISNUMBER(san_table_data!AG177), IF(san_table_data!AG177=-999,"NA",IF(san_table_data!AG177&gt;99, "&gt;99", IF(san_table_data!AG177&lt;1, "&lt;1", san_table_data!AG177))), "-")</f>
        <v>-</v>
      </c>
      <c r="AH180" s="63" t="str">
        <f>IF(ISNUMBER(san_table_data!AH177), IF(san_table_data!AH177=-999,"NA",IF(san_table_data!AH177&gt;99, "&gt;99", IF(san_table_data!AH177&lt;1, "&lt;1", san_table_data!AH177))), "-")</f>
        <v>-</v>
      </c>
      <c r="AI180" s="63" t="str">
        <f>IF(ISNUMBER(san_table_data!AI177), IF(san_table_data!AI177=-999,"NA",IF(san_table_data!AI177&gt;99, "&gt;99", IF(san_table_data!AI177&lt;1, "&lt;1", san_table_data!AI177))), "-")</f>
        <v>-</v>
      </c>
      <c r="AJ180" s="63" t="str">
        <f>IF(ISNUMBER(san_table_data!AJ177), IF(san_table_data!AJ177=-999,"NA",IF(san_table_data!AJ177&gt;99, "&gt;99", IF(san_table_data!AJ177&lt;1, "&lt;1", san_table_data!AJ177))), "-")</f>
        <v>-</v>
      </c>
      <c r="AK180" s="59" t="str">
        <f>IF(ISNUMBER(san_table_data!AK177), IF(san_table_data!AK177=-999,"NA",IF(san_table_data!AK177&gt;99, "&gt;99", IF(san_table_data!AK177&lt;1, "&lt;1", san_table_data!AK177))), "-")</f>
        <v>-</v>
      </c>
      <c r="AL180" s="59" t="str">
        <f>IF(ISNUMBER(san_table_data!AL177), IF(san_table_data!AL177=-999,"NA",IF(san_table_data!AL177&gt;99, "&gt;99", IF(san_table_data!AL177&lt;1, "&lt;1", san_table_data!AL177))), "-")</f>
        <v>-</v>
      </c>
      <c r="AM180" s="59" t="str">
        <f>IF(ISNUMBER(san_table_data!AM177), IF(san_table_data!AM177=-999,"NA",IF(san_table_data!AM177&gt;99, "&gt;99", IF(san_table_data!AM177&lt;1, "&lt;1", san_table_data!AM177))), "-")</f>
        <v>-</v>
      </c>
      <c r="AN180" s="62" t="str">
        <f>IF(ISNUMBER(san_table_data!AN177), IF(san_table_data!AN177=-999,"NA",IF(san_table_data!AN177&gt;99, "&gt;99", IF(san_table_data!AN177&lt;1, "&lt;1", san_table_data!AN177))), "-")</f>
        <v>-</v>
      </c>
      <c r="AO180" s="63" t="str">
        <f>IF(ISNUMBER(san_table_data!AO177), IF(san_table_data!AO177=-999,"NA",IF(san_table_data!AO177&gt;99, "&gt;99", IF(san_table_data!AO177&lt;1, "&lt;1", san_table_data!AO177))), "-")</f>
        <v>-</v>
      </c>
      <c r="AP180" s="63" t="str">
        <f>IF(ISNUMBER(san_table_data!AP177), IF(san_table_data!AP177=-999,"NA",IF(san_table_data!AP177&gt;99, "&gt;99", IF(san_table_data!AP177&lt;1, "&lt;1", san_table_data!AP177))), "-")</f>
        <v>-</v>
      </c>
      <c r="AQ180" s="63" t="str">
        <f>IF(ISNUMBER(san_table_data!AQ177), IF(san_table_data!AQ177=-999,"NA",IF(san_table_data!AQ177&gt;99, "&gt;99", IF(san_table_data!AQ177&lt;1, "&lt;1", san_table_data!AQ177))), "-")</f>
        <v>-</v>
      </c>
      <c r="AR180" s="59" t="str">
        <f>IF(ISNUMBER(san_table_data!AR177), IF(san_table_data!AR177=-999,"NA",IF(san_table_data!AR177&gt;99, "&gt;99", IF(san_table_data!AR177&lt;1, "&lt;1", san_table_data!AR177))), "-")</f>
        <v>-</v>
      </c>
      <c r="AS180" s="59" t="str">
        <f>IF(ISNUMBER(san_table_data!AS177), IF(san_table_data!AS177=-999,"NA",IF(san_table_data!AS177&gt;99, "&gt;99", IF(san_table_data!AS177&lt;1, "&lt;1", san_table_data!AS177))), "-")</f>
        <v>-</v>
      </c>
      <c r="AT180" s="59" t="str">
        <f>IF(ISNUMBER(san_table_data!AT177), IF(san_table_data!AT177=-999,"NA",IF(san_table_data!AT177&gt;99, "&gt;99", IF(san_table_data!AT177&lt;1, "&lt;1", san_table_data!AT177))), "-")</f>
        <v>-</v>
      </c>
    </row>
    <row r="181" x14ac:dyDescent="0.25">
      <c r="A181" s="56" t="str">
        <f>IF(ISBLANK(san_table_data!A178), "", san_table_data!A178)</f>
        <v/>
      </c>
      <c r="B181" s="56" t="str">
        <f>IF(ISBLANK(san_table_data!B178), "", san_table_data!B178)</f>
        <v/>
      </c>
      <c r="C181" s="57" t="str">
        <f>IF(ISNUMBER(san_table_data!C178), san_table_data!C178, "-")</f>
        <v>-</v>
      </c>
      <c r="D181" s="58" t="str">
        <f>IF(ISNUMBER(san_table_data!D178), san_table_data!D178, "-")</f>
        <v>-</v>
      </c>
      <c r="E181" s="59" t="str">
        <f>IF(ISNUMBER(san_table_data!E178), san_table_data!E178, "-")</f>
        <v>-</v>
      </c>
      <c r="F181" s="60" t="str">
        <f>IF(ISNUMBER(san_table_data!F178), IF(san_table_data!F178=-999,"NA",IF(san_table_data!F178&gt;99, "&gt;99", IF(san_table_data!F178&lt;1, "&lt;1", san_table_data!F178))), "-")</f>
        <v>-</v>
      </c>
      <c r="G181" s="59" t="str">
        <f>IF(ISNUMBER(san_table_data!G178), IF(san_table_data!G178=-999,"NA",IF(san_table_data!G178&gt;99, "&gt;99", IF(san_table_data!G178&lt;1, "&lt;1", san_table_data!G178))), "-")</f>
        <v>-</v>
      </c>
      <c r="H181" s="59" t="str">
        <f>IF(ISNUMBER(san_table_data!H178), IF(san_table_data!H178=-999,"NA",IF(san_table_data!H178&gt;99, "&gt;99", IF(san_table_data!H178&lt;1, "&lt;1", san_table_data!H178))), "-")</f>
        <v>-</v>
      </c>
      <c r="I181" s="61" t="str">
        <f>IF(ISNUMBER(san_table_data!I178), IF(san_table_data!I178=-999,"NA",IF(san_table_data!I178&gt;99, "&gt;99", IF(san_table_data!I178&lt;1, "&lt;1", san_table_data!I178))), "-")</f>
        <v>-</v>
      </c>
      <c r="J181" s="47" t="str">
        <f>IF(ISNUMBER(san_table_data!J178), IF(san_table_data!J178=-999,"NA",san_table_data!J178), "-")</f>
        <v>-</v>
      </c>
      <c r="K181" s="47" t="str">
        <f>IF(ISNUMBER(san_table_data!K178), IF(san_table_data!K178=-999,"NA",san_table_data!K178), "-")</f>
        <v>-</v>
      </c>
      <c r="L181" s="60" t="str">
        <f>IF(ISNUMBER(san_table_data!L178), IF(san_table_data!L178=-999,"NA",IF(san_table_data!L178&gt;99, "&gt;99", IF(san_table_data!L178&lt;1, "&lt;1", san_table_data!L178))), "-")</f>
        <v>-</v>
      </c>
      <c r="M181" s="59" t="str">
        <f>IF(ISNUMBER(san_table_data!M178), IF(san_table_data!M178=-999,"NA",IF(san_table_data!M178&gt;99, "&gt;99", IF(san_table_data!M178&lt;1, "&lt;1", san_table_data!M178))), "-")</f>
        <v>-</v>
      </c>
      <c r="N181" s="59" t="str">
        <f>IF(ISNUMBER(san_table_data!N178), IF(san_table_data!N178=-999,"NA",IF(san_table_data!N178&gt;99, "&gt;99", IF(san_table_data!N178&lt;1, "&lt;1", san_table_data!N178))), "-")</f>
        <v>-</v>
      </c>
      <c r="O181" s="61" t="str">
        <f>IF(ISNUMBER(san_table_data!O178), IF(san_table_data!O178=-999,"NA",IF(san_table_data!O178&gt;99, "&gt;99", IF(san_table_data!O178&lt;1, "&lt;1", san_table_data!O178))), "-")</f>
        <v>-</v>
      </c>
      <c r="P181" s="47" t="str">
        <f>IF(ISNUMBER(san_table_data!P178), IF(san_table_data!P178=-999,"NA",san_table_data!P178), "-")</f>
        <v>-</v>
      </c>
      <c r="Q181" s="47" t="str">
        <f>IF(ISNUMBER(san_table_data!Q178), IF(san_table_data!Q178=-999,"NA",san_table_data!Q178), "-")</f>
        <v>-</v>
      </c>
      <c r="R181" s="60" t="str">
        <f>IF(ISNUMBER(san_table_data!R178), IF(san_table_data!R178=-999,"NA",IF(san_table_data!R178&gt;99, "&gt;99", IF(san_table_data!R178&lt;1, "&lt;1", san_table_data!R178))), "-")</f>
        <v>-</v>
      </c>
      <c r="S181" s="59" t="str">
        <f>IF(ISNUMBER(san_table_data!S178), IF(san_table_data!S178=-999,"NA",IF(san_table_data!S178&gt;99, "&gt;99", IF(san_table_data!S178&lt;1, "&lt;1", san_table_data!S178))), "-")</f>
        <v>-</v>
      </c>
      <c r="T181" s="59" t="str">
        <f>IF(ISNUMBER(san_table_data!T178), IF(san_table_data!T178=-999,"NA",IF(san_table_data!T178&gt;99, "&gt;99", IF(san_table_data!T178&lt;1, "&lt;1", san_table_data!T178))), "-")</f>
        <v>-</v>
      </c>
      <c r="U181" s="61" t="str">
        <f>IF(ISNUMBER(san_table_data!U178), IF(san_table_data!U178=-999,"NA",IF(san_table_data!U178&gt;99, "&gt;99", IF(san_table_data!U178&lt;1, "&lt;1", san_table_data!U178))), "-")</f>
        <v>-</v>
      </c>
      <c r="V181" s="47" t="str">
        <f>IF(ISNUMBER(san_table_data!V178), IF(san_table_data!V178=-999,"NA",san_table_data!V178), "-")</f>
        <v>-</v>
      </c>
      <c r="W181" s="47" t="str">
        <f>IF(ISNUMBER(san_table_data!W178), IF(san_table_data!W178=-999,"NA",san_table_data!W178), "-")</f>
        <v>-</v>
      </c>
      <c r="X181" s="47"/>
      <c r="Y181" s="47"/>
      <c r="Z181" s="62" t="str">
        <f>IF(ISNUMBER(san_table_data!Z178), IF(san_table_data!Z178=-999,"NA",IF(san_table_data!Z178&gt;99, "&gt;99", IF(san_table_data!Z178&lt;1, "&lt;1", san_table_data!Z178))), "-")</f>
        <v>-</v>
      </c>
      <c r="AA181" s="63" t="str">
        <f>IF(ISNUMBER(san_table_data!AA178), IF(san_table_data!AA178=-999,"NA",IF(san_table_data!AA178&gt;99, "&gt;99", IF(san_table_data!AA178&lt;1, "&lt;1", san_table_data!AA178))), "-")</f>
        <v>-</v>
      </c>
      <c r="AB181" s="63" t="str">
        <f>IF(ISNUMBER(san_table_data!AB178), IF(san_table_data!AB178=-999,"NA",IF(san_table_data!AB178&gt;99, "&gt;99", IF(san_table_data!AB178&lt;1, "&lt;1", san_table_data!AB178))), "-")</f>
        <v>-</v>
      </c>
      <c r="AC181" s="63" t="str">
        <f>IF(ISNUMBER(san_table_data!AC178), IF(san_table_data!AC178=-999,"NA",IF(san_table_data!AC178&gt;99, "&gt;99", IF(san_table_data!AC178&lt;1, "&lt;1", san_table_data!AC178))), "-")</f>
        <v>-</v>
      </c>
      <c r="AD181" s="59" t="str">
        <f>IF(ISNUMBER(san_table_data!AD178), IF(san_table_data!AD178=-999,"NA",IF(san_table_data!AD178&gt;99, "&gt;99", IF(san_table_data!AD178&lt;1, "&lt;1", san_table_data!AD178))), "-")</f>
        <v>-</v>
      </c>
      <c r="AE181" s="59" t="str">
        <f>IF(ISNUMBER(san_table_data!AE178), IF(san_table_data!AE178=-999,"NA",IF(san_table_data!AE178&gt;99, "&gt;99", IF(san_table_data!AE178&lt;1, "&lt;1", san_table_data!AE178))), "-")</f>
        <v>-</v>
      </c>
      <c r="AF181" s="59" t="str">
        <f>IF(ISNUMBER(san_table_data!AF178), IF(san_table_data!AF178=-999,"NA",IF(san_table_data!AF178&gt;99, "&gt;99", IF(san_table_data!AF178&lt;1, "&lt;1", san_table_data!AF178))), "-")</f>
        <v>-</v>
      </c>
      <c r="AG181" s="62" t="str">
        <f>IF(ISNUMBER(san_table_data!AG178), IF(san_table_data!AG178=-999,"NA",IF(san_table_data!AG178&gt;99, "&gt;99", IF(san_table_data!AG178&lt;1, "&lt;1", san_table_data!AG178))), "-")</f>
        <v>-</v>
      </c>
      <c r="AH181" s="63" t="str">
        <f>IF(ISNUMBER(san_table_data!AH178), IF(san_table_data!AH178=-999,"NA",IF(san_table_data!AH178&gt;99, "&gt;99", IF(san_table_data!AH178&lt;1, "&lt;1", san_table_data!AH178))), "-")</f>
        <v>-</v>
      </c>
      <c r="AI181" s="63" t="str">
        <f>IF(ISNUMBER(san_table_data!AI178), IF(san_table_data!AI178=-999,"NA",IF(san_table_data!AI178&gt;99, "&gt;99", IF(san_table_data!AI178&lt;1, "&lt;1", san_table_data!AI178))), "-")</f>
        <v>-</v>
      </c>
      <c r="AJ181" s="63" t="str">
        <f>IF(ISNUMBER(san_table_data!AJ178), IF(san_table_data!AJ178=-999,"NA",IF(san_table_data!AJ178&gt;99, "&gt;99", IF(san_table_data!AJ178&lt;1, "&lt;1", san_table_data!AJ178))), "-")</f>
        <v>-</v>
      </c>
      <c r="AK181" s="59" t="str">
        <f>IF(ISNUMBER(san_table_data!AK178), IF(san_table_data!AK178=-999,"NA",IF(san_table_data!AK178&gt;99, "&gt;99", IF(san_table_data!AK178&lt;1, "&lt;1", san_table_data!AK178))), "-")</f>
        <v>-</v>
      </c>
      <c r="AL181" s="59" t="str">
        <f>IF(ISNUMBER(san_table_data!AL178), IF(san_table_data!AL178=-999,"NA",IF(san_table_data!AL178&gt;99, "&gt;99", IF(san_table_data!AL178&lt;1, "&lt;1", san_table_data!AL178))), "-")</f>
        <v>-</v>
      </c>
      <c r="AM181" s="59" t="str">
        <f>IF(ISNUMBER(san_table_data!AM178), IF(san_table_data!AM178=-999,"NA",IF(san_table_data!AM178&gt;99, "&gt;99", IF(san_table_data!AM178&lt;1, "&lt;1", san_table_data!AM178))), "-")</f>
        <v>-</v>
      </c>
      <c r="AN181" s="62" t="str">
        <f>IF(ISNUMBER(san_table_data!AN178), IF(san_table_data!AN178=-999,"NA",IF(san_table_data!AN178&gt;99, "&gt;99", IF(san_table_data!AN178&lt;1, "&lt;1", san_table_data!AN178))), "-")</f>
        <v>-</v>
      </c>
      <c r="AO181" s="63" t="str">
        <f>IF(ISNUMBER(san_table_data!AO178), IF(san_table_data!AO178=-999,"NA",IF(san_table_data!AO178&gt;99, "&gt;99", IF(san_table_data!AO178&lt;1, "&lt;1", san_table_data!AO178))), "-")</f>
        <v>-</v>
      </c>
      <c r="AP181" s="63" t="str">
        <f>IF(ISNUMBER(san_table_data!AP178), IF(san_table_data!AP178=-999,"NA",IF(san_table_data!AP178&gt;99, "&gt;99", IF(san_table_data!AP178&lt;1, "&lt;1", san_table_data!AP178))), "-")</f>
        <v>-</v>
      </c>
      <c r="AQ181" s="63" t="str">
        <f>IF(ISNUMBER(san_table_data!AQ178), IF(san_table_data!AQ178=-999,"NA",IF(san_table_data!AQ178&gt;99, "&gt;99", IF(san_table_data!AQ178&lt;1, "&lt;1", san_table_data!AQ178))), "-")</f>
        <v>-</v>
      </c>
      <c r="AR181" s="59" t="str">
        <f>IF(ISNUMBER(san_table_data!AR178), IF(san_table_data!AR178=-999,"NA",IF(san_table_data!AR178&gt;99, "&gt;99", IF(san_table_data!AR178&lt;1, "&lt;1", san_table_data!AR178))), "-")</f>
        <v>-</v>
      </c>
      <c r="AS181" s="59" t="str">
        <f>IF(ISNUMBER(san_table_data!AS178), IF(san_table_data!AS178=-999,"NA",IF(san_table_data!AS178&gt;99, "&gt;99", IF(san_table_data!AS178&lt;1, "&lt;1", san_table_data!AS178))), "-")</f>
        <v>-</v>
      </c>
      <c r="AT181" s="59" t="str">
        <f>IF(ISNUMBER(san_table_data!AT178), IF(san_table_data!AT178=-999,"NA",IF(san_table_data!AT178&gt;99, "&gt;99", IF(san_table_data!AT178&lt;1, "&lt;1", san_table_data!AT178))), "-")</f>
        <v>-</v>
      </c>
    </row>
    <row r="182" x14ac:dyDescent="0.25">
      <c r="A182" s="56" t="str">
        <f>IF(ISBLANK(san_table_data!A179), "", san_table_data!A179)</f>
        <v/>
      </c>
      <c r="B182" s="56" t="str">
        <f>IF(ISBLANK(san_table_data!B179), "", san_table_data!B179)</f>
        <v/>
      </c>
      <c r="C182" s="57" t="str">
        <f>IF(ISNUMBER(san_table_data!C179), san_table_data!C179, "-")</f>
        <v>-</v>
      </c>
      <c r="D182" s="58" t="str">
        <f>IF(ISNUMBER(san_table_data!D179), san_table_data!D179, "-")</f>
        <v>-</v>
      </c>
      <c r="E182" s="59" t="str">
        <f>IF(ISNUMBER(san_table_data!E179), san_table_data!E179, "-")</f>
        <v>-</v>
      </c>
      <c r="F182" s="60" t="str">
        <f>IF(ISNUMBER(san_table_data!F179), IF(san_table_data!F179=-999,"NA",IF(san_table_data!F179&gt;99, "&gt;99", IF(san_table_data!F179&lt;1, "&lt;1", san_table_data!F179))), "-")</f>
        <v>-</v>
      </c>
      <c r="G182" s="59" t="str">
        <f>IF(ISNUMBER(san_table_data!G179), IF(san_table_data!G179=-999,"NA",IF(san_table_data!G179&gt;99, "&gt;99", IF(san_table_data!G179&lt;1, "&lt;1", san_table_data!G179))), "-")</f>
        <v>-</v>
      </c>
      <c r="H182" s="59" t="str">
        <f>IF(ISNUMBER(san_table_data!H179), IF(san_table_data!H179=-999,"NA",IF(san_table_data!H179&gt;99, "&gt;99", IF(san_table_data!H179&lt;1, "&lt;1", san_table_data!H179))), "-")</f>
        <v>-</v>
      </c>
      <c r="I182" s="61" t="str">
        <f>IF(ISNUMBER(san_table_data!I179), IF(san_table_data!I179=-999,"NA",IF(san_table_data!I179&gt;99, "&gt;99", IF(san_table_data!I179&lt;1, "&lt;1", san_table_data!I179))), "-")</f>
        <v>-</v>
      </c>
      <c r="J182" s="47" t="str">
        <f>IF(ISNUMBER(san_table_data!J179), IF(san_table_data!J179=-999,"NA",san_table_data!J179), "-")</f>
        <v>-</v>
      </c>
      <c r="K182" s="47" t="str">
        <f>IF(ISNUMBER(san_table_data!K179), IF(san_table_data!K179=-999,"NA",san_table_data!K179), "-")</f>
        <v>-</v>
      </c>
      <c r="L182" s="60" t="str">
        <f>IF(ISNUMBER(san_table_data!L179), IF(san_table_data!L179=-999,"NA",IF(san_table_data!L179&gt;99, "&gt;99", IF(san_table_data!L179&lt;1, "&lt;1", san_table_data!L179))), "-")</f>
        <v>-</v>
      </c>
      <c r="M182" s="59" t="str">
        <f>IF(ISNUMBER(san_table_data!M179), IF(san_table_data!M179=-999,"NA",IF(san_table_data!M179&gt;99, "&gt;99", IF(san_table_data!M179&lt;1, "&lt;1", san_table_data!M179))), "-")</f>
        <v>-</v>
      </c>
      <c r="N182" s="59" t="str">
        <f>IF(ISNUMBER(san_table_data!N179), IF(san_table_data!N179=-999,"NA",IF(san_table_data!N179&gt;99, "&gt;99", IF(san_table_data!N179&lt;1, "&lt;1", san_table_data!N179))), "-")</f>
        <v>-</v>
      </c>
      <c r="O182" s="61" t="str">
        <f>IF(ISNUMBER(san_table_data!O179), IF(san_table_data!O179=-999,"NA",IF(san_table_data!O179&gt;99, "&gt;99", IF(san_table_data!O179&lt;1, "&lt;1", san_table_data!O179))), "-")</f>
        <v>-</v>
      </c>
      <c r="P182" s="47" t="str">
        <f>IF(ISNUMBER(san_table_data!P179), IF(san_table_data!P179=-999,"NA",san_table_data!P179), "-")</f>
        <v>-</v>
      </c>
      <c r="Q182" s="47" t="str">
        <f>IF(ISNUMBER(san_table_data!Q179), IF(san_table_data!Q179=-999,"NA",san_table_data!Q179), "-")</f>
        <v>-</v>
      </c>
      <c r="R182" s="60" t="str">
        <f>IF(ISNUMBER(san_table_data!R179), IF(san_table_data!R179=-999,"NA",IF(san_table_data!R179&gt;99, "&gt;99", IF(san_table_data!R179&lt;1, "&lt;1", san_table_data!R179))), "-")</f>
        <v>-</v>
      </c>
      <c r="S182" s="59" t="str">
        <f>IF(ISNUMBER(san_table_data!S179), IF(san_table_data!S179=-999,"NA",IF(san_table_data!S179&gt;99, "&gt;99", IF(san_table_data!S179&lt;1, "&lt;1", san_table_data!S179))), "-")</f>
        <v>-</v>
      </c>
      <c r="T182" s="59" t="str">
        <f>IF(ISNUMBER(san_table_data!T179), IF(san_table_data!T179=-999,"NA",IF(san_table_data!T179&gt;99, "&gt;99", IF(san_table_data!T179&lt;1, "&lt;1", san_table_data!T179))), "-")</f>
        <v>-</v>
      </c>
      <c r="U182" s="61" t="str">
        <f>IF(ISNUMBER(san_table_data!U179), IF(san_table_data!U179=-999,"NA",IF(san_table_data!U179&gt;99, "&gt;99", IF(san_table_data!U179&lt;1, "&lt;1", san_table_data!U179))), "-")</f>
        <v>-</v>
      </c>
      <c r="V182" s="47" t="str">
        <f>IF(ISNUMBER(san_table_data!V179), IF(san_table_data!V179=-999,"NA",san_table_data!V179), "-")</f>
        <v>-</v>
      </c>
      <c r="W182" s="47" t="str">
        <f>IF(ISNUMBER(san_table_data!W179), IF(san_table_data!W179=-999,"NA",san_table_data!W179), "-")</f>
        <v>-</v>
      </c>
      <c r="X182" s="47"/>
      <c r="Y182" s="47"/>
      <c r="Z182" s="62" t="str">
        <f>IF(ISNUMBER(san_table_data!Z179), IF(san_table_data!Z179=-999,"NA",IF(san_table_data!Z179&gt;99, "&gt;99", IF(san_table_data!Z179&lt;1, "&lt;1", san_table_data!Z179))), "-")</f>
        <v>-</v>
      </c>
      <c r="AA182" s="63" t="str">
        <f>IF(ISNUMBER(san_table_data!AA179), IF(san_table_data!AA179=-999,"NA",IF(san_table_data!AA179&gt;99, "&gt;99", IF(san_table_data!AA179&lt;1, "&lt;1", san_table_data!AA179))), "-")</f>
        <v>-</v>
      </c>
      <c r="AB182" s="63" t="str">
        <f>IF(ISNUMBER(san_table_data!AB179), IF(san_table_data!AB179=-999,"NA",IF(san_table_data!AB179&gt;99, "&gt;99", IF(san_table_data!AB179&lt;1, "&lt;1", san_table_data!AB179))), "-")</f>
        <v>-</v>
      </c>
      <c r="AC182" s="63" t="str">
        <f>IF(ISNUMBER(san_table_data!AC179), IF(san_table_data!AC179=-999,"NA",IF(san_table_data!AC179&gt;99, "&gt;99", IF(san_table_data!AC179&lt;1, "&lt;1", san_table_data!AC179))), "-")</f>
        <v>-</v>
      </c>
      <c r="AD182" s="59" t="str">
        <f>IF(ISNUMBER(san_table_data!AD179), IF(san_table_data!AD179=-999,"NA",IF(san_table_data!AD179&gt;99, "&gt;99", IF(san_table_data!AD179&lt;1, "&lt;1", san_table_data!AD179))), "-")</f>
        <v>-</v>
      </c>
      <c r="AE182" s="59" t="str">
        <f>IF(ISNUMBER(san_table_data!AE179), IF(san_table_data!AE179=-999,"NA",IF(san_table_data!AE179&gt;99, "&gt;99", IF(san_table_data!AE179&lt;1, "&lt;1", san_table_data!AE179))), "-")</f>
        <v>-</v>
      </c>
      <c r="AF182" s="59" t="str">
        <f>IF(ISNUMBER(san_table_data!AF179), IF(san_table_data!AF179=-999,"NA",IF(san_table_data!AF179&gt;99, "&gt;99", IF(san_table_data!AF179&lt;1, "&lt;1", san_table_data!AF179))), "-")</f>
        <v>-</v>
      </c>
      <c r="AG182" s="62" t="str">
        <f>IF(ISNUMBER(san_table_data!AG179), IF(san_table_data!AG179=-999,"NA",IF(san_table_data!AG179&gt;99, "&gt;99", IF(san_table_data!AG179&lt;1, "&lt;1", san_table_data!AG179))), "-")</f>
        <v>-</v>
      </c>
      <c r="AH182" s="63" t="str">
        <f>IF(ISNUMBER(san_table_data!AH179), IF(san_table_data!AH179=-999,"NA",IF(san_table_data!AH179&gt;99, "&gt;99", IF(san_table_data!AH179&lt;1, "&lt;1", san_table_data!AH179))), "-")</f>
        <v>-</v>
      </c>
      <c r="AI182" s="63" t="str">
        <f>IF(ISNUMBER(san_table_data!AI179), IF(san_table_data!AI179=-999,"NA",IF(san_table_data!AI179&gt;99, "&gt;99", IF(san_table_data!AI179&lt;1, "&lt;1", san_table_data!AI179))), "-")</f>
        <v>-</v>
      </c>
      <c r="AJ182" s="63" t="str">
        <f>IF(ISNUMBER(san_table_data!AJ179), IF(san_table_data!AJ179=-999,"NA",IF(san_table_data!AJ179&gt;99, "&gt;99", IF(san_table_data!AJ179&lt;1, "&lt;1", san_table_data!AJ179))), "-")</f>
        <v>-</v>
      </c>
      <c r="AK182" s="59" t="str">
        <f>IF(ISNUMBER(san_table_data!AK179), IF(san_table_data!AK179=-999,"NA",IF(san_table_data!AK179&gt;99, "&gt;99", IF(san_table_data!AK179&lt;1, "&lt;1", san_table_data!AK179))), "-")</f>
        <v>-</v>
      </c>
      <c r="AL182" s="59" t="str">
        <f>IF(ISNUMBER(san_table_data!AL179), IF(san_table_data!AL179=-999,"NA",IF(san_table_data!AL179&gt;99, "&gt;99", IF(san_table_data!AL179&lt;1, "&lt;1", san_table_data!AL179))), "-")</f>
        <v>-</v>
      </c>
      <c r="AM182" s="59" t="str">
        <f>IF(ISNUMBER(san_table_data!AM179), IF(san_table_data!AM179=-999,"NA",IF(san_table_data!AM179&gt;99, "&gt;99", IF(san_table_data!AM179&lt;1, "&lt;1", san_table_data!AM179))), "-")</f>
        <v>-</v>
      </c>
      <c r="AN182" s="62" t="str">
        <f>IF(ISNUMBER(san_table_data!AN179), IF(san_table_data!AN179=-999,"NA",IF(san_table_data!AN179&gt;99, "&gt;99", IF(san_table_data!AN179&lt;1, "&lt;1", san_table_data!AN179))), "-")</f>
        <v>-</v>
      </c>
      <c r="AO182" s="63" t="str">
        <f>IF(ISNUMBER(san_table_data!AO179), IF(san_table_data!AO179=-999,"NA",IF(san_table_data!AO179&gt;99, "&gt;99", IF(san_table_data!AO179&lt;1, "&lt;1", san_table_data!AO179))), "-")</f>
        <v>-</v>
      </c>
      <c r="AP182" s="63" t="str">
        <f>IF(ISNUMBER(san_table_data!AP179), IF(san_table_data!AP179=-999,"NA",IF(san_table_data!AP179&gt;99, "&gt;99", IF(san_table_data!AP179&lt;1, "&lt;1", san_table_data!AP179))), "-")</f>
        <v>-</v>
      </c>
      <c r="AQ182" s="63" t="str">
        <f>IF(ISNUMBER(san_table_data!AQ179), IF(san_table_data!AQ179=-999,"NA",IF(san_table_data!AQ179&gt;99, "&gt;99", IF(san_table_data!AQ179&lt;1, "&lt;1", san_table_data!AQ179))), "-")</f>
        <v>-</v>
      </c>
      <c r="AR182" s="59" t="str">
        <f>IF(ISNUMBER(san_table_data!AR179), IF(san_table_data!AR179=-999,"NA",IF(san_table_data!AR179&gt;99, "&gt;99", IF(san_table_data!AR179&lt;1, "&lt;1", san_table_data!AR179))), "-")</f>
        <v>-</v>
      </c>
      <c r="AS182" s="59" t="str">
        <f>IF(ISNUMBER(san_table_data!AS179), IF(san_table_data!AS179=-999,"NA",IF(san_table_data!AS179&gt;99, "&gt;99", IF(san_table_data!AS179&lt;1, "&lt;1", san_table_data!AS179))), "-")</f>
        <v>-</v>
      </c>
      <c r="AT182" s="59" t="str">
        <f>IF(ISNUMBER(san_table_data!AT179), IF(san_table_data!AT179=-999,"NA",IF(san_table_data!AT179&gt;99, "&gt;99", IF(san_table_data!AT179&lt;1, "&lt;1", san_table_data!AT179))), "-")</f>
        <v>-</v>
      </c>
    </row>
    <row r="183" x14ac:dyDescent="0.25">
      <c r="A183" s="56" t="str">
        <f>IF(ISBLANK(san_table_data!A180), "", san_table_data!A180)</f>
        <v/>
      </c>
      <c r="B183" s="56" t="str">
        <f>IF(ISBLANK(san_table_data!B180), "", san_table_data!B180)</f>
        <v/>
      </c>
      <c r="C183" s="57" t="str">
        <f>IF(ISNUMBER(san_table_data!C180), san_table_data!C180, "-")</f>
        <v>-</v>
      </c>
      <c r="D183" s="58" t="str">
        <f>IF(ISNUMBER(san_table_data!D180), san_table_data!D180, "-")</f>
        <v>-</v>
      </c>
      <c r="E183" s="59" t="str">
        <f>IF(ISNUMBER(san_table_data!E180), san_table_data!E180, "-")</f>
        <v>-</v>
      </c>
      <c r="F183" s="60" t="str">
        <f>IF(ISNUMBER(san_table_data!F180), IF(san_table_data!F180=-999,"NA",IF(san_table_data!F180&gt;99, "&gt;99", IF(san_table_data!F180&lt;1, "&lt;1", san_table_data!F180))), "-")</f>
        <v>-</v>
      </c>
      <c r="G183" s="59" t="str">
        <f>IF(ISNUMBER(san_table_data!G180), IF(san_table_data!G180=-999,"NA",IF(san_table_data!G180&gt;99, "&gt;99", IF(san_table_data!G180&lt;1, "&lt;1", san_table_data!G180))), "-")</f>
        <v>-</v>
      </c>
      <c r="H183" s="59" t="str">
        <f>IF(ISNUMBER(san_table_data!H180), IF(san_table_data!H180=-999,"NA",IF(san_table_data!H180&gt;99, "&gt;99", IF(san_table_data!H180&lt;1, "&lt;1", san_table_data!H180))), "-")</f>
        <v>-</v>
      </c>
      <c r="I183" s="61" t="str">
        <f>IF(ISNUMBER(san_table_data!I180), IF(san_table_data!I180=-999,"NA",IF(san_table_data!I180&gt;99, "&gt;99", IF(san_table_data!I180&lt;1, "&lt;1", san_table_data!I180))), "-")</f>
        <v>-</v>
      </c>
      <c r="J183" s="47" t="str">
        <f>IF(ISNUMBER(san_table_data!J180), IF(san_table_data!J180=-999,"NA",san_table_data!J180), "-")</f>
        <v>-</v>
      </c>
      <c r="K183" s="47" t="str">
        <f>IF(ISNUMBER(san_table_data!K180), IF(san_table_data!K180=-999,"NA",san_table_data!K180), "-")</f>
        <v>-</v>
      </c>
      <c r="L183" s="60" t="str">
        <f>IF(ISNUMBER(san_table_data!L180), IF(san_table_data!L180=-999,"NA",IF(san_table_data!L180&gt;99, "&gt;99", IF(san_table_data!L180&lt;1, "&lt;1", san_table_data!L180))), "-")</f>
        <v>-</v>
      </c>
      <c r="M183" s="59" t="str">
        <f>IF(ISNUMBER(san_table_data!M180), IF(san_table_data!M180=-999,"NA",IF(san_table_data!M180&gt;99, "&gt;99", IF(san_table_data!M180&lt;1, "&lt;1", san_table_data!M180))), "-")</f>
        <v>-</v>
      </c>
      <c r="N183" s="59" t="str">
        <f>IF(ISNUMBER(san_table_data!N180), IF(san_table_data!N180=-999,"NA",IF(san_table_data!N180&gt;99, "&gt;99", IF(san_table_data!N180&lt;1, "&lt;1", san_table_data!N180))), "-")</f>
        <v>-</v>
      </c>
      <c r="O183" s="61" t="str">
        <f>IF(ISNUMBER(san_table_data!O180), IF(san_table_data!O180=-999,"NA",IF(san_table_data!O180&gt;99, "&gt;99", IF(san_table_data!O180&lt;1, "&lt;1", san_table_data!O180))), "-")</f>
        <v>-</v>
      </c>
      <c r="P183" s="47" t="str">
        <f>IF(ISNUMBER(san_table_data!P180), IF(san_table_data!P180=-999,"NA",san_table_data!P180), "-")</f>
        <v>-</v>
      </c>
      <c r="Q183" s="47" t="str">
        <f>IF(ISNUMBER(san_table_data!Q180), IF(san_table_data!Q180=-999,"NA",san_table_data!Q180), "-")</f>
        <v>-</v>
      </c>
      <c r="R183" s="60" t="str">
        <f>IF(ISNUMBER(san_table_data!R180), IF(san_table_data!R180=-999,"NA",IF(san_table_data!R180&gt;99, "&gt;99", IF(san_table_data!R180&lt;1, "&lt;1", san_table_data!R180))), "-")</f>
        <v>-</v>
      </c>
      <c r="S183" s="59" t="str">
        <f>IF(ISNUMBER(san_table_data!S180), IF(san_table_data!S180=-999,"NA",IF(san_table_data!S180&gt;99, "&gt;99", IF(san_table_data!S180&lt;1, "&lt;1", san_table_data!S180))), "-")</f>
        <v>-</v>
      </c>
      <c r="T183" s="59" t="str">
        <f>IF(ISNUMBER(san_table_data!T180), IF(san_table_data!T180=-999,"NA",IF(san_table_data!T180&gt;99, "&gt;99", IF(san_table_data!T180&lt;1, "&lt;1", san_table_data!T180))), "-")</f>
        <v>-</v>
      </c>
      <c r="U183" s="61" t="str">
        <f>IF(ISNUMBER(san_table_data!U180), IF(san_table_data!U180=-999,"NA",IF(san_table_data!U180&gt;99, "&gt;99", IF(san_table_data!U180&lt;1, "&lt;1", san_table_data!U180))), "-")</f>
        <v>-</v>
      </c>
      <c r="V183" s="47" t="str">
        <f>IF(ISNUMBER(san_table_data!V180), IF(san_table_data!V180=-999,"NA",san_table_data!V180), "-")</f>
        <v>-</v>
      </c>
      <c r="W183" s="47" t="str">
        <f>IF(ISNUMBER(san_table_data!W180), IF(san_table_data!W180=-999,"NA",san_table_data!W180), "-")</f>
        <v>-</v>
      </c>
      <c r="X183" s="47"/>
      <c r="Y183" s="47"/>
      <c r="Z183" s="62" t="str">
        <f>IF(ISNUMBER(san_table_data!Z180), IF(san_table_data!Z180=-999,"NA",IF(san_table_data!Z180&gt;99, "&gt;99", IF(san_table_data!Z180&lt;1, "&lt;1", san_table_data!Z180))), "-")</f>
        <v>-</v>
      </c>
      <c r="AA183" s="63" t="str">
        <f>IF(ISNUMBER(san_table_data!AA180), IF(san_table_data!AA180=-999,"NA",IF(san_table_data!AA180&gt;99, "&gt;99", IF(san_table_data!AA180&lt;1, "&lt;1", san_table_data!AA180))), "-")</f>
        <v>-</v>
      </c>
      <c r="AB183" s="63" t="str">
        <f>IF(ISNUMBER(san_table_data!AB180), IF(san_table_data!AB180=-999,"NA",IF(san_table_data!AB180&gt;99, "&gt;99", IF(san_table_data!AB180&lt;1, "&lt;1", san_table_data!AB180))), "-")</f>
        <v>-</v>
      </c>
      <c r="AC183" s="63" t="str">
        <f>IF(ISNUMBER(san_table_data!AC180), IF(san_table_data!AC180=-999,"NA",IF(san_table_data!AC180&gt;99, "&gt;99", IF(san_table_data!AC180&lt;1, "&lt;1", san_table_data!AC180))), "-")</f>
        <v>-</v>
      </c>
      <c r="AD183" s="59" t="str">
        <f>IF(ISNUMBER(san_table_data!AD180), IF(san_table_data!AD180=-999,"NA",IF(san_table_data!AD180&gt;99, "&gt;99", IF(san_table_data!AD180&lt;1, "&lt;1", san_table_data!AD180))), "-")</f>
        <v>-</v>
      </c>
      <c r="AE183" s="59" t="str">
        <f>IF(ISNUMBER(san_table_data!AE180), IF(san_table_data!AE180=-999,"NA",IF(san_table_data!AE180&gt;99, "&gt;99", IF(san_table_data!AE180&lt;1, "&lt;1", san_table_data!AE180))), "-")</f>
        <v>-</v>
      </c>
      <c r="AF183" s="59" t="str">
        <f>IF(ISNUMBER(san_table_data!AF180), IF(san_table_data!AF180=-999,"NA",IF(san_table_data!AF180&gt;99, "&gt;99", IF(san_table_data!AF180&lt;1, "&lt;1", san_table_data!AF180))), "-")</f>
        <v>-</v>
      </c>
      <c r="AG183" s="62" t="str">
        <f>IF(ISNUMBER(san_table_data!AG180), IF(san_table_data!AG180=-999,"NA",IF(san_table_data!AG180&gt;99, "&gt;99", IF(san_table_data!AG180&lt;1, "&lt;1", san_table_data!AG180))), "-")</f>
        <v>-</v>
      </c>
      <c r="AH183" s="63" t="str">
        <f>IF(ISNUMBER(san_table_data!AH180), IF(san_table_data!AH180=-999,"NA",IF(san_table_data!AH180&gt;99, "&gt;99", IF(san_table_data!AH180&lt;1, "&lt;1", san_table_data!AH180))), "-")</f>
        <v>-</v>
      </c>
      <c r="AI183" s="63" t="str">
        <f>IF(ISNUMBER(san_table_data!AI180), IF(san_table_data!AI180=-999,"NA",IF(san_table_data!AI180&gt;99, "&gt;99", IF(san_table_data!AI180&lt;1, "&lt;1", san_table_data!AI180))), "-")</f>
        <v>-</v>
      </c>
      <c r="AJ183" s="63" t="str">
        <f>IF(ISNUMBER(san_table_data!AJ180), IF(san_table_data!AJ180=-999,"NA",IF(san_table_data!AJ180&gt;99, "&gt;99", IF(san_table_data!AJ180&lt;1, "&lt;1", san_table_data!AJ180))), "-")</f>
        <v>-</v>
      </c>
      <c r="AK183" s="59" t="str">
        <f>IF(ISNUMBER(san_table_data!AK180), IF(san_table_data!AK180=-999,"NA",IF(san_table_data!AK180&gt;99, "&gt;99", IF(san_table_data!AK180&lt;1, "&lt;1", san_table_data!AK180))), "-")</f>
        <v>-</v>
      </c>
      <c r="AL183" s="59" t="str">
        <f>IF(ISNUMBER(san_table_data!AL180), IF(san_table_data!AL180=-999,"NA",IF(san_table_data!AL180&gt;99, "&gt;99", IF(san_table_data!AL180&lt;1, "&lt;1", san_table_data!AL180))), "-")</f>
        <v>-</v>
      </c>
      <c r="AM183" s="59" t="str">
        <f>IF(ISNUMBER(san_table_data!AM180), IF(san_table_data!AM180=-999,"NA",IF(san_table_data!AM180&gt;99, "&gt;99", IF(san_table_data!AM180&lt;1, "&lt;1", san_table_data!AM180))), "-")</f>
        <v>-</v>
      </c>
      <c r="AN183" s="62" t="str">
        <f>IF(ISNUMBER(san_table_data!AN180), IF(san_table_data!AN180=-999,"NA",IF(san_table_data!AN180&gt;99, "&gt;99", IF(san_table_data!AN180&lt;1, "&lt;1", san_table_data!AN180))), "-")</f>
        <v>-</v>
      </c>
      <c r="AO183" s="63" t="str">
        <f>IF(ISNUMBER(san_table_data!AO180), IF(san_table_data!AO180=-999,"NA",IF(san_table_data!AO180&gt;99, "&gt;99", IF(san_table_data!AO180&lt;1, "&lt;1", san_table_data!AO180))), "-")</f>
        <v>-</v>
      </c>
      <c r="AP183" s="63" t="str">
        <f>IF(ISNUMBER(san_table_data!AP180), IF(san_table_data!AP180=-999,"NA",IF(san_table_data!AP180&gt;99, "&gt;99", IF(san_table_data!AP180&lt;1, "&lt;1", san_table_data!AP180))), "-")</f>
        <v>-</v>
      </c>
      <c r="AQ183" s="63" t="str">
        <f>IF(ISNUMBER(san_table_data!AQ180), IF(san_table_data!AQ180=-999,"NA",IF(san_table_data!AQ180&gt;99, "&gt;99", IF(san_table_data!AQ180&lt;1, "&lt;1", san_table_data!AQ180))), "-")</f>
        <v>-</v>
      </c>
      <c r="AR183" s="59" t="str">
        <f>IF(ISNUMBER(san_table_data!AR180), IF(san_table_data!AR180=-999,"NA",IF(san_table_data!AR180&gt;99, "&gt;99", IF(san_table_data!AR180&lt;1, "&lt;1", san_table_data!AR180))), "-")</f>
        <v>-</v>
      </c>
      <c r="AS183" s="59" t="str">
        <f>IF(ISNUMBER(san_table_data!AS180), IF(san_table_data!AS180=-999,"NA",IF(san_table_data!AS180&gt;99, "&gt;99", IF(san_table_data!AS180&lt;1, "&lt;1", san_table_data!AS180))), "-")</f>
        <v>-</v>
      </c>
      <c r="AT183" s="59" t="str">
        <f>IF(ISNUMBER(san_table_data!AT180), IF(san_table_data!AT180=-999,"NA",IF(san_table_data!AT180&gt;99, "&gt;99", IF(san_table_data!AT180&lt;1, "&lt;1", san_table_data!AT180))), "-")</f>
        <v>-</v>
      </c>
    </row>
    <row r="184" x14ac:dyDescent="0.25">
      <c r="A184" s="56" t="str">
        <f>IF(ISBLANK(san_table_data!A181), "", san_table_data!A181)</f>
        <v/>
      </c>
      <c r="B184" s="56" t="str">
        <f>IF(ISBLANK(san_table_data!B181), "", san_table_data!B181)</f>
        <v/>
      </c>
      <c r="C184" s="57" t="str">
        <f>IF(ISNUMBER(san_table_data!C181), san_table_data!C181, "-")</f>
        <v>-</v>
      </c>
      <c r="D184" s="58" t="str">
        <f>IF(ISNUMBER(san_table_data!D181), san_table_data!D181, "-")</f>
        <v>-</v>
      </c>
      <c r="E184" s="59" t="str">
        <f>IF(ISNUMBER(san_table_data!E181), san_table_data!E181, "-")</f>
        <v>-</v>
      </c>
      <c r="F184" s="60" t="str">
        <f>IF(ISNUMBER(san_table_data!F181), IF(san_table_data!F181=-999,"NA",IF(san_table_data!F181&gt;99, "&gt;99", IF(san_table_data!F181&lt;1, "&lt;1", san_table_data!F181))), "-")</f>
        <v>-</v>
      </c>
      <c r="G184" s="59" t="str">
        <f>IF(ISNUMBER(san_table_data!G181), IF(san_table_data!G181=-999,"NA",IF(san_table_data!G181&gt;99, "&gt;99", IF(san_table_data!G181&lt;1, "&lt;1", san_table_data!G181))), "-")</f>
        <v>-</v>
      </c>
      <c r="H184" s="59" t="str">
        <f>IF(ISNUMBER(san_table_data!H181), IF(san_table_data!H181=-999,"NA",IF(san_table_data!H181&gt;99, "&gt;99", IF(san_table_data!H181&lt;1, "&lt;1", san_table_data!H181))), "-")</f>
        <v>-</v>
      </c>
      <c r="I184" s="61" t="str">
        <f>IF(ISNUMBER(san_table_data!I181), IF(san_table_data!I181=-999,"NA",IF(san_table_data!I181&gt;99, "&gt;99", IF(san_table_data!I181&lt;1, "&lt;1", san_table_data!I181))), "-")</f>
        <v>-</v>
      </c>
      <c r="J184" s="47" t="str">
        <f>IF(ISNUMBER(san_table_data!J181), IF(san_table_data!J181=-999,"NA",san_table_data!J181), "-")</f>
        <v>-</v>
      </c>
      <c r="K184" s="47" t="str">
        <f>IF(ISNUMBER(san_table_data!K181), IF(san_table_data!K181=-999,"NA",san_table_data!K181), "-")</f>
        <v>-</v>
      </c>
      <c r="L184" s="60" t="str">
        <f>IF(ISNUMBER(san_table_data!L181), IF(san_table_data!L181=-999,"NA",IF(san_table_data!L181&gt;99, "&gt;99", IF(san_table_data!L181&lt;1, "&lt;1", san_table_data!L181))), "-")</f>
        <v>-</v>
      </c>
      <c r="M184" s="59" t="str">
        <f>IF(ISNUMBER(san_table_data!M181), IF(san_table_data!M181=-999,"NA",IF(san_table_data!M181&gt;99, "&gt;99", IF(san_table_data!M181&lt;1, "&lt;1", san_table_data!M181))), "-")</f>
        <v>-</v>
      </c>
      <c r="N184" s="59" t="str">
        <f>IF(ISNUMBER(san_table_data!N181), IF(san_table_data!N181=-999,"NA",IF(san_table_data!N181&gt;99, "&gt;99", IF(san_table_data!N181&lt;1, "&lt;1", san_table_data!N181))), "-")</f>
        <v>-</v>
      </c>
      <c r="O184" s="61" t="str">
        <f>IF(ISNUMBER(san_table_data!O181), IF(san_table_data!O181=-999,"NA",IF(san_table_data!O181&gt;99, "&gt;99", IF(san_table_data!O181&lt;1, "&lt;1", san_table_data!O181))), "-")</f>
        <v>-</v>
      </c>
      <c r="P184" s="47" t="str">
        <f>IF(ISNUMBER(san_table_data!P181), IF(san_table_data!P181=-999,"NA",san_table_data!P181), "-")</f>
        <v>-</v>
      </c>
      <c r="Q184" s="47" t="str">
        <f>IF(ISNUMBER(san_table_data!Q181), IF(san_table_data!Q181=-999,"NA",san_table_data!Q181), "-")</f>
        <v>-</v>
      </c>
      <c r="R184" s="60" t="str">
        <f>IF(ISNUMBER(san_table_data!R181), IF(san_table_data!R181=-999,"NA",IF(san_table_data!R181&gt;99, "&gt;99", IF(san_table_data!R181&lt;1, "&lt;1", san_table_data!R181))), "-")</f>
        <v>-</v>
      </c>
      <c r="S184" s="59" t="str">
        <f>IF(ISNUMBER(san_table_data!S181), IF(san_table_data!S181=-999,"NA",IF(san_table_data!S181&gt;99, "&gt;99", IF(san_table_data!S181&lt;1, "&lt;1", san_table_data!S181))), "-")</f>
        <v>-</v>
      </c>
      <c r="T184" s="59" t="str">
        <f>IF(ISNUMBER(san_table_data!T181), IF(san_table_data!T181=-999,"NA",IF(san_table_data!T181&gt;99, "&gt;99", IF(san_table_data!T181&lt;1, "&lt;1", san_table_data!T181))), "-")</f>
        <v>-</v>
      </c>
      <c r="U184" s="61" t="str">
        <f>IF(ISNUMBER(san_table_data!U181), IF(san_table_data!U181=-999,"NA",IF(san_table_data!U181&gt;99, "&gt;99", IF(san_table_data!U181&lt;1, "&lt;1", san_table_data!U181))), "-")</f>
        <v>-</v>
      </c>
      <c r="V184" s="47" t="str">
        <f>IF(ISNUMBER(san_table_data!V181), IF(san_table_data!V181=-999,"NA",san_table_data!V181), "-")</f>
        <v>-</v>
      </c>
      <c r="W184" s="47" t="str">
        <f>IF(ISNUMBER(san_table_data!W181), IF(san_table_data!W181=-999,"NA",san_table_data!W181), "-")</f>
        <v>-</v>
      </c>
      <c r="X184" s="47"/>
      <c r="Y184" s="47"/>
      <c r="Z184" s="62" t="str">
        <f>IF(ISNUMBER(san_table_data!Z181), IF(san_table_data!Z181=-999,"NA",IF(san_table_data!Z181&gt;99, "&gt;99", IF(san_table_data!Z181&lt;1, "&lt;1", san_table_data!Z181))), "-")</f>
        <v>-</v>
      </c>
      <c r="AA184" s="63" t="str">
        <f>IF(ISNUMBER(san_table_data!AA181), IF(san_table_data!AA181=-999,"NA",IF(san_table_data!AA181&gt;99, "&gt;99", IF(san_table_data!AA181&lt;1, "&lt;1", san_table_data!AA181))), "-")</f>
        <v>-</v>
      </c>
      <c r="AB184" s="63" t="str">
        <f>IF(ISNUMBER(san_table_data!AB181), IF(san_table_data!AB181=-999,"NA",IF(san_table_data!AB181&gt;99, "&gt;99", IF(san_table_data!AB181&lt;1, "&lt;1", san_table_data!AB181))), "-")</f>
        <v>-</v>
      </c>
      <c r="AC184" s="63" t="str">
        <f>IF(ISNUMBER(san_table_data!AC181), IF(san_table_data!AC181=-999,"NA",IF(san_table_data!AC181&gt;99, "&gt;99", IF(san_table_data!AC181&lt;1, "&lt;1", san_table_data!AC181))), "-")</f>
        <v>-</v>
      </c>
      <c r="AD184" s="59" t="str">
        <f>IF(ISNUMBER(san_table_data!AD181), IF(san_table_data!AD181=-999,"NA",IF(san_table_data!AD181&gt;99, "&gt;99", IF(san_table_data!AD181&lt;1, "&lt;1", san_table_data!AD181))), "-")</f>
        <v>-</v>
      </c>
      <c r="AE184" s="59" t="str">
        <f>IF(ISNUMBER(san_table_data!AE181), IF(san_table_data!AE181=-999,"NA",IF(san_table_data!AE181&gt;99, "&gt;99", IF(san_table_data!AE181&lt;1, "&lt;1", san_table_data!AE181))), "-")</f>
        <v>-</v>
      </c>
      <c r="AF184" s="59" t="str">
        <f>IF(ISNUMBER(san_table_data!AF181), IF(san_table_data!AF181=-999,"NA",IF(san_table_data!AF181&gt;99, "&gt;99", IF(san_table_data!AF181&lt;1, "&lt;1", san_table_data!AF181))), "-")</f>
        <v>-</v>
      </c>
      <c r="AG184" s="62" t="str">
        <f>IF(ISNUMBER(san_table_data!AG181), IF(san_table_data!AG181=-999,"NA",IF(san_table_data!AG181&gt;99, "&gt;99", IF(san_table_data!AG181&lt;1, "&lt;1", san_table_data!AG181))), "-")</f>
        <v>-</v>
      </c>
      <c r="AH184" s="63" t="str">
        <f>IF(ISNUMBER(san_table_data!AH181), IF(san_table_data!AH181=-999,"NA",IF(san_table_data!AH181&gt;99, "&gt;99", IF(san_table_data!AH181&lt;1, "&lt;1", san_table_data!AH181))), "-")</f>
        <v>-</v>
      </c>
      <c r="AI184" s="63" t="str">
        <f>IF(ISNUMBER(san_table_data!AI181), IF(san_table_data!AI181=-999,"NA",IF(san_table_data!AI181&gt;99, "&gt;99", IF(san_table_data!AI181&lt;1, "&lt;1", san_table_data!AI181))), "-")</f>
        <v>-</v>
      </c>
      <c r="AJ184" s="63" t="str">
        <f>IF(ISNUMBER(san_table_data!AJ181), IF(san_table_data!AJ181=-999,"NA",IF(san_table_data!AJ181&gt;99, "&gt;99", IF(san_table_data!AJ181&lt;1, "&lt;1", san_table_data!AJ181))), "-")</f>
        <v>-</v>
      </c>
      <c r="AK184" s="59" t="str">
        <f>IF(ISNUMBER(san_table_data!AK181), IF(san_table_data!AK181=-999,"NA",IF(san_table_data!AK181&gt;99, "&gt;99", IF(san_table_data!AK181&lt;1, "&lt;1", san_table_data!AK181))), "-")</f>
        <v>-</v>
      </c>
      <c r="AL184" s="59" t="str">
        <f>IF(ISNUMBER(san_table_data!AL181), IF(san_table_data!AL181=-999,"NA",IF(san_table_data!AL181&gt;99, "&gt;99", IF(san_table_data!AL181&lt;1, "&lt;1", san_table_data!AL181))), "-")</f>
        <v>-</v>
      </c>
      <c r="AM184" s="59" t="str">
        <f>IF(ISNUMBER(san_table_data!AM181), IF(san_table_data!AM181=-999,"NA",IF(san_table_data!AM181&gt;99, "&gt;99", IF(san_table_data!AM181&lt;1, "&lt;1", san_table_data!AM181))), "-")</f>
        <v>-</v>
      </c>
      <c r="AN184" s="62" t="str">
        <f>IF(ISNUMBER(san_table_data!AN181), IF(san_table_data!AN181=-999,"NA",IF(san_table_data!AN181&gt;99, "&gt;99", IF(san_table_data!AN181&lt;1, "&lt;1", san_table_data!AN181))), "-")</f>
        <v>-</v>
      </c>
      <c r="AO184" s="63" t="str">
        <f>IF(ISNUMBER(san_table_data!AO181), IF(san_table_data!AO181=-999,"NA",IF(san_table_data!AO181&gt;99, "&gt;99", IF(san_table_data!AO181&lt;1, "&lt;1", san_table_data!AO181))), "-")</f>
        <v>-</v>
      </c>
      <c r="AP184" s="63" t="str">
        <f>IF(ISNUMBER(san_table_data!AP181), IF(san_table_data!AP181=-999,"NA",IF(san_table_data!AP181&gt;99, "&gt;99", IF(san_table_data!AP181&lt;1, "&lt;1", san_table_data!AP181))), "-")</f>
        <v>-</v>
      </c>
      <c r="AQ184" s="63" t="str">
        <f>IF(ISNUMBER(san_table_data!AQ181), IF(san_table_data!AQ181=-999,"NA",IF(san_table_data!AQ181&gt;99, "&gt;99", IF(san_table_data!AQ181&lt;1, "&lt;1", san_table_data!AQ181))), "-")</f>
        <v>-</v>
      </c>
      <c r="AR184" s="59" t="str">
        <f>IF(ISNUMBER(san_table_data!AR181), IF(san_table_data!AR181=-999,"NA",IF(san_table_data!AR181&gt;99, "&gt;99", IF(san_table_data!AR181&lt;1, "&lt;1", san_table_data!AR181))), "-")</f>
        <v>-</v>
      </c>
      <c r="AS184" s="59" t="str">
        <f>IF(ISNUMBER(san_table_data!AS181), IF(san_table_data!AS181=-999,"NA",IF(san_table_data!AS181&gt;99, "&gt;99", IF(san_table_data!AS181&lt;1, "&lt;1", san_table_data!AS181))), "-")</f>
        <v>-</v>
      </c>
      <c r="AT184" s="59" t="str">
        <f>IF(ISNUMBER(san_table_data!AT181), IF(san_table_data!AT181=-999,"NA",IF(san_table_data!AT181&gt;99, "&gt;99", IF(san_table_data!AT181&lt;1, "&lt;1", san_table_data!AT181))), "-")</f>
        <v>-</v>
      </c>
    </row>
    <row r="185" x14ac:dyDescent="0.25">
      <c r="A185" s="56" t="str">
        <f>IF(ISBLANK(san_table_data!A182), "", san_table_data!A182)</f>
        <v/>
      </c>
      <c r="B185" s="56" t="str">
        <f>IF(ISBLANK(san_table_data!B182), "", san_table_data!B182)</f>
        <v/>
      </c>
      <c r="C185" s="57" t="str">
        <f>IF(ISNUMBER(san_table_data!C182), san_table_data!C182, "-")</f>
        <v>-</v>
      </c>
      <c r="D185" s="58" t="str">
        <f>IF(ISNUMBER(san_table_data!D182), san_table_data!D182, "-")</f>
        <v>-</v>
      </c>
      <c r="E185" s="59" t="str">
        <f>IF(ISNUMBER(san_table_data!E182), san_table_data!E182, "-")</f>
        <v>-</v>
      </c>
      <c r="F185" s="60" t="str">
        <f>IF(ISNUMBER(san_table_data!F182), IF(san_table_data!F182=-999,"NA",IF(san_table_data!F182&gt;99, "&gt;99", IF(san_table_data!F182&lt;1, "&lt;1", san_table_data!F182))), "-")</f>
        <v>-</v>
      </c>
      <c r="G185" s="59" t="str">
        <f>IF(ISNUMBER(san_table_data!G182), IF(san_table_data!G182=-999,"NA",IF(san_table_data!G182&gt;99, "&gt;99", IF(san_table_data!G182&lt;1, "&lt;1", san_table_data!G182))), "-")</f>
        <v>-</v>
      </c>
      <c r="H185" s="59" t="str">
        <f>IF(ISNUMBER(san_table_data!H182), IF(san_table_data!H182=-999,"NA",IF(san_table_data!H182&gt;99, "&gt;99", IF(san_table_data!H182&lt;1, "&lt;1", san_table_data!H182))), "-")</f>
        <v>-</v>
      </c>
      <c r="I185" s="61" t="str">
        <f>IF(ISNUMBER(san_table_data!I182), IF(san_table_data!I182=-999,"NA",IF(san_table_data!I182&gt;99, "&gt;99", IF(san_table_data!I182&lt;1, "&lt;1", san_table_data!I182))), "-")</f>
        <v>-</v>
      </c>
      <c r="J185" s="47" t="str">
        <f>IF(ISNUMBER(san_table_data!J182), IF(san_table_data!J182=-999,"NA",san_table_data!J182), "-")</f>
        <v>-</v>
      </c>
      <c r="K185" s="47" t="str">
        <f>IF(ISNUMBER(san_table_data!K182), IF(san_table_data!K182=-999,"NA",san_table_data!K182), "-")</f>
        <v>-</v>
      </c>
      <c r="L185" s="60" t="str">
        <f>IF(ISNUMBER(san_table_data!L182), IF(san_table_data!L182=-999,"NA",IF(san_table_data!L182&gt;99, "&gt;99", IF(san_table_data!L182&lt;1, "&lt;1", san_table_data!L182))), "-")</f>
        <v>-</v>
      </c>
      <c r="M185" s="59" t="str">
        <f>IF(ISNUMBER(san_table_data!M182), IF(san_table_data!M182=-999,"NA",IF(san_table_data!M182&gt;99, "&gt;99", IF(san_table_data!M182&lt;1, "&lt;1", san_table_data!M182))), "-")</f>
        <v>-</v>
      </c>
      <c r="N185" s="59" t="str">
        <f>IF(ISNUMBER(san_table_data!N182), IF(san_table_data!N182=-999,"NA",IF(san_table_data!N182&gt;99, "&gt;99", IF(san_table_data!N182&lt;1, "&lt;1", san_table_data!N182))), "-")</f>
        <v>-</v>
      </c>
      <c r="O185" s="61" t="str">
        <f>IF(ISNUMBER(san_table_data!O182), IF(san_table_data!O182=-999,"NA",IF(san_table_data!O182&gt;99, "&gt;99", IF(san_table_data!O182&lt;1, "&lt;1", san_table_data!O182))), "-")</f>
        <v>-</v>
      </c>
      <c r="P185" s="47" t="str">
        <f>IF(ISNUMBER(san_table_data!P182), IF(san_table_data!P182=-999,"NA",san_table_data!P182), "-")</f>
        <v>-</v>
      </c>
      <c r="Q185" s="47" t="str">
        <f>IF(ISNUMBER(san_table_data!Q182), IF(san_table_data!Q182=-999,"NA",san_table_data!Q182), "-")</f>
        <v>-</v>
      </c>
      <c r="R185" s="60" t="str">
        <f>IF(ISNUMBER(san_table_data!R182), IF(san_table_data!R182=-999,"NA",IF(san_table_data!R182&gt;99, "&gt;99", IF(san_table_data!R182&lt;1, "&lt;1", san_table_data!R182))), "-")</f>
        <v>-</v>
      </c>
      <c r="S185" s="59" t="str">
        <f>IF(ISNUMBER(san_table_data!S182), IF(san_table_data!S182=-999,"NA",IF(san_table_data!S182&gt;99, "&gt;99", IF(san_table_data!S182&lt;1, "&lt;1", san_table_data!S182))), "-")</f>
        <v>-</v>
      </c>
      <c r="T185" s="59" t="str">
        <f>IF(ISNUMBER(san_table_data!T182), IF(san_table_data!T182=-999,"NA",IF(san_table_data!T182&gt;99, "&gt;99", IF(san_table_data!T182&lt;1, "&lt;1", san_table_data!T182))), "-")</f>
        <v>-</v>
      </c>
      <c r="U185" s="61" t="str">
        <f>IF(ISNUMBER(san_table_data!U182), IF(san_table_data!U182=-999,"NA",IF(san_table_data!U182&gt;99, "&gt;99", IF(san_table_data!U182&lt;1, "&lt;1", san_table_data!U182))), "-")</f>
        <v>-</v>
      </c>
      <c r="V185" s="47" t="str">
        <f>IF(ISNUMBER(san_table_data!V182), IF(san_table_data!V182=-999,"NA",san_table_data!V182), "-")</f>
        <v>-</v>
      </c>
      <c r="W185" s="47" t="str">
        <f>IF(ISNUMBER(san_table_data!W182), IF(san_table_data!W182=-999,"NA",san_table_data!W182), "-")</f>
        <v>-</v>
      </c>
      <c r="X185" s="47"/>
      <c r="Y185" s="47"/>
      <c r="Z185" s="62" t="str">
        <f>IF(ISNUMBER(san_table_data!Z182), IF(san_table_data!Z182=-999,"NA",IF(san_table_data!Z182&gt;99, "&gt;99", IF(san_table_data!Z182&lt;1, "&lt;1", san_table_data!Z182))), "-")</f>
        <v>-</v>
      </c>
      <c r="AA185" s="63" t="str">
        <f>IF(ISNUMBER(san_table_data!AA182), IF(san_table_data!AA182=-999,"NA",IF(san_table_data!AA182&gt;99, "&gt;99", IF(san_table_data!AA182&lt;1, "&lt;1", san_table_data!AA182))), "-")</f>
        <v>-</v>
      </c>
      <c r="AB185" s="63" t="str">
        <f>IF(ISNUMBER(san_table_data!AB182), IF(san_table_data!AB182=-999,"NA",IF(san_table_data!AB182&gt;99, "&gt;99", IF(san_table_data!AB182&lt;1, "&lt;1", san_table_data!AB182))), "-")</f>
        <v>-</v>
      </c>
      <c r="AC185" s="63" t="str">
        <f>IF(ISNUMBER(san_table_data!AC182), IF(san_table_data!AC182=-999,"NA",IF(san_table_data!AC182&gt;99, "&gt;99", IF(san_table_data!AC182&lt;1, "&lt;1", san_table_data!AC182))), "-")</f>
        <v>-</v>
      </c>
      <c r="AD185" s="59" t="str">
        <f>IF(ISNUMBER(san_table_data!AD182), IF(san_table_data!AD182=-999,"NA",IF(san_table_data!AD182&gt;99, "&gt;99", IF(san_table_data!AD182&lt;1, "&lt;1", san_table_data!AD182))), "-")</f>
        <v>-</v>
      </c>
      <c r="AE185" s="59" t="str">
        <f>IF(ISNUMBER(san_table_data!AE182), IF(san_table_data!AE182=-999,"NA",IF(san_table_data!AE182&gt;99, "&gt;99", IF(san_table_data!AE182&lt;1, "&lt;1", san_table_data!AE182))), "-")</f>
        <v>-</v>
      </c>
      <c r="AF185" s="59" t="str">
        <f>IF(ISNUMBER(san_table_data!AF182), IF(san_table_data!AF182=-999,"NA",IF(san_table_data!AF182&gt;99, "&gt;99", IF(san_table_data!AF182&lt;1, "&lt;1", san_table_data!AF182))), "-")</f>
        <v>-</v>
      </c>
      <c r="AG185" s="62" t="str">
        <f>IF(ISNUMBER(san_table_data!AG182), IF(san_table_data!AG182=-999,"NA",IF(san_table_data!AG182&gt;99, "&gt;99", IF(san_table_data!AG182&lt;1, "&lt;1", san_table_data!AG182))), "-")</f>
        <v>-</v>
      </c>
      <c r="AH185" s="63" t="str">
        <f>IF(ISNUMBER(san_table_data!AH182), IF(san_table_data!AH182=-999,"NA",IF(san_table_data!AH182&gt;99, "&gt;99", IF(san_table_data!AH182&lt;1, "&lt;1", san_table_data!AH182))), "-")</f>
        <v>-</v>
      </c>
      <c r="AI185" s="63" t="str">
        <f>IF(ISNUMBER(san_table_data!AI182), IF(san_table_data!AI182=-999,"NA",IF(san_table_data!AI182&gt;99, "&gt;99", IF(san_table_data!AI182&lt;1, "&lt;1", san_table_data!AI182))), "-")</f>
        <v>-</v>
      </c>
      <c r="AJ185" s="63" t="str">
        <f>IF(ISNUMBER(san_table_data!AJ182), IF(san_table_data!AJ182=-999,"NA",IF(san_table_data!AJ182&gt;99, "&gt;99", IF(san_table_data!AJ182&lt;1, "&lt;1", san_table_data!AJ182))), "-")</f>
        <v>-</v>
      </c>
      <c r="AK185" s="59" t="str">
        <f>IF(ISNUMBER(san_table_data!AK182), IF(san_table_data!AK182=-999,"NA",IF(san_table_data!AK182&gt;99, "&gt;99", IF(san_table_data!AK182&lt;1, "&lt;1", san_table_data!AK182))), "-")</f>
        <v>-</v>
      </c>
      <c r="AL185" s="59" t="str">
        <f>IF(ISNUMBER(san_table_data!AL182), IF(san_table_data!AL182=-999,"NA",IF(san_table_data!AL182&gt;99, "&gt;99", IF(san_table_data!AL182&lt;1, "&lt;1", san_table_data!AL182))), "-")</f>
        <v>-</v>
      </c>
      <c r="AM185" s="59" t="str">
        <f>IF(ISNUMBER(san_table_data!AM182), IF(san_table_data!AM182=-999,"NA",IF(san_table_data!AM182&gt;99, "&gt;99", IF(san_table_data!AM182&lt;1, "&lt;1", san_table_data!AM182))), "-")</f>
        <v>-</v>
      </c>
      <c r="AN185" s="62" t="str">
        <f>IF(ISNUMBER(san_table_data!AN182), IF(san_table_data!AN182=-999,"NA",IF(san_table_data!AN182&gt;99, "&gt;99", IF(san_table_data!AN182&lt;1, "&lt;1", san_table_data!AN182))), "-")</f>
        <v>-</v>
      </c>
      <c r="AO185" s="63" t="str">
        <f>IF(ISNUMBER(san_table_data!AO182), IF(san_table_data!AO182=-999,"NA",IF(san_table_data!AO182&gt;99, "&gt;99", IF(san_table_data!AO182&lt;1, "&lt;1", san_table_data!AO182))), "-")</f>
        <v>-</v>
      </c>
      <c r="AP185" s="63" t="str">
        <f>IF(ISNUMBER(san_table_data!AP182), IF(san_table_data!AP182=-999,"NA",IF(san_table_data!AP182&gt;99, "&gt;99", IF(san_table_data!AP182&lt;1, "&lt;1", san_table_data!AP182))), "-")</f>
        <v>-</v>
      </c>
      <c r="AQ185" s="63" t="str">
        <f>IF(ISNUMBER(san_table_data!AQ182), IF(san_table_data!AQ182=-999,"NA",IF(san_table_data!AQ182&gt;99, "&gt;99", IF(san_table_data!AQ182&lt;1, "&lt;1", san_table_data!AQ182))), "-")</f>
        <v>-</v>
      </c>
      <c r="AR185" s="59" t="str">
        <f>IF(ISNUMBER(san_table_data!AR182), IF(san_table_data!AR182=-999,"NA",IF(san_table_data!AR182&gt;99, "&gt;99", IF(san_table_data!AR182&lt;1, "&lt;1", san_table_data!AR182))), "-")</f>
        <v>-</v>
      </c>
      <c r="AS185" s="59" t="str">
        <f>IF(ISNUMBER(san_table_data!AS182), IF(san_table_data!AS182=-999,"NA",IF(san_table_data!AS182&gt;99, "&gt;99", IF(san_table_data!AS182&lt;1, "&lt;1", san_table_data!AS182))), "-")</f>
        <v>-</v>
      </c>
      <c r="AT185" s="59" t="str">
        <f>IF(ISNUMBER(san_table_data!AT182), IF(san_table_data!AT182=-999,"NA",IF(san_table_data!AT182&gt;99, "&gt;99", IF(san_table_data!AT182&lt;1, "&lt;1", san_table_data!AT182))), "-")</f>
        <v>-</v>
      </c>
    </row>
    <row r="186" x14ac:dyDescent="0.25">
      <c r="A186" s="56" t="str">
        <f>IF(ISBLANK(san_table_data!A183), "", san_table_data!A183)</f>
        <v/>
      </c>
      <c r="B186" s="56" t="str">
        <f>IF(ISBLANK(san_table_data!B183), "", san_table_data!B183)</f>
        <v/>
      </c>
      <c r="C186" s="57" t="str">
        <f>IF(ISNUMBER(san_table_data!C183), san_table_data!C183, "-")</f>
        <v>-</v>
      </c>
      <c r="D186" s="58" t="str">
        <f>IF(ISNUMBER(san_table_data!D183), san_table_data!D183, "-")</f>
        <v>-</v>
      </c>
      <c r="E186" s="59" t="str">
        <f>IF(ISNUMBER(san_table_data!E183), san_table_data!E183, "-")</f>
        <v>-</v>
      </c>
      <c r="F186" s="60" t="str">
        <f>IF(ISNUMBER(san_table_data!F183), IF(san_table_data!F183=-999,"NA",IF(san_table_data!F183&gt;99, "&gt;99", IF(san_table_data!F183&lt;1, "&lt;1", san_table_data!F183))), "-")</f>
        <v>-</v>
      </c>
      <c r="G186" s="59" t="str">
        <f>IF(ISNUMBER(san_table_data!G183), IF(san_table_data!G183=-999,"NA",IF(san_table_data!G183&gt;99, "&gt;99", IF(san_table_data!G183&lt;1, "&lt;1", san_table_data!G183))), "-")</f>
        <v>-</v>
      </c>
      <c r="H186" s="59" t="str">
        <f>IF(ISNUMBER(san_table_data!H183), IF(san_table_data!H183=-999,"NA",IF(san_table_data!H183&gt;99, "&gt;99", IF(san_table_data!H183&lt;1, "&lt;1", san_table_data!H183))), "-")</f>
        <v>-</v>
      </c>
      <c r="I186" s="61" t="str">
        <f>IF(ISNUMBER(san_table_data!I183), IF(san_table_data!I183=-999,"NA",IF(san_table_data!I183&gt;99, "&gt;99", IF(san_table_data!I183&lt;1, "&lt;1", san_table_data!I183))), "-")</f>
        <v>-</v>
      </c>
      <c r="J186" s="47" t="str">
        <f>IF(ISNUMBER(san_table_data!J183), IF(san_table_data!J183=-999,"NA",san_table_data!J183), "-")</f>
        <v>-</v>
      </c>
      <c r="K186" s="47" t="str">
        <f>IF(ISNUMBER(san_table_data!K183), IF(san_table_data!K183=-999,"NA",san_table_data!K183), "-")</f>
        <v>-</v>
      </c>
      <c r="L186" s="60" t="str">
        <f>IF(ISNUMBER(san_table_data!L183), IF(san_table_data!L183=-999,"NA",IF(san_table_data!L183&gt;99, "&gt;99", IF(san_table_data!L183&lt;1, "&lt;1", san_table_data!L183))), "-")</f>
        <v>-</v>
      </c>
      <c r="M186" s="59" t="str">
        <f>IF(ISNUMBER(san_table_data!M183), IF(san_table_data!M183=-999,"NA",IF(san_table_data!M183&gt;99, "&gt;99", IF(san_table_data!M183&lt;1, "&lt;1", san_table_data!M183))), "-")</f>
        <v>-</v>
      </c>
      <c r="N186" s="59" t="str">
        <f>IF(ISNUMBER(san_table_data!N183), IF(san_table_data!N183=-999,"NA",IF(san_table_data!N183&gt;99, "&gt;99", IF(san_table_data!N183&lt;1, "&lt;1", san_table_data!N183))), "-")</f>
        <v>-</v>
      </c>
      <c r="O186" s="61" t="str">
        <f>IF(ISNUMBER(san_table_data!O183), IF(san_table_data!O183=-999,"NA",IF(san_table_data!O183&gt;99, "&gt;99", IF(san_table_data!O183&lt;1, "&lt;1", san_table_data!O183))), "-")</f>
        <v>-</v>
      </c>
      <c r="P186" s="47" t="str">
        <f>IF(ISNUMBER(san_table_data!P183), IF(san_table_data!P183=-999,"NA",san_table_data!P183), "-")</f>
        <v>-</v>
      </c>
      <c r="Q186" s="47" t="str">
        <f>IF(ISNUMBER(san_table_data!Q183), IF(san_table_data!Q183=-999,"NA",san_table_data!Q183), "-")</f>
        <v>-</v>
      </c>
      <c r="R186" s="60" t="str">
        <f>IF(ISNUMBER(san_table_data!R183), IF(san_table_data!R183=-999,"NA",IF(san_table_data!R183&gt;99, "&gt;99", IF(san_table_data!R183&lt;1, "&lt;1", san_table_data!R183))), "-")</f>
        <v>-</v>
      </c>
      <c r="S186" s="59" t="str">
        <f>IF(ISNUMBER(san_table_data!S183), IF(san_table_data!S183=-999,"NA",IF(san_table_data!S183&gt;99, "&gt;99", IF(san_table_data!S183&lt;1, "&lt;1", san_table_data!S183))), "-")</f>
        <v>-</v>
      </c>
      <c r="T186" s="59" t="str">
        <f>IF(ISNUMBER(san_table_data!T183), IF(san_table_data!T183=-999,"NA",IF(san_table_data!T183&gt;99, "&gt;99", IF(san_table_data!T183&lt;1, "&lt;1", san_table_data!T183))), "-")</f>
        <v>-</v>
      </c>
      <c r="U186" s="61" t="str">
        <f>IF(ISNUMBER(san_table_data!U183), IF(san_table_data!U183=-999,"NA",IF(san_table_data!U183&gt;99, "&gt;99", IF(san_table_data!U183&lt;1, "&lt;1", san_table_data!U183))), "-")</f>
        <v>-</v>
      </c>
      <c r="V186" s="47" t="str">
        <f>IF(ISNUMBER(san_table_data!V183), IF(san_table_data!V183=-999,"NA",san_table_data!V183), "-")</f>
        <v>-</v>
      </c>
      <c r="W186" s="47" t="str">
        <f>IF(ISNUMBER(san_table_data!W183), IF(san_table_data!W183=-999,"NA",san_table_data!W183), "-")</f>
        <v>-</v>
      </c>
      <c r="X186" s="47"/>
      <c r="Y186" s="47"/>
      <c r="Z186" s="62" t="str">
        <f>IF(ISNUMBER(san_table_data!Z183), IF(san_table_data!Z183=-999,"NA",IF(san_table_data!Z183&gt;99, "&gt;99", IF(san_table_data!Z183&lt;1, "&lt;1", san_table_data!Z183))), "-")</f>
        <v>-</v>
      </c>
      <c r="AA186" s="63" t="str">
        <f>IF(ISNUMBER(san_table_data!AA183), IF(san_table_data!AA183=-999,"NA",IF(san_table_data!AA183&gt;99, "&gt;99", IF(san_table_data!AA183&lt;1, "&lt;1", san_table_data!AA183))), "-")</f>
        <v>-</v>
      </c>
      <c r="AB186" s="63" t="str">
        <f>IF(ISNUMBER(san_table_data!AB183), IF(san_table_data!AB183=-999,"NA",IF(san_table_data!AB183&gt;99, "&gt;99", IF(san_table_data!AB183&lt;1, "&lt;1", san_table_data!AB183))), "-")</f>
        <v>-</v>
      </c>
      <c r="AC186" s="63" t="str">
        <f>IF(ISNUMBER(san_table_data!AC183), IF(san_table_data!AC183=-999,"NA",IF(san_table_data!AC183&gt;99, "&gt;99", IF(san_table_data!AC183&lt;1, "&lt;1", san_table_data!AC183))), "-")</f>
        <v>-</v>
      </c>
      <c r="AD186" s="59" t="str">
        <f>IF(ISNUMBER(san_table_data!AD183), IF(san_table_data!AD183=-999,"NA",IF(san_table_data!AD183&gt;99, "&gt;99", IF(san_table_data!AD183&lt;1, "&lt;1", san_table_data!AD183))), "-")</f>
        <v>-</v>
      </c>
      <c r="AE186" s="59" t="str">
        <f>IF(ISNUMBER(san_table_data!AE183), IF(san_table_data!AE183=-999,"NA",IF(san_table_data!AE183&gt;99, "&gt;99", IF(san_table_data!AE183&lt;1, "&lt;1", san_table_data!AE183))), "-")</f>
        <v>-</v>
      </c>
      <c r="AF186" s="59" t="str">
        <f>IF(ISNUMBER(san_table_data!AF183), IF(san_table_data!AF183=-999,"NA",IF(san_table_data!AF183&gt;99, "&gt;99", IF(san_table_data!AF183&lt;1, "&lt;1", san_table_data!AF183))), "-")</f>
        <v>-</v>
      </c>
      <c r="AG186" s="62" t="str">
        <f>IF(ISNUMBER(san_table_data!AG183), IF(san_table_data!AG183=-999,"NA",IF(san_table_data!AG183&gt;99, "&gt;99", IF(san_table_data!AG183&lt;1, "&lt;1", san_table_data!AG183))), "-")</f>
        <v>-</v>
      </c>
      <c r="AH186" s="63" t="str">
        <f>IF(ISNUMBER(san_table_data!AH183), IF(san_table_data!AH183=-999,"NA",IF(san_table_data!AH183&gt;99, "&gt;99", IF(san_table_data!AH183&lt;1, "&lt;1", san_table_data!AH183))), "-")</f>
        <v>-</v>
      </c>
      <c r="AI186" s="63" t="str">
        <f>IF(ISNUMBER(san_table_data!AI183), IF(san_table_data!AI183=-999,"NA",IF(san_table_data!AI183&gt;99, "&gt;99", IF(san_table_data!AI183&lt;1, "&lt;1", san_table_data!AI183))), "-")</f>
        <v>-</v>
      </c>
      <c r="AJ186" s="63" t="str">
        <f>IF(ISNUMBER(san_table_data!AJ183), IF(san_table_data!AJ183=-999,"NA",IF(san_table_data!AJ183&gt;99, "&gt;99", IF(san_table_data!AJ183&lt;1, "&lt;1", san_table_data!AJ183))), "-")</f>
        <v>-</v>
      </c>
      <c r="AK186" s="59" t="str">
        <f>IF(ISNUMBER(san_table_data!AK183), IF(san_table_data!AK183=-999,"NA",IF(san_table_data!AK183&gt;99, "&gt;99", IF(san_table_data!AK183&lt;1, "&lt;1", san_table_data!AK183))), "-")</f>
        <v>-</v>
      </c>
      <c r="AL186" s="59" t="str">
        <f>IF(ISNUMBER(san_table_data!AL183), IF(san_table_data!AL183=-999,"NA",IF(san_table_data!AL183&gt;99, "&gt;99", IF(san_table_data!AL183&lt;1, "&lt;1", san_table_data!AL183))), "-")</f>
        <v>-</v>
      </c>
      <c r="AM186" s="59" t="str">
        <f>IF(ISNUMBER(san_table_data!AM183), IF(san_table_data!AM183=-999,"NA",IF(san_table_data!AM183&gt;99, "&gt;99", IF(san_table_data!AM183&lt;1, "&lt;1", san_table_data!AM183))), "-")</f>
        <v>-</v>
      </c>
      <c r="AN186" s="62" t="str">
        <f>IF(ISNUMBER(san_table_data!AN183), IF(san_table_data!AN183=-999,"NA",IF(san_table_data!AN183&gt;99, "&gt;99", IF(san_table_data!AN183&lt;1, "&lt;1", san_table_data!AN183))), "-")</f>
        <v>-</v>
      </c>
      <c r="AO186" s="63" t="str">
        <f>IF(ISNUMBER(san_table_data!AO183), IF(san_table_data!AO183=-999,"NA",IF(san_table_data!AO183&gt;99, "&gt;99", IF(san_table_data!AO183&lt;1, "&lt;1", san_table_data!AO183))), "-")</f>
        <v>-</v>
      </c>
      <c r="AP186" s="63" t="str">
        <f>IF(ISNUMBER(san_table_data!AP183), IF(san_table_data!AP183=-999,"NA",IF(san_table_data!AP183&gt;99, "&gt;99", IF(san_table_data!AP183&lt;1, "&lt;1", san_table_data!AP183))), "-")</f>
        <v>-</v>
      </c>
      <c r="AQ186" s="63" t="str">
        <f>IF(ISNUMBER(san_table_data!AQ183), IF(san_table_data!AQ183=-999,"NA",IF(san_table_data!AQ183&gt;99, "&gt;99", IF(san_table_data!AQ183&lt;1, "&lt;1", san_table_data!AQ183))), "-")</f>
        <v>-</v>
      </c>
      <c r="AR186" s="59" t="str">
        <f>IF(ISNUMBER(san_table_data!AR183), IF(san_table_data!AR183=-999,"NA",IF(san_table_data!AR183&gt;99, "&gt;99", IF(san_table_data!AR183&lt;1, "&lt;1", san_table_data!AR183))), "-")</f>
        <v>-</v>
      </c>
      <c r="AS186" s="59" t="str">
        <f>IF(ISNUMBER(san_table_data!AS183), IF(san_table_data!AS183=-999,"NA",IF(san_table_data!AS183&gt;99, "&gt;99", IF(san_table_data!AS183&lt;1, "&lt;1", san_table_data!AS183))), "-")</f>
        <v>-</v>
      </c>
      <c r="AT186" s="59" t="str">
        <f>IF(ISNUMBER(san_table_data!AT183), IF(san_table_data!AT183=-999,"NA",IF(san_table_data!AT183&gt;99, "&gt;99", IF(san_table_data!AT183&lt;1, "&lt;1", san_table_data!AT183))), "-")</f>
        <v>-</v>
      </c>
    </row>
    <row r="187" x14ac:dyDescent="0.25">
      <c r="A187" s="56" t="str">
        <f>IF(ISBLANK(san_table_data!A184), "", san_table_data!A184)</f>
        <v/>
      </c>
      <c r="B187" s="56" t="str">
        <f>IF(ISBLANK(san_table_data!B184), "", san_table_data!B184)</f>
        <v/>
      </c>
      <c r="C187" s="57" t="str">
        <f>IF(ISNUMBER(san_table_data!C184), san_table_data!C184, "-")</f>
        <v>-</v>
      </c>
      <c r="D187" s="58" t="str">
        <f>IF(ISNUMBER(san_table_data!D184), san_table_data!D184, "-")</f>
        <v>-</v>
      </c>
      <c r="E187" s="59" t="str">
        <f>IF(ISNUMBER(san_table_data!E184), san_table_data!E184, "-")</f>
        <v>-</v>
      </c>
      <c r="F187" s="60" t="str">
        <f>IF(ISNUMBER(san_table_data!F184), IF(san_table_data!F184=-999,"NA",IF(san_table_data!F184&gt;99, "&gt;99", IF(san_table_data!F184&lt;1, "&lt;1", san_table_data!F184))), "-")</f>
        <v>-</v>
      </c>
      <c r="G187" s="59" t="str">
        <f>IF(ISNUMBER(san_table_data!G184), IF(san_table_data!G184=-999,"NA",IF(san_table_data!G184&gt;99, "&gt;99", IF(san_table_data!G184&lt;1, "&lt;1", san_table_data!G184))), "-")</f>
        <v>-</v>
      </c>
      <c r="H187" s="59" t="str">
        <f>IF(ISNUMBER(san_table_data!H184), IF(san_table_data!H184=-999,"NA",IF(san_table_data!H184&gt;99, "&gt;99", IF(san_table_data!H184&lt;1, "&lt;1", san_table_data!H184))), "-")</f>
        <v>-</v>
      </c>
      <c r="I187" s="61" t="str">
        <f>IF(ISNUMBER(san_table_data!I184), IF(san_table_data!I184=-999,"NA",IF(san_table_data!I184&gt;99, "&gt;99", IF(san_table_data!I184&lt;1, "&lt;1", san_table_data!I184))), "-")</f>
        <v>-</v>
      </c>
      <c r="J187" s="47" t="str">
        <f>IF(ISNUMBER(san_table_data!J184), IF(san_table_data!J184=-999,"NA",san_table_data!J184), "-")</f>
        <v>-</v>
      </c>
      <c r="K187" s="47" t="str">
        <f>IF(ISNUMBER(san_table_data!K184), IF(san_table_data!K184=-999,"NA",san_table_data!K184), "-")</f>
        <v>-</v>
      </c>
      <c r="L187" s="60" t="str">
        <f>IF(ISNUMBER(san_table_data!L184), IF(san_table_data!L184=-999,"NA",IF(san_table_data!L184&gt;99, "&gt;99", IF(san_table_data!L184&lt;1, "&lt;1", san_table_data!L184))), "-")</f>
        <v>-</v>
      </c>
      <c r="M187" s="59" t="str">
        <f>IF(ISNUMBER(san_table_data!M184), IF(san_table_data!M184=-999,"NA",IF(san_table_data!M184&gt;99, "&gt;99", IF(san_table_data!M184&lt;1, "&lt;1", san_table_data!M184))), "-")</f>
        <v>-</v>
      </c>
      <c r="N187" s="59" t="str">
        <f>IF(ISNUMBER(san_table_data!N184), IF(san_table_data!N184=-999,"NA",IF(san_table_data!N184&gt;99, "&gt;99", IF(san_table_data!N184&lt;1, "&lt;1", san_table_data!N184))), "-")</f>
        <v>-</v>
      </c>
      <c r="O187" s="61" t="str">
        <f>IF(ISNUMBER(san_table_data!O184), IF(san_table_data!O184=-999,"NA",IF(san_table_data!O184&gt;99, "&gt;99", IF(san_table_data!O184&lt;1, "&lt;1", san_table_data!O184))), "-")</f>
        <v>-</v>
      </c>
      <c r="P187" s="47" t="str">
        <f>IF(ISNUMBER(san_table_data!P184), IF(san_table_data!P184=-999,"NA",san_table_data!P184), "-")</f>
        <v>-</v>
      </c>
      <c r="Q187" s="47" t="str">
        <f>IF(ISNUMBER(san_table_data!Q184), IF(san_table_data!Q184=-999,"NA",san_table_data!Q184), "-")</f>
        <v>-</v>
      </c>
      <c r="R187" s="60" t="str">
        <f>IF(ISNUMBER(san_table_data!R184), IF(san_table_data!R184=-999,"NA",IF(san_table_data!R184&gt;99, "&gt;99", IF(san_table_data!R184&lt;1, "&lt;1", san_table_data!R184))), "-")</f>
        <v>-</v>
      </c>
      <c r="S187" s="59" t="str">
        <f>IF(ISNUMBER(san_table_data!S184), IF(san_table_data!S184=-999,"NA",IF(san_table_data!S184&gt;99, "&gt;99", IF(san_table_data!S184&lt;1, "&lt;1", san_table_data!S184))), "-")</f>
        <v>-</v>
      </c>
      <c r="T187" s="59" t="str">
        <f>IF(ISNUMBER(san_table_data!T184), IF(san_table_data!T184=-999,"NA",IF(san_table_data!T184&gt;99, "&gt;99", IF(san_table_data!T184&lt;1, "&lt;1", san_table_data!T184))), "-")</f>
        <v>-</v>
      </c>
      <c r="U187" s="61" t="str">
        <f>IF(ISNUMBER(san_table_data!U184), IF(san_table_data!U184=-999,"NA",IF(san_table_data!U184&gt;99, "&gt;99", IF(san_table_data!U184&lt;1, "&lt;1", san_table_data!U184))), "-")</f>
        <v>-</v>
      </c>
      <c r="V187" s="47" t="str">
        <f>IF(ISNUMBER(san_table_data!V184), IF(san_table_data!V184=-999,"NA",san_table_data!V184), "-")</f>
        <v>-</v>
      </c>
      <c r="W187" s="47" t="str">
        <f>IF(ISNUMBER(san_table_data!W184), IF(san_table_data!W184=-999,"NA",san_table_data!W184), "-")</f>
        <v>-</v>
      </c>
      <c r="X187" s="47"/>
      <c r="Y187" s="47"/>
      <c r="Z187" s="62" t="str">
        <f>IF(ISNUMBER(san_table_data!Z184), IF(san_table_data!Z184=-999,"NA",IF(san_table_data!Z184&gt;99, "&gt;99", IF(san_table_data!Z184&lt;1, "&lt;1", san_table_data!Z184))), "-")</f>
        <v>-</v>
      </c>
      <c r="AA187" s="63" t="str">
        <f>IF(ISNUMBER(san_table_data!AA184), IF(san_table_data!AA184=-999,"NA",IF(san_table_data!AA184&gt;99, "&gt;99", IF(san_table_data!AA184&lt;1, "&lt;1", san_table_data!AA184))), "-")</f>
        <v>-</v>
      </c>
      <c r="AB187" s="63" t="str">
        <f>IF(ISNUMBER(san_table_data!AB184), IF(san_table_data!AB184=-999,"NA",IF(san_table_data!AB184&gt;99, "&gt;99", IF(san_table_data!AB184&lt;1, "&lt;1", san_table_data!AB184))), "-")</f>
        <v>-</v>
      </c>
      <c r="AC187" s="63" t="str">
        <f>IF(ISNUMBER(san_table_data!AC184), IF(san_table_data!AC184=-999,"NA",IF(san_table_data!AC184&gt;99, "&gt;99", IF(san_table_data!AC184&lt;1, "&lt;1", san_table_data!AC184))), "-")</f>
        <v>-</v>
      </c>
      <c r="AD187" s="59" t="str">
        <f>IF(ISNUMBER(san_table_data!AD184), IF(san_table_data!AD184=-999,"NA",IF(san_table_data!AD184&gt;99, "&gt;99", IF(san_table_data!AD184&lt;1, "&lt;1", san_table_data!AD184))), "-")</f>
        <v>-</v>
      </c>
      <c r="AE187" s="59" t="str">
        <f>IF(ISNUMBER(san_table_data!AE184), IF(san_table_data!AE184=-999,"NA",IF(san_table_data!AE184&gt;99, "&gt;99", IF(san_table_data!AE184&lt;1, "&lt;1", san_table_data!AE184))), "-")</f>
        <v>-</v>
      </c>
      <c r="AF187" s="59" t="str">
        <f>IF(ISNUMBER(san_table_data!AF184), IF(san_table_data!AF184=-999,"NA",IF(san_table_data!AF184&gt;99, "&gt;99", IF(san_table_data!AF184&lt;1, "&lt;1", san_table_data!AF184))), "-")</f>
        <v>-</v>
      </c>
      <c r="AG187" s="62" t="str">
        <f>IF(ISNUMBER(san_table_data!AG184), IF(san_table_data!AG184=-999,"NA",IF(san_table_data!AG184&gt;99, "&gt;99", IF(san_table_data!AG184&lt;1, "&lt;1", san_table_data!AG184))), "-")</f>
        <v>-</v>
      </c>
      <c r="AH187" s="63" t="str">
        <f>IF(ISNUMBER(san_table_data!AH184), IF(san_table_data!AH184=-999,"NA",IF(san_table_data!AH184&gt;99, "&gt;99", IF(san_table_data!AH184&lt;1, "&lt;1", san_table_data!AH184))), "-")</f>
        <v>-</v>
      </c>
      <c r="AI187" s="63" t="str">
        <f>IF(ISNUMBER(san_table_data!AI184), IF(san_table_data!AI184=-999,"NA",IF(san_table_data!AI184&gt;99, "&gt;99", IF(san_table_data!AI184&lt;1, "&lt;1", san_table_data!AI184))), "-")</f>
        <v>-</v>
      </c>
      <c r="AJ187" s="63" t="str">
        <f>IF(ISNUMBER(san_table_data!AJ184), IF(san_table_data!AJ184=-999,"NA",IF(san_table_data!AJ184&gt;99, "&gt;99", IF(san_table_data!AJ184&lt;1, "&lt;1", san_table_data!AJ184))), "-")</f>
        <v>-</v>
      </c>
      <c r="AK187" s="59" t="str">
        <f>IF(ISNUMBER(san_table_data!AK184), IF(san_table_data!AK184=-999,"NA",IF(san_table_data!AK184&gt;99, "&gt;99", IF(san_table_data!AK184&lt;1, "&lt;1", san_table_data!AK184))), "-")</f>
        <v>-</v>
      </c>
      <c r="AL187" s="59" t="str">
        <f>IF(ISNUMBER(san_table_data!AL184), IF(san_table_data!AL184=-999,"NA",IF(san_table_data!AL184&gt;99, "&gt;99", IF(san_table_data!AL184&lt;1, "&lt;1", san_table_data!AL184))), "-")</f>
        <v>-</v>
      </c>
      <c r="AM187" s="59" t="str">
        <f>IF(ISNUMBER(san_table_data!AM184), IF(san_table_data!AM184=-999,"NA",IF(san_table_data!AM184&gt;99, "&gt;99", IF(san_table_data!AM184&lt;1, "&lt;1", san_table_data!AM184))), "-")</f>
        <v>-</v>
      </c>
      <c r="AN187" s="62" t="str">
        <f>IF(ISNUMBER(san_table_data!AN184), IF(san_table_data!AN184=-999,"NA",IF(san_table_data!AN184&gt;99, "&gt;99", IF(san_table_data!AN184&lt;1, "&lt;1", san_table_data!AN184))), "-")</f>
        <v>-</v>
      </c>
      <c r="AO187" s="63" t="str">
        <f>IF(ISNUMBER(san_table_data!AO184), IF(san_table_data!AO184=-999,"NA",IF(san_table_data!AO184&gt;99, "&gt;99", IF(san_table_data!AO184&lt;1, "&lt;1", san_table_data!AO184))), "-")</f>
        <v>-</v>
      </c>
      <c r="AP187" s="63" t="str">
        <f>IF(ISNUMBER(san_table_data!AP184), IF(san_table_data!AP184=-999,"NA",IF(san_table_data!AP184&gt;99, "&gt;99", IF(san_table_data!AP184&lt;1, "&lt;1", san_table_data!AP184))), "-")</f>
        <v>-</v>
      </c>
      <c r="AQ187" s="63" t="str">
        <f>IF(ISNUMBER(san_table_data!AQ184), IF(san_table_data!AQ184=-999,"NA",IF(san_table_data!AQ184&gt;99, "&gt;99", IF(san_table_data!AQ184&lt;1, "&lt;1", san_table_data!AQ184))), "-")</f>
        <v>-</v>
      </c>
      <c r="AR187" s="59" t="str">
        <f>IF(ISNUMBER(san_table_data!AR184), IF(san_table_data!AR184=-999,"NA",IF(san_table_data!AR184&gt;99, "&gt;99", IF(san_table_data!AR184&lt;1, "&lt;1", san_table_data!AR184))), "-")</f>
        <v>-</v>
      </c>
      <c r="AS187" s="59" t="str">
        <f>IF(ISNUMBER(san_table_data!AS184), IF(san_table_data!AS184=-999,"NA",IF(san_table_data!AS184&gt;99, "&gt;99", IF(san_table_data!AS184&lt;1, "&lt;1", san_table_data!AS184))), "-")</f>
        <v>-</v>
      </c>
      <c r="AT187" s="59" t="str">
        <f>IF(ISNUMBER(san_table_data!AT184), IF(san_table_data!AT184=-999,"NA",IF(san_table_data!AT184&gt;99, "&gt;99", IF(san_table_data!AT184&lt;1, "&lt;1", san_table_data!AT184))), "-")</f>
        <v>-</v>
      </c>
    </row>
    <row r="188" x14ac:dyDescent="0.25">
      <c r="A188" s="56" t="str">
        <f>IF(ISBLANK(san_table_data!A185), "", san_table_data!A185)</f>
        <v/>
      </c>
      <c r="B188" s="56" t="str">
        <f>IF(ISBLANK(san_table_data!B185), "", san_table_data!B185)</f>
        <v/>
      </c>
      <c r="C188" s="57" t="str">
        <f>IF(ISNUMBER(san_table_data!C185), san_table_data!C185, "-")</f>
        <v>-</v>
      </c>
      <c r="D188" s="58" t="str">
        <f>IF(ISNUMBER(san_table_data!D185), san_table_data!D185, "-")</f>
        <v>-</v>
      </c>
      <c r="E188" s="59" t="str">
        <f>IF(ISNUMBER(san_table_data!E185), san_table_data!E185, "-")</f>
        <v>-</v>
      </c>
      <c r="F188" s="60" t="str">
        <f>IF(ISNUMBER(san_table_data!F185), IF(san_table_data!F185=-999,"NA",IF(san_table_data!F185&gt;99, "&gt;99", IF(san_table_data!F185&lt;1, "&lt;1", san_table_data!F185))), "-")</f>
        <v>-</v>
      </c>
      <c r="G188" s="59" t="str">
        <f>IF(ISNUMBER(san_table_data!G185), IF(san_table_data!G185=-999,"NA",IF(san_table_data!G185&gt;99, "&gt;99", IF(san_table_data!G185&lt;1, "&lt;1", san_table_data!G185))), "-")</f>
        <v>-</v>
      </c>
      <c r="H188" s="59" t="str">
        <f>IF(ISNUMBER(san_table_data!H185), IF(san_table_data!H185=-999,"NA",IF(san_table_data!H185&gt;99, "&gt;99", IF(san_table_data!H185&lt;1, "&lt;1", san_table_data!H185))), "-")</f>
        <v>-</v>
      </c>
      <c r="I188" s="61" t="str">
        <f>IF(ISNUMBER(san_table_data!I185), IF(san_table_data!I185=-999,"NA",IF(san_table_data!I185&gt;99, "&gt;99", IF(san_table_data!I185&lt;1, "&lt;1", san_table_data!I185))), "-")</f>
        <v>-</v>
      </c>
      <c r="J188" s="47" t="str">
        <f>IF(ISNUMBER(san_table_data!J185), IF(san_table_data!J185=-999,"NA",san_table_data!J185), "-")</f>
        <v>-</v>
      </c>
      <c r="K188" s="47" t="str">
        <f>IF(ISNUMBER(san_table_data!K185), IF(san_table_data!K185=-999,"NA",san_table_data!K185), "-")</f>
        <v>-</v>
      </c>
      <c r="L188" s="60" t="str">
        <f>IF(ISNUMBER(san_table_data!L185), IF(san_table_data!L185=-999,"NA",IF(san_table_data!L185&gt;99, "&gt;99", IF(san_table_data!L185&lt;1, "&lt;1", san_table_data!L185))), "-")</f>
        <v>-</v>
      </c>
      <c r="M188" s="59" t="str">
        <f>IF(ISNUMBER(san_table_data!M185), IF(san_table_data!M185=-999,"NA",IF(san_table_data!M185&gt;99, "&gt;99", IF(san_table_data!M185&lt;1, "&lt;1", san_table_data!M185))), "-")</f>
        <v>-</v>
      </c>
      <c r="N188" s="59" t="str">
        <f>IF(ISNUMBER(san_table_data!N185), IF(san_table_data!N185=-999,"NA",IF(san_table_data!N185&gt;99, "&gt;99", IF(san_table_data!N185&lt;1, "&lt;1", san_table_data!N185))), "-")</f>
        <v>-</v>
      </c>
      <c r="O188" s="61" t="str">
        <f>IF(ISNUMBER(san_table_data!O185), IF(san_table_data!O185=-999,"NA",IF(san_table_data!O185&gt;99, "&gt;99", IF(san_table_data!O185&lt;1, "&lt;1", san_table_data!O185))), "-")</f>
        <v>-</v>
      </c>
      <c r="P188" s="47" t="str">
        <f>IF(ISNUMBER(san_table_data!P185), IF(san_table_data!P185=-999,"NA",san_table_data!P185), "-")</f>
        <v>-</v>
      </c>
      <c r="Q188" s="47" t="str">
        <f>IF(ISNUMBER(san_table_data!Q185), IF(san_table_data!Q185=-999,"NA",san_table_data!Q185), "-")</f>
        <v>-</v>
      </c>
      <c r="R188" s="60" t="str">
        <f>IF(ISNUMBER(san_table_data!R185), IF(san_table_data!R185=-999,"NA",IF(san_table_data!R185&gt;99, "&gt;99", IF(san_table_data!R185&lt;1, "&lt;1", san_table_data!R185))), "-")</f>
        <v>-</v>
      </c>
      <c r="S188" s="59" t="str">
        <f>IF(ISNUMBER(san_table_data!S185), IF(san_table_data!S185=-999,"NA",IF(san_table_data!S185&gt;99, "&gt;99", IF(san_table_data!S185&lt;1, "&lt;1", san_table_data!S185))), "-")</f>
        <v>-</v>
      </c>
      <c r="T188" s="59" t="str">
        <f>IF(ISNUMBER(san_table_data!T185), IF(san_table_data!T185=-999,"NA",IF(san_table_data!T185&gt;99, "&gt;99", IF(san_table_data!T185&lt;1, "&lt;1", san_table_data!T185))), "-")</f>
        <v>-</v>
      </c>
      <c r="U188" s="61" t="str">
        <f>IF(ISNUMBER(san_table_data!U185), IF(san_table_data!U185=-999,"NA",IF(san_table_data!U185&gt;99, "&gt;99", IF(san_table_data!U185&lt;1, "&lt;1", san_table_data!U185))), "-")</f>
        <v>-</v>
      </c>
      <c r="V188" s="47" t="str">
        <f>IF(ISNUMBER(san_table_data!V185), IF(san_table_data!V185=-999,"NA",san_table_data!V185), "-")</f>
        <v>-</v>
      </c>
      <c r="W188" s="47" t="str">
        <f>IF(ISNUMBER(san_table_data!W185), IF(san_table_data!W185=-999,"NA",san_table_data!W185), "-")</f>
        <v>-</v>
      </c>
      <c r="X188" s="47"/>
      <c r="Y188" s="47"/>
      <c r="Z188" s="62" t="str">
        <f>IF(ISNUMBER(san_table_data!Z185), IF(san_table_data!Z185=-999,"NA",IF(san_table_data!Z185&gt;99, "&gt;99", IF(san_table_data!Z185&lt;1, "&lt;1", san_table_data!Z185))), "-")</f>
        <v>-</v>
      </c>
      <c r="AA188" s="63" t="str">
        <f>IF(ISNUMBER(san_table_data!AA185), IF(san_table_data!AA185=-999,"NA",IF(san_table_data!AA185&gt;99, "&gt;99", IF(san_table_data!AA185&lt;1, "&lt;1", san_table_data!AA185))), "-")</f>
        <v>-</v>
      </c>
      <c r="AB188" s="63" t="str">
        <f>IF(ISNUMBER(san_table_data!AB185), IF(san_table_data!AB185=-999,"NA",IF(san_table_data!AB185&gt;99, "&gt;99", IF(san_table_data!AB185&lt;1, "&lt;1", san_table_data!AB185))), "-")</f>
        <v>-</v>
      </c>
      <c r="AC188" s="63" t="str">
        <f>IF(ISNUMBER(san_table_data!AC185), IF(san_table_data!AC185=-999,"NA",IF(san_table_data!AC185&gt;99, "&gt;99", IF(san_table_data!AC185&lt;1, "&lt;1", san_table_data!AC185))), "-")</f>
        <v>-</v>
      </c>
      <c r="AD188" s="59" t="str">
        <f>IF(ISNUMBER(san_table_data!AD185), IF(san_table_data!AD185=-999,"NA",IF(san_table_data!AD185&gt;99, "&gt;99", IF(san_table_data!AD185&lt;1, "&lt;1", san_table_data!AD185))), "-")</f>
        <v>-</v>
      </c>
      <c r="AE188" s="59" t="str">
        <f>IF(ISNUMBER(san_table_data!AE185), IF(san_table_data!AE185=-999,"NA",IF(san_table_data!AE185&gt;99, "&gt;99", IF(san_table_data!AE185&lt;1, "&lt;1", san_table_data!AE185))), "-")</f>
        <v>-</v>
      </c>
      <c r="AF188" s="59" t="str">
        <f>IF(ISNUMBER(san_table_data!AF185), IF(san_table_data!AF185=-999,"NA",IF(san_table_data!AF185&gt;99, "&gt;99", IF(san_table_data!AF185&lt;1, "&lt;1", san_table_data!AF185))), "-")</f>
        <v>-</v>
      </c>
      <c r="AG188" s="62" t="str">
        <f>IF(ISNUMBER(san_table_data!AG185), IF(san_table_data!AG185=-999,"NA",IF(san_table_data!AG185&gt;99, "&gt;99", IF(san_table_data!AG185&lt;1, "&lt;1", san_table_data!AG185))), "-")</f>
        <v>-</v>
      </c>
      <c r="AH188" s="63" t="str">
        <f>IF(ISNUMBER(san_table_data!AH185), IF(san_table_data!AH185=-999,"NA",IF(san_table_data!AH185&gt;99, "&gt;99", IF(san_table_data!AH185&lt;1, "&lt;1", san_table_data!AH185))), "-")</f>
        <v>-</v>
      </c>
      <c r="AI188" s="63" t="str">
        <f>IF(ISNUMBER(san_table_data!AI185), IF(san_table_data!AI185=-999,"NA",IF(san_table_data!AI185&gt;99, "&gt;99", IF(san_table_data!AI185&lt;1, "&lt;1", san_table_data!AI185))), "-")</f>
        <v>-</v>
      </c>
      <c r="AJ188" s="63" t="str">
        <f>IF(ISNUMBER(san_table_data!AJ185), IF(san_table_data!AJ185=-999,"NA",IF(san_table_data!AJ185&gt;99, "&gt;99", IF(san_table_data!AJ185&lt;1, "&lt;1", san_table_data!AJ185))), "-")</f>
        <v>-</v>
      </c>
      <c r="AK188" s="59" t="str">
        <f>IF(ISNUMBER(san_table_data!AK185), IF(san_table_data!AK185=-999,"NA",IF(san_table_data!AK185&gt;99, "&gt;99", IF(san_table_data!AK185&lt;1, "&lt;1", san_table_data!AK185))), "-")</f>
        <v>-</v>
      </c>
      <c r="AL188" s="59" t="str">
        <f>IF(ISNUMBER(san_table_data!AL185), IF(san_table_data!AL185=-999,"NA",IF(san_table_data!AL185&gt;99, "&gt;99", IF(san_table_data!AL185&lt;1, "&lt;1", san_table_data!AL185))), "-")</f>
        <v>-</v>
      </c>
      <c r="AM188" s="59" t="str">
        <f>IF(ISNUMBER(san_table_data!AM185), IF(san_table_data!AM185=-999,"NA",IF(san_table_data!AM185&gt;99, "&gt;99", IF(san_table_data!AM185&lt;1, "&lt;1", san_table_data!AM185))), "-")</f>
        <v>-</v>
      </c>
      <c r="AN188" s="62" t="str">
        <f>IF(ISNUMBER(san_table_data!AN185), IF(san_table_data!AN185=-999,"NA",IF(san_table_data!AN185&gt;99, "&gt;99", IF(san_table_data!AN185&lt;1, "&lt;1", san_table_data!AN185))), "-")</f>
        <v>-</v>
      </c>
      <c r="AO188" s="63" t="str">
        <f>IF(ISNUMBER(san_table_data!AO185), IF(san_table_data!AO185=-999,"NA",IF(san_table_data!AO185&gt;99, "&gt;99", IF(san_table_data!AO185&lt;1, "&lt;1", san_table_data!AO185))), "-")</f>
        <v>-</v>
      </c>
      <c r="AP188" s="63" t="str">
        <f>IF(ISNUMBER(san_table_data!AP185), IF(san_table_data!AP185=-999,"NA",IF(san_table_data!AP185&gt;99, "&gt;99", IF(san_table_data!AP185&lt;1, "&lt;1", san_table_data!AP185))), "-")</f>
        <v>-</v>
      </c>
      <c r="AQ188" s="63" t="str">
        <f>IF(ISNUMBER(san_table_data!AQ185), IF(san_table_data!AQ185=-999,"NA",IF(san_table_data!AQ185&gt;99, "&gt;99", IF(san_table_data!AQ185&lt;1, "&lt;1", san_table_data!AQ185))), "-")</f>
        <v>-</v>
      </c>
      <c r="AR188" s="59" t="str">
        <f>IF(ISNUMBER(san_table_data!AR185), IF(san_table_data!AR185=-999,"NA",IF(san_table_data!AR185&gt;99, "&gt;99", IF(san_table_data!AR185&lt;1, "&lt;1", san_table_data!AR185))), "-")</f>
        <v>-</v>
      </c>
      <c r="AS188" s="59" t="str">
        <f>IF(ISNUMBER(san_table_data!AS185), IF(san_table_data!AS185=-999,"NA",IF(san_table_data!AS185&gt;99, "&gt;99", IF(san_table_data!AS185&lt;1, "&lt;1", san_table_data!AS185))), "-")</f>
        <v>-</v>
      </c>
      <c r="AT188" s="59" t="str">
        <f>IF(ISNUMBER(san_table_data!AT185), IF(san_table_data!AT185=-999,"NA",IF(san_table_data!AT185&gt;99, "&gt;99", IF(san_table_data!AT185&lt;1, "&lt;1", san_table_data!AT185))), "-")</f>
        <v>-</v>
      </c>
    </row>
    <row r="189" x14ac:dyDescent="0.25">
      <c r="A189" s="56" t="str">
        <f>IF(ISBLANK(san_table_data!A186), "", san_table_data!A186)</f>
        <v/>
      </c>
      <c r="B189" s="56" t="str">
        <f>IF(ISBLANK(san_table_data!B186), "", san_table_data!B186)</f>
        <v/>
      </c>
      <c r="C189" s="57" t="str">
        <f>IF(ISNUMBER(san_table_data!C186), san_table_data!C186, "-")</f>
        <v>-</v>
      </c>
      <c r="D189" s="58" t="str">
        <f>IF(ISNUMBER(san_table_data!D186), san_table_data!D186, "-")</f>
        <v>-</v>
      </c>
      <c r="E189" s="59" t="str">
        <f>IF(ISNUMBER(san_table_data!E186), san_table_data!E186, "-")</f>
        <v>-</v>
      </c>
      <c r="F189" s="60" t="str">
        <f>IF(ISNUMBER(san_table_data!F186), IF(san_table_data!F186=-999,"NA",IF(san_table_data!F186&gt;99, "&gt;99", IF(san_table_data!F186&lt;1, "&lt;1", san_table_data!F186))), "-")</f>
        <v>-</v>
      </c>
      <c r="G189" s="59" t="str">
        <f>IF(ISNUMBER(san_table_data!G186), IF(san_table_data!G186=-999,"NA",IF(san_table_data!G186&gt;99, "&gt;99", IF(san_table_data!G186&lt;1, "&lt;1", san_table_data!G186))), "-")</f>
        <v>-</v>
      </c>
      <c r="H189" s="59" t="str">
        <f>IF(ISNUMBER(san_table_data!H186), IF(san_table_data!H186=-999,"NA",IF(san_table_data!H186&gt;99, "&gt;99", IF(san_table_data!H186&lt;1, "&lt;1", san_table_data!H186))), "-")</f>
        <v>-</v>
      </c>
      <c r="I189" s="61" t="str">
        <f>IF(ISNUMBER(san_table_data!I186), IF(san_table_data!I186=-999,"NA",IF(san_table_data!I186&gt;99, "&gt;99", IF(san_table_data!I186&lt;1, "&lt;1", san_table_data!I186))), "-")</f>
        <v>-</v>
      </c>
      <c r="J189" s="47" t="str">
        <f>IF(ISNUMBER(san_table_data!J186), IF(san_table_data!J186=-999,"NA",san_table_data!J186), "-")</f>
        <v>-</v>
      </c>
      <c r="K189" s="47" t="str">
        <f>IF(ISNUMBER(san_table_data!K186), IF(san_table_data!K186=-999,"NA",san_table_data!K186), "-")</f>
        <v>-</v>
      </c>
      <c r="L189" s="60" t="str">
        <f>IF(ISNUMBER(san_table_data!L186), IF(san_table_data!L186=-999,"NA",IF(san_table_data!L186&gt;99, "&gt;99", IF(san_table_data!L186&lt;1, "&lt;1", san_table_data!L186))), "-")</f>
        <v>-</v>
      </c>
      <c r="M189" s="59" t="str">
        <f>IF(ISNUMBER(san_table_data!M186), IF(san_table_data!M186=-999,"NA",IF(san_table_data!M186&gt;99, "&gt;99", IF(san_table_data!M186&lt;1, "&lt;1", san_table_data!M186))), "-")</f>
        <v>-</v>
      </c>
      <c r="N189" s="59" t="str">
        <f>IF(ISNUMBER(san_table_data!N186), IF(san_table_data!N186=-999,"NA",IF(san_table_data!N186&gt;99, "&gt;99", IF(san_table_data!N186&lt;1, "&lt;1", san_table_data!N186))), "-")</f>
        <v>-</v>
      </c>
      <c r="O189" s="61" t="str">
        <f>IF(ISNUMBER(san_table_data!O186), IF(san_table_data!O186=-999,"NA",IF(san_table_data!O186&gt;99, "&gt;99", IF(san_table_data!O186&lt;1, "&lt;1", san_table_data!O186))), "-")</f>
        <v>-</v>
      </c>
      <c r="P189" s="47" t="str">
        <f>IF(ISNUMBER(san_table_data!P186), IF(san_table_data!P186=-999,"NA",san_table_data!P186), "-")</f>
        <v>-</v>
      </c>
      <c r="Q189" s="47" t="str">
        <f>IF(ISNUMBER(san_table_data!Q186), IF(san_table_data!Q186=-999,"NA",san_table_data!Q186), "-")</f>
        <v>-</v>
      </c>
      <c r="R189" s="60" t="str">
        <f>IF(ISNUMBER(san_table_data!R186), IF(san_table_data!R186=-999,"NA",IF(san_table_data!R186&gt;99, "&gt;99", IF(san_table_data!R186&lt;1, "&lt;1", san_table_data!R186))), "-")</f>
        <v>-</v>
      </c>
      <c r="S189" s="59" t="str">
        <f>IF(ISNUMBER(san_table_data!S186), IF(san_table_data!S186=-999,"NA",IF(san_table_data!S186&gt;99, "&gt;99", IF(san_table_data!S186&lt;1, "&lt;1", san_table_data!S186))), "-")</f>
        <v>-</v>
      </c>
      <c r="T189" s="59" t="str">
        <f>IF(ISNUMBER(san_table_data!T186), IF(san_table_data!T186=-999,"NA",IF(san_table_data!T186&gt;99, "&gt;99", IF(san_table_data!T186&lt;1, "&lt;1", san_table_data!T186))), "-")</f>
        <v>-</v>
      </c>
      <c r="U189" s="61" t="str">
        <f>IF(ISNUMBER(san_table_data!U186), IF(san_table_data!U186=-999,"NA",IF(san_table_data!U186&gt;99, "&gt;99", IF(san_table_data!U186&lt;1, "&lt;1", san_table_data!U186))), "-")</f>
        <v>-</v>
      </c>
      <c r="V189" s="47" t="str">
        <f>IF(ISNUMBER(san_table_data!V186), IF(san_table_data!V186=-999,"NA",san_table_data!V186), "-")</f>
        <v>-</v>
      </c>
      <c r="W189" s="47" t="str">
        <f>IF(ISNUMBER(san_table_data!W186), IF(san_table_data!W186=-999,"NA",san_table_data!W186), "-")</f>
        <v>-</v>
      </c>
      <c r="X189" s="47"/>
      <c r="Y189" s="47"/>
      <c r="Z189" s="62" t="str">
        <f>IF(ISNUMBER(san_table_data!Z186), IF(san_table_data!Z186=-999,"NA",IF(san_table_data!Z186&gt;99, "&gt;99", IF(san_table_data!Z186&lt;1, "&lt;1", san_table_data!Z186))), "-")</f>
        <v>-</v>
      </c>
      <c r="AA189" s="63" t="str">
        <f>IF(ISNUMBER(san_table_data!AA186), IF(san_table_data!AA186=-999,"NA",IF(san_table_data!AA186&gt;99, "&gt;99", IF(san_table_data!AA186&lt;1, "&lt;1", san_table_data!AA186))), "-")</f>
        <v>-</v>
      </c>
      <c r="AB189" s="63" t="str">
        <f>IF(ISNUMBER(san_table_data!AB186), IF(san_table_data!AB186=-999,"NA",IF(san_table_data!AB186&gt;99, "&gt;99", IF(san_table_data!AB186&lt;1, "&lt;1", san_table_data!AB186))), "-")</f>
        <v>-</v>
      </c>
      <c r="AC189" s="63" t="str">
        <f>IF(ISNUMBER(san_table_data!AC186), IF(san_table_data!AC186=-999,"NA",IF(san_table_data!AC186&gt;99, "&gt;99", IF(san_table_data!AC186&lt;1, "&lt;1", san_table_data!AC186))), "-")</f>
        <v>-</v>
      </c>
      <c r="AD189" s="59" t="str">
        <f>IF(ISNUMBER(san_table_data!AD186), IF(san_table_data!AD186=-999,"NA",IF(san_table_data!AD186&gt;99, "&gt;99", IF(san_table_data!AD186&lt;1, "&lt;1", san_table_data!AD186))), "-")</f>
        <v>-</v>
      </c>
      <c r="AE189" s="59" t="str">
        <f>IF(ISNUMBER(san_table_data!AE186), IF(san_table_data!AE186=-999,"NA",IF(san_table_data!AE186&gt;99, "&gt;99", IF(san_table_data!AE186&lt;1, "&lt;1", san_table_data!AE186))), "-")</f>
        <v>-</v>
      </c>
      <c r="AF189" s="59" t="str">
        <f>IF(ISNUMBER(san_table_data!AF186), IF(san_table_data!AF186=-999,"NA",IF(san_table_data!AF186&gt;99, "&gt;99", IF(san_table_data!AF186&lt;1, "&lt;1", san_table_data!AF186))), "-")</f>
        <v>-</v>
      </c>
      <c r="AG189" s="62" t="str">
        <f>IF(ISNUMBER(san_table_data!AG186), IF(san_table_data!AG186=-999,"NA",IF(san_table_data!AG186&gt;99, "&gt;99", IF(san_table_data!AG186&lt;1, "&lt;1", san_table_data!AG186))), "-")</f>
        <v>-</v>
      </c>
      <c r="AH189" s="63" t="str">
        <f>IF(ISNUMBER(san_table_data!AH186), IF(san_table_data!AH186=-999,"NA",IF(san_table_data!AH186&gt;99, "&gt;99", IF(san_table_data!AH186&lt;1, "&lt;1", san_table_data!AH186))), "-")</f>
        <v>-</v>
      </c>
      <c r="AI189" s="63" t="str">
        <f>IF(ISNUMBER(san_table_data!AI186), IF(san_table_data!AI186=-999,"NA",IF(san_table_data!AI186&gt;99, "&gt;99", IF(san_table_data!AI186&lt;1, "&lt;1", san_table_data!AI186))), "-")</f>
        <v>-</v>
      </c>
      <c r="AJ189" s="63" t="str">
        <f>IF(ISNUMBER(san_table_data!AJ186), IF(san_table_data!AJ186=-999,"NA",IF(san_table_data!AJ186&gt;99, "&gt;99", IF(san_table_data!AJ186&lt;1, "&lt;1", san_table_data!AJ186))), "-")</f>
        <v>-</v>
      </c>
      <c r="AK189" s="59" t="str">
        <f>IF(ISNUMBER(san_table_data!AK186), IF(san_table_data!AK186=-999,"NA",IF(san_table_data!AK186&gt;99, "&gt;99", IF(san_table_data!AK186&lt;1, "&lt;1", san_table_data!AK186))), "-")</f>
        <v>-</v>
      </c>
      <c r="AL189" s="59" t="str">
        <f>IF(ISNUMBER(san_table_data!AL186), IF(san_table_data!AL186=-999,"NA",IF(san_table_data!AL186&gt;99, "&gt;99", IF(san_table_data!AL186&lt;1, "&lt;1", san_table_data!AL186))), "-")</f>
        <v>-</v>
      </c>
      <c r="AM189" s="59" t="str">
        <f>IF(ISNUMBER(san_table_data!AM186), IF(san_table_data!AM186=-999,"NA",IF(san_table_data!AM186&gt;99, "&gt;99", IF(san_table_data!AM186&lt;1, "&lt;1", san_table_data!AM186))), "-")</f>
        <v>-</v>
      </c>
      <c r="AN189" s="62" t="str">
        <f>IF(ISNUMBER(san_table_data!AN186), IF(san_table_data!AN186=-999,"NA",IF(san_table_data!AN186&gt;99, "&gt;99", IF(san_table_data!AN186&lt;1, "&lt;1", san_table_data!AN186))), "-")</f>
        <v>-</v>
      </c>
      <c r="AO189" s="63" t="str">
        <f>IF(ISNUMBER(san_table_data!AO186), IF(san_table_data!AO186=-999,"NA",IF(san_table_data!AO186&gt;99, "&gt;99", IF(san_table_data!AO186&lt;1, "&lt;1", san_table_data!AO186))), "-")</f>
        <v>-</v>
      </c>
      <c r="AP189" s="63" t="str">
        <f>IF(ISNUMBER(san_table_data!AP186), IF(san_table_data!AP186=-999,"NA",IF(san_table_data!AP186&gt;99, "&gt;99", IF(san_table_data!AP186&lt;1, "&lt;1", san_table_data!AP186))), "-")</f>
        <v>-</v>
      </c>
      <c r="AQ189" s="63" t="str">
        <f>IF(ISNUMBER(san_table_data!AQ186), IF(san_table_data!AQ186=-999,"NA",IF(san_table_data!AQ186&gt;99, "&gt;99", IF(san_table_data!AQ186&lt;1, "&lt;1", san_table_data!AQ186))), "-")</f>
        <v>-</v>
      </c>
      <c r="AR189" s="59" t="str">
        <f>IF(ISNUMBER(san_table_data!AR186), IF(san_table_data!AR186=-999,"NA",IF(san_table_data!AR186&gt;99, "&gt;99", IF(san_table_data!AR186&lt;1, "&lt;1", san_table_data!AR186))), "-")</f>
        <v>-</v>
      </c>
      <c r="AS189" s="59" t="str">
        <f>IF(ISNUMBER(san_table_data!AS186), IF(san_table_data!AS186=-999,"NA",IF(san_table_data!AS186&gt;99, "&gt;99", IF(san_table_data!AS186&lt;1, "&lt;1", san_table_data!AS186))), "-")</f>
        <v>-</v>
      </c>
      <c r="AT189" s="59" t="str">
        <f>IF(ISNUMBER(san_table_data!AT186), IF(san_table_data!AT186=-999,"NA",IF(san_table_data!AT186&gt;99, "&gt;99", IF(san_table_data!AT186&lt;1, "&lt;1", san_table_data!AT186))), "-")</f>
        <v>-</v>
      </c>
    </row>
    <row r="190" x14ac:dyDescent="0.25">
      <c r="A190" s="56" t="str">
        <f>IF(ISBLANK(san_table_data!A187), "", san_table_data!A187)</f>
        <v/>
      </c>
      <c r="B190" s="56" t="str">
        <f>IF(ISBLANK(san_table_data!B187), "", san_table_data!B187)</f>
        <v/>
      </c>
      <c r="C190" s="57" t="str">
        <f>IF(ISNUMBER(san_table_data!C187), san_table_data!C187, "-")</f>
        <v>-</v>
      </c>
      <c r="D190" s="58" t="str">
        <f>IF(ISNUMBER(san_table_data!D187), san_table_data!D187, "-")</f>
        <v>-</v>
      </c>
      <c r="E190" s="59" t="str">
        <f>IF(ISNUMBER(san_table_data!E187), san_table_data!E187, "-")</f>
        <v>-</v>
      </c>
      <c r="F190" s="60" t="str">
        <f>IF(ISNUMBER(san_table_data!F187), IF(san_table_data!F187=-999,"NA",IF(san_table_data!F187&gt;99, "&gt;99", IF(san_table_data!F187&lt;1, "&lt;1", san_table_data!F187))), "-")</f>
        <v>-</v>
      </c>
      <c r="G190" s="59" t="str">
        <f>IF(ISNUMBER(san_table_data!G187), IF(san_table_data!G187=-999,"NA",IF(san_table_data!G187&gt;99, "&gt;99", IF(san_table_data!G187&lt;1, "&lt;1", san_table_data!G187))), "-")</f>
        <v>-</v>
      </c>
      <c r="H190" s="59" t="str">
        <f>IF(ISNUMBER(san_table_data!H187), IF(san_table_data!H187=-999,"NA",IF(san_table_data!H187&gt;99, "&gt;99", IF(san_table_data!H187&lt;1, "&lt;1", san_table_data!H187))), "-")</f>
        <v>-</v>
      </c>
      <c r="I190" s="61" t="str">
        <f>IF(ISNUMBER(san_table_data!I187), IF(san_table_data!I187=-999,"NA",IF(san_table_data!I187&gt;99, "&gt;99", IF(san_table_data!I187&lt;1, "&lt;1", san_table_data!I187))), "-")</f>
        <v>-</v>
      </c>
      <c r="J190" s="47" t="str">
        <f>IF(ISNUMBER(san_table_data!J187), IF(san_table_data!J187=-999,"NA",san_table_data!J187), "-")</f>
        <v>-</v>
      </c>
      <c r="K190" s="47" t="str">
        <f>IF(ISNUMBER(san_table_data!K187), IF(san_table_data!K187=-999,"NA",san_table_data!K187), "-")</f>
        <v>-</v>
      </c>
      <c r="L190" s="60" t="str">
        <f>IF(ISNUMBER(san_table_data!L187), IF(san_table_data!L187=-999,"NA",IF(san_table_data!L187&gt;99, "&gt;99", IF(san_table_data!L187&lt;1, "&lt;1", san_table_data!L187))), "-")</f>
        <v>-</v>
      </c>
      <c r="M190" s="59" t="str">
        <f>IF(ISNUMBER(san_table_data!M187), IF(san_table_data!M187=-999,"NA",IF(san_table_data!M187&gt;99, "&gt;99", IF(san_table_data!M187&lt;1, "&lt;1", san_table_data!M187))), "-")</f>
        <v>-</v>
      </c>
      <c r="N190" s="59" t="str">
        <f>IF(ISNUMBER(san_table_data!N187), IF(san_table_data!N187=-999,"NA",IF(san_table_data!N187&gt;99, "&gt;99", IF(san_table_data!N187&lt;1, "&lt;1", san_table_data!N187))), "-")</f>
        <v>-</v>
      </c>
      <c r="O190" s="61" t="str">
        <f>IF(ISNUMBER(san_table_data!O187), IF(san_table_data!O187=-999,"NA",IF(san_table_data!O187&gt;99, "&gt;99", IF(san_table_data!O187&lt;1, "&lt;1", san_table_data!O187))), "-")</f>
        <v>-</v>
      </c>
      <c r="P190" s="47" t="str">
        <f>IF(ISNUMBER(san_table_data!P187), IF(san_table_data!P187=-999,"NA",san_table_data!P187), "-")</f>
        <v>-</v>
      </c>
      <c r="Q190" s="47" t="str">
        <f>IF(ISNUMBER(san_table_data!Q187), IF(san_table_data!Q187=-999,"NA",san_table_data!Q187), "-")</f>
        <v>-</v>
      </c>
      <c r="R190" s="60" t="str">
        <f>IF(ISNUMBER(san_table_data!R187), IF(san_table_data!R187=-999,"NA",IF(san_table_data!R187&gt;99, "&gt;99", IF(san_table_data!R187&lt;1, "&lt;1", san_table_data!R187))), "-")</f>
        <v>-</v>
      </c>
      <c r="S190" s="59" t="str">
        <f>IF(ISNUMBER(san_table_data!S187), IF(san_table_data!S187=-999,"NA",IF(san_table_data!S187&gt;99, "&gt;99", IF(san_table_data!S187&lt;1, "&lt;1", san_table_data!S187))), "-")</f>
        <v>-</v>
      </c>
      <c r="T190" s="59" t="str">
        <f>IF(ISNUMBER(san_table_data!T187), IF(san_table_data!T187=-999,"NA",IF(san_table_data!T187&gt;99, "&gt;99", IF(san_table_data!T187&lt;1, "&lt;1", san_table_data!T187))), "-")</f>
        <v>-</v>
      </c>
      <c r="U190" s="61" t="str">
        <f>IF(ISNUMBER(san_table_data!U187), IF(san_table_data!U187=-999,"NA",IF(san_table_data!U187&gt;99, "&gt;99", IF(san_table_data!U187&lt;1, "&lt;1", san_table_data!U187))), "-")</f>
        <v>-</v>
      </c>
      <c r="V190" s="47" t="str">
        <f>IF(ISNUMBER(san_table_data!V187), IF(san_table_data!V187=-999,"NA",san_table_data!V187), "-")</f>
        <v>-</v>
      </c>
      <c r="W190" s="47" t="str">
        <f>IF(ISNUMBER(san_table_data!W187), IF(san_table_data!W187=-999,"NA",san_table_data!W187), "-")</f>
        <v>-</v>
      </c>
      <c r="X190" s="47"/>
      <c r="Y190" s="47"/>
      <c r="Z190" s="62" t="str">
        <f>IF(ISNUMBER(san_table_data!Z187), IF(san_table_data!Z187=-999,"NA",IF(san_table_data!Z187&gt;99, "&gt;99", IF(san_table_data!Z187&lt;1, "&lt;1", san_table_data!Z187))), "-")</f>
        <v>-</v>
      </c>
      <c r="AA190" s="63" t="str">
        <f>IF(ISNUMBER(san_table_data!AA187), IF(san_table_data!AA187=-999,"NA",IF(san_table_data!AA187&gt;99, "&gt;99", IF(san_table_data!AA187&lt;1, "&lt;1", san_table_data!AA187))), "-")</f>
        <v>-</v>
      </c>
      <c r="AB190" s="63" t="str">
        <f>IF(ISNUMBER(san_table_data!AB187), IF(san_table_data!AB187=-999,"NA",IF(san_table_data!AB187&gt;99, "&gt;99", IF(san_table_data!AB187&lt;1, "&lt;1", san_table_data!AB187))), "-")</f>
        <v>-</v>
      </c>
      <c r="AC190" s="63" t="str">
        <f>IF(ISNUMBER(san_table_data!AC187), IF(san_table_data!AC187=-999,"NA",IF(san_table_data!AC187&gt;99, "&gt;99", IF(san_table_data!AC187&lt;1, "&lt;1", san_table_data!AC187))), "-")</f>
        <v>-</v>
      </c>
      <c r="AD190" s="59" t="str">
        <f>IF(ISNUMBER(san_table_data!AD187), IF(san_table_data!AD187=-999,"NA",IF(san_table_data!AD187&gt;99, "&gt;99", IF(san_table_data!AD187&lt;1, "&lt;1", san_table_data!AD187))), "-")</f>
        <v>-</v>
      </c>
      <c r="AE190" s="59" t="str">
        <f>IF(ISNUMBER(san_table_data!AE187), IF(san_table_data!AE187=-999,"NA",IF(san_table_data!AE187&gt;99, "&gt;99", IF(san_table_data!AE187&lt;1, "&lt;1", san_table_data!AE187))), "-")</f>
        <v>-</v>
      </c>
      <c r="AF190" s="59" t="str">
        <f>IF(ISNUMBER(san_table_data!AF187), IF(san_table_data!AF187=-999,"NA",IF(san_table_data!AF187&gt;99, "&gt;99", IF(san_table_data!AF187&lt;1, "&lt;1", san_table_data!AF187))), "-")</f>
        <v>-</v>
      </c>
      <c r="AG190" s="62" t="str">
        <f>IF(ISNUMBER(san_table_data!AG187), IF(san_table_data!AG187=-999,"NA",IF(san_table_data!AG187&gt;99, "&gt;99", IF(san_table_data!AG187&lt;1, "&lt;1", san_table_data!AG187))), "-")</f>
        <v>-</v>
      </c>
      <c r="AH190" s="63" t="str">
        <f>IF(ISNUMBER(san_table_data!AH187), IF(san_table_data!AH187=-999,"NA",IF(san_table_data!AH187&gt;99, "&gt;99", IF(san_table_data!AH187&lt;1, "&lt;1", san_table_data!AH187))), "-")</f>
        <v>-</v>
      </c>
      <c r="AI190" s="63" t="str">
        <f>IF(ISNUMBER(san_table_data!AI187), IF(san_table_data!AI187=-999,"NA",IF(san_table_data!AI187&gt;99, "&gt;99", IF(san_table_data!AI187&lt;1, "&lt;1", san_table_data!AI187))), "-")</f>
        <v>-</v>
      </c>
      <c r="AJ190" s="63" t="str">
        <f>IF(ISNUMBER(san_table_data!AJ187), IF(san_table_data!AJ187=-999,"NA",IF(san_table_data!AJ187&gt;99, "&gt;99", IF(san_table_data!AJ187&lt;1, "&lt;1", san_table_data!AJ187))), "-")</f>
        <v>-</v>
      </c>
      <c r="AK190" s="59" t="str">
        <f>IF(ISNUMBER(san_table_data!AK187), IF(san_table_data!AK187=-999,"NA",IF(san_table_data!AK187&gt;99, "&gt;99", IF(san_table_data!AK187&lt;1, "&lt;1", san_table_data!AK187))), "-")</f>
        <v>-</v>
      </c>
      <c r="AL190" s="59" t="str">
        <f>IF(ISNUMBER(san_table_data!AL187), IF(san_table_data!AL187=-999,"NA",IF(san_table_data!AL187&gt;99, "&gt;99", IF(san_table_data!AL187&lt;1, "&lt;1", san_table_data!AL187))), "-")</f>
        <v>-</v>
      </c>
      <c r="AM190" s="59" t="str">
        <f>IF(ISNUMBER(san_table_data!AM187), IF(san_table_data!AM187=-999,"NA",IF(san_table_data!AM187&gt;99, "&gt;99", IF(san_table_data!AM187&lt;1, "&lt;1", san_table_data!AM187))), "-")</f>
        <v>-</v>
      </c>
      <c r="AN190" s="62" t="str">
        <f>IF(ISNUMBER(san_table_data!AN187), IF(san_table_data!AN187=-999,"NA",IF(san_table_data!AN187&gt;99, "&gt;99", IF(san_table_data!AN187&lt;1, "&lt;1", san_table_data!AN187))), "-")</f>
        <v>-</v>
      </c>
      <c r="AO190" s="63" t="str">
        <f>IF(ISNUMBER(san_table_data!AO187), IF(san_table_data!AO187=-999,"NA",IF(san_table_data!AO187&gt;99, "&gt;99", IF(san_table_data!AO187&lt;1, "&lt;1", san_table_data!AO187))), "-")</f>
        <v>-</v>
      </c>
      <c r="AP190" s="63" t="str">
        <f>IF(ISNUMBER(san_table_data!AP187), IF(san_table_data!AP187=-999,"NA",IF(san_table_data!AP187&gt;99, "&gt;99", IF(san_table_data!AP187&lt;1, "&lt;1", san_table_data!AP187))), "-")</f>
        <v>-</v>
      </c>
      <c r="AQ190" s="63" t="str">
        <f>IF(ISNUMBER(san_table_data!AQ187), IF(san_table_data!AQ187=-999,"NA",IF(san_table_data!AQ187&gt;99, "&gt;99", IF(san_table_data!AQ187&lt;1, "&lt;1", san_table_data!AQ187))), "-")</f>
        <v>-</v>
      </c>
      <c r="AR190" s="59" t="str">
        <f>IF(ISNUMBER(san_table_data!AR187), IF(san_table_data!AR187=-999,"NA",IF(san_table_data!AR187&gt;99, "&gt;99", IF(san_table_data!AR187&lt;1, "&lt;1", san_table_data!AR187))), "-")</f>
        <v>-</v>
      </c>
      <c r="AS190" s="59" t="str">
        <f>IF(ISNUMBER(san_table_data!AS187), IF(san_table_data!AS187=-999,"NA",IF(san_table_data!AS187&gt;99, "&gt;99", IF(san_table_data!AS187&lt;1, "&lt;1", san_table_data!AS187))), "-")</f>
        <v>-</v>
      </c>
      <c r="AT190" s="59" t="str">
        <f>IF(ISNUMBER(san_table_data!AT187), IF(san_table_data!AT187=-999,"NA",IF(san_table_data!AT187&gt;99, "&gt;99", IF(san_table_data!AT187&lt;1, "&lt;1", san_table_data!AT187))), "-")</f>
        <v>-</v>
      </c>
    </row>
    <row r="191" x14ac:dyDescent="0.25">
      <c r="A191" s="56" t="str">
        <f>IF(ISBLANK(san_table_data!A188), "", san_table_data!A188)</f>
        <v/>
      </c>
      <c r="B191" s="56" t="str">
        <f>IF(ISBLANK(san_table_data!B188), "", san_table_data!B188)</f>
        <v/>
      </c>
      <c r="C191" s="57" t="str">
        <f>IF(ISNUMBER(san_table_data!C188), san_table_data!C188, "-")</f>
        <v>-</v>
      </c>
      <c r="D191" s="58" t="str">
        <f>IF(ISNUMBER(san_table_data!D188), san_table_data!D188, "-")</f>
        <v>-</v>
      </c>
      <c r="E191" s="59" t="str">
        <f>IF(ISNUMBER(san_table_data!E188), san_table_data!E188, "-")</f>
        <v>-</v>
      </c>
      <c r="F191" s="60" t="str">
        <f>IF(ISNUMBER(san_table_data!F188), IF(san_table_data!F188=-999,"NA",IF(san_table_data!F188&gt;99, "&gt;99", IF(san_table_data!F188&lt;1, "&lt;1", san_table_data!F188))), "-")</f>
        <v>-</v>
      </c>
      <c r="G191" s="59" t="str">
        <f>IF(ISNUMBER(san_table_data!G188), IF(san_table_data!G188=-999,"NA",IF(san_table_data!G188&gt;99, "&gt;99", IF(san_table_data!G188&lt;1, "&lt;1", san_table_data!G188))), "-")</f>
        <v>-</v>
      </c>
      <c r="H191" s="59" t="str">
        <f>IF(ISNUMBER(san_table_data!H188), IF(san_table_data!H188=-999,"NA",IF(san_table_data!H188&gt;99, "&gt;99", IF(san_table_data!H188&lt;1, "&lt;1", san_table_data!H188))), "-")</f>
        <v>-</v>
      </c>
      <c r="I191" s="61" t="str">
        <f>IF(ISNUMBER(san_table_data!I188), IF(san_table_data!I188=-999,"NA",IF(san_table_data!I188&gt;99, "&gt;99", IF(san_table_data!I188&lt;1, "&lt;1", san_table_data!I188))), "-")</f>
        <v>-</v>
      </c>
      <c r="J191" s="47" t="str">
        <f>IF(ISNUMBER(san_table_data!J188), IF(san_table_data!J188=-999,"NA",san_table_data!J188), "-")</f>
        <v>-</v>
      </c>
      <c r="K191" s="47" t="str">
        <f>IF(ISNUMBER(san_table_data!K188), IF(san_table_data!K188=-999,"NA",san_table_data!K188), "-")</f>
        <v>-</v>
      </c>
      <c r="L191" s="60" t="str">
        <f>IF(ISNUMBER(san_table_data!L188), IF(san_table_data!L188=-999,"NA",IF(san_table_data!L188&gt;99, "&gt;99", IF(san_table_data!L188&lt;1, "&lt;1", san_table_data!L188))), "-")</f>
        <v>-</v>
      </c>
      <c r="M191" s="59" t="str">
        <f>IF(ISNUMBER(san_table_data!M188), IF(san_table_data!M188=-999,"NA",IF(san_table_data!M188&gt;99, "&gt;99", IF(san_table_data!M188&lt;1, "&lt;1", san_table_data!M188))), "-")</f>
        <v>-</v>
      </c>
      <c r="N191" s="59" t="str">
        <f>IF(ISNUMBER(san_table_data!N188), IF(san_table_data!N188=-999,"NA",IF(san_table_data!N188&gt;99, "&gt;99", IF(san_table_data!N188&lt;1, "&lt;1", san_table_data!N188))), "-")</f>
        <v>-</v>
      </c>
      <c r="O191" s="61" t="str">
        <f>IF(ISNUMBER(san_table_data!O188), IF(san_table_data!O188=-999,"NA",IF(san_table_data!O188&gt;99, "&gt;99", IF(san_table_data!O188&lt;1, "&lt;1", san_table_data!O188))), "-")</f>
        <v>-</v>
      </c>
      <c r="P191" s="47" t="str">
        <f>IF(ISNUMBER(san_table_data!P188), IF(san_table_data!P188=-999,"NA",san_table_data!P188), "-")</f>
        <v>-</v>
      </c>
      <c r="Q191" s="47" t="str">
        <f>IF(ISNUMBER(san_table_data!Q188), IF(san_table_data!Q188=-999,"NA",san_table_data!Q188), "-")</f>
        <v>-</v>
      </c>
      <c r="R191" s="60" t="str">
        <f>IF(ISNUMBER(san_table_data!R188), IF(san_table_data!R188=-999,"NA",IF(san_table_data!R188&gt;99, "&gt;99", IF(san_table_data!R188&lt;1, "&lt;1", san_table_data!R188))), "-")</f>
        <v>-</v>
      </c>
      <c r="S191" s="59" t="str">
        <f>IF(ISNUMBER(san_table_data!S188), IF(san_table_data!S188=-999,"NA",IF(san_table_data!S188&gt;99, "&gt;99", IF(san_table_data!S188&lt;1, "&lt;1", san_table_data!S188))), "-")</f>
        <v>-</v>
      </c>
      <c r="T191" s="59" t="str">
        <f>IF(ISNUMBER(san_table_data!T188), IF(san_table_data!T188=-999,"NA",IF(san_table_data!T188&gt;99, "&gt;99", IF(san_table_data!T188&lt;1, "&lt;1", san_table_data!T188))), "-")</f>
        <v>-</v>
      </c>
      <c r="U191" s="61" t="str">
        <f>IF(ISNUMBER(san_table_data!U188), IF(san_table_data!U188=-999,"NA",IF(san_table_data!U188&gt;99, "&gt;99", IF(san_table_data!U188&lt;1, "&lt;1", san_table_data!U188))), "-")</f>
        <v>-</v>
      </c>
      <c r="V191" s="47" t="str">
        <f>IF(ISNUMBER(san_table_data!V188), IF(san_table_data!V188=-999,"NA",san_table_data!V188), "-")</f>
        <v>-</v>
      </c>
      <c r="W191" s="47" t="str">
        <f>IF(ISNUMBER(san_table_data!W188), IF(san_table_data!W188=-999,"NA",san_table_data!W188), "-")</f>
        <v>-</v>
      </c>
      <c r="X191" s="47"/>
      <c r="Y191" s="47"/>
      <c r="Z191" s="62" t="str">
        <f>IF(ISNUMBER(san_table_data!Z188), IF(san_table_data!Z188=-999,"NA",IF(san_table_data!Z188&gt;99, "&gt;99", IF(san_table_data!Z188&lt;1, "&lt;1", san_table_data!Z188))), "-")</f>
        <v>-</v>
      </c>
      <c r="AA191" s="63" t="str">
        <f>IF(ISNUMBER(san_table_data!AA188), IF(san_table_data!AA188=-999,"NA",IF(san_table_data!AA188&gt;99, "&gt;99", IF(san_table_data!AA188&lt;1, "&lt;1", san_table_data!AA188))), "-")</f>
        <v>-</v>
      </c>
      <c r="AB191" s="63" t="str">
        <f>IF(ISNUMBER(san_table_data!AB188), IF(san_table_data!AB188=-999,"NA",IF(san_table_data!AB188&gt;99, "&gt;99", IF(san_table_data!AB188&lt;1, "&lt;1", san_table_data!AB188))), "-")</f>
        <v>-</v>
      </c>
      <c r="AC191" s="63" t="str">
        <f>IF(ISNUMBER(san_table_data!AC188), IF(san_table_data!AC188=-999,"NA",IF(san_table_data!AC188&gt;99, "&gt;99", IF(san_table_data!AC188&lt;1, "&lt;1", san_table_data!AC188))), "-")</f>
        <v>-</v>
      </c>
      <c r="AD191" s="59" t="str">
        <f>IF(ISNUMBER(san_table_data!AD188), IF(san_table_data!AD188=-999,"NA",IF(san_table_data!AD188&gt;99, "&gt;99", IF(san_table_data!AD188&lt;1, "&lt;1", san_table_data!AD188))), "-")</f>
        <v>-</v>
      </c>
      <c r="AE191" s="59" t="str">
        <f>IF(ISNUMBER(san_table_data!AE188), IF(san_table_data!AE188=-999,"NA",IF(san_table_data!AE188&gt;99, "&gt;99", IF(san_table_data!AE188&lt;1, "&lt;1", san_table_data!AE188))), "-")</f>
        <v>-</v>
      </c>
      <c r="AF191" s="59" t="str">
        <f>IF(ISNUMBER(san_table_data!AF188), IF(san_table_data!AF188=-999,"NA",IF(san_table_data!AF188&gt;99, "&gt;99", IF(san_table_data!AF188&lt;1, "&lt;1", san_table_data!AF188))), "-")</f>
        <v>-</v>
      </c>
      <c r="AG191" s="62" t="str">
        <f>IF(ISNUMBER(san_table_data!AG188), IF(san_table_data!AG188=-999,"NA",IF(san_table_data!AG188&gt;99, "&gt;99", IF(san_table_data!AG188&lt;1, "&lt;1", san_table_data!AG188))), "-")</f>
        <v>-</v>
      </c>
      <c r="AH191" s="63" t="str">
        <f>IF(ISNUMBER(san_table_data!AH188), IF(san_table_data!AH188=-999,"NA",IF(san_table_data!AH188&gt;99, "&gt;99", IF(san_table_data!AH188&lt;1, "&lt;1", san_table_data!AH188))), "-")</f>
        <v>-</v>
      </c>
      <c r="AI191" s="63" t="str">
        <f>IF(ISNUMBER(san_table_data!AI188), IF(san_table_data!AI188=-999,"NA",IF(san_table_data!AI188&gt;99, "&gt;99", IF(san_table_data!AI188&lt;1, "&lt;1", san_table_data!AI188))), "-")</f>
        <v>-</v>
      </c>
      <c r="AJ191" s="63" t="str">
        <f>IF(ISNUMBER(san_table_data!AJ188), IF(san_table_data!AJ188=-999,"NA",IF(san_table_data!AJ188&gt;99, "&gt;99", IF(san_table_data!AJ188&lt;1, "&lt;1", san_table_data!AJ188))), "-")</f>
        <v>-</v>
      </c>
      <c r="AK191" s="59" t="str">
        <f>IF(ISNUMBER(san_table_data!AK188), IF(san_table_data!AK188=-999,"NA",IF(san_table_data!AK188&gt;99, "&gt;99", IF(san_table_data!AK188&lt;1, "&lt;1", san_table_data!AK188))), "-")</f>
        <v>-</v>
      </c>
      <c r="AL191" s="59" t="str">
        <f>IF(ISNUMBER(san_table_data!AL188), IF(san_table_data!AL188=-999,"NA",IF(san_table_data!AL188&gt;99, "&gt;99", IF(san_table_data!AL188&lt;1, "&lt;1", san_table_data!AL188))), "-")</f>
        <v>-</v>
      </c>
      <c r="AM191" s="59" t="str">
        <f>IF(ISNUMBER(san_table_data!AM188), IF(san_table_data!AM188=-999,"NA",IF(san_table_data!AM188&gt;99, "&gt;99", IF(san_table_data!AM188&lt;1, "&lt;1", san_table_data!AM188))), "-")</f>
        <v>-</v>
      </c>
      <c r="AN191" s="62" t="str">
        <f>IF(ISNUMBER(san_table_data!AN188), IF(san_table_data!AN188=-999,"NA",IF(san_table_data!AN188&gt;99, "&gt;99", IF(san_table_data!AN188&lt;1, "&lt;1", san_table_data!AN188))), "-")</f>
        <v>-</v>
      </c>
      <c r="AO191" s="63" t="str">
        <f>IF(ISNUMBER(san_table_data!AO188), IF(san_table_data!AO188=-999,"NA",IF(san_table_data!AO188&gt;99, "&gt;99", IF(san_table_data!AO188&lt;1, "&lt;1", san_table_data!AO188))), "-")</f>
        <v>-</v>
      </c>
      <c r="AP191" s="63" t="str">
        <f>IF(ISNUMBER(san_table_data!AP188), IF(san_table_data!AP188=-999,"NA",IF(san_table_data!AP188&gt;99, "&gt;99", IF(san_table_data!AP188&lt;1, "&lt;1", san_table_data!AP188))), "-")</f>
        <v>-</v>
      </c>
      <c r="AQ191" s="63" t="str">
        <f>IF(ISNUMBER(san_table_data!AQ188), IF(san_table_data!AQ188=-999,"NA",IF(san_table_data!AQ188&gt;99, "&gt;99", IF(san_table_data!AQ188&lt;1, "&lt;1", san_table_data!AQ188))), "-")</f>
        <v>-</v>
      </c>
      <c r="AR191" s="59" t="str">
        <f>IF(ISNUMBER(san_table_data!AR188), IF(san_table_data!AR188=-999,"NA",IF(san_table_data!AR188&gt;99, "&gt;99", IF(san_table_data!AR188&lt;1, "&lt;1", san_table_data!AR188))), "-")</f>
        <v>-</v>
      </c>
      <c r="AS191" s="59" t="str">
        <f>IF(ISNUMBER(san_table_data!AS188), IF(san_table_data!AS188=-999,"NA",IF(san_table_data!AS188&gt;99, "&gt;99", IF(san_table_data!AS188&lt;1, "&lt;1", san_table_data!AS188))), "-")</f>
        <v>-</v>
      </c>
      <c r="AT191" s="59" t="str">
        <f>IF(ISNUMBER(san_table_data!AT188), IF(san_table_data!AT188=-999,"NA",IF(san_table_data!AT188&gt;99, "&gt;99", IF(san_table_data!AT188&lt;1, "&lt;1", san_table_data!AT188))), "-")</f>
        <v>-</v>
      </c>
    </row>
    <row r="192" x14ac:dyDescent="0.25">
      <c r="A192" s="56" t="str">
        <f>IF(ISBLANK(san_table_data!A189), "", san_table_data!A189)</f>
        <v/>
      </c>
      <c r="B192" s="56" t="str">
        <f>IF(ISBLANK(san_table_data!B189), "", san_table_data!B189)</f>
        <v/>
      </c>
      <c r="C192" s="57" t="str">
        <f>IF(ISNUMBER(san_table_data!C189), san_table_data!C189, "-")</f>
        <v>-</v>
      </c>
      <c r="D192" s="58" t="str">
        <f>IF(ISNUMBER(san_table_data!D189), san_table_data!D189, "-")</f>
        <v>-</v>
      </c>
      <c r="E192" s="59" t="str">
        <f>IF(ISNUMBER(san_table_data!E189), san_table_data!E189, "-")</f>
        <v>-</v>
      </c>
      <c r="F192" s="60" t="str">
        <f>IF(ISNUMBER(san_table_data!F189), IF(san_table_data!F189=-999,"NA",IF(san_table_data!F189&gt;99, "&gt;99", IF(san_table_data!F189&lt;1, "&lt;1", san_table_data!F189))), "-")</f>
        <v>-</v>
      </c>
      <c r="G192" s="59" t="str">
        <f>IF(ISNUMBER(san_table_data!G189), IF(san_table_data!G189=-999,"NA",IF(san_table_data!G189&gt;99, "&gt;99", IF(san_table_data!G189&lt;1, "&lt;1", san_table_data!G189))), "-")</f>
        <v>-</v>
      </c>
      <c r="H192" s="59" t="str">
        <f>IF(ISNUMBER(san_table_data!H189), IF(san_table_data!H189=-999,"NA",IF(san_table_data!H189&gt;99, "&gt;99", IF(san_table_data!H189&lt;1, "&lt;1", san_table_data!H189))), "-")</f>
        <v>-</v>
      </c>
      <c r="I192" s="61" t="str">
        <f>IF(ISNUMBER(san_table_data!I189), IF(san_table_data!I189=-999,"NA",IF(san_table_data!I189&gt;99, "&gt;99", IF(san_table_data!I189&lt;1, "&lt;1", san_table_data!I189))), "-")</f>
        <v>-</v>
      </c>
      <c r="J192" s="47" t="str">
        <f>IF(ISNUMBER(san_table_data!J189), IF(san_table_data!J189=-999,"NA",san_table_data!J189), "-")</f>
        <v>-</v>
      </c>
      <c r="K192" s="47" t="str">
        <f>IF(ISNUMBER(san_table_data!K189), IF(san_table_data!K189=-999,"NA",san_table_data!K189), "-")</f>
        <v>-</v>
      </c>
      <c r="L192" s="60" t="str">
        <f>IF(ISNUMBER(san_table_data!L189), IF(san_table_data!L189=-999,"NA",IF(san_table_data!L189&gt;99, "&gt;99", IF(san_table_data!L189&lt;1, "&lt;1", san_table_data!L189))), "-")</f>
        <v>-</v>
      </c>
      <c r="M192" s="59" t="str">
        <f>IF(ISNUMBER(san_table_data!M189), IF(san_table_data!M189=-999,"NA",IF(san_table_data!M189&gt;99, "&gt;99", IF(san_table_data!M189&lt;1, "&lt;1", san_table_data!M189))), "-")</f>
        <v>-</v>
      </c>
      <c r="N192" s="59" t="str">
        <f>IF(ISNUMBER(san_table_data!N189), IF(san_table_data!N189=-999,"NA",IF(san_table_data!N189&gt;99, "&gt;99", IF(san_table_data!N189&lt;1, "&lt;1", san_table_data!N189))), "-")</f>
        <v>-</v>
      </c>
      <c r="O192" s="61" t="str">
        <f>IF(ISNUMBER(san_table_data!O189), IF(san_table_data!O189=-999,"NA",IF(san_table_data!O189&gt;99, "&gt;99", IF(san_table_data!O189&lt;1, "&lt;1", san_table_data!O189))), "-")</f>
        <v>-</v>
      </c>
      <c r="P192" s="47" t="str">
        <f>IF(ISNUMBER(san_table_data!P189), IF(san_table_data!P189=-999,"NA",san_table_data!P189), "-")</f>
        <v>-</v>
      </c>
      <c r="Q192" s="47" t="str">
        <f>IF(ISNUMBER(san_table_data!Q189), IF(san_table_data!Q189=-999,"NA",san_table_data!Q189), "-")</f>
        <v>-</v>
      </c>
      <c r="R192" s="60" t="str">
        <f>IF(ISNUMBER(san_table_data!R189), IF(san_table_data!R189=-999,"NA",IF(san_table_data!R189&gt;99, "&gt;99", IF(san_table_data!R189&lt;1, "&lt;1", san_table_data!R189))), "-")</f>
        <v>-</v>
      </c>
      <c r="S192" s="59" t="str">
        <f>IF(ISNUMBER(san_table_data!S189), IF(san_table_data!S189=-999,"NA",IF(san_table_data!S189&gt;99, "&gt;99", IF(san_table_data!S189&lt;1, "&lt;1", san_table_data!S189))), "-")</f>
        <v>-</v>
      </c>
      <c r="T192" s="59" t="str">
        <f>IF(ISNUMBER(san_table_data!T189), IF(san_table_data!T189=-999,"NA",IF(san_table_data!T189&gt;99, "&gt;99", IF(san_table_data!T189&lt;1, "&lt;1", san_table_data!T189))), "-")</f>
        <v>-</v>
      </c>
      <c r="U192" s="61" t="str">
        <f>IF(ISNUMBER(san_table_data!U189), IF(san_table_data!U189=-999,"NA",IF(san_table_data!U189&gt;99, "&gt;99", IF(san_table_data!U189&lt;1, "&lt;1", san_table_data!U189))), "-")</f>
        <v>-</v>
      </c>
      <c r="V192" s="47" t="str">
        <f>IF(ISNUMBER(san_table_data!V189), IF(san_table_data!V189=-999,"NA",san_table_data!V189), "-")</f>
        <v>-</v>
      </c>
      <c r="W192" s="47" t="str">
        <f>IF(ISNUMBER(san_table_data!W189), IF(san_table_data!W189=-999,"NA",san_table_data!W189), "-")</f>
        <v>-</v>
      </c>
      <c r="X192" s="47"/>
      <c r="Y192" s="47"/>
      <c r="Z192" s="62" t="str">
        <f>IF(ISNUMBER(san_table_data!Z189), IF(san_table_data!Z189=-999,"NA",IF(san_table_data!Z189&gt;99, "&gt;99", IF(san_table_data!Z189&lt;1, "&lt;1", san_table_data!Z189))), "-")</f>
        <v>-</v>
      </c>
      <c r="AA192" s="63" t="str">
        <f>IF(ISNUMBER(san_table_data!AA189), IF(san_table_data!AA189=-999,"NA",IF(san_table_data!AA189&gt;99, "&gt;99", IF(san_table_data!AA189&lt;1, "&lt;1", san_table_data!AA189))), "-")</f>
        <v>-</v>
      </c>
      <c r="AB192" s="63" t="str">
        <f>IF(ISNUMBER(san_table_data!AB189), IF(san_table_data!AB189=-999,"NA",IF(san_table_data!AB189&gt;99, "&gt;99", IF(san_table_data!AB189&lt;1, "&lt;1", san_table_data!AB189))), "-")</f>
        <v>-</v>
      </c>
      <c r="AC192" s="63" t="str">
        <f>IF(ISNUMBER(san_table_data!AC189), IF(san_table_data!AC189=-999,"NA",IF(san_table_data!AC189&gt;99, "&gt;99", IF(san_table_data!AC189&lt;1, "&lt;1", san_table_data!AC189))), "-")</f>
        <v>-</v>
      </c>
      <c r="AD192" s="59" t="str">
        <f>IF(ISNUMBER(san_table_data!AD189), IF(san_table_data!AD189=-999,"NA",IF(san_table_data!AD189&gt;99, "&gt;99", IF(san_table_data!AD189&lt;1, "&lt;1", san_table_data!AD189))), "-")</f>
        <v>-</v>
      </c>
      <c r="AE192" s="59" t="str">
        <f>IF(ISNUMBER(san_table_data!AE189), IF(san_table_data!AE189=-999,"NA",IF(san_table_data!AE189&gt;99, "&gt;99", IF(san_table_data!AE189&lt;1, "&lt;1", san_table_data!AE189))), "-")</f>
        <v>-</v>
      </c>
      <c r="AF192" s="59" t="str">
        <f>IF(ISNUMBER(san_table_data!AF189), IF(san_table_data!AF189=-999,"NA",IF(san_table_data!AF189&gt;99, "&gt;99", IF(san_table_data!AF189&lt;1, "&lt;1", san_table_data!AF189))), "-")</f>
        <v>-</v>
      </c>
      <c r="AG192" s="62" t="str">
        <f>IF(ISNUMBER(san_table_data!AG189), IF(san_table_data!AG189=-999,"NA",IF(san_table_data!AG189&gt;99, "&gt;99", IF(san_table_data!AG189&lt;1, "&lt;1", san_table_data!AG189))), "-")</f>
        <v>-</v>
      </c>
      <c r="AH192" s="63" t="str">
        <f>IF(ISNUMBER(san_table_data!AH189), IF(san_table_data!AH189=-999,"NA",IF(san_table_data!AH189&gt;99, "&gt;99", IF(san_table_data!AH189&lt;1, "&lt;1", san_table_data!AH189))), "-")</f>
        <v>-</v>
      </c>
      <c r="AI192" s="63" t="str">
        <f>IF(ISNUMBER(san_table_data!AI189), IF(san_table_data!AI189=-999,"NA",IF(san_table_data!AI189&gt;99, "&gt;99", IF(san_table_data!AI189&lt;1, "&lt;1", san_table_data!AI189))), "-")</f>
        <v>-</v>
      </c>
      <c r="AJ192" s="63" t="str">
        <f>IF(ISNUMBER(san_table_data!AJ189), IF(san_table_data!AJ189=-999,"NA",IF(san_table_data!AJ189&gt;99, "&gt;99", IF(san_table_data!AJ189&lt;1, "&lt;1", san_table_data!AJ189))), "-")</f>
        <v>-</v>
      </c>
      <c r="AK192" s="59" t="str">
        <f>IF(ISNUMBER(san_table_data!AK189), IF(san_table_data!AK189=-999,"NA",IF(san_table_data!AK189&gt;99, "&gt;99", IF(san_table_data!AK189&lt;1, "&lt;1", san_table_data!AK189))), "-")</f>
        <v>-</v>
      </c>
      <c r="AL192" s="59" t="str">
        <f>IF(ISNUMBER(san_table_data!AL189), IF(san_table_data!AL189=-999,"NA",IF(san_table_data!AL189&gt;99, "&gt;99", IF(san_table_data!AL189&lt;1, "&lt;1", san_table_data!AL189))), "-")</f>
        <v>-</v>
      </c>
      <c r="AM192" s="59" t="str">
        <f>IF(ISNUMBER(san_table_data!AM189), IF(san_table_data!AM189=-999,"NA",IF(san_table_data!AM189&gt;99, "&gt;99", IF(san_table_data!AM189&lt;1, "&lt;1", san_table_data!AM189))), "-")</f>
        <v>-</v>
      </c>
      <c r="AN192" s="62" t="str">
        <f>IF(ISNUMBER(san_table_data!AN189), IF(san_table_data!AN189=-999,"NA",IF(san_table_data!AN189&gt;99, "&gt;99", IF(san_table_data!AN189&lt;1, "&lt;1", san_table_data!AN189))), "-")</f>
        <v>-</v>
      </c>
      <c r="AO192" s="63" t="str">
        <f>IF(ISNUMBER(san_table_data!AO189), IF(san_table_data!AO189=-999,"NA",IF(san_table_data!AO189&gt;99, "&gt;99", IF(san_table_data!AO189&lt;1, "&lt;1", san_table_data!AO189))), "-")</f>
        <v>-</v>
      </c>
      <c r="AP192" s="63" t="str">
        <f>IF(ISNUMBER(san_table_data!AP189), IF(san_table_data!AP189=-999,"NA",IF(san_table_data!AP189&gt;99, "&gt;99", IF(san_table_data!AP189&lt;1, "&lt;1", san_table_data!AP189))), "-")</f>
        <v>-</v>
      </c>
      <c r="AQ192" s="63" t="str">
        <f>IF(ISNUMBER(san_table_data!AQ189), IF(san_table_data!AQ189=-999,"NA",IF(san_table_data!AQ189&gt;99, "&gt;99", IF(san_table_data!AQ189&lt;1, "&lt;1", san_table_data!AQ189))), "-")</f>
        <v>-</v>
      </c>
      <c r="AR192" s="59" t="str">
        <f>IF(ISNUMBER(san_table_data!AR189), IF(san_table_data!AR189=-999,"NA",IF(san_table_data!AR189&gt;99, "&gt;99", IF(san_table_data!AR189&lt;1, "&lt;1", san_table_data!AR189))), "-")</f>
        <v>-</v>
      </c>
      <c r="AS192" s="59" t="str">
        <f>IF(ISNUMBER(san_table_data!AS189), IF(san_table_data!AS189=-999,"NA",IF(san_table_data!AS189&gt;99, "&gt;99", IF(san_table_data!AS189&lt;1, "&lt;1", san_table_data!AS189))), "-")</f>
        <v>-</v>
      </c>
      <c r="AT192" s="59" t="str">
        <f>IF(ISNUMBER(san_table_data!AT189), IF(san_table_data!AT189=-999,"NA",IF(san_table_data!AT189&gt;99, "&gt;99", IF(san_table_data!AT189&lt;1, "&lt;1", san_table_data!AT189))), "-")</f>
        <v>-</v>
      </c>
    </row>
    <row r="193" x14ac:dyDescent="0.25">
      <c r="A193" s="56" t="str">
        <f>IF(ISBLANK(san_table_data!A190), "", san_table_data!A190)</f>
        <v/>
      </c>
      <c r="B193" s="56" t="str">
        <f>IF(ISBLANK(san_table_data!B190), "", san_table_data!B190)</f>
        <v/>
      </c>
      <c r="C193" s="57" t="str">
        <f>IF(ISNUMBER(san_table_data!C190), san_table_data!C190, "-")</f>
        <v>-</v>
      </c>
      <c r="D193" s="58" t="str">
        <f>IF(ISNUMBER(san_table_data!D190), san_table_data!D190, "-")</f>
        <v>-</v>
      </c>
      <c r="E193" s="59" t="str">
        <f>IF(ISNUMBER(san_table_data!E190), san_table_data!E190, "-")</f>
        <v>-</v>
      </c>
      <c r="F193" s="60" t="str">
        <f>IF(ISNUMBER(san_table_data!F190), IF(san_table_data!F190=-999,"NA",IF(san_table_data!F190&gt;99, "&gt;99", IF(san_table_data!F190&lt;1, "&lt;1", san_table_data!F190))), "-")</f>
        <v>-</v>
      </c>
      <c r="G193" s="59" t="str">
        <f>IF(ISNUMBER(san_table_data!G190), IF(san_table_data!G190=-999,"NA",IF(san_table_data!G190&gt;99, "&gt;99", IF(san_table_data!G190&lt;1, "&lt;1", san_table_data!G190))), "-")</f>
        <v>-</v>
      </c>
      <c r="H193" s="59" t="str">
        <f>IF(ISNUMBER(san_table_data!H190), IF(san_table_data!H190=-999,"NA",IF(san_table_data!H190&gt;99, "&gt;99", IF(san_table_data!H190&lt;1, "&lt;1", san_table_data!H190))), "-")</f>
        <v>-</v>
      </c>
      <c r="I193" s="61" t="str">
        <f>IF(ISNUMBER(san_table_data!I190), IF(san_table_data!I190=-999,"NA",IF(san_table_data!I190&gt;99, "&gt;99", IF(san_table_data!I190&lt;1, "&lt;1", san_table_data!I190))), "-")</f>
        <v>-</v>
      </c>
      <c r="J193" s="47" t="str">
        <f>IF(ISNUMBER(san_table_data!J190), IF(san_table_data!J190=-999,"NA",san_table_data!J190), "-")</f>
        <v>-</v>
      </c>
      <c r="K193" s="47" t="str">
        <f>IF(ISNUMBER(san_table_data!K190), IF(san_table_data!K190=-999,"NA",san_table_data!K190), "-")</f>
        <v>-</v>
      </c>
      <c r="L193" s="60" t="str">
        <f>IF(ISNUMBER(san_table_data!L190), IF(san_table_data!L190=-999,"NA",IF(san_table_data!L190&gt;99, "&gt;99", IF(san_table_data!L190&lt;1, "&lt;1", san_table_data!L190))), "-")</f>
        <v>-</v>
      </c>
      <c r="M193" s="59" t="str">
        <f>IF(ISNUMBER(san_table_data!M190), IF(san_table_data!M190=-999,"NA",IF(san_table_data!M190&gt;99, "&gt;99", IF(san_table_data!M190&lt;1, "&lt;1", san_table_data!M190))), "-")</f>
        <v>-</v>
      </c>
      <c r="N193" s="59" t="str">
        <f>IF(ISNUMBER(san_table_data!N190), IF(san_table_data!N190=-999,"NA",IF(san_table_data!N190&gt;99, "&gt;99", IF(san_table_data!N190&lt;1, "&lt;1", san_table_data!N190))), "-")</f>
        <v>-</v>
      </c>
      <c r="O193" s="61" t="str">
        <f>IF(ISNUMBER(san_table_data!O190), IF(san_table_data!O190=-999,"NA",IF(san_table_data!O190&gt;99, "&gt;99", IF(san_table_data!O190&lt;1, "&lt;1", san_table_data!O190))), "-")</f>
        <v>-</v>
      </c>
      <c r="P193" s="47" t="str">
        <f>IF(ISNUMBER(san_table_data!P190), IF(san_table_data!P190=-999,"NA",san_table_data!P190), "-")</f>
        <v>-</v>
      </c>
      <c r="Q193" s="47" t="str">
        <f>IF(ISNUMBER(san_table_data!Q190), IF(san_table_data!Q190=-999,"NA",san_table_data!Q190), "-")</f>
        <v>-</v>
      </c>
      <c r="R193" s="60" t="str">
        <f>IF(ISNUMBER(san_table_data!R190), IF(san_table_data!R190=-999,"NA",IF(san_table_data!R190&gt;99, "&gt;99", IF(san_table_data!R190&lt;1, "&lt;1", san_table_data!R190))), "-")</f>
        <v>-</v>
      </c>
      <c r="S193" s="59" t="str">
        <f>IF(ISNUMBER(san_table_data!S190), IF(san_table_data!S190=-999,"NA",IF(san_table_data!S190&gt;99, "&gt;99", IF(san_table_data!S190&lt;1, "&lt;1", san_table_data!S190))), "-")</f>
        <v>-</v>
      </c>
      <c r="T193" s="59" t="str">
        <f>IF(ISNUMBER(san_table_data!T190), IF(san_table_data!T190=-999,"NA",IF(san_table_data!T190&gt;99, "&gt;99", IF(san_table_data!T190&lt;1, "&lt;1", san_table_data!T190))), "-")</f>
        <v>-</v>
      </c>
      <c r="U193" s="61" t="str">
        <f>IF(ISNUMBER(san_table_data!U190), IF(san_table_data!U190=-999,"NA",IF(san_table_data!U190&gt;99, "&gt;99", IF(san_table_data!U190&lt;1, "&lt;1", san_table_data!U190))), "-")</f>
        <v>-</v>
      </c>
      <c r="V193" s="47" t="str">
        <f>IF(ISNUMBER(san_table_data!V190), IF(san_table_data!V190=-999,"NA",san_table_data!V190), "-")</f>
        <v>-</v>
      </c>
      <c r="W193" s="47" t="str">
        <f>IF(ISNUMBER(san_table_data!W190), IF(san_table_data!W190=-999,"NA",san_table_data!W190), "-")</f>
        <v>-</v>
      </c>
      <c r="X193" s="47"/>
      <c r="Y193" s="47"/>
      <c r="Z193" s="62" t="str">
        <f>IF(ISNUMBER(san_table_data!Z190), IF(san_table_data!Z190=-999,"NA",IF(san_table_data!Z190&gt;99, "&gt;99", IF(san_table_data!Z190&lt;1, "&lt;1", san_table_data!Z190))), "-")</f>
        <v>-</v>
      </c>
      <c r="AA193" s="63" t="str">
        <f>IF(ISNUMBER(san_table_data!AA190), IF(san_table_data!AA190=-999,"NA",IF(san_table_data!AA190&gt;99, "&gt;99", IF(san_table_data!AA190&lt;1, "&lt;1", san_table_data!AA190))), "-")</f>
        <v>-</v>
      </c>
      <c r="AB193" s="63" t="str">
        <f>IF(ISNUMBER(san_table_data!AB190), IF(san_table_data!AB190=-999,"NA",IF(san_table_data!AB190&gt;99, "&gt;99", IF(san_table_data!AB190&lt;1, "&lt;1", san_table_data!AB190))), "-")</f>
        <v>-</v>
      </c>
      <c r="AC193" s="63" t="str">
        <f>IF(ISNUMBER(san_table_data!AC190), IF(san_table_data!AC190=-999,"NA",IF(san_table_data!AC190&gt;99, "&gt;99", IF(san_table_data!AC190&lt;1, "&lt;1", san_table_data!AC190))), "-")</f>
        <v>-</v>
      </c>
      <c r="AD193" s="59" t="str">
        <f>IF(ISNUMBER(san_table_data!AD190), IF(san_table_data!AD190=-999,"NA",IF(san_table_data!AD190&gt;99, "&gt;99", IF(san_table_data!AD190&lt;1, "&lt;1", san_table_data!AD190))), "-")</f>
        <v>-</v>
      </c>
      <c r="AE193" s="59" t="str">
        <f>IF(ISNUMBER(san_table_data!AE190), IF(san_table_data!AE190=-999,"NA",IF(san_table_data!AE190&gt;99, "&gt;99", IF(san_table_data!AE190&lt;1, "&lt;1", san_table_data!AE190))), "-")</f>
        <v>-</v>
      </c>
      <c r="AF193" s="59" t="str">
        <f>IF(ISNUMBER(san_table_data!AF190), IF(san_table_data!AF190=-999,"NA",IF(san_table_data!AF190&gt;99, "&gt;99", IF(san_table_data!AF190&lt;1, "&lt;1", san_table_data!AF190))), "-")</f>
        <v>-</v>
      </c>
      <c r="AG193" s="62" t="str">
        <f>IF(ISNUMBER(san_table_data!AG190), IF(san_table_data!AG190=-999,"NA",IF(san_table_data!AG190&gt;99, "&gt;99", IF(san_table_data!AG190&lt;1, "&lt;1", san_table_data!AG190))), "-")</f>
        <v>-</v>
      </c>
      <c r="AH193" s="63" t="str">
        <f>IF(ISNUMBER(san_table_data!AH190), IF(san_table_data!AH190=-999,"NA",IF(san_table_data!AH190&gt;99, "&gt;99", IF(san_table_data!AH190&lt;1, "&lt;1", san_table_data!AH190))), "-")</f>
        <v>-</v>
      </c>
      <c r="AI193" s="63" t="str">
        <f>IF(ISNUMBER(san_table_data!AI190), IF(san_table_data!AI190=-999,"NA",IF(san_table_data!AI190&gt;99, "&gt;99", IF(san_table_data!AI190&lt;1, "&lt;1", san_table_data!AI190))), "-")</f>
        <v>-</v>
      </c>
      <c r="AJ193" s="63" t="str">
        <f>IF(ISNUMBER(san_table_data!AJ190), IF(san_table_data!AJ190=-999,"NA",IF(san_table_data!AJ190&gt;99, "&gt;99", IF(san_table_data!AJ190&lt;1, "&lt;1", san_table_data!AJ190))), "-")</f>
        <v>-</v>
      </c>
      <c r="AK193" s="59" t="str">
        <f>IF(ISNUMBER(san_table_data!AK190), IF(san_table_data!AK190=-999,"NA",IF(san_table_data!AK190&gt;99, "&gt;99", IF(san_table_data!AK190&lt;1, "&lt;1", san_table_data!AK190))), "-")</f>
        <v>-</v>
      </c>
      <c r="AL193" s="59" t="str">
        <f>IF(ISNUMBER(san_table_data!AL190), IF(san_table_data!AL190=-999,"NA",IF(san_table_data!AL190&gt;99, "&gt;99", IF(san_table_data!AL190&lt;1, "&lt;1", san_table_data!AL190))), "-")</f>
        <v>-</v>
      </c>
      <c r="AM193" s="59" t="str">
        <f>IF(ISNUMBER(san_table_data!AM190), IF(san_table_data!AM190=-999,"NA",IF(san_table_data!AM190&gt;99, "&gt;99", IF(san_table_data!AM190&lt;1, "&lt;1", san_table_data!AM190))), "-")</f>
        <v>-</v>
      </c>
      <c r="AN193" s="62" t="str">
        <f>IF(ISNUMBER(san_table_data!AN190), IF(san_table_data!AN190=-999,"NA",IF(san_table_data!AN190&gt;99, "&gt;99", IF(san_table_data!AN190&lt;1, "&lt;1", san_table_data!AN190))), "-")</f>
        <v>-</v>
      </c>
      <c r="AO193" s="63" t="str">
        <f>IF(ISNUMBER(san_table_data!AO190), IF(san_table_data!AO190=-999,"NA",IF(san_table_data!AO190&gt;99, "&gt;99", IF(san_table_data!AO190&lt;1, "&lt;1", san_table_data!AO190))), "-")</f>
        <v>-</v>
      </c>
      <c r="AP193" s="63" t="str">
        <f>IF(ISNUMBER(san_table_data!AP190), IF(san_table_data!AP190=-999,"NA",IF(san_table_data!AP190&gt;99, "&gt;99", IF(san_table_data!AP190&lt;1, "&lt;1", san_table_data!AP190))), "-")</f>
        <v>-</v>
      </c>
      <c r="AQ193" s="63" t="str">
        <f>IF(ISNUMBER(san_table_data!AQ190), IF(san_table_data!AQ190=-999,"NA",IF(san_table_data!AQ190&gt;99, "&gt;99", IF(san_table_data!AQ190&lt;1, "&lt;1", san_table_data!AQ190))), "-")</f>
        <v>-</v>
      </c>
      <c r="AR193" s="59" t="str">
        <f>IF(ISNUMBER(san_table_data!AR190), IF(san_table_data!AR190=-999,"NA",IF(san_table_data!AR190&gt;99, "&gt;99", IF(san_table_data!AR190&lt;1, "&lt;1", san_table_data!AR190))), "-")</f>
        <v>-</v>
      </c>
      <c r="AS193" s="59" t="str">
        <f>IF(ISNUMBER(san_table_data!AS190), IF(san_table_data!AS190=-999,"NA",IF(san_table_data!AS190&gt;99, "&gt;99", IF(san_table_data!AS190&lt;1, "&lt;1", san_table_data!AS190))), "-")</f>
        <v>-</v>
      </c>
      <c r="AT193" s="59" t="str">
        <f>IF(ISNUMBER(san_table_data!AT190), IF(san_table_data!AT190=-999,"NA",IF(san_table_data!AT190&gt;99, "&gt;99", IF(san_table_data!AT190&lt;1, "&lt;1", san_table_data!AT190))), "-")</f>
        <v>-</v>
      </c>
    </row>
    <row r="194" x14ac:dyDescent="0.25">
      <c r="A194" s="56" t="str">
        <f>IF(ISBLANK(san_table_data!A191), "", san_table_data!A191)</f>
        <v/>
      </c>
      <c r="B194" s="56" t="str">
        <f>IF(ISBLANK(san_table_data!B191), "", san_table_data!B191)</f>
        <v/>
      </c>
      <c r="C194" s="57" t="str">
        <f>IF(ISNUMBER(san_table_data!C191), san_table_data!C191, "-")</f>
        <v>-</v>
      </c>
      <c r="D194" s="58" t="str">
        <f>IF(ISNUMBER(san_table_data!D191), san_table_data!D191, "-")</f>
        <v>-</v>
      </c>
      <c r="E194" s="59" t="str">
        <f>IF(ISNUMBER(san_table_data!E191), san_table_data!E191, "-")</f>
        <v>-</v>
      </c>
      <c r="F194" s="60" t="str">
        <f>IF(ISNUMBER(san_table_data!F191), IF(san_table_data!F191=-999,"NA",IF(san_table_data!F191&gt;99, "&gt;99", IF(san_table_data!F191&lt;1, "&lt;1", san_table_data!F191))), "-")</f>
        <v>-</v>
      </c>
      <c r="G194" s="59" t="str">
        <f>IF(ISNUMBER(san_table_data!G191), IF(san_table_data!G191=-999,"NA",IF(san_table_data!G191&gt;99, "&gt;99", IF(san_table_data!G191&lt;1, "&lt;1", san_table_data!G191))), "-")</f>
        <v>-</v>
      </c>
      <c r="H194" s="59" t="str">
        <f>IF(ISNUMBER(san_table_data!H191), IF(san_table_data!H191=-999,"NA",IF(san_table_data!H191&gt;99, "&gt;99", IF(san_table_data!H191&lt;1, "&lt;1", san_table_data!H191))), "-")</f>
        <v>-</v>
      </c>
      <c r="I194" s="61" t="str">
        <f>IF(ISNUMBER(san_table_data!I191), IF(san_table_data!I191=-999,"NA",IF(san_table_data!I191&gt;99, "&gt;99", IF(san_table_data!I191&lt;1, "&lt;1", san_table_data!I191))), "-")</f>
        <v>-</v>
      </c>
      <c r="J194" s="47" t="str">
        <f>IF(ISNUMBER(san_table_data!J191), IF(san_table_data!J191=-999,"NA",san_table_data!J191), "-")</f>
        <v>-</v>
      </c>
      <c r="K194" s="47" t="str">
        <f>IF(ISNUMBER(san_table_data!K191), IF(san_table_data!K191=-999,"NA",san_table_data!K191), "-")</f>
        <v>-</v>
      </c>
      <c r="L194" s="60" t="str">
        <f>IF(ISNUMBER(san_table_data!L191), IF(san_table_data!L191=-999,"NA",IF(san_table_data!L191&gt;99, "&gt;99", IF(san_table_data!L191&lt;1, "&lt;1", san_table_data!L191))), "-")</f>
        <v>-</v>
      </c>
      <c r="M194" s="59" t="str">
        <f>IF(ISNUMBER(san_table_data!M191), IF(san_table_data!M191=-999,"NA",IF(san_table_data!M191&gt;99, "&gt;99", IF(san_table_data!M191&lt;1, "&lt;1", san_table_data!M191))), "-")</f>
        <v>-</v>
      </c>
      <c r="N194" s="59" t="str">
        <f>IF(ISNUMBER(san_table_data!N191), IF(san_table_data!N191=-999,"NA",IF(san_table_data!N191&gt;99, "&gt;99", IF(san_table_data!N191&lt;1, "&lt;1", san_table_data!N191))), "-")</f>
        <v>-</v>
      </c>
      <c r="O194" s="61" t="str">
        <f>IF(ISNUMBER(san_table_data!O191), IF(san_table_data!O191=-999,"NA",IF(san_table_data!O191&gt;99, "&gt;99", IF(san_table_data!O191&lt;1, "&lt;1", san_table_data!O191))), "-")</f>
        <v>-</v>
      </c>
      <c r="P194" s="47" t="str">
        <f>IF(ISNUMBER(san_table_data!P191), IF(san_table_data!P191=-999,"NA",san_table_data!P191), "-")</f>
        <v>-</v>
      </c>
      <c r="Q194" s="47" t="str">
        <f>IF(ISNUMBER(san_table_data!Q191), IF(san_table_data!Q191=-999,"NA",san_table_data!Q191), "-")</f>
        <v>-</v>
      </c>
      <c r="R194" s="60" t="str">
        <f>IF(ISNUMBER(san_table_data!R191), IF(san_table_data!R191=-999,"NA",IF(san_table_data!R191&gt;99, "&gt;99", IF(san_table_data!R191&lt;1, "&lt;1", san_table_data!R191))), "-")</f>
        <v>-</v>
      </c>
      <c r="S194" s="59" t="str">
        <f>IF(ISNUMBER(san_table_data!S191), IF(san_table_data!S191=-999,"NA",IF(san_table_data!S191&gt;99, "&gt;99", IF(san_table_data!S191&lt;1, "&lt;1", san_table_data!S191))), "-")</f>
        <v>-</v>
      </c>
      <c r="T194" s="59" t="str">
        <f>IF(ISNUMBER(san_table_data!T191), IF(san_table_data!T191=-999,"NA",IF(san_table_data!T191&gt;99, "&gt;99", IF(san_table_data!T191&lt;1, "&lt;1", san_table_data!T191))), "-")</f>
        <v>-</v>
      </c>
      <c r="U194" s="61" t="str">
        <f>IF(ISNUMBER(san_table_data!U191), IF(san_table_data!U191=-999,"NA",IF(san_table_data!U191&gt;99, "&gt;99", IF(san_table_data!U191&lt;1, "&lt;1", san_table_data!U191))), "-")</f>
        <v>-</v>
      </c>
      <c r="V194" s="47" t="str">
        <f>IF(ISNUMBER(san_table_data!V191), IF(san_table_data!V191=-999,"NA",san_table_data!V191), "-")</f>
        <v>-</v>
      </c>
      <c r="W194" s="47" t="str">
        <f>IF(ISNUMBER(san_table_data!W191), IF(san_table_data!W191=-999,"NA",san_table_data!W191), "-")</f>
        <v>-</v>
      </c>
      <c r="X194" s="47"/>
      <c r="Y194" s="47"/>
      <c r="Z194" s="62" t="str">
        <f>IF(ISNUMBER(san_table_data!Z191), IF(san_table_data!Z191=-999,"NA",IF(san_table_data!Z191&gt;99, "&gt;99", IF(san_table_data!Z191&lt;1, "&lt;1", san_table_data!Z191))), "-")</f>
        <v>-</v>
      </c>
      <c r="AA194" s="63" t="str">
        <f>IF(ISNUMBER(san_table_data!AA191), IF(san_table_data!AA191=-999,"NA",IF(san_table_data!AA191&gt;99, "&gt;99", IF(san_table_data!AA191&lt;1, "&lt;1", san_table_data!AA191))), "-")</f>
        <v>-</v>
      </c>
      <c r="AB194" s="63" t="str">
        <f>IF(ISNUMBER(san_table_data!AB191), IF(san_table_data!AB191=-999,"NA",IF(san_table_data!AB191&gt;99, "&gt;99", IF(san_table_data!AB191&lt;1, "&lt;1", san_table_data!AB191))), "-")</f>
        <v>-</v>
      </c>
      <c r="AC194" s="63" t="str">
        <f>IF(ISNUMBER(san_table_data!AC191), IF(san_table_data!AC191=-999,"NA",IF(san_table_data!AC191&gt;99, "&gt;99", IF(san_table_data!AC191&lt;1, "&lt;1", san_table_data!AC191))), "-")</f>
        <v>-</v>
      </c>
      <c r="AD194" s="59" t="str">
        <f>IF(ISNUMBER(san_table_data!AD191), IF(san_table_data!AD191=-999,"NA",IF(san_table_data!AD191&gt;99, "&gt;99", IF(san_table_data!AD191&lt;1, "&lt;1", san_table_data!AD191))), "-")</f>
        <v>-</v>
      </c>
      <c r="AE194" s="59" t="str">
        <f>IF(ISNUMBER(san_table_data!AE191), IF(san_table_data!AE191=-999,"NA",IF(san_table_data!AE191&gt;99, "&gt;99", IF(san_table_data!AE191&lt;1, "&lt;1", san_table_data!AE191))), "-")</f>
        <v>-</v>
      </c>
      <c r="AF194" s="59" t="str">
        <f>IF(ISNUMBER(san_table_data!AF191), IF(san_table_data!AF191=-999,"NA",IF(san_table_data!AF191&gt;99, "&gt;99", IF(san_table_data!AF191&lt;1, "&lt;1", san_table_data!AF191))), "-")</f>
        <v>-</v>
      </c>
      <c r="AG194" s="62" t="str">
        <f>IF(ISNUMBER(san_table_data!AG191), IF(san_table_data!AG191=-999,"NA",IF(san_table_data!AG191&gt;99, "&gt;99", IF(san_table_data!AG191&lt;1, "&lt;1", san_table_data!AG191))), "-")</f>
        <v>-</v>
      </c>
      <c r="AH194" s="63" t="str">
        <f>IF(ISNUMBER(san_table_data!AH191), IF(san_table_data!AH191=-999,"NA",IF(san_table_data!AH191&gt;99, "&gt;99", IF(san_table_data!AH191&lt;1, "&lt;1", san_table_data!AH191))), "-")</f>
        <v>-</v>
      </c>
      <c r="AI194" s="63" t="str">
        <f>IF(ISNUMBER(san_table_data!AI191), IF(san_table_data!AI191=-999,"NA",IF(san_table_data!AI191&gt;99, "&gt;99", IF(san_table_data!AI191&lt;1, "&lt;1", san_table_data!AI191))), "-")</f>
        <v>-</v>
      </c>
      <c r="AJ194" s="63" t="str">
        <f>IF(ISNUMBER(san_table_data!AJ191), IF(san_table_data!AJ191=-999,"NA",IF(san_table_data!AJ191&gt;99, "&gt;99", IF(san_table_data!AJ191&lt;1, "&lt;1", san_table_data!AJ191))), "-")</f>
        <v>-</v>
      </c>
      <c r="AK194" s="59" t="str">
        <f>IF(ISNUMBER(san_table_data!AK191), IF(san_table_data!AK191=-999,"NA",IF(san_table_data!AK191&gt;99, "&gt;99", IF(san_table_data!AK191&lt;1, "&lt;1", san_table_data!AK191))), "-")</f>
        <v>-</v>
      </c>
      <c r="AL194" s="59" t="str">
        <f>IF(ISNUMBER(san_table_data!AL191), IF(san_table_data!AL191=-999,"NA",IF(san_table_data!AL191&gt;99, "&gt;99", IF(san_table_data!AL191&lt;1, "&lt;1", san_table_data!AL191))), "-")</f>
        <v>-</v>
      </c>
      <c r="AM194" s="59" t="str">
        <f>IF(ISNUMBER(san_table_data!AM191), IF(san_table_data!AM191=-999,"NA",IF(san_table_data!AM191&gt;99, "&gt;99", IF(san_table_data!AM191&lt;1, "&lt;1", san_table_data!AM191))), "-")</f>
        <v>-</v>
      </c>
      <c r="AN194" s="62" t="str">
        <f>IF(ISNUMBER(san_table_data!AN191), IF(san_table_data!AN191=-999,"NA",IF(san_table_data!AN191&gt;99, "&gt;99", IF(san_table_data!AN191&lt;1, "&lt;1", san_table_data!AN191))), "-")</f>
        <v>-</v>
      </c>
      <c r="AO194" s="63" t="str">
        <f>IF(ISNUMBER(san_table_data!AO191), IF(san_table_data!AO191=-999,"NA",IF(san_table_data!AO191&gt;99, "&gt;99", IF(san_table_data!AO191&lt;1, "&lt;1", san_table_data!AO191))), "-")</f>
        <v>-</v>
      </c>
      <c r="AP194" s="63" t="str">
        <f>IF(ISNUMBER(san_table_data!AP191), IF(san_table_data!AP191=-999,"NA",IF(san_table_data!AP191&gt;99, "&gt;99", IF(san_table_data!AP191&lt;1, "&lt;1", san_table_data!AP191))), "-")</f>
        <v>-</v>
      </c>
      <c r="AQ194" s="63" t="str">
        <f>IF(ISNUMBER(san_table_data!AQ191), IF(san_table_data!AQ191=-999,"NA",IF(san_table_data!AQ191&gt;99, "&gt;99", IF(san_table_data!AQ191&lt;1, "&lt;1", san_table_data!AQ191))), "-")</f>
        <v>-</v>
      </c>
      <c r="AR194" s="59" t="str">
        <f>IF(ISNUMBER(san_table_data!AR191), IF(san_table_data!AR191=-999,"NA",IF(san_table_data!AR191&gt;99, "&gt;99", IF(san_table_data!AR191&lt;1, "&lt;1", san_table_data!AR191))), "-")</f>
        <v>-</v>
      </c>
      <c r="AS194" s="59" t="str">
        <f>IF(ISNUMBER(san_table_data!AS191), IF(san_table_data!AS191=-999,"NA",IF(san_table_data!AS191&gt;99, "&gt;99", IF(san_table_data!AS191&lt;1, "&lt;1", san_table_data!AS191))), "-")</f>
        <v>-</v>
      </c>
      <c r="AT194" s="59" t="str">
        <f>IF(ISNUMBER(san_table_data!AT191), IF(san_table_data!AT191=-999,"NA",IF(san_table_data!AT191&gt;99, "&gt;99", IF(san_table_data!AT191&lt;1, "&lt;1", san_table_data!AT191))), "-")</f>
        <v>-</v>
      </c>
    </row>
    <row r="195" x14ac:dyDescent="0.25">
      <c r="A195" s="56" t="str">
        <f>IF(ISBLANK(san_table_data!A192), "", san_table_data!A192)</f>
        <v/>
      </c>
      <c r="B195" s="56" t="str">
        <f>IF(ISBLANK(san_table_data!B192), "", san_table_data!B192)</f>
        <v/>
      </c>
      <c r="C195" s="57" t="str">
        <f>IF(ISNUMBER(san_table_data!C192), san_table_data!C192, "-")</f>
        <v>-</v>
      </c>
      <c r="D195" s="58" t="str">
        <f>IF(ISNUMBER(san_table_data!D192), san_table_data!D192, "-")</f>
        <v>-</v>
      </c>
      <c r="E195" s="59" t="str">
        <f>IF(ISNUMBER(san_table_data!E192), san_table_data!E192, "-")</f>
        <v>-</v>
      </c>
      <c r="F195" s="60" t="str">
        <f>IF(ISNUMBER(san_table_data!F192), IF(san_table_data!F192=-999,"NA",IF(san_table_data!F192&gt;99, "&gt;99", IF(san_table_data!F192&lt;1, "&lt;1", san_table_data!F192))), "-")</f>
        <v>-</v>
      </c>
      <c r="G195" s="59" t="str">
        <f>IF(ISNUMBER(san_table_data!G192), IF(san_table_data!G192=-999,"NA",IF(san_table_data!G192&gt;99, "&gt;99", IF(san_table_data!G192&lt;1, "&lt;1", san_table_data!G192))), "-")</f>
        <v>-</v>
      </c>
      <c r="H195" s="59" t="str">
        <f>IF(ISNUMBER(san_table_data!H192), IF(san_table_data!H192=-999,"NA",IF(san_table_data!H192&gt;99, "&gt;99", IF(san_table_data!H192&lt;1, "&lt;1", san_table_data!H192))), "-")</f>
        <v>-</v>
      </c>
      <c r="I195" s="61" t="str">
        <f>IF(ISNUMBER(san_table_data!I192), IF(san_table_data!I192=-999,"NA",IF(san_table_data!I192&gt;99, "&gt;99", IF(san_table_data!I192&lt;1, "&lt;1", san_table_data!I192))), "-")</f>
        <v>-</v>
      </c>
      <c r="J195" s="47" t="str">
        <f>IF(ISNUMBER(san_table_data!J192), IF(san_table_data!J192=-999,"NA",san_table_data!J192), "-")</f>
        <v>-</v>
      </c>
      <c r="K195" s="47" t="str">
        <f>IF(ISNUMBER(san_table_data!K192), IF(san_table_data!K192=-999,"NA",san_table_data!K192), "-")</f>
        <v>-</v>
      </c>
      <c r="L195" s="60" t="str">
        <f>IF(ISNUMBER(san_table_data!L192), IF(san_table_data!L192=-999,"NA",IF(san_table_data!L192&gt;99, "&gt;99", IF(san_table_data!L192&lt;1, "&lt;1", san_table_data!L192))), "-")</f>
        <v>-</v>
      </c>
      <c r="M195" s="59" t="str">
        <f>IF(ISNUMBER(san_table_data!M192), IF(san_table_data!M192=-999,"NA",IF(san_table_data!M192&gt;99, "&gt;99", IF(san_table_data!M192&lt;1, "&lt;1", san_table_data!M192))), "-")</f>
        <v>-</v>
      </c>
      <c r="N195" s="59" t="str">
        <f>IF(ISNUMBER(san_table_data!N192), IF(san_table_data!N192=-999,"NA",IF(san_table_data!N192&gt;99, "&gt;99", IF(san_table_data!N192&lt;1, "&lt;1", san_table_data!N192))), "-")</f>
        <v>-</v>
      </c>
      <c r="O195" s="61" t="str">
        <f>IF(ISNUMBER(san_table_data!O192), IF(san_table_data!O192=-999,"NA",IF(san_table_data!O192&gt;99, "&gt;99", IF(san_table_data!O192&lt;1, "&lt;1", san_table_data!O192))), "-")</f>
        <v>-</v>
      </c>
      <c r="P195" s="47" t="str">
        <f>IF(ISNUMBER(san_table_data!P192), IF(san_table_data!P192=-999,"NA",san_table_data!P192), "-")</f>
        <v>-</v>
      </c>
      <c r="Q195" s="47" t="str">
        <f>IF(ISNUMBER(san_table_data!Q192), IF(san_table_data!Q192=-999,"NA",san_table_data!Q192), "-")</f>
        <v>-</v>
      </c>
      <c r="R195" s="60" t="str">
        <f>IF(ISNUMBER(san_table_data!R192), IF(san_table_data!R192=-999,"NA",IF(san_table_data!R192&gt;99, "&gt;99", IF(san_table_data!R192&lt;1, "&lt;1", san_table_data!R192))), "-")</f>
        <v>-</v>
      </c>
      <c r="S195" s="59" t="str">
        <f>IF(ISNUMBER(san_table_data!S192), IF(san_table_data!S192=-999,"NA",IF(san_table_data!S192&gt;99, "&gt;99", IF(san_table_data!S192&lt;1, "&lt;1", san_table_data!S192))), "-")</f>
        <v>-</v>
      </c>
      <c r="T195" s="59" t="str">
        <f>IF(ISNUMBER(san_table_data!T192), IF(san_table_data!T192=-999,"NA",IF(san_table_data!T192&gt;99, "&gt;99", IF(san_table_data!T192&lt;1, "&lt;1", san_table_data!T192))), "-")</f>
        <v>-</v>
      </c>
      <c r="U195" s="61" t="str">
        <f>IF(ISNUMBER(san_table_data!U192), IF(san_table_data!U192=-999,"NA",IF(san_table_data!U192&gt;99, "&gt;99", IF(san_table_data!U192&lt;1, "&lt;1", san_table_data!U192))), "-")</f>
        <v>-</v>
      </c>
      <c r="V195" s="47" t="str">
        <f>IF(ISNUMBER(san_table_data!V192), IF(san_table_data!V192=-999,"NA",san_table_data!V192), "-")</f>
        <v>-</v>
      </c>
      <c r="W195" s="47" t="str">
        <f>IF(ISNUMBER(san_table_data!W192), IF(san_table_data!W192=-999,"NA",san_table_data!W192), "-")</f>
        <v>-</v>
      </c>
      <c r="X195" s="47"/>
      <c r="Y195" s="47"/>
      <c r="Z195" s="62" t="str">
        <f>IF(ISNUMBER(san_table_data!Z192), IF(san_table_data!Z192=-999,"NA",IF(san_table_data!Z192&gt;99, "&gt;99", IF(san_table_data!Z192&lt;1, "&lt;1", san_table_data!Z192))), "-")</f>
        <v>-</v>
      </c>
      <c r="AA195" s="63" t="str">
        <f>IF(ISNUMBER(san_table_data!AA192), IF(san_table_data!AA192=-999,"NA",IF(san_table_data!AA192&gt;99, "&gt;99", IF(san_table_data!AA192&lt;1, "&lt;1", san_table_data!AA192))), "-")</f>
        <v>-</v>
      </c>
      <c r="AB195" s="63" t="str">
        <f>IF(ISNUMBER(san_table_data!AB192), IF(san_table_data!AB192=-999,"NA",IF(san_table_data!AB192&gt;99, "&gt;99", IF(san_table_data!AB192&lt;1, "&lt;1", san_table_data!AB192))), "-")</f>
        <v>-</v>
      </c>
      <c r="AC195" s="63" t="str">
        <f>IF(ISNUMBER(san_table_data!AC192), IF(san_table_data!AC192=-999,"NA",IF(san_table_data!AC192&gt;99, "&gt;99", IF(san_table_data!AC192&lt;1, "&lt;1", san_table_data!AC192))), "-")</f>
        <v>-</v>
      </c>
      <c r="AD195" s="59" t="str">
        <f>IF(ISNUMBER(san_table_data!AD192), IF(san_table_data!AD192=-999,"NA",IF(san_table_data!AD192&gt;99, "&gt;99", IF(san_table_data!AD192&lt;1, "&lt;1", san_table_data!AD192))), "-")</f>
        <v>-</v>
      </c>
      <c r="AE195" s="59" t="str">
        <f>IF(ISNUMBER(san_table_data!AE192), IF(san_table_data!AE192=-999,"NA",IF(san_table_data!AE192&gt;99, "&gt;99", IF(san_table_data!AE192&lt;1, "&lt;1", san_table_data!AE192))), "-")</f>
        <v>-</v>
      </c>
      <c r="AF195" s="59" t="str">
        <f>IF(ISNUMBER(san_table_data!AF192), IF(san_table_data!AF192=-999,"NA",IF(san_table_data!AF192&gt;99, "&gt;99", IF(san_table_data!AF192&lt;1, "&lt;1", san_table_data!AF192))), "-")</f>
        <v>-</v>
      </c>
      <c r="AG195" s="62" t="str">
        <f>IF(ISNUMBER(san_table_data!AG192), IF(san_table_data!AG192=-999,"NA",IF(san_table_data!AG192&gt;99, "&gt;99", IF(san_table_data!AG192&lt;1, "&lt;1", san_table_data!AG192))), "-")</f>
        <v>-</v>
      </c>
      <c r="AH195" s="63" t="str">
        <f>IF(ISNUMBER(san_table_data!AH192), IF(san_table_data!AH192=-999,"NA",IF(san_table_data!AH192&gt;99, "&gt;99", IF(san_table_data!AH192&lt;1, "&lt;1", san_table_data!AH192))), "-")</f>
        <v>-</v>
      </c>
      <c r="AI195" s="63" t="str">
        <f>IF(ISNUMBER(san_table_data!AI192), IF(san_table_data!AI192=-999,"NA",IF(san_table_data!AI192&gt;99, "&gt;99", IF(san_table_data!AI192&lt;1, "&lt;1", san_table_data!AI192))), "-")</f>
        <v>-</v>
      </c>
      <c r="AJ195" s="63" t="str">
        <f>IF(ISNUMBER(san_table_data!AJ192), IF(san_table_data!AJ192=-999,"NA",IF(san_table_data!AJ192&gt;99, "&gt;99", IF(san_table_data!AJ192&lt;1, "&lt;1", san_table_data!AJ192))), "-")</f>
        <v>-</v>
      </c>
      <c r="AK195" s="59" t="str">
        <f>IF(ISNUMBER(san_table_data!AK192), IF(san_table_data!AK192=-999,"NA",IF(san_table_data!AK192&gt;99, "&gt;99", IF(san_table_data!AK192&lt;1, "&lt;1", san_table_data!AK192))), "-")</f>
        <v>-</v>
      </c>
      <c r="AL195" s="59" t="str">
        <f>IF(ISNUMBER(san_table_data!AL192), IF(san_table_data!AL192=-999,"NA",IF(san_table_data!AL192&gt;99, "&gt;99", IF(san_table_data!AL192&lt;1, "&lt;1", san_table_data!AL192))), "-")</f>
        <v>-</v>
      </c>
      <c r="AM195" s="59" t="str">
        <f>IF(ISNUMBER(san_table_data!AM192), IF(san_table_data!AM192=-999,"NA",IF(san_table_data!AM192&gt;99, "&gt;99", IF(san_table_data!AM192&lt;1, "&lt;1", san_table_data!AM192))), "-")</f>
        <v>-</v>
      </c>
      <c r="AN195" s="62" t="str">
        <f>IF(ISNUMBER(san_table_data!AN192), IF(san_table_data!AN192=-999,"NA",IF(san_table_data!AN192&gt;99, "&gt;99", IF(san_table_data!AN192&lt;1, "&lt;1", san_table_data!AN192))), "-")</f>
        <v>-</v>
      </c>
      <c r="AO195" s="63" t="str">
        <f>IF(ISNUMBER(san_table_data!AO192), IF(san_table_data!AO192=-999,"NA",IF(san_table_data!AO192&gt;99, "&gt;99", IF(san_table_data!AO192&lt;1, "&lt;1", san_table_data!AO192))), "-")</f>
        <v>-</v>
      </c>
      <c r="AP195" s="63" t="str">
        <f>IF(ISNUMBER(san_table_data!AP192), IF(san_table_data!AP192=-999,"NA",IF(san_table_data!AP192&gt;99, "&gt;99", IF(san_table_data!AP192&lt;1, "&lt;1", san_table_data!AP192))), "-")</f>
        <v>-</v>
      </c>
      <c r="AQ195" s="63" t="str">
        <f>IF(ISNUMBER(san_table_data!AQ192), IF(san_table_data!AQ192=-999,"NA",IF(san_table_data!AQ192&gt;99, "&gt;99", IF(san_table_data!AQ192&lt;1, "&lt;1", san_table_data!AQ192))), "-")</f>
        <v>-</v>
      </c>
      <c r="AR195" s="59" t="str">
        <f>IF(ISNUMBER(san_table_data!AR192), IF(san_table_data!AR192=-999,"NA",IF(san_table_data!AR192&gt;99, "&gt;99", IF(san_table_data!AR192&lt;1, "&lt;1", san_table_data!AR192))), "-")</f>
        <v>-</v>
      </c>
      <c r="AS195" s="59" t="str">
        <f>IF(ISNUMBER(san_table_data!AS192), IF(san_table_data!AS192=-999,"NA",IF(san_table_data!AS192&gt;99, "&gt;99", IF(san_table_data!AS192&lt;1, "&lt;1", san_table_data!AS192))), "-")</f>
        <v>-</v>
      </c>
      <c r="AT195" s="59" t="str">
        <f>IF(ISNUMBER(san_table_data!AT192), IF(san_table_data!AT192=-999,"NA",IF(san_table_data!AT192&gt;99, "&gt;99", IF(san_table_data!AT192&lt;1, "&lt;1", san_table_data!AT192))), "-")</f>
        <v>-</v>
      </c>
    </row>
    <row r="196" x14ac:dyDescent="0.25">
      <c r="A196" s="56" t="str">
        <f>IF(ISBLANK(san_table_data!A193), "", san_table_data!A193)</f>
        <v/>
      </c>
      <c r="B196" s="56" t="str">
        <f>IF(ISBLANK(san_table_data!B193), "", san_table_data!B193)</f>
        <v/>
      </c>
      <c r="C196" s="57" t="str">
        <f>IF(ISNUMBER(san_table_data!C193), san_table_data!C193, "-")</f>
        <v>-</v>
      </c>
      <c r="D196" s="58" t="str">
        <f>IF(ISNUMBER(san_table_data!D193), san_table_data!D193, "-")</f>
        <v>-</v>
      </c>
      <c r="E196" s="59" t="str">
        <f>IF(ISNUMBER(san_table_data!E193), san_table_data!E193, "-")</f>
        <v>-</v>
      </c>
      <c r="F196" s="60" t="str">
        <f>IF(ISNUMBER(san_table_data!F193), IF(san_table_data!F193=-999,"NA",IF(san_table_data!F193&gt;99, "&gt;99", IF(san_table_data!F193&lt;1, "&lt;1", san_table_data!F193))), "-")</f>
        <v>-</v>
      </c>
      <c r="G196" s="59" t="str">
        <f>IF(ISNUMBER(san_table_data!G193), IF(san_table_data!G193=-999,"NA",IF(san_table_data!G193&gt;99, "&gt;99", IF(san_table_data!G193&lt;1, "&lt;1", san_table_data!G193))), "-")</f>
        <v>-</v>
      </c>
      <c r="H196" s="59" t="str">
        <f>IF(ISNUMBER(san_table_data!H193), IF(san_table_data!H193=-999,"NA",IF(san_table_data!H193&gt;99, "&gt;99", IF(san_table_data!H193&lt;1, "&lt;1", san_table_data!H193))), "-")</f>
        <v>-</v>
      </c>
      <c r="I196" s="61" t="str">
        <f>IF(ISNUMBER(san_table_data!I193), IF(san_table_data!I193=-999,"NA",IF(san_table_data!I193&gt;99, "&gt;99", IF(san_table_data!I193&lt;1, "&lt;1", san_table_data!I193))), "-")</f>
        <v>-</v>
      </c>
      <c r="J196" s="47" t="str">
        <f>IF(ISNUMBER(san_table_data!J193), IF(san_table_data!J193=-999,"NA",san_table_data!J193), "-")</f>
        <v>-</v>
      </c>
      <c r="K196" s="47" t="str">
        <f>IF(ISNUMBER(san_table_data!K193), IF(san_table_data!K193=-999,"NA",san_table_data!K193), "-")</f>
        <v>-</v>
      </c>
      <c r="L196" s="60" t="str">
        <f>IF(ISNUMBER(san_table_data!L193), IF(san_table_data!L193=-999,"NA",IF(san_table_data!L193&gt;99, "&gt;99", IF(san_table_data!L193&lt;1, "&lt;1", san_table_data!L193))), "-")</f>
        <v>-</v>
      </c>
      <c r="M196" s="59" t="str">
        <f>IF(ISNUMBER(san_table_data!M193), IF(san_table_data!M193=-999,"NA",IF(san_table_data!M193&gt;99, "&gt;99", IF(san_table_data!M193&lt;1, "&lt;1", san_table_data!M193))), "-")</f>
        <v>-</v>
      </c>
      <c r="N196" s="59" t="str">
        <f>IF(ISNUMBER(san_table_data!N193), IF(san_table_data!N193=-999,"NA",IF(san_table_data!N193&gt;99, "&gt;99", IF(san_table_data!N193&lt;1, "&lt;1", san_table_data!N193))), "-")</f>
        <v>-</v>
      </c>
      <c r="O196" s="61" t="str">
        <f>IF(ISNUMBER(san_table_data!O193), IF(san_table_data!O193=-999,"NA",IF(san_table_data!O193&gt;99, "&gt;99", IF(san_table_data!O193&lt;1, "&lt;1", san_table_data!O193))), "-")</f>
        <v>-</v>
      </c>
      <c r="P196" s="47" t="str">
        <f>IF(ISNUMBER(san_table_data!P193), IF(san_table_data!P193=-999,"NA",san_table_data!P193), "-")</f>
        <v>-</v>
      </c>
      <c r="Q196" s="47" t="str">
        <f>IF(ISNUMBER(san_table_data!Q193), IF(san_table_data!Q193=-999,"NA",san_table_data!Q193), "-")</f>
        <v>-</v>
      </c>
      <c r="R196" s="60" t="str">
        <f>IF(ISNUMBER(san_table_data!R193), IF(san_table_data!R193=-999,"NA",IF(san_table_data!R193&gt;99, "&gt;99", IF(san_table_data!R193&lt;1, "&lt;1", san_table_data!R193))), "-")</f>
        <v>-</v>
      </c>
      <c r="S196" s="59" t="str">
        <f>IF(ISNUMBER(san_table_data!S193), IF(san_table_data!S193=-999,"NA",IF(san_table_data!S193&gt;99, "&gt;99", IF(san_table_data!S193&lt;1, "&lt;1", san_table_data!S193))), "-")</f>
        <v>-</v>
      </c>
      <c r="T196" s="59" t="str">
        <f>IF(ISNUMBER(san_table_data!T193), IF(san_table_data!T193=-999,"NA",IF(san_table_data!T193&gt;99, "&gt;99", IF(san_table_data!T193&lt;1, "&lt;1", san_table_data!T193))), "-")</f>
        <v>-</v>
      </c>
      <c r="U196" s="61" t="str">
        <f>IF(ISNUMBER(san_table_data!U193), IF(san_table_data!U193=-999,"NA",IF(san_table_data!U193&gt;99, "&gt;99", IF(san_table_data!U193&lt;1, "&lt;1", san_table_data!U193))), "-")</f>
        <v>-</v>
      </c>
      <c r="V196" s="47" t="str">
        <f>IF(ISNUMBER(san_table_data!V193), IF(san_table_data!V193=-999,"NA",san_table_data!V193), "-")</f>
        <v>-</v>
      </c>
      <c r="W196" s="47" t="str">
        <f>IF(ISNUMBER(san_table_data!W193), IF(san_table_data!W193=-999,"NA",san_table_data!W193), "-")</f>
        <v>-</v>
      </c>
      <c r="X196" s="47"/>
      <c r="Y196" s="47"/>
      <c r="Z196" s="62" t="str">
        <f>IF(ISNUMBER(san_table_data!Z193), IF(san_table_data!Z193=-999,"NA",IF(san_table_data!Z193&gt;99, "&gt;99", IF(san_table_data!Z193&lt;1, "&lt;1", san_table_data!Z193))), "-")</f>
        <v>-</v>
      </c>
      <c r="AA196" s="63" t="str">
        <f>IF(ISNUMBER(san_table_data!AA193), IF(san_table_data!AA193=-999,"NA",IF(san_table_data!AA193&gt;99, "&gt;99", IF(san_table_data!AA193&lt;1, "&lt;1", san_table_data!AA193))), "-")</f>
        <v>-</v>
      </c>
      <c r="AB196" s="63" t="str">
        <f>IF(ISNUMBER(san_table_data!AB193), IF(san_table_data!AB193=-999,"NA",IF(san_table_data!AB193&gt;99, "&gt;99", IF(san_table_data!AB193&lt;1, "&lt;1", san_table_data!AB193))), "-")</f>
        <v>-</v>
      </c>
      <c r="AC196" s="63" t="str">
        <f>IF(ISNUMBER(san_table_data!AC193), IF(san_table_data!AC193=-999,"NA",IF(san_table_data!AC193&gt;99, "&gt;99", IF(san_table_data!AC193&lt;1, "&lt;1", san_table_data!AC193))), "-")</f>
        <v>-</v>
      </c>
      <c r="AD196" s="59" t="str">
        <f>IF(ISNUMBER(san_table_data!AD193), IF(san_table_data!AD193=-999,"NA",IF(san_table_data!AD193&gt;99, "&gt;99", IF(san_table_data!AD193&lt;1, "&lt;1", san_table_data!AD193))), "-")</f>
        <v>-</v>
      </c>
      <c r="AE196" s="59" t="str">
        <f>IF(ISNUMBER(san_table_data!AE193), IF(san_table_data!AE193=-999,"NA",IF(san_table_data!AE193&gt;99, "&gt;99", IF(san_table_data!AE193&lt;1, "&lt;1", san_table_data!AE193))), "-")</f>
        <v>-</v>
      </c>
      <c r="AF196" s="59" t="str">
        <f>IF(ISNUMBER(san_table_data!AF193), IF(san_table_data!AF193=-999,"NA",IF(san_table_data!AF193&gt;99, "&gt;99", IF(san_table_data!AF193&lt;1, "&lt;1", san_table_data!AF193))), "-")</f>
        <v>-</v>
      </c>
      <c r="AG196" s="62" t="str">
        <f>IF(ISNUMBER(san_table_data!AG193), IF(san_table_data!AG193=-999,"NA",IF(san_table_data!AG193&gt;99, "&gt;99", IF(san_table_data!AG193&lt;1, "&lt;1", san_table_data!AG193))), "-")</f>
        <v>-</v>
      </c>
      <c r="AH196" s="63" t="str">
        <f>IF(ISNUMBER(san_table_data!AH193), IF(san_table_data!AH193=-999,"NA",IF(san_table_data!AH193&gt;99, "&gt;99", IF(san_table_data!AH193&lt;1, "&lt;1", san_table_data!AH193))), "-")</f>
        <v>-</v>
      </c>
      <c r="AI196" s="63" t="str">
        <f>IF(ISNUMBER(san_table_data!AI193), IF(san_table_data!AI193=-999,"NA",IF(san_table_data!AI193&gt;99, "&gt;99", IF(san_table_data!AI193&lt;1, "&lt;1", san_table_data!AI193))), "-")</f>
        <v>-</v>
      </c>
      <c r="AJ196" s="63" t="str">
        <f>IF(ISNUMBER(san_table_data!AJ193), IF(san_table_data!AJ193=-999,"NA",IF(san_table_data!AJ193&gt;99, "&gt;99", IF(san_table_data!AJ193&lt;1, "&lt;1", san_table_data!AJ193))), "-")</f>
        <v>-</v>
      </c>
      <c r="AK196" s="59" t="str">
        <f>IF(ISNUMBER(san_table_data!AK193), IF(san_table_data!AK193=-999,"NA",IF(san_table_data!AK193&gt;99, "&gt;99", IF(san_table_data!AK193&lt;1, "&lt;1", san_table_data!AK193))), "-")</f>
        <v>-</v>
      </c>
      <c r="AL196" s="59" t="str">
        <f>IF(ISNUMBER(san_table_data!AL193), IF(san_table_data!AL193=-999,"NA",IF(san_table_data!AL193&gt;99, "&gt;99", IF(san_table_data!AL193&lt;1, "&lt;1", san_table_data!AL193))), "-")</f>
        <v>-</v>
      </c>
      <c r="AM196" s="59" t="str">
        <f>IF(ISNUMBER(san_table_data!AM193), IF(san_table_data!AM193=-999,"NA",IF(san_table_data!AM193&gt;99, "&gt;99", IF(san_table_data!AM193&lt;1, "&lt;1", san_table_data!AM193))), "-")</f>
        <v>-</v>
      </c>
      <c r="AN196" s="62" t="str">
        <f>IF(ISNUMBER(san_table_data!AN193), IF(san_table_data!AN193=-999,"NA",IF(san_table_data!AN193&gt;99, "&gt;99", IF(san_table_data!AN193&lt;1, "&lt;1", san_table_data!AN193))), "-")</f>
        <v>-</v>
      </c>
      <c r="AO196" s="63" t="str">
        <f>IF(ISNUMBER(san_table_data!AO193), IF(san_table_data!AO193=-999,"NA",IF(san_table_data!AO193&gt;99, "&gt;99", IF(san_table_data!AO193&lt;1, "&lt;1", san_table_data!AO193))), "-")</f>
        <v>-</v>
      </c>
      <c r="AP196" s="63" t="str">
        <f>IF(ISNUMBER(san_table_data!AP193), IF(san_table_data!AP193=-999,"NA",IF(san_table_data!AP193&gt;99, "&gt;99", IF(san_table_data!AP193&lt;1, "&lt;1", san_table_data!AP193))), "-")</f>
        <v>-</v>
      </c>
      <c r="AQ196" s="63" t="str">
        <f>IF(ISNUMBER(san_table_data!AQ193), IF(san_table_data!AQ193=-999,"NA",IF(san_table_data!AQ193&gt;99, "&gt;99", IF(san_table_data!AQ193&lt;1, "&lt;1", san_table_data!AQ193))), "-")</f>
        <v>-</v>
      </c>
      <c r="AR196" s="59" t="str">
        <f>IF(ISNUMBER(san_table_data!AR193), IF(san_table_data!AR193=-999,"NA",IF(san_table_data!AR193&gt;99, "&gt;99", IF(san_table_data!AR193&lt;1, "&lt;1", san_table_data!AR193))), "-")</f>
        <v>-</v>
      </c>
      <c r="AS196" s="59" t="str">
        <f>IF(ISNUMBER(san_table_data!AS193), IF(san_table_data!AS193=-999,"NA",IF(san_table_data!AS193&gt;99, "&gt;99", IF(san_table_data!AS193&lt;1, "&lt;1", san_table_data!AS193))), "-")</f>
        <v>-</v>
      </c>
      <c r="AT196" s="59" t="str">
        <f>IF(ISNUMBER(san_table_data!AT193), IF(san_table_data!AT193=-999,"NA",IF(san_table_data!AT193&gt;99, "&gt;99", IF(san_table_data!AT193&lt;1, "&lt;1", san_table_data!AT193))), "-")</f>
        <v>-</v>
      </c>
    </row>
    <row r="197" x14ac:dyDescent="0.25">
      <c r="A197" s="56" t="str">
        <f>IF(ISBLANK(san_table_data!A194), "", san_table_data!A194)</f>
        <v/>
      </c>
      <c r="B197" s="56" t="str">
        <f>IF(ISBLANK(san_table_data!B194), "", san_table_data!B194)</f>
        <v/>
      </c>
      <c r="C197" s="57" t="str">
        <f>IF(ISNUMBER(san_table_data!C194), san_table_data!C194, "-")</f>
        <v>-</v>
      </c>
      <c r="D197" s="58" t="str">
        <f>IF(ISNUMBER(san_table_data!D194), san_table_data!D194, "-")</f>
        <v>-</v>
      </c>
      <c r="E197" s="59" t="str">
        <f>IF(ISNUMBER(san_table_data!E194), san_table_data!E194, "-")</f>
        <v>-</v>
      </c>
      <c r="F197" s="60" t="str">
        <f>IF(ISNUMBER(san_table_data!F194), IF(san_table_data!F194=-999,"NA",IF(san_table_data!F194&gt;99, "&gt;99", IF(san_table_data!F194&lt;1, "&lt;1", san_table_data!F194))), "-")</f>
        <v>-</v>
      </c>
      <c r="G197" s="59" t="str">
        <f>IF(ISNUMBER(san_table_data!G194), IF(san_table_data!G194=-999,"NA",IF(san_table_data!G194&gt;99, "&gt;99", IF(san_table_data!G194&lt;1, "&lt;1", san_table_data!G194))), "-")</f>
        <v>-</v>
      </c>
      <c r="H197" s="59" t="str">
        <f>IF(ISNUMBER(san_table_data!H194), IF(san_table_data!H194=-999,"NA",IF(san_table_data!H194&gt;99, "&gt;99", IF(san_table_data!H194&lt;1, "&lt;1", san_table_data!H194))), "-")</f>
        <v>-</v>
      </c>
      <c r="I197" s="61" t="str">
        <f>IF(ISNUMBER(san_table_data!I194), IF(san_table_data!I194=-999,"NA",IF(san_table_data!I194&gt;99, "&gt;99", IF(san_table_data!I194&lt;1, "&lt;1", san_table_data!I194))), "-")</f>
        <v>-</v>
      </c>
      <c r="J197" s="47" t="str">
        <f>IF(ISNUMBER(san_table_data!J194), IF(san_table_data!J194=-999,"NA",san_table_data!J194), "-")</f>
        <v>-</v>
      </c>
      <c r="K197" s="47" t="str">
        <f>IF(ISNUMBER(san_table_data!K194), IF(san_table_data!K194=-999,"NA",san_table_data!K194), "-")</f>
        <v>-</v>
      </c>
      <c r="L197" s="60" t="str">
        <f>IF(ISNUMBER(san_table_data!L194), IF(san_table_data!L194=-999,"NA",IF(san_table_data!L194&gt;99, "&gt;99", IF(san_table_data!L194&lt;1, "&lt;1", san_table_data!L194))), "-")</f>
        <v>-</v>
      </c>
      <c r="M197" s="59" t="str">
        <f>IF(ISNUMBER(san_table_data!M194), IF(san_table_data!M194=-999,"NA",IF(san_table_data!M194&gt;99, "&gt;99", IF(san_table_data!M194&lt;1, "&lt;1", san_table_data!M194))), "-")</f>
        <v>-</v>
      </c>
      <c r="N197" s="59" t="str">
        <f>IF(ISNUMBER(san_table_data!N194), IF(san_table_data!N194=-999,"NA",IF(san_table_data!N194&gt;99, "&gt;99", IF(san_table_data!N194&lt;1, "&lt;1", san_table_data!N194))), "-")</f>
        <v>-</v>
      </c>
      <c r="O197" s="61" t="str">
        <f>IF(ISNUMBER(san_table_data!O194), IF(san_table_data!O194=-999,"NA",IF(san_table_data!O194&gt;99, "&gt;99", IF(san_table_data!O194&lt;1, "&lt;1", san_table_data!O194))), "-")</f>
        <v>-</v>
      </c>
      <c r="P197" s="47" t="str">
        <f>IF(ISNUMBER(san_table_data!P194), IF(san_table_data!P194=-999,"NA",san_table_data!P194), "-")</f>
        <v>-</v>
      </c>
      <c r="Q197" s="47" t="str">
        <f>IF(ISNUMBER(san_table_data!Q194), IF(san_table_data!Q194=-999,"NA",san_table_data!Q194), "-")</f>
        <v>-</v>
      </c>
      <c r="R197" s="60" t="str">
        <f>IF(ISNUMBER(san_table_data!R194), IF(san_table_data!R194=-999,"NA",IF(san_table_data!R194&gt;99, "&gt;99", IF(san_table_data!R194&lt;1, "&lt;1", san_table_data!R194))), "-")</f>
        <v>-</v>
      </c>
      <c r="S197" s="59" t="str">
        <f>IF(ISNUMBER(san_table_data!S194), IF(san_table_data!S194=-999,"NA",IF(san_table_data!S194&gt;99, "&gt;99", IF(san_table_data!S194&lt;1, "&lt;1", san_table_data!S194))), "-")</f>
        <v>-</v>
      </c>
      <c r="T197" s="59" t="str">
        <f>IF(ISNUMBER(san_table_data!T194), IF(san_table_data!T194=-999,"NA",IF(san_table_data!T194&gt;99, "&gt;99", IF(san_table_data!T194&lt;1, "&lt;1", san_table_data!T194))), "-")</f>
        <v>-</v>
      </c>
      <c r="U197" s="61" t="str">
        <f>IF(ISNUMBER(san_table_data!U194), IF(san_table_data!U194=-999,"NA",IF(san_table_data!U194&gt;99, "&gt;99", IF(san_table_data!U194&lt;1, "&lt;1", san_table_data!U194))), "-")</f>
        <v>-</v>
      </c>
      <c r="V197" s="47" t="str">
        <f>IF(ISNUMBER(san_table_data!V194), IF(san_table_data!V194=-999,"NA",san_table_data!V194), "-")</f>
        <v>-</v>
      </c>
      <c r="W197" s="47" t="str">
        <f>IF(ISNUMBER(san_table_data!W194), IF(san_table_data!W194=-999,"NA",san_table_data!W194), "-")</f>
        <v>-</v>
      </c>
      <c r="X197" s="47"/>
      <c r="Y197" s="47"/>
      <c r="Z197" s="62" t="str">
        <f>IF(ISNUMBER(san_table_data!Z194), IF(san_table_data!Z194=-999,"NA",IF(san_table_data!Z194&gt;99, "&gt;99", IF(san_table_data!Z194&lt;1, "&lt;1", san_table_data!Z194))), "-")</f>
        <v>-</v>
      </c>
      <c r="AA197" s="63" t="str">
        <f>IF(ISNUMBER(san_table_data!AA194), IF(san_table_data!AA194=-999,"NA",IF(san_table_data!AA194&gt;99, "&gt;99", IF(san_table_data!AA194&lt;1, "&lt;1", san_table_data!AA194))), "-")</f>
        <v>-</v>
      </c>
      <c r="AB197" s="63" t="str">
        <f>IF(ISNUMBER(san_table_data!AB194), IF(san_table_data!AB194=-999,"NA",IF(san_table_data!AB194&gt;99, "&gt;99", IF(san_table_data!AB194&lt;1, "&lt;1", san_table_data!AB194))), "-")</f>
        <v>-</v>
      </c>
      <c r="AC197" s="63" t="str">
        <f>IF(ISNUMBER(san_table_data!AC194), IF(san_table_data!AC194=-999,"NA",IF(san_table_data!AC194&gt;99, "&gt;99", IF(san_table_data!AC194&lt;1, "&lt;1", san_table_data!AC194))), "-")</f>
        <v>-</v>
      </c>
      <c r="AD197" s="59" t="str">
        <f>IF(ISNUMBER(san_table_data!AD194), IF(san_table_data!AD194=-999,"NA",IF(san_table_data!AD194&gt;99, "&gt;99", IF(san_table_data!AD194&lt;1, "&lt;1", san_table_data!AD194))), "-")</f>
        <v>-</v>
      </c>
      <c r="AE197" s="59" t="str">
        <f>IF(ISNUMBER(san_table_data!AE194), IF(san_table_data!AE194=-999,"NA",IF(san_table_data!AE194&gt;99, "&gt;99", IF(san_table_data!AE194&lt;1, "&lt;1", san_table_data!AE194))), "-")</f>
        <v>-</v>
      </c>
      <c r="AF197" s="59" t="str">
        <f>IF(ISNUMBER(san_table_data!AF194), IF(san_table_data!AF194=-999,"NA",IF(san_table_data!AF194&gt;99, "&gt;99", IF(san_table_data!AF194&lt;1, "&lt;1", san_table_data!AF194))), "-")</f>
        <v>-</v>
      </c>
      <c r="AG197" s="62" t="str">
        <f>IF(ISNUMBER(san_table_data!AG194), IF(san_table_data!AG194=-999,"NA",IF(san_table_data!AG194&gt;99, "&gt;99", IF(san_table_data!AG194&lt;1, "&lt;1", san_table_data!AG194))), "-")</f>
        <v>-</v>
      </c>
      <c r="AH197" s="63" t="str">
        <f>IF(ISNUMBER(san_table_data!AH194), IF(san_table_data!AH194=-999,"NA",IF(san_table_data!AH194&gt;99, "&gt;99", IF(san_table_data!AH194&lt;1, "&lt;1", san_table_data!AH194))), "-")</f>
        <v>-</v>
      </c>
      <c r="AI197" s="63" t="str">
        <f>IF(ISNUMBER(san_table_data!AI194), IF(san_table_data!AI194=-999,"NA",IF(san_table_data!AI194&gt;99, "&gt;99", IF(san_table_data!AI194&lt;1, "&lt;1", san_table_data!AI194))), "-")</f>
        <v>-</v>
      </c>
      <c r="AJ197" s="63" t="str">
        <f>IF(ISNUMBER(san_table_data!AJ194), IF(san_table_data!AJ194=-999,"NA",IF(san_table_data!AJ194&gt;99, "&gt;99", IF(san_table_data!AJ194&lt;1, "&lt;1", san_table_data!AJ194))), "-")</f>
        <v>-</v>
      </c>
      <c r="AK197" s="59" t="str">
        <f>IF(ISNUMBER(san_table_data!AK194), IF(san_table_data!AK194=-999,"NA",IF(san_table_data!AK194&gt;99, "&gt;99", IF(san_table_data!AK194&lt;1, "&lt;1", san_table_data!AK194))), "-")</f>
        <v>-</v>
      </c>
      <c r="AL197" s="59" t="str">
        <f>IF(ISNUMBER(san_table_data!AL194), IF(san_table_data!AL194=-999,"NA",IF(san_table_data!AL194&gt;99, "&gt;99", IF(san_table_data!AL194&lt;1, "&lt;1", san_table_data!AL194))), "-")</f>
        <v>-</v>
      </c>
      <c r="AM197" s="59" t="str">
        <f>IF(ISNUMBER(san_table_data!AM194), IF(san_table_data!AM194=-999,"NA",IF(san_table_data!AM194&gt;99, "&gt;99", IF(san_table_data!AM194&lt;1, "&lt;1", san_table_data!AM194))), "-")</f>
        <v>-</v>
      </c>
      <c r="AN197" s="62" t="str">
        <f>IF(ISNUMBER(san_table_data!AN194), IF(san_table_data!AN194=-999,"NA",IF(san_table_data!AN194&gt;99, "&gt;99", IF(san_table_data!AN194&lt;1, "&lt;1", san_table_data!AN194))), "-")</f>
        <v>-</v>
      </c>
      <c r="AO197" s="63" t="str">
        <f>IF(ISNUMBER(san_table_data!AO194), IF(san_table_data!AO194=-999,"NA",IF(san_table_data!AO194&gt;99, "&gt;99", IF(san_table_data!AO194&lt;1, "&lt;1", san_table_data!AO194))), "-")</f>
        <v>-</v>
      </c>
      <c r="AP197" s="63" t="str">
        <f>IF(ISNUMBER(san_table_data!AP194), IF(san_table_data!AP194=-999,"NA",IF(san_table_data!AP194&gt;99, "&gt;99", IF(san_table_data!AP194&lt;1, "&lt;1", san_table_data!AP194))), "-")</f>
        <v>-</v>
      </c>
      <c r="AQ197" s="63" t="str">
        <f>IF(ISNUMBER(san_table_data!AQ194), IF(san_table_data!AQ194=-999,"NA",IF(san_table_data!AQ194&gt;99, "&gt;99", IF(san_table_data!AQ194&lt;1, "&lt;1", san_table_data!AQ194))), "-")</f>
        <v>-</v>
      </c>
      <c r="AR197" s="59" t="str">
        <f>IF(ISNUMBER(san_table_data!AR194), IF(san_table_data!AR194=-999,"NA",IF(san_table_data!AR194&gt;99, "&gt;99", IF(san_table_data!AR194&lt;1, "&lt;1", san_table_data!AR194))), "-")</f>
        <v>-</v>
      </c>
      <c r="AS197" s="59" t="str">
        <f>IF(ISNUMBER(san_table_data!AS194), IF(san_table_data!AS194=-999,"NA",IF(san_table_data!AS194&gt;99, "&gt;99", IF(san_table_data!AS194&lt;1, "&lt;1", san_table_data!AS194))), "-")</f>
        <v>-</v>
      </c>
      <c r="AT197" s="59" t="str">
        <f>IF(ISNUMBER(san_table_data!AT194), IF(san_table_data!AT194=-999,"NA",IF(san_table_data!AT194&gt;99, "&gt;99", IF(san_table_data!AT194&lt;1, "&lt;1", san_table_data!AT194))), "-")</f>
        <v>-</v>
      </c>
    </row>
    <row r="198" x14ac:dyDescent="0.25">
      <c r="A198" s="56" t="str">
        <f>IF(ISBLANK(san_table_data!A195), "", san_table_data!A195)</f>
        <v/>
      </c>
      <c r="B198" s="56" t="str">
        <f>IF(ISBLANK(san_table_data!B195), "", san_table_data!B195)</f>
        <v/>
      </c>
      <c r="C198" s="57" t="str">
        <f>IF(ISNUMBER(san_table_data!C195), san_table_data!C195, "-")</f>
        <v>-</v>
      </c>
      <c r="D198" s="58" t="str">
        <f>IF(ISNUMBER(san_table_data!D195), san_table_data!D195, "-")</f>
        <v>-</v>
      </c>
      <c r="E198" s="59" t="str">
        <f>IF(ISNUMBER(san_table_data!E195), san_table_data!E195, "-")</f>
        <v>-</v>
      </c>
      <c r="F198" s="60" t="str">
        <f>IF(ISNUMBER(san_table_data!F195), IF(san_table_data!F195=-999,"NA",IF(san_table_data!F195&gt;99, "&gt;99", IF(san_table_data!F195&lt;1, "&lt;1", san_table_data!F195))), "-")</f>
        <v>-</v>
      </c>
      <c r="G198" s="59" t="str">
        <f>IF(ISNUMBER(san_table_data!G195), IF(san_table_data!G195=-999,"NA",IF(san_table_data!G195&gt;99, "&gt;99", IF(san_table_data!G195&lt;1, "&lt;1", san_table_data!G195))), "-")</f>
        <v>-</v>
      </c>
      <c r="H198" s="59" t="str">
        <f>IF(ISNUMBER(san_table_data!H195), IF(san_table_data!H195=-999,"NA",IF(san_table_data!H195&gt;99, "&gt;99", IF(san_table_data!H195&lt;1, "&lt;1", san_table_data!H195))), "-")</f>
        <v>-</v>
      </c>
      <c r="I198" s="61" t="str">
        <f>IF(ISNUMBER(san_table_data!I195), IF(san_table_data!I195=-999,"NA",IF(san_table_data!I195&gt;99, "&gt;99", IF(san_table_data!I195&lt;1, "&lt;1", san_table_data!I195))), "-")</f>
        <v>-</v>
      </c>
      <c r="J198" s="47" t="str">
        <f>IF(ISNUMBER(san_table_data!J195), IF(san_table_data!J195=-999,"NA",san_table_data!J195), "-")</f>
        <v>-</v>
      </c>
      <c r="K198" s="47" t="str">
        <f>IF(ISNUMBER(san_table_data!K195), IF(san_table_data!K195=-999,"NA",san_table_data!K195), "-")</f>
        <v>-</v>
      </c>
      <c r="L198" s="60" t="str">
        <f>IF(ISNUMBER(san_table_data!L195), IF(san_table_data!L195=-999,"NA",IF(san_table_data!L195&gt;99, "&gt;99", IF(san_table_data!L195&lt;1, "&lt;1", san_table_data!L195))), "-")</f>
        <v>-</v>
      </c>
      <c r="M198" s="59" t="str">
        <f>IF(ISNUMBER(san_table_data!M195), IF(san_table_data!M195=-999,"NA",IF(san_table_data!M195&gt;99, "&gt;99", IF(san_table_data!M195&lt;1, "&lt;1", san_table_data!M195))), "-")</f>
        <v>-</v>
      </c>
      <c r="N198" s="59" t="str">
        <f>IF(ISNUMBER(san_table_data!N195), IF(san_table_data!N195=-999,"NA",IF(san_table_data!N195&gt;99, "&gt;99", IF(san_table_data!N195&lt;1, "&lt;1", san_table_data!N195))), "-")</f>
        <v>-</v>
      </c>
      <c r="O198" s="61" t="str">
        <f>IF(ISNUMBER(san_table_data!O195), IF(san_table_data!O195=-999,"NA",IF(san_table_data!O195&gt;99, "&gt;99", IF(san_table_data!O195&lt;1, "&lt;1", san_table_data!O195))), "-")</f>
        <v>-</v>
      </c>
      <c r="P198" s="47" t="str">
        <f>IF(ISNUMBER(san_table_data!P195), IF(san_table_data!P195=-999,"NA",san_table_data!P195), "-")</f>
        <v>-</v>
      </c>
      <c r="Q198" s="47" t="str">
        <f>IF(ISNUMBER(san_table_data!Q195), IF(san_table_data!Q195=-999,"NA",san_table_data!Q195), "-")</f>
        <v>-</v>
      </c>
      <c r="R198" s="60" t="str">
        <f>IF(ISNUMBER(san_table_data!R195), IF(san_table_data!R195=-999,"NA",IF(san_table_data!R195&gt;99, "&gt;99", IF(san_table_data!R195&lt;1, "&lt;1", san_table_data!R195))), "-")</f>
        <v>-</v>
      </c>
      <c r="S198" s="59" t="str">
        <f>IF(ISNUMBER(san_table_data!S195), IF(san_table_data!S195=-999,"NA",IF(san_table_data!S195&gt;99, "&gt;99", IF(san_table_data!S195&lt;1, "&lt;1", san_table_data!S195))), "-")</f>
        <v>-</v>
      </c>
      <c r="T198" s="59" t="str">
        <f>IF(ISNUMBER(san_table_data!T195), IF(san_table_data!T195=-999,"NA",IF(san_table_data!T195&gt;99, "&gt;99", IF(san_table_data!T195&lt;1, "&lt;1", san_table_data!T195))), "-")</f>
        <v>-</v>
      </c>
      <c r="U198" s="61" t="str">
        <f>IF(ISNUMBER(san_table_data!U195), IF(san_table_data!U195=-999,"NA",IF(san_table_data!U195&gt;99, "&gt;99", IF(san_table_data!U195&lt;1, "&lt;1", san_table_data!U195))), "-")</f>
        <v>-</v>
      </c>
      <c r="V198" s="47" t="str">
        <f>IF(ISNUMBER(san_table_data!V195), IF(san_table_data!V195=-999,"NA",san_table_data!V195), "-")</f>
        <v>-</v>
      </c>
      <c r="W198" s="47" t="str">
        <f>IF(ISNUMBER(san_table_data!W195), IF(san_table_data!W195=-999,"NA",san_table_data!W195), "-")</f>
        <v>-</v>
      </c>
      <c r="X198" s="47"/>
      <c r="Y198" s="47"/>
      <c r="Z198" s="62" t="str">
        <f>IF(ISNUMBER(san_table_data!Z195), IF(san_table_data!Z195=-999,"NA",IF(san_table_data!Z195&gt;99, "&gt;99", IF(san_table_data!Z195&lt;1, "&lt;1", san_table_data!Z195))), "-")</f>
        <v>-</v>
      </c>
      <c r="AA198" s="63" t="str">
        <f>IF(ISNUMBER(san_table_data!AA195), IF(san_table_data!AA195=-999,"NA",IF(san_table_data!AA195&gt;99, "&gt;99", IF(san_table_data!AA195&lt;1, "&lt;1", san_table_data!AA195))), "-")</f>
        <v>-</v>
      </c>
      <c r="AB198" s="63" t="str">
        <f>IF(ISNUMBER(san_table_data!AB195), IF(san_table_data!AB195=-999,"NA",IF(san_table_data!AB195&gt;99, "&gt;99", IF(san_table_data!AB195&lt;1, "&lt;1", san_table_data!AB195))), "-")</f>
        <v>-</v>
      </c>
      <c r="AC198" s="63" t="str">
        <f>IF(ISNUMBER(san_table_data!AC195), IF(san_table_data!AC195=-999,"NA",IF(san_table_data!AC195&gt;99, "&gt;99", IF(san_table_data!AC195&lt;1, "&lt;1", san_table_data!AC195))), "-")</f>
        <v>-</v>
      </c>
      <c r="AD198" s="59" t="str">
        <f>IF(ISNUMBER(san_table_data!AD195), IF(san_table_data!AD195=-999,"NA",IF(san_table_data!AD195&gt;99, "&gt;99", IF(san_table_data!AD195&lt;1, "&lt;1", san_table_data!AD195))), "-")</f>
        <v>-</v>
      </c>
      <c r="AE198" s="59" t="str">
        <f>IF(ISNUMBER(san_table_data!AE195), IF(san_table_data!AE195=-999,"NA",IF(san_table_data!AE195&gt;99, "&gt;99", IF(san_table_data!AE195&lt;1, "&lt;1", san_table_data!AE195))), "-")</f>
        <v>-</v>
      </c>
      <c r="AF198" s="59" t="str">
        <f>IF(ISNUMBER(san_table_data!AF195), IF(san_table_data!AF195=-999,"NA",IF(san_table_data!AF195&gt;99, "&gt;99", IF(san_table_data!AF195&lt;1, "&lt;1", san_table_data!AF195))), "-")</f>
        <v>-</v>
      </c>
      <c r="AG198" s="62" t="str">
        <f>IF(ISNUMBER(san_table_data!AG195), IF(san_table_data!AG195=-999,"NA",IF(san_table_data!AG195&gt;99, "&gt;99", IF(san_table_data!AG195&lt;1, "&lt;1", san_table_data!AG195))), "-")</f>
        <v>-</v>
      </c>
      <c r="AH198" s="63" t="str">
        <f>IF(ISNUMBER(san_table_data!AH195), IF(san_table_data!AH195=-999,"NA",IF(san_table_data!AH195&gt;99, "&gt;99", IF(san_table_data!AH195&lt;1, "&lt;1", san_table_data!AH195))), "-")</f>
        <v>-</v>
      </c>
      <c r="AI198" s="63" t="str">
        <f>IF(ISNUMBER(san_table_data!AI195), IF(san_table_data!AI195=-999,"NA",IF(san_table_data!AI195&gt;99, "&gt;99", IF(san_table_data!AI195&lt;1, "&lt;1", san_table_data!AI195))), "-")</f>
        <v>-</v>
      </c>
      <c r="AJ198" s="63" t="str">
        <f>IF(ISNUMBER(san_table_data!AJ195), IF(san_table_data!AJ195=-999,"NA",IF(san_table_data!AJ195&gt;99, "&gt;99", IF(san_table_data!AJ195&lt;1, "&lt;1", san_table_data!AJ195))), "-")</f>
        <v>-</v>
      </c>
      <c r="AK198" s="59" t="str">
        <f>IF(ISNUMBER(san_table_data!AK195), IF(san_table_data!AK195=-999,"NA",IF(san_table_data!AK195&gt;99, "&gt;99", IF(san_table_data!AK195&lt;1, "&lt;1", san_table_data!AK195))), "-")</f>
        <v>-</v>
      </c>
      <c r="AL198" s="59" t="str">
        <f>IF(ISNUMBER(san_table_data!AL195), IF(san_table_data!AL195=-999,"NA",IF(san_table_data!AL195&gt;99, "&gt;99", IF(san_table_data!AL195&lt;1, "&lt;1", san_table_data!AL195))), "-")</f>
        <v>-</v>
      </c>
      <c r="AM198" s="59" t="str">
        <f>IF(ISNUMBER(san_table_data!AM195), IF(san_table_data!AM195=-999,"NA",IF(san_table_data!AM195&gt;99, "&gt;99", IF(san_table_data!AM195&lt;1, "&lt;1", san_table_data!AM195))), "-")</f>
        <v>-</v>
      </c>
      <c r="AN198" s="62" t="str">
        <f>IF(ISNUMBER(san_table_data!AN195), IF(san_table_data!AN195=-999,"NA",IF(san_table_data!AN195&gt;99, "&gt;99", IF(san_table_data!AN195&lt;1, "&lt;1", san_table_data!AN195))), "-")</f>
        <v>-</v>
      </c>
      <c r="AO198" s="63" t="str">
        <f>IF(ISNUMBER(san_table_data!AO195), IF(san_table_data!AO195=-999,"NA",IF(san_table_data!AO195&gt;99, "&gt;99", IF(san_table_data!AO195&lt;1, "&lt;1", san_table_data!AO195))), "-")</f>
        <v>-</v>
      </c>
      <c r="AP198" s="63" t="str">
        <f>IF(ISNUMBER(san_table_data!AP195), IF(san_table_data!AP195=-999,"NA",IF(san_table_data!AP195&gt;99, "&gt;99", IF(san_table_data!AP195&lt;1, "&lt;1", san_table_data!AP195))), "-")</f>
        <v>-</v>
      </c>
      <c r="AQ198" s="63" t="str">
        <f>IF(ISNUMBER(san_table_data!AQ195), IF(san_table_data!AQ195=-999,"NA",IF(san_table_data!AQ195&gt;99, "&gt;99", IF(san_table_data!AQ195&lt;1, "&lt;1", san_table_data!AQ195))), "-")</f>
        <v>-</v>
      </c>
      <c r="AR198" s="59" t="str">
        <f>IF(ISNUMBER(san_table_data!AR195), IF(san_table_data!AR195=-999,"NA",IF(san_table_data!AR195&gt;99, "&gt;99", IF(san_table_data!AR195&lt;1, "&lt;1", san_table_data!AR195))), "-")</f>
        <v>-</v>
      </c>
      <c r="AS198" s="59" t="str">
        <f>IF(ISNUMBER(san_table_data!AS195), IF(san_table_data!AS195=-999,"NA",IF(san_table_data!AS195&gt;99, "&gt;99", IF(san_table_data!AS195&lt;1, "&lt;1", san_table_data!AS195))), "-")</f>
        <v>-</v>
      </c>
      <c r="AT198" s="59" t="str">
        <f>IF(ISNUMBER(san_table_data!AT195), IF(san_table_data!AT195=-999,"NA",IF(san_table_data!AT195&gt;99, "&gt;99", IF(san_table_data!AT195&lt;1, "&lt;1", san_table_data!AT195))), "-")</f>
        <v>-</v>
      </c>
    </row>
    <row r="199" x14ac:dyDescent="0.25">
      <c r="A199" s="56" t="str">
        <f>IF(ISBLANK(san_table_data!A196), "", san_table_data!A196)</f>
        <v/>
      </c>
      <c r="B199" s="56" t="str">
        <f>IF(ISBLANK(san_table_data!B196), "", san_table_data!B196)</f>
        <v/>
      </c>
      <c r="C199" s="57" t="str">
        <f>IF(ISNUMBER(san_table_data!C196), san_table_data!C196, "-")</f>
        <v>-</v>
      </c>
      <c r="D199" s="58" t="str">
        <f>IF(ISNUMBER(san_table_data!D196), san_table_data!D196, "-")</f>
        <v>-</v>
      </c>
      <c r="E199" s="59" t="str">
        <f>IF(ISNUMBER(san_table_data!E196), san_table_data!E196, "-")</f>
        <v>-</v>
      </c>
      <c r="F199" s="60" t="str">
        <f>IF(ISNUMBER(san_table_data!F196), IF(san_table_data!F196=-999,"NA",IF(san_table_data!F196&gt;99, "&gt;99", IF(san_table_data!F196&lt;1, "&lt;1", san_table_data!F196))), "-")</f>
        <v>-</v>
      </c>
      <c r="G199" s="59" t="str">
        <f>IF(ISNUMBER(san_table_data!G196), IF(san_table_data!G196=-999,"NA",IF(san_table_data!G196&gt;99, "&gt;99", IF(san_table_data!G196&lt;1, "&lt;1", san_table_data!G196))), "-")</f>
        <v>-</v>
      </c>
      <c r="H199" s="59" t="str">
        <f>IF(ISNUMBER(san_table_data!H196), IF(san_table_data!H196=-999,"NA",IF(san_table_data!H196&gt;99, "&gt;99", IF(san_table_data!H196&lt;1, "&lt;1", san_table_data!H196))), "-")</f>
        <v>-</v>
      </c>
      <c r="I199" s="61" t="str">
        <f>IF(ISNUMBER(san_table_data!I196), IF(san_table_data!I196=-999,"NA",IF(san_table_data!I196&gt;99, "&gt;99", IF(san_table_data!I196&lt;1, "&lt;1", san_table_data!I196))), "-")</f>
        <v>-</v>
      </c>
      <c r="J199" s="47" t="str">
        <f>IF(ISNUMBER(san_table_data!J196), IF(san_table_data!J196=-999,"NA",san_table_data!J196), "-")</f>
        <v>-</v>
      </c>
      <c r="K199" s="47" t="str">
        <f>IF(ISNUMBER(san_table_data!K196), IF(san_table_data!K196=-999,"NA",san_table_data!K196), "-")</f>
        <v>-</v>
      </c>
      <c r="L199" s="60" t="str">
        <f>IF(ISNUMBER(san_table_data!L196), IF(san_table_data!L196=-999,"NA",IF(san_table_data!L196&gt;99, "&gt;99", IF(san_table_data!L196&lt;1, "&lt;1", san_table_data!L196))), "-")</f>
        <v>-</v>
      </c>
      <c r="M199" s="59" t="str">
        <f>IF(ISNUMBER(san_table_data!M196), IF(san_table_data!M196=-999,"NA",IF(san_table_data!M196&gt;99, "&gt;99", IF(san_table_data!M196&lt;1, "&lt;1", san_table_data!M196))), "-")</f>
        <v>-</v>
      </c>
      <c r="N199" s="59" t="str">
        <f>IF(ISNUMBER(san_table_data!N196), IF(san_table_data!N196=-999,"NA",IF(san_table_data!N196&gt;99, "&gt;99", IF(san_table_data!N196&lt;1, "&lt;1", san_table_data!N196))), "-")</f>
        <v>-</v>
      </c>
      <c r="O199" s="61" t="str">
        <f>IF(ISNUMBER(san_table_data!O196), IF(san_table_data!O196=-999,"NA",IF(san_table_data!O196&gt;99, "&gt;99", IF(san_table_data!O196&lt;1, "&lt;1", san_table_data!O196))), "-")</f>
        <v>-</v>
      </c>
      <c r="P199" s="47" t="str">
        <f>IF(ISNUMBER(san_table_data!P196), IF(san_table_data!P196=-999,"NA",san_table_data!P196), "-")</f>
        <v>-</v>
      </c>
      <c r="Q199" s="47" t="str">
        <f>IF(ISNUMBER(san_table_data!Q196), IF(san_table_data!Q196=-999,"NA",san_table_data!Q196), "-")</f>
        <v>-</v>
      </c>
      <c r="R199" s="60" t="str">
        <f>IF(ISNUMBER(san_table_data!R196), IF(san_table_data!R196=-999,"NA",IF(san_table_data!R196&gt;99, "&gt;99", IF(san_table_data!R196&lt;1, "&lt;1", san_table_data!R196))), "-")</f>
        <v>-</v>
      </c>
      <c r="S199" s="59" t="str">
        <f>IF(ISNUMBER(san_table_data!S196), IF(san_table_data!S196=-999,"NA",IF(san_table_data!S196&gt;99, "&gt;99", IF(san_table_data!S196&lt;1, "&lt;1", san_table_data!S196))), "-")</f>
        <v>-</v>
      </c>
      <c r="T199" s="59" t="str">
        <f>IF(ISNUMBER(san_table_data!T196), IF(san_table_data!T196=-999,"NA",IF(san_table_data!T196&gt;99, "&gt;99", IF(san_table_data!T196&lt;1, "&lt;1", san_table_data!T196))), "-")</f>
        <v>-</v>
      </c>
      <c r="U199" s="61" t="str">
        <f>IF(ISNUMBER(san_table_data!U196), IF(san_table_data!U196=-999,"NA",IF(san_table_data!U196&gt;99, "&gt;99", IF(san_table_data!U196&lt;1, "&lt;1", san_table_data!U196))), "-")</f>
        <v>-</v>
      </c>
      <c r="V199" s="47" t="str">
        <f>IF(ISNUMBER(san_table_data!V196), IF(san_table_data!V196=-999,"NA",san_table_data!V196), "-")</f>
        <v>-</v>
      </c>
      <c r="W199" s="47" t="str">
        <f>IF(ISNUMBER(san_table_data!W196), IF(san_table_data!W196=-999,"NA",san_table_data!W196), "-")</f>
        <v>-</v>
      </c>
      <c r="X199" s="47"/>
      <c r="Y199" s="47"/>
      <c r="Z199" s="62" t="str">
        <f>IF(ISNUMBER(san_table_data!Z196), IF(san_table_data!Z196=-999,"NA",IF(san_table_data!Z196&gt;99, "&gt;99", IF(san_table_data!Z196&lt;1, "&lt;1", san_table_data!Z196))), "-")</f>
        <v>-</v>
      </c>
      <c r="AA199" s="63" t="str">
        <f>IF(ISNUMBER(san_table_data!AA196), IF(san_table_data!AA196=-999,"NA",IF(san_table_data!AA196&gt;99, "&gt;99", IF(san_table_data!AA196&lt;1, "&lt;1", san_table_data!AA196))), "-")</f>
        <v>-</v>
      </c>
      <c r="AB199" s="63" t="str">
        <f>IF(ISNUMBER(san_table_data!AB196), IF(san_table_data!AB196=-999,"NA",IF(san_table_data!AB196&gt;99, "&gt;99", IF(san_table_data!AB196&lt;1, "&lt;1", san_table_data!AB196))), "-")</f>
        <v>-</v>
      </c>
      <c r="AC199" s="63" t="str">
        <f>IF(ISNUMBER(san_table_data!AC196), IF(san_table_data!AC196=-999,"NA",IF(san_table_data!AC196&gt;99, "&gt;99", IF(san_table_data!AC196&lt;1, "&lt;1", san_table_data!AC196))), "-")</f>
        <v>-</v>
      </c>
      <c r="AD199" s="59" t="str">
        <f>IF(ISNUMBER(san_table_data!AD196), IF(san_table_data!AD196=-999,"NA",IF(san_table_data!AD196&gt;99, "&gt;99", IF(san_table_data!AD196&lt;1, "&lt;1", san_table_data!AD196))), "-")</f>
        <v>-</v>
      </c>
      <c r="AE199" s="59" t="str">
        <f>IF(ISNUMBER(san_table_data!AE196), IF(san_table_data!AE196=-999,"NA",IF(san_table_data!AE196&gt;99, "&gt;99", IF(san_table_data!AE196&lt;1, "&lt;1", san_table_data!AE196))), "-")</f>
        <v>-</v>
      </c>
      <c r="AF199" s="59" t="str">
        <f>IF(ISNUMBER(san_table_data!AF196), IF(san_table_data!AF196=-999,"NA",IF(san_table_data!AF196&gt;99, "&gt;99", IF(san_table_data!AF196&lt;1, "&lt;1", san_table_data!AF196))), "-")</f>
        <v>-</v>
      </c>
      <c r="AG199" s="62" t="str">
        <f>IF(ISNUMBER(san_table_data!AG196), IF(san_table_data!AG196=-999,"NA",IF(san_table_data!AG196&gt;99, "&gt;99", IF(san_table_data!AG196&lt;1, "&lt;1", san_table_data!AG196))), "-")</f>
        <v>-</v>
      </c>
      <c r="AH199" s="63" t="str">
        <f>IF(ISNUMBER(san_table_data!AH196), IF(san_table_data!AH196=-999,"NA",IF(san_table_data!AH196&gt;99, "&gt;99", IF(san_table_data!AH196&lt;1, "&lt;1", san_table_data!AH196))), "-")</f>
        <v>-</v>
      </c>
      <c r="AI199" s="63" t="str">
        <f>IF(ISNUMBER(san_table_data!AI196), IF(san_table_data!AI196=-999,"NA",IF(san_table_data!AI196&gt;99, "&gt;99", IF(san_table_data!AI196&lt;1, "&lt;1", san_table_data!AI196))), "-")</f>
        <v>-</v>
      </c>
      <c r="AJ199" s="63" t="str">
        <f>IF(ISNUMBER(san_table_data!AJ196), IF(san_table_data!AJ196=-999,"NA",IF(san_table_data!AJ196&gt;99, "&gt;99", IF(san_table_data!AJ196&lt;1, "&lt;1", san_table_data!AJ196))), "-")</f>
        <v>-</v>
      </c>
      <c r="AK199" s="59" t="str">
        <f>IF(ISNUMBER(san_table_data!AK196), IF(san_table_data!AK196=-999,"NA",IF(san_table_data!AK196&gt;99, "&gt;99", IF(san_table_data!AK196&lt;1, "&lt;1", san_table_data!AK196))), "-")</f>
        <v>-</v>
      </c>
      <c r="AL199" s="59" t="str">
        <f>IF(ISNUMBER(san_table_data!AL196), IF(san_table_data!AL196=-999,"NA",IF(san_table_data!AL196&gt;99, "&gt;99", IF(san_table_data!AL196&lt;1, "&lt;1", san_table_data!AL196))), "-")</f>
        <v>-</v>
      </c>
      <c r="AM199" s="59" t="str">
        <f>IF(ISNUMBER(san_table_data!AM196), IF(san_table_data!AM196=-999,"NA",IF(san_table_data!AM196&gt;99, "&gt;99", IF(san_table_data!AM196&lt;1, "&lt;1", san_table_data!AM196))), "-")</f>
        <v>-</v>
      </c>
      <c r="AN199" s="62" t="str">
        <f>IF(ISNUMBER(san_table_data!AN196), IF(san_table_data!AN196=-999,"NA",IF(san_table_data!AN196&gt;99, "&gt;99", IF(san_table_data!AN196&lt;1, "&lt;1", san_table_data!AN196))), "-")</f>
        <v>-</v>
      </c>
      <c r="AO199" s="63" t="str">
        <f>IF(ISNUMBER(san_table_data!AO196), IF(san_table_data!AO196=-999,"NA",IF(san_table_data!AO196&gt;99, "&gt;99", IF(san_table_data!AO196&lt;1, "&lt;1", san_table_data!AO196))), "-")</f>
        <v>-</v>
      </c>
      <c r="AP199" s="63" t="str">
        <f>IF(ISNUMBER(san_table_data!AP196), IF(san_table_data!AP196=-999,"NA",IF(san_table_data!AP196&gt;99, "&gt;99", IF(san_table_data!AP196&lt;1, "&lt;1", san_table_data!AP196))), "-")</f>
        <v>-</v>
      </c>
      <c r="AQ199" s="63" t="str">
        <f>IF(ISNUMBER(san_table_data!AQ196), IF(san_table_data!AQ196=-999,"NA",IF(san_table_data!AQ196&gt;99, "&gt;99", IF(san_table_data!AQ196&lt;1, "&lt;1", san_table_data!AQ196))), "-")</f>
        <v>-</v>
      </c>
      <c r="AR199" s="59" t="str">
        <f>IF(ISNUMBER(san_table_data!AR196), IF(san_table_data!AR196=-999,"NA",IF(san_table_data!AR196&gt;99, "&gt;99", IF(san_table_data!AR196&lt;1, "&lt;1", san_table_data!AR196))), "-")</f>
        <v>-</v>
      </c>
      <c r="AS199" s="59" t="str">
        <f>IF(ISNUMBER(san_table_data!AS196), IF(san_table_data!AS196=-999,"NA",IF(san_table_data!AS196&gt;99, "&gt;99", IF(san_table_data!AS196&lt;1, "&lt;1", san_table_data!AS196))), "-")</f>
        <v>-</v>
      </c>
      <c r="AT199" s="59" t="str">
        <f>IF(ISNUMBER(san_table_data!AT196), IF(san_table_data!AT196=-999,"NA",IF(san_table_data!AT196&gt;99, "&gt;99", IF(san_table_data!AT196&lt;1, "&lt;1", san_table_data!AT196))), "-")</f>
        <v>-</v>
      </c>
    </row>
    <row r="200" x14ac:dyDescent="0.25">
      <c r="A200" s="56" t="str">
        <f>IF(ISBLANK(san_table_data!A197), "", san_table_data!A197)</f>
        <v/>
      </c>
      <c r="B200" s="56" t="str">
        <f>IF(ISBLANK(san_table_data!B197), "", san_table_data!B197)</f>
        <v/>
      </c>
      <c r="C200" s="57" t="str">
        <f>IF(ISNUMBER(san_table_data!C197), san_table_data!C197, "-")</f>
        <v>-</v>
      </c>
      <c r="D200" s="58" t="str">
        <f>IF(ISNUMBER(san_table_data!D197), san_table_data!D197, "-")</f>
        <v>-</v>
      </c>
      <c r="E200" s="59" t="str">
        <f>IF(ISNUMBER(san_table_data!E197), san_table_data!E197, "-")</f>
        <v>-</v>
      </c>
      <c r="F200" s="60" t="str">
        <f>IF(ISNUMBER(san_table_data!F197), IF(san_table_data!F197=-999,"NA",IF(san_table_data!F197&gt;99, "&gt;99", IF(san_table_data!F197&lt;1, "&lt;1", san_table_data!F197))), "-")</f>
        <v>-</v>
      </c>
      <c r="G200" s="59" t="str">
        <f>IF(ISNUMBER(san_table_data!G197), IF(san_table_data!G197=-999,"NA",IF(san_table_data!G197&gt;99, "&gt;99", IF(san_table_data!G197&lt;1, "&lt;1", san_table_data!G197))), "-")</f>
        <v>-</v>
      </c>
      <c r="H200" s="59" t="str">
        <f>IF(ISNUMBER(san_table_data!H197), IF(san_table_data!H197=-999,"NA",IF(san_table_data!H197&gt;99, "&gt;99", IF(san_table_data!H197&lt;1, "&lt;1", san_table_data!H197))), "-")</f>
        <v>-</v>
      </c>
      <c r="I200" s="61" t="str">
        <f>IF(ISNUMBER(san_table_data!I197), IF(san_table_data!I197=-999,"NA",IF(san_table_data!I197&gt;99, "&gt;99", IF(san_table_data!I197&lt;1, "&lt;1", san_table_data!I197))), "-")</f>
        <v>-</v>
      </c>
      <c r="J200" s="47" t="str">
        <f>IF(ISNUMBER(san_table_data!J197), IF(san_table_data!J197=-999,"NA",san_table_data!J197), "-")</f>
        <v>-</v>
      </c>
      <c r="K200" s="47" t="str">
        <f>IF(ISNUMBER(san_table_data!K197), IF(san_table_data!K197=-999,"NA",san_table_data!K197), "-")</f>
        <v>-</v>
      </c>
      <c r="L200" s="60" t="str">
        <f>IF(ISNUMBER(san_table_data!L197), IF(san_table_data!L197=-999,"NA",IF(san_table_data!L197&gt;99, "&gt;99", IF(san_table_data!L197&lt;1, "&lt;1", san_table_data!L197))), "-")</f>
        <v>-</v>
      </c>
      <c r="M200" s="59" t="str">
        <f>IF(ISNUMBER(san_table_data!M197), IF(san_table_data!M197=-999,"NA",IF(san_table_data!M197&gt;99, "&gt;99", IF(san_table_data!M197&lt;1, "&lt;1", san_table_data!M197))), "-")</f>
        <v>-</v>
      </c>
      <c r="N200" s="59" t="str">
        <f>IF(ISNUMBER(san_table_data!N197), IF(san_table_data!N197=-999,"NA",IF(san_table_data!N197&gt;99, "&gt;99", IF(san_table_data!N197&lt;1, "&lt;1", san_table_data!N197))), "-")</f>
        <v>-</v>
      </c>
      <c r="O200" s="61" t="str">
        <f>IF(ISNUMBER(san_table_data!O197), IF(san_table_data!O197=-999,"NA",IF(san_table_data!O197&gt;99, "&gt;99", IF(san_table_data!O197&lt;1, "&lt;1", san_table_data!O197))), "-")</f>
        <v>-</v>
      </c>
      <c r="P200" s="47" t="str">
        <f>IF(ISNUMBER(san_table_data!P197), IF(san_table_data!P197=-999,"NA",san_table_data!P197), "-")</f>
        <v>-</v>
      </c>
      <c r="Q200" s="47" t="str">
        <f>IF(ISNUMBER(san_table_data!Q197), IF(san_table_data!Q197=-999,"NA",san_table_data!Q197), "-")</f>
        <v>-</v>
      </c>
      <c r="R200" s="60" t="str">
        <f>IF(ISNUMBER(san_table_data!R197), IF(san_table_data!R197=-999,"NA",IF(san_table_data!R197&gt;99, "&gt;99", IF(san_table_data!R197&lt;1, "&lt;1", san_table_data!R197))), "-")</f>
        <v>-</v>
      </c>
      <c r="S200" s="59" t="str">
        <f>IF(ISNUMBER(san_table_data!S197), IF(san_table_data!S197=-999,"NA",IF(san_table_data!S197&gt;99, "&gt;99", IF(san_table_data!S197&lt;1, "&lt;1", san_table_data!S197))), "-")</f>
        <v>-</v>
      </c>
      <c r="T200" s="59" t="str">
        <f>IF(ISNUMBER(san_table_data!T197), IF(san_table_data!T197=-999,"NA",IF(san_table_data!T197&gt;99, "&gt;99", IF(san_table_data!T197&lt;1, "&lt;1", san_table_data!T197))), "-")</f>
        <v>-</v>
      </c>
      <c r="U200" s="61" t="str">
        <f>IF(ISNUMBER(san_table_data!U197), IF(san_table_data!U197=-999,"NA",IF(san_table_data!U197&gt;99, "&gt;99", IF(san_table_data!U197&lt;1, "&lt;1", san_table_data!U197))), "-")</f>
        <v>-</v>
      </c>
      <c r="V200" s="47" t="str">
        <f>IF(ISNUMBER(san_table_data!V197), IF(san_table_data!V197=-999,"NA",san_table_data!V197), "-")</f>
        <v>-</v>
      </c>
      <c r="W200" s="47" t="str">
        <f>IF(ISNUMBER(san_table_data!W197), IF(san_table_data!W197=-999,"NA",san_table_data!W197), "-")</f>
        <v>-</v>
      </c>
      <c r="X200" s="47"/>
      <c r="Y200" s="47"/>
      <c r="Z200" s="62" t="str">
        <f>IF(ISNUMBER(san_table_data!Z197), IF(san_table_data!Z197=-999,"NA",IF(san_table_data!Z197&gt;99, "&gt;99", IF(san_table_data!Z197&lt;1, "&lt;1", san_table_data!Z197))), "-")</f>
        <v>-</v>
      </c>
      <c r="AA200" s="63" t="str">
        <f>IF(ISNUMBER(san_table_data!AA197), IF(san_table_data!AA197=-999,"NA",IF(san_table_data!AA197&gt;99, "&gt;99", IF(san_table_data!AA197&lt;1, "&lt;1", san_table_data!AA197))), "-")</f>
        <v>-</v>
      </c>
      <c r="AB200" s="63" t="str">
        <f>IF(ISNUMBER(san_table_data!AB197), IF(san_table_data!AB197=-999,"NA",IF(san_table_data!AB197&gt;99, "&gt;99", IF(san_table_data!AB197&lt;1, "&lt;1", san_table_data!AB197))), "-")</f>
        <v>-</v>
      </c>
      <c r="AC200" s="63" t="str">
        <f>IF(ISNUMBER(san_table_data!AC197), IF(san_table_data!AC197=-999,"NA",IF(san_table_data!AC197&gt;99, "&gt;99", IF(san_table_data!AC197&lt;1, "&lt;1", san_table_data!AC197))), "-")</f>
        <v>-</v>
      </c>
      <c r="AD200" s="59" t="str">
        <f>IF(ISNUMBER(san_table_data!AD197), IF(san_table_data!AD197=-999,"NA",IF(san_table_data!AD197&gt;99, "&gt;99", IF(san_table_data!AD197&lt;1, "&lt;1", san_table_data!AD197))), "-")</f>
        <v>-</v>
      </c>
      <c r="AE200" s="59" t="str">
        <f>IF(ISNUMBER(san_table_data!AE197), IF(san_table_data!AE197=-999,"NA",IF(san_table_data!AE197&gt;99, "&gt;99", IF(san_table_data!AE197&lt;1, "&lt;1", san_table_data!AE197))), "-")</f>
        <v>-</v>
      </c>
      <c r="AF200" s="59" t="str">
        <f>IF(ISNUMBER(san_table_data!AF197), IF(san_table_data!AF197=-999,"NA",IF(san_table_data!AF197&gt;99, "&gt;99", IF(san_table_data!AF197&lt;1, "&lt;1", san_table_data!AF197))), "-")</f>
        <v>-</v>
      </c>
      <c r="AG200" s="62" t="str">
        <f>IF(ISNUMBER(san_table_data!AG197), IF(san_table_data!AG197=-999,"NA",IF(san_table_data!AG197&gt;99, "&gt;99", IF(san_table_data!AG197&lt;1, "&lt;1", san_table_data!AG197))), "-")</f>
        <v>-</v>
      </c>
      <c r="AH200" s="63" t="str">
        <f>IF(ISNUMBER(san_table_data!AH197), IF(san_table_data!AH197=-999,"NA",IF(san_table_data!AH197&gt;99, "&gt;99", IF(san_table_data!AH197&lt;1, "&lt;1", san_table_data!AH197))), "-")</f>
        <v>-</v>
      </c>
      <c r="AI200" s="63" t="str">
        <f>IF(ISNUMBER(san_table_data!AI197), IF(san_table_data!AI197=-999,"NA",IF(san_table_data!AI197&gt;99, "&gt;99", IF(san_table_data!AI197&lt;1, "&lt;1", san_table_data!AI197))), "-")</f>
        <v>-</v>
      </c>
      <c r="AJ200" s="63" t="str">
        <f>IF(ISNUMBER(san_table_data!AJ197), IF(san_table_data!AJ197=-999,"NA",IF(san_table_data!AJ197&gt;99, "&gt;99", IF(san_table_data!AJ197&lt;1, "&lt;1", san_table_data!AJ197))), "-")</f>
        <v>-</v>
      </c>
      <c r="AK200" s="59" t="str">
        <f>IF(ISNUMBER(san_table_data!AK197), IF(san_table_data!AK197=-999,"NA",IF(san_table_data!AK197&gt;99, "&gt;99", IF(san_table_data!AK197&lt;1, "&lt;1", san_table_data!AK197))), "-")</f>
        <v>-</v>
      </c>
      <c r="AL200" s="59" t="str">
        <f>IF(ISNUMBER(san_table_data!AL197), IF(san_table_data!AL197=-999,"NA",IF(san_table_data!AL197&gt;99, "&gt;99", IF(san_table_data!AL197&lt;1, "&lt;1", san_table_data!AL197))), "-")</f>
        <v>-</v>
      </c>
      <c r="AM200" s="59" t="str">
        <f>IF(ISNUMBER(san_table_data!AM197), IF(san_table_data!AM197=-999,"NA",IF(san_table_data!AM197&gt;99, "&gt;99", IF(san_table_data!AM197&lt;1, "&lt;1", san_table_data!AM197))), "-")</f>
        <v>-</v>
      </c>
      <c r="AN200" s="62" t="str">
        <f>IF(ISNUMBER(san_table_data!AN197), IF(san_table_data!AN197=-999,"NA",IF(san_table_data!AN197&gt;99, "&gt;99", IF(san_table_data!AN197&lt;1, "&lt;1", san_table_data!AN197))), "-")</f>
        <v>-</v>
      </c>
      <c r="AO200" s="63" t="str">
        <f>IF(ISNUMBER(san_table_data!AO197), IF(san_table_data!AO197=-999,"NA",IF(san_table_data!AO197&gt;99, "&gt;99", IF(san_table_data!AO197&lt;1, "&lt;1", san_table_data!AO197))), "-")</f>
        <v>-</v>
      </c>
      <c r="AP200" s="63" t="str">
        <f>IF(ISNUMBER(san_table_data!AP197), IF(san_table_data!AP197=-999,"NA",IF(san_table_data!AP197&gt;99, "&gt;99", IF(san_table_data!AP197&lt;1, "&lt;1", san_table_data!AP197))), "-")</f>
        <v>-</v>
      </c>
      <c r="AQ200" s="63" t="str">
        <f>IF(ISNUMBER(san_table_data!AQ197), IF(san_table_data!AQ197=-999,"NA",IF(san_table_data!AQ197&gt;99, "&gt;99", IF(san_table_data!AQ197&lt;1, "&lt;1", san_table_data!AQ197))), "-")</f>
        <v>-</v>
      </c>
      <c r="AR200" s="59" t="str">
        <f>IF(ISNUMBER(san_table_data!AR197), IF(san_table_data!AR197=-999,"NA",IF(san_table_data!AR197&gt;99, "&gt;99", IF(san_table_data!AR197&lt;1, "&lt;1", san_table_data!AR197))), "-")</f>
        <v>-</v>
      </c>
      <c r="AS200" s="59" t="str">
        <f>IF(ISNUMBER(san_table_data!AS197), IF(san_table_data!AS197=-999,"NA",IF(san_table_data!AS197&gt;99, "&gt;99", IF(san_table_data!AS197&lt;1, "&lt;1", san_table_data!AS197))), "-")</f>
        <v>-</v>
      </c>
      <c r="AT200" s="59" t="str">
        <f>IF(ISNUMBER(san_table_data!AT197), IF(san_table_data!AT197=-999,"NA",IF(san_table_data!AT197&gt;99, "&gt;99", IF(san_table_data!AT197&lt;1, "&lt;1", san_table_data!AT197))), "-")</f>
        <v>-</v>
      </c>
    </row>
    <row r="201" x14ac:dyDescent="0.25">
      <c r="A201" s="56" t="str">
        <f>IF(ISBLANK(san_table_data!A198), "", san_table_data!A198)</f>
        <v/>
      </c>
      <c r="B201" s="56" t="str">
        <f>IF(ISBLANK(san_table_data!B198), "", san_table_data!B198)</f>
        <v/>
      </c>
      <c r="C201" s="57" t="str">
        <f>IF(ISNUMBER(san_table_data!C198), san_table_data!C198, "-")</f>
        <v>-</v>
      </c>
      <c r="D201" s="58" t="str">
        <f>IF(ISNUMBER(san_table_data!D198), san_table_data!D198, "-")</f>
        <v>-</v>
      </c>
      <c r="E201" s="59" t="str">
        <f>IF(ISNUMBER(san_table_data!E198), san_table_data!E198, "-")</f>
        <v>-</v>
      </c>
      <c r="F201" s="60" t="str">
        <f>IF(ISNUMBER(san_table_data!F198), IF(san_table_data!F198=-999,"NA",IF(san_table_data!F198&gt;99, "&gt;99", IF(san_table_data!F198&lt;1, "&lt;1", san_table_data!F198))), "-")</f>
        <v>-</v>
      </c>
      <c r="G201" s="59" t="str">
        <f>IF(ISNUMBER(san_table_data!G198), IF(san_table_data!G198=-999,"NA",IF(san_table_data!G198&gt;99, "&gt;99", IF(san_table_data!G198&lt;1, "&lt;1", san_table_data!G198))), "-")</f>
        <v>-</v>
      </c>
      <c r="H201" s="59" t="str">
        <f>IF(ISNUMBER(san_table_data!H198), IF(san_table_data!H198=-999,"NA",IF(san_table_data!H198&gt;99, "&gt;99", IF(san_table_data!H198&lt;1, "&lt;1", san_table_data!H198))), "-")</f>
        <v>-</v>
      </c>
      <c r="I201" s="61" t="str">
        <f>IF(ISNUMBER(san_table_data!I198), IF(san_table_data!I198=-999,"NA",IF(san_table_data!I198&gt;99, "&gt;99", IF(san_table_data!I198&lt;1, "&lt;1", san_table_data!I198))), "-")</f>
        <v>-</v>
      </c>
      <c r="J201" s="47" t="str">
        <f>IF(ISNUMBER(san_table_data!J198), IF(san_table_data!J198=-999,"NA",san_table_data!J198), "-")</f>
        <v>-</v>
      </c>
      <c r="K201" s="47" t="str">
        <f>IF(ISNUMBER(san_table_data!K198), IF(san_table_data!K198=-999,"NA",san_table_data!K198), "-")</f>
        <v>-</v>
      </c>
      <c r="L201" s="60" t="str">
        <f>IF(ISNUMBER(san_table_data!L198), IF(san_table_data!L198=-999,"NA",IF(san_table_data!L198&gt;99, "&gt;99", IF(san_table_data!L198&lt;1, "&lt;1", san_table_data!L198))), "-")</f>
        <v>-</v>
      </c>
      <c r="M201" s="59" t="str">
        <f>IF(ISNUMBER(san_table_data!M198), IF(san_table_data!M198=-999,"NA",IF(san_table_data!M198&gt;99, "&gt;99", IF(san_table_data!M198&lt;1, "&lt;1", san_table_data!M198))), "-")</f>
        <v>-</v>
      </c>
      <c r="N201" s="59" t="str">
        <f>IF(ISNUMBER(san_table_data!N198), IF(san_table_data!N198=-999,"NA",IF(san_table_data!N198&gt;99, "&gt;99", IF(san_table_data!N198&lt;1, "&lt;1", san_table_data!N198))), "-")</f>
        <v>-</v>
      </c>
      <c r="O201" s="61" t="str">
        <f>IF(ISNUMBER(san_table_data!O198), IF(san_table_data!O198=-999,"NA",IF(san_table_data!O198&gt;99, "&gt;99", IF(san_table_data!O198&lt;1, "&lt;1", san_table_data!O198))), "-")</f>
        <v>-</v>
      </c>
      <c r="P201" s="47" t="str">
        <f>IF(ISNUMBER(san_table_data!P198), IF(san_table_data!P198=-999,"NA",san_table_data!P198), "-")</f>
        <v>-</v>
      </c>
      <c r="Q201" s="47" t="str">
        <f>IF(ISNUMBER(san_table_data!Q198), IF(san_table_data!Q198=-999,"NA",san_table_data!Q198), "-")</f>
        <v>-</v>
      </c>
      <c r="R201" s="60" t="str">
        <f>IF(ISNUMBER(san_table_data!R198), IF(san_table_data!R198=-999,"NA",IF(san_table_data!R198&gt;99, "&gt;99", IF(san_table_data!R198&lt;1, "&lt;1", san_table_data!R198))), "-")</f>
        <v>-</v>
      </c>
      <c r="S201" s="59" t="str">
        <f>IF(ISNUMBER(san_table_data!S198), IF(san_table_data!S198=-999,"NA",IF(san_table_data!S198&gt;99, "&gt;99", IF(san_table_data!S198&lt;1, "&lt;1", san_table_data!S198))), "-")</f>
        <v>-</v>
      </c>
      <c r="T201" s="59" t="str">
        <f>IF(ISNUMBER(san_table_data!T198), IF(san_table_data!T198=-999,"NA",IF(san_table_data!T198&gt;99, "&gt;99", IF(san_table_data!T198&lt;1, "&lt;1", san_table_data!T198))), "-")</f>
        <v>-</v>
      </c>
      <c r="U201" s="61" t="str">
        <f>IF(ISNUMBER(san_table_data!U198), IF(san_table_data!U198=-999,"NA",IF(san_table_data!U198&gt;99, "&gt;99", IF(san_table_data!U198&lt;1, "&lt;1", san_table_data!U198))), "-")</f>
        <v>-</v>
      </c>
      <c r="V201" s="47" t="str">
        <f>IF(ISNUMBER(san_table_data!V198), IF(san_table_data!V198=-999,"NA",san_table_data!V198), "-")</f>
        <v>-</v>
      </c>
      <c r="W201" s="47" t="str">
        <f>IF(ISNUMBER(san_table_data!W198), IF(san_table_data!W198=-999,"NA",san_table_data!W198), "-")</f>
        <v>-</v>
      </c>
      <c r="X201" s="47"/>
      <c r="Y201" s="47"/>
      <c r="Z201" s="62" t="str">
        <f>IF(ISNUMBER(san_table_data!Z198), IF(san_table_data!Z198=-999,"NA",IF(san_table_data!Z198&gt;99, "&gt;99", IF(san_table_data!Z198&lt;1, "&lt;1", san_table_data!Z198))), "-")</f>
        <v>-</v>
      </c>
      <c r="AA201" s="63" t="str">
        <f>IF(ISNUMBER(san_table_data!AA198), IF(san_table_data!AA198=-999,"NA",IF(san_table_data!AA198&gt;99, "&gt;99", IF(san_table_data!AA198&lt;1, "&lt;1", san_table_data!AA198))), "-")</f>
        <v>-</v>
      </c>
      <c r="AB201" s="63" t="str">
        <f>IF(ISNUMBER(san_table_data!AB198), IF(san_table_data!AB198=-999,"NA",IF(san_table_data!AB198&gt;99, "&gt;99", IF(san_table_data!AB198&lt;1, "&lt;1", san_table_data!AB198))), "-")</f>
        <v>-</v>
      </c>
      <c r="AC201" s="63" t="str">
        <f>IF(ISNUMBER(san_table_data!AC198), IF(san_table_data!AC198=-999,"NA",IF(san_table_data!AC198&gt;99, "&gt;99", IF(san_table_data!AC198&lt;1, "&lt;1", san_table_data!AC198))), "-")</f>
        <v>-</v>
      </c>
      <c r="AD201" s="59" t="str">
        <f>IF(ISNUMBER(san_table_data!AD198), IF(san_table_data!AD198=-999,"NA",IF(san_table_data!AD198&gt;99, "&gt;99", IF(san_table_data!AD198&lt;1, "&lt;1", san_table_data!AD198))), "-")</f>
        <v>-</v>
      </c>
      <c r="AE201" s="59" t="str">
        <f>IF(ISNUMBER(san_table_data!AE198), IF(san_table_data!AE198=-999,"NA",IF(san_table_data!AE198&gt;99, "&gt;99", IF(san_table_data!AE198&lt;1, "&lt;1", san_table_data!AE198))), "-")</f>
        <v>-</v>
      </c>
      <c r="AF201" s="59" t="str">
        <f>IF(ISNUMBER(san_table_data!AF198), IF(san_table_data!AF198=-999,"NA",IF(san_table_data!AF198&gt;99, "&gt;99", IF(san_table_data!AF198&lt;1, "&lt;1", san_table_data!AF198))), "-")</f>
        <v>-</v>
      </c>
      <c r="AG201" s="62" t="str">
        <f>IF(ISNUMBER(san_table_data!AG198), IF(san_table_data!AG198=-999,"NA",IF(san_table_data!AG198&gt;99, "&gt;99", IF(san_table_data!AG198&lt;1, "&lt;1", san_table_data!AG198))), "-")</f>
        <v>-</v>
      </c>
      <c r="AH201" s="63" t="str">
        <f>IF(ISNUMBER(san_table_data!AH198), IF(san_table_data!AH198=-999,"NA",IF(san_table_data!AH198&gt;99, "&gt;99", IF(san_table_data!AH198&lt;1, "&lt;1", san_table_data!AH198))), "-")</f>
        <v>-</v>
      </c>
      <c r="AI201" s="63" t="str">
        <f>IF(ISNUMBER(san_table_data!AI198), IF(san_table_data!AI198=-999,"NA",IF(san_table_data!AI198&gt;99, "&gt;99", IF(san_table_data!AI198&lt;1, "&lt;1", san_table_data!AI198))), "-")</f>
        <v>-</v>
      </c>
      <c r="AJ201" s="63" t="str">
        <f>IF(ISNUMBER(san_table_data!AJ198), IF(san_table_data!AJ198=-999,"NA",IF(san_table_data!AJ198&gt;99, "&gt;99", IF(san_table_data!AJ198&lt;1, "&lt;1", san_table_data!AJ198))), "-")</f>
        <v>-</v>
      </c>
      <c r="AK201" s="59" t="str">
        <f>IF(ISNUMBER(san_table_data!AK198), IF(san_table_data!AK198=-999,"NA",IF(san_table_data!AK198&gt;99, "&gt;99", IF(san_table_data!AK198&lt;1, "&lt;1", san_table_data!AK198))), "-")</f>
        <v>-</v>
      </c>
      <c r="AL201" s="59" t="str">
        <f>IF(ISNUMBER(san_table_data!AL198), IF(san_table_data!AL198=-999,"NA",IF(san_table_data!AL198&gt;99, "&gt;99", IF(san_table_data!AL198&lt;1, "&lt;1", san_table_data!AL198))), "-")</f>
        <v>-</v>
      </c>
      <c r="AM201" s="59" t="str">
        <f>IF(ISNUMBER(san_table_data!AM198), IF(san_table_data!AM198=-999,"NA",IF(san_table_data!AM198&gt;99, "&gt;99", IF(san_table_data!AM198&lt;1, "&lt;1", san_table_data!AM198))), "-")</f>
        <v>-</v>
      </c>
      <c r="AN201" s="62" t="str">
        <f>IF(ISNUMBER(san_table_data!AN198), IF(san_table_data!AN198=-999,"NA",IF(san_table_data!AN198&gt;99, "&gt;99", IF(san_table_data!AN198&lt;1, "&lt;1", san_table_data!AN198))), "-")</f>
        <v>-</v>
      </c>
      <c r="AO201" s="63" t="str">
        <f>IF(ISNUMBER(san_table_data!AO198), IF(san_table_data!AO198=-999,"NA",IF(san_table_data!AO198&gt;99, "&gt;99", IF(san_table_data!AO198&lt;1, "&lt;1", san_table_data!AO198))), "-")</f>
        <v>-</v>
      </c>
      <c r="AP201" s="63" t="str">
        <f>IF(ISNUMBER(san_table_data!AP198), IF(san_table_data!AP198=-999,"NA",IF(san_table_data!AP198&gt;99, "&gt;99", IF(san_table_data!AP198&lt;1, "&lt;1", san_table_data!AP198))), "-")</f>
        <v>-</v>
      </c>
      <c r="AQ201" s="63" t="str">
        <f>IF(ISNUMBER(san_table_data!AQ198), IF(san_table_data!AQ198=-999,"NA",IF(san_table_data!AQ198&gt;99, "&gt;99", IF(san_table_data!AQ198&lt;1, "&lt;1", san_table_data!AQ198))), "-")</f>
        <v>-</v>
      </c>
      <c r="AR201" s="59" t="str">
        <f>IF(ISNUMBER(san_table_data!AR198), IF(san_table_data!AR198=-999,"NA",IF(san_table_data!AR198&gt;99, "&gt;99", IF(san_table_data!AR198&lt;1, "&lt;1", san_table_data!AR198))), "-")</f>
        <v>-</v>
      </c>
      <c r="AS201" s="59" t="str">
        <f>IF(ISNUMBER(san_table_data!AS198), IF(san_table_data!AS198=-999,"NA",IF(san_table_data!AS198&gt;99, "&gt;99", IF(san_table_data!AS198&lt;1, "&lt;1", san_table_data!AS198))), "-")</f>
        <v>-</v>
      </c>
      <c r="AT201" s="59" t="str">
        <f>IF(ISNUMBER(san_table_data!AT198), IF(san_table_data!AT198=-999,"NA",IF(san_table_data!AT198&gt;99, "&gt;99", IF(san_table_data!AT198&lt;1, "&lt;1", san_table_data!AT198))), "-")</f>
        <v>-</v>
      </c>
    </row>
    <row r="202" x14ac:dyDescent="0.25">
      <c r="A202" s="56" t="str">
        <f>IF(ISBLANK(san_table_data!A199), "", san_table_data!A199)</f>
        <v/>
      </c>
      <c r="B202" s="56" t="str">
        <f>IF(ISBLANK(san_table_data!B199), "", san_table_data!B199)</f>
        <v/>
      </c>
      <c r="C202" s="57" t="str">
        <f>IF(ISNUMBER(san_table_data!C199), san_table_data!C199, "-")</f>
        <v>-</v>
      </c>
      <c r="D202" s="58" t="str">
        <f>IF(ISNUMBER(san_table_data!D199), san_table_data!D199, "-")</f>
        <v>-</v>
      </c>
      <c r="E202" s="59" t="str">
        <f>IF(ISNUMBER(san_table_data!E199), san_table_data!E199, "-")</f>
        <v>-</v>
      </c>
      <c r="F202" s="60" t="str">
        <f>IF(ISNUMBER(san_table_data!F199), IF(san_table_data!F199=-999,"NA",IF(san_table_data!F199&gt;99, "&gt;99", IF(san_table_data!F199&lt;1, "&lt;1", san_table_data!F199))), "-")</f>
        <v>-</v>
      </c>
      <c r="G202" s="59" t="str">
        <f>IF(ISNUMBER(san_table_data!G199), IF(san_table_data!G199=-999,"NA",IF(san_table_data!G199&gt;99, "&gt;99", IF(san_table_data!G199&lt;1, "&lt;1", san_table_data!G199))), "-")</f>
        <v>-</v>
      </c>
      <c r="H202" s="59" t="str">
        <f>IF(ISNUMBER(san_table_data!H199), IF(san_table_data!H199=-999,"NA",IF(san_table_data!H199&gt;99, "&gt;99", IF(san_table_data!H199&lt;1, "&lt;1", san_table_data!H199))), "-")</f>
        <v>-</v>
      </c>
      <c r="I202" s="61" t="str">
        <f>IF(ISNUMBER(san_table_data!I199), IF(san_table_data!I199=-999,"NA",IF(san_table_data!I199&gt;99, "&gt;99", IF(san_table_data!I199&lt;1, "&lt;1", san_table_data!I199))), "-")</f>
        <v>-</v>
      </c>
      <c r="J202" s="47" t="str">
        <f>IF(ISNUMBER(san_table_data!J199), IF(san_table_data!J199=-999,"NA",san_table_data!J199), "-")</f>
        <v>-</v>
      </c>
      <c r="K202" s="47" t="str">
        <f>IF(ISNUMBER(san_table_data!K199), IF(san_table_data!K199=-999,"NA",san_table_data!K199), "-")</f>
        <v>-</v>
      </c>
      <c r="L202" s="60" t="str">
        <f>IF(ISNUMBER(san_table_data!L199), IF(san_table_data!L199=-999,"NA",IF(san_table_data!L199&gt;99, "&gt;99", IF(san_table_data!L199&lt;1, "&lt;1", san_table_data!L199))), "-")</f>
        <v>-</v>
      </c>
      <c r="M202" s="59" t="str">
        <f>IF(ISNUMBER(san_table_data!M199), IF(san_table_data!M199=-999,"NA",IF(san_table_data!M199&gt;99, "&gt;99", IF(san_table_data!M199&lt;1, "&lt;1", san_table_data!M199))), "-")</f>
        <v>-</v>
      </c>
      <c r="N202" s="59" t="str">
        <f>IF(ISNUMBER(san_table_data!N199), IF(san_table_data!N199=-999,"NA",IF(san_table_data!N199&gt;99, "&gt;99", IF(san_table_data!N199&lt;1, "&lt;1", san_table_data!N199))), "-")</f>
        <v>-</v>
      </c>
      <c r="O202" s="61" t="str">
        <f>IF(ISNUMBER(san_table_data!O199), IF(san_table_data!O199=-999,"NA",IF(san_table_data!O199&gt;99, "&gt;99", IF(san_table_data!O199&lt;1, "&lt;1", san_table_data!O199))), "-")</f>
        <v>-</v>
      </c>
      <c r="P202" s="47" t="str">
        <f>IF(ISNUMBER(san_table_data!P199), IF(san_table_data!P199=-999,"NA",san_table_data!P199), "-")</f>
        <v>-</v>
      </c>
      <c r="Q202" s="47" t="str">
        <f>IF(ISNUMBER(san_table_data!Q199), IF(san_table_data!Q199=-999,"NA",san_table_data!Q199), "-")</f>
        <v>-</v>
      </c>
      <c r="R202" s="60" t="str">
        <f>IF(ISNUMBER(san_table_data!R199), IF(san_table_data!R199=-999,"NA",IF(san_table_data!R199&gt;99, "&gt;99", IF(san_table_data!R199&lt;1, "&lt;1", san_table_data!R199))), "-")</f>
        <v>-</v>
      </c>
      <c r="S202" s="59" t="str">
        <f>IF(ISNUMBER(san_table_data!S199), IF(san_table_data!S199=-999,"NA",IF(san_table_data!S199&gt;99, "&gt;99", IF(san_table_data!S199&lt;1, "&lt;1", san_table_data!S199))), "-")</f>
        <v>-</v>
      </c>
      <c r="T202" s="59" t="str">
        <f>IF(ISNUMBER(san_table_data!T199), IF(san_table_data!T199=-999,"NA",IF(san_table_data!T199&gt;99, "&gt;99", IF(san_table_data!T199&lt;1, "&lt;1", san_table_data!T199))), "-")</f>
        <v>-</v>
      </c>
      <c r="U202" s="61" t="str">
        <f>IF(ISNUMBER(san_table_data!U199), IF(san_table_data!U199=-999,"NA",IF(san_table_data!U199&gt;99, "&gt;99", IF(san_table_data!U199&lt;1, "&lt;1", san_table_data!U199))), "-")</f>
        <v>-</v>
      </c>
      <c r="V202" s="47" t="str">
        <f>IF(ISNUMBER(san_table_data!V199), IF(san_table_data!V199=-999,"NA",san_table_data!V199), "-")</f>
        <v>-</v>
      </c>
      <c r="W202" s="47" t="str">
        <f>IF(ISNUMBER(san_table_data!W199), IF(san_table_data!W199=-999,"NA",san_table_data!W199), "-")</f>
        <v>-</v>
      </c>
      <c r="X202" s="47"/>
      <c r="Y202" s="47"/>
      <c r="Z202" s="62" t="str">
        <f>IF(ISNUMBER(san_table_data!Z199), IF(san_table_data!Z199=-999,"NA",IF(san_table_data!Z199&gt;99, "&gt;99", IF(san_table_data!Z199&lt;1, "&lt;1", san_table_data!Z199))), "-")</f>
        <v>-</v>
      </c>
      <c r="AA202" s="63" t="str">
        <f>IF(ISNUMBER(san_table_data!AA199), IF(san_table_data!AA199=-999,"NA",IF(san_table_data!AA199&gt;99, "&gt;99", IF(san_table_data!AA199&lt;1, "&lt;1", san_table_data!AA199))), "-")</f>
        <v>-</v>
      </c>
      <c r="AB202" s="63" t="str">
        <f>IF(ISNUMBER(san_table_data!AB199), IF(san_table_data!AB199=-999,"NA",IF(san_table_data!AB199&gt;99, "&gt;99", IF(san_table_data!AB199&lt;1, "&lt;1", san_table_data!AB199))), "-")</f>
        <v>-</v>
      </c>
      <c r="AC202" s="63" t="str">
        <f>IF(ISNUMBER(san_table_data!AC199), IF(san_table_data!AC199=-999,"NA",IF(san_table_data!AC199&gt;99, "&gt;99", IF(san_table_data!AC199&lt;1, "&lt;1", san_table_data!AC199))), "-")</f>
        <v>-</v>
      </c>
      <c r="AD202" s="59" t="str">
        <f>IF(ISNUMBER(san_table_data!AD199), IF(san_table_data!AD199=-999,"NA",IF(san_table_data!AD199&gt;99, "&gt;99", IF(san_table_data!AD199&lt;1, "&lt;1", san_table_data!AD199))), "-")</f>
        <v>-</v>
      </c>
      <c r="AE202" s="59" t="str">
        <f>IF(ISNUMBER(san_table_data!AE199), IF(san_table_data!AE199=-999,"NA",IF(san_table_data!AE199&gt;99, "&gt;99", IF(san_table_data!AE199&lt;1, "&lt;1", san_table_data!AE199))), "-")</f>
        <v>-</v>
      </c>
      <c r="AF202" s="59" t="str">
        <f>IF(ISNUMBER(san_table_data!AF199), IF(san_table_data!AF199=-999,"NA",IF(san_table_data!AF199&gt;99, "&gt;99", IF(san_table_data!AF199&lt;1, "&lt;1", san_table_data!AF199))), "-")</f>
        <v>-</v>
      </c>
      <c r="AG202" s="62" t="str">
        <f>IF(ISNUMBER(san_table_data!AG199), IF(san_table_data!AG199=-999,"NA",IF(san_table_data!AG199&gt;99, "&gt;99", IF(san_table_data!AG199&lt;1, "&lt;1", san_table_data!AG199))), "-")</f>
        <v>-</v>
      </c>
      <c r="AH202" s="63" t="str">
        <f>IF(ISNUMBER(san_table_data!AH199), IF(san_table_data!AH199=-999,"NA",IF(san_table_data!AH199&gt;99, "&gt;99", IF(san_table_data!AH199&lt;1, "&lt;1", san_table_data!AH199))), "-")</f>
        <v>-</v>
      </c>
      <c r="AI202" s="63" t="str">
        <f>IF(ISNUMBER(san_table_data!AI199), IF(san_table_data!AI199=-999,"NA",IF(san_table_data!AI199&gt;99, "&gt;99", IF(san_table_data!AI199&lt;1, "&lt;1", san_table_data!AI199))), "-")</f>
        <v>-</v>
      </c>
      <c r="AJ202" s="63" t="str">
        <f>IF(ISNUMBER(san_table_data!AJ199), IF(san_table_data!AJ199=-999,"NA",IF(san_table_data!AJ199&gt;99, "&gt;99", IF(san_table_data!AJ199&lt;1, "&lt;1", san_table_data!AJ199))), "-")</f>
        <v>-</v>
      </c>
      <c r="AK202" s="59" t="str">
        <f>IF(ISNUMBER(san_table_data!AK199), IF(san_table_data!AK199=-999,"NA",IF(san_table_data!AK199&gt;99, "&gt;99", IF(san_table_data!AK199&lt;1, "&lt;1", san_table_data!AK199))), "-")</f>
        <v>-</v>
      </c>
      <c r="AL202" s="59" t="str">
        <f>IF(ISNUMBER(san_table_data!AL199), IF(san_table_data!AL199=-999,"NA",IF(san_table_data!AL199&gt;99, "&gt;99", IF(san_table_data!AL199&lt;1, "&lt;1", san_table_data!AL199))), "-")</f>
        <v>-</v>
      </c>
      <c r="AM202" s="59" t="str">
        <f>IF(ISNUMBER(san_table_data!AM199), IF(san_table_data!AM199=-999,"NA",IF(san_table_data!AM199&gt;99, "&gt;99", IF(san_table_data!AM199&lt;1, "&lt;1", san_table_data!AM199))), "-")</f>
        <v>-</v>
      </c>
      <c r="AN202" s="62" t="str">
        <f>IF(ISNUMBER(san_table_data!AN199), IF(san_table_data!AN199=-999,"NA",IF(san_table_data!AN199&gt;99, "&gt;99", IF(san_table_data!AN199&lt;1, "&lt;1", san_table_data!AN199))), "-")</f>
        <v>-</v>
      </c>
      <c r="AO202" s="63" t="str">
        <f>IF(ISNUMBER(san_table_data!AO199), IF(san_table_data!AO199=-999,"NA",IF(san_table_data!AO199&gt;99, "&gt;99", IF(san_table_data!AO199&lt;1, "&lt;1", san_table_data!AO199))), "-")</f>
        <v>-</v>
      </c>
      <c r="AP202" s="63" t="str">
        <f>IF(ISNUMBER(san_table_data!AP199), IF(san_table_data!AP199=-999,"NA",IF(san_table_data!AP199&gt;99, "&gt;99", IF(san_table_data!AP199&lt;1, "&lt;1", san_table_data!AP199))), "-")</f>
        <v>-</v>
      </c>
      <c r="AQ202" s="63" t="str">
        <f>IF(ISNUMBER(san_table_data!AQ199), IF(san_table_data!AQ199=-999,"NA",IF(san_table_data!AQ199&gt;99, "&gt;99", IF(san_table_data!AQ199&lt;1, "&lt;1", san_table_data!AQ199))), "-")</f>
        <v>-</v>
      </c>
      <c r="AR202" s="59" t="str">
        <f>IF(ISNUMBER(san_table_data!AR199), IF(san_table_data!AR199=-999,"NA",IF(san_table_data!AR199&gt;99, "&gt;99", IF(san_table_data!AR199&lt;1, "&lt;1", san_table_data!AR199))), "-")</f>
        <v>-</v>
      </c>
      <c r="AS202" s="59" t="str">
        <f>IF(ISNUMBER(san_table_data!AS199), IF(san_table_data!AS199=-999,"NA",IF(san_table_data!AS199&gt;99, "&gt;99", IF(san_table_data!AS199&lt;1, "&lt;1", san_table_data!AS199))), "-")</f>
        <v>-</v>
      </c>
      <c r="AT202" s="59" t="str">
        <f>IF(ISNUMBER(san_table_data!AT199), IF(san_table_data!AT199=-999,"NA",IF(san_table_data!AT199&gt;99, "&gt;99", IF(san_table_data!AT199&lt;1, "&lt;1", san_table_data!AT199))), "-")</f>
        <v>-</v>
      </c>
    </row>
    <row r="203" x14ac:dyDescent="0.25">
      <c r="A203" s="56" t="str">
        <f>IF(ISBLANK(san_table_data!A200), "", san_table_data!A200)</f>
        <v/>
      </c>
      <c r="B203" s="56" t="str">
        <f>IF(ISBLANK(san_table_data!B200), "", san_table_data!B200)</f>
        <v/>
      </c>
      <c r="C203" s="57" t="str">
        <f>IF(ISNUMBER(san_table_data!C200), san_table_data!C200, "-")</f>
        <v>-</v>
      </c>
      <c r="D203" s="58" t="str">
        <f>IF(ISNUMBER(san_table_data!D200), san_table_data!D200, "-")</f>
        <v>-</v>
      </c>
      <c r="E203" s="59" t="str">
        <f>IF(ISNUMBER(san_table_data!E200), san_table_data!E200, "-")</f>
        <v>-</v>
      </c>
      <c r="F203" s="60" t="str">
        <f>IF(ISNUMBER(san_table_data!F200), IF(san_table_data!F200=-999,"NA",IF(san_table_data!F200&gt;99, "&gt;99", IF(san_table_data!F200&lt;1, "&lt;1", san_table_data!F200))), "-")</f>
        <v>-</v>
      </c>
      <c r="G203" s="59" t="str">
        <f>IF(ISNUMBER(san_table_data!G200), IF(san_table_data!G200=-999,"NA",IF(san_table_data!G200&gt;99, "&gt;99", IF(san_table_data!G200&lt;1, "&lt;1", san_table_data!G200))), "-")</f>
        <v>-</v>
      </c>
      <c r="H203" s="59" t="str">
        <f>IF(ISNUMBER(san_table_data!H200), IF(san_table_data!H200=-999,"NA",IF(san_table_data!H200&gt;99, "&gt;99", IF(san_table_data!H200&lt;1, "&lt;1", san_table_data!H200))), "-")</f>
        <v>-</v>
      </c>
      <c r="I203" s="61" t="str">
        <f>IF(ISNUMBER(san_table_data!I200), IF(san_table_data!I200=-999,"NA",IF(san_table_data!I200&gt;99, "&gt;99", IF(san_table_data!I200&lt;1, "&lt;1", san_table_data!I200))), "-")</f>
        <v>-</v>
      </c>
      <c r="J203" s="47" t="str">
        <f>IF(ISNUMBER(san_table_data!J200), IF(san_table_data!J200=-999,"NA",san_table_data!J200), "-")</f>
        <v>-</v>
      </c>
      <c r="K203" s="47" t="str">
        <f>IF(ISNUMBER(san_table_data!K200), IF(san_table_data!K200=-999,"NA",san_table_data!K200), "-")</f>
        <v>-</v>
      </c>
      <c r="L203" s="60" t="str">
        <f>IF(ISNUMBER(san_table_data!L200), IF(san_table_data!L200=-999,"NA",IF(san_table_data!L200&gt;99, "&gt;99", IF(san_table_data!L200&lt;1, "&lt;1", san_table_data!L200))), "-")</f>
        <v>-</v>
      </c>
      <c r="M203" s="59" t="str">
        <f>IF(ISNUMBER(san_table_data!M200), IF(san_table_data!M200=-999,"NA",IF(san_table_data!M200&gt;99, "&gt;99", IF(san_table_data!M200&lt;1, "&lt;1", san_table_data!M200))), "-")</f>
        <v>-</v>
      </c>
      <c r="N203" s="59" t="str">
        <f>IF(ISNUMBER(san_table_data!N200), IF(san_table_data!N200=-999,"NA",IF(san_table_data!N200&gt;99, "&gt;99", IF(san_table_data!N200&lt;1, "&lt;1", san_table_data!N200))), "-")</f>
        <v>-</v>
      </c>
      <c r="O203" s="61" t="str">
        <f>IF(ISNUMBER(san_table_data!O200), IF(san_table_data!O200=-999,"NA",IF(san_table_data!O200&gt;99, "&gt;99", IF(san_table_data!O200&lt;1, "&lt;1", san_table_data!O200))), "-")</f>
        <v>-</v>
      </c>
      <c r="P203" s="47" t="str">
        <f>IF(ISNUMBER(san_table_data!P200), IF(san_table_data!P200=-999,"NA",san_table_data!P200), "-")</f>
        <v>-</v>
      </c>
      <c r="Q203" s="47" t="str">
        <f>IF(ISNUMBER(san_table_data!Q200), IF(san_table_data!Q200=-999,"NA",san_table_data!Q200), "-")</f>
        <v>-</v>
      </c>
      <c r="R203" s="60" t="str">
        <f>IF(ISNUMBER(san_table_data!R200), IF(san_table_data!R200=-999,"NA",IF(san_table_data!R200&gt;99, "&gt;99", IF(san_table_data!R200&lt;1, "&lt;1", san_table_data!R200))), "-")</f>
        <v>-</v>
      </c>
      <c r="S203" s="59" t="str">
        <f>IF(ISNUMBER(san_table_data!S200), IF(san_table_data!S200=-999,"NA",IF(san_table_data!S200&gt;99, "&gt;99", IF(san_table_data!S200&lt;1, "&lt;1", san_table_data!S200))), "-")</f>
        <v>-</v>
      </c>
      <c r="T203" s="59" t="str">
        <f>IF(ISNUMBER(san_table_data!T200), IF(san_table_data!T200=-999,"NA",IF(san_table_data!T200&gt;99, "&gt;99", IF(san_table_data!T200&lt;1, "&lt;1", san_table_data!T200))), "-")</f>
        <v>-</v>
      </c>
      <c r="U203" s="61" t="str">
        <f>IF(ISNUMBER(san_table_data!U200), IF(san_table_data!U200=-999,"NA",IF(san_table_data!U200&gt;99, "&gt;99", IF(san_table_data!U200&lt;1, "&lt;1", san_table_data!U200))), "-")</f>
        <v>-</v>
      </c>
      <c r="V203" s="47" t="str">
        <f>IF(ISNUMBER(san_table_data!V200), IF(san_table_data!V200=-999,"NA",san_table_data!V200), "-")</f>
        <v>-</v>
      </c>
      <c r="W203" s="47" t="str">
        <f>IF(ISNUMBER(san_table_data!W200), IF(san_table_data!W200=-999,"NA",san_table_data!W200), "-")</f>
        <v>-</v>
      </c>
      <c r="X203" s="47"/>
      <c r="Y203" s="47"/>
      <c r="Z203" s="62" t="str">
        <f>IF(ISNUMBER(san_table_data!Z200), IF(san_table_data!Z200=-999,"NA",IF(san_table_data!Z200&gt;99, "&gt;99", IF(san_table_data!Z200&lt;1, "&lt;1", san_table_data!Z200))), "-")</f>
        <v>-</v>
      </c>
      <c r="AA203" s="63" t="str">
        <f>IF(ISNUMBER(san_table_data!AA200), IF(san_table_data!AA200=-999,"NA",IF(san_table_data!AA200&gt;99, "&gt;99", IF(san_table_data!AA200&lt;1, "&lt;1", san_table_data!AA200))), "-")</f>
        <v>-</v>
      </c>
      <c r="AB203" s="63" t="str">
        <f>IF(ISNUMBER(san_table_data!AB200), IF(san_table_data!AB200=-999,"NA",IF(san_table_data!AB200&gt;99, "&gt;99", IF(san_table_data!AB200&lt;1, "&lt;1", san_table_data!AB200))), "-")</f>
        <v>-</v>
      </c>
      <c r="AC203" s="63" t="str">
        <f>IF(ISNUMBER(san_table_data!AC200), IF(san_table_data!AC200=-999,"NA",IF(san_table_data!AC200&gt;99, "&gt;99", IF(san_table_data!AC200&lt;1, "&lt;1", san_table_data!AC200))), "-")</f>
        <v>-</v>
      </c>
      <c r="AD203" s="59" t="str">
        <f>IF(ISNUMBER(san_table_data!AD200), IF(san_table_data!AD200=-999,"NA",IF(san_table_data!AD200&gt;99, "&gt;99", IF(san_table_data!AD200&lt;1, "&lt;1", san_table_data!AD200))), "-")</f>
        <v>-</v>
      </c>
      <c r="AE203" s="59" t="str">
        <f>IF(ISNUMBER(san_table_data!AE200), IF(san_table_data!AE200=-999,"NA",IF(san_table_data!AE200&gt;99, "&gt;99", IF(san_table_data!AE200&lt;1, "&lt;1", san_table_data!AE200))), "-")</f>
        <v>-</v>
      </c>
      <c r="AF203" s="59" t="str">
        <f>IF(ISNUMBER(san_table_data!AF200), IF(san_table_data!AF200=-999,"NA",IF(san_table_data!AF200&gt;99, "&gt;99", IF(san_table_data!AF200&lt;1, "&lt;1", san_table_data!AF200))), "-")</f>
        <v>-</v>
      </c>
      <c r="AG203" s="62" t="str">
        <f>IF(ISNUMBER(san_table_data!AG200), IF(san_table_data!AG200=-999,"NA",IF(san_table_data!AG200&gt;99, "&gt;99", IF(san_table_data!AG200&lt;1, "&lt;1", san_table_data!AG200))), "-")</f>
        <v>-</v>
      </c>
      <c r="AH203" s="63" t="str">
        <f>IF(ISNUMBER(san_table_data!AH200), IF(san_table_data!AH200=-999,"NA",IF(san_table_data!AH200&gt;99, "&gt;99", IF(san_table_data!AH200&lt;1, "&lt;1", san_table_data!AH200))), "-")</f>
        <v>-</v>
      </c>
      <c r="AI203" s="63" t="str">
        <f>IF(ISNUMBER(san_table_data!AI200), IF(san_table_data!AI200=-999,"NA",IF(san_table_data!AI200&gt;99, "&gt;99", IF(san_table_data!AI200&lt;1, "&lt;1", san_table_data!AI200))), "-")</f>
        <v>-</v>
      </c>
      <c r="AJ203" s="63" t="str">
        <f>IF(ISNUMBER(san_table_data!AJ200), IF(san_table_data!AJ200=-999,"NA",IF(san_table_data!AJ200&gt;99, "&gt;99", IF(san_table_data!AJ200&lt;1, "&lt;1", san_table_data!AJ200))), "-")</f>
        <v>-</v>
      </c>
      <c r="AK203" s="59" t="str">
        <f>IF(ISNUMBER(san_table_data!AK200), IF(san_table_data!AK200=-999,"NA",IF(san_table_data!AK200&gt;99, "&gt;99", IF(san_table_data!AK200&lt;1, "&lt;1", san_table_data!AK200))), "-")</f>
        <v>-</v>
      </c>
      <c r="AL203" s="59" t="str">
        <f>IF(ISNUMBER(san_table_data!AL200), IF(san_table_data!AL200=-999,"NA",IF(san_table_data!AL200&gt;99, "&gt;99", IF(san_table_data!AL200&lt;1, "&lt;1", san_table_data!AL200))), "-")</f>
        <v>-</v>
      </c>
      <c r="AM203" s="59" t="str">
        <f>IF(ISNUMBER(san_table_data!AM200), IF(san_table_data!AM200=-999,"NA",IF(san_table_data!AM200&gt;99, "&gt;99", IF(san_table_data!AM200&lt;1, "&lt;1", san_table_data!AM200))), "-")</f>
        <v>-</v>
      </c>
      <c r="AN203" s="62" t="str">
        <f>IF(ISNUMBER(san_table_data!AN200), IF(san_table_data!AN200=-999,"NA",IF(san_table_data!AN200&gt;99, "&gt;99", IF(san_table_data!AN200&lt;1, "&lt;1", san_table_data!AN200))), "-")</f>
        <v>-</v>
      </c>
      <c r="AO203" s="63" t="str">
        <f>IF(ISNUMBER(san_table_data!AO200), IF(san_table_data!AO200=-999,"NA",IF(san_table_data!AO200&gt;99, "&gt;99", IF(san_table_data!AO200&lt;1, "&lt;1", san_table_data!AO200))), "-")</f>
        <v>-</v>
      </c>
      <c r="AP203" s="63" t="str">
        <f>IF(ISNUMBER(san_table_data!AP200), IF(san_table_data!AP200=-999,"NA",IF(san_table_data!AP200&gt;99, "&gt;99", IF(san_table_data!AP200&lt;1, "&lt;1", san_table_data!AP200))), "-")</f>
        <v>-</v>
      </c>
      <c r="AQ203" s="63" t="str">
        <f>IF(ISNUMBER(san_table_data!AQ200), IF(san_table_data!AQ200=-999,"NA",IF(san_table_data!AQ200&gt;99, "&gt;99", IF(san_table_data!AQ200&lt;1, "&lt;1", san_table_data!AQ200))), "-")</f>
        <v>-</v>
      </c>
      <c r="AR203" s="59" t="str">
        <f>IF(ISNUMBER(san_table_data!AR200), IF(san_table_data!AR200=-999,"NA",IF(san_table_data!AR200&gt;99, "&gt;99", IF(san_table_data!AR200&lt;1, "&lt;1", san_table_data!AR200))), "-")</f>
        <v>-</v>
      </c>
      <c r="AS203" s="59" t="str">
        <f>IF(ISNUMBER(san_table_data!AS200), IF(san_table_data!AS200=-999,"NA",IF(san_table_data!AS200&gt;99, "&gt;99", IF(san_table_data!AS200&lt;1, "&lt;1", san_table_data!AS200))), "-")</f>
        <v>-</v>
      </c>
      <c r="AT203" s="59" t="str">
        <f>IF(ISNUMBER(san_table_data!AT200), IF(san_table_data!AT200=-999,"NA",IF(san_table_data!AT200&gt;99, "&gt;99", IF(san_table_data!AT200&lt;1, "&lt;1", san_table_data!AT200))), "-")</f>
        <v>-</v>
      </c>
    </row>
    <row r="204" x14ac:dyDescent="0.25">
      <c r="A204" s="56" t="str">
        <f>IF(ISBLANK(san_table_data!A201), "", san_table_data!A201)</f>
        <v/>
      </c>
      <c r="B204" s="56" t="str">
        <f>IF(ISBLANK(san_table_data!B201), "", san_table_data!B201)</f>
        <v/>
      </c>
      <c r="C204" s="57" t="str">
        <f>IF(ISNUMBER(san_table_data!C201), san_table_data!C201, "-")</f>
        <v>-</v>
      </c>
      <c r="D204" s="58" t="str">
        <f>IF(ISNUMBER(san_table_data!D201), san_table_data!D201, "-")</f>
        <v>-</v>
      </c>
      <c r="E204" s="59" t="str">
        <f>IF(ISNUMBER(san_table_data!E201), san_table_data!E201, "-")</f>
        <v>-</v>
      </c>
      <c r="F204" s="60" t="str">
        <f>IF(ISNUMBER(san_table_data!F201), IF(san_table_data!F201=-999,"NA",IF(san_table_data!F201&gt;99, "&gt;99", IF(san_table_data!F201&lt;1, "&lt;1", san_table_data!F201))), "-")</f>
        <v>-</v>
      </c>
      <c r="G204" s="59" t="str">
        <f>IF(ISNUMBER(san_table_data!G201), IF(san_table_data!G201=-999,"NA",IF(san_table_data!G201&gt;99, "&gt;99", IF(san_table_data!G201&lt;1, "&lt;1", san_table_data!G201))), "-")</f>
        <v>-</v>
      </c>
      <c r="H204" s="59" t="str">
        <f>IF(ISNUMBER(san_table_data!H201), IF(san_table_data!H201=-999,"NA",IF(san_table_data!H201&gt;99, "&gt;99", IF(san_table_data!H201&lt;1, "&lt;1", san_table_data!H201))), "-")</f>
        <v>-</v>
      </c>
      <c r="I204" s="61" t="str">
        <f>IF(ISNUMBER(san_table_data!I201), IF(san_table_data!I201=-999,"NA",IF(san_table_data!I201&gt;99, "&gt;99", IF(san_table_data!I201&lt;1, "&lt;1", san_table_data!I201))), "-")</f>
        <v>-</v>
      </c>
      <c r="J204" s="47" t="str">
        <f>IF(ISNUMBER(san_table_data!J201), IF(san_table_data!J201=-999,"NA",san_table_data!J201), "-")</f>
        <v>-</v>
      </c>
      <c r="K204" s="47" t="str">
        <f>IF(ISNUMBER(san_table_data!K201), IF(san_table_data!K201=-999,"NA",san_table_data!K201), "-")</f>
        <v>-</v>
      </c>
      <c r="L204" s="60" t="str">
        <f>IF(ISNUMBER(san_table_data!L201), IF(san_table_data!L201=-999,"NA",IF(san_table_data!L201&gt;99, "&gt;99", IF(san_table_data!L201&lt;1, "&lt;1", san_table_data!L201))), "-")</f>
        <v>-</v>
      </c>
      <c r="M204" s="59" t="str">
        <f>IF(ISNUMBER(san_table_data!M201), IF(san_table_data!M201=-999,"NA",IF(san_table_data!M201&gt;99, "&gt;99", IF(san_table_data!M201&lt;1, "&lt;1", san_table_data!M201))), "-")</f>
        <v>-</v>
      </c>
      <c r="N204" s="59" t="str">
        <f>IF(ISNUMBER(san_table_data!N201), IF(san_table_data!N201=-999,"NA",IF(san_table_data!N201&gt;99, "&gt;99", IF(san_table_data!N201&lt;1, "&lt;1", san_table_data!N201))), "-")</f>
        <v>-</v>
      </c>
      <c r="O204" s="61" t="str">
        <f>IF(ISNUMBER(san_table_data!O201), IF(san_table_data!O201=-999,"NA",IF(san_table_data!O201&gt;99, "&gt;99", IF(san_table_data!O201&lt;1, "&lt;1", san_table_data!O201))), "-")</f>
        <v>-</v>
      </c>
      <c r="P204" s="47" t="str">
        <f>IF(ISNUMBER(san_table_data!P201), IF(san_table_data!P201=-999,"NA",san_table_data!P201), "-")</f>
        <v>-</v>
      </c>
      <c r="Q204" s="47" t="str">
        <f>IF(ISNUMBER(san_table_data!Q201), IF(san_table_data!Q201=-999,"NA",san_table_data!Q201), "-")</f>
        <v>-</v>
      </c>
      <c r="R204" s="60" t="str">
        <f>IF(ISNUMBER(san_table_data!R201), IF(san_table_data!R201=-999,"NA",IF(san_table_data!R201&gt;99, "&gt;99", IF(san_table_data!R201&lt;1, "&lt;1", san_table_data!R201))), "-")</f>
        <v>-</v>
      </c>
      <c r="S204" s="59" t="str">
        <f>IF(ISNUMBER(san_table_data!S201), IF(san_table_data!S201=-999,"NA",IF(san_table_data!S201&gt;99, "&gt;99", IF(san_table_data!S201&lt;1, "&lt;1", san_table_data!S201))), "-")</f>
        <v>-</v>
      </c>
      <c r="T204" s="59" t="str">
        <f>IF(ISNUMBER(san_table_data!T201), IF(san_table_data!T201=-999,"NA",IF(san_table_data!T201&gt;99, "&gt;99", IF(san_table_data!T201&lt;1, "&lt;1", san_table_data!T201))), "-")</f>
        <v>-</v>
      </c>
      <c r="U204" s="61" t="str">
        <f>IF(ISNUMBER(san_table_data!U201), IF(san_table_data!U201=-999,"NA",IF(san_table_data!U201&gt;99, "&gt;99", IF(san_table_data!U201&lt;1, "&lt;1", san_table_data!U201))), "-")</f>
        <v>-</v>
      </c>
      <c r="V204" s="47" t="str">
        <f>IF(ISNUMBER(san_table_data!V201), IF(san_table_data!V201=-999,"NA",san_table_data!V201), "-")</f>
        <v>-</v>
      </c>
      <c r="W204" s="47" t="str">
        <f>IF(ISNUMBER(san_table_data!W201), IF(san_table_data!W201=-999,"NA",san_table_data!W201), "-")</f>
        <v>-</v>
      </c>
      <c r="X204" s="47"/>
      <c r="Y204" s="47"/>
      <c r="Z204" s="62" t="str">
        <f>IF(ISNUMBER(san_table_data!Z201), IF(san_table_data!Z201=-999,"NA",IF(san_table_data!Z201&gt;99, "&gt;99", IF(san_table_data!Z201&lt;1, "&lt;1", san_table_data!Z201))), "-")</f>
        <v>-</v>
      </c>
      <c r="AA204" s="63" t="str">
        <f>IF(ISNUMBER(san_table_data!AA201), IF(san_table_data!AA201=-999,"NA",IF(san_table_data!AA201&gt;99, "&gt;99", IF(san_table_data!AA201&lt;1, "&lt;1", san_table_data!AA201))), "-")</f>
        <v>-</v>
      </c>
      <c r="AB204" s="63" t="str">
        <f>IF(ISNUMBER(san_table_data!AB201), IF(san_table_data!AB201=-999,"NA",IF(san_table_data!AB201&gt;99, "&gt;99", IF(san_table_data!AB201&lt;1, "&lt;1", san_table_data!AB201))), "-")</f>
        <v>-</v>
      </c>
      <c r="AC204" s="63" t="str">
        <f>IF(ISNUMBER(san_table_data!AC201), IF(san_table_data!AC201=-999,"NA",IF(san_table_data!AC201&gt;99, "&gt;99", IF(san_table_data!AC201&lt;1, "&lt;1", san_table_data!AC201))), "-")</f>
        <v>-</v>
      </c>
      <c r="AD204" s="59" t="str">
        <f>IF(ISNUMBER(san_table_data!AD201), IF(san_table_data!AD201=-999,"NA",IF(san_table_data!AD201&gt;99, "&gt;99", IF(san_table_data!AD201&lt;1, "&lt;1", san_table_data!AD201))), "-")</f>
        <v>-</v>
      </c>
      <c r="AE204" s="59" t="str">
        <f>IF(ISNUMBER(san_table_data!AE201), IF(san_table_data!AE201=-999,"NA",IF(san_table_data!AE201&gt;99, "&gt;99", IF(san_table_data!AE201&lt;1, "&lt;1", san_table_data!AE201))), "-")</f>
        <v>-</v>
      </c>
      <c r="AF204" s="59" t="str">
        <f>IF(ISNUMBER(san_table_data!AF201), IF(san_table_data!AF201=-999,"NA",IF(san_table_data!AF201&gt;99, "&gt;99", IF(san_table_data!AF201&lt;1, "&lt;1", san_table_data!AF201))), "-")</f>
        <v>-</v>
      </c>
      <c r="AG204" s="62" t="str">
        <f>IF(ISNUMBER(san_table_data!AG201), IF(san_table_data!AG201=-999,"NA",IF(san_table_data!AG201&gt;99, "&gt;99", IF(san_table_data!AG201&lt;1, "&lt;1", san_table_data!AG201))), "-")</f>
        <v>-</v>
      </c>
      <c r="AH204" s="63" t="str">
        <f>IF(ISNUMBER(san_table_data!AH201), IF(san_table_data!AH201=-999,"NA",IF(san_table_data!AH201&gt;99, "&gt;99", IF(san_table_data!AH201&lt;1, "&lt;1", san_table_data!AH201))), "-")</f>
        <v>-</v>
      </c>
      <c r="AI204" s="63" t="str">
        <f>IF(ISNUMBER(san_table_data!AI201), IF(san_table_data!AI201=-999,"NA",IF(san_table_data!AI201&gt;99, "&gt;99", IF(san_table_data!AI201&lt;1, "&lt;1", san_table_data!AI201))), "-")</f>
        <v>-</v>
      </c>
      <c r="AJ204" s="63" t="str">
        <f>IF(ISNUMBER(san_table_data!AJ201), IF(san_table_data!AJ201=-999,"NA",IF(san_table_data!AJ201&gt;99, "&gt;99", IF(san_table_data!AJ201&lt;1, "&lt;1", san_table_data!AJ201))), "-")</f>
        <v>-</v>
      </c>
      <c r="AK204" s="59" t="str">
        <f>IF(ISNUMBER(san_table_data!AK201), IF(san_table_data!AK201=-999,"NA",IF(san_table_data!AK201&gt;99, "&gt;99", IF(san_table_data!AK201&lt;1, "&lt;1", san_table_data!AK201))), "-")</f>
        <v>-</v>
      </c>
      <c r="AL204" s="59" t="str">
        <f>IF(ISNUMBER(san_table_data!AL201), IF(san_table_data!AL201=-999,"NA",IF(san_table_data!AL201&gt;99, "&gt;99", IF(san_table_data!AL201&lt;1, "&lt;1", san_table_data!AL201))), "-")</f>
        <v>-</v>
      </c>
      <c r="AM204" s="59" t="str">
        <f>IF(ISNUMBER(san_table_data!AM201), IF(san_table_data!AM201=-999,"NA",IF(san_table_data!AM201&gt;99, "&gt;99", IF(san_table_data!AM201&lt;1, "&lt;1", san_table_data!AM201))), "-")</f>
        <v>-</v>
      </c>
      <c r="AN204" s="62" t="str">
        <f>IF(ISNUMBER(san_table_data!AN201), IF(san_table_data!AN201=-999,"NA",IF(san_table_data!AN201&gt;99, "&gt;99", IF(san_table_data!AN201&lt;1, "&lt;1", san_table_data!AN201))), "-")</f>
        <v>-</v>
      </c>
      <c r="AO204" s="63" t="str">
        <f>IF(ISNUMBER(san_table_data!AO201), IF(san_table_data!AO201=-999,"NA",IF(san_table_data!AO201&gt;99, "&gt;99", IF(san_table_data!AO201&lt;1, "&lt;1", san_table_data!AO201))), "-")</f>
        <v>-</v>
      </c>
      <c r="AP204" s="63" t="str">
        <f>IF(ISNUMBER(san_table_data!AP201), IF(san_table_data!AP201=-999,"NA",IF(san_table_data!AP201&gt;99, "&gt;99", IF(san_table_data!AP201&lt;1, "&lt;1", san_table_data!AP201))), "-")</f>
        <v>-</v>
      </c>
      <c r="AQ204" s="63" t="str">
        <f>IF(ISNUMBER(san_table_data!AQ201), IF(san_table_data!AQ201=-999,"NA",IF(san_table_data!AQ201&gt;99, "&gt;99", IF(san_table_data!AQ201&lt;1, "&lt;1", san_table_data!AQ201))), "-")</f>
        <v>-</v>
      </c>
      <c r="AR204" s="59" t="str">
        <f>IF(ISNUMBER(san_table_data!AR201), IF(san_table_data!AR201=-999,"NA",IF(san_table_data!AR201&gt;99, "&gt;99", IF(san_table_data!AR201&lt;1, "&lt;1", san_table_data!AR201))), "-")</f>
        <v>-</v>
      </c>
      <c r="AS204" s="59" t="str">
        <f>IF(ISNUMBER(san_table_data!AS201), IF(san_table_data!AS201=-999,"NA",IF(san_table_data!AS201&gt;99, "&gt;99", IF(san_table_data!AS201&lt;1, "&lt;1", san_table_data!AS201))), "-")</f>
        <v>-</v>
      </c>
      <c r="AT204" s="59" t="str">
        <f>IF(ISNUMBER(san_table_data!AT201), IF(san_table_data!AT201=-999,"NA",IF(san_table_data!AT201&gt;99, "&gt;99", IF(san_table_data!AT201&lt;1, "&lt;1", san_table_data!AT201))), "-")</f>
        <v>-</v>
      </c>
    </row>
    <row r="205" x14ac:dyDescent="0.25">
      <c r="A205" s="56" t="str">
        <f>IF(ISBLANK(san_table_data!A202), "", san_table_data!A202)</f>
        <v/>
      </c>
      <c r="B205" s="56" t="str">
        <f>IF(ISBLANK(san_table_data!B202), "", san_table_data!B202)</f>
        <v/>
      </c>
      <c r="C205" s="57" t="str">
        <f>IF(ISNUMBER(san_table_data!C202), san_table_data!C202, "-")</f>
        <v>-</v>
      </c>
      <c r="D205" s="58" t="str">
        <f>IF(ISNUMBER(san_table_data!D202), san_table_data!D202, "-")</f>
        <v>-</v>
      </c>
      <c r="E205" s="59" t="str">
        <f>IF(ISNUMBER(san_table_data!E202), san_table_data!E202, "-")</f>
        <v>-</v>
      </c>
      <c r="F205" s="60" t="str">
        <f>IF(ISNUMBER(san_table_data!F202), IF(san_table_data!F202=-999,"NA",IF(san_table_data!F202&gt;99, "&gt;99", IF(san_table_data!F202&lt;1, "&lt;1", san_table_data!F202))), "-")</f>
        <v>-</v>
      </c>
      <c r="G205" s="59" t="str">
        <f>IF(ISNUMBER(san_table_data!G202), IF(san_table_data!G202=-999,"NA",IF(san_table_data!G202&gt;99, "&gt;99", IF(san_table_data!G202&lt;1, "&lt;1", san_table_data!G202))), "-")</f>
        <v>-</v>
      </c>
      <c r="H205" s="59" t="str">
        <f>IF(ISNUMBER(san_table_data!H202), IF(san_table_data!H202=-999,"NA",IF(san_table_data!H202&gt;99, "&gt;99", IF(san_table_data!H202&lt;1, "&lt;1", san_table_data!H202))), "-")</f>
        <v>-</v>
      </c>
      <c r="I205" s="61" t="str">
        <f>IF(ISNUMBER(san_table_data!I202), IF(san_table_data!I202=-999,"NA",IF(san_table_data!I202&gt;99, "&gt;99", IF(san_table_data!I202&lt;1, "&lt;1", san_table_data!I202))), "-")</f>
        <v>-</v>
      </c>
      <c r="J205" s="47" t="str">
        <f>IF(ISNUMBER(san_table_data!J202), IF(san_table_data!J202=-999,"NA",san_table_data!J202), "-")</f>
        <v>-</v>
      </c>
      <c r="K205" s="47" t="str">
        <f>IF(ISNUMBER(san_table_data!K202), IF(san_table_data!K202=-999,"NA",san_table_data!K202), "-")</f>
        <v>-</v>
      </c>
      <c r="L205" s="60" t="str">
        <f>IF(ISNUMBER(san_table_data!L202), IF(san_table_data!L202=-999,"NA",IF(san_table_data!L202&gt;99, "&gt;99", IF(san_table_data!L202&lt;1, "&lt;1", san_table_data!L202))), "-")</f>
        <v>-</v>
      </c>
      <c r="M205" s="59" t="str">
        <f>IF(ISNUMBER(san_table_data!M202), IF(san_table_data!M202=-999,"NA",IF(san_table_data!M202&gt;99, "&gt;99", IF(san_table_data!M202&lt;1, "&lt;1", san_table_data!M202))), "-")</f>
        <v>-</v>
      </c>
      <c r="N205" s="59" t="str">
        <f>IF(ISNUMBER(san_table_data!N202), IF(san_table_data!N202=-999,"NA",IF(san_table_data!N202&gt;99, "&gt;99", IF(san_table_data!N202&lt;1, "&lt;1", san_table_data!N202))), "-")</f>
        <v>-</v>
      </c>
      <c r="O205" s="61" t="str">
        <f>IF(ISNUMBER(san_table_data!O202), IF(san_table_data!O202=-999,"NA",IF(san_table_data!O202&gt;99, "&gt;99", IF(san_table_data!O202&lt;1, "&lt;1", san_table_data!O202))), "-")</f>
        <v>-</v>
      </c>
      <c r="P205" s="47" t="str">
        <f>IF(ISNUMBER(san_table_data!P202), IF(san_table_data!P202=-999,"NA",san_table_data!P202), "-")</f>
        <v>-</v>
      </c>
      <c r="Q205" s="47" t="str">
        <f>IF(ISNUMBER(san_table_data!Q202), IF(san_table_data!Q202=-999,"NA",san_table_data!Q202), "-")</f>
        <v>-</v>
      </c>
      <c r="R205" s="60" t="str">
        <f>IF(ISNUMBER(san_table_data!R202), IF(san_table_data!R202=-999,"NA",IF(san_table_data!R202&gt;99, "&gt;99", IF(san_table_data!R202&lt;1, "&lt;1", san_table_data!R202))), "-")</f>
        <v>-</v>
      </c>
      <c r="S205" s="59" t="str">
        <f>IF(ISNUMBER(san_table_data!S202), IF(san_table_data!S202=-999,"NA",IF(san_table_data!S202&gt;99, "&gt;99", IF(san_table_data!S202&lt;1, "&lt;1", san_table_data!S202))), "-")</f>
        <v>-</v>
      </c>
      <c r="T205" s="59" t="str">
        <f>IF(ISNUMBER(san_table_data!T202), IF(san_table_data!T202=-999,"NA",IF(san_table_data!T202&gt;99, "&gt;99", IF(san_table_data!T202&lt;1, "&lt;1", san_table_data!T202))), "-")</f>
        <v>-</v>
      </c>
      <c r="U205" s="61" t="str">
        <f>IF(ISNUMBER(san_table_data!U202), IF(san_table_data!U202=-999,"NA",IF(san_table_data!U202&gt;99, "&gt;99", IF(san_table_data!U202&lt;1, "&lt;1", san_table_data!U202))), "-")</f>
        <v>-</v>
      </c>
      <c r="V205" s="47" t="str">
        <f>IF(ISNUMBER(san_table_data!V202), IF(san_table_data!V202=-999,"NA",san_table_data!V202), "-")</f>
        <v>-</v>
      </c>
      <c r="W205" s="47" t="str">
        <f>IF(ISNUMBER(san_table_data!W202), IF(san_table_data!W202=-999,"NA",san_table_data!W202), "-")</f>
        <v>-</v>
      </c>
      <c r="X205" s="47"/>
      <c r="Y205" s="47"/>
      <c r="Z205" s="62" t="str">
        <f>IF(ISNUMBER(san_table_data!Z202), IF(san_table_data!Z202=-999,"NA",IF(san_table_data!Z202&gt;99, "&gt;99", IF(san_table_data!Z202&lt;1, "&lt;1", san_table_data!Z202))), "-")</f>
        <v>-</v>
      </c>
      <c r="AA205" s="63" t="str">
        <f>IF(ISNUMBER(san_table_data!AA202), IF(san_table_data!AA202=-999,"NA",IF(san_table_data!AA202&gt;99, "&gt;99", IF(san_table_data!AA202&lt;1, "&lt;1", san_table_data!AA202))), "-")</f>
        <v>-</v>
      </c>
      <c r="AB205" s="63" t="str">
        <f>IF(ISNUMBER(san_table_data!AB202), IF(san_table_data!AB202=-999,"NA",IF(san_table_data!AB202&gt;99, "&gt;99", IF(san_table_data!AB202&lt;1, "&lt;1", san_table_data!AB202))), "-")</f>
        <v>-</v>
      </c>
      <c r="AC205" s="63" t="str">
        <f>IF(ISNUMBER(san_table_data!AC202), IF(san_table_data!AC202=-999,"NA",IF(san_table_data!AC202&gt;99, "&gt;99", IF(san_table_data!AC202&lt;1, "&lt;1", san_table_data!AC202))), "-")</f>
        <v>-</v>
      </c>
      <c r="AD205" s="59" t="str">
        <f>IF(ISNUMBER(san_table_data!AD202), IF(san_table_data!AD202=-999,"NA",IF(san_table_data!AD202&gt;99, "&gt;99", IF(san_table_data!AD202&lt;1, "&lt;1", san_table_data!AD202))), "-")</f>
        <v>-</v>
      </c>
      <c r="AE205" s="59" t="str">
        <f>IF(ISNUMBER(san_table_data!AE202), IF(san_table_data!AE202=-999,"NA",IF(san_table_data!AE202&gt;99, "&gt;99", IF(san_table_data!AE202&lt;1, "&lt;1", san_table_data!AE202))), "-")</f>
        <v>-</v>
      </c>
      <c r="AF205" s="59" t="str">
        <f>IF(ISNUMBER(san_table_data!AF202), IF(san_table_data!AF202=-999,"NA",IF(san_table_data!AF202&gt;99, "&gt;99", IF(san_table_data!AF202&lt;1, "&lt;1", san_table_data!AF202))), "-")</f>
        <v>-</v>
      </c>
      <c r="AG205" s="62" t="str">
        <f>IF(ISNUMBER(san_table_data!AG202), IF(san_table_data!AG202=-999,"NA",IF(san_table_data!AG202&gt;99, "&gt;99", IF(san_table_data!AG202&lt;1, "&lt;1", san_table_data!AG202))), "-")</f>
        <v>-</v>
      </c>
      <c r="AH205" s="63" t="str">
        <f>IF(ISNUMBER(san_table_data!AH202), IF(san_table_data!AH202=-999,"NA",IF(san_table_data!AH202&gt;99, "&gt;99", IF(san_table_data!AH202&lt;1, "&lt;1", san_table_data!AH202))), "-")</f>
        <v>-</v>
      </c>
      <c r="AI205" s="63" t="str">
        <f>IF(ISNUMBER(san_table_data!AI202), IF(san_table_data!AI202=-999,"NA",IF(san_table_data!AI202&gt;99, "&gt;99", IF(san_table_data!AI202&lt;1, "&lt;1", san_table_data!AI202))), "-")</f>
        <v>-</v>
      </c>
      <c r="AJ205" s="63" t="str">
        <f>IF(ISNUMBER(san_table_data!AJ202), IF(san_table_data!AJ202=-999,"NA",IF(san_table_data!AJ202&gt;99, "&gt;99", IF(san_table_data!AJ202&lt;1, "&lt;1", san_table_data!AJ202))), "-")</f>
        <v>-</v>
      </c>
      <c r="AK205" s="59" t="str">
        <f>IF(ISNUMBER(san_table_data!AK202), IF(san_table_data!AK202=-999,"NA",IF(san_table_data!AK202&gt;99, "&gt;99", IF(san_table_data!AK202&lt;1, "&lt;1", san_table_data!AK202))), "-")</f>
        <v>-</v>
      </c>
      <c r="AL205" s="59" t="str">
        <f>IF(ISNUMBER(san_table_data!AL202), IF(san_table_data!AL202=-999,"NA",IF(san_table_data!AL202&gt;99, "&gt;99", IF(san_table_data!AL202&lt;1, "&lt;1", san_table_data!AL202))), "-")</f>
        <v>-</v>
      </c>
      <c r="AM205" s="59" t="str">
        <f>IF(ISNUMBER(san_table_data!AM202), IF(san_table_data!AM202=-999,"NA",IF(san_table_data!AM202&gt;99, "&gt;99", IF(san_table_data!AM202&lt;1, "&lt;1", san_table_data!AM202))), "-")</f>
        <v>-</v>
      </c>
      <c r="AN205" s="62" t="str">
        <f>IF(ISNUMBER(san_table_data!AN202), IF(san_table_data!AN202=-999,"NA",IF(san_table_data!AN202&gt;99, "&gt;99", IF(san_table_data!AN202&lt;1, "&lt;1", san_table_data!AN202))), "-")</f>
        <v>-</v>
      </c>
      <c r="AO205" s="63" t="str">
        <f>IF(ISNUMBER(san_table_data!AO202), IF(san_table_data!AO202=-999,"NA",IF(san_table_data!AO202&gt;99, "&gt;99", IF(san_table_data!AO202&lt;1, "&lt;1", san_table_data!AO202))), "-")</f>
        <v>-</v>
      </c>
      <c r="AP205" s="63" t="str">
        <f>IF(ISNUMBER(san_table_data!AP202), IF(san_table_data!AP202=-999,"NA",IF(san_table_data!AP202&gt;99, "&gt;99", IF(san_table_data!AP202&lt;1, "&lt;1", san_table_data!AP202))), "-")</f>
        <v>-</v>
      </c>
      <c r="AQ205" s="63" t="str">
        <f>IF(ISNUMBER(san_table_data!AQ202), IF(san_table_data!AQ202=-999,"NA",IF(san_table_data!AQ202&gt;99, "&gt;99", IF(san_table_data!AQ202&lt;1, "&lt;1", san_table_data!AQ202))), "-")</f>
        <v>-</v>
      </c>
      <c r="AR205" s="59" t="str">
        <f>IF(ISNUMBER(san_table_data!AR202), IF(san_table_data!AR202=-999,"NA",IF(san_table_data!AR202&gt;99, "&gt;99", IF(san_table_data!AR202&lt;1, "&lt;1", san_table_data!AR202))), "-")</f>
        <v>-</v>
      </c>
      <c r="AS205" s="59" t="str">
        <f>IF(ISNUMBER(san_table_data!AS202), IF(san_table_data!AS202=-999,"NA",IF(san_table_data!AS202&gt;99, "&gt;99", IF(san_table_data!AS202&lt;1, "&lt;1", san_table_data!AS202))), "-")</f>
        <v>-</v>
      </c>
      <c r="AT205" s="59" t="str">
        <f>IF(ISNUMBER(san_table_data!AT202), IF(san_table_data!AT202=-999,"NA",IF(san_table_data!AT202&gt;99, "&gt;99", IF(san_table_data!AT202&lt;1, "&lt;1", san_table_data!AT202))), "-")</f>
        <v>-</v>
      </c>
    </row>
    <row r="206" x14ac:dyDescent="0.25">
      <c r="A206" s="56" t="str">
        <f>IF(ISBLANK(san_table_data!A203), "", san_table_data!A203)</f>
        <v/>
      </c>
      <c r="B206" s="56" t="str">
        <f>IF(ISBLANK(san_table_data!B203), "", san_table_data!B203)</f>
        <v/>
      </c>
      <c r="C206" s="57" t="str">
        <f>IF(ISNUMBER(san_table_data!C203), san_table_data!C203, "-")</f>
        <v>-</v>
      </c>
      <c r="D206" s="58" t="str">
        <f>IF(ISNUMBER(san_table_data!D203), san_table_data!D203, "-")</f>
        <v>-</v>
      </c>
      <c r="E206" s="59" t="str">
        <f>IF(ISNUMBER(san_table_data!E203), san_table_data!E203, "-")</f>
        <v>-</v>
      </c>
      <c r="F206" s="60" t="str">
        <f>IF(ISNUMBER(san_table_data!F203), IF(san_table_data!F203=-999,"NA",IF(san_table_data!F203&gt;99, "&gt;99", IF(san_table_data!F203&lt;1, "&lt;1", san_table_data!F203))), "-")</f>
        <v>-</v>
      </c>
      <c r="G206" s="59" t="str">
        <f>IF(ISNUMBER(san_table_data!G203), IF(san_table_data!G203=-999,"NA",IF(san_table_data!G203&gt;99, "&gt;99", IF(san_table_data!G203&lt;1, "&lt;1", san_table_data!G203))), "-")</f>
        <v>-</v>
      </c>
      <c r="H206" s="59" t="str">
        <f>IF(ISNUMBER(san_table_data!H203), IF(san_table_data!H203=-999,"NA",IF(san_table_data!H203&gt;99, "&gt;99", IF(san_table_data!H203&lt;1, "&lt;1", san_table_data!H203))), "-")</f>
        <v>-</v>
      </c>
      <c r="I206" s="61" t="str">
        <f>IF(ISNUMBER(san_table_data!I203), IF(san_table_data!I203=-999,"NA",IF(san_table_data!I203&gt;99, "&gt;99", IF(san_table_data!I203&lt;1, "&lt;1", san_table_data!I203))), "-")</f>
        <v>-</v>
      </c>
      <c r="J206" s="47" t="str">
        <f>IF(ISNUMBER(san_table_data!J203), IF(san_table_data!J203=-999,"NA",san_table_data!J203), "-")</f>
        <v>-</v>
      </c>
      <c r="K206" s="47" t="str">
        <f>IF(ISNUMBER(san_table_data!K203), IF(san_table_data!K203=-999,"NA",san_table_data!K203), "-")</f>
        <v>-</v>
      </c>
      <c r="L206" s="60" t="str">
        <f>IF(ISNUMBER(san_table_data!L203), IF(san_table_data!L203=-999,"NA",IF(san_table_data!L203&gt;99, "&gt;99", IF(san_table_data!L203&lt;1, "&lt;1", san_table_data!L203))), "-")</f>
        <v>-</v>
      </c>
      <c r="M206" s="59" t="str">
        <f>IF(ISNUMBER(san_table_data!M203), IF(san_table_data!M203=-999,"NA",IF(san_table_data!M203&gt;99, "&gt;99", IF(san_table_data!M203&lt;1, "&lt;1", san_table_data!M203))), "-")</f>
        <v>-</v>
      </c>
      <c r="N206" s="59" t="str">
        <f>IF(ISNUMBER(san_table_data!N203), IF(san_table_data!N203=-999,"NA",IF(san_table_data!N203&gt;99, "&gt;99", IF(san_table_data!N203&lt;1, "&lt;1", san_table_data!N203))), "-")</f>
        <v>-</v>
      </c>
      <c r="O206" s="61" t="str">
        <f>IF(ISNUMBER(san_table_data!O203), IF(san_table_data!O203=-999,"NA",IF(san_table_data!O203&gt;99, "&gt;99", IF(san_table_data!O203&lt;1, "&lt;1", san_table_data!O203))), "-")</f>
        <v>-</v>
      </c>
      <c r="P206" s="47" t="str">
        <f>IF(ISNUMBER(san_table_data!P203), IF(san_table_data!P203=-999,"NA",san_table_data!P203), "-")</f>
        <v>-</v>
      </c>
      <c r="Q206" s="47" t="str">
        <f>IF(ISNUMBER(san_table_data!Q203), IF(san_table_data!Q203=-999,"NA",san_table_data!Q203), "-")</f>
        <v>-</v>
      </c>
      <c r="R206" s="60" t="str">
        <f>IF(ISNUMBER(san_table_data!R203), IF(san_table_data!R203=-999,"NA",IF(san_table_data!R203&gt;99, "&gt;99", IF(san_table_data!R203&lt;1, "&lt;1", san_table_data!R203))), "-")</f>
        <v>-</v>
      </c>
      <c r="S206" s="59" t="str">
        <f>IF(ISNUMBER(san_table_data!S203), IF(san_table_data!S203=-999,"NA",IF(san_table_data!S203&gt;99, "&gt;99", IF(san_table_data!S203&lt;1, "&lt;1", san_table_data!S203))), "-")</f>
        <v>-</v>
      </c>
      <c r="T206" s="59" t="str">
        <f>IF(ISNUMBER(san_table_data!T203), IF(san_table_data!T203=-999,"NA",IF(san_table_data!T203&gt;99, "&gt;99", IF(san_table_data!T203&lt;1, "&lt;1", san_table_data!T203))), "-")</f>
        <v>-</v>
      </c>
      <c r="U206" s="61" t="str">
        <f>IF(ISNUMBER(san_table_data!U203), IF(san_table_data!U203=-999,"NA",IF(san_table_data!U203&gt;99, "&gt;99", IF(san_table_data!U203&lt;1, "&lt;1", san_table_data!U203))), "-")</f>
        <v>-</v>
      </c>
      <c r="V206" s="47" t="str">
        <f>IF(ISNUMBER(san_table_data!V203), IF(san_table_data!V203=-999,"NA",san_table_data!V203), "-")</f>
        <v>-</v>
      </c>
      <c r="W206" s="47" t="str">
        <f>IF(ISNUMBER(san_table_data!W203), IF(san_table_data!W203=-999,"NA",san_table_data!W203), "-")</f>
        <v>-</v>
      </c>
      <c r="X206" s="47"/>
      <c r="Y206" s="47"/>
      <c r="Z206" s="62" t="str">
        <f>IF(ISNUMBER(san_table_data!Z203), IF(san_table_data!Z203=-999,"NA",IF(san_table_data!Z203&gt;99, "&gt;99", IF(san_table_data!Z203&lt;1, "&lt;1", san_table_data!Z203))), "-")</f>
        <v>-</v>
      </c>
      <c r="AA206" s="63" t="str">
        <f>IF(ISNUMBER(san_table_data!AA203), IF(san_table_data!AA203=-999,"NA",IF(san_table_data!AA203&gt;99, "&gt;99", IF(san_table_data!AA203&lt;1, "&lt;1", san_table_data!AA203))), "-")</f>
        <v>-</v>
      </c>
      <c r="AB206" s="63" t="str">
        <f>IF(ISNUMBER(san_table_data!AB203), IF(san_table_data!AB203=-999,"NA",IF(san_table_data!AB203&gt;99, "&gt;99", IF(san_table_data!AB203&lt;1, "&lt;1", san_table_data!AB203))), "-")</f>
        <v>-</v>
      </c>
      <c r="AC206" s="63" t="str">
        <f>IF(ISNUMBER(san_table_data!AC203), IF(san_table_data!AC203=-999,"NA",IF(san_table_data!AC203&gt;99, "&gt;99", IF(san_table_data!AC203&lt;1, "&lt;1", san_table_data!AC203))), "-")</f>
        <v>-</v>
      </c>
      <c r="AD206" s="59" t="str">
        <f>IF(ISNUMBER(san_table_data!AD203), IF(san_table_data!AD203=-999,"NA",IF(san_table_data!AD203&gt;99, "&gt;99", IF(san_table_data!AD203&lt;1, "&lt;1", san_table_data!AD203))), "-")</f>
        <v>-</v>
      </c>
      <c r="AE206" s="59" t="str">
        <f>IF(ISNUMBER(san_table_data!AE203), IF(san_table_data!AE203=-999,"NA",IF(san_table_data!AE203&gt;99, "&gt;99", IF(san_table_data!AE203&lt;1, "&lt;1", san_table_data!AE203))), "-")</f>
        <v>-</v>
      </c>
      <c r="AF206" s="59" t="str">
        <f>IF(ISNUMBER(san_table_data!AF203), IF(san_table_data!AF203=-999,"NA",IF(san_table_data!AF203&gt;99, "&gt;99", IF(san_table_data!AF203&lt;1, "&lt;1", san_table_data!AF203))), "-")</f>
        <v>-</v>
      </c>
      <c r="AG206" s="62" t="str">
        <f>IF(ISNUMBER(san_table_data!AG203), IF(san_table_data!AG203=-999,"NA",IF(san_table_data!AG203&gt;99, "&gt;99", IF(san_table_data!AG203&lt;1, "&lt;1", san_table_data!AG203))), "-")</f>
        <v>-</v>
      </c>
      <c r="AH206" s="63" t="str">
        <f>IF(ISNUMBER(san_table_data!AH203), IF(san_table_data!AH203=-999,"NA",IF(san_table_data!AH203&gt;99, "&gt;99", IF(san_table_data!AH203&lt;1, "&lt;1", san_table_data!AH203))), "-")</f>
        <v>-</v>
      </c>
      <c r="AI206" s="63" t="str">
        <f>IF(ISNUMBER(san_table_data!AI203), IF(san_table_data!AI203=-999,"NA",IF(san_table_data!AI203&gt;99, "&gt;99", IF(san_table_data!AI203&lt;1, "&lt;1", san_table_data!AI203))), "-")</f>
        <v>-</v>
      </c>
      <c r="AJ206" s="63" t="str">
        <f>IF(ISNUMBER(san_table_data!AJ203), IF(san_table_data!AJ203=-999,"NA",IF(san_table_data!AJ203&gt;99, "&gt;99", IF(san_table_data!AJ203&lt;1, "&lt;1", san_table_data!AJ203))), "-")</f>
        <v>-</v>
      </c>
      <c r="AK206" s="59" t="str">
        <f>IF(ISNUMBER(san_table_data!AK203), IF(san_table_data!AK203=-999,"NA",IF(san_table_data!AK203&gt;99, "&gt;99", IF(san_table_data!AK203&lt;1, "&lt;1", san_table_data!AK203))), "-")</f>
        <v>-</v>
      </c>
      <c r="AL206" s="59" t="str">
        <f>IF(ISNUMBER(san_table_data!AL203), IF(san_table_data!AL203=-999,"NA",IF(san_table_data!AL203&gt;99, "&gt;99", IF(san_table_data!AL203&lt;1, "&lt;1", san_table_data!AL203))), "-")</f>
        <v>-</v>
      </c>
      <c r="AM206" s="59" t="str">
        <f>IF(ISNUMBER(san_table_data!AM203), IF(san_table_data!AM203=-999,"NA",IF(san_table_data!AM203&gt;99, "&gt;99", IF(san_table_data!AM203&lt;1, "&lt;1", san_table_data!AM203))), "-")</f>
        <v>-</v>
      </c>
      <c r="AN206" s="62" t="str">
        <f>IF(ISNUMBER(san_table_data!AN203), IF(san_table_data!AN203=-999,"NA",IF(san_table_data!AN203&gt;99, "&gt;99", IF(san_table_data!AN203&lt;1, "&lt;1", san_table_data!AN203))), "-")</f>
        <v>-</v>
      </c>
      <c r="AO206" s="63" t="str">
        <f>IF(ISNUMBER(san_table_data!AO203), IF(san_table_data!AO203=-999,"NA",IF(san_table_data!AO203&gt;99, "&gt;99", IF(san_table_data!AO203&lt;1, "&lt;1", san_table_data!AO203))), "-")</f>
        <v>-</v>
      </c>
      <c r="AP206" s="63" t="str">
        <f>IF(ISNUMBER(san_table_data!AP203), IF(san_table_data!AP203=-999,"NA",IF(san_table_data!AP203&gt;99, "&gt;99", IF(san_table_data!AP203&lt;1, "&lt;1", san_table_data!AP203))), "-")</f>
        <v>-</v>
      </c>
      <c r="AQ206" s="63" t="str">
        <f>IF(ISNUMBER(san_table_data!AQ203), IF(san_table_data!AQ203=-999,"NA",IF(san_table_data!AQ203&gt;99, "&gt;99", IF(san_table_data!AQ203&lt;1, "&lt;1", san_table_data!AQ203))), "-")</f>
        <v>-</v>
      </c>
      <c r="AR206" s="59" t="str">
        <f>IF(ISNUMBER(san_table_data!AR203), IF(san_table_data!AR203=-999,"NA",IF(san_table_data!AR203&gt;99, "&gt;99", IF(san_table_data!AR203&lt;1, "&lt;1", san_table_data!AR203))), "-")</f>
        <v>-</v>
      </c>
      <c r="AS206" s="59" t="str">
        <f>IF(ISNUMBER(san_table_data!AS203), IF(san_table_data!AS203=-999,"NA",IF(san_table_data!AS203&gt;99, "&gt;99", IF(san_table_data!AS203&lt;1, "&lt;1", san_table_data!AS203))), "-")</f>
        <v>-</v>
      </c>
      <c r="AT206" s="59" t="str">
        <f>IF(ISNUMBER(san_table_data!AT203), IF(san_table_data!AT203=-999,"NA",IF(san_table_data!AT203&gt;99, "&gt;99", IF(san_table_data!AT203&lt;1, "&lt;1", san_table_data!AT203))), "-")</f>
        <v>-</v>
      </c>
    </row>
    <row r="207" x14ac:dyDescent="0.25">
      <c r="A207" s="56" t="str">
        <f>IF(ISBLANK(san_table_data!A204), "", san_table_data!A204)</f>
        <v/>
      </c>
      <c r="B207" s="56" t="str">
        <f>IF(ISBLANK(san_table_data!B204), "", san_table_data!B204)</f>
        <v/>
      </c>
      <c r="C207" s="57" t="str">
        <f>IF(ISNUMBER(san_table_data!C204), san_table_data!C204, "-")</f>
        <v>-</v>
      </c>
      <c r="D207" s="58" t="str">
        <f>IF(ISNUMBER(san_table_data!D204), san_table_data!D204, "-")</f>
        <v>-</v>
      </c>
      <c r="E207" s="59" t="str">
        <f>IF(ISNUMBER(san_table_data!E204), san_table_data!E204, "-")</f>
        <v>-</v>
      </c>
      <c r="F207" s="60" t="str">
        <f>IF(ISNUMBER(san_table_data!F204), IF(san_table_data!F204=-999,"NA",IF(san_table_data!F204&gt;99, "&gt;99", IF(san_table_data!F204&lt;1, "&lt;1", san_table_data!F204))), "-")</f>
        <v>-</v>
      </c>
      <c r="G207" s="59" t="str">
        <f>IF(ISNUMBER(san_table_data!G204), IF(san_table_data!G204=-999,"NA",IF(san_table_data!G204&gt;99, "&gt;99", IF(san_table_data!G204&lt;1, "&lt;1", san_table_data!G204))), "-")</f>
        <v>-</v>
      </c>
      <c r="H207" s="59" t="str">
        <f>IF(ISNUMBER(san_table_data!H204), IF(san_table_data!H204=-999,"NA",IF(san_table_data!H204&gt;99, "&gt;99", IF(san_table_data!H204&lt;1, "&lt;1", san_table_data!H204))), "-")</f>
        <v>-</v>
      </c>
      <c r="I207" s="61" t="str">
        <f>IF(ISNUMBER(san_table_data!I204), IF(san_table_data!I204=-999,"NA",IF(san_table_data!I204&gt;99, "&gt;99", IF(san_table_data!I204&lt;1, "&lt;1", san_table_data!I204))), "-")</f>
        <v>-</v>
      </c>
      <c r="J207" s="47" t="str">
        <f>IF(ISNUMBER(san_table_data!J204), IF(san_table_data!J204=-999,"NA",san_table_data!J204), "-")</f>
        <v>-</v>
      </c>
      <c r="K207" s="47" t="str">
        <f>IF(ISNUMBER(san_table_data!K204), IF(san_table_data!K204=-999,"NA",san_table_data!K204), "-")</f>
        <v>-</v>
      </c>
      <c r="L207" s="60" t="str">
        <f>IF(ISNUMBER(san_table_data!L204), IF(san_table_data!L204=-999,"NA",IF(san_table_data!L204&gt;99, "&gt;99", IF(san_table_data!L204&lt;1, "&lt;1", san_table_data!L204))), "-")</f>
        <v>-</v>
      </c>
      <c r="M207" s="59" t="str">
        <f>IF(ISNUMBER(san_table_data!M204), IF(san_table_data!M204=-999,"NA",IF(san_table_data!M204&gt;99, "&gt;99", IF(san_table_data!M204&lt;1, "&lt;1", san_table_data!M204))), "-")</f>
        <v>-</v>
      </c>
      <c r="N207" s="59" t="str">
        <f>IF(ISNUMBER(san_table_data!N204), IF(san_table_data!N204=-999,"NA",IF(san_table_data!N204&gt;99, "&gt;99", IF(san_table_data!N204&lt;1, "&lt;1", san_table_data!N204))), "-")</f>
        <v>-</v>
      </c>
      <c r="O207" s="61" t="str">
        <f>IF(ISNUMBER(san_table_data!O204), IF(san_table_data!O204=-999,"NA",IF(san_table_data!O204&gt;99, "&gt;99", IF(san_table_data!O204&lt;1, "&lt;1", san_table_data!O204))), "-")</f>
        <v>-</v>
      </c>
      <c r="P207" s="47" t="str">
        <f>IF(ISNUMBER(san_table_data!P204), IF(san_table_data!P204=-999,"NA",san_table_data!P204), "-")</f>
        <v>-</v>
      </c>
      <c r="Q207" s="47" t="str">
        <f>IF(ISNUMBER(san_table_data!Q204), IF(san_table_data!Q204=-999,"NA",san_table_data!Q204), "-")</f>
        <v>-</v>
      </c>
      <c r="R207" s="60" t="str">
        <f>IF(ISNUMBER(san_table_data!R204), IF(san_table_data!R204=-999,"NA",IF(san_table_data!R204&gt;99, "&gt;99", IF(san_table_data!R204&lt;1, "&lt;1", san_table_data!R204))), "-")</f>
        <v>-</v>
      </c>
      <c r="S207" s="59" t="str">
        <f>IF(ISNUMBER(san_table_data!S204), IF(san_table_data!S204=-999,"NA",IF(san_table_data!S204&gt;99, "&gt;99", IF(san_table_data!S204&lt;1, "&lt;1", san_table_data!S204))), "-")</f>
        <v>-</v>
      </c>
      <c r="T207" s="59" t="str">
        <f>IF(ISNUMBER(san_table_data!T204), IF(san_table_data!T204=-999,"NA",IF(san_table_data!T204&gt;99, "&gt;99", IF(san_table_data!T204&lt;1, "&lt;1", san_table_data!T204))), "-")</f>
        <v>-</v>
      </c>
      <c r="U207" s="61" t="str">
        <f>IF(ISNUMBER(san_table_data!U204), IF(san_table_data!U204=-999,"NA",IF(san_table_data!U204&gt;99, "&gt;99", IF(san_table_data!U204&lt;1, "&lt;1", san_table_data!U204))), "-")</f>
        <v>-</v>
      </c>
      <c r="V207" s="47" t="str">
        <f>IF(ISNUMBER(san_table_data!V204), IF(san_table_data!V204=-999,"NA",san_table_data!V204), "-")</f>
        <v>-</v>
      </c>
      <c r="W207" s="47" t="str">
        <f>IF(ISNUMBER(san_table_data!W204), IF(san_table_data!W204=-999,"NA",san_table_data!W204), "-")</f>
        <v>-</v>
      </c>
      <c r="X207" s="47"/>
      <c r="Y207" s="47"/>
      <c r="Z207" s="62" t="str">
        <f>IF(ISNUMBER(san_table_data!Z204), IF(san_table_data!Z204=-999,"NA",IF(san_table_data!Z204&gt;99, "&gt;99", IF(san_table_data!Z204&lt;1, "&lt;1", san_table_data!Z204))), "-")</f>
        <v>-</v>
      </c>
      <c r="AA207" s="63" t="str">
        <f>IF(ISNUMBER(san_table_data!AA204), IF(san_table_data!AA204=-999,"NA",IF(san_table_data!AA204&gt;99, "&gt;99", IF(san_table_data!AA204&lt;1, "&lt;1", san_table_data!AA204))), "-")</f>
        <v>-</v>
      </c>
      <c r="AB207" s="63" t="str">
        <f>IF(ISNUMBER(san_table_data!AB204), IF(san_table_data!AB204=-999,"NA",IF(san_table_data!AB204&gt;99, "&gt;99", IF(san_table_data!AB204&lt;1, "&lt;1", san_table_data!AB204))), "-")</f>
        <v>-</v>
      </c>
      <c r="AC207" s="63" t="str">
        <f>IF(ISNUMBER(san_table_data!AC204), IF(san_table_data!AC204=-999,"NA",IF(san_table_data!AC204&gt;99, "&gt;99", IF(san_table_data!AC204&lt;1, "&lt;1", san_table_data!AC204))), "-")</f>
        <v>-</v>
      </c>
      <c r="AD207" s="59" t="str">
        <f>IF(ISNUMBER(san_table_data!AD204), IF(san_table_data!AD204=-999,"NA",IF(san_table_data!AD204&gt;99, "&gt;99", IF(san_table_data!AD204&lt;1, "&lt;1", san_table_data!AD204))), "-")</f>
        <v>-</v>
      </c>
      <c r="AE207" s="59" t="str">
        <f>IF(ISNUMBER(san_table_data!AE204), IF(san_table_data!AE204=-999,"NA",IF(san_table_data!AE204&gt;99, "&gt;99", IF(san_table_data!AE204&lt;1, "&lt;1", san_table_data!AE204))), "-")</f>
        <v>-</v>
      </c>
      <c r="AF207" s="59" t="str">
        <f>IF(ISNUMBER(san_table_data!AF204), IF(san_table_data!AF204=-999,"NA",IF(san_table_data!AF204&gt;99, "&gt;99", IF(san_table_data!AF204&lt;1, "&lt;1", san_table_data!AF204))), "-")</f>
        <v>-</v>
      </c>
      <c r="AG207" s="62" t="str">
        <f>IF(ISNUMBER(san_table_data!AG204), IF(san_table_data!AG204=-999,"NA",IF(san_table_data!AG204&gt;99, "&gt;99", IF(san_table_data!AG204&lt;1, "&lt;1", san_table_data!AG204))), "-")</f>
        <v>-</v>
      </c>
      <c r="AH207" s="63" t="str">
        <f>IF(ISNUMBER(san_table_data!AH204), IF(san_table_data!AH204=-999,"NA",IF(san_table_data!AH204&gt;99, "&gt;99", IF(san_table_data!AH204&lt;1, "&lt;1", san_table_data!AH204))), "-")</f>
        <v>-</v>
      </c>
      <c r="AI207" s="63" t="str">
        <f>IF(ISNUMBER(san_table_data!AI204), IF(san_table_data!AI204=-999,"NA",IF(san_table_data!AI204&gt;99, "&gt;99", IF(san_table_data!AI204&lt;1, "&lt;1", san_table_data!AI204))), "-")</f>
        <v>-</v>
      </c>
      <c r="AJ207" s="63" t="str">
        <f>IF(ISNUMBER(san_table_data!AJ204), IF(san_table_data!AJ204=-999,"NA",IF(san_table_data!AJ204&gt;99, "&gt;99", IF(san_table_data!AJ204&lt;1, "&lt;1", san_table_data!AJ204))), "-")</f>
        <v>-</v>
      </c>
      <c r="AK207" s="59" t="str">
        <f>IF(ISNUMBER(san_table_data!AK204), IF(san_table_data!AK204=-999,"NA",IF(san_table_data!AK204&gt;99, "&gt;99", IF(san_table_data!AK204&lt;1, "&lt;1", san_table_data!AK204))), "-")</f>
        <v>-</v>
      </c>
      <c r="AL207" s="59" t="str">
        <f>IF(ISNUMBER(san_table_data!AL204), IF(san_table_data!AL204=-999,"NA",IF(san_table_data!AL204&gt;99, "&gt;99", IF(san_table_data!AL204&lt;1, "&lt;1", san_table_data!AL204))), "-")</f>
        <v>-</v>
      </c>
      <c r="AM207" s="59" t="str">
        <f>IF(ISNUMBER(san_table_data!AM204), IF(san_table_data!AM204=-999,"NA",IF(san_table_data!AM204&gt;99, "&gt;99", IF(san_table_data!AM204&lt;1, "&lt;1", san_table_data!AM204))), "-")</f>
        <v>-</v>
      </c>
      <c r="AN207" s="62" t="str">
        <f>IF(ISNUMBER(san_table_data!AN204), IF(san_table_data!AN204=-999,"NA",IF(san_table_data!AN204&gt;99, "&gt;99", IF(san_table_data!AN204&lt;1, "&lt;1", san_table_data!AN204))), "-")</f>
        <v>-</v>
      </c>
      <c r="AO207" s="63" t="str">
        <f>IF(ISNUMBER(san_table_data!AO204), IF(san_table_data!AO204=-999,"NA",IF(san_table_data!AO204&gt;99, "&gt;99", IF(san_table_data!AO204&lt;1, "&lt;1", san_table_data!AO204))), "-")</f>
        <v>-</v>
      </c>
      <c r="AP207" s="63" t="str">
        <f>IF(ISNUMBER(san_table_data!AP204), IF(san_table_data!AP204=-999,"NA",IF(san_table_data!AP204&gt;99, "&gt;99", IF(san_table_data!AP204&lt;1, "&lt;1", san_table_data!AP204))), "-")</f>
        <v>-</v>
      </c>
      <c r="AQ207" s="63" t="str">
        <f>IF(ISNUMBER(san_table_data!AQ204), IF(san_table_data!AQ204=-999,"NA",IF(san_table_data!AQ204&gt;99, "&gt;99", IF(san_table_data!AQ204&lt;1, "&lt;1", san_table_data!AQ204))), "-")</f>
        <v>-</v>
      </c>
      <c r="AR207" s="59" t="str">
        <f>IF(ISNUMBER(san_table_data!AR204), IF(san_table_data!AR204=-999,"NA",IF(san_table_data!AR204&gt;99, "&gt;99", IF(san_table_data!AR204&lt;1, "&lt;1", san_table_data!AR204))), "-")</f>
        <v>-</v>
      </c>
      <c r="AS207" s="59" t="str">
        <f>IF(ISNUMBER(san_table_data!AS204), IF(san_table_data!AS204=-999,"NA",IF(san_table_data!AS204&gt;99, "&gt;99", IF(san_table_data!AS204&lt;1, "&lt;1", san_table_data!AS204))), "-")</f>
        <v>-</v>
      </c>
      <c r="AT207" s="59" t="str">
        <f>IF(ISNUMBER(san_table_data!AT204), IF(san_table_data!AT204=-999,"NA",IF(san_table_data!AT204&gt;99, "&gt;99", IF(san_table_data!AT204&lt;1, "&lt;1", san_table_data!AT204))), "-")</f>
        <v>-</v>
      </c>
    </row>
    <row r="208" x14ac:dyDescent="0.25">
      <c r="A208" s="56" t="str">
        <f>IF(ISBLANK(san_table_data!A205), "", san_table_data!A205)</f>
        <v/>
      </c>
      <c r="B208" s="56" t="str">
        <f>IF(ISBLANK(san_table_data!B205), "", san_table_data!B205)</f>
        <v/>
      </c>
      <c r="C208" s="57" t="str">
        <f>IF(ISNUMBER(san_table_data!C205), san_table_data!C205, "-")</f>
        <v>-</v>
      </c>
      <c r="D208" s="58" t="str">
        <f>IF(ISNUMBER(san_table_data!D205), san_table_data!D205, "-")</f>
        <v>-</v>
      </c>
      <c r="E208" s="59" t="str">
        <f>IF(ISNUMBER(san_table_data!E205), san_table_data!E205, "-")</f>
        <v>-</v>
      </c>
      <c r="F208" s="60" t="str">
        <f>IF(ISNUMBER(san_table_data!F205), IF(san_table_data!F205=-999,"NA",IF(san_table_data!F205&gt;99, "&gt;99", IF(san_table_data!F205&lt;1, "&lt;1", san_table_data!F205))), "-")</f>
        <v>-</v>
      </c>
      <c r="G208" s="59" t="str">
        <f>IF(ISNUMBER(san_table_data!G205), IF(san_table_data!G205=-999,"NA",IF(san_table_data!G205&gt;99, "&gt;99", IF(san_table_data!G205&lt;1, "&lt;1", san_table_data!G205))), "-")</f>
        <v>-</v>
      </c>
      <c r="H208" s="59" t="str">
        <f>IF(ISNUMBER(san_table_data!H205), IF(san_table_data!H205=-999,"NA",IF(san_table_data!H205&gt;99, "&gt;99", IF(san_table_data!H205&lt;1, "&lt;1", san_table_data!H205))), "-")</f>
        <v>-</v>
      </c>
      <c r="I208" s="61" t="str">
        <f>IF(ISNUMBER(san_table_data!I205), IF(san_table_data!I205=-999,"NA",IF(san_table_data!I205&gt;99, "&gt;99", IF(san_table_data!I205&lt;1, "&lt;1", san_table_data!I205))), "-")</f>
        <v>-</v>
      </c>
      <c r="J208" s="47" t="str">
        <f>IF(ISNUMBER(san_table_data!J205), IF(san_table_data!J205=-999,"NA",san_table_data!J205), "-")</f>
        <v>-</v>
      </c>
      <c r="K208" s="47" t="str">
        <f>IF(ISNUMBER(san_table_data!K205), IF(san_table_data!K205=-999,"NA",san_table_data!K205), "-")</f>
        <v>-</v>
      </c>
      <c r="L208" s="60" t="str">
        <f>IF(ISNUMBER(san_table_data!L205), IF(san_table_data!L205=-999,"NA",IF(san_table_data!L205&gt;99, "&gt;99", IF(san_table_data!L205&lt;1, "&lt;1", san_table_data!L205))), "-")</f>
        <v>-</v>
      </c>
      <c r="M208" s="59" t="str">
        <f>IF(ISNUMBER(san_table_data!M205), IF(san_table_data!M205=-999,"NA",IF(san_table_data!M205&gt;99, "&gt;99", IF(san_table_data!M205&lt;1, "&lt;1", san_table_data!M205))), "-")</f>
        <v>-</v>
      </c>
      <c r="N208" s="59" t="str">
        <f>IF(ISNUMBER(san_table_data!N205), IF(san_table_data!N205=-999,"NA",IF(san_table_data!N205&gt;99, "&gt;99", IF(san_table_data!N205&lt;1, "&lt;1", san_table_data!N205))), "-")</f>
        <v>-</v>
      </c>
      <c r="O208" s="61" t="str">
        <f>IF(ISNUMBER(san_table_data!O205), IF(san_table_data!O205=-999,"NA",IF(san_table_data!O205&gt;99, "&gt;99", IF(san_table_data!O205&lt;1, "&lt;1", san_table_data!O205))), "-")</f>
        <v>-</v>
      </c>
      <c r="P208" s="47" t="str">
        <f>IF(ISNUMBER(san_table_data!P205), IF(san_table_data!P205=-999,"NA",san_table_data!P205), "-")</f>
        <v>-</v>
      </c>
      <c r="Q208" s="47" t="str">
        <f>IF(ISNUMBER(san_table_data!Q205), IF(san_table_data!Q205=-999,"NA",san_table_data!Q205), "-")</f>
        <v>-</v>
      </c>
      <c r="R208" s="60" t="str">
        <f>IF(ISNUMBER(san_table_data!R205), IF(san_table_data!R205=-999,"NA",IF(san_table_data!R205&gt;99, "&gt;99", IF(san_table_data!R205&lt;1, "&lt;1", san_table_data!R205))), "-")</f>
        <v>-</v>
      </c>
      <c r="S208" s="59" t="str">
        <f>IF(ISNUMBER(san_table_data!S205), IF(san_table_data!S205=-999,"NA",IF(san_table_data!S205&gt;99, "&gt;99", IF(san_table_data!S205&lt;1, "&lt;1", san_table_data!S205))), "-")</f>
        <v>-</v>
      </c>
      <c r="T208" s="59" t="str">
        <f>IF(ISNUMBER(san_table_data!T205), IF(san_table_data!T205=-999,"NA",IF(san_table_data!T205&gt;99, "&gt;99", IF(san_table_data!T205&lt;1, "&lt;1", san_table_data!T205))), "-")</f>
        <v>-</v>
      </c>
      <c r="U208" s="61" t="str">
        <f>IF(ISNUMBER(san_table_data!U205), IF(san_table_data!U205=-999,"NA",IF(san_table_data!U205&gt;99, "&gt;99", IF(san_table_data!U205&lt;1, "&lt;1", san_table_data!U205))), "-")</f>
        <v>-</v>
      </c>
      <c r="V208" s="47" t="str">
        <f>IF(ISNUMBER(san_table_data!V205), IF(san_table_data!V205=-999,"NA",san_table_data!V205), "-")</f>
        <v>-</v>
      </c>
      <c r="W208" s="47" t="str">
        <f>IF(ISNUMBER(san_table_data!W205), IF(san_table_data!W205=-999,"NA",san_table_data!W205), "-")</f>
        <v>-</v>
      </c>
      <c r="X208" s="47"/>
      <c r="Y208" s="47"/>
      <c r="Z208" s="62" t="str">
        <f>IF(ISNUMBER(san_table_data!Z205), IF(san_table_data!Z205=-999,"NA",IF(san_table_data!Z205&gt;99, "&gt;99", IF(san_table_data!Z205&lt;1, "&lt;1", san_table_data!Z205))), "-")</f>
        <v>-</v>
      </c>
      <c r="AA208" s="63" t="str">
        <f>IF(ISNUMBER(san_table_data!AA205), IF(san_table_data!AA205=-999,"NA",IF(san_table_data!AA205&gt;99, "&gt;99", IF(san_table_data!AA205&lt;1, "&lt;1", san_table_data!AA205))), "-")</f>
        <v>-</v>
      </c>
      <c r="AB208" s="63" t="str">
        <f>IF(ISNUMBER(san_table_data!AB205), IF(san_table_data!AB205=-999,"NA",IF(san_table_data!AB205&gt;99, "&gt;99", IF(san_table_data!AB205&lt;1, "&lt;1", san_table_data!AB205))), "-")</f>
        <v>-</v>
      </c>
      <c r="AC208" s="63" t="str">
        <f>IF(ISNUMBER(san_table_data!AC205), IF(san_table_data!AC205=-999,"NA",IF(san_table_data!AC205&gt;99, "&gt;99", IF(san_table_data!AC205&lt;1, "&lt;1", san_table_data!AC205))), "-")</f>
        <v>-</v>
      </c>
      <c r="AD208" s="59" t="str">
        <f>IF(ISNUMBER(san_table_data!AD205), IF(san_table_data!AD205=-999,"NA",IF(san_table_data!AD205&gt;99, "&gt;99", IF(san_table_data!AD205&lt;1, "&lt;1", san_table_data!AD205))), "-")</f>
        <v>-</v>
      </c>
      <c r="AE208" s="59" t="str">
        <f>IF(ISNUMBER(san_table_data!AE205), IF(san_table_data!AE205=-999,"NA",IF(san_table_data!AE205&gt;99, "&gt;99", IF(san_table_data!AE205&lt;1, "&lt;1", san_table_data!AE205))), "-")</f>
        <v>-</v>
      </c>
      <c r="AF208" s="59" t="str">
        <f>IF(ISNUMBER(san_table_data!AF205), IF(san_table_data!AF205=-999,"NA",IF(san_table_data!AF205&gt;99, "&gt;99", IF(san_table_data!AF205&lt;1, "&lt;1", san_table_data!AF205))), "-")</f>
        <v>-</v>
      </c>
      <c r="AG208" s="62" t="str">
        <f>IF(ISNUMBER(san_table_data!AG205), IF(san_table_data!AG205=-999,"NA",IF(san_table_data!AG205&gt;99, "&gt;99", IF(san_table_data!AG205&lt;1, "&lt;1", san_table_data!AG205))), "-")</f>
        <v>-</v>
      </c>
      <c r="AH208" s="63" t="str">
        <f>IF(ISNUMBER(san_table_data!AH205), IF(san_table_data!AH205=-999,"NA",IF(san_table_data!AH205&gt;99, "&gt;99", IF(san_table_data!AH205&lt;1, "&lt;1", san_table_data!AH205))), "-")</f>
        <v>-</v>
      </c>
      <c r="AI208" s="63" t="str">
        <f>IF(ISNUMBER(san_table_data!AI205), IF(san_table_data!AI205=-999,"NA",IF(san_table_data!AI205&gt;99, "&gt;99", IF(san_table_data!AI205&lt;1, "&lt;1", san_table_data!AI205))), "-")</f>
        <v>-</v>
      </c>
      <c r="AJ208" s="63" t="str">
        <f>IF(ISNUMBER(san_table_data!AJ205), IF(san_table_data!AJ205=-999,"NA",IF(san_table_data!AJ205&gt;99, "&gt;99", IF(san_table_data!AJ205&lt;1, "&lt;1", san_table_data!AJ205))), "-")</f>
        <v>-</v>
      </c>
      <c r="AK208" s="59" t="str">
        <f>IF(ISNUMBER(san_table_data!AK205), IF(san_table_data!AK205=-999,"NA",IF(san_table_data!AK205&gt;99, "&gt;99", IF(san_table_data!AK205&lt;1, "&lt;1", san_table_data!AK205))), "-")</f>
        <v>-</v>
      </c>
      <c r="AL208" s="59" t="str">
        <f>IF(ISNUMBER(san_table_data!AL205), IF(san_table_data!AL205=-999,"NA",IF(san_table_data!AL205&gt;99, "&gt;99", IF(san_table_data!AL205&lt;1, "&lt;1", san_table_data!AL205))), "-")</f>
        <v>-</v>
      </c>
      <c r="AM208" s="59" t="str">
        <f>IF(ISNUMBER(san_table_data!AM205), IF(san_table_data!AM205=-999,"NA",IF(san_table_data!AM205&gt;99, "&gt;99", IF(san_table_data!AM205&lt;1, "&lt;1", san_table_data!AM205))), "-")</f>
        <v>-</v>
      </c>
      <c r="AN208" s="62" t="str">
        <f>IF(ISNUMBER(san_table_data!AN205), IF(san_table_data!AN205=-999,"NA",IF(san_table_data!AN205&gt;99, "&gt;99", IF(san_table_data!AN205&lt;1, "&lt;1", san_table_data!AN205))), "-")</f>
        <v>-</v>
      </c>
      <c r="AO208" s="63" t="str">
        <f>IF(ISNUMBER(san_table_data!AO205), IF(san_table_data!AO205=-999,"NA",IF(san_table_data!AO205&gt;99, "&gt;99", IF(san_table_data!AO205&lt;1, "&lt;1", san_table_data!AO205))), "-")</f>
        <v>-</v>
      </c>
      <c r="AP208" s="63" t="str">
        <f>IF(ISNUMBER(san_table_data!AP205), IF(san_table_data!AP205=-999,"NA",IF(san_table_data!AP205&gt;99, "&gt;99", IF(san_table_data!AP205&lt;1, "&lt;1", san_table_data!AP205))), "-")</f>
        <v>-</v>
      </c>
      <c r="AQ208" s="63" t="str">
        <f>IF(ISNUMBER(san_table_data!AQ205), IF(san_table_data!AQ205=-999,"NA",IF(san_table_data!AQ205&gt;99, "&gt;99", IF(san_table_data!AQ205&lt;1, "&lt;1", san_table_data!AQ205))), "-")</f>
        <v>-</v>
      </c>
      <c r="AR208" s="59" t="str">
        <f>IF(ISNUMBER(san_table_data!AR205), IF(san_table_data!AR205=-999,"NA",IF(san_table_data!AR205&gt;99, "&gt;99", IF(san_table_data!AR205&lt;1, "&lt;1", san_table_data!AR205))), "-")</f>
        <v>-</v>
      </c>
      <c r="AS208" s="59" t="str">
        <f>IF(ISNUMBER(san_table_data!AS205), IF(san_table_data!AS205=-999,"NA",IF(san_table_data!AS205&gt;99, "&gt;99", IF(san_table_data!AS205&lt;1, "&lt;1", san_table_data!AS205))), "-")</f>
        <v>-</v>
      </c>
      <c r="AT208" s="59" t="str">
        <f>IF(ISNUMBER(san_table_data!AT205), IF(san_table_data!AT205=-999,"NA",IF(san_table_data!AT205&gt;99, "&gt;99", IF(san_table_data!AT205&lt;1, "&lt;1", san_table_data!AT205))), "-")</f>
        <v>-</v>
      </c>
    </row>
    <row r="209" x14ac:dyDescent="0.25">
      <c r="A209" s="56" t="str">
        <f>IF(ISBLANK(san_table_data!A206), "", san_table_data!A206)</f>
        <v/>
      </c>
      <c r="B209" s="56" t="str">
        <f>IF(ISBLANK(san_table_data!B206), "", san_table_data!B206)</f>
        <v/>
      </c>
      <c r="C209" s="57" t="str">
        <f>IF(ISNUMBER(san_table_data!C206), san_table_data!C206, "-")</f>
        <v>-</v>
      </c>
      <c r="D209" s="58" t="str">
        <f>IF(ISNUMBER(san_table_data!D206), san_table_data!D206, "-")</f>
        <v>-</v>
      </c>
      <c r="E209" s="59" t="str">
        <f>IF(ISNUMBER(san_table_data!E206), san_table_data!E206, "-")</f>
        <v>-</v>
      </c>
      <c r="F209" s="60" t="str">
        <f>IF(ISNUMBER(san_table_data!F206), IF(san_table_data!F206=-999,"NA",IF(san_table_data!F206&gt;99, "&gt;99", IF(san_table_data!F206&lt;1, "&lt;1", san_table_data!F206))), "-")</f>
        <v>-</v>
      </c>
      <c r="G209" s="59" t="str">
        <f>IF(ISNUMBER(san_table_data!G206), IF(san_table_data!G206=-999,"NA",IF(san_table_data!G206&gt;99, "&gt;99", IF(san_table_data!G206&lt;1, "&lt;1", san_table_data!G206))), "-")</f>
        <v>-</v>
      </c>
      <c r="H209" s="59" t="str">
        <f>IF(ISNUMBER(san_table_data!H206), IF(san_table_data!H206=-999,"NA",IF(san_table_data!H206&gt;99, "&gt;99", IF(san_table_data!H206&lt;1, "&lt;1", san_table_data!H206))), "-")</f>
        <v>-</v>
      </c>
      <c r="I209" s="61" t="str">
        <f>IF(ISNUMBER(san_table_data!I206), IF(san_table_data!I206=-999,"NA",IF(san_table_data!I206&gt;99, "&gt;99", IF(san_table_data!I206&lt;1, "&lt;1", san_table_data!I206))), "-")</f>
        <v>-</v>
      </c>
      <c r="J209" s="47" t="str">
        <f>IF(ISNUMBER(san_table_data!J206), IF(san_table_data!J206=-999,"NA",san_table_data!J206), "-")</f>
        <v>-</v>
      </c>
      <c r="K209" s="47" t="str">
        <f>IF(ISNUMBER(san_table_data!K206), IF(san_table_data!K206=-999,"NA",san_table_data!K206), "-")</f>
        <v>-</v>
      </c>
      <c r="L209" s="60" t="str">
        <f>IF(ISNUMBER(san_table_data!L206), IF(san_table_data!L206=-999,"NA",IF(san_table_data!L206&gt;99, "&gt;99", IF(san_table_data!L206&lt;1, "&lt;1", san_table_data!L206))), "-")</f>
        <v>-</v>
      </c>
      <c r="M209" s="59" t="str">
        <f>IF(ISNUMBER(san_table_data!M206), IF(san_table_data!M206=-999,"NA",IF(san_table_data!M206&gt;99, "&gt;99", IF(san_table_data!M206&lt;1, "&lt;1", san_table_data!M206))), "-")</f>
        <v>-</v>
      </c>
      <c r="N209" s="59" t="str">
        <f>IF(ISNUMBER(san_table_data!N206), IF(san_table_data!N206=-999,"NA",IF(san_table_data!N206&gt;99, "&gt;99", IF(san_table_data!N206&lt;1, "&lt;1", san_table_data!N206))), "-")</f>
        <v>-</v>
      </c>
      <c r="O209" s="61" t="str">
        <f>IF(ISNUMBER(san_table_data!O206), IF(san_table_data!O206=-999,"NA",IF(san_table_data!O206&gt;99, "&gt;99", IF(san_table_data!O206&lt;1, "&lt;1", san_table_data!O206))), "-")</f>
        <v>-</v>
      </c>
      <c r="P209" s="47" t="str">
        <f>IF(ISNUMBER(san_table_data!P206), IF(san_table_data!P206=-999,"NA",san_table_data!P206), "-")</f>
        <v>-</v>
      </c>
      <c r="Q209" s="47" t="str">
        <f>IF(ISNUMBER(san_table_data!Q206), IF(san_table_data!Q206=-999,"NA",san_table_data!Q206), "-")</f>
        <v>-</v>
      </c>
      <c r="R209" s="60" t="str">
        <f>IF(ISNUMBER(san_table_data!R206), IF(san_table_data!R206=-999,"NA",IF(san_table_data!R206&gt;99, "&gt;99", IF(san_table_data!R206&lt;1, "&lt;1", san_table_data!R206))), "-")</f>
        <v>-</v>
      </c>
      <c r="S209" s="59" t="str">
        <f>IF(ISNUMBER(san_table_data!S206), IF(san_table_data!S206=-999,"NA",IF(san_table_data!S206&gt;99, "&gt;99", IF(san_table_data!S206&lt;1, "&lt;1", san_table_data!S206))), "-")</f>
        <v>-</v>
      </c>
      <c r="T209" s="59" t="str">
        <f>IF(ISNUMBER(san_table_data!T206), IF(san_table_data!T206=-999,"NA",IF(san_table_data!T206&gt;99, "&gt;99", IF(san_table_data!T206&lt;1, "&lt;1", san_table_data!T206))), "-")</f>
        <v>-</v>
      </c>
      <c r="U209" s="61" t="str">
        <f>IF(ISNUMBER(san_table_data!U206), IF(san_table_data!U206=-999,"NA",IF(san_table_data!U206&gt;99, "&gt;99", IF(san_table_data!U206&lt;1, "&lt;1", san_table_data!U206))), "-")</f>
        <v>-</v>
      </c>
      <c r="V209" s="47" t="str">
        <f>IF(ISNUMBER(san_table_data!V206), IF(san_table_data!V206=-999,"NA",san_table_data!V206), "-")</f>
        <v>-</v>
      </c>
      <c r="W209" s="47" t="str">
        <f>IF(ISNUMBER(san_table_data!W206), IF(san_table_data!W206=-999,"NA",san_table_data!W206), "-")</f>
        <v>-</v>
      </c>
      <c r="X209" s="47"/>
      <c r="Y209" s="47"/>
      <c r="Z209" s="62" t="str">
        <f>IF(ISNUMBER(san_table_data!Z206), IF(san_table_data!Z206=-999,"NA",IF(san_table_data!Z206&gt;99, "&gt;99", IF(san_table_data!Z206&lt;1, "&lt;1", san_table_data!Z206))), "-")</f>
        <v>-</v>
      </c>
      <c r="AA209" s="63" t="str">
        <f>IF(ISNUMBER(san_table_data!AA206), IF(san_table_data!AA206=-999,"NA",IF(san_table_data!AA206&gt;99, "&gt;99", IF(san_table_data!AA206&lt;1, "&lt;1", san_table_data!AA206))), "-")</f>
        <v>-</v>
      </c>
      <c r="AB209" s="63" t="str">
        <f>IF(ISNUMBER(san_table_data!AB206), IF(san_table_data!AB206=-999,"NA",IF(san_table_data!AB206&gt;99, "&gt;99", IF(san_table_data!AB206&lt;1, "&lt;1", san_table_data!AB206))), "-")</f>
        <v>-</v>
      </c>
      <c r="AC209" s="63" t="str">
        <f>IF(ISNUMBER(san_table_data!AC206), IF(san_table_data!AC206=-999,"NA",IF(san_table_data!AC206&gt;99, "&gt;99", IF(san_table_data!AC206&lt;1, "&lt;1", san_table_data!AC206))), "-")</f>
        <v>-</v>
      </c>
      <c r="AD209" s="59" t="str">
        <f>IF(ISNUMBER(san_table_data!AD206), IF(san_table_data!AD206=-999,"NA",IF(san_table_data!AD206&gt;99, "&gt;99", IF(san_table_data!AD206&lt;1, "&lt;1", san_table_data!AD206))), "-")</f>
        <v>-</v>
      </c>
      <c r="AE209" s="59" t="str">
        <f>IF(ISNUMBER(san_table_data!AE206), IF(san_table_data!AE206=-999,"NA",IF(san_table_data!AE206&gt;99, "&gt;99", IF(san_table_data!AE206&lt;1, "&lt;1", san_table_data!AE206))), "-")</f>
        <v>-</v>
      </c>
      <c r="AF209" s="59" t="str">
        <f>IF(ISNUMBER(san_table_data!AF206), IF(san_table_data!AF206=-999,"NA",IF(san_table_data!AF206&gt;99, "&gt;99", IF(san_table_data!AF206&lt;1, "&lt;1", san_table_data!AF206))), "-")</f>
        <v>-</v>
      </c>
      <c r="AG209" s="62" t="str">
        <f>IF(ISNUMBER(san_table_data!AG206), IF(san_table_data!AG206=-999,"NA",IF(san_table_data!AG206&gt;99, "&gt;99", IF(san_table_data!AG206&lt;1, "&lt;1", san_table_data!AG206))), "-")</f>
        <v>-</v>
      </c>
      <c r="AH209" s="63" t="str">
        <f>IF(ISNUMBER(san_table_data!AH206), IF(san_table_data!AH206=-999,"NA",IF(san_table_data!AH206&gt;99, "&gt;99", IF(san_table_data!AH206&lt;1, "&lt;1", san_table_data!AH206))), "-")</f>
        <v>-</v>
      </c>
      <c r="AI209" s="63" t="str">
        <f>IF(ISNUMBER(san_table_data!AI206), IF(san_table_data!AI206=-999,"NA",IF(san_table_data!AI206&gt;99, "&gt;99", IF(san_table_data!AI206&lt;1, "&lt;1", san_table_data!AI206))), "-")</f>
        <v>-</v>
      </c>
      <c r="AJ209" s="63" t="str">
        <f>IF(ISNUMBER(san_table_data!AJ206), IF(san_table_data!AJ206=-999,"NA",IF(san_table_data!AJ206&gt;99, "&gt;99", IF(san_table_data!AJ206&lt;1, "&lt;1", san_table_data!AJ206))), "-")</f>
        <v>-</v>
      </c>
      <c r="AK209" s="59" t="str">
        <f>IF(ISNUMBER(san_table_data!AK206), IF(san_table_data!AK206=-999,"NA",IF(san_table_data!AK206&gt;99, "&gt;99", IF(san_table_data!AK206&lt;1, "&lt;1", san_table_data!AK206))), "-")</f>
        <v>-</v>
      </c>
      <c r="AL209" s="59" t="str">
        <f>IF(ISNUMBER(san_table_data!AL206), IF(san_table_data!AL206=-999,"NA",IF(san_table_data!AL206&gt;99, "&gt;99", IF(san_table_data!AL206&lt;1, "&lt;1", san_table_data!AL206))), "-")</f>
        <v>-</v>
      </c>
      <c r="AM209" s="59" t="str">
        <f>IF(ISNUMBER(san_table_data!AM206), IF(san_table_data!AM206=-999,"NA",IF(san_table_data!AM206&gt;99, "&gt;99", IF(san_table_data!AM206&lt;1, "&lt;1", san_table_data!AM206))), "-")</f>
        <v>-</v>
      </c>
      <c r="AN209" s="62" t="str">
        <f>IF(ISNUMBER(san_table_data!AN206), IF(san_table_data!AN206=-999,"NA",IF(san_table_data!AN206&gt;99, "&gt;99", IF(san_table_data!AN206&lt;1, "&lt;1", san_table_data!AN206))), "-")</f>
        <v>-</v>
      </c>
      <c r="AO209" s="63" t="str">
        <f>IF(ISNUMBER(san_table_data!AO206), IF(san_table_data!AO206=-999,"NA",IF(san_table_data!AO206&gt;99, "&gt;99", IF(san_table_data!AO206&lt;1, "&lt;1", san_table_data!AO206))), "-")</f>
        <v>-</v>
      </c>
      <c r="AP209" s="63" t="str">
        <f>IF(ISNUMBER(san_table_data!AP206), IF(san_table_data!AP206=-999,"NA",IF(san_table_data!AP206&gt;99, "&gt;99", IF(san_table_data!AP206&lt;1, "&lt;1", san_table_data!AP206))), "-")</f>
        <v>-</v>
      </c>
      <c r="AQ209" s="63" t="str">
        <f>IF(ISNUMBER(san_table_data!AQ206), IF(san_table_data!AQ206=-999,"NA",IF(san_table_data!AQ206&gt;99, "&gt;99", IF(san_table_data!AQ206&lt;1, "&lt;1", san_table_data!AQ206))), "-")</f>
        <v>-</v>
      </c>
      <c r="AR209" s="59" t="str">
        <f>IF(ISNUMBER(san_table_data!AR206), IF(san_table_data!AR206=-999,"NA",IF(san_table_data!AR206&gt;99, "&gt;99", IF(san_table_data!AR206&lt;1, "&lt;1", san_table_data!AR206))), "-")</f>
        <v>-</v>
      </c>
      <c r="AS209" s="59" t="str">
        <f>IF(ISNUMBER(san_table_data!AS206), IF(san_table_data!AS206=-999,"NA",IF(san_table_data!AS206&gt;99, "&gt;99", IF(san_table_data!AS206&lt;1, "&lt;1", san_table_data!AS206))), "-")</f>
        <v>-</v>
      </c>
      <c r="AT209" s="59" t="str">
        <f>IF(ISNUMBER(san_table_data!AT206), IF(san_table_data!AT206=-999,"NA",IF(san_table_data!AT206&gt;99, "&gt;99", IF(san_table_data!AT206&lt;1, "&lt;1", san_table_data!AT206))), "-")</f>
        <v>-</v>
      </c>
    </row>
    <row r="210" x14ac:dyDescent="0.25">
      <c r="A210" s="56" t="str">
        <f>IF(ISBLANK(san_table_data!A207), "", san_table_data!A207)</f>
        <v/>
      </c>
      <c r="B210" s="56" t="str">
        <f>IF(ISBLANK(san_table_data!B207), "", san_table_data!B207)</f>
        <v/>
      </c>
      <c r="C210" s="57" t="str">
        <f>IF(ISNUMBER(san_table_data!C207), san_table_data!C207, "-")</f>
        <v>-</v>
      </c>
      <c r="D210" s="58" t="str">
        <f>IF(ISNUMBER(san_table_data!D207), san_table_data!D207, "-")</f>
        <v>-</v>
      </c>
      <c r="E210" s="59" t="str">
        <f>IF(ISNUMBER(san_table_data!E207), san_table_data!E207, "-")</f>
        <v>-</v>
      </c>
      <c r="F210" s="60" t="str">
        <f>IF(ISNUMBER(san_table_data!F207), IF(san_table_data!F207=-999,"NA",IF(san_table_data!F207&gt;99, "&gt;99", IF(san_table_data!F207&lt;1, "&lt;1", san_table_data!F207))), "-")</f>
        <v>-</v>
      </c>
      <c r="G210" s="59" t="str">
        <f>IF(ISNUMBER(san_table_data!G207), IF(san_table_data!G207=-999,"NA",IF(san_table_data!G207&gt;99, "&gt;99", IF(san_table_data!G207&lt;1, "&lt;1", san_table_data!G207))), "-")</f>
        <v>-</v>
      </c>
      <c r="H210" s="59" t="str">
        <f>IF(ISNUMBER(san_table_data!H207), IF(san_table_data!H207=-999,"NA",IF(san_table_data!H207&gt;99, "&gt;99", IF(san_table_data!H207&lt;1, "&lt;1", san_table_data!H207))), "-")</f>
        <v>-</v>
      </c>
      <c r="I210" s="61" t="str">
        <f>IF(ISNUMBER(san_table_data!I207), IF(san_table_data!I207=-999,"NA",IF(san_table_data!I207&gt;99, "&gt;99", IF(san_table_data!I207&lt;1, "&lt;1", san_table_data!I207))), "-")</f>
        <v>-</v>
      </c>
      <c r="J210" s="47" t="str">
        <f>IF(ISNUMBER(san_table_data!J207), IF(san_table_data!J207=-999,"NA",san_table_data!J207), "-")</f>
        <v>-</v>
      </c>
      <c r="K210" s="47" t="str">
        <f>IF(ISNUMBER(san_table_data!K207), IF(san_table_data!K207=-999,"NA",san_table_data!K207), "-")</f>
        <v>-</v>
      </c>
      <c r="L210" s="60" t="str">
        <f>IF(ISNUMBER(san_table_data!L207), IF(san_table_data!L207=-999,"NA",IF(san_table_data!L207&gt;99, "&gt;99", IF(san_table_data!L207&lt;1, "&lt;1", san_table_data!L207))), "-")</f>
        <v>-</v>
      </c>
      <c r="M210" s="59" t="str">
        <f>IF(ISNUMBER(san_table_data!M207), IF(san_table_data!M207=-999,"NA",IF(san_table_data!M207&gt;99, "&gt;99", IF(san_table_data!M207&lt;1, "&lt;1", san_table_data!M207))), "-")</f>
        <v>-</v>
      </c>
      <c r="N210" s="59" t="str">
        <f>IF(ISNUMBER(san_table_data!N207), IF(san_table_data!N207=-999,"NA",IF(san_table_data!N207&gt;99, "&gt;99", IF(san_table_data!N207&lt;1, "&lt;1", san_table_data!N207))), "-")</f>
        <v>-</v>
      </c>
      <c r="O210" s="61" t="str">
        <f>IF(ISNUMBER(san_table_data!O207), IF(san_table_data!O207=-999,"NA",IF(san_table_data!O207&gt;99, "&gt;99", IF(san_table_data!O207&lt;1, "&lt;1", san_table_data!O207))), "-")</f>
        <v>-</v>
      </c>
      <c r="P210" s="47" t="str">
        <f>IF(ISNUMBER(san_table_data!P207), IF(san_table_data!P207=-999,"NA",san_table_data!P207), "-")</f>
        <v>-</v>
      </c>
      <c r="Q210" s="47" t="str">
        <f>IF(ISNUMBER(san_table_data!Q207), IF(san_table_data!Q207=-999,"NA",san_table_data!Q207), "-")</f>
        <v>-</v>
      </c>
      <c r="R210" s="60" t="str">
        <f>IF(ISNUMBER(san_table_data!R207), IF(san_table_data!R207=-999,"NA",IF(san_table_data!R207&gt;99, "&gt;99", IF(san_table_data!R207&lt;1, "&lt;1", san_table_data!R207))), "-")</f>
        <v>-</v>
      </c>
      <c r="S210" s="59" t="str">
        <f>IF(ISNUMBER(san_table_data!S207), IF(san_table_data!S207=-999,"NA",IF(san_table_data!S207&gt;99, "&gt;99", IF(san_table_data!S207&lt;1, "&lt;1", san_table_data!S207))), "-")</f>
        <v>-</v>
      </c>
      <c r="T210" s="59" t="str">
        <f>IF(ISNUMBER(san_table_data!T207), IF(san_table_data!T207=-999,"NA",IF(san_table_data!T207&gt;99, "&gt;99", IF(san_table_data!T207&lt;1, "&lt;1", san_table_data!T207))), "-")</f>
        <v>-</v>
      </c>
      <c r="U210" s="61" t="str">
        <f>IF(ISNUMBER(san_table_data!U207), IF(san_table_data!U207=-999,"NA",IF(san_table_data!U207&gt;99, "&gt;99", IF(san_table_data!U207&lt;1, "&lt;1", san_table_data!U207))), "-")</f>
        <v>-</v>
      </c>
      <c r="V210" s="47" t="str">
        <f>IF(ISNUMBER(san_table_data!V207), IF(san_table_data!V207=-999,"NA",san_table_data!V207), "-")</f>
        <v>-</v>
      </c>
      <c r="W210" s="47" t="str">
        <f>IF(ISNUMBER(san_table_data!W207), IF(san_table_data!W207=-999,"NA",san_table_data!W207), "-")</f>
        <v>-</v>
      </c>
      <c r="X210" s="47"/>
      <c r="Y210" s="47"/>
      <c r="Z210" s="62" t="str">
        <f>IF(ISNUMBER(san_table_data!Z207), IF(san_table_data!Z207=-999,"NA",IF(san_table_data!Z207&gt;99, "&gt;99", IF(san_table_data!Z207&lt;1, "&lt;1", san_table_data!Z207))), "-")</f>
        <v>-</v>
      </c>
      <c r="AA210" s="63" t="str">
        <f>IF(ISNUMBER(san_table_data!AA207), IF(san_table_data!AA207=-999,"NA",IF(san_table_data!AA207&gt;99, "&gt;99", IF(san_table_data!AA207&lt;1, "&lt;1", san_table_data!AA207))), "-")</f>
        <v>-</v>
      </c>
      <c r="AB210" s="63" t="str">
        <f>IF(ISNUMBER(san_table_data!AB207), IF(san_table_data!AB207=-999,"NA",IF(san_table_data!AB207&gt;99, "&gt;99", IF(san_table_data!AB207&lt;1, "&lt;1", san_table_data!AB207))), "-")</f>
        <v>-</v>
      </c>
      <c r="AC210" s="63" t="str">
        <f>IF(ISNUMBER(san_table_data!AC207), IF(san_table_data!AC207=-999,"NA",IF(san_table_data!AC207&gt;99, "&gt;99", IF(san_table_data!AC207&lt;1, "&lt;1", san_table_data!AC207))), "-")</f>
        <v>-</v>
      </c>
      <c r="AD210" s="59" t="str">
        <f>IF(ISNUMBER(san_table_data!AD207), IF(san_table_data!AD207=-999,"NA",IF(san_table_data!AD207&gt;99, "&gt;99", IF(san_table_data!AD207&lt;1, "&lt;1", san_table_data!AD207))), "-")</f>
        <v>-</v>
      </c>
      <c r="AE210" s="59" t="str">
        <f>IF(ISNUMBER(san_table_data!AE207), IF(san_table_data!AE207=-999,"NA",IF(san_table_data!AE207&gt;99, "&gt;99", IF(san_table_data!AE207&lt;1, "&lt;1", san_table_data!AE207))), "-")</f>
        <v>-</v>
      </c>
      <c r="AF210" s="59" t="str">
        <f>IF(ISNUMBER(san_table_data!AF207), IF(san_table_data!AF207=-999,"NA",IF(san_table_data!AF207&gt;99, "&gt;99", IF(san_table_data!AF207&lt;1, "&lt;1", san_table_data!AF207))), "-")</f>
        <v>-</v>
      </c>
      <c r="AG210" s="62" t="str">
        <f>IF(ISNUMBER(san_table_data!AG207), IF(san_table_data!AG207=-999,"NA",IF(san_table_data!AG207&gt;99, "&gt;99", IF(san_table_data!AG207&lt;1, "&lt;1", san_table_data!AG207))), "-")</f>
        <v>-</v>
      </c>
      <c r="AH210" s="63" t="str">
        <f>IF(ISNUMBER(san_table_data!AH207), IF(san_table_data!AH207=-999,"NA",IF(san_table_data!AH207&gt;99, "&gt;99", IF(san_table_data!AH207&lt;1, "&lt;1", san_table_data!AH207))), "-")</f>
        <v>-</v>
      </c>
      <c r="AI210" s="63" t="str">
        <f>IF(ISNUMBER(san_table_data!AI207), IF(san_table_data!AI207=-999,"NA",IF(san_table_data!AI207&gt;99, "&gt;99", IF(san_table_data!AI207&lt;1, "&lt;1", san_table_data!AI207))), "-")</f>
        <v>-</v>
      </c>
      <c r="AJ210" s="63" t="str">
        <f>IF(ISNUMBER(san_table_data!AJ207), IF(san_table_data!AJ207=-999,"NA",IF(san_table_data!AJ207&gt;99, "&gt;99", IF(san_table_data!AJ207&lt;1, "&lt;1", san_table_data!AJ207))), "-")</f>
        <v>-</v>
      </c>
      <c r="AK210" s="59" t="str">
        <f>IF(ISNUMBER(san_table_data!AK207), IF(san_table_data!AK207=-999,"NA",IF(san_table_data!AK207&gt;99, "&gt;99", IF(san_table_data!AK207&lt;1, "&lt;1", san_table_data!AK207))), "-")</f>
        <v>-</v>
      </c>
      <c r="AL210" s="59" t="str">
        <f>IF(ISNUMBER(san_table_data!AL207), IF(san_table_data!AL207=-999,"NA",IF(san_table_data!AL207&gt;99, "&gt;99", IF(san_table_data!AL207&lt;1, "&lt;1", san_table_data!AL207))), "-")</f>
        <v>-</v>
      </c>
      <c r="AM210" s="59" t="str">
        <f>IF(ISNUMBER(san_table_data!AM207), IF(san_table_data!AM207=-999,"NA",IF(san_table_data!AM207&gt;99, "&gt;99", IF(san_table_data!AM207&lt;1, "&lt;1", san_table_data!AM207))), "-")</f>
        <v>-</v>
      </c>
      <c r="AN210" s="62" t="str">
        <f>IF(ISNUMBER(san_table_data!AN207), IF(san_table_data!AN207=-999,"NA",IF(san_table_data!AN207&gt;99, "&gt;99", IF(san_table_data!AN207&lt;1, "&lt;1", san_table_data!AN207))), "-")</f>
        <v>-</v>
      </c>
      <c r="AO210" s="63" t="str">
        <f>IF(ISNUMBER(san_table_data!AO207), IF(san_table_data!AO207=-999,"NA",IF(san_table_data!AO207&gt;99, "&gt;99", IF(san_table_data!AO207&lt;1, "&lt;1", san_table_data!AO207))), "-")</f>
        <v>-</v>
      </c>
      <c r="AP210" s="63" t="str">
        <f>IF(ISNUMBER(san_table_data!AP207), IF(san_table_data!AP207=-999,"NA",IF(san_table_data!AP207&gt;99, "&gt;99", IF(san_table_data!AP207&lt;1, "&lt;1", san_table_data!AP207))), "-")</f>
        <v>-</v>
      </c>
      <c r="AQ210" s="63" t="str">
        <f>IF(ISNUMBER(san_table_data!AQ207), IF(san_table_data!AQ207=-999,"NA",IF(san_table_data!AQ207&gt;99, "&gt;99", IF(san_table_data!AQ207&lt;1, "&lt;1", san_table_data!AQ207))), "-")</f>
        <v>-</v>
      </c>
      <c r="AR210" s="59" t="str">
        <f>IF(ISNUMBER(san_table_data!AR207), IF(san_table_data!AR207=-999,"NA",IF(san_table_data!AR207&gt;99, "&gt;99", IF(san_table_data!AR207&lt;1, "&lt;1", san_table_data!AR207))), "-")</f>
        <v>-</v>
      </c>
      <c r="AS210" s="59" t="str">
        <f>IF(ISNUMBER(san_table_data!AS207), IF(san_table_data!AS207=-999,"NA",IF(san_table_data!AS207&gt;99, "&gt;99", IF(san_table_data!AS207&lt;1, "&lt;1", san_table_data!AS207))), "-")</f>
        <v>-</v>
      </c>
      <c r="AT210" s="59" t="str">
        <f>IF(ISNUMBER(san_table_data!AT207), IF(san_table_data!AT207=-999,"NA",IF(san_table_data!AT207&gt;99, "&gt;99", IF(san_table_data!AT207&lt;1, "&lt;1", san_table_data!AT207))), "-")</f>
        <v>-</v>
      </c>
    </row>
    <row r="211" x14ac:dyDescent="0.25">
      <c r="A211" s="56" t="str">
        <f>IF(ISBLANK(san_table_data!A208), "", san_table_data!A208)</f>
        <v/>
      </c>
      <c r="B211" s="56" t="str">
        <f>IF(ISBLANK(san_table_data!B208), "", san_table_data!B208)</f>
        <v/>
      </c>
      <c r="C211" s="57" t="str">
        <f>IF(ISNUMBER(san_table_data!C208), san_table_data!C208, "-")</f>
        <v>-</v>
      </c>
      <c r="D211" s="58" t="str">
        <f>IF(ISNUMBER(san_table_data!D208), san_table_data!D208, "-")</f>
        <v>-</v>
      </c>
      <c r="E211" s="59" t="str">
        <f>IF(ISNUMBER(san_table_data!E208), san_table_data!E208, "-")</f>
        <v>-</v>
      </c>
      <c r="F211" s="60" t="str">
        <f>IF(ISNUMBER(san_table_data!F208), IF(san_table_data!F208=-999,"NA",IF(san_table_data!F208&gt;99, "&gt;99", IF(san_table_data!F208&lt;1, "&lt;1", san_table_data!F208))), "-")</f>
        <v>-</v>
      </c>
      <c r="G211" s="59" t="str">
        <f>IF(ISNUMBER(san_table_data!G208), IF(san_table_data!G208=-999,"NA",IF(san_table_data!G208&gt;99, "&gt;99", IF(san_table_data!G208&lt;1, "&lt;1", san_table_data!G208))), "-")</f>
        <v>-</v>
      </c>
      <c r="H211" s="59" t="str">
        <f>IF(ISNUMBER(san_table_data!H208), IF(san_table_data!H208=-999,"NA",IF(san_table_data!H208&gt;99, "&gt;99", IF(san_table_data!H208&lt;1, "&lt;1", san_table_data!H208))), "-")</f>
        <v>-</v>
      </c>
      <c r="I211" s="61" t="str">
        <f>IF(ISNUMBER(san_table_data!I208), IF(san_table_data!I208=-999,"NA",IF(san_table_data!I208&gt;99, "&gt;99", IF(san_table_data!I208&lt;1, "&lt;1", san_table_data!I208))), "-")</f>
        <v>-</v>
      </c>
      <c r="J211" s="47" t="str">
        <f>IF(ISNUMBER(san_table_data!J208), IF(san_table_data!J208=-999,"NA",san_table_data!J208), "-")</f>
        <v>-</v>
      </c>
      <c r="K211" s="47" t="str">
        <f>IF(ISNUMBER(san_table_data!K208), IF(san_table_data!K208=-999,"NA",san_table_data!K208), "-")</f>
        <v>-</v>
      </c>
      <c r="L211" s="60" t="str">
        <f>IF(ISNUMBER(san_table_data!L208), IF(san_table_data!L208=-999,"NA",IF(san_table_data!L208&gt;99, "&gt;99", IF(san_table_data!L208&lt;1, "&lt;1", san_table_data!L208))), "-")</f>
        <v>-</v>
      </c>
      <c r="M211" s="59" t="str">
        <f>IF(ISNUMBER(san_table_data!M208), IF(san_table_data!M208=-999,"NA",IF(san_table_data!M208&gt;99, "&gt;99", IF(san_table_data!M208&lt;1, "&lt;1", san_table_data!M208))), "-")</f>
        <v>-</v>
      </c>
      <c r="N211" s="59" t="str">
        <f>IF(ISNUMBER(san_table_data!N208), IF(san_table_data!N208=-999,"NA",IF(san_table_data!N208&gt;99, "&gt;99", IF(san_table_data!N208&lt;1, "&lt;1", san_table_data!N208))), "-")</f>
        <v>-</v>
      </c>
      <c r="O211" s="61" t="str">
        <f>IF(ISNUMBER(san_table_data!O208), IF(san_table_data!O208=-999,"NA",IF(san_table_data!O208&gt;99, "&gt;99", IF(san_table_data!O208&lt;1, "&lt;1", san_table_data!O208))), "-")</f>
        <v>-</v>
      </c>
      <c r="P211" s="47" t="str">
        <f>IF(ISNUMBER(san_table_data!P208), IF(san_table_data!P208=-999,"NA",san_table_data!P208), "-")</f>
        <v>-</v>
      </c>
      <c r="Q211" s="47" t="str">
        <f>IF(ISNUMBER(san_table_data!Q208), IF(san_table_data!Q208=-999,"NA",san_table_data!Q208), "-")</f>
        <v>-</v>
      </c>
      <c r="R211" s="60" t="str">
        <f>IF(ISNUMBER(san_table_data!R208), IF(san_table_data!R208=-999,"NA",IF(san_table_data!R208&gt;99, "&gt;99", IF(san_table_data!R208&lt;1, "&lt;1", san_table_data!R208))), "-")</f>
        <v>-</v>
      </c>
      <c r="S211" s="59" t="str">
        <f>IF(ISNUMBER(san_table_data!S208), IF(san_table_data!S208=-999,"NA",IF(san_table_data!S208&gt;99, "&gt;99", IF(san_table_data!S208&lt;1, "&lt;1", san_table_data!S208))), "-")</f>
        <v>-</v>
      </c>
      <c r="T211" s="59" t="str">
        <f>IF(ISNUMBER(san_table_data!T208), IF(san_table_data!T208=-999,"NA",IF(san_table_data!T208&gt;99, "&gt;99", IF(san_table_data!T208&lt;1, "&lt;1", san_table_data!T208))), "-")</f>
        <v>-</v>
      </c>
      <c r="U211" s="61" t="str">
        <f>IF(ISNUMBER(san_table_data!U208), IF(san_table_data!U208=-999,"NA",IF(san_table_data!U208&gt;99, "&gt;99", IF(san_table_data!U208&lt;1, "&lt;1", san_table_data!U208))), "-")</f>
        <v>-</v>
      </c>
      <c r="V211" s="47" t="str">
        <f>IF(ISNUMBER(san_table_data!V208), IF(san_table_data!V208=-999,"NA",san_table_data!V208), "-")</f>
        <v>-</v>
      </c>
      <c r="W211" s="47" t="str">
        <f>IF(ISNUMBER(san_table_data!W208), IF(san_table_data!W208=-999,"NA",san_table_data!W208), "-")</f>
        <v>-</v>
      </c>
      <c r="X211" s="47"/>
      <c r="Y211" s="47"/>
      <c r="Z211" s="62" t="str">
        <f>IF(ISNUMBER(san_table_data!Z208), IF(san_table_data!Z208=-999,"NA",IF(san_table_data!Z208&gt;99, "&gt;99", IF(san_table_data!Z208&lt;1, "&lt;1", san_table_data!Z208))), "-")</f>
        <v>-</v>
      </c>
      <c r="AA211" s="63" t="str">
        <f>IF(ISNUMBER(san_table_data!AA208), IF(san_table_data!AA208=-999,"NA",IF(san_table_data!AA208&gt;99, "&gt;99", IF(san_table_data!AA208&lt;1, "&lt;1", san_table_data!AA208))), "-")</f>
        <v>-</v>
      </c>
      <c r="AB211" s="63" t="str">
        <f>IF(ISNUMBER(san_table_data!AB208), IF(san_table_data!AB208=-999,"NA",IF(san_table_data!AB208&gt;99, "&gt;99", IF(san_table_data!AB208&lt;1, "&lt;1", san_table_data!AB208))), "-")</f>
        <v>-</v>
      </c>
      <c r="AC211" s="63" t="str">
        <f>IF(ISNUMBER(san_table_data!AC208), IF(san_table_data!AC208=-999,"NA",IF(san_table_data!AC208&gt;99, "&gt;99", IF(san_table_data!AC208&lt;1, "&lt;1", san_table_data!AC208))), "-")</f>
        <v>-</v>
      </c>
      <c r="AD211" s="59" t="str">
        <f>IF(ISNUMBER(san_table_data!AD208), IF(san_table_data!AD208=-999,"NA",IF(san_table_data!AD208&gt;99, "&gt;99", IF(san_table_data!AD208&lt;1, "&lt;1", san_table_data!AD208))), "-")</f>
        <v>-</v>
      </c>
      <c r="AE211" s="59" t="str">
        <f>IF(ISNUMBER(san_table_data!AE208), IF(san_table_data!AE208=-999,"NA",IF(san_table_data!AE208&gt;99, "&gt;99", IF(san_table_data!AE208&lt;1, "&lt;1", san_table_data!AE208))), "-")</f>
        <v>-</v>
      </c>
      <c r="AF211" s="59" t="str">
        <f>IF(ISNUMBER(san_table_data!AF208), IF(san_table_data!AF208=-999,"NA",IF(san_table_data!AF208&gt;99, "&gt;99", IF(san_table_data!AF208&lt;1, "&lt;1", san_table_data!AF208))), "-")</f>
        <v>-</v>
      </c>
      <c r="AG211" s="62" t="str">
        <f>IF(ISNUMBER(san_table_data!AG208), IF(san_table_data!AG208=-999,"NA",IF(san_table_data!AG208&gt;99, "&gt;99", IF(san_table_data!AG208&lt;1, "&lt;1", san_table_data!AG208))), "-")</f>
        <v>-</v>
      </c>
      <c r="AH211" s="63" t="str">
        <f>IF(ISNUMBER(san_table_data!AH208), IF(san_table_data!AH208=-999,"NA",IF(san_table_data!AH208&gt;99, "&gt;99", IF(san_table_data!AH208&lt;1, "&lt;1", san_table_data!AH208))), "-")</f>
        <v>-</v>
      </c>
      <c r="AI211" s="63" t="str">
        <f>IF(ISNUMBER(san_table_data!AI208), IF(san_table_data!AI208=-999,"NA",IF(san_table_data!AI208&gt;99, "&gt;99", IF(san_table_data!AI208&lt;1, "&lt;1", san_table_data!AI208))), "-")</f>
        <v>-</v>
      </c>
      <c r="AJ211" s="63" t="str">
        <f>IF(ISNUMBER(san_table_data!AJ208), IF(san_table_data!AJ208=-999,"NA",IF(san_table_data!AJ208&gt;99, "&gt;99", IF(san_table_data!AJ208&lt;1, "&lt;1", san_table_data!AJ208))), "-")</f>
        <v>-</v>
      </c>
      <c r="AK211" s="59" t="str">
        <f>IF(ISNUMBER(san_table_data!AK208), IF(san_table_data!AK208=-999,"NA",IF(san_table_data!AK208&gt;99, "&gt;99", IF(san_table_data!AK208&lt;1, "&lt;1", san_table_data!AK208))), "-")</f>
        <v>-</v>
      </c>
      <c r="AL211" s="59" t="str">
        <f>IF(ISNUMBER(san_table_data!AL208), IF(san_table_data!AL208=-999,"NA",IF(san_table_data!AL208&gt;99, "&gt;99", IF(san_table_data!AL208&lt;1, "&lt;1", san_table_data!AL208))), "-")</f>
        <v>-</v>
      </c>
      <c r="AM211" s="59" t="str">
        <f>IF(ISNUMBER(san_table_data!AM208), IF(san_table_data!AM208=-999,"NA",IF(san_table_data!AM208&gt;99, "&gt;99", IF(san_table_data!AM208&lt;1, "&lt;1", san_table_data!AM208))), "-")</f>
        <v>-</v>
      </c>
      <c r="AN211" s="62" t="str">
        <f>IF(ISNUMBER(san_table_data!AN208), IF(san_table_data!AN208=-999,"NA",IF(san_table_data!AN208&gt;99, "&gt;99", IF(san_table_data!AN208&lt;1, "&lt;1", san_table_data!AN208))), "-")</f>
        <v>-</v>
      </c>
      <c r="AO211" s="63" t="str">
        <f>IF(ISNUMBER(san_table_data!AO208), IF(san_table_data!AO208=-999,"NA",IF(san_table_data!AO208&gt;99, "&gt;99", IF(san_table_data!AO208&lt;1, "&lt;1", san_table_data!AO208))), "-")</f>
        <v>-</v>
      </c>
      <c r="AP211" s="63" t="str">
        <f>IF(ISNUMBER(san_table_data!AP208), IF(san_table_data!AP208=-999,"NA",IF(san_table_data!AP208&gt;99, "&gt;99", IF(san_table_data!AP208&lt;1, "&lt;1", san_table_data!AP208))), "-")</f>
        <v>-</v>
      </c>
      <c r="AQ211" s="63" t="str">
        <f>IF(ISNUMBER(san_table_data!AQ208), IF(san_table_data!AQ208=-999,"NA",IF(san_table_data!AQ208&gt;99, "&gt;99", IF(san_table_data!AQ208&lt;1, "&lt;1", san_table_data!AQ208))), "-")</f>
        <v>-</v>
      </c>
      <c r="AR211" s="59" t="str">
        <f>IF(ISNUMBER(san_table_data!AR208), IF(san_table_data!AR208=-999,"NA",IF(san_table_data!AR208&gt;99, "&gt;99", IF(san_table_data!AR208&lt;1, "&lt;1", san_table_data!AR208))), "-")</f>
        <v>-</v>
      </c>
      <c r="AS211" s="59" t="str">
        <f>IF(ISNUMBER(san_table_data!AS208), IF(san_table_data!AS208=-999,"NA",IF(san_table_data!AS208&gt;99, "&gt;99", IF(san_table_data!AS208&lt;1, "&lt;1", san_table_data!AS208))), "-")</f>
        <v>-</v>
      </c>
      <c r="AT211" s="59" t="str">
        <f>IF(ISNUMBER(san_table_data!AT208), IF(san_table_data!AT208=-999,"NA",IF(san_table_data!AT208&gt;99, "&gt;99", IF(san_table_data!AT208&lt;1, "&lt;1", san_table_data!AT208))), "-")</f>
        <v>-</v>
      </c>
    </row>
    <row r="212" x14ac:dyDescent="0.25">
      <c r="A212" s="56" t="str">
        <f>IF(ISBLANK(san_table_data!A209), "", san_table_data!A209)</f>
        <v/>
      </c>
      <c r="B212" s="56" t="str">
        <f>IF(ISBLANK(san_table_data!B209), "", san_table_data!B209)</f>
        <v/>
      </c>
      <c r="C212" s="57" t="str">
        <f>IF(ISNUMBER(san_table_data!C209), san_table_data!C209, "-")</f>
        <v>-</v>
      </c>
      <c r="D212" s="58" t="str">
        <f>IF(ISNUMBER(san_table_data!D209), san_table_data!D209, "-")</f>
        <v>-</v>
      </c>
      <c r="E212" s="59" t="str">
        <f>IF(ISNUMBER(san_table_data!E209), san_table_data!E209, "-")</f>
        <v>-</v>
      </c>
      <c r="F212" s="60" t="str">
        <f>IF(ISNUMBER(san_table_data!F209), IF(san_table_data!F209=-999,"NA",IF(san_table_data!F209&gt;99, "&gt;99", IF(san_table_data!F209&lt;1, "&lt;1", san_table_data!F209))), "-")</f>
        <v>-</v>
      </c>
      <c r="G212" s="59" t="str">
        <f>IF(ISNUMBER(san_table_data!G209), IF(san_table_data!G209=-999,"NA",IF(san_table_data!G209&gt;99, "&gt;99", IF(san_table_data!G209&lt;1, "&lt;1", san_table_data!G209))), "-")</f>
        <v>-</v>
      </c>
      <c r="H212" s="59" t="str">
        <f>IF(ISNUMBER(san_table_data!H209), IF(san_table_data!H209=-999,"NA",IF(san_table_data!H209&gt;99, "&gt;99", IF(san_table_data!H209&lt;1, "&lt;1", san_table_data!H209))), "-")</f>
        <v>-</v>
      </c>
      <c r="I212" s="61" t="str">
        <f>IF(ISNUMBER(san_table_data!I209), IF(san_table_data!I209=-999,"NA",IF(san_table_data!I209&gt;99, "&gt;99", IF(san_table_data!I209&lt;1, "&lt;1", san_table_data!I209))), "-")</f>
        <v>-</v>
      </c>
      <c r="J212" s="47" t="str">
        <f>IF(ISNUMBER(san_table_data!J209), IF(san_table_data!J209=-999,"NA",san_table_data!J209), "-")</f>
        <v>-</v>
      </c>
      <c r="K212" s="47" t="str">
        <f>IF(ISNUMBER(san_table_data!K209), IF(san_table_data!K209=-999,"NA",san_table_data!K209), "-")</f>
        <v>-</v>
      </c>
      <c r="L212" s="60" t="str">
        <f>IF(ISNUMBER(san_table_data!L209), IF(san_table_data!L209=-999,"NA",IF(san_table_data!L209&gt;99, "&gt;99", IF(san_table_data!L209&lt;1, "&lt;1", san_table_data!L209))), "-")</f>
        <v>-</v>
      </c>
      <c r="M212" s="59" t="str">
        <f>IF(ISNUMBER(san_table_data!M209), IF(san_table_data!M209=-999,"NA",IF(san_table_data!M209&gt;99, "&gt;99", IF(san_table_data!M209&lt;1, "&lt;1", san_table_data!M209))), "-")</f>
        <v>-</v>
      </c>
      <c r="N212" s="59" t="str">
        <f>IF(ISNUMBER(san_table_data!N209), IF(san_table_data!N209=-999,"NA",IF(san_table_data!N209&gt;99, "&gt;99", IF(san_table_data!N209&lt;1, "&lt;1", san_table_data!N209))), "-")</f>
        <v>-</v>
      </c>
      <c r="O212" s="61" t="str">
        <f>IF(ISNUMBER(san_table_data!O209), IF(san_table_data!O209=-999,"NA",IF(san_table_data!O209&gt;99, "&gt;99", IF(san_table_data!O209&lt;1, "&lt;1", san_table_data!O209))), "-")</f>
        <v>-</v>
      </c>
      <c r="P212" s="47" t="str">
        <f>IF(ISNUMBER(san_table_data!P209), IF(san_table_data!P209=-999,"NA",san_table_data!P209), "-")</f>
        <v>-</v>
      </c>
      <c r="Q212" s="47" t="str">
        <f>IF(ISNUMBER(san_table_data!Q209), IF(san_table_data!Q209=-999,"NA",san_table_data!Q209), "-")</f>
        <v>-</v>
      </c>
      <c r="R212" s="60" t="str">
        <f>IF(ISNUMBER(san_table_data!R209), IF(san_table_data!R209=-999,"NA",IF(san_table_data!R209&gt;99, "&gt;99", IF(san_table_data!R209&lt;1, "&lt;1", san_table_data!R209))), "-")</f>
        <v>-</v>
      </c>
      <c r="S212" s="59" t="str">
        <f>IF(ISNUMBER(san_table_data!S209), IF(san_table_data!S209=-999,"NA",IF(san_table_data!S209&gt;99, "&gt;99", IF(san_table_data!S209&lt;1, "&lt;1", san_table_data!S209))), "-")</f>
        <v>-</v>
      </c>
      <c r="T212" s="59" t="str">
        <f>IF(ISNUMBER(san_table_data!T209), IF(san_table_data!T209=-999,"NA",IF(san_table_data!T209&gt;99, "&gt;99", IF(san_table_data!T209&lt;1, "&lt;1", san_table_data!T209))), "-")</f>
        <v>-</v>
      </c>
      <c r="U212" s="61" t="str">
        <f>IF(ISNUMBER(san_table_data!U209), IF(san_table_data!U209=-999,"NA",IF(san_table_data!U209&gt;99, "&gt;99", IF(san_table_data!U209&lt;1, "&lt;1", san_table_data!U209))), "-")</f>
        <v>-</v>
      </c>
      <c r="V212" s="47" t="str">
        <f>IF(ISNUMBER(san_table_data!V209), IF(san_table_data!V209=-999,"NA",san_table_data!V209), "-")</f>
        <v>-</v>
      </c>
      <c r="W212" s="47" t="str">
        <f>IF(ISNUMBER(san_table_data!W209), IF(san_table_data!W209=-999,"NA",san_table_data!W209), "-")</f>
        <v>-</v>
      </c>
      <c r="X212" s="47"/>
      <c r="Y212" s="47"/>
      <c r="Z212" s="62" t="str">
        <f>IF(ISNUMBER(san_table_data!Z209), IF(san_table_data!Z209=-999,"NA",IF(san_table_data!Z209&gt;99, "&gt;99", IF(san_table_data!Z209&lt;1, "&lt;1", san_table_data!Z209))), "-")</f>
        <v>-</v>
      </c>
      <c r="AA212" s="63" t="str">
        <f>IF(ISNUMBER(san_table_data!AA209), IF(san_table_data!AA209=-999,"NA",IF(san_table_data!AA209&gt;99, "&gt;99", IF(san_table_data!AA209&lt;1, "&lt;1", san_table_data!AA209))), "-")</f>
        <v>-</v>
      </c>
      <c r="AB212" s="63" t="str">
        <f>IF(ISNUMBER(san_table_data!AB209), IF(san_table_data!AB209=-999,"NA",IF(san_table_data!AB209&gt;99, "&gt;99", IF(san_table_data!AB209&lt;1, "&lt;1", san_table_data!AB209))), "-")</f>
        <v>-</v>
      </c>
      <c r="AC212" s="63" t="str">
        <f>IF(ISNUMBER(san_table_data!AC209), IF(san_table_data!AC209=-999,"NA",IF(san_table_data!AC209&gt;99, "&gt;99", IF(san_table_data!AC209&lt;1, "&lt;1", san_table_data!AC209))), "-")</f>
        <v>-</v>
      </c>
      <c r="AD212" s="59" t="str">
        <f>IF(ISNUMBER(san_table_data!AD209), IF(san_table_data!AD209=-999,"NA",IF(san_table_data!AD209&gt;99, "&gt;99", IF(san_table_data!AD209&lt;1, "&lt;1", san_table_data!AD209))), "-")</f>
        <v>-</v>
      </c>
      <c r="AE212" s="59" t="str">
        <f>IF(ISNUMBER(san_table_data!AE209), IF(san_table_data!AE209=-999,"NA",IF(san_table_data!AE209&gt;99, "&gt;99", IF(san_table_data!AE209&lt;1, "&lt;1", san_table_data!AE209))), "-")</f>
        <v>-</v>
      </c>
      <c r="AF212" s="59" t="str">
        <f>IF(ISNUMBER(san_table_data!AF209), IF(san_table_data!AF209=-999,"NA",IF(san_table_data!AF209&gt;99, "&gt;99", IF(san_table_data!AF209&lt;1, "&lt;1", san_table_data!AF209))), "-")</f>
        <v>-</v>
      </c>
      <c r="AG212" s="62" t="str">
        <f>IF(ISNUMBER(san_table_data!AG209), IF(san_table_data!AG209=-999,"NA",IF(san_table_data!AG209&gt;99, "&gt;99", IF(san_table_data!AG209&lt;1, "&lt;1", san_table_data!AG209))), "-")</f>
        <v>-</v>
      </c>
      <c r="AH212" s="63" t="str">
        <f>IF(ISNUMBER(san_table_data!AH209), IF(san_table_data!AH209=-999,"NA",IF(san_table_data!AH209&gt;99, "&gt;99", IF(san_table_data!AH209&lt;1, "&lt;1", san_table_data!AH209))), "-")</f>
        <v>-</v>
      </c>
      <c r="AI212" s="63" t="str">
        <f>IF(ISNUMBER(san_table_data!AI209), IF(san_table_data!AI209=-999,"NA",IF(san_table_data!AI209&gt;99, "&gt;99", IF(san_table_data!AI209&lt;1, "&lt;1", san_table_data!AI209))), "-")</f>
        <v>-</v>
      </c>
      <c r="AJ212" s="63" t="str">
        <f>IF(ISNUMBER(san_table_data!AJ209), IF(san_table_data!AJ209=-999,"NA",IF(san_table_data!AJ209&gt;99, "&gt;99", IF(san_table_data!AJ209&lt;1, "&lt;1", san_table_data!AJ209))), "-")</f>
        <v>-</v>
      </c>
      <c r="AK212" s="59" t="str">
        <f>IF(ISNUMBER(san_table_data!AK209), IF(san_table_data!AK209=-999,"NA",IF(san_table_data!AK209&gt;99, "&gt;99", IF(san_table_data!AK209&lt;1, "&lt;1", san_table_data!AK209))), "-")</f>
        <v>-</v>
      </c>
      <c r="AL212" s="59" t="str">
        <f>IF(ISNUMBER(san_table_data!AL209), IF(san_table_data!AL209=-999,"NA",IF(san_table_data!AL209&gt;99, "&gt;99", IF(san_table_data!AL209&lt;1, "&lt;1", san_table_data!AL209))), "-")</f>
        <v>-</v>
      </c>
      <c r="AM212" s="59" t="str">
        <f>IF(ISNUMBER(san_table_data!AM209), IF(san_table_data!AM209=-999,"NA",IF(san_table_data!AM209&gt;99, "&gt;99", IF(san_table_data!AM209&lt;1, "&lt;1", san_table_data!AM209))), "-")</f>
        <v>-</v>
      </c>
      <c r="AN212" s="62" t="str">
        <f>IF(ISNUMBER(san_table_data!AN209), IF(san_table_data!AN209=-999,"NA",IF(san_table_data!AN209&gt;99, "&gt;99", IF(san_table_data!AN209&lt;1, "&lt;1", san_table_data!AN209))), "-")</f>
        <v>-</v>
      </c>
      <c r="AO212" s="63" t="str">
        <f>IF(ISNUMBER(san_table_data!AO209), IF(san_table_data!AO209=-999,"NA",IF(san_table_data!AO209&gt;99, "&gt;99", IF(san_table_data!AO209&lt;1, "&lt;1", san_table_data!AO209))), "-")</f>
        <v>-</v>
      </c>
      <c r="AP212" s="63" t="str">
        <f>IF(ISNUMBER(san_table_data!AP209), IF(san_table_data!AP209=-999,"NA",IF(san_table_data!AP209&gt;99, "&gt;99", IF(san_table_data!AP209&lt;1, "&lt;1", san_table_data!AP209))), "-")</f>
        <v>-</v>
      </c>
      <c r="AQ212" s="63" t="str">
        <f>IF(ISNUMBER(san_table_data!AQ209), IF(san_table_data!AQ209=-999,"NA",IF(san_table_data!AQ209&gt;99, "&gt;99", IF(san_table_data!AQ209&lt;1, "&lt;1", san_table_data!AQ209))), "-")</f>
        <v>-</v>
      </c>
      <c r="AR212" s="59" t="str">
        <f>IF(ISNUMBER(san_table_data!AR209), IF(san_table_data!AR209=-999,"NA",IF(san_table_data!AR209&gt;99, "&gt;99", IF(san_table_data!AR209&lt;1, "&lt;1", san_table_data!AR209))), "-")</f>
        <v>-</v>
      </c>
      <c r="AS212" s="59" t="str">
        <f>IF(ISNUMBER(san_table_data!AS209), IF(san_table_data!AS209=-999,"NA",IF(san_table_data!AS209&gt;99, "&gt;99", IF(san_table_data!AS209&lt;1, "&lt;1", san_table_data!AS209))), "-")</f>
        <v>-</v>
      </c>
      <c r="AT212" s="59" t="str">
        <f>IF(ISNUMBER(san_table_data!AT209), IF(san_table_data!AT209=-999,"NA",IF(san_table_data!AT209&gt;99, "&gt;99", IF(san_table_data!AT209&lt;1, "&lt;1", san_table_data!AT209))), "-")</f>
        <v>-</v>
      </c>
    </row>
    <row r="213" x14ac:dyDescent="0.25">
      <c r="A213" s="56" t="str">
        <f>IF(ISBLANK(san_table_data!A210), "", san_table_data!A210)</f>
        <v/>
      </c>
      <c r="B213" s="56" t="str">
        <f>IF(ISBLANK(san_table_data!B210), "", san_table_data!B210)</f>
        <v/>
      </c>
      <c r="C213" s="57" t="str">
        <f>IF(ISNUMBER(san_table_data!C210), san_table_data!C210, "-")</f>
        <v>-</v>
      </c>
      <c r="D213" s="58" t="str">
        <f>IF(ISNUMBER(san_table_data!D210), san_table_data!D210, "-")</f>
        <v>-</v>
      </c>
      <c r="E213" s="59" t="str">
        <f>IF(ISNUMBER(san_table_data!E210), san_table_data!E210, "-")</f>
        <v>-</v>
      </c>
      <c r="F213" s="60" t="str">
        <f>IF(ISNUMBER(san_table_data!F210), IF(san_table_data!F210=-999,"NA",IF(san_table_data!F210&gt;99, "&gt;99", IF(san_table_data!F210&lt;1, "&lt;1", san_table_data!F210))), "-")</f>
        <v>-</v>
      </c>
      <c r="G213" s="59" t="str">
        <f>IF(ISNUMBER(san_table_data!G210), IF(san_table_data!G210=-999,"NA",IF(san_table_data!G210&gt;99, "&gt;99", IF(san_table_data!G210&lt;1, "&lt;1", san_table_data!G210))), "-")</f>
        <v>-</v>
      </c>
      <c r="H213" s="59" t="str">
        <f>IF(ISNUMBER(san_table_data!H210), IF(san_table_data!H210=-999,"NA",IF(san_table_data!H210&gt;99, "&gt;99", IF(san_table_data!H210&lt;1, "&lt;1", san_table_data!H210))), "-")</f>
        <v>-</v>
      </c>
      <c r="I213" s="61" t="str">
        <f>IF(ISNUMBER(san_table_data!I210), IF(san_table_data!I210=-999,"NA",IF(san_table_data!I210&gt;99, "&gt;99", IF(san_table_data!I210&lt;1, "&lt;1", san_table_data!I210))), "-")</f>
        <v>-</v>
      </c>
      <c r="J213" s="47" t="str">
        <f>IF(ISNUMBER(san_table_data!J210), IF(san_table_data!J210=-999,"NA",san_table_data!J210), "-")</f>
        <v>-</v>
      </c>
      <c r="K213" s="47" t="str">
        <f>IF(ISNUMBER(san_table_data!K210), IF(san_table_data!K210=-999,"NA",san_table_data!K210), "-")</f>
        <v>-</v>
      </c>
      <c r="L213" s="60" t="str">
        <f>IF(ISNUMBER(san_table_data!L210), IF(san_table_data!L210=-999,"NA",IF(san_table_data!L210&gt;99, "&gt;99", IF(san_table_data!L210&lt;1, "&lt;1", san_table_data!L210))), "-")</f>
        <v>-</v>
      </c>
      <c r="M213" s="59" t="str">
        <f>IF(ISNUMBER(san_table_data!M210), IF(san_table_data!M210=-999,"NA",IF(san_table_data!M210&gt;99, "&gt;99", IF(san_table_data!M210&lt;1, "&lt;1", san_table_data!M210))), "-")</f>
        <v>-</v>
      </c>
      <c r="N213" s="59" t="str">
        <f>IF(ISNUMBER(san_table_data!N210), IF(san_table_data!N210=-999,"NA",IF(san_table_data!N210&gt;99, "&gt;99", IF(san_table_data!N210&lt;1, "&lt;1", san_table_data!N210))), "-")</f>
        <v>-</v>
      </c>
      <c r="O213" s="61" t="str">
        <f>IF(ISNUMBER(san_table_data!O210), IF(san_table_data!O210=-999,"NA",IF(san_table_data!O210&gt;99, "&gt;99", IF(san_table_data!O210&lt;1, "&lt;1", san_table_data!O210))), "-")</f>
        <v>-</v>
      </c>
      <c r="P213" s="47" t="str">
        <f>IF(ISNUMBER(san_table_data!P210), IF(san_table_data!P210=-999,"NA",san_table_data!P210), "-")</f>
        <v>-</v>
      </c>
      <c r="Q213" s="47" t="str">
        <f>IF(ISNUMBER(san_table_data!Q210), IF(san_table_data!Q210=-999,"NA",san_table_data!Q210), "-")</f>
        <v>-</v>
      </c>
      <c r="R213" s="60" t="str">
        <f>IF(ISNUMBER(san_table_data!R210), IF(san_table_data!R210=-999,"NA",IF(san_table_data!R210&gt;99, "&gt;99", IF(san_table_data!R210&lt;1, "&lt;1", san_table_data!R210))), "-")</f>
        <v>-</v>
      </c>
      <c r="S213" s="59" t="str">
        <f>IF(ISNUMBER(san_table_data!S210), IF(san_table_data!S210=-999,"NA",IF(san_table_data!S210&gt;99, "&gt;99", IF(san_table_data!S210&lt;1, "&lt;1", san_table_data!S210))), "-")</f>
        <v>-</v>
      </c>
      <c r="T213" s="59" t="str">
        <f>IF(ISNUMBER(san_table_data!T210), IF(san_table_data!T210=-999,"NA",IF(san_table_data!T210&gt;99, "&gt;99", IF(san_table_data!T210&lt;1, "&lt;1", san_table_data!T210))), "-")</f>
        <v>-</v>
      </c>
      <c r="U213" s="61" t="str">
        <f>IF(ISNUMBER(san_table_data!U210), IF(san_table_data!U210=-999,"NA",IF(san_table_data!U210&gt;99, "&gt;99", IF(san_table_data!U210&lt;1, "&lt;1", san_table_data!U210))), "-")</f>
        <v>-</v>
      </c>
      <c r="V213" s="47" t="str">
        <f>IF(ISNUMBER(san_table_data!V210), IF(san_table_data!V210=-999,"NA",san_table_data!V210), "-")</f>
        <v>-</v>
      </c>
      <c r="W213" s="47" t="str">
        <f>IF(ISNUMBER(san_table_data!W210), IF(san_table_data!W210=-999,"NA",san_table_data!W210), "-")</f>
        <v>-</v>
      </c>
      <c r="X213" s="47"/>
      <c r="Y213" s="47"/>
      <c r="Z213" s="62" t="str">
        <f>IF(ISNUMBER(san_table_data!Z210), IF(san_table_data!Z210=-999,"NA",IF(san_table_data!Z210&gt;99, "&gt;99", IF(san_table_data!Z210&lt;1, "&lt;1", san_table_data!Z210))), "-")</f>
        <v>-</v>
      </c>
      <c r="AA213" s="63" t="str">
        <f>IF(ISNUMBER(san_table_data!AA210), IF(san_table_data!AA210=-999,"NA",IF(san_table_data!AA210&gt;99, "&gt;99", IF(san_table_data!AA210&lt;1, "&lt;1", san_table_data!AA210))), "-")</f>
        <v>-</v>
      </c>
      <c r="AB213" s="63" t="str">
        <f>IF(ISNUMBER(san_table_data!AB210), IF(san_table_data!AB210=-999,"NA",IF(san_table_data!AB210&gt;99, "&gt;99", IF(san_table_data!AB210&lt;1, "&lt;1", san_table_data!AB210))), "-")</f>
        <v>-</v>
      </c>
      <c r="AC213" s="63" t="str">
        <f>IF(ISNUMBER(san_table_data!AC210), IF(san_table_data!AC210=-999,"NA",IF(san_table_data!AC210&gt;99, "&gt;99", IF(san_table_data!AC210&lt;1, "&lt;1", san_table_data!AC210))), "-")</f>
        <v>-</v>
      </c>
      <c r="AD213" s="59" t="str">
        <f>IF(ISNUMBER(san_table_data!AD210), IF(san_table_data!AD210=-999,"NA",IF(san_table_data!AD210&gt;99, "&gt;99", IF(san_table_data!AD210&lt;1, "&lt;1", san_table_data!AD210))), "-")</f>
        <v>-</v>
      </c>
      <c r="AE213" s="59" t="str">
        <f>IF(ISNUMBER(san_table_data!AE210), IF(san_table_data!AE210=-999,"NA",IF(san_table_data!AE210&gt;99, "&gt;99", IF(san_table_data!AE210&lt;1, "&lt;1", san_table_data!AE210))), "-")</f>
        <v>-</v>
      </c>
      <c r="AF213" s="59" t="str">
        <f>IF(ISNUMBER(san_table_data!AF210), IF(san_table_data!AF210=-999,"NA",IF(san_table_data!AF210&gt;99, "&gt;99", IF(san_table_data!AF210&lt;1, "&lt;1", san_table_data!AF210))), "-")</f>
        <v>-</v>
      </c>
      <c r="AG213" s="62" t="str">
        <f>IF(ISNUMBER(san_table_data!AG210), IF(san_table_data!AG210=-999,"NA",IF(san_table_data!AG210&gt;99, "&gt;99", IF(san_table_data!AG210&lt;1, "&lt;1", san_table_data!AG210))), "-")</f>
        <v>-</v>
      </c>
      <c r="AH213" s="63" t="str">
        <f>IF(ISNUMBER(san_table_data!AH210), IF(san_table_data!AH210=-999,"NA",IF(san_table_data!AH210&gt;99, "&gt;99", IF(san_table_data!AH210&lt;1, "&lt;1", san_table_data!AH210))), "-")</f>
        <v>-</v>
      </c>
      <c r="AI213" s="63" t="str">
        <f>IF(ISNUMBER(san_table_data!AI210), IF(san_table_data!AI210=-999,"NA",IF(san_table_data!AI210&gt;99, "&gt;99", IF(san_table_data!AI210&lt;1, "&lt;1", san_table_data!AI210))), "-")</f>
        <v>-</v>
      </c>
      <c r="AJ213" s="63" t="str">
        <f>IF(ISNUMBER(san_table_data!AJ210), IF(san_table_data!AJ210=-999,"NA",IF(san_table_data!AJ210&gt;99, "&gt;99", IF(san_table_data!AJ210&lt;1, "&lt;1", san_table_data!AJ210))), "-")</f>
        <v>-</v>
      </c>
      <c r="AK213" s="59" t="str">
        <f>IF(ISNUMBER(san_table_data!AK210), IF(san_table_data!AK210=-999,"NA",IF(san_table_data!AK210&gt;99, "&gt;99", IF(san_table_data!AK210&lt;1, "&lt;1", san_table_data!AK210))), "-")</f>
        <v>-</v>
      </c>
      <c r="AL213" s="59" t="str">
        <f>IF(ISNUMBER(san_table_data!AL210), IF(san_table_data!AL210=-999,"NA",IF(san_table_data!AL210&gt;99, "&gt;99", IF(san_table_data!AL210&lt;1, "&lt;1", san_table_data!AL210))), "-")</f>
        <v>-</v>
      </c>
      <c r="AM213" s="59" t="str">
        <f>IF(ISNUMBER(san_table_data!AM210), IF(san_table_data!AM210=-999,"NA",IF(san_table_data!AM210&gt;99, "&gt;99", IF(san_table_data!AM210&lt;1, "&lt;1", san_table_data!AM210))), "-")</f>
        <v>-</v>
      </c>
      <c r="AN213" s="62" t="str">
        <f>IF(ISNUMBER(san_table_data!AN210), IF(san_table_data!AN210=-999,"NA",IF(san_table_data!AN210&gt;99, "&gt;99", IF(san_table_data!AN210&lt;1, "&lt;1", san_table_data!AN210))), "-")</f>
        <v>-</v>
      </c>
      <c r="AO213" s="63" t="str">
        <f>IF(ISNUMBER(san_table_data!AO210), IF(san_table_data!AO210=-999,"NA",IF(san_table_data!AO210&gt;99, "&gt;99", IF(san_table_data!AO210&lt;1, "&lt;1", san_table_data!AO210))), "-")</f>
        <v>-</v>
      </c>
      <c r="AP213" s="63" t="str">
        <f>IF(ISNUMBER(san_table_data!AP210), IF(san_table_data!AP210=-999,"NA",IF(san_table_data!AP210&gt;99, "&gt;99", IF(san_table_data!AP210&lt;1, "&lt;1", san_table_data!AP210))), "-")</f>
        <v>-</v>
      </c>
      <c r="AQ213" s="63" t="str">
        <f>IF(ISNUMBER(san_table_data!AQ210), IF(san_table_data!AQ210=-999,"NA",IF(san_table_data!AQ210&gt;99, "&gt;99", IF(san_table_data!AQ210&lt;1, "&lt;1", san_table_data!AQ210))), "-")</f>
        <v>-</v>
      </c>
      <c r="AR213" s="59" t="str">
        <f>IF(ISNUMBER(san_table_data!AR210), IF(san_table_data!AR210=-999,"NA",IF(san_table_data!AR210&gt;99, "&gt;99", IF(san_table_data!AR210&lt;1, "&lt;1", san_table_data!AR210))), "-")</f>
        <v>-</v>
      </c>
      <c r="AS213" s="59" t="str">
        <f>IF(ISNUMBER(san_table_data!AS210), IF(san_table_data!AS210=-999,"NA",IF(san_table_data!AS210&gt;99, "&gt;99", IF(san_table_data!AS210&lt;1, "&lt;1", san_table_data!AS210))), "-")</f>
        <v>-</v>
      </c>
      <c r="AT213" s="59" t="str">
        <f>IF(ISNUMBER(san_table_data!AT210), IF(san_table_data!AT210=-999,"NA",IF(san_table_data!AT210&gt;99, "&gt;99", IF(san_table_data!AT210&lt;1, "&lt;1", san_table_data!AT210))), "-")</f>
        <v>-</v>
      </c>
    </row>
    <row r="214" x14ac:dyDescent="0.25">
      <c r="A214" s="56" t="str">
        <f>IF(ISBLANK(san_table_data!A211), "", san_table_data!A211)</f>
        <v/>
      </c>
      <c r="B214" s="56" t="str">
        <f>IF(ISBLANK(san_table_data!B211), "", san_table_data!B211)</f>
        <v/>
      </c>
      <c r="C214" s="57" t="str">
        <f>IF(ISNUMBER(san_table_data!C211), san_table_data!C211, "-")</f>
        <v>-</v>
      </c>
      <c r="D214" s="58" t="str">
        <f>IF(ISNUMBER(san_table_data!D211), san_table_data!D211, "-")</f>
        <v>-</v>
      </c>
      <c r="E214" s="59" t="str">
        <f>IF(ISNUMBER(san_table_data!E211), san_table_data!E211, "-")</f>
        <v>-</v>
      </c>
      <c r="F214" s="60" t="str">
        <f>IF(ISNUMBER(san_table_data!F211), IF(san_table_data!F211=-999,"NA",IF(san_table_data!F211&gt;99, "&gt;99", IF(san_table_data!F211&lt;1, "&lt;1", san_table_data!F211))), "-")</f>
        <v>-</v>
      </c>
      <c r="G214" s="59" t="str">
        <f>IF(ISNUMBER(san_table_data!G211), IF(san_table_data!G211=-999,"NA",IF(san_table_data!G211&gt;99, "&gt;99", IF(san_table_data!G211&lt;1, "&lt;1", san_table_data!G211))), "-")</f>
        <v>-</v>
      </c>
      <c r="H214" s="59" t="str">
        <f>IF(ISNUMBER(san_table_data!H211), IF(san_table_data!H211=-999,"NA",IF(san_table_data!H211&gt;99, "&gt;99", IF(san_table_data!H211&lt;1, "&lt;1", san_table_data!H211))), "-")</f>
        <v>-</v>
      </c>
      <c r="I214" s="61" t="str">
        <f>IF(ISNUMBER(san_table_data!I211), IF(san_table_data!I211=-999,"NA",IF(san_table_data!I211&gt;99, "&gt;99", IF(san_table_data!I211&lt;1, "&lt;1", san_table_data!I211))), "-")</f>
        <v>-</v>
      </c>
      <c r="J214" s="47" t="str">
        <f>IF(ISNUMBER(san_table_data!J211), IF(san_table_data!J211=-999,"NA",san_table_data!J211), "-")</f>
        <v>-</v>
      </c>
      <c r="K214" s="47" t="str">
        <f>IF(ISNUMBER(san_table_data!K211), IF(san_table_data!K211=-999,"NA",san_table_data!K211), "-")</f>
        <v>-</v>
      </c>
      <c r="L214" s="60" t="str">
        <f>IF(ISNUMBER(san_table_data!L211), IF(san_table_data!L211=-999,"NA",IF(san_table_data!L211&gt;99, "&gt;99", IF(san_table_data!L211&lt;1, "&lt;1", san_table_data!L211))), "-")</f>
        <v>-</v>
      </c>
      <c r="M214" s="59" t="str">
        <f>IF(ISNUMBER(san_table_data!M211), IF(san_table_data!M211=-999,"NA",IF(san_table_data!M211&gt;99, "&gt;99", IF(san_table_data!M211&lt;1, "&lt;1", san_table_data!M211))), "-")</f>
        <v>-</v>
      </c>
      <c r="N214" s="59" t="str">
        <f>IF(ISNUMBER(san_table_data!N211), IF(san_table_data!N211=-999,"NA",IF(san_table_data!N211&gt;99, "&gt;99", IF(san_table_data!N211&lt;1, "&lt;1", san_table_data!N211))), "-")</f>
        <v>-</v>
      </c>
      <c r="O214" s="61" t="str">
        <f>IF(ISNUMBER(san_table_data!O211), IF(san_table_data!O211=-999,"NA",IF(san_table_data!O211&gt;99, "&gt;99", IF(san_table_data!O211&lt;1, "&lt;1", san_table_data!O211))), "-")</f>
        <v>-</v>
      </c>
      <c r="P214" s="47" t="str">
        <f>IF(ISNUMBER(san_table_data!P211), IF(san_table_data!P211=-999,"NA",san_table_data!P211), "-")</f>
        <v>-</v>
      </c>
      <c r="Q214" s="47" t="str">
        <f>IF(ISNUMBER(san_table_data!Q211), IF(san_table_data!Q211=-999,"NA",san_table_data!Q211), "-")</f>
        <v>-</v>
      </c>
      <c r="R214" s="60" t="str">
        <f>IF(ISNUMBER(san_table_data!R211), IF(san_table_data!R211=-999,"NA",IF(san_table_data!R211&gt;99, "&gt;99", IF(san_table_data!R211&lt;1, "&lt;1", san_table_data!R211))), "-")</f>
        <v>-</v>
      </c>
      <c r="S214" s="59" t="str">
        <f>IF(ISNUMBER(san_table_data!S211), IF(san_table_data!S211=-999,"NA",IF(san_table_data!S211&gt;99, "&gt;99", IF(san_table_data!S211&lt;1, "&lt;1", san_table_data!S211))), "-")</f>
        <v>-</v>
      </c>
      <c r="T214" s="59" t="str">
        <f>IF(ISNUMBER(san_table_data!T211), IF(san_table_data!T211=-999,"NA",IF(san_table_data!T211&gt;99, "&gt;99", IF(san_table_data!T211&lt;1, "&lt;1", san_table_data!T211))), "-")</f>
        <v>-</v>
      </c>
      <c r="U214" s="61" t="str">
        <f>IF(ISNUMBER(san_table_data!U211), IF(san_table_data!U211=-999,"NA",IF(san_table_data!U211&gt;99, "&gt;99", IF(san_table_data!U211&lt;1, "&lt;1", san_table_data!U211))), "-")</f>
        <v>-</v>
      </c>
      <c r="V214" s="47" t="str">
        <f>IF(ISNUMBER(san_table_data!V211), IF(san_table_data!V211=-999,"NA",san_table_data!V211), "-")</f>
        <v>-</v>
      </c>
      <c r="W214" s="47" t="str">
        <f>IF(ISNUMBER(san_table_data!W211), IF(san_table_data!W211=-999,"NA",san_table_data!W211), "-")</f>
        <v>-</v>
      </c>
      <c r="X214" s="47"/>
      <c r="Y214" s="47"/>
      <c r="Z214" s="62" t="str">
        <f>IF(ISNUMBER(san_table_data!Z211), IF(san_table_data!Z211=-999,"NA",IF(san_table_data!Z211&gt;99, "&gt;99", IF(san_table_data!Z211&lt;1, "&lt;1", san_table_data!Z211))), "-")</f>
        <v>-</v>
      </c>
      <c r="AA214" s="63" t="str">
        <f>IF(ISNUMBER(san_table_data!AA211), IF(san_table_data!AA211=-999,"NA",IF(san_table_data!AA211&gt;99, "&gt;99", IF(san_table_data!AA211&lt;1, "&lt;1", san_table_data!AA211))), "-")</f>
        <v>-</v>
      </c>
      <c r="AB214" s="63" t="str">
        <f>IF(ISNUMBER(san_table_data!AB211), IF(san_table_data!AB211=-999,"NA",IF(san_table_data!AB211&gt;99, "&gt;99", IF(san_table_data!AB211&lt;1, "&lt;1", san_table_data!AB211))), "-")</f>
        <v>-</v>
      </c>
      <c r="AC214" s="63" t="str">
        <f>IF(ISNUMBER(san_table_data!AC211), IF(san_table_data!AC211=-999,"NA",IF(san_table_data!AC211&gt;99, "&gt;99", IF(san_table_data!AC211&lt;1, "&lt;1", san_table_data!AC211))), "-")</f>
        <v>-</v>
      </c>
      <c r="AD214" s="59" t="str">
        <f>IF(ISNUMBER(san_table_data!AD211), IF(san_table_data!AD211=-999,"NA",IF(san_table_data!AD211&gt;99, "&gt;99", IF(san_table_data!AD211&lt;1, "&lt;1", san_table_data!AD211))), "-")</f>
        <v>-</v>
      </c>
      <c r="AE214" s="59" t="str">
        <f>IF(ISNUMBER(san_table_data!AE211), IF(san_table_data!AE211=-999,"NA",IF(san_table_data!AE211&gt;99, "&gt;99", IF(san_table_data!AE211&lt;1, "&lt;1", san_table_data!AE211))), "-")</f>
        <v>-</v>
      </c>
      <c r="AF214" s="59" t="str">
        <f>IF(ISNUMBER(san_table_data!AF211), IF(san_table_data!AF211=-999,"NA",IF(san_table_data!AF211&gt;99, "&gt;99", IF(san_table_data!AF211&lt;1, "&lt;1", san_table_data!AF211))), "-")</f>
        <v>-</v>
      </c>
      <c r="AG214" s="62" t="str">
        <f>IF(ISNUMBER(san_table_data!AG211), IF(san_table_data!AG211=-999,"NA",IF(san_table_data!AG211&gt;99, "&gt;99", IF(san_table_data!AG211&lt;1, "&lt;1", san_table_data!AG211))), "-")</f>
        <v>-</v>
      </c>
      <c r="AH214" s="63" t="str">
        <f>IF(ISNUMBER(san_table_data!AH211), IF(san_table_data!AH211=-999,"NA",IF(san_table_data!AH211&gt;99, "&gt;99", IF(san_table_data!AH211&lt;1, "&lt;1", san_table_data!AH211))), "-")</f>
        <v>-</v>
      </c>
      <c r="AI214" s="63" t="str">
        <f>IF(ISNUMBER(san_table_data!AI211), IF(san_table_data!AI211=-999,"NA",IF(san_table_data!AI211&gt;99, "&gt;99", IF(san_table_data!AI211&lt;1, "&lt;1", san_table_data!AI211))), "-")</f>
        <v>-</v>
      </c>
      <c r="AJ214" s="63" t="str">
        <f>IF(ISNUMBER(san_table_data!AJ211), IF(san_table_data!AJ211=-999,"NA",IF(san_table_data!AJ211&gt;99, "&gt;99", IF(san_table_data!AJ211&lt;1, "&lt;1", san_table_data!AJ211))), "-")</f>
        <v>-</v>
      </c>
      <c r="AK214" s="59" t="str">
        <f>IF(ISNUMBER(san_table_data!AK211), IF(san_table_data!AK211=-999,"NA",IF(san_table_data!AK211&gt;99, "&gt;99", IF(san_table_data!AK211&lt;1, "&lt;1", san_table_data!AK211))), "-")</f>
        <v>-</v>
      </c>
      <c r="AL214" s="59" t="str">
        <f>IF(ISNUMBER(san_table_data!AL211), IF(san_table_data!AL211=-999,"NA",IF(san_table_data!AL211&gt;99, "&gt;99", IF(san_table_data!AL211&lt;1, "&lt;1", san_table_data!AL211))), "-")</f>
        <v>-</v>
      </c>
      <c r="AM214" s="59" t="str">
        <f>IF(ISNUMBER(san_table_data!AM211), IF(san_table_data!AM211=-999,"NA",IF(san_table_data!AM211&gt;99, "&gt;99", IF(san_table_data!AM211&lt;1, "&lt;1", san_table_data!AM211))), "-")</f>
        <v>-</v>
      </c>
      <c r="AN214" s="62" t="str">
        <f>IF(ISNUMBER(san_table_data!AN211), IF(san_table_data!AN211=-999,"NA",IF(san_table_data!AN211&gt;99, "&gt;99", IF(san_table_data!AN211&lt;1, "&lt;1", san_table_data!AN211))), "-")</f>
        <v>-</v>
      </c>
      <c r="AO214" s="63" t="str">
        <f>IF(ISNUMBER(san_table_data!AO211), IF(san_table_data!AO211=-999,"NA",IF(san_table_data!AO211&gt;99, "&gt;99", IF(san_table_data!AO211&lt;1, "&lt;1", san_table_data!AO211))), "-")</f>
        <v>-</v>
      </c>
      <c r="AP214" s="63" t="str">
        <f>IF(ISNUMBER(san_table_data!AP211), IF(san_table_data!AP211=-999,"NA",IF(san_table_data!AP211&gt;99, "&gt;99", IF(san_table_data!AP211&lt;1, "&lt;1", san_table_data!AP211))), "-")</f>
        <v>-</v>
      </c>
      <c r="AQ214" s="63" t="str">
        <f>IF(ISNUMBER(san_table_data!AQ211), IF(san_table_data!AQ211=-999,"NA",IF(san_table_data!AQ211&gt;99, "&gt;99", IF(san_table_data!AQ211&lt;1, "&lt;1", san_table_data!AQ211))), "-")</f>
        <v>-</v>
      </c>
      <c r="AR214" s="59" t="str">
        <f>IF(ISNUMBER(san_table_data!AR211), IF(san_table_data!AR211=-999,"NA",IF(san_table_data!AR211&gt;99, "&gt;99", IF(san_table_data!AR211&lt;1, "&lt;1", san_table_data!AR211))), "-")</f>
        <v>-</v>
      </c>
      <c r="AS214" s="59" t="str">
        <f>IF(ISNUMBER(san_table_data!AS211), IF(san_table_data!AS211=-999,"NA",IF(san_table_data!AS211&gt;99, "&gt;99", IF(san_table_data!AS211&lt;1, "&lt;1", san_table_data!AS211))), "-")</f>
        <v>-</v>
      </c>
      <c r="AT214" s="59" t="str">
        <f>IF(ISNUMBER(san_table_data!AT211), IF(san_table_data!AT211=-999,"NA",IF(san_table_data!AT211&gt;99, "&gt;99", IF(san_table_data!AT211&lt;1, "&lt;1", san_table_data!AT211))), "-")</f>
        <v>-</v>
      </c>
    </row>
    <row r="215" x14ac:dyDescent="0.25">
      <c r="A215" s="56" t="str">
        <f>IF(ISBLANK(san_table_data!A212), "", san_table_data!A212)</f>
        <v/>
      </c>
      <c r="B215" s="56" t="str">
        <f>IF(ISBLANK(san_table_data!B212), "", san_table_data!B212)</f>
        <v/>
      </c>
      <c r="C215" s="57" t="str">
        <f>IF(ISNUMBER(san_table_data!C212), san_table_data!C212, "-")</f>
        <v>-</v>
      </c>
      <c r="D215" s="58" t="str">
        <f>IF(ISNUMBER(san_table_data!D212), san_table_data!D212, "-")</f>
        <v>-</v>
      </c>
      <c r="E215" s="59" t="str">
        <f>IF(ISNUMBER(san_table_data!E212), san_table_data!E212, "-")</f>
        <v>-</v>
      </c>
      <c r="F215" s="60" t="str">
        <f>IF(ISNUMBER(san_table_data!F212), IF(san_table_data!F212=-999,"NA",IF(san_table_data!F212&gt;99, "&gt;99", IF(san_table_data!F212&lt;1, "&lt;1", san_table_data!F212))), "-")</f>
        <v>-</v>
      </c>
      <c r="G215" s="59" t="str">
        <f>IF(ISNUMBER(san_table_data!G212), IF(san_table_data!G212=-999,"NA",IF(san_table_data!G212&gt;99, "&gt;99", IF(san_table_data!G212&lt;1, "&lt;1", san_table_data!G212))), "-")</f>
        <v>-</v>
      </c>
      <c r="H215" s="59" t="str">
        <f>IF(ISNUMBER(san_table_data!H212), IF(san_table_data!H212=-999,"NA",IF(san_table_data!H212&gt;99, "&gt;99", IF(san_table_data!H212&lt;1, "&lt;1", san_table_data!H212))), "-")</f>
        <v>-</v>
      </c>
      <c r="I215" s="61" t="str">
        <f>IF(ISNUMBER(san_table_data!I212), IF(san_table_data!I212=-999,"NA",IF(san_table_data!I212&gt;99, "&gt;99", IF(san_table_data!I212&lt;1, "&lt;1", san_table_data!I212))), "-")</f>
        <v>-</v>
      </c>
      <c r="J215" s="47" t="str">
        <f>IF(ISNUMBER(san_table_data!J212), IF(san_table_data!J212=-999,"NA",san_table_data!J212), "-")</f>
        <v>-</v>
      </c>
      <c r="K215" s="47" t="str">
        <f>IF(ISNUMBER(san_table_data!K212), IF(san_table_data!K212=-999,"NA",san_table_data!K212), "-")</f>
        <v>-</v>
      </c>
      <c r="L215" s="60" t="str">
        <f>IF(ISNUMBER(san_table_data!L212), IF(san_table_data!L212=-999,"NA",IF(san_table_data!L212&gt;99, "&gt;99", IF(san_table_data!L212&lt;1, "&lt;1", san_table_data!L212))), "-")</f>
        <v>-</v>
      </c>
      <c r="M215" s="59" t="str">
        <f>IF(ISNUMBER(san_table_data!M212), IF(san_table_data!M212=-999,"NA",IF(san_table_data!M212&gt;99, "&gt;99", IF(san_table_data!M212&lt;1, "&lt;1", san_table_data!M212))), "-")</f>
        <v>-</v>
      </c>
      <c r="N215" s="59" t="str">
        <f>IF(ISNUMBER(san_table_data!N212), IF(san_table_data!N212=-999,"NA",IF(san_table_data!N212&gt;99, "&gt;99", IF(san_table_data!N212&lt;1, "&lt;1", san_table_data!N212))), "-")</f>
        <v>-</v>
      </c>
      <c r="O215" s="61" t="str">
        <f>IF(ISNUMBER(san_table_data!O212), IF(san_table_data!O212=-999,"NA",IF(san_table_data!O212&gt;99, "&gt;99", IF(san_table_data!O212&lt;1, "&lt;1", san_table_data!O212))), "-")</f>
        <v>-</v>
      </c>
      <c r="P215" s="47" t="str">
        <f>IF(ISNUMBER(san_table_data!P212), IF(san_table_data!P212=-999,"NA",san_table_data!P212), "-")</f>
        <v>-</v>
      </c>
      <c r="Q215" s="47" t="str">
        <f>IF(ISNUMBER(san_table_data!Q212), IF(san_table_data!Q212=-999,"NA",san_table_data!Q212), "-")</f>
        <v>-</v>
      </c>
      <c r="R215" s="60" t="str">
        <f>IF(ISNUMBER(san_table_data!R212), IF(san_table_data!R212=-999,"NA",IF(san_table_data!R212&gt;99, "&gt;99", IF(san_table_data!R212&lt;1, "&lt;1", san_table_data!R212))), "-")</f>
        <v>-</v>
      </c>
      <c r="S215" s="59" t="str">
        <f>IF(ISNUMBER(san_table_data!S212), IF(san_table_data!S212=-999,"NA",IF(san_table_data!S212&gt;99, "&gt;99", IF(san_table_data!S212&lt;1, "&lt;1", san_table_data!S212))), "-")</f>
        <v>-</v>
      </c>
      <c r="T215" s="59" t="str">
        <f>IF(ISNUMBER(san_table_data!T212), IF(san_table_data!T212=-999,"NA",IF(san_table_data!T212&gt;99, "&gt;99", IF(san_table_data!T212&lt;1, "&lt;1", san_table_data!T212))), "-")</f>
        <v>-</v>
      </c>
      <c r="U215" s="61" t="str">
        <f>IF(ISNUMBER(san_table_data!U212), IF(san_table_data!U212=-999,"NA",IF(san_table_data!U212&gt;99, "&gt;99", IF(san_table_data!U212&lt;1, "&lt;1", san_table_data!U212))), "-")</f>
        <v>-</v>
      </c>
      <c r="V215" s="47" t="str">
        <f>IF(ISNUMBER(san_table_data!V212), IF(san_table_data!V212=-999,"NA",san_table_data!V212), "-")</f>
        <v>-</v>
      </c>
      <c r="W215" s="47" t="str">
        <f>IF(ISNUMBER(san_table_data!W212), IF(san_table_data!W212=-999,"NA",san_table_data!W212), "-")</f>
        <v>-</v>
      </c>
      <c r="X215" s="47"/>
      <c r="Y215" s="47"/>
      <c r="Z215" s="62" t="str">
        <f>IF(ISNUMBER(san_table_data!Z212), IF(san_table_data!Z212=-999,"NA",IF(san_table_data!Z212&gt;99, "&gt;99", IF(san_table_data!Z212&lt;1, "&lt;1", san_table_data!Z212))), "-")</f>
        <v>-</v>
      </c>
      <c r="AA215" s="63" t="str">
        <f>IF(ISNUMBER(san_table_data!AA212), IF(san_table_data!AA212=-999,"NA",IF(san_table_data!AA212&gt;99, "&gt;99", IF(san_table_data!AA212&lt;1, "&lt;1", san_table_data!AA212))), "-")</f>
        <v>-</v>
      </c>
      <c r="AB215" s="63" t="str">
        <f>IF(ISNUMBER(san_table_data!AB212), IF(san_table_data!AB212=-999,"NA",IF(san_table_data!AB212&gt;99, "&gt;99", IF(san_table_data!AB212&lt;1, "&lt;1", san_table_data!AB212))), "-")</f>
        <v>-</v>
      </c>
      <c r="AC215" s="63" t="str">
        <f>IF(ISNUMBER(san_table_data!AC212), IF(san_table_data!AC212=-999,"NA",IF(san_table_data!AC212&gt;99, "&gt;99", IF(san_table_data!AC212&lt;1, "&lt;1", san_table_data!AC212))), "-")</f>
        <v>-</v>
      </c>
      <c r="AD215" s="59" t="str">
        <f>IF(ISNUMBER(san_table_data!AD212), IF(san_table_data!AD212=-999,"NA",IF(san_table_data!AD212&gt;99, "&gt;99", IF(san_table_data!AD212&lt;1, "&lt;1", san_table_data!AD212))), "-")</f>
        <v>-</v>
      </c>
      <c r="AE215" s="59" t="str">
        <f>IF(ISNUMBER(san_table_data!AE212), IF(san_table_data!AE212=-999,"NA",IF(san_table_data!AE212&gt;99, "&gt;99", IF(san_table_data!AE212&lt;1, "&lt;1", san_table_data!AE212))), "-")</f>
        <v>-</v>
      </c>
      <c r="AF215" s="59" t="str">
        <f>IF(ISNUMBER(san_table_data!AF212), IF(san_table_data!AF212=-999,"NA",IF(san_table_data!AF212&gt;99, "&gt;99", IF(san_table_data!AF212&lt;1, "&lt;1", san_table_data!AF212))), "-")</f>
        <v>-</v>
      </c>
      <c r="AG215" s="62" t="str">
        <f>IF(ISNUMBER(san_table_data!AG212), IF(san_table_data!AG212=-999,"NA",IF(san_table_data!AG212&gt;99, "&gt;99", IF(san_table_data!AG212&lt;1, "&lt;1", san_table_data!AG212))), "-")</f>
        <v>-</v>
      </c>
      <c r="AH215" s="63" t="str">
        <f>IF(ISNUMBER(san_table_data!AH212), IF(san_table_data!AH212=-999,"NA",IF(san_table_data!AH212&gt;99, "&gt;99", IF(san_table_data!AH212&lt;1, "&lt;1", san_table_data!AH212))), "-")</f>
        <v>-</v>
      </c>
      <c r="AI215" s="63" t="str">
        <f>IF(ISNUMBER(san_table_data!AI212), IF(san_table_data!AI212=-999,"NA",IF(san_table_data!AI212&gt;99, "&gt;99", IF(san_table_data!AI212&lt;1, "&lt;1", san_table_data!AI212))), "-")</f>
        <v>-</v>
      </c>
      <c r="AJ215" s="63" t="str">
        <f>IF(ISNUMBER(san_table_data!AJ212), IF(san_table_data!AJ212=-999,"NA",IF(san_table_data!AJ212&gt;99, "&gt;99", IF(san_table_data!AJ212&lt;1, "&lt;1", san_table_data!AJ212))), "-")</f>
        <v>-</v>
      </c>
      <c r="AK215" s="59" t="str">
        <f>IF(ISNUMBER(san_table_data!AK212), IF(san_table_data!AK212=-999,"NA",IF(san_table_data!AK212&gt;99, "&gt;99", IF(san_table_data!AK212&lt;1, "&lt;1", san_table_data!AK212))), "-")</f>
        <v>-</v>
      </c>
      <c r="AL215" s="59" t="str">
        <f>IF(ISNUMBER(san_table_data!AL212), IF(san_table_data!AL212=-999,"NA",IF(san_table_data!AL212&gt;99, "&gt;99", IF(san_table_data!AL212&lt;1, "&lt;1", san_table_data!AL212))), "-")</f>
        <v>-</v>
      </c>
      <c r="AM215" s="59" t="str">
        <f>IF(ISNUMBER(san_table_data!AM212), IF(san_table_data!AM212=-999,"NA",IF(san_table_data!AM212&gt;99, "&gt;99", IF(san_table_data!AM212&lt;1, "&lt;1", san_table_data!AM212))), "-")</f>
        <v>-</v>
      </c>
      <c r="AN215" s="62" t="str">
        <f>IF(ISNUMBER(san_table_data!AN212), IF(san_table_data!AN212=-999,"NA",IF(san_table_data!AN212&gt;99, "&gt;99", IF(san_table_data!AN212&lt;1, "&lt;1", san_table_data!AN212))), "-")</f>
        <v>-</v>
      </c>
      <c r="AO215" s="63" t="str">
        <f>IF(ISNUMBER(san_table_data!AO212), IF(san_table_data!AO212=-999,"NA",IF(san_table_data!AO212&gt;99, "&gt;99", IF(san_table_data!AO212&lt;1, "&lt;1", san_table_data!AO212))), "-")</f>
        <v>-</v>
      </c>
      <c r="AP215" s="63" t="str">
        <f>IF(ISNUMBER(san_table_data!AP212), IF(san_table_data!AP212=-999,"NA",IF(san_table_data!AP212&gt;99, "&gt;99", IF(san_table_data!AP212&lt;1, "&lt;1", san_table_data!AP212))), "-")</f>
        <v>-</v>
      </c>
      <c r="AQ215" s="63" t="str">
        <f>IF(ISNUMBER(san_table_data!AQ212), IF(san_table_data!AQ212=-999,"NA",IF(san_table_data!AQ212&gt;99, "&gt;99", IF(san_table_data!AQ212&lt;1, "&lt;1", san_table_data!AQ212))), "-")</f>
        <v>-</v>
      </c>
      <c r="AR215" s="59" t="str">
        <f>IF(ISNUMBER(san_table_data!AR212), IF(san_table_data!AR212=-999,"NA",IF(san_table_data!AR212&gt;99, "&gt;99", IF(san_table_data!AR212&lt;1, "&lt;1", san_table_data!AR212))), "-")</f>
        <v>-</v>
      </c>
      <c r="AS215" s="59" t="str">
        <f>IF(ISNUMBER(san_table_data!AS212), IF(san_table_data!AS212=-999,"NA",IF(san_table_data!AS212&gt;99, "&gt;99", IF(san_table_data!AS212&lt;1, "&lt;1", san_table_data!AS212))), "-")</f>
        <v>-</v>
      </c>
      <c r="AT215" s="59" t="str">
        <f>IF(ISNUMBER(san_table_data!AT212), IF(san_table_data!AT212=-999,"NA",IF(san_table_data!AT212&gt;99, "&gt;99", IF(san_table_data!AT212&lt;1, "&lt;1", san_table_data!AT212))), "-")</f>
        <v>-</v>
      </c>
    </row>
    <row r="216" x14ac:dyDescent="0.25">
      <c r="A216" s="56" t="str">
        <f>IF(ISBLANK(san_table_data!A213), "", san_table_data!A213)</f>
        <v/>
      </c>
      <c r="B216" s="56" t="str">
        <f>IF(ISBLANK(san_table_data!B213), "", san_table_data!B213)</f>
        <v/>
      </c>
      <c r="C216" s="57" t="str">
        <f>IF(ISNUMBER(san_table_data!C213), san_table_data!C213, "-")</f>
        <v>-</v>
      </c>
      <c r="D216" s="58" t="str">
        <f>IF(ISNUMBER(san_table_data!D213), san_table_data!D213, "-")</f>
        <v>-</v>
      </c>
      <c r="E216" s="59" t="str">
        <f>IF(ISNUMBER(san_table_data!E213), san_table_data!E213, "-")</f>
        <v>-</v>
      </c>
      <c r="F216" s="60" t="str">
        <f>IF(ISNUMBER(san_table_data!F213), IF(san_table_data!F213=-999,"NA",IF(san_table_data!F213&gt;99, "&gt;99", IF(san_table_data!F213&lt;1, "&lt;1", san_table_data!F213))), "-")</f>
        <v>-</v>
      </c>
      <c r="G216" s="59" t="str">
        <f>IF(ISNUMBER(san_table_data!G213), IF(san_table_data!G213=-999,"NA",IF(san_table_data!G213&gt;99, "&gt;99", IF(san_table_data!G213&lt;1, "&lt;1", san_table_data!G213))), "-")</f>
        <v>-</v>
      </c>
      <c r="H216" s="59" t="str">
        <f>IF(ISNUMBER(san_table_data!H213), IF(san_table_data!H213=-999,"NA",IF(san_table_data!H213&gt;99, "&gt;99", IF(san_table_data!H213&lt;1, "&lt;1", san_table_data!H213))), "-")</f>
        <v>-</v>
      </c>
      <c r="I216" s="61" t="str">
        <f>IF(ISNUMBER(san_table_data!I213), IF(san_table_data!I213=-999,"NA",IF(san_table_data!I213&gt;99, "&gt;99", IF(san_table_data!I213&lt;1, "&lt;1", san_table_data!I213))), "-")</f>
        <v>-</v>
      </c>
      <c r="J216" s="47" t="str">
        <f>IF(ISNUMBER(san_table_data!J213), IF(san_table_data!J213=-999,"NA",san_table_data!J213), "-")</f>
        <v>-</v>
      </c>
      <c r="K216" s="47" t="str">
        <f>IF(ISNUMBER(san_table_data!K213), IF(san_table_data!K213=-999,"NA",san_table_data!K213), "-")</f>
        <v>-</v>
      </c>
      <c r="L216" s="60" t="str">
        <f>IF(ISNUMBER(san_table_data!L213), IF(san_table_data!L213=-999,"NA",IF(san_table_data!L213&gt;99, "&gt;99", IF(san_table_data!L213&lt;1, "&lt;1", san_table_data!L213))), "-")</f>
        <v>-</v>
      </c>
      <c r="M216" s="59" t="str">
        <f>IF(ISNUMBER(san_table_data!M213), IF(san_table_data!M213=-999,"NA",IF(san_table_data!M213&gt;99, "&gt;99", IF(san_table_data!M213&lt;1, "&lt;1", san_table_data!M213))), "-")</f>
        <v>-</v>
      </c>
      <c r="N216" s="59" t="str">
        <f>IF(ISNUMBER(san_table_data!N213), IF(san_table_data!N213=-999,"NA",IF(san_table_data!N213&gt;99, "&gt;99", IF(san_table_data!N213&lt;1, "&lt;1", san_table_data!N213))), "-")</f>
        <v>-</v>
      </c>
      <c r="O216" s="61" t="str">
        <f>IF(ISNUMBER(san_table_data!O213), IF(san_table_data!O213=-999,"NA",IF(san_table_data!O213&gt;99, "&gt;99", IF(san_table_data!O213&lt;1, "&lt;1", san_table_data!O213))), "-")</f>
        <v>-</v>
      </c>
      <c r="P216" s="47" t="str">
        <f>IF(ISNUMBER(san_table_data!P213), IF(san_table_data!P213=-999,"NA",san_table_data!P213), "-")</f>
        <v>-</v>
      </c>
      <c r="Q216" s="47" t="str">
        <f>IF(ISNUMBER(san_table_data!Q213), IF(san_table_data!Q213=-999,"NA",san_table_data!Q213), "-")</f>
        <v>-</v>
      </c>
      <c r="R216" s="60" t="str">
        <f>IF(ISNUMBER(san_table_data!R213), IF(san_table_data!R213=-999,"NA",IF(san_table_data!R213&gt;99, "&gt;99", IF(san_table_data!R213&lt;1, "&lt;1", san_table_data!R213))), "-")</f>
        <v>-</v>
      </c>
      <c r="S216" s="59" t="str">
        <f>IF(ISNUMBER(san_table_data!S213), IF(san_table_data!S213=-999,"NA",IF(san_table_data!S213&gt;99, "&gt;99", IF(san_table_data!S213&lt;1, "&lt;1", san_table_data!S213))), "-")</f>
        <v>-</v>
      </c>
      <c r="T216" s="59" t="str">
        <f>IF(ISNUMBER(san_table_data!T213), IF(san_table_data!T213=-999,"NA",IF(san_table_data!T213&gt;99, "&gt;99", IF(san_table_data!T213&lt;1, "&lt;1", san_table_data!T213))), "-")</f>
        <v>-</v>
      </c>
      <c r="U216" s="61" t="str">
        <f>IF(ISNUMBER(san_table_data!U213), IF(san_table_data!U213=-999,"NA",IF(san_table_data!U213&gt;99, "&gt;99", IF(san_table_data!U213&lt;1, "&lt;1", san_table_data!U213))), "-")</f>
        <v>-</v>
      </c>
      <c r="V216" s="47" t="str">
        <f>IF(ISNUMBER(san_table_data!V213), IF(san_table_data!V213=-999,"NA",san_table_data!V213), "-")</f>
        <v>-</v>
      </c>
      <c r="W216" s="47" t="str">
        <f>IF(ISNUMBER(san_table_data!W213), IF(san_table_data!W213=-999,"NA",san_table_data!W213), "-")</f>
        <v>-</v>
      </c>
      <c r="X216" s="47"/>
      <c r="Y216" s="47"/>
      <c r="Z216" s="62" t="str">
        <f>IF(ISNUMBER(san_table_data!Z213), IF(san_table_data!Z213=-999,"NA",IF(san_table_data!Z213&gt;99, "&gt;99", IF(san_table_data!Z213&lt;1, "&lt;1", san_table_data!Z213))), "-")</f>
        <v>-</v>
      </c>
      <c r="AA216" s="63" t="str">
        <f>IF(ISNUMBER(san_table_data!AA213), IF(san_table_data!AA213=-999,"NA",IF(san_table_data!AA213&gt;99, "&gt;99", IF(san_table_data!AA213&lt;1, "&lt;1", san_table_data!AA213))), "-")</f>
        <v>-</v>
      </c>
      <c r="AB216" s="63" t="str">
        <f>IF(ISNUMBER(san_table_data!AB213), IF(san_table_data!AB213=-999,"NA",IF(san_table_data!AB213&gt;99, "&gt;99", IF(san_table_data!AB213&lt;1, "&lt;1", san_table_data!AB213))), "-")</f>
        <v>-</v>
      </c>
      <c r="AC216" s="63" t="str">
        <f>IF(ISNUMBER(san_table_data!AC213), IF(san_table_data!AC213=-999,"NA",IF(san_table_data!AC213&gt;99, "&gt;99", IF(san_table_data!AC213&lt;1, "&lt;1", san_table_data!AC213))), "-")</f>
        <v>-</v>
      </c>
      <c r="AD216" s="59" t="str">
        <f>IF(ISNUMBER(san_table_data!AD213), IF(san_table_data!AD213=-999,"NA",IF(san_table_data!AD213&gt;99, "&gt;99", IF(san_table_data!AD213&lt;1, "&lt;1", san_table_data!AD213))), "-")</f>
        <v>-</v>
      </c>
      <c r="AE216" s="59" t="str">
        <f>IF(ISNUMBER(san_table_data!AE213), IF(san_table_data!AE213=-999,"NA",IF(san_table_data!AE213&gt;99, "&gt;99", IF(san_table_data!AE213&lt;1, "&lt;1", san_table_data!AE213))), "-")</f>
        <v>-</v>
      </c>
      <c r="AF216" s="59" t="str">
        <f>IF(ISNUMBER(san_table_data!AF213), IF(san_table_data!AF213=-999,"NA",IF(san_table_data!AF213&gt;99, "&gt;99", IF(san_table_data!AF213&lt;1, "&lt;1", san_table_data!AF213))), "-")</f>
        <v>-</v>
      </c>
      <c r="AG216" s="62" t="str">
        <f>IF(ISNUMBER(san_table_data!AG213), IF(san_table_data!AG213=-999,"NA",IF(san_table_data!AG213&gt;99, "&gt;99", IF(san_table_data!AG213&lt;1, "&lt;1", san_table_data!AG213))), "-")</f>
        <v>-</v>
      </c>
      <c r="AH216" s="63" t="str">
        <f>IF(ISNUMBER(san_table_data!AH213), IF(san_table_data!AH213=-999,"NA",IF(san_table_data!AH213&gt;99, "&gt;99", IF(san_table_data!AH213&lt;1, "&lt;1", san_table_data!AH213))), "-")</f>
        <v>-</v>
      </c>
      <c r="AI216" s="63" t="str">
        <f>IF(ISNUMBER(san_table_data!AI213), IF(san_table_data!AI213=-999,"NA",IF(san_table_data!AI213&gt;99, "&gt;99", IF(san_table_data!AI213&lt;1, "&lt;1", san_table_data!AI213))), "-")</f>
        <v>-</v>
      </c>
      <c r="AJ216" s="63" t="str">
        <f>IF(ISNUMBER(san_table_data!AJ213), IF(san_table_data!AJ213=-999,"NA",IF(san_table_data!AJ213&gt;99, "&gt;99", IF(san_table_data!AJ213&lt;1, "&lt;1", san_table_data!AJ213))), "-")</f>
        <v>-</v>
      </c>
      <c r="AK216" s="59" t="str">
        <f>IF(ISNUMBER(san_table_data!AK213), IF(san_table_data!AK213=-999,"NA",IF(san_table_data!AK213&gt;99, "&gt;99", IF(san_table_data!AK213&lt;1, "&lt;1", san_table_data!AK213))), "-")</f>
        <v>-</v>
      </c>
      <c r="AL216" s="59" t="str">
        <f>IF(ISNUMBER(san_table_data!AL213), IF(san_table_data!AL213=-999,"NA",IF(san_table_data!AL213&gt;99, "&gt;99", IF(san_table_data!AL213&lt;1, "&lt;1", san_table_data!AL213))), "-")</f>
        <v>-</v>
      </c>
      <c r="AM216" s="59" t="str">
        <f>IF(ISNUMBER(san_table_data!AM213), IF(san_table_data!AM213=-999,"NA",IF(san_table_data!AM213&gt;99, "&gt;99", IF(san_table_data!AM213&lt;1, "&lt;1", san_table_data!AM213))), "-")</f>
        <v>-</v>
      </c>
      <c r="AN216" s="62" t="str">
        <f>IF(ISNUMBER(san_table_data!AN213), IF(san_table_data!AN213=-999,"NA",IF(san_table_data!AN213&gt;99, "&gt;99", IF(san_table_data!AN213&lt;1, "&lt;1", san_table_data!AN213))), "-")</f>
        <v>-</v>
      </c>
      <c r="AO216" s="63" t="str">
        <f>IF(ISNUMBER(san_table_data!AO213), IF(san_table_data!AO213=-999,"NA",IF(san_table_data!AO213&gt;99, "&gt;99", IF(san_table_data!AO213&lt;1, "&lt;1", san_table_data!AO213))), "-")</f>
        <v>-</v>
      </c>
      <c r="AP216" s="63" t="str">
        <f>IF(ISNUMBER(san_table_data!AP213), IF(san_table_data!AP213=-999,"NA",IF(san_table_data!AP213&gt;99, "&gt;99", IF(san_table_data!AP213&lt;1, "&lt;1", san_table_data!AP213))), "-")</f>
        <v>-</v>
      </c>
      <c r="AQ216" s="63" t="str">
        <f>IF(ISNUMBER(san_table_data!AQ213), IF(san_table_data!AQ213=-999,"NA",IF(san_table_data!AQ213&gt;99, "&gt;99", IF(san_table_data!AQ213&lt;1, "&lt;1", san_table_data!AQ213))), "-")</f>
        <v>-</v>
      </c>
      <c r="AR216" s="59" t="str">
        <f>IF(ISNUMBER(san_table_data!AR213), IF(san_table_data!AR213=-999,"NA",IF(san_table_data!AR213&gt;99, "&gt;99", IF(san_table_data!AR213&lt;1, "&lt;1", san_table_data!AR213))), "-")</f>
        <v>-</v>
      </c>
      <c r="AS216" s="59" t="str">
        <f>IF(ISNUMBER(san_table_data!AS213), IF(san_table_data!AS213=-999,"NA",IF(san_table_data!AS213&gt;99, "&gt;99", IF(san_table_data!AS213&lt;1, "&lt;1", san_table_data!AS213))), "-")</f>
        <v>-</v>
      </c>
      <c r="AT216" s="59" t="str">
        <f>IF(ISNUMBER(san_table_data!AT213), IF(san_table_data!AT213=-999,"NA",IF(san_table_data!AT213&gt;99, "&gt;99", IF(san_table_data!AT213&lt;1, "&lt;1", san_table_data!AT213))), "-")</f>
        <v>-</v>
      </c>
    </row>
    <row r="217" x14ac:dyDescent="0.25">
      <c r="A217" s="56" t="str">
        <f>IF(ISBLANK(san_table_data!A214), "", san_table_data!A214)</f>
        <v/>
      </c>
      <c r="B217" s="56" t="str">
        <f>IF(ISBLANK(san_table_data!B214), "", san_table_data!B214)</f>
        <v/>
      </c>
      <c r="C217" s="57" t="str">
        <f>IF(ISNUMBER(san_table_data!C214), san_table_data!C214, "-")</f>
        <v>-</v>
      </c>
      <c r="D217" s="58" t="str">
        <f>IF(ISNUMBER(san_table_data!D214), san_table_data!D214, "-")</f>
        <v>-</v>
      </c>
      <c r="E217" s="59" t="str">
        <f>IF(ISNUMBER(san_table_data!E214), san_table_data!E214, "-")</f>
        <v>-</v>
      </c>
      <c r="F217" s="60" t="str">
        <f>IF(ISNUMBER(san_table_data!F214), IF(san_table_data!F214=-999,"NA",IF(san_table_data!F214&gt;99, "&gt;99", IF(san_table_data!F214&lt;1, "&lt;1", san_table_data!F214))), "-")</f>
        <v>-</v>
      </c>
      <c r="G217" s="59" t="str">
        <f>IF(ISNUMBER(san_table_data!G214), IF(san_table_data!G214=-999,"NA",IF(san_table_data!G214&gt;99, "&gt;99", IF(san_table_data!G214&lt;1, "&lt;1", san_table_data!G214))), "-")</f>
        <v>-</v>
      </c>
      <c r="H217" s="59" t="str">
        <f>IF(ISNUMBER(san_table_data!H214), IF(san_table_data!H214=-999,"NA",IF(san_table_data!H214&gt;99, "&gt;99", IF(san_table_data!H214&lt;1, "&lt;1", san_table_data!H214))), "-")</f>
        <v>-</v>
      </c>
      <c r="I217" s="61" t="str">
        <f>IF(ISNUMBER(san_table_data!I214), IF(san_table_data!I214=-999,"NA",IF(san_table_data!I214&gt;99, "&gt;99", IF(san_table_data!I214&lt;1, "&lt;1", san_table_data!I214))), "-")</f>
        <v>-</v>
      </c>
      <c r="J217" s="47" t="str">
        <f>IF(ISNUMBER(san_table_data!J214), IF(san_table_data!J214=-999,"NA",san_table_data!J214), "-")</f>
        <v>-</v>
      </c>
      <c r="K217" s="47" t="str">
        <f>IF(ISNUMBER(san_table_data!K214), IF(san_table_data!K214=-999,"NA",san_table_data!K214), "-")</f>
        <v>-</v>
      </c>
      <c r="L217" s="60" t="str">
        <f>IF(ISNUMBER(san_table_data!L214), IF(san_table_data!L214=-999,"NA",IF(san_table_data!L214&gt;99, "&gt;99", IF(san_table_data!L214&lt;1, "&lt;1", san_table_data!L214))), "-")</f>
        <v>-</v>
      </c>
      <c r="M217" s="59" t="str">
        <f>IF(ISNUMBER(san_table_data!M214), IF(san_table_data!M214=-999,"NA",IF(san_table_data!M214&gt;99, "&gt;99", IF(san_table_data!M214&lt;1, "&lt;1", san_table_data!M214))), "-")</f>
        <v>-</v>
      </c>
      <c r="N217" s="59" t="str">
        <f>IF(ISNUMBER(san_table_data!N214), IF(san_table_data!N214=-999,"NA",IF(san_table_data!N214&gt;99, "&gt;99", IF(san_table_data!N214&lt;1, "&lt;1", san_table_data!N214))), "-")</f>
        <v>-</v>
      </c>
      <c r="O217" s="61" t="str">
        <f>IF(ISNUMBER(san_table_data!O214), IF(san_table_data!O214=-999,"NA",IF(san_table_data!O214&gt;99, "&gt;99", IF(san_table_data!O214&lt;1, "&lt;1", san_table_data!O214))), "-")</f>
        <v>-</v>
      </c>
      <c r="P217" s="47" t="str">
        <f>IF(ISNUMBER(san_table_data!P214), IF(san_table_data!P214=-999,"NA",san_table_data!P214), "-")</f>
        <v>-</v>
      </c>
      <c r="Q217" s="47" t="str">
        <f>IF(ISNUMBER(san_table_data!Q214), IF(san_table_data!Q214=-999,"NA",san_table_data!Q214), "-")</f>
        <v>-</v>
      </c>
      <c r="R217" s="60" t="str">
        <f>IF(ISNUMBER(san_table_data!R214), IF(san_table_data!R214=-999,"NA",IF(san_table_data!R214&gt;99, "&gt;99", IF(san_table_data!R214&lt;1, "&lt;1", san_table_data!R214))), "-")</f>
        <v>-</v>
      </c>
      <c r="S217" s="59" t="str">
        <f>IF(ISNUMBER(san_table_data!S214), IF(san_table_data!S214=-999,"NA",IF(san_table_data!S214&gt;99, "&gt;99", IF(san_table_data!S214&lt;1, "&lt;1", san_table_data!S214))), "-")</f>
        <v>-</v>
      </c>
      <c r="T217" s="59" t="str">
        <f>IF(ISNUMBER(san_table_data!T214), IF(san_table_data!T214=-999,"NA",IF(san_table_data!T214&gt;99, "&gt;99", IF(san_table_data!T214&lt;1, "&lt;1", san_table_data!T214))), "-")</f>
        <v>-</v>
      </c>
      <c r="U217" s="61" t="str">
        <f>IF(ISNUMBER(san_table_data!U214), IF(san_table_data!U214=-999,"NA",IF(san_table_data!U214&gt;99, "&gt;99", IF(san_table_data!U214&lt;1, "&lt;1", san_table_data!U214))), "-")</f>
        <v>-</v>
      </c>
      <c r="V217" s="47" t="str">
        <f>IF(ISNUMBER(san_table_data!V214), IF(san_table_data!V214=-999,"NA",san_table_data!V214), "-")</f>
        <v>-</v>
      </c>
      <c r="W217" s="47" t="str">
        <f>IF(ISNUMBER(san_table_data!W214), IF(san_table_data!W214=-999,"NA",san_table_data!W214), "-")</f>
        <v>-</v>
      </c>
      <c r="X217" s="47"/>
      <c r="Y217" s="47"/>
      <c r="Z217" s="62" t="str">
        <f>IF(ISNUMBER(san_table_data!Z214), IF(san_table_data!Z214=-999,"NA",IF(san_table_data!Z214&gt;99, "&gt;99", IF(san_table_data!Z214&lt;1, "&lt;1", san_table_data!Z214))), "-")</f>
        <v>-</v>
      </c>
      <c r="AA217" s="63" t="str">
        <f>IF(ISNUMBER(san_table_data!AA214), IF(san_table_data!AA214=-999,"NA",IF(san_table_data!AA214&gt;99, "&gt;99", IF(san_table_data!AA214&lt;1, "&lt;1", san_table_data!AA214))), "-")</f>
        <v>-</v>
      </c>
      <c r="AB217" s="63" t="str">
        <f>IF(ISNUMBER(san_table_data!AB214), IF(san_table_data!AB214=-999,"NA",IF(san_table_data!AB214&gt;99, "&gt;99", IF(san_table_data!AB214&lt;1, "&lt;1", san_table_data!AB214))), "-")</f>
        <v>-</v>
      </c>
      <c r="AC217" s="63" t="str">
        <f>IF(ISNUMBER(san_table_data!AC214), IF(san_table_data!AC214=-999,"NA",IF(san_table_data!AC214&gt;99, "&gt;99", IF(san_table_data!AC214&lt;1, "&lt;1", san_table_data!AC214))), "-")</f>
        <v>-</v>
      </c>
      <c r="AD217" s="59" t="str">
        <f>IF(ISNUMBER(san_table_data!AD214), IF(san_table_data!AD214=-999,"NA",IF(san_table_data!AD214&gt;99, "&gt;99", IF(san_table_data!AD214&lt;1, "&lt;1", san_table_data!AD214))), "-")</f>
        <v>-</v>
      </c>
      <c r="AE217" s="59" t="str">
        <f>IF(ISNUMBER(san_table_data!AE214), IF(san_table_data!AE214=-999,"NA",IF(san_table_data!AE214&gt;99, "&gt;99", IF(san_table_data!AE214&lt;1, "&lt;1", san_table_data!AE214))), "-")</f>
        <v>-</v>
      </c>
      <c r="AF217" s="59" t="str">
        <f>IF(ISNUMBER(san_table_data!AF214), IF(san_table_data!AF214=-999,"NA",IF(san_table_data!AF214&gt;99, "&gt;99", IF(san_table_data!AF214&lt;1, "&lt;1", san_table_data!AF214))), "-")</f>
        <v>-</v>
      </c>
      <c r="AG217" s="62" t="str">
        <f>IF(ISNUMBER(san_table_data!AG214), IF(san_table_data!AG214=-999,"NA",IF(san_table_data!AG214&gt;99, "&gt;99", IF(san_table_data!AG214&lt;1, "&lt;1", san_table_data!AG214))), "-")</f>
        <v>-</v>
      </c>
      <c r="AH217" s="63" t="str">
        <f>IF(ISNUMBER(san_table_data!AH214), IF(san_table_data!AH214=-999,"NA",IF(san_table_data!AH214&gt;99, "&gt;99", IF(san_table_data!AH214&lt;1, "&lt;1", san_table_data!AH214))), "-")</f>
        <v>-</v>
      </c>
      <c r="AI217" s="63" t="str">
        <f>IF(ISNUMBER(san_table_data!AI214), IF(san_table_data!AI214=-999,"NA",IF(san_table_data!AI214&gt;99, "&gt;99", IF(san_table_data!AI214&lt;1, "&lt;1", san_table_data!AI214))), "-")</f>
        <v>-</v>
      </c>
      <c r="AJ217" s="63" t="str">
        <f>IF(ISNUMBER(san_table_data!AJ214), IF(san_table_data!AJ214=-999,"NA",IF(san_table_data!AJ214&gt;99, "&gt;99", IF(san_table_data!AJ214&lt;1, "&lt;1", san_table_data!AJ214))), "-")</f>
        <v>-</v>
      </c>
      <c r="AK217" s="59" t="str">
        <f>IF(ISNUMBER(san_table_data!AK214), IF(san_table_data!AK214=-999,"NA",IF(san_table_data!AK214&gt;99, "&gt;99", IF(san_table_data!AK214&lt;1, "&lt;1", san_table_data!AK214))), "-")</f>
        <v>-</v>
      </c>
      <c r="AL217" s="59" t="str">
        <f>IF(ISNUMBER(san_table_data!AL214), IF(san_table_data!AL214=-999,"NA",IF(san_table_data!AL214&gt;99, "&gt;99", IF(san_table_data!AL214&lt;1, "&lt;1", san_table_data!AL214))), "-")</f>
        <v>-</v>
      </c>
      <c r="AM217" s="59" t="str">
        <f>IF(ISNUMBER(san_table_data!AM214), IF(san_table_data!AM214=-999,"NA",IF(san_table_data!AM214&gt;99, "&gt;99", IF(san_table_data!AM214&lt;1, "&lt;1", san_table_data!AM214))), "-")</f>
        <v>-</v>
      </c>
      <c r="AN217" s="62" t="str">
        <f>IF(ISNUMBER(san_table_data!AN214), IF(san_table_data!AN214=-999,"NA",IF(san_table_data!AN214&gt;99, "&gt;99", IF(san_table_data!AN214&lt;1, "&lt;1", san_table_data!AN214))), "-")</f>
        <v>-</v>
      </c>
      <c r="AO217" s="63" t="str">
        <f>IF(ISNUMBER(san_table_data!AO214), IF(san_table_data!AO214=-999,"NA",IF(san_table_data!AO214&gt;99, "&gt;99", IF(san_table_data!AO214&lt;1, "&lt;1", san_table_data!AO214))), "-")</f>
        <v>-</v>
      </c>
      <c r="AP217" s="63" t="str">
        <f>IF(ISNUMBER(san_table_data!AP214), IF(san_table_data!AP214=-999,"NA",IF(san_table_data!AP214&gt;99, "&gt;99", IF(san_table_data!AP214&lt;1, "&lt;1", san_table_data!AP214))), "-")</f>
        <v>-</v>
      </c>
      <c r="AQ217" s="63" t="str">
        <f>IF(ISNUMBER(san_table_data!AQ214), IF(san_table_data!AQ214=-999,"NA",IF(san_table_data!AQ214&gt;99, "&gt;99", IF(san_table_data!AQ214&lt;1, "&lt;1", san_table_data!AQ214))), "-")</f>
        <v>-</v>
      </c>
      <c r="AR217" s="59" t="str">
        <f>IF(ISNUMBER(san_table_data!AR214), IF(san_table_data!AR214=-999,"NA",IF(san_table_data!AR214&gt;99, "&gt;99", IF(san_table_data!AR214&lt;1, "&lt;1", san_table_data!AR214))), "-")</f>
        <v>-</v>
      </c>
      <c r="AS217" s="59" t="str">
        <f>IF(ISNUMBER(san_table_data!AS214), IF(san_table_data!AS214=-999,"NA",IF(san_table_data!AS214&gt;99, "&gt;99", IF(san_table_data!AS214&lt;1, "&lt;1", san_table_data!AS214))), "-")</f>
        <v>-</v>
      </c>
      <c r="AT217" s="59" t="str">
        <f>IF(ISNUMBER(san_table_data!AT214), IF(san_table_data!AT214=-999,"NA",IF(san_table_data!AT214&gt;99, "&gt;99", IF(san_table_data!AT214&lt;1, "&lt;1", san_table_data!AT214))), "-")</f>
        <v>-</v>
      </c>
    </row>
    <row r="218" x14ac:dyDescent="0.25">
      <c r="A218" s="56" t="str">
        <f>IF(ISBLANK(san_table_data!A215), "", san_table_data!A215)</f>
        <v/>
      </c>
      <c r="B218" s="56" t="str">
        <f>IF(ISBLANK(san_table_data!B215), "", san_table_data!B215)</f>
        <v/>
      </c>
      <c r="C218" s="57" t="str">
        <f>IF(ISNUMBER(san_table_data!C215), san_table_data!C215, "-")</f>
        <v>-</v>
      </c>
      <c r="D218" s="58" t="str">
        <f>IF(ISNUMBER(san_table_data!D215), san_table_data!D215, "-")</f>
        <v>-</v>
      </c>
      <c r="E218" s="59" t="str">
        <f>IF(ISNUMBER(san_table_data!E215), san_table_data!E215, "-")</f>
        <v>-</v>
      </c>
      <c r="F218" s="60" t="str">
        <f>IF(ISNUMBER(san_table_data!F215), IF(san_table_data!F215=-999,"NA",IF(san_table_data!F215&gt;99, "&gt;99", IF(san_table_data!F215&lt;1, "&lt;1", san_table_data!F215))), "-")</f>
        <v>-</v>
      </c>
      <c r="G218" s="59" t="str">
        <f>IF(ISNUMBER(san_table_data!G215), IF(san_table_data!G215=-999,"NA",IF(san_table_data!G215&gt;99, "&gt;99", IF(san_table_data!G215&lt;1, "&lt;1", san_table_data!G215))), "-")</f>
        <v>-</v>
      </c>
      <c r="H218" s="59" t="str">
        <f>IF(ISNUMBER(san_table_data!H215), IF(san_table_data!H215=-999,"NA",IF(san_table_data!H215&gt;99, "&gt;99", IF(san_table_data!H215&lt;1, "&lt;1", san_table_data!H215))), "-")</f>
        <v>-</v>
      </c>
      <c r="I218" s="61" t="str">
        <f>IF(ISNUMBER(san_table_data!I215), IF(san_table_data!I215=-999,"NA",IF(san_table_data!I215&gt;99, "&gt;99", IF(san_table_data!I215&lt;1, "&lt;1", san_table_data!I215))), "-")</f>
        <v>-</v>
      </c>
      <c r="J218" s="47" t="str">
        <f>IF(ISNUMBER(san_table_data!J215), IF(san_table_data!J215=-999,"NA",san_table_data!J215), "-")</f>
        <v>-</v>
      </c>
      <c r="K218" s="47" t="str">
        <f>IF(ISNUMBER(san_table_data!K215), IF(san_table_data!K215=-999,"NA",san_table_data!K215), "-")</f>
        <v>-</v>
      </c>
      <c r="L218" s="60" t="str">
        <f>IF(ISNUMBER(san_table_data!L215), IF(san_table_data!L215=-999,"NA",IF(san_table_data!L215&gt;99, "&gt;99", IF(san_table_data!L215&lt;1, "&lt;1", san_table_data!L215))), "-")</f>
        <v>-</v>
      </c>
      <c r="M218" s="59" t="str">
        <f>IF(ISNUMBER(san_table_data!M215), IF(san_table_data!M215=-999,"NA",IF(san_table_data!M215&gt;99, "&gt;99", IF(san_table_data!M215&lt;1, "&lt;1", san_table_data!M215))), "-")</f>
        <v>-</v>
      </c>
      <c r="N218" s="59" t="str">
        <f>IF(ISNUMBER(san_table_data!N215), IF(san_table_data!N215=-999,"NA",IF(san_table_data!N215&gt;99, "&gt;99", IF(san_table_data!N215&lt;1, "&lt;1", san_table_data!N215))), "-")</f>
        <v>-</v>
      </c>
      <c r="O218" s="61" t="str">
        <f>IF(ISNUMBER(san_table_data!O215), IF(san_table_data!O215=-999,"NA",IF(san_table_data!O215&gt;99, "&gt;99", IF(san_table_data!O215&lt;1, "&lt;1", san_table_data!O215))), "-")</f>
        <v>-</v>
      </c>
      <c r="P218" s="47" t="str">
        <f>IF(ISNUMBER(san_table_data!P215), IF(san_table_data!P215=-999,"NA",san_table_data!P215), "-")</f>
        <v>-</v>
      </c>
      <c r="Q218" s="47" t="str">
        <f>IF(ISNUMBER(san_table_data!Q215), IF(san_table_data!Q215=-999,"NA",san_table_data!Q215), "-")</f>
        <v>-</v>
      </c>
      <c r="R218" s="60" t="str">
        <f>IF(ISNUMBER(san_table_data!R215), IF(san_table_data!R215=-999,"NA",IF(san_table_data!R215&gt;99, "&gt;99", IF(san_table_data!R215&lt;1, "&lt;1", san_table_data!R215))), "-")</f>
        <v>-</v>
      </c>
      <c r="S218" s="59" t="str">
        <f>IF(ISNUMBER(san_table_data!S215), IF(san_table_data!S215=-999,"NA",IF(san_table_data!S215&gt;99, "&gt;99", IF(san_table_data!S215&lt;1, "&lt;1", san_table_data!S215))), "-")</f>
        <v>-</v>
      </c>
      <c r="T218" s="59" t="str">
        <f>IF(ISNUMBER(san_table_data!T215), IF(san_table_data!T215=-999,"NA",IF(san_table_data!T215&gt;99, "&gt;99", IF(san_table_data!T215&lt;1, "&lt;1", san_table_data!T215))), "-")</f>
        <v>-</v>
      </c>
      <c r="U218" s="61" t="str">
        <f>IF(ISNUMBER(san_table_data!U215), IF(san_table_data!U215=-999,"NA",IF(san_table_data!U215&gt;99, "&gt;99", IF(san_table_data!U215&lt;1, "&lt;1", san_table_data!U215))), "-")</f>
        <v>-</v>
      </c>
      <c r="V218" s="47" t="str">
        <f>IF(ISNUMBER(san_table_data!V215), IF(san_table_data!V215=-999,"NA",san_table_data!V215), "-")</f>
        <v>-</v>
      </c>
      <c r="W218" s="47" t="str">
        <f>IF(ISNUMBER(san_table_data!W215), IF(san_table_data!W215=-999,"NA",san_table_data!W215), "-")</f>
        <v>-</v>
      </c>
      <c r="X218" s="47"/>
      <c r="Y218" s="47"/>
      <c r="Z218" s="62" t="str">
        <f>IF(ISNUMBER(san_table_data!Z215), IF(san_table_data!Z215=-999,"NA",IF(san_table_data!Z215&gt;99, "&gt;99", IF(san_table_data!Z215&lt;1, "&lt;1", san_table_data!Z215))), "-")</f>
        <v>-</v>
      </c>
      <c r="AA218" s="63" t="str">
        <f>IF(ISNUMBER(san_table_data!AA215), IF(san_table_data!AA215=-999,"NA",IF(san_table_data!AA215&gt;99, "&gt;99", IF(san_table_data!AA215&lt;1, "&lt;1", san_table_data!AA215))), "-")</f>
        <v>-</v>
      </c>
      <c r="AB218" s="63" t="str">
        <f>IF(ISNUMBER(san_table_data!AB215), IF(san_table_data!AB215=-999,"NA",IF(san_table_data!AB215&gt;99, "&gt;99", IF(san_table_data!AB215&lt;1, "&lt;1", san_table_data!AB215))), "-")</f>
        <v>-</v>
      </c>
      <c r="AC218" s="63" t="str">
        <f>IF(ISNUMBER(san_table_data!AC215), IF(san_table_data!AC215=-999,"NA",IF(san_table_data!AC215&gt;99, "&gt;99", IF(san_table_data!AC215&lt;1, "&lt;1", san_table_data!AC215))), "-")</f>
        <v>-</v>
      </c>
      <c r="AD218" s="59" t="str">
        <f>IF(ISNUMBER(san_table_data!AD215), IF(san_table_data!AD215=-999,"NA",IF(san_table_data!AD215&gt;99, "&gt;99", IF(san_table_data!AD215&lt;1, "&lt;1", san_table_data!AD215))), "-")</f>
        <v>-</v>
      </c>
      <c r="AE218" s="59" t="str">
        <f>IF(ISNUMBER(san_table_data!AE215), IF(san_table_data!AE215=-999,"NA",IF(san_table_data!AE215&gt;99, "&gt;99", IF(san_table_data!AE215&lt;1, "&lt;1", san_table_data!AE215))), "-")</f>
        <v>-</v>
      </c>
      <c r="AF218" s="59" t="str">
        <f>IF(ISNUMBER(san_table_data!AF215), IF(san_table_data!AF215=-999,"NA",IF(san_table_data!AF215&gt;99, "&gt;99", IF(san_table_data!AF215&lt;1, "&lt;1", san_table_data!AF215))), "-")</f>
        <v>-</v>
      </c>
      <c r="AG218" s="62" t="str">
        <f>IF(ISNUMBER(san_table_data!AG215), IF(san_table_data!AG215=-999,"NA",IF(san_table_data!AG215&gt;99, "&gt;99", IF(san_table_data!AG215&lt;1, "&lt;1", san_table_data!AG215))), "-")</f>
        <v>-</v>
      </c>
      <c r="AH218" s="63" t="str">
        <f>IF(ISNUMBER(san_table_data!AH215), IF(san_table_data!AH215=-999,"NA",IF(san_table_data!AH215&gt;99, "&gt;99", IF(san_table_data!AH215&lt;1, "&lt;1", san_table_data!AH215))), "-")</f>
        <v>-</v>
      </c>
      <c r="AI218" s="63" t="str">
        <f>IF(ISNUMBER(san_table_data!AI215), IF(san_table_data!AI215=-999,"NA",IF(san_table_data!AI215&gt;99, "&gt;99", IF(san_table_data!AI215&lt;1, "&lt;1", san_table_data!AI215))), "-")</f>
        <v>-</v>
      </c>
      <c r="AJ218" s="63" t="str">
        <f>IF(ISNUMBER(san_table_data!AJ215), IF(san_table_data!AJ215=-999,"NA",IF(san_table_data!AJ215&gt;99, "&gt;99", IF(san_table_data!AJ215&lt;1, "&lt;1", san_table_data!AJ215))), "-")</f>
        <v>-</v>
      </c>
      <c r="AK218" s="59" t="str">
        <f>IF(ISNUMBER(san_table_data!AK215), IF(san_table_data!AK215=-999,"NA",IF(san_table_data!AK215&gt;99, "&gt;99", IF(san_table_data!AK215&lt;1, "&lt;1", san_table_data!AK215))), "-")</f>
        <v>-</v>
      </c>
      <c r="AL218" s="59" t="str">
        <f>IF(ISNUMBER(san_table_data!AL215), IF(san_table_data!AL215=-999,"NA",IF(san_table_data!AL215&gt;99, "&gt;99", IF(san_table_data!AL215&lt;1, "&lt;1", san_table_data!AL215))), "-")</f>
        <v>-</v>
      </c>
      <c r="AM218" s="59" t="str">
        <f>IF(ISNUMBER(san_table_data!AM215), IF(san_table_data!AM215=-999,"NA",IF(san_table_data!AM215&gt;99, "&gt;99", IF(san_table_data!AM215&lt;1, "&lt;1", san_table_data!AM215))), "-")</f>
        <v>-</v>
      </c>
      <c r="AN218" s="62" t="str">
        <f>IF(ISNUMBER(san_table_data!AN215), IF(san_table_data!AN215=-999,"NA",IF(san_table_data!AN215&gt;99, "&gt;99", IF(san_table_data!AN215&lt;1, "&lt;1", san_table_data!AN215))), "-")</f>
        <v>-</v>
      </c>
      <c r="AO218" s="63" t="str">
        <f>IF(ISNUMBER(san_table_data!AO215), IF(san_table_data!AO215=-999,"NA",IF(san_table_data!AO215&gt;99, "&gt;99", IF(san_table_data!AO215&lt;1, "&lt;1", san_table_data!AO215))), "-")</f>
        <v>-</v>
      </c>
      <c r="AP218" s="63" t="str">
        <f>IF(ISNUMBER(san_table_data!AP215), IF(san_table_data!AP215=-999,"NA",IF(san_table_data!AP215&gt;99, "&gt;99", IF(san_table_data!AP215&lt;1, "&lt;1", san_table_data!AP215))), "-")</f>
        <v>-</v>
      </c>
      <c r="AQ218" s="63" t="str">
        <f>IF(ISNUMBER(san_table_data!AQ215), IF(san_table_data!AQ215=-999,"NA",IF(san_table_data!AQ215&gt;99, "&gt;99", IF(san_table_data!AQ215&lt;1, "&lt;1", san_table_data!AQ215))), "-")</f>
        <v>-</v>
      </c>
      <c r="AR218" s="59" t="str">
        <f>IF(ISNUMBER(san_table_data!AR215), IF(san_table_data!AR215=-999,"NA",IF(san_table_data!AR215&gt;99, "&gt;99", IF(san_table_data!AR215&lt;1, "&lt;1", san_table_data!AR215))), "-")</f>
        <v>-</v>
      </c>
      <c r="AS218" s="59" t="str">
        <f>IF(ISNUMBER(san_table_data!AS215), IF(san_table_data!AS215=-999,"NA",IF(san_table_data!AS215&gt;99, "&gt;99", IF(san_table_data!AS215&lt;1, "&lt;1", san_table_data!AS215))), "-")</f>
        <v>-</v>
      </c>
      <c r="AT218" s="59" t="str">
        <f>IF(ISNUMBER(san_table_data!AT215), IF(san_table_data!AT215=-999,"NA",IF(san_table_data!AT215&gt;99, "&gt;99", IF(san_table_data!AT215&lt;1, "&lt;1", san_table_data!AT215))), "-")</f>
        <v>-</v>
      </c>
    </row>
    <row r="219" x14ac:dyDescent="0.25">
      <c r="A219" s="56" t="str">
        <f>IF(ISBLANK(san_table_data!A216), "", san_table_data!A216)</f>
        <v/>
      </c>
      <c r="B219" s="56" t="str">
        <f>IF(ISBLANK(san_table_data!B216), "", san_table_data!B216)</f>
        <v/>
      </c>
      <c r="C219" s="57" t="str">
        <f>IF(ISNUMBER(san_table_data!C216), san_table_data!C216, "-")</f>
        <v>-</v>
      </c>
      <c r="D219" s="58" t="str">
        <f>IF(ISNUMBER(san_table_data!D216), san_table_data!D216, "-")</f>
        <v>-</v>
      </c>
      <c r="E219" s="59" t="str">
        <f>IF(ISNUMBER(san_table_data!E216), san_table_data!E216, "-")</f>
        <v>-</v>
      </c>
      <c r="F219" s="60" t="str">
        <f>IF(ISNUMBER(san_table_data!F216), IF(san_table_data!F216=-999,"NA",IF(san_table_data!F216&gt;99, "&gt;99", IF(san_table_data!F216&lt;1, "&lt;1", san_table_data!F216))), "-")</f>
        <v>-</v>
      </c>
      <c r="G219" s="59" t="str">
        <f>IF(ISNUMBER(san_table_data!G216), IF(san_table_data!G216=-999,"NA",IF(san_table_data!G216&gt;99, "&gt;99", IF(san_table_data!G216&lt;1, "&lt;1", san_table_data!G216))), "-")</f>
        <v>-</v>
      </c>
      <c r="H219" s="59" t="str">
        <f>IF(ISNUMBER(san_table_data!H216), IF(san_table_data!H216=-999,"NA",IF(san_table_data!H216&gt;99, "&gt;99", IF(san_table_data!H216&lt;1, "&lt;1", san_table_data!H216))), "-")</f>
        <v>-</v>
      </c>
      <c r="I219" s="61" t="str">
        <f>IF(ISNUMBER(san_table_data!I216), IF(san_table_data!I216=-999,"NA",IF(san_table_data!I216&gt;99, "&gt;99", IF(san_table_data!I216&lt;1, "&lt;1", san_table_data!I216))), "-")</f>
        <v>-</v>
      </c>
      <c r="J219" s="47" t="str">
        <f>IF(ISNUMBER(san_table_data!J216), IF(san_table_data!J216=-999,"NA",san_table_data!J216), "-")</f>
        <v>-</v>
      </c>
      <c r="K219" s="47" t="str">
        <f>IF(ISNUMBER(san_table_data!K216), IF(san_table_data!K216=-999,"NA",san_table_data!K216), "-")</f>
        <v>-</v>
      </c>
      <c r="L219" s="60" t="str">
        <f>IF(ISNUMBER(san_table_data!L216), IF(san_table_data!L216=-999,"NA",IF(san_table_data!L216&gt;99, "&gt;99", IF(san_table_data!L216&lt;1, "&lt;1", san_table_data!L216))), "-")</f>
        <v>-</v>
      </c>
      <c r="M219" s="59" t="str">
        <f>IF(ISNUMBER(san_table_data!M216), IF(san_table_data!M216=-999,"NA",IF(san_table_data!M216&gt;99, "&gt;99", IF(san_table_data!M216&lt;1, "&lt;1", san_table_data!M216))), "-")</f>
        <v>-</v>
      </c>
      <c r="N219" s="59" t="str">
        <f>IF(ISNUMBER(san_table_data!N216), IF(san_table_data!N216=-999,"NA",IF(san_table_data!N216&gt;99, "&gt;99", IF(san_table_data!N216&lt;1, "&lt;1", san_table_data!N216))), "-")</f>
        <v>-</v>
      </c>
      <c r="O219" s="61" t="str">
        <f>IF(ISNUMBER(san_table_data!O216), IF(san_table_data!O216=-999,"NA",IF(san_table_data!O216&gt;99, "&gt;99", IF(san_table_data!O216&lt;1, "&lt;1", san_table_data!O216))), "-")</f>
        <v>-</v>
      </c>
      <c r="P219" s="47" t="str">
        <f>IF(ISNUMBER(san_table_data!P216), IF(san_table_data!P216=-999,"NA",san_table_data!P216), "-")</f>
        <v>-</v>
      </c>
      <c r="Q219" s="47" t="str">
        <f>IF(ISNUMBER(san_table_data!Q216), IF(san_table_data!Q216=-999,"NA",san_table_data!Q216), "-")</f>
        <v>-</v>
      </c>
      <c r="R219" s="60" t="str">
        <f>IF(ISNUMBER(san_table_data!R216), IF(san_table_data!R216=-999,"NA",IF(san_table_data!R216&gt;99, "&gt;99", IF(san_table_data!R216&lt;1, "&lt;1", san_table_data!R216))), "-")</f>
        <v>-</v>
      </c>
      <c r="S219" s="59" t="str">
        <f>IF(ISNUMBER(san_table_data!S216), IF(san_table_data!S216=-999,"NA",IF(san_table_data!S216&gt;99, "&gt;99", IF(san_table_data!S216&lt;1, "&lt;1", san_table_data!S216))), "-")</f>
        <v>-</v>
      </c>
      <c r="T219" s="59" t="str">
        <f>IF(ISNUMBER(san_table_data!T216), IF(san_table_data!T216=-999,"NA",IF(san_table_data!T216&gt;99, "&gt;99", IF(san_table_data!T216&lt;1, "&lt;1", san_table_data!T216))), "-")</f>
        <v>-</v>
      </c>
      <c r="U219" s="61" t="str">
        <f>IF(ISNUMBER(san_table_data!U216), IF(san_table_data!U216=-999,"NA",IF(san_table_data!U216&gt;99, "&gt;99", IF(san_table_data!U216&lt;1, "&lt;1", san_table_data!U216))), "-")</f>
        <v>-</v>
      </c>
      <c r="V219" s="47" t="str">
        <f>IF(ISNUMBER(san_table_data!V216), IF(san_table_data!V216=-999,"NA",san_table_data!V216), "-")</f>
        <v>-</v>
      </c>
      <c r="W219" s="47" t="str">
        <f>IF(ISNUMBER(san_table_data!W216), IF(san_table_data!W216=-999,"NA",san_table_data!W216), "-")</f>
        <v>-</v>
      </c>
      <c r="X219" s="47"/>
      <c r="Y219" s="47"/>
      <c r="Z219" s="62" t="str">
        <f>IF(ISNUMBER(san_table_data!Z216), IF(san_table_data!Z216=-999,"NA",IF(san_table_data!Z216&gt;99, "&gt;99", IF(san_table_data!Z216&lt;1, "&lt;1", san_table_data!Z216))), "-")</f>
        <v>-</v>
      </c>
      <c r="AA219" s="63" t="str">
        <f>IF(ISNUMBER(san_table_data!AA216), IF(san_table_data!AA216=-999,"NA",IF(san_table_data!AA216&gt;99, "&gt;99", IF(san_table_data!AA216&lt;1, "&lt;1", san_table_data!AA216))), "-")</f>
        <v>-</v>
      </c>
      <c r="AB219" s="63" t="str">
        <f>IF(ISNUMBER(san_table_data!AB216), IF(san_table_data!AB216=-999,"NA",IF(san_table_data!AB216&gt;99, "&gt;99", IF(san_table_data!AB216&lt;1, "&lt;1", san_table_data!AB216))), "-")</f>
        <v>-</v>
      </c>
      <c r="AC219" s="63" t="str">
        <f>IF(ISNUMBER(san_table_data!AC216), IF(san_table_data!AC216=-999,"NA",IF(san_table_data!AC216&gt;99, "&gt;99", IF(san_table_data!AC216&lt;1, "&lt;1", san_table_data!AC216))), "-")</f>
        <v>-</v>
      </c>
      <c r="AD219" s="59" t="str">
        <f>IF(ISNUMBER(san_table_data!AD216), IF(san_table_data!AD216=-999,"NA",IF(san_table_data!AD216&gt;99, "&gt;99", IF(san_table_data!AD216&lt;1, "&lt;1", san_table_data!AD216))), "-")</f>
        <v>-</v>
      </c>
      <c r="AE219" s="59" t="str">
        <f>IF(ISNUMBER(san_table_data!AE216), IF(san_table_data!AE216=-999,"NA",IF(san_table_data!AE216&gt;99, "&gt;99", IF(san_table_data!AE216&lt;1, "&lt;1", san_table_data!AE216))), "-")</f>
        <v>-</v>
      </c>
      <c r="AF219" s="59" t="str">
        <f>IF(ISNUMBER(san_table_data!AF216), IF(san_table_data!AF216=-999,"NA",IF(san_table_data!AF216&gt;99, "&gt;99", IF(san_table_data!AF216&lt;1, "&lt;1", san_table_data!AF216))), "-")</f>
        <v>-</v>
      </c>
      <c r="AG219" s="62" t="str">
        <f>IF(ISNUMBER(san_table_data!AG216), IF(san_table_data!AG216=-999,"NA",IF(san_table_data!AG216&gt;99, "&gt;99", IF(san_table_data!AG216&lt;1, "&lt;1", san_table_data!AG216))), "-")</f>
        <v>-</v>
      </c>
      <c r="AH219" s="63" t="str">
        <f>IF(ISNUMBER(san_table_data!AH216), IF(san_table_data!AH216=-999,"NA",IF(san_table_data!AH216&gt;99, "&gt;99", IF(san_table_data!AH216&lt;1, "&lt;1", san_table_data!AH216))), "-")</f>
        <v>-</v>
      </c>
      <c r="AI219" s="63" t="str">
        <f>IF(ISNUMBER(san_table_data!AI216), IF(san_table_data!AI216=-999,"NA",IF(san_table_data!AI216&gt;99, "&gt;99", IF(san_table_data!AI216&lt;1, "&lt;1", san_table_data!AI216))), "-")</f>
        <v>-</v>
      </c>
      <c r="AJ219" s="63" t="str">
        <f>IF(ISNUMBER(san_table_data!AJ216), IF(san_table_data!AJ216=-999,"NA",IF(san_table_data!AJ216&gt;99, "&gt;99", IF(san_table_data!AJ216&lt;1, "&lt;1", san_table_data!AJ216))), "-")</f>
        <v>-</v>
      </c>
      <c r="AK219" s="59" t="str">
        <f>IF(ISNUMBER(san_table_data!AK216), IF(san_table_data!AK216=-999,"NA",IF(san_table_data!AK216&gt;99, "&gt;99", IF(san_table_data!AK216&lt;1, "&lt;1", san_table_data!AK216))), "-")</f>
        <v>-</v>
      </c>
      <c r="AL219" s="59" t="str">
        <f>IF(ISNUMBER(san_table_data!AL216), IF(san_table_data!AL216=-999,"NA",IF(san_table_data!AL216&gt;99, "&gt;99", IF(san_table_data!AL216&lt;1, "&lt;1", san_table_data!AL216))), "-")</f>
        <v>-</v>
      </c>
      <c r="AM219" s="59" t="str">
        <f>IF(ISNUMBER(san_table_data!AM216), IF(san_table_data!AM216=-999,"NA",IF(san_table_data!AM216&gt;99, "&gt;99", IF(san_table_data!AM216&lt;1, "&lt;1", san_table_data!AM216))), "-")</f>
        <v>-</v>
      </c>
      <c r="AN219" s="62" t="str">
        <f>IF(ISNUMBER(san_table_data!AN216), IF(san_table_data!AN216=-999,"NA",IF(san_table_data!AN216&gt;99, "&gt;99", IF(san_table_data!AN216&lt;1, "&lt;1", san_table_data!AN216))), "-")</f>
        <v>-</v>
      </c>
      <c r="AO219" s="63" t="str">
        <f>IF(ISNUMBER(san_table_data!AO216), IF(san_table_data!AO216=-999,"NA",IF(san_table_data!AO216&gt;99, "&gt;99", IF(san_table_data!AO216&lt;1, "&lt;1", san_table_data!AO216))), "-")</f>
        <v>-</v>
      </c>
      <c r="AP219" s="63" t="str">
        <f>IF(ISNUMBER(san_table_data!AP216), IF(san_table_data!AP216=-999,"NA",IF(san_table_data!AP216&gt;99, "&gt;99", IF(san_table_data!AP216&lt;1, "&lt;1", san_table_data!AP216))), "-")</f>
        <v>-</v>
      </c>
      <c r="AQ219" s="63" t="str">
        <f>IF(ISNUMBER(san_table_data!AQ216), IF(san_table_data!AQ216=-999,"NA",IF(san_table_data!AQ216&gt;99, "&gt;99", IF(san_table_data!AQ216&lt;1, "&lt;1", san_table_data!AQ216))), "-")</f>
        <v>-</v>
      </c>
      <c r="AR219" s="59" t="str">
        <f>IF(ISNUMBER(san_table_data!AR216), IF(san_table_data!AR216=-999,"NA",IF(san_table_data!AR216&gt;99, "&gt;99", IF(san_table_data!AR216&lt;1, "&lt;1", san_table_data!AR216))), "-")</f>
        <v>-</v>
      </c>
      <c r="AS219" s="59" t="str">
        <f>IF(ISNUMBER(san_table_data!AS216), IF(san_table_data!AS216=-999,"NA",IF(san_table_data!AS216&gt;99, "&gt;99", IF(san_table_data!AS216&lt;1, "&lt;1", san_table_data!AS216))), "-")</f>
        <v>-</v>
      </c>
      <c r="AT219" s="59" t="str">
        <f>IF(ISNUMBER(san_table_data!AT216), IF(san_table_data!AT216=-999,"NA",IF(san_table_data!AT216&gt;99, "&gt;99", IF(san_table_data!AT216&lt;1, "&lt;1", san_table_data!AT216))), "-")</f>
        <v>-</v>
      </c>
    </row>
    <row r="220" x14ac:dyDescent="0.25">
      <c r="A220" s="56" t="str">
        <f>IF(ISBLANK(san_table_data!A217), "", san_table_data!A217)</f>
        <v/>
      </c>
      <c r="B220" s="56" t="str">
        <f>IF(ISBLANK(san_table_data!B217), "", san_table_data!B217)</f>
        <v/>
      </c>
      <c r="C220" s="57" t="str">
        <f>IF(ISNUMBER(san_table_data!C217), san_table_data!C217, "-")</f>
        <v>-</v>
      </c>
      <c r="D220" s="58" t="str">
        <f>IF(ISNUMBER(san_table_data!D217), san_table_data!D217, "-")</f>
        <v>-</v>
      </c>
      <c r="E220" s="59" t="str">
        <f>IF(ISNUMBER(san_table_data!E217), san_table_data!E217, "-")</f>
        <v>-</v>
      </c>
      <c r="F220" s="60" t="str">
        <f>IF(ISNUMBER(san_table_data!F217), IF(san_table_data!F217=-999,"NA",IF(san_table_data!F217&gt;99, "&gt;99", IF(san_table_data!F217&lt;1, "&lt;1", san_table_data!F217))), "-")</f>
        <v>-</v>
      </c>
      <c r="G220" s="59" t="str">
        <f>IF(ISNUMBER(san_table_data!G217), IF(san_table_data!G217=-999,"NA",IF(san_table_data!G217&gt;99, "&gt;99", IF(san_table_data!G217&lt;1, "&lt;1", san_table_data!G217))), "-")</f>
        <v>-</v>
      </c>
      <c r="H220" s="59" t="str">
        <f>IF(ISNUMBER(san_table_data!H217), IF(san_table_data!H217=-999,"NA",IF(san_table_data!H217&gt;99, "&gt;99", IF(san_table_data!H217&lt;1, "&lt;1", san_table_data!H217))), "-")</f>
        <v>-</v>
      </c>
      <c r="I220" s="61" t="str">
        <f>IF(ISNUMBER(san_table_data!I217), IF(san_table_data!I217=-999,"NA",IF(san_table_data!I217&gt;99, "&gt;99", IF(san_table_data!I217&lt;1, "&lt;1", san_table_data!I217))), "-")</f>
        <v>-</v>
      </c>
      <c r="J220" s="47" t="str">
        <f>IF(ISNUMBER(san_table_data!J217), IF(san_table_data!J217=-999,"NA",san_table_data!J217), "-")</f>
        <v>-</v>
      </c>
      <c r="K220" s="47" t="str">
        <f>IF(ISNUMBER(san_table_data!K217), IF(san_table_data!K217=-999,"NA",san_table_data!K217), "-")</f>
        <v>-</v>
      </c>
      <c r="L220" s="60" t="str">
        <f>IF(ISNUMBER(san_table_data!L217), IF(san_table_data!L217=-999,"NA",IF(san_table_data!L217&gt;99, "&gt;99", IF(san_table_data!L217&lt;1, "&lt;1", san_table_data!L217))), "-")</f>
        <v>-</v>
      </c>
      <c r="M220" s="59" t="str">
        <f>IF(ISNUMBER(san_table_data!M217), IF(san_table_data!M217=-999,"NA",IF(san_table_data!M217&gt;99, "&gt;99", IF(san_table_data!M217&lt;1, "&lt;1", san_table_data!M217))), "-")</f>
        <v>-</v>
      </c>
      <c r="N220" s="59" t="str">
        <f>IF(ISNUMBER(san_table_data!N217), IF(san_table_data!N217=-999,"NA",IF(san_table_data!N217&gt;99, "&gt;99", IF(san_table_data!N217&lt;1, "&lt;1", san_table_data!N217))), "-")</f>
        <v>-</v>
      </c>
      <c r="O220" s="61" t="str">
        <f>IF(ISNUMBER(san_table_data!O217), IF(san_table_data!O217=-999,"NA",IF(san_table_data!O217&gt;99, "&gt;99", IF(san_table_data!O217&lt;1, "&lt;1", san_table_data!O217))), "-")</f>
        <v>-</v>
      </c>
      <c r="P220" s="47" t="str">
        <f>IF(ISNUMBER(san_table_data!P217), IF(san_table_data!P217=-999,"NA",san_table_data!P217), "-")</f>
        <v>-</v>
      </c>
      <c r="Q220" s="47" t="str">
        <f>IF(ISNUMBER(san_table_data!Q217), IF(san_table_data!Q217=-999,"NA",san_table_data!Q217), "-")</f>
        <v>-</v>
      </c>
      <c r="R220" s="60" t="str">
        <f>IF(ISNUMBER(san_table_data!R217), IF(san_table_data!R217=-999,"NA",IF(san_table_data!R217&gt;99, "&gt;99", IF(san_table_data!R217&lt;1, "&lt;1", san_table_data!R217))), "-")</f>
        <v>-</v>
      </c>
      <c r="S220" s="59" t="str">
        <f>IF(ISNUMBER(san_table_data!S217), IF(san_table_data!S217=-999,"NA",IF(san_table_data!S217&gt;99, "&gt;99", IF(san_table_data!S217&lt;1, "&lt;1", san_table_data!S217))), "-")</f>
        <v>-</v>
      </c>
      <c r="T220" s="59" t="str">
        <f>IF(ISNUMBER(san_table_data!T217), IF(san_table_data!T217=-999,"NA",IF(san_table_data!T217&gt;99, "&gt;99", IF(san_table_data!T217&lt;1, "&lt;1", san_table_data!T217))), "-")</f>
        <v>-</v>
      </c>
      <c r="U220" s="61" t="str">
        <f>IF(ISNUMBER(san_table_data!U217), IF(san_table_data!U217=-999,"NA",IF(san_table_data!U217&gt;99, "&gt;99", IF(san_table_data!U217&lt;1, "&lt;1", san_table_data!U217))), "-")</f>
        <v>-</v>
      </c>
      <c r="V220" s="47" t="str">
        <f>IF(ISNUMBER(san_table_data!V217), IF(san_table_data!V217=-999,"NA",san_table_data!V217), "-")</f>
        <v>-</v>
      </c>
      <c r="W220" s="47" t="str">
        <f>IF(ISNUMBER(san_table_data!W217), IF(san_table_data!W217=-999,"NA",san_table_data!W217), "-")</f>
        <v>-</v>
      </c>
      <c r="X220" s="47"/>
      <c r="Y220" s="47"/>
      <c r="Z220" s="62" t="str">
        <f>IF(ISNUMBER(san_table_data!Z217), IF(san_table_data!Z217=-999,"NA",IF(san_table_data!Z217&gt;99, "&gt;99", IF(san_table_data!Z217&lt;1, "&lt;1", san_table_data!Z217))), "-")</f>
        <v>-</v>
      </c>
      <c r="AA220" s="63" t="str">
        <f>IF(ISNUMBER(san_table_data!AA217), IF(san_table_data!AA217=-999,"NA",IF(san_table_data!AA217&gt;99, "&gt;99", IF(san_table_data!AA217&lt;1, "&lt;1", san_table_data!AA217))), "-")</f>
        <v>-</v>
      </c>
      <c r="AB220" s="63" t="str">
        <f>IF(ISNUMBER(san_table_data!AB217), IF(san_table_data!AB217=-999,"NA",IF(san_table_data!AB217&gt;99, "&gt;99", IF(san_table_data!AB217&lt;1, "&lt;1", san_table_data!AB217))), "-")</f>
        <v>-</v>
      </c>
      <c r="AC220" s="63" t="str">
        <f>IF(ISNUMBER(san_table_data!AC217), IF(san_table_data!AC217=-999,"NA",IF(san_table_data!AC217&gt;99, "&gt;99", IF(san_table_data!AC217&lt;1, "&lt;1", san_table_data!AC217))), "-")</f>
        <v>-</v>
      </c>
      <c r="AD220" s="59" t="str">
        <f>IF(ISNUMBER(san_table_data!AD217), IF(san_table_data!AD217=-999,"NA",IF(san_table_data!AD217&gt;99, "&gt;99", IF(san_table_data!AD217&lt;1, "&lt;1", san_table_data!AD217))), "-")</f>
        <v>-</v>
      </c>
      <c r="AE220" s="59" t="str">
        <f>IF(ISNUMBER(san_table_data!AE217), IF(san_table_data!AE217=-999,"NA",IF(san_table_data!AE217&gt;99, "&gt;99", IF(san_table_data!AE217&lt;1, "&lt;1", san_table_data!AE217))), "-")</f>
        <v>-</v>
      </c>
      <c r="AF220" s="59" t="str">
        <f>IF(ISNUMBER(san_table_data!AF217), IF(san_table_data!AF217=-999,"NA",IF(san_table_data!AF217&gt;99, "&gt;99", IF(san_table_data!AF217&lt;1, "&lt;1", san_table_data!AF217))), "-")</f>
        <v>-</v>
      </c>
      <c r="AG220" s="62" t="str">
        <f>IF(ISNUMBER(san_table_data!AG217), IF(san_table_data!AG217=-999,"NA",IF(san_table_data!AG217&gt;99, "&gt;99", IF(san_table_data!AG217&lt;1, "&lt;1", san_table_data!AG217))), "-")</f>
        <v>-</v>
      </c>
      <c r="AH220" s="63" t="str">
        <f>IF(ISNUMBER(san_table_data!AH217), IF(san_table_data!AH217=-999,"NA",IF(san_table_data!AH217&gt;99, "&gt;99", IF(san_table_data!AH217&lt;1, "&lt;1", san_table_data!AH217))), "-")</f>
        <v>-</v>
      </c>
      <c r="AI220" s="63" t="str">
        <f>IF(ISNUMBER(san_table_data!AI217), IF(san_table_data!AI217=-999,"NA",IF(san_table_data!AI217&gt;99, "&gt;99", IF(san_table_data!AI217&lt;1, "&lt;1", san_table_data!AI217))), "-")</f>
        <v>-</v>
      </c>
      <c r="AJ220" s="63" t="str">
        <f>IF(ISNUMBER(san_table_data!AJ217), IF(san_table_data!AJ217=-999,"NA",IF(san_table_data!AJ217&gt;99, "&gt;99", IF(san_table_data!AJ217&lt;1, "&lt;1", san_table_data!AJ217))), "-")</f>
        <v>-</v>
      </c>
      <c r="AK220" s="59" t="str">
        <f>IF(ISNUMBER(san_table_data!AK217), IF(san_table_data!AK217=-999,"NA",IF(san_table_data!AK217&gt;99, "&gt;99", IF(san_table_data!AK217&lt;1, "&lt;1", san_table_data!AK217))), "-")</f>
        <v>-</v>
      </c>
      <c r="AL220" s="59" t="str">
        <f>IF(ISNUMBER(san_table_data!AL217), IF(san_table_data!AL217=-999,"NA",IF(san_table_data!AL217&gt;99, "&gt;99", IF(san_table_data!AL217&lt;1, "&lt;1", san_table_data!AL217))), "-")</f>
        <v>-</v>
      </c>
      <c r="AM220" s="59" t="str">
        <f>IF(ISNUMBER(san_table_data!AM217), IF(san_table_data!AM217=-999,"NA",IF(san_table_data!AM217&gt;99, "&gt;99", IF(san_table_data!AM217&lt;1, "&lt;1", san_table_data!AM217))), "-")</f>
        <v>-</v>
      </c>
      <c r="AN220" s="62" t="str">
        <f>IF(ISNUMBER(san_table_data!AN217), IF(san_table_data!AN217=-999,"NA",IF(san_table_data!AN217&gt;99, "&gt;99", IF(san_table_data!AN217&lt;1, "&lt;1", san_table_data!AN217))), "-")</f>
        <v>-</v>
      </c>
      <c r="AO220" s="63" t="str">
        <f>IF(ISNUMBER(san_table_data!AO217), IF(san_table_data!AO217=-999,"NA",IF(san_table_data!AO217&gt;99, "&gt;99", IF(san_table_data!AO217&lt;1, "&lt;1", san_table_data!AO217))), "-")</f>
        <v>-</v>
      </c>
      <c r="AP220" s="63" t="str">
        <f>IF(ISNUMBER(san_table_data!AP217), IF(san_table_data!AP217=-999,"NA",IF(san_table_data!AP217&gt;99, "&gt;99", IF(san_table_data!AP217&lt;1, "&lt;1", san_table_data!AP217))), "-")</f>
        <v>-</v>
      </c>
      <c r="AQ220" s="63" t="str">
        <f>IF(ISNUMBER(san_table_data!AQ217), IF(san_table_data!AQ217=-999,"NA",IF(san_table_data!AQ217&gt;99, "&gt;99", IF(san_table_data!AQ217&lt;1, "&lt;1", san_table_data!AQ217))), "-")</f>
        <v>-</v>
      </c>
      <c r="AR220" s="59" t="str">
        <f>IF(ISNUMBER(san_table_data!AR217), IF(san_table_data!AR217=-999,"NA",IF(san_table_data!AR217&gt;99, "&gt;99", IF(san_table_data!AR217&lt;1, "&lt;1", san_table_data!AR217))), "-")</f>
        <v>-</v>
      </c>
      <c r="AS220" s="59" t="str">
        <f>IF(ISNUMBER(san_table_data!AS217), IF(san_table_data!AS217=-999,"NA",IF(san_table_data!AS217&gt;99, "&gt;99", IF(san_table_data!AS217&lt;1, "&lt;1", san_table_data!AS217))), "-")</f>
        <v>-</v>
      </c>
      <c r="AT220" s="59" t="str">
        <f>IF(ISNUMBER(san_table_data!AT217), IF(san_table_data!AT217=-999,"NA",IF(san_table_data!AT217&gt;99, "&gt;99", IF(san_table_data!AT217&lt;1, "&lt;1", san_table_data!AT217))), "-")</f>
        <v>-</v>
      </c>
    </row>
    <row r="221" x14ac:dyDescent="0.25">
      <c r="A221" s="56" t="str">
        <f>IF(ISBLANK(san_table_data!A218), "", san_table_data!A218)</f>
        <v/>
      </c>
      <c r="B221" s="56" t="str">
        <f>IF(ISBLANK(san_table_data!B218), "", san_table_data!B218)</f>
        <v/>
      </c>
      <c r="C221" s="57" t="str">
        <f>IF(ISNUMBER(san_table_data!C218), san_table_data!C218, "-")</f>
        <v>-</v>
      </c>
      <c r="D221" s="58" t="str">
        <f>IF(ISNUMBER(san_table_data!D218), san_table_data!D218, "-")</f>
        <v>-</v>
      </c>
      <c r="E221" s="59" t="str">
        <f>IF(ISNUMBER(san_table_data!E218), san_table_data!E218, "-")</f>
        <v>-</v>
      </c>
      <c r="F221" s="60" t="str">
        <f>IF(ISNUMBER(san_table_data!F218), IF(san_table_data!F218=-999,"NA",IF(san_table_data!F218&gt;99, "&gt;99", IF(san_table_data!F218&lt;1, "&lt;1", san_table_data!F218))), "-")</f>
        <v>-</v>
      </c>
      <c r="G221" s="59" t="str">
        <f>IF(ISNUMBER(san_table_data!G218), IF(san_table_data!G218=-999,"NA",IF(san_table_data!G218&gt;99, "&gt;99", IF(san_table_data!G218&lt;1, "&lt;1", san_table_data!G218))), "-")</f>
        <v>-</v>
      </c>
      <c r="H221" s="59" t="str">
        <f>IF(ISNUMBER(san_table_data!H218), IF(san_table_data!H218=-999,"NA",IF(san_table_data!H218&gt;99, "&gt;99", IF(san_table_data!H218&lt;1, "&lt;1", san_table_data!H218))), "-")</f>
        <v>-</v>
      </c>
      <c r="I221" s="61" t="str">
        <f>IF(ISNUMBER(san_table_data!I218), IF(san_table_data!I218=-999,"NA",IF(san_table_data!I218&gt;99, "&gt;99", IF(san_table_data!I218&lt;1, "&lt;1", san_table_data!I218))), "-")</f>
        <v>-</v>
      </c>
      <c r="J221" s="47" t="str">
        <f>IF(ISNUMBER(san_table_data!J218), IF(san_table_data!J218=-999,"NA",san_table_data!J218), "-")</f>
        <v>-</v>
      </c>
      <c r="K221" s="47" t="str">
        <f>IF(ISNUMBER(san_table_data!K218), IF(san_table_data!K218=-999,"NA",san_table_data!K218), "-")</f>
        <v>-</v>
      </c>
      <c r="L221" s="60" t="str">
        <f>IF(ISNUMBER(san_table_data!L218), IF(san_table_data!L218=-999,"NA",IF(san_table_data!L218&gt;99, "&gt;99", IF(san_table_data!L218&lt;1, "&lt;1", san_table_data!L218))), "-")</f>
        <v>-</v>
      </c>
      <c r="M221" s="59" t="str">
        <f>IF(ISNUMBER(san_table_data!M218), IF(san_table_data!M218=-999,"NA",IF(san_table_data!M218&gt;99, "&gt;99", IF(san_table_data!M218&lt;1, "&lt;1", san_table_data!M218))), "-")</f>
        <v>-</v>
      </c>
      <c r="N221" s="59" t="str">
        <f>IF(ISNUMBER(san_table_data!N218), IF(san_table_data!N218=-999,"NA",IF(san_table_data!N218&gt;99, "&gt;99", IF(san_table_data!N218&lt;1, "&lt;1", san_table_data!N218))), "-")</f>
        <v>-</v>
      </c>
      <c r="O221" s="61" t="str">
        <f>IF(ISNUMBER(san_table_data!O218), IF(san_table_data!O218=-999,"NA",IF(san_table_data!O218&gt;99, "&gt;99", IF(san_table_data!O218&lt;1, "&lt;1", san_table_data!O218))), "-")</f>
        <v>-</v>
      </c>
      <c r="P221" s="47" t="str">
        <f>IF(ISNUMBER(san_table_data!P218), IF(san_table_data!P218=-999,"NA",san_table_data!P218), "-")</f>
        <v>-</v>
      </c>
      <c r="Q221" s="47" t="str">
        <f>IF(ISNUMBER(san_table_data!Q218), IF(san_table_data!Q218=-999,"NA",san_table_data!Q218), "-")</f>
        <v>-</v>
      </c>
      <c r="R221" s="60" t="str">
        <f>IF(ISNUMBER(san_table_data!R218), IF(san_table_data!R218=-999,"NA",IF(san_table_data!R218&gt;99, "&gt;99", IF(san_table_data!R218&lt;1, "&lt;1", san_table_data!R218))), "-")</f>
        <v>-</v>
      </c>
      <c r="S221" s="59" t="str">
        <f>IF(ISNUMBER(san_table_data!S218), IF(san_table_data!S218=-999,"NA",IF(san_table_data!S218&gt;99, "&gt;99", IF(san_table_data!S218&lt;1, "&lt;1", san_table_data!S218))), "-")</f>
        <v>-</v>
      </c>
      <c r="T221" s="59" t="str">
        <f>IF(ISNUMBER(san_table_data!T218), IF(san_table_data!T218=-999,"NA",IF(san_table_data!T218&gt;99, "&gt;99", IF(san_table_data!T218&lt;1, "&lt;1", san_table_data!T218))), "-")</f>
        <v>-</v>
      </c>
      <c r="U221" s="61" t="str">
        <f>IF(ISNUMBER(san_table_data!U218), IF(san_table_data!U218=-999,"NA",IF(san_table_data!U218&gt;99, "&gt;99", IF(san_table_data!U218&lt;1, "&lt;1", san_table_data!U218))), "-")</f>
        <v>-</v>
      </c>
      <c r="V221" s="47" t="str">
        <f>IF(ISNUMBER(san_table_data!V218), IF(san_table_data!V218=-999,"NA",san_table_data!V218), "-")</f>
        <v>-</v>
      </c>
      <c r="W221" s="47" t="str">
        <f>IF(ISNUMBER(san_table_data!W218), IF(san_table_data!W218=-999,"NA",san_table_data!W218), "-")</f>
        <v>-</v>
      </c>
      <c r="X221" s="47"/>
      <c r="Y221" s="47"/>
      <c r="Z221" s="62" t="str">
        <f>IF(ISNUMBER(san_table_data!Z218), IF(san_table_data!Z218=-999,"NA",IF(san_table_data!Z218&gt;99, "&gt;99", IF(san_table_data!Z218&lt;1, "&lt;1", san_table_data!Z218))), "-")</f>
        <v>-</v>
      </c>
      <c r="AA221" s="63" t="str">
        <f>IF(ISNUMBER(san_table_data!AA218), IF(san_table_data!AA218=-999,"NA",IF(san_table_data!AA218&gt;99, "&gt;99", IF(san_table_data!AA218&lt;1, "&lt;1", san_table_data!AA218))), "-")</f>
        <v>-</v>
      </c>
      <c r="AB221" s="63" t="str">
        <f>IF(ISNUMBER(san_table_data!AB218), IF(san_table_data!AB218=-999,"NA",IF(san_table_data!AB218&gt;99, "&gt;99", IF(san_table_data!AB218&lt;1, "&lt;1", san_table_data!AB218))), "-")</f>
        <v>-</v>
      </c>
      <c r="AC221" s="63" t="str">
        <f>IF(ISNUMBER(san_table_data!AC218), IF(san_table_data!AC218=-999,"NA",IF(san_table_data!AC218&gt;99, "&gt;99", IF(san_table_data!AC218&lt;1, "&lt;1", san_table_data!AC218))), "-")</f>
        <v>-</v>
      </c>
      <c r="AD221" s="59" t="str">
        <f>IF(ISNUMBER(san_table_data!AD218), IF(san_table_data!AD218=-999,"NA",IF(san_table_data!AD218&gt;99, "&gt;99", IF(san_table_data!AD218&lt;1, "&lt;1", san_table_data!AD218))), "-")</f>
        <v>-</v>
      </c>
      <c r="AE221" s="59" t="str">
        <f>IF(ISNUMBER(san_table_data!AE218), IF(san_table_data!AE218=-999,"NA",IF(san_table_data!AE218&gt;99, "&gt;99", IF(san_table_data!AE218&lt;1, "&lt;1", san_table_data!AE218))), "-")</f>
        <v>-</v>
      </c>
      <c r="AF221" s="59" t="str">
        <f>IF(ISNUMBER(san_table_data!AF218), IF(san_table_data!AF218=-999,"NA",IF(san_table_data!AF218&gt;99, "&gt;99", IF(san_table_data!AF218&lt;1, "&lt;1", san_table_data!AF218))), "-")</f>
        <v>-</v>
      </c>
      <c r="AG221" s="62" t="str">
        <f>IF(ISNUMBER(san_table_data!AG218), IF(san_table_data!AG218=-999,"NA",IF(san_table_data!AG218&gt;99, "&gt;99", IF(san_table_data!AG218&lt;1, "&lt;1", san_table_data!AG218))), "-")</f>
        <v>-</v>
      </c>
      <c r="AH221" s="63" t="str">
        <f>IF(ISNUMBER(san_table_data!AH218), IF(san_table_data!AH218=-999,"NA",IF(san_table_data!AH218&gt;99, "&gt;99", IF(san_table_data!AH218&lt;1, "&lt;1", san_table_data!AH218))), "-")</f>
        <v>-</v>
      </c>
      <c r="AI221" s="63" t="str">
        <f>IF(ISNUMBER(san_table_data!AI218), IF(san_table_data!AI218=-999,"NA",IF(san_table_data!AI218&gt;99, "&gt;99", IF(san_table_data!AI218&lt;1, "&lt;1", san_table_data!AI218))), "-")</f>
        <v>-</v>
      </c>
      <c r="AJ221" s="63" t="str">
        <f>IF(ISNUMBER(san_table_data!AJ218), IF(san_table_data!AJ218=-999,"NA",IF(san_table_data!AJ218&gt;99, "&gt;99", IF(san_table_data!AJ218&lt;1, "&lt;1", san_table_data!AJ218))), "-")</f>
        <v>-</v>
      </c>
      <c r="AK221" s="59" t="str">
        <f>IF(ISNUMBER(san_table_data!AK218), IF(san_table_data!AK218=-999,"NA",IF(san_table_data!AK218&gt;99, "&gt;99", IF(san_table_data!AK218&lt;1, "&lt;1", san_table_data!AK218))), "-")</f>
        <v>-</v>
      </c>
      <c r="AL221" s="59" t="str">
        <f>IF(ISNUMBER(san_table_data!AL218), IF(san_table_data!AL218=-999,"NA",IF(san_table_data!AL218&gt;99, "&gt;99", IF(san_table_data!AL218&lt;1, "&lt;1", san_table_data!AL218))), "-")</f>
        <v>-</v>
      </c>
      <c r="AM221" s="59" t="str">
        <f>IF(ISNUMBER(san_table_data!AM218), IF(san_table_data!AM218=-999,"NA",IF(san_table_data!AM218&gt;99, "&gt;99", IF(san_table_data!AM218&lt;1, "&lt;1", san_table_data!AM218))), "-")</f>
        <v>-</v>
      </c>
      <c r="AN221" s="62" t="str">
        <f>IF(ISNUMBER(san_table_data!AN218), IF(san_table_data!AN218=-999,"NA",IF(san_table_data!AN218&gt;99, "&gt;99", IF(san_table_data!AN218&lt;1, "&lt;1", san_table_data!AN218))), "-")</f>
        <v>-</v>
      </c>
      <c r="AO221" s="63" t="str">
        <f>IF(ISNUMBER(san_table_data!AO218), IF(san_table_data!AO218=-999,"NA",IF(san_table_data!AO218&gt;99, "&gt;99", IF(san_table_data!AO218&lt;1, "&lt;1", san_table_data!AO218))), "-")</f>
        <v>-</v>
      </c>
      <c r="AP221" s="63" t="str">
        <f>IF(ISNUMBER(san_table_data!AP218), IF(san_table_data!AP218=-999,"NA",IF(san_table_data!AP218&gt;99, "&gt;99", IF(san_table_data!AP218&lt;1, "&lt;1", san_table_data!AP218))), "-")</f>
        <v>-</v>
      </c>
      <c r="AQ221" s="63" t="str">
        <f>IF(ISNUMBER(san_table_data!AQ218), IF(san_table_data!AQ218=-999,"NA",IF(san_table_data!AQ218&gt;99, "&gt;99", IF(san_table_data!AQ218&lt;1, "&lt;1", san_table_data!AQ218))), "-")</f>
        <v>-</v>
      </c>
      <c r="AR221" s="59" t="str">
        <f>IF(ISNUMBER(san_table_data!AR218), IF(san_table_data!AR218=-999,"NA",IF(san_table_data!AR218&gt;99, "&gt;99", IF(san_table_data!AR218&lt;1, "&lt;1", san_table_data!AR218))), "-")</f>
        <v>-</v>
      </c>
      <c r="AS221" s="59" t="str">
        <f>IF(ISNUMBER(san_table_data!AS218), IF(san_table_data!AS218=-999,"NA",IF(san_table_data!AS218&gt;99, "&gt;99", IF(san_table_data!AS218&lt;1, "&lt;1", san_table_data!AS218))), "-")</f>
        <v>-</v>
      </c>
      <c r="AT221" s="59" t="str">
        <f>IF(ISNUMBER(san_table_data!AT218), IF(san_table_data!AT218=-999,"NA",IF(san_table_data!AT218&gt;99, "&gt;99", IF(san_table_data!AT218&lt;1, "&lt;1", san_table_data!AT218))), "-")</f>
        <v>-</v>
      </c>
    </row>
    <row r="222" x14ac:dyDescent="0.25">
      <c r="A222" s="56" t="str">
        <f>IF(ISBLANK(san_table_data!A219), "", san_table_data!A219)</f>
        <v/>
      </c>
      <c r="B222" s="56" t="str">
        <f>IF(ISBLANK(san_table_data!B219), "", san_table_data!B219)</f>
        <v/>
      </c>
      <c r="C222" s="57" t="str">
        <f>IF(ISNUMBER(san_table_data!C219), san_table_data!C219, "-")</f>
        <v>-</v>
      </c>
      <c r="D222" s="58" t="str">
        <f>IF(ISNUMBER(san_table_data!D219), san_table_data!D219, "-")</f>
        <v>-</v>
      </c>
      <c r="E222" s="59" t="str">
        <f>IF(ISNUMBER(san_table_data!E219), san_table_data!E219, "-")</f>
        <v>-</v>
      </c>
      <c r="F222" s="60" t="str">
        <f>IF(ISNUMBER(san_table_data!F219), IF(san_table_data!F219=-999,"NA",IF(san_table_data!F219&gt;99, "&gt;99", IF(san_table_data!F219&lt;1, "&lt;1", san_table_data!F219))), "-")</f>
        <v>-</v>
      </c>
      <c r="G222" s="59" t="str">
        <f>IF(ISNUMBER(san_table_data!G219), IF(san_table_data!G219=-999,"NA",IF(san_table_data!G219&gt;99, "&gt;99", IF(san_table_data!G219&lt;1, "&lt;1", san_table_data!G219))), "-")</f>
        <v>-</v>
      </c>
      <c r="H222" s="59" t="str">
        <f>IF(ISNUMBER(san_table_data!H219), IF(san_table_data!H219=-999,"NA",IF(san_table_data!H219&gt;99, "&gt;99", IF(san_table_data!H219&lt;1, "&lt;1", san_table_data!H219))), "-")</f>
        <v>-</v>
      </c>
      <c r="I222" s="61" t="str">
        <f>IF(ISNUMBER(san_table_data!I219), IF(san_table_data!I219=-999,"NA",IF(san_table_data!I219&gt;99, "&gt;99", IF(san_table_data!I219&lt;1, "&lt;1", san_table_data!I219))), "-")</f>
        <v>-</v>
      </c>
      <c r="J222" s="47" t="str">
        <f>IF(ISNUMBER(san_table_data!J219), IF(san_table_data!J219=-999,"NA",san_table_data!J219), "-")</f>
        <v>-</v>
      </c>
      <c r="K222" s="47" t="str">
        <f>IF(ISNUMBER(san_table_data!K219), IF(san_table_data!K219=-999,"NA",san_table_data!K219), "-")</f>
        <v>-</v>
      </c>
      <c r="L222" s="60" t="str">
        <f>IF(ISNUMBER(san_table_data!L219), IF(san_table_data!L219=-999,"NA",IF(san_table_data!L219&gt;99, "&gt;99", IF(san_table_data!L219&lt;1, "&lt;1", san_table_data!L219))), "-")</f>
        <v>-</v>
      </c>
      <c r="M222" s="59" t="str">
        <f>IF(ISNUMBER(san_table_data!M219), IF(san_table_data!M219=-999,"NA",IF(san_table_data!M219&gt;99, "&gt;99", IF(san_table_data!M219&lt;1, "&lt;1", san_table_data!M219))), "-")</f>
        <v>-</v>
      </c>
      <c r="N222" s="59" t="str">
        <f>IF(ISNUMBER(san_table_data!N219), IF(san_table_data!N219=-999,"NA",IF(san_table_data!N219&gt;99, "&gt;99", IF(san_table_data!N219&lt;1, "&lt;1", san_table_data!N219))), "-")</f>
        <v>-</v>
      </c>
      <c r="O222" s="61" t="str">
        <f>IF(ISNUMBER(san_table_data!O219), IF(san_table_data!O219=-999,"NA",IF(san_table_data!O219&gt;99, "&gt;99", IF(san_table_data!O219&lt;1, "&lt;1", san_table_data!O219))), "-")</f>
        <v>-</v>
      </c>
      <c r="P222" s="47" t="str">
        <f>IF(ISNUMBER(san_table_data!P219), IF(san_table_data!P219=-999,"NA",san_table_data!P219), "-")</f>
        <v>-</v>
      </c>
      <c r="Q222" s="47" t="str">
        <f>IF(ISNUMBER(san_table_data!Q219), IF(san_table_data!Q219=-999,"NA",san_table_data!Q219), "-")</f>
        <v>-</v>
      </c>
      <c r="R222" s="60" t="str">
        <f>IF(ISNUMBER(san_table_data!R219), IF(san_table_data!R219=-999,"NA",IF(san_table_data!R219&gt;99, "&gt;99", IF(san_table_data!R219&lt;1, "&lt;1", san_table_data!R219))), "-")</f>
        <v>-</v>
      </c>
      <c r="S222" s="59" t="str">
        <f>IF(ISNUMBER(san_table_data!S219), IF(san_table_data!S219=-999,"NA",IF(san_table_data!S219&gt;99, "&gt;99", IF(san_table_data!S219&lt;1, "&lt;1", san_table_data!S219))), "-")</f>
        <v>-</v>
      </c>
      <c r="T222" s="59" t="str">
        <f>IF(ISNUMBER(san_table_data!T219), IF(san_table_data!T219=-999,"NA",IF(san_table_data!T219&gt;99, "&gt;99", IF(san_table_data!T219&lt;1, "&lt;1", san_table_data!T219))), "-")</f>
        <v>-</v>
      </c>
      <c r="U222" s="61" t="str">
        <f>IF(ISNUMBER(san_table_data!U219), IF(san_table_data!U219=-999,"NA",IF(san_table_data!U219&gt;99, "&gt;99", IF(san_table_data!U219&lt;1, "&lt;1", san_table_data!U219))), "-")</f>
        <v>-</v>
      </c>
      <c r="V222" s="47" t="str">
        <f>IF(ISNUMBER(san_table_data!V219), IF(san_table_data!V219=-999,"NA",san_table_data!V219), "-")</f>
        <v>-</v>
      </c>
      <c r="W222" s="47" t="str">
        <f>IF(ISNUMBER(san_table_data!W219), IF(san_table_data!W219=-999,"NA",san_table_data!W219), "-")</f>
        <v>-</v>
      </c>
      <c r="X222" s="47"/>
      <c r="Y222" s="47"/>
      <c r="Z222" s="62" t="str">
        <f>IF(ISNUMBER(san_table_data!Z219), IF(san_table_data!Z219=-999,"NA",IF(san_table_data!Z219&gt;99, "&gt;99", IF(san_table_data!Z219&lt;1, "&lt;1", san_table_data!Z219))), "-")</f>
        <v>-</v>
      </c>
      <c r="AA222" s="63" t="str">
        <f>IF(ISNUMBER(san_table_data!AA219), IF(san_table_data!AA219=-999,"NA",IF(san_table_data!AA219&gt;99, "&gt;99", IF(san_table_data!AA219&lt;1, "&lt;1", san_table_data!AA219))), "-")</f>
        <v>-</v>
      </c>
      <c r="AB222" s="63" t="str">
        <f>IF(ISNUMBER(san_table_data!AB219), IF(san_table_data!AB219=-999,"NA",IF(san_table_data!AB219&gt;99, "&gt;99", IF(san_table_data!AB219&lt;1, "&lt;1", san_table_data!AB219))), "-")</f>
        <v>-</v>
      </c>
      <c r="AC222" s="63" t="str">
        <f>IF(ISNUMBER(san_table_data!AC219), IF(san_table_data!AC219=-999,"NA",IF(san_table_data!AC219&gt;99, "&gt;99", IF(san_table_data!AC219&lt;1, "&lt;1", san_table_data!AC219))), "-")</f>
        <v>-</v>
      </c>
      <c r="AD222" s="59" t="str">
        <f>IF(ISNUMBER(san_table_data!AD219), IF(san_table_data!AD219=-999,"NA",IF(san_table_data!AD219&gt;99, "&gt;99", IF(san_table_data!AD219&lt;1, "&lt;1", san_table_data!AD219))), "-")</f>
        <v>-</v>
      </c>
      <c r="AE222" s="59" t="str">
        <f>IF(ISNUMBER(san_table_data!AE219), IF(san_table_data!AE219=-999,"NA",IF(san_table_data!AE219&gt;99, "&gt;99", IF(san_table_data!AE219&lt;1, "&lt;1", san_table_data!AE219))), "-")</f>
        <v>-</v>
      </c>
      <c r="AF222" s="59" t="str">
        <f>IF(ISNUMBER(san_table_data!AF219), IF(san_table_data!AF219=-999,"NA",IF(san_table_data!AF219&gt;99, "&gt;99", IF(san_table_data!AF219&lt;1, "&lt;1", san_table_data!AF219))), "-")</f>
        <v>-</v>
      </c>
      <c r="AG222" s="62" t="str">
        <f>IF(ISNUMBER(san_table_data!AG219), IF(san_table_data!AG219=-999,"NA",IF(san_table_data!AG219&gt;99, "&gt;99", IF(san_table_data!AG219&lt;1, "&lt;1", san_table_data!AG219))), "-")</f>
        <v>-</v>
      </c>
      <c r="AH222" s="63" t="str">
        <f>IF(ISNUMBER(san_table_data!AH219), IF(san_table_data!AH219=-999,"NA",IF(san_table_data!AH219&gt;99, "&gt;99", IF(san_table_data!AH219&lt;1, "&lt;1", san_table_data!AH219))), "-")</f>
        <v>-</v>
      </c>
      <c r="AI222" s="63" t="str">
        <f>IF(ISNUMBER(san_table_data!AI219), IF(san_table_data!AI219=-999,"NA",IF(san_table_data!AI219&gt;99, "&gt;99", IF(san_table_data!AI219&lt;1, "&lt;1", san_table_data!AI219))), "-")</f>
        <v>-</v>
      </c>
      <c r="AJ222" s="63" t="str">
        <f>IF(ISNUMBER(san_table_data!AJ219), IF(san_table_data!AJ219=-999,"NA",IF(san_table_data!AJ219&gt;99, "&gt;99", IF(san_table_data!AJ219&lt;1, "&lt;1", san_table_data!AJ219))), "-")</f>
        <v>-</v>
      </c>
      <c r="AK222" s="59" t="str">
        <f>IF(ISNUMBER(san_table_data!AK219), IF(san_table_data!AK219=-999,"NA",IF(san_table_data!AK219&gt;99, "&gt;99", IF(san_table_data!AK219&lt;1, "&lt;1", san_table_data!AK219))), "-")</f>
        <v>-</v>
      </c>
      <c r="AL222" s="59" t="str">
        <f>IF(ISNUMBER(san_table_data!AL219), IF(san_table_data!AL219=-999,"NA",IF(san_table_data!AL219&gt;99, "&gt;99", IF(san_table_data!AL219&lt;1, "&lt;1", san_table_data!AL219))), "-")</f>
        <v>-</v>
      </c>
      <c r="AM222" s="59" t="str">
        <f>IF(ISNUMBER(san_table_data!AM219), IF(san_table_data!AM219=-999,"NA",IF(san_table_data!AM219&gt;99, "&gt;99", IF(san_table_data!AM219&lt;1, "&lt;1", san_table_data!AM219))), "-")</f>
        <v>-</v>
      </c>
      <c r="AN222" s="62" t="str">
        <f>IF(ISNUMBER(san_table_data!AN219), IF(san_table_data!AN219=-999,"NA",IF(san_table_data!AN219&gt;99, "&gt;99", IF(san_table_data!AN219&lt;1, "&lt;1", san_table_data!AN219))), "-")</f>
        <v>-</v>
      </c>
      <c r="AO222" s="63" t="str">
        <f>IF(ISNUMBER(san_table_data!AO219), IF(san_table_data!AO219=-999,"NA",IF(san_table_data!AO219&gt;99, "&gt;99", IF(san_table_data!AO219&lt;1, "&lt;1", san_table_data!AO219))), "-")</f>
        <v>-</v>
      </c>
      <c r="AP222" s="63" t="str">
        <f>IF(ISNUMBER(san_table_data!AP219), IF(san_table_data!AP219=-999,"NA",IF(san_table_data!AP219&gt;99, "&gt;99", IF(san_table_data!AP219&lt;1, "&lt;1", san_table_data!AP219))), "-")</f>
        <v>-</v>
      </c>
      <c r="AQ222" s="63" t="str">
        <f>IF(ISNUMBER(san_table_data!AQ219), IF(san_table_data!AQ219=-999,"NA",IF(san_table_data!AQ219&gt;99, "&gt;99", IF(san_table_data!AQ219&lt;1, "&lt;1", san_table_data!AQ219))), "-")</f>
        <v>-</v>
      </c>
      <c r="AR222" s="59" t="str">
        <f>IF(ISNUMBER(san_table_data!AR219), IF(san_table_data!AR219=-999,"NA",IF(san_table_data!AR219&gt;99, "&gt;99", IF(san_table_data!AR219&lt;1, "&lt;1", san_table_data!AR219))), "-")</f>
        <v>-</v>
      </c>
      <c r="AS222" s="59" t="str">
        <f>IF(ISNUMBER(san_table_data!AS219), IF(san_table_data!AS219=-999,"NA",IF(san_table_data!AS219&gt;99, "&gt;99", IF(san_table_data!AS219&lt;1, "&lt;1", san_table_data!AS219))), "-")</f>
        <v>-</v>
      </c>
      <c r="AT222" s="59" t="str">
        <f>IF(ISNUMBER(san_table_data!AT219), IF(san_table_data!AT219=-999,"NA",IF(san_table_data!AT219&gt;99, "&gt;99", IF(san_table_data!AT219&lt;1, "&lt;1", san_table_data!AT219))), "-")</f>
        <v>-</v>
      </c>
    </row>
    <row r="223" x14ac:dyDescent="0.25">
      <c r="A223" s="56" t="str">
        <f>IF(ISBLANK(san_table_data!A220), "", san_table_data!A220)</f>
        <v/>
      </c>
      <c r="B223" s="56" t="str">
        <f>IF(ISBLANK(san_table_data!B220), "", san_table_data!B220)</f>
        <v/>
      </c>
      <c r="C223" s="57" t="str">
        <f>IF(ISNUMBER(san_table_data!C220), san_table_data!C220, "-")</f>
        <v>-</v>
      </c>
      <c r="D223" s="58" t="str">
        <f>IF(ISNUMBER(san_table_data!D220), san_table_data!D220, "-")</f>
        <v>-</v>
      </c>
      <c r="E223" s="59" t="str">
        <f>IF(ISNUMBER(san_table_data!E220), san_table_data!E220, "-")</f>
        <v>-</v>
      </c>
      <c r="F223" s="60" t="str">
        <f>IF(ISNUMBER(san_table_data!F220), IF(san_table_data!F220=-999,"NA",IF(san_table_data!F220&gt;99, "&gt;99", IF(san_table_data!F220&lt;1, "&lt;1", san_table_data!F220))), "-")</f>
        <v>-</v>
      </c>
      <c r="G223" s="59" t="str">
        <f>IF(ISNUMBER(san_table_data!G220), IF(san_table_data!G220=-999,"NA",IF(san_table_data!G220&gt;99, "&gt;99", IF(san_table_data!G220&lt;1, "&lt;1", san_table_data!G220))), "-")</f>
        <v>-</v>
      </c>
      <c r="H223" s="59" t="str">
        <f>IF(ISNUMBER(san_table_data!H220), IF(san_table_data!H220=-999,"NA",IF(san_table_data!H220&gt;99, "&gt;99", IF(san_table_data!H220&lt;1, "&lt;1", san_table_data!H220))), "-")</f>
        <v>-</v>
      </c>
      <c r="I223" s="61" t="str">
        <f>IF(ISNUMBER(san_table_data!I220), IF(san_table_data!I220=-999,"NA",IF(san_table_data!I220&gt;99, "&gt;99", IF(san_table_data!I220&lt;1, "&lt;1", san_table_data!I220))), "-")</f>
        <v>-</v>
      </c>
      <c r="J223" s="47" t="str">
        <f>IF(ISNUMBER(san_table_data!J220), IF(san_table_data!J220=-999,"NA",san_table_data!J220), "-")</f>
        <v>-</v>
      </c>
      <c r="K223" s="47" t="str">
        <f>IF(ISNUMBER(san_table_data!K220), IF(san_table_data!K220=-999,"NA",san_table_data!K220), "-")</f>
        <v>-</v>
      </c>
      <c r="L223" s="60" t="str">
        <f>IF(ISNUMBER(san_table_data!L220), IF(san_table_data!L220=-999,"NA",IF(san_table_data!L220&gt;99, "&gt;99", IF(san_table_data!L220&lt;1, "&lt;1", san_table_data!L220))), "-")</f>
        <v>-</v>
      </c>
      <c r="M223" s="59" t="str">
        <f>IF(ISNUMBER(san_table_data!M220), IF(san_table_data!M220=-999,"NA",IF(san_table_data!M220&gt;99, "&gt;99", IF(san_table_data!M220&lt;1, "&lt;1", san_table_data!M220))), "-")</f>
        <v>-</v>
      </c>
      <c r="N223" s="59" t="str">
        <f>IF(ISNUMBER(san_table_data!N220), IF(san_table_data!N220=-999,"NA",IF(san_table_data!N220&gt;99, "&gt;99", IF(san_table_data!N220&lt;1, "&lt;1", san_table_data!N220))), "-")</f>
        <v>-</v>
      </c>
      <c r="O223" s="61" t="str">
        <f>IF(ISNUMBER(san_table_data!O220), IF(san_table_data!O220=-999,"NA",IF(san_table_data!O220&gt;99, "&gt;99", IF(san_table_data!O220&lt;1, "&lt;1", san_table_data!O220))), "-")</f>
        <v>-</v>
      </c>
      <c r="P223" s="47" t="str">
        <f>IF(ISNUMBER(san_table_data!P220), IF(san_table_data!P220=-999,"NA",san_table_data!P220), "-")</f>
        <v>-</v>
      </c>
      <c r="Q223" s="47" t="str">
        <f>IF(ISNUMBER(san_table_data!Q220), IF(san_table_data!Q220=-999,"NA",san_table_data!Q220), "-")</f>
        <v>-</v>
      </c>
      <c r="R223" s="60" t="str">
        <f>IF(ISNUMBER(san_table_data!R220), IF(san_table_data!R220=-999,"NA",IF(san_table_data!R220&gt;99, "&gt;99", IF(san_table_data!R220&lt;1, "&lt;1", san_table_data!R220))), "-")</f>
        <v>-</v>
      </c>
      <c r="S223" s="59" t="str">
        <f>IF(ISNUMBER(san_table_data!S220), IF(san_table_data!S220=-999,"NA",IF(san_table_data!S220&gt;99, "&gt;99", IF(san_table_data!S220&lt;1, "&lt;1", san_table_data!S220))), "-")</f>
        <v>-</v>
      </c>
      <c r="T223" s="59" t="str">
        <f>IF(ISNUMBER(san_table_data!T220), IF(san_table_data!T220=-999,"NA",IF(san_table_data!T220&gt;99, "&gt;99", IF(san_table_data!T220&lt;1, "&lt;1", san_table_data!T220))), "-")</f>
        <v>-</v>
      </c>
      <c r="U223" s="61" t="str">
        <f>IF(ISNUMBER(san_table_data!U220), IF(san_table_data!U220=-999,"NA",IF(san_table_data!U220&gt;99, "&gt;99", IF(san_table_data!U220&lt;1, "&lt;1", san_table_data!U220))), "-")</f>
        <v>-</v>
      </c>
      <c r="V223" s="47" t="str">
        <f>IF(ISNUMBER(san_table_data!V220), IF(san_table_data!V220=-999,"NA",san_table_data!V220), "-")</f>
        <v>-</v>
      </c>
      <c r="W223" s="47" t="str">
        <f>IF(ISNUMBER(san_table_data!W220), IF(san_table_data!W220=-999,"NA",san_table_data!W220), "-")</f>
        <v>-</v>
      </c>
      <c r="X223" s="47"/>
      <c r="Y223" s="47"/>
      <c r="Z223" s="62" t="str">
        <f>IF(ISNUMBER(san_table_data!Z220), IF(san_table_data!Z220=-999,"NA",IF(san_table_data!Z220&gt;99, "&gt;99", IF(san_table_data!Z220&lt;1, "&lt;1", san_table_data!Z220))), "-")</f>
        <v>-</v>
      </c>
      <c r="AA223" s="63" t="str">
        <f>IF(ISNUMBER(san_table_data!AA220), IF(san_table_data!AA220=-999,"NA",IF(san_table_data!AA220&gt;99, "&gt;99", IF(san_table_data!AA220&lt;1, "&lt;1", san_table_data!AA220))), "-")</f>
        <v>-</v>
      </c>
      <c r="AB223" s="63" t="str">
        <f>IF(ISNUMBER(san_table_data!AB220), IF(san_table_data!AB220=-999,"NA",IF(san_table_data!AB220&gt;99, "&gt;99", IF(san_table_data!AB220&lt;1, "&lt;1", san_table_data!AB220))), "-")</f>
        <v>-</v>
      </c>
      <c r="AC223" s="63" t="str">
        <f>IF(ISNUMBER(san_table_data!AC220), IF(san_table_data!AC220=-999,"NA",IF(san_table_data!AC220&gt;99, "&gt;99", IF(san_table_data!AC220&lt;1, "&lt;1", san_table_data!AC220))), "-")</f>
        <v>-</v>
      </c>
      <c r="AD223" s="59" t="str">
        <f>IF(ISNUMBER(san_table_data!AD220), IF(san_table_data!AD220=-999,"NA",IF(san_table_data!AD220&gt;99, "&gt;99", IF(san_table_data!AD220&lt;1, "&lt;1", san_table_data!AD220))), "-")</f>
        <v>-</v>
      </c>
      <c r="AE223" s="59" t="str">
        <f>IF(ISNUMBER(san_table_data!AE220), IF(san_table_data!AE220=-999,"NA",IF(san_table_data!AE220&gt;99, "&gt;99", IF(san_table_data!AE220&lt;1, "&lt;1", san_table_data!AE220))), "-")</f>
        <v>-</v>
      </c>
      <c r="AF223" s="59" t="str">
        <f>IF(ISNUMBER(san_table_data!AF220), IF(san_table_data!AF220=-999,"NA",IF(san_table_data!AF220&gt;99, "&gt;99", IF(san_table_data!AF220&lt;1, "&lt;1", san_table_data!AF220))), "-")</f>
        <v>-</v>
      </c>
      <c r="AG223" s="62" t="str">
        <f>IF(ISNUMBER(san_table_data!AG220), IF(san_table_data!AG220=-999,"NA",IF(san_table_data!AG220&gt;99, "&gt;99", IF(san_table_data!AG220&lt;1, "&lt;1", san_table_data!AG220))), "-")</f>
        <v>-</v>
      </c>
      <c r="AH223" s="63" t="str">
        <f>IF(ISNUMBER(san_table_data!AH220), IF(san_table_data!AH220=-999,"NA",IF(san_table_data!AH220&gt;99, "&gt;99", IF(san_table_data!AH220&lt;1, "&lt;1", san_table_data!AH220))), "-")</f>
        <v>-</v>
      </c>
      <c r="AI223" s="63" t="str">
        <f>IF(ISNUMBER(san_table_data!AI220), IF(san_table_data!AI220=-999,"NA",IF(san_table_data!AI220&gt;99, "&gt;99", IF(san_table_data!AI220&lt;1, "&lt;1", san_table_data!AI220))), "-")</f>
        <v>-</v>
      </c>
      <c r="AJ223" s="63" t="str">
        <f>IF(ISNUMBER(san_table_data!AJ220), IF(san_table_data!AJ220=-999,"NA",IF(san_table_data!AJ220&gt;99, "&gt;99", IF(san_table_data!AJ220&lt;1, "&lt;1", san_table_data!AJ220))), "-")</f>
        <v>-</v>
      </c>
      <c r="AK223" s="59" t="str">
        <f>IF(ISNUMBER(san_table_data!AK220), IF(san_table_data!AK220=-999,"NA",IF(san_table_data!AK220&gt;99, "&gt;99", IF(san_table_data!AK220&lt;1, "&lt;1", san_table_data!AK220))), "-")</f>
        <v>-</v>
      </c>
      <c r="AL223" s="59" t="str">
        <f>IF(ISNUMBER(san_table_data!AL220), IF(san_table_data!AL220=-999,"NA",IF(san_table_data!AL220&gt;99, "&gt;99", IF(san_table_data!AL220&lt;1, "&lt;1", san_table_data!AL220))), "-")</f>
        <v>-</v>
      </c>
      <c r="AM223" s="59" t="str">
        <f>IF(ISNUMBER(san_table_data!AM220), IF(san_table_data!AM220=-999,"NA",IF(san_table_data!AM220&gt;99, "&gt;99", IF(san_table_data!AM220&lt;1, "&lt;1", san_table_data!AM220))), "-")</f>
        <v>-</v>
      </c>
      <c r="AN223" s="62" t="str">
        <f>IF(ISNUMBER(san_table_data!AN220), IF(san_table_data!AN220=-999,"NA",IF(san_table_data!AN220&gt;99, "&gt;99", IF(san_table_data!AN220&lt;1, "&lt;1", san_table_data!AN220))), "-")</f>
        <v>-</v>
      </c>
      <c r="AO223" s="63" t="str">
        <f>IF(ISNUMBER(san_table_data!AO220), IF(san_table_data!AO220=-999,"NA",IF(san_table_data!AO220&gt;99, "&gt;99", IF(san_table_data!AO220&lt;1, "&lt;1", san_table_data!AO220))), "-")</f>
        <v>-</v>
      </c>
      <c r="AP223" s="63" t="str">
        <f>IF(ISNUMBER(san_table_data!AP220), IF(san_table_data!AP220=-999,"NA",IF(san_table_data!AP220&gt;99, "&gt;99", IF(san_table_data!AP220&lt;1, "&lt;1", san_table_data!AP220))), "-")</f>
        <v>-</v>
      </c>
      <c r="AQ223" s="63" t="str">
        <f>IF(ISNUMBER(san_table_data!AQ220), IF(san_table_data!AQ220=-999,"NA",IF(san_table_data!AQ220&gt;99, "&gt;99", IF(san_table_data!AQ220&lt;1, "&lt;1", san_table_data!AQ220))), "-")</f>
        <v>-</v>
      </c>
      <c r="AR223" s="59" t="str">
        <f>IF(ISNUMBER(san_table_data!AR220), IF(san_table_data!AR220=-999,"NA",IF(san_table_data!AR220&gt;99, "&gt;99", IF(san_table_data!AR220&lt;1, "&lt;1", san_table_data!AR220))), "-")</f>
        <v>-</v>
      </c>
      <c r="AS223" s="59" t="str">
        <f>IF(ISNUMBER(san_table_data!AS220), IF(san_table_data!AS220=-999,"NA",IF(san_table_data!AS220&gt;99, "&gt;99", IF(san_table_data!AS220&lt;1, "&lt;1", san_table_data!AS220))), "-")</f>
        <v>-</v>
      </c>
      <c r="AT223" s="59" t="str">
        <f>IF(ISNUMBER(san_table_data!AT220), IF(san_table_data!AT220=-999,"NA",IF(san_table_data!AT220&gt;99, "&gt;99", IF(san_table_data!AT220&lt;1, "&lt;1", san_table_data!AT220))), "-")</f>
        <v>-</v>
      </c>
    </row>
    <row r="224" x14ac:dyDescent="0.25">
      <c r="A224" s="56" t="str">
        <f>IF(ISBLANK(san_table_data!A221), "", san_table_data!A221)</f>
        <v/>
      </c>
      <c r="B224" s="56" t="str">
        <f>IF(ISBLANK(san_table_data!B221), "", san_table_data!B221)</f>
        <v/>
      </c>
      <c r="C224" s="57" t="str">
        <f>IF(ISNUMBER(san_table_data!C221), san_table_data!C221, "-")</f>
        <v>-</v>
      </c>
      <c r="D224" s="58" t="str">
        <f>IF(ISNUMBER(san_table_data!D221), san_table_data!D221, "-")</f>
        <v>-</v>
      </c>
      <c r="E224" s="59" t="str">
        <f>IF(ISNUMBER(san_table_data!E221), san_table_data!E221, "-")</f>
        <v>-</v>
      </c>
      <c r="F224" s="60" t="str">
        <f>IF(ISNUMBER(san_table_data!F221), IF(san_table_data!F221=-999,"NA",IF(san_table_data!F221&gt;99, "&gt;99", IF(san_table_data!F221&lt;1, "&lt;1", san_table_data!F221))), "-")</f>
        <v>-</v>
      </c>
      <c r="G224" s="59" t="str">
        <f>IF(ISNUMBER(san_table_data!G221), IF(san_table_data!G221=-999,"NA",IF(san_table_data!G221&gt;99, "&gt;99", IF(san_table_data!G221&lt;1, "&lt;1", san_table_data!G221))), "-")</f>
        <v>-</v>
      </c>
      <c r="H224" s="59" t="str">
        <f>IF(ISNUMBER(san_table_data!H221), IF(san_table_data!H221=-999,"NA",IF(san_table_data!H221&gt;99, "&gt;99", IF(san_table_data!H221&lt;1, "&lt;1", san_table_data!H221))), "-")</f>
        <v>-</v>
      </c>
      <c r="I224" s="61" t="str">
        <f>IF(ISNUMBER(san_table_data!I221), IF(san_table_data!I221=-999,"NA",IF(san_table_data!I221&gt;99, "&gt;99", IF(san_table_data!I221&lt;1, "&lt;1", san_table_data!I221))), "-")</f>
        <v>-</v>
      </c>
      <c r="J224" s="47" t="str">
        <f>IF(ISNUMBER(san_table_data!J221), IF(san_table_data!J221=-999,"NA",san_table_data!J221), "-")</f>
        <v>-</v>
      </c>
      <c r="K224" s="47" t="str">
        <f>IF(ISNUMBER(san_table_data!K221), IF(san_table_data!K221=-999,"NA",san_table_data!K221), "-")</f>
        <v>-</v>
      </c>
      <c r="L224" s="60" t="str">
        <f>IF(ISNUMBER(san_table_data!L221), IF(san_table_data!L221=-999,"NA",IF(san_table_data!L221&gt;99, "&gt;99", IF(san_table_data!L221&lt;1, "&lt;1", san_table_data!L221))), "-")</f>
        <v>-</v>
      </c>
      <c r="M224" s="59" t="str">
        <f>IF(ISNUMBER(san_table_data!M221), IF(san_table_data!M221=-999,"NA",IF(san_table_data!M221&gt;99, "&gt;99", IF(san_table_data!M221&lt;1, "&lt;1", san_table_data!M221))), "-")</f>
        <v>-</v>
      </c>
      <c r="N224" s="59" t="str">
        <f>IF(ISNUMBER(san_table_data!N221), IF(san_table_data!N221=-999,"NA",IF(san_table_data!N221&gt;99, "&gt;99", IF(san_table_data!N221&lt;1, "&lt;1", san_table_data!N221))), "-")</f>
        <v>-</v>
      </c>
      <c r="O224" s="61" t="str">
        <f>IF(ISNUMBER(san_table_data!O221), IF(san_table_data!O221=-999,"NA",IF(san_table_data!O221&gt;99, "&gt;99", IF(san_table_data!O221&lt;1, "&lt;1", san_table_data!O221))), "-")</f>
        <v>-</v>
      </c>
      <c r="P224" s="47" t="str">
        <f>IF(ISNUMBER(san_table_data!P221), IF(san_table_data!P221=-999,"NA",san_table_data!P221), "-")</f>
        <v>-</v>
      </c>
      <c r="Q224" s="47" t="str">
        <f>IF(ISNUMBER(san_table_data!Q221), IF(san_table_data!Q221=-999,"NA",san_table_data!Q221), "-")</f>
        <v>-</v>
      </c>
      <c r="R224" s="60" t="str">
        <f>IF(ISNUMBER(san_table_data!R221), IF(san_table_data!R221=-999,"NA",IF(san_table_data!R221&gt;99, "&gt;99", IF(san_table_data!R221&lt;1, "&lt;1", san_table_data!R221))), "-")</f>
        <v>-</v>
      </c>
      <c r="S224" s="59" t="str">
        <f>IF(ISNUMBER(san_table_data!S221), IF(san_table_data!S221=-999,"NA",IF(san_table_data!S221&gt;99, "&gt;99", IF(san_table_data!S221&lt;1, "&lt;1", san_table_data!S221))), "-")</f>
        <v>-</v>
      </c>
      <c r="T224" s="59" t="str">
        <f>IF(ISNUMBER(san_table_data!T221), IF(san_table_data!T221=-999,"NA",IF(san_table_data!T221&gt;99, "&gt;99", IF(san_table_data!T221&lt;1, "&lt;1", san_table_data!T221))), "-")</f>
        <v>-</v>
      </c>
      <c r="U224" s="61" t="str">
        <f>IF(ISNUMBER(san_table_data!U221), IF(san_table_data!U221=-999,"NA",IF(san_table_data!U221&gt;99, "&gt;99", IF(san_table_data!U221&lt;1, "&lt;1", san_table_data!U221))), "-")</f>
        <v>-</v>
      </c>
      <c r="V224" s="47" t="str">
        <f>IF(ISNUMBER(san_table_data!V221), IF(san_table_data!V221=-999,"NA",san_table_data!V221), "-")</f>
        <v>-</v>
      </c>
      <c r="W224" s="47" t="str">
        <f>IF(ISNUMBER(san_table_data!W221), IF(san_table_data!W221=-999,"NA",san_table_data!W221), "-")</f>
        <v>-</v>
      </c>
      <c r="X224" s="47"/>
      <c r="Y224" s="47"/>
      <c r="Z224" s="62" t="str">
        <f>IF(ISNUMBER(san_table_data!Z221), IF(san_table_data!Z221=-999,"NA",IF(san_table_data!Z221&gt;99, "&gt;99", IF(san_table_data!Z221&lt;1, "&lt;1", san_table_data!Z221))), "-")</f>
        <v>-</v>
      </c>
      <c r="AA224" s="63" t="str">
        <f>IF(ISNUMBER(san_table_data!AA221), IF(san_table_data!AA221=-999,"NA",IF(san_table_data!AA221&gt;99, "&gt;99", IF(san_table_data!AA221&lt;1, "&lt;1", san_table_data!AA221))), "-")</f>
        <v>-</v>
      </c>
      <c r="AB224" s="63" t="str">
        <f>IF(ISNUMBER(san_table_data!AB221), IF(san_table_data!AB221=-999,"NA",IF(san_table_data!AB221&gt;99, "&gt;99", IF(san_table_data!AB221&lt;1, "&lt;1", san_table_data!AB221))), "-")</f>
        <v>-</v>
      </c>
      <c r="AC224" s="63" t="str">
        <f>IF(ISNUMBER(san_table_data!AC221), IF(san_table_data!AC221=-999,"NA",IF(san_table_data!AC221&gt;99, "&gt;99", IF(san_table_data!AC221&lt;1, "&lt;1", san_table_data!AC221))), "-")</f>
        <v>-</v>
      </c>
      <c r="AD224" s="59" t="str">
        <f>IF(ISNUMBER(san_table_data!AD221), IF(san_table_data!AD221=-999,"NA",IF(san_table_data!AD221&gt;99, "&gt;99", IF(san_table_data!AD221&lt;1, "&lt;1", san_table_data!AD221))), "-")</f>
        <v>-</v>
      </c>
      <c r="AE224" s="59" t="str">
        <f>IF(ISNUMBER(san_table_data!AE221), IF(san_table_data!AE221=-999,"NA",IF(san_table_data!AE221&gt;99, "&gt;99", IF(san_table_data!AE221&lt;1, "&lt;1", san_table_data!AE221))), "-")</f>
        <v>-</v>
      </c>
      <c r="AF224" s="59" t="str">
        <f>IF(ISNUMBER(san_table_data!AF221), IF(san_table_data!AF221=-999,"NA",IF(san_table_data!AF221&gt;99, "&gt;99", IF(san_table_data!AF221&lt;1, "&lt;1", san_table_data!AF221))), "-")</f>
        <v>-</v>
      </c>
      <c r="AG224" s="62" t="str">
        <f>IF(ISNUMBER(san_table_data!AG221), IF(san_table_data!AG221=-999,"NA",IF(san_table_data!AG221&gt;99, "&gt;99", IF(san_table_data!AG221&lt;1, "&lt;1", san_table_data!AG221))), "-")</f>
        <v>-</v>
      </c>
      <c r="AH224" s="63" t="str">
        <f>IF(ISNUMBER(san_table_data!AH221), IF(san_table_data!AH221=-999,"NA",IF(san_table_data!AH221&gt;99, "&gt;99", IF(san_table_data!AH221&lt;1, "&lt;1", san_table_data!AH221))), "-")</f>
        <v>-</v>
      </c>
      <c r="AI224" s="63" t="str">
        <f>IF(ISNUMBER(san_table_data!AI221), IF(san_table_data!AI221=-999,"NA",IF(san_table_data!AI221&gt;99, "&gt;99", IF(san_table_data!AI221&lt;1, "&lt;1", san_table_data!AI221))), "-")</f>
        <v>-</v>
      </c>
      <c r="AJ224" s="63" t="str">
        <f>IF(ISNUMBER(san_table_data!AJ221), IF(san_table_data!AJ221=-999,"NA",IF(san_table_data!AJ221&gt;99, "&gt;99", IF(san_table_data!AJ221&lt;1, "&lt;1", san_table_data!AJ221))), "-")</f>
        <v>-</v>
      </c>
      <c r="AK224" s="59" t="str">
        <f>IF(ISNUMBER(san_table_data!AK221), IF(san_table_data!AK221=-999,"NA",IF(san_table_data!AK221&gt;99, "&gt;99", IF(san_table_data!AK221&lt;1, "&lt;1", san_table_data!AK221))), "-")</f>
        <v>-</v>
      </c>
      <c r="AL224" s="59" t="str">
        <f>IF(ISNUMBER(san_table_data!AL221), IF(san_table_data!AL221=-999,"NA",IF(san_table_data!AL221&gt;99, "&gt;99", IF(san_table_data!AL221&lt;1, "&lt;1", san_table_data!AL221))), "-")</f>
        <v>-</v>
      </c>
      <c r="AM224" s="59" t="str">
        <f>IF(ISNUMBER(san_table_data!AM221), IF(san_table_data!AM221=-999,"NA",IF(san_table_data!AM221&gt;99, "&gt;99", IF(san_table_data!AM221&lt;1, "&lt;1", san_table_data!AM221))), "-")</f>
        <v>-</v>
      </c>
      <c r="AN224" s="62" t="str">
        <f>IF(ISNUMBER(san_table_data!AN221), IF(san_table_data!AN221=-999,"NA",IF(san_table_data!AN221&gt;99, "&gt;99", IF(san_table_data!AN221&lt;1, "&lt;1", san_table_data!AN221))), "-")</f>
        <v>-</v>
      </c>
      <c r="AO224" s="63" t="str">
        <f>IF(ISNUMBER(san_table_data!AO221), IF(san_table_data!AO221=-999,"NA",IF(san_table_data!AO221&gt;99, "&gt;99", IF(san_table_data!AO221&lt;1, "&lt;1", san_table_data!AO221))), "-")</f>
        <v>-</v>
      </c>
      <c r="AP224" s="63" t="str">
        <f>IF(ISNUMBER(san_table_data!AP221), IF(san_table_data!AP221=-999,"NA",IF(san_table_data!AP221&gt;99, "&gt;99", IF(san_table_data!AP221&lt;1, "&lt;1", san_table_data!AP221))), "-")</f>
        <v>-</v>
      </c>
      <c r="AQ224" s="63" t="str">
        <f>IF(ISNUMBER(san_table_data!AQ221), IF(san_table_data!AQ221=-999,"NA",IF(san_table_data!AQ221&gt;99, "&gt;99", IF(san_table_data!AQ221&lt;1, "&lt;1", san_table_data!AQ221))), "-")</f>
        <v>-</v>
      </c>
      <c r="AR224" s="59" t="str">
        <f>IF(ISNUMBER(san_table_data!AR221), IF(san_table_data!AR221=-999,"NA",IF(san_table_data!AR221&gt;99, "&gt;99", IF(san_table_data!AR221&lt;1, "&lt;1", san_table_data!AR221))), "-")</f>
        <v>-</v>
      </c>
      <c r="AS224" s="59" t="str">
        <f>IF(ISNUMBER(san_table_data!AS221), IF(san_table_data!AS221=-999,"NA",IF(san_table_data!AS221&gt;99, "&gt;99", IF(san_table_data!AS221&lt;1, "&lt;1", san_table_data!AS221))), "-")</f>
        <v>-</v>
      </c>
      <c r="AT224" s="59" t="str">
        <f>IF(ISNUMBER(san_table_data!AT221), IF(san_table_data!AT221=-999,"NA",IF(san_table_data!AT221&gt;99, "&gt;99", IF(san_table_data!AT221&lt;1, "&lt;1", san_table_data!AT221))), "-")</f>
        <v>-</v>
      </c>
    </row>
    <row r="225" x14ac:dyDescent="0.25">
      <c r="A225" s="56" t="str">
        <f>IF(ISBLANK(san_table_data!A222), "", san_table_data!A222)</f>
        <v/>
      </c>
      <c r="B225" s="56" t="str">
        <f>IF(ISBLANK(san_table_data!B222), "", san_table_data!B222)</f>
        <v/>
      </c>
      <c r="C225" s="57" t="str">
        <f>IF(ISNUMBER(san_table_data!C222), san_table_data!C222, "-")</f>
        <v>-</v>
      </c>
      <c r="D225" s="58" t="str">
        <f>IF(ISNUMBER(san_table_data!D222), san_table_data!D222, "-")</f>
        <v>-</v>
      </c>
      <c r="E225" s="59" t="str">
        <f>IF(ISNUMBER(san_table_data!E222), san_table_data!E222, "-")</f>
        <v>-</v>
      </c>
      <c r="F225" s="60" t="str">
        <f>IF(ISNUMBER(san_table_data!F222), IF(san_table_data!F222=-999,"NA",IF(san_table_data!F222&gt;99, "&gt;99", IF(san_table_data!F222&lt;1, "&lt;1", san_table_data!F222))), "-")</f>
        <v>-</v>
      </c>
      <c r="G225" s="59" t="str">
        <f>IF(ISNUMBER(san_table_data!G222), IF(san_table_data!G222=-999,"NA",IF(san_table_data!G222&gt;99, "&gt;99", IF(san_table_data!G222&lt;1, "&lt;1", san_table_data!G222))), "-")</f>
        <v>-</v>
      </c>
      <c r="H225" s="59" t="str">
        <f>IF(ISNUMBER(san_table_data!H222), IF(san_table_data!H222=-999,"NA",IF(san_table_data!H222&gt;99, "&gt;99", IF(san_table_data!H222&lt;1, "&lt;1", san_table_data!H222))), "-")</f>
        <v>-</v>
      </c>
      <c r="I225" s="61" t="str">
        <f>IF(ISNUMBER(san_table_data!I222), IF(san_table_data!I222=-999,"NA",IF(san_table_data!I222&gt;99, "&gt;99", IF(san_table_data!I222&lt;1, "&lt;1", san_table_data!I222))), "-")</f>
        <v>-</v>
      </c>
      <c r="J225" s="47" t="str">
        <f>IF(ISNUMBER(san_table_data!J222), IF(san_table_data!J222=-999,"NA",san_table_data!J222), "-")</f>
        <v>-</v>
      </c>
      <c r="K225" s="47" t="str">
        <f>IF(ISNUMBER(san_table_data!K222), IF(san_table_data!K222=-999,"NA",san_table_data!K222), "-")</f>
        <v>-</v>
      </c>
      <c r="L225" s="60" t="str">
        <f>IF(ISNUMBER(san_table_data!L222), IF(san_table_data!L222=-999,"NA",IF(san_table_data!L222&gt;99, "&gt;99", IF(san_table_data!L222&lt;1, "&lt;1", san_table_data!L222))), "-")</f>
        <v>-</v>
      </c>
      <c r="M225" s="59" t="str">
        <f>IF(ISNUMBER(san_table_data!M222), IF(san_table_data!M222=-999,"NA",IF(san_table_data!M222&gt;99, "&gt;99", IF(san_table_data!M222&lt;1, "&lt;1", san_table_data!M222))), "-")</f>
        <v>-</v>
      </c>
      <c r="N225" s="59" t="str">
        <f>IF(ISNUMBER(san_table_data!N222), IF(san_table_data!N222=-999,"NA",IF(san_table_data!N222&gt;99, "&gt;99", IF(san_table_data!N222&lt;1, "&lt;1", san_table_data!N222))), "-")</f>
        <v>-</v>
      </c>
      <c r="O225" s="61" t="str">
        <f>IF(ISNUMBER(san_table_data!O222), IF(san_table_data!O222=-999,"NA",IF(san_table_data!O222&gt;99, "&gt;99", IF(san_table_data!O222&lt;1, "&lt;1", san_table_data!O222))), "-")</f>
        <v>-</v>
      </c>
      <c r="P225" s="47" t="str">
        <f>IF(ISNUMBER(san_table_data!P222), IF(san_table_data!P222=-999,"NA",san_table_data!P222), "-")</f>
        <v>-</v>
      </c>
      <c r="Q225" s="47" t="str">
        <f>IF(ISNUMBER(san_table_data!Q222), IF(san_table_data!Q222=-999,"NA",san_table_data!Q222), "-")</f>
        <v>-</v>
      </c>
      <c r="R225" s="60" t="str">
        <f>IF(ISNUMBER(san_table_data!R222), IF(san_table_data!R222=-999,"NA",IF(san_table_data!R222&gt;99, "&gt;99", IF(san_table_data!R222&lt;1, "&lt;1", san_table_data!R222))), "-")</f>
        <v>-</v>
      </c>
      <c r="S225" s="59" t="str">
        <f>IF(ISNUMBER(san_table_data!S222), IF(san_table_data!S222=-999,"NA",IF(san_table_data!S222&gt;99, "&gt;99", IF(san_table_data!S222&lt;1, "&lt;1", san_table_data!S222))), "-")</f>
        <v>-</v>
      </c>
      <c r="T225" s="59" t="str">
        <f>IF(ISNUMBER(san_table_data!T222), IF(san_table_data!T222=-999,"NA",IF(san_table_data!T222&gt;99, "&gt;99", IF(san_table_data!T222&lt;1, "&lt;1", san_table_data!T222))), "-")</f>
        <v>-</v>
      </c>
      <c r="U225" s="61" t="str">
        <f>IF(ISNUMBER(san_table_data!U222), IF(san_table_data!U222=-999,"NA",IF(san_table_data!U222&gt;99, "&gt;99", IF(san_table_data!U222&lt;1, "&lt;1", san_table_data!U222))), "-")</f>
        <v>-</v>
      </c>
      <c r="V225" s="47" t="str">
        <f>IF(ISNUMBER(san_table_data!V222), IF(san_table_data!V222=-999,"NA",san_table_data!V222), "-")</f>
        <v>-</v>
      </c>
      <c r="W225" s="47" t="str">
        <f>IF(ISNUMBER(san_table_data!W222), IF(san_table_data!W222=-999,"NA",san_table_data!W222), "-")</f>
        <v>-</v>
      </c>
      <c r="X225" s="47"/>
      <c r="Y225" s="47"/>
      <c r="Z225" s="62" t="str">
        <f>IF(ISNUMBER(san_table_data!Z222), IF(san_table_data!Z222=-999,"NA",IF(san_table_data!Z222&gt;99, "&gt;99", IF(san_table_data!Z222&lt;1, "&lt;1", san_table_data!Z222))), "-")</f>
        <v>-</v>
      </c>
      <c r="AA225" s="63" t="str">
        <f>IF(ISNUMBER(san_table_data!AA222), IF(san_table_data!AA222=-999,"NA",IF(san_table_data!AA222&gt;99, "&gt;99", IF(san_table_data!AA222&lt;1, "&lt;1", san_table_data!AA222))), "-")</f>
        <v>-</v>
      </c>
      <c r="AB225" s="63" t="str">
        <f>IF(ISNUMBER(san_table_data!AB222), IF(san_table_data!AB222=-999,"NA",IF(san_table_data!AB222&gt;99, "&gt;99", IF(san_table_data!AB222&lt;1, "&lt;1", san_table_data!AB222))), "-")</f>
        <v>-</v>
      </c>
      <c r="AC225" s="63" t="str">
        <f>IF(ISNUMBER(san_table_data!AC222), IF(san_table_data!AC222=-999,"NA",IF(san_table_data!AC222&gt;99, "&gt;99", IF(san_table_data!AC222&lt;1, "&lt;1", san_table_data!AC222))), "-")</f>
        <v>-</v>
      </c>
      <c r="AD225" s="59" t="str">
        <f>IF(ISNUMBER(san_table_data!AD222), IF(san_table_data!AD222=-999,"NA",IF(san_table_data!AD222&gt;99, "&gt;99", IF(san_table_data!AD222&lt;1, "&lt;1", san_table_data!AD222))), "-")</f>
        <v>-</v>
      </c>
      <c r="AE225" s="59" t="str">
        <f>IF(ISNUMBER(san_table_data!AE222), IF(san_table_data!AE222=-999,"NA",IF(san_table_data!AE222&gt;99, "&gt;99", IF(san_table_data!AE222&lt;1, "&lt;1", san_table_data!AE222))), "-")</f>
        <v>-</v>
      </c>
      <c r="AF225" s="59" t="str">
        <f>IF(ISNUMBER(san_table_data!AF222), IF(san_table_data!AF222=-999,"NA",IF(san_table_data!AF222&gt;99, "&gt;99", IF(san_table_data!AF222&lt;1, "&lt;1", san_table_data!AF222))), "-")</f>
        <v>-</v>
      </c>
      <c r="AG225" s="62" t="str">
        <f>IF(ISNUMBER(san_table_data!AG222), IF(san_table_data!AG222=-999,"NA",IF(san_table_data!AG222&gt;99, "&gt;99", IF(san_table_data!AG222&lt;1, "&lt;1", san_table_data!AG222))), "-")</f>
        <v>-</v>
      </c>
      <c r="AH225" s="63" t="str">
        <f>IF(ISNUMBER(san_table_data!AH222), IF(san_table_data!AH222=-999,"NA",IF(san_table_data!AH222&gt;99, "&gt;99", IF(san_table_data!AH222&lt;1, "&lt;1", san_table_data!AH222))), "-")</f>
        <v>-</v>
      </c>
      <c r="AI225" s="63" t="str">
        <f>IF(ISNUMBER(san_table_data!AI222), IF(san_table_data!AI222=-999,"NA",IF(san_table_data!AI222&gt;99, "&gt;99", IF(san_table_data!AI222&lt;1, "&lt;1", san_table_data!AI222))), "-")</f>
        <v>-</v>
      </c>
      <c r="AJ225" s="63" t="str">
        <f>IF(ISNUMBER(san_table_data!AJ222), IF(san_table_data!AJ222=-999,"NA",IF(san_table_data!AJ222&gt;99, "&gt;99", IF(san_table_data!AJ222&lt;1, "&lt;1", san_table_data!AJ222))), "-")</f>
        <v>-</v>
      </c>
      <c r="AK225" s="59" t="str">
        <f>IF(ISNUMBER(san_table_data!AK222), IF(san_table_data!AK222=-999,"NA",IF(san_table_data!AK222&gt;99, "&gt;99", IF(san_table_data!AK222&lt;1, "&lt;1", san_table_data!AK222))), "-")</f>
        <v>-</v>
      </c>
      <c r="AL225" s="59" t="str">
        <f>IF(ISNUMBER(san_table_data!AL222), IF(san_table_data!AL222=-999,"NA",IF(san_table_data!AL222&gt;99, "&gt;99", IF(san_table_data!AL222&lt;1, "&lt;1", san_table_data!AL222))), "-")</f>
        <v>-</v>
      </c>
      <c r="AM225" s="59" t="str">
        <f>IF(ISNUMBER(san_table_data!AM222), IF(san_table_data!AM222=-999,"NA",IF(san_table_data!AM222&gt;99, "&gt;99", IF(san_table_data!AM222&lt;1, "&lt;1", san_table_data!AM222))), "-")</f>
        <v>-</v>
      </c>
      <c r="AN225" s="62" t="str">
        <f>IF(ISNUMBER(san_table_data!AN222), IF(san_table_data!AN222=-999,"NA",IF(san_table_data!AN222&gt;99, "&gt;99", IF(san_table_data!AN222&lt;1, "&lt;1", san_table_data!AN222))), "-")</f>
        <v>-</v>
      </c>
      <c r="AO225" s="63" t="str">
        <f>IF(ISNUMBER(san_table_data!AO222), IF(san_table_data!AO222=-999,"NA",IF(san_table_data!AO222&gt;99, "&gt;99", IF(san_table_data!AO222&lt;1, "&lt;1", san_table_data!AO222))), "-")</f>
        <v>-</v>
      </c>
      <c r="AP225" s="63" t="str">
        <f>IF(ISNUMBER(san_table_data!AP222), IF(san_table_data!AP222=-999,"NA",IF(san_table_data!AP222&gt;99, "&gt;99", IF(san_table_data!AP222&lt;1, "&lt;1", san_table_data!AP222))), "-")</f>
        <v>-</v>
      </c>
      <c r="AQ225" s="63" t="str">
        <f>IF(ISNUMBER(san_table_data!AQ222), IF(san_table_data!AQ222=-999,"NA",IF(san_table_data!AQ222&gt;99, "&gt;99", IF(san_table_data!AQ222&lt;1, "&lt;1", san_table_data!AQ222))), "-")</f>
        <v>-</v>
      </c>
      <c r="AR225" s="59" t="str">
        <f>IF(ISNUMBER(san_table_data!AR222), IF(san_table_data!AR222=-999,"NA",IF(san_table_data!AR222&gt;99, "&gt;99", IF(san_table_data!AR222&lt;1, "&lt;1", san_table_data!AR222))), "-")</f>
        <v>-</v>
      </c>
      <c r="AS225" s="59" t="str">
        <f>IF(ISNUMBER(san_table_data!AS222), IF(san_table_data!AS222=-999,"NA",IF(san_table_data!AS222&gt;99, "&gt;99", IF(san_table_data!AS222&lt;1, "&lt;1", san_table_data!AS222))), "-")</f>
        <v>-</v>
      </c>
      <c r="AT225" s="59" t="str">
        <f>IF(ISNUMBER(san_table_data!AT222), IF(san_table_data!AT222=-999,"NA",IF(san_table_data!AT222&gt;99, "&gt;99", IF(san_table_data!AT222&lt;1, "&lt;1", san_table_data!AT222))), "-")</f>
        <v>-</v>
      </c>
    </row>
    <row r="226" x14ac:dyDescent="0.25">
      <c r="A226" s="56" t="str">
        <f>IF(ISBLANK(san_table_data!A223), "", san_table_data!A223)</f>
        <v/>
      </c>
      <c r="B226" s="56" t="str">
        <f>IF(ISBLANK(san_table_data!B223), "", san_table_data!B223)</f>
        <v/>
      </c>
      <c r="C226" s="57" t="str">
        <f>IF(ISNUMBER(san_table_data!C223), san_table_data!C223, "-")</f>
        <v>-</v>
      </c>
      <c r="D226" s="58" t="str">
        <f>IF(ISNUMBER(san_table_data!D223), san_table_data!D223, "-")</f>
        <v>-</v>
      </c>
      <c r="E226" s="59" t="str">
        <f>IF(ISNUMBER(san_table_data!E223), san_table_data!E223, "-")</f>
        <v>-</v>
      </c>
      <c r="F226" s="60" t="str">
        <f>IF(ISNUMBER(san_table_data!F223), IF(san_table_data!F223=-999,"NA",IF(san_table_data!F223&gt;99, "&gt;99", IF(san_table_data!F223&lt;1, "&lt;1", san_table_data!F223))), "-")</f>
        <v>-</v>
      </c>
      <c r="G226" s="59" t="str">
        <f>IF(ISNUMBER(san_table_data!G223), IF(san_table_data!G223=-999,"NA",IF(san_table_data!G223&gt;99, "&gt;99", IF(san_table_data!G223&lt;1, "&lt;1", san_table_data!G223))), "-")</f>
        <v>-</v>
      </c>
      <c r="H226" s="59" t="str">
        <f>IF(ISNUMBER(san_table_data!H223), IF(san_table_data!H223=-999,"NA",IF(san_table_data!H223&gt;99, "&gt;99", IF(san_table_data!H223&lt;1, "&lt;1", san_table_data!H223))), "-")</f>
        <v>-</v>
      </c>
      <c r="I226" s="61" t="str">
        <f>IF(ISNUMBER(san_table_data!I223), IF(san_table_data!I223=-999,"NA",IF(san_table_data!I223&gt;99, "&gt;99", IF(san_table_data!I223&lt;1, "&lt;1", san_table_data!I223))), "-")</f>
        <v>-</v>
      </c>
      <c r="J226" s="47" t="str">
        <f>IF(ISNUMBER(san_table_data!J223), IF(san_table_data!J223=-999,"NA",san_table_data!J223), "-")</f>
        <v>-</v>
      </c>
      <c r="K226" s="47" t="str">
        <f>IF(ISNUMBER(san_table_data!K223), IF(san_table_data!K223=-999,"NA",san_table_data!K223), "-")</f>
        <v>-</v>
      </c>
      <c r="L226" s="60" t="str">
        <f>IF(ISNUMBER(san_table_data!L223), IF(san_table_data!L223=-999,"NA",IF(san_table_data!L223&gt;99, "&gt;99", IF(san_table_data!L223&lt;1, "&lt;1", san_table_data!L223))), "-")</f>
        <v>-</v>
      </c>
      <c r="M226" s="59" t="str">
        <f>IF(ISNUMBER(san_table_data!M223), IF(san_table_data!M223=-999,"NA",IF(san_table_data!M223&gt;99, "&gt;99", IF(san_table_data!M223&lt;1, "&lt;1", san_table_data!M223))), "-")</f>
        <v>-</v>
      </c>
      <c r="N226" s="59" t="str">
        <f>IF(ISNUMBER(san_table_data!N223), IF(san_table_data!N223=-999,"NA",IF(san_table_data!N223&gt;99, "&gt;99", IF(san_table_data!N223&lt;1, "&lt;1", san_table_data!N223))), "-")</f>
        <v>-</v>
      </c>
      <c r="O226" s="61" t="str">
        <f>IF(ISNUMBER(san_table_data!O223), IF(san_table_data!O223=-999,"NA",IF(san_table_data!O223&gt;99, "&gt;99", IF(san_table_data!O223&lt;1, "&lt;1", san_table_data!O223))), "-")</f>
        <v>-</v>
      </c>
      <c r="P226" s="47" t="str">
        <f>IF(ISNUMBER(san_table_data!P223), IF(san_table_data!P223=-999,"NA",san_table_data!P223), "-")</f>
        <v>-</v>
      </c>
      <c r="Q226" s="47" t="str">
        <f>IF(ISNUMBER(san_table_data!Q223), IF(san_table_data!Q223=-999,"NA",san_table_data!Q223), "-")</f>
        <v>-</v>
      </c>
      <c r="R226" s="60" t="str">
        <f>IF(ISNUMBER(san_table_data!R223), IF(san_table_data!R223=-999,"NA",IF(san_table_data!R223&gt;99, "&gt;99", IF(san_table_data!R223&lt;1, "&lt;1", san_table_data!R223))), "-")</f>
        <v>-</v>
      </c>
      <c r="S226" s="59" t="str">
        <f>IF(ISNUMBER(san_table_data!S223), IF(san_table_data!S223=-999,"NA",IF(san_table_data!S223&gt;99, "&gt;99", IF(san_table_data!S223&lt;1, "&lt;1", san_table_data!S223))), "-")</f>
        <v>-</v>
      </c>
      <c r="T226" s="59" t="str">
        <f>IF(ISNUMBER(san_table_data!T223), IF(san_table_data!T223=-999,"NA",IF(san_table_data!T223&gt;99, "&gt;99", IF(san_table_data!T223&lt;1, "&lt;1", san_table_data!T223))), "-")</f>
        <v>-</v>
      </c>
      <c r="U226" s="61" t="str">
        <f>IF(ISNUMBER(san_table_data!U223), IF(san_table_data!U223=-999,"NA",IF(san_table_data!U223&gt;99, "&gt;99", IF(san_table_data!U223&lt;1, "&lt;1", san_table_data!U223))), "-")</f>
        <v>-</v>
      </c>
      <c r="V226" s="47" t="str">
        <f>IF(ISNUMBER(san_table_data!V223), IF(san_table_data!V223=-999,"NA",san_table_data!V223), "-")</f>
        <v>-</v>
      </c>
      <c r="W226" s="47" t="str">
        <f>IF(ISNUMBER(san_table_data!W223), IF(san_table_data!W223=-999,"NA",san_table_data!W223), "-")</f>
        <v>-</v>
      </c>
      <c r="X226" s="47"/>
      <c r="Y226" s="47"/>
      <c r="Z226" s="62" t="str">
        <f>IF(ISNUMBER(san_table_data!Z223), IF(san_table_data!Z223=-999,"NA",IF(san_table_data!Z223&gt;99, "&gt;99", IF(san_table_data!Z223&lt;1, "&lt;1", san_table_data!Z223))), "-")</f>
        <v>-</v>
      </c>
      <c r="AA226" s="63" t="str">
        <f>IF(ISNUMBER(san_table_data!AA223), IF(san_table_data!AA223=-999,"NA",IF(san_table_data!AA223&gt;99, "&gt;99", IF(san_table_data!AA223&lt;1, "&lt;1", san_table_data!AA223))), "-")</f>
        <v>-</v>
      </c>
      <c r="AB226" s="63" t="str">
        <f>IF(ISNUMBER(san_table_data!AB223), IF(san_table_data!AB223=-999,"NA",IF(san_table_data!AB223&gt;99, "&gt;99", IF(san_table_data!AB223&lt;1, "&lt;1", san_table_data!AB223))), "-")</f>
        <v>-</v>
      </c>
      <c r="AC226" s="63" t="str">
        <f>IF(ISNUMBER(san_table_data!AC223), IF(san_table_data!AC223=-999,"NA",IF(san_table_data!AC223&gt;99, "&gt;99", IF(san_table_data!AC223&lt;1, "&lt;1", san_table_data!AC223))), "-")</f>
        <v>-</v>
      </c>
      <c r="AD226" s="59" t="str">
        <f>IF(ISNUMBER(san_table_data!AD223), IF(san_table_data!AD223=-999,"NA",IF(san_table_data!AD223&gt;99, "&gt;99", IF(san_table_data!AD223&lt;1, "&lt;1", san_table_data!AD223))), "-")</f>
        <v>-</v>
      </c>
      <c r="AE226" s="59" t="str">
        <f>IF(ISNUMBER(san_table_data!AE223), IF(san_table_data!AE223=-999,"NA",IF(san_table_data!AE223&gt;99, "&gt;99", IF(san_table_data!AE223&lt;1, "&lt;1", san_table_data!AE223))), "-")</f>
        <v>-</v>
      </c>
      <c r="AF226" s="59" t="str">
        <f>IF(ISNUMBER(san_table_data!AF223), IF(san_table_data!AF223=-999,"NA",IF(san_table_data!AF223&gt;99, "&gt;99", IF(san_table_data!AF223&lt;1, "&lt;1", san_table_data!AF223))), "-")</f>
        <v>-</v>
      </c>
      <c r="AG226" s="62" t="str">
        <f>IF(ISNUMBER(san_table_data!AG223), IF(san_table_data!AG223=-999,"NA",IF(san_table_data!AG223&gt;99, "&gt;99", IF(san_table_data!AG223&lt;1, "&lt;1", san_table_data!AG223))), "-")</f>
        <v>-</v>
      </c>
      <c r="AH226" s="63" t="str">
        <f>IF(ISNUMBER(san_table_data!AH223), IF(san_table_data!AH223=-999,"NA",IF(san_table_data!AH223&gt;99, "&gt;99", IF(san_table_data!AH223&lt;1, "&lt;1", san_table_data!AH223))), "-")</f>
        <v>-</v>
      </c>
      <c r="AI226" s="63" t="str">
        <f>IF(ISNUMBER(san_table_data!AI223), IF(san_table_data!AI223=-999,"NA",IF(san_table_data!AI223&gt;99, "&gt;99", IF(san_table_data!AI223&lt;1, "&lt;1", san_table_data!AI223))), "-")</f>
        <v>-</v>
      </c>
      <c r="AJ226" s="63" t="str">
        <f>IF(ISNUMBER(san_table_data!AJ223), IF(san_table_data!AJ223=-999,"NA",IF(san_table_data!AJ223&gt;99, "&gt;99", IF(san_table_data!AJ223&lt;1, "&lt;1", san_table_data!AJ223))), "-")</f>
        <v>-</v>
      </c>
      <c r="AK226" s="59" t="str">
        <f>IF(ISNUMBER(san_table_data!AK223), IF(san_table_data!AK223=-999,"NA",IF(san_table_data!AK223&gt;99, "&gt;99", IF(san_table_data!AK223&lt;1, "&lt;1", san_table_data!AK223))), "-")</f>
        <v>-</v>
      </c>
      <c r="AL226" s="59" t="str">
        <f>IF(ISNUMBER(san_table_data!AL223), IF(san_table_data!AL223=-999,"NA",IF(san_table_data!AL223&gt;99, "&gt;99", IF(san_table_data!AL223&lt;1, "&lt;1", san_table_data!AL223))), "-")</f>
        <v>-</v>
      </c>
      <c r="AM226" s="59" t="str">
        <f>IF(ISNUMBER(san_table_data!AM223), IF(san_table_data!AM223=-999,"NA",IF(san_table_data!AM223&gt;99, "&gt;99", IF(san_table_data!AM223&lt;1, "&lt;1", san_table_data!AM223))), "-")</f>
        <v>-</v>
      </c>
      <c r="AN226" s="62" t="str">
        <f>IF(ISNUMBER(san_table_data!AN223), IF(san_table_data!AN223=-999,"NA",IF(san_table_data!AN223&gt;99, "&gt;99", IF(san_table_data!AN223&lt;1, "&lt;1", san_table_data!AN223))), "-")</f>
        <v>-</v>
      </c>
      <c r="AO226" s="63" t="str">
        <f>IF(ISNUMBER(san_table_data!AO223), IF(san_table_data!AO223=-999,"NA",IF(san_table_data!AO223&gt;99, "&gt;99", IF(san_table_data!AO223&lt;1, "&lt;1", san_table_data!AO223))), "-")</f>
        <v>-</v>
      </c>
      <c r="AP226" s="63" t="str">
        <f>IF(ISNUMBER(san_table_data!AP223), IF(san_table_data!AP223=-999,"NA",IF(san_table_data!AP223&gt;99, "&gt;99", IF(san_table_data!AP223&lt;1, "&lt;1", san_table_data!AP223))), "-")</f>
        <v>-</v>
      </c>
      <c r="AQ226" s="63" t="str">
        <f>IF(ISNUMBER(san_table_data!AQ223), IF(san_table_data!AQ223=-999,"NA",IF(san_table_data!AQ223&gt;99, "&gt;99", IF(san_table_data!AQ223&lt;1, "&lt;1", san_table_data!AQ223))), "-")</f>
        <v>-</v>
      </c>
      <c r="AR226" s="59" t="str">
        <f>IF(ISNUMBER(san_table_data!AR223), IF(san_table_data!AR223=-999,"NA",IF(san_table_data!AR223&gt;99, "&gt;99", IF(san_table_data!AR223&lt;1, "&lt;1", san_table_data!AR223))), "-")</f>
        <v>-</v>
      </c>
      <c r="AS226" s="59" t="str">
        <f>IF(ISNUMBER(san_table_data!AS223), IF(san_table_data!AS223=-999,"NA",IF(san_table_data!AS223&gt;99, "&gt;99", IF(san_table_data!AS223&lt;1, "&lt;1", san_table_data!AS223))), "-")</f>
        <v>-</v>
      </c>
      <c r="AT226" s="59" t="str">
        <f>IF(ISNUMBER(san_table_data!AT223), IF(san_table_data!AT223=-999,"NA",IF(san_table_data!AT223&gt;99, "&gt;99", IF(san_table_data!AT223&lt;1, "&lt;1", san_table_data!AT223))), "-")</f>
        <v>-</v>
      </c>
    </row>
    <row r="227" x14ac:dyDescent="0.25">
      <c r="A227" s="56" t="str">
        <f>IF(ISBLANK(san_table_data!A224), "", san_table_data!A224)</f>
        <v/>
      </c>
      <c r="B227" s="56" t="str">
        <f>IF(ISBLANK(san_table_data!B224), "", san_table_data!B224)</f>
        <v/>
      </c>
      <c r="C227" s="57" t="str">
        <f>IF(ISNUMBER(san_table_data!C224), san_table_data!C224, "-")</f>
        <v>-</v>
      </c>
      <c r="D227" s="58" t="str">
        <f>IF(ISNUMBER(san_table_data!D224), san_table_data!D224, "-")</f>
        <v>-</v>
      </c>
      <c r="E227" s="59" t="str">
        <f>IF(ISNUMBER(san_table_data!E224), san_table_data!E224, "-")</f>
        <v>-</v>
      </c>
      <c r="F227" s="60" t="str">
        <f>IF(ISNUMBER(san_table_data!F224), IF(san_table_data!F224=-999,"NA",IF(san_table_data!F224&gt;99, "&gt;99", IF(san_table_data!F224&lt;1, "&lt;1", san_table_data!F224))), "-")</f>
        <v>-</v>
      </c>
      <c r="G227" s="59" t="str">
        <f>IF(ISNUMBER(san_table_data!G224), IF(san_table_data!G224=-999,"NA",IF(san_table_data!G224&gt;99, "&gt;99", IF(san_table_data!G224&lt;1, "&lt;1", san_table_data!G224))), "-")</f>
        <v>-</v>
      </c>
      <c r="H227" s="59" t="str">
        <f>IF(ISNUMBER(san_table_data!H224), IF(san_table_data!H224=-999,"NA",IF(san_table_data!H224&gt;99, "&gt;99", IF(san_table_data!H224&lt;1, "&lt;1", san_table_data!H224))), "-")</f>
        <v>-</v>
      </c>
      <c r="I227" s="61" t="str">
        <f>IF(ISNUMBER(san_table_data!I224), IF(san_table_data!I224=-999,"NA",IF(san_table_data!I224&gt;99, "&gt;99", IF(san_table_data!I224&lt;1, "&lt;1", san_table_data!I224))), "-")</f>
        <v>-</v>
      </c>
      <c r="J227" s="47" t="str">
        <f>IF(ISNUMBER(san_table_data!J224), IF(san_table_data!J224=-999,"NA",san_table_data!J224), "-")</f>
        <v>-</v>
      </c>
      <c r="K227" s="47" t="str">
        <f>IF(ISNUMBER(san_table_data!K224), IF(san_table_data!K224=-999,"NA",san_table_data!K224), "-")</f>
        <v>-</v>
      </c>
      <c r="L227" s="60" t="str">
        <f>IF(ISNUMBER(san_table_data!L224), IF(san_table_data!L224=-999,"NA",IF(san_table_data!L224&gt;99, "&gt;99", IF(san_table_data!L224&lt;1, "&lt;1", san_table_data!L224))), "-")</f>
        <v>-</v>
      </c>
      <c r="M227" s="59" t="str">
        <f>IF(ISNUMBER(san_table_data!M224), IF(san_table_data!M224=-999,"NA",IF(san_table_data!M224&gt;99, "&gt;99", IF(san_table_data!M224&lt;1, "&lt;1", san_table_data!M224))), "-")</f>
        <v>-</v>
      </c>
      <c r="N227" s="59" t="str">
        <f>IF(ISNUMBER(san_table_data!N224), IF(san_table_data!N224=-999,"NA",IF(san_table_data!N224&gt;99, "&gt;99", IF(san_table_data!N224&lt;1, "&lt;1", san_table_data!N224))), "-")</f>
        <v>-</v>
      </c>
      <c r="O227" s="61" t="str">
        <f>IF(ISNUMBER(san_table_data!O224), IF(san_table_data!O224=-999,"NA",IF(san_table_data!O224&gt;99, "&gt;99", IF(san_table_data!O224&lt;1, "&lt;1", san_table_data!O224))), "-")</f>
        <v>-</v>
      </c>
      <c r="P227" s="47" t="str">
        <f>IF(ISNUMBER(san_table_data!P224), IF(san_table_data!P224=-999,"NA",san_table_data!P224), "-")</f>
        <v>-</v>
      </c>
      <c r="Q227" s="47" t="str">
        <f>IF(ISNUMBER(san_table_data!Q224), IF(san_table_data!Q224=-999,"NA",san_table_data!Q224), "-")</f>
        <v>-</v>
      </c>
      <c r="R227" s="60" t="str">
        <f>IF(ISNUMBER(san_table_data!R224), IF(san_table_data!R224=-999,"NA",IF(san_table_data!R224&gt;99, "&gt;99", IF(san_table_data!R224&lt;1, "&lt;1", san_table_data!R224))), "-")</f>
        <v>-</v>
      </c>
      <c r="S227" s="59" t="str">
        <f>IF(ISNUMBER(san_table_data!S224), IF(san_table_data!S224=-999,"NA",IF(san_table_data!S224&gt;99, "&gt;99", IF(san_table_data!S224&lt;1, "&lt;1", san_table_data!S224))), "-")</f>
        <v>-</v>
      </c>
      <c r="T227" s="59" t="str">
        <f>IF(ISNUMBER(san_table_data!T224), IF(san_table_data!T224=-999,"NA",IF(san_table_data!T224&gt;99, "&gt;99", IF(san_table_data!T224&lt;1, "&lt;1", san_table_data!T224))), "-")</f>
        <v>-</v>
      </c>
      <c r="U227" s="61" t="str">
        <f>IF(ISNUMBER(san_table_data!U224), IF(san_table_data!U224=-999,"NA",IF(san_table_data!U224&gt;99, "&gt;99", IF(san_table_data!U224&lt;1, "&lt;1", san_table_data!U224))), "-")</f>
        <v>-</v>
      </c>
      <c r="V227" s="47" t="str">
        <f>IF(ISNUMBER(san_table_data!V224), IF(san_table_data!V224=-999,"NA",san_table_data!V224), "-")</f>
        <v>-</v>
      </c>
      <c r="W227" s="47" t="str">
        <f>IF(ISNUMBER(san_table_data!W224), IF(san_table_data!W224=-999,"NA",san_table_data!W224), "-")</f>
        <v>-</v>
      </c>
      <c r="X227" s="47"/>
      <c r="Y227" s="47"/>
      <c r="Z227" s="62" t="str">
        <f>IF(ISNUMBER(san_table_data!Z224), IF(san_table_data!Z224=-999,"NA",IF(san_table_data!Z224&gt;99, "&gt;99", IF(san_table_data!Z224&lt;1, "&lt;1", san_table_data!Z224))), "-")</f>
        <v>-</v>
      </c>
      <c r="AA227" s="63" t="str">
        <f>IF(ISNUMBER(san_table_data!AA224), IF(san_table_data!AA224=-999,"NA",IF(san_table_data!AA224&gt;99, "&gt;99", IF(san_table_data!AA224&lt;1, "&lt;1", san_table_data!AA224))), "-")</f>
        <v>-</v>
      </c>
      <c r="AB227" s="63" t="str">
        <f>IF(ISNUMBER(san_table_data!AB224), IF(san_table_data!AB224=-999,"NA",IF(san_table_data!AB224&gt;99, "&gt;99", IF(san_table_data!AB224&lt;1, "&lt;1", san_table_data!AB224))), "-")</f>
        <v>-</v>
      </c>
      <c r="AC227" s="63" t="str">
        <f>IF(ISNUMBER(san_table_data!AC224), IF(san_table_data!AC224=-999,"NA",IF(san_table_data!AC224&gt;99, "&gt;99", IF(san_table_data!AC224&lt;1, "&lt;1", san_table_data!AC224))), "-")</f>
        <v>-</v>
      </c>
      <c r="AD227" s="59" t="str">
        <f>IF(ISNUMBER(san_table_data!AD224), IF(san_table_data!AD224=-999,"NA",IF(san_table_data!AD224&gt;99, "&gt;99", IF(san_table_data!AD224&lt;1, "&lt;1", san_table_data!AD224))), "-")</f>
        <v>-</v>
      </c>
      <c r="AE227" s="59" t="str">
        <f>IF(ISNUMBER(san_table_data!AE224), IF(san_table_data!AE224=-999,"NA",IF(san_table_data!AE224&gt;99, "&gt;99", IF(san_table_data!AE224&lt;1, "&lt;1", san_table_data!AE224))), "-")</f>
        <v>-</v>
      </c>
      <c r="AF227" s="59" t="str">
        <f>IF(ISNUMBER(san_table_data!AF224), IF(san_table_data!AF224=-999,"NA",IF(san_table_data!AF224&gt;99, "&gt;99", IF(san_table_data!AF224&lt;1, "&lt;1", san_table_data!AF224))), "-")</f>
        <v>-</v>
      </c>
      <c r="AG227" s="62" t="str">
        <f>IF(ISNUMBER(san_table_data!AG224), IF(san_table_data!AG224=-999,"NA",IF(san_table_data!AG224&gt;99, "&gt;99", IF(san_table_data!AG224&lt;1, "&lt;1", san_table_data!AG224))), "-")</f>
        <v>-</v>
      </c>
      <c r="AH227" s="63" t="str">
        <f>IF(ISNUMBER(san_table_data!AH224), IF(san_table_data!AH224=-999,"NA",IF(san_table_data!AH224&gt;99, "&gt;99", IF(san_table_data!AH224&lt;1, "&lt;1", san_table_data!AH224))), "-")</f>
        <v>-</v>
      </c>
      <c r="AI227" s="63" t="str">
        <f>IF(ISNUMBER(san_table_data!AI224), IF(san_table_data!AI224=-999,"NA",IF(san_table_data!AI224&gt;99, "&gt;99", IF(san_table_data!AI224&lt;1, "&lt;1", san_table_data!AI224))), "-")</f>
        <v>-</v>
      </c>
      <c r="AJ227" s="63" t="str">
        <f>IF(ISNUMBER(san_table_data!AJ224), IF(san_table_data!AJ224=-999,"NA",IF(san_table_data!AJ224&gt;99, "&gt;99", IF(san_table_data!AJ224&lt;1, "&lt;1", san_table_data!AJ224))), "-")</f>
        <v>-</v>
      </c>
      <c r="AK227" s="59" t="str">
        <f>IF(ISNUMBER(san_table_data!AK224), IF(san_table_data!AK224=-999,"NA",IF(san_table_data!AK224&gt;99, "&gt;99", IF(san_table_data!AK224&lt;1, "&lt;1", san_table_data!AK224))), "-")</f>
        <v>-</v>
      </c>
      <c r="AL227" s="59" t="str">
        <f>IF(ISNUMBER(san_table_data!AL224), IF(san_table_data!AL224=-999,"NA",IF(san_table_data!AL224&gt;99, "&gt;99", IF(san_table_data!AL224&lt;1, "&lt;1", san_table_data!AL224))), "-")</f>
        <v>-</v>
      </c>
      <c r="AM227" s="59" t="str">
        <f>IF(ISNUMBER(san_table_data!AM224), IF(san_table_data!AM224=-999,"NA",IF(san_table_data!AM224&gt;99, "&gt;99", IF(san_table_data!AM224&lt;1, "&lt;1", san_table_data!AM224))), "-")</f>
        <v>-</v>
      </c>
      <c r="AN227" s="62" t="str">
        <f>IF(ISNUMBER(san_table_data!AN224), IF(san_table_data!AN224=-999,"NA",IF(san_table_data!AN224&gt;99, "&gt;99", IF(san_table_data!AN224&lt;1, "&lt;1", san_table_data!AN224))), "-")</f>
        <v>-</v>
      </c>
      <c r="AO227" s="63" t="str">
        <f>IF(ISNUMBER(san_table_data!AO224), IF(san_table_data!AO224=-999,"NA",IF(san_table_data!AO224&gt;99, "&gt;99", IF(san_table_data!AO224&lt;1, "&lt;1", san_table_data!AO224))), "-")</f>
        <v>-</v>
      </c>
      <c r="AP227" s="63" t="str">
        <f>IF(ISNUMBER(san_table_data!AP224), IF(san_table_data!AP224=-999,"NA",IF(san_table_data!AP224&gt;99, "&gt;99", IF(san_table_data!AP224&lt;1, "&lt;1", san_table_data!AP224))), "-")</f>
        <v>-</v>
      </c>
      <c r="AQ227" s="63" t="str">
        <f>IF(ISNUMBER(san_table_data!AQ224), IF(san_table_data!AQ224=-999,"NA",IF(san_table_data!AQ224&gt;99, "&gt;99", IF(san_table_data!AQ224&lt;1, "&lt;1", san_table_data!AQ224))), "-")</f>
        <v>-</v>
      </c>
      <c r="AR227" s="59" t="str">
        <f>IF(ISNUMBER(san_table_data!AR224), IF(san_table_data!AR224=-999,"NA",IF(san_table_data!AR224&gt;99, "&gt;99", IF(san_table_data!AR224&lt;1, "&lt;1", san_table_data!AR224))), "-")</f>
        <v>-</v>
      </c>
      <c r="AS227" s="59" t="str">
        <f>IF(ISNUMBER(san_table_data!AS224), IF(san_table_data!AS224=-999,"NA",IF(san_table_data!AS224&gt;99, "&gt;99", IF(san_table_data!AS224&lt;1, "&lt;1", san_table_data!AS224))), "-")</f>
        <v>-</v>
      </c>
      <c r="AT227" s="59" t="str">
        <f>IF(ISNUMBER(san_table_data!AT224), IF(san_table_data!AT224=-999,"NA",IF(san_table_data!AT224&gt;99, "&gt;99", IF(san_table_data!AT224&lt;1, "&lt;1", san_table_data!AT224))), "-")</f>
        <v>-</v>
      </c>
    </row>
    <row r="228" x14ac:dyDescent="0.25">
      <c r="A228" s="56" t="str">
        <f>IF(ISBLANK(san_table_data!A225), "", san_table_data!A225)</f>
        <v/>
      </c>
      <c r="B228" s="56" t="str">
        <f>IF(ISBLANK(san_table_data!B225), "", san_table_data!B225)</f>
        <v/>
      </c>
      <c r="C228" s="57" t="str">
        <f>IF(ISNUMBER(san_table_data!C225), san_table_data!C225, "-")</f>
        <v>-</v>
      </c>
      <c r="D228" s="58" t="str">
        <f>IF(ISNUMBER(san_table_data!D225), san_table_data!D225, "-")</f>
        <v>-</v>
      </c>
      <c r="E228" s="59" t="str">
        <f>IF(ISNUMBER(san_table_data!E225), san_table_data!E225, "-")</f>
        <v>-</v>
      </c>
      <c r="F228" s="60" t="str">
        <f>IF(ISNUMBER(san_table_data!F225), IF(san_table_data!F225=-999,"NA",IF(san_table_data!F225&gt;99, "&gt;99", IF(san_table_data!F225&lt;1, "&lt;1", san_table_data!F225))), "-")</f>
        <v>-</v>
      </c>
      <c r="G228" s="59" t="str">
        <f>IF(ISNUMBER(san_table_data!G225), IF(san_table_data!G225=-999,"NA",IF(san_table_data!G225&gt;99, "&gt;99", IF(san_table_data!G225&lt;1, "&lt;1", san_table_data!G225))), "-")</f>
        <v>-</v>
      </c>
      <c r="H228" s="59" t="str">
        <f>IF(ISNUMBER(san_table_data!H225), IF(san_table_data!H225=-999,"NA",IF(san_table_data!H225&gt;99, "&gt;99", IF(san_table_data!H225&lt;1, "&lt;1", san_table_data!H225))), "-")</f>
        <v>-</v>
      </c>
      <c r="I228" s="61" t="str">
        <f>IF(ISNUMBER(san_table_data!I225), IF(san_table_data!I225=-999,"NA",IF(san_table_data!I225&gt;99, "&gt;99", IF(san_table_data!I225&lt;1, "&lt;1", san_table_data!I225))), "-")</f>
        <v>-</v>
      </c>
      <c r="J228" s="47" t="str">
        <f>IF(ISNUMBER(san_table_data!J225), IF(san_table_data!J225=-999,"NA",san_table_data!J225), "-")</f>
        <v>-</v>
      </c>
      <c r="K228" s="47" t="str">
        <f>IF(ISNUMBER(san_table_data!K225), IF(san_table_data!K225=-999,"NA",san_table_data!K225), "-")</f>
        <v>-</v>
      </c>
      <c r="L228" s="60" t="str">
        <f>IF(ISNUMBER(san_table_data!L225), IF(san_table_data!L225=-999,"NA",IF(san_table_data!L225&gt;99, "&gt;99", IF(san_table_data!L225&lt;1, "&lt;1", san_table_data!L225))), "-")</f>
        <v>-</v>
      </c>
      <c r="M228" s="59" t="str">
        <f>IF(ISNUMBER(san_table_data!M225), IF(san_table_data!M225=-999,"NA",IF(san_table_data!M225&gt;99, "&gt;99", IF(san_table_data!M225&lt;1, "&lt;1", san_table_data!M225))), "-")</f>
        <v>-</v>
      </c>
      <c r="N228" s="59" t="str">
        <f>IF(ISNUMBER(san_table_data!N225), IF(san_table_data!N225=-999,"NA",IF(san_table_data!N225&gt;99, "&gt;99", IF(san_table_data!N225&lt;1, "&lt;1", san_table_data!N225))), "-")</f>
        <v>-</v>
      </c>
      <c r="O228" s="61" t="str">
        <f>IF(ISNUMBER(san_table_data!O225), IF(san_table_data!O225=-999,"NA",IF(san_table_data!O225&gt;99, "&gt;99", IF(san_table_data!O225&lt;1, "&lt;1", san_table_data!O225))), "-")</f>
        <v>-</v>
      </c>
      <c r="P228" s="47" t="str">
        <f>IF(ISNUMBER(san_table_data!P225), IF(san_table_data!P225=-999,"NA",san_table_data!P225), "-")</f>
        <v>-</v>
      </c>
      <c r="Q228" s="47" t="str">
        <f>IF(ISNUMBER(san_table_data!Q225), IF(san_table_data!Q225=-999,"NA",san_table_data!Q225), "-")</f>
        <v>-</v>
      </c>
      <c r="R228" s="60" t="str">
        <f>IF(ISNUMBER(san_table_data!R225), IF(san_table_data!R225=-999,"NA",IF(san_table_data!R225&gt;99, "&gt;99", IF(san_table_data!R225&lt;1, "&lt;1", san_table_data!R225))), "-")</f>
        <v>-</v>
      </c>
      <c r="S228" s="59" t="str">
        <f>IF(ISNUMBER(san_table_data!S225), IF(san_table_data!S225=-999,"NA",IF(san_table_data!S225&gt;99, "&gt;99", IF(san_table_data!S225&lt;1, "&lt;1", san_table_data!S225))), "-")</f>
        <v>-</v>
      </c>
      <c r="T228" s="59" t="str">
        <f>IF(ISNUMBER(san_table_data!T225), IF(san_table_data!T225=-999,"NA",IF(san_table_data!T225&gt;99, "&gt;99", IF(san_table_data!T225&lt;1, "&lt;1", san_table_data!T225))), "-")</f>
        <v>-</v>
      </c>
      <c r="U228" s="61" t="str">
        <f>IF(ISNUMBER(san_table_data!U225), IF(san_table_data!U225=-999,"NA",IF(san_table_data!U225&gt;99, "&gt;99", IF(san_table_data!U225&lt;1, "&lt;1", san_table_data!U225))), "-")</f>
        <v>-</v>
      </c>
      <c r="V228" s="47" t="str">
        <f>IF(ISNUMBER(san_table_data!V225), IF(san_table_data!V225=-999,"NA",san_table_data!V225), "-")</f>
        <v>-</v>
      </c>
      <c r="W228" s="47" t="str">
        <f>IF(ISNUMBER(san_table_data!W225), IF(san_table_data!W225=-999,"NA",san_table_data!W225), "-")</f>
        <v>-</v>
      </c>
      <c r="X228" s="47"/>
      <c r="Y228" s="47"/>
      <c r="Z228" s="62" t="str">
        <f>IF(ISNUMBER(san_table_data!Z225), IF(san_table_data!Z225=-999,"NA",IF(san_table_data!Z225&gt;99, "&gt;99", IF(san_table_data!Z225&lt;1, "&lt;1", san_table_data!Z225))), "-")</f>
        <v>-</v>
      </c>
      <c r="AA228" s="63" t="str">
        <f>IF(ISNUMBER(san_table_data!AA225), IF(san_table_data!AA225=-999,"NA",IF(san_table_data!AA225&gt;99, "&gt;99", IF(san_table_data!AA225&lt;1, "&lt;1", san_table_data!AA225))), "-")</f>
        <v>-</v>
      </c>
      <c r="AB228" s="63" t="str">
        <f>IF(ISNUMBER(san_table_data!AB225), IF(san_table_data!AB225=-999,"NA",IF(san_table_data!AB225&gt;99, "&gt;99", IF(san_table_data!AB225&lt;1, "&lt;1", san_table_data!AB225))), "-")</f>
        <v>-</v>
      </c>
      <c r="AC228" s="63" t="str">
        <f>IF(ISNUMBER(san_table_data!AC225), IF(san_table_data!AC225=-999,"NA",IF(san_table_data!AC225&gt;99, "&gt;99", IF(san_table_data!AC225&lt;1, "&lt;1", san_table_data!AC225))), "-")</f>
        <v>-</v>
      </c>
      <c r="AD228" s="59" t="str">
        <f>IF(ISNUMBER(san_table_data!AD225), IF(san_table_data!AD225=-999,"NA",IF(san_table_data!AD225&gt;99, "&gt;99", IF(san_table_data!AD225&lt;1, "&lt;1", san_table_data!AD225))), "-")</f>
        <v>-</v>
      </c>
      <c r="AE228" s="59" t="str">
        <f>IF(ISNUMBER(san_table_data!AE225), IF(san_table_data!AE225=-999,"NA",IF(san_table_data!AE225&gt;99, "&gt;99", IF(san_table_data!AE225&lt;1, "&lt;1", san_table_data!AE225))), "-")</f>
        <v>-</v>
      </c>
      <c r="AF228" s="59" t="str">
        <f>IF(ISNUMBER(san_table_data!AF225), IF(san_table_data!AF225=-999,"NA",IF(san_table_data!AF225&gt;99, "&gt;99", IF(san_table_data!AF225&lt;1, "&lt;1", san_table_data!AF225))), "-")</f>
        <v>-</v>
      </c>
      <c r="AG228" s="62" t="str">
        <f>IF(ISNUMBER(san_table_data!AG225), IF(san_table_data!AG225=-999,"NA",IF(san_table_data!AG225&gt;99, "&gt;99", IF(san_table_data!AG225&lt;1, "&lt;1", san_table_data!AG225))), "-")</f>
        <v>-</v>
      </c>
      <c r="AH228" s="63" t="str">
        <f>IF(ISNUMBER(san_table_data!AH225), IF(san_table_data!AH225=-999,"NA",IF(san_table_data!AH225&gt;99, "&gt;99", IF(san_table_data!AH225&lt;1, "&lt;1", san_table_data!AH225))), "-")</f>
        <v>-</v>
      </c>
      <c r="AI228" s="63" t="str">
        <f>IF(ISNUMBER(san_table_data!AI225), IF(san_table_data!AI225=-999,"NA",IF(san_table_data!AI225&gt;99, "&gt;99", IF(san_table_data!AI225&lt;1, "&lt;1", san_table_data!AI225))), "-")</f>
        <v>-</v>
      </c>
      <c r="AJ228" s="63" t="str">
        <f>IF(ISNUMBER(san_table_data!AJ225), IF(san_table_data!AJ225=-999,"NA",IF(san_table_data!AJ225&gt;99, "&gt;99", IF(san_table_data!AJ225&lt;1, "&lt;1", san_table_data!AJ225))), "-")</f>
        <v>-</v>
      </c>
      <c r="AK228" s="59" t="str">
        <f>IF(ISNUMBER(san_table_data!AK225), IF(san_table_data!AK225=-999,"NA",IF(san_table_data!AK225&gt;99, "&gt;99", IF(san_table_data!AK225&lt;1, "&lt;1", san_table_data!AK225))), "-")</f>
        <v>-</v>
      </c>
      <c r="AL228" s="59" t="str">
        <f>IF(ISNUMBER(san_table_data!AL225), IF(san_table_data!AL225=-999,"NA",IF(san_table_data!AL225&gt;99, "&gt;99", IF(san_table_data!AL225&lt;1, "&lt;1", san_table_data!AL225))), "-")</f>
        <v>-</v>
      </c>
      <c r="AM228" s="59" t="str">
        <f>IF(ISNUMBER(san_table_data!AM225), IF(san_table_data!AM225=-999,"NA",IF(san_table_data!AM225&gt;99, "&gt;99", IF(san_table_data!AM225&lt;1, "&lt;1", san_table_data!AM225))), "-")</f>
        <v>-</v>
      </c>
      <c r="AN228" s="62" t="str">
        <f>IF(ISNUMBER(san_table_data!AN225), IF(san_table_data!AN225=-999,"NA",IF(san_table_data!AN225&gt;99, "&gt;99", IF(san_table_data!AN225&lt;1, "&lt;1", san_table_data!AN225))), "-")</f>
        <v>-</v>
      </c>
      <c r="AO228" s="63" t="str">
        <f>IF(ISNUMBER(san_table_data!AO225), IF(san_table_data!AO225=-999,"NA",IF(san_table_data!AO225&gt;99, "&gt;99", IF(san_table_data!AO225&lt;1, "&lt;1", san_table_data!AO225))), "-")</f>
        <v>-</v>
      </c>
      <c r="AP228" s="63" t="str">
        <f>IF(ISNUMBER(san_table_data!AP225), IF(san_table_data!AP225=-999,"NA",IF(san_table_data!AP225&gt;99, "&gt;99", IF(san_table_data!AP225&lt;1, "&lt;1", san_table_data!AP225))), "-")</f>
        <v>-</v>
      </c>
      <c r="AQ228" s="63" t="str">
        <f>IF(ISNUMBER(san_table_data!AQ225), IF(san_table_data!AQ225=-999,"NA",IF(san_table_data!AQ225&gt;99, "&gt;99", IF(san_table_data!AQ225&lt;1, "&lt;1", san_table_data!AQ225))), "-")</f>
        <v>-</v>
      </c>
      <c r="AR228" s="59" t="str">
        <f>IF(ISNUMBER(san_table_data!AR225), IF(san_table_data!AR225=-999,"NA",IF(san_table_data!AR225&gt;99, "&gt;99", IF(san_table_data!AR225&lt;1, "&lt;1", san_table_data!AR225))), "-")</f>
        <v>-</v>
      </c>
      <c r="AS228" s="59" t="str">
        <f>IF(ISNUMBER(san_table_data!AS225), IF(san_table_data!AS225=-999,"NA",IF(san_table_data!AS225&gt;99, "&gt;99", IF(san_table_data!AS225&lt;1, "&lt;1", san_table_data!AS225))), "-")</f>
        <v>-</v>
      </c>
      <c r="AT228" s="59" t="str">
        <f>IF(ISNUMBER(san_table_data!AT225), IF(san_table_data!AT225=-999,"NA",IF(san_table_data!AT225&gt;99, "&gt;99", IF(san_table_data!AT225&lt;1, "&lt;1", san_table_data!AT225))), "-")</f>
        <v>-</v>
      </c>
    </row>
    <row r="229" x14ac:dyDescent="0.25">
      <c r="A229" s="56" t="str">
        <f>IF(ISBLANK(san_table_data!A226), "", san_table_data!A226)</f>
        <v/>
      </c>
      <c r="B229" s="56" t="str">
        <f>IF(ISBLANK(san_table_data!B226), "", san_table_data!B226)</f>
        <v/>
      </c>
      <c r="C229" s="57" t="str">
        <f>IF(ISNUMBER(san_table_data!C226), san_table_data!C226, "-")</f>
        <v>-</v>
      </c>
      <c r="D229" s="58" t="str">
        <f>IF(ISNUMBER(san_table_data!D226), san_table_data!D226, "-")</f>
        <v>-</v>
      </c>
      <c r="E229" s="59" t="str">
        <f>IF(ISNUMBER(san_table_data!E226), san_table_data!E226, "-")</f>
        <v>-</v>
      </c>
      <c r="F229" s="60" t="str">
        <f>IF(ISNUMBER(san_table_data!F226), IF(san_table_data!F226=-999,"NA",IF(san_table_data!F226&gt;99, "&gt;99", IF(san_table_data!F226&lt;1, "&lt;1", san_table_data!F226))), "-")</f>
        <v>-</v>
      </c>
      <c r="G229" s="59" t="str">
        <f>IF(ISNUMBER(san_table_data!G226), IF(san_table_data!G226=-999,"NA",IF(san_table_data!G226&gt;99, "&gt;99", IF(san_table_data!G226&lt;1, "&lt;1", san_table_data!G226))), "-")</f>
        <v>-</v>
      </c>
      <c r="H229" s="59" t="str">
        <f>IF(ISNUMBER(san_table_data!H226), IF(san_table_data!H226=-999,"NA",IF(san_table_data!H226&gt;99, "&gt;99", IF(san_table_data!H226&lt;1, "&lt;1", san_table_data!H226))), "-")</f>
        <v>-</v>
      </c>
      <c r="I229" s="61" t="str">
        <f>IF(ISNUMBER(san_table_data!I226), IF(san_table_data!I226=-999,"NA",IF(san_table_data!I226&gt;99, "&gt;99", IF(san_table_data!I226&lt;1, "&lt;1", san_table_data!I226))), "-")</f>
        <v>-</v>
      </c>
      <c r="J229" s="47" t="str">
        <f>IF(ISNUMBER(san_table_data!J226), IF(san_table_data!J226=-999,"NA",san_table_data!J226), "-")</f>
        <v>-</v>
      </c>
      <c r="K229" s="47" t="str">
        <f>IF(ISNUMBER(san_table_data!K226), IF(san_table_data!K226=-999,"NA",san_table_data!K226), "-")</f>
        <v>-</v>
      </c>
      <c r="L229" s="60" t="str">
        <f>IF(ISNUMBER(san_table_data!L226), IF(san_table_data!L226=-999,"NA",IF(san_table_data!L226&gt;99, "&gt;99", IF(san_table_data!L226&lt;1, "&lt;1", san_table_data!L226))), "-")</f>
        <v>-</v>
      </c>
      <c r="M229" s="59" t="str">
        <f>IF(ISNUMBER(san_table_data!M226), IF(san_table_data!M226=-999,"NA",IF(san_table_data!M226&gt;99, "&gt;99", IF(san_table_data!M226&lt;1, "&lt;1", san_table_data!M226))), "-")</f>
        <v>-</v>
      </c>
      <c r="N229" s="59" t="str">
        <f>IF(ISNUMBER(san_table_data!N226), IF(san_table_data!N226=-999,"NA",IF(san_table_data!N226&gt;99, "&gt;99", IF(san_table_data!N226&lt;1, "&lt;1", san_table_data!N226))), "-")</f>
        <v>-</v>
      </c>
      <c r="O229" s="61" t="str">
        <f>IF(ISNUMBER(san_table_data!O226), IF(san_table_data!O226=-999,"NA",IF(san_table_data!O226&gt;99, "&gt;99", IF(san_table_data!O226&lt;1, "&lt;1", san_table_data!O226))), "-")</f>
        <v>-</v>
      </c>
      <c r="P229" s="47" t="str">
        <f>IF(ISNUMBER(san_table_data!P226), IF(san_table_data!P226=-999,"NA",san_table_data!P226), "-")</f>
        <v>-</v>
      </c>
      <c r="Q229" s="47" t="str">
        <f>IF(ISNUMBER(san_table_data!Q226), IF(san_table_data!Q226=-999,"NA",san_table_data!Q226), "-")</f>
        <v>-</v>
      </c>
      <c r="R229" s="60" t="str">
        <f>IF(ISNUMBER(san_table_data!R226), IF(san_table_data!R226=-999,"NA",IF(san_table_data!R226&gt;99, "&gt;99", IF(san_table_data!R226&lt;1, "&lt;1", san_table_data!R226))), "-")</f>
        <v>-</v>
      </c>
      <c r="S229" s="59" t="str">
        <f>IF(ISNUMBER(san_table_data!S226), IF(san_table_data!S226=-999,"NA",IF(san_table_data!S226&gt;99, "&gt;99", IF(san_table_data!S226&lt;1, "&lt;1", san_table_data!S226))), "-")</f>
        <v>-</v>
      </c>
      <c r="T229" s="59" t="str">
        <f>IF(ISNUMBER(san_table_data!T226), IF(san_table_data!T226=-999,"NA",IF(san_table_data!T226&gt;99, "&gt;99", IF(san_table_data!T226&lt;1, "&lt;1", san_table_data!T226))), "-")</f>
        <v>-</v>
      </c>
      <c r="U229" s="61" t="str">
        <f>IF(ISNUMBER(san_table_data!U226), IF(san_table_data!U226=-999,"NA",IF(san_table_data!U226&gt;99, "&gt;99", IF(san_table_data!U226&lt;1, "&lt;1", san_table_data!U226))), "-")</f>
        <v>-</v>
      </c>
      <c r="V229" s="47" t="str">
        <f>IF(ISNUMBER(san_table_data!V226), IF(san_table_data!V226=-999,"NA",san_table_data!V226), "-")</f>
        <v>-</v>
      </c>
      <c r="W229" s="47" t="str">
        <f>IF(ISNUMBER(san_table_data!W226), IF(san_table_data!W226=-999,"NA",san_table_data!W226), "-")</f>
        <v>-</v>
      </c>
      <c r="X229" s="47"/>
      <c r="Y229" s="47"/>
      <c r="Z229" s="62" t="str">
        <f>IF(ISNUMBER(san_table_data!Z226), IF(san_table_data!Z226=-999,"NA",IF(san_table_data!Z226&gt;99, "&gt;99", IF(san_table_data!Z226&lt;1, "&lt;1", san_table_data!Z226))), "-")</f>
        <v>-</v>
      </c>
      <c r="AA229" s="63" t="str">
        <f>IF(ISNUMBER(san_table_data!AA226), IF(san_table_data!AA226=-999,"NA",IF(san_table_data!AA226&gt;99, "&gt;99", IF(san_table_data!AA226&lt;1, "&lt;1", san_table_data!AA226))), "-")</f>
        <v>-</v>
      </c>
      <c r="AB229" s="63" t="str">
        <f>IF(ISNUMBER(san_table_data!AB226), IF(san_table_data!AB226=-999,"NA",IF(san_table_data!AB226&gt;99, "&gt;99", IF(san_table_data!AB226&lt;1, "&lt;1", san_table_data!AB226))), "-")</f>
        <v>-</v>
      </c>
      <c r="AC229" s="63" t="str">
        <f>IF(ISNUMBER(san_table_data!AC226), IF(san_table_data!AC226=-999,"NA",IF(san_table_data!AC226&gt;99, "&gt;99", IF(san_table_data!AC226&lt;1, "&lt;1", san_table_data!AC226))), "-")</f>
        <v>-</v>
      </c>
      <c r="AD229" s="59" t="str">
        <f>IF(ISNUMBER(san_table_data!AD226), IF(san_table_data!AD226=-999,"NA",IF(san_table_data!AD226&gt;99, "&gt;99", IF(san_table_data!AD226&lt;1, "&lt;1", san_table_data!AD226))), "-")</f>
        <v>-</v>
      </c>
      <c r="AE229" s="59" t="str">
        <f>IF(ISNUMBER(san_table_data!AE226), IF(san_table_data!AE226=-999,"NA",IF(san_table_data!AE226&gt;99, "&gt;99", IF(san_table_data!AE226&lt;1, "&lt;1", san_table_data!AE226))), "-")</f>
        <v>-</v>
      </c>
      <c r="AF229" s="59" t="str">
        <f>IF(ISNUMBER(san_table_data!AF226), IF(san_table_data!AF226=-999,"NA",IF(san_table_data!AF226&gt;99, "&gt;99", IF(san_table_data!AF226&lt;1, "&lt;1", san_table_data!AF226))), "-")</f>
        <v>-</v>
      </c>
      <c r="AG229" s="62" t="str">
        <f>IF(ISNUMBER(san_table_data!AG226), IF(san_table_data!AG226=-999,"NA",IF(san_table_data!AG226&gt;99, "&gt;99", IF(san_table_data!AG226&lt;1, "&lt;1", san_table_data!AG226))), "-")</f>
        <v>-</v>
      </c>
      <c r="AH229" s="63" t="str">
        <f>IF(ISNUMBER(san_table_data!AH226), IF(san_table_data!AH226=-999,"NA",IF(san_table_data!AH226&gt;99, "&gt;99", IF(san_table_data!AH226&lt;1, "&lt;1", san_table_data!AH226))), "-")</f>
        <v>-</v>
      </c>
      <c r="AI229" s="63" t="str">
        <f>IF(ISNUMBER(san_table_data!AI226), IF(san_table_data!AI226=-999,"NA",IF(san_table_data!AI226&gt;99, "&gt;99", IF(san_table_data!AI226&lt;1, "&lt;1", san_table_data!AI226))), "-")</f>
        <v>-</v>
      </c>
      <c r="AJ229" s="63" t="str">
        <f>IF(ISNUMBER(san_table_data!AJ226), IF(san_table_data!AJ226=-999,"NA",IF(san_table_data!AJ226&gt;99, "&gt;99", IF(san_table_data!AJ226&lt;1, "&lt;1", san_table_data!AJ226))), "-")</f>
        <v>-</v>
      </c>
      <c r="AK229" s="59" t="str">
        <f>IF(ISNUMBER(san_table_data!AK226), IF(san_table_data!AK226=-999,"NA",IF(san_table_data!AK226&gt;99, "&gt;99", IF(san_table_data!AK226&lt;1, "&lt;1", san_table_data!AK226))), "-")</f>
        <v>-</v>
      </c>
      <c r="AL229" s="59" t="str">
        <f>IF(ISNUMBER(san_table_data!AL226), IF(san_table_data!AL226=-999,"NA",IF(san_table_data!AL226&gt;99, "&gt;99", IF(san_table_data!AL226&lt;1, "&lt;1", san_table_data!AL226))), "-")</f>
        <v>-</v>
      </c>
      <c r="AM229" s="59" t="str">
        <f>IF(ISNUMBER(san_table_data!AM226), IF(san_table_data!AM226=-999,"NA",IF(san_table_data!AM226&gt;99, "&gt;99", IF(san_table_data!AM226&lt;1, "&lt;1", san_table_data!AM226))), "-")</f>
        <v>-</v>
      </c>
      <c r="AN229" s="62" t="str">
        <f>IF(ISNUMBER(san_table_data!AN226), IF(san_table_data!AN226=-999,"NA",IF(san_table_data!AN226&gt;99, "&gt;99", IF(san_table_data!AN226&lt;1, "&lt;1", san_table_data!AN226))), "-")</f>
        <v>-</v>
      </c>
      <c r="AO229" s="63" t="str">
        <f>IF(ISNUMBER(san_table_data!AO226), IF(san_table_data!AO226=-999,"NA",IF(san_table_data!AO226&gt;99, "&gt;99", IF(san_table_data!AO226&lt;1, "&lt;1", san_table_data!AO226))), "-")</f>
        <v>-</v>
      </c>
      <c r="AP229" s="63" t="str">
        <f>IF(ISNUMBER(san_table_data!AP226), IF(san_table_data!AP226=-999,"NA",IF(san_table_data!AP226&gt;99, "&gt;99", IF(san_table_data!AP226&lt;1, "&lt;1", san_table_data!AP226))), "-")</f>
        <v>-</v>
      </c>
      <c r="AQ229" s="63" t="str">
        <f>IF(ISNUMBER(san_table_data!AQ226), IF(san_table_data!AQ226=-999,"NA",IF(san_table_data!AQ226&gt;99, "&gt;99", IF(san_table_data!AQ226&lt;1, "&lt;1", san_table_data!AQ226))), "-")</f>
        <v>-</v>
      </c>
      <c r="AR229" s="59" t="str">
        <f>IF(ISNUMBER(san_table_data!AR226), IF(san_table_data!AR226=-999,"NA",IF(san_table_data!AR226&gt;99, "&gt;99", IF(san_table_data!AR226&lt;1, "&lt;1", san_table_data!AR226))), "-")</f>
        <v>-</v>
      </c>
      <c r="AS229" s="59" t="str">
        <f>IF(ISNUMBER(san_table_data!AS226), IF(san_table_data!AS226=-999,"NA",IF(san_table_data!AS226&gt;99, "&gt;99", IF(san_table_data!AS226&lt;1, "&lt;1", san_table_data!AS226))), "-")</f>
        <v>-</v>
      </c>
      <c r="AT229" s="59" t="str">
        <f>IF(ISNUMBER(san_table_data!AT226), IF(san_table_data!AT226=-999,"NA",IF(san_table_data!AT226&gt;99, "&gt;99", IF(san_table_data!AT226&lt;1, "&lt;1", san_table_data!AT226))), "-")</f>
        <v>-</v>
      </c>
    </row>
    <row r="230" x14ac:dyDescent="0.25">
      <c r="A230" s="56" t="str">
        <f>IF(ISBLANK(san_table_data!A227), "", san_table_data!A227)</f>
        <v/>
      </c>
      <c r="B230" s="56" t="str">
        <f>IF(ISBLANK(san_table_data!B227), "", san_table_data!B227)</f>
        <v/>
      </c>
      <c r="C230" s="57" t="str">
        <f>IF(ISNUMBER(san_table_data!C227), san_table_data!C227, "-")</f>
        <v>-</v>
      </c>
      <c r="D230" s="58" t="str">
        <f>IF(ISNUMBER(san_table_data!D227), san_table_data!D227, "-")</f>
        <v>-</v>
      </c>
      <c r="E230" s="59" t="str">
        <f>IF(ISNUMBER(san_table_data!E227), san_table_data!E227, "-")</f>
        <v>-</v>
      </c>
      <c r="F230" s="60" t="str">
        <f>IF(ISNUMBER(san_table_data!F227), IF(san_table_data!F227=-999,"NA",IF(san_table_data!F227&gt;99, "&gt;99", IF(san_table_data!F227&lt;1, "&lt;1", san_table_data!F227))), "-")</f>
        <v>-</v>
      </c>
      <c r="G230" s="59" t="str">
        <f>IF(ISNUMBER(san_table_data!G227), IF(san_table_data!G227=-999,"NA",IF(san_table_data!G227&gt;99, "&gt;99", IF(san_table_data!G227&lt;1, "&lt;1", san_table_data!G227))), "-")</f>
        <v>-</v>
      </c>
      <c r="H230" s="59" t="str">
        <f>IF(ISNUMBER(san_table_data!H227), IF(san_table_data!H227=-999,"NA",IF(san_table_data!H227&gt;99, "&gt;99", IF(san_table_data!H227&lt;1, "&lt;1", san_table_data!H227))), "-")</f>
        <v>-</v>
      </c>
      <c r="I230" s="61" t="str">
        <f>IF(ISNUMBER(san_table_data!I227), IF(san_table_data!I227=-999,"NA",IF(san_table_data!I227&gt;99, "&gt;99", IF(san_table_data!I227&lt;1, "&lt;1", san_table_data!I227))), "-")</f>
        <v>-</v>
      </c>
      <c r="J230" s="47" t="str">
        <f>IF(ISNUMBER(san_table_data!J227), IF(san_table_data!J227=-999,"NA",san_table_data!J227), "-")</f>
        <v>-</v>
      </c>
      <c r="K230" s="47" t="str">
        <f>IF(ISNUMBER(san_table_data!K227), IF(san_table_data!K227=-999,"NA",san_table_data!K227), "-")</f>
        <v>-</v>
      </c>
      <c r="L230" s="60" t="str">
        <f>IF(ISNUMBER(san_table_data!L227), IF(san_table_data!L227=-999,"NA",IF(san_table_data!L227&gt;99, "&gt;99", IF(san_table_data!L227&lt;1, "&lt;1", san_table_data!L227))), "-")</f>
        <v>-</v>
      </c>
      <c r="M230" s="59" t="str">
        <f>IF(ISNUMBER(san_table_data!M227), IF(san_table_data!M227=-999,"NA",IF(san_table_data!M227&gt;99, "&gt;99", IF(san_table_data!M227&lt;1, "&lt;1", san_table_data!M227))), "-")</f>
        <v>-</v>
      </c>
      <c r="N230" s="59" t="str">
        <f>IF(ISNUMBER(san_table_data!N227), IF(san_table_data!N227=-999,"NA",IF(san_table_data!N227&gt;99, "&gt;99", IF(san_table_data!N227&lt;1, "&lt;1", san_table_data!N227))), "-")</f>
        <v>-</v>
      </c>
      <c r="O230" s="61" t="str">
        <f>IF(ISNUMBER(san_table_data!O227), IF(san_table_data!O227=-999,"NA",IF(san_table_data!O227&gt;99, "&gt;99", IF(san_table_data!O227&lt;1, "&lt;1", san_table_data!O227))), "-")</f>
        <v>-</v>
      </c>
      <c r="P230" s="47" t="str">
        <f>IF(ISNUMBER(san_table_data!P227), IF(san_table_data!P227=-999,"NA",san_table_data!P227), "-")</f>
        <v>-</v>
      </c>
      <c r="Q230" s="47" t="str">
        <f>IF(ISNUMBER(san_table_data!Q227), IF(san_table_data!Q227=-999,"NA",san_table_data!Q227), "-")</f>
        <v>-</v>
      </c>
      <c r="R230" s="60" t="str">
        <f>IF(ISNUMBER(san_table_data!R227), IF(san_table_data!R227=-999,"NA",IF(san_table_data!R227&gt;99, "&gt;99", IF(san_table_data!R227&lt;1, "&lt;1", san_table_data!R227))), "-")</f>
        <v>-</v>
      </c>
      <c r="S230" s="59" t="str">
        <f>IF(ISNUMBER(san_table_data!S227), IF(san_table_data!S227=-999,"NA",IF(san_table_data!S227&gt;99, "&gt;99", IF(san_table_data!S227&lt;1, "&lt;1", san_table_data!S227))), "-")</f>
        <v>-</v>
      </c>
      <c r="T230" s="59" t="str">
        <f>IF(ISNUMBER(san_table_data!T227), IF(san_table_data!T227=-999,"NA",IF(san_table_data!T227&gt;99, "&gt;99", IF(san_table_data!T227&lt;1, "&lt;1", san_table_data!T227))), "-")</f>
        <v>-</v>
      </c>
      <c r="U230" s="61" t="str">
        <f>IF(ISNUMBER(san_table_data!U227), IF(san_table_data!U227=-999,"NA",IF(san_table_data!U227&gt;99, "&gt;99", IF(san_table_data!U227&lt;1, "&lt;1", san_table_data!U227))), "-")</f>
        <v>-</v>
      </c>
      <c r="V230" s="47" t="str">
        <f>IF(ISNUMBER(san_table_data!V227), IF(san_table_data!V227=-999,"NA",san_table_data!V227), "-")</f>
        <v>-</v>
      </c>
      <c r="W230" s="47" t="str">
        <f>IF(ISNUMBER(san_table_data!W227), IF(san_table_data!W227=-999,"NA",san_table_data!W227), "-")</f>
        <v>-</v>
      </c>
      <c r="X230" s="47"/>
      <c r="Y230" s="47"/>
      <c r="Z230" s="62" t="str">
        <f>IF(ISNUMBER(san_table_data!Z227), IF(san_table_data!Z227=-999,"NA",IF(san_table_data!Z227&gt;99, "&gt;99", IF(san_table_data!Z227&lt;1, "&lt;1", san_table_data!Z227))), "-")</f>
        <v>-</v>
      </c>
      <c r="AA230" s="63" t="str">
        <f>IF(ISNUMBER(san_table_data!AA227), IF(san_table_data!AA227=-999,"NA",IF(san_table_data!AA227&gt;99, "&gt;99", IF(san_table_data!AA227&lt;1, "&lt;1", san_table_data!AA227))), "-")</f>
        <v>-</v>
      </c>
      <c r="AB230" s="63" t="str">
        <f>IF(ISNUMBER(san_table_data!AB227), IF(san_table_data!AB227=-999,"NA",IF(san_table_data!AB227&gt;99, "&gt;99", IF(san_table_data!AB227&lt;1, "&lt;1", san_table_data!AB227))), "-")</f>
        <v>-</v>
      </c>
      <c r="AC230" s="63" t="str">
        <f>IF(ISNUMBER(san_table_data!AC227), IF(san_table_data!AC227=-999,"NA",IF(san_table_data!AC227&gt;99, "&gt;99", IF(san_table_data!AC227&lt;1, "&lt;1", san_table_data!AC227))), "-")</f>
        <v>-</v>
      </c>
      <c r="AD230" s="59" t="str">
        <f>IF(ISNUMBER(san_table_data!AD227), IF(san_table_data!AD227=-999,"NA",IF(san_table_data!AD227&gt;99, "&gt;99", IF(san_table_data!AD227&lt;1, "&lt;1", san_table_data!AD227))), "-")</f>
        <v>-</v>
      </c>
      <c r="AE230" s="59" t="str">
        <f>IF(ISNUMBER(san_table_data!AE227), IF(san_table_data!AE227=-999,"NA",IF(san_table_data!AE227&gt;99, "&gt;99", IF(san_table_data!AE227&lt;1, "&lt;1", san_table_data!AE227))), "-")</f>
        <v>-</v>
      </c>
      <c r="AF230" s="59" t="str">
        <f>IF(ISNUMBER(san_table_data!AF227), IF(san_table_data!AF227=-999,"NA",IF(san_table_data!AF227&gt;99, "&gt;99", IF(san_table_data!AF227&lt;1, "&lt;1", san_table_data!AF227))), "-")</f>
        <v>-</v>
      </c>
      <c r="AG230" s="62" t="str">
        <f>IF(ISNUMBER(san_table_data!AG227), IF(san_table_data!AG227=-999,"NA",IF(san_table_data!AG227&gt;99, "&gt;99", IF(san_table_data!AG227&lt;1, "&lt;1", san_table_data!AG227))), "-")</f>
        <v>-</v>
      </c>
      <c r="AH230" s="63" t="str">
        <f>IF(ISNUMBER(san_table_data!AH227), IF(san_table_data!AH227=-999,"NA",IF(san_table_data!AH227&gt;99, "&gt;99", IF(san_table_data!AH227&lt;1, "&lt;1", san_table_data!AH227))), "-")</f>
        <v>-</v>
      </c>
      <c r="AI230" s="63" t="str">
        <f>IF(ISNUMBER(san_table_data!AI227), IF(san_table_data!AI227=-999,"NA",IF(san_table_data!AI227&gt;99, "&gt;99", IF(san_table_data!AI227&lt;1, "&lt;1", san_table_data!AI227))), "-")</f>
        <v>-</v>
      </c>
      <c r="AJ230" s="63" t="str">
        <f>IF(ISNUMBER(san_table_data!AJ227), IF(san_table_data!AJ227=-999,"NA",IF(san_table_data!AJ227&gt;99, "&gt;99", IF(san_table_data!AJ227&lt;1, "&lt;1", san_table_data!AJ227))), "-")</f>
        <v>-</v>
      </c>
      <c r="AK230" s="59" t="str">
        <f>IF(ISNUMBER(san_table_data!AK227), IF(san_table_data!AK227=-999,"NA",IF(san_table_data!AK227&gt;99, "&gt;99", IF(san_table_data!AK227&lt;1, "&lt;1", san_table_data!AK227))), "-")</f>
        <v>-</v>
      </c>
      <c r="AL230" s="59" t="str">
        <f>IF(ISNUMBER(san_table_data!AL227), IF(san_table_data!AL227=-999,"NA",IF(san_table_data!AL227&gt;99, "&gt;99", IF(san_table_data!AL227&lt;1, "&lt;1", san_table_data!AL227))), "-")</f>
        <v>-</v>
      </c>
      <c r="AM230" s="59" t="str">
        <f>IF(ISNUMBER(san_table_data!AM227), IF(san_table_data!AM227=-999,"NA",IF(san_table_data!AM227&gt;99, "&gt;99", IF(san_table_data!AM227&lt;1, "&lt;1", san_table_data!AM227))), "-")</f>
        <v>-</v>
      </c>
      <c r="AN230" s="62" t="str">
        <f>IF(ISNUMBER(san_table_data!AN227), IF(san_table_data!AN227=-999,"NA",IF(san_table_data!AN227&gt;99, "&gt;99", IF(san_table_data!AN227&lt;1, "&lt;1", san_table_data!AN227))), "-")</f>
        <v>-</v>
      </c>
      <c r="AO230" s="63" t="str">
        <f>IF(ISNUMBER(san_table_data!AO227), IF(san_table_data!AO227=-999,"NA",IF(san_table_data!AO227&gt;99, "&gt;99", IF(san_table_data!AO227&lt;1, "&lt;1", san_table_data!AO227))), "-")</f>
        <v>-</v>
      </c>
      <c r="AP230" s="63" t="str">
        <f>IF(ISNUMBER(san_table_data!AP227), IF(san_table_data!AP227=-999,"NA",IF(san_table_data!AP227&gt;99, "&gt;99", IF(san_table_data!AP227&lt;1, "&lt;1", san_table_data!AP227))), "-")</f>
        <v>-</v>
      </c>
      <c r="AQ230" s="63" t="str">
        <f>IF(ISNUMBER(san_table_data!AQ227), IF(san_table_data!AQ227=-999,"NA",IF(san_table_data!AQ227&gt;99, "&gt;99", IF(san_table_data!AQ227&lt;1, "&lt;1", san_table_data!AQ227))), "-")</f>
        <v>-</v>
      </c>
      <c r="AR230" s="59" t="str">
        <f>IF(ISNUMBER(san_table_data!AR227), IF(san_table_data!AR227=-999,"NA",IF(san_table_data!AR227&gt;99, "&gt;99", IF(san_table_data!AR227&lt;1, "&lt;1", san_table_data!AR227))), "-")</f>
        <v>-</v>
      </c>
      <c r="AS230" s="59" t="str">
        <f>IF(ISNUMBER(san_table_data!AS227), IF(san_table_data!AS227=-999,"NA",IF(san_table_data!AS227&gt;99, "&gt;99", IF(san_table_data!AS227&lt;1, "&lt;1", san_table_data!AS227))), "-")</f>
        <v>-</v>
      </c>
      <c r="AT230" s="59" t="str">
        <f>IF(ISNUMBER(san_table_data!AT227), IF(san_table_data!AT227=-999,"NA",IF(san_table_data!AT227&gt;99, "&gt;99", IF(san_table_data!AT227&lt;1, "&lt;1", san_table_data!AT227))), "-")</f>
        <v>-</v>
      </c>
    </row>
    <row r="231" x14ac:dyDescent="0.25">
      <c r="A231" s="56" t="str">
        <f>IF(ISBLANK(san_table_data!A228), "", san_table_data!A228)</f>
        <v/>
      </c>
      <c r="B231" s="56" t="str">
        <f>IF(ISBLANK(san_table_data!B228), "", san_table_data!B228)</f>
        <v/>
      </c>
      <c r="C231" s="57" t="str">
        <f>IF(ISNUMBER(san_table_data!C228), san_table_data!C228, "-")</f>
        <v>-</v>
      </c>
      <c r="D231" s="58" t="str">
        <f>IF(ISNUMBER(san_table_data!D228), san_table_data!D228, "-")</f>
        <v>-</v>
      </c>
      <c r="E231" s="59" t="str">
        <f>IF(ISNUMBER(san_table_data!E228), san_table_data!E228, "-")</f>
        <v>-</v>
      </c>
      <c r="F231" s="60" t="str">
        <f>IF(ISNUMBER(san_table_data!F228), IF(san_table_data!F228=-999,"NA",IF(san_table_data!F228&gt;99, "&gt;99", IF(san_table_data!F228&lt;1, "&lt;1", san_table_data!F228))), "-")</f>
        <v>-</v>
      </c>
      <c r="G231" s="59" t="str">
        <f>IF(ISNUMBER(san_table_data!G228), IF(san_table_data!G228=-999,"NA",IF(san_table_data!G228&gt;99, "&gt;99", IF(san_table_data!G228&lt;1, "&lt;1", san_table_data!G228))), "-")</f>
        <v>-</v>
      </c>
      <c r="H231" s="59" t="str">
        <f>IF(ISNUMBER(san_table_data!H228), IF(san_table_data!H228=-999,"NA",IF(san_table_data!H228&gt;99, "&gt;99", IF(san_table_data!H228&lt;1, "&lt;1", san_table_data!H228))), "-")</f>
        <v>-</v>
      </c>
      <c r="I231" s="61" t="str">
        <f>IF(ISNUMBER(san_table_data!I228), IF(san_table_data!I228=-999,"NA",IF(san_table_data!I228&gt;99, "&gt;99", IF(san_table_data!I228&lt;1, "&lt;1", san_table_data!I228))), "-")</f>
        <v>-</v>
      </c>
      <c r="J231" s="47" t="str">
        <f>IF(ISNUMBER(san_table_data!J228), IF(san_table_data!J228=-999,"NA",san_table_data!J228), "-")</f>
        <v>-</v>
      </c>
      <c r="K231" s="47" t="str">
        <f>IF(ISNUMBER(san_table_data!K228), IF(san_table_data!K228=-999,"NA",san_table_data!K228), "-")</f>
        <v>-</v>
      </c>
      <c r="L231" s="60" t="str">
        <f>IF(ISNUMBER(san_table_data!L228), IF(san_table_data!L228=-999,"NA",IF(san_table_data!L228&gt;99, "&gt;99", IF(san_table_data!L228&lt;1, "&lt;1", san_table_data!L228))), "-")</f>
        <v>-</v>
      </c>
      <c r="M231" s="59" t="str">
        <f>IF(ISNUMBER(san_table_data!M228), IF(san_table_data!M228=-999,"NA",IF(san_table_data!M228&gt;99, "&gt;99", IF(san_table_data!M228&lt;1, "&lt;1", san_table_data!M228))), "-")</f>
        <v>-</v>
      </c>
      <c r="N231" s="59" t="str">
        <f>IF(ISNUMBER(san_table_data!N228), IF(san_table_data!N228=-999,"NA",IF(san_table_data!N228&gt;99, "&gt;99", IF(san_table_data!N228&lt;1, "&lt;1", san_table_data!N228))), "-")</f>
        <v>-</v>
      </c>
      <c r="O231" s="61" t="str">
        <f>IF(ISNUMBER(san_table_data!O228), IF(san_table_data!O228=-999,"NA",IF(san_table_data!O228&gt;99, "&gt;99", IF(san_table_data!O228&lt;1, "&lt;1", san_table_data!O228))), "-")</f>
        <v>-</v>
      </c>
      <c r="P231" s="47" t="str">
        <f>IF(ISNUMBER(san_table_data!P228), IF(san_table_data!P228=-999,"NA",san_table_data!P228), "-")</f>
        <v>-</v>
      </c>
      <c r="Q231" s="47" t="str">
        <f>IF(ISNUMBER(san_table_data!Q228), IF(san_table_data!Q228=-999,"NA",san_table_data!Q228), "-")</f>
        <v>-</v>
      </c>
      <c r="R231" s="60" t="str">
        <f>IF(ISNUMBER(san_table_data!R228), IF(san_table_data!R228=-999,"NA",IF(san_table_data!R228&gt;99, "&gt;99", IF(san_table_data!R228&lt;1, "&lt;1", san_table_data!R228))), "-")</f>
        <v>-</v>
      </c>
      <c r="S231" s="59" t="str">
        <f>IF(ISNUMBER(san_table_data!S228), IF(san_table_data!S228=-999,"NA",IF(san_table_data!S228&gt;99, "&gt;99", IF(san_table_data!S228&lt;1, "&lt;1", san_table_data!S228))), "-")</f>
        <v>-</v>
      </c>
      <c r="T231" s="59" t="str">
        <f>IF(ISNUMBER(san_table_data!T228), IF(san_table_data!T228=-999,"NA",IF(san_table_data!T228&gt;99, "&gt;99", IF(san_table_data!T228&lt;1, "&lt;1", san_table_data!T228))), "-")</f>
        <v>-</v>
      </c>
      <c r="U231" s="61" t="str">
        <f>IF(ISNUMBER(san_table_data!U228), IF(san_table_data!U228=-999,"NA",IF(san_table_data!U228&gt;99, "&gt;99", IF(san_table_data!U228&lt;1, "&lt;1", san_table_data!U228))), "-")</f>
        <v>-</v>
      </c>
      <c r="V231" s="47" t="str">
        <f>IF(ISNUMBER(san_table_data!V228), IF(san_table_data!V228=-999,"NA",san_table_data!V228), "-")</f>
        <v>-</v>
      </c>
      <c r="W231" s="47" t="str">
        <f>IF(ISNUMBER(san_table_data!W228), IF(san_table_data!W228=-999,"NA",san_table_data!W228), "-")</f>
        <v>-</v>
      </c>
      <c r="X231" s="47"/>
      <c r="Y231" s="47"/>
      <c r="Z231" s="62" t="str">
        <f>IF(ISNUMBER(san_table_data!Z228), IF(san_table_data!Z228=-999,"NA",IF(san_table_data!Z228&gt;99, "&gt;99", IF(san_table_data!Z228&lt;1, "&lt;1", san_table_data!Z228))), "-")</f>
        <v>-</v>
      </c>
      <c r="AA231" s="63" t="str">
        <f>IF(ISNUMBER(san_table_data!AA228), IF(san_table_data!AA228=-999,"NA",IF(san_table_data!AA228&gt;99, "&gt;99", IF(san_table_data!AA228&lt;1, "&lt;1", san_table_data!AA228))), "-")</f>
        <v>-</v>
      </c>
      <c r="AB231" s="63" t="str">
        <f>IF(ISNUMBER(san_table_data!AB228), IF(san_table_data!AB228=-999,"NA",IF(san_table_data!AB228&gt;99, "&gt;99", IF(san_table_data!AB228&lt;1, "&lt;1", san_table_data!AB228))), "-")</f>
        <v>-</v>
      </c>
      <c r="AC231" s="63" t="str">
        <f>IF(ISNUMBER(san_table_data!AC228), IF(san_table_data!AC228=-999,"NA",IF(san_table_data!AC228&gt;99, "&gt;99", IF(san_table_data!AC228&lt;1, "&lt;1", san_table_data!AC228))), "-")</f>
        <v>-</v>
      </c>
      <c r="AD231" s="59" t="str">
        <f>IF(ISNUMBER(san_table_data!AD228), IF(san_table_data!AD228=-999,"NA",IF(san_table_data!AD228&gt;99, "&gt;99", IF(san_table_data!AD228&lt;1, "&lt;1", san_table_data!AD228))), "-")</f>
        <v>-</v>
      </c>
      <c r="AE231" s="59" t="str">
        <f>IF(ISNUMBER(san_table_data!AE228), IF(san_table_data!AE228=-999,"NA",IF(san_table_data!AE228&gt;99, "&gt;99", IF(san_table_data!AE228&lt;1, "&lt;1", san_table_data!AE228))), "-")</f>
        <v>-</v>
      </c>
      <c r="AF231" s="59" t="str">
        <f>IF(ISNUMBER(san_table_data!AF228), IF(san_table_data!AF228=-999,"NA",IF(san_table_data!AF228&gt;99, "&gt;99", IF(san_table_data!AF228&lt;1, "&lt;1", san_table_data!AF228))), "-")</f>
        <v>-</v>
      </c>
      <c r="AG231" s="62" t="str">
        <f>IF(ISNUMBER(san_table_data!AG228), IF(san_table_data!AG228=-999,"NA",IF(san_table_data!AG228&gt;99, "&gt;99", IF(san_table_data!AG228&lt;1, "&lt;1", san_table_data!AG228))), "-")</f>
        <v>-</v>
      </c>
      <c r="AH231" s="63" t="str">
        <f>IF(ISNUMBER(san_table_data!AH228), IF(san_table_data!AH228=-999,"NA",IF(san_table_data!AH228&gt;99, "&gt;99", IF(san_table_data!AH228&lt;1, "&lt;1", san_table_data!AH228))), "-")</f>
        <v>-</v>
      </c>
      <c r="AI231" s="63" t="str">
        <f>IF(ISNUMBER(san_table_data!AI228), IF(san_table_data!AI228=-999,"NA",IF(san_table_data!AI228&gt;99, "&gt;99", IF(san_table_data!AI228&lt;1, "&lt;1", san_table_data!AI228))), "-")</f>
        <v>-</v>
      </c>
      <c r="AJ231" s="63" t="str">
        <f>IF(ISNUMBER(san_table_data!AJ228), IF(san_table_data!AJ228=-999,"NA",IF(san_table_data!AJ228&gt;99, "&gt;99", IF(san_table_data!AJ228&lt;1, "&lt;1", san_table_data!AJ228))), "-")</f>
        <v>-</v>
      </c>
      <c r="AK231" s="59" t="str">
        <f>IF(ISNUMBER(san_table_data!AK228), IF(san_table_data!AK228=-999,"NA",IF(san_table_data!AK228&gt;99, "&gt;99", IF(san_table_data!AK228&lt;1, "&lt;1", san_table_data!AK228))), "-")</f>
        <v>-</v>
      </c>
      <c r="AL231" s="59" t="str">
        <f>IF(ISNUMBER(san_table_data!AL228), IF(san_table_data!AL228=-999,"NA",IF(san_table_data!AL228&gt;99, "&gt;99", IF(san_table_data!AL228&lt;1, "&lt;1", san_table_data!AL228))), "-")</f>
        <v>-</v>
      </c>
      <c r="AM231" s="59" t="str">
        <f>IF(ISNUMBER(san_table_data!AM228), IF(san_table_data!AM228=-999,"NA",IF(san_table_data!AM228&gt;99, "&gt;99", IF(san_table_data!AM228&lt;1, "&lt;1", san_table_data!AM228))), "-")</f>
        <v>-</v>
      </c>
      <c r="AN231" s="62" t="str">
        <f>IF(ISNUMBER(san_table_data!AN228), IF(san_table_data!AN228=-999,"NA",IF(san_table_data!AN228&gt;99, "&gt;99", IF(san_table_data!AN228&lt;1, "&lt;1", san_table_data!AN228))), "-")</f>
        <v>-</v>
      </c>
      <c r="AO231" s="63" t="str">
        <f>IF(ISNUMBER(san_table_data!AO228), IF(san_table_data!AO228=-999,"NA",IF(san_table_data!AO228&gt;99, "&gt;99", IF(san_table_data!AO228&lt;1, "&lt;1", san_table_data!AO228))), "-")</f>
        <v>-</v>
      </c>
      <c r="AP231" s="63" t="str">
        <f>IF(ISNUMBER(san_table_data!AP228), IF(san_table_data!AP228=-999,"NA",IF(san_table_data!AP228&gt;99, "&gt;99", IF(san_table_data!AP228&lt;1, "&lt;1", san_table_data!AP228))), "-")</f>
        <v>-</v>
      </c>
      <c r="AQ231" s="63" t="str">
        <f>IF(ISNUMBER(san_table_data!AQ228), IF(san_table_data!AQ228=-999,"NA",IF(san_table_data!AQ228&gt;99, "&gt;99", IF(san_table_data!AQ228&lt;1, "&lt;1", san_table_data!AQ228))), "-")</f>
        <v>-</v>
      </c>
      <c r="AR231" s="59" t="str">
        <f>IF(ISNUMBER(san_table_data!AR228), IF(san_table_data!AR228=-999,"NA",IF(san_table_data!AR228&gt;99, "&gt;99", IF(san_table_data!AR228&lt;1, "&lt;1", san_table_data!AR228))), "-")</f>
        <v>-</v>
      </c>
      <c r="AS231" s="59" t="str">
        <f>IF(ISNUMBER(san_table_data!AS228), IF(san_table_data!AS228=-999,"NA",IF(san_table_data!AS228&gt;99, "&gt;99", IF(san_table_data!AS228&lt;1, "&lt;1", san_table_data!AS228))), "-")</f>
        <v>-</v>
      </c>
      <c r="AT231" s="59" t="str">
        <f>IF(ISNUMBER(san_table_data!AT228), IF(san_table_data!AT228=-999,"NA",IF(san_table_data!AT228&gt;99, "&gt;99", IF(san_table_data!AT228&lt;1, "&lt;1", san_table_data!AT228))), "-")</f>
        <v>-</v>
      </c>
    </row>
    <row r="232" x14ac:dyDescent="0.25">
      <c r="A232" s="56" t="str">
        <f>IF(ISBLANK(san_table_data!A229), "", san_table_data!A229)</f>
        <v/>
      </c>
      <c r="B232" s="56" t="str">
        <f>IF(ISBLANK(san_table_data!B229), "", san_table_data!B229)</f>
        <v/>
      </c>
      <c r="C232" s="57" t="str">
        <f>IF(ISNUMBER(san_table_data!C229), san_table_data!C229, "-")</f>
        <v>-</v>
      </c>
      <c r="D232" s="58" t="str">
        <f>IF(ISNUMBER(san_table_data!D229), san_table_data!D229, "-")</f>
        <v>-</v>
      </c>
      <c r="E232" s="59" t="str">
        <f>IF(ISNUMBER(san_table_data!E229), san_table_data!E229, "-")</f>
        <v>-</v>
      </c>
      <c r="F232" s="60" t="str">
        <f>IF(ISNUMBER(san_table_data!F229), IF(san_table_data!F229=-999,"NA",IF(san_table_data!F229&gt;99, "&gt;99", IF(san_table_data!F229&lt;1, "&lt;1", san_table_data!F229))), "-")</f>
        <v>-</v>
      </c>
      <c r="G232" s="59" t="str">
        <f>IF(ISNUMBER(san_table_data!G229), IF(san_table_data!G229=-999,"NA",IF(san_table_data!G229&gt;99, "&gt;99", IF(san_table_data!G229&lt;1, "&lt;1", san_table_data!G229))), "-")</f>
        <v>-</v>
      </c>
      <c r="H232" s="59" t="str">
        <f>IF(ISNUMBER(san_table_data!H229), IF(san_table_data!H229=-999,"NA",IF(san_table_data!H229&gt;99, "&gt;99", IF(san_table_data!H229&lt;1, "&lt;1", san_table_data!H229))), "-")</f>
        <v>-</v>
      </c>
      <c r="I232" s="61" t="str">
        <f>IF(ISNUMBER(san_table_data!I229), IF(san_table_data!I229=-999,"NA",IF(san_table_data!I229&gt;99, "&gt;99", IF(san_table_data!I229&lt;1, "&lt;1", san_table_data!I229))), "-")</f>
        <v>-</v>
      </c>
      <c r="J232" s="47" t="str">
        <f>IF(ISNUMBER(san_table_data!J229), IF(san_table_data!J229=-999,"NA",san_table_data!J229), "-")</f>
        <v>-</v>
      </c>
      <c r="K232" s="47" t="str">
        <f>IF(ISNUMBER(san_table_data!K229), IF(san_table_data!K229=-999,"NA",san_table_data!K229), "-")</f>
        <v>-</v>
      </c>
      <c r="L232" s="60" t="str">
        <f>IF(ISNUMBER(san_table_data!L229), IF(san_table_data!L229=-999,"NA",IF(san_table_data!L229&gt;99, "&gt;99", IF(san_table_data!L229&lt;1, "&lt;1", san_table_data!L229))), "-")</f>
        <v>-</v>
      </c>
      <c r="M232" s="59" t="str">
        <f>IF(ISNUMBER(san_table_data!M229), IF(san_table_data!M229=-999,"NA",IF(san_table_data!M229&gt;99, "&gt;99", IF(san_table_data!M229&lt;1, "&lt;1", san_table_data!M229))), "-")</f>
        <v>-</v>
      </c>
      <c r="N232" s="59" t="str">
        <f>IF(ISNUMBER(san_table_data!N229), IF(san_table_data!N229=-999,"NA",IF(san_table_data!N229&gt;99, "&gt;99", IF(san_table_data!N229&lt;1, "&lt;1", san_table_data!N229))), "-")</f>
        <v>-</v>
      </c>
      <c r="O232" s="61" t="str">
        <f>IF(ISNUMBER(san_table_data!O229), IF(san_table_data!O229=-999,"NA",IF(san_table_data!O229&gt;99, "&gt;99", IF(san_table_data!O229&lt;1, "&lt;1", san_table_data!O229))), "-")</f>
        <v>-</v>
      </c>
      <c r="P232" s="47" t="str">
        <f>IF(ISNUMBER(san_table_data!P229), IF(san_table_data!P229=-999,"NA",san_table_data!P229), "-")</f>
        <v>-</v>
      </c>
      <c r="Q232" s="47" t="str">
        <f>IF(ISNUMBER(san_table_data!Q229), IF(san_table_data!Q229=-999,"NA",san_table_data!Q229), "-")</f>
        <v>-</v>
      </c>
      <c r="R232" s="60" t="str">
        <f>IF(ISNUMBER(san_table_data!R229), IF(san_table_data!R229=-999,"NA",IF(san_table_data!R229&gt;99, "&gt;99", IF(san_table_data!R229&lt;1, "&lt;1", san_table_data!R229))), "-")</f>
        <v>-</v>
      </c>
      <c r="S232" s="59" t="str">
        <f>IF(ISNUMBER(san_table_data!S229), IF(san_table_data!S229=-999,"NA",IF(san_table_data!S229&gt;99, "&gt;99", IF(san_table_data!S229&lt;1, "&lt;1", san_table_data!S229))), "-")</f>
        <v>-</v>
      </c>
      <c r="T232" s="59" t="str">
        <f>IF(ISNUMBER(san_table_data!T229), IF(san_table_data!T229=-999,"NA",IF(san_table_data!T229&gt;99, "&gt;99", IF(san_table_data!T229&lt;1, "&lt;1", san_table_data!T229))), "-")</f>
        <v>-</v>
      </c>
      <c r="U232" s="61" t="str">
        <f>IF(ISNUMBER(san_table_data!U229), IF(san_table_data!U229=-999,"NA",IF(san_table_data!U229&gt;99, "&gt;99", IF(san_table_data!U229&lt;1, "&lt;1", san_table_data!U229))), "-")</f>
        <v>-</v>
      </c>
      <c r="V232" s="47" t="str">
        <f>IF(ISNUMBER(san_table_data!V229), IF(san_table_data!V229=-999,"NA",san_table_data!V229), "-")</f>
        <v>-</v>
      </c>
      <c r="W232" s="47" t="str">
        <f>IF(ISNUMBER(san_table_data!W229), IF(san_table_data!W229=-999,"NA",san_table_data!W229), "-")</f>
        <v>-</v>
      </c>
      <c r="X232" s="47"/>
      <c r="Y232" s="47"/>
      <c r="Z232" s="62" t="str">
        <f>IF(ISNUMBER(san_table_data!Z229), IF(san_table_data!Z229=-999,"NA",IF(san_table_data!Z229&gt;99, "&gt;99", IF(san_table_data!Z229&lt;1, "&lt;1", san_table_data!Z229))), "-")</f>
        <v>-</v>
      </c>
      <c r="AA232" s="63" t="str">
        <f>IF(ISNUMBER(san_table_data!AA229), IF(san_table_data!AA229=-999,"NA",IF(san_table_data!AA229&gt;99, "&gt;99", IF(san_table_data!AA229&lt;1, "&lt;1", san_table_data!AA229))), "-")</f>
        <v>-</v>
      </c>
      <c r="AB232" s="63" t="str">
        <f>IF(ISNUMBER(san_table_data!AB229), IF(san_table_data!AB229=-999,"NA",IF(san_table_data!AB229&gt;99, "&gt;99", IF(san_table_data!AB229&lt;1, "&lt;1", san_table_data!AB229))), "-")</f>
        <v>-</v>
      </c>
      <c r="AC232" s="63" t="str">
        <f>IF(ISNUMBER(san_table_data!AC229), IF(san_table_data!AC229=-999,"NA",IF(san_table_data!AC229&gt;99, "&gt;99", IF(san_table_data!AC229&lt;1, "&lt;1", san_table_data!AC229))), "-")</f>
        <v>-</v>
      </c>
      <c r="AD232" s="59" t="str">
        <f>IF(ISNUMBER(san_table_data!AD229), IF(san_table_data!AD229=-999,"NA",IF(san_table_data!AD229&gt;99, "&gt;99", IF(san_table_data!AD229&lt;1, "&lt;1", san_table_data!AD229))), "-")</f>
        <v>-</v>
      </c>
      <c r="AE232" s="59" t="str">
        <f>IF(ISNUMBER(san_table_data!AE229), IF(san_table_data!AE229=-999,"NA",IF(san_table_data!AE229&gt;99, "&gt;99", IF(san_table_data!AE229&lt;1, "&lt;1", san_table_data!AE229))), "-")</f>
        <v>-</v>
      </c>
      <c r="AF232" s="59" t="str">
        <f>IF(ISNUMBER(san_table_data!AF229), IF(san_table_data!AF229=-999,"NA",IF(san_table_data!AF229&gt;99, "&gt;99", IF(san_table_data!AF229&lt;1, "&lt;1", san_table_data!AF229))), "-")</f>
        <v>-</v>
      </c>
      <c r="AG232" s="62" t="str">
        <f>IF(ISNUMBER(san_table_data!AG229), IF(san_table_data!AG229=-999,"NA",IF(san_table_data!AG229&gt;99, "&gt;99", IF(san_table_data!AG229&lt;1, "&lt;1", san_table_data!AG229))), "-")</f>
        <v>-</v>
      </c>
      <c r="AH232" s="63" t="str">
        <f>IF(ISNUMBER(san_table_data!AH229), IF(san_table_data!AH229=-999,"NA",IF(san_table_data!AH229&gt;99, "&gt;99", IF(san_table_data!AH229&lt;1, "&lt;1", san_table_data!AH229))), "-")</f>
        <v>-</v>
      </c>
      <c r="AI232" s="63" t="str">
        <f>IF(ISNUMBER(san_table_data!AI229), IF(san_table_data!AI229=-999,"NA",IF(san_table_data!AI229&gt;99, "&gt;99", IF(san_table_data!AI229&lt;1, "&lt;1", san_table_data!AI229))), "-")</f>
        <v>-</v>
      </c>
      <c r="AJ232" s="63" t="str">
        <f>IF(ISNUMBER(san_table_data!AJ229), IF(san_table_data!AJ229=-999,"NA",IF(san_table_data!AJ229&gt;99, "&gt;99", IF(san_table_data!AJ229&lt;1, "&lt;1", san_table_data!AJ229))), "-")</f>
        <v>-</v>
      </c>
      <c r="AK232" s="59" t="str">
        <f>IF(ISNUMBER(san_table_data!AK229), IF(san_table_data!AK229=-999,"NA",IF(san_table_data!AK229&gt;99, "&gt;99", IF(san_table_data!AK229&lt;1, "&lt;1", san_table_data!AK229))), "-")</f>
        <v>-</v>
      </c>
      <c r="AL232" s="59" t="str">
        <f>IF(ISNUMBER(san_table_data!AL229), IF(san_table_data!AL229=-999,"NA",IF(san_table_data!AL229&gt;99, "&gt;99", IF(san_table_data!AL229&lt;1, "&lt;1", san_table_data!AL229))), "-")</f>
        <v>-</v>
      </c>
      <c r="AM232" s="59" t="str">
        <f>IF(ISNUMBER(san_table_data!AM229), IF(san_table_data!AM229=-999,"NA",IF(san_table_data!AM229&gt;99, "&gt;99", IF(san_table_data!AM229&lt;1, "&lt;1", san_table_data!AM229))), "-")</f>
        <v>-</v>
      </c>
      <c r="AN232" s="62" t="str">
        <f>IF(ISNUMBER(san_table_data!AN229), IF(san_table_data!AN229=-999,"NA",IF(san_table_data!AN229&gt;99, "&gt;99", IF(san_table_data!AN229&lt;1, "&lt;1", san_table_data!AN229))), "-")</f>
        <v>-</v>
      </c>
      <c r="AO232" s="63" t="str">
        <f>IF(ISNUMBER(san_table_data!AO229), IF(san_table_data!AO229=-999,"NA",IF(san_table_data!AO229&gt;99, "&gt;99", IF(san_table_data!AO229&lt;1, "&lt;1", san_table_data!AO229))), "-")</f>
        <v>-</v>
      </c>
      <c r="AP232" s="63" t="str">
        <f>IF(ISNUMBER(san_table_data!AP229), IF(san_table_data!AP229=-999,"NA",IF(san_table_data!AP229&gt;99, "&gt;99", IF(san_table_data!AP229&lt;1, "&lt;1", san_table_data!AP229))), "-")</f>
        <v>-</v>
      </c>
      <c r="AQ232" s="63" t="str">
        <f>IF(ISNUMBER(san_table_data!AQ229), IF(san_table_data!AQ229=-999,"NA",IF(san_table_data!AQ229&gt;99, "&gt;99", IF(san_table_data!AQ229&lt;1, "&lt;1", san_table_data!AQ229))), "-")</f>
        <v>-</v>
      </c>
      <c r="AR232" s="59" t="str">
        <f>IF(ISNUMBER(san_table_data!AR229), IF(san_table_data!AR229=-999,"NA",IF(san_table_data!AR229&gt;99, "&gt;99", IF(san_table_data!AR229&lt;1, "&lt;1", san_table_data!AR229))), "-")</f>
        <v>-</v>
      </c>
      <c r="AS232" s="59" t="str">
        <f>IF(ISNUMBER(san_table_data!AS229), IF(san_table_data!AS229=-999,"NA",IF(san_table_data!AS229&gt;99, "&gt;99", IF(san_table_data!AS229&lt;1, "&lt;1", san_table_data!AS229))), "-")</f>
        <v>-</v>
      </c>
      <c r="AT232" s="59" t="str">
        <f>IF(ISNUMBER(san_table_data!AT229), IF(san_table_data!AT229=-999,"NA",IF(san_table_data!AT229&gt;99, "&gt;99", IF(san_table_data!AT229&lt;1, "&lt;1", san_table_data!AT229))), "-")</f>
        <v>-</v>
      </c>
    </row>
    <row r="233" x14ac:dyDescent="0.25">
      <c r="A233" s="56" t="str">
        <f>IF(ISBLANK(san_table_data!A230), "", san_table_data!A230)</f>
        <v/>
      </c>
      <c r="B233" s="56" t="str">
        <f>IF(ISBLANK(san_table_data!B230), "", san_table_data!B230)</f>
        <v/>
      </c>
      <c r="C233" s="57" t="str">
        <f>IF(ISNUMBER(san_table_data!C230), san_table_data!C230, "-")</f>
        <v>-</v>
      </c>
      <c r="D233" s="58" t="str">
        <f>IF(ISNUMBER(san_table_data!D230), san_table_data!D230, "-")</f>
        <v>-</v>
      </c>
      <c r="E233" s="59" t="str">
        <f>IF(ISNUMBER(san_table_data!E230), san_table_data!E230, "-")</f>
        <v>-</v>
      </c>
      <c r="F233" s="60" t="str">
        <f>IF(ISNUMBER(san_table_data!F230), IF(san_table_data!F230=-999,"NA",IF(san_table_data!F230&gt;99, "&gt;99", IF(san_table_data!F230&lt;1, "&lt;1", san_table_data!F230))), "-")</f>
        <v>-</v>
      </c>
      <c r="G233" s="59" t="str">
        <f>IF(ISNUMBER(san_table_data!G230), IF(san_table_data!G230=-999,"NA",IF(san_table_data!G230&gt;99, "&gt;99", IF(san_table_data!G230&lt;1, "&lt;1", san_table_data!G230))), "-")</f>
        <v>-</v>
      </c>
      <c r="H233" s="59" t="str">
        <f>IF(ISNUMBER(san_table_data!H230), IF(san_table_data!H230=-999,"NA",IF(san_table_data!H230&gt;99, "&gt;99", IF(san_table_data!H230&lt;1, "&lt;1", san_table_data!H230))), "-")</f>
        <v>-</v>
      </c>
      <c r="I233" s="61" t="str">
        <f>IF(ISNUMBER(san_table_data!I230), IF(san_table_data!I230=-999,"NA",IF(san_table_data!I230&gt;99, "&gt;99", IF(san_table_data!I230&lt;1, "&lt;1", san_table_data!I230))), "-")</f>
        <v>-</v>
      </c>
      <c r="J233" s="47" t="str">
        <f>IF(ISNUMBER(san_table_data!J230), IF(san_table_data!J230=-999,"NA",san_table_data!J230), "-")</f>
        <v>-</v>
      </c>
      <c r="K233" s="47" t="str">
        <f>IF(ISNUMBER(san_table_data!K230), IF(san_table_data!K230=-999,"NA",san_table_data!K230), "-")</f>
        <v>-</v>
      </c>
      <c r="L233" s="60" t="str">
        <f>IF(ISNUMBER(san_table_data!L230), IF(san_table_data!L230=-999,"NA",IF(san_table_data!L230&gt;99, "&gt;99", IF(san_table_data!L230&lt;1, "&lt;1", san_table_data!L230))), "-")</f>
        <v>-</v>
      </c>
      <c r="M233" s="59" t="str">
        <f>IF(ISNUMBER(san_table_data!M230), IF(san_table_data!M230=-999,"NA",IF(san_table_data!M230&gt;99, "&gt;99", IF(san_table_data!M230&lt;1, "&lt;1", san_table_data!M230))), "-")</f>
        <v>-</v>
      </c>
      <c r="N233" s="59" t="str">
        <f>IF(ISNUMBER(san_table_data!N230), IF(san_table_data!N230=-999,"NA",IF(san_table_data!N230&gt;99, "&gt;99", IF(san_table_data!N230&lt;1, "&lt;1", san_table_data!N230))), "-")</f>
        <v>-</v>
      </c>
      <c r="O233" s="61" t="str">
        <f>IF(ISNUMBER(san_table_data!O230), IF(san_table_data!O230=-999,"NA",IF(san_table_data!O230&gt;99, "&gt;99", IF(san_table_data!O230&lt;1, "&lt;1", san_table_data!O230))), "-")</f>
        <v>-</v>
      </c>
      <c r="P233" s="47" t="str">
        <f>IF(ISNUMBER(san_table_data!P230), IF(san_table_data!P230=-999,"NA",san_table_data!P230), "-")</f>
        <v>-</v>
      </c>
      <c r="Q233" s="47" t="str">
        <f>IF(ISNUMBER(san_table_data!Q230), IF(san_table_data!Q230=-999,"NA",san_table_data!Q230), "-")</f>
        <v>-</v>
      </c>
      <c r="R233" s="60" t="str">
        <f>IF(ISNUMBER(san_table_data!R230), IF(san_table_data!R230=-999,"NA",IF(san_table_data!R230&gt;99, "&gt;99", IF(san_table_data!R230&lt;1, "&lt;1", san_table_data!R230))), "-")</f>
        <v>-</v>
      </c>
      <c r="S233" s="59" t="str">
        <f>IF(ISNUMBER(san_table_data!S230), IF(san_table_data!S230=-999,"NA",IF(san_table_data!S230&gt;99, "&gt;99", IF(san_table_data!S230&lt;1, "&lt;1", san_table_data!S230))), "-")</f>
        <v>-</v>
      </c>
      <c r="T233" s="59" t="str">
        <f>IF(ISNUMBER(san_table_data!T230), IF(san_table_data!T230=-999,"NA",IF(san_table_data!T230&gt;99, "&gt;99", IF(san_table_data!T230&lt;1, "&lt;1", san_table_data!T230))), "-")</f>
        <v>-</v>
      </c>
      <c r="U233" s="61" t="str">
        <f>IF(ISNUMBER(san_table_data!U230), IF(san_table_data!U230=-999,"NA",IF(san_table_data!U230&gt;99, "&gt;99", IF(san_table_data!U230&lt;1, "&lt;1", san_table_data!U230))), "-")</f>
        <v>-</v>
      </c>
      <c r="V233" s="47" t="str">
        <f>IF(ISNUMBER(san_table_data!V230), IF(san_table_data!V230=-999,"NA",san_table_data!V230), "-")</f>
        <v>-</v>
      </c>
      <c r="W233" s="47" t="str">
        <f>IF(ISNUMBER(san_table_data!W230), IF(san_table_data!W230=-999,"NA",san_table_data!W230), "-")</f>
        <v>-</v>
      </c>
      <c r="X233" s="47"/>
      <c r="Y233" s="47"/>
      <c r="Z233" s="62" t="str">
        <f>IF(ISNUMBER(san_table_data!Z230), IF(san_table_data!Z230=-999,"NA",IF(san_table_data!Z230&gt;99, "&gt;99", IF(san_table_data!Z230&lt;1, "&lt;1", san_table_data!Z230))), "-")</f>
        <v>-</v>
      </c>
      <c r="AA233" s="63" t="str">
        <f>IF(ISNUMBER(san_table_data!AA230), IF(san_table_data!AA230=-999,"NA",IF(san_table_data!AA230&gt;99, "&gt;99", IF(san_table_data!AA230&lt;1, "&lt;1", san_table_data!AA230))), "-")</f>
        <v>-</v>
      </c>
      <c r="AB233" s="63" t="str">
        <f>IF(ISNUMBER(san_table_data!AB230), IF(san_table_data!AB230=-999,"NA",IF(san_table_data!AB230&gt;99, "&gt;99", IF(san_table_data!AB230&lt;1, "&lt;1", san_table_data!AB230))), "-")</f>
        <v>-</v>
      </c>
      <c r="AC233" s="63" t="str">
        <f>IF(ISNUMBER(san_table_data!AC230), IF(san_table_data!AC230=-999,"NA",IF(san_table_data!AC230&gt;99, "&gt;99", IF(san_table_data!AC230&lt;1, "&lt;1", san_table_data!AC230))), "-")</f>
        <v>-</v>
      </c>
      <c r="AD233" s="59" t="str">
        <f>IF(ISNUMBER(san_table_data!AD230), IF(san_table_data!AD230=-999,"NA",IF(san_table_data!AD230&gt;99, "&gt;99", IF(san_table_data!AD230&lt;1, "&lt;1", san_table_data!AD230))), "-")</f>
        <v>-</v>
      </c>
      <c r="AE233" s="59" t="str">
        <f>IF(ISNUMBER(san_table_data!AE230), IF(san_table_data!AE230=-999,"NA",IF(san_table_data!AE230&gt;99, "&gt;99", IF(san_table_data!AE230&lt;1, "&lt;1", san_table_data!AE230))), "-")</f>
        <v>-</v>
      </c>
      <c r="AF233" s="59" t="str">
        <f>IF(ISNUMBER(san_table_data!AF230), IF(san_table_data!AF230=-999,"NA",IF(san_table_data!AF230&gt;99, "&gt;99", IF(san_table_data!AF230&lt;1, "&lt;1", san_table_data!AF230))), "-")</f>
        <v>-</v>
      </c>
      <c r="AG233" s="62" t="str">
        <f>IF(ISNUMBER(san_table_data!AG230), IF(san_table_data!AG230=-999,"NA",IF(san_table_data!AG230&gt;99, "&gt;99", IF(san_table_data!AG230&lt;1, "&lt;1", san_table_data!AG230))), "-")</f>
        <v>-</v>
      </c>
      <c r="AH233" s="63" t="str">
        <f>IF(ISNUMBER(san_table_data!AH230), IF(san_table_data!AH230=-999,"NA",IF(san_table_data!AH230&gt;99, "&gt;99", IF(san_table_data!AH230&lt;1, "&lt;1", san_table_data!AH230))), "-")</f>
        <v>-</v>
      </c>
      <c r="AI233" s="63" t="str">
        <f>IF(ISNUMBER(san_table_data!AI230), IF(san_table_data!AI230=-999,"NA",IF(san_table_data!AI230&gt;99, "&gt;99", IF(san_table_data!AI230&lt;1, "&lt;1", san_table_data!AI230))), "-")</f>
        <v>-</v>
      </c>
      <c r="AJ233" s="63" t="str">
        <f>IF(ISNUMBER(san_table_data!AJ230), IF(san_table_data!AJ230=-999,"NA",IF(san_table_data!AJ230&gt;99, "&gt;99", IF(san_table_data!AJ230&lt;1, "&lt;1", san_table_data!AJ230))), "-")</f>
        <v>-</v>
      </c>
      <c r="AK233" s="59" t="str">
        <f>IF(ISNUMBER(san_table_data!AK230), IF(san_table_data!AK230=-999,"NA",IF(san_table_data!AK230&gt;99, "&gt;99", IF(san_table_data!AK230&lt;1, "&lt;1", san_table_data!AK230))), "-")</f>
        <v>-</v>
      </c>
      <c r="AL233" s="59" t="str">
        <f>IF(ISNUMBER(san_table_data!AL230), IF(san_table_data!AL230=-999,"NA",IF(san_table_data!AL230&gt;99, "&gt;99", IF(san_table_data!AL230&lt;1, "&lt;1", san_table_data!AL230))), "-")</f>
        <v>-</v>
      </c>
      <c r="AM233" s="59" t="str">
        <f>IF(ISNUMBER(san_table_data!AM230), IF(san_table_data!AM230=-999,"NA",IF(san_table_data!AM230&gt;99, "&gt;99", IF(san_table_data!AM230&lt;1, "&lt;1", san_table_data!AM230))), "-")</f>
        <v>-</v>
      </c>
      <c r="AN233" s="62" t="str">
        <f>IF(ISNUMBER(san_table_data!AN230), IF(san_table_data!AN230=-999,"NA",IF(san_table_data!AN230&gt;99, "&gt;99", IF(san_table_data!AN230&lt;1, "&lt;1", san_table_data!AN230))), "-")</f>
        <v>-</v>
      </c>
      <c r="AO233" s="63" t="str">
        <f>IF(ISNUMBER(san_table_data!AO230), IF(san_table_data!AO230=-999,"NA",IF(san_table_data!AO230&gt;99, "&gt;99", IF(san_table_data!AO230&lt;1, "&lt;1", san_table_data!AO230))), "-")</f>
        <v>-</v>
      </c>
      <c r="AP233" s="63" t="str">
        <f>IF(ISNUMBER(san_table_data!AP230), IF(san_table_data!AP230=-999,"NA",IF(san_table_data!AP230&gt;99, "&gt;99", IF(san_table_data!AP230&lt;1, "&lt;1", san_table_data!AP230))), "-")</f>
        <v>-</v>
      </c>
      <c r="AQ233" s="63" t="str">
        <f>IF(ISNUMBER(san_table_data!AQ230), IF(san_table_data!AQ230=-999,"NA",IF(san_table_data!AQ230&gt;99, "&gt;99", IF(san_table_data!AQ230&lt;1, "&lt;1", san_table_data!AQ230))), "-")</f>
        <v>-</v>
      </c>
      <c r="AR233" s="59" t="str">
        <f>IF(ISNUMBER(san_table_data!AR230), IF(san_table_data!AR230=-999,"NA",IF(san_table_data!AR230&gt;99, "&gt;99", IF(san_table_data!AR230&lt;1, "&lt;1", san_table_data!AR230))), "-")</f>
        <v>-</v>
      </c>
      <c r="AS233" s="59" t="str">
        <f>IF(ISNUMBER(san_table_data!AS230), IF(san_table_data!AS230=-999,"NA",IF(san_table_data!AS230&gt;99, "&gt;99", IF(san_table_data!AS230&lt;1, "&lt;1", san_table_data!AS230))), "-")</f>
        <v>-</v>
      </c>
      <c r="AT233" s="59" t="str">
        <f>IF(ISNUMBER(san_table_data!AT230), IF(san_table_data!AT230=-999,"NA",IF(san_table_data!AT230&gt;99, "&gt;99", IF(san_table_data!AT230&lt;1, "&lt;1", san_table_data!AT230))), "-")</f>
        <v>-</v>
      </c>
    </row>
    <row r="234" x14ac:dyDescent="0.25">
      <c r="A234" s="56" t="str">
        <f>IF(ISBLANK(san_table_data!A231), "", san_table_data!A231)</f>
        <v/>
      </c>
      <c r="B234" s="56" t="str">
        <f>IF(ISBLANK(san_table_data!B231), "", san_table_data!B231)</f>
        <v/>
      </c>
      <c r="C234" s="57" t="str">
        <f>IF(ISNUMBER(san_table_data!C231), san_table_data!C231, "-")</f>
        <v>-</v>
      </c>
      <c r="D234" s="58" t="str">
        <f>IF(ISNUMBER(san_table_data!D231), san_table_data!D231, "-")</f>
        <v>-</v>
      </c>
      <c r="E234" s="59" t="str">
        <f>IF(ISNUMBER(san_table_data!E231), san_table_data!E231, "-")</f>
        <v>-</v>
      </c>
      <c r="F234" s="60" t="str">
        <f>IF(ISNUMBER(san_table_data!F231), IF(san_table_data!F231=-999,"NA",IF(san_table_data!F231&gt;99, "&gt;99", IF(san_table_data!F231&lt;1, "&lt;1", san_table_data!F231))), "-")</f>
        <v>-</v>
      </c>
      <c r="G234" s="59" t="str">
        <f>IF(ISNUMBER(san_table_data!G231), IF(san_table_data!G231=-999,"NA",IF(san_table_data!G231&gt;99, "&gt;99", IF(san_table_data!G231&lt;1, "&lt;1", san_table_data!G231))), "-")</f>
        <v>-</v>
      </c>
      <c r="H234" s="59" t="str">
        <f>IF(ISNUMBER(san_table_data!H231), IF(san_table_data!H231=-999,"NA",IF(san_table_data!H231&gt;99, "&gt;99", IF(san_table_data!H231&lt;1, "&lt;1", san_table_data!H231))), "-")</f>
        <v>-</v>
      </c>
      <c r="I234" s="61" t="str">
        <f>IF(ISNUMBER(san_table_data!I231), IF(san_table_data!I231=-999,"NA",IF(san_table_data!I231&gt;99, "&gt;99", IF(san_table_data!I231&lt;1, "&lt;1", san_table_data!I231))), "-")</f>
        <v>-</v>
      </c>
      <c r="J234" s="47" t="str">
        <f>IF(ISNUMBER(san_table_data!J231), IF(san_table_data!J231=-999,"NA",san_table_data!J231), "-")</f>
        <v>-</v>
      </c>
      <c r="K234" s="47" t="str">
        <f>IF(ISNUMBER(san_table_data!K231), IF(san_table_data!K231=-999,"NA",san_table_data!K231), "-")</f>
        <v>-</v>
      </c>
      <c r="L234" s="60" t="str">
        <f>IF(ISNUMBER(san_table_data!L231), IF(san_table_data!L231=-999,"NA",IF(san_table_data!L231&gt;99, "&gt;99", IF(san_table_data!L231&lt;1, "&lt;1", san_table_data!L231))), "-")</f>
        <v>-</v>
      </c>
      <c r="M234" s="59" t="str">
        <f>IF(ISNUMBER(san_table_data!M231), IF(san_table_data!M231=-999,"NA",IF(san_table_data!M231&gt;99, "&gt;99", IF(san_table_data!M231&lt;1, "&lt;1", san_table_data!M231))), "-")</f>
        <v>-</v>
      </c>
      <c r="N234" s="59" t="str">
        <f>IF(ISNUMBER(san_table_data!N231), IF(san_table_data!N231=-999,"NA",IF(san_table_data!N231&gt;99, "&gt;99", IF(san_table_data!N231&lt;1, "&lt;1", san_table_data!N231))), "-")</f>
        <v>-</v>
      </c>
      <c r="O234" s="61" t="str">
        <f>IF(ISNUMBER(san_table_data!O231), IF(san_table_data!O231=-999,"NA",IF(san_table_data!O231&gt;99, "&gt;99", IF(san_table_data!O231&lt;1, "&lt;1", san_table_data!O231))), "-")</f>
        <v>-</v>
      </c>
      <c r="P234" s="47" t="str">
        <f>IF(ISNUMBER(san_table_data!P231), IF(san_table_data!P231=-999,"NA",san_table_data!P231), "-")</f>
        <v>-</v>
      </c>
      <c r="Q234" s="47" t="str">
        <f>IF(ISNUMBER(san_table_data!Q231), IF(san_table_data!Q231=-999,"NA",san_table_data!Q231), "-")</f>
        <v>-</v>
      </c>
      <c r="R234" s="60" t="str">
        <f>IF(ISNUMBER(san_table_data!R231), IF(san_table_data!R231=-999,"NA",IF(san_table_data!R231&gt;99, "&gt;99", IF(san_table_data!R231&lt;1, "&lt;1", san_table_data!R231))), "-")</f>
        <v>-</v>
      </c>
      <c r="S234" s="59" t="str">
        <f>IF(ISNUMBER(san_table_data!S231), IF(san_table_data!S231=-999,"NA",IF(san_table_data!S231&gt;99, "&gt;99", IF(san_table_data!S231&lt;1, "&lt;1", san_table_data!S231))), "-")</f>
        <v>-</v>
      </c>
      <c r="T234" s="59" t="str">
        <f>IF(ISNUMBER(san_table_data!T231), IF(san_table_data!T231=-999,"NA",IF(san_table_data!T231&gt;99, "&gt;99", IF(san_table_data!T231&lt;1, "&lt;1", san_table_data!T231))), "-")</f>
        <v>-</v>
      </c>
      <c r="U234" s="61" t="str">
        <f>IF(ISNUMBER(san_table_data!U231), IF(san_table_data!U231=-999,"NA",IF(san_table_data!U231&gt;99, "&gt;99", IF(san_table_data!U231&lt;1, "&lt;1", san_table_data!U231))), "-")</f>
        <v>-</v>
      </c>
      <c r="V234" s="47" t="str">
        <f>IF(ISNUMBER(san_table_data!V231), IF(san_table_data!V231=-999,"NA",san_table_data!V231), "-")</f>
        <v>-</v>
      </c>
      <c r="W234" s="47" t="str">
        <f>IF(ISNUMBER(san_table_data!W231), IF(san_table_data!W231=-999,"NA",san_table_data!W231), "-")</f>
        <v>-</v>
      </c>
      <c r="X234" s="47"/>
      <c r="Y234" s="47"/>
      <c r="Z234" s="62" t="str">
        <f>IF(ISNUMBER(san_table_data!Z231), IF(san_table_data!Z231=-999,"NA",IF(san_table_data!Z231&gt;99, "&gt;99", IF(san_table_data!Z231&lt;1, "&lt;1", san_table_data!Z231))), "-")</f>
        <v>-</v>
      </c>
      <c r="AA234" s="63" t="str">
        <f>IF(ISNUMBER(san_table_data!AA231), IF(san_table_data!AA231=-999,"NA",IF(san_table_data!AA231&gt;99, "&gt;99", IF(san_table_data!AA231&lt;1, "&lt;1", san_table_data!AA231))), "-")</f>
        <v>-</v>
      </c>
      <c r="AB234" s="63" t="str">
        <f>IF(ISNUMBER(san_table_data!AB231), IF(san_table_data!AB231=-999,"NA",IF(san_table_data!AB231&gt;99, "&gt;99", IF(san_table_data!AB231&lt;1, "&lt;1", san_table_data!AB231))), "-")</f>
        <v>-</v>
      </c>
      <c r="AC234" s="63" t="str">
        <f>IF(ISNUMBER(san_table_data!AC231), IF(san_table_data!AC231=-999,"NA",IF(san_table_data!AC231&gt;99, "&gt;99", IF(san_table_data!AC231&lt;1, "&lt;1", san_table_data!AC231))), "-")</f>
        <v>-</v>
      </c>
      <c r="AD234" s="59" t="str">
        <f>IF(ISNUMBER(san_table_data!AD231), IF(san_table_data!AD231=-999,"NA",IF(san_table_data!AD231&gt;99, "&gt;99", IF(san_table_data!AD231&lt;1, "&lt;1", san_table_data!AD231))), "-")</f>
        <v>-</v>
      </c>
      <c r="AE234" s="59" t="str">
        <f>IF(ISNUMBER(san_table_data!AE231), IF(san_table_data!AE231=-999,"NA",IF(san_table_data!AE231&gt;99, "&gt;99", IF(san_table_data!AE231&lt;1, "&lt;1", san_table_data!AE231))), "-")</f>
        <v>-</v>
      </c>
      <c r="AF234" s="59" t="str">
        <f>IF(ISNUMBER(san_table_data!AF231), IF(san_table_data!AF231=-999,"NA",IF(san_table_data!AF231&gt;99, "&gt;99", IF(san_table_data!AF231&lt;1, "&lt;1", san_table_data!AF231))), "-")</f>
        <v>-</v>
      </c>
      <c r="AG234" s="62" t="str">
        <f>IF(ISNUMBER(san_table_data!AG231), IF(san_table_data!AG231=-999,"NA",IF(san_table_data!AG231&gt;99, "&gt;99", IF(san_table_data!AG231&lt;1, "&lt;1", san_table_data!AG231))), "-")</f>
        <v>-</v>
      </c>
      <c r="AH234" s="63" t="str">
        <f>IF(ISNUMBER(san_table_data!AH231), IF(san_table_data!AH231=-999,"NA",IF(san_table_data!AH231&gt;99, "&gt;99", IF(san_table_data!AH231&lt;1, "&lt;1", san_table_data!AH231))), "-")</f>
        <v>-</v>
      </c>
      <c r="AI234" s="63" t="str">
        <f>IF(ISNUMBER(san_table_data!AI231), IF(san_table_data!AI231=-999,"NA",IF(san_table_data!AI231&gt;99, "&gt;99", IF(san_table_data!AI231&lt;1, "&lt;1", san_table_data!AI231))), "-")</f>
        <v>-</v>
      </c>
      <c r="AJ234" s="63" t="str">
        <f>IF(ISNUMBER(san_table_data!AJ231), IF(san_table_data!AJ231=-999,"NA",IF(san_table_data!AJ231&gt;99, "&gt;99", IF(san_table_data!AJ231&lt;1, "&lt;1", san_table_data!AJ231))), "-")</f>
        <v>-</v>
      </c>
      <c r="AK234" s="59" t="str">
        <f>IF(ISNUMBER(san_table_data!AK231), IF(san_table_data!AK231=-999,"NA",IF(san_table_data!AK231&gt;99, "&gt;99", IF(san_table_data!AK231&lt;1, "&lt;1", san_table_data!AK231))), "-")</f>
        <v>-</v>
      </c>
      <c r="AL234" s="59" t="str">
        <f>IF(ISNUMBER(san_table_data!AL231), IF(san_table_data!AL231=-999,"NA",IF(san_table_data!AL231&gt;99, "&gt;99", IF(san_table_data!AL231&lt;1, "&lt;1", san_table_data!AL231))), "-")</f>
        <v>-</v>
      </c>
      <c r="AM234" s="59" t="str">
        <f>IF(ISNUMBER(san_table_data!AM231), IF(san_table_data!AM231=-999,"NA",IF(san_table_data!AM231&gt;99, "&gt;99", IF(san_table_data!AM231&lt;1, "&lt;1", san_table_data!AM231))), "-")</f>
        <v>-</v>
      </c>
      <c r="AN234" s="62" t="str">
        <f>IF(ISNUMBER(san_table_data!AN231), IF(san_table_data!AN231=-999,"NA",IF(san_table_data!AN231&gt;99, "&gt;99", IF(san_table_data!AN231&lt;1, "&lt;1", san_table_data!AN231))), "-")</f>
        <v>-</v>
      </c>
      <c r="AO234" s="63" t="str">
        <f>IF(ISNUMBER(san_table_data!AO231), IF(san_table_data!AO231=-999,"NA",IF(san_table_data!AO231&gt;99, "&gt;99", IF(san_table_data!AO231&lt;1, "&lt;1", san_table_data!AO231))), "-")</f>
        <v>-</v>
      </c>
      <c r="AP234" s="63" t="str">
        <f>IF(ISNUMBER(san_table_data!AP231), IF(san_table_data!AP231=-999,"NA",IF(san_table_data!AP231&gt;99, "&gt;99", IF(san_table_data!AP231&lt;1, "&lt;1", san_table_data!AP231))), "-")</f>
        <v>-</v>
      </c>
      <c r="AQ234" s="63" t="str">
        <f>IF(ISNUMBER(san_table_data!AQ231), IF(san_table_data!AQ231=-999,"NA",IF(san_table_data!AQ231&gt;99, "&gt;99", IF(san_table_data!AQ231&lt;1, "&lt;1", san_table_data!AQ231))), "-")</f>
        <v>-</v>
      </c>
      <c r="AR234" s="59" t="str">
        <f>IF(ISNUMBER(san_table_data!AR231), IF(san_table_data!AR231=-999,"NA",IF(san_table_data!AR231&gt;99, "&gt;99", IF(san_table_data!AR231&lt;1, "&lt;1", san_table_data!AR231))), "-")</f>
        <v>-</v>
      </c>
      <c r="AS234" s="59" t="str">
        <f>IF(ISNUMBER(san_table_data!AS231), IF(san_table_data!AS231=-999,"NA",IF(san_table_data!AS231&gt;99, "&gt;99", IF(san_table_data!AS231&lt;1, "&lt;1", san_table_data!AS231))), "-")</f>
        <v>-</v>
      </c>
      <c r="AT234" s="59" t="str">
        <f>IF(ISNUMBER(san_table_data!AT231), IF(san_table_data!AT231=-999,"NA",IF(san_table_data!AT231&gt;99, "&gt;99", IF(san_table_data!AT231&lt;1, "&lt;1", san_table_data!AT231))), "-")</f>
        <v>-</v>
      </c>
    </row>
    <row r="235" x14ac:dyDescent="0.25">
      <c r="A235" s="56" t="str">
        <f>IF(ISBLANK(san_table_data!A232), "", san_table_data!A232)</f>
        <v/>
      </c>
      <c r="B235" s="56" t="str">
        <f>IF(ISBLANK(san_table_data!B232), "", san_table_data!B232)</f>
        <v/>
      </c>
      <c r="C235" s="57" t="str">
        <f>IF(ISNUMBER(san_table_data!C232), san_table_data!C232, "-")</f>
        <v>-</v>
      </c>
      <c r="D235" s="58" t="str">
        <f>IF(ISNUMBER(san_table_data!D232), san_table_data!D232, "-")</f>
        <v>-</v>
      </c>
      <c r="E235" s="59" t="str">
        <f>IF(ISNUMBER(san_table_data!E232), san_table_data!E232, "-")</f>
        <v>-</v>
      </c>
      <c r="F235" s="60" t="str">
        <f>IF(ISNUMBER(san_table_data!F232), IF(san_table_data!F232=-999,"NA",IF(san_table_data!F232&gt;99, "&gt;99", IF(san_table_data!F232&lt;1, "&lt;1", san_table_data!F232))), "-")</f>
        <v>-</v>
      </c>
      <c r="G235" s="59" t="str">
        <f>IF(ISNUMBER(san_table_data!G232), IF(san_table_data!G232=-999,"NA",IF(san_table_data!G232&gt;99, "&gt;99", IF(san_table_data!G232&lt;1, "&lt;1", san_table_data!G232))), "-")</f>
        <v>-</v>
      </c>
      <c r="H235" s="59" t="str">
        <f>IF(ISNUMBER(san_table_data!H232), IF(san_table_data!H232=-999,"NA",IF(san_table_data!H232&gt;99, "&gt;99", IF(san_table_data!H232&lt;1, "&lt;1", san_table_data!H232))), "-")</f>
        <v>-</v>
      </c>
      <c r="I235" s="61" t="str">
        <f>IF(ISNUMBER(san_table_data!I232), IF(san_table_data!I232=-999,"NA",IF(san_table_data!I232&gt;99, "&gt;99", IF(san_table_data!I232&lt;1, "&lt;1", san_table_data!I232))), "-")</f>
        <v>-</v>
      </c>
      <c r="J235" s="47" t="str">
        <f>IF(ISNUMBER(san_table_data!J232), IF(san_table_data!J232=-999,"NA",san_table_data!J232), "-")</f>
        <v>-</v>
      </c>
      <c r="K235" s="47" t="str">
        <f>IF(ISNUMBER(san_table_data!K232), IF(san_table_data!K232=-999,"NA",san_table_data!K232), "-")</f>
        <v>-</v>
      </c>
      <c r="L235" s="60" t="str">
        <f>IF(ISNUMBER(san_table_data!L232), IF(san_table_data!L232=-999,"NA",IF(san_table_data!L232&gt;99, "&gt;99", IF(san_table_data!L232&lt;1, "&lt;1", san_table_data!L232))), "-")</f>
        <v>-</v>
      </c>
      <c r="M235" s="59" t="str">
        <f>IF(ISNUMBER(san_table_data!M232), IF(san_table_data!M232=-999,"NA",IF(san_table_data!M232&gt;99, "&gt;99", IF(san_table_data!M232&lt;1, "&lt;1", san_table_data!M232))), "-")</f>
        <v>-</v>
      </c>
      <c r="N235" s="59" t="str">
        <f>IF(ISNUMBER(san_table_data!N232), IF(san_table_data!N232=-999,"NA",IF(san_table_data!N232&gt;99, "&gt;99", IF(san_table_data!N232&lt;1, "&lt;1", san_table_data!N232))), "-")</f>
        <v>-</v>
      </c>
      <c r="O235" s="61" t="str">
        <f>IF(ISNUMBER(san_table_data!O232), IF(san_table_data!O232=-999,"NA",IF(san_table_data!O232&gt;99, "&gt;99", IF(san_table_data!O232&lt;1, "&lt;1", san_table_data!O232))), "-")</f>
        <v>-</v>
      </c>
      <c r="P235" s="47" t="str">
        <f>IF(ISNUMBER(san_table_data!P232), IF(san_table_data!P232=-999,"NA",san_table_data!P232), "-")</f>
        <v>-</v>
      </c>
      <c r="Q235" s="47" t="str">
        <f>IF(ISNUMBER(san_table_data!Q232), IF(san_table_data!Q232=-999,"NA",san_table_data!Q232), "-")</f>
        <v>-</v>
      </c>
      <c r="R235" s="60" t="str">
        <f>IF(ISNUMBER(san_table_data!R232), IF(san_table_data!R232=-999,"NA",IF(san_table_data!R232&gt;99, "&gt;99", IF(san_table_data!R232&lt;1, "&lt;1", san_table_data!R232))), "-")</f>
        <v>-</v>
      </c>
      <c r="S235" s="59" t="str">
        <f>IF(ISNUMBER(san_table_data!S232), IF(san_table_data!S232=-999,"NA",IF(san_table_data!S232&gt;99, "&gt;99", IF(san_table_data!S232&lt;1, "&lt;1", san_table_data!S232))), "-")</f>
        <v>-</v>
      </c>
      <c r="T235" s="59" t="str">
        <f>IF(ISNUMBER(san_table_data!T232), IF(san_table_data!T232=-999,"NA",IF(san_table_data!T232&gt;99, "&gt;99", IF(san_table_data!T232&lt;1, "&lt;1", san_table_data!T232))), "-")</f>
        <v>-</v>
      </c>
      <c r="U235" s="61" t="str">
        <f>IF(ISNUMBER(san_table_data!U232), IF(san_table_data!U232=-999,"NA",IF(san_table_data!U232&gt;99, "&gt;99", IF(san_table_data!U232&lt;1, "&lt;1", san_table_data!U232))), "-")</f>
        <v>-</v>
      </c>
      <c r="V235" s="47" t="str">
        <f>IF(ISNUMBER(san_table_data!V232), IF(san_table_data!V232=-999,"NA",san_table_data!V232), "-")</f>
        <v>-</v>
      </c>
      <c r="W235" s="47" t="str">
        <f>IF(ISNUMBER(san_table_data!W232), IF(san_table_data!W232=-999,"NA",san_table_data!W232), "-")</f>
        <v>-</v>
      </c>
      <c r="X235" s="47"/>
      <c r="Y235" s="47"/>
      <c r="Z235" s="62" t="str">
        <f>IF(ISNUMBER(san_table_data!Z232), IF(san_table_data!Z232=-999,"NA",IF(san_table_data!Z232&gt;99, "&gt;99", IF(san_table_data!Z232&lt;1, "&lt;1", san_table_data!Z232))), "-")</f>
        <v>-</v>
      </c>
      <c r="AA235" s="63" t="str">
        <f>IF(ISNUMBER(san_table_data!AA232), IF(san_table_data!AA232=-999,"NA",IF(san_table_data!AA232&gt;99, "&gt;99", IF(san_table_data!AA232&lt;1, "&lt;1", san_table_data!AA232))), "-")</f>
        <v>-</v>
      </c>
      <c r="AB235" s="63" t="str">
        <f>IF(ISNUMBER(san_table_data!AB232), IF(san_table_data!AB232=-999,"NA",IF(san_table_data!AB232&gt;99, "&gt;99", IF(san_table_data!AB232&lt;1, "&lt;1", san_table_data!AB232))), "-")</f>
        <v>-</v>
      </c>
      <c r="AC235" s="63" t="str">
        <f>IF(ISNUMBER(san_table_data!AC232), IF(san_table_data!AC232=-999,"NA",IF(san_table_data!AC232&gt;99, "&gt;99", IF(san_table_data!AC232&lt;1, "&lt;1", san_table_data!AC232))), "-")</f>
        <v>-</v>
      </c>
      <c r="AD235" s="59" t="str">
        <f>IF(ISNUMBER(san_table_data!AD232), IF(san_table_data!AD232=-999,"NA",IF(san_table_data!AD232&gt;99, "&gt;99", IF(san_table_data!AD232&lt;1, "&lt;1", san_table_data!AD232))), "-")</f>
        <v>-</v>
      </c>
      <c r="AE235" s="59" t="str">
        <f>IF(ISNUMBER(san_table_data!AE232), IF(san_table_data!AE232=-999,"NA",IF(san_table_data!AE232&gt;99, "&gt;99", IF(san_table_data!AE232&lt;1, "&lt;1", san_table_data!AE232))), "-")</f>
        <v>-</v>
      </c>
      <c r="AF235" s="59" t="str">
        <f>IF(ISNUMBER(san_table_data!AF232), IF(san_table_data!AF232=-999,"NA",IF(san_table_data!AF232&gt;99, "&gt;99", IF(san_table_data!AF232&lt;1, "&lt;1", san_table_data!AF232))), "-")</f>
        <v>-</v>
      </c>
      <c r="AG235" s="62" t="str">
        <f>IF(ISNUMBER(san_table_data!AG232), IF(san_table_data!AG232=-999,"NA",IF(san_table_data!AG232&gt;99, "&gt;99", IF(san_table_data!AG232&lt;1, "&lt;1", san_table_data!AG232))), "-")</f>
        <v>-</v>
      </c>
      <c r="AH235" s="63" t="str">
        <f>IF(ISNUMBER(san_table_data!AH232), IF(san_table_data!AH232=-999,"NA",IF(san_table_data!AH232&gt;99, "&gt;99", IF(san_table_data!AH232&lt;1, "&lt;1", san_table_data!AH232))), "-")</f>
        <v>-</v>
      </c>
      <c r="AI235" s="63" t="str">
        <f>IF(ISNUMBER(san_table_data!AI232), IF(san_table_data!AI232=-999,"NA",IF(san_table_data!AI232&gt;99, "&gt;99", IF(san_table_data!AI232&lt;1, "&lt;1", san_table_data!AI232))), "-")</f>
        <v>-</v>
      </c>
      <c r="AJ235" s="63" t="str">
        <f>IF(ISNUMBER(san_table_data!AJ232), IF(san_table_data!AJ232=-999,"NA",IF(san_table_data!AJ232&gt;99, "&gt;99", IF(san_table_data!AJ232&lt;1, "&lt;1", san_table_data!AJ232))), "-")</f>
        <v>-</v>
      </c>
      <c r="AK235" s="59" t="str">
        <f>IF(ISNUMBER(san_table_data!AK232), IF(san_table_data!AK232=-999,"NA",IF(san_table_data!AK232&gt;99, "&gt;99", IF(san_table_data!AK232&lt;1, "&lt;1", san_table_data!AK232))), "-")</f>
        <v>-</v>
      </c>
      <c r="AL235" s="59" t="str">
        <f>IF(ISNUMBER(san_table_data!AL232), IF(san_table_data!AL232=-999,"NA",IF(san_table_data!AL232&gt;99, "&gt;99", IF(san_table_data!AL232&lt;1, "&lt;1", san_table_data!AL232))), "-")</f>
        <v>-</v>
      </c>
      <c r="AM235" s="59" t="str">
        <f>IF(ISNUMBER(san_table_data!AM232), IF(san_table_data!AM232=-999,"NA",IF(san_table_data!AM232&gt;99, "&gt;99", IF(san_table_data!AM232&lt;1, "&lt;1", san_table_data!AM232))), "-")</f>
        <v>-</v>
      </c>
      <c r="AN235" s="62" t="str">
        <f>IF(ISNUMBER(san_table_data!AN232), IF(san_table_data!AN232=-999,"NA",IF(san_table_data!AN232&gt;99, "&gt;99", IF(san_table_data!AN232&lt;1, "&lt;1", san_table_data!AN232))), "-")</f>
        <v>-</v>
      </c>
      <c r="AO235" s="63" t="str">
        <f>IF(ISNUMBER(san_table_data!AO232), IF(san_table_data!AO232=-999,"NA",IF(san_table_data!AO232&gt;99, "&gt;99", IF(san_table_data!AO232&lt;1, "&lt;1", san_table_data!AO232))), "-")</f>
        <v>-</v>
      </c>
      <c r="AP235" s="63" t="str">
        <f>IF(ISNUMBER(san_table_data!AP232), IF(san_table_data!AP232=-999,"NA",IF(san_table_data!AP232&gt;99, "&gt;99", IF(san_table_data!AP232&lt;1, "&lt;1", san_table_data!AP232))), "-")</f>
        <v>-</v>
      </c>
      <c r="AQ235" s="63" t="str">
        <f>IF(ISNUMBER(san_table_data!AQ232), IF(san_table_data!AQ232=-999,"NA",IF(san_table_data!AQ232&gt;99, "&gt;99", IF(san_table_data!AQ232&lt;1, "&lt;1", san_table_data!AQ232))), "-")</f>
        <v>-</v>
      </c>
      <c r="AR235" s="59" t="str">
        <f>IF(ISNUMBER(san_table_data!AR232), IF(san_table_data!AR232=-999,"NA",IF(san_table_data!AR232&gt;99, "&gt;99", IF(san_table_data!AR232&lt;1, "&lt;1", san_table_data!AR232))), "-")</f>
        <v>-</v>
      </c>
      <c r="AS235" s="59" t="str">
        <f>IF(ISNUMBER(san_table_data!AS232), IF(san_table_data!AS232=-999,"NA",IF(san_table_data!AS232&gt;99, "&gt;99", IF(san_table_data!AS232&lt;1, "&lt;1", san_table_data!AS232))), "-")</f>
        <v>-</v>
      </c>
      <c r="AT235" s="59" t="str">
        <f>IF(ISNUMBER(san_table_data!AT232), IF(san_table_data!AT232=-999,"NA",IF(san_table_data!AT232&gt;99, "&gt;99", IF(san_table_data!AT232&lt;1, "&lt;1", san_table_data!AT232))), "-")</f>
        <v>-</v>
      </c>
    </row>
    <row r="236" x14ac:dyDescent="0.25">
      <c r="A236" s="56" t="str">
        <f>IF(ISBLANK(san_table_data!A233), "", san_table_data!A233)</f>
        <v/>
      </c>
      <c r="B236" s="56" t="str">
        <f>IF(ISBLANK(san_table_data!B233), "", san_table_data!B233)</f>
        <v/>
      </c>
      <c r="C236" s="57" t="str">
        <f>IF(ISNUMBER(san_table_data!C233), san_table_data!C233, "-")</f>
        <v>-</v>
      </c>
      <c r="D236" s="58" t="str">
        <f>IF(ISNUMBER(san_table_data!D233), san_table_data!D233, "-")</f>
        <v>-</v>
      </c>
      <c r="E236" s="59" t="str">
        <f>IF(ISNUMBER(san_table_data!E233), san_table_data!E233, "-")</f>
        <v>-</v>
      </c>
      <c r="F236" s="60" t="str">
        <f>IF(ISNUMBER(san_table_data!F233), IF(san_table_data!F233=-999,"NA",IF(san_table_data!F233&gt;99, "&gt;99", IF(san_table_data!F233&lt;1, "&lt;1", san_table_data!F233))), "-")</f>
        <v>-</v>
      </c>
      <c r="G236" s="59" t="str">
        <f>IF(ISNUMBER(san_table_data!G233), IF(san_table_data!G233=-999,"NA",IF(san_table_data!G233&gt;99, "&gt;99", IF(san_table_data!G233&lt;1, "&lt;1", san_table_data!G233))), "-")</f>
        <v>-</v>
      </c>
      <c r="H236" s="59" t="str">
        <f>IF(ISNUMBER(san_table_data!H233), IF(san_table_data!H233=-999,"NA",IF(san_table_data!H233&gt;99, "&gt;99", IF(san_table_data!H233&lt;1, "&lt;1", san_table_data!H233))), "-")</f>
        <v>-</v>
      </c>
      <c r="I236" s="61" t="str">
        <f>IF(ISNUMBER(san_table_data!I233), IF(san_table_data!I233=-999,"NA",IF(san_table_data!I233&gt;99, "&gt;99", IF(san_table_data!I233&lt;1, "&lt;1", san_table_data!I233))), "-")</f>
        <v>-</v>
      </c>
      <c r="J236" s="47" t="str">
        <f>IF(ISNUMBER(san_table_data!J233), IF(san_table_data!J233=-999,"NA",san_table_data!J233), "-")</f>
        <v>-</v>
      </c>
      <c r="K236" s="47" t="str">
        <f>IF(ISNUMBER(san_table_data!K233), IF(san_table_data!K233=-999,"NA",san_table_data!K233), "-")</f>
        <v>-</v>
      </c>
      <c r="L236" s="60" t="str">
        <f>IF(ISNUMBER(san_table_data!L233), IF(san_table_data!L233=-999,"NA",IF(san_table_data!L233&gt;99, "&gt;99", IF(san_table_data!L233&lt;1, "&lt;1", san_table_data!L233))), "-")</f>
        <v>-</v>
      </c>
      <c r="M236" s="59" t="str">
        <f>IF(ISNUMBER(san_table_data!M233), IF(san_table_data!M233=-999,"NA",IF(san_table_data!M233&gt;99, "&gt;99", IF(san_table_data!M233&lt;1, "&lt;1", san_table_data!M233))), "-")</f>
        <v>-</v>
      </c>
      <c r="N236" s="59" t="str">
        <f>IF(ISNUMBER(san_table_data!N233), IF(san_table_data!N233=-999,"NA",IF(san_table_data!N233&gt;99, "&gt;99", IF(san_table_data!N233&lt;1, "&lt;1", san_table_data!N233))), "-")</f>
        <v>-</v>
      </c>
      <c r="O236" s="61" t="str">
        <f>IF(ISNUMBER(san_table_data!O233), IF(san_table_data!O233=-999,"NA",IF(san_table_data!O233&gt;99, "&gt;99", IF(san_table_data!O233&lt;1, "&lt;1", san_table_data!O233))), "-")</f>
        <v>-</v>
      </c>
      <c r="P236" s="47" t="str">
        <f>IF(ISNUMBER(san_table_data!P233), IF(san_table_data!P233=-999,"NA",san_table_data!P233), "-")</f>
        <v>-</v>
      </c>
      <c r="Q236" s="47" t="str">
        <f>IF(ISNUMBER(san_table_data!Q233), IF(san_table_data!Q233=-999,"NA",san_table_data!Q233), "-")</f>
        <v>-</v>
      </c>
      <c r="R236" s="60" t="str">
        <f>IF(ISNUMBER(san_table_data!R233), IF(san_table_data!R233=-999,"NA",IF(san_table_data!R233&gt;99, "&gt;99", IF(san_table_data!R233&lt;1, "&lt;1", san_table_data!R233))), "-")</f>
        <v>-</v>
      </c>
      <c r="S236" s="59" t="str">
        <f>IF(ISNUMBER(san_table_data!S233), IF(san_table_data!S233=-999,"NA",IF(san_table_data!S233&gt;99, "&gt;99", IF(san_table_data!S233&lt;1, "&lt;1", san_table_data!S233))), "-")</f>
        <v>-</v>
      </c>
      <c r="T236" s="59" t="str">
        <f>IF(ISNUMBER(san_table_data!T233), IF(san_table_data!T233=-999,"NA",IF(san_table_data!T233&gt;99, "&gt;99", IF(san_table_data!T233&lt;1, "&lt;1", san_table_data!T233))), "-")</f>
        <v>-</v>
      </c>
      <c r="U236" s="61" t="str">
        <f>IF(ISNUMBER(san_table_data!U233), IF(san_table_data!U233=-999,"NA",IF(san_table_data!U233&gt;99, "&gt;99", IF(san_table_data!U233&lt;1, "&lt;1", san_table_data!U233))), "-")</f>
        <v>-</v>
      </c>
      <c r="V236" s="47" t="str">
        <f>IF(ISNUMBER(san_table_data!V233), IF(san_table_data!V233=-999,"NA",san_table_data!V233), "-")</f>
        <v>-</v>
      </c>
      <c r="W236" s="47" t="str">
        <f>IF(ISNUMBER(san_table_data!W233), IF(san_table_data!W233=-999,"NA",san_table_data!W233), "-")</f>
        <v>-</v>
      </c>
      <c r="X236" s="47"/>
      <c r="Y236" s="47"/>
      <c r="Z236" s="62" t="str">
        <f>IF(ISNUMBER(san_table_data!Z233), IF(san_table_data!Z233=-999,"NA",IF(san_table_data!Z233&gt;99, "&gt;99", IF(san_table_data!Z233&lt;1, "&lt;1", san_table_data!Z233))), "-")</f>
        <v>-</v>
      </c>
      <c r="AA236" s="63" t="str">
        <f>IF(ISNUMBER(san_table_data!AA233), IF(san_table_data!AA233=-999,"NA",IF(san_table_data!AA233&gt;99, "&gt;99", IF(san_table_data!AA233&lt;1, "&lt;1", san_table_data!AA233))), "-")</f>
        <v>-</v>
      </c>
      <c r="AB236" s="63" t="str">
        <f>IF(ISNUMBER(san_table_data!AB233), IF(san_table_data!AB233=-999,"NA",IF(san_table_data!AB233&gt;99, "&gt;99", IF(san_table_data!AB233&lt;1, "&lt;1", san_table_data!AB233))), "-")</f>
        <v>-</v>
      </c>
      <c r="AC236" s="63" t="str">
        <f>IF(ISNUMBER(san_table_data!AC233), IF(san_table_data!AC233=-999,"NA",IF(san_table_data!AC233&gt;99, "&gt;99", IF(san_table_data!AC233&lt;1, "&lt;1", san_table_data!AC233))), "-")</f>
        <v>-</v>
      </c>
      <c r="AD236" s="59" t="str">
        <f>IF(ISNUMBER(san_table_data!AD233), IF(san_table_data!AD233=-999,"NA",IF(san_table_data!AD233&gt;99, "&gt;99", IF(san_table_data!AD233&lt;1, "&lt;1", san_table_data!AD233))), "-")</f>
        <v>-</v>
      </c>
      <c r="AE236" s="59" t="str">
        <f>IF(ISNUMBER(san_table_data!AE233), IF(san_table_data!AE233=-999,"NA",IF(san_table_data!AE233&gt;99, "&gt;99", IF(san_table_data!AE233&lt;1, "&lt;1", san_table_data!AE233))), "-")</f>
        <v>-</v>
      </c>
      <c r="AF236" s="59" t="str">
        <f>IF(ISNUMBER(san_table_data!AF233), IF(san_table_data!AF233=-999,"NA",IF(san_table_data!AF233&gt;99, "&gt;99", IF(san_table_data!AF233&lt;1, "&lt;1", san_table_data!AF233))), "-")</f>
        <v>-</v>
      </c>
      <c r="AG236" s="62" t="str">
        <f>IF(ISNUMBER(san_table_data!AG233), IF(san_table_data!AG233=-999,"NA",IF(san_table_data!AG233&gt;99, "&gt;99", IF(san_table_data!AG233&lt;1, "&lt;1", san_table_data!AG233))), "-")</f>
        <v>-</v>
      </c>
      <c r="AH236" s="63" t="str">
        <f>IF(ISNUMBER(san_table_data!AH233), IF(san_table_data!AH233=-999,"NA",IF(san_table_data!AH233&gt;99, "&gt;99", IF(san_table_data!AH233&lt;1, "&lt;1", san_table_data!AH233))), "-")</f>
        <v>-</v>
      </c>
      <c r="AI236" s="63" t="str">
        <f>IF(ISNUMBER(san_table_data!AI233), IF(san_table_data!AI233=-999,"NA",IF(san_table_data!AI233&gt;99, "&gt;99", IF(san_table_data!AI233&lt;1, "&lt;1", san_table_data!AI233))), "-")</f>
        <v>-</v>
      </c>
      <c r="AJ236" s="63" t="str">
        <f>IF(ISNUMBER(san_table_data!AJ233), IF(san_table_data!AJ233=-999,"NA",IF(san_table_data!AJ233&gt;99, "&gt;99", IF(san_table_data!AJ233&lt;1, "&lt;1", san_table_data!AJ233))), "-")</f>
        <v>-</v>
      </c>
      <c r="AK236" s="59" t="str">
        <f>IF(ISNUMBER(san_table_data!AK233), IF(san_table_data!AK233=-999,"NA",IF(san_table_data!AK233&gt;99, "&gt;99", IF(san_table_data!AK233&lt;1, "&lt;1", san_table_data!AK233))), "-")</f>
        <v>-</v>
      </c>
      <c r="AL236" s="59" t="str">
        <f>IF(ISNUMBER(san_table_data!AL233), IF(san_table_data!AL233=-999,"NA",IF(san_table_data!AL233&gt;99, "&gt;99", IF(san_table_data!AL233&lt;1, "&lt;1", san_table_data!AL233))), "-")</f>
        <v>-</v>
      </c>
      <c r="AM236" s="59" t="str">
        <f>IF(ISNUMBER(san_table_data!AM233), IF(san_table_data!AM233=-999,"NA",IF(san_table_data!AM233&gt;99, "&gt;99", IF(san_table_data!AM233&lt;1, "&lt;1", san_table_data!AM233))), "-")</f>
        <v>-</v>
      </c>
      <c r="AN236" s="62" t="str">
        <f>IF(ISNUMBER(san_table_data!AN233), IF(san_table_data!AN233=-999,"NA",IF(san_table_data!AN233&gt;99, "&gt;99", IF(san_table_data!AN233&lt;1, "&lt;1", san_table_data!AN233))), "-")</f>
        <v>-</v>
      </c>
      <c r="AO236" s="63" t="str">
        <f>IF(ISNUMBER(san_table_data!AO233), IF(san_table_data!AO233=-999,"NA",IF(san_table_data!AO233&gt;99, "&gt;99", IF(san_table_data!AO233&lt;1, "&lt;1", san_table_data!AO233))), "-")</f>
        <v>-</v>
      </c>
      <c r="AP236" s="63" t="str">
        <f>IF(ISNUMBER(san_table_data!AP233), IF(san_table_data!AP233=-999,"NA",IF(san_table_data!AP233&gt;99, "&gt;99", IF(san_table_data!AP233&lt;1, "&lt;1", san_table_data!AP233))), "-")</f>
        <v>-</v>
      </c>
      <c r="AQ236" s="63" t="str">
        <f>IF(ISNUMBER(san_table_data!AQ233), IF(san_table_data!AQ233=-999,"NA",IF(san_table_data!AQ233&gt;99, "&gt;99", IF(san_table_data!AQ233&lt;1, "&lt;1", san_table_data!AQ233))), "-")</f>
        <v>-</v>
      </c>
      <c r="AR236" s="59" t="str">
        <f>IF(ISNUMBER(san_table_data!AR233), IF(san_table_data!AR233=-999,"NA",IF(san_table_data!AR233&gt;99, "&gt;99", IF(san_table_data!AR233&lt;1, "&lt;1", san_table_data!AR233))), "-")</f>
        <v>-</v>
      </c>
      <c r="AS236" s="59" t="str">
        <f>IF(ISNUMBER(san_table_data!AS233), IF(san_table_data!AS233=-999,"NA",IF(san_table_data!AS233&gt;99, "&gt;99", IF(san_table_data!AS233&lt;1, "&lt;1", san_table_data!AS233))), "-")</f>
        <v>-</v>
      </c>
      <c r="AT236" s="59" t="str">
        <f>IF(ISNUMBER(san_table_data!AT233), IF(san_table_data!AT233=-999,"NA",IF(san_table_data!AT233&gt;99, "&gt;99", IF(san_table_data!AT233&lt;1, "&lt;1", san_table_data!AT233))), "-")</f>
        <v>-</v>
      </c>
    </row>
    <row r="237" x14ac:dyDescent="0.25">
      <c r="A237" s="56" t="str">
        <f>IF(ISBLANK(san_table_data!A234), "", san_table_data!A234)</f>
        <v/>
      </c>
      <c r="B237" s="56" t="str">
        <f>IF(ISBLANK(san_table_data!B234), "", san_table_data!B234)</f>
        <v/>
      </c>
      <c r="C237" s="57" t="str">
        <f>IF(ISNUMBER(san_table_data!C234), san_table_data!C234, "-")</f>
        <v>-</v>
      </c>
      <c r="D237" s="58" t="str">
        <f>IF(ISNUMBER(san_table_data!D234), san_table_data!D234, "-")</f>
        <v>-</v>
      </c>
      <c r="E237" s="59" t="str">
        <f>IF(ISNUMBER(san_table_data!E234), san_table_data!E234, "-")</f>
        <v>-</v>
      </c>
      <c r="F237" s="60" t="str">
        <f>IF(ISNUMBER(san_table_data!F234), IF(san_table_data!F234=-999,"NA",IF(san_table_data!F234&gt;99, "&gt;99", IF(san_table_data!F234&lt;1, "&lt;1", san_table_data!F234))), "-")</f>
        <v>-</v>
      </c>
      <c r="G237" s="59" t="str">
        <f>IF(ISNUMBER(san_table_data!G234), IF(san_table_data!G234=-999,"NA",IF(san_table_data!G234&gt;99, "&gt;99", IF(san_table_data!G234&lt;1, "&lt;1", san_table_data!G234))), "-")</f>
        <v>-</v>
      </c>
      <c r="H237" s="59" t="str">
        <f>IF(ISNUMBER(san_table_data!H234), IF(san_table_data!H234=-999,"NA",IF(san_table_data!H234&gt;99, "&gt;99", IF(san_table_data!H234&lt;1, "&lt;1", san_table_data!H234))), "-")</f>
        <v>-</v>
      </c>
      <c r="I237" s="61" t="str">
        <f>IF(ISNUMBER(san_table_data!I234), IF(san_table_data!I234=-999,"NA",IF(san_table_data!I234&gt;99, "&gt;99", IF(san_table_data!I234&lt;1, "&lt;1", san_table_data!I234))), "-")</f>
        <v>-</v>
      </c>
      <c r="J237" s="47" t="str">
        <f>IF(ISNUMBER(san_table_data!J234), IF(san_table_data!J234=-999,"NA",san_table_data!J234), "-")</f>
        <v>-</v>
      </c>
      <c r="K237" s="47" t="str">
        <f>IF(ISNUMBER(san_table_data!K234), IF(san_table_data!K234=-999,"NA",san_table_data!K234), "-")</f>
        <v>-</v>
      </c>
      <c r="L237" s="60" t="str">
        <f>IF(ISNUMBER(san_table_data!L234), IF(san_table_data!L234=-999,"NA",IF(san_table_data!L234&gt;99, "&gt;99", IF(san_table_data!L234&lt;1, "&lt;1", san_table_data!L234))), "-")</f>
        <v>-</v>
      </c>
      <c r="M237" s="59" t="str">
        <f>IF(ISNUMBER(san_table_data!M234), IF(san_table_data!M234=-999,"NA",IF(san_table_data!M234&gt;99, "&gt;99", IF(san_table_data!M234&lt;1, "&lt;1", san_table_data!M234))), "-")</f>
        <v>-</v>
      </c>
      <c r="N237" s="59" t="str">
        <f>IF(ISNUMBER(san_table_data!N234), IF(san_table_data!N234=-999,"NA",IF(san_table_data!N234&gt;99, "&gt;99", IF(san_table_data!N234&lt;1, "&lt;1", san_table_data!N234))), "-")</f>
        <v>-</v>
      </c>
      <c r="O237" s="61" t="str">
        <f>IF(ISNUMBER(san_table_data!O234), IF(san_table_data!O234=-999,"NA",IF(san_table_data!O234&gt;99, "&gt;99", IF(san_table_data!O234&lt;1, "&lt;1", san_table_data!O234))), "-")</f>
        <v>-</v>
      </c>
      <c r="P237" s="47" t="str">
        <f>IF(ISNUMBER(san_table_data!P234), IF(san_table_data!P234=-999,"NA",san_table_data!P234), "-")</f>
        <v>-</v>
      </c>
      <c r="Q237" s="47" t="str">
        <f>IF(ISNUMBER(san_table_data!Q234), IF(san_table_data!Q234=-999,"NA",san_table_data!Q234), "-")</f>
        <v>-</v>
      </c>
      <c r="R237" s="60" t="str">
        <f>IF(ISNUMBER(san_table_data!R234), IF(san_table_data!R234=-999,"NA",IF(san_table_data!R234&gt;99, "&gt;99", IF(san_table_data!R234&lt;1, "&lt;1", san_table_data!R234))), "-")</f>
        <v>-</v>
      </c>
      <c r="S237" s="59" t="str">
        <f>IF(ISNUMBER(san_table_data!S234), IF(san_table_data!S234=-999,"NA",IF(san_table_data!S234&gt;99, "&gt;99", IF(san_table_data!S234&lt;1, "&lt;1", san_table_data!S234))), "-")</f>
        <v>-</v>
      </c>
      <c r="T237" s="59" t="str">
        <f>IF(ISNUMBER(san_table_data!T234), IF(san_table_data!T234=-999,"NA",IF(san_table_data!T234&gt;99, "&gt;99", IF(san_table_data!T234&lt;1, "&lt;1", san_table_data!T234))), "-")</f>
        <v>-</v>
      </c>
      <c r="U237" s="61" t="str">
        <f>IF(ISNUMBER(san_table_data!U234), IF(san_table_data!U234=-999,"NA",IF(san_table_data!U234&gt;99, "&gt;99", IF(san_table_data!U234&lt;1, "&lt;1", san_table_data!U234))), "-")</f>
        <v>-</v>
      </c>
      <c r="V237" s="47" t="str">
        <f>IF(ISNUMBER(san_table_data!V234), IF(san_table_data!V234=-999,"NA",san_table_data!V234), "-")</f>
        <v>-</v>
      </c>
      <c r="W237" s="47" t="str">
        <f>IF(ISNUMBER(san_table_data!W234), IF(san_table_data!W234=-999,"NA",san_table_data!W234), "-")</f>
        <v>-</v>
      </c>
      <c r="X237" s="47"/>
      <c r="Y237" s="47"/>
      <c r="Z237" s="62" t="str">
        <f>IF(ISNUMBER(san_table_data!Z234), IF(san_table_data!Z234=-999,"NA",IF(san_table_data!Z234&gt;99, "&gt;99", IF(san_table_data!Z234&lt;1, "&lt;1", san_table_data!Z234))), "-")</f>
        <v>-</v>
      </c>
      <c r="AA237" s="63" t="str">
        <f>IF(ISNUMBER(san_table_data!AA234), IF(san_table_data!AA234=-999,"NA",IF(san_table_data!AA234&gt;99, "&gt;99", IF(san_table_data!AA234&lt;1, "&lt;1", san_table_data!AA234))), "-")</f>
        <v>-</v>
      </c>
      <c r="AB237" s="63" t="str">
        <f>IF(ISNUMBER(san_table_data!AB234), IF(san_table_data!AB234=-999,"NA",IF(san_table_data!AB234&gt;99, "&gt;99", IF(san_table_data!AB234&lt;1, "&lt;1", san_table_data!AB234))), "-")</f>
        <v>-</v>
      </c>
      <c r="AC237" s="63" t="str">
        <f>IF(ISNUMBER(san_table_data!AC234), IF(san_table_data!AC234=-999,"NA",IF(san_table_data!AC234&gt;99, "&gt;99", IF(san_table_data!AC234&lt;1, "&lt;1", san_table_data!AC234))), "-")</f>
        <v>-</v>
      </c>
      <c r="AD237" s="59" t="str">
        <f>IF(ISNUMBER(san_table_data!AD234), IF(san_table_data!AD234=-999,"NA",IF(san_table_data!AD234&gt;99, "&gt;99", IF(san_table_data!AD234&lt;1, "&lt;1", san_table_data!AD234))), "-")</f>
        <v>-</v>
      </c>
      <c r="AE237" s="59" t="str">
        <f>IF(ISNUMBER(san_table_data!AE234), IF(san_table_data!AE234=-999,"NA",IF(san_table_data!AE234&gt;99, "&gt;99", IF(san_table_data!AE234&lt;1, "&lt;1", san_table_data!AE234))), "-")</f>
        <v>-</v>
      </c>
      <c r="AF237" s="59" t="str">
        <f>IF(ISNUMBER(san_table_data!AF234), IF(san_table_data!AF234=-999,"NA",IF(san_table_data!AF234&gt;99, "&gt;99", IF(san_table_data!AF234&lt;1, "&lt;1", san_table_data!AF234))), "-")</f>
        <v>-</v>
      </c>
      <c r="AG237" s="62" t="str">
        <f>IF(ISNUMBER(san_table_data!AG234), IF(san_table_data!AG234=-999,"NA",IF(san_table_data!AG234&gt;99, "&gt;99", IF(san_table_data!AG234&lt;1, "&lt;1", san_table_data!AG234))), "-")</f>
        <v>-</v>
      </c>
      <c r="AH237" s="63" t="str">
        <f>IF(ISNUMBER(san_table_data!AH234), IF(san_table_data!AH234=-999,"NA",IF(san_table_data!AH234&gt;99, "&gt;99", IF(san_table_data!AH234&lt;1, "&lt;1", san_table_data!AH234))), "-")</f>
        <v>-</v>
      </c>
      <c r="AI237" s="63" t="str">
        <f>IF(ISNUMBER(san_table_data!AI234), IF(san_table_data!AI234=-999,"NA",IF(san_table_data!AI234&gt;99, "&gt;99", IF(san_table_data!AI234&lt;1, "&lt;1", san_table_data!AI234))), "-")</f>
        <v>-</v>
      </c>
      <c r="AJ237" s="63" t="str">
        <f>IF(ISNUMBER(san_table_data!AJ234), IF(san_table_data!AJ234=-999,"NA",IF(san_table_data!AJ234&gt;99, "&gt;99", IF(san_table_data!AJ234&lt;1, "&lt;1", san_table_data!AJ234))), "-")</f>
        <v>-</v>
      </c>
      <c r="AK237" s="59" t="str">
        <f>IF(ISNUMBER(san_table_data!AK234), IF(san_table_data!AK234=-999,"NA",IF(san_table_data!AK234&gt;99, "&gt;99", IF(san_table_data!AK234&lt;1, "&lt;1", san_table_data!AK234))), "-")</f>
        <v>-</v>
      </c>
      <c r="AL237" s="59" t="str">
        <f>IF(ISNUMBER(san_table_data!AL234), IF(san_table_data!AL234=-999,"NA",IF(san_table_data!AL234&gt;99, "&gt;99", IF(san_table_data!AL234&lt;1, "&lt;1", san_table_data!AL234))), "-")</f>
        <v>-</v>
      </c>
      <c r="AM237" s="59" t="str">
        <f>IF(ISNUMBER(san_table_data!AM234), IF(san_table_data!AM234=-999,"NA",IF(san_table_data!AM234&gt;99, "&gt;99", IF(san_table_data!AM234&lt;1, "&lt;1", san_table_data!AM234))), "-")</f>
        <v>-</v>
      </c>
      <c r="AN237" s="62" t="str">
        <f>IF(ISNUMBER(san_table_data!AN234), IF(san_table_data!AN234=-999,"NA",IF(san_table_data!AN234&gt;99, "&gt;99", IF(san_table_data!AN234&lt;1, "&lt;1", san_table_data!AN234))), "-")</f>
        <v>-</v>
      </c>
      <c r="AO237" s="63" t="str">
        <f>IF(ISNUMBER(san_table_data!AO234), IF(san_table_data!AO234=-999,"NA",IF(san_table_data!AO234&gt;99, "&gt;99", IF(san_table_data!AO234&lt;1, "&lt;1", san_table_data!AO234))), "-")</f>
        <v>-</v>
      </c>
      <c r="AP237" s="63" t="str">
        <f>IF(ISNUMBER(san_table_data!AP234), IF(san_table_data!AP234=-999,"NA",IF(san_table_data!AP234&gt;99, "&gt;99", IF(san_table_data!AP234&lt;1, "&lt;1", san_table_data!AP234))), "-")</f>
        <v>-</v>
      </c>
      <c r="AQ237" s="63" t="str">
        <f>IF(ISNUMBER(san_table_data!AQ234), IF(san_table_data!AQ234=-999,"NA",IF(san_table_data!AQ234&gt;99, "&gt;99", IF(san_table_data!AQ234&lt;1, "&lt;1", san_table_data!AQ234))), "-")</f>
        <v>-</v>
      </c>
      <c r="AR237" s="59" t="str">
        <f>IF(ISNUMBER(san_table_data!AR234), IF(san_table_data!AR234=-999,"NA",IF(san_table_data!AR234&gt;99, "&gt;99", IF(san_table_data!AR234&lt;1, "&lt;1", san_table_data!AR234))), "-")</f>
        <v>-</v>
      </c>
      <c r="AS237" s="59" t="str">
        <f>IF(ISNUMBER(san_table_data!AS234), IF(san_table_data!AS234=-999,"NA",IF(san_table_data!AS234&gt;99, "&gt;99", IF(san_table_data!AS234&lt;1, "&lt;1", san_table_data!AS234))), "-")</f>
        <v>-</v>
      </c>
      <c r="AT237" s="59" t="str">
        <f>IF(ISNUMBER(san_table_data!AT234), IF(san_table_data!AT234=-999,"NA",IF(san_table_data!AT234&gt;99, "&gt;99", IF(san_table_data!AT234&lt;1, "&lt;1", san_table_data!AT234))), "-")</f>
        <v>-</v>
      </c>
    </row>
    <row r="238" x14ac:dyDescent="0.25">
      <c r="A238" s="56" t="str">
        <f>IF(ISBLANK(san_table_data!A235), "", san_table_data!A235)</f>
        <v/>
      </c>
      <c r="B238" s="56" t="str">
        <f>IF(ISBLANK(san_table_data!B235), "", san_table_data!B235)</f>
        <v/>
      </c>
      <c r="C238" s="57" t="str">
        <f>IF(ISNUMBER(san_table_data!C235), san_table_data!C235, "-")</f>
        <v>-</v>
      </c>
      <c r="D238" s="58" t="str">
        <f>IF(ISNUMBER(san_table_data!D235), san_table_data!D235, "-")</f>
        <v>-</v>
      </c>
      <c r="E238" s="59" t="str">
        <f>IF(ISNUMBER(san_table_data!E235), san_table_data!E235, "-")</f>
        <v>-</v>
      </c>
      <c r="F238" s="60" t="str">
        <f>IF(ISNUMBER(san_table_data!F235), IF(san_table_data!F235=-999,"NA",IF(san_table_data!F235&gt;99, "&gt;99", IF(san_table_data!F235&lt;1, "&lt;1", san_table_data!F235))), "-")</f>
        <v>-</v>
      </c>
      <c r="G238" s="59" t="str">
        <f>IF(ISNUMBER(san_table_data!G235), IF(san_table_data!G235=-999,"NA",IF(san_table_data!G235&gt;99, "&gt;99", IF(san_table_data!G235&lt;1, "&lt;1", san_table_data!G235))), "-")</f>
        <v>-</v>
      </c>
      <c r="H238" s="59" t="str">
        <f>IF(ISNUMBER(san_table_data!H235), IF(san_table_data!H235=-999,"NA",IF(san_table_data!H235&gt;99, "&gt;99", IF(san_table_data!H235&lt;1, "&lt;1", san_table_data!H235))), "-")</f>
        <v>-</v>
      </c>
      <c r="I238" s="61" t="str">
        <f>IF(ISNUMBER(san_table_data!I235), IF(san_table_data!I235=-999,"NA",IF(san_table_data!I235&gt;99, "&gt;99", IF(san_table_data!I235&lt;1, "&lt;1", san_table_data!I235))), "-")</f>
        <v>-</v>
      </c>
      <c r="J238" s="47" t="str">
        <f>IF(ISNUMBER(san_table_data!J235), IF(san_table_data!J235=-999,"NA",san_table_data!J235), "-")</f>
        <v>-</v>
      </c>
      <c r="K238" s="47" t="str">
        <f>IF(ISNUMBER(san_table_data!K235), IF(san_table_data!K235=-999,"NA",san_table_data!K235), "-")</f>
        <v>-</v>
      </c>
      <c r="L238" s="60" t="str">
        <f>IF(ISNUMBER(san_table_data!L235), IF(san_table_data!L235=-999,"NA",IF(san_table_data!L235&gt;99, "&gt;99", IF(san_table_data!L235&lt;1, "&lt;1", san_table_data!L235))), "-")</f>
        <v>-</v>
      </c>
      <c r="M238" s="59" t="str">
        <f>IF(ISNUMBER(san_table_data!M235), IF(san_table_data!M235=-999,"NA",IF(san_table_data!M235&gt;99, "&gt;99", IF(san_table_data!M235&lt;1, "&lt;1", san_table_data!M235))), "-")</f>
        <v>-</v>
      </c>
      <c r="N238" s="59" t="str">
        <f>IF(ISNUMBER(san_table_data!N235), IF(san_table_data!N235=-999,"NA",IF(san_table_data!N235&gt;99, "&gt;99", IF(san_table_data!N235&lt;1, "&lt;1", san_table_data!N235))), "-")</f>
        <v>-</v>
      </c>
      <c r="O238" s="61" t="str">
        <f>IF(ISNUMBER(san_table_data!O235), IF(san_table_data!O235=-999,"NA",IF(san_table_data!O235&gt;99, "&gt;99", IF(san_table_data!O235&lt;1, "&lt;1", san_table_data!O235))), "-")</f>
        <v>-</v>
      </c>
      <c r="P238" s="47" t="str">
        <f>IF(ISNUMBER(san_table_data!P235), IF(san_table_data!P235=-999,"NA",san_table_data!P235), "-")</f>
        <v>-</v>
      </c>
      <c r="Q238" s="47" t="str">
        <f>IF(ISNUMBER(san_table_data!Q235), IF(san_table_data!Q235=-999,"NA",san_table_data!Q235), "-")</f>
        <v>-</v>
      </c>
      <c r="R238" s="60" t="str">
        <f>IF(ISNUMBER(san_table_data!R235), IF(san_table_data!R235=-999,"NA",IF(san_table_data!R235&gt;99, "&gt;99", IF(san_table_data!R235&lt;1, "&lt;1", san_table_data!R235))), "-")</f>
        <v>-</v>
      </c>
      <c r="S238" s="59" t="str">
        <f>IF(ISNUMBER(san_table_data!S235), IF(san_table_data!S235=-999,"NA",IF(san_table_data!S235&gt;99, "&gt;99", IF(san_table_data!S235&lt;1, "&lt;1", san_table_data!S235))), "-")</f>
        <v>-</v>
      </c>
      <c r="T238" s="59" t="str">
        <f>IF(ISNUMBER(san_table_data!T235), IF(san_table_data!T235=-999,"NA",IF(san_table_data!T235&gt;99, "&gt;99", IF(san_table_data!T235&lt;1, "&lt;1", san_table_data!T235))), "-")</f>
        <v>-</v>
      </c>
      <c r="U238" s="61" t="str">
        <f>IF(ISNUMBER(san_table_data!U235), IF(san_table_data!U235=-999,"NA",IF(san_table_data!U235&gt;99, "&gt;99", IF(san_table_data!U235&lt;1, "&lt;1", san_table_data!U235))), "-")</f>
        <v>-</v>
      </c>
      <c r="V238" s="47" t="str">
        <f>IF(ISNUMBER(san_table_data!V235), IF(san_table_data!V235=-999,"NA",san_table_data!V235), "-")</f>
        <v>-</v>
      </c>
      <c r="W238" s="47" t="str">
        <f>IF(ISNUMBER(san_table_data!W235), IF(san_table_data!W235=-999,"NA",san_table_data!W235), "-")</f>
        <v>-</v>
      </c>
      <c r="X238" s="47"/>
      <c r="Y238" s="47"/>
      <c r="Z238" s="62" t="str">
        <f>IF(ISNUMBER(san_table_data!Z235), IF(san_table_data!Z235=-999,"NA",IF(san_table_data!Z235&gt;99, "&gt;99", IF(san_table_data!Z235&lt;1, "&lt;1", san_table_data!Z235))), "-")</f>
        <v>-</v>
      </c>
      <c r="AA238" s="63" t="str">
        <f>IF(ISNUMBER(san_table_data!AA235), IF(san_table_data!AA235=-999,"NA",IF(san_table_data!AA235&gt;99, "&gt;99", IF(san_table_data!AA235&lt;1, "&lt;1", san_table_data!AA235))), "-")</f>
        <v>-</v>
      </c>
      <c r="AB238" s="63" t="str">
        <f>IF(ISNUMBER(san_table_data!AB235), IF(san_table_data!AB235=-999,"NA",IF(san_table_data!AB235&gt;99, "&gt;99", IF(san_table_data!AB235&lt;1, "&lt;1", san_table_data!AB235))), "-")</f>
        <v>-</v>
      </c>
      <c r="AC238" s="63" t="str">
        <f>IF(ISNUMBER(san_table_data!AC235), IF(san_table_data!AC235=-999,"NA",IF(san_table_data!AC235&gt;99, "&gt;99", IF(san_table_data!AC235&lt;1, "&lt;1", san_table_data!AC235))), "-")</f>
        <v>-</v>
      </c>
      <c r="AD238" s="59" t="str">
        <f>IF(ISNUMBER(san_table_data!AD235), IF(san_table_data!AD235=-999,"NA",IF(san_table_data!AD235&gt;99, "&gt;99", IF(san_table_data!AD235&lt;1, "&lt;1", san_table_data!AD235))), "-")</f>
        <v>-</v>
      </c>
      <c r="AE238" s="59" t="str">
        <f>IF(ISNUMBER(san_table_data!AE235), IF(san_table_data!AE235=-999,"NA",IF(san_table_data!AE235&gt;99, "&gt;99", IF(san_table_data!AE235&lt;1, "&lt;1", san_table_data!AE235))), "-")</f>
        <v>-</v>
      </c>
      <c r="AF238" s="59" t="str">
        <f>IF(ISNUMBER(san_table_data!AF235), IF(san_table_data!AF235=-999,"NA",IF(san_table_data!AF235&gt;99, "&gt;99", IF(san_table_data!AF235&lt;1, "&lt;1", san_table_data!AF235))), "-")</f>
        <v>-</v>
      </c>
      <c r="AG238" s="62" t="str">
        <f>IF(ISNUMBER(san_table_data!AG235), IF(san_table_data!AG235=-999,"NA",IF(san_table_data!AG235&gt;99, "&gt;99", IF(san_table_data!AG235&lt;1, "&lt;1", san_table_data!AG235))), "-")</f>
        <v>-</v>
      </c>
      <c r="AH238" s="63" t="str">
        <f>IF(ISNUMBER(san_table_data!AH235), IF(san_table_data!AH235=-999,"NA",IF(san_table_data!AH235&gt;99, "&gt;99", IF(san_table_data!AH235&lt;1, "&lt;1", san_table_data!AH235))), "-")</f>
        <v>-</v>
      </c>
      <c r="AI238" s="63" t="str">
        <f>IF(ISNUMBER(san_table_data!AI235), IF(san_table_data!AI235=-999,"NA",IF(san_table_data!AI235&gt;99, "&gt;99", IF(san_table_data!AI235&lt;1, "&lt;1", san_table_data!AI235))), "-")</f>
        <v>-</v>
      </c>
      <c r="AJ238" s="63" t="str">
        <f>IF(ISNUMBER(san_table_data!AJ235), IF(san_table_data!AJ235=-999,"NA",IF(san_table_data!AJ235&gt;99, "&gt;99", IF(san_table_data!AJ235&lt;1, "&lt;1", san_table_data!AJ235))), "-")</f>
        <v>-</v>
      </c>
      <c r="AK238" s="59" t="str">
        <f>IF(ISNUMBER(san_table_data!AK235), IF(san_table_data!AK235=-999,"NA",IF(san_table_data!AK235&gt;99, "&gt;99", IF(san_table_data!AK235&lt;1, "&lt;1", san_table_data!AK235))), "-")</f>
        <v>-</v>
      </c>
      <c r="AL238" s="59" t="str">
        <f>IF(ISNUMBER(san_table_data!AL235), IF(san_table_data!AL235=-999,"NA",IF(san_table_data!AL235&gt;99, "&gt;99", IF(san_table_data!AL235&lt;1, "&lt;1", san_table_data!AL235))), "-")</f>
        <v>-</v>
      </c>
      <c r="AM238" s="59" t="str">
        <f>IF(ISNUMBER(san_table_data!AM235), IF(san_table_data!AM235=-999,"NA",IF(san_table_data!AM235&gt;99, "&gt;99", IF(san_table_data!AM235&lt;1, "&lt;1", san_table_data!AM235))), "-")</f>
        <v>-</v>
      </c>
      <c r="AN238" s="62" t="str">
        <f>IF(ISNUMBER(san_table_data!AN235), IF(san_table_data!AN235=-999,"NA",IF(san_table_data!AN235&gt;99, "&gt;99", IF(san_table_data!AN235&lt;1, "&lt;1", san_table_data!AN235))), "-")</f>
        <v>-</v>
      </c>
      <c r="AO238" s="63" t="str">
        <f>IF(ISNUMBER(san_table_data!AO235), IF(san_table_data!AO235=-999,"NA",IF(san_table_data!AO235&gt;99, "&gt;99", IF(san_table_data!AO235&lt;1, "&lt;1", san_table_data!AO235))), "-")</f>
        <v>-</v>
      </c>
      <c r="AP238" s="63" t="str">
        <f>IF(ISNUMBER(san_table_data!AP235), IF(san_table_data!AP235=-999,"NA",IF(san_table_data!AP235&gt;99, "&gt;99", IF(san_table_data!AP235&lt;1, "&lt;1", san_table_data!AP235))), "-")</f>
        <v>-</v>
      </c>
      <c r="AQ238" s="63" t="str">
        <f>IF(ISNUMBER(san_table_data!AQ235), IF(san_table_data!AQ235=-999,"NA",IF(san_table_data!AQ235&gt;99, "&gt;99", IF(san_table_data!AQ235&lt;1, "&lt;1", san_table_data!AQ235))), "-")</f>
        <v>-</v>
      </c>
      <c r="AR238" s="59" t="str">
        <f>IF(ISNUMBER(san_table_data!AR235), IF(san_table_data!AR235=-999,"NA",IF(san_table_data!AR235&gt;99, "&gt;99", IF(san_table_data!AR235&lt;1, "&lt;1", san_table_data!AR235))), "-")</f>
        <v>-</v>
      </c>
      <c r="AS238" s="59" t="str">
        <f>IF(ISNUMBER(san_table_data!AS235), IF(san_table_data!AS235=-999,"NA",IF(san_table_data!AS235&gt;99, "&gt;99", IF(san_table_data!AS235&lt;1, "&lt;1", san_table_data!AS235))), "-")</f>
        <v>-</v>
      </c>
      <c r="AT238" s="59" t="str">
        <f>IF(ISNUMBER(san_table_data!AT235), IF(san_table_data!AT235=-999,"NA",IF(san_table_data!AT235&gt;99, "&gt;99", IF(san_table_data!AT235&lt;1, "&lt;1", san_table_data!AT235))), "-")</f>
        <v>-</v>
      </c>
    </row>
    <row r="239" x14ac:dyDescent="0.25">
      <c r="A239" s="56" t="str">
        <f>IF(ISBLANK(san_table_data!A236), "", san_table_data!A236)</f>
        <v/>
      </c>
      <c r="B239" s="56" t="str">
        <f>IF(ISBLANK(san_table_data!B236), "", san_table_data!B236)</f>
        <v/>
      </c>
      <c r="C239" s="57" t="str">
        <f>IF(ISNUMBER(san_table_data!C236), san_table_data!C236, "-")</f>
        <v>-</v>
      </c>
      <c r="D239" s="58" t="str">
        <f>IF(ISNUMBER(san_table_data!D236), san_table_data!D236, "-")</f>
        <v>-</v>
      </c>
      <c r="E239" s="59" t="str">
        <f>IF(ISNUMBER(san_table_data!E236), san_table_data!E236, "-")</f>
        <v>-</v>
      </c>
      <c r="F239" s="60" t="str">
        <f>IF(ISNUMBER(san_table_data!F236), IF(san_table_data!F236=-999,"NA",IF(san_table_data!F236&gt;99, "&gt;99", IF(san_table_data!F236&lt;1, "&lt;1", san_table_data!F236))), "-")</f>
        <v>-</v>
      </c>
      <c r="G239" s="59" t="str">
        <f>IF(ISNUMBER(san_table_data!G236), IF(san_table_data!G236=-999,"NA",IF(san_table_data!G236&gt;99, "&gt;99", IF(san_table_data!G236&lt;1, "&lt;1", san_table_data!G236))), "-")</f>
        <v>-</v>
      </c>
      <c r="H239" s="59" t="str">
        <f>IF(ISNUMBER(san_table_data!H236), IF(san_table_data!H236=-999,"NA",IF(san_table_data!H236&gt;99, "&gt;99", IF(san_table_data!H236&lt;1, "&lt;1", san_table_data!H236))), "-")</f>
        <v>-</v>
      </c>
      <c r="I239" s="61" t="str">
        <f>IF(ISNUMBER(san_table_data!I236), IF(san_table_data!I236=-999,"NA",IF(san_table_data!I236&gt;99, "&gt;99", IF(san_table_data!I236&lt;1, "&lt;1", san_table_data!I236))), "-")</f>
        <v>-</v>
      </c>
      <c r="J239" s="47" t="str">
        <f>IF(ISNUMBER(san_table_data!J236), IF(san_table_data!J236=-999,"NA",san_table_data!J236), "-")</f>
        <v>-</v>
      </c>
      <c r="K239" s="47" t="str">
        <f>IF(ISNUMBER(san_table_data!K236), IF(san_table_data!K236=-999,"NA",san_table_data!K236), "-")</f>
        <v>-</v>
      </c>
      <c r="L239" s="60" t="str">
        <f>IF(ISNUMBER(san_table_data!L236), IF(san_table_data!L236=-999,"NA",IF(san_table_data!L236&gt;99, "&gt;99", IF(san_table_data!L236&lt;1, "&lt;1", san_table_data!L236))), "-")</f>
        <v>-</v>
      </c>
      <c r="M239" s="59" t="str">
        <f>IF(ISNUMBER(san_table_data!M236), IF(san_table_data!M236=-999,"NA",IF(san_table_data!M236&gt;99, "&gt;99", IF(san_table_data!M236&lt;1, "&lt;1", san_table_data!M236))), "-")</f>
        <v>-</v>
      </c>
      <c r="N239" s="59" t="str">
        <f>IF(ISNUMBER(san_table_data!N236), IF(san_table_data!N236=-999,"NA",IF(san_table_data!N236&gt;99, "&gt;99", IF(san_table_data!N236&lt;1, "&lt;1", san_table_data!N236))), "-")</f>
        <v>-</v>
      </c>
      <c r="O239" s="61" t="str">
        <f>IF(ISNUMBER(san_table_data!O236), IF(san_table_data!O236=-999,"NA",IF(san_table_data!O236&gt;99, "&gt;99", IF(san_table_data!O236&lt;1, "&lt;1", san_table_data!O236))), "-")</f>
        <v>-</v>
      </c>
      <c r="P239" s="47" t="str">
        <f>IF(ISNUMBER(san_table_data!P236), IF(san_table_data!P236=-999,"NA",san_table_data!P236), "-")</f>
        <v>-</v>
      </c>
      <c r="Q239" s="47" t="str">
        <f>IF(ISNUMBER(san_table_data!Q236), IF(san_table_data!Q236=-999,"NA",san_table_data!Q236), "-")</f>
        <v>-</v>
      </c>
      <c r="R239" s="60" t="str">
        <f>IF(ISNUMBER(san_table_data!R236), IF(san_table_data!R236=-999,"NA",IF(san_table_data!R236&gt;99, "&gt;99", IF(san_table_data!R236&lt;1, "&lt;1", san_table_data!R236))), "-")</f>
        <v>-</v>
      </c>
      <c r="S239" s="59" t="str">
        <f>IF(ISNUMBER(san_table_data!S236), IF(san_table_data!S236=-999,"NA",IF(san_table_data!S236&gt;99, "&gt;99", IF(san_table_data!S236&lt;1, "&lt;1", san_table_data!S236))), "-")</f>
        <v>-</v>
      </c>
      <c r="T239" s="59" t="str">
        <f>IF(ISNUMBER(san_table_data!T236), IF(san_table_data!T236=-999,"NA",IF(san_table_data!T236&gt;99, "&gt;99", IF(san_table_data!T236&lt;1, "&lt;1", san_table_data!T236))), "-")</f>
        <v>-</v>
      </c>
      <c r="U239" s="61" t="str">
        <f>IF(ISNUMBER(san_table_data!U236), IF(san_table_data!U236=-999,"NA",IF(san_table_data!U236&gt;99, "&gt;99", IF(san_table_data!U236&lt;1, "&lt;1", san_table_data!U236))), "-")</f>
        <v>-</v>
      </c>
      <c r="V239" s="47" t="str">
        <f>IF(ISNUMBER(san_table_data!V236), IF(san_table_data!V236=-999,"NA",san_table_data!V236), "-")</f>
        <v>-</v>
      </c>
      <c r="W239" s="47" t="str">
        <f>IF(ISNUMBER(san_table_data!W236), IF(san_table_data!W236=-999,"NA",san_table_data!W236), "-")</f>
        <v>-</v>
      </c>
      <c r="X239" s="47"/>
      <c r="Y239" s="47"/>
      <c r="Z239" s="62" t="str">
        <f>IF(ISNUMBER(san_table_data!Z236), IF(san_table_data!Z236=-999,"NA",IF(san_table_data!Z236&gt;99, "&gt;99", IF(san_table_data!Z236&lt;1, "&lt;1", san_table_data!Z236))), "-")</f>
        <v>-</v>
      </c>
      <c r="AA239" s="63" t="str">
        <f>IF(ISNUMBER(san_table_data!AA236), IF(san_table_data!AA236=-999,"NA",IF(san_table_data!AA236&gt;99, "&gt;99", IF(san_table_data!AA236&lt;1, "&lt;1", san_table_data!AA236))), "-")</f>
        <v>-</v>
      </c>
      <c r="AB239" s="63" t="str">
        <f>IF(ISNUMBER(san_table_data!AB236), IF(san_table_data!AB236=-999,"NA",IF(san_table_data!AB236&gt;99, "&gt;99", IF(san_table_data!AB236&lt;1, "&lt;1", san_table_data!AB236))), "-")</f>
        <v>-</v>
      </c>
      <c r="AC239" s="63" t="str">
        <f>IF(ISNUMBER(san_table_data!AC236), IF(san_table_data!AC236=-999,"NA",IF(san_table_data!AC236&gt;99, "&gt;99", IF(san_table_data!AC236&lt;1, "&lt;1", san_table_data!AC236))), "-")</f>
        <v>-</v>
      </c>
      <c r="AD239" s="59" t="str">
        <f>IF(ISNUMBER(san_table_data!AD236), IF(san_table_data!AD236=-999,"NA",IF(san_table_data!AD236&gt;99, "&gt;99", IF(san_table_data!AD236&lt;1, "&lt;1", san_table_data!AD236))), "-")</f>
        <v>-</v>
      </c>
      <c r="AE239" s="59" t="str">
        <f>IF(ISNUMBER(san_table_data!AE236), IF(san_table_data!AE236=-999,"NA",IF(san_table_data!AE236&gt;99, "&gt;99", IF(san_table_data!AE236&lt;1, "&lt;1", san_table_data!AE236))), "-")</f>
        <v>-</v>
      </c>
      <c r="AF239" s="59" t="str">
        <f>IF(ISNUMBER(san_table_data!AF236), IF(san_table_data!AF236=-999,"NA",IF(san_table_data!AF236&gt;99, "&gt;99", IF(san_table_data!AF236&lt;1, "&lt;1", san_table_data!AF236))), "-")</f>
        <v>-</v>
      </c>
      <c r="AG239" s="62" t="str">
        <f>IF(ISNUMBER(san_table_data!AG236), IF(san_table_data!AG236=-999,"NA",IF(san_table_data!AG236&gt;99, "&gt;99", IF(san_table_data!AG236&lt;1, "&lt;1", san_table_data!AG236))), "-")</f>
        <v>-</v>
      </c>
      <c r="AH239" s="63" t="str">
        <f>IF(ISNUMBER(san_table_data!AH236), IF(san_table_data!AH236=-999,"NA",IF(san_table_data!AH236&gt;99, "&gt;99", IF(san_table_data!AH236&lt;1, "&lt;1", san_table_data!AH236))), "-")</f>
        <v>-</v>
      </c>
      <c r="AI239" s="63" t="str">
        <f>IF(ISNUMBER(san_table_data!AI236), IF(san_table_data!AI236=-999,"NA",IF(san_table_data!AI236&gt;99, "&gt;99", IF(san_table_data!AI236&lt;1, "&lt;1", san_table_data!AI236))), "-")</f>
        <v>-</v>
      </c>
      <c r="AJ239" s="63" t="str">
        <f>IF(ISNUMBER(san_table_data!AJ236), IF(san_table_data!AJ236=-999,"NA",IF(san_table_data!AJ236&gt;99, "&gt;99", IF(san_table_data!AJ236&lt;1, "&lt;1", san_table_data!AJ236))), "-")</f>
        <v>-</v>
      </c>
      <c r="AK239" s="59" t="str">
        <f>IF(ISNUMBER(san_table_data!AK236), IF(san_table_data!AK236=-999,"NA",IF(san_table_data!AK236&gt;99, "&gt;99", IF(san_table_data!AK236&lt;1, "&lt;1", san_table_data!AK236))), "-")</f>
        <v>-</v>
      </c>
      <c r="AL239" s="59" t="str">
        <f>IF(ISNUMBER(san_table_data!AL236), IF(san_table_data!AL236=-999,"NA",IF(san_table_data!AL236&gt;99, "&gt;99", IF(san_table_data!AL236&lt;1, "&lt;1", san_table_data!AL236))), "-")</f>
        <v>-</v>
      </c>
      <c r="AM239" s="59" t="str">
        <f>IF(ISNUMBER(san_table_data!AM236), IF(san_table_data!AM236=-999,"NA",IF(san_table_data!AM236&gt;99, "&gt;99", IF(san_table_data!AM236&lt;1, "&lt;1", san_table_data!AM236))), "-")</f>
        <v>-</v>
      </c>
      <c r="AN239" s="62" t="str">
        <f>IF(ISNUMBER(san_table_data!AN236), IF(san_table_data!AN236=-999,"NA",IF(san_table_data!AN236&gt;99, "&gt;99", IF(san_table_data!AN236&lt;1, "&lt;1", san_table_data!AN236))), "-")</f>
        <v>-</v>
      </c>
      <c r="AO239" s="63" t="str">
        <f>IF(ISNUMBER(san_table_data!AO236), IF(san_table_data!AO236=-999,"NA",IF(san_table_data!AO236&gt;99, "&gt;99", IF(san_table_data!AO236&lt;1, "&lt;1", san_table_data!AO236))), "-")</f>
        <v>-</v>
      </c>
      <c r="AP239" s="63" t="str">
        <f>IF(ISNUMBER(san_table_data!AP236), IF(san_table_data!AP236=-999,"NA",IF(san_table_data!AP236&gt;99, "&gt;99", IF(san_table_data!AP236&lt;1, "&lt;1", san_table_data!AP236))), "-")</f>
        <v>-</v>
      </c>
      <c r="AQ239" s="63" t="str">
        <f>IF(ISNUMBER(san_table_data!AQ236), IF(san_table_data!AQ236=-999,"NA",IF(san_table_data!AQ236&gt;99, "&gt;99", IF(san_table_data!AQ236&lt;1, "&lt;1", san_table_data!AQ236))), "-")</f>
        <v>-</v>
      </c>
      <c r="AR239" s="59" t="str">
        <f>IF(ISNUMBER(san_table_data!AR236), IF(san_table_data!AR236=-999,"NA",IF(san_table_data!AR236&gt;99, "&gt;99", IF(san_table_data!AR236&lt;1, "&lt;1", san_table_data!AR236))), "-")</f>
        <v>-</v>
      </c>
      <c r="AS239" s="59" t="str">
        <f>IF(ISNUMBER(san_table_data!AS236), IF(san_table_data!AS236=-999,"NA",IF(san_table_data!AS236&gt;99, "&gt;99", IF(san_table_data!AS236&lt;1, "&lt;1", san_table_data!AS236))), "-")</f>
        <v>-</v>
      </c>
      <c r="AT239" s="59" t="str">
        <f>IF(ISNUMBER(san_table_data!AT236), IF(san_table_data!AT236=-999,"NA",IF(san_table_data!AT236&gt;99, "&gt;99", IF(san_table_data!AT236&lt;1, "&lt;1", san_table_data!AT236))), "-")</f>
        <v>-</v>
      </c>
    </row>
    <row r="240" x14ac:dyDescent="0.25">
      <c r="A240" s="56" t="str">
        <f>IF(ISBLANK(san_table_data!A237), "", san_table_data!A237)</f>
        <v/>
      </c>
      <c r="B240" s="56" t="str">
        <f>IF(ISBLANK(san_table_data!B237), "", san_table_data!B237)</f>
        <v/>
      </c>
      <c r="C240" s="57" t="str">
        <f>IF(ISNUMBER(san_table_data!C237), san_table_data!C237, "-")</f>
        <v>-</v>
      </c>
      <c r="D240" s="58" t="str">
        <f>IF(ISNUMBER(san_table_data!D237), san_table_data!D237, "-")</f>
        <v>-</v>
      </c>
      <c r="E240" s="59" t="str">
        <f>IF(ISNUMBER(san_table_data!E237), san_table_data!E237, "-")</f>
        <v>-</v>
      </c>
      <c r="F240" s="60" t="str">
        <f>IF(ISNUMBER(san_table_data!F237), IF(san_table_data!F237=-999,"NA",IF(san_table_data!F237&gt;99, "&gt;99", IF(san_table_data!F237&lt;1, "&lt;1", san_table_data!F237))), "-")</f>
        <v>-</v>
      </c>
      <c r="G240" s="59" t="str">
        <f>IF(ISNUMBER(san_table_data!G237), IF(san_table_data!G237=-999,"NA",IF(san_table_data!G237&gt;99, "&gt;99", IF(san_table_data!G237&lt;1, "&lt;1", san_table_data!G237))), "-")</f>
        <v>-</v>
      </c>
      <c r="H240" s="59" t="str">
        <f>IF(ISNUMBER(san_table_data!H237), IF(san_table_data!H237=-999,"NA",IF(san_table_data!H237&gt;99, "&gt;99", IF(san_table_data!H237&lt;1, "&lt;1", san_table_data!H237))), "-")</f>
        <v>-</v>
      </c>
      <c r="I240" s="61" t="str">
        <f>IF(ISNUMBER(san_table_data!I237), IF(san_table_data!I237=-999,"NA",IF(san_table_data!I237&gt;99, "&gt;99", IF(san_table_data!I237&lt;1, "&lt;1", san_table_data!I237))), "-")</f>
        <v>-</v>
      </c>
      <c r="J240" s="47" t="str">
        <f>IF(ISNUMBER(san_table_data!J237), IF(san_table_data!J237=-999,"NA",san_table_data!J237), "-")</f>
        <v>-</v>
      </c>
      <c r="K240" s="47" t="str">
        <f>IF(ISNUMBER(san_table_data!K237), IF(san_table_data!K237=-999,"NA",san_table_data!K237), "-")</f>
        <v>-</v>
      </c>
      <c r="L240" s="60" t="str">
        <f>IF(ISNUMBER(san_table_data!L237), IF(san_table_data!L237=-999,"NA",IF(san_table_data!L237&gt;99, "&gt;99", IF(san_table_data!L237&lt;1, "&lt;1", san_table_data!L237))), "-")</f>
        <v>-</v>
      </c>
      <c r="M240" s="59" t="str">
        <f>IF(ISNUMBER(san_table_data!M237), IF(san_table_data!M237=-999,"NA",IF(san_table_data!M237&gt;99, "&gt;99", IF(san_table_data!M237&lt;1, "&lt;1", san_table_data!M237))), "-")</f>
        <v>-</v>
      </c>
      <c r="N240" s="59" t="str">
        <f>IF(ISNUMBER(san_table_data!N237), IF(san_table_data!N237=-999,"NA",IF(san_table_data!N237&gt;99, "&gt;99", IF(san_table_data!N237&lt;1, "&lt;1", san_table_data!N237))), "-")</f>
        <v>-</v>
      </c>
      <c r="O240" s="61" t="str">
        <f>IF(ISNUMBER(san_table_data!O237), IF(san_table_data!O237=-999,"NA",IF(san_table_data!O237&gt;99, "&gt;99", IF(san_table_data!O237&lt;1, "&lt;1", san_table_data!O237))), "-")</f>
        <v>-</v>
      </c>
      <c r="P240" s="47" t="str">
        <f>IF(ISNUMBER(san_table_data!P237), IF(san_table_data!P237=-999,"NA",san_table_data!P237), "-")</f>
        <v>-</v>
      </c>
      <c r="Q240" s="47" t="str">
        <f>IF(ISNUMBER(san_table_data!Q237), IF(san_table_data!Q237=-999,"NA",san_table_data!Q237), "-")</f>
        <v>-</v>
      </c>
      <c r="R240" s="60" t="str">
        <f>IF(ISNUMBER(san_table_data!R237), IF(san_table_data!R237=-999,"NA",IF(san_table_data!R237&gt;99, "&gt;99", IF(san_table_data!R237&lt;1, "&lt;1", san_table_data!R237))), "-")</f>
        <v>-</v>
      </c>
      <c r="S240" s="59" t="str">
        <f>IF(ISNUMBER(san_table_data!S237), IF(san_table_data!S237=-999,"NA",IF(san_table_data!S237&gt;99, "&gt;99", IF(san_table_data!S237&lt;1, "&lt;1", san_table_data!S237))), "-")</f>
        <v>-</v>
      </c>
      <c r="T240" s="59" t="str">
        <f>IF(ISNUMBER(san_table_data!T237), IF(san_table_data!T237=-999,"NA",IF(san_table_data!T237&gt;99, "&gt;99", IF(san_table_data!T237&lt;1, "&lt;1", san_table_data!T237))), "-")</f>
        <v>-</v>
      </c>
      <c r="U240" s="61" t="str">
        <f>IF(ISNUMBER(san_table_data!U237), IF(san_table_data!U237=-999,"NA",IF(san_table_data!U237&gt;99, "&gt;99", IF(san_table_data!U237&lt;1, "&lt;1", san_table_data!U237))), "-")</f>
        <v>-</v>
      </c>
      <c r="V240" s="47" t="str">
        <f>IF(ISNUMBER(san_table_data!V237), IF(san_table_data!V237=-999,"NA",san_table_data!V237), "-")</f>
        <v>-</v>
      </c>
      <c r="W240" s="47" t="str">
        <f>IF(ISNUMBER(san_table_data!W237), IF(san_table_data!W237=-999,"NA",san_table_data!W237), "-")</f>
        <v>-</v>
      </c>
      <c r="X240" s="47"/>
      <c r="Y240" s="47"/>
      <c r="Z240" s="62" t="str">
        <f>IF(ISNUMBER(san_table_data!Z237), IF(san_table_data!Z237=-999,"NA",IF(san_table_data!Z237&gt;99, "&gt;99", IF(san_table_data!Z237&lt;1, "&lt;1", san_table_data!Z237))), "-")</f>
        <v>-</v>
      </c>
      <c r="AA240" s="63" t="str">
        <f>IF(ISNUMBER(san_table_data!AA237), IF(san_table_data!AA237=-999,"NA",IF(san_table_data!AA237&gt;99, "&gt;99", IF(san_table_data!AA237&lt;1, "&lt;1", san_table_data!AA237))), "-")</f>
        <v>-</v>
      </c>
      <c r="AB240" s="63" t="str">
        <f>IF(ISNUMBER(san_table_data!AB237), IF(san_table_data!AB237=-999,"NA",IF(san_table_data!AB237&gt;99, "&gt;99", IF(san_table_data!AB237&lt;1, "&lt;1", san_table_data!AB237))), "-")</f>
        <v>-</v>
      </c>
      <c r="AC240" s="63" t="str">
        <f>IF(ISNUMBER(san_table_data!AC237), IF(san_table_data!AC237=-999,"NA",IF(san_table_data!AC237&gt;99, "&gt;99", IF(san_table_data!AC237&lt;1, "&lt;1", san_table_data!AC237))), "-")</f>
        <v>-</v>
      </c>
      <c r="AD240" s="59" t="str">
        <f>IF(ISNUMBER(san_table_data!AD237), IF(san_table_data!AD237=-999,"NA",IF(san_table_data!AD237&gt;99, "&gt;99", IF(san_table_data!AD237&lt;1, "&lt;1", san_table_data!AD237))), "-")</f>
        <v>-</v>
      </c>
      <c r="AE240" s="59" t="str">
        <f>IF(ISNUMBER(san_table_data!AE237), IF(san_table_data!AE237=-999,"NA",IF(san_table_data!AE237&gt;99, "&gt;99", IF(san_table_data!AE237&lt;1, "&lt;1", san_table_data!AE237))), "-")</f>
        <v>-</v>
      </c>
      <c r="AF240" s="59" t="str">
        <f>IF(ISNUMBER(san_table_data!AF237), IF(san_table_data!AF237=-999,"NA",IF(san_table_data!AF237&gt;99, "&gt;99", IF(san_table_data!AF237&lt;1, "&lt;1", san_table_data!AF237))), "-")</f>
        <v>-</v>
      </c>
      <c r="AG240" s="62" t="str">
        <f>IF(ISNUMBER(san_table_data!AG237), IF(san_table_data!AG237=-999,"NA",IF(san_table_data!AG237&gt;99, "&gt;99", IF(san_table_data!AG237&lt;1, "&lt;1", san_table_data!AG237))), "-")</f>
        <v>-</v>
      </c>
      <c r="AH240" s="63" t="str">
        <f>IF(ISNUMBER(san_table_data!AH237), IF(san_table_data!AH237=-999,"NA",IF(san_table_data!AH237&gt;99, "&gt;99", IF(san_table_data!AH237&lt;1, "&lt;1", san_table_data!AH237))), "-")</f>
        <v>-</v>
      </c>
      <c r="AI240" s="63" t="str">
        <f>IF(ISNUMBER(san_table_data!AI237), IF(san_table_data!AI237=-999,"NA",IF(san_table_data!AI237&gt;99, "&gt;99", IF(san_table_data!AI237&lt;1, "&lt;1", san_table_data!AI237))), "-")</f>
        <v>-</v>
      </c>
      <c r="AJ240" s="63" t="str">
        <f>IF(ISNUMBER(san_table_data!AJ237), IF(san_table_data!AJ237=-999,"NA",IF(san_table_data!AJ237&gt;99, "&gt;99", IF(san_table_data!AJ237&lt;1, "&lt;1", san_table_data!AJ237))), "-")</f>
        <v>-</v>
      </c>
      <c r="AK240" s="59" t="str">
        <f>IF(ISNUMBER(san_table_data!AK237), IF(san_table_data!AK237=-999,"NA",IF(san_table_data!AK237&gt;99, "&gt;99", IF(san_table_data!AK237&lt;1, "&lt;1", san_table_data!AK237))), "-")</f>
        <v>-</v>
      </c>
      <c r="AL240" s="59" t="str">
        <f>IF(ISNUMBER(san_table_data!AL237), IF(san_table_data!AL237=-999,"NA",IF(san_table_data!AL237&gt;99, "&gt;99", IF(san_table_data!AL237&lt;1, "&lt;1", san_table_data!AL237))), "-")</f>
        <v>-</v>
      </c>
      <c r="AM240" s="59" t="str">
        <f>IF(ISNUMBER(san_table_data!AM237), IF(san_table_data!AM237=-999,"NA",IF(san_table_data!AM237&gt;99, "&gt;99", IF(san_table_data!AM237&lt;1, "&lt;1", san_table_data!AM237))), "-")</f>
        <v>-</v>
      </c>
      <c r="AN240" s="62" t="str">
        <f>IF(ISNUMBER(san_table_data!AN237), IF(san_table_data!AN237=-999,"NA",IF(san_table_data!AN237&gt;99, "&gt;99", IF(san_table_data!AN237&lt;1, "&lt;1", san_table_data!AN237))), "-")</f>
        <v>-</v>
      </c>
      <c r="AO240" s="63" t="str">
        <f>IF(ISNUMBER(san_table_data!AO237), IF(san_table_data!AO237=-999,"NA",IF(san_table_data!AO237&gt;99, "&gt;99", IF(san_table_data!AO237&lt;1, "&lt;1", san_table_data!AO237))), "-")</f>
        <v>-</v>
      </c>
      <c r="AP240" s="63" t="str">
        <f>IF(ISNUMBER(san_table_data!AP237), IF(san_table_data!AP237=-999,"NA",IF(san_table_data!AP237&gt;99, "&gt;99", IF(san_table_data!AP237&lt;1, "&lt;1", san_table_data!AP237))), "-")</f>
        <v>-</v>
      </c>
      <c r="AQ240" s="63" t="str">
        <f>IF(ISNUMBER(san_table_data!AQ237), IF(san_table_data!AQ237=-999,"NA",IF(san_table_data!AQ237&gt;99, "&gt;99", IF(san_table_data!AQ237&lt;1, "&lt;1", san_table_data!AQ237))), "-")</f>
        <v>-</v>
      </c>
      <c r="AR240" s="59" t="str">
        <f>IF(ISNUMBER(san_table_data!AR237), IF(san_table_data!AR237=-999,"NA",IF(san_table_data!AR237&gt;99, "&gt;99", IF(san_table_data!AR237&lt;1, "&lt;1", san_table_data!AR237))), "-")</f>
        <v>-</v>
      </c>
      <c r="AS240" s="59" t="str">
        <f>IF(ISNUMBER(san_table_data!AS237), IF(san_table_data!AS237=-999,"NA",IF(san_table_data!AS237&gt;99, "&gt;99", IF(san_table_data!AS237&lt;1, "&lt;1", san_table_data!AS237))), "-")</f>
        <v>-</v>
      </c>
      <c r="AT240" s="59" t="str">
        <f>IF(ISNUMBER(san_table_data!AT237), IF(san_table_data!AT237=-999,"NA",IF(san_table_data!AT237&gt;99, "&gt;99", IF(san_table_data!AT237&lt;1, "&lt;1", san_table_data!AT237))), "-")</f>
        <v>-</v>
      </c>
    </row>
    <row r="241" x14ac:dyDescent="0.25">
      <c r="A241" s="56" t="str">
        <f>IF(ISBLANK(san_table_data!A238), "", san_table_data!A238)</f>
        <v/>
      </c>
      <c r="B241" s="56" t="str">
        <f>IF(ISBLANK(san_table_data!B238), "", san_table_data!B238)</f>
        <v/>
      </c>
      <c r="C241" s="57" t="str">
        <f>IF(ISNUMBER(san_table_data!C238), san_table_data!C238, "-")</f>
        <v>-</v>
      </c>
      <c r="D241" s="58" t="str">
        <f>IF(ISNUMBER(san_table_data!D238), san_table_data!D238, "-")</f>
        <v>-</v>
      </c>
      <c r="E241" s="59" t="str">
        <f>IF(ISNUMBER(san_table_data!E238), san_table_data!E238, "-")</f>
        <v>-</v>
      </c>
      <c r="F241" s="60" t="str">
        <f>IF(ISNUMBER(san_table_data!F238), IF(san_table_data!F238=-999,"NA",IF(san_table_data!F238&gt;99, "&gt;99", IF(san_table_data!F238&lt;1, "&lt;1", san_table_data!F238))), "-")</f>
        <v>-</v>
      </c>
      <c r="G241" s="59" t="str">
        <f>IF(ISNUMBER(san_table_data!G238), IF(san_table_data!G238=-999,"NA",IF(san_table_data!G238&gt;99, "&gt;99", IF(san_table_data!G238&lt;1, "&lt;1", san_table_data!G238))), "-")</f>
        <v>-</v>
      </c>
      <c r="H241" s="59" t="str">
        <f>IF(ISNUMBER(san_table_data!H238), IF(san_table_data!H238=-999,"NA",IF(san_table_data!H238&gt;99, "&gt;99", IF(san_table_data!H238&lt;1, "&lt;1", san_table_data!H238))), "-")</f>
        <v>-</v>
      </c>
      <c r="I241" s="61" t="str">
        <f>IF(ISNUMBER(san_table_data!I238), IF(san_table_data!I238=-999,"NA",IF(san_table_data!I238&gt;99, "&gt;99", IF(san_table_data!I238&lt;1, "&lt;1", san_table_data!I238))), "-")</f>
        <v>-</v>
      </c>
      <c r="J241" s="47" t="str">
        <f>IF(ISNUMBER(san_table_data!J238), IF(san_table_data!J238=-999,"NA",san_table_data!J238), "-")</f>
        <v>-</v>
      </c>
      <c r="K241" s="47" t="str">
        <f>IF(ISNUMBER(san_table_data!K238), IF(san_table_data!K238=-999,"NA",san_table_data!K238), "-")</f>
        <v>-</v>
      </c>
      <c r="L241" s="60" t="str">
        <f>IF(ISNUMBER(san_table_data!L238), IF(san_table_data!L238=-999,"NA",IF(san_table_data!L238&gt;99, "&gt;99", IF(san_table_data!L238&lt;1, "&lt;1", san_table_data!L238))), "-")</f>
        <v>-</v>
      </c>
      <c r="M241" s="59" t="str">
        <f>IF(ISNUMBER(san_table_data!M238), IF(san_table_data!M238=-999,"NA",IF(san_table_data!M238&gt;99, "&gt;99", IF(san_table_data!M238&lt;1, "&lt;1", san_table_data!M238))), "-")</f>
        <v>-</v>
      </c>
      <c r="N241" s="59" t="str">
        <f>IF(ISNUMBER(san_table_data!N238), IF(san_table_data!N238=-999,"NA",IF(san_table_data!N238&gt;99, "&gt;99", IF(san_table_data!N238&lt;1, "&lt;1", san_table_data!N238))), "-")</f>
        <v>-</v>
      </c>
      <c r="O241" s="61" t="str">
        <f>IF(ISNUMBER(san_table_data!O238), IF(san_table_data!O238=-999,"NA",IF(san_table_data!O238&gt;99, "&gt;99", IF(san_table_data!O238&lt;1, "&lt;1", san_table_data!O238))), "-")</f>
        <v>-</v>
      </c>
      <c r="P241" s="47" t="str">
        <f>IF(ISNUMBER(san_table_data!P238), IF(san_table_data!P238=-999,"NA",san_table_data!P238), "-")</f>
        <v>-</v>
      </c>
      <c r="Q241" s="47" t="str">
        <f>IF(ISNUMBER(san_table_data!Q238), IF(san_table_data!Q238=-999,"NA",san_table_data!Q238), "-")</f>
        <v>-</v>
      </c>
      <c r="R241" s="60" t="str">
        <f>IF(ISNUMBER(san_table_data!R238), IF(san_table_data!R238=-999,"NA",IF(san_table_data!R238&gt;99, "&gt;99", IF(san_table_data!R238&lt;1, "&lt;1", san_table_data!R238))), "-")</f>
        <v>-</v>
      </c>
      <c r="S241" s="59" t="str">
        <f>IF(ISNUMBER(san_table_data!S238), IF(san_table_data!S238=-999,"NA",IF(san_table_data!S238&gt;99, "&gt;99", IF(san_table_data!S238&lt;1, "&lt;1", san_table_data!S238))), "-")</f>
        <v>-</v>
      </c>
      <c r="T241" s="59" t="str">
        <f>IF(ISNUMBER(san_table_data!T238), IF(san_table_data!T238=-999,"NA",IF(san_table_data!T238&gt;99, "&gt;99", IF(san_table_data!T238&lt;1, "&lt;1", san_table_data!T238))), "-")</f>
        <v>-</v>
      </c>
      <c r="U241" s="61" t="str">
        <f>IF(ISNUMBER(san_table_data!U238), IF(san_table_data!U238=-999,"NA",IF(san_table_data!U238&gt;99, "&gt;99", IF(san_table_data!U238&lt;1, "&lt;1", san_table_data!U238))), "-")</f>
        <v>-</v>
      </c>
      <c r="V241" s="47" t="str">
        <f>IF(ISNUMBER(san_table_data!V238), IF(san_table_data!V238=-999,"NA",san_table_data!V238), "-")</f>
        <v>-</v>
      </c>
      <c r="W241" s="47" t="str">
        <f>IF(ISNUMBER(san_table_data!W238), IF(san_table_data!W238=-999,"NA",san_table_data!W238), "-")</f>
        <v>-</v>
      </c>
      <c r="X241" s="47"/>
      <c r="Y241" s="47"/>
      <c r="Z241" s="62" t="str">
        <f>IF(ISNUMBER(san_table_data!Z238), IF(san_table_data!Z238=-999,"NA",IF(san_table_data!Z238&gt;99, "&gt;99", IF(san_table_data!Z238&lt;1, "&lt;1", san_table_data!Z238))), "-")</f>
        <v>-</v>
      </c>
      <c r="AA241" s="63" t="str">
        <f>IF(ISNUMBER(san_table_data!AA238), IF(san_table_data!AA238=-999,"NA",IF(san_table_data!AA238&gt;99, "&gt;99", IF(san_table_data!AA238&lt;1, "&lt;1", san_table_data!AA238))), "-")</f>
        <v>-</v>
      </c>
      <c r="AB241" s="63" t="str">
        <f>IF(ISNUMBER(san_table_data!AB238), IF(san_table_data!AB238=-999,"NA",IF(san_table_data!AB238&gt;99, "&gt;99", IF(san_table_data!AB238&lt;1, "&lt;1", san_table_data!AB238))), "-")</f>
        <v>-</v>
      </c>
      <c r="AC241" s="63" t="str">
        <f>IF(ISNUMBER(san_table_data!AC238), IF(san_table_data!AC238=-999,"NA",IF(san_table_data!AC238&gt;99, "&gt;99", IF(san_table_data!AC238&lt;1, "&lt;1", san_table_data!AC238))), "-")</f>
        <v>-</v>
      </c>
      <c r="AD241" s="59" t="str">
        <f>IF(ISNUMBER(san_table_data!AD238), IF(san_table_data!AD238=-999,"NA",IF(san_table_data!AD238&gt;99, "&gt;99", IF(san_table_data!AD238&lt;1, "&lt;1", san_table_data!AD238))), "-")</f>
        <v>-</v>
      </c>
      <c r="AE241" s="59" t="str">
        <f>IF(ISNUMBER(san_table_data!AE238), IF(san_table_data!AE238=-999,"NA",IF(san_table_data!AE238&gt;99, "&gt;99", IF(san_table_data!AE238&lt;1, "&lt;1", san_table_data!AE238))), "-")</f>
        <v>-</v>
      </c>
      <c r="AF241" s="59" t="str">
        <f>IF(ISNUMBER(san_table_data!AF238), IF(san_table_data!AF238=-999,"NA",IF(san_table_data!AF238&gt;99, "&gt;99", IF(san_table_data!AF238&lt;1, "&lt;1", san_table_data!AF238))), "-")</f>
        <v>-</v>
      </c>
      <c r="AG241" s="62" t="str">
        <f>IF(ISNUMBER(san_table_data!AG238), IF(san_table_data!AG238=-999,"NA",IF(san_table_data!AG238&gt;99, "&gt;99", IF(san_table_data!AG238&lt;1, "&lt;1", san_table_data!AG238))), "-")</f>
        <v>-</v>
      </c>
      <c r="AH241" s="63" t="str">
        <f>IF(ISNUMBER(san_table_data!AH238), IF(san_table_data!AH238=-999,"NA",IF(san_table_data!AH238&gt;99, "&gt;99", IF(san_table_data!AH238&lt;1, "&lt;1", san_table_data!AH238))), "-")</f>
        <v>-</v>
      </c>
      <c r="AI241" s="63" t="str">
        <f>IF(ISNUMBER(san_table_data!AI238), IF(san_table_data!AI238=-999,"NA",IF(san_table_data!AI238&gt;99, "&gt;99", IF(san_table_data!AI238&lt;1, "&lt;1", san_table_data!AI238))), "-")</f>
        <v>-</v>
      </c>
      <c r="AJ241" s="63" t="str">
        <f>IF(ISNUMBER(san_table_data!AJ238), IF(san_table_data!AJ238=-999,"NA",IF(san_table_data!AJ238&gt;99, "&gt;99", IF(san_table_data!AJ238&lt;1, "&lt;1", san_table_data!AJ238))), "-")</f>
        <v>-</v>
      </c>
      <c r="AK241" s="59" t="str">
        <f>IF(ISNUMBER(san_table_data!AK238), IF(san_table_data!AK238=-999,"NA",IF(san_table_data!AK238&gt;99, "&gt;99", IF(san_table_data!AK238&lt;1, "&lt;1", san_table_data!AK238))), "-")</f>
        <v>-</v>
      </c>
      <c r="AL241" s="59" t="str">
        <f>IF(ISNUMBER(san_table_data!AL238), IF(san_table_data!AL238=-999,"NA",IF(san_table_data!AL238&gt;99, "&gt;99", IF(san_table_data!AL238&lt;1, "&lt;1", san_table_data!AL238))), "-")</f>
        <v>-</v>
      </c>
      <c r="AM241" s="59" t="str">
        <f>IF(ISNUMBER(san_table_data!AM238), IF(san_table_data!AM238=-999,"NA",IF(san_table_data!AM238&gt;99, "&gt;99", IF(san_table_data!AM238&lt;1, "&lt;1", san_table_data!AM238))), "-")</f>
        <v>-</v>
      </c>
      <c r="AN241" s="62" t="str">
        <f>IF(ISNUMBER(san_table_data!AN238), IF(san_table_data!AN238=-999,"NA",IF(san_table_data!AN238&gt;99, "&gt;99", IF(san_table_data!AN238&lt;1, "&lt;1", san_table_data!AN238))), "-")</f>
        <v>-</v>
      </c>
      <c r="AO241" s="63" t="str">
        <f>IF(ISNUMBER(san_table_data!AO238), IF(san_table_data!AO238=-999,"NA",IF(san_table_data!AO238&gt;99, "&gt;99", IF(san_table_data!AO238&lt;1, "&lt;1", san_table_data!AO238))), "-")</f>
        <v>-</v>
      </c>
      <c r="AP241" s="63" t="str">
        <f>IF(ISNUMBER(san_table_data!AP238), IF(san_table_data!AP238=-999,"NA",IF(san_table_data!AP238&gt;99, "&gt;99", IF(san_table_data!AP238&lt;1, "&lt;1", san_table_data!AP238))), "-")</f>
        <v>-</v>
      </c>
      <c r="AQ241" s="63" t="str">
        <f>IF(ISNUMBER(san_table_data!AQ238), IF(san_table_data!AQ238=-999,"NA",IF(san_table_data!AQ238&gt;99, "&gt;99", IF(san_table_data!AQ238&lt;1, "&lt;1", san_table_data!AQ238))), "-")</f>
        <v>-</v>
      </c>
      <c r="AR241" s="59" t="str">
        <f>IF(ISNUMBER(san_table_data!AR238), IF(san_table_data!AR238=-999,"NA",IF(san_table_data!AR238&gt;99, "&gt;99", IF(san_table_data!AR238&lt;1, "&lt;1", san_table_data!AR238))), "-")</f>
        <v>-</v>
      </c>
      <c r="AS241" s="59" t="str">
        <f>IF(ISNUMBER(san_table_data!AS238), IF(san_table_data!AS238=-999,"NA",IF(san_table_data!AS238&gt;99, "&gt;99", IF(san_table_data!AS238&lt;1, "&lt;1", san_table_data!AS238))), "-")</f>
        <v>-</v>
      </c>
      <c r="AT241" s="59" t="str">
        <f>IF(ISNUMBER(san_table_data!AT238), IF(san_table_data!AT238=-999,"NA",IF(san_table_data!AT238&gt;99, "&gt;99", IF(san_table_data!AT238&lt;1, "&lt;1", san_table_data!AT238))), "-")</f>
        <v>-</v>
      </c>
    </row>
    <row r="242" x14ac:dyDescent="0.25">
      <c r="A242" s="56" t="str">
        <f>IF(ISBLANK(san_table_data!A239), "", san_table_data!A239)</f>
        <v/>
      </c>
      <c r="B242" s="56" t="str">
        <f>IF(ISBLANK(san_table_data!B239), "", san_table_data!B239)</f>
        <v/>
      </c>
      <c r="C242" s="57" t="str">
        <f>IF(ISNUMBER(san_table_data!C239), san_table_data!C239, "-")</f>
        <v>-</v>
      </c>
      <c r="D242" s="58" t="str">
        <f>IF(ISNUMBER(san_table_data!D239), san_table_data!D239, "-")</f>
        <v>-</v>
      </c>
      <c r="E242" s="59" t="str">
        <f>IF(ISNUMBER(san_table_data!E239), san_table_data!E239, "-")</f>
        <v>-</v>
      </c>
      <c r="F242" s="60" t="str">
        <f>IF(ISNUMBER(san_table_data!F239), IF(san_table_data!F239=-999,"NA",IF(san_table_data!F239&gt;99, "&gt;99", IF(san_table_data!F239&lt;1, "&lt;1", san_table_data!F239))), "-")</f>
        <v>-</v>
      </c>
      <c r="G242" s="59" t="str">
        <f>IF(ISNUMBER(san_table_data!G239), IF(san_table_data!G239=-999,"NA",IF(san_table_data!G239&gt;99, "&gt;99", IF(san_table_data!G239&lt;1, "&lt;1", san_table_data!G239))), "-")</f>
        <v>-</v>
      </c>
      <c r="H242" s="59" t="str">
        <f>IF(ISNUMBER(san_table_data!H239), IF(san_table_data!H239=-999,"NA",IF(san_table_data!H239&gt;99, "&gt;99", IF(san_table_data!H239&lt;1, "&lt;1", san_table_data!H239))), "-")</f>
        <v>-</v>
      </c>
      <c r="I242" s="61" t="str">
        <f>IF(ISNUMBER(san_table_data!I239), IF(san_table_data!I239=-999,"NA",IF(san_table_data!I239&gt;99, "&gt;99", IF(san_table_data!I239&lt;1, "&lt;1", san_table_data!I239))), "-")</f>
        <v>-</v>
      </c>
      <c r="J242" s="47" t="str">
        <f>IF(ISNUMBER(san_table_data!J239), IF(san_table_data!J239=-999,"NA",san_table_data!J239), "-")</f>
        <v>-</v>
      </c>
      <c r="K242" s="47" t="str">
        <f>IF(ISNUMBER(san_table_data!K239), IF(san_table_data!K239=-999,"NA",san_table_data!K239), "-")</f>
        <v>-</v>
      </c>
      <c r="L242" s="60" t="str">
        <f>IF(ISNUMBER(san_table_data!L239), IF(san_table_data!L239=-999,"NA",IF(san_table_data!L239&gt;99, "&gt;99", IF(san_table_data!L239&lt;1, "&lt;1", san_table_data!L239))), "-")</f>
        <v>-</v>
      </c>
      <c r="M242" s="59" t="str">
        <f>IF(ISNUMBER(san_table_data!M239), IF(san_table_data!M239=-999,"NA",IF(san_table_data!M239&gt;99, "&gt;99", IF(san_table_data!M239&lt;1, "&lt;1", san_table_data!M239))), "-")</f>
        <v>-</v>
      </c>
      <c r="N242" s="59" t="str">
        <f>IF(ISNUMBER(san_table_data!N239), IF(san_table_data!N239=-999,"NA",IF(san_table_data!N239&gt;99, "&gt;99", IF(san_table_data!N239&lt;1, "&lt;1", san_table_data!N239))), "-")</f>
        <v>-</v>
      </c>
      <c r="O242" s="61" t="str">
        <f>IF(ISNUMBER(san_table_data!O239), IF(san_table_data!O239=-999,"NA",IF(san_table_data!O239&gt;99, "&gt;99", IF(san_table_data!O239&lt;1, "&lt;1", san_table_data!O239))), "-")</f>
        <v>-</v>
      </c>
      <c r="P242" s="47" t="str">
        <f>IF(ISNUMBER(san_table_data!P239), IF(san_table_data!P239=-999,"NA",san_table_data!P239), "-")</f>
        <v>-</v>
      </c>
      <c r="Q242" s="47" t="str">
        <f>IF(ISNUMBER(san_table_data!Q239), IF(san_table_data!Q239=-999,"NA",san_table_data!Q239), "-")</f>
        <v>-</v>
      </c>
      <c r="R242" s="60" t="str">
        <f>IF(ISNUMBER(san_table_data!R239), IF(san_table_data!R239=-999,"NA",IF(san_table_data!R239&gt;99, "&gt;99", IF(san_table_data!R239&lt;1, "&lt;1", san_table_data!R239))), "-")</f>
        <v>-</v>
      </c>
      <c r="S242" s="59" t="str">
        <f>IF(ISNUMBER(san_table_data!S239), IF(san_table_data!S239=-999,"NA",IF(san_table_data!S239&gt;99, "&gt;99", IF(san_table_data!S239&lt;1, "&lt;1", san_table_data!S239))), "-")</f>
        <v>-</v>
      </c>
      <c r="T242" s="59" t="str">
        <f>IF(ISNUMBER(san_table_data!T239), IF(san_table_data!T239=-999,"NA",IF(san_table_data!T239&gt;99, "&gt;99", IF(san_table_data!T239&lt;1, "&lt;1", san_table_data!T239))), "-")</f>
        <v>-</v>
      </c>
      <c r="U242" s="61" t="str">
        <f>IF(ISNUMBER(san_table_data!U239), IF(san_table_data!U239=-999,"NA",IF(san_table_data!U239&gt;99, "&gt;99", IF(san_table_data!U239&lt;1, "&lt;1", san_table_data!U239))), "-")</f>
        <v>-</v>
      </c>
      <c r="V242" s="47" t="str">
        <f>IF(ISNUMBER(san_table_data!V239), IF(san_table_data!V239=-999,"NA",san_table_data!V239), "-")</f>
        <v>-</v>
      </c>
      <c r="W242" s="47" t="str">
        <f>IF(ISNUMBER(san_table_data!W239), IF(san_table_data!W239=-999,"NA",san_table_data!W239), "-")</f>
        <v>-</v>
      </c>
      <c r="X242" s="47"/>
      <c r="Y242" s="47"/>
      <c r="Z242" s="62" t="str">
        <f>IF(ISNUMBER(san_table_data!Z239), IF(san_table_data!Z239=-999,"NA",IF(san_table_data!Z239&gt;99, "&gt;99", IF(san_table_data!Z239&lt;1, "&lt;1", san_table_data!Z239))), "-")</f>
        <v>-</v>
      </c>
      <c r="AA242" s="63" t="str">
        <f>IF(ISNUMBER(san_table_data!AA239), IF(san_table_data!AA239=-999,"NA",IF(san_table_data!AA239&gt;99, "&gt;99", IF(san_table_data!AA239&lt;1, "&lt;1", san_table_data!AA239))), "-")</f>
        <v>-</v>
      </c>
      <c r="AB242" s="63" t="str">
        <f>IF(ISNUMBER(san_table_data!AB239), IF(san_table_data!AB239=-999,"NA",IF(san_table_data!AB239&gt;99, "&gt;99", IF(san_table_data!AB239&lt;1, "&lt;1", san_table_data!AB239))), "-")</f>
        <v>-</v>
      </c>
      <c r="AC242" s="63" t="str">
        <f>IF(ISNUMBER(san_table_data!AC239), IF(san_table_data!AC239=-999,"NA",IF(san_table_data!AC239&gt;99, "&gt;99", IF(san_table_data!AC239&lt;1, "&lt;1", san_table_data!AC239))), "-")</f>
        <v>-</v>
      </c>
      <c r="AD242" s="59" t="str">
        <f>IF(ISNUMBER(san_table_data!AD239), IF(san_table_data!AD239=-999,"NA",IF(san_table_data!AD239&gt;99, "&gt;99", IF(san_table_data!AD239&lt;1, "&lt;1", san_table_data!AD239))), "-")</f>
        <v>-</v>
      </c>
      <c r="AE242" s="59" t="str">
        <f>IF(ISNUMBER(san_table_data!AE239), IF(san_table_data!AE239=-999,"NA",IF(san_table_data!AE239&gt;99, "&gt;99", IF(san_table_data!AE239&lt;1, "&lt;1", san_table_data!AE239))), "-")</f>
        <v>-</v>
      </c>
      <c r="AF242" s="59" t="str">
        <f>IF(ISNUMBER(san_table_data!AF239), IF(san_table_data!AF239=-999,"NA",IF(san_table_data!AF239&gt;99, "&gt;99", IF(san_table_data!AF239&lt;1, "&lt;1", san_table_data!AF239))), "-")</f>
        <v>-</v>
      </c>
      <c r="AG242" s="62" t="str">
        <f>IF(ISNUMBER(san_table_data!AG239), IF(san_table_data!AG239=-999,"NA",IF(san_table_data!AG239&gt;99, "&gt;99", IF(san_table_data!AG239&lt;1, "&lt;1", san_table_data!AG239))), "-")</f>
        <v>-</v>
      </c>
      <c r="AH242" s="63" t="str">
        <f>IF(ISNUMBER(san_table_data!AH239), IF(san_table_data!AH239=-999,"NA",IF(san_table_data!AH239&gt;99, "&gt;99", IF(san_table_data!AH239&lt;1, "&lt;1", san_table_data!AH239))), "-")</f>
        <v>-</v>
      </c>
      <c r="AI242" s="63" t="str">
        <f>IF(ISNUMBER(san_table_data!AI239), IF(san_table_data!AI239=-999,"NA",IF(san_table_data!AI239&gt;99, "&gt;99", IF(san_table_data!AI239&lt;1, "&lt;1", san_table_data!AI239))), "-")</f>
        <v>-</v>
      </c>
      <c r="AJ242" s="63" t="str">
        <f>IF(ISNUMBER(san_table_data!AJ239), IF(san_table_data!AJ239=-999,"NA",IF(san_table_data!AJ239&gt;99, "&gt;99", IF(san_table_data!AJ239&lt;1, "&lt;1", san_table_data!AJ239))), "-")</f>
        <v>-</v>
      </c>
      <c r="AK242" s="59" t="str">
        <f>IF(ISNUMBER(san_table_data!AK239), IF(san_table_data!AK239=-999,"NA",IF(san_table_data!AK239&gt;99, "&gt;99", IF(san_table_data!AK239&lt;1, "&lt;1", san_table_data!AK239))), "-")</f>
        <v>-</v>
      </c>
      <c r="AL242" s="59" t="str">
        <f>IF(ISNUMBER(san_table_data!AL239), IF(san_table_data!AL239=-999,"NA",IF(san_table_data!AL239&gt;99, "&gt;99", IF(san_table_data!AL239&lt;1, "&lt;1", san_table_data!AL239))), "-")</f>
        <v>-</v>
      </c>
      <c r="AM242" s="59" t="str">
        <f>IF(ISNUMBER(san_table_data!AM239), IF(san_table_data!AM239=-999,"NA",IF(san_table_data!AM239&gt;99, "&gt;99", IF(san_table_data!AM239&lt;1, "&lt;1", san_table_data!AM239))), "-")</f>
        <v>-</v>
      </c>
      <c r="AN242" s="62" t="str">
        <f>IF(ISNUMBER(san_table_data!AN239), IF(san_table_data!AN239=-999,"NA",IF(san_table_data!AN239&gt;99, "&gt;99", IF(san_table_data!AN239&lt;1, "&lt;1", san_table_data!AN239))), "-")</f>
        <v>-</v>
      </c>
      <c r="AO242" s="63" t="str">
        <f>IF(ISNUMBER(san_table_data!AO239), IF(san_table_data!AO239=-999,"NA",IF(san_table_data!AO239&gt;99, "&gt;99", IF(san_table_data!AO239&lt;1, "&lt;1", san_table_data!AO239))), "-")</f>
        <v>-</v>
      </c>
      <c r="AP242" s="63" t="str">
        <f>IF(ISNUMBER(san_table_data!AP239), IF(san_table_data!AP239=-999,"NA",IF(san_table_data!AP239&gt;99, "&gt;99", IF(san_table_data!AP239&lt;1, "&lt;1", san_table_data!AP239))), "-")</f>
        <v>-</v>
      </c>
      <c r="AQ242" s="63" t="str">
        <f>IF(ISNUMBER(san_table_data!AQ239), IF(san_table_data!AQ239=-999,"NA",IF(san_table_data!AQ239&gt;99, "&gt;99", IF(san_table_data!AQ239&lt;1, "&lt;1", san_table_data!AQ239))), "-")</f>
        <v>-</v>
      </c>
      <c r="AR242" s="59" t="str">
        <f>IF(ISNUMBER(san_table_data!AR239), IF(san_table_data!AR239=-999,"NA",IF(san_table_data!AR239&gt;99, "&gt;99", IF(san_table_data!AR239&lt;1, "&lt;1", san_table_data!AR239))), "-")</f>
        <v>-</v>
      </c>
      <c r="AS242" s="59" t="str">
        <f>IF(ISNUMBER(san_table_data!AS239), IF(san_table_data!AS239=-999,"NA",IF(san_table_data!AS239&gt;99, "&gt;99", IF(san_table_data!AS239&lt;1, "&lt;1", san_table_data!AS239))), "-")</f>
        <v>-</v>
      </c>
      <c r="AT242" s="59" t="str">
        <f>IF(ISNUMBER(san_table_data!AT239), IF(san_table_data!AT239=-999,"NA",IF(san_table_data!AT239&gt;99, "&gt;99", IF(san_table_data!AT239&lt;1, "&lt;1", san_table_data!AT239))), "-")</f>
        <v>-</v>
      </c>
    </row>
    <row r="243" x14ac:dyDescent="0.25">
      <c r="A243" s="56" t="str">
        <f>IF(ISBLANK(san_table_data!A240), "", san_table_data!A240)</f>
        <v/>
      </c>
      <c r="B243" s="56" t="str">
        <f>IF(ISBLANK(san_table_data!B240), "", san_table_data!B240)</f>
        <v/>
      </c>
      <c r="C243" s="57" t="str">
        <f>IF(ISNUMBER(san_table_data!C240), san_table_data!C240, "-")</f>
        <v>-</v>
      </c>
      <c r="D243" s="58" t="str">
        <f>IF(ISNUMBER(san_table_data!D240), san_table_data!D240, "-")</f>
        <v>-</v>
      </c>
      <c r="E243" s="59" t="str">
        <f>IF(ISNUMBER(san_table_data!E240), san_table_data!E240, "-")</f>
        <v>-</v>
      </c>
      <c r="F243" s="60" t="str">
        <f>IF(ISNUMBER(san_table_data!F240), IF(san_table_data!F240=-999,"NA",IF(san_table_data!F240&gt;99, "&gt;99", IF(san_table_data!F240&lt;1, "&lt;1", san_table_data!F240))), "-")</f>
        <v>-</v>
      </c>
      <c r="G243" s="59" t="str">
        <f>IF(ISNUMBER(san_table_data!G240), IF(san_table_data!G240=-999,"NA",IF(san_table_data!G240&gt;99, "&gt;99", IF(san_table_data!G240&lt;1, "&lt;1", san_table_data!G240))), "-")</f>
        <v>-</v>
      </c>
      <c r="H243" s="59" t="str">
        <f>IF(ISNUMBER(san_table_data!H240), IF(san_table_data!H240=-999,"NA",IF(san_table_data!H240&gt;99, "&gt;99", IF(san_table_data!H240&lt;1, "&lt;1", san_table_data!H240))), "-")</f>
        <v>-</v>
      </c>
      <c r="I243" s="61" t="str">
        <f>IF(ISNUMBER(san_table_data!I240), IF(san_table_data!I240=-999,"NA",IF(san_table_data!I240&gt;99, "&gt;99", IF(san_table_data!I240&lt;1, "&lt;1", san_table_data!I240))), "-")</f>
        <v>-</v>
      </c>
      <c r="J243" s="47" t="str">
        <f>IF(ISNUMBER(san_table_data!J240), IF(san_table_data!J240=-999,"NA",san_table_data!J240), "-")</f>
        <v>-</v>
      </c>
      <c r="K243" s="47" t="str">
        <f>IF(ISNUMBER(san_table_data!K240), IF(san_table_data!K240=-999,"NA",san_table_data!K240), "-")</f>
        <v>-</v>
      </c>
      <c r="L243" s="60" t="str">
        <f>IF(ISNUMBER(san_table_data!L240), IF(san_table_data!L240=-999,"NA",IF(san_table_data!L240&gt;99, "&gt;99", IF(san_table_data!L240&lt;1, "&lt;1", san_table_data!L240))), "-")</f>
        <v>-</v>
      </c>
      <c r="M243" s="59" t="str">
        <f>IF(ISNUMBER(san_table_data!M240), IF(san_table_data!M240=-999,"NA",IF(san_table_data!M240&gt;99, "&gt;99", IF(san_table_data!M240&lt;1, "&lt;1", san_table_data!M240))), "-")</f>
        <v>-</v>
      </c>
      <c r="N243" s="59" t="str">
        <f>IF(ISNUMBER(san_table_data!N240), IF(san_table_data!N240=-999,"NA",IF(san_table_data!N240&gt;99, "&gt;99", IF(san_table_data!N240&lt;1, "&lt;1", san_table_data!N240))), "-")</f>
        <v>-</v>
      </c>
      <c r="O243" s="61" t="str">
        <f>IF(ISNUMBER(san_table_data!O240), IF(san_table_data!O240=-999,"NA",IF(san_table_data!O240&gt;99, "&gt;99", IF(san_table_data!O240&lt;1, "&lt;1", san_table_data!O240))), "-")</f>
        <v>-</v>
      </c>
      <c r="P243" s="47" t="str">
        <f>IF(ISNUMBER(san_table_data!P240), IF(san_table_data!P240=-999,"NA",san_table_data!P240), "-")</f>
        <v>-</v>
      </c>
      <c r="Q243" s="47" t="str">
        <f>IF(ISNUMBER(san_table_data!Q240), IF(san_table_data!Q240=-999,"NA",san_table_data!Q240), "-")</f>
        <v>-</v>
      </c>
      <c r="R243" s="60" t="str">
        <f>IF(ISNUMBER(san_table_data!R240), IF(san_table_data!R240=-999,"NA",IF(san_table_data!R240&gt;99, "&gt;99", IF(san_table_data!R240&lt;1, "&lt;1", san_table_data!R240))), "-")</f>
        <v>-</v>
      </c>
      <c r="S243" s="59" t="str">
        <f>IF(ISNUMBER(san_table_data!S240), IF(san_table_data!S240=-999,"NA",IF(san_table_data!S240&gt;99, "&gt;99", IF(san_table_data!S240&lt;1, "&lt;1", san_table_data!S240))), "-")</f>
        <v>-</v>
      </c>
      <c r="T243" s="59" t="str">
        <f>IF(ISNUMBER(san_table_data!T240), IF(san_table_data!T240=-999,"NA",IF(san_table_data!T240&gt;99, "&gt;99", IF(san_table_data!T240&lt;1, "&lt;1", san_table_data!T240))), "-")</f>
        <v>-</v>
      </c>
      <c r="U243" s="61" t="str">
        <f>IF(ISNUMBER(san_table_data!U240), IF(san_table_data!U240=-999,"NA",IF(san_table_data!U240&gt;99, "&gt;99", IF(san_table_data!U240&lt;1, "&lt;1", san_table_data!U240))), "-")</f>
        <v>-</v>
      </c>
      <c r="V243" s="47" t="str">
        <f>IF(ISNUMBER(san_table_data!V240), IF(san_table_data!V240=-999,"NA",san_table_data!V240), "-")</f>
        <v>-</v>
      </c>
      <c r="W243" s="47" t="str">
        <f>IF(ISNUMBER(san_table_data!W240), IF(san_table_data!W240=-999,"NA",san_table_data!W240), "-")</f>
        <v>-</v>
      </c>
      <c r="X243" s="47"/>
      <c r="Y243" s="47"/>
      <c r="Z243" s="62" t="str">
        <f>IF(ISNUMBER(san_table_data!Z240), IF(san_table_data!Z240=-999,"NA",IF(san_table_data!Z240&gt;99, "&gt;99", IF(san_table_data!Z240&lt;1, "&lt;1", san_table_data!Z240))), "-")</f>
        <v>-</v>
      </c>
      <c r="AA243" s="63" t="str">
        <f>IF(ISNUMBER(san_table_data!AA240), IF(san_table_data!AA240=-999,"NA",IF(san_table_data!AA240&gt;99, "&gt;99", IF(san_table_data!AA240&lt;1, "&lt;1", san_table_data!AA240))), "-")</f>
        <v>-</v>
      </c>
      <c r="AB243" s="63" t="str">
        <f>IF(ISNUMBER(san_table_data!AB240), IF(san_table_data!AB240=-999,"NA",IF(san_table_data!AB240&gt;99, "&gt;99", IF(san_table_data!AB240&lt;1, "&lt;1", san_table_data!AB240))), "-")</f>
        <v>-</v>
      </c>
      <c r="AC243" s="63" t="str">
        <f>IF(ISNUMBER(san_table_data!AC240), IF(san_table_data!AC240=-999,"NA",IF(san_table_data!AC240&gt;99, "&gt;99", IF(san_table_data!AC240&lt;1, "&lt;1", san_table_data!AC240))), "-")</f>
        <v>-</v>
      </c>
      <c r="AD243" s="59" t="str">
        <f>IF(ISNUMBER(san_table_data!AD240), IF(san_table_data!AD240=-999,"NA",IF(san_table_data!AD240&gt;99, "&gt;99", IF(san_table_data!AD240&lt;1, "&lt;1", san_table_data!AD240))), "-")</f>
        <v>-</v>
      </c>
      <c r="AE243" s="59" t="str">
        <f>IF(ISNUMBER(san_table_data!AE240), IF(san_table_data!AE240=-999,"NA",IF(san_table_data!AE240&gt;99, "&gt;99", IF(san_table_data!AE240&lt;1, "&lt;1", san_table_data!AE240))), "-")</f>
        <v>-</v>
      </c>
      <c r="AF243" s="59" t="str">
        <f>IF(ISNUMBER(san_table_data!AF240), IF(san_table_data!AF240=-999,"NA",IF(san_table_data!AF240&gt;99, "&gt;99", IF(san_table_data!AF240&lt;1, "&lt;1", san_table_data!AF240))), "-")</f>
        <v>-</v>
      </c>
      <c r="AG243" s="62" t="str">
        <f>IF(ISNUMBER(san_table_data!AG240), IF(san_table_data!AG240=-999,"NA",IF(san_table_data!AG240&gt;99, "&gt;99", IF(san_table_data!AG240&lt;1, "&lt;1", san_table_data!AG240))), "-")</f>
        <v>-</v>
      </c>
      <c r="AH243" s="63" t="str">
        <f>IF(ISNUMBER(san_table_data!AH240), IF(san_table_data!AH240=-999,"NA",IF(san_table_data!AH240&gt;99, "&gt;99", IF(san_table_data!AH240&lt;1, "&lt;1", san_table_data!AH240))), "-")</f>
        <v>-</v>
      </c>
      <c r="AI243" s="63" t="str">
        <f>IF(ISNUMBER(san_table_data!AI240), IF(san_table_data!AI240=-999,"NA",IF(san_table_data!AI240&gt;99, "&gt;99", IF(san_table_data!AI240&lt;1, "&lt;1", san_table_data!AI240))), "-")</f>
        <v>-</v>
      </c>
      <c r="AJ243" s="63" t="str">
        <f>IF(ISNUMBER(san_table_data!AJ240), IF(san_table_data!AJ240=-999,"NA",IF(san_table_data!AJ240&gt;99, "&gt;99", IF(san_table_data!AJ240&lt;1, "&lt;1", san_table_data!AJ240))), "-")</f>
        <v>-</v>
      </c>
      <c r="AK243" s="59" t="str">
        <f>IF(ISNUMBER(san_table_data!AK240), IF(san_table_data!AK240=-999,"NA",IF(san_table_data!AK240&gt;99, "&gt;99", IF(san_table_data!AK240&lt;1, "&lt;1", san_table_data!AK240))), "-")</f>
        <v>-</v>
      </c>
      <c r="AL243" s="59" t="str">
        <f>IF(ISNUMBER(san_table_data!AL240), IF(san_table_data!AL240=-999,"NA",IF(san_table_data!AL240&gt;99, "&gt;99", IF(san_table_data!AL240&lt;1, "&lt;1", san_table_data!AL240))), "-")</f>
        <v>-</v>
      </c>
      <c r="AM243" s="59" t="str">
        <f>IF(ISNUMBER(san_table_data!AM240), IF(san_table_data!AM240=-999,"NA",IF(san_table_data!AM240&gt;99, "&gt;99", IF(san_table_data!AM240&lt;1, "&lt;1", san_table_data!AM240))), "-")</f>
        <v>-</v>
      </c>
      <c r="AN243" s="62" t="str">
        <f>IF(ISNUMBER(san_table_data!AN240), IF(san_table_data!AN240=-999,"NA",IF(san_table_data!AN240&gt;99, "&gt;99", IF(san_table_data!AN240&lt;1, "&lt;1", san_table_data!AN240))), "-")</f>
        <v>-</v>
      </c>
      <c r="AO243" s="63" t="str">
        <f>IF(ISNUMBER(san_table_data!AO240), IF(san_table_data!AO240=-999,"NA",IF(san_table_data!AO240&gt;99, "&gt;99", IF(san_table_data!AO240&lt;1, "&lt;1", san_table_data!AO240))), "-")</f>
        <v>-</v>
      </c>
      <c r="AP243" s="63" t="str">
        <f>IF(ISNUMBER(san_table_data!AP240), IF(san_table_data!AP240=-999,"NA",IF(san_table_data!AP240&gt;99, "&gt;99", IF(san_table_data!AP240&lt;1, "&lt;1", san_table_data!AP240))), "-")</f>
        <v>-</v>
      </c>
      <c r="AQ243" s="63" t="str">
        <f>IF(ISNUMBER(san_table_data!AQ240), IF(san_table_data!AQ240=-999,"NA",IF(san_table_data!AQ240&gt;99, "&gt;99", IF(san_table_data!AQ240&lt;1, "&lt;1", san_table_data!AQ240))), "-")</f>
        <v>-</v>
      </c>
      <c r="AR243" s="59" t="str">
        <f>IF(ISNUMBER(san_table_data!AR240), IF(san_table_data!AR240=-999,"NA",IF(san_table_data!AR240&gt;99, "&gt;99", IF(san_table_data!AR240&lt;1, "&lt;1", san_table_data!AR240))), "-")</f>
        <v>-</v>
      </c>
      <c r="AS243" s="59" t="str">
        <f>IF(ISNUMBER(san_table_data!AS240), IF(san_table_data!AS240=-999,"NA",IF(san_table_data!AS240&gt;99, "&gt;99", IF(san_table_data!AS240&lt;1, "&lt;1", san_table_data!AS240))), "-")</f>
        <v>-</v>
      </c>
      <c r="AT243" s="59" t="str">
        <f>IF(ISNUMBER(san_table_data!AT240), IF(san_table_data!AT240=-999,"NA",IF(san_table_data!AT240&gt;99, "&gt;99", IF(san_table_data!AT240&lt;1, "&lt;1", san_table_data!AT240))), "-")</f>
        <v>-</v>
      </c>
    </row>
    <row r="244" x14ac:dyDescent="0.25">
      <c r="A244" s="56" t="str">
        <f>IF(ISBLANK(san_table_data!A241), "", san_table_data!A241)</f>
        <v/>
      </c>
      <c r="B244" s="56" t="str">
        <f>IF(ISBLANK(san_table_data!B241), "", san_table_data!B241)</f>
        <v/>
      </c>
      <c r="C244" s="57" t="str">
        <f>IF(ISNUMBER(san_table_data!C241), san_table_data!C241, "-")</f>
        <v>-</v>
      </c>
      <c r="D244" s="58" t="str">
        <f>IF(ISNUMBER(san_table_data!D241), san_table_data!D241, "-")</f>
        <v>-</v>
      </c>
      <c r="E244" s="59" t="str">
        <f>IF(ISNUMBER(san_table_data!E241), san_table_data!E241, "-")</f>
        <v>-</v>
      </c>
      <c r="F244" s="60" t="str">
        <f>IF(ISNUMBER(san_table_data!F241), IF(san_table_data!F241=-999,"NA",IF(san_table_data!F241&gt;99, "&gt;99", IF(san_table_data!F241&lt;1, "&lt;1", san_table_data!F241))), "-")</f>
        <v>-</v>
      </c>
      <c r="G244" s="59" t="str">
        <f>IF(ISNUMBER(san_table_data!G241), IF(san_table_data!G241=-999,"NA",IF(san_table_data!G241&gt;99, "&gt;99", IF(san_table_data!G241&lt;1, "&lt;1", san_table_data!G241))), "-")</f>
        <v>-</v>
      </c>
      <c r="H244" s="59" t="str">
        <f>IF(ISNUMBER(san_table_data!H241), IF(san_table_data!H241=-999,"NA",IF(san_table_data!H241&gt;99, "&gt;99", IF(san_table_data!H241&lt;1, "&lt;1", san_table_data!H241))), "-")</f>
        <v>-</v>
      </c>
      <c r="I244" s="61" t="str">
        <f>IF(ISNUMBER(san_table_data!I241), IF(san_table_data!I241=-999,"NA",IF(san_table_data!I241&gt;99, "&gt;99", IF(san_table_data!I241&lt;1, "&lt;1", san_table_data!I241))), "-")</f>
        <v>-</v>
      </c>
      <c r="J244" s="47" t="str">
        <f>IF(ISNUMBER(san_table_data!J241), IF(san_table_data!J241=-999,"NA",san_table_data!J241), "-")</f>
        <v>-</v>
      </c>
      <c r="K244" s="47" t="str">
        <f>IF(ISNUMBER(san_table_data!K241), IF(san_table_data!K241=-999,"NA",san_table_data!K241), "-")</f>
        <v>-</v>
      </c>
      <c r="L244" s="60" t="str">
        <f>IF(ISNUMBER(san_table_data!L241), IF(san_table_data!L241=-999,"NA",IF(san_table_data!L241&gt;99, "&gt;99", IF(san_table_data!L241&lt;1, "&lt;1", san_table_data!L241))), "-")</f>
        <v>-</v>
      </c>
      <c r="M244" s="59" t="str">
        <f>IF(ISNUMBER(san_table_data!M241), IF(san_table_data!M241=-999,"NA",IF(san_table_data!M241&gt;99, "&gt;99", IF(san_table_data!M241&lt;1, "&lt;1", san_table_data!M241))), "-")</f>
        <v>-</v>
      </c>
      <c r="N244" s="59" t="str">
        <f>IF(ISNUMBER(san_table_data!N241), IF(san_table_data!N241=-999,"NA",IF(san_table_data!N241&gt;99, "&gt;99", IF(san_table_data!N241&lt;1, "&lt;1", san_table_data!N241))), "-")</f>
        <v>-</v>
      </c>
      <c r="O244" s="61" t="str">
        <f>IF(ISNUMBER(san_table_data!O241), IF(san_table_data!O241=-999,"NA",IF(san_table_data!O241&gt;99, "&gt;99", IF(san_table_data!O241&lt;1, "&lt;1", san_table_data!O241))), "-")</f>
        <v>-</v>
      </c>
      <c r="P244" s="47" t="str">
        <f>IF(ISNUMBER(san_table_data!P241), IF(san_table_data!P241=-999,"NA",san_table_data!P241), "-")</f>
        <v>-</v>
      </c>
      <c r="Q244" s="47" t="str">
        <f>IF(ISNUMBER(san_table_data!Q241), IF(san_table_data!Q241=-999,"NA",san_table_data!Q241), "-")</f>
        <v>-</v>
      </c>
      <c r="R244" s="60" t="str">
        <f>IF(ISNUMBER(san_table_data!R241), IF(san_table_data!R241=-999,"NA",IF(san_table_data!R241&gt;99, "&gt;99", IF(san_table_data!R241&lt;1, "&lt;1", san_table_data!R241))), "-")</f>
        <v>-</v>
      </c>
      <c r="S244" s="59" t="str">
        <f>IF(ISNUMBER(san_table_data!S241), IF(san_table_data!S241=-999,"NA",IF(san_table_data!S241&gt;99, "&gt;99", IF(san_table_data!S241&lt;1, "&lt;1", san_table_data!S241))), "-")</f>
        <v>-</v>
      </c>
      <c r="T244" s="59" t="str">
        <f>IF(ISNUMBER(san_table_data!T241), IF(san_table_data!T241=-999,"NA",IF(san_table_data!T241&gt;99, "&gt;99", IF(san_table_data!T241&lt;1, "&lt;1", san_table_data!T241))), "-")</f>
        <v>-</v>
      </c>
      <c r="U244" s="61" t="str">
        <f>IF(ISNUMBER(san_table_data!U241), IF(san_table_data!U241=-999,"NA",IF(san_table_data!U241&gt;99, "&gt;99", IF(san_table_data!U241&lt;1, "&lt;1", san_table_data!U241))), "-")</f>
        <v>-</v>
      </c>
      <c r="V244" s="47" t="str">
        <f>IF(ISNUMBER(san_table_data!V241), IF(san_table_data!V241=-999,"NA",san_table_data!V241), "-")</f>
        <v>-</v>
      </c>
      <c r="W244" s="47" t="str">
        <f>IF(ISNUMBER(san_table_data!W241), IF(san_table_data!W241=-999,"NA",san_table_data!W241), "-")</f>
        <v>-</v>
      </c>
      <c r="X244" s="47"/>
      <c r="Y244" s="47"/>
      <c r="Z244" s="62" t="str">
        <f>IF(ISNUMBER(san_table_data!Z241), IF(san_table_data!Z241=-999,"NA",IF(san_table_data!Z241&gt;99, "&gt;99", IF(san_table_data!Z241&lt;1, "&lt;1", san_table_data!Z241))), "-")</f>
        <v>-</v>
      </c>
      <c r="AA244" s="63" t="str">
        <f>IF(ISNUMBER(san_table_data!AA241), IF(san_table_data!AA241=-999,"NA",IF(san_table_data!AA241&gt;99, "&gt;99", IF(san_table_data!AA241&lt;1, "&lt;1", san_table_data!AA241))), "-")</f>
        <v>-</v>
      </c>
      <c r="AB244" s="63" t="str">
        <f>IF(ISNUMBER(san_table_data!AB241), IF(san_table_data!AB241=-999,"NA",IF(san_table_data!AB241&gt;99, "&gt;99", IF(san_table_data!AB241&lt;1, "&lt;1", san_table_data!AB241))), "-")</f>
        <v>-</v>
      </c>
      <c r="AC244" s="63" t="str">
        <f>IF(ISNUMBER(san_table_data!AC241), IF(san_table_data!AC241=-999,"NA",IF(san_table_data!AC241&gt;99, "&gt;99", IF(san_table_data!AC241&lt;1, "&lt;1", san_table_data!AC241))), "-")</f>
        <v>-</v>
      </c>
      <c r="AD244" s="59" t="str">
        <f>IF(ISNUMBER(san_table_data!AD241), IF(san_table_data!AD241=-999,"NA",IF(san_table_data!AD241&gt;99, "&gt;99", IF(san_table_data!AD241&lt;1, "&lt;1", san_table_data!AD241))), "-")</f>
        <v>-</v>
      </c>
      <c r="AE244" s="59" t="str">
        <f>IF(ISNUMBER(san_table_data!AE241), IF(san_table_data!AE241=-999,"NA",IF(san_table_data!AE241&gt;99, "&gt;99", IF(san_table_data!AE241&lt;1, "&lt;1", san_table_data!AE241))), "-")</f>
        <v>-</v>
      </c>
      <c r="AF244" s="59" t="str">
        <f>IF(ISNUMBER(san_table_data!AF241), IF(san_table_data!AF241=-999,"NA",IF(san_table_data!AF241&gt;99, "&gt;99", IF(san_table_data!AF241&lt;1, "&lt;1", san_table_data!AF241))), "-")</f>
        <v>-</v>
      </c>
      <c r="AG244" s="62" t="str">
        <f>IF(ISNUMBER(san_table_data!AG241), IF(san_table_data!AG241=-999,"NA",IF(san_table_data!AG241&gt;99, "&gt;99", IF(san_table_data!AG241&lt;1, "&lt;1", san_table_data!AG241))), "-")</f>
        <v>-</v>
      </c>
      <c r="AH244" s="63" t="str">
        <f>IF(ISNUMBER(san_table_data!AH241), IF(san_table_data!AH241=-999,"NA",IF(san_table_data!AH241&gt;99, "&gt;99", IF(san_table_data!AH241&lt;1, "&lt;1", san_table_data!AH241))), "-")</f>
        <v>-</v>
      </c>
      <c r="AI244" s="63" t="str">
        <f>IF(ISNUMBER(san_table_data!AI241), IF(san_table_data!AI241=-999,"NA",IF(san_table_data!AI241&gt;99, "&gt;99", IF(san_table_data!AI241&lt;1, "&lt;1", san_table_data!AI241))), "-")</f>
        <v>-</v>
      </c>
      <c r="AJ244" s="63" t="str">
        <f>IF(ISNUMBER(san_table_data!AJ241), IF(san_table_data!AJ241=-999,"NA",IF(san_table_data!AJ241&gt;99, "&gt;99", IF(san_table_data!AJ241&lt;1, "&lt;1", san_table_data!AJ241))), "-")</f>
        <v>-</v>
      </c>
      <c r="AK244" s="59" t="str">
        <f>IF(ISNUMBER(san_table_data!AK241), IF(san_table_data!AK241=-999,"NA",IF(san_table_data!AK241&gt;99, "&gt;99", IF(san_table_data!AK241&lt;1, "&lt;1", san_table_data!AK241))), "-")</f>
        <v>-</v>
      </c>
      <c r="AL244" s="59" t="str">
        <f>IF(ISNUMBER(san_table_data!AL241), IF(san_table_data!AL241=-999,"NA",IF(san_table_data!AL241&gt;99, "&gt;99", IF(san_table_data!AL241&lt;1, "&lt;1", san_table_data!AL241))), "-")</f>
        <v>-</v>
      </c>
      <c r="AM244" s="59" t="str">
        <f>IF(ISNUMBER(san_table_data!AM241), IF(san_table_data!AM241=-999,"NA",IF(san_table_data!AM241&gt;99, "&gt;99", IF(san_table_data!AM241&lt;1, "&lt;1", san_table_data!AM241))), "-")</f>
        <v>-</v>
      </c>
      <c r="AN244" s="62" t="str">
        <f>IF(ISNUMBER(san_table_data!AN241), IF(san_table_data!AN241=-999,"NA",IF(san_table_data!AN241&gt;99, "&gt;99", IF(san_table_data!AN241&lt;1, "&lt;1", san_table_data!AN241))), "-")</f>
        <v>-</v>
      </c>
      <c r="AO244" s="63" t="str">
        <f>IF(ISNUMBER(san_table_data!AO241), IF(san_table_data!AO241=-999,"NA",IF(san_table_data!AO241&gt;99, "&gt;99", IF(san_table_data!AO241&lt;1, "&lt;1", san_table_data!AO241))), "-")</f>
        <v>-</v>
      </c>
      <c r="AP244" s="63" t="str">
        <f>IF(ISNUMBER(san_table_data!AP241), IF(san_table_data!AP241=-999,"NA",IF(san_table_data!AP241&gt;99, "&gt;99", IF(san_table_data!AP241&lt;1, "&lt;1", san_table_data!AP241))), "-")</f>
        <v>-</v>
      </c>
      <c r="AQ244" s="63" t="str">
        <f>IF(ISNUMBER(san_table_data!AQ241), IF(san_table_data!AQ241=-999,"NA",IF(san_table_data!AQ241&gt;99, "&gt;99", IF(san_table_data!AQ241&lt;1, "&lt;1", san_table_data!AQ241))), "-")</f>
        <v>-</v>
      </c>
      <c r="AR244" s="59" t="str">
        <f>IF(ISNUMBER(san_table_data!AR241), IF(san_table_data!AR241=-999,"NA",IF(san_table_data!AR241&gt;99, "&gt;99", IF(san_table_data!AR241&lt;1, "&lt;1", san_table_data!AR241))), "-")</f>
        <v>-</v>
      </c>
      <c r="AS244" s="59" t="str">
        <f>IF(ISNUMBER(san_table_data!AS241), IF(san_table_data!AS241=-999,"NA",IF(san_table_data!AS241&gt;99, "&gt;99", IF(san_table_data!AS241&lt;1, "&lt;1", san_table_data!AS241))), "-")</f>
        <v>-</v>
      </c>
      <c r="AT244" s="59" t="str">
        <f>IF(ISNUMBER(san_table_data!AT241), IF(san_table_data!AT241=-999,"NA",IF(san_table_data!AT241&gt;99, "&gt;99", IF(san_table_data!AT241&lt;1, "&lt;1", san_table_data!AT241))), "-")</f>
        <v>-</v>
      </c>
    </row>
    <row r="245" x14ac:dyDescent="0.25">
      <c r="A245" s="56" t="str">
        <f>IF(ISBLANK(san_table_data!A242), "", san_table_data!A242)</f>
        <v/>
      </c>
      <c r="B245" s="56" t="str">
        <f>IF(ISBLANK(san_table_data!B242), "", san_table_data!B242)</f>
        <v/>
      </c>
      <c r="C245" s="57" t="str">
        <f>IF(ISNUMBER(san_table_data!C242), san_table_data!C242, "-")</f>
        <v>-</v>
      </c>
      <c r="D245" s="58" t="str">
        <f>IF(ISNUMBER(san_table_data!D242), san_table_data!D242, "-")</f>
        <v>-</v>
      </c>
      <c r="E245" s="59" t="str">
        <f>IF(ISNUMBER(san_table_data!E242), san_table_data!E242, "-")</f>
        <v>-</v>
      </c>
      <c r="F245" s="60" t="str">
        <f>IF(ISNUMBER(san_table_data!F242), IF(san_table_data!F242=-999,"NA",IF(san_table_data!F242&gt;99, "&gt;99", IF(san_table_data!F242&lt;1, "&lt;1", san_table_data!F242))), "-")</f>
        <v>-</v>
      </c>
      <c r="G245" s="59" t="str">
        <f>IF(ISNUMBER(san_table_data!G242), IF(san_table_data!G242=-999,"NA",IF(san_table_data!G242&gt;99, "&gt;99", IF(san_table_data!G242&lt;1, "&lt;1", san_table_data!G242))), "-")</f>
        <v>-</v>
      </c>
      <c r="H245" s="59" t="str">
        <f>IF(ISNUMBER(san_table_data!H242), IF(san_table_data!H242=-999,"NA",IF(san_table_data!H242&gt;99, "&gt;99", IF(san_table_data!H242&lt;1, "&lt;1", san_table_data!H242))), "-")</f>
        <v>-</v>
      </c>
      <c r="I245" s="61" t="str">
        <f>IF(ISNUMBER(san_table_data!I242), IF(san_table_data!I242=-999,"NA",IF(san_table_data!I242&gt;99, "&gt;99", IF(san_table_data!I242&lt;1, "&lt;1", san_table_data!I242))), "-")</f>
        <v>-</v>
      </c>
      <c r="J245" s="47" t="str">
        <f>IF(ISNUMBER(san_table_data!J242), IF(san_table_data!J242=-999,"NA",san_table_data!J242), "-")</f>
        <v>-</v>
      </c>
      <c r="K245" s="47" t="str">
        <f>IF(ISNUMBER(san_table_data!K242), IF(san_table_data!K242=-999,"NA",san_table_data!K242), "-")</f>
        <v>-</v>
      </c>
      <c r="L245" s="60" t="str">
        <f>IF(ISNUMBER(san_table_data!L242), IF(san_table_data!L242=-999,"NA",IF(san_table_data!L242&gt;99, "&gt;99", IF(san_table_data!L242&lt;1, "&lt;1", san_table_data!L242))), "-")</f>
        <v>-</v>
      </c>
      <c r="M245" s="59" t="str">
        <f>IF(ISNUMBER(san_table_data!M242), IF(san_table_data!M242=-999,"NA",IF(san_table_data!M242&gt;99, "&gt;99", IF(san_table_data!M242&lt;1, "&lt;1", san_table_data!M242))), "-")</f>
        <v>-</v>
      </c>
      <c r="N245" s="59" t="str">
        <f>IF(ISNUMBER(san_table_data!N242), IF(san_table_data!N242=-999,"NA",IF(san_table_data!N242&gt;99, "&gt;99", IF(san_table_data!N242&lt;1, "&lt;1", san_table_data!N242))), "-")</f>
        <v>-</v>
      </c>
      <c r="O245" s="61" t="str">
        <f>IF(ISNUMBER(san_table_data!O242), IF(san_table_data!O242=-999,"NA",IF(san_table_data!O242&gt;99, "&gt;99", IF(san_table_data!O242&lt;1, "&lt;1", san_table_data!O242))), "-")</f>
        <v>-</v>
      </c>
      <c r="P245" s="47" t="str">
        <f>IF(ISNUMBER(san_table_data!P242), IF(san_table_data!P242=-999,"NA",san_table_data!P242), "-")</f>
        <v>-</v>
      </c>
      <c r="Q245" s="47" t="str">
        <f>IF(ISNUMBER(san_table_data!Q242), IF(san_table_data!Q242=-999,"NA",san_table_data!Q242), "-")</f>
        <v>-</v>
      </c>
      <c r="R245" s="60" t="str">
        <f>IF(ISNUMBER(san_table_data!R242), IF(san_table_data!R242=-999,"NA",IF(san_table_data!R242&gt;99, "&gt;99", IF(san_table_data!R242&lt;1, "&lt;1", san_table_data!R242))), "-")</f>
        <v>-</v>
      </c>
      <c r="S245" s="59" t="str">
        <f>IF(ISNUMBER(san_table_data!S242), IF(san_table_data!S242=-999,"NA",IF(san_table_data!S242&gt;99, "&gt;99", IF(san_table_data!S242&lt;1, "&lt;1", san_table_data!S242))), "-")</f>
        <v>-</v>
      </c>
      <c r="T245" s="59" t="str">
        <f>IF(ISNUMBER(san_table_data!T242), IF(san_table_data!T242=-999,"NA",IF(san_table_data!T242&gt;99, "&gt;99", IF(san_table_data!T242&lt;1, "&lt;1", san_table_data!T242))), "-")</f>
        <v>-</v>
      </c>
      <c r="U245" s="61" t="str">
        <f>IF(ISNUMBER(san_table_data!U242), IF(san_table_data!U242=-999,"NA",IF(san_table_data!U242&gt;99, "&gt;99", IF(san_table_data!U242&lt;1, "&lt;1", san_table_data!U242))), "-")</f>
        <v>-</v>
      </c>
      <c r="V245" s="47" t="str">
        <f>IF(ISNUMBER(san_table_data!V242), IF(san_table_data!V242=-999,"NA",san_table_data!V242), "-")</f>
        <v>-</v>
      </c>
      <c r="W245" s="47" t="str">
        <f>IF(ISNUMBER(san_table_data!W242), IF(san_table_data!W242=-999,"NA",san_table_data!W242), "-")</f>
        <v>-</v>
      </c>
      <c r="X245" s="47"/>
      <c r="Y245" s="47"/>
      <c r="Z245" s="62" t="str">
        <f>IF(ISNUMBER(san_table_data!Z242), IF(san_table_data!Z242=-999,"NA",IF(san_table_data!Z242&gt;99, "&gt;99", IF(san_table_data!Z242&lt;1, "&lt;1", san_table_data!Z242))), "-")</f>
        <v>-</v>
      </c>
      <c r="AA245" s="63" t="str">
        <f>IF(ISNUMBER(san_table_data!AA242), IF(san_table_data!AA242=-999,"NA",IF(san_table_data!AA242&gt;99, "&gt;99", IF(san_table_data!AA242&lt;1, "&lt;1", san_table_data!AA242))), "-")</f>
        <v>-</v>
      </c>
      <c r="AB245" s="63" t="str">
        <f>IF(ISNUMBER(san_table_data!AB242), IF(san_table_data!AB242=-999,"NA",IF(san_table_data!AB242&gt;99, "&gt;99", IF(san_table_data!AB242&lt;1, "&lt;1", san_table_data!AB242))), "-")</f>
        <v>-</v>
      </c>
      <c r="AC245" s="63" t="str">
        <f>IF(ISNUMBER(san_table_data!AC242), IF(san_table_data!AC242=-999,"NA",IF(san_table_data!AC242&gt;99, "&gt;99", IF(san_table_data!AC242&lt;1, "&lt;1", san_table_data!AC242))), "-")</f>
        <v>-</v>
      </c>
      <c r="AD245" s="59" t="str">
        <f>IF(ISNUMBER(san_table_data!AD242), IF(san_table_data!AD242=-999,"NA",IF(san_table_data!AD242&gt;99, "&gt;99", IF(san_table_data!AD242&lt;1, "&lt;1", san_table_data!AD242))), "-")</f>
        <v>-</v>
      </c>
      <c r="AE245" s="59" t="str">
        <f>IF(ISNUMBER(san_table_data!AE242), IF(san_table_data!AE242=-999,"NA",IF(san_table_data!AE242&gt;99, "&gt;99", IF(san_table_data!AE242&lt;1, "&lt;1", san_table_data!AE242))), "-")</f>
        <v>-</v>
      </c>
      <c r="AF245" s="59" t="str">
        <f>IF(ISNUMBER(san_table_data!AF242), IF(san_table_data!AF242=-999,"NA",IF(san_table_data!AF242&gt;99, "&gt;99", IF(san_table_data!AF242&lt;1, "&lt;1", san_table_data!AF242))), "-")</f>
        <v>-</v>
      </c>
      <c r="AG245" s="62" t="str">
        <f>IF(ISNUMBER(san_table_data!AG242), IF(san_table_data!AG242=-999,"NA",IF(san_table_data!AG242&gt;99, "&gt;99", IF(san_table_data!AG242&lt;1, "&lt;1", san_table_data!AG242))), "-")</f>
        <v>-</v>
      </c>
      <c r="AH245" s="63" t="str">
        <f>IF(ISNUMBER(san_table_data!AH242), IF(san_table_data!AH242=-999,"NA",IF(san_table_data!AH242&gt;99, "&gt;99", IF(san_table_data!AH242&lt;1, "&lt;1", san_table_data!AH242))), "-")</f>
        <v>-</v>
      </c>
      <c r="AI245" s="63" t="str">
        <f>IF(ISNUMBER(san_table_data!AI242), IF(san_table_data!AI242=-999,"NA",IF(san_table_data!AI242&gt;99, "&gt;99", IF(san_table_data!AI242&lt;1, "&lt;1", san_table_data!AI242))), "-")</f>
        <v>-</v>
      </c>
      <c r="AJ245" s="63" t="str">
        <f>IF(ISNUMBER(san_table_data!AJ242), IF(san_table_data!AJ242=-999,"NA",IF(san_table_data!AJ242&gt;99, "&gt;99", IF(san_table_data!AJ242&lt;1, "&lt;1", san_table_data!AJ242))), "-")</f>
        <v>-</v>
      </c>
      <c r="AK245" s="59" t="str">
        <f>IF(ISNUMBER(san_table_data!AK242), IF(san_table_data!AK242=-999,"NA",IF(san_table_data!AK242&gt;99, "&gt;99", IF(san_table_data!AK242&lt;1, "&lt;1", san_table_data!AK242))), "-")</f>
        <v>-</v>
      </c>
      <c r="AL245" s="59" t="str">
        <f>IF(ISNUMBER(san_table_data!AL242), IF(san_table_data!AL242=-999,"NA",IF(san_table_data!AL242&gt;99, "&gt;99", IF(san_table_data!AL242&lt;1, "&lt;1", san_table_data!AL242))), "-")</f>
        <v>-</v>
      </c>
      <c r="AM245" s="59" t="str">
        <f>IF(ISNUMBER(san_table_data!AM242), IF(san_table_data!AM242=-999,"NA",IF(san_table_data!AM242&gt;99, "&gt;99", IF(san_table_data!AM242&lt;1, "&lt;1", san_table_data!AM242))), "-")</f>
        <v>-</v>
      </c>
      <c r="AN245" s="62" t="str">
        <f>IF(ISNUMBER(san_table_data!AN242), IF(san_table_data!AN242=-999,"NA",IF(san_table_data!AN242&gt;99, "&gt;99", IF(san_table_data!AN242&lt;1, "&lt;1", san_table_data!AN242))), "-")</f>
        <v>-</v>
      </c>
      <c r="AO245" s="63" t="str">
        <f>IF(ISNUMBER(san_table_data!AO242), IF(san_table_data!AO242=-999,"NA",IF(san_table_data!AO242&gt;99, "&gt;99", IF(san_table_data!AO242&lt;1, "&lt;1", san_table_data!AO242))), "-")</f>
        <v>-</v>
      </c>
      <c r="AP245" s="63" t="str">
        <f>IF(ISNUMBER(san_table_data!AP242), IF(san_table_data!AP242=-999,"NA",IF(san_table_data!AP242&gt;99, "&gt;99", IF(san_table_data!AP242&lt;1, "&lt;1", san_table_data!AP242))), "-")</f>
        <v>-</v>
      </c>
      <c r="AQ245" s="63" t="str">
        <f>IF(ISNUMBER(san_table_data!AQ242), IF(san_table_data!AQ242=-999,"NA",IF(san_table_data!AQ242&gt;99, "&gt;99", IF(san_table_data!AQ242&lt;1, "&lt;1", san_table_data!AQ242))), "-")</f>
        <v>-</v>
      </c>
      <c r="AR245" s="59" t="str">
        <f>IF(ISNUMBER(san_table_data!AR242), IF(san_table_data!AR242=-999,"NA",IF(san_table_data!AR242&gt;99, "&gt;99", IF(san_table_data!AR242&lt;1, "&lt;1", san_table_data!AR242))), "-")</f>
        <v>-</v>
      </c>
      <c r="AS245" s="59" t="str">
        <f>IF(ISNUMBER(san_table_data!AS242), IF(san_table_data!AS242=-999,"NA",IF(san_table_data!AS242&gt;99, "&gt;99", IF(san_table_data!AS242&lt;1, "&lt;1", san_table_data!AS242))), "-")</f>
        <v>-</v>
      </c>
      <c r="AT245" s="59" t="str">
        <f>IF(ISNUMBER(san_table_data!AT242), IF(san_table_data!AT242=-999,"NA",IF(san_table_data!AT242&gt;99, "&gt;99", IF(san_table_data!AT242&lt;1, "&lt;1", san_table_data!AT242))), "-")</f>
        <v>-</v>
      </c>
    </row>
    <row r="246" x14ac:dyDescent="0.25">
      <c r="A246" s="56" t="str">
        <f>IF(ISBLANK(san_table_data!A243), "", san_table_data!A243)</f>
        <v/>
      </c>
      <c r="B246" s="56" t="str">
        <f>IF(ISBLANK(san_table_data!B243), "", san_table_data!B243)</f>
        <v/>
      </c>
      <c r="C246" s="57" t="str">
        <f>IF(ISNUMBER(san_table_data!C243), san_table_data!C243, "-")</f>
        <v>-</v>
      </c>
      <c r="D246" s="58" t="str">
        <f>IF(ISNUMBER(san_table_data!D243), san_table_data!D243, "-")</f>
        <v>-</v>
      </c>
      <c r="E246" s="59" t="str">
        <f>IF(ISNUMBER(san_table_data!E243), san_table_data!E243, "-")</f>
        <v>-</v>
      </c>
      <c r="F246" s="60" t="str">
        <f>IF(ISNUMBER(san_table_data!F243), IF(san_table_data!F243=-999,"NA",IF(san_table_data!F243&gt;99, "&gt;99", IF(san_table_data!F243&lt;1, "&lt;1", san_table_data!F243))), "-")</f>
        <v>-</v>
      </c>
      <c r="G246" s="59" t="str">
        <f>IF(ISNUMBER(san_table_data!G243), IF(san_table_data!G243=-999,"NA",IF(san_table_data!G243&gt;99, "&gt;99", IF(san_table_data!G243&lt;1, "&lt;1", san_table_data!G243))), "-")</f>
        <v>-</v>
      </c>
      <c r="H246" s="59" t="str">
        <f>IF(ISNUMBER(san_table_data!H243), IF(san_table_data!H243=-999,"NA",IF(san_table_data!H243&gt;99, "&gt;99", IF(san_table_data!H243&lt;1, "&lt;1", san_table_data!H243))), "-")</f>
        <v>-</v>
      </c>
      <c r="I246" s="61" t="str">
        <f>IF(ISNUMBER(san_table_data!I243), IF(san_table_data!I243=-999,"NA",IF(san_table_data!I243&gt;99, "&gt;99", IF(san_table_data!I243&lt;1, "&lt;1", san_table_data!I243))), "-")</f>
        <v>-</v>
      </c>
      <c r="J246" s="47" t="str">
        <f>IF(ISNUMBER(san_table_data!J243), IF(san_table_data!J243=-999,"NA",san_table_data!J243), "-")</f>
        <v>-</v>
      </c>
      <c r="K246" s="47" t="str">
        <f>IF(ISNUMBER(san_table_data!K243), IF(san_table_data!K243=-999,"NA",san_table_data!K243), "-")</f>
        <v>-</v>
      </c>
      <c r="L246" s="60" t="str">
        <f>IF(ISNUMBER(san_table_data!L243), IF(san_table_data!L243=-999,"NA",IF(san_table_data!L243&gt;99, "&gt;99", IF(san_table_data!L243&lt;1, "&lt;1", san_table_data!L243))), "-")</f>
        <v>-</v>
      </c>
      <c r="M246" s="59" t="str">
        <f>IF(ISNUMBER(san_table_data!M243), IF(san_table_data!M243=-999,"NA",IF(san_table_data!M243&gt;99, "&gt;99", IF(san_table_data!M243&lt;1, "&lt;1", san_table_data!M243))), "-")</f>
        <v>-</v>
      </c>
      <c r="N246" s="59" t="str">
        <f>IF(ISNUMBER(san_table_data!N243), IF(san_table_data!N243=-999,"NA",IF(san_table_data!N243&gt;99, "&gt;99", IF(san_table_data!N243&lt;1, "&lt;1", san_table_data!N243))), "-")</f>
        <v>-</v>
      </c>
      <c r="O246" s="61" t="str">
        <f>IF(ISNUMBER(san_table_data!O243), IF(san_table_data!O243=-999,"NA",IF(san_table_data!O243&gt;99, "&gt;99", IF(san_table_data!O243&lt;1, "&lt;1", san_table_data!O243))), "-")</f>
        <v>-</v>
      </c>
      <c r="P246" s="47" t="str">
        <f>IF(ISNUMBER(san_table_data!P243), IF(san_table_data!P243=-999,"NA",san_table_data!P243), "-")</f>
        <v>-</v>
      </c>
      <c r="Q246" s="47" t="str">
        <f>IF(ISNUMBER(san_table_data!Q243), IF(san_table_data!Q243=-999,"NA",san_table_data!Q243), "-")</f>
        <v>-</v>
      </c>
      <c r="R246" s="60" t="str">
        <f>IF(ISNUMBER(san_table_data!R243), IF(san_table_data!R243=-999,"NA",IF(san_table_data!R243&gt;99, "&gt;99", IF(san_table_data!R243&lt;1, "&lt;1", san_table_data!R243))), "-")</f>
        <v>-</v>
      </c>
      <c r="S246" s="59" t="str">
        <f>IF(ISNUMBER(san_table_data!S243), IF(san_table_data!S243=-999,"NA",IF(san_table_data!S243&gt;99, "&gt;99", IF(san_table_data!S243&lt;1, "&lt;1", san_table_data!S243))), "-")</f>
        <v>-</v>
      </c>
      <c r="T246" s="59" t="str">
        <f>IF(ISNUMBER(san_table_data!T243), IF(san_table_data!T243=-999,"NA",IF(san_table_data!T243&gt;99, "&gt;99", IF(san_table_data!T243&lt;1, "&lt;1", san_table_data!T243))), "-")</f>
        <v>-</v>
      </c>
      <c r="U246" s="61" t="str">
        <f>IF(ISNUMBER(san_table_data!U243), IF(san_table_data!U243=-999,"NA",IF(san_table_data!U243&gt;99, "&gt;99", IF(san_table_data!U243&lt;1, "&lt;1", san_table_data!U243))), "-")</f>
        <v>-</v>
      </c>
      <c r="V246" s="47" t="str">
        <f>IF(ISNUMBER(san_table_data!V243), IF(san_table_data!V243=-999,"NA",san_table_data!V243), "-")</f>
        <v>-</v>
      </c>
      <c r="W246" s="47" t="str">
        <f>IF(ISNUMBER(san_table_data!W243), IF(san_table_data!W243=-999,"NA",san_table_data!W243), "-")</f>
        <v>-</v>
      </c>
      <c r="X246" s="47"/>
      <c r="Y246" s="47"/>
      <c r="Z246" s="62" t="str">
        <f>IF(ISNUMBER(san_table_data!Z243), IF(san_table_data!Z243=-999,"NA",IF(san_table_data!Z243&gt;99, "&gt;99", IF(san_table_data!Z243&lt;1, "&lt;1", san_table_data!Z243))), "-")</f>
        <v>-</v>
      </c>
      <c r="AA246" s="63" t="str">
        <f>IF(ISNUMBER(san_table_data!AA243), IF(san_table_data!AA243=-999,"NA",IF(san_table_data!AA243&gt;99, "&gt;99", IF(san_table_data!AA243&lt;1, "&lt;1", san_table_data!AA243))), "-")</f>
        <v>-</v>
      </c>
      <c r="AB246" s="63" t="str">
        <f>IF(ISNUMBER(san_table_data!AB243), IF(san_table_data!AB243=-999,"NA",IF(san_table_data!AB243&gt;99, "&gt;99", IF(san_table_data!AB243&lt;1, "&lt;1", san_table_data!AB243))), "-")</f>
        <v>-</v>
      </c>
      <c r="AC246" s="63" t="str">
        <f>IF(ISNUMBER(san_table_data!AC243), IF(san_table_data!AC243=-999,"NA",IF(san_table_data!AC243&gt;99, "&gt;99", IF(san_table_data!AC243&lt;1, "&lt;1", san_table_data!AC243))), "-")</f>
        <v>-</v>
      </c>
      <c r="AD246" s="59" t="str">
        <f>IF(ISNUMBER(san_table_data!AD243), IF(san_table_data!AD243=-999,"NA",IF(san_table_data!AD243&gt;99, "&gt;99", IF(san_table_data!AD243&lt;1, "&lt;1", san_table_data!AD243))), "-")</f>
        <v>-</v>
      </c>
      <c r="AE246" s="59" t="str">
        <f>IF(ISNUMBER(san_table_data!AE243), IF(san_table_data!AE243=-999,"NA",IF(san_table_data!AE243&gt;99, "&gt;99", IF(san_table_data!AE243&lt;1, "&lt;1", san_table_data!AE243))), "-")</f>
        <v>-</v>
      </c>
      <c r="AF246" s="59" t="str">
        <f>IF(ISNUMBER(san_table_data!AF243), IF(san_table_data!AF243=-999,"NA",IF(san_table_data!AF243&gt;99, "&gt;99", IF(san_table_data!AF243&lt;1, "&lt;1", san_table_data!AF243))), "-")</f>
        <v>-</v>
      </c>
      <c r="AG246" s="62" t="str">
        <f>IF(ISNUMBER(san_table_data!AG243), IF(san_table_data!AG243=-999,"NA",IF(san_table_data!AG243&gt;99, "&gt;99", IF(san_table_data!AG243&lt;1, "&lt;1", san_table_data!AG243))), "-")</f>
        <v>-</v>
      </c>
      <c r="AH246" s="63" t="str">
        <f>IF(ISNUMBER(san_table_data!AH243), IF(san_table_data!AH243=-999,"NA",IF(san_table_data!AH243&gt;99, "&gt;99", IF(san_table_data!AH243&lt;1, "&lt;1", san_table_data!AH243))), "-")</f>
        <v>-</v>
      </c>
      <c r="AI246" s="63" t="str">
        <f>IF(ISNUMBER(san_table_data!AI243), IF(san_table_data!AI243=-999,"NA",IF(san_table_data!AI243&gt;99, "&gt;99", IF(san_table_data!AI243&lt;1, "&lt;1", san_table_data!AI243))), "-")</f>
        <v>-</v>
      </c>
      <c r="AJ246" s="63" t="str">
        <f>IF(ISNUMBER(san_table_data!AJ243), IF(san_table_data!AJ243=-999,"NA",IF(san_table_data!AJ243&gt;99, "&gt;99", IF(san_table_data!AJ243&lt;1, "&lt;1", san_table_data!AJ243))), "-")</f>
        <v>-</v>
      </c>
      <c r="AK246" s="59" t="str">
        <f>IF(ISNUMBER(san_table_data!AK243), IF(san_table_data!AK243=-999,"NA",IF(san_table_data!AK243&gt;99, "&gt;99", IF(san_table_data!AK243&lt;1, "&lt;1", san_table_data!AK243))), "-")</f>
        <v>-</v>
      </c>
      <c r="AL246" s="59" t="str">
        <f>IF(ISNUMBER(san_table_data!AL243), IF(san_table_data!AL243=-999,"NA",IF(san_table_data!AL243&gt;99, "&gt;99", IF(san_table_data!AL243&lt;1, "&lt;1", san_table_data!AL243))), "-")</f>
        <v>-</v>
      </c>
      <c r="AM246" s="59" t="str">
        <f>IF(ISNUMBER(san_table_data!AM243), IF(san_table_data!AM243=-999,"NA",IF(san_table_data!AM243&gt;99, "&gt;99", IF(san_table_data!AM243&lt;1, "&lt;1", san_table_data!AM243))), "-")</f>
        <v>-</v>
      </c>
      <c r="AN246" s="62" t="str">
        <f>IF(ISNUMBER(san_table_data!AN243), IF(san_table_data!AN243=-999,"NA",IF(san_table_data!AN243&gt;99, "&gt;99", IF(san_table_data!AN243&lt;1, "&lt;1", san_table_data!AN243))), "-")</f>
        <v>-</v>
      </c>
      <c r="AO246" s="63" t="str">
        <f>IF(ISNUMBER(san_table_data!AO243), IF(san_table_data!AO243=-999,"NA",IF(san_table_data!AO243&gt;99, "&gt;99", IF(san_table_data!AO243&lt;1, "&lt;1", san_table_data!AO243))), "-")</f>
        <v>-</v>
      </c>
      <c r="AP246" s="63" t="str">
        <f>IF(ISNUMBER(san_table_data!AP243), IF(san_table_data!AP243=-999,"NA",IF(san_table_data!AP243&gt;99, "&gt;99", IF(san_table_data!AP243&lt;1, "&lt;1", san_table_data!AP243))), "-")</f>
        <v>-</v>
      </c>
      <c r="AQ246" s="63" t="str">
        <f>IF(ISNUMBER(san_table_data!AQ243), IF(san_table_data!AQ243=-999,"NA",IF(san_table_data!AQ243&gt;99, "&gt;99", IF(san_table_data!AQ243&lt;1, "&lt;1", san_table_data!AQ243))), "-")</f>
        <v>-</v>
      </c>
      <c r="AR246" s="59" t="str">
        <f>IF(ISNUMBER(san_table_data!AR243), IF(san_table_data!AR243=-999,"NA",IF(san_table_data!AR243&gt;99, "&gt;99", IF(san_table_data!AR243&lt;1, "&lt;1", san_table_data!AR243))), "-")</f>
        <v>-</v>
      </c>
      <c r="AS246" s="59" t="str">
        <f>IF(ISNUMBER(san_table_data!AS243), IF(san_table_data!AS243=-999,"NA",IF(san_table_data!AS243&gt;99, "&gt;99", IF(san_table_data!AS243&lt;1, "&lt;1", san_table_data!AS243))), "-")</f>
        <v>-</v>
      </c>
      <c r="AT246" s="59" t="str">
        <f>IF(ISNUMBER(san_table_data!AT243), IF(san_table_data!AT243=-999,"NA",IF(san_table_data!AT243&gt;99, "&gt;99", IF(san_table_data!AT243&lt;1, "&lt;1", san_table_data!AT243))), "-")</f>
        <v>-</v>
      </c>
    </row>
    <row r="247" x14ac:dyDescent="0.25">
      <c r="A247" s="56" t="str">
        <f>IF(ISBLANK(san_table_data!A244), "", san_table_data!A244)</f>
        <v/>
      </c>
      <c r="B247" s="56" t="str">
        <f>IF(ISBLANK(san_table_data!B244), "", san_table_data!B244)</f>
        <v/>
      </c>
      <c r="C247" s="57" t="str">
        <f>IF(ISNUMBER(san_table_data!C244), san_table_data!C244, "-")</f>
        <v>-</v>
      </c>
      <c r="D247" s="58" t="str">
        <f>IF(ISNUMBER(san_table_data!D244), san_table_data!D244, "-")</f>
        <v>-</v>
      </c>
      <c r="E247" s="59" t="str">
        <f>IF(ISNUMBER(san_table_data!E244), san_table_data!E244, "-")</f>
        <v>-</v>
      </c>
      <c r="F247" s="60" t="str">
        <f>IF(ISNUMBER(san_table_data!F244), IF(san_table_data!F244=-999,"NA",IF(san_table_data!F244&gt;99, "&gt;99", IF(san_table_data!F244&lt;1, "&lt;1", san_table_data!F244))), "-")</f>
        <v>-</v>
      </c>
      <c r="G247" s="59" t="str">
        <f>IF(ISNUMBER(san_table_data!G244), IF(san_table_data!G244=-999,"NA",IF(san_table_data!G244&gt;99, "&gt;99", IF(san_table_data!G244&lt;1, "&lt;1", san_table_data!G244))), "-")</f>
        <v>-</v>
      </c>
      <c r="H247" s="59" t="str">
        <f>IF(ISNUMBER(san_table_data!H244), IF(san_table_data!H244=-999,"NA",IF(san_table_data!H244&gt;99, "&gt;99", IF(san_table_data!H244&lt;1, "&lt;1", san_table_data!H244))), "-")</f>
        <v>-</v>
      </c>
      <c r="I247" s="61" t="str">
        <f>IF(ISNUMBER(san_table_data!I244), IF(san_table_data!I244=-999,"NA",IF(san_table_data!I244&gt;99, "&gt;99", IF(san_table_data!I244&lt;1, "&lt;1", san_table_data!I244))), "-")</f>
        <v>-</v>
      </c>
      <c r="J247" s="47" t="str">
        <f>IF(ISNUMBER(san_table_data!J244), IF(san_table_data!J244=-999,"NA",san_table_data!J244), "-")</f>
        <v>-</v>
      </c>
      <c r="K247" s="47" t="str">
        <f>IF(ISNUMBER(san_table_data!K244), IF(san_table_data!K244=-999,"NA",san_table_data!K244), "-")</f>
        <v>-</v>
      </c>
      <c r="L247" s="60" t="str">
        <f>IF(ISNUMBER(san_table_data!L244), IF(san_table_data!L244=-999,"NA",IF(san_table_data!L244&gt;99, "&gt;99", IF(san_table_data!L244&lt;1, "&lt;1", san_table_data!L244))), "-")</f>
        <v>-</v>
      </c>
      <c r="M247" s="59" t="str">
        <f>IF(ISNUMBER(san_table_data!M244), IF(san_table_data!M244=-999,"NA",IF(san_table_data!M244&gt;99, "&gt;99", IF(san_table_data!M244&lt;1, "&lt;1", san_table_data!M244))), "-")</f>
        <v>-</v>
      </c>
      <c r="N247" s="59" t="str">
        <f>IF(ISNUMBER(san_table_data!N244), IF(san_table_data!N244=-999,"NA",IF(san_table_data!N244&gt;99, "&gt;99", IF(san_table_data!N244&lt;1, "&lt;1", san_table_data!N244))), "-")</f>
        <v>-</v>
      </c>
      <c r="O247" s="61" t="str">
        <f>IF(ISNUMBER(san_table_data!O244), IF(san_table_data!O244=-999,"NA",IF(san_table_data!O244&gt;99, "&gt;99", IF(san_table_data!O244&lt;1, "&lt;1", san_table_data!O244))), "-")</f>
        <v>-</v>
      </c>
      <c r="P247" s="47" t="str">
        <f>IF(ISNUMBER(san_table_data!P244), IF(san_table_data!P244=-999,"NA",san_table_data!P244), "-")</f>
        <v>-</v>
      </c>
      <c r="Q247" s="47" t="str">
        <f>IF(ISNUMBER(san_table_data!Q244), IF(san_table_data!Q244=-999,"NA",san_table_data!Q244), "-")</f>
        <v>-</v>
      </c>
      <c r="R247" s="60" t="str">
        <f>IF(ISNUMBER(san_table_data!R244), IF(san_table_data!R244=-999,"NA",IF(san_table_data!R244&gt;99, "&gt;99", IF(san_table_data!R244&lt;1, "&lt;1", san_table_data!R244))), "-")</f>
        <v>-</v>
      </c>
      <c r="S247" s="59" t="str">
        <f>IF(ISNUMBER(san_table_data!S244), IF(san_table_data!S244=-999,"NA",IF(san_table_data!S244&gt;99, "&gt;99", IF(san_table_data!S244&lt;1, "&lt;1", san_table_data!S244))), "-")</f>
        <v>-</v>
      </c>
      <c r="T247" s="59" t="str">
        <f>IF(ISNUMBER(san_table_data!T244), IF(san_table_data!T244=-999,"NA",IF(san_table_data!T244&gt;99, "&gt;99", IF(san_table_data!T244&lt;1, "&lt;1", san_table_data!T244))), "-")</f>
        <v>-</v>
      </c>
      <c r="U247" s="61" t="str">
        <f>IF(ISNUMBER(san_table_data!U244), IF(san_table_data!U244=-999,"NA",IF(san_table_data!U244&gt;99, "&gt;99", IF(san_table_data!U244&lt;1, "&lt;1", san_table_data!U244))), "-")</f>
        <v>-</v>
      </c>
      <c r="V247" s="47" t="str">
        <f>IF(ISNUMBER(san_table_data!V244), IF(san_table_data!V244=-999,"NA",san_table_data!V244), "-")</f>
        <v>-</v>
      </c>
      <c r="W247" s="47" t="str">
        <f>IF(ISNUMBER(san_table_data!W244), IF(san_table_data!W244=-999,"NA",san_table_data!W244), "-")</f>
        <v>-</v>
      </c>
      <c r="X247" s="47"/>
      <c r="Y247" s="47"/>
      <c r="Z247" s="62" t="str">
        <f>IF(ISNUMBER(san_table_data!Z244), IF(san_table_data!Z244=-999,"NA",IF(san_table_data!Z244&gt;99, "&gt;99", IF(san_table_data!Z244&lt;1, "&lt;1", san_table_data!Z244))), "-")</f>
        <v>-</v>
      </c>
      <c r="AA247" s="63" t="str">
        <f>IF(ISNUMBER(san_table_data!AA244), IF(san_table_data!AA244=-999,"NA",IF(san_table_data!AA244&gt;99, "&gt;99", IF(san_table_data!AA244&lt;1, "&lt;1", san_table_data!AA244))), "-")</f>
        <v>-</v>
      </c>
      <c r="AB247" s="63" t="str">
        <f>IF(ISNUMBER(san_table_data!AB244), IF(san_table_data!AB244=-999,"NA",IF(san_table_data!AB244&gt;99, "&gt;99", IF(san_table_data!AB244&lt;1, "&lt;1", san_table_data!AB244))), "-")</f>
        <v>-</v>
      </c>
      <c r="AC247" s="63" t="str">
        <f>IF(ISNUMBER(san_table_data!AC244), IF(san_table_data!AC244=-999,"NA",IF(san_table_data!AC244&gt;99, "&gt;99", IF(san_table_data!AC244&lt;1, "&lt;1", san_table_data!AC244))), "-")</f>
        <v>-</v>
      </c>
      <c r="AD247" s="59" t="str">
        <f>IF(ISNUMBER(san_table_data!AD244), IF(san_table_data!AD244=-999,"NA",IF(san_table_data!AD244&gt;99, "&gt;99", IF(san_table_data!AD244&lt;1, "&lt;1", san_table_data!AD244))), "-")</f>
        <v>-</v>
      </c>
      <c r="AE247" s="59" t="str">
        <f>IF(ISNUMBER(san_table_data!AE244), IF(san_table_data!AE244=-999,"NA",IF(san_table_data!AE244&gt;99, "&gt;99", IF(san_table_data!AE244&lt;1, "&lt;1", san_table_data!AE244))), "-")</f>
        <v>-</v>
      </c>
      <c r="AF247" s="59" t="str">
        <f>IF(ISNUMBER(san_table_data!AF244), IF(san_table_data!AF244=-999,"NA",IF(san_table_data!AF244&gt;99, "&gt;99", IF(san_table_data!AF244&lt;1, "&lt;1", san_table_data!AF244))), "-")</f>
        <v>-</v>
      </c>
      <c r="AG247" s="62" t="str">
        <f>IF(ISNUMBER(san_table_data!AG244), IF(san_table_data!AG244=-999,"NA",IF(san_table_data!AG244&gt;99, "&gt;99", IF(san_table_data!AG244&lt;1, "&lt;1", san_table_data!AG244))), "-")</f>
        <v>-</v>
      </c>
      <c r="AH247" s="63" t="str">
        <f>IF(ISNUMBER(san_table_data!AH244), IF(san_table_data!AH244=-999,"NA",IF(san_table_data!AH244&gt;99, "&gt;99", IF(san_table_data!AH244&lt;1, "&lt;1", san_table_data!AH244))), "-")</f>
        <v>-</v>
      </c>
      <c r="AI247" s="63" t="str">
        <f>IF(ISNUMBER(san_table_data!AI244), IF(san_table_data!AI244=-999,"NA",IF(san_table_data!AI244&gt;99, "&gt;99", IF(san_table_data!AI244&lt;1, "&lt;1", san_table_data!AI244))), "-")</f>
        <v>-</v>
      </c>
      <c r="AJ247" s="63" t="str">
        <f>IF(ISNUMBER(san_table_data!AJ244), IF(san_table_data!AJ244=-999,"NA",IF(san_table_data!AJ244&gt;99, "&gt;99", IF(san_table_data!AJ244&lt;1, "&lt;1", san_table_data!AJ244))), "-")</f>
        <v>-</v>
      </c>
      <c r="AK247" s="59" t="str">
        <f>IF(ISNUMBER(san_table_data!AK244), IF(san_table_data!AK244=-999,"NA",IF(san_table_data!AK244&gt;99, "&gt;99", IF(san_table_data!AK244&lt;1, "&lt;1", san_table_data!AK244))), "-")</f>
        <v>-</v>
      </c>
      <c r="AL247" s="59" t="str">
        <f>IF(ISNUMBER(san_table_data!AL244), IF(san_table_data!AL244=-999,"NA",IF(san_table_data!AL244&gt;99, "&gt;99", IF(san_table_data!AL244&lt;1, "&lt;1", san_table_data!AL244))), "-")</f>
        <v>-</v>
      </c>
      <c r="AM247" s="59" t="str">
        <f>IF(ISNUMBER(san_table_data!AM244), IF(san_table_data!AM244=-999,"NA",IF(san_table_data!AM244&gt;99, "&gt;99", IF(san_table_data!AM244&lt;1, "&lt;1", san_table_data!AM244))), "-")</f>
        <v>-</v>
      </c>
      <c r="AN247" s="62" t="str">
        <f>IF(ISNUMBER(san_table_data!AN244), IF(san_table_data!AN244=-999,"NA",IF(san_table_data!AN244&gt;99, "&gt;99", IF(san_table_data!AN244&lt;1, "&lt;1", san_table_data!AN244))), "-")</f>
        <v>-</v>
      </c>
      <c r="AO247" s="63" t="str">
        <f>IF(ISNUMBER(san_table_data!AO244), IF(san_table_data!AO244=-999,"NA",IF(san_table_data!AO244&gt;99, "&gt;99", IF(san_table_data!AO244&lt;1, "&lt;1", san_table_data!AO244))), "-")</f>
        <v>-</v>
      </c>
      <c r="AP247" s="63" t="str">
        <f>IF(ISNUMBER(san_table_data!AP244), IF(san_table_data!AP244=-999,"NA",IF(san_table_data!AP244&gt;99, "&gt;99", IF(san_table_data!AP244&lt;1, "&lt;1", san_table_data!AP244))), "-")</f>
        <v>-</v>
      </c>
      <c r="AQ247" s="63" t="str">
        <f>IF(ISNUMBER(san_table_data!AQ244), IF(san_table_data!AQ244=-999,"NA",IF(san_table_data!AQ244&gt;99, "&gt;99", IF(san_table_data!AQ244&lt;1, "&lt;1", san_table_data!AQ244))), "-")</f>
        <v>-</v>
      </c>
      <c r="AR247" s="59" t="str">
        <f>IF(ISNUMBER(san_table_data!AR244), IF(san_table_data!AR244=-999,"NA",IF(san_table_data!AR244&gt;99, "&gt;99", IF(san_table_data!AR244&lt;1, "&lt;1", san_table_data!AR244))), "-")</f>
        <v>-</v>
      </c>
      <c r="AS247" s="59" t="str">
        <f>IF(ISNUMBER(san_table_data!AS244), IF(san_table_data!AS244=-999,"NA",IF(san_table_data!AS244&gt;99, "&gt;99", IF(san_table_data!AS244&lt;1, "&lt;1", san_table_data!AS244))), "-")</f>
        <v>-</v>
      </c>
      <c r="AT247" s="59" t="str">
        <f>IF(ISNUMBER(san_table_data!AT244), IF(san_table_data!AT244=-999,"NA",IF(san_table_data!AT244&gt;99, "&gt;99", IF(san_table_data!AT244&lt;1, "&lt;1", san_table_data!AT244))), "-")</f>
        <v>-</v>
      </c>
    </row>
    <row r="248" x14ac:dyDescent="0.25">
      <c r="A248" s="56" t="str">
        <f>IF(ISBLANK(san_table_data!A245), "", san_table_data!A245)</f>
        <v/>
      </c>
      <c r="B248" s="56" t="str">
        <f>IF(ISBLANK(san_table_data!B245), "", san_table_data!B245)</f>
        <v/>
      </c>
      <c r="C248" s="57" t="str">
        <f>IF(ISNUMBER(san_table_data!C245), san_table_data!C245, "-")</f>
        <v>-</v>
      </c>
      <c r="D248" s="58" t="str">
        <f>IF(ISNUMBER(san_table_data!D245), san_table_data!D245, "-")</f>
        <v>-</v>
      </c>
      <c r="E248" s="59" t="str">
        <f>IF(ISNUMBER(san_table_data!E245), san_table_data!E245, "-")</f>
        <v>-</v>
      </c>
      <c r="F248" s="60" t="str">
        <f>IF(ISNUMBER(san_table_data!F245), IF(san_table_data!F245=-999,"NA",IF(san_table_data!F245&gt;99, "&gt;99", IF(san_table_data!F245&lt;1, "&lt;1", san_table_data!F245))), "-")</f>
        <v>-</v>
      </c>
      <c r="G248" s="59" t="str">
        <f>IF(ISNUMBER(san_table_data!G245), IF(san_table_data!G245=-999,"NA",IF(san_table_data!G245&gt;99, "&gt;99", IF(san_table_data!G245&lt;1, "&lt;1", san_table_data!G245))), "-")</f>
        <v>-</v>
      </c>
      <c r="H248" s="59" t="str">
        <f>IF(ISNUMBER(san_table_data!H245), IF(san_table_data!H245=-999,"NA",IF(san_table_data!H245&gt;99, "&gt;99", IF(san_table_data!H245&lt;1, "&lt;1", san_table_data!H245))), "-")</f>
        <v>-</v>
      </c>
      <c r="I248" s="61" t="str">
        <f>IF(ISNUMBER(san_table_data!I245), IF(san_table_data!I245=-999,"NA",IF(san_table_data!I245&gt;99, "&gt;99", IF(san_table_data!I245&lt;1, "&lt;1", san_table_data!I245))), "-")</f>
        <v>-</v>
      </c>
      <c r="J248" s="47" t="str">
        <f>IF(ISNUMBER(san_table_data!J245), IF(san_table_data!J245=-999,"NA",san_table_data!J245), "-")</f>
        <v>-</v>
      </c>
      <c r="K248" s="47" t="str">
        <f>IF(ISNUMBER(san_table_data!K245), IF(san_table_data!K245=-999,"NA",san_table_data!K245), "-")</f>
        <v>-</v>
      </c>
      <c r="L248" s="60" t="str">
        <f>IF(ISNUMBER(san_table_data!L245), IF(san_table_data!L245=-999,"NA",IF(san_table_data!L245&gt;99, "&gt;99", IF(san_table_data!L245&lt;1, "&lt;1", san_table_data!L245))), "-")</f>
        <v>-</v>
      </c>
      <c r="M248" s="59" t="str">
        <f>IF(ISNUMBER(san_table_data!M245), IF(san_table_data!M245=-999,"NA",IF(san_table_data!M245&gt;99, "&gt;99", IF(san_table_data!M245&lt;1, "&lt;1", san_table_data!M245))), "-")</f>
        <v>-</v>
      </c>
      <c r="N248" s="59" t="str">
        <f>IF(ISNUMBER(san_table_data!N245), IF(san_table_data!N245=-999,"NA",IF(san_table_data!N245&gt;99, "&gt;99", IF(san_table_data!N245&lt;1, "&lt;1", san_table_data!N245))), "-")</f>
        <v>-</v>
      </c>
      <c r="O248" s="61" t="str">
        <f>IF(ISNUMBER(san_table_data!O245), IF(san_table_data!O245=-999,"NA",IF(san_table_data!O245&gt;99, "&gt;99", IF(san_table_data!O245&lt;1, "&lt;1", san_table_data!O245))), "-")</f>
        <v>-</v>
      </c>
      <c r="P248" s="47" t="str">
        <f>IF(ISNUMBER(san_table_data!P245), IF(san_table_data!P245=-999,"NA",san_table_data!P245), "-")</f>
        <v>-</v>
      </c>
      <c r="Q248" s="47" t="str">
        <f>IF(ISNUMBER(san_table_data!Q245), IF(san_table_data!Q245=-999,"NA",san_table_data!Q245), "-")</f>
        <v>-</v>
      </c>
      <c r="R248" s="60" t="str">
        <f>IF(ISNUMBER(san_table_data!R245), IF(san_table_data!R245=-999,"NA",IF(san_table_data!R245&gt;99, "&gt;99", IF(san_table_data!R245&lt;1, "&lt;1", san_table_data!R245))), "-")</f>
        <v>-</v>
      </c>
      <c r="S248" s="59" t="str">
        <f>IF(ISNUMBER(san_table_data!S245), IF(san_table_data!S245=-999,"NA",IF(san_table_data!S245&gt;99, "&gt;99", IF(san_table_data!S245&lt;1, "&lt;1", san_table_data!S245))), "-")</f>
        <v>-</v>
      </c>
      <c r="T248" s="59" t="str">
        <f>IF(ISNUMBER(san_table_data!T245), IF(san_table_data!T245=-999,"NA",IF(san_table_data!T245&gt;99, "&gt;99", IF(san_table_data!T245&lt;1, "&lt;1", san_table_data!T245))), "-")</f>
        <v>-</v>
      </c>
      <c r="U248" s="61" t="str">
        <f>IF(ISNUMBER(san_table_data!U245), IF(san_table_data!U245=-999,"NA",IF(san_table_data!U245&gt;99, "&gt;99", IF(san_table_data!U245&lt;1, "&lt;1", san_table_data!U245))), "-")</f>
        <v>-</v>
      </c>
      <c r="V248" s="47" t="str">
        <f>IF(ISNUMBER(san_table_data!V245), IF(san_table_data!V245=-999,"NA",san_table_data!V245), "-")</f>
        <v>-</v>
      </c>
      <c r="W248" s="47" t="str">
        <f>IF(ISNUMBER(san_table_data!W245), IF(san_table_data!W245=-999,"NA",san_table_data!W245), "-")</f>
        <v>-</v>
      </c>
      <c r="X248" s="47"/>
      <c r="Y248" s="47"/>
      <c r="Z248" s="62" t="str">
        <f>IF(ISNUMBER(san_table_data!Z245), IF(san_table_data!Z245=-999,"NA",IF(san_table_data!Z245&gt;99, "&gt;99", IF(san_table_data!Z245&lt;1, "&lt;1", san_table_data!Z245))), "-")</f>
        <v>-</v>
      </c>
      <c r="AA248" s="63" t="str">
        <f>IF(ISNUMBER(san_table_data!AA245), IF(san_table_data!AA245=-999,"NA",IF(san_table_data!AA245&gt;99, "&gt;99", IF(san_table_data!AA245&lt;1, "&lt;1", san_table_data!AA245))), "-")</f>
        <v>-</v>
      </c>
      <c r="AB248" s="63" t="str">
        <f>IF(ISNUMBER(san_table_data!AB245), IF(san_table_data!AB245=-999,"NA",IF(san_table_data!AB245&gt;99, "&gt;99", IF(san_table_data!AB245&lt;1, "&lt;1", san_table_data!AB245))), "-")</f>
        <v>-</v>
      </c>
      <c r="AC248" s="63" t="str">
        <f>IF(ISNUMBER(san_table_data!AC245), IF(san_table_data!AC245=-999,"NA",IF(san_table_data!AC245&gt;99, "&gt;99", IF(san_table_data!AC245&lt;1, "&lt;1", san_table_data!AC245))), "-")</f>
        <v>-</v>
      </c>
      <c r="AD248" s="59" t="str">
        <f>IF(ISNUMBER(san_table_data!AD245), IF(san_table_data!AD245=-999,"NA",IF(san_table_data!AD245&gt;99, "&gt;99", IF(san_table_data!AD245&lt;1, "&lt;1", san_table_data!AD245))), "-")</f>
        <v>-</v>
      </c>
      <c r="AE248" s="59" t="str">
        <f>IF(ISNUMBER(san_table_data!AE245), IF(san_table_data!AE245=-999,"NA",IF(san_table_data!AE245&gt;99, "&gt;99", IF(san_table_data!AE245&lt;1, "&lt;1", san_table_data!AE245))), "-")</f>
        <v>-</v>
      </c>
      <c r="AF248" s="59" t="str">
        <f>IF(ISNUMBER(san_table_data!AF245), IF(san_table_data!AF245=-999,"NA",IF(san_table_data!AF245&gt;99, "&gt;99", IF(san_table_data!AF245&lt;1, "&lt;1", san_table_data!AF245))), "-")</f>
        <v>-</v>
      </c>
      <c r="AG248" s="62" t="str">
        <f>IF(ISNUMBER(san_table_data!AG245), IF(san_table_data!AG245=-999,"NA",IF(san_table_data!AG245&gt;99, "&gt;99", IF(san_table_data!AG245&lt;1, "&lt;1", san_table_data!AG245))), "-")</f>
        <v>-</v>
      </c>
      <c r="AH248" s="63" t="str">
        <f>IF(ISNUMBER(san_table_data!AH245), IF(san_table_data!AH245=-999,"NA",IF(san_table_data!AH245&gt;99, "&gt;99", IF(san_table_data!AH245&lt;1, "&lt;1", san_table_data!AH245))), "-")</f>
        <v>-</v>
      </c>
      <c r="AI248" s="63" t="str">
        <f>IF(ISNUMBER(san_table_data!AI245), IF(san_table_data!AI245=-999,"NA",IF(san_table_data!AI245&gt;99, "&gt;99", IF(san_table_data!AI245&lt;1, "&lt;1", san_table_data!AI245))), "-")</f>
        <v>-</v>
      </c>
      <c r="AJ248" s="63" t="str">
        <f>IF(ISNUMBER(san_table_data!AJ245), IF(san_table_data!AJ245=-999,"NA",IF(san_table_data!AJ245&gt;99, "&gt;99", IF(san_table_data!AJ245&lt;1, "&lt;1", san_table_data!AJ245))), "-")</f>
        <v>-</v>
      </c>
      <c r="AK248" s="59" t="str">
        <f>IF(ISNUMBER(san_table_data!AK245), IF(san_table_data!AK245=-999,"NA",IF(san_table_data!AK245&gt;99, "&gt;99", IF(san_table_data!AK245&lt;1, "&lt;1", san_table_data!AK245))), "-")</f>
        <v>-</v>
      </c>
      <c r="AL248" s="59" t="str">
        <f>IF(ISNUMBER(san_table_data!AL245), IF(san_table_data!AL245=-999,"NA",IF(san_table_data!AL245&gt;99, "&gt;99", IF(san_table_data!AL245&lt;1, "&lt;1", san_table_data!AL245))), "-")</f>
        <v>-</v>
      </c>
      <c r="AM248" s="59" t="str">
        <f>IF(ISNUMBER(san_table_data!AM245), IF(san_table_data!AM245=-999,"NA",IF(san_table_data!AM245&gt;99, "&gt;99", IF(san_table_data!AM245&lt;1, "&lt;1", san_table_data!AM245))), "-")</f>
        <v>-</v>
      </c>
      <c r="AN248" s="62" t="str">
        <f>IF(ISNUMBER(san_table_data!AN245), IF(san_table_data!AN245=-999,"NA",IF(san_table_data!AN245&gt;99, "&gt;99", IF(san_table_data!AN245&lt;1, "&lt;1", san_table_data!AN245))), "-")</f>
        <v>-</v>
      </c>
      <c r="AO248" s="63" t="str">
        <f>IF(ISNUMBER(san_table_data!AO245), IF(san_table_data!AO245=-999,"NA",IF(san_table_data!AO245&gt;99, "&gt;99", IF(san_table_data!AO245&lt;1, "&lt;1", san_table_data!AO245))), "-")</f>
        <v>-</v>
      </c>
      <c r="AP248" s="63" t="str">
        <f>IF(ISNUMBER(san_table_data!AP245), IF(san_table_data!AP245=-999,"NA",IF(san_table_data!AP245&gt;99, "&gt;99", IF(san_table_data!AP245&lt;1, "&lt;1", san_table_data!AP245))), "-")</f>
        <v>-</v>
      </c>
      <c r="AQ248" s="63" t="str">
        <f>IF(ISNUMBER(san_table_data!AQ245), IF(san_table_data!AQ245=-999,"NA",IF(san_table_data!AQ245&gt;99, "&gt;99", IF(san_table_data!AQ245&lt;1, "&lt;1", san_table_data!AQ245))), "-")</f>
        <v>-</v>
      </c>
      <c r="AR248" s="59" t="str">
        <f>IF(ISNUMBER(san_table_data!AR245), IF(san_table_data!AR245=-999,"NA",IF(san_table_data!AR245&gt;99, "&gt;99", IF(san_table_data!AR245&lt;1, "&lt;1", san_table_data!AR245))), "-")</f>
        <v>-</v>
      </c>
      <c r="AS248" s="59" t="str">
        <f>IF(ISNUMBER(san_table_data!AS245), IF(san_table_data!AS245=-999,"NA",IF(san_table_data!AS245&gt;99, "&gt;99", IF(san_table_data!AS245&lt;1, "&lt;1", san_table_data!AS245))), "-")</f>
        <v>-</v>
      </c>
      <c r="AT248" s="59" t="str">
        <f>IF(ISNUMBER(san_table_data!AT245), IF(san_table_data!AT245=-999,"NA",IF(san_table_data!AT245&gt;99, "&gt;99", IF(san_table_data!AT245&lt;1, "&lt;1", san_table_data!AT245))), "-")</f>
        <v>-</v>
      </c>
    </row>
    <row r="249" x14ac:dyDescent="0.25">
      <c r="A249" s="56" t="str">
        <f>IF(ISBLANK(san_table_data!A246), "", san_table_data!A246)</f>
        <v/>
      </c>
      <c r="B249" s="56" t="str">
        <f>IF(ISBLANK(san_table_data!B246), "", san_table_data!B246)</f>
        <v/>
      </c>
      <c r="C249" s="57" t="str">
        <f>IF(ISNUMBER(san_table_data!C246), san_table_data!C246, "-")</f>
        <v>-</v>
      </c>
      <c r="D249" s="58" t="str">
        <f>IF(ISNUMBER(san_table_data!D246), san_table_data!D246, "-")</f>
        <v>-</v>
      </c>
      <c r="E249" s="59" t="str">
        <f>IF(ISNUMBER(san_table_data!E246), san_table_data!E246, "-")</f>
        <v>-</v>
      </c>
      <c r="F249" s="60" t="str">
        <f>IF(ISNUMBER(san_table_data!F246), IF(san_table_data!F246=-999,"NA",IF(san_table_data!F246&gt;99, "&gt;99", IF(san_table_data!F246&lt;1, "&lt;1", san_table_data!F246))), "-")</f>
        <v>-</v>
      </c>
      <c r="G249" s="59" t="str">
        <f>IF(ISNUMBER(san_table_data!G246), IF(san_table_data!G246=-999,"NA",IF(san_table_data!G246&gt;99, "&gt;99", IF(san_table_data!G246&lt;1, "&lt;1", san_table_data!G246))), "-")</f>
        <v>-</v>
      </c>
      <c r="H249" s="59" t="str">
        <f>IF(ISNUMBER(san_table_data!H246), IF(san_table_data!H246=-999,"NA",IF(san_table_data!H246&gt;99, "&gt;99", IF(san_table_data!H246&lt;1, "&lt;1", san_table_data!H246))), "-")</f>
        <v>-</v>
      </c>
      <c r="I249" s="61" t="str">
        <f>IF(ISNUMBER(san_table_data!I246), IF(san_table_data!I246=-999,"NA",IF(san_table_data!I246&gt;99, "&gt;99", IF(san_table_data!I246&lt;1, "&lt;1", san_table_data!I246))), "-")</f>
        <v>-</v>
      </c>
      <c r="J249" s="47" t="str">
        <f>IF(ISNUMBER(san_table_data!J246), IF(san_table_data!J246=-999,"NA",san_table_data!J246), "-")</f>
        <v>-</v>
      </c>
      <c r="K249" s="47" t="str">
        <f>IF(ISNUMBER(san_table_data!K246), IF(san_table_data!K246=-999,"NA",san_table_data!K246), "-")</f>
        <v>-</v>
      </c>
      <c r="L249" s="60" t="str">
        <f>IF(ISNUMBER(san_table_data!L246), IF(san_table_data!L246=-999,"NA",IF(san_table_data!L246&gt;99, "&gt;99", IF(san_table_data!L246&lt;1, "&lt;1", san_table_data!L246))), "-")</f>
        <v>-</v>
      </c>
      <c r="M249" s="59" t="str">
        <f>IF(ISNUMBER(san_table_data!M246), IF(san_table_data!M246=-999,"NA",IF(san_table_data!M246&gt;99, "&gt;99", IF(san_table_data!M246&lt;1, "&lt;1", san_table_data!M246))), "-")</f>
        <v>-</v>
      </c>
      <c r="N249" s="59" t="str">
        <f>IF(ISNUMBER(san_table_data!N246), IF(san_table_data!N246=-999,"NA",IF(san_table_data!N246&gt;99, "&gt;99", IF(san_table_data!N246&lt;1, "&lt;1", san_table_data!N246))), "-")</f>
        <v>-</v>
      </c>
      <c r="O249" s="61" t="str">
        <f>IF(ISNUMBER(san_table_data!O246), IF(san_table_data!O246=-999,"NA",IF(san_table_data!O246&gt;99, "&gt;99", IF(san_table_data!O246&lt;1, "&lt;1", san_table_data!O246))), "-")</f>
        <v>-</v>
      </c>
      <c r="P249" s="47" t="str">
        <f>IF(ISNUMBER(san_table_data!P246), IF(san_table_data!P246=-999,"NA",san_table_data!P246), "-")</f>
        <v>-</v>
      </c>
      <c r="Q249" s="47" t="str">
        <f>IF(ISNUMBER(san_table_data!Q246), IF(san_table_data!Q246=-999,"NA",san_table_data!Q246), "-")</f>
        <v>-</v>
      </c>
      <c r="R249" s="60" t="str">
        <f>IF(ISNUMBER(san_table_data!R246), IF(san_table_data!R246=-999,"NA",IF(san_table_data!R246&gt;99, "&gt;99", IF(san_table_data!R246&lt;1, "&lt;1", san_table_data!R246))), "-")</f>
        <v>-</v>
      </c>
      <c r="S249" s="59" t="str">
        <f>IF(ISNUMBER(san_table_data!S246), IF(san_table_data!S246=-999,"NA",IF(san_table_data!S246&gt;99, "&gt;99", IF(san_table_data!S246&lt;1, "&lt;1", san_table_data!S246))), "-")</f>
        <v>-</v>
      </c>
      <c r="T249" s="59" t="str">
        <f>IF(ISNUMBER(san_table_data!T246), IF(san_table_data!T246=-999,"NA",IF(san_table_data!T246&gt;99, "&gt;99", IF(san_table_data!T246&lt;1, "&lt;1", san_table_data!T246))), "-")</f>
        <v>-</v>
      </c>
      <c r="U249" s="61" t="str">
        <f>IF(ISNUMBER(san_table_data!U246), IF(san_table_data!U246=-999,"NA",IF(san_table_data!U246&gt;99, "&gt;99", IF(san_table_data!U246&lt;1, "&lt;1", san_table_data!U246))), "-")</f>
        <v>-</v>
      </c>
      <c r="V249" s="47" t="str">
        <f>IF(ISNUMBER(san_table_data!V246), IF(san_table_data!V246=-999,"NA",san_table_data!V246), "-")</f>
        <v>-</v>
      </c>
      <c r="W249" s="47" t="str">
        <f>IF(ISNUMBER(san_table_data!W246), IF(san_table_data!W246=-999,"NA",san_table_data!W246), "-")</f>
        <v>-</v>
      </c>
      <c r="X249" s="47"/>
      <c r="Y249" s="47"/>
      <c r="Z249" s="62" t="str">
        <f>IF(ISNUMBER(san_table_data!Z246), IF(san_table_data!Z246=-999,"NA",IF(san_table_data!Z246&gt;99, "&gt;99", IF(san_table_data!Z246&lt;1, "&lt;1", san_table_data!Z246))), "-")</f>
        <v>-</v>
      </c>
      <c r="AA249" s="63" t="str">
        <f>IF(ISNUMBER(san_table_data!AA246), IF(san_table_data!AA246=-999,"NA",IF(san_table_data!AA246&gt;99, "&gt;99", IF(san_table_data!AA246&lt;1, "&lt;1", san_table_data!AA246))), "-")</f>
        <v>-</v>
      </c>
      <c r="AB249" s="63" t="str">
        <f>IF(ISNUMBER(san_table_data!AB246), IF(san_table_data!AB246=-999,"NA",IF(san_table_data!AB246&gt;99, "&gt;99", IF(san_table_data!AB246&lt;1, "&lt;1", san_table_data!AB246))), "-")</f>
        <v>-</v>
      </c>
      <c r="AC249" s="63" t="str">
        <f>IF(ISNUMBER(san_table_data!AC246), IF(san_table_data!AC246=-999,"NA",IF(san_table_data!AC246&gt;99, "&gt;99", IF(san_table_data!AC246&lt;1, "&lt;1", san_table_data!AC246))), "-")</f>
        <v>-</v>
      </c>
      <c r="AD249" s="59" t="str">
        <f>IF(ISNUMBER(san_table_data!AD246), IF(san_table_data!AD246=-999,"NA",IF(san_table_data!AD246&gt;99, "&gt;99", IF(san_table_data!AD246&lt;1, "&lt;1", san_table_data!AD246))), "-")</f>
        <v>-</v>
      </c>
      <c r="AE249" s="59" t="str">
        <f>IF(ISNUMBER(san_table_data!AE246), IF(san_table_data!AE246=-999,"NA",IF(san_table_data!AE246&gt;99, "&gt;99", IF(san_table_data!AE246&lt;1, "&lt;1", san_table_data!AE246))), "-")</f>
        <v>-</v>
      </c>
      <c r="AF249" s="59" t="str">
        <f>IF(ISNUMBER(san_table_data!AF246), IF(san_table_data!AF246=-999,"NA",IF(san_table_data!AF246&gt;99, "&gt;99", IF(san_table_data!AF246&lt;1, "&lt;1", san_table_data!AF246))), "-")</f>
        <v>-</v>
      </c>
      <c r="AG249" s="62" t="str">
        <f>IF(ISNUMBER(san_table_data!AG246), IF(san_table_data!AG246=-999,"NA",IF(san_table_data!AG246&gt;99, "&gt;99", IF(san_table_data!AG246&lt;1, "&lt;1", san_table_data!AG246))), "-")</f>
        <v>-</v>
      </c>
      <c r="AH249" s="63" t="str">
        <f>IF(ISNUMBER(san_table_data!AH246), IF(san_table_data!AH246=-999,"NA",IF(san_table_data!AH246&gt;99, "&gt;99", IF(san_table_data!AH246&lt;1, "&lt;1", san_table_data!AH246))), "-")</f>
        <v>-</v>
      </c>
      <c r="AI249" s="63" t="str">
        <f>IF(ISNUMBER(san_table_data!AI246), IF(san_table_data!AI246=-999,"NA",IF(san_table_data!AI246&gt;99, "&gt;99", IF(san_table_data!AI246&lt;1, "&lt;1", san_table_data!AI246))), "-")</f>
        <v>-</v>
      </c>
      <c r="AJ249" s="63" t="str">
        <f>IF(ISNUMBER(san_table_data!AJ246), IF(san_table_data!AJ246=-999,"NA",IF(san_table_data!AJ246&gt;99, "&gt;99", IF(san_table_data!AJ246&lt;1, "&lt;1", san_table_data!AJ246))), "-")</f>
        <v>-</v>
      </c>
      <c r="AK249" s="59" t="str">
        <f>IF(ISNUMBER(san_table_data!AK246), IF(san_table_data!AK246=-999,"NA",IF(san_table_data!AK246&gt;99, "&gt;99", IF(san_table_data!AK246&lt;1, "&lt;1", san_table_data!AK246))), "-")</f>
        <v>-</v>
      </c>
      <c r="AL249" s="59" t="str">
        <f>IF(ISNUMBER(san_table_data!AL246), IF(san_table_data!AL246=-999,"NA",IF(san_table_data!AL246&gt;99, "&gt;99", IF(san_table_data!AL246&lt;1, "&lt;1", san_table_data!AL246))), "-")</f>
        <v>-</v>
      </c>
      <c r="AM249" s="59" t="str">
        <f>IF(ISNUMBER(san_table_data!AM246), IF(san_table_data!AM246=-999,"NA",IF(san_table_data!AM246&gt;99, "&gt;99", IF(san_table_data!AM246&lt;1, "&lt;1", san_table_data!AM246))), "-")</f>
        <v>-</v>
      </c>
      <c r="AN249" s="62" t="str">
        <f>IF(ISNUMBER(san_table_data!AN246), IF(san_table_data!AN246=-999,"NA",IF(san_table_data!AN246&gt;99, "&gt;99", IF(san_table_data!AN246&lt;1, "&lt;1", san_table_data!AN246))), "-")</f>
        <v>-</v>
      </c>
      <c r="AO249" s="63" t="str">
        <f>IF(ISNUMBER(san_table_data!AO246), IF(san_table_data!AO246=-999,"NA",IF(san_table_data!AO246&gt;99, "&gt;99", IF(san_table_data!AO246&lt;1, "&lt;1", san_table_data!AO246))), "-")</f>
        <v>-</v>
      </c>
      <c r="AP249" s="63" t="str">
        <f>IF(ISNUMBER(san_table_data!AP246), IF(san_table_data!AP246=-999,"NA",IF(san_table_data!AP246&gt;99, "&gt;99", IF(san_table_data!AP246&lt;1, "&lt;1", san_table_data!AP246))), "-")</f>
        <v>-</v>
      </c>
      <c r="AQ249" s="63" t="str">
        <f>IF(ISNUMBER(san_table_data!AQ246), IF(san_table_data!AQ246=-999,"NA",IF(san_table_data!AQ246&gt;99, "&gt;99", IF(san_table_data!AQ246&lt;1, "&lt;1", san_table_data!AQ246))), "-")</f>
        <v>-</v>
      </c>
      <c r="AR249" s="59" t="str">
        <f>IF(ISNUMBER(san_table_data!AR246), IF(san_table_data!AR246=-999,"NA",IF(san_table_data!AR246&gt;99, "&gt;99", IF(san_table_data!AR246&lt;1, "&lt;1", san_table_data!AR246))), "-")</f>
        <v>-</v>
      </c>
      <c r="AS249" s="59" t="str">
        <f>IF(ISNUMBER(san_table_data!AS246), IF(san_table_data!AS246=-999,"NA",IF(san_table_data!AS246&gt;99, "&gt;99", IF(san_table_data!AS246&lt;1, "&lt;1", san_table_data!AS246))), "-")</f>
        <v>-</v>
      </c>
      <c r="AT249" s="59" t="str">
        <f>IF(ISNUMBER(san_table_data!AT246), IF(san_table_data!AT246=-999,"NA",IF(san_table_data!AT246&gt;99, "&gt;99", IF(san_table_data!AT246&lt;1, "&lt;1", san_table_data!AT246))), "-")</f>
        <v>-</v>
      </c>
    </row>
    <row r="250" x14ac:dyDescent="0.25">
      <c r="A250" s="56" t="str">
        <f>IF(ISBLANK(san_table_data!A247), "", san_table_data!A247)</f>
        <v/>
      </c>
      <c r="B250" s="56" t="str">
        <f>IF(ISBLANK(san_table_data!B247), "", san_table_data!B247)</f>
        <v/>
      </c>
      <c r="C250" s="57" t="str">
        <f>IF(ISNUMBER(san_table_data!C247), san_table_data!C247, "-")</f>
        <v>-</v>
      </c>
      <c r="D250" s="58" t="str">
        <f>IF(ISNUMBER(san_table_data!D247), san_table_data!D247, "-")</f>
        <v>-</v>
      </c>
      <c r="E250" s="59" t="str">
        <f>IF(ISNUMBER(san_table_data!E247), san_table_data!E247, "-")</f>
        <v>-</v>
      </c>
      <c r="F250" s="60" t="str">
        <f>IF(ISNUMBER(san_table_data!F247), IF(san_table_data!F247=-999,"NA",IF(san_table_data!F247&gt;99, "&gt;99", IF(san_table_data!F247&lt;1, "&lt;1", san_table_data!F247))), "-")</f>
        <v>-</v>
      </c>
      <c r="G250" s="59" t="str">
        <f>IF(ISNUMBER(san_table_data!G247), IF(san_table_data!G247=-999,"NA",IF(san_table_data!G247&gt;99, "&gt;99", IF(san_table_data!G247&lt;1, "&lt;1", san_table_data!G247))), "-")</f>
        <v>-</v>
      </c>
      <c r="H250" s="59" t="str">
        <f>IF(ISNUMBER(san_table_data!H247), IF(san_table_data!H247=-999,"NA",IF(san_table_data!H247&gt;99, "&gt;99", IF(san_table_data!H247&lt;1, "&lt;1", san_table_data!H247))), "-")</f>
        <v>-</v>
      </c>
      <c r="I250" s="61" t="str">
        <f>IF(ISNUMBER(san_table_data!I247), IF(san_table_data!I247=-999,"NA",IF(san_table_data!I247&gt;99, "&gt;99", IF(san_table_data!I247&lt;1, "&lt;1", san_table_data!I247))), "-")</f>
        <v>-</v>
      </c>
      <c r="J250" s="47" t="str">
        <f>IF(ISNUMBER(san_table_data!J247), IF(san_table_data!J247=-999,"NA",san_table_data!J247), "-")</f>
        <v>-</v>
      </c>
      <c r="K250" s="47" t="str">
        <f>IF(ISNUMBER(san_table_data!K247), IF(san_table_data!K247=-999,"NA",san_table_data!K247), "-")</f>
        <v>-</v>
      </c>
      <c r="L250" s="60" t="str">
        <f>IF(ISNUMBER(san_table_data!L247), IF(san_table_data!L247=-999,"NA",IF(san_table_data!L247&gt;99, "&gt;99", IF(san_table_data!L247&lt;1, "&lt;1", san_table_data!L247))), "-")</f>
        <v>-</v>
      </c>
      <c r="M250" s="59" t="str">
        <f>IF(ISNUMBER(san_table_data!M247), IF(san_table_data!M247=-999,"NA",IF(san_table_data!M247&gt;99, "&gt;99", IF(san_table_data!M247&lt;1, "&lt;1", san_table_data!M247))), "-")</f>
        <v>-</v>
      </c>
      <c r="N250" s="59" t="str">
        <f>IF(ISNUMBER(san_table_data!N247), IF(san_table_data!N247=-999,"NA",IF(san_table_data!N247&gt;99, "&gt;99", IF(san_table_data!N247&lt;1, "&lt;1", san_table_data!N247))), "-")</f>
        <v>-</v>
      </c>
      <c r="O250" s="61" t="str">
        <f>IF(ISNUMBER(san_table_data!O247), IF(san_table_data!O247=-999,"NA",IF(san_table_data!O247&gt;99, "&gt;99", IF(san_table_data!O247&lt;1, "&lt;1", san_table_data!O247))), "-")</f>
        <v>-</v>
      </c>
      <c r="P250" s="47" t="str">
        <f>IF(ISNUMBER(san_table_data!P247), IF(san_table_data!P247=-999,"NA",san_table_data!P247), "-")</f>
        <v>-</v>
      </c>
      <c r="Q250" s="47" t="str">
        <f>IF(ISNUMBER(san_table_data!Q247), IF(san_table_data!Q247=-999,"NA",san_table_data!Q247), "-")</f>
        <v>-</v>
      </c>
      <c r="R250" s="60" t="str">
        <f>IF(ISNUMBER(san_table_data!R247), IF(san_table_data!R247=-999,"NA",IF(san_table_data!R247&gt;99, "&gt;99", IF(san_table_data!R247&lt;1, "&lt;1", san_table_data!R247))), "-")</f>
        <v>-</v>
      </c>
      <c r="S250" s="59" t="str">
        <f>IF(ISNUMBER(san_table_data!S247), IF(san_table_data!S247=-999,"NA",IF(san_table_data!S247&gt;99, "&gt;99", IF(san_table_data!S247&lt;1, "&lt;1", san_table_data!S247))), "-")</f>
        <v>-</v>
      </c>
      <c r="T250" s="59" t="str">
        <f>IF(ISNUMBER(san_table_data!T247), IF(san_table_data!T247=-999,"NA",IF(san_table_data!T247&gt;99, "&gt;99", IF(san_table_data!T247&lt;1, "&lt;1", san_table_data!T247))), "-")</f>
        <v>-</v>
      </c>
      <c r="U250" s="61" t="str">
        <f>IF(ISNUMBER(san_table_data!U247), IF(san_table_data!U247=-999,"NA",IF(san_table_data!U247&gt;99, "&gt;99", IF(san_table_data!U247&lt;1, "&lt;1", san_table_data!U247))), "-")</f>
        <v>-</v>
      </c>
      <c r="V250" s="47" t="str">
        <f>IF(ISNUMBER(san_table_data!V247), IF(san_table_data!V247=-999,"NA",san_table_data!V247), "-")</f>
        <v>-</v>
      </c>
      <c r="W250" s="47" t="str">
        <f>IF(ISNUMBER(san_table_data!W247), IF(san_table_data!W247=-999,"NA",san_table_data!W247), "-")</f>
        <v>-</v>
      </c>
      <c r="X250" s="47"/>
      <c r="Y250" s="47"/>
      <c r="Z250" s="62" t="str">
        <f>IF(ISNUMBER(san_table_data!Z247), IF(san_table_data!Z247=-999,"NA",IF(san_table_data!Z247&gt;99, "&gt;99", IF(san_table_data!Z247&lt;1, "&lt;1", san_table_data!Z247))), "-")</f>
        <v>-</v>
      </c>
      <c r="AA250" s="63" t="str">
        <f>IF(ISNUMBER(san_table_data!AA247), IF(san_table_data!AA247=-999,"NA",IF(san_table_data!AA247&gt;99, "&gt;99", IF(san_table_data!AA247&lt;1, "&lt;1", san_table_data!AA247))), "-")</f>
        <v>-</v>
      </c>
      <c r="AB250" s="63" t="str">
        <f>IF(ISNUMBER(san_table_data!AB247), IF(san_table_data!AB247=-999,"NA",IF(san_table_data!AB247&gt;99, "&gt;99", IF(san_table_data!AB247&lt;1, "&lt;1", san_table_data!AB247))), "-")</f>
        <v>-</v>
      </c>
      <c r="AC250" s="63" t="str">
        <f>IF(ISNUMBER(san_table_data!AC247), IF(san_table_data!AC247=-999,"NA",IF(san_table_data!AC247&gt;99, "&gt;99", IF(san_table_data!AC247&lt;1, "&lt;1", san_table_data!AC247))), "-")</f>
        <v>-</v>
      </c>
      <c r="AD250" s="59" t="str">
        <f>IF(ISNUMBER(san_table_data!AD247), IF(san_table_data!AD247=-999,"NA",IF(san_table_data!AD247&gt;99, "&gt;99", IF(san_table_data!AD247&lt;1, "&lt;1", san_table_data!AD247))), "-")</f>
        <v>-</v>
      </c>
      <c r="AE250" s="59" t="str">
        <f>IF(ISNUMBER(san_table_data!AE247), IF(san_table_data!AE247=-999,"NA",IF(san_table_data!AE247&gt;99, "&gt;99", IF(san_table_data!AE247&lt;1, "&lt;1", san_table_data!AE247))), "-")</f>
        <v>-</v>
      </c>
      <c r="AF250" s="59" t="str">
        <f>IF(ISNUMBER(san_table_data!AF247), IF(san_table_data!AF247=-999,"NA",IF(san_table_data!AF247&gt;99, "&gt;99", IF(san_table_data!AF247&lt;1, "&lt;1", san_table_data!AF247))), "-")</f>
        <v>-</v>
      </c>
      <c r="AG250" s="62" t="str">
        <f>IF(ISNUMBER(san_table_data!AG247), IF(san_table_data!AG247=-999,"NA",IF(san_table_data!AG247&gt;99, "&gt;99", IF(san_table_data!AG247&lt;1, "&lt;1", san_table_data!AG247))), "-")</f>
        <v>-</v>
      </c>
      <c r="AH250" s="63" t="str">
        <f>IF(ISNUMBER(san_table_data!AH247), IF(san_table_data!AH247=-999,"NA",IF(san_table_data!AH247&gt;99, "&gt;99", IF(san_table_data!AH247&lt;1, "&lt;1", san_table_data!AH247))), "-")</f>
        <v>-</v>
      </c>
      <c r="AI250" s="63" t="str">
        <f>IF(ISNUMBER(san_table_data!AI247), IF(san_table_data!AI247=-999,"NA",IF(san_table_data!AI247&gt;99, "&gt;99", IF(san_table_data!AI247&lt;1, "&lt;1", san_table_data!AI247))), "-")</f>
        <v>-</v>
      </c>
      <c r="AJ250" s="63" t="str">
        <f>IF(ISNUMBER(san_table_data!AJ247), IF(san_table_data!AJ247=-999,"NA",IF(san_table_data!AJ247&gt;99, "&gt;99", IF(san_table_data!AJ247&lt;1, "&lt;1", san_table_data!AJ247))), "-")</f>
        <v>-</v>
      </c>
      <c r="AK250" s="59" t="str">
        <f>IF(ISNUMBER(san_table_data!AK247), IF(san_table_data!AK247=-999,"NA",IF(san_table_data!AK247&gt;99, "&gt;99", IF(san_table_data!AK247&lt;1, "&lt;1", san_table_data!AK247))), "-")</f>
        <v>-</v>
      </c>
      <c r="AL250" s="59" t="str">
        <f>IF(ISNUMBER(san_table_data!AL247), IF(san_table_data!AL247=-999,"NA",IF(san_table_data!AL247&gt;99, "&gt;99", IF(san_table_data!AL247&lt;1, "&lt;1", san_table_data!AL247))), "-")</f>
        <v>-</v>
      </c>
      <c r="AM250" s="59" t="str">
        <f>IF(ISNUMBER(san_table_data!AM247), IF(san_table_data!AM247=-999,"NA",IF(san_table_data!AM247&gt;99, "&gt;99", IF(san_table_data!AM247&lt;1, "&lt;1", san_table_data!AM247))), "-")</f>
        <v>-</v>
      </c>
      <c r="AN250" s="62" t="str">
        <f>IF(ISNUMBER(san_table_data!AN247), IF(san_table_data!AN247=-999,"NA",IF(san_table_data!AN247&gt;99, "&gt;99", IF(san_table_data!AN247&lt;1, "&lt;1", san_table_data!AN247))), "-")</f>
        <v>-</v>
      </c>
      <c r="AO250" s="63" t="str">
        <f>IF(ISNUMBER(san_table_data!AO247), IF(san_table_data!AO247=-999,"NA",IF(san_table_data!AO247&gt;99, "&gt;99", IF(san_table_data!AO247&lt;1, "&lt;1", san_table_data!AO247))), "-")</f>
        <v>-</v>
      </c>
      <c r="AP250" s="63" t="str">
        <f>IF(ISNUMBER(san_table_data!AP247), IF(san_table_data!AP247=-999,"NA",IF(san_table_data!AP247&gt;99, "&gt;99", IF(san_table_data!AP247&lt;1, "&lt;1", san_table_data!AP247))), "-")</f>
        <v>-</v>
      </c>
      <c r="AQ250" s="63" t="str">
        <f>IF(ISNUMBER(san_table_data!AQ247), IF(san_table_data!AQ247=-999,"NA",IF(san_table_data!AQ247&gt;99, "&gt;99", IF(san_table_data!AQ247&lt;1, "&lt;1", san_table_data!AQ247))), "-")</f>
        <v>-</v>
      </c>
      <c r="AR250" s="59" t="str">
        <f>IF(ISNUMBER(san_table_data!AR247), IF(san_table_data!AR247=-999,"NA",IF(san_table_data!AR247&gt;99, "&gt;99", IF(san_table_data!AR247&lt;1, "&lt;1", san_table_data!AR247))), "-")</f>
        <v>-</v>
      </c>
      <c r="AS250" s="59" t="str">
        <f>IF(ISNUMBER(san_table_data!AS247), IF(san_table_data!AS247=-999,"NA",IF(san_table_data!AS247&gt;99, "&gt;99", IF(san_table_data!AS247&lt;1, "&lt;1", san_table_data!AS247))), "-")</f>
        <v>-</v>
      </c>
      <c r="AT250" s="59" t="str">
        <f>IF(ISNUMBER(san_table_data!AT247), IF(san_table_data!AT247=-999,"NA",IF(san_table_data!AT247&gt;99, "&gt;99", IF(san_table_data!AT247&lt;1, "&lt;1", san_table_data!AT247))), "-")</f>
        <v>-</v>
      </c>
    </row>
    <row r="251" x14ac:dyDescent="0.25">
      <c r="A251" s="56" t="str">
        <f>IF(ISBLANK(san_table_data!A248), "", san_table_data!A248)</f>
        <v/>
      </c>
      <c r="B251" s="56" t="str">
        <f>IF(ISBLANK(san_table_data!B248), "", san_table_data!B248)</f>
        <v/>
      </c>
      <c r="C251" s="57" t="str">
        <f>IF(ISNUMBER(san_table_data!C248), san_table_data!C248, "-")</f>
        <v>-</v>
      </c>
      <c r="D251" s="58" t="str">
        <f>IF(ISNUMBER(san_table_data!D248), san_table_data!D248, "-")</f>
        <v>-</v>
      </c>
      <c r="E251" s="59" t="str">
        <f>IF(ISNUMBER(san_table_data!E248), san_table_data!E248, "-")</f>
        <v>-</v>
      </c>
      <c r="F251" s="60" t="str">
        <f>IF(ISNUMBER(san_table_data!F248), IF(san_table_data!F248=-999,"NA",IF(san_table_data!F248&gt;99, "&gt;99", IF(san_table_data!F248&lt;1, "&lt;1", san_table_data!F248))), "-")</f>
        <v>-</v>
      </c>
      <c r="G251" s="59" t="str">
        <f>IF(ISNUMBER(san_table_data!G248), IF(san_table_data!G248=-999,"NA",IF(san_table_data!G248&gt;99, "&gt;99", IF(san_table_data!G248&lt;1, "&lt;1", san_table_data!G248))), "-")</f>
        <v>-</v>
      </c>
      <c r="H251" s="59" t="str">
        <f>IF(ISNUMBER(san_table_data!H248), IF(san_table_data!H248=-999,"NA",IF(san_table_data!H248&gt;99, "&gt;99", IF(san_table_data!H248&lt;1, "&lt;1", san_table_data!H248))), "-")</f>
        <v>-</v>
      </c>
      <c r="I251" s="61" t="str">
        <f>IF(ISNUMBER(san_table_data!I248), IF(san_table_data!I248=-999,"NA",IF(san_table_data!I248&gt;99, "&gt;99", IF(san_table_data!I248&lt;1, "&lt;1", san_table_data!I248))), "-")</f>
        <v>-</v>
      </c>
      <c r="J251" s="47" t="str">
        <f>IF(ISNUMBER(san_table_data!J248), IF(san_table_data!J248=-999,"NA",san_table_data!J248), "-")</f>
        <v>-</v>
      </c>
      <c r="K251" s="47" t="str">
        <f>IF(ISNUMBER(san_table_data!K248), IF(san_table_data!K248=-999,"NA",san_table_data!K248), "-")</f>
        <v>-</v>
      </c>
      <c r="L251" s="60" t="str">
        <f>IF(ISNUMBER(san_table_data!L248), IF(san_table_data!L248=-999,"NA",IF(san_table_data!L248&gt;99, "&gt;99", IF(san_table_data!L248&lt;1, "&lt;1", san_table_data!L248))), "-")</f>
        <v>-</v>
      </c>
      <c r="M251" s="59" t="str">
        <f>IF(ISNUMBER(san_table_data!M248), IF(san_table_data!M248=-999,"NA",IF(san_table_data!M248&gt;99, "&gt;99", IF(san_table_data!M248&lt;1, "&lt;1", san_table_data!M248))), "-")</f>
        <v>-</v>
      </c>
      <c r="N251" s="59" t="str">
        <f>IF(ISNUMBER(san_table_data!N248), IF(san_table_data!N248=-999,"NA",IF(san_table_data!N248&gt;99, "&gt;99", IF(san_table_data!N248&lt;1, "&lt;1", san_table_data!N248))), "-")</f>
        <v>-</v>
      </c>
      <c r="O251" s="61" t="str">
        <f>IF(ISNUMBER(san_table_data!O248), IF(san_table_data!O248=-999,"NA",IF(san_table_data!O248&gt;99, "&gt;99", IF(san_table_data!O248&lt;1, "&lt;1", san_table_data!O248))), "-")</f>
        <v>-</v>
      </c>
      <c r="P251" s="47" t="str">
        <f>IF(ISNUMBER(san_table_data!P248), IF(san_table_data!P248=-999,"NA",san_table_data!P248), "-")</f>
        <v>-</v>
      </c>
      <c r="Q251" s="47" t="str">
        <f>IF(ISNUMBER(san_table_data!Q248), IF(san_table_data!Q248=-999,"NA",san_table_data!Q248), "-")</f>
        <v>-</v>
      </c>
      <c r="R251" s="60" t="str">
        <f>IF(ISNUMBER(san_table_data!R248), IF(san_table_data!R248=-999,"NA",IF(san_table_data!R248&gt;99, "&gt;99", IF(san_table_data!R248&lt;1, "&lt;1", san_table_data!R248))), "-")</f>
        <v>-</v>
      </c>
      <c r="S251" s="59" t="str">
        <f>IF(ISNUMBER(san_table_data!S248), IF(san_table_data!S248=-999,"NA",IF(san_table_data!S248&gt;99, "&gt;99", IF(san_table_data!S248&lt;1, "&lt;1", san_table_data!S248))), "-")</f>
        <v>-</v>
      </c>
      <c r="T251" s="59" t="str">
        <f>IF(ISNUMBER(san_table_data!T248), IF(san_table_data!T248=-999,"NA",IF(san_table_data!T248&gt;99, "&gt;99", IF(san_table_data!T248&lt;1, "&lt;1", san_table_data!T248))), "-")</f>
        <v>-</v>
      </c>
      <c r="U251" s="61" t="str">
        <f>IF(ISNUMBER(san_table_data!U248), IF(san_table_data!U248=-999,"NA",IF(san_table_data!U248&gt;99, "&gt;99", IF(san_table_data!U248&lt;1, "&lt;1", san_table_data!U248))), "-")</f>
        <v>-</v>
      </c>
      <c r="V251" s="47" t="str">
        <f>IF(ISNUMBER(san_table_data!V248), IF(san_table_data!V248=-999,"NA",san_table_data!V248), "-")</f>
        <v>-</v>
      </c>
      <c r="W251" s="47" t="str">
        <f>IF(ISNUMBER(san_table_data!W248), IF(san_table_data!W248=-999,"NA",san_table_data!W248), "-")</f>
        <v>-</v>
      </c>
      <c r="X251" s="47"/>
      <c r="Y251" s="47"/>
      <c r="Z251" s="62" t="str">
        <f>IF(ISNUMBER(san_table_data!Z248), IF(san_table_data!Z248=-999,"NA",IF(san_table_data!Z248&gt;99, "&gt;99", IF(san_table_data!Z248&lt;1, "&lt;1", san_table_data!Z248))), "-")</f>
        <v>-</v>
      </c>
      <c r="AA251" s="63" t="str">
        <f>IF(ISNUMBER(san_table_data!AA248), IF(san_table_data!AA248=-999,"NA",IF(san_table_data!AA248&gt;99, "&gt;99", IF(san_table_data!AA248&lt;1, "&lt;1", san_table_data!AA248))), "-")</f>
        <v>-</v>
      </c>
      <c r="AB251" s="63" t="str">
        <f>IF(ISNUMBER(san_table_data!AB248), IF(san_table_data!AB248=-999,"NA",IF(san_table_data!AB248&gt;99, "&gt;99", IF(san_table_data!AB248&lt;1, "&lt;1", san_table_data!AB248))), "-")</f>
        <v>-</v>
      </c>
      <c r="AC251" s="63" t="str">
        <f>IF(ISNUMBER(san_table_data!AC248), IF(san_table_data!AC248=-999,"NA",IF(san_table_data!AC248&gt;99, "&gt;99", IF(san_table_data!AC248&lt;1, "&lt;1", san_table_data!AC248))), "-")</f>
        <v>-</v>
      </c>
      <c r="AD251" s="59" t="str">
        <f>IF(ISNUMBER(san_table_data!AD248), IF(san_table_data!AD248=-999,"NA",IF(san_table_data!AD248&gt;99, "&gt;99", IF(san_table_data!AD248&lt;1, "&lt;1", san_table_data!AD248))), "-")</f>
        <v>-</v>
      </c>
      <c r="AE251" s="59" t="str">
        <f>IF(ISNUMBER(san_table_data!AE248), IF(san_table_data!AE248=-999,"NA",IF(san_table_data!AE248&gt;99, "&gt;99", IF(san_table_data!AE248&lt;1, "&lt;1", san_table_data!AE248))), "-")</f>
        <v>-</v>
      </c>
      <c r="AF251" s="59" t="str">
        <f>IF(ISNUMBER(san_table_data!AF248), IF(san_table_data!AF248=-999,"NA",IF(san_table_data!AF248&gt;99, "&gt;99", IF(san_table_data!AF248&lt;1, "&lt;1", san_table_data!AF248))), "-")</f>
        <v>-</v>
      </c>
      <c r="AG251" s="62" t="str">
        <f>IF(ISNUMBER(san_table_data!AG248), IF(san_table_data!AG248=-999,"NA",IF(san_table_data!AG248&gt;99, "&gt;99", IF(san_table_data!AG248&lt;1, "&lt;1", san_table_data!AG248))), "-")</f>
        <v>-</v>
      </c>
      <c r="AH251" s="63" t="str">
        <f>IF(ISNUMBER(san_table_data!AH248), IF(san_table_data!AH248=-999,"NA",IF(san_table_data!AH248&gt;99, "&gt;99", IF(san_table_data!AH248&lt;1, "&lt;1", san_table_data!AH248))), "-")</f>
        <v>-</v>
      </c>
      <c r="AI251" s="63" t="str">
        <f>IF(ISNUMBER(san_table_data!AI248), IF(san_table_data!AI248=-999,"NA",IF(san_table_data!AI248&gt;99, "&gt;99", IF(san_table_data!AI248&lt;1, "&lt;1", san_table_data!AI248))), "-")</f>
        <v>-</v>
      </c>
      <c r="AJ251" s="63" t="str">
        <f>IF(ISNUMBER(san_table_data!AJ248), IF(san_table_data!AJ248=-999,"NA",IF(san_table_data!AJ248&gt;99, "&gt;99", IF(san_table_data!AJ248&lt;1, "&lt;1", san_table_data!AJ248))), "-")</f>
        <v>-</v>
      </c>
      <c r="AK251" s="59" t="str">
        <f>IF(ISNUMBER(san_table_data!AK248), IF(san_table_data!AK248=-999,"NA",IF(san_table_data!AK248&gt;99, "&gt;99", IF(san_table_data!AK248&lt;1, "&lt;1", san_table_data!AK248))), "-")</f>
        <v>-</v>
      </c>
      <c r="AL251" s="59" t="str">
        <f>IF(ISNUMBER(san_table_data!AL248), IF(san_table_data!AL248=-999,"NA",IF(san_table_data!AL248&gt;99, "&gt;99", IF(san_table_data!AL248&lt;1, "&lt;1", san_table_data!AL248))), "-")</f>
        <v>-</v>
      </c>
      <c r="AM251" s="59" t="str">
        <f>IF(ISNUMBER(san_table_data!AM248), IF(san_table_data!AM248=-999,"NA",IF(san_table_data!AM248&gt;99, "&gt;99", IF(san_table_data!AM248&lt;1, "&lt;1", san_table_data!AM248))), "-")</f>
        <v>-</v>
      </c>
      <c r="AN251" s="62" t="str">
        <f>IF(ISNUMBER(san_table_data!AN248), IF(san_table_data!AN248=-999,"NA",IF(san_table_data!AN248&gt;99, "&gt;99", IF(san_table_data!AN248&lt;1, "&lt;1", san_table_data!AN248))), "-")</f>
        <v>-</v>
      </c>
      <c r="AO251" s="63" t="str">
        <f>IF(ISNUMBER(san_table_data!AO248), IF(san_table_data!AO248=-999,"NA",IF(san_table_data!AO248&gt;99, "&gt;99", IF(san_table_data!AO248&lt;1, "&lt;1", san_table_data!AO248))), "-")</f>
        <v>-</v>
      </c>
      <c r="AP251" s="63" t="str">
        <f>IF(ISNUMBER(san_table_data!AP248), IF(san_table_data!AP248=-999,"NA",IF(san_table_data!AP248&gt;99, "&gt;99", IF(san_table_data!AP248&lt;1, "&lt;1", san_table_data!AP248))), "-")</f>
        <v>-</v>
      </c>
      <c r="AQ251" s="63" t="str">
        <f>IF(ISNUMBER(san_table_data!AQ248), IF(san_table_data!AQ248=-999,"NA",IF(san_table_data!AQ248&gt;99, "&gt;99", IF(san_table_data!AQ248&lt;1, "&lt;1", san_table_data!AQ248))), "-")</f>
        <v>-</v>
      </c>
      <c r="AR251" s="59" t="str">
        <f>IF(ISNUMBER(san_table_data!AR248), IF(san_table_data!AR248=-999,"NA",IF(san_table_data!AR248&gt;99, "&gt;99", IF(san_table_data!AR248&lt;1, "&lt;1", san_table_data!AR248))), "-")</f>
        <v>-</v>
      </c>
      <c r="AS251" s="59" t="str">
        <f>IF(ISNUMBER(san_table_data!AS248), IF(san_table_data!AS248=-999,"NA",IF(san_table_data!AS248&gt;99, "&gt;99", IF(san_table_data!AS248&lt;1, "&lt;1", san_table_data!AS248))), "-")</f>
        <v>-</v>
      </c>
      <c r="AT251" s="59" t="str">
        <f>IF(ISNUMBER(san_table_data!AT248), IF(san_table_data!AT248=-999,"NA",IF(san_table_data!AT248&gt;99, "&gt;99", IF(san_table_data!AT248&lt;1, "&lt;1", san_table_data!AT248))), "-")</f>
        <v>-</v>
      </c>
    </row>
    <row r="252" x14ac:dyDescent="0.25">
      <c r="A252" s="56" t="str">
        <f>IF(ISBLANK(san_table_data!A249), "", san_table_data!A249)</f>
        <v/>
      </c>
      <c r="B252" s="56" t="str">
        <f>IF(ISBLANK(san_table_data!B249), "", san_table_data!B249)</f>
        <v/>
      </c>
      <c r="C252" s="57" t="str">
        <f>IF(ISNUMBER(san_table_data!C249), san_table_data!C249, "-")</f>
        <v>-</v>
      </c>
      <c r="D252" s="58" t="str">
        <f>IF(ISNUMBER(san_table_data!D249), san_table_data!D249, "-")</f>
        <v>-</v>
      </c>
      <c r="E252" s="59" t="str">
        <f>IF(ISNUMBER(san_table_data!E249), san_table_data!E249, "-")</f>
        <v>-</v>
      </c>
      <c r="F252" s="60" t="str">
        <f>IF(ISNUMBER(san_table_data!F249), IF(san_table_data!F249=-999,"NA",IF(san_table_data!F249&gt;99, "&gt;99", IF(san_table_data!F249&lt;1, "&lt;1", san_table_data!F249))), "-")</f>
        <v>-</v>
      </c>
      <c r="G252" s="59" t="str">
        <f>IF(ISNUMBER(san_table_data!G249), IF(san_table_data!G249=-999,"NA",IF(san_table_data!G249&gt;99, "&gt;99", IF(san_table_data!G249&lt;1, "&lt;1", san_table_data!G249))), "-")</f>
        <v>-</v>
      </c>
      <c r="H252" s="59" t="str">
        <f>IF(ISNUMBER(san_table_data!H249), IF(san_table_data!H249=-999,"NA",IF(san_table_data!H249&gt;99, "&gt;99", IF(san_table_data!H249&lt;1, "&lt;1", san_table_data!H249))), "-")</f>
        <v>-</v>
      </c>
      <c r="I252" s="61" t="str">
        <f>IF(ISNUMBER(san_table_data!I249), IF(san_table_data!I249=-999,"NA",IF(san_table_data!I249&gt;99, "&gt;99", IF(san_table_data!I249&lt;1, "&lt;1", san_table_data!I249))), "-")</f>
        <v>-</v>
      </c>
      <c r="J252" s="47" t="str">
        <f>IF(ISNUMBER(san_table_data!J249), IF(san_table_data!J249=-999,"NA",san_table_data!J249), "-")</f>
        <v>-</v>
      </c>
      <c r="K252" s="47" t="str">
        <f>IF(ISNUMBER(san_table_data!K249), IF(san_table_data!K249=-999,"NA",san_table_data!K249), "-")</f>
        <v>-</v>
      </c>
      <c r="L252" s="60" t="str">
        <f>IF(ISNUMBER(san_table_data!L249), IF(san_table_data!L249=-999,"NA",IF(san_table_data!L249&gt;99, "&gt;99", IF(san_table_data!L249&lt;1, "&lt;1", san_table_data!L249))), "-")</f>
        <v>-</v>
      </c>
      <c r="M252" s="59" t="str">
        <f>IF(ISNUMBER(san_table_data!M249), IF(san_table_data!M249=-999,"NA",IF(san_table_data!M249&gt;99, "&gt;99", IF(san_table_data!M249&lt;1, "&lt;1", san_table_data!M249))), "-")</f>
        <v>-</v>
      </c>
      <c r="N252" s="59" t="str">
        <f>IF(ISNUMBER(san_table_data!N249), IF(san_table_data!N249=-999,"NA",IF(san_table_data!N249&gt;99, "&gt;99", IF(san_table_data!N249&lt;1, "&lt;1", san_table_data!N249))), "-")</f>
        <v>-</v>
      </c>
      <c r="O252" s="61" t="str">
        <f>IF(ISNUMBER(san_table_data!O249), IF(san_table_data!O249=-999,"NA",IF(san_table_data!O249&gt;99, "&gt;99", IF(san_table_data!O249&lt;1, "&lt;1", san_table_data!O249))), "-")</f>
        <v>-</v>
      </c>
      <c r="P252" s="47" t="str">
        <f>IF(ISNUMBER(san_table_data!P249), IF(san_table_data!P249=-999,"NA",san_table_data!P249), "-")</f>
        <v>-</v>
      </c>
      <c r="Q252" s="47" t="str">
        <f>IF(ISNUMBER(san_table_data!Q249), IF(san_table_data!Q249=-999,"NA",san_table_data!Q249), "-")</f>
        <v>-</v>
      </c>
      <c r="R252" s="60" t="str">
        <f>IF(ISNUMBER(san_table_data!R249), IF(san_table_data!R249=-999,"NA",IF(san_table_data!R249&gt;99, "&gt;99", IF(san_table_data!R249&lt;1, "&lt;1", san_table_data!R249))), "-")</f>
        <v>-</v>
      </c>
      <c r="S252" s="59" t="str">
        <f>IF(ISNUMBER(san_table_data!S249), IF(san_table_data!S249=-999,"NA",IF(san_table_data!S249&gt;99, "&gt;99", IF(san_table_data!S249&lt;1, "&lt;1", san_table_data!S249))), "-")</f>
        <v>-</v>
      </c>
      <c r="T252" s="59" t="str">
        <f>IF(ISNUMBER(san_table_data!T249), IF(san_table_data!T249=-999,"NA",IF(san_table_data!T249&gt;99, "&gt;99", IF(san_table_data!T249&lt;1, "&lt;1", san_table_data!T249))), "-")</f>
        <v>-</v>
      </c>
      <c r="U252" s="61" t="str">
        <f>IF(ISNUMBER(san_table_data!U249), IF(san_table_data!U249=-999,"NA",IF(san_table_data!U249&gt;99, "&gt;99", IF(san_table_data!U249&lt;1, "&lt;1", san_table_data!U249))), "-")</f>
        <v>-</v>
      </c>
      <c r="V252" s="47" t="str">
        <f>IF(ISNUMBER(san_table_data!V249), IF(san_table_data!V249=-999,"NA",san_table_data!V249), "-")</f>
        <v>-</v>
      </c>
      <c r="W252" s="47" t="str">
        <f>IF(ISNUMBER(san_table_data!W249), IF(san_table_data!W249=-999,"NA",san_table_data!W249), "-")</f>
        <v>-</v>
      </c>
      <c r="X252" s="47"/>
      <c r="Y252" s="47"/>
      <c r="Z252" s="62" t="str">
        <f>IF(ISNUMBER(san_table_data!Z249), IF(san_table_data!Z249=-999,"NA",IF(san_table_data!Z249&gt;99, "&gt;99", IF(san_table_data!Z249&lt;1, "&lt;1", san_table_data!Z249))), "-")</f>
        <v>-</v>
      </c>
      <c r="AA252" s="63" t="str">
        <f>IF(ISNUMBER(san_table_data!AA249), IF(san_table_data!AA249=-999,"NA",IF(san_table_data!AA249&gt;99, "&gt;99", IF(san_table_data!AA249&lt;1, "&lt;1", san_table_data!AA249))), "-")</f>
        <v>-</v>
      </c>
      <c r="AB252" s="63" t="str">
        <f>IF(ISNUMBER(san_table_data!AB249), IF(san_table_data!AB249=-999,"NA",IF(san_table_data!AB249&gt;99, "&gt;99", IF(san_table_data!AB249&lt;1, "&lt;1", san_table_data!AB249))), "-")</f>
        <v>-</v>
      </c>
      <c r="AC252" s="63" t="str">
        <f>IF(ISNUMBER(san_table_data!AC249), IF(san_table_data!AC249=-999,"NA",IF(san_table_data!AC249&gt;99, "&gt;99", IF(san_table_data!AC249&lt;1, "&lt;1", san_table_data!AC249))), "-")</f>
        <v>-</v>
      </c>
      <c r="AD252" s="59" t="str">
        <f>IF(ISNUMBER(san_table_data!AD249), IF(san_table_data!AD249=-999,"NA",IF(san_table_data!AD249&gt;99, "&gt;99", IF(san_table_data!AD249&lt;1, "&lt;1", san_table_data!AD249))), "-")</f>
        <v>-</v>
      </c>
      <c r="AE252" s="59" t="str">
        <f>IF(ISNUMBER(san_table_data!AE249), IF(san_table_data!AE249=-999,"NA",IF(san_table_data!AE249&gt;99, "&gt;99", IF(san_table_data!AE249&lt;1, "&lt;1", san_table_data!AE249))), "-")</f>
        <v>-</v>
      </c>
      <c r="AF252" s="59" t="str">
        <f>IF(ISNUMBER(san_table_data!AF249), IF(san_table_data!AF249=-999,"NA",IF(san_table_data!AF249&gt;99, "&gt;99", IF(san_table_data!AF249&lt;1, "&lt;1", san_table_data!AF249))), "-")</f>
        <v>-</v>
      </c>
      <c r="AG252" s="62" t="str">
        <f>IF(ISNUMBER(san_table_data!AG249), IF(san_table_data!AG249=-999,"NA",IF(san_table_data!AG249&gt;99, "&gt;99", IF(san_table_data!AG249&lt;1, "&lt;1", san_table_data!AG249))), "-")</f>
        <v>-</v>
      </c>
      <c r="AH252" s="63" t="str">
        <f>IF(ISNUMBER(san_table_data!AH249), IF(san_table_data!AH249=-999,"NA",IF(san_table_data!AH249&gt;99, "&gt;99", IF(san_table_data!AH249&lt;1, "&lt;1", san_table_data!AH249))), "-")</f>
        <v>-</v>
      </c>
      <c r="AI252" s="63" t="str">
        <f>IF(ISNUMBER(san_table_data!AI249), IF(san_table_data!AI249=-999,"NA",IF(san_table_data!AI249&gt;99, "&gt;99", IF(san_table_data!AI249&lt;1, "&lt;1", san_table_data!AI249))), "-")</f>
        <v>-</v>
      </c>
      <c r="AJ252" s="63" t="str">
        <f>IF(ISNUMBER(san_table_data!AJ249), IF(san_table_data!AJ249=-999,"NA",IF(san_table_data!AJ249&gt;99, "&gt;99", IF(san_table_data!AJ249&lt;1, "&lt;1", san_table_data!AJ249))), "-")</f>
        <v>-</v>
      </c>
      <c r="AK252" s="59" t="str">
        <f>IF(ISNUMBER(san_table_data!AK249), IF(san_table_data!AK249=-999,"NA",IF(san_table_data!AK249&gt;99, "&gt;99", IF(san_table_data!AK249&lt;1, "&lt;1", san_table_data!AK249))), "-")</f>
        <v>-</v>
      </c>
      <c r="AL252" s="59" t="str">
        <f>IF(ISNUMBER(san_table_data!AL249), IF(san_table_data!AL249=-999,"NA",IF(san_table_data!AL249&gt;99, "&gt;99", IF(san_table_data!AL249&lt;1, "&lt;1", san_table_data!AL249))), "-")</f>
        <v>-</v>
      </c>
      <c r="AM252" s="59" t="str">
        <f>IF(ISNUMBER(san_table_data!AM249), IF(san_table_data!AM249=-999,"NA",IF(san_table_data!AM249&gt;99, "&gt;99", IF(san_table_data!AM249&lt;1, "&lt;1", san_table_data!AM249))), "-")</f>
        <v>-</v>
      </c>
      <c r="AN252" s="62" t="str">
        <f>IF(ISNUMBER(san_table_data!AN249), IF(san_table_data!AN249=-999,"NA",IF(san_table_data!AN249&gt;99, "&gt;99", IF(san_table_data!AN249&lt;1, "&lt;1", san_table_data!AN249))), "-")</f>
        <v>-</v>
      </c>
      <c r="AO252" s="63" t="str">
        <f>IF(ISNUMBER(san_table_data!AO249), IF(san_table_data!AO249=-999,"NA",IF(san_table_data!AO249&gt;99, "&gt;99", IF(san_table_data!AO249&lt;1, "&lt;1", san_table_data!AO249))), "-")</f>
        <v>-</v>
      </c>
      <c r="AP252" s="63" t="str">
        <f>IF(ISNUMBER(san_table_data!AP249), IF(san_table_data!AP249=-999,"NA",IF(san_table_data!AP249&gt;99, "&gt;99", IF(san_table_data!AP249&lt;1, "&lt;1", san_table_data!AP249))), "-")</f>
        <v>-</v>
      </c>
      <c r="AQ252" s="63" t="str">
        <f>IF(ISNUMBER(san_table_data!AQ249), IF(san_table_data!AQ249=-999,"NA",IF(san_table_data!AQ249&gt;99, "&gt;99", IF(san_table_data!AQ249&lt;1, "&lt;1", san_table_data!AQ249))), "-")</f>
        <v>-</v>
      </c>
      <c r="AR252" s="59" t="str">
        <f>IF(ISNUMBER(san_table_data!AR249), IF(san_table_data!AR249=-999,"NA",IF(san_table_data!AR249&gt;99, "&gt;99", IF(san_table_data!AR249&lt;1, "&lt;1", san_table_data!AR249))), "-")</f>
        <v>-</v>
      </c>
      <c r="AS252" s="59" t="str">
        <f>IF(ISNUMBER(san_table_data!AS249), IF(san_table_data!AS249=-999,"NA",IF(san_table_data!AS249&gt;99, "&gt;99", IF(san_table_data!AS249&lt;1, "&lt;1", san_table_data!AS249))), "-")</f>
        <v>-</v>
      </c>
      <c r="AT252" s="59" t="str">
        <f>IF(ISNUMBER(san_table_data!AT249), IF(san_table_data!AT249=-999,"NA",IF(san_table_data!AT249&gt;99, "&gt;99", IF(san_table_data!AT249&lt;1, "&lt;1", san_table_data!AT249))), "-")</f>
        <v>-</v>
      </c>
    </row>
    <row r="253" x14ac:dyDescent="0.25">
      <c r="A253" s="56" t="str">
        <f>IF(ISBLANK(san_table_data!A250), "", san_table_data!A250)</f>
        <v/>
      </c>
      <c r="B253" s="56" t="str">
        <f>IF(ISBLANK(san_table_data!B250), "", san_table_data!B250)</f>
        <v/>
      </c>
      <c r="C253" s="57" t="str">
        <f>IF(ISNUMBER(san_table_data!C250), san_table_data!C250, "-")</f>
        <v>-</v>
      </c>
      <c r="D253" s="58" t="str">
        <f>IF(ISNUMBER(san_table_data!D250), san_table_data!D250, "-")</f>
        <v>-</v>
      </c>
      <c r="E253" s="59" t="str">
        <f>IF(ISNUMBER(san_table_data!E250), san_table_data!E250, "-")</f>
        <v>-</v>
      </c>
      <c r="F253" s="60" t="str">
        <f>IF(ISNUMBER(san_table_data!F250), IF(san_table_data!F250=-999,"NA",IF(san_table_data!F250&gt;99, "&gt;99", IF(san_table_data!F250&lt;1, "&lt;1", san_table_data!F250))), "-")</f>
        <v>-</v>
      </c>
      <c r="G253" s="59" t="str">
        <f>IF(ISNUMBER(san_table_data!G250), IF(san_table_data!G250=-999,"NA",IF(san_table_data!G250&gt;99, "&gt;99", IF(san_table_data!G250&lt;1, "&lt;1", san_table_data!G250))), "-")</f>
        <v>-</v>
      </c>
      <c r="H253" s="59" t="str">
        <f>IF(ISNUMBER(san_table_data!H250), IF(san_table_data!H250=-999,"NA",IF(san_table_data!H250&gt;99, "&gt;99", IF(san_table_data!H250&lt;1, "&lt;1", san_table_data!H250))), "-")</f>
        <v>-</v>
      </c>
      <c r="I253" s="61" t="str">
        <f>IF(ISNUMBER(san_table_data!I250), IF(san_table_data!I250=-999,"NA",IF(san_table_data!I250&gt;99, "&gt;99", IF(san_table_data!I250&lt;1, "&lt;1", san_table_data!I250))), "-")</f>
        <v>-</v>
      </c>
      <c r="J253" s="47" t="str">
        <f>IF(ISNUMBER(san_table_data!J250), IF(san_table_data!J250=-999,"NA",san_table_data!J250), "-")</f>
        <v>-</v>
      </c>
      <c r="K253" s="47" t="str">
        <f>IF(ISNUMBER(san_table_data!K250), IF(san_table_data!K250=-999,"NA",san_table_data!K250), "-")</f>
        <v>-</v>
      </c>
      <c r="L253" s="60" t="str">
        <f>IF(ISNUMBER(san_table_data!L250), IF(san_table_data!L250=-999,"NA",IF(san_table_data!L250&gt;99, "&gt;99", IF(san_table_data!L250&lt;1, "&lt;1", san_table_data!L250))), "-")</f>
        <v>-</v>
      </c>
      <c r="M253" s="59" t="str">
        <f>IF(ISNUMBER(san_table_data!M250), IF(san_table_data!M250=-999,"NA",IF(san_table_data!M250&gt;99, "&gt;99", IF(san_table_data!M250&lt;1, "&lt;1", san_table_data!M250))), "-")</f>
        <v>-</v>
      </c>
      <c r="N253" s="59" t="str">
        <f>IF(ISNUMBER(san_table_data!N250), IF(san_table_data!N250=-999,"NA",IF(san_table_data!N250&gt;99, "&gt;99", IF(san_table_data!N250&lt;1, "&lt;1", san_table_data!N250))), "-")</f>
        <v>-</v>
      </c>
      <c r="O253" s="61" t="str">
        <f>IF(ISNUMBER(san_table_data!O250), IF(san_table_data!O250=-999,"NA",IF(san_table_data!O250&gt;99, "&gt;99", IF(san_table_data!O250&lt;1, "&lt;1", san_table_data!O250))), "-")</f>
        <v>-</v>
      </c>
      <c r="P253" s="47" t="str">
        <f>IF(ISNUMBER(san_table_data!P250), IF(san_table_data!P250=-999,"NA",san_table_data!P250), "-")</f>
        <v>-</v>
      </c>
      <c r="Q253" s="47" t="str">
        <f>IF(ISNUMBER(san_table_data!Q250), IF(san_table_data!Q250=-999,"NA",san_table_data!Q250), "-")</f>
        <v>-</v>
      </c>
      <c r="R253" s="60" t="str">
        <f>IF(ISNUMBER(san_table_data!R250), IF(san_table_data!R250=-999,"NA",IF(san_table_data!R250&gt;99, "&gt;99", IF(san_table_data!R250&lt;1, "&lt;1", san_table_data!R250))), "-")</f>
        <v>-</v>
      </c>
      <c r="S253" s="59" t="str">
        <f>IF(ISNUMBER(san_table_data!S250), IF(san_table_data!S250=-999,"NA",IF(san_table_data!S250&gt;99, "&gt;99", IF(san_table_data!S250&lt;1, "&lt;1", san_table_data!S250))), "-")</f>
        <v>-</v>
      </c>
      <c r="T253" s="59" t="str">
        <f>IF(ISNUMBER(san_table_data!T250), IF(san_table_data!T250=-999,"NA",IF(san_table_data!T250&gt;99, "&gt;99", IF(san_table_data!T250&lt;1, "&lt;1", san_table_data!T250))), "-")</f>
        <v>-</v>
      </c>
      <c r="U253" s="61" t="str">
        <f>IF(ISNUMBER(san_table_data!U250), IF(san_table_data!U250=-999,"NA",IF(san_table_data!U250&gt;99, "&gt;99", IF(san_table_data!U250&lt;1, "&lt;1", san_table_data!U250))), "-")</f>
        <v>-</v>
      </c>
      <c r="V253" s="47" t="str">
        <f>IF(ISNUMBER(san_table_data!V250), IF(san_table_data!V250=-999,"NA",san_table_data!V250), "-")</f>
        <v>-</v>
      </c>
      <c r="W253" s="47" t="str">
        <f>IF(ISNUMBER(san_table_data!W250), IF(san_table_data!W250=-999,"NA",san_table_data!W250), "-")</f>
        <v>-</v>
      </c>
      <c r="X253" s="47"/>
      <c r="Y253" s="47"/>
      <c r="Z253" s="62" t="str">
        <f>IF(ISNUMBER(san_table_data!Z250), IF(san_table_data!Z250=-999,"NA",IF(san_table_data!Z250&gt;99, "&gt;99", IF(san_table_data!Z250&lt;1, "&lt;1", san_table_data!Z250))), "-")</f>
        <v>-</v>
      </c>
      <c r="AA253" s="63" t="str">
        <f>IF(ISNUMBER(san_table_data!AA250), IF(san_table_data!AA250=-999,"NA",IF(san_table_data!AA250&gt;99, "&gt;99", IF(san_table_data!AA250&lt;1, "&lt;1", san_table_data!AA250))), "-")</f>
        <v>-</v>
      </c>
      <c r="AB253" s="63" t="str">
        <f>IF(ISNUMBER(san_table_data!AB250), IF(san_table_data!AB250=-999,"NA",IF(san_table_data!AB250&gt;99, "&gt;99", IF(san_table_data!AB250&lt;1, "&lt;1", san_table_data!AB250))), "-")</f>
        <v>-</v>
      </c>
      <c r="AC253" s="63" t="str">
        <f>IF(ISNUMBER(san_table_data!AC250), IF(san_table_data!AC250=-999,"NA",IF(san_table_data!AC250&gt;99, "&gt;99", IF(san_table_data!AC250&lt;1, "&lt;1", san_table_data!AC250))), "-")</f>
        <v>-</v>
      </c>
      <c r="AD253" s="59" t="str">
        <f>IF(ISNUMBER(san_table_data!AD250), IF(san_table_data!AD250=-999,"NA",IF(san_table_data!AD250&gt;99, "&gt;99", IF(san_table_data!AD250&lt;1, "&lt;1", san_table_data!AD250))), "-")</f>
        <v>-</v>
      </c>
      <c r="AE253" s="59" t="str">
        <f>IF(ISNUMBER(san_table_data!AE250), IF(san_table_data!AE250=-999,"NA",IF(san_table_data!AE250&gt;99, "&gt;99", IF(san_table_data!AE250&lt;1, "&lt;1", san_table_data!AE250))), "-")</f>
        <v>-</v>
      </c>
      <c r="AF253" s="59" t="str">
        <f>IF(ISNUMBER(san_table_data!AF250), IF(san_table_data!AF250=-999,"NA",IF(san_table_data!AF250&gt;99, "&gt;99", IF(san_table_data!AF250&lt;1, "&lt;1", san_table_data!AF250))), "-")</f>
        <v>-</v>
      </c>
      <c r="AG253" s="62" t="str">
        <f>IF(ISNUMBER(san_table_data!AG250), IF(san_table_data!AG250=-999,"NA",IF(san_table_data!AG250&gt;99, "&gt;99", IF(san_table_data!AG250&lt;1, "&lt;1", san_table_data!AG250))), "-")</f>
        <v>-</v>
      </c>
      <c r="AH253" s="63" t="str">
        <f>IF(ISNUMBER(san_table_data!AH250), IF(san_table_data!AH250=-999,"NA",IF(san_table_data!AH250&gt;99, "&gt;99", IF(san_table_data!AH250&lt;1, "&lt;1", san_table_data!AH250))), "-")</f>
        <v>-</v>
      </c>
      <c r="AI253" s="63" t="str">
        <f>IF(ISNUMBER(san_table_data!AI250), IF(san_table_data!AI250=-999,"NA",IF(san_table_data!AI250&gt;99, "&gt;99", IF(san_table_data!AI250&lt;1, "&lt;1", san_table_data!AI250))), "-")</f>
        <v>-</v>
      </c>
      <c r="AJ253" s="63" t="str">
        <f>IF(ISNUMBER(san_table_data!AJ250), IF(san_table_data!AJ250=-999,"NA",IF(san_table_data!AJ250&gt;99, "&gt;99", IF(san_table_data!AJ250&lt;1, "&lt;1", san_table_data!AJ250))), "-")</f>
        <v>-</v>
      </c>
      <c r="AK253" s="59" t="str">
        <f>IF(ISNUMBER(san_table_data!AK250), IF(san_table_data!AK250=-999,"NA",IF(san_table_data!AK250&gt;99, "&gt;99", IF(san_table_data!AK250&lt;1, "&lt;1", san_table_data!AK250))), "-")</f>
        <v>-</v>
      </c>
      <c r="AL253" s="59" t="str">
        <f>IF(ISNUMBER(san_table_data!AL250), IF(san_table_data!AL250=-999,"NA",IF(san_table_data!AL250&gt;99, "&gt;99", IF(san_table_data!AL250&lt;1, "&lt;1", san_table_data!AL250))), "-")</f>
        <v>-</v>
      </c>
      <c r="AM253" s="59" t="str">
        <f>IF(ISNUMBER(san_table_data!AM250), IF(san_table_data!AM250=-999,"NA",IF(san_table_data!AM250&gt;99, "&gt;99", IF(san_table_data!AM250&lt;1, "&lt;1", san_table_data!AM250))), "-")</f>
        <v>-</v>
      </c>
      <c r="AN253" s="62" t="str">
        <f>IF(ISNUMBER(san_table_data!AN250), IF(san_table_data!AN250=-999,"NA",IF(san_table_data!AN250&gt;99, "&gt;99", IF(san_table_data!AN250&lt;1, "&lt;1", san_table_data!AN250))), "-")</f>
        <v>-</v>
      </c>
      <c r="AO253" s="63" t="str">
        <f>IF(ISNUMBER(san_table_data!AO250), IF(san_table_data!AO250=-999,"NA",IF(san_table_data!AO250&gt;99, "&gt;99", IF(san_table_data!AO250&lt;1, "&lt;1", san_table_data!AO250))), "-")</f>
        <v>-</v>
      </c>
      <c r="AP253" s="63" t="str">
        <f>IF(ISNUMBER(san_table_data!AP250), IF(san_table_data!AP250=-999,"NA",IF(san_table_data!AP250&gt;99, "&gt;99", IF(san_table_data!AP250&lt;1, "&lt;1", san_table_data!AP250))), "-")</f>
        <v>-</v>
      </c>
      <c r="AQ253" s="63" t="str">
        <f>IF(ISNUMBER(san_table_data!AQ250), IF(san_table_data!AQ250=-999,"NA",IF(san_table_data!AQ250&gt;99, "&gt;99", IF(san_table_data!AQ250&lt;1, "&lt;1", san_table_data!AQ250))), "-")</f>
        <v>-</v>
      </c>
      <c r="AR253" s="59" t="str">
        <f>IF(ISNUMBER(san_table_data!AR250), IF(san_table_data!AR250=-999,"NA",IF(san_table_data!AR250&gt;99, "&gt;99", IF(san_table_data!AR250&lt;1, "&lt;1", san_table_data!AR250))), "-")</f>
        <v>-</v>
      </c>
      <c r="AS253" s="59" t="str">
        <f>IF(ISNUMBER(san_table_data!AS250), IF(san_table_data!AS250=-999,"NA",IF(san_table_data!AS250&gt;99, "&gt;99", IF(san_table_data!AS250&lt;1, "&lt;1", san_table_data!AS250))), "-")</f>
        <v>-</v>
      </c>
      <c r="AT253" s="59" t="str">
        <f>IF(ISNUMBER(san_table_data!AT250), IF(san_table_data!AT250=-999,"NA",IF(san_table_data!AT250&gt;99, "&gt;99", IF(san_table_data!AT250&lt;1, "&lt;1", san_table_data!AT250))), "-")</f>
        <v>-</v>
      </c>
    </row>
    <row r="254" x14ac:dyDescent="0.25">
      <c r="A254" s="56" t="str">
        <f>IF(ISBLANK(san_table_data!A251), "", san_table_data!A251)</f>
        <v/>
      </c>
      <c r="B254" s="56" t="str">
        <f>IF(ISBLANK(san_table_data!B251), "", san_table_data!B251)</f>
        <v/>
      </c>
      <c r="C254" s="57" t="str">
        <f>IF(ISNUMBER(san_table_data!C251), san_table_data!C251, "-")</f>
        <v>-</v>
      </c>
      <c r="D254" s="58" t="str">
        <f>IF(ISNUMBER(san_table_data!D251), san_table_data!D251, "-")</f>
        <v>-</v>
      </c>
      <c r="E254" s="59" t="str">
        <f>IF(ISNUMBER(san_table_data!E251), san_table_data!E251, "-")</f>
        <v>-</v>
      </c>
      <c r="F254" s="60" t="str">
        <f>IF(ISNUMBER(san_table_data!F251), IF(san_table_data!F251=-999,"NA",IF(san_table_data!F251&gt;99, "&gt;99", IF(san_table_data!F251&lt;1, "&lt;1", san_table_data!F251))), "-")</f>
        <v>-</v>
      </c>
      <c r="G254" s="59" t="str">
        <f>IF(ISNUMBER(san_table_data!G251), IF(san_table_data!G251=-999,"NA",IF(san_table_data!G251&gt;99, "&gt;99", IF(san_table_data!G251&lt;1, "&lt;1", san_table_data!G251))), "-")</f>
        <v>-</v>
      </c>
      <c r="H254" s="59" t="str">
        <f>IF(ISNUMBER(san_table_data!H251), IF(san_table_data!H251=-999,"NA",IF(san_table_data!H251&gt;99, "&gt;99", IF(san_table_data!H251&lt;1, "&lt;1", san_table_data!H251))), "-")</f>
        <v>-</v>
      </c>
      <c r="I254" s="61" t="str">
        <f>IF(ISNUMBER(san_table_data!I251), IF(san_table_data!I251=-999,"NA",IF(san_table_data!I251&gt;99, "&gt;99", IF(san_table_data!I251&lt;1, "&lt;1", san_table_data!I251))), "-")</f>
        <v>-</v>
      </c>
      <c r="J254" s="47" t="str">
        <f>IF(ISNUMBER(san_table_data!J251), IF(san_table_data!J251=-999,"NA",san_table_data!J251), "-")</f>
        <v>-</v>
      </c>
      <c r="K254" s="47" t="str">
        <f>IF(ISNUMBER(san_table_data!K251), IF(san_table_data!K251=-999,"NA",san_table_data!K251), "-")</f>
        <v>-</v>
      </c>
      <c r="L254" s="60" t="str">
        <f>IF(ISNUMBER(san_table_data!L251), IF(san_table_data!L251=-999,"NA",IF(san_table_data!L251&gt;99, "&gt;99", IF(san_table_data!L251&lt;1, "&lt;1", san_table_data!L251))), "-")</f>
        <v>-</v>
      </c>
      <c r="M254" s="59" t="str">
        <f>IF(ISNUMBER(san_table_data!M251), IF(san_table_data!M251=-999,"NA",IF(san_table_data!M251&gt;99, "&gt;99", IF(san_table_data!M251&lt;1, "&lt;1", san_table_data!M251))), "-")</f>
        <v>-</v>
      </c>
      <c r="N254" s="59" t="str">
        <f>IF(ISNUMBER(san_table_data!N251), IF(san_table_data!N251=-999,"NA",IF(san_table_data!N251&gt;99, "&gt;99", IF(san_table_data!N251&lt;1, "&lt;1", san_table_data!N251))), "-")</f>
        <v>-</v>
      </c>
      <c r="O254" s="61" t="str">
        <f>IF(ISNUMBER(san_table_data!O251), IF(san_table_data!O251=-999,"NA",IF(san_table_data!O251&gt;99, "&gt;99", IF(san_table_data!O251&lt;1, "&lt;1", san_table_data!O251))), "-")</f>
        <v>-</v>
      </c>
      <c r="P254" s="47" t="str">
        <f>IF(ISNUMBER(san_table_data!P251), IF(san_table_data!P251=-999,"NA",san_table_data!P251), "-")</f>
        <v>-</v>
      </c>
      <c r="Q254" s="47" t="str">
        <f>IF(ISNUMBER(san_table_data!Q251), IF(san_table_data!Q251=-999,"NA",san_table_data!Q251), "-")</f>
        <v>-</v>
      </c>
      <c r="R254" s="60" t="str">
        <f>IF(ISNUMBER(san_table_data!R251), IF(san_table_data!R251=-999,"NA",IF(san_table_data!R251&gt;99, "&gt;99", IF(san_table_data!R251&lt;1, "&lt;1", san_table_data!R251))), "-")</f>
        <v>-</v>
      </c>
      <c r="S254" s="59" t="str">
        <f>IF(ISNUMBER(san_table_data!S251), IF(san_table_data!S251=-999,"NA",IF(san_table_data!S251&gt;99, "&gt;99", IF(san_table_data!S251&lt;1, "&lt;1", san_table_data!S251))), "-")</f>
        <v>-</v>
      </c>
      <c r="T254" s="59" t="str">
        <f>IF(ISNUMBER(san_table_data!T251), IF(san_table_data!T251=-999,"NA",IF(san_table_data!T251&gt;99, "&gt;99", IF(san_table_data!T251&lt;1, "&lt;1", san_table_data!T251))), "-")</f>
        <v>-</v>
      </c>
      <c r="U254" s="61" t="str">
        <f>IF(ISNUMBER(san_table_data!U251), IF(san_table_data!U251=-999,"NA",IF(san_table_data!U251&gt;99, "&gt;99", IF(san_table_data!U251&lt;1, "&lt;1", san_table_data!U251))), "-")</f>
        <v>-</v>
      </c>
      <c r="V254" s="47" t="str">
        <f>IF(ISNUMBER(san_table_data!V251), IF(san_table_data!V251=-999,"NA",san_table_data!V251), "-")</f>
        <v>-</v>
      </c>
      <c r="W254" s="47" t="str">
        <f>IF(ISNUMBER(san_table_data!W251), IF(san_table_data!W251=-999,"NA",san_table_data!W251), "-")</f>
        <v>-</v>
      </c>
      <c r="X254" s="47"/>
      <c r="Y254" s="47"/>
      <c r="Z254" s="62" t="str">
        <f>IF(ISNUMBER(san_table_data!Z251), IF(san_table_data!Z251=-999,"NA",IF(san_table_data!Z251&gt;99, "&gt;99", IF(san_table_data!Z251&lt;1, "&lt;1", san_table_data!Z251))), "-")</f>
        <v>-</v>
      </c>
      <c r="AA254" s="63" t="str">
        <f>IF(ISNUMBER(san_table_data!AA251), IF(san_table_data!AA251=-999,"NA",IF(san_table_data!AA251&gt;99, "&gt;99", IF(san_table_data!AA251&lt;1, "&lt;1", san_table_data!AA251))), "-")</f>
        <v>-</v>
      </c>
      <c r="AB254" s="63" t="str">
        <f>IF(ISNUMBER(san_table_data!AB251), IF(san_table_data!AB251=-999,"NA",IF(san_table_data!AB251&gt;99, "&gt;99", IF(san_table_data!AB251&lt;1, "&lt;1", san_table_data!AB251))), "-")</f>
        <v>-</v>
      </c>
      <c r="AC254" s="63" t="str">
        <f>IF(ISNUMBER(san_table_data!AC251), IF(san_table_data!AC251=-999,"NA",IF(san_table_data!AC251&gt;99, "&gt;99", IF(san_table_data!AC251&lt;1, "&lt;1", san_table_data!AC251))), "-")</f>
        <v>-</v>
      </c>
      <c r="AD254" s="59" t="str">
        <f>IF(ISNUMBER(san_table_data!AD251), IF(san_table_data!AD251=-999,"NA",IF(san_table_data!AD251&gt;99, "&gt;99", IF(san_table_data!AD251&lt;1, "&lt;1", san_table_data!AD251))), "-")</f>
        <v>-</v>
      </c>
      <c r="AE254" s="59" t="str">
        <f>IF(ISNUMBER(san_table_data!AE251), IF(san_table_data!AE251=-999,"NA",IF(san_table_data!AE251&gt;99, "&gt;99", IF(san_table_data!AE251&lt;1, "&lt;1", san_table_data!AE251))), "-")</f>
        <v>-</v>
      </c>
      <c r="AF254" s="59" t="str">
        <f>IF(ISNUMBER(san_table_data!AF251), IF(san_table_data!AF251=-999,"NA",IF(san_table_data!AF251&gt;99, "&gt;99", IF(san_table_data!AF251&lt;1, "&lt;1", san_table_data!AF251))), "-")</f>
        <v>-</v>
      </c>
      <c r="AG254" s="62" t="str">
        <f>IF(ISNUMBER(san_table_data!AG251), IF(san_table_data!AG251=-999,"NA",IF(san_table_data!AG251&gt;99, "&gt;99", IF(san_table_data!AG251&lt;1, "&lt;1", san_table_data!AG251))), "-")</f>
        <v>-</v>
      </c>
      <c r="AH254" s="63" t="str">
        <f>IF(ISNUMBER(san_table_data!AH251), IF(san_table_data!AH251=-999,"NA",IF(san_table_data!AH251&gt;99, "&gt;99", IF(san_table_data!AH251&lt;1, "&lt;1", san_table_data!AH251))), "-")</f>
        <v>-</v>
      </c>
      <c r="AI254" s="63" t="str">
        <f>IF(ISNUMBER(san_table_data!AI251), IF(san_table_data!AI251=-999,"NA",IF(san_table_data!AI251&gt;99, "&gt;99", IF(san_table_data!AI251&lt;1, "&lt;1", san_table_data!AI251))), "-")</f>
        <v>-</v>
      </c>
      <c r="AJ254" s="63" t="str">
        <f>IF(ISNUMBER(san_table_data!AJ251), IF(san_table_data!AJ251=-999,"NA",IF(san_table_data!AJ251&gt;99, "&gt;99", IF(san_table_data!AJ251&lt;1, "&lt;1", san_table_data!AJ251))), "-")</f>
        <v>-</v>
      </c>
      <c r="AK254" s="59" t="str">
        <f>IF(ISNUMBER(san_table_data!AK251), IF(san_table_data!AK251=-999,"NA",IF(san_table_data!AK251&gt;99, "&gt;99", IF(san_table_data!AK251&lt;1, "&lt;1", san_table_data!AK251))), "-")</f>
        <v>-</v>
      </c>
      <c r="AL254" s="59" t="str">
        <f>IF(ISNUMBER(san_table_data!AL251), IF(san_table_data!AL251=-999,"NA",IF(san_table_data!AL251&gt;99, "&gt;99", IF(san_table_data!AL251&lt;1, "&lt;1", san_table_data!AL251))), "-")</f>
        <v>-</v>
      </c>
      <c r="AM254" s="59" t="str">
        <f>IF(ISNUMBER(san_table_data!AM251), IF(san_table_data!AM251=-999,"NA",IF(san_table_data!AM251&gt;99, "&gt;99", IF(san_table_data!AM251&lt;1, "&lt;1", san_table_data!AM251))), "-")</f>
        <v>-</v>
      </c>
      <c r="AN254" s="62" t="str">
        <f>IF(ISNUMBER(san_table_data!AN251), IF(san_table_data!AN251=-999,"NA",IF(san_table_data!AN251&gt;99, "&gt;99", IF(san_table_data!AN251&lt;1, "&lt;1", san_table_data!AN251))), "-")</f>
        <v>-</v>
      </c>
      <c r="AO254" s="63" t="str">
        <f>IF(ISNUMBER(san_table_data!AO251), IF(san_table_data!AO251=-999,"NA",IF(san_table_data!AO251&gt;99, "&gt;99", IF(san_table_data!AO251&lt;1, "&lt;1", san_table_data!AO251))), "-")</f>
        <v>-</v>
      </c>
      <c r="AP254" s="63" t="str">
        <f>IF(ISNUMBER(san_table_data!AP251), IF(san_table_data!AP251=-999,"NA",IF(san_table_data!AP251&gt;99, "&gt;99", IF(san_table_data!AP251&lt;1, "&lt;1", san_table_data!AP251))), "-")</f>
        <v>-</v>
      </c>
      <c r="AQ254" s="63" t="str">
        <f>IF(ISNUMBER(san_table_data!AQ251), IF(san_table_data!AQ251=-999,"NA",IF(san_table_data!AQ251&gt;99, "&gt;99", IF(san_table_data!AQ251&lt;1, "&lt;1", san_table_data!AQ251))), "-")</f>
        <v>-</v>
      </c>
      <c r="AR254" s="59" t="str">
        <f>IF(ISNUMBER(san_table_data!AR251), IF(san_table_data!AR251=-999,"NA",IF(san_table_data!AR251&gt;99, "&gt;99", IF(san_table_data!AR251&lt;1, "&lt;1", san_table_data!AR251))), "-")</f>
        <v>-</v>
      </c>
      <c r="AS254" s="59" t="str">
        <f>IF(ISNUMBER(san_table_data!AS251), IF(san_table_data!AS251=-999,"NA",IF(san_table_data!AS251&gt;99, "&gt;99", IF(san_table_data!AS251&lt;1, "&lt;1", san_table_data!AS251))), "-")</f>
        <v>-</v>
      </c>
      <c r="AT254" s="59" t="str">
        <f>IF(ISNUMBER(san_table_data!AT251), IF(san_table_data!AT251=-999,"NA",IF(san_table_data!AT251&gt;99, "&gt;99", IF(san_table_data!AT251&lt;1, "&lt;1", san_table_data!AT251))), "-")</f>
        <v>-</v>
      </c>
    </row>
    <row r="255" x14ac:dyDescent="0.25">
      <c r="A255" s="56" t="str">
        <f>IF(ISBLANK(san_table_data!A252), "", san_table_data!A252)</f>
        <v/>
      </c>
      <c r="B255" s="56" t="str">
        <f>IF(ISBLANK(san_table_data!B252), "", san_table_data!B252)</f>
        <v/>
      </c>
      <c r="C255" s="57" t="str">
        <f>IF(ISNUMBER(san_table_data!C252), san_table_data!C252, "-")</f>
        <v>-</v>
      </c>
      <c r="D255" s="58" t="str">
        <f>IF(ISNUMBER(san_table_data!D252), san_table_data!D252, "-")</f>
        <v>-</v>
      </c>
      <c r="E255" s="59" t="str">
        <f>IF(ISNUMBER(san_table_data!E252), san_table_data!E252, "-")</f>
        <v>-</v>
      </c>
      <c r="F255" s="60" t="str">
        <f>IF(ISNUMBER(san_table_data!F252), IF(san_table_data!F252=-999,"NA",IF(san_table_data!F252&gt;99, "&gt;99", IF(san_table_data!F252&lt;1, "&lt;1", san_table_data!F252))), "-")</f>
        <v>-</v>
      </c>
      <c r="G255" s="59" t="str">
        <f>IF(ISNUMBER(san_table_data!G252), IF(san_table_data!G252=-999,"NA",IF(san_table_data!G252&gt;99, "&gt;99", IF(san_table_data!G252&lt;1, "&lt;1", san_table_data!G252))), "-")</f>
        <v>-</v>
      </c>
      <c r="H255" s="59" t="str">
        <f>IF(ISNUMBER(san_table_data!H252), IF(san_table_data!H252=-999,"NA",IF(san_table_data!H252&gt;99, "&gt;99", IF(san_table_data!H252&lt;1, "&lt;1", san_table_data!H252))), "-")</f>
        <v>-</v>
      </c>
      <c r="I255" s="61" t="str">
        <f>IF(ISNUMBER(san_table_data!I252), IF(san_table_data!I252=-999,"NA",IF(san_table_data!I252&gt;99, "&gt;99", IF(san_table_data!I252&lt;1, "&lt;1", san_table_data!I252))), "-")</f>
        <v>-</v>
      </c>
      <c r="J255" s="47" t="str">
        <f>IF(ISNUMBER(san_table_data!J252), IF(san_table_data!J252=-999,"NA",san_table_data!J252), "-")</f>
        <v>-</v>
      </c>
      <c r="K255" s="47" t="str">
        <f>IF(ISNUMBER(san_table_data!K252), IF(san_table_data!K252=-999,"NA",san_table_data!K252), "-")</f>
        <v>-</v>
      </c>
      <c r="L255" s="60" t="str">
        <f>IF(ISNUMBER(san_table_data!L252), IF(san_table_data!L252=-999,"NA",IF(san_table_data!L252&gt;99, "&gt;99", IF(san_table_data!L252&lt;1, "&lt;1", san_table_data!L252))), "-")</f>
        <v>-</v>
      </c>
      <c r="M255" s="59" t="str">
        <f>IF(ISNUMBER(san_table_data!M252), IF(san_table_data!M252=-999,"NA",IF(san_table_data!M252&gt;99, "&gt;99", IF(san_table_data!M252&lt;1, "&lt;1", san_table_data!M252))), "-")</f>
        <v>-</v>
      </c>
      <c r="N255" s="59" t="str">
        <f>IF(ISNUMBER(san_table_data!N252), IF(san_table_data!N252=-999,"NA",IF(san_table_data!N252&gt;99, "&gt;99", IF(san_table_data!N252&lt;1, "&lt;1", san_table_data!N252))), "-")</f>
        <v>-</v>
      </c>
      <c r="O255" s="61" t="str">
        <f>IF(ISNUMBER(san_table_data!O252), IF(san_table_data!O252=-999,"NA",IF(san_table_data!O252&gt;99, "&gt;99", IF(san_table_data!O252&lt;1, "&lt;1", san_table_data!O252))), "-")</f>
        <v>-</v>
      </c>
      <c r="P255" s="47" t="str">
        <f>IF(ISNUMBER(san_table_data!P252), IF(san_table_data!P252=-999,"NA",san_table_data!P252), "-")</f>
        <v>-</v>
      </c>
      <c r="Q255" s="47" t="str">
        <f>IF(ISNUMBER(san_table_data!Q252), IF(san_table_data!Q252=-999,"NA",san_table_data!Q252), "-")</f>
        <v>-</v>
      </c>
      <c r="R255" s="60" t="str">
        <f>IF(ISNUMBER(san_table_data!R252), IF(san_table_data!R252=-999,"NA",IF(san_table_data!R252&gt;99, "&gt;99", IF(san_table_data!R252&lt;1, "&lt;1", san_table_data!R252))), "-")</f>
        <v>-</v>
      </c>
      <c r="S255" s="59" t="str">
        <f>IF(ISNUMBER(san_table_data!S252), IF(san_table_data!S252=-999,"NA",IF(san_table_data!S252&gt;99, "&gt;99", IF(san_table_data!S252&lt;1, "&lt;1", san_table_data!S252))), "-")</f>
        <v>-</v>
      </c>
      <c r="T255" s="59" t="str">
        <f>IF(ISNUMBER(san_table_data!T252), IF(san_table_data!T252=-999,"NA",IF(san_table_data!T252&gt;99, "&gt;99", IF(san_table_data!T252&lt;1, "&lt;1", san_table_data!T252))), "-")</f>
        <v>-</v>
      </c>
      <c r="U255" s="61" t="str">
        <f>IF(ISNUMBER(san_table_data!U252), IF(san_table_data!U252=-999,"NA",IF(san_table_data!U252&gt;99, "&gt;99", IF(san_table_data!U252&lt;1, "&lt;1", san_table_data!U252))), "-")</f>
        <v>-</v>
      </c>
      <c r="V255" s="47" t="str">
        <f>IF(ISNUMBER(san_table_data!V252), IF(san_table_data!V252=-999,"NA",san_table_data!V252), "-")</f>
        <v>-</v>
      </c>
      <c r="W255" s="47" t="str">
        <f>IF(ISNUMBER(san_table_data!W252), IF(san_table_data!W252=-999,"NA",san_table_data!W252), "-")</f>
        <v>-</v>
      </c>
      <c r="X255" s="47"/>
      <c r="Y255" s="47"/>
      <c r="Z255" s="62" t="str">
        <f>IF(ISNUMBER(san_table_data!Z252), IF(san_table_data!Z252=-999,"NA",IF(san_table_data!Z252&gt;99, "&gt;99", IF(san_table_data!Z252&lt;1, "&lt;1", san_table_data!Z252))), "-")</f>
        <v>-</v>
      </c>
      <c r="AA255" s="63" t="str">
        <f>IF(ISNUMBER(san_table_data!AA252), IF(san_table_data!AA252=-999,"NA",IF(san_table_data!AA252&gt;99, "&gt;99", IF(san_table_data!AA252&lt;1, "&lt;1", san_table_data!AA252))), "-")</f>
        <v>-</v>
      </c>
      <c r="AB255" s="63" t="str">
        <f>IF(ISNUMBER(san_table_data!AB252), IF(san_table_data!AB252=-999,"NA",IF(san_table_data!AB252&gt;99, "&gt;99", IF(san_table_data!AB252&lt;1, "&lt;1", san_table_data!AB252))), "-")</f>
        <v>-</v>
      </c>
      <c r="AC255" s="63" t="str">
        <f>IF(ISNUMBER(san_table_data!AC252), IF(san_table_data!AC252=-999,"NA",IF(san_table_data!AC252&gt;99, "&gt;99", IF(san_table_data!AC252&lt;1, "&lt;1", san_table_data!AC252))), "-")</f>
        <v>-</v>
      </c>
      <c r="AD255" s="59" t="str">
        <f>IF(ISNUMBER(san_table_data!AD252), IF(san_table_data!AD252=-999,"NA",IF(san_table_data!AD252&gt;99, "&gt;99", IF(san_table_data!AD252&lt;1, "&lt;1", san_table_data!AD252))), "-")</f>
        <v>-</v>
      </c>
      <c r="AE255" s="59" t="str">
        <f>IF(ISNUMBER(san_table_data!AE252), IF(san_table_data!AE252=-999,"NA",IF(san_table_data!AE252&gt;99, "&gt;99", IF(san_table_data!AE252&lt;1, "&lt;1", san_table_data!AE252))), "-")</f>
        <v>-</v>
      </c>
      <c r="AF255" s="59" t="str">
        <f>IF(ISNUMBER(san_table_data!AF252), IF(san_table_data!AF252=-999,"NA",IF(san_table_data!AF252&gt;99, "&gt;99", IF(san_table_data!AF252&lt;1, "&lt;1", san_table_data!AF252))), "-")</f>
        <v>-</v>
      </c>
      <c r="AG255" s="62" t="str">
        <f>IF(ISNUMBER(san_table_data!AG252), IF(san_table_data!AG252=-999,"NA",IF(san_table_data!AG252&gt;99, "&gt;99", IF(san_table_data!AG252&lt;1, "&lt;1", san_table_data!AG252))), "-")</f>
        <v>-</v>
      </c>
      <c r="AH255" s="63" t="str">
        <f>IF(ISNUMBER(san_table_data!AH252), IF(san_table_data!AH252=-999,"NA",IF(san_table_data!AH252&gt;99, "&gt;99", IF(san_table_data!AH252&lt;1, "&lt;1", san_table_data!AH252))), "-")</f>
        <v>-</v>
      </c>
      <c r="AI255" s="63" t="str">
        <f>IF(ISNUMBER(san_table_data!AI252), IF(san_table_data!AI252=-999,"NA",IF(san_table_data!AI252&gt;99, "&gt;99", IF(san_table_data!AI252&lt;1, "&lt;1", san_table_data!AI252))), "-")</f>
        <v>-</v>
      </c>
      <c r="AJ255" s="63" t="str">
        <f>IF(ISNUMBER(san_table_data!AJ252), IF(san_table_data!AJ252=-999,"NA",IF(san_table_data!AJ252&gt;99, "&gt;99", IF(san_table_data!AJ252&lt;1, "&lt;1", san_table_data!AJ252))), "-")</f>
        <v>-</v>
      </c>
      <c r="AK255" s="59" t="str">
        <f>IF(ISNUMBER(san_table_data!AK252), IF(san_table_data!AK252=-999,"NA",IF(san_table_data!AK252&gt;99, "&gt;99", IF(san_table_data!AK252&lt;1, "&lt;1", san_table_data!AK252))), "-")</f>
        <v>-</v>
      </c>
      <c r="AL255" s="59" t="str">
        <f>IF(ISNUMBER(san_table_data!AL252), IF(san_table_data!AL252=-999,"NA",IF(san_table_data!AL252&gt;99, "&gt;99", IF(san_table_data!AL252&lt;1, "&lt;1", san_table_data!AL252))), "-")</f>
        <v>-</v>
      </c>
      <c r="AM255" s="59" t="str">
        <f>IF(ISNUMBER(san_table_data!AM252), IF(san_table_data!AM252=-999,"NA",IF(san_table_data!AM252&gt;99, "&gt;99", IF(san_table_data!AM252&lt;1, "&lt;1", san_table_data!AM252))), "-")</f>
        <v>-</v>
      </c>
      <c r="AN255" s="62" t="str">
        <f>IF(ISNUMBER(san_table_data!AN252), IF(san_table_data!AN252=-999,"NA",IF(san_table_data!AN252&gt;99, "&gt;99", IF(san_table_data!AN252&lt;1, "&lt;1", san_table_data!AN252))), "-")</f>
        <v>-</v>
      </c>
      <c r="AO255" s="63" t="str">
        <f>IF(ISNUMBER(san_table_data!AO252), IF(san_table_data!AO252=-999,"NA",IF(san_table_data!AO252&gt;99, "&gt;99", IF(san_table_data!AO252&lt;1, "&lt;1", san_table_data!AO252))), "-")</f>
        <v>-</v>
      </c>
      <c r="AP255" s="63" t="str">
        <f>IF(ISNUMBER(san_table_data!AP252), IF(san_table_data!AP252=-999,"NA",IF(san_table_data!AP252&gt;99, "&gt;99", IF(san_table_data!AP252&lt;1, "&lt;1", san_table_data!AP252))), "-")</f>
        <v>-</v>
      </c>
      <c r="AQ255" s="63" t="str">
        <f>IF(ISNUMBER(san_table_data!AQ252), IF(san_table_data!AQ252=-999,"NA",IF(san_table_data!AQ252&gt;99, "&gt;99", IF(san_table_data!AQ252&lt;1, "&lt;1", san_table_data!AQ252))), "-")</f>
        <v>-</v>
      </c>
      <c r="AR255" s="59" t="str">
        <f>IF(ISNUMBER(san_table_data!AR252), IF(san_table_data!AR252=-999,"NA",IF(san_table_data!AR252&gt;99, "&gt;99", IF(san_table_data!AR252&lt;1, "&lt;1", san_table_data!AR252))), "-")</f>
        <v>-</v>
      </c>
      <c r="AS255" s="59" t="str">
        <f>IF(ISNUMBER(san_table_data!AS252), IF(san_table_data!AS252=-999,"NA",IF(san_table_data!AS252&gt;99, "&gt;99", IF(san_table_data!AS252&lt;1, "&lt;1", san_table_data!AS252))), "-")</f>
        <v>-</v>
      </c>
      <c r="AT255" s="59" t="str">
        <f>IF(ISNUMBER(san_table_data!AT252), IF(san_table_data!AT252=-999,"NA",IF(san_table_data!AT252&gt;99, "&gt;99", IF(san_table_data!AT252&lt;1, "&lt;1", san_table_data!AT252))), "-")</f>
        <v>-</v>
      </c>
    </row>
    <row r="256" x14ac:dyDescent="0.25">
      <c r="A256" s="56" t="str">
        <f>IF(ISBLANK(san_table_data!A253), "", san_table_data!A253)</f>
        <v/>
      </c>
      <c r="B256" s="56" t="str">
        <f>IF(ISBLANK(san_table_data!B253), "", san_table_data!B253)</f>
        <v/>
      </c>
      <c r="C256" s="57" t="str">
        <f>IF(ISNUMBER(san_table_data!C253), san_table_data!C253, "-")</f>
        <v>-</v>
      </c>
      <c r="D256" s="58" t="str">
        <f>IF(ISNUMBER(san_table_data!D253), san_table_data!D253, "-")</f>
        <v>-</v>
      </c>
      <c r="E256" s="59" t="str">
        <f>IF(ISNUMBER(san_table_data!E253), san_table_data!E253, "-")</f>
        <v>-</v>
      </c>
      <c r="F256" s="60" t="str">
        <f>IF(ISNUMBER(san_table_data!F253), IF(san_table_data!F253=-999,"NA",IF(san_table_data!F253&gt;99, "&gt;99", IF(san_table_data!F253&lt;1, "&lt;1", san_table_data!F253))), "-")</f>
        <v>-</v>
      </c>
      <c r="G256" s="59" t="str">
        <f>IF(ISNUMBER(san_table_data!G253), IF(san_table_data!G253=-999,"NA",IF(san_table_data!G253&gt;99, "&gt;99", IF(san_table_data!G253&lt;1, "&lt;1", san_table_data!G253))), "-")</f>
        <v>-</v>
      </c>
      <c r="H256" s="59" t="str">
        <f>IF(ISNUMBER(san_table_data!H253), IF(san_table_data!H253=-999,"NA",IF(san_table_data!H253&gt;99, "&gt;99", IF(san_table_data!H253&lt;1, "&lt;1", san_table_data!H253))), "-")</f>
        <v>-</v>
      </c>
      <c r="I256" s="61" t="str">
        <f>IF(ISNUMBER(san_table_data!I253), IF(san_table_data!I253=-999,"NA",IF(san_table_data!I253&gt;99, "&gt;99", IF(san_table_data!I253&lt;1, "&lt;1", san_table_data!I253))), "-")</f>
        <v>-</v>
      </c>
      <c r="J256" s="47" t="str">
        <f>IF(ISNUMBER(san_table_data!J253), IF(san_table_data!J253=-999,"NA",san_table_data!J253), "-")</f>
        <v>-</v>
      </c>
      <c r="K256" s="47" t="str">
        <f>IF(ISNUMBER(san_table_data!K253), IF(san_table_data!K253=-999,"NA",san_table_data!K253), "-")</f>
        <v>-</v>
      </c>
      <c r="L256" s="60" t="str">
        <f>IF(ISNUMBER(san_table_data!L253), IF(san_table_data!L253=-999,"NA",IF(san_table_data!L253&gt;99, "&gt;99", IF(san_table_data!L253&lt;1, "&lt;1", san_table_data!L253))), "-")</f>
        <v>-</v>
      </c>
      <c r="M256" s="59" t="str">
        <f>IF(ISNUMBER(san_table_data!M253), IF(san_table_data!M253=-999,"NA",IF(san_table_data!M253&gt;99, "&gt;99", IF(san_table_data!M253&lt;1, "&lt;1", san_table_data!M253))), "-")</f>
        <v>-</v>
      </c>
      <c r="N256" s="59" t="str">
        <f>IF(ISNUMBER(san_table_data!N253), IF(san_table_data!N253=-999,"NA",IF(san_table_data!N253&gt;99, "&gt;99", IF(san_table_data!N253&lt;1, "&lt;1", san_table_data!N253))), "-")</f>
        <v>-</v>
      </c>
      <c r="O256" s="61" t="str">
        <f>IF(ISNUMBER(san_table_data!O253), IF(san_table_data!O253=-999,"NA",IF(san_table_data!O253&gt;99, "&gt;99", IF(san_table_data!O253&lt;1, "&lt;1", san_table_data!O253))), "-")</f>
        <v>-</v>
      </c>
      <c r="P256" s="47" t="str">
        <f>IF(ISNUMBER(san_table_data!P253), IF(san_table_data!P253=-999,"NA",san_table_data!P253), "-")</f>
        <v>-</v>
      </c>
      <c r="Q256" s="47" t="str">
        <f>IF(ISNUMBER(san_table_data!Q253), IF(san_table_data!Q253=-999,"NA",san_table_data!Q253), "-")</f>
        <v>-</v>
      </c>
      <c r="R256" s="60" t="str">
        <f>IF(ISNUMBER(san_table_data!R253), IF(san_table_data!R253=-999,"NA",IF(san_table_data!R253&gt;99, "&gt;99", IF(san_table_data!R253&lt;1, "&lt;1", san_table_data!R253))), "-")</f>
        <v>-</v>
      </c>
      <c r="S256" s="59" t="str">
        <f>IF(ISNUMBER(san_table_data!S253), IF(san_table_data!S253=-999,"NA",IF(san_table_data!S253&gt;99, "&gt;99", IF(san_table_data!S253&lt;1, "&lt;1", san_table_data!S253))), "-")</f>
        <v>-</v>
      </c>
      <c r="T256" s="59" t="str">
        <f>IF(ISNUMBER(san_table_data!T253), IF(san_table_data!T253=-999,"NA",IF(san_table_data!T253&gt;99, "&gt;99", IF(san_table_data!T253&lt;1, "&lt;1", san_table_data!T253))), "-")</f>
        <v>-</v>
      </c>
      <c r="U256" s="61" t="str">
        <f>IF(ISNUMBER(san_table_data!U253), IF(san_table_data!U253=-999,"NA",IF(san_table_data!U253&gt;99, "&gt;99", IF(san_table_data!U253&lt;1, "&lt;1", san_table_data!U253))), "-")</f>
        <v>-</v>
      </c>
      <c r="V256" s="47" t="str">
        <f>IF(ISNUMBER(san_table_data!V253), IF(san_table_data!V253=-999,"NA",san_table_data!V253), "-")</f>
        <v>-</v>
      </c>
      <c r="W256" s="47" t="str">
        <f>IF(ISNUMBER(san_table_data!W253), IF(san_table_data!W253=-999,"NA",san_table_data!W253), "-")</f>
        <v>-</v>
      </c>
      <c r="X256" s="47"/>
      <c r="Y256" s="47"/>
      <c r="Z256" s="62" t="str">
        <f>IF(ISNUMBER(san_table_data!Z253), IF(san_table_data!Z253=-999,"NA",IF(san_table_data!Z253&gt;99, "&gt;99", IF(san_table_data!Z253&lt;1, "&lt;1", san_table_data!Z253))), "-")</f>
        <v>-</v>
      </c>
      <c r="AA256" s="63" t="str">
        <f>IF(ISNUMBER(san_table_data!AA253), IF(san_table_data!AA253=-999,"NA",IF(san_table_data!AA253&gt;99, "&gt;99", IF(san_table_data!AA253&lt;1, "&lt;1", san_table_data!AA253))), "-")</f>
        <v>-</v>
      </c>
      <c r="AB256" s="63" t="str">
        <f>IF(ISNUMBER(san_table_data!AB253), IF(san_table_data!AB253=-999,"NA",IF(san_table_data!AB253&gt;99, "&gt;99", IF(san_table_data!AB253&lt;1, "&lt;1", san_table_data!AB253))), "-")</f>
        <v>-</v>
      </c>
      <c r="AC256" s="63" t="str">
        <f>IF(ISNUMBER(san_table_data!AC253), IF(san_table_data!AC253=-999,"NA",IF(san_table_data!AC253&gt;99, "&gt;99", IF(san_table_data!AC253&lt;1, "&lt;1", san_table_data!AC253))), "-")</f>
        <v>-</v>
      </c>
      <c r="AD256" s="59" t="str">
        <f>IF(ISNUMBER(san_table_data!AD253), IF(san_table_data!AD253=-999,"NA",IF(san_table_data!AD253&gt;99, "&gt;99", IF(san_table_data!AD253&lt;1, "&lt;1", san_table_data!AD253))), "-")</f>
        <v>-</v>
      </c>
      <c r="AE256" s="59" t="str">
        <f>IF(ISNUMBER(san_table_data!AE253), IF(san_table_data!AE253=-999,"NA",IF(san_table_data!AE253&gt;99, "&gt;99", IF(san_table_data!AE253&lt;1, "&lt;1", san_table_data!AE253))), "-")</f>
        <v>-</v>
      </c>
      <c r="AF256" s="59" t="str">
        <f>IF(ISNUMBER(san_table_data!AF253), IF(san_table_data!AF253=-999,"NA",IF(san_table_data!AF253&gt;99, "&gt;99", IF(san_table_data!AF253&lt;1, "&lt;1", san_table_data!AF253))), "-")</f>
        <v>-</v>
      </c>
      <c r="AG256" s="62" t="str">
        <f>IF(ISNUMBER(san_table_data!AG253), IF(san_table_data!AG253=-999,"NA",IF(san_table_data!AG253&gt;99, "&gt;99", IF(san_table_data!AG253&lt;1, "&lt;1", san_table_data!AG253))), "-")</f>
        <v>-</v>
      </c>
      <c r="AH256" s="63" t="str">
        <f>IF(ISNUMBER(san_table_data!AH253), IF(san_table_data!AH253=-999,"NA",IF(san_table_data!AH253&gt;99, "&gt;99", IF(san_table_data!AH253&lt;1, "&lt;1", san_table_data!AH253))), "-")</f>
        <v>-</v>
      </c>
      <c r="AI256" s="63" t="str">
        <f>IF(ISNUMBER(san_table_data!AI253), IF(san_table_data!AI253=-999,"NA",IF(san_table_data!AI253&gt;99, "&gt;99", IF(san_table_data!AI253&lt;1, "&lt;1", san_table_data!AI253))), "-")</f>
        <v>-</v>
      </c>
      <c r="AJ256" s="63" t="str">
        <f>IF(ISNUMBER(san_table_data!AJ253), IF(san_table_data!AJ253=-999,"NA",IF(san_table_data!AJ253&gt;99, "&gt;99", IF(san_table_data!AJ253&lt;1, "&lt;1", san_table_data!AJ253))), "-")</f>
        <v>-</v>
      </c>
      <c r="AK256" s="59" t="str">
        <f>IF(ISNUMBER(san_table_data!AK253), IF(san_table_data!AK253=-999,"NA",IF(san_table_data!AK253&gt;99, "&gt;99", IF(san_table_data!AK253&lt;1, "&lt;1", san_table_data!AK253))), "-")</f>
        <v>-</v>
      </c>
      <c r="AL256" s="59" t="str">
        <f>IF(ISNUMBER(san_table_data!AL253), IF(san_table_data!AL253=-999,"NA",IF(san_table_data!AL253&gt;99, "&gt;99", IF(san_table_data!AL253&lt;1, "&lt;1", san_table_data!AL253))), "-")</f>
        <v>-</v>
      </c>
      <c r="AM256" s="59" t="str">
        <f>IF(ISNUMBER(san_table_data!AM253), IF(san_table_data!AM253=-999,"NA",IF(san_table_data!AM253&gt;99, "&gt;99", IF(san_table_data!AM253&lt;1, "&lt;1", san_table_data!AM253))), "-")</f>
        <v>-</v>
      </c>
      <c r="AN256" s="62" t="str">
        <f>IF(ISNUMBER(san_table_data!AN253), IF(san_table_data!AN253=-999,"NA",IF(san_table_data!AN253&gt;99, "&gt;99", IF(san_table_data!AN253&lt;1, "&lt;1", san_table_data!AN253))), "-")</f>
        <v>-</v>
      </c>
      <c r="AO256" s="63" t="str">
        <f>IF(ISNUMBER(san_table_data!AO253), IF(san_table_data!AO253=-999,"NA",IF(san_table_data!AO253&gt;99, "&gt;99", IF(san_table_data!AO253&lt;1, "&lt;1", san_table_data!AO253))), "-")</f>
        <v>-</v>
      </c>
      <c r="AP256" s="63" t="str">
        <f>IF(ISNUMBER(san_table_data!AP253), IF(san_table_data!AP253=-999,"NA",IF(san_table_data!AP253&gt;99, "&gt;99", IF(san_table_data!AP253&lt;1, "&lt;1", san_table_data!AP253))), "-")</f>
        <v>-</v>
      </c>
      <c r="AQ256" s="63" t="str">
        <f>IF(ISNUMBER(san_table_data!AQ253), IF(san_table_data!AQ253=-999,"NA",IF(san_table_data!AQ253&gt;99, "&gt;99", IF(san_table_data!AQ253&lt;1, "&lt;1", san_table_data!AQ253))), "-")</f>
        <v>-</v>
      </c>
      <c r="AR256" s="59" t="str">
        <f>IF(ISNUMBER(san_table_data!AR253), IF(san_table_data!AR253=-999,"NA",IF(san_table_data!AR253&gt;99, "&gt;99", IF(san_table_data!AR253&lt;1, "&lt;1", san_table_data!AR253))), "-")</f>
        <v>-</v>
      </c>
      <c r="AS256" s="59" t="str">
        <f>IF(ISNUMBER(san_table_data!AS253), IF(san_table_data!AS253=-999,"NA",IF(san_table_data!AS253&gt;99, "&gt;99", IF(san_table_data!AS253&lt;1, "&lt;1", san_table_data!AS253))), "-")</f>
        <v>-</v>
      </c>
      <c r="AT256" s="59" t="str">
        <f>IF(ISNUMBER(san_table_data!AT253), IF(san_table_data!AT253=-999,"NA",IF(san_table_data!AT253&gt;99, "&gt;99", IF(san_table_data!AT253&lt;1, "&lt;1", san_table_data!AT253))), "-")</f>
        <v>-</v>
      </c>
    </row>
    <row r="257" x14ac:dyDescent="0.25">
      <c r="A257" s="56" t="str">
        <f>IF(ISBLANK(san_table_data!A254), "", san_table_data!A254)</f>
        <v/>
      </c>
      <c r="B257" s="56" t="str">
        <f>IF(ISBLANK(san_table_data!B254), "", san_table_data!B254)</f>
        <v/>
      </c>
      <c r="C257" s="57" t="str">
        <f>IF(ISNUMBER(san_table_data!C254), san_table_data!C254, "-")</f>
        <v>-</v>
      </c>
      <c r="D257" s="58" t="str">
        <f>IF(ISNUMBER(san_table_data!D254), san_table_data!D254, "-")</f>
        <v>-</v>
      </c>
      <c r="E257" s="59" t="str">
        <f>IF(ISNUMBER(san_table_data!E254), san_table_data!E254, "-")</f>
        <v>-</v>
      </c>
      <c r="F257" s="60" t="str">
        <f>IF(ISNUMBER(san_table_data!F254), IF(san_table_data!F254=-999,"NA",IF(san_table_data!F254&gt;99, "&gt;99", IF(san_table_data!F254&lt;1, "&lt;1", san_table_data!F254))), "-")</f>
        <v>-</v>
      </c>
      <c r="G257" s="59" t="str">
        <f>IF(ISNUMBER(san_table_data!G254), IF(san_table_data!G254=-999,"NA",IF(san_table_data!G254&gt;99, "&gt;99", IF(san_table_data!G254&lt;1, "&lt;1", san_table_data!G254))), "-")</f>
        <v>-</v>
      </c>
      <c r="H257" s="59" t="str">
        <f>IF(ISNUMBER(san_table_data!H254), IF(san_table_data!H254=-999,"NA",IF(san_table_data!H254&gt;99, "&gt;99", IF(san_table_data!H254&lt;1, "&lt;1", san_table_data!H254))), "-")</f>
        <v>-</v>
      </c>
      <c r="I257" s="61" t="str">
        <f>IF(ISNUMBER(san_table_data!I254), IF(san_table_data!I254=-999,"NA",IF(san_table_data!I254&gt;99, "&gt;99", IF(san_table_data!I254&lt;1, "&lt;1", san_table_data!I254))), "-")</f>
        <v>-</v>
      </c>
      <c r="J257" s="47" t="str">
        <f>IF(ISNUMBER(san_table_data!J254), IF(san_table_data!J254=-999,"NA",san_table_data!J254), "-")</f>
        <v>-</v>
      </c>
      <c r="K257" s="47" t="str">
        <f>IF(ISNUMBER(san_table_data!K254), IF(san_table_data!K254=-999,"NA",san_table_data!K254), "-")</f>
        <v>-</v>
      </c>
      <c r="L257" s="60" t="str">
        <f>IF(ISNUMBER(san_table_data!L254), IF(san_table_data!L254=-999,"NA",IF(san_table_data!L254&gt;99, "&gt;99", IF(san_table_data!L254&lt;1, "&lt;1", san_table_data!L254))), "-")</f>
        <v>-</v>
      </c>
      <c r="M257" s="59" t="str">
        <f>IF(ISNUMBER(san_table_data!M254), IF(san_table_data!M254=-999,"NA",IF(san_table_data!M254&gt;99, "&gt;99", IF(san_table_data!M254&lt;1, "&lt;1", san_table_data!M254))), "-")</f>
        <v>-</v>
      </c>
      <c r="N257" s="59" t="str">
        <f>IF(ISNUMBER(san_table_data!N254), IF(san_table_data!N254=-999,"NA",IF(san_table_data!N254&gt;99, "&gt;99", IF(san_table_data!N254&lt;1, "&lt;1", san_table_data!N254))), "-")</f>
        <v>-</v>
      </c>
      <c r="O257" s="61" t="str">
        <f>IF(ISNUMBER(san_table_data!O254), IF(san_table_data!O254=-999,"NA",IF(san_table_data!O254&gt;99, "&gt;99", IF(san_table_data!O254&lt;1, "&lt;1", san_table_data!O254))), "-")</f>
        <v>-</v>
      </c>
      <c r="P257" s="47" t="str">
        <f>IF(ISNUMBER(san_table_data!P254), IF(san_table_data!P254=-999,"NA",san_table_data!P254), "-")</f>
        <v>-</v>
      </c>
      <c r="Q257" s="47" t="str">
        <f>IF(ISNUMBER(san_table_data!Q254), IF(san_table_data!Q254=-999,"NA",san_table_data!Q254), "-")</f>
        <v>-</v>
      </c>
      <c r="R257" s="60" t="str">
        <f>IF(ISNUMBER(san_table_data!R254), IF(san_table_data!R254=-999,"NA",IF(san_table_data!R254&gt;99, "&gt;99", IF(san_table_data!R254&lt;1, "&lt;1", san_table_data!R254))), "-")</f>
        <v>-</v>
      </c>
      <c r="S257" s="59" t="str">
        <f>IF(ISNUMBER(san_table_data!S254), IF(san_table_data!S254=-999,"NA",IF(san_table_data!S254&gt;99, "&gt;99", IF(san_table_data!S254&lt;1, "&lt;1", san_table_data!S254))), "-")</f>
        <v>-</v>
      </c>
      <c r="T257" s="59" t="str">
        <f>IF(ISNUMBER(san_table_data!T254), IF(san_table_data!T254=-999,"NA",IF(san_table_data!T254&gt;99, "&gt;99", IF(san_table_data!T254&lt;1, "&lt;1", san_table_data!T254))), "-")</f>
        <v>-</v>
      </c>
      <c r="U257" s="61" t="str">
        <f>IF(ISNUMBER(san_table_data!U254), IF(san_table_data!U254=-999,"NA",IF(san_table_data!U254&gt;99, "&gt;99", IF(san_table_data!U254&lt;1, "&lt;1", san_table_data!U254))), "-")</f>
        <v>-</v>
      </c>
      <c r="V257" s="47" t="str">
        <f>IF(ISNUMBER(san_table_data!V254), IF(san_table_data!V254=-999,"NA",san_table_data!V254), "-")</f>
        <v>-</v>
      </c>
      <c r="W257" s="47" t="str">
        <f>IF(ISNUMBER(san_table_data!W254), IF(san_table_data!W254=-999,"NA",san_table_data!W254), "-")</f>
        <v>-</v>
      </c>
      <c r="X257" s="47"/>
      <c r="Y257" s="47"/>
      <c r="Z257" s="62" t="str">
        <f>IF(ISNUMBER(san_table_data!Z254), IF(san_table_data!Z254=-999,"NA",IF(san_table_data!Z254&gt;99, "&gt;99", IF(san_table_data!Z254&lt;1, "&lt;1", san_table_data!Z254))), "-")</f>
        <v>-</v>
      </c>
      <c r="AA257" s="63" t="str">
        <f>IF(ISNUMBER(san_table_data!AA254), IF(san_table_data!AA254=-999,"NA",IF(san_table_data!AA254&gt;99, "&gt;99", IF(san_table_data!AA254&lt;1, "&lt;1", san_table_data!AA254))), "-")</f>
        <v>-</v>
      </c>
      <c r="AB257" s="63" t="str">
        <f>IF(ISNUMBER(san_table_data!AB254), IF(san_table_data!AB254=-999,"NA",IF(san_table_data!AB254&gt;99, "&gt;99", IF(san_table_data!AB254&lt;1, "&lt;1", san_table_data!AB254))), "-")</f>
        <v>-</v>
      </c>
      <c r="AC257" s="63" t="str">
        <f>IF(ISNUMBER(san_table_data!AC254), IF(san_table_data!AC254=-999,"NA",IF(san_table_data!AC254&gt;99, "&gt;99", IF(san_table_data!AC254&lt;1, "&lt;1", san_table_data!AC254))), "-")</f>
        <v>-</v>
      </c>
      <c r="AD257" s="59" t="str">
        <f>IF(ISNUMBER(san_table_data!AD254), IF(san_table_data!AD254=-999,"NA",IF(san_table_data!AD254&gt;99, "&gt;99", IF(san_table_data!AD254&lt;1, "&lt;1", san_table_data!AD254))), "-")</f>
        <v>-</v>
      </c>
      <c r="AE257" s="59" t="str">
        <f>IF(ISNUMBER(san_table_data!AE254), IF(san_table_data!AE254=-999,"NA",IF(san_table_data!AE254&gt;99, "&gt;99", IF(san_table_data!AE254&lt;1, "&lt;1", san_table_data!AE254))), "-")</f>
        <v>-</v>
      </c>
      <c r="AF257" s="59" t="str">
        <f>IF(ISNUMBER(san_table_data!AF254), IF(san_table_data!AF254=-999,"NA",IF(san_table_data!AF254&gt;99, "&gt;99", IF(san_table_data!AF254&lt;1, "&lt;1", san_table_data!AF254))), "-")</f>
        <v>-</v>
      </c>
      <c r="AG257" s="62" t="str">
        <f>IF(ISNUMBER(san_table_data!AG254), IF(san_table_data!AG254=-999,"NA",IF(san_table_data!AG254&gt;99, "&gt;99", IF(san_table_data!AG254&lt;1, "&lt;1", san_table_data!AG254))), "-")</f>
        <v>-</v>
      </c>
      <c r="AH257" s="63" t="str">
        <f>IF(ISNUMBER(san_table_data!AH254), IF(san_table_data!AH254=-999,"NA",IF(san_table_data!AH254&gt;99, "&gt;99", IF(san_table_data!AH254&lt;1, "&lt;1", san_table_data!AH254))), "-")</f>
        <v>-</v>
      </c>
      <c r="AI257" s="63" t="str">
        <f>IF(ISNUMBER(san_table_data!AI254), IF(san_table_data!AI254=-999,"NA",IF(san_table_data!AI254&gt;99, "&gt;99", IF(san_table_data!AI254&lt;1, "&lt;1", san_table_data!AI254))), "-")</f>
        <v>-</v>
      </c>
      <c r="AJ257" s="63" t="str">
        <f>IF(ISNUMBER(san_table_data!AJ254), IF(san_table_data!AJ254=-999,"NA",IF(san_table_data!AJ254&gt;99, "&gt;99", IF(san_table_data!AJ254&lt;1, "&lt;1", san_table_data!AJ254))), "-")</f>
        <v>-</v>
      </c>
      <c r="AK257" s="59" t="str">
        <f>IF(ISNUMBER(san_table_data!AK254), IF(san_table_data!AK254=-999,"NA",IF(san_table_data!AK254&gt;99, "&gt;99", IF(san_table_data!AK254&lt;1, "&lt;1", san_table_data!AK254))), "-")</f>
        <v>-</v>
      </c>
      <c r="AL257" s="59" t="str">
        <f>IF(ISNUMBER(san_table_data!AL254), IF(san_table_data!AL254=-999,"NA",IF(san_table_data!AL254&gt;99, "&gt;99", IF(san_table_data!AL254&lt;1, "&lt;1", san_table_data!AL254))), "-")</f>
        <v>-</v>
      </c>
      <c r="AM257" s="59" t="str">
        <f>IF(ISNUMBER(san_table_data!AM254), IF(san_table_data!AM254=-999,"NA",IF(san_table_data!AM254&gt;99, "&gt;99", IF(san_table_data!AM254&lt;1, "&lt;1", san_table_data!AM254))), "-")</f>
        <v>-</v>
      </c>
      <c r="AN257" s="62" t="str">
        <f>IF(ISNUMBER(san_table_data!AN254), IF(san_table_data!AN254=-999,"NA",IF(san_table_data!AN254&gt;99, "&gt;99", IF(san_table_data!AN254&lt;1, "&lt;1", san_table_data!AN254))), "-")</f>
        <v>-</v>
      </c>
      <c r="AO257" s="63" t="str">
        <f>IF(ISNUMBER(san_table_data!AO254), IF(san_table_data!AO254=-999,"NA",IF(san_table_data!AO254&gt;99, "&gt;99", IF(san_table_data!AO254&lt;1, "&lt;1", san_table_data!AO254))), "-")</f>
        <v>-</v>
      </c>
      <c r="AP257" s="63" t="str">
        <f>IF(ISNUMBER(san_table_data!AP254), IF(san_table_data!AP254=-999,"NA",IF(san_table_data!AP254&gt;99, "&gt;99", IF(san_table_data!AP254&lt;1, "&lt;1", san_table_data!AP254))), "-")</f>
        <v>-</v>
      </c>
      <c r="AQ257" s="63" t="str">
        <f>IF(ISNUMBER(san_table_data!AQ254), IF(san_table_data!AQ254=-999,"NA",IF(san_table_data!AQ254&gt;99, "&gt;99", IF(san_table_data!AQ254&lt;1, "&lt;1", san_table_data!AQ254))), "-")</f>
        <v>-</v>
      </c>
      <c r="AR257" s="59" t="str">
        <f>IF(ISNUMBER(san_table_data!AR254), IF(san_table_data!AR254=-999,"NA",IF(san_table_data!AR254&gt;99, "&gt;99", IF(san_table_data!AR254&lt;1, "&lt;1", san_table_data!AR254))), "-")</f>
        <v>-</v>
      </c>
      <c r="AS257" s="59" t="str">
        <f>IF(ISNUMBER(san_table_data!AS254), IF(san_table_data!AS254=-999,"NA",IF(san_table_data!AS254&gt;99, "&gt;99", IF(san_table_data!AS254&lt;1, "&lt;1", san_table_data!AS254))), "-")</f>
        <v>-</v>
      </c>
      <c r="AT257" s="59" t="str">
        <f>IF(ISNUMBER(san_table_data!AT254), IF(san_table_data!AT254=-999,"NA",IF(san_table_data!AT254&gt;99, "&gt;99", IF(san_table_data!AT254&lt;1, "&lt;1", san_table_data!AT254))), "-")</f>
        <v>-</v>
      </c>
    </row>
    <row r="258" x14ac:dyDescent="0.25">
      <c r="A258" s="56" t="str">
        <f>IF(ISBLANK(san_table_data!A255), "", san_table_data!A255)</f>
        <v/>
      </c>
      <c r="B258" s="56" t="str">
        <f>IF(ISBLANK(san_table_data!B255), "", san_table_data!B255)</f>
        <v/>
      </c>
      <c r="C258" s="57" t="str">
        <f>IF(ISNUMBER(san_table_data!C255), san_table_data!C255, "-")</f>
        <v>-</v>
      </c>
      <c r="D258" s="58" t="str">
        <f>IF(ISNUMBER(san_table_data!D255), san_table_data!D255, "-")</f>
        <v>-</v>
      </c>
      <c r="E258" s="59" t="str">
        <f>IF(ISNUMBER(san_table_data!E255), san_table_data!E255, "-")</f>
        <v>-</v>
      </c>
      <c r="F258" s="60" t="str">
        <f>IF(ISNUMBER(san_table_data!F255), IF(san_table_data!F255=-999,"NA",IF(san_table_data!F255&gt;99, "&gt;99", IF(san_table_data!F255&lt;1, "&lt;1", san_table_data!F255))), "-")</f>
        <v>-</v>
      </c>
      <c r="G258" s="59" t="str">
        <f>IF(ISNUMBER(san_table_data!G255), IF(san_table_data!G255=-999,"NA",IF(san_table_data!G255&gt;99, "&gt;99", IF(san_table_data!G255&lt;1, "&lt;1", san_table_data!G255))), "-")</f>
        <v>-</v>
      </c>
      <c r="H258" s="59" t="str">
        <f>IF(ISNUMBER(san_table_data!H255), IF(san_table_data!H255=-999,"NA",IF(san_table_data!H255&gt;99, "&gt;99", IF(san_table_data!H255&lt;1, "&lt;1", san_table_data!H255))), "-")</f>
        <v>-</v>
      </c>
      <c r="I258" s="61" t="str">
        <f>IF(ISNUMBER(san_table_data!I255), IF(san_table_data!I255=-999,"NA",IF(san_table_data!I255&gt;99, "&gt;99", IF(san_table_data!I255&lt;1, "&lt;1", san_table_data!I255))), "-")</f>
        <v>-</v>
      </c>
      <c r="J258" s="47" t="str">
        <f>IF(ISNUMBER(san_table_data!J255), IF(san_table_data!J255=-999,"NA",san_table_data!J255), "-")</f>
        <v>-</v>
      </c>
      <c r="K258" s="47" t="str">
        <f>IF(ISNUMBER(san_table_data!K255), IF(san_table_data!K255=-999,"NA",san_table_data!K255), "-")</f>
        <v>-</v>
      </c>
      <c r="L258" s="60" t="str">
        <f>IF(ISNUMBER(san_table_data!L255), IF(san_table_data!L255=-999,"NA",IF(san_table_data!L255&gt;99, "&gt;99", IF(san_table_data!L255&lt;1, "&lt;1", san_table_data!L255))), "-")</f>
        <v>-</v>
      </c>
      <c r="M258" s="59" t="str">
        <f>IF(ISNUMBER(san_table_data!M255), IF(san_table_data!M255=-999,"NA",IF(san_table_data!M255&gt;99, "&gt;99", IF(san_table_data!M255&lt;1, "&lt;1", san_table_data!M255))), "-")</f>
        <v>-</v>
      </c>
      <c r="N258" s="59" t="str">
        <f>IF(ISNUMBER(san_table_data!N255), IF(san_table_data!N255=-999,"NA",IF(san_table_data!N255&gt;99, "&gt;99", IF(san_table_data!N255&lt;1, "&lt;1", san_table_data!N255))), "-")</f>
        <v>-</v>
      </c>
      <c r="O258" s="61" t="str">
        <f>IF(ISNUMBER(san_table_data!O255), IF(san_table_data!O255=-999,"NA",IF(san_table_data!O255&gt;99, "&gt;99", IF(san_table_data!O255&lt;1, "&lt;1", san_table_data!O255))), "-")</f>
        <v>-</v>
      </c>
      <c r="P258" s="47" t="str">
        <f>IF(ISNUMBER(san_table_data!P255), IF(san_table_data!P255=-999,"NA",san_table_data!P255), "-")</f>
        <v>-</v>
      </c>
      <c r="Q258" s="47" t="str">
        <f>IF(ISNUMBER(san_table_data!Q255), IF(san_table_data!Q255=-999,"NA",san_table_data!Q255), "-")</f>
        <v>-</v>
      </c>
      <c r="R258" s="60" t="str">
        <f>IF(ISNUMBER(san_table_data!R255), IF(san_table_data!R255=-999,"NA",IF(san_table_data!R255&gt;99, "&gt;99", IF(san_table_data!R255&lt;1, "&lt;1", san_table_data!R255))), "-")</f>
        <v>-</v>
      </c>
      <c r="S258" s="59" t="str">
        <f>IF(ISNUMBER(san_table_data!S255), IF(san_table_data!S255=-999,"NA",IF(san_table_data!S255&gt;99, "&gt;99", IF(san_table_data!S255&lt;1, "&lt;1", san_table_data!S255))), "-")</f>
        <v>-</v>
      </c>
      <c r="T258" s="59" t="str">
        <f>IF(ISNUMBER(san_table_data!T255), IF(san_table_data!T255=-999,"NA",IF(san_table_data!T255&gt;99, "&gt;99", IF(san_table_data!T255&lt;1, "&lt;1", san_table_data!T255))), "-")</f>
        <v>-</v>
      </c>
      <c r="U258" s="61" t="str">
        <f>IF(ISNUMBER(san_table_data!U255), IF(san_table_data!U255=-999,"NA",IF(san_table_data!U255&gt;99, "&gt;99", IF(san_table_data!U255&lt;1, "&lt;1", san_table_data!U255))), "-")</f>
        <v>-</v>
      </c>
      <c r="V258" s="47" t="str">
        <f>IF(ISNUMBER(san_table_data!V255), IF(san_table_data!V255=-999,"NA",san_table_data!V255), "-")</f>
        <v>-</v>
      </c>
      <c r="W258" s="47" t="str">
        <f>IF(ISNUMBER(san_table_data!W255), IF(san_table_data!W255=-999,"NA",san_table_data!W255), "-")</f>
        <v>-</v>
      </c>
      <c r="X258" s="47"/>
      <c r="Y258" s="47"/>
      <c r="Z258" s="62" t="str">
        <f>IF(ISNUMBER(san_table_data!Z255), IF(san_table_data!Z255=-999,"NA",IF(san_table_data!Z255&gt;99, "&gt;99", IF(san_table_data!Z255&lt;1, "&lt;1", san_table_data!Z255))), "-")</f>
        <v>-</v>
      </c>
      <c r="AA258" s="63" t="str">
        <f>IF(ISNUMBER(san_table_data!AA255), IF(san_table_data!AA255=-999,"NA",IF(san_table_data!AA255&gt;99, "&gt;99", IF(san_table_data!AA255&lt;1, "&lt;1", san_table_data!AA255))), "-")</f>
        <v>-</v>
      </c>
      <c r="AB258" s="63" t="str">
        <f>IF(ISNUMBER(san_table_data!AB255), IF(san_table_data!AB255=-999,"NA",IF(san_table_data!AB255&gt;99, "&gt;99", IF(san_table_data!AB255&lt;1, "&lt;1", san_table_data!AB255))), "-")</f>
        <v>-</v>
      </c>
      <c r="AC258" s="63" t="str">
        <f>IF(ISNUMBER(san_table_data!AC255), IF(san_table_data!AC255=-999,"NA",IF(san_table_data!AC255&gt;99, "&gt;99", IF(san_table_data!AC255&lt;1, "&lt;1", san_table_data!AC255))), "-")</f>
        <v>-</v>
      </c>
      <c r="AD258" s="59" t="str">
        <f>IF(ISNUMBER(san_table_data!AD255), IF(san_table_data!AD255=-999,"NA",IF(san_table_data!AD255&gt;99, "&gt;99", IF(san_table_data!AD255&lt;1, "&lt;1", san_table_data!AD255))), "-")</f>
        <v>-</v>
      </c>
      <c r="AE258" s="59" t="str">
        <f>IF(ISNUMBER(san_table_data!AE255), IF(san_table_data!AE255=-999,"NA",IF(san_table_data!AE255&gt;99, "&gt;99", IF(san_table_data!AE255&lt;1, "&lt;1", san_table_data!AE255))), "-")</f>
        <v>-</v>
      </c>
      <c r="AF258" s="59" t="str">
        <f>IF(ISNUMBER(san_table_data!AF255), IF(san_table_data!AF255=-999,"NA",IF(san_table_data!AF255&gt;99, "&gt;99", IF(san_table_data!AF255&lt;1, "&lt;1", san_table_data!AF255))), "-")</f>
        <v>-</v>
      </c>
      <c r="AG258" s="62" t="str">
        <f>IF(ISNUMBER(san_table_data!AG255), IF(san_table_data!AG255=-999,"NA",IF(san_table_data!AG255&gt;99, "&gt;99", IF(san_table_data!AG255&lt;1, "&lt;1", san_table_data!AG255))), "-")</f>
        <v>-</v>
      </c>
      <c r="AH258" s="63" t="str">
        <f>IF(ISNUMBER(san_table_data!AH255), IF(san_table_data!AH255=-999,"NA",IF(san_table_data!AH255&gt;99, "&gt;99", IF(san_table_data!AH255&lt;1, "&lt;1", san_table_data!AH255))), "-")</f>
        <v>-</v>
      </c>
      <c r="AI258" s="63" t="str">
        <f>IF(ISNUMBER(san_table_data!AI255), IF(san_table_data!AI255=-999,"NA",IF(san_table_data!AI255&gt;99, "&gt;99", IF(san_table_data!AI255&lt;1, "&lt;1", san_table_data!AI255))), "-")</f>
        <v>-</v>
      </c>
      <c r="AJ258" s="63" t="str">
        <f>IF(ISNUMBER(san_table_data!AJ255), IF(san_table_data!AJ255=-999,"NA",IF(san_table_data!AJ255&gt;99, "&gt;99", IF(san_table_data!AJ255&lt;1, "&lt;1", san_table_data!AJ255))), "-")</f>
        <v>-</v>
      </c>
      <c r="AK258" s="59" t="str">
        <f>IF(ISNUMBER(san_table_data!AK255), IF(san_table_data!AK255=-999,"NA",IF(san_table_data!AK255&gt;99, "&gt;99", IF(san_table_data!AK255&lt;1, "&lt;1", san_table_data!AK255))), "-")</f>
        <v>-</v>
      </c>
      <c r="AL258" s="59" t="str">
        <f>IF(ISNUMBER(san_table_data!AL255), IF(san_table_data!AL255=-999,"NA",IF(san_table_data!AL255&gt;99, "&gt;99", IF(san_table_data!AL255&lt;1, "&lt;1", san_table_data!AL255))), "-")</f>
        <v>-</v>
      </c>
      <c r="AM258" s="59" t="str">
        <f>IF(ISNUMBER(san_table_data!AM255), IF(san_table_data!AM255=-999,"NA",IF(san_table_data!AM255&gt;99, "&gt;99", IF(san_table_data!AM255&lt;1, "&lt;1", san_table_data!AM255))), "-")</f>
        <v>-</v>
      </c>
      <c r="AN258" s="62" t="str">
        <f>IF(ISNUMBER(san_table_data!AN255), IF(san_table_data!AN255=-999,"NA",IF(san_table_data!AN255&gt;99, "&gt;99", IF(san_table_data!AN255&lt;1, "&lt;1", san_table_data!AN255))), "-")</f>
        <v>-</v>
      </c>
      <c r="AO258" s="63" t="str">
        <f>IF(ISNUMBER(san_table_data!AO255), IF(san_table_data!AO255=-999,"NA",IF(san_table_data!AO255&gt;99, "&gt;99", IF(san_table_data!AO255&lt;1, "&lt;1", san_table_data!AO255))), "-")</f>
        <v>-</v>
      </c>
      <c r="AP258" s="63" t="str">
        <f>IF(ISNUMBER(san_table_data!AP255), IF(san_table_data!AP255=-999,"NA",IF(san_table_data!AP255&gt;99, "&gt;99", IF(san_table_data!AP255&lt;1, "&lt;1", san_table_data!AP255))), "-")</f>
        <v>-</v>
      </c>
      <c r="AQ258" s="63" t="str">
        <f>IF(ISNUMBER(san_table_data!AQ255), IF(san_table_data!AQ255=-999,"NA",IF(san_table_data!AQ255&gt;99, "&gt;99", IF(san_table_data!AQ255&lt;1, "&lt;1", san_table_data!AQ255))), "-")</f>
        <v>-</v>
      </c>
      <c r="AR258" s="59" t="str">
        <f>IF(ISNUMBER(san_table_data!AR255), IF(san_table_data!AR255=-999,"NA",IF(san_table_data!AR255&gt;99, "&gt;99", IF(san_table_data!AR255&lt;1, "&lt;1", san_table_data!AR255))), "-")</f>
        <v>-</v>
      </c>
      <c r="AS258" s="59" t="str">
        <f>IF(ISNUMBER(san_table_data!AS255), IF(san_table_data!AS255=-999,"NA",IF(san_table_data!AS255&gt;99, "&gt;99", IF(san_table_data!AS255&lt;1, "&lt;1", san_table_data!AS255))), "-")</f>
        <v>-</v>
      </c>
      <c r="AT258" s="59" t="str">
        <f>IF(ISNUMBER(san_table_data!AT255), IF(san_table_data!AT255=-999,"NA",IF(san_table_data!AT255&gt;99, "&gt;99", IF(san_table_data!AT255&lt;1, "&lt;1", san_table_data!AT255))), "-")</f>
        <v>-</v>
      </c>
    </row>
    <row r="259" x14ac:dyDescent="0.25">
      <c r="A259" s="56" t="str">
        <f>IF(ISBLANK(san_table_data!A256), "", san_table_data!A256)</f>
        <v/>
      </c>
      <c r="B259" s="56" t="str">
        <f>IF(ISBLANK(san_table_data!B256), "", san_table_data!B256)</f>
        <v/>
      </c>
      <c r="C259" s="57" t="str">
        <f>IF(ISNUMBER(san_table_data!C256), san_table_data!C256, "-")</f>
        <v>-</v>
      </c>
      <c r="D259" s="58" t="str">
        <f>IF(ISNUMBER(san_table_data!D256), san_table_data!D256, "-")</f>
        <v>-</v>
      </c>
      <c r="E259" s="59" t="str">
        <f>IF(ISNUMBER(san_table_data!E256), san_table_data!E256, "-")</f>
        <v>-</v>
      </c>
      <c r="F259" s="60" t="str">
        <f>IF(ISNUMBER(san_table_data!F256), IF(san_table_data!F256=-999,"NA",IF(san_table_data!F256&gt;99, "&gt;99", IF(san_table_data!F256&lt;1, "&lt;1", san_table_data!F256))), "-")</f>
        <v>-</v>
      </c>
      <c r="G259" s="59" t="str">
        <f>IF(ISNUMBER(san_table_data!G256), IF(san_table_data!G256=-999,"NA",IF(san_table_data!G256&gt;99, "&gt;99", IF(san_table_data!G256&lt;1, "&lt;1", san_table_data!G256))), "-")</f>
        <v>-</v>
      </c>
      <c r="H259" s="59" t="str">
        <f>IF(ISNUMBER(san_table_data!H256), IF(san_table_data!H256=-999,"NA",IF(san_table_data!H256&gt;99, "&gt;99", IF(san_table_data!H256&lt;1, "&lt;1", san_table_data!H256))), "-")</f>
        <v>-</v>
      </c>
      <c r="I259" s="61" t="str">
        <f>IF(ISNUMBER(san_table_data!I256), IF(san_table_data!I256=-999,"NA",IF(san_table_data!I256&gt;99, "&gt;99", IF(san_table_data!I256&lt;1, "&lt;1", san_table_data!I256))), "-")</f>
        <v>-</v>
      </c>
      <c r="J259" s="47" t="str">
        <f>IF(ISNUMBER(san_table_data!J256), IF(san_table_data!J256=-999,"NA",san_table_data!J256), "-")</f>
        <v>-</v>
      </c>
      <c r="K259" s="47" t="str">
        <f>IF(ISNUMBER(san_table_data!K256), IF(san_table_data!K256=-999,"NA",san_table_data!K256), "-")</f>
        <v>-</v>
      </c>
      <c r="L259" s="60" t="str">
        <f>IF(ISNUMBER(san_table_data!L256), IF(san_table_data!L256=-999,"NA",IF(san_table_data!L256&gt;99, "&gt;99", IF(san_table_data!L256&lt;1, "&lt;1", san_table_data!L256))), "-")</f>
        <v>-</v>
      </c>
      <c r="M259" s="59" t="str">
        <f>IF(ISNUMBER(san_table_data!M256), IF(san_table_data!M256=-999,"NA",IF(san_table_data!M256&gt;99, "&gt;99", IF(san_table_data!M256&lt;1, "&lt;1", san_table_data!M256))), "-")</f>
        <v>-</v>
      </c>
      <c r="N259" s="59" t="str">
        <f>IF(ISNUMBER(san_table_data!N256), IF(san_table_data!N256=-999,"NA",IF(san_table_data!N256&gt;99, "&gt;99", IF(san_table_data!N256&lt;1, "&lt;1", san_table_data!N256))), "-")</f>
        <v>-</v>
      </c>
      <c r="O259" s="61" t="str">
        <f>IF(ISNUMBER(san_table_data!O256), IF(san_table_data!O256=-999,"NA",IF(san_table_data!O256&gt;99, "&gt;99", IF(san_table_data!O256&lt;1, "&lt;1", san_table_data!O256))), "-")</f>
        <v>-</v>
      </c>
      <c r="P259" s="47" t="str">
        <f>IF(ISNUMBER(san_table_data!P256), IF(san_table_data!P256=-999,"NA",san_table_data!P256), "-")</f>
        <v>-</v>
      </c>
      <c r="Q259" s="47" t="str">
        <f>IF(ISNUMBER(san_table_data!Q256), IF(san_table_data!Q256=-999,"NA",san_table_data!Q256), "-")</f>
        <v>-</v>
      </c>
      <c r="R259" s="60" t="str">
        <f>IF(ISNUMBER(san_table_data!R256), IF(san_table_data!R256=-999,"NA",IF(san_table_data!R256&gt;99, "&gt;99", IF(san_table_data!R256&lt;1, "&lt;1", san_table_data!R256))), "-")</f>
        <v>-</v>
      </c>
      <c r="S259" s="59" t="str">
        <f>IF(ISNUMBER(san_table_data!S256), IF(san_table_data!S256=-999,"NA",IF(san_table_data!S256&gt;99, "&gt;99", IF(san_table_data!S256&lt;1, "&lt;1", san_table_data!S256))), "-")</f>
        <v>-</v>
      </c>
      <c r="T259" s="59" t="str">
        <f>IF(ISNUMBER(san_table_data!T256), IF(san_table_data!T256=-999,"NA",IF(san_table_data!T256&gt;99, "&gt;99", IF(san_table_data!T256&lt;1, "&lt;1", san_table_data!T256))), "-")</f>
        <v>-</v>
      </c>
      <c r="U259" s="61" t="str">
        <f>IF(ISNUMBER(san_table_data!U256), IF(san_table_data!U256=-999,"NA",IF(san_table_data!U256&gt;99, "&gt;99", IF(san_table_data!U256&lt;1, "&lt;1", san_table_data!U256))), "-")</f>
        <v>-</v>
      </c>
      <c r="V259" s="47" t="str">
        <f>IF(ISNUMBER(san_table_data!V256), IF(san_table_data!V256=-999,"NA",san_table_data!V256), "-")</f>
        <v>-</v>
      </c>
      <c r="W259" s="47" t="str">
        <f>IF(ISNUMBER(san_table_data!W256), IF(san_table_data!W256=-999,"NA",san_table_data!W256), "-")</f>
        <v>-</v>
      </c>
      <c r="X259" s="47"/>
      <c r="Y259" s="47"/>
      <c r="Z259" s="62" t="str">
        <f>IF(ISNUMBER(san_table_data!Z256), IF(san_table_data!Z256=-999,"NA",IF(san_table_data!Z256&gt;99, "&gt;99", IF(san_table_data!Z256&lt;1, "&lt;1", san_table_data!Z256))), "-")</f>
        <v>-</v>
      </c>
      <c r="AA259" s="63" t="str">
        <f>IF(ISNUMBER(san_table_data!AA256), IF(san_table_data!AA256=-999,"NA",IF(san_table_data!AA256&gt;99, "&gt;99", IF(san_table_data!AA256&lt;1, "&lt;1", san_table_data!AA256))), "-")</f>
        <v>-</v>
      </c>
      <c r="AB259" s="63" t="str">
        <f>IF(ISNUMBER(san_table_data!AB256), IF(san_table_data!AB256=-999,"NA",IF(san_table_data!AB256&gt;99, "&gt;99", IF(san_table_data!AB256&lt;1, "&lt;1", san_table_data!AB256))), "-")</f>
        <v>-</v>
      </c>
      <c r="AC259" s="63" t="str">
        <f>IF(ISNUMBER(san_table_data!AC256), IF(san_table_data!AC256=-999,"NA",IF(san_table_data!AC256&gt;99, "&gt;99", IF(san_table_data!AC256&lt;1, "&lt;1", san_table_data!AC256))), "-")</f>
        <v>-</v>
      </c>
      <c r="AD259" s="59" t="str">
        <f>IF(ISNUMBER(san_table_data!AD256), IF(san_table_data!AD256=-999,"NA",IF(san_table_data!AD256&gt;99, "&gt;99", IF(san_table_data!AD256&lt;1, "&lt;1", san_table_data!AD256))), "-")</f>
        <v>-</v>
      </c>
      <c r="AE259" s="59" t="str">
        <f>IF(ISNUMBER(san_table_data!AE256), IF(san_table_data!AE256=-999,"NA",IF(san_table_data!AE256&gt;99, "&gt;99", IF(san_table_data!AE256&lt;1, "&lt;1", san_table_data!AE256))), "-")</f>
        <v>-</v>
      </c>
      <c r="AF259" s="59" t="str">
        <f>IF(ISNUMBER(san_table_data!AF256), IF(san_table_data!AF256=-999,"NA",IF(san_table_data!AF256&gt;99, "&gt;99", IF(san_table_data!AF256&lt;1, "&lt;1", san_table_data!AF256))), "-")</f>
        <v>-</v>
      </c>
      <c r="AG259" s="62" t="str">
        <f>IF(ISNUMBER(san_table_data!AG256), IF(san_table_data!AG256=-999,"NA",IF(san_table_data!AG256&gt;99, "&gt;99", IF(san_table_data!AG256&lt;1, "&lt;1", san_table_data!AG256))), "-")</f>
        <v>-</v>
      </c>
      <c r="AH259" s="63" t="str">
        <f>IF(ISNUMBER(san_table_data!AH256), IF(san_table_data!AH256=-999,"NA",IF(san_table_data!AH256&gt;99, "&gt;99", IF(san_table_data!AH256&lt;1, "&lt;1", san_table_data!AH256))), "-")</f>
        <v>-</v>
      </c>
      <c r="AI259" s="63" t="str">
        <f>IF(ISNUMBER(san_table_data!AI256), IF(san_table_data!AI256=-999,"NA",IF(san_table_data!AI256&gt;99, "&gt;99", IF(san_table_data!AI256&lt;1, "&lt;1", san_table_data!AI256))), "-")</f>
        <v>-</v>
      </c>
      <c r="AJ259" s="63" t="str">
        <f>IF(ISNUMBER(san_table_data!AJ256), IF(san_table_data!AJ256=-999,"NA",IF(san_table_data!AJ256&gt;99, "&gt;99", IF(san_table_data!AJ256&lt;1, "&lt;1", san_table_data!AJ256))), "-")</f>
        <v>-</v>
      </c>
      <c r="AK259" s="59" t="str">
        <f>IF(ISNUMBER(san_table_data!AK256), IF(san_table_data!AK256=-999,"NA",IF(san_table_data!AK256&gt;99, "&gt;99", IF(san_table_data!AK256&lt;1, "&lt;1", san_table_data!AK256))), "-")</f>
        <v>-</v>
      </c>
      <c r="AL259" s="59" t="str">
        <f>IF(ISNUMBER(san_table_data!AL256), IF(san_table_data!AL256=-999,"NA",IF(san_table_data!AL256&gt;99, "&gt;99", IF(san_table_data!AL256&lt;1, "&lt;1", san_table_data!AL256))), "-")</f>
        <v>-</v>
      </c>
      <c r="AM259" s="59" t="str">
        <f>IF(ISNUMBER(san_table_data!AM256), IF(san_table_data!AM256=-999,"NA",IF(san_table_data!AM256&gt;99, "&gt;99", IF(san_table_data!AM256&lt;1, "&lt;1", san_table_data!AM256))), "-")</f>
        <v>-</v>
      </c>
      <c r="AN259" s="62" t="str">
        <f>IF(ISNUMBER(san_table_data!AN256), IF(san_table_data!AN256=-999,"NA",IF(san_table_data!AN256&gt;99, "&gt;99", IF(san_table_data!AN256&lt;1, "&lt;1", san_table_data!AN256))), "-")</f>
        <v>-</v>
      </c>
      <c r="AO259" s="63" t="str">
        <f>IF(ISNUMBER(san_table_data!AO256), IF(san_table_data!AO256=-999,"NA",IF(san_table_data!AO256&gt;99, "&gt;99", IF(san_table_data!AO256&lt;1, "&lt;1", san_table_data!AO256))), "-")</f>
        <v>-</v>
      </c>
      <c r="AP259" s="63" t="str">
        <f>IF(ISNUMBER(san_table_data!AP256), IF(san_table_data!AP256=-999,"NA",IF(san_table_data!AP256&gt;99, "&gt;99", IF(san_table_data!AP256&lt;1, "&lt;1", san_table_data!AP256))), "-")</f>
        <v>-</v>
      </c>
      <c r="AQ259" s="63" t="str">
        <f>IF(ISNUMBER(san_table_data!AQ256), IF(san_table_data!AQ256=-999,"NA",IF(san_table_data!AQ256&gt;99, "&gt;99", IF(san_table_data!AQ256&lt;1, "&lt;1", san_table_data!AQ256))), "-")</f>
        <v>-</v>
      </c>
      <c r="AR259" s="59" t="str">
        <f>IF(ISNUMBER(san_table_data!AR256), IF(san_table_data!AR256=-999,"NA",IF(san_table_data!AR256&gt;99, "&gt;99", IF(san_table_data!AR256&lt;1, "&lt;1", san_table_data!AR256))), "-")</f>
        <v>-</v>
      </c>
      <c r="AS259" s="59" t="str">
        <f>IF(ISNUMBER(san_table_data!AS256), IF(san_table_data!AS256=-999,"NA",IF(san_table_data!AS256&gt;99, "&gt;99", IF(san_table_data!AS256&lt;1, "&lt;1", san_table_data!AS256))), "-")</f>
        <v>-</v>
      </c>
      <c r="AT259" s="59" t="str">
        <f>IF(ISNUMBER(san_table_data!AT256), IF(san_table_data!AT256=-999,"NA",IF(san_table_data!AT256&gt;99, "&gt;99", IF(san_table_data!AT256&lt;1, "&lt;1", san_table_data!AT256))), "-")</f>
        <v>-</v>
      </c>
    </row>
    <row r="260" x14ac:dyDescent="0.25">
      <c r="A260" s="56" t="str">
        <f>IF(ISBLANK(san_table_data!A257), "", san_table_data!A257)</f>
        <v/>
      </c>
      <c r="B260" s="56" t="str">
        <f>IF(ISBLANK(san_table_data!B257), "", san_table_data!B257)</f>
        <v/>
      </c>
      <c r="C260" s="57" t="str">
        <f>IF(ISNUMBER(san_table_data!C257), san_table_data!C257, "-")</f>
        <v>-</v>
      </c>
      <c r="D260" s="58" t="str">
        <f>IF(ISNUMBER(san_table_data!D257), san_table_data!D257, "-")</f>
        <v>-</v>
      </c>
      <c r="E260" s="59" t="str">
        <f>IF(ISNUMBER(san_table_data!E257), san_table_data!E257, "-")</f>
        <v>-</v>
      </c>
      <c r="F260" s="60" t="str">
        <f>IF(ISNUMBER(san_table_data!F257), IF(san_table_data!F257=-999,"NA",IF(san_table_data!F257&gt;99, "&gt;99", IF(san_table_data!F257&lt;1, "&lt;1", san_table_data!F257))), "-")</f>
        <v>-</v>
      </c>
      <c r="G260" s="59" t="str">
        <f>IF(ISNUMBER(san_table_data!G257), IF(san_table_data!G257=-999,"NA",IF(san_table_data!G257&gt;99, "&gt;99", IF(san_table_data!G257&lt;1, "&lt;1", san_table_data!G257))), "-")</f>
        <v>-</v>
      </c>
      <c r="H260" s="59" t="str">
        <f>IF(ISNUMBER(san_table_data!H257), IF(san_table_data!H257=-999,"NA",IF(san_table_data!H257&gt;99, "&gt;99", IF(san_table_data!H257&lt;1, "&lt;1", san_table_data!H257))), "-")</f>
        <v>-</v>
      </c>
      <c r="I260" s="61" t="str">
        <f>IF(ISNUMBER(san_table_data!I257), IF(san_table_data!I257=-999,"NA",IF(san_table_data!I257&gt;99, "&gt;99", IF(san_table_data!I257&lt;1, "&lt;1", san_table_data!I257))), "-")</f>
        <v>-</v>
      </c>
      <c r="J260" s="47" t="str">
        <f>IF(ISNUMBER(san_table_data!J257), IF(san_table_data!J257=-999,"NA",san_table_data!J257), "-")</f>
        <v>-</v>
      </c>
      <c r="K260" s="47" t="str">
        <f>IF(ISNUMBER(san_table_data!K257), IF(san_table_data!K257=-999,"NA",san_table_data!K257), "-")</f>
        <v>-</v>
      </c>
      <c r="L260" s="60" t="str">
        <f>IF(ISNUMBER(san_table_data!L257), IF(san_table_data!L257=-999,"NA",IF(san_table_data!L257&gt;99, "&gt;99", IF(san_table_data!L257&lt;1, "&lt;1", san_table_data!L257))), "-")</f>
        <v>-</v>
      </c>
      <c r="M260" s="59" t="str">
        <f>IF(ISNUMBER(san_table_data!M257), IF(san_table_data!M257=-999,"NA",IF(san_table_data!M257&gt;99, "&gt;99", IF(san_table_data!M257&lt;1, "&lt;1", san_table_data!M257))), "-")</f>
        <v>-</v>
      </c>
      <c r="N260" s="59" t="str">
        <f>IF(ISNUMBER(san_table_data!N257), IF(san_table_data!N257=-999,"NA",IF(san_table_data!N257&gt;99, "&gt;99", IF(san_table_data!N257&lt;1, "&lt;1", san_table_data!N257))), "-")</f>
        <v>-</v>
      </c>
      <c r="O260" s="61" t="str">
        <f>IF(ISNUMBER(san_table_data!O257), IF(san_table_data!O257=-999,"NA",IF(san_table_data!O257&gt;99, "&gt;99", IF(san_table_data!O257&lt;1, "&lt;1", san_table_data!O257))), "-")</f>
        <v>-</v>
      </c>
      <c r="P260" s="47" t="str">
        <f>IF(ISNUMBER(san_table_data!P257), IF(san_table_data!P257=-999,"NA",san_table_data!P257), "-")</f>
        <v>-</v>
      </c>
      <c r="Q260" s="47" t="str">
        <f>IF(ISNUMBER(san_table_data!Q257), IF(san_table_data!Q257=-999,"NA",san_table_data!Q257), "-")</f>
        <v>-</v>
      </c>
      <c r="R260" s="60" t="str">
        <f>IF(ISNUMBER(san_table_data!R257), IF(san_table_data!R257=-999,"NA",IF(san_table_data!R257&gt;99, "&gt;99", IF(san_table_data!R257&lt;1, "&lt;1", san_table_data!R257))), "-")</f>
        <v>-</v>
      </c>
      <c r="S260" s="59" t="str">
        <f>IF(ISNUMBER(san_table_data!S257), IF(san_table_data!S257=-999,"NA",IF(san_table_data!S257&gt;99, "&gt;99", IF(san_table_data!S257&lt;1, "&lt;1", san_table_data!S257))), "-")</f>
        <v>-</v>
      </c>
      <c r="T260" s="59" t="str">
        <f>IF(ISNUMBER(san_table_data!T257), IF(san_table_data!T257=-999,"NA",IF(san_table_data!T257&gt;99, "&gt;99", IF(san_table_data!T257&lt;1, "&lt;1", san_table_data!T257))), "-")</f>
        <v>-</v>
      </c>
      <c r="U260" s="61" t="str">
        <f>IF(ISNUMBER(san_table_data!U257), IF(san_table_data!U257=-999,"NA",IF(san_table_data!U257&gt;99, "&gt;99", IF(san_table_data!U257&lt;1, "&lt;1", san_table_data!U257))), "-")</f>
        <v>-</v>
      </c>
      <c r="V260" s="47" t="str">
        <f>IF(ISNUMBER(san_table_data!V257), IF(san_table_data!V257=-999,"NA",san_table_data!V257), "-")</f>
        <v>-</v>
      </c>
      <c r="W260" s="47" t="str">
        <f>IF(ISNUMBER(san_table_data!W257), IF(san_table_data!W257=-999,"NA",san_table_data!W257), "-")</f>
        <v>-</v>
      </c>
      <c r="X260" s="47"/>
      <c r="Y260" s="47"/>
      <c r="Z260" s="62" t="str">
        <f>IF(ISNUMBER(san_table_data!Z257), IF(san_table_data!Z257=-999,"NA",IF(san_table_data!Z257&gt;99, "&gt;99", IF(san_table_data!Z257&lt;1, "&lt;1", san_table_data!Z257))), "-")</f>
        <v>-</v>
      </c>
      <c r="AA260" s="63" t="str">
        <f>IF(ISNUMBER(san_table_data!AA257), IF(san_table_data!AA257=-999,"NA",IF(san_table_data!AA257&gt;99, "&gt;99", IF(san_table_data!AA257&lt;1, "&lt;1", san_table_data!AA257))), "-")</f>
        <v>-</v>
      </c>
      <c r="AB260" s="63" t="str">
        <f>IF(ISNUMBER(san_table_data!AB257), IF(san_table_data!AB257=-999,"NA",IF(san_table_data!AB257&gt;99, "&gt;99", IF(san_table_data!AB257&lt;1, "&lt;1", san_table_data!AB257))), "-")</f>
        <v>-</v>
      </c>
      <c r="AC260" s="63" t="str">
        <f>IF(ISNUMBER(san_table_data!AC257), IF(san_table_data!AC257=-999,"NA",IF(san_table_data!AC257&gt;99, "&gt;99", IF(san_table_data!AC257&lt;1, "&lt;1", san_table_data!AC257))), "-")</f>
        <v>-</v>
      </c>
      <c r="AD260" s="59" t="str">
        <f>IF(ISNUMBER(san_table_data!AD257), IF(san_table_data!AD257=-999,"NA",IF(san_table_data!AD257&gt;99, "&gt;99", IF(san_table_data!AD257&lt;1, "&lt;1", san_table_data!AD257))), "-")</f>
        <v>-</v>
      </c>
      <c r="AE260" s="59" t="str">
        <f>IF(ISNUMBER(san_table_data!AE257), IF(san_table_data!AE257=-999,"NA",IF(san_table_data!AE257&gt;99, "&gt;99", IF(san_table_data!AE257&lt;1, "&lt;1", san_table_data!AE257))), "-")</f>
        <v>-</v>
      </c>
      <c r="AF260" s="59" t="str">
        <f>IF(ISNUMBER(san_table_data!AF257), IF(san_table_data!AF257=-999,"NA",IF(san_table_data!AF257&gt;99, "&gt;99", IF(san_table_data!AF257&lt;1, "&lt;1", san_table_data!AF257))), "-")</f>
        <v>-</v>
      </c>
      <c r="AG260" s="62" t="str">
        <f>IF(ISNUMBER(san_table_data!AG257), IF(san_table_data!AG257=-999,"NA",IF(san_table_data!AG257&gt;99, "&gt;99", IF(san_table_data!AG257&lt;1, "&lt;1", san_table_data!AG257))), "-")</f>
        <v>-</v>
      </c>
      <c r="AH260" s="63" t="str">
        <f>IF(ISNUMBER(san_table_data!AH257), IF(san_table_data!AH257=-999,"NA",IF(san_table_data!AH257&gt;99, "&gt;99", IF(san_table_data!AH257&lt;1, "&lt;1", san_table_data!AH257))), "-")</f>
        <v>-</v>
      </c>
      <c r="AI260" s="63" t="str">
        <f>IF(ISNUMBER(san_table_data!AI257), IF(san_table_data!AI257=-999,"NA",IF(san_table_data!AI257&gt;99, "&gt;99", IF(san_table_data!AI257&lt;1, "&lt;1", san_table_data!AI257))), "-")</f>
        <v>-</v>
      </c>
      <c r="AJ260" s="63" t="str">
        <f>IF(ISNUMBER(san_table_data!AJ257), IF(san_table_data!AJ257=-999,"NA",IF(san_table_data!AJ257&gt;99, "&gt;99", IF(san_table_data!AJ257&lt;1, "&lt;1", san_table_data!AJ257))), "-")</f>
        <v>-</v>
      </c>
      <c r="AK260" s="59" t="str">
        <f>IF(ISNUMBER(san_table_data!AK257), IF(san_table_data!AK257=-999,"NA",IF(san_table_data!AK257&gt;99, "&gt;99", IF(san_table_data!AK257&lt;1, "&lt;1", san_table_data!AK257))), "-")</f>
        <v>-</v>
      </c>
      <c r="AL260" s="59" t="str">
        <f>IF(ISNUMBER(san_table_data!AL257), IF(san_table_data!AL257=-999,"NA",IF(san_table_data!AL257&gt;99, "&gt;99", IF(san_table_data!AL257&lt;1, "&lt;1", san_table_data!AL257))), "-")</f>
        <v>-</v>
      </c>
      <c r="AM260" s="59" t="str">
        <f>IF(ISNUMBER(san_table_data!AM257), IF(san_table_data!AM257=-999,"NA",IF(san_table_data!AM257&gt;99, "&gt;99", IF(san_table_data!AM257&lt;1, "&lt;1", san_table_data!AM257))), "-")</f>
        <v>-</v>
      </c>
      <c r="AN260" s="62" t="str">
        <f>IF(ISNUMBER(san_table_data!AN257), IF(san_table_data!AN257=-999,"NA",IF(san_table_data!AN257&gt;99, "&gt;99", IF(san_table_data!AN257&lt;1, "&lt;1", san_table_data!AN257))), "-")</f>
        <v>-</v>
      </c>
      <c r="AO260" s="63" t="str">
        <f>IF(ISNUMBER(san_table_data!AO257), IF(san_table_data!AO257=-999,"NA",IF(san_table_data!AO257&gt;99, "&gt;99", IF(san_table_data!AO257&lt;1, "&lt;1", san_table_data!AO257))), "-")</f>
        <v>-</v>
      </c>
      <c r="AP260" s="63" t="str">
        <f>IF(ISNUMBER(san_table_data!AP257), IF(san_table_data!AP257=-999,"NA",IF(san_table_data!AP257&gt;99, "&gt;99", IF(san_table_data!AP257&lt;1, "&lt;1", san_table_data!AP257))), "-")</f>
        <v>-</v>
      </c>
      <c r="AQ260" s="63" t="str">
        <f>IF(ISNUMBER(san_table_data!AQ257), IF(san_table_data!AQ257=-999,"NA",IF(san_table_data!AQ257&gt;99, "&gt;99", IF(san_table_data!AQ257&lt;1, "&lt;1", san_table_data!AQ257))), "-")</f>
        <v>-</v>
      </c>
      <c r="AR260" s="59" t="str">
        <f>IF(ISNUMBER(san_table_data!AR257), IF(san_table_data!AR257=-999,"NA",IF(san_table_data!AR257&gt;99, "&gt;99", IF(san_table_data!AR257&lt;1, "&lt;1", san_table_data!AR257))), "-")</f>
        <v>-</v>
      </c>
      <c r="AS260" s="59" t="str">
        <f>IF(ISNUMBER(san_table_data!AS257), IF(san_table_data!AS257=-999,"NA",IF(san_table_data!AS257&gt;99, "&gt;99", IF(san_table_data!AS257&lt;1, "&lt;1", san_table_data!AS257))), "-")</f>
        <v>-</v>
      </c>
      <c r="AT260" s="59" t="str">
        <f>IF(ISNUMBER(san_table_data!AT257), IF(san_table_data!AT257=-999,"NA",IF(san_table_data!AT257&gt;99, "&gt;99", IF(san_table_data!AT257&lt;1, "&lt;1", san_table_data!AT257))), "-")</f>
        <v>-</v>
      </c>
    </row>
    <row r="261" x14ac:dyDescent="0.25">
      <c r="A261" s="56" t="str">
        <f>IF(ISBLANK(san_table_data!A258), "", san_table_data!A258)</f>
        <v/>
      </c>
      <c r="B261" s="56" t="str">
        <f>IF(ISBLANK(san_table_data!B258), "", san_table_data!B258)</f>
        <v/>
      </c>
      <c r="C261" s="57" t="str">
        <f>IF(ISNUMBER(san_table_data!C258), san_table_data!C258, "-")</f>
        <v>-</v>
      </c>
      <c r="D261" s="58" t="str">
        <f>IF(ISNUMBER(san_table_data!D258), san_table_data!D258, "-")</f>
        <v>-</v>
      </c>
      <c r="E261" s="59" t="str">
        <f>IF(ISNUMBER(san_table_data!E258), san_table_data!E258, "-")</f>
        <v>-</v>
      </c>
      <c r="F261" s="60" t="str">
        <f>IF(ISNUMBER(san_table_data!F258), IF(san_table_data!F258=-999,"NA",IF(san_table_data!F258&gt;99, "&gt;99", IF(san_table_data!F258&lt;1, "&lt;1", san_table_data!F258))), "-")</f>
        <v>-</v>
      </c>
      <c r="G261" s="59" t="str">
        <f>IF(ISNUMBER(san_table_data!G258), IF(san_table_data!G258=-999,"NA",IF(san_table_data!G258&gt;99, "&gt;99", IF(san_table_data!G258&lt;1, "&lt;1", san_table_data!G258))), "-")</f>
        <v>-</v>
      </c>
      <c r="H261" s="59" t="str">
        <f>IF(ISNUMBER(san_table_data!H258), IF(san_table_data!H258=-999,"NA",IF(san_table_data!H258&gt;99, "&gt;99", IF(san_table_data!H258&lt;1, "&lt;1", san_table_data!H258))), "-")</f>
        <v>-</v>
      </c>
      <c r="I261" s="61" t="str">
        <f>IF(ISNUMBER(san_table_data!I258), IF(san_table_data!I258=-999,"NA",IF(san_table_data!I258&gt;99, "&gt;99", IF(san_table_data!I258&lt;1, "&lt;1", san_table_data!I258))), "-")</f>
        <v>-</v>
      </c>
      <c r="J261" s="47" t="str">
        <f>IF(ISNUMBER(san_table_data!J258), IF(san_table_data!J258=-999,"NA",san_table_data!J258), "-")</f>
        <v>-</v>
      </c>
      <c r="K261" s="47" t="str">
        <f>IF(ISNUMBER(san_table_data!K258), IF(san_table_data!K258=-999,"NA",san_table_data!K258), "-")</f>
        <v>-</v>
      </c>
      <c r="L261" s="60" t="str">
        <f>IF(ISNUMBER(san_table_data!L258), IF(san_table_data!L258=-999,"NA",IF(san_table_data!L258&gt;99, "&gt;99", IF(san_table_data!L258&lt;1, "&lt;1", san_table_data!L258))), "-")</f>
        <v>-</v>
      </c>
      <c r="M261" s="59" t="str">
        <f>IF(ISNUMBER(san_table_data!M258), IF(san_table_data!M258=-999,"NA",IF(san_table_data!M258&gt;99, "&gt;99", IF(san_table_data!M258&lt;1, "&lt;1", san_table_data!M258))), "-")</f>
        <v>-</v>
      </c>
      <c r="N261" s="59" t="str">
        <f>IF(ISNUMBER(san_table_data!N258), IF(san_table_data!N258=-999,"NA",IF(san_table_data!N258&gt;99, "&gt;99", IF(san_table_data!N258&lt;1, "&lt;1", san_table_data!N258))), "-")</f>
        <v>-</v>
      </c>
      <c r="O261" s="61" t="str">
        <f>IF(ISNUMBER(san_table_data!O258), IF(san_table_data!O258=-999,"NA",IF(san_table_data!O258&gt;99, "&gt;99", IF(san_table_data!O258&lt;1, "&lt;1", san_table_data!O258))), "-")</f>
        <v>-</v>
      </c>
      <c r="P261" s="47" t="str">
        <f>IF(ISNUMBER(san_table_data!P258), IF(san_table_data!P258=-999,"NA",san_table_data!P258), "-")</f>
        <v>-</v>
      </c>
      <c r="Q261" s="47" t="str">
        <f>IF(ISNUMBER(san_table_data!Q258), IF(san_table_data!Q258=-999,"NA",san_table_data!Q258), "-")</f>
        <v>-</v>
      </c>
      <c r="R261" s="60" t="str">
        <f>IF(ISNUMBER(san_table_data!R258), IF(san_table_data!R258=-999,"NA",IF(san_table_data!R258&gt;99, "&gt;99", IF(san_table_data!R258&lt;1, "&lt;1", san_table_data!R258))), "-")</f>
        <v>-</v>
      </c>
      <c r="S261" s="59" t="str">
        <f>IF(ISNUMBER(san_table_data!S258), IF(san_table_data!S258=-999,"NA",IF(san_table_data!S258&gt;99, "&gt;99", IF(san_table_data!S258&lt;1, "&lt;1", san_table_data!S258))), "-")</f>
        <v>-</v>
      </c>
      <c r="T261" s="59" t="str">
        <f>IF(ISNUMBER(san_table_data!T258), IF(san_table_data!T258=-999,"NA",IF(san_table_data!T258&gt;99, "&gt;99", IF(san_table_data!T258&lt;1, "&lt;1", san_table_data!T258))), "-")</f>
        <v>-</v>
      </c>
      <c r="U261" s="61" t="str">
        <f>IF(ISNUMBER(san_table_data!U258), IF(san_table_data!U258=-999,"NA",IF(san_table_data!U258&gt;99, "&gt;99", IF(san_table_data!U258&lt;1, "&lt;1", san_table_data!U258))), "-")</f>
        <v>-</v>
      </c>
      <c r="V261" s="47" t="str">
        <f>IF(ISNUMBER(san_table_data!V258), IF(san_table_data!V258=-999,"NA",san_table_data!V258), "-")</f>
        <v>-</v>
      </c>
      <c r="W261" s="47" t="str">
        <f>IF(ISNUMBER(san_table_data!W258), IF(san_table_data!W258=-999,"NA",san_table_data!W258), "-")</f>
        <v>-</v>
      </c>
      <c r="X261" s="47"/>
      <c r="Y261" s="47"/>
      <c r="Z261" s="62" t="str">
        <f>IF(ISNUMBER(san_table_data!Z258), IF(san_table_data!Z258=-999,"NA",IF(san_table_data!Z258&gt;99, "&gt;99", IF(san_table_data!Z258&lt;1, "&lt;1", san_table_data!Z258))), "-")</f>
        <v>-</v>
      </c>
      <c r="AA261" s="63" t="str">
        <f>IF(ISNUMBER(san_table_data!AA258), IF(san_table_data!AA258=-999,"NA",IF(san_table_data!AA258&gt;99, "&gt;99", IF(san_table_data!AA258&lt;1, "&lt;1", san_table_data!AA258))), "-")</f>
        <v>-</v>
      </c>
      <c r="AB261" s="63" t="str">
        <f>IF(ISNUMBER(san_table_data!AB258), IF(san_table_data!AB258=-999,"NA",IF(san_table_data!AB258&gt;99, "&gt;99", IF(san_table_data!AB258&lt;1, "&lt;1", san_table_data!AB258))), "-")</f>
        <v>-</v>
      </c>
      <c r="AC261" s="63" t="str">
        <f>IF(ISNUMBER(san_table_data!AC258), IF(san_table_data!AC258=-999,"NA",IF(san_table_data!AC258&gt;99, "&gt;99", IF(san_table_data!AC258&lt;1, "&lt;1", san_table_data!AC258))), "-")</f>
        <v>-</v>
      </c>
      <c r="AD261" s="59" t="str">
        <f>IF(ISNUMBER(san_table_data!AD258), IF(san_table_data!AD258=-999,"NA",IF(san_table_data!AD258&gt;99, "&gt;99", IF(san_table_data!AD258&lt;1, "&lt;1", san_table_data!AD258))), "-")</f>
        <v>-</v>
      </c>
      <c r="AE261" s="59" t="str">
        <f>IF(ISNUMBER(san_table_data!AE258), IF(san_table_data!AE258=-999,"NA",IF(san_table_data!AE258&gt;99, "&gt;99", IF(san_table_data!AE258&lt;1, "&lt;1", san_table_data!AE258))), "-")</f>
        <v>-</v>
      </c>
      <c r="AF261" s="59" t="str">
        <f>IF(ISNUMBER(san_table_data!AF258), IF(san_table_data!AF258=-999,"NA",IF(san_table_data!AF258&gt;99, "&gt;99", IF(san_table_data!AF258&lt;1, "&lt;1", san_table_data!AF258))), "-")</f>
        <v>-</v>
      </c>
      <c r="AG261" s="62" t="str">
        <f>IF(ISNUMBER(san_table_data!AG258), IF(san_table_data!AG258=-999,"NA",IF(san_table_data!AG258&gt;99, "&gt;99", IF(san_table_data!AG258&lt;1, "&lt;1", san_table_data!AG258))), "-")</f>
        <v>-</v>
      </c>
      <c r="AH261" s="63" t="str">
        <f>IF(ISNUMBER(san_table_data!AH258), IF(san_table_data!AH258=-999,"NA",IF(san_table_data!AH258&gt;99, "&gt;99", IF(san_table_data!AH258&lt;1, "&lt;1", san_table_data!AH258))), "-")</f>
        <v>-</v>
      </c>
      <c r="AI261" s="63" t="str">
        <f>IF(ISNUMBER(san_table_data!AI258), IF(san_table_data!AI258=-999,"NA",IF(san_table_data!AI258&gt;99, "&gt;99", IF(san_table_data!AI258&lt;1, "&lt;1", san_table_data!AI258))), "-")</f>
        <v>-</v>
      </c>
      <c r="AJ261" s="63" t="str">
        <f>IF(ISNUMBER(san_table_data!AJ258), IF(san_table_data!AJ258=-999,"NA",IF(san_table_data!AJ258&gt;99, "&gt;99", IF(san_table_data!AJ258&lt;1, "&lt;1", san_table_data!AJ258))), "-")</f>
        <v>-</v>
      </c>
      <c r="AK261" s="59" t="str">
        <f>IF(ISNUMBER(san_table_data!AK258), IF(san_table_data!AK258=-999,"NA",IF(san_table_data!AK258&gt;99, "&gt;99", IF(san_table_data!AK258&lt;1, "&lt;1", san_table_data!AK258))), "-")</f>
        <v>-</v>
      </c>
      <c r="AL261" s="59" t="str">
        <f>IF(ISNUMBER(san_table_data!AL258), IF(san_table_data!AL258=-999,"NA",IF(san_table_data!AL258&gt;99, "&gt;99", IF(san_table_data!AL258&lt;1, "&lt;1", san_table_data!AL258))), "-")</f>
        <v>-</v>
      </c>
      <c r="AM261" s="59" t="str">
        <f>IF(ISNUMBER(san_table_data!AM258), IF(san_table_data!AM258=-999,"NA",IF(san_table_data!AM258&gt;99, "&gt;99", IF(san_table_data!AM258&lt;1, "&lt;1", san_table_data!AM258))), "-")</f>
        <v>-</v>
      </c>
      <c r="AN261" s="62" t="str">
        <f>IF(ISNUMBER(san_table_data!AN258), IF(san_table_data!AN258=-999,"NA",IF(san_table_data!AN258&gt;99, "&gt;99", IF(san_table_data!AN258&lt;1, "&lt;1", san_table_data!AN258))), "-")</f>
        <v>-</v>
      </c>
      <c r="AO261" s="63" t="str">
        <f>IF(ISNUMBER(san_table_data!AO258), IF(san_table_data!AO258=-999,"NA",IF(san_table_data!AO258&gt;99, "&gt;99", IF(san_table_data!AO258&lt;1, "&lt;1", san_table_data!AO258))), "-")</f>
        <v>-</v>
      </c>
      <c r="AP261" s="63" t="str">
        <f>IF(ISNUMBER(san_table_data!AP258), IF(san_table_data!AP258=-999,"NA",IF(san_table_data!AP258&gt;99, "&gt;99", IF(san_table_data!AP258&lt;1, "&lt;1", san_table_data!AP258))), "-")</f>
        <v>-</v>
      </c>
      <c r="AQ261" s="63" t="str">
        <f>IF(ISNUMBER(san_table_data!AQ258), IF(san_table_data!AQ258=-999,"NA",IF(san_table_data!AQ258&gt;99, "&gt;99", IF(san_table_data!AQ258&lt;1, "&lt;1", san_table_data!AQ258))), "-")</f>
        <v>-</v>
      </c>
      <c r="AR261" s="59" t="str">
        <f>IF(ISNUMBER(san_table_data!AR258), IF(san_table_data!AR258=-999,"NA",IF(san_table_data!AR258&gt;99, "&gt;99", IF(san_table_data!AR258&lt;1, "&lt;1", san_table_data!AR258))), "-")</f>
        <v>-</v>
      </c>
      <c r="AS261" s="59" t="str">
        <f>IF(ISNUMBER(san_table_data!AS258), IF(san_table_data!AS258=-999,"NA",IF(san_table_data!AS258&gt;99, "&gt;99", IF(san_table_data!AS258&lt;1, "&lt;1", san_table_data!AS258))), "-")</f>
        <v>-</v>
      </c>
      <c r="AT261" s="59" t="str">
        <f>IF(ISNUMBER(san_table_data!AT258), IF(san_table_data!AT258=-999,"NA",IF(san_table_data!AT258&gt;99, "&gt;99", IF(san_table_data!AT258&lt;1, "&lt;1", san_table_data!AT258))), "-")</f>
        <v>-</v>
      </c>
    </row>
    <row r="262" x14ac:dyDescent="0.25">
      <c r="A262" s="56" t="str">
        <f>IF(ISBLANK(san_table_data!A259), "", san_table_data!A259)</f>
        <v/>
      </c>
      <c r="B262" s="56" t="str">
        <f>IF(ISBLANK(san_table_data!B259), "", san_table_data!B259)</f>
        <v/>
      </c>
      <c r="C262" s="57" t="str">
        <f>IF(ISNUMBER(san_table_data!C259), san_table_data!C259, "-")</f>
        <v>-</v>
      </c>
      <c r="D262" s="58" t="str">
        <f>IF(ISNUMBER(san_table_data!D259), san_table_data!D259, "-")</f>
        <v>-</v>
      </c>
      <c r="E262" s="59" t="str">
        <f>IF(ISNUMBER(san_table_data!E259), san_table_data!E259, "-")</f>
        <v>-</v>
      </c>
      <c r="F262" s="60" t="str">
        <f>IF(ISNUMBER(san_table_data!F259), IF(san_table_data!F259=-999,"NA",IF(san_table_data!F259&gt;99, "&gt;99", IF(san_table_data!F259&lt;1, "&lt;1", san_table_data!F259))), "-")</f>
        <v>-</v>
      </c>
      <c r="G262" s="59" t="str">
        <f>IF(ISNUMBER(san_table_data!G259), IF(san_table_data!G259=-999,"NA",IF(san_table_data!G259&gt;99, "&gt;99", IF(san_table_data!G259&lt;1, "&lt;1", san_table_data!G259))), "-")</f>
        <v>-</v>
      </c>
      <c r="H262" s="59" t="str">
        <f>IF(ISNUMBER(san_table_data!H259), IF(san_table_data!H259=-999,"NA",IF(san_table_data!H259&gt;99, "&gt;99", IF(san_table_data!H259&lt;1, "&lt;1", san_table_data!H259))), "-")</f>
        <v>-</v>
      </c>
      <c r="I262" s="61" t="str">
        <f>IF(ISNUMBER(san_table_data!I259), IF(san_table_data!I259=-999,"NA",IF(san_table_data!I259&gt;99, "&gt;99", IF(san_table_data!I259&lt;1, "&lt;1", san_table_data!I259))), "-")</f>
        <v>-</v>
      </c>
      <c r="J262" s="47" t="str">
        <f>IF(ISNUMBER(san_table_data!J259), IF(san_table_data!J259=-999,"NA",san_table_data!J259), "-")</f>
        <v>-</v>
      </c>
      <c r="K262" s="47" t="str">
        <f>IF(ISNUMBER(san_table_data!K259), IF(san_table_data!K259=-999,"NA",san_table_data!K259), "-")</f>
        <v>-</v>
      </c>
      <c r="L262" s="60" t="str">
        <f>IF(ISNUMBER(san_table_data!L259), IF(san_table_data!L259=-999,"NA",IF(san_table_data!L259&gt;99, "&gt;99", IF(san_table_data!L259&lt;1, "&lt;1", san_table_data!L259))), "-")</f>
        <v>-</v>
      </c>
      <c r="M262" s="59" t="str">
        <f>IF(ISNUMBER(san_table_data!M259), IF(san_table_data!M259=-999,"NA",IF(san_table_data!M259&gt;99, "&gt;99", IF(san_table_data!M259&lt;1, "&lt;1", san_table_data!M259))), "-")</f>
        <v>-</v>
      </c>
      <c r="N262" s="59" t="str">
        <f>IF(ISNUMBER(san_table_data!N259), IF(san_table_data!N259=-999,"NA",IF(san_table_data!N259&gt;99, "&gt;99", IF(san_table_data!N259&lt;1, "&lt;1", san_table_data!N259))), "-")</f>
        <v>-</v>
      </c>
      <c r="O262" s="61" t="str">
        <f>IF(ISNUMBER(san_table_data!O259), IF(san_table_data!O259=-999,"NA",IF(san_table_data!O259&gt;99, "&gt;99", IF(san_table_data!O259&lt;1, "&lt;1", san_table_data!O259))), "-")</f>
        <v>-</v>
      </c>
      <c r="P262" s="47" t="str">
        <f>IF(ISNUMBER(san_table_data!P259), IF(san_table_data!P259=-999,"NA",san_table_data!P259), "-")</f>
        <v>-</v>
      </c>
      <c r="Q262" s="47" t="str">
        <f>IF(ISNUMBER(san_table_data!Q259), IF(san_table_data!Q259=-999,"NA",san_table_data!Q259), "-")</f>
        <v>-</v>
      </c>
      <c r="R262" s="60" t="str">
        <f>IF(ISNUMBER(san_table_data!R259), IF(san_table_data!R259=-999,"NA",IF(san_table_data!R259&gt;99, "&gt;99", IF(san_table_data!R259&lt;1, "&lt;1", san_table_data!R259))), "-")</f>
        <v>-</v>
      </c>
      <c r="S262" s="59" t="str">
        <f>IF(ISNUMBER(san_table_data!S259), IF(san_table_data!S259=-999,"NA",IF(san_table_data!S259&gt;99, "&gt;99", IF(san_table_data!S259&lt;1, "&lt;1", san_table_data!S259))), "-")</f>
        <v>-</v>
      </c>
      <c r="T262" s="59" t="str">
        <f>IF(ISNUMBER(san_table_data!T259), IF(san_table_data!T259=-999,"NA",IF(san_table_data!T259&gt;99, "&gt;99", IF(san_table_data!T259&lt;1, "&lt;1", san_table_data!T259))), "-")</f>
        <v>-</v>
      </c>
      <c r="U262" s="61" t="str">
        <f>IF(ISNUMBER(san_table_data!U259), IF(san_table_data!U259=-999,"NA",IF(san_table_data!U259&gt;99, "&gt;99", IF(san_table_data!U259&lt;1, "&lt;1", san_table_data!U259))), "-")</f>
        <v>-</v>
      </c>
      <c r="V262" s="47" t="str">
        <f>IF(ISNUMBER(san_table_data!V259), IF(san_table_data!V259=-999,"NA",san_table_data!V259), "-")</f>
        <v>-</v>
      </c>
      <c r="W262" s="47" t="str">
        <f>IF(ISNUMBER(san_table_data!W259), IF(san_table_data!W259=-999,"NA",san_table_data!W259), "-")</f>
        <v>-</v>
      </c>
      <c r="X262" s="47"/>
      <c r="Y262" s="47"/>
      <c r="Z262" s="62" t="str">
        <f>IF(ISNUMBER(san_table_data!Z259), IF(san_table_data!Z259=-999,"NA",IF(san_table_data!Z259&gt;99, "&gt;99", IF(san_table_data!Z259&lt;1, "&lt;1", san_table_data!Z259))), "-")</f>
        <v>-</v>
      </c>
      <c r="AA262" s="63" t="str">
        <f>IF(ISNUMBER(san_table_data!AA259), IF(san_table_data!AA259=-999,"NA",IF(san_table_data!AA259&gt;99, "&gt;99", IF(san_table_data!AA259&lt;1, "&lt;1", san_table_data!AA259))), "-")</f>
        <v>-</v>
      </c>
      <c r="AB262" s="63" t="str">
        <f>IF(ISNUMBER(san_table_data!AB259), IF(san_table_data!AB259=-999,"NA",IF(san_table_data!AB259&gt;99, "&gt;99", IF(san_table_data!AB259&lt;1, "&lt;1", san_table_data!AB259))), "-")</f>
        <v>-</v>
      </c>
      <c r="AC262" s="63" t="str">
        <f>IF(ISNUMBER(san_table_data!AC259), IF(san_table_data!AC259=-999,"NA",IF(san_table_data!AC259&gt;99, "&gt;99", IF(san_table_data!AC259&lt;1, "&lt;1", san_table_data!AC259))), "-")</f>
        <v>-</v>
      </c>
      <c r="AD262" s="59" t="str">
        <f>IF(ISNUMBER(san_table_data!AD259), IF(san_table_data!AD259=-999,"NA",IF(san_table_data!AD259&gt;99, "&gt;99", IF(san_table_data!AD259&lt;1, "&lt;1", san_table_data!AD259))), "-")</f>
        <v>-</v>
      </c>
      <c r="AE262" s="59" t="str">
        <f>IF(ISNUMBER(san_table_data!AE259), IF(san_table_data!AE259=-999,"NA",IF(san_table_data!AE259&gt;99, "&gt;99", IF(san_table_data!AE259&lt;1, "&lt;1", san_table_data!AE259))), "-")</f>
        <v>-</v>
      </c>
      <c r="AF262" s="59" t="str">
        <f>IF(ISNUMBER(san_table_data!AF259), IF(san_table_data!AF259=-999,"NA",IF(san_table_data!AF259&gt;99, "&gt;99", IF(san_table_data!AF259&lt;1, "&lt;1", san_table_data!AF259))), "-")</f>
        <v>-</v>
      </c>
      <c r="AG262" s="62" t="str">
        <f>IF(ISNUMBER(san_table_data!AG259), IF(san_table_data!AG259=-999,"NA",IF(san_table_data!AG259&gt;99, "&gt;99", IF(san_table_data!AG259&lt;1, "&lt;1", san_table_data!AG259))), "-")</f>
        <v>-</v>
      </c>
      <c r="AH262" s="63" t="str">
        <f>IF(ISNUMBER(san_table_data!AH259), IF(san_table_data!AH259=-999,"NA",IF(san_table_data!AH259&gt;99, "&gt;99", IF(san_table_data!AH259&lt;1, "&lt;1", san_table_data!AH259))), "-")</f>
        <v>-</v>
      </c>
      <c r="AI262" s="63" t="str">
        <f>IF(ISNUMBER(san_table_data!AI259), IF(san_table_data!AI259=-999,"NA",IF(san_table_data!AI259&gt;99, "&gt;99", IF(san_table_data!AI259&lt;1, "&lt;1", san_table_data!AI259))), "-")</f>
        <v>-</v>
      </c>
      <c r="AJ262" s="63" t="str">
        <f>IF(ISNUMBER(san_table_data!AJ259), IF(san_table_data!AJ259=-999,"NA",IF(san_table_data!AJ259&gt;99, "&gt;99", IF(san_table_data!AJ259&lt;1, "&lt;1", san_table_data!AJ259))), "-")</f>
        <v>-</v>
      </c>
      <c r="AK262" s="59" t="str">
        <f>IF(ISNUMBER(san_table_data!AK259), IF(san_table_data!AK259=-999,"NA",IF(san_table_data!AK259&gt;99, "&gt;99", IF(san_table_data!AK259&lt;1, "&lt;1", san_table_data!AK259))), "-")</f>
        <v>-</v>
      </c>
      <c r="AL262" s="59" t="str">
        <f>IF(ISNUMBER(san_table_data!AL259), IF(san_table_data!AL259=-999,"NA",IF(san_table_data!AL259&gt;99, "&gt;99", IF(san_table_data!AL259&lt;1, "&lt;1", san_table_data!AL259))), "-")</f>
        <v>-</v>
      </c>
      <c r="AM262" s="59" t="str">
        <f>IF(ISNUMBER(san_table_data!AM259), IF(san_table_data!AM259=-999,"NA",IF(san_table_data!AM259&gt;99, "&gt;99", IF(san_table_data!AM259&lt;1, "&lt;1", san_table_data!AM259))), "-")</f>
        <v>-</v>
      </c>
      <c r="AN262" s="62" t="str">
        <f>IF(ISNUMBER(san_table_data!AN259), IF(san_table_data!AN259=-999,"NA",IF(san_table_data!AN259&gt;99, "&gt;99", IF(san_table_data!AN259&lt;1, "&lt;1", san_table_data!AN259))), "-")</f>
        <v>-</v>
      </c>
      <c r="AO262" s="63" t="str">
        <f>IF(ISNUMBER(san_table_data!AO259), IF(san_table_data!AO259=-999,"NA",IF(san_table_data!AO259&gt;99, "&gt;99", IF(san_table_data!AO259&lt;1, "&lt;1", san_table_data!AO259))), "-")</f>
        <v>-</v>
      </c>
      <c r="AP262" s="63" t="str">
        <f>IF(ISNUMBER(san_table_data!AP259), IF(san_table_data!AP259=-999,"NA",IF(san_table_data!AP259&gt;99, "&gt;99", IF(san_table_data!AP259&lt;1, "&lt;1", san_table_data!AP259))), "-")</f>
        <v>-</v>
      </c>
      <c r="AQ262" s="63" t="str">
        <f>IF(ISNUMBER(san_table_data!AQ259), IF(san_table_data!AQ259=-999,"NA",IF(san_table_data!AQ259&gt;99, "&gt;99", IF(san_table_data!AQ259&lt;1, "&lt;1", san_table_data!AQ259))), "-")</f>
        <v>-</v>
      </c>
      <c r="AR262" s="59" t="str">
        <f>IF(ISNUMBER(san_table_data!AR259), IF(san_table_data!AR259=-999,"NA",IF(san_table_data!AR259&gt;99, "&gt;99", IF(san_table_data!AR259&lt;1, "&lt;1", san_table_data!AR259))), "-")</f>
        <v>-</v>
      </c>
      <c r="AS262" s="59" t="str">
        <f>IF(ISNUMBER(san_table_data!AS259), IF(san_table_data!AS259=-999,"NA",IF(san_table_data!AS259&gt;99, "&gt;99", IF(san_table_data!AS259&lt;1, "&lt;1", san_table_data!AS259))), "-")</f>
        <v>-</v>
      </c>
      <c r="AT262" s="59" t="str">
        <f>IF(ISNUMBER(san_table_data!AT259), IF(san_table_data!AT259=-999,"NA",IF(san_table_data!AT259&gt;99, "&gt;99", IF(san_table_data!AT259&lt;1, "&lt;1", san_table_data!AT259))), "-")</f>
        <v>-</v>
      </c>
    </row>
    <row r="263" x14ac:dyDescent="0.25">
      <c r="A263" s="56" t="str">
        <f>IF(ISBLANK(san_table_data!A260), "", san_table_data!A260)</f>
        <v/>
      </c>
      <c r="B263" s="56" t="str">
        <f>IF(ISBLANK(san_table_data!B260), "", san_table_data!B260)</f>
        <v/>
      </c>
      <c r="C263" s="57" t="str">
        <f>IF(ISNUMBER(san_table_data!C260), san_table_data!C260, "-")</f>
        <v>-</v>
      </c>
      <c r="D263" s="58" t="str">
        <f>IF(ISNUMBER(san_table_data!D260), san_table_data!D260, "-")</f>
        <v>-</v>
      </c>
      <c r="E263" s="59" t="str">
        <f>IF(ISNUMBER(san_table_data!E260), san_table_data!E260, "-")</f>
        <v>-</v>
      </c>
      <c r="F263" s="60" t="str">
        <f>IF(ISNUMBER(san_table_data!F260), IF(san_table_data!F260=-999,"NA",IF(san_table_data!F260&gt;99, "&gt;99", IF(san_table_data!F260&lt;1, "&lt;1", san_table_data!F260))), "-")</f>
        <v>-</v>
      </c>
      <c r="G263" s="59" t="str">
        <f>IF(ISNUMBER(san_table_data!G260), IF(san_table_data!G260=-999,"NA",IF(san_table_data!G260&gt;99, "&gt;99", IF(san_table_data!G260&lt;1, "&lt;1", san_table_data!G260))), "-")</f>
        <v>-</v>
      </c>
      <c r="H263" s="59" t="str">
        <f>IF(ISNUMBER(san_table_data!H260), IF(san_table_data!H260=-999,"NA",IF(san_table_data!H260&gt;99, "&gt;99", IF(san_table_data!H260&lt;1, "&lt;1", san_table_data!H260))), "-")</f>
        <v>-</v>
      </c>
      <c r="I263" s="61" t="str">
        <f>IF(ISNUMBER(san_table_data!I260), IF(san_table_data!I260=-999,"NA",IF(san_table_data!I260&gt;99, "&gt;99", IF(san_table_data!I260&lt;1, "&lt;1", san_table_data!I260))), "-")</f>
        <v>-</v>
      </c>
      <c r="J263" s="47" t="str">
        <f>IF(ISNUMBER(san_table_data!J260), IF(san_table_data!J260=-999,"NA",san_table_data!J260), "-")</f>
        <v>-</v>
      </c>
      <c r="K263" s="47" t="str">
        <f>IF(ISNUMBER(san_table_data!K260), IF(san_table_data!K260=-999,"NA",san_table_data!K260), "-")</f>
        <v>-</v>
      </c>
      <c r="L263" s="60" t="str">
        <f>IF(ISNUMBER(san_table_data!L260), IF(san_table_data!L260=-999,"NA",IF(san_table_data!L260&gt;99, "&gt;99", IF(san_table_data!L260&lt;1, "&lt;1", san_table_data!L260))), "-")</f>
        <v>-</v>
      </c>
      <c r="M263" s="59" t="str">
        <f>IF(ISNUMBER(san_table_data!M260), IF(san_table_data!M260=-999,"NA",IF(san_table_data!M260&gt;99, "&gt;99", IF(san_table_data!M260&lt;1, "&lt;1", san_table_data!M260))), "-")</f>
        <v>-</v>
      </c>
      <c r="N263" s="59" t="str">
        <f>IF(ISNUMBER(san_table_data!N260), IF(san_table_data!N260=-999,"NA",IF(san_table_data!N260&gt;99, "&gt;99", IF(san_table_data!N260&lt;1, "&lt;1", san_table_data!N260))), "-")</f>
        <v>-</v>
      </c>
      <c r="O263" s="61" t="str">
        <f>IF(ISNUMBER(san_table_data!O260), IF(san_table_data!O260=-999,"NA",IF(san_table_data!O260&gt;99, "&gt;99", IF(san_table_data!O260&lt;1, "&lt;1", san_table_data!O260))), "-")</f>
        <v>-</v>
      </c>
      <c r="P263" s="47" t="str">
        <f>IF(ISNUMBER(san_table_data!P260), IF(san_table_data!P260=-999,"NA",san_table_data!P260), "-")</f>
        <v>-</v>
      </c>
      <c r="Q263" s="47" t="str">
        <f>IF(ISNUMBER(san_table_data!Q260), IF(san_table_data!Q260=-999,"NA",san_table_data!Q260), "-")</f>
        <v>-</v>
      </c>
      <c r="R263" s="60" t="str">
        <f>IF(ISNUMBER(san_table_data!R260), IF(san_table_data!R260=-999,"NA",IF(san_table_data!R260&gt;99, "&gt;99", IF(san_table_data!R260&lt;1, "&lt;1", san_table_data!R260))), "-")</f>
        <v>-</v>
      </c>
      <c r="S263" s="59" t="str">
        <f>IF(ISNUMBER(san_table_data!S260), IF(san_table_data!S260=-999,"NA",IF(san_table_data!S260&gt;99, "&gt;99", IF(san_table_data!S260&lt;1, "&lt;1", san_table_data!S260))), "-")</f>
        <v>-</v>
      </c>
      <c r="T263" s="59" t="str">
        <f>IF(ISNUMBER(san_table_data!T260), IF(san_table_data!T260=-999,"NA",IF(san_table_data!T260&gt;99, "&gt;99", IF(san_table_data!T260&lt;1, "&lt;1", san_table_data!T260))), "-")</f>
        <v>-</v>
      </c>
      <c r="U263" s="61" t="str">
        <f>IF(ISNUMBER(san_table_data!U260), IF(san_table_data!U260=-999,"NA",IF(san_table_data!U260&gt;99, "&gt;99", IF(san_table_data!U260&lt;1, "&lt;1", san_table_data!U260))), "-")</f>
        <v>-</v>
      </c>
      <c r="V263" s="47" t="str">
        <f>IF(ISNUMBER(san_table_data!V260), IF(san_table_data!V260=-999,"NA",san_table_data!V260), "-")</f>
        <v>-</v>
      </c>
      <c r="W263" s="47" t="str">
        <f>IF(ISNUMBER(san_table_data!W260), IF(san_table_data!W260=-999,"NA",san_table_data!W260), "-")</f>
        <v>-</v>
      </c>
      <c r="X263" s="47"/>
      <c r="Y263" s="47"/>
      <c r="Z263" s="62" t="str">
        <f>IF(ISNUMBER(san_table_data!Z260), IF(san_table_data!Z260=-999,"NA",IF(san_table_data!Z260&gt;99, "&gt;99", IF(san_table_data!Z260&lt;1, "&lt;1", san_table_data!Z260))), "-")</f>
        <v>-</v>
      </c>
      <c r="AA263" s="63" t="str">
        <f>IF(ISNUMBER(san_table_data!AA260), IF(san_table_data!AA260=-999,"NA",IF(san_table_data!AA260&gt;99, "&gt;99", IF(san_table_data!AA260&lt;1, "&lt;1", san_table_data!AA260))), "-")</f>
        <v>-</v>
      </c>
      <c r="AB263" s="63" t="str">
        <f>IF(ISNUMBER(san_table_data!AB260), IF(san_table_data!AB260=-999,"NA",IF(san_table_data!AB260&gt;99, "&gt;99", IF(san_table_data!AB260&lt;1, "&lt;1", san_table_data!AB260))), "-")</f>
        <v>-</v>
      </c>
      <c r="AC263" s="63" t="str">
        <f>IF(ISNUMBER(san_table_data!AC260), IF(san_table_data!AC260=-999,"NA",IF(san_table_data!AC260&gt;99, "&gt;99", IF(san_table_data!AC260&lt;1, "&lt;1", san_table_data!AC260))), "-")</f>
        <v>-</v>
      </c>
      <c r="AD263" s="59" t="str">
        <f>IF(ISNUMBER(san_table_data!AD260), IF(san_table_data!AD260=-999,"NA",IF(san_table_data!AD260&gt;99, "&gt;99", IF(san_table_data!AD260&lt;1, "&lt;1", san_table_data!AD260))), "-")</f>
        <v>-</v>
      </c>
      <c r="AE263" s="59" t="str">
        <f>IF(ISNUMBER(san_table_data!AE260), IF(san_table_data!AE260=-999,"NA",IF(san_table_data!AE260&gt;99, "&gt;99", IF(san_table_data!AE260&lt;1, "&lt;1", san_table_data!AE260))), "-")</f>
        <v>-</v>
      </c>
      <c r="AF263" s="59" t="str">
        <f>IF(ISNUMBER(san_table_data!AF260), IF(san_table_data!AF260=-999,"NA",IF(san_table_data!AF260&gt;99, "&gt;99", IF(san_table_data!AF260&lt;1, "&lt;1", san_table_data!AF260))), "-")</f>
        <v>-</v>
      </c>
      <c r="AG263" s="62" t="str">
        <f>IF(ISNUMBER(san_table_data!AG260), IF(san_table_data!AG260=-999,"NA",IF(san_table_data!AG260&gt;99, "&gt;99", IF(san_table_data!AG260&lt;1, "&lt;1", san_table_data!AG260))), "-")</f>
        <v>-</v>
      </c>
      <c r="AH263" s="63" t="str">
        <f>IF(ISNUMBER(san_table_data!AH260), IF(san_table_data!AH260=-999,"NA",IF(san_table_data!AH260&gt;99, "&gt;99", IF(san_table_data!AH260&lt;1, "&lt;1", san_table_data!AH260))), "-")</f>
        <v>-</v>
      </c>
      <c r="AI263" s="63" t="str">
        <f>IF(ISNUMBER(san_table_data!AI260), IF(san_table_data!AI260=-999,"NA",IF(san_table_data!AI260&gt;99, "&gt;99", IF(san_table_data!AI260&lt;1, "&lt;1", san_table_data!AI260))), "-")</f>
        <v>-</v>
      </c>
      <c r="AJ263" s="63" t="str">
        <f>IF(ISNUMBER(san_table_data!AJ260), IF(san_table_data!AJ260=-999,"NA",IF(san_table_data!AJ260&gt;99, "&gt;99", IF(san_table_data!AJ260&lt;1, "&lt;1", san_table_data!AJ260))), "-")</f>
        <v>-</v>
      </c>
      <c r="AK263" s="59" t="str">
        <f>IF(ISNUMBER(san_table_data!AK260), IF(san_table_data!AK260=-999,"NA",IF(san_table_data!AK260&gt;99, "&gt;99", IF(san_table_data!AK260&lt;1, "&lt;1", san_table_data!AK260))), "-")</f>
        <v>-</v>
      </c>
      <c r="AL263" s="59" t="str">
        <f>IF(ISNUMBER(san_table_data!AL260), IF(san_table_data!AL260=-999,"NA",IF(san_table_data!AL260&gt;99, "&gt;99", IF(san_table_data!AL260&lt;1, "&lt;1", san_table_data!AL260))), "-")</f>
        <v>-</v>
      </c>
      <c r="AM263" s="59" t="str">
        <f>IF(ISNUMBER(san_table_data!AM260), IF(san_table_data!AM260=-999,"NA",IF(san_table_data!AM260&gt;99, "&gt;99", IF(san_table_data!AM260&lt;1, "&lt;1", san_table_data!AM260))), "-")</f>
        <v>-</v>
      </c>
      <c r="AN263" s="62" t="str">
        <f>IF(ISNUMBER(san_table_data!AN260), IF(san_table_data!AN260=-999,"NA",IF(san_table_data!AN260&gt;99, "&gt;99", IF(san_table_data!AN260&lt;1, "&lt;1", san_table_data!AN260))), "-")</f>
        <v>-</v>
      </c>
      <c r="AO263" s="63" t="str">
        <f>IF(ISNUMBER(san_table_data!AO260), IF(san_table_data!AO260=-999,"NA",IF(san_table_data!AO260&gt;99, "&gt;99", IF(san_table_data!AO260&lt;1, "&lt;1", san_table_data!AO260))), "-")</f>
        <v>-</v>
      </c>
      <c r="AP263" s="63" t="str">
        <f>IF(ISNUMBER(san_table_data!AP260), IF(san_table_data!AP260=-999,"NA",IF(san_table_data!AP260&gt;99, "&gt;99", IF(san_table_data!AP260&lt;1, "&lt;1", san_table_data!AP260))), "-")</f>
        <v>-</v>
      </c>
      <c r="AQ263" s="63" t="str">
        <f>IF(ISNUMBER(san_table_data!AQ260), IF(san_table_data!AQ260=-999,"NA",IF(san_table_data!AQ260&gt;99, "&gt;99", IF(san_table_data!AQ260&lt;1, "&lt;1", san_table_data!AQ260))), "-")</f>
        <v>-</v>
      </c>
      <c r="AR263" s="59" t="str">
        <f>IF(ISNUMBER(san_table_data!AR260), IF(san_table_data!AR260=-999,"NA",IF(san_table_data!AR260&gt;99, "&gt;99", IF(san_table_data!AR260&lt;1, "&lt;1", san_table_data!AR260))), "-")</f>
        <v>-</v>
      </c>
      <c r="AS263" s="59" t="str">
        <f>IF(ISNUMBER(san_table_data!AS260), IF(san_table_data!AS260=-999,"NA",IF(san_table_data!AS260&gt;99, "&gt;99", IF(san_table_data!AS260&lt;1, "&lt;1", san_table_data!AS260))), "-")</f>
        <v>-</v>
      </c>
      <c r="AT263" s="59" t="str">
        <f>IF(ISNUMBER(san_table_data!AT260), IF(san_table_data!AT260=-999,"NA",IF(san_table_data!AT260&gt;99, "&gt;99", IF(san_table_data!AT260&lt;1, "&lt;1", san_table_data!AT260))), "-")</f>
        <v>-</v>
      </c>
    </row>
    <row r="264" x14ac:dyDescent="0.25">
      <c r="A264" s="56" t="str">
        <f>IF(ISBLANK(san_table_data!A261), "", san_table_data!A261)</f>
        <v/>
      </c>
      <c r="B264" s="56" t="str">
        <f>IF(ISBLANK(san_table_data!B261), "", san_table_data!B261)</f>
        <v/>
      </c>
      <c r="C264" s="57" t="str">
        <f>IF(ISNUMBER(san_table_data!C261), san_table_data!C261, "-")</f>
        <v>-</v>
      </c>
      <c r="D264" s="58" t="str">
        <f>IF(ISNUMBER(san_table_data!D261), san_table_data!D261, "-")</f>
        <v>-</v>
      </c>
      <c r="E264" s="59" t="str">
        <f>IF(ISNUMBER(san_table_data!E261), san_table_data!E261, "-")</f>
        <v>-</v>
      </c>
      <c r="F264" s="60" t="str">
        <f>IF(ISNUMBER(san_table_data!F261), IF(san_table_data!F261=-999,"NA",IF(san_table_data!F261&gt;99, "&gt;99", IF(san_table_data!F261&lt;1, "&lt;1", san_table_data!F261))), "-")</f>
        <v>-</v>
      </c>
      <c r="G264" s="59" t="str">
        <f>IF(ISNUMBER(san_table_data!G261), IF(san_table_data!G261=-999,"NA",IF(san_table_data!G261&gt;99, "&gt;99", IF(san_table_data!G261&lt;1, "&lt;1", san_table_data!G261))), "-")</f>
        <v>-</v>
      </c>
      <c r="H264" s="59" t="str">
        <f>IF(ISNUMBER(san_table_data!H261), IF(san_table_data!H261=-999,"NA",IF(san_table_data!H261&gt;99, "&gt;99", IF(san_table_data!H261&lt;1, "&lt;1", san_table_data!H261))), "-")</f>
        <v>-</v>
      </c>
      <c r="I264" s="61" t="str">
        <f>IF(ISNUMBER(san_table_data!I261), IF(san_table_data!I261=-999,"NA",IF(san_table_data!I261&gt;99, "&gt;99", IF(san_table_data!I261&lt;1, "&lt;1", san_table_data!I261))), "-")</f>
        <v>-</v>
      </c>
      <c r="J264" s="47" t="str">
        <f>IF(ISNUMBER(san_table_data!J261), IF(san_table_data!J261=-999,"NA",san_table_data!J261), "-")</f>
        <v>-</v>
      </c>
      <c r="K264" s="47" t="str">
        <f>IF(ISNUMBER(san_table_data!K261), IF(san_table_data!K261=-999,"NA",san_table_data!K261), "-")</f>
        <v>-</v>
      </c>
      <c r="L264" s="60" t="str">
        <f>IF(ISNUMBER(san_table_data!L261), IF(san_table_data!L261=-999,"NA",IF(san_table_data!L261&gt;99, "&gt;99", IF(san_table_data!L261&lt;1, "&lt;1", san_table_data!L261))), "-")</f>
        <v>-</v>
      </c>
      <c r="M264" s="59" t="str">
        <f>IF(ISNUMBER(san_table_data!M261), IF(san_table_data!M261=-999,"NA",IF(san_table_data!M261&gt;99, "&gt;99", IF(san_table_data!M261&lt;1, "&lt;1", san_table_data!M261))), "-")</f>
        <v>-</v>
      </c>
      <c r="N264" s="59" t="str">
        <f>IF(ISNUMBER(san_table_data!N261), IF(san_table_data!N261=-999,"NA",IF(san_table_data!N261&gt;99, "&gt;99", IF(san_table_data!N261&lt;1, "&lt;1", san_table_data!N261))), "-")</f>
        <v>-</v>
      </c>
      <c r="O264" s="61" t="str">
        <f>IF(ISNUMBER(san_table_data!O261), IF(san_table_data!O261=-999,"NA",IF(san_table_data!O261&gt;99, "&gt;99", IF(san_table_data!O261&lt;1, "&lt;1", san_table_data!O261))), "-")</f>
        <v>-</v>
      </c>
      <c r="P264" s="47" t="str">
        <f>IF(ISNUMBER(san_table_data!P261), IF(san_table_data!P261=-999,"NA",san_table_data!P261), "-")</f>
        <v>-</v>
      </c>
      <c r="Q264" s="47" t="str">
        <f>IF(ISNUMBER(san_table_data!Q261), IF(san_table_data!Q261=-999,"NA",san_table_data!Q261), "-")</f>
        <v>-</v>
      </c>
      <c r="R264" s="60" t="str">
        <f>IF(ISNUMBER(san_table_data!R261), IF(san_table_data!R261=-999,"NA",IF(san_table_data!R261&gt;99, "&gt;99", IF(san_table_data!R261&lt;1, "&lt;1", san_table_data!R261))), "-")</f>
        <v>-</v>
      </c>
      <c r="S264" s="59" t="str">
        <f>IF(ISNUMBER(san_table_data!S261), IF(san_table_data!S261=-999,"NA",IF(san_table_data!S261&gt;99, "&gt;99", IF(san_table_data!S261&lt;1, "&lt;1", san_table_data!S261))), "-")</f>
        <v>-</v>
      </c>
      <c r="T264" s="59" t="str">
        <f>IF(ISNUMBER(san_table_data!T261), IF(san_table_data!T261=-999,"NA",IF(san_table_data!T261&gt;99, "&gt;99", IF(san_table_data!T261&lt;1, "&lt;1", san_table_data!T261))), "-")</f>
        <v>-</v>
      </c>
      <c r="U264" s="61" t="str">
        <f>IF(ISNUMBER(san_table_data!U261), IF(san_table_data!U261=-999,"NA",IF(san_table_data!U261&gt;99, "&gt;99", IF(san_table_data!U261&lt;1, "&lt;1", san_table_data!U261))), "-")</f>
        <v>-</v>
      </c>
      <c r="V264" s="47" t="str">
        <f>IF(ISNUMBER(san_table_data!V261), IF(san_table_data!V261=-999,"NA",san_table_data!V261), "-")</f>
        <v>-</v>
      </c>
      <c r="W264" s="47" t="str">
        <f>IF(ISNUMBER(san_table_data!W261), IF(san_table_data!W261=-999,"NA",san_table_data!W261), "-")</f>
        <v>-</v>
      </c>
      <c r="X264" s="47"/>
      <c r="Y264" s="47"/>
      <c r="Z264" s="62" t="str">
        <f>IF(ISNUMBER(san_table_data!Z261), IF(san_table_data!Z261=-999,"NA",IF(san_table_data!Z261&gt;99, "&gt;99", IF(san_table_data!Z261&lt;1, "&lt;1", san_table_data!Z261))), "-")</f>
        <v>-</v>
      </c>
      <c r="AA264" s="63" t="str">
        <f>IF(ISNUMBER(san_table_data!AA261), IF(san_table_data!AA261=-999,"NA",IF(san_table_data!AA261&gt;99, "&gt;99", IF(san_table_data!AA261&lt;1, "&lt;1", san_table_data!AA261))), "-")</f>
        <v>-</v>
      </c>
      <c r="AB264" s="63" t="str">
        <f>IF(ISNUMBER(san_table_data!AB261), IF(san_table_data!AB261=-999,"NA",IF(san_table_data!AB261&gt;99, "&gt;99", IF(san_table_data!AB261&lt;1, "&lt;1", san_table_data!AB261))), "-")</f>
        <v>-</v>
      </c>
      <c r="AC264" s="63" t="str">
        <f>IF(ISNUMBER(san_table_data!AC261), IF(san_table_data!AC261=-999,"NA",IF(san_table_data!AC261&gt;99, "&gt;99", IF(san_table_data!AC261&lt;1, "&lt;1", san_table_data!AC261))), "-")</f>
        <v>-</v>
      </c>
      <c r="AD264" s="59" t="str">
        <f>IF(ISNUMBER(san_table_data!AD261), IF(san_table_data!AD261=-999,"NA",IF(san_table_data!AD261&gt;99, "&gt;99", IF(san_table_data!AD261&lt;1, "&lt;1", san_table_data!AD261))), "-")</f>
        <v>-</v>
      </c>
      <c r="AE264" s="59" t="str">
        <f>IF(ISNUMBER(san_table_data!AE261), IF(san_table_data!AE261=-999,"NA",IF(san_table_data!AE261&gt;99, "&gt;99", IF(san_table_data!AE261&lt;1, "&lt;1", san_table_data!AE261))), "-")</f>
        <v>-</v>
      </c>
      <c r="AF264" s="59" t="str">
        <f>IF(ISNUMBER(san_table_data!AF261), IF(san_table_data!AF261=-999,"NA",IF(san_table_data!AF261&gt;99, "&gt;99", IF(san_table_data!AF261&lt;1, "&lt;1", san_table_data!AF261))), "-")</f>
        <v>-</v>
      </c>
      <c r="AG264" s="62" t="str">
        <f>IF(ISNUMBER(san_table_data!AG261), IF(san_table_data!AG261=-999,"NA",IF(san_table_data!AG261&gt;99, "&gt;99", IF(san_table_data!AG261&lt;1, "&lt;1", san_table_data!AG261))), "-")</f>
        <v>-</v>
      </c>
      <c r="AH264" s="63" t="str">
        <f>IF(ISNUMBER(san_table_data!AH261), IF(san_table_data!AH261=-999,"NA",IF(san_table_data!AH261&gt;99, "&gt;99", IF(san_table_data!AH261&lt;1, "&lt;1", san_table_data!AH261))), "-")</f>
        <v>-</v>
      </c>
      <c r="AI264" s="63" t="str">
        <f>IF(ISNUMBER(san_table_data!AI261), IF(san_table_data!AI261=-999,"NA",IF(san_table_data!AI261&gt;99, "&gt;99", IF(san_table_data!AI261&lt;1, "&lt;1", san_table_data!AI261))), "-")</f>
        <v>-</v>
      </c>
      <c r="AJ264" s="63" t="str">
        <f>IF(ISNUMBER(san_table_data!AJ261), IF(san_table_data!AJ261=-999,"NA",IF(san_table_data!AJ261&gt;99, "&gt;99", IF(san_table_data!AJ261&lt;1, "&lt;1", san_table_data!AJ261))), "-")</f>
        <v>-</v>
      </c>
      <c r="AK264" s="59" t="str">
        <f>IF(ISNUMBER(san_table_data!AK261), IF(san_table_data!AK261=-999,"NA",IF(san_table_data!AK261&gt;99, "&gt;99", IF(san_table_data!AK261&lt;1, "&lt;1", san_table_data!AK261))), "-")</f>
        <v>-</v>
      </c>
      <c r="AL264" s="59" t="str">
        <f>IF(ISNUMBER(san_table_data!AL261), IF(san_table_data!AL261=-999,"NA",IF(san_table_data!AL261&gt;99, "&gt;99", IF(san_table_data!AL261&lt;1, "&lt;1", san_table_data!AL261))), "-")</f>
        <v>-</v>
      </c>
      <c r="AM264" s="59" t="str">
        <f>IF(ISNUMBER(san_table_data!AM261), IF(san_table_data!AM261=-999,"NA",IF(san_table_data!AM261&gt;99, "&gt;99", IF(san_table_data!AM261&lt;1, "&lt;1", san_table_data!AM261))), "-")</f>
        <v>-</v>
      </c>
      <c r="AN264" s="62" t="str">
        <f>IF(ISNUMBER(san_table_data!AN261), IF(san_table_data!AN261=-999,"NA",IF(san_table_data!AN261&gt;99, "&gt;99", IF(san_table_data!AN261&lt;1, "&lt;1", san_table_data!AN261))), "-")</f>
        <v>-</v>
      </c>
      <c r="AO264" s="63" t="str">
        <f>IF(ISNUMBER(san_table_data!AO261), IF(san_table_data!AO261=-999,"NA",IF(san_table_data!AO261&gt;99, "&gt;99", IF(san_table_data!AO261&lt;1, "&lt;1", san_table_data!AO261))), "-")</f>
        <v>-</v>
      </c>
      <c r="AP264" s="63" t="str">
        <f>IF(ISNUMBER(san_table_data!AP261), IF(san_table_data!AP261=-999,"NA",IF(san_table_data!AP261&gt;99, "&gt;99", IF(san_table_data!AP261&lt;1, "&lt;1", san_table_data!AP261))), "-")</f>
        <v>-</v>
      </c>
      <c r="AQ264" s="63" t="str">
        <f>IF(ISNUMBER(san_table_data!AQ261), IF(san_table_data!AQ261=-999,"NA",IF(san_table_data!AQ261&gt;99, "&gt;99", IF(san_table_data!AQ261&lt;1, "&lt;1", san_table_data!AQ261))), "-")</f>
        <v>-</v>
      </c>
      <c r="AR264" s="59" t="str">
        <f>IF(ISNUMBER(san_table_data!AR261), IF(san_table_data!AR261=-999,"NA",IF(san_table_data!AR261&gt;99, "&gt;99", IF(san_table_data!AR261&lt;1, "&lt;1", san_table_data!AR261))), "-")</f>
        <v>-</v>
      </c>
      <c r="AS264" s="59" t="str">
        <f>IF(ISNUMBER(san_table_data!AS261), IF(san_table_data!AS261=-999,"NA",IF(san_table_data!AS261&gt;99, "&gt;99", IF(san_table_data!AS261&lt;1, "&lt;1", san_table_data!AS261))), "-")</f>
        <v>-</v>
      </c>
      <c r="AT264" s="59" t="str">
        <f>IF(ISNUMBER(san_table_data!AT261), IF(san_table_data!AT261=-999,"NA",IF(san_table_data!AT261&gt;99, "&gt;99", IF(san_table_data!AT261&lt;1, "&lt;1", san_table_data!AT261))), "-")</f>
        <v>-</v>
      </c>
    </row>
    <row r="265" x14ac:dyDescent="0.25">
      <c r="A265" s="56" t="str">
        <f>IF(ISBLANK(san_table_data!A262), "", san_table_data!A262)</f>
        <v/>
      </c>
      <c r="B265" s="56" t="str">
        <f>IF(ISBLANK(san_table_data!B262), "", san_table_data!B262)</f>
        <v/>
      </c>
      <c r="C265" s="57" t="str">
        <f>IF(ISNUMBER(san_table_data!C262), san_table_data!C262, "-")</f>
        <v>-</v>
      </c>
      <c r="D265" s="58" t="str">
        <f>IF(ISNUMBER(san_table_data!D262), san_table_data!D262, "-")</f>
        <v>-</v>
      </c>
      <c r="E265" s="59" t="str">
        <f>IF(ISNUMBER(san_table_data!E262), san_table_data!E262, "-")</f>
        <v>-</v>
      </c>
      <c r="F265" s="60" t="str">
        <f>IF(ISNUMBER(san_table_data!F262), IF(san_table_data!F262=-999,"NA",IF(san_table_data!F262&gt;99, "&gt;99", IF(san_table_data!F262&lt;1, "&lt;1", san_table_data!F262))), "-")</f>
        <v>-</v>
      </c>
      <c r="G265" s="59" t="str">
        <f>IF(ISNUMBER(san_table_data!G262), IF(san_table_data!G262=-999,"NA",IF(san_table_data!G262&gt;99, "&gt;99", IF(san_table_data!G262&lt;1, "&lt;1", san_table_data!G262))), "-")</f>
        <v>-</v>
      </c>
      <c r="H265" s="59" t="str">
        <f>IF(ISNUMBER(san_table_data!H262), IF(san_table_data!H262=-999,"NA",IF(san_table_data!H262&gt;99, "&gt;99", IF(san_table_data!H262&lt;1, "&lt;1", san_table_data!H262))), "-")</f>
        <v>-</v>
      </c>
      <c r="I265" s="61" t="str">
        <f>IF(ISNUMBER(san_table_data!I262), IF(san_table_data!I262=-999,"NA",IF(san_table_data!I262&gt;99, "&gt;99", IF(san_table_data!I262&lt;1, "&lt;1", san_table_data!I262))), "-")</f>
        <v>-</v>
      </c>
      <c r="J265" s="47" t="str">
        <f>IF(ISNUMBER(san_table_data!J262), IF(san_table_data!J262=-999,"NA",san_table_data!J262), "-")</f>
        <v>-</v>
      </c>
      <c r="K265" s="47" t="str">
        <f>IF(ISNUMBER(san_table_data!K262), IF(san_table_data!K262=-999,"NA",san_table_data!K262), "-")</f>
        <v>-</v>
      </c>
      <c r="L265" s="60" t="str">
        <f>IF(ISNUMBER(san_table_data!L262), IF(san_table_data!L262=-999,"NA",IF(san_table_data!L262&gt;99, "&gt;99", IF(san_table_data!L262&lt;1, "&lt;1", san_table_data!L262))), "-")</f>
        <v>-</v>
      </c>
      <c r="M265" s="59" t="str">
        <f>IF(ISNUMBER(san_table_data!M262), IF(san_table_data!M262=-999,"NA",IF(san_table_data!M262&gt;99, "&gt;99", IF(san_table_data!M262&lt;1, "&lt;1", san_table_data!M262))), "-")</f>
        <v>-</v>
      </c>
      <c r="N265" s="59" t="str">
        <f>IF(ISNUMBER(san_table_data!N262), IF(san_table_data!N262=-999,"NA",IF(san_table_data!N262&gt;99, "&gt;99", IF(san_table_data!N262&lt;1, "&lt;1", san_table_data!N262))), "-")</f>
        <v>-</v>
      </c>
      <c r="O265" s="61" t="str">
        <f>IF(ISNUMBER(san_table_data!O262), IF(san_table_data!O262=-999,"NA",IF(san_table_data!O262&gt;99, "&gt;99", IF(san_table_data!O262&lt;1, "&lt;1", san_table_data!O262))), "-")</f>
        <v>-</v>
      </c>
      <c r="P265" s="47" t="str">
        <f>IF(ISNUMBER(san_table_data!P262), IF(san_table_data!P262=-999,"NA",san_table_data!P262), "-")</f>
        <v>-</v>
      </c>
      <c r="Q265" s="47" t="str">
        <f>IF(ISNUMBER(san_table_data!Q262), IF(san_table_data!Q262=-999,"NA",san_table_data!Q262), "-")</f>
        <v>-</v>
      </c>
      <c r="R265" s="60" t="str">
        <f>IF(ISNUMBER(san_table_data!R262), IF(san_table_data!R262=-999,"NA",IF(san_table_data!R262&gt;99, "&gt;99", IF(san_table_data!R262&lt;1, "&lt;1", san_table_data!R262))), "-")</f>
        <v>-</v>
      </c>
      <c r="S265" s="59" t="str">
        <f>IF(ISNUMBER(san_table_data!S262), IF(san_table_data!S262=-999,"NA",IF(san_table_data!S262&gt;99, "&gt;99", IF(san_table_data!S262&lt;1, "&lt;1", san_table_data!S262))), "-")</f>
        <v>-</v>
      </c>
      <c r="T265" s="59" t="str">
        <f>IF(ISNUMBER(san_table_data!T262), IF(san_table_data!T262=-999,"NA",IF(san_table_data!T262&gt;99, "&gt;99", IF(san_table_data!T262&lt;1, "&lt;1", san_table_data!T262))), "-")</f>
        <v>-</v>
      </c>
      <c r="U265" s="61" t="str">
        <f>IF(ISNUMBER(san_table_data!U262), IF(san_table_data!U262=-999,"NA",IF(san_table_data!U262&gt;99, "&gt;99", IF(san_table_data!U262&lt;1, "&lt;1", san_table_data!U262))), "-")</f>
        <v>-</v>
      </c>
      <c r="V265" s="47" t="str">
        <f>IF(ISNUMBER(san_table_data!V262), IF(san_table_data!V262=-999,"NA",san_table_data!V262), "-")</f>
        <v>-</v>
      </c>
      <c r="W265" s="47" t="str">
        <f>IF(ISNUMBER(san_table_data!W262), IF(san_table_data!W262=-999,"NA",san_table_data!W262), "-")</f>
        <v>-</v>
      </c>
      <c r="X265" s="47"/>
      <c r="Y265" s="47"/>
      <c r="Z265" s="62" t="str">
        <f>IF(ISNUMBER(san_table_data!Z262), IF(san_table_data!Z262=-999,"NA",IF(san_table_data!Z262&gt;99, "&gt;99", IF(san_table_data!Z262&lt;1, "&lt;1", san_table_data!Z262))), "-")</f>
        <v>-</v>
      </c>
      <c r="AA265" s="63" t="str">
        <f>IF(ISNUMBER(san_table_data!AA262), IF(san_table_data!AA262=-999,"NA",IF(san_table_data!AA262&gt;99, "&gt;99", IF(san_table_data!AA262&lt;1, "&lt;1", san_table_data!AA262))), "-")</f>
        <v>-</v>
      </c>
      <c r="AB265" s="63" t="str">
        <f>IF(ISNUMBER(san_table_data!AB262), IF(san_table_data!AB262=-999,"NA",IF(san_table_data!AB262&gt;99, "&gt;99", IF(san_table_data!AB262&lt;1, "&lt;1", san_table_data!AB262))), "-")</f>
        <v>-</v>
      </c>
      <c r="AC265" s="63" t="str">
        <f>IF(ISNUMBER(san_table_data!AC262), IF(san_table_data!AC262=-999,"NA",IF(san_table_data!AC262&gt;99, "&gt;99", IF(san_table_data!AC262&lt;1, "&lt;1", san_table_data!AC262))), "-")</f>
        <v>-</v>
      </c>
      <c r="AD265" s="59" t="str">
        <f>IF(ISNUMBER(san_table_data!AD262), IF(san_table_data!AD262=-999,"NA",IF(san_table_data!AD262&gt;99, "&gt;99", IF(san_table_data!AD262&lt;1, "&lt;1", san_table_data!AD262))), "-")</f>
        <v>-</v>
      </c>
      <c r="AE265" s="59" t="str">
        <f>IF(ISNUMBER(san_table_data!AE262), IF(san_table_data!AE262=-999,"NA",IF(san_table_data!AE262&gt;99, "&gt;99", IF(san_table_data!AE262&lt;1, "&lt;1", san_table_data!AE262))), "-")</f>
        <v>-</v>
      </c>
      <c r="AF265" s="59" t="str">
        <f>IF(ISNUMBER(san_table_data!AF262), IF(san_table_data!AF262=-999,"NA",IF(san_table_data!AF262&gt;99, "&gt;99", IF(san_table_data!AF262&lt;1, "&lt;1", san_table_data!AF262))), "-")</f>
        <v>-</v>
      </c>
      <c r="AG265" s="62" t="str">
        <f>IF(ISNUMBER(san_table_data!AG262), IF(san_table_data!AG262=-999,"NA",IF(san_table_data!AG262&gt;99, "&gt;99", IF(san_table_data!AG262&lt;1, "&lt;1", san_table_data!AG262))), "-")</f>
        <v>-</v>
      </c>
      <c r="AH265" s="63" t="str">
        <f>IF(ISNUMBER(san_table_data!AH262), IF(san_table_data!AH262=-999,"NA",IF(san_table_data!AH262&gt;99, "&gt;99", IF(san_table_data!AH262&lt;1, "&lt;1", san_table_data!AH262))), "-")</f>
        <v>-</v>
      </c>
      <c r="AI265" s="63" t="str">
        <f>IF(ISNUMBER(san_table_data!AI262), IF(san_table_data!AI262=-999,"NA",IF(san_table_data!AI262&gt;99, "&gt;99", IF(san_table_data!AI262&lt;1, "&lt;1", san_table_data!AI262))), "-")</f>
        <v>-</v>
      </c>
      <c r="AJ265" s="63" t="str">
        <f>IF(ISNUMBER(san_table_data!AJ262), IF(san_table_data!AJ262=-999,"NA",IF(san_table_data!AJ262&gt;99, "&gt;99", IF(san_table_data!AJ262&lt;1, "&lt;1", san_table_data!AJ262))), "-")</f>
        <v>-</v>
      </c>
      <c r="AK265" s="59" t="str">
        <f>IF(ISNUMBER(san_table_data!AK262), IF(san_table_data!AK262=-999,"NA",IF(san_table_data!AK262&gt;99, "&gt;99", IF(san_table_data!AK262&lt;1, "&lt;1", san_table_data!AK262))), "-")</f>
        <v>-</v>
      </c>
      <c r="AL265" s="59" t="str">
        <f>IF(ISNUMBER(san_table_data!AL262), IF(san_table_data!AL262=-999,"NA",IF(san_table_data!AL262&gt;99, "&gt;99", IF(san_table_data!AL262&lt;1, "&lt;1", san_table_data!AL262))), "-")</f>
        <v>-</v>
      </c>
      <c r="AM265" s="59" t="str">
        <f>IF(ISNUMBER(san_table_data!AM262), IF(san_table_data!AM262=-999,"NA",IF(san_table_data!AM262&gt;99, "&gt;99", IF(san_table_data!AM262&lt;1, "&lt;1", san_table_data!AM262))), "-")</f>
        <v>-</v>
      </c>
      <c r="AN265" s="62" t="str">
        <f>IF(ISNUMBER(san_table_data!AN262), IF(san_table_data!AN262=-999,"NA",IF(san_table_data!AN262&gt;99, "&gt;99", IF(san_table_data!AN262&lt;1, "&lt;1", san_table_data!AN262))), "-")</f>
        <v>-</v>
      </c>
      <c r="AO265" s="63" t="str">
        <f>IF(ISNUMBER(san_table_data!AO262), IF(san_table_data!AO262=-999,"NA",IF(san_table_data!AO262&gt;99, "&gt;99", IF(san_table_data!AO262&lt;1, "&lt;1", san_table_data!AO262))), "-")</f>
        <v>-</v>
      </c>
      <c r="AP265" s="63" t="str">
        <f>IF(ISNUMBER(san_table_data!AP262), IF(san_table_data!AP262=-999,"NA",IF(san_table_data!AP262&gt;99, "&gt;99", IF(san_table_data!AP262&lt;1, "&lt;1", san_table_data!AP262))), "-")</f>
        <v>-</v>
      </c>
      <c r="AQ265" s="63" t="str">
        <f>IF(ISNUMBER(san_table_data!AQ262), IF(san_table_data!AQ262=-999,"NA",IF(san_table_data!AQ262&gt;99, "&gt;99", IF(san_table_data!AQ262&lt;1, "&lt;1", san_table_data!AQ262))), "-")</f>
        <v>-</v>
      </c>
      <c r="AR265" s="59" t="str">
        <f>IF(ISNUMBER(san_table_data!AR262), IF(san_table_data!AR262=-999,"NA",IF(san_table_data!AR262&gt;99, "&gt;99", IF(san_table_data!AR262&lt;1, "&lt;1", san_table_data!AR262))), "-")</f>
        <v>-</v>
      </c>
      <c r="AS265" s="59" t="str">
        <f>IF(ISNUMBER(san_table_data!AS262), IF(san_table_data!AS262=-999,"NA",IF(san_table_data!AS262&gt;99, "&gt;99", IF(san_table_data!AS262&lt;1, "&lt;1", san_table_data!AS262))), "-")</f>
        <v>-</v>
      </c>
      <c r="AT265" s="59" t="str">
        <f>IF(ISNUMBER(san_table_data!AT262), IF(san_table_data!AT262=-999,"NA",IF(san_table_data!AT262&gt;99, "&gt;99", IF(san_table_data!AT262&lt;1, "&lt;1", san_table_data!AT262))), "-")</f>
        <v>-</v>
      </c>
    </row>
    <row r="266" x14ac:dyDescent="0.25">
      <c r="A266" s="56" t="str">
        <f>IF(ISBLANK(san_table_data!A263), "", san_table_data!A263)</f>
        <v/>
      </c>
      <c r="B266" s="56" t="str">
        <f>IF(ISBLANK(san_table_data!B263), "", san_table_data!B263)</f>
        <v/>
      </c>
      <c r="C266" s="57" t="str">
        <f>IF(ISNUMBER(san_table_data!C263), san_table_data!C263, "-")</f>
        <v>-</v>
      </c>
      <c r="D266" s="58" t="str">
        <f>IF(ISNUMBER(san_table_data!D263), san_table_data!D263, "-")</f>
        <v>-</v>
      </c>
      <c r="E266" s="59" t="str">
        <f>IF(ISNUMBER(san_table_data!E263), san_table_data!E263, "-")</f>
        <v>-</v>
      </c>
      <c r="F266" s="60" t="str">
        <f>IF(ISNUMBER(san_table_data!F263), IF(san_table_data!F263=-999,"NA",IF(san_table_data!F263&gt;99, "&gt;99", IF(san_table_data!F263&lt;1, "&lt;1", san_table_data!F263))), "-")</f>
        <v>-</v>
      </c>
      <c r="G266" s="59" t="str">
        <f>IF(ISNUMBER(san_table_data!G263), IF(san_table_data!G263=-999,"NA",IF(san_table_data!G263&gt;99, "&gt;99", IF(san_table_data!G263&lt;1, "&lt;1", san_table_data!G263))), "-")</f>
        <v>-</v>
      </c>
      <c r="H266" s="59" t="str">
        <f>IF(ISNUMBER(san_table_data!H263), IF(san_table_data!H263=-999,"NA",IF(san_table_data!H263&gt;99, "&gt;99", IF(san_table_data!H263&lt;1, "&lt;1", san_table_data!H263))), "-")</f>
        <v>-</v>
      </c>
      <c r="I266" s="61" t="str">
        <f>IF(ISNUMBER(san_table_data!I263), IF(san_table_data!I263=-999,"NA",IF(san_table_data!I263&gt;99, "&gt;99", IF(san_table_data!I263&lt;1, "&lt;1", san_table_data!I263))), "-")</f>
        <v>-</v>
      </c>
      <c r="J266" s="47" t="str">
        <f>IF(ISNUMBER(san_table_data!J263), IF(san_table_data!J263=-999,"NA",san_table_data!J263), "-")</f>
        <v>-</v>
      </c>
      <c r="K266" s="47" t="str">
        <f>IF(ISNUMBER(san_table_data!K263), IF(san_table_data!K263=-999,"NA",san_table_data!K263), "-")</f>
        <v>-</v>
      </c>
      <c r="L266" s="60" t="str">
        <f>IF(ISNUMBER(san_table_data!L263), IF(san_table_data!L263=-999,"NA",IF(san_table_data!L263&gt;99, "&gt;99", IF(san_table_data!L263&lt;1, "&lt;1", san_table_data!L263))), "-")</f>
        <v>-</v>
      </c>
      <c r="M266" s="59" t="str">
        <f>IF(ISNUMBER(san_table_data!M263), IF(san_table_data!M263=-999,"NA",IF(san_table_data!M263&gt;99, "&gt;99", IF(san_table_data!M263&lt;1, "&lt;1", san_table_data!M263))), "-")</f>
        <v>-</v>
      </c>
      <c r="N266" s="59" t="str">
        <f>IF(ISNUMBER(san_table_data!N263), IF(san_table_data!N263=-999,"NA",IF(san_table_data!N263&gt;99, "&gt;99", IF(san_table_data!N263&lt;1, "&lt;1", san_table_data!N263))), "-")</f>
        <v>-</v>
      </c>
      <c r="O266" s="61" t="str">
        <f>IF(ISNUMBER(san_table_data!O263), IF(san_table_data!O263=-999,"NA",IF(san_table_data!O263&gt;99, "&gt;99", IF(san_table_data!O263&lt;1, "&lt;1", san_table_data!O263))), "-")</f>
        <v>-</v>
      </c>
      <c r="P266" s="47" t="str">
        <f>IF(ISNUMBER(san_table_data!P263), IF(san_table_data!P263=-999,"NA",san_table_data!P263), "-")</f>
        <v>-</v>
      </c>
      <c r="Q266" s="47" t="str">
        <f>IF(ISNUMBER(san_table_data!Q263), IF(san_table_data!Q263=-999,"NA",san_table_data!Q263), "-")</f>
        <v>-</v>
      </c>
      <c r="R266" s="60" t="str">
        <f>IF(ISNUMBER(san_table_data!R263), IF(san_table_data!R263=-999,"NA",IF(san_table_data!R263&gt;99, "&gt;99", IF(san_table_data!R263&lt;1, "&lt;1", san_table_data!R263))), "-")</f>
        <v>-</v>
      </c>
      <c r="S266" s="59" t="str">
        <f>IF(ISNUMBER(san_table_data!S263), IF(san_table_data!S263=-999,"NA",IF(san_table_data!S263&gt;99, "&gt;99", IF(san_table_data!S263&lt;1, "&lt;1", san_table_data!S263))), "-")</f>
        <v>-</v>
      </c>
      <c r="T266" s="59" t="str">
        <f>IF(ISNUMBER(san_table_data!T263), IF(san_table_data!T263=-999,"NA",IF(san_table_data!T263&gt;99, "&gt;99", IF(san_table_data!T263&lt;1, "&lt;1", san_table_data!T263))), "-")</f>
        <v>-</v>
      </c>
      <c r="U266" s="61" t="str">
        <f>IF(ISNUMBER(san_table_data!U263), IF(san_table_data!U263=-999,"NA",IF(san_table_data!U263&gt;99, "&gt;99", IF(san_table_data!U263&lt;1, "&lt;1", san_table_data!U263))), "-")</f>
        <v>-</v>
      </c>
      <c r="V266" s="47" t="str">
        <f>IF(ISNUMBER(san_table_data!V263), IF(san_table_data!V263=-999,"NA",san_table_data!V263), "-")</f>
        <v>-</v>
      </c>
      <c r="W266" s="47" t="str">
        <f>IF(ISNUMBER(san_table_data!W263), IF(san_table_data!W263=-999,"NA",san_table_data!W263), "-")</f>
        <v>-</v>
      </c>
      <c r="X266" s="47"/>
      <c r="Y266" s="47"/>
      <c r="Z266" s="62" t="str">
        <f>IF(ISNUMBER(san_table_data!Z263), IF(san_table_data!Z263=-999,"NA",IF(san_table_data!Z263&gt;99, "&gt;99", IF(san_table_data!Z263&lt;1, "&lt;1", san_table_data!Z263))), "-")</f>
        <v>-</v>
      </c>
      <c r="AA266" s="63" t="str">
        <f>IF(ISNUMBER(san_table_data!AA263), IF(san_table_data!AA263=-999,"NA",IF(san_table_data!AA263&gt;99, "&gt;99", IF(san_table_data!AA263&lt;1, "&lt;1", san_table_data!AA263))), "-")</f>
        <v>-</v>
      </c>
      <c r="AB266" s="63" t="str">
        <f>IF(ISNUMBER(san_table_data!AB263), IF(san_table_data!AB263=-999,"NA",IF(san_table_data!AB263&gt;99, "&gt;99", IF(san_table_data!AB263&lt;1, "&lt;1", san_table_data!AB263))), "-")</f>
        <v>-</v>
      </c>
      <c r="AC266" s="63" t="str">
        <f>IF(ISNUMBER(san_table_data!AC263), IF(san_table_data!AC263=-999,"NA",IF(san_table_data!AC263&gt;99, "&gt;99", IF(san_table_data!AC263&lt;1, "&lt;1", san_table_data!AC263))), "-")</f>
        <v>-</v>
      </c>
      <c r="AD266" s="59" t="str">
        <f>IF(ISNUMBER(san_table_data!AD263), IF(san_table_data!AD263=-999,"NA",IF(san_table_data!AD263&gt;99, "&gt;99", IF(san_table_data!AD263&lt;1, "&lt;1", san_table_data!AD263))), "-")</f>
        <v>-</v>
      </c>
      <c r="AE266" s="59" t="str">
        <f>IF(ISNUMBER(san_table_data!AE263), IF(san_table_data!AE263=-999,"NA",IF(san_table_data!AE263&gt;99, "&gt;99", IF(san_table_data!AE263&lt;1, "&lt;1", san_table_data!AE263))), "-")</f>
        <v>-</v>
      </c>
      <c r="AF266" s="59" t="str">
        <f>IF(ISNUMBER(san_table_data!AF263), IF(san_table_data!AF263=-999,"NA",IF(san_table_data!AF263&gt;99, "&gt;99", IF(san_table_data!AF263&lt;1, "&lt;1", san_table_data!AF263))), "-")</f>
        <v>-</v>
      </c>
      <c r="AG266" s="62" t="str">
        <f>IF(ISNUMBER(san_table_data!AG263), IF(san_table_data!AG263=-999,"NA",IF(san_table_data!AG263&gt;99, "&gt;99", IF(san_table_data!AG263&lt;1, "&lt;1", san_table_data!AG263))), "-")</f>
        <v>-</v>
      </c>
      <c r="AH266" s="63" t="str">
        <f>IF(ISNUMBER(san_table_data!AH263), IF(san_table_data!AH263=-999,"NA",IF(san_table_data!AH263&gt;99, "&gt;99", IF(san_table_data!AH263&lt;1, "&lt;1", san_table_data!AH263))), "-")</f>
        <v>-</v>
      </c>
      <c r="AI266" s="63" t="str">
        <f>IF(ISNUMBER(san_table_data!AI263), IF(san_table_data!AI263=-999,"NA",IF(san_table_data!AI263&gt;99, "&gt;99", IF(san_table_data!AI263&lt;1, "&lt;1", san_table_data!AI263))), "-")</f>
        <v>-</v>
      </c>
      <c r="AJ266" s="63" t="str">
        <f>IF(ISNUMBER(san_table_data!AJ263), IF(san_table_data!AJ263=-999,"NA",IF(san_table_data!AJ263&gt;99, "&gt;99", IF(san_table_data!AJ263&lt;1, "&lt;1", san_table_data!AJ263))), "-")</f>
        <v>-</v>
      </c>
      <c r="AK266" s="59" t="str">
        <f>IF(ISNUMBER(san_table_data!AK263), IF(san_table_data!AK263=-999,"NA",IF(san_table_data!AK263&gt;99, "&gt;99", IF(san_table_data!AK263&lt;1, "&lt;1", san_table_data!AK263))), "-")</f>
        <v>-</v>
      </c>
      <c r="AL266" s="59" t="str">
        <f>IF(ISNUMBER(san_table_data!AL263), IF(san_table_data!AL263=-999,"NA",IF(san_table_data!AL263&gt;99, "&gt;99", IF(san_table_data!AL263&lt;1, "&lt;1", san_table_data!AL263))), "-")</f>
        <v>-</v>
      </c>
      <c r="AM266" s="59" t="str">
        <f>IF(ISNUMBER(san_table_data!AM263), IF(san_table_data!AM263=-999,"NA",IF(san_table_data!AM263&gt;99, "&gt;99", IF(san_table_data!AM263&lt;1, "&lt;1", san_table_data!AM263))), "-")</f>
        <v>-</v>
      </c>
      <c r="AN266" s="62" t="str">
        <f>IF(ISNUMBER(san_table_data!AN263), IF(san_table_data!AN263=-999,"NA",IF(san_table_data!AN263&gt;99, "&gt;99", IF(san_table_data!AN263&lt;1, "&lt;1", san_table_data!AN263))), "-")</f>
        <v>-</v>
      </c>
      <c r="AO266" s="63" t="str">
        <f>IF(ISNUMBER(san_table_data!AO263), IF(san_table_data!AO263=-999,"NA",IF(san_table_data!AO263&gt;99, "&gt;99", IF(san_table_data!AO263&lt;1, "&lt;1", san_table_data!AO263))), "-")</f>
        <v>-</v>
      </c>
      <c r="AP266" s="63" t="str">
        <f>IF(ISNUMBER(san_table_data!AP263), IF(san_table_data!AP263=-999,"NA",IF(san_table_data!AP263&gt;99, "&gt;99", IF(san_table_data!AP263&lt;1, "&lt;1", san_table_data!AP263))), "-")</f>
        <v>-</v>
      </c>
      <c r="AQ266" s="63" t="str">
        <f>IF(ISNUMBER(san_table_data!AQ263), IF(san_table_data!AQ263=-999,"NA",IF(san_table_data!AQ263&gt;99, "&gt;99", IF(san_table_data!AQ263&lt;1, "&lt;1", san_table_data!AQ263))), "-")</f>
        <v>-</v>
      </c>
      <c r="AR266" s="59" t="str">
        <f>IF(ISNUMBER(san_table_data!AR263), IF(san_table_data!AR263=-999,"NA",IF(san_table_data!AR263&gt;99, "&gt;99", IF(san_table_data!AR263&lt;1, "&lt;1", san_table_data!AR263))), "-")</f>
        <v>-</v>
      </c>
      <c r="AS266" s="59" t="str">
        <f>IF(ISNUMBER(san_table_data!AS263), IF(san_table_data!AS263=-999,"NA",IF(san_table_data!AS263&gt;99, "&gt;99", IF(san_table_data!AS263&lt;1, "&lt;1", san_table_data!AS263))), "-")</f>
        <v>-</v>
      </c>
      <c r="AT266" s="59" t="str">
        <f>IF(ISNUMBER(san_table_data!AT263), IF(san_table_data!AT263=-999,"NA",IF(san_table_data!AT263&gt;99, "&gt;99", IF(san_table_data!AT263&lt;1, "&lt;1", san_table_data!AT263))), "-")</f>
        <v>-</v>
      </c>
    </row>
    <row r="267" x14ac:dyDescent="0.25">
      <c r="A267" s="56" t="str">
        <f>IF(ISBLANK(san_table_data!A264), "", san_table_data!A264)</f>
        <v/>
      </c>
      <c r="B267" s="56" t="str">
        <f>IF(ISBLANK(san_table_data!B264), "", san_table_data!B264)</f>
        <v/>
      </c>
      <c r="C267" s="57" t="str">
        <f>IF(ISNUMBER(san_table_data!C264), san_table_data!C264, "-")</f>
        <v>-</v>
      </c>
      <c r="D267" s="58" t="str">
        <f>IF(ISNUMBER(san_table_data!D264), san_table_data!D264, "-")</f>
        <v>-</v>
      </c>
      <c r="E267" s="59" t="str">
        <f>IF(ISNUMBER(san_table_data!E264), san_table_data!E264, "-")</f>
        <v>-</v>
      </c>
      <c r="F267" s="60" t="str">
        <f>IF(ISNUMBER(san_table_data!F264), IF(san_table_data!F264=-999,"NA",IF(san_table_data!F264&gt;99, "&gt;99", IF(san_table_data!F264&lt;1, "&lt;1", san_table_data!F264))), "-")</f>
        <v>-</v>
      </c>
      <c r="G267" s="59" t="str">
        <f>IF(ISNUMBER(san_table_data!G264), IF(san_table_data!G264=-999,"NA",IF(san_table_data!G264&gt;99, "&gt;99", IF(san_table_data!G264&lt;1, "&lt;1", san_table_data!G264))), "-")</f>
        <v>-</v>
      </c>
      <c r="H267" s="59" t="str">
        <f>IF(ISNUMBER(san_table_data!H264), IF(san_table_data!H264=-999,"NA",IF(san_table_data!H264&gt;99, "&gt;99", IF(san_table_data!H264&lt;1, "&lt;1", san_table_data!H264))), "-")</f>
        <v>-</v>
      </c>
      <c r="I267" s="61" t="str">
        <f>IF(ISNUMBER(san_table_data!I264), IF(san_table_data!I264=-999,"NA",IF(san_table_data!I264&gt;99, "&gt;99", IF(san_table_data!I264&lt;1, "&lt;1", san_table_data!I264))), "-")</f>
        <v>-</v>
      </c>
      <c r="J267" s="47" t="str">
        <f>IF(ISNUMBER(san_table_data!J264), IF(san_table_data!J264=-999,"NA",san_table_data!J264), "-")</f>
        <v>-</v>
      </c>
      <c r="K267" s="47" t="str">
        <f>IF(ISNUMBER(san_table_data!K264), IF(san_table_data!K264=-999,"NA",san_table_data!K264), "-")</f>
        <v>-</v>
      </c>
      <c r="L267" s="60" t="str">
        <f>IF(ISNUMBER(san_table_data!L264), IF(san_table_data!L264=-999,"NA",IF(san_table_data!L264&gt;99, "&gt;99", IF(san_table_data!L264&lt;1, "&lt;1", san_table_data!L264))), "-")</f>
        <v>-</v>
      </c>
      <c r="M267" s="59" t="str">
        <f>IF(ISNUMBER(san_table_data!M264), IF(san_table_data!M264=-999,"NA",IF(san_table_data!M264&gt;99, "&gt;99", IF(san_table_data!M264&lt;1, "&lt;1", san_table_data!M264))), "-")</f>
        <v>-</v>
      </c>
      <c r="N267" s="59" t="str">
        <f>IF(ISNUMBER(san_table_data!N264), IF(san_table_data!N264=-999,"NA",IF(san_table_data!N264&gt;99, "&gt;99", IF(san_table_data!N264&lt;1, "&lt;1", san_table_data!N264))), "-")</f>
        <v>-</v>
      </c>
      <c r="O267" s="61" t="str">
        <f>IF(ISNUMBER(san_table_data!O264), IF(san_table_data!O264=-999,"NA",IF(san_table_data!O264&gt;99, "&gt;99", IF(san_table_data!O264&lt;1, "&lt;1", san_table_data!O264))), "-")</f>
        <v>-</v>
      </c>
      <c r="P267" s="47" t="str">
        <f>IF(ISNUMBER(san_table_data!P264), IF(san_table_data!P264=-999,"NA",san_table_data!P264), "-")</f>
        <v>-</v>
      </c>
      <c r="Q267" s="47" t="str">
        <f>IF(ISNUMBER(san_table_data!Q264), IF(san_table_data!Q264=-999,"NA",san_table_data!Q264), "-")</f>
        <v>-</v>
      </c>
      <c r="R267" s="60" t="str">
        <f>IF(ISNUMBER(san_table_data!R264), IF(san_table_data!R264=-999,"NA",IF(san_table_data!R264&gt;99, "&gt;99", IF(san_table_data!R264&lt;1, "&lt;1", san_table_data!R264))), "-")</f>
        <v>-</v>
      </c>
      <c r="S267" s="59" t="str">
        <f>IF(ISNUMBER(san_table_data!S264), IF(san_table_data!S264=-999,"NA",IF(san_table_data!S264&gt;99, "&gt;99", IF(san_table_data!S264&lt;1, "&lt;1", san_table_data!S264))), "-")</f>
        <v>-</v>
      </c>
      <c r="T267" s="59" t="str">
        <f>IF(ISNUMBER(san_table_data!T264), IF(san_table_data!T264=-999,"NA",IF(san_table_data!T264&gt;99, "&gt;99", IF(san_table_data!T264&lt;1, "&lt;1", san_table_data!T264))), "-")</f>
        <v>-</v>
      </c>
      <c r="U267" s="61" t="str">
        <f>IF(ISNUMBER(san_table_data!U264), IF(san_table_data!U264=-999,"NA",IF(san_table_data!U264&gt;99, "&gt;99", IF(san_table_data!U264&lt;1, "&lt;1", san_table_data!U264))), "-")</f>
        <v>-</v>
      </c>
      <c r="V267" s="47" t="str">
        <f>IF(ISNUMBER(san_table_data!V264), IF(san_table_data!V264=-999,"NA",san_table_data!V264), "-")</f>
        <v>-</v>
      </c>
      <c r="W267" s="47" t="str">
        <f>IF(ISNUMBER(san_table_data!W264), IF(san_table_data!W264=-999,"NA",san_table_data!W264), "-")</f>
        <v>-</v>
      </c>
      <c r="X267" s="47"/>
      <c r="Y267" s="47"/>
      <c r="Z267" s="62" t="str">
        <f>IF(ISNUMBER(san_table_data!Z264), IF(san_table_data!Z264=-999,"NA",IF(san_table_data!Z264&gt;99, "&gt;99", IF(san_table_data!Z264&lt;1, "&lt;1", san_table_data!Z264))), "-")</f>
        <v>-</v>
      </c>
      <c r="AA267" s="63" t="str">
        <f>IF(ISNUMBER(san_table_data!AA264), IF(san_table_data!AA264=-999,"NA",IF(san_table_data!AA264&gt;99, "&gt;99", IF(san_table_data!AA264&lt;1, "&lt;1", san_table_data!AA264))), "-")</f>
        <v>-</v>
      </c>
      <c r="AB267" s="63" t="str">
        <f>IF(ISNUMBER(san_table_data!AB264), IF(san_table_data!AB264=-999,"NA",IF(san_table_data!AB264&gt;99, "&gt;99", IF(san_table_data!AB264&lt;1, "&lt;1", san_table_data!AB264))), "-")</f>
        <v>-</v>
      </c>
      <c r="AC267" s="63" t="str">
        <f>IF(ISNUMBER(san_table_data!AC264), IF(san_table_data!AC264=-999,"NA",IF(san_table_data!AC264&gt;99, "&gt;99", IF(san_table_data!AC264&lt;1, "&lt;1", san_table_data!AC264))), "-")</f>
        <v>-</v>
      </c>
      <c r="AD267" s="59" t="str">
        <f>IF(ISNUMBER(san_table_data!AD264), IF(san_table_data!AD264=-999,"NA",IF(san_table_data!AD264&gt;99, "&gt;99", IF(san_table_data!AD264&lt;1, "&lt;1", san_table_data!AD264))), "-")</f>
        <v>-</v>
      </c>
      <c r="AE267" s="59" t="str">
        <f>IF(ISNUMBER(san_table_data!AE264), IF(san_table_data!AE264=-999,"NA",IF(san_table_data!AE264&gt;99, "&gt;99", IF(san_table_data!AE264&lt;1, "&lt;1", san_table_data!AE264))), "-")</f>
        <v>-</v>
      </c>
      <c r="AF267" s="59" t="str">
        <f>IF(ISNUMBER(san_table_data!AF264), IF(san_table_data!AF264=-999,"NA",IF(san_table_data!AF264&gt;99, "&gt;99", IF(san_table_data!AF264&lt;1, "&lt;1", san_table_data!AF264))), "-")</f>
        <v>-</v>
      </c>
      <c r="AG267" s="62" t="str">
        <f>IF(ISNUMBER(san_table_data!AG264), IF(san_table_data!AG264=-999,"NA",IF(san_table_data!AG264&gt;99, "&gt;99", IF(san_table_data!AG264&lt;1, "&lt;1", san_table_data!AG264))), "-")</f>
        <v>-</v>
      </c>
      <c r="AH267" s="63" t="str">
        <f>IF(ISNUMBER(san_table_data!AH264), IF(san_table_data!AH264=-999,"NA",IF(san_table_data!AH264&gt;99, "&gt;99", IF(san_table_data!AH264&lt;1, "&lt;1", san_table_data!AH264))), "-")</f>
        <v>-</v>
      </c>
      <c r="AI267" s="63" t="str">
        <f>IF(ISNUMBER(san_table_data!AI264), IF(san_table_data!AI264=-999,"NA",IF(san_table_data!AI264&gt;99, "&gt;99", IF(san_table_data!AI264&lt;1, "&lt;1", san_table_data!AI264))), "-")</f>
        <v>-</v>
      </c>
      <c r="AJ267" s="63" t="str">
        <f>IF(ISNUMBER(san_table_data!AJ264), IF(san_table_data!AJ264=-999,"NA",IF(san_table_data!AJ264&gt;99, "&gt;99", IF(san_table_data!AJ264&lt;1, "&lt;1", san_table_data!AJ264))), "-")</f>
        <v>-</v>
      </c>
      <c r="AK267" s="59" t="str">
        <f>IF(ISNUMBER(san_table_data!AK264), IF(san_table_data!AK264=-999,"NA",IF(san_table_data!AK264&gt;99, "&gt;99", IF(san_table_data!AK264&lt;1, "&lt;1", san_table_data!AK264))), "-")</f>
        <v>-</v>
      </c>
      <c r="AL267" s="59" t="str">
        <f>IF(ISNUMBER(san_table_data!AL264), IF(san_table_data!AL264=-999,"NA",IF(san_table_data!AL264&gt;99, "&gt;99", IF(san_table_data!AL264&lt;1, "&lt;1", san_table_data!AL264))), "-")</f>
        <v>-</v>
      </c>
      <c r="AM267" s="59" t="str">
        <f>IF(ISNUMBER(san_table_data!AM264), IF(san_table_data!AM264=-999,"NA",IF(san_table_data!AM264&gt;99, "&gt;99", IF(san_table_data!AM264&lt;1, "&lt;1", san_table_data!AM264))), "-")</f>
        <v>-</v>
      </c>
      <c r="AN267" s="62" t="str">
        <f>IF(ISNUMBER(san_table_data!AN264), IF(san_table_data!AN264=-999,"NA",IF(san_table_data!AN264&gt;99, "&gt;99", IF(san_table_data!AN264&lt;1, "&lt;1", san_table_data!AN264))), "-")</f>
        <v>-</v>
      </c>
      <c r="AO267" s="63" t="str">
        <f>IF(ISNUMBER(san_table_data!AO264), IF(san_table_data!AO264=-999,"NA",IF(san_table_data!AO264&gt;99, "&gt;99", IF(san_table_data!AO264&lt;1, "&lt;1", san_table_data!AO264))), "-")</f>
        <v>-</v>
      </c>
      <c r="AP267" s="63" t="str">
        <f>IF(ISNUMBER(san_table_data!AP264), IF(san_table_data!AP264=-999,"NA",IF(san_table_data!AP264&gt;99, "&gt;99", IF(san_table_data!AP264&lt;1, "&lt;1", san_table_data!AP264))), "-")</f>
        <v>-</v>
      </c>
      <c r="AQ267" s="63" t="str">
        <f>IF(ISNUMBER(san_table_data!AQ264), IF(san_table_data!AQ264=-999,"NA",IF(san_table_data!AQ264&gt;99, "&gt;99", IF(san_table_data!AQ264&lt;1, "&lt;1", san_table_data!AQ264))), "-")</f>
        <v>-</v>
      </c>
      <c r="AR267" s="59" t="str">
        <f>IF(ISNUMBER(san_table_data!AR264), IF(san_table_data!AR264=-999,"NA",IF(san_table_data!AR264&gt;99, "&gt;99", IF(san_table_data!AR264&lt;1, "&lt;1", san_table_data!AR264))), "-")</f>
        <v>-</v>
      </c>
      <c r="AS267" s="59" t="str">
        <f>IF(ISNUMBER(san_table_data!AS264), IF(san_table_data!AS264=-999,"NA",IF(san_table_data!AS264&gt;99, "&gt;99", IF(san_table_data!AS264&lt;1, "&lt;1", san_table_data!AS264))), "-")</f>
        <v>-</v>
      </c>
      <c r="AT267" s="59" t="str">
        <f>IF(ISNUMBER(san_table_data!AT264), IF(san_table_data!AT264=-999,"NA",IF(san_table_data!AT264&gt;99, "&gt;99", IF(san_table_data!AT264&lt;1, "&lt;1", san_table_data!AT264))), "-")</f>
        <v>-</v>
      </c>
    </row>
    <row r="268" x14ac:dyDescent="0.25">
      <c r="A268" s="56" t="str">
        <f>IF(ISBLANK(san_table_data!A265), "", san_table_data!A265)</f>
        <v/>
      </c>
      <c r="B268" s="56" t="str">
        <f>IF(ISBLANK(san_table_data!B265), "", san_table_data!B265)</f>
        <v/>
      </c>
      <c r="C268" s="57" t="str">
        <f>IF(ISNUMBER(san_table_data!C265), san_table_data!C265, "-")</f>
        <v>-</v>
      </c>
      <c r="D268" s="58" t="str">
        <f>IF(ISNUMBER(san_table_data!D265), san_table_data!D265, "-")</f>
        <v>-</v>
      </c>
      <c r="E268" s="59" t="str">
        <f>IF(ISNUMBER(san_table_data!E265), san_table_data!E265, "-")</f>
        <v>-</v>
      </c>
      <c r="F268" s="60" t="str">
        <f>IF(ISNUMBER(san_table_data!F265), IF(san_table_data!F265=-999,"NA",IF(san_table_data!F265&gt;99, "&gt;99", IF(san_table_data!F265&lt;1, "&lt;1", san_table_data!F265))), "-")</f>
        <v>-</v>
      </c>
      <c r="G268" s="59" t="str">
        <f>IF(ISNUMBER(san_table_data!G265), IF(san_table_data!G265=-999,"NA",IF(san_table_data!G265&gt;99, "&gt;99", IF(san_table_data!G265&lt;1, "&lt;1", san_table_data!G265))), "-")</f>
        <v>-</v>
      </c>
      <c r="H268" s="59" t="str">
        <f>IF(ISNUMBER(san_table_data!H265), IF(san_table_data!H265=-999,"NA",IF(san_table_data!H265&gt;99, "&gt;99", IF(san_table_data!H265&lt;1, "&lt;1", san_table_data!H265))), "-")</f>
        <v>-</v>
      </c>
      <c r="I268" s="61" t="str">
        <f>IF(ISNUMBER(san_table_data!I265), IF(san_table_data!I265=-999,"NA",IF(san_table_data!I265&gt;99, "&gt;99", IF(san_table_data!I265&lt;1, "&lt;1", san_table_data!I265))), "-")</f>
        <v>-</v>
      </c>
      <c r="J268" s="47" t="str">
        <f>IF(ISNUMBER(san_table_data!J265), IF(san_table_data!J265=-999,"NA",san_table_data!J265), "-")</f>
        <v>-</v>
      </c>
      <c r="K268" s="47" t="str">
        <f>IF(ISNUMBER(san_table_data!K265), IF(san_table_data!K265=-999,"NA",san_table_data!K265), "-")</f>
        <v>-</v>
      </c>
      <c r="L268" s="60" t="str">
        <f>IF(ISNUMBER(san_table_data!L265), IF(san_table_data!L265=-999,"NA",IF(san_table_data!L265&gt;99, "&gt;99", IF(san_table_data!L265&lt;1, "&lt;1", san_table_data!L265))), "-")</f>
        <v>-</v>
      </c>
      <c r="M268" s="59" t="str">
        <f>IF(ISNUMBER(san_table_data!M265), IF(san_table_data!M265=-999,"NA",IF(san_table_data!M265&gt;99, "&gt;99", IF(san_table_data!M265&lt;1, "&lt;1", san_table_data!M265))), "-")</f>
        <v>-</v>
      </c>
      <c r="N268" s="59" t="str">
        <f>IF(ISNUMBER(san_table_data!N265), IF(san_table_data!N265=-999,"NA",IF(san_table_data!N265&gt;99, "&gt;99", IF(san_table_data!N265&lt;1, "&lt;1", san_table_data!N265))), "-")</f>
        <v>-</v>
      </c>
      <c r="O268" s="61" t="str">
        <f>IF(ISNUMBER(san_table_data!O265), IF(san_table_data!O265=-999,"NA",IF(san_table_data!O265&gt;99, "&gt;99", IF(san_table_data!O265&lt;1, "&lt;1", san_table_data!O265))), "-")</f>
        <v>-</v>
      </c>
      <c r="P268" s="47" t="str">
        <f>IF(ISNUMBER(san_table_data!P265), IF(san_table_data!P265=-999,"NA",san_table_data!P265), "-")</f>
        <v>-</v>
      </c>
      <c r="Q268" s="47" t="str">
        <f>IF(ISNUMBER(san_table_data!Q265), IF(san_table_data!Q265=-999,"NA",san_table_data!Q265), "-")</f>
        <v>-</v>
      </c>
      <c r="R268" s="60" t="str">
        <f>IF(ISNUMBER(san_table_data!R265), IF(san_table_data!R265=-999,"NA",IF(san_table_data!R265&gt;99, "&gt;99", IF(san_table_data!R265&lt;1, "&lt;1", san_table_data!R265))), "-")</f>
        <v>-</v>
      </c>
      <c r="S268" s="59" t="str">
        <f>IF(ISNUMBER(san_table_data!S265), IF(san_table_data!S265=-999,"NA",IF(san_table_data!S265&gt;99, "&gt;99", IF(san_table_data!S265&lt;1, "&lt;1", san_table_data!S265))), "-")</f>
        <v>-</v>
      </c>
      <c r="T268" s="59" t="str">
        <f>IF(ISNUMBER(san_table_data!T265), IF(san_table_data!T265=-999,"NA",IF(san_table_data!T265&gt;99, "&gt;99", IF(san_table_data!T265&lt;1, "&lt;1", san_table_data!T265))), "-")</f>
        <v>-</v>
      </c>
      <c r="U268" s="61" t="str">
        <f>IF(ISNUMBER(san_table_data!U265), IF(san_table_data!U265=-999,"NA",IF(san_table_data!U265&gt;99, "&gt;99", IF(san_table_data!U265&lt;1, "&lt;1", san_table_data!U265))), "-")</f>
        <v>-</v>
      </c>
      <c r="V268" s="47" t="str">
        <f>IF(ISNUMBER(san_table_data!V265), IF(san_table_data!V265=-999,"NA",san_table_data!V265), "-")</f>
        <v>-</v>
      </c>
      <c r="W268" s="47" t="str">
        <f>IF(ISNUMBER(san_table_data!W265), IF(san_table_data!W265=-999,"NA",san_table_data!W265), "-")</f>
        <v>-</v>
      </c>
      <c r="X268" s="47"/>
      <c r="Y268" s="47"/>
      <c r="Z268" s="62" t="str">
        <f>IF(ISNUMBER(san_table_data!Z265), IF(san_table_data!Z265=-999,"NA",IF(san_table_data!Z265&gt;99, "&gt;99", IF(san_table_data!Z265&lt;1, "&lt;1", san_table_data!Z265))), "-")</f>
        <v>-</v>
      </c>
      <c r="AA268" s="63" t="str">
        <f>IF(ISNUMBER(san_table_data!AA265), IF(san_table_data!AA265=-999,"NA",IF(san_table_data!AA265&gt;99, "&gt;99", IF(san_table_data!AA265&lt;1, "&lt;1", san_table_data!AA265))), "-")</f>
        <v>-</v>
      </c>
      <c r="AB268" s="63" t="str">
        <f>IF(ISNUMBER(san_table_data!AB265), IF(san_table_data!AB265=-999,"NA",IF(san_table_data!AB265&gt;99, "&gt;99", IF(san_table_data!AB265&lt;1, "&lt;1", san_table_data!AB265))), "-")</f>
        <v>-</v>
      </c>
      <c r="AC268" s="63" t="str">
        <f>IF(ISNUMBER(san_table_data!AC265), IF(san_table_data!AC265=-999,"NA",IF(san_table_data!AC265&gt;99, "&gt;99", IF(san_table_data!AC265&lt;1, "&lt;1", san_table_data!AC265))), "-")</f>
        <v>-</v>
      </c>
      <c r="AD268" s="59" t="str">
        <f>IF(ISNUMBER(san_table_data!AD265), IF(san_table_data!AD265=-999,"NA",IF(san_table_data!AD265&gt;99, "&gt;99", IF(san_table_data!AD265&lt;1, "&lt;1", san_table_data!AD265))), "-")</f>
        <v>-</v>
      </c>
      <c r="AE268" s="59" t="str">
        <f>IF(ISNUMBER(san_table_data!AE265), IF(san_table_data!AE265=-999,"NA",IF(san_table_data!AE265&gt;99, "&gt;99", IF(san_table_data!AE265&lt;1, "&lt;1", san_table_data!AE265))), "-")</f>
        <v>-</v>
      </c>
      <c r="AF268" s="59" t="str">
        <f>IF(ISNUMBER(san_table_data!AF265), IF(san_table_data!AF265=-999,"NA",IF(san_table_data!AF265&gt;99, "&gt;99", IF(san_table_data!AF265&lt;1, "&lt;1", san_table_data!AF265))), "-")</f>
        <v>-</v>
      </c>
      <c r="AG268" s="62" t="str">
        <f>IF(ISNUMBER(san_table_data!AG265), IF(san_table_data!AG265=-999,"NA",IF(san_table_data!AG265&gt;99, "&gt;99", IF(san_table_data!AG265&lt;1, "&lt;1", san_table_data!AG265))), "-")</f>
        <v>-</v>
      </c>
      <c r="AH268" s="63" t="str">
        <f>IF(ISNUMBER(san_table_data!AH265), IF(san_table_data!AH265=-999,"NA",IF(san_table_data!AH265&gt;99, "&gt;99", IF(san_table_data!AH265&lt;1, "&lt;1", san_table_data!AH265))), "-")</f>
        <v>-</v>
      </c>
      <c r="AI268" s="63" t="str">
        <f>IF(ISNUMBER(san_table_data!AI265), IF(san_table_data!AI265=-999,"NA",IF(san_table_data!AI265&gt;99, "&gt;99", IF(san_table_data!AI265&lt;1, "&lt;1", san_table_data!AI265))), "-")</f>
        <v>-</v>
      </c>
      <c r="AJ268" s="63" t="str">
        <f>IF(ISNUMBER(san_table_data!AJ265), IF(san_table_data!AJ265=-999,"NA",IF(san_table_data!AJ265&gt;99, "&gt;99", IF(san_table_data!AJ265&lt;1, "&lt;1", san_table_data!AJ265))), "-")</f>
        <v>-</v>
      </c>
      <c r="AK268" s="59" t="str">
        <f>IF(ISNUMBER(san_table_data!AK265), IF(san_table_data!AK265=-999,"NA",IF(san_table_data!AK265&gt;99, "&gt;99", IF(san_table_data!AK265&lt;1, "&lt;1", san_table_data!AK265))), "-")</f>
        <v>-</v>
      </c>
      <c r="AL268" s="59" t="str">
        <f>IF(ISNUMBER(san_table_data!AL265), IF(san_table_data!AL265=-999,"NA",IF(san_table_data!AL265&gt;99, "&gt;99", IF(san_table_data!AL265&lt;1, "&lt;1", san_table_data!AL265))), "-")</f>
        <v>-</v>
      </c>
      <c r="AM268" s="59" t="str">
        <f>IF(ISNUMBER(san_table_data!AM265), IF(san_table_data!AM265=-999,"NA",IF(san_table_data!AM265&gt;99, "&gt;99", IF(san_table_data!AM265&lt;1, "&lt;1", san_table_data!AM265))), "-")</f>
        <v>-</v>
      </c>
      <c r="AN268" s="62" t="str">
        <f>IF(ISNUMBER(san_table_data!AN265), IF(san_table_data!AN265=-999,"NA",IF(san_table_data!AN265&gt;99, "&gt;99", IF(san_table_data!AN265&lt;1, "&lt;1", san_table_data!AN265))), "-")</f>
        <v>-</v>
      </c>
      <c r="AO268" s="63" t="str">
        <f>IF(ISNUMBER(san_table_data!AO265), IF(san_table_data!AO265=-999,"NA",IF(san_table_data!AO265&gt;99, "&gt;99", IF(san_table_data!AO265&lt;1, "&lt;1", san_table_data!AO265))), "-")</f>
        <v>-</v>
      </c>
      <c r="AP268" s="63" t="str">
        <f>IF(ISNUMBER(san_table_data!AP265), IF(san_table_data!AP265=-999,"NA",IF(san_table_data!AP265&gt;99, "&gt;99", IF(san_table_data!AP265&lt;1, "&lt;1", san_table_data!AP265))), "-")</f>
        <v>-</v>
      </c>
      <c r="AQ268" s="63" t="str">
        <f>IF(ISNUMBER(san_table_data!AQ265), IF(san_table_data!AQ265=-999,"NA",IF(san_table_data!AQ265&gt;99, "&gt;99", IF(san_table_data!AQ265&lt;1, "&lt;1", san_table_data!AQ265))), "-")</f>
        <v>-</v>
      </c>
      <c r="AR268" s="59" t="str">
        <f>IF(ISNUMBER(san_table_data!AR265), IF(san_table_data!AR265=-999,"NA",IF(san_table_data!AR265&gt;99, "&gt;99", IF(san_table_data!AR265&lt;1, "&lt;1", san_table_data!AR265))), "-")</f>
        <v>-</v>
      </c>
      <c r="AS268" s="59" t="str">
        <f>IF(ISNUMBER(san_table_data!AS265), IF(san_table_data!AS265=-999,"NA",IF(san_table_data!AS265&gt;99, "&gt;99", IF(san_table_data!AS265&lt;1, "&lt;1", san_table_data!AS265))), "-")</f>
        <v>-</v>
      </c>
      <c r="AT268" s="59" t="str">
        <f>IF(ISNUMBER(san_table_data!AT265), IF(san_table_data!AT265=-999,"NA",IF(san_table_data!AT265&gt;99, "&gt;99", IF(san_table_data!AT265&lt;1, "&lt;1", san_table_data!AT265))), "-")</f>
        <v>-</v>
      </c>
    </row>
    <row r="269" x14ac:dyDescent="0.25">
      <c r="A269" s="56" t="str">
        <f>IF(ISBLANK(san_table_data!A266), "", san_table_data!A266)</f>
        <v/>
      </c>
      <c r="B269" s="56" t="str">
        <f>IF(ISBLANK(san_table_data!B266), "", san_table_data!B266)</f>
        <v/>
      </c>
      <c r="C269" s="57" t="str">
        <f>IF(ISNUMBER(san_table_data!C266), san_table_data!C266, "-")</f>
        <v>-</v>
      </c>
      <c r="D269" s="58" t="str">
        <f>IF(ISNUMBER(san_table_data!D266), san_table_data!D266, "-")</f>
        <v>-</v>
      </c>
      <c r="E269" s="59" t="str">
        <f>IF(ISNUMBER(san_table_data!E266), san_table_data!E266, "-")</f>
        <v>-</v>
      </c>
      <c r="F269" s="60" t="str">
        <f>IF(ISNUMBER(san_table_data!F266), IF(san_table_data!F266=-999,"NA",IF(san_table_data!F266&gt;99, "&gt;99", IF(san_table_data!F266&lt;1, "&lt;1", san_table_data!F266))), "-")</f>
        <v>-</v>
      </c>
      <c r="G269" s="59" t="str">
        <f>IF(ISNUMBER(san_table_data!G266), IF(san_table_data!G266=-999,"NA",IF(san_table_data!G266&gt;99, "&gt;99", IF(san_table_data!G266&lt;1, "&lt;1", san_table_data!G266))), "-")</f>
        <v>-</v>
      </c>
      <c r="H269" s="59" t="str">
        <f>IF(ISNUMBER(san_table_data!H266), IF(san_table_data!H266=-999,"NA",IF(san_table_data!H266&gt;99, "&gt;99", IF(san_table_data!H266&lt;1, "&lt;1", san_table_data!H266))), "-")</f>
        <v>-</v>
      </c>
      <c r="I269" s="61" t="str">
        <f>IF(ISNUMBER(san_table_data!I266), IF(san_table_data!I266=-999,"NA",IF(san_table_data!I266&gt;99, "&gt;99", IF(san_table_data!I266&lt;1, "&lt;1", san_table_data!I266))), "-")</f>
        <v>-</v>
      </c>
      <c r="J269" s="47" t="str">
        <f>IF(ISNUMBER(san_table_data!J266), IF(san_table_data!J266=-999,"NA",san_table_data!J266), "-")</f>
        <v>-</v>
      </c>
      <c r="K269" s="47" t="str">
        <f>IF(ISNUMBER(san_table_data!K266), IF(san_table_data!K266=-999,"NA",san_table_data!K266), "-")</f>
        <v>-</v>
      </c>
      <c r="L269" s="60" t="str">
        <f>IF(ISNUMBER(san_table_data!L266), IF(san_table_data!L266=-999,"NA",IF(san_table_data!L266&gt;99, "&gt;99", IF(san_table_data!L266&lt;1, "&lt;1", san_table_data!L266))), "-")</f>
        <v>-</v>
      </c>
      <c r="M269" s="59" t="str">
        <f>IF(ISNUMBER(san_table_data!M266), IF(san_table_data!M266=-999,"NA",IF(san_table_data!M266&gt;99, "&gt;99", IF(san_table_data!M266&lt;1, "&lt;1", san_table_data!M266))), "-")</f>
        <v>-</v>
      </c>
      <c r="N269" s="59" t="str">
        <f>IF(ISNUMBER(san_table_data!N266), IF(san_table_data!N266=-999,"NA",IF(san_table_data!N266&gt;99, "&gt;99", IF(san_table_data!N266&lt;1, "&lt;1", san_table_data!N266))), "-")</f>
        <v>-</v>
      </c>
      <c r="O269" s="61" t="str">
        <f>IF(ISNUMBER(san_table_data!O266), IF(san_table_data!O266=-999,"NA",IF(san_table_data!O266&gt;99, "&gt;99", IF(san_table_data!O266&lt;1, "&lt;1", san_table_data!O266))), "-")</f>
        <v>-</v>
      </c>
      <c r="P269" s="47" t="str">
        <f>IF(ISNUMBER(san_table_data!P266), IF(san_table_data!P266=-999,"NA",san_table_data!P266), "-")</f>
        <v>-</v>
      </c>
      <c r="Q269" s="47" t="str">
        <f>IF(ISNUMBER(san_table_data!Q266), IF(san_table_data!Q266=-999,"NA",san_table_data!Q266), "-")</f>
        <v>-</v>
      </c>
      <c r="R269" s="60" t="str">
        <f>IF(ISNUMBER(san_table_data!R266), IF(san_table_data!R266=-999,"NA",IF(san_table_data!R266&gt;99, "&gt;99", IF(san_table_data!R266&lt;1, "&lt;1", san_table_data!R266))), "-")</f>
        <v>-</v>
      </c>
      <c r="S269" s="59" t="str">
        <f>IF(ISNUMBER(san_table_data!S266), IF(san_table_data!S266=-999,"NA",IF(san_table_data!S266&gt;99, "&gt;99", IF(san_table_data!S266&lt;1, "&lt;1", san_table_data!S266))), "-")</f>
        <v>-</v>
      </c>
      <c r="T269" s="59" t="str">
        <f>IF(ISNUMBER(san_table_data!T266), IF(san_table_data!T266=-999,"NA",IF(san_table_data!T266&gt;99, "&gt;99", IF(san_table_data!T266&lt;1, "&lt;1", san_table_data!T266))), "-")</f>
        <v>-</v>
      </c>
      <c r="U269" s="61" t="str">
        <f>IF(ISNUMBER(san_table_data!U266), IF(san_table_data!U266=-999,"NA",IF(san_table_data!U266&gt;99, "&gt;99", IF(san_table_data!U266&lt;1, "&lt;1", san_table_data!U266))), "-")</f>
        <v>-</v>
      </c>
      <c r="V269" s="47" t="str">
        <f>IF(ISNUMBER(san_table_data!V266), IF(san_table_data!V266=-999,"NA",san_table_data!V266), "-")</f>
        <v>-</v>
      </c>
      <c r="W269" s="47" t="str">
        <f>IF(ISNUMBER(san_table_data!W266), IF(san_table_data!W266=-999,"NA",san_table_data!W266), "-")</f>
        <v>-</v>
      </c>
      <c r="X269" s="47"/>
      <c r="Y269" s="47"/>
      <c r="Z269" s="62" t="str">
        <f>IF(ISNUMBER(san_table_data!Z266), IF(san_table_data!Z266=-999,"NA",IF(san_table_data!Z266&gt;99, "&gt;99", IF(san_table_data!Z266&lt;1, "&lt;1", san_table_data!Z266))), "-")</f>
        <v>-</v>
      </c>
      <c r="AA269" s="63" t="str">
        <f>IF(ISNUMBER(san_table_data!AA266), IF(san_table_data!AA266=-999,"NA",IF(san_table_data!AA266&gt;99, "&gt;99", IF(san_table_data!AA266&lt;1, "&lt;1", san_table_data!AA266))), "-")</f>
        <v>-</v>
      </c>
      <c r="AB269" s="63" t="str">
        <f>IF(ISNUMBER(san_table_data!AB266), IF(san_table_data!AB266=-999,"NA",IF(san_table_data!AB266&gt;99, "&gt;99", IF(san_table_data!AB266&lt;1, "&lt;1", san_table_data!AB266))), "-")</f>
        <v>-</v>
      </c>
      <c r="AC269" s="63" t="str">
        <f>IF(ISNUMBER(san_table_data!AC266), IF(san_table_data!AC266=-999,"NA",IF(san_table_data!AC266&gt;99, "&gt;99", IF(san_table_data!AC266&lt;1, "&lt;1", san_table_data!AC266))), "-")</f>
        <v>-</v>
      </c>
      <c r="AD269" s="59" t="str">
        <f>IF(ISNUMBER(san_table_data!AD266), IF(san_table_data!AD266=-999,"NA",IF(san_table_data!AD266&gt;99, "&gt;99", IF(san_table_data!AD266&lt;1, "&lt;1", san_table_data!AD266))), "-")</f>
        <v>-</v>
      </c>
      <c r="AE269" s="59" t="str">
        <f>IF(ISNUMBER(san_table_data!AE266), IF(san_table_data!AE266=-999,"NA",IF(san_table_data!AE266&gt;99, "&gt;99", IF(san_table_data!AE266&lt;1, "&lt;1", san_table_data!AE266))), "-")</f>
        <v>-</v>
      </c>
      <c r="AF269" s="59" t="str">
        <f>IF(ISNUMBER(san_table_data!AF266), IF(san_table_data!AF266=-999,"NA",IF(san_table_data!AF266&gt;99, "&gt;99", IF(san_table_data!AF266&lt;1, "&lt;1", san_table_data!AF266))), "-")</f>
        <v>-</v>
      </c>
      <c r="AG269" s="62" t="str">
        <f>IF(ISNUMBER(san_table_data!AG266), IF(san_table_data!AG266=-999,"NA",IF(san_table_data!AG266&gt;99, "&gt;99", IF(san_table_data!AG266&lt;1, "&lt;1", san_table_data!AG266))), "-")</f>
        <v>-</v>
      </c>
      <c r="AH269" s="63" t="str">
        <f>IF(ISNUMBER(san_table_data!AH266), IF(san_table_data!AH266=-999,"NA",IF(san_table_data!AH266&gt;99, "&gt;99", IF(san_table_data!AH266&lt;1, "&lt;1", san_table_data!AH266))), "-")</f>
        <v>-</v>
      </c>
      <c r="AI269" s="63" t="str">
        <f>IF(ISNUMBER(san_table_data!AI266), IF(san_table_data!AI266=-999,"NA",IF(san_table_data!AI266&gt;99, "&gt;99", IF(san_table_data!AI266&lt;1, "&lt;1", san_table_data!AI266))), "-")</f>
        <v>-</v>
      </c>
      <c r="AJ269" s="63" t="str">
        <f>IF(ISNUMBER(san_table_data!AJ266), IF(san_table_data!AJ266=-999,"NA",IF(san_table_data!AJ266&gt;99, "&gt;99", IF(san_table_data!AJ266&lt;1, "&lt;1", san_table_data!AJ266))), "-")</f>
        <v>-</v>
      </c>
      <c r="AK269" s="59" t="str">
        <f>IF(ISNUMBER(san_table_data!AK266), IF(san_table_data!AK266=-999,"NA",IF(san_table_data!AK266&gt;99, "&gt;99", IF(san_table_data!AK266&lt;1, "&lt;1", san_table_data!AK266))), "-")</f>
        <v>-</v>
      </c>
      <c r="AL269" s="59" t="str">
        <f>IF(ISNUMBER(san_table_data!AL266), IF(san_table_data!AL266=-999,"NA",IF(san_table_data!AL266&gt;99, "&gt;99", IF(san_table_data!AL266&lt;1, "&lt;1", san_table_data!AL266))), "-")</f>
        <v>-</v>
      </c>
      <c r="AM269" s="59" t="str">
        <f>IF(ISNUMBER(san_table_data!AM266), IF(san_table_data!AM266=-999,"NA",IF(san_table_data!AM266&gt;99, "&gt;99", IF(san_table_data!AM266&lt;1, "&lt;1", san_table_data!AM266))), "-")</f>
        <v>-</v>
      </c>
      <c r="AN269" s="62" t="str">
        <f>IF(ISNUMBER(san_table_data!AN266), IF(san_table_data!AN266=-999,"NA",IF(san_table_data!AN266&gt;99, "&gt;99", IF(san_table_data!AN266&lt;1, "&lt;1", san_table_data!AN266))), "-")</f>
        <v>-</v>
      </c>
      <c r="AO269" s="63" t="str">
        <f>IF(ISNUMBER(san_table_data!AO266), IF(san_table_data!AO266=-999,"NA",IF(san_table_data!AO266&gt;99, "&gt;99", IF(san_table_data!AO266&lt;1, "&lt;1", san_table_data!AO266))), "-")</f>
        <v>-</v>
      </c>
      <c r="AP269" s="63" t="str">
        <f>IF(ISNUMBER(san_table_data!AP266), IF(san_table_data!AP266=-999,"NA",IF(san_table_data!AP266&gt;99, "&gt;99", IF(san_table_data!AP266&lt;1, "&lt;1", san_table_data!AP266))), "-")</f>
        <v>-</v>
      </c>
      <c r="AQ269" s="63" t="str">
        <f>IF(ISNUMBER(san_table_data!AQ266), IF(san_table_data!AQ266=-999,"NA",IF(san_table_data!AQ266&gt;99, "&gt;99", IF(san_table_data!AQ266&lt;1, "&lt;1", san_table_data!AQ266))), "-")</f>
        <v>-</v>
      </c>
      <c r="AR269" s="59" t="str">
        <f>IF(ISNUMBER(san_table_data!AR266), IF(san_table_data!AR266=-999,"NA",IF(san_table_data!AR266&gt;99, "&gt;99", IF(san_table_data!AR266&lt;1, "&lt;1", san_table_data!AR266))), "-")</f>
        <v>-</v>
      </c>
      <c r="AS269" s="59" t="str">
        <f>IF(ISNUMBER(san_table_data!AS266), IF(san_table_data!AS266=-999,"NA",IF(san_table_data!AS266&gt;99, "&gt;99", IF(san_table_data!AS266&lt;1, "&lt;1", san_table_data!AS266))), "-")</f>
        <v>-</v>
      </c>
      <c r="AT269" s="59" t="str">
        <f>IF(ISNUMBER(san_table_data!AT266), IF(san_table_data!AT266=-999,"NA",IF(san_table_data!AT266&gt;99, "&gt;99", IF(san_table_data!AT266&lt;1, "&lt;1", san_table_data!AT266))), "-")</f>
        <v>-</v>
      </c>
    </row>
    <row r="270" x14ac:dyDescent="0.25">
      <c r="A270" s="56" t="str">
        <f>IF(ISBLANK(san_table_data!A267), "", san_table_data!A267)</f>
        <v/>
      </c>
      <c r="B270" s="56" t="str">
        <f>IF(ISBLANK(san_table_data!B267), "", san_table_data!B267)</f>
        <v/>
      </c>
      <c r="C270" s="57" t="str">
        <f>IF(ISNUMBER(san_table_data!C267), san_table_data!C267, "-")</f>
        <v>-</v>
      </c>
      <c r="D270" s="58" t="str">
        <f>IF(ISNUMBER(san_table_data!D267), san_table_data!D267, "-")</f>
        <v>-</v>
      </c>
      <c r="E270" s="59" t="str">
        <f>IF(ISNUMBER(san_table_data!E267), san_table_data!E267, "-")</f>
        <v>-</v>
      </c>
      <c r="F270" s="60" t="str">
        <f>IF(ISNUMBER(san_table_data!F267), IF(san_table_data!F267=-999,"NA",IF(san_table_data!F267&gt;99, "&gt;99", IF(san_table_data!F267&lt;1, "&lt;1", san_table_data!F267))), "-")</f>
        <v>-</v>
      </c>
      <c r="G270" s="59" t="str">
        <f>IF(ISNUMBER(san_table_data!G267), IF(san_table_data!G267=-999,"NA",IF(san_table_data!G267&gt;99, "&gt;99", IF(san_table_data!G267&lt;1, "&lt;1", san_table_data!G267))), "-")</f>
        <v>-</v>
      </c>
      <c r="H270" s="59" t="str">
        <f>IF(ISNUMBER(san_table_data!H267), IF(san_table_data!H267=-999,"NA",IF(san_table_data!H267&gt;99, "&gt;99", IF(san_table_data!H267&lt;1, "&lt;1", san_table_data!H267))), "-")</f>
        <v>-</v>
      </c>
      <c r="I270" s="61" t="str">
        <f>IF(ISNUMBER(san_table_data!I267), IF(san_table_data!I267=-999,"NA",IF(san_table_data!I267&gt;99, "&gt;99", IF(san_table_data!I267&lt;1, "&lt;1", san_table_data!I267))), "-")</f>
        <v>-</v>
      </c>
      <c r="J270" s="47" t="str">
        <f>IF(ISNUMBER(san_table_data!J267), IF(san_table_data!J267=-999,"NA",san_table_data!J267), "-")</f>
        <v>-</v>
      </c>
      <c r="K270" s="47" t="str">
        <f>IF(ISNUMBER(san_table_data!K267), IF(san_table_data!K267=-999,"NA",san_table_data!K267), "-")</f>
        <v>-</v>
      </c>
      <c r="L270" s="60" t="str">
        <f>IF(ISNUMBER(san_table_data!L267), IF(san_table_data!L267=-999,"NA",IF(san_table_data!L267&gt;99, "&gt;99", IF(san_table_data!L267&lt;1, "&lt;1", san_table_data!L267))), "-")</f>
        <v>-</v>
      </c>
      <c r="M270" s="59" t="str">
        <f>IF(ISNUMBER(san_table_data!M267), IF(san_table_data!M267=-999,"NA",IF(san_table_data!M267&gt;99, "&gt;99", IF(san_table_data!M267&lt;1, "&lt;1", san_table_data!M267))), "-")</f>
        <v>-</v>
      </c>
      <c r="N270" s="59" t="str">
        <f>IF(ISNUMBER(san_table_data!N267), IF(san_table_data!N267=-999,"NA",IF(san_table_data!N267&gt;99, "&gt;99", IF(san_table_data!N267&lt;1, "&lt;1", san_table_data!N267))), "-")</f>
        <v>-</v>
      </c>
      <c r="O270" s="61" t="str">
        <f>IF(ISNUMBER(san_table_data!O267), IF(san_table_data!O267=-999,"NA",IF(san_table_data!O267&gt;99, "&gt;99", IF(san_table_data!O267&lt;1, "&lt;1", san_table_data!O267))), "-")</f>
        <v>-</v>
      </c>
      <c r="P270" s="47" t="str">
        <f>IF(ISNUMBER(san_table_data!P267), IF(san_table_data!P267=-999,"NA",san_table_data!P267), "-")</f>
        <v>-</v>
      </c>
      <c r="Q270" s="47" t="str">
        <f>IF(ISNUMBER(san_table_data!Q267), IF(san_table_data!Q267=-999,"NA",san_table_data!Q267), "-")</f>
        <v>-</v>
      </c>
      <c r="R270" s="60" t="str">
        <f>IF(ISNUMBER(san_table_data!R267), IF(san_table_data!R267=-999,"NA",IF(san_table_data!R267&gt;99, "&gt;99", IF(san_table_data!R267&lt;1, "&lt;1", san_table_data!R267))), "-")</f>
        <v>-</v>
      </c>
      <c r="S270" s="59" t="str">
        <f>IF(ISNUMBER(san_table_data!S267), IF(san_table_data!S267=-999,"NA",IF(san_table_data!S267&gt;99, "&gt;99", IF(san_table_data!S267&lt;1, "&lt;1", san_table_data!S267))), "-")</f>
        <v>-</v>
      </c>
      <c r="T270" s="59" t="str">
        <f>IF(ISNUMBER(san_table_data!T267), IF(san_table_data!T267=-999,"NA",IF(san_table_data!T267&gt;99, "&gt;99", IF(san_table_data!T267&lt;1, "&lt;1", san_table_data!T267))), "-")</f>
        <v>-</v>
      </c>
      <c r="U270" s="61" t="str">
        <f>IF(ISNUMBER(san_table_data!U267), IF(san_table_data!U267=-999,"NA",IF(san_table_data!U267&gt;99, "&gt;99", IF(san_table_data!U267&lt;1, "&lt;1", san_table_data!U267))), "-")</f>
        <v>-</v>
      </c>
      <c r="V270" s="47" t="str">
        <f>IF(ISNUMBER(san_table_data!V267), IF(san_table_data!V267=-999,"NA",san_table_data!V267), "-")</f>
        <v>-</v>
      </c>
      <c r="W270" s="47" t="str">
        <f>IF(ISNUMBER(san_table_data!W267), IF(san_table_data!W267=-999,"NA",san_table_data!W267), "-")</f>
        <v>-</v>
      </c>
      <c r="X270" s="47"/>
      <c r="Y270" s="47"/>
      <c r="Z270" s="62" t="str">
        <f>IF(ISNUMBER(san_table_data!Z267), IF(san_table_data!Z267=-999,"NA",IF(san_table_data!Z267&gt;99, "&gt;99", IF(san_table_data!Z267&lt;1, "&lt;1", san_table_data!Z267))), "-")</f>
        <v>-</v>
      </c>
      <c r="AA270" s="63" t="str">
        <f>IF(ISNUMBER(san_table_data!AA267), IF(san_table_data!AA267=-999,"NA",IF(san_table_data!AA267&gt;99, "&gt;99", IF(san_table_data!AA267&lt;1, "&lt;1", san_table_data!AA267))), "-")</f>
        <v>-</v>
      </c>
      <c r="AB270" s="63" t="str">
        <f>IF(ISNUMBER(san_table_data!AB267), IF(san_table_data!AB267=-999,"NA",IF(san_table_data!AB267&gt;99, "&gt;99", IF(san_table_data!AB267&lt;1, "&lt;1", san_table_data!AB267))), "-")</f>
        <v>-</v>
      </c>
      <c r="AC270" s="63" t="str">
        <f>IF(ISNUMBER(san_table_data!AC267), IF(san_table_data!AC267=-999,"NA",IF(san_table_data!AC267&gt;99, "&gt;99", IF(san_table_data!AC267&lt;1, "&lt;1", san_table_data!AC267))), "-")</f>
        <v>-</v>
      </c>
      <c r="AD270" s="59" t="str">
        <f>IF(ISNUMBER(san_table_data!AD267), IF(san_table_data!AD267=-999,"NA",IF(san_table_data!AD267&gt;99, "&gt;99", IF(san_table_data!AD267&lt;1, "&lt;1", san_table_data!AD267))), "-")</f>
        <v>-</v>
      </c>
      <c r="AE270" s="59" t="str">
        <f>IF(ISNUMBER(san_table_data!AE267), IF(san_table_data!AE267=-999,"NA",IF(san_table_data!AE267&gt;99, "&gt;99", IF(san_table_data!AE267&lt;1, "&lt;1", san_table_data!AE267))), "-")</f>
        <v>-</v>
      </c>
      <c r="AF270" s="59" t="str">
        <f>IF(ISNUMBER(san_table_data!AF267), IF(san_table_data!AF267=-999,"NA",IF(san_table_data!AF267&gt;99, "&gt;99", IF(san_table_data!AF267&lt;1, "&lt;1", san_table_data!AF267))), "-")</f>
        <v>-</v>
      </c>
      <c r="AG270" s="62" t="str">
        <f>IF(ISNUMBER(san_table_data!AG267), IF(san_table_data!AG267=-999,"NA",IF(san_table_data!AG267&gt;99, "&gt;99", IF(san_table_data!AG267&lt;1, "&lt;1", san_table_data!AG267))), "-")</f>
        <v>-</v>
      </c>
      <c r="AH270" s="63" t="str">
        <f>IF(ISNUMBER(san_table_data!AH267), IF(san_table_data!AH267=-999,"NA",IF(san_table_data!AH267&gt;99, "&gt;99", IF(san_table_data!AH267&lt;1, "&lt;1", san_table_data!AH267))), "-")</f>
        <v>-</v>
      </c>
      <c r="AI270" s="63" t="str">
        <f>IF(ISNUMBER(san_table_data!AI267), IF(san_table_data!AI267=-999,"NA",IF(san_table_data!AI267&gt;99, "&gt;99", IF(san_table_data!AI267&lt;1, "&lt;1", san_table_data!AI267))), "-")</f>
        <v>-</v>
      </c>
      <c r="AJ270" s="63" t="str">
        <f>IF(ISNUMBER(san_table_data!AJ267), IF(san_table_data!AJ267=-999,"NA",IF(san_table_data!AJ267&gt;99, "&gt;99", IF(san_table_data!AJ267&lt;1, "&lt;1", san_table_data!AJ267))), "-")</f>
        <v>-</v>
      </c>
      <c r="AK270" s="59" t="str">
        <f>IF(ISNUMBER(san_table_data!AK267), IF(san_table_data!AK267=-999,"NA",IF(san_table_data!AK267&gt;99, "&gt;99", IF(san_table_data!AK267&lt;1, "&lt;1", san_table_data!AK267))), "-")</f>
        <v>-</v>
      </c>
      <c r="AL270" s="59" t="str">
        <f>IF(ISNUMBER(san_table_data!AL267), IF(san_table_data!AL267=-999,"NA",IF(san_table_data!AL267&gt;99, "&gt;99", IF(san_table_data!AL267&lt;1, "&lt;1", san_table_data!AL267))), "-")</f>
        <v>-</v>
      </c>
      <c r="AM270" s="59" t="str">
        <f>IF(ISNUMBER(san_table_data!AM267), IF(san_table_data!AM267=-999,"NA",IF(san_table_data!AM267&gt;99, "&gt;99", IF(san_table_data!AM267&lt;1, "&lt;1", san_table_data!AM267))), "-")</f>
        <v>-</v>
      </c>
      <c r="AN270" s="62" t="str">
        <f>IF(ISNUMBER(san_table_data!AN267), IF(san_table_data!AN267=-999,"NA",IF(san_table_data!AN267&gt;99, "&gt;99", IF(san_table_data!AN267&lt;1, "&lt;1", san_table_data!AN267))), "-")</f>
        <v>-</v>
      </c>
      <c r="AO270" s="63" t="str">
        <f>IF(ISNUMBER(san_table_data!AO267), IF(san_table_data!AO267=-999,"NA",IF(san_table_data!AO267&gt;99, "&gt;99", IF(san_table_data!AO267&lt;1, "&lt;1", san_table_data!AO267))), "-")</f>
        <v>-</v>
      </c>
      <c r="AP270" s="63" t="str">
        <f>IF(ISNUMBER(san_table_data!AP267), IF(san_table_data!AP267=-999,"NA",IF(san_table_data!AP267&gt;99, "&gt;99", IF(san_table_data!AP267&lt;1, "&lt;1", san_table_data!AP267))), "-")</f>
        <v>-</v>
      </c>
      <c r="AQ270" s="63" t="str">
        <f>IF(ISNUMBER(san_table_data!AQ267), IF(san_table_data!AQ267=-999,"NA",IF(san_table_data!AQ267&gt;99, "&gt;99", IF(san_table_data!AQ267&lt;1, "&lt;1", san_table_data!AQ267))), "-")</f>
        <v>-</v>
      </c>
      <c r="AR270" s="59" t="str">
        <f>IF(ISNUMBER(san_table_data!AR267), IF(san_table_data!AR267=-999,"NA",IF(san_table_data!AR267&gt;99, "&gt;99", IF(san_table_data!AR267&lt;1, "&lt;1", san_table_data!AR267))), "-")</f>
        <v>-</v>
      </c>
      <c r="AS270" s="59" t="str">
        <f>IF(ISNUMBER(san_table_data!AS267), IF(san_table_data!AS267=-999,"NA",IF(san_table_data!AS267&gt;99, "&gt;99", IF(san_table_data!AS267&lt;1, "&lt;1", san_table_data!AS267))), "-")</f>
        <v>-</v>
      </c>
      <c r="AT270" s="59" t="str">
        <f>IF(ISNUMBER(san_table_data!AT267), IF(san_table_data!AT267=-999,"NA",IF(san_table_data!AT267&gt;99, "&gt;99", IF(san_table_data!AT267&lt;1, "&lt;1", san_table_data!AT267))), "-")</f>
        <v>-</v>
      </c>
    </row>
    <row r="271" x14ac:dyDescent="0.25">
      <c r="A271" s="56" t="str">
        <f>IF(ISBLANK(san_table_data!A268), "", san_table_data!A268)</f>
        <v/>
      </c>
      <c r="B271" s="56" t="str">
        <f>IF(ISBLANK(san_table_data!B268), "", san_table_data!B268)</f>
        <v/>
      </c>
      <c r="C271" s="57" t="str">
        <f>IF(ISNUMBER(san_table_data!C268), san_table_data!C268, "-")</f>
        <v>-</v>
      </c>
      <c r="D271" s="58" t="str">
        <f>IF(ISNUMBER(san_table_data!D268), san_table_data!D268, "-")</f>
        <v>-</v>
      </c>
      <c r="E271" s="59" t="str">
        <f>IF(ISNUMBER(san_table_data!E268), san_table_data!E268, "-")</f>
        <v>-</v>
      </c>
      <c r="F271" s="60" t="str">
        <f>IF(ISNUMBER(san_table_data!F268), IF(san_table_data!F268=-999,"NA",IF(san_table_data!F268&gt;99, "&gt;99", IF(san_table_data!F268&lt;1, "&lt;1", san_table_data!F268))), "-")</f>
        <v>-</v>
      </c>
      <c r="G271" s="59" t="str">
        <f>IF(ISNUMBER(san_table_data!G268), IF(san_table_data!G268=-999,"NA",IF(san_table_data!G268&gt;99, "&gt;99", IF(san_table_data!G268&lt;1, "&lt;1", san_table_data!G268))), "-")</f>
        <v>-</v>
      </c>
      <c r="H271" s="59" t="str">
        <f>IF(ISNUMBER(san_table_data!H268), IF(san_table_data!H268=-999,"NA",IF(san_table_data!H268&gt;99, "&gt;99", IF(san_table_data!H268&lt;1, "&lt;1", san_table_data!H268))), "-")</f>
        <v>-</v>
      </c>
      <c r="I271" s="61" t="str">
        <f>IF(ISNUMBER(san_table_data!I268), IF(san_table_data!I268=-999,"NA",IF(san_table_data!I268&gt;99, "&gt;99", IF(san_table_data!I268&lt;1, "&lt;1", san_table_data!I268))), "-")</f>
        <v>-</v>
      </c>
      <c r="J271" s="47" t="str">
        <f>IF(ISNUMBER(san_table_data!J268), IF(san_table_data!J268=-999,"NA",san_table_data!J268), "-")</f>
        <v>-</v>
      </c>
      <c r="K271" s="47" t="str">
        <f>IF(ISNUMBER(san_table_data!K268), IF(san_table_data!K268=-999,"NA",san_table_data!K268), "-")</f>
        <v>-</v>
      </c>
      <c r="L271" s="60" t="str">
        <f>IF(ISNUMBER(san_table_data!L268), IF(san_table_data!L268=-999,"NA",IF(san_table_data!L268&gt;99, "&gt;99", IF(san_table_data!L268&lt;1, "&lt;1", san_table_data!L268))), "-")</f>
        <v>-</v>
      </c>
      <c r="M271" s="59" t="str">
        <f>IF(ISNUMBER(san_table_data!M268), IF(san_table_data!M268=-999,"NA",IF(san_table_data!M268&gt;99, "&gt;99", IF(san_table_data!M268&lt;1, "&lt;1", san_table_data!M268))), "-")</f>
        <v>-</v>
      </c>
      <c r="N271" s="59" t="str">
        <f>IF(ISNUMBER(san_table_data!N268), IF(san_table_data!N268=-999,"NA",IF(san_table_data!N268&gt;99, "&gt;99", IF(san_table_data!N268&lt;1, "&lt;1", san_table_data!N268))), "-")</f>
        <v>-</v>
      </c>
      <c r="O271" s="61" t="str">
        <f>IF(ISNUMBER(san_table_data!O268), IF(san_table_data!O268=-999,"NA",IF(san_table_data!O268&gt;99, "&gt;99", IF(san_table_data!O268&lt;1, "&lt;1", san_table_data!O268))), "-")</f>
        <v>-</v>
      </c>
      <c r="P271" s="47" t="str">
        <f>IF(ISNUMBER(san_table_data!P268), IF(san_table_data!P268=-999,"NA",san_table_data!P268), "-")</f>
        <v>-</v>
      </c>
      <c r="Q271" s="47" t="str">
        <f>IF(ISNUMBER(san_table_data!Q268), IF(san_table_data!Q268=-999,"NA",san_table_data!Q268), "-")</f>
        <v>-</v>
      </c>
      <c r="R271" s="60" t="str">
        <f>IF(ISNUMBER(san_table_data!R268), IF(san_table_data!R268=-999,"NA",IF(san_table_data!R268&gt;99, "&gt;99", IF(san_table_data!R268&lt;1, "&lt;1", san_table_data!R268))), "-")</f>
        <v>-</v>
      </c>
      <c r="S271" s="59" t="str">
        <f>IF(ISNUMBER(san_table_data!S268), IF(san_table_data!S268=-999,"NA",IF(san_table_data!S268&gt;99, "&gt;99", IF(san_table_data!S268&lt;1, "&lt;1", san_table_data!S268))), "-")</f>
        <v>-</v>
      </c>
      <c r="T271" s="59" t="str">
        <f>IF(ISNUMBER(san_table_data!T268), IF(san_table_data!T268=-999,"NA",IF(san_table_data!T268&gt;99, "&gt;99", IF(san_table_data!T268&lt;1, "&lt;1", san_table_data!T268))), "-")</f>
        <v>-</v>
      </c>
      <c r="U271" s="61" t="str">
        <f>IF(ISNUMBER(san_table_data!U268), IF(san_table_data!U268=-999,"NA",IF(san_table_data!U268&gt;99, "&gt;99", IF(san_table_data!U268&lt;1, "&lt;1", san_table_data!U268))), "-")</f>
        <v>-</v>
      </c>
      <c r="V271" s="47" t="str">
        <f>IF(ISNUMBER(san_table_data!V268), IF(san_table_data!V268=-999,"NA",san_table_data!V268), "-")</f>
        <v>-</v>
      </c>
      <c r="W271" s="47" t="str">
        <f>IF(ISNUMBER(san_table_data!W268), IF(san_table_data!W268=-999,"NA",san_table_data!W268), "-")</f>
        <v>-</v>
      </c>
      <c r="X271" s="47"/>
      <c r="Y271" s="47"/>
      <c r="Z271" s="62" t="str">
        <f>IF(ISNUMBER(san_table_data!Z268), IF(san_table_data!Z268=-999,"NA",IF(san_table_data!Z268&gt;99, "&gt;99", IF(san_table_data!Z268&lt;1, "&lt;1", san_table_data!Z268))), "-")</f>
        <v>-</v>
      </c>
      <c r="AA271" s="63" t="str">
        <f>IF(ISNUMBER(san_table_data!AA268), IF(san_table_data!AA268=-999,"NA",IF(san_table_data!AA268&gt;99, "&gt;99", IF(san_table_data!AA268&lt;1, "&lt;1", san_table_data!AA268))), "-")</f>
        <v>-</v>
      </c>
      <c r="AB271" s="63" t="str">
        <f>IF(ISNUMBER(san_table_data!AB268), IF(san_table_data!AB268=-999,"NA",IF(san_table_data!AB268&gt;99, "&gt;99", IF(san_table_data!AB268&lt;1, "&lt;1", san_table_data!AB268))), "-")</f>
        <v>-</v>
      </c>
      <c r="AC271" s="63" t="str">
        <f>IF(ISNUMBER(san_table_data!AC268), IF(san_table_data!AC268=-999,"NA",IF(san_table_data!AC268&gt;99, "&gt;99", IF(san_table_data!AC268&lt;1, "&lt;1", san_table_data!AC268))), "-")</f>
        <v>-</v>
      </c>
      <c r="AD271" s="59" t="str">
        <f>IF(ISNUMBER(san_table_data!AD268), IF(san_table_data!AD268=-999,"NA",IF(san_table_data!AD268&gt;99, "&gt;99", IF(san_table_data!AD268&lt;1, "&lt;1", san_table_data!AD268))), "-")</f>
        <v>-</v>
      </c>
      <c r="AE271" s="59" t="str">
        <f>IF(ISNUMBER(san_table_data!AE268), IF(san_table_data!AE268=-999,"NA",IF(san_table_data!AE268&gt;99, "&gt;99", IF(san_table_data!AE268&lt;1, "&lt;1", san_table_data!AE268))), "-")</f>
        <v>-</v>
      </c>
      <c r="AF271" s="59" t="str">
        <f>IF(ISNUMBER(san_table_data!AF268), IF(san_table_data!AF268=-999,"NA",IF(san_table_data!AF268&gt;99, "&gt;99", IF(san_table_data!AF268&lt;1, "&lt;1", san_table_data!AF268))), "-")</f>
        <v>-</v>
      </c>
      <c r="AG271" s="62" t="str">
        <f>IF(ISNUMBER(san_table_data!AG268), IF(san_table_data!AG268=-999,"NA",IF(san_table_data!AG268&gt;99, "&gt;99", IF(san_table_data!AG268&lt;1, "&lt;1", san_table_data!AG268))), "-")</f>
        <v>-</v>
      </c>
      <c r="AH271" s="63" t="str">
        <f>IF(ISNUMBER(san_table_data!AH268), IF(san_table_data!AH268=-999,"NA",IF(san_table_data!AH268&gt;99, "&gt;99", IF(san_table_data!AH268&lt;1, "&lt;1", san_table_data!AH268))), "-")</f>
        <v>-</v>
      </c>
      <c r="AI271" s="63" t="str">
        <f>IF(ISNUMBER(san_table_data!AI268), IF(san_table_data!AI268=-999,"NA",IF(san_table_data!AI268&gt;99, "&gt;99", IF(san_table_data!AI268&lt;1, "&lt;1", san_table_data!AI268))), "-")</f>
        <v>-</v>
      </c>
      <c r="AJ271" s="63" t="str">
        <f>IF(ISNUMBER(san_table_data!AJ268), IF(san_table_data!AJ268=-999,"NA",IF(san_table_data!AJ268&gt;99, "&gt;99", IF(san_table_data!AJ268&lt;1, "&lt;1", san_table_data!AJ268))), "-")</f>
        <v>-</v>
      </c>
      <c r="AK271" s="59" t="str">
        <f>IF(ISNUMBER(san_table_data!AK268), IF(san_table_data!AK268=-999,"NA",IF(san_table_data!AK268&gt;99, "&gt;99", IF(san_table_data!AK268&lt;1, "&lt;1", san_table_data!AK268))), "-")</f>
        <v>-</v>
      </c>
      <c r="AL271" s="59" t="str">
        <f>IF(ISNUMBER(san_table_data!AL268), IF(san_table_data!AL268=-999,"NA",IF(san_table_data!AL268&gt;99, "&gt;99", IF(san_table_data!AL268&lt;1, "&lt;1", san_table_data!AL268))), "-")</f>
        <v>-</v>
      </c>
      <c r="AM271" s="59" t="str">
        <f>IF(ISNUMBER(san_table_data!AM268), IF(san_table_data!AM268=-999,"NA",IF(san_table_data!AM268&gt;99, "&gt;99", IF(san_table_data!AM268&lt;1, "&lt;1", san_table_data!AM268))), "-")</f>
        <v>-</v>
      </c>
      <c r="AN271" s="62" t="str">
        <f>IF(ISNUMBER(san_table_data!AN268), IF(san_table_data!AN268=-999,"NA",IF(san_table_data!AN268&gt;99, "&gt;99", IF(san_table_data!AN268&lt;1, "&lt;1", san_table_data!AN268))), "-")</f>
        <v>-</v>
      </c>
      <c r="AO271" s="63" t="str">
        <f>IF(ISNUMBER(san_table_data!AO268), IF(san_table_data!AO268=-999,"NA",IF(san_table_data!AO268&gt;99, "&gt;99", IF(san_table_data!AO268&lt;1, "&lt;1", san_table_data!AO268))), "-")</f>
        <v>-</v>
      </c>
      <c r="AP271" s="63" t="str">
        <f>IF(ISNUMBER(san_table_data!AP268), IF(san_table_data!AP268=-999,"NA",IF(san_table_data!AP268&gt;99, "&gt;99", IF(san_table_data!AP268&lt;1, "&lt;1", san_table_data!AP268))), "-")</f>
        <v>-</v>
      </c>
      <c r="AQ271" s="63" t="str">
        <f>IF(ISNUMBER(san_table_data!AQ268), IF(san_table_data!AQ268=-999,"NA",IF(san_table_data!AQ268&gt;99, "&gt;99", IF(san_table_data!AQ268&lt;1, "&lt;1", san_table_data!AQ268))), "-")</f>
        <v>-</v>
      </c>
      <c r="AR271" s="59" t="str">
        <f>IF(ISNUMBER(san_table_data!AR268), IF(san_table_data!AR268=-999,"NA",IF(san_table_data!AR268&gt;99, "&gt;99", IF(san_table_data!AR268&lt;1, "&lt;1", san_table_data!AR268))), "-")</f>
        <v>-</v>
      </c>
      <c r="AS271" s="59" t="str">
        <f>IF(ISNUMBER(san_table_data!AS268), IF(san_table_data!AS268=-999,"NA",IF(san_table_data!AS268&gt;99, "&gt;99", IF(san_table_data!AS268&lt;1, "&lt;1", san_table_data!AS268))), "-")</f>
        <v>-</v>
      </c>
      <c r="AT271" s="59" t="str">
        <f>IF(ISNUMBER(san_table_data!AT268), IF(san_table_data!AT268=-999,"NA",IF(san_table_data!AT268&gt;99, "&gt;99", IF(san_table_data!AT268&lt;1, "&lt;1", san_table_data!AT268))), "-")</f>
        <v>-</v>
      </c>
    </row>
    <row r="272" x14ac:dyDescent="0.25">
      <c r="A272" s="56" t="str">
        <f>IF(ISBLANK(san_table_data!A269), "", san_table_data!A269)</f>
        <v/>
      </c>
      <c r="B272" s="56" t="str">
        <f>IF(ISBLANK(san_table_data!B269), "", san_table_data!B269)</f>
        <v/>
      </c>
      <c r="C272" s="57" t="str">
        <f>IF(ISNUMBER(san_table_data!C269), san_table_data!C269, "-")</f>
        <v>-</v>
      </c>
      <c r="D272" s="58" t="str">
        <f>IF(ISNUMBER(san_table_data!D269), san_table_data!D269, "-")</f>
        <v>-</v>
      </c>
      <c r="E272" s="59" t="str">
        <f>IF(ISNUMBER(san_table_data!E269), san_table_data!E269, "-")</f>
        <v>-</v>
      </c>
      <c r="F272" s="60" t="str">
        <f>IF(ISNUMBER(san_table_data!F269), IF(san_table_data!F269=-999,"NA",IF(san_table_data!F269&gt;99, "&gt;99", IF(san_table_data!F269&lt;1, "&lt;1", san_table_data!F269))), "-")</f>
        <v>-</v>
      </c>
      <c r="G272" s="59" t="str">
        <f>IF(ISNUMBER(san_table_data!G269), IF(san_table_data!G269=-999,"NA",IF(san_table_data!G269&gt;99, "&gt;99", IF(san_table_data!G269&lt;1, "&lt;1", san_table_data!G269))), "-")</f>
        <v>-</v>
      </c>
      <c r="H272" s="59" t="str">
        <f>IF(ISNUMBER(san_table_data!H269), IF(san_table_data!H269=-999,"NA",IF(san_table_data!H269&gt;99, "&gt;99", IF(san_table_data!H269&lt;1, "&lt;1", san_table_data!H269))), "-")</f>
        <v>-</v>
      </c>
      <c r="I272" s="61" t="str">
        <f>IF(ISNUMBER(san_table_data!I269), IF(san_table_data!I269=-999,"NA",IF(san_table_data!I269&gt;99, "&gt;99", IF(san_table_data!I269&lt;1, "&lt;1", san_table_data!I269))), "-")</f>
        <v>-</v>
      </c>
      <c r="J272" s="47" t="str">
        <f>IF(ISNUMBER(san_table_data!J269), IF(san_table_data!J269=-999,"NA",san_table_data!J269), "-")</f>
        <v>-</v>
      </c>
      <c r="K272" s="47" t="str">
        <f>IF(ISNUMBER(san_table_data!K269), IF(san_table_data!K269=-999,"NA",san_table_data!K269), "-")</f>
        <v>-</v>
      </c>
      <c r="L272" s="60" t="str">
        <f>IF(ISNUMBER(san_table_data!L269), IF(san_table_data!L269=-999,"NA",IF(san_table_data!L269&gt;99, "&gt;99", IF(san_table_data!L269&lt;1, "&lt;1", san_table_data!L269))), "-")</f>
        <v>-</v>
      </c>
      <c r="M272" s="59" t="str">
        <f>IF(ISNUMBER(san_table_data!M269), IF(san_table_data!M269=-999,"NA",IF(san_table_data!M269&gt;99, "&gt;99", IF(san_table_data!M269&lt;1, "&lt;1", san_table_data!M269))), "-")</f>
        <v>-</v>
      </c>
      <c r="N272" s="59" t="str">
        <f>IF(ISNUMBER(san_table_data!N269), IF(san_table_data!N269=-999,"NA",IF(san_table_data!N269&gt;99, "&gt;99", IF(san_table_data!N269&lt;1, "&lt;1", san_table_data!N269))), "-")</f>
        <v>-</v>
      </c>
      <c r="O272" s="61" t="str">
        <f>IF(ISNUMBER(san_table_data!O269), IF(san_table_data!O269=-999,"NA",IF(san_table_data!O269&gt;99, "&gt;99", IF(san_table_data!O269&lt;1, "&lt;1", san_table_data!O269))), "-")</f>
        <v>-</v>
      </c>
      <c r="P272" s="47" t="str">
        <f>IF(ISNUMBER(san_table_data!P269), IF(san_table_data!P269=-999,"NA",san_table_data!P269), "-")</f>
        <v>-</v>
      </c>
      <c r="Q272" s="47" t="str">
        <f>IF(ISNUMBER(san_table_data!Q269), IF(san_table_data!Q269=-999,"NA",san_table_data!Q269), "-")</f>
        <v>-</v>
      </c>
      <c r="R272" s="60" t="str">
        <f>IF(ISNUMBER(san_table_data!R269), IF(san_table_data!R269=-999,"NA",IF(san_table_data!R269&gt;99, "&gt;99", IF(san_table_data!R269&lt;1, "&lt;1", san_table_data!R269))), "-")</f>
        <v>-</v>
      </c>
      <c r="S272" s="59" t="str">
        <f>IF(ISNUMBER(san_table_data!S269), IF(san_table_data!S269=-999,"NA",IF(san_table_data!S269&gt;99, "&gt;99", IF(san_table_data!S269&lt;1, "&lt;1", san_table_data!S269))), "-")</f>
        <v>-</v>
      </c>
      <c r="T272" s="59" t="str">
        <f>IF(ISNUMBER(san_table_data!T269), IF(san_table_data!T269=-999,"NA",IF(san_table_data!T269&gt;99, "&gt;99", IF(san_table_data!T269&lt;1, "&lt;1", san_table_data!T269))), "-")</f>
        <v>-</v>
      </c>
      <c r="U272" s="61" t="str">
        <f>IF(ISNUMBER(san_table_data!U269), IF(san_table_data!U269=-999,"NA",IF(san_table_data!U269&gt;99, "&gt;99", IF(san_table_data!U269&lt;1, "&lt;1", san_table_data!U269))), "-")</f>
        <v>-</v>
      </c>
      <c r="V272" s="47" t="str">
        <f>IF(ISNUMBER(san_table_data!V269), IF(san_table_data!V269=-999,"NA",san_table_data!V269), "-")</f>
        <v>-</v>
      </c>
      <c r="W272" s="47" t="str">
        <f>IF(ISNUMBER(san_table_data!W269), IF(san_table_data!W269=-999,"NA",san_table_data!W269), "-")</f>
        <v>-</v>
      </c>
      <c r="X272" s="47"/>
      <c r="Y272" s="47"/>
      <c r="Z272" s="62" t="str">
        <f>IF(ISNUMBER(san_table_data!Z269), IF(san_table_data!Z269=-999,"NA",IF(san_table_data!Z269&gt;99, "&gt;99", IF(san_table_data!Z269&lt;1, "&lt;1", san_table_data!Z269))), "-")</f>
        <v>-</v>
      </c>
      <c r="AA272" s="63" t="str">
        <f>IF(ISNUMBER(san_table_data!AA269), IF(san_table_data!AA269=-999,"NA",IF(san_table_data!AA269&gt;99, "&gt;99", IF(san_table_data!AA269&lt;1, "&lt;1", san_table_data!AA269))), "-")</f>
        <v>-</v>
      </c>
      <c r="AB272" s="63" t="str">
        <f>IF(ISNUMBER(san_table_data!AB269), IF(san_table_data!AB269=-999,"NA",IF(san_table_data!AB269&gt;99, "&gt;99", IF(san_table_data!AB269&lt;1, "&lt;1", san_table_data!AB269))), "-")</f>
        <v>-</v>
      </c>
      <c r="AC272" s="63" t="str">
        <f>IF(ISNUMBER(san_table_data!AC269), IF(san_table_data!AC269=-999,"NA",IF(san_table_data!AC269&gt;99, "&gt;99", IF(san_table_data!AC269&lt;1, "&lt;1", san_table_data!AC269))), "-")</f>
        <v>-</v>
      </c>
      <c r="AD272" s="59" t="str">
        <f>IF(ISNUMBER(san_table_data!AD269), IF(san_table_data!AD269=-999,"NA",IF(san_table_data!AD269&gt;99, "&gt;99", IF(san_table_data!AD269&lt;1, "&lt;1", san_table_data!AD269))), "-")</f>
        <v>-</v>
      </c>
      <c r="AE272" s="59" t="str">
        <f>IF(ISNUMBER(san_table_data!AE269), IF(san_table_data!AE269=-999,"NA",IF(san_table_data!AE269&gt;99, "&gt;99", IF(san_table_data!AE269&lt;1, "&lt;1", san_table_data!AE269))), "-")</f>
        <v>-</v>
      </c>
      <c r="AF272" s="59" t="str">
        <f>IF(ISNUMBER(san_table_data!AF269), IF(san_table_data!AF269=-999,"NA",IF(san_table_data!AF269&gt;99, "&gt;99", IF(san_table_data!AF269&lt;1, "&lt;1", san_table_data!AF269))), "-")</f>
        <v>-</v>
      </c>
      <c r="AG272" s="62" t="str">
        <f>IF(ISNUMBER(san_table_data!AG269), IF(san_table_data!AG269=-999,"NA",IF(san_table_data!AG269&gt;99, "&gt;99", IF(san_table_data!AG269&lt;1, "&lt;1", san_table_data!AG269))), "-")</f>
        <v>-</v>
      </c>
      <c r="AH272" s="63" t="str">
        <f>IF(ISNUMBER(san_table_data!AH269), IF(san_table_data!AH269=-999,"NA",IF(san_table_data!AH269&gt;99, "&gt;99", IF(san_table_data!AH269&lt;1, "&lt;1", san_table_data!AH269))), "-")</f>
        <v>-</v>
      </c>
      <c r="AI272" s="63" t="str">
        <f>IF(ISNUMBER(san_table_data!AI269), IF(san_table_data!AI269=-999,"NA",IF(san_table_data!AI269&gt;99, "&gt;99", IF(san_table_data!AI269&lt;1, "&lt;1", san_table_data!AI269))), "-")</f>
        <v>-</v>
      </c>
      <c r="AJ272" s="63" t="str">
        <f>IF(ISNUMBER(san_table_data!AJ269), IF(san_table_data!AJ269=-999,"NA",IF(san_table_data!AJ269&gt;99, "&gt;99", IF(san_table_data!AJ269&lt;1, "&lt;1", san_table_data!AJ269))), "-")</f>
        <v>-</v>
      </c>
      <c r="AK272" s="59" t="str">
        <f>IF(ISNUMBER(san_table_data!AK269), IF(san_table_data!AK269=-999,"NA",IF(san_table_data!AK269&gt;99, "&gt;99", IF(san_table_data!AK269&lt;1, "&lt;1", san_table_data!AK269))), "-")</f>
        <v>-</v>
      </c>
      <c r="AL272" s="59" t="str">
        <f>IF(ISNUMBER(san_table_data!AL269), IF(san_table_data!AL269=-999,"NA",IF(san_table_data!AL269&gt;99, "&gt;99", IF(san_table_data!AL269&lt;1, "&lt;1", san_table_data!AL269))), "-")</f>
        <v>-</v>
      </c>
      <c r="AM272" s="59" t="str">
        <f>IF(ISNUMBER(san_table_data!AM269), IF(san_table_data!AM269=-999,"NA",IF(san_table_data!AM269&gt;99, "&gt;99", IF(san_table_data!AM269&lt;1, "&lt;1", san_table_data!AM269))), "-")</f>
        <v>-</v>
      </c>
      <c r="AN272" s="62" t="str">
        <f>IF(ISNUMBER(san_table_data!AN269), IF(san_table_data!AN269=-999,"NA",IF(san_table_data!AN269&gt;99, "&gt;99", IF(san_table_data!AN269&lt;1, "&lt;1", san_table_data!AN269))), "-")</f>
        <v>-</v>
      </c>
      <c r="AO272" s="63" t="str">
        <f>IF(ISNUMBER(san_table_data!AO269), IF(san_table_data!AO269=-999,"NA",IF(san_table_data!AO269&gt;99, "&gt;99", IF(san_table_data!AO269&lt;1, "&lt;1", san_table_data!AO269))), "-")</f>
        <v>-</v>
      </c>
      <c r="AP272" s="63" t="str">
        <f>IF(ISNUMBER(san_table_data!AP269), IF(san_table_data!AP269=-999,"NA",IF(san_table_data!AP269&gt;99, "&gt;99", IF(san_table_data!AP269&lt;1, "&lt;1", san_table_data!AP269))), "-")</f>
        <v>-</v>
      </c>
      <c r="AQ272" s="63" t="str">
        <f>IF(ISNUMBER(san_table_data!AQ269), IF(san_table_data!AQ269=-999,"NA",IF(san_table_data!AQ269&gt;99, "&gt;99", IF(san_table_data!AQ269&lt;1, "&lt;1", san_table_data!AQ269))), "-")</f>
        <v>-</v>
      </c>
      <c r="AR272" s="59" t="str">
        <f>IF(ISNUMBER(san_table_data!AR269), IF(san_table_data!AR269=-999,"NA",IF(san_table_data!AR269&gt;99, "&gt;99", IF(san_table_data!AR269&lt;1, "&lt;1", san_table_data!AR269))), "-")</f>
        <v>-</v>
      </c>
      <c r="AS272" s="59" t="str">
        <f>IF(ISNUMBER(san_table_data!AS269), IF(san_table_data!AS269=-999,"NA",IF(san_table_data!AS269&gt;99, "&gt;99", IF(san_table_data!AS269&lt;1, "&lt;1", san_table_data!AS269))), "-")</f>
        <v>-</v>
      </c>
      <c r="AT272" s="59" t="str">
        <f>IF(ISNUMBER(san_table_data!AT269), IF(san_table_data!AT269=-999,"NA",IF(san_table_data!AT269&gt;99, "&gt;99", IF(san_table_data!AT269&lt;1, "&lt;1", san_table_data!AT269))), "-")</f>
        <v>-</v>
      </c>
    </row>
    <row r="273" x14ac:dyDescent="0.25">
      <c r="A273" s="56" t="str">
        <f>IF(ISBLANK(san_table_data!A270), "", san_table_data!A270)</f>
        <v/>
      </c>
      <c r="B273" s="56" t="str">
        <f>IF(ISBLANK(san_table_data!B270), "", san_table_data!B270)</f>
        <v/>
      </c>
      <c r="C273" s="57" t="str">
        <f>IF(ISNUMBER(san_table_data!C270), san_table_data!C270, "-")</f>
        <v>-</v>
      </c>
      <c r="D273" s="58" t="str">
        <f>IF(ISNUMBER(san_table_data!D270), san_table_data!D270, "-")</f>
        <v>-</v>
      </c>
      <c r="E273" s="59" t="str">
        <f>IF(ISNUMBER(san_table_data!E270), san_table_data!E270, "-")</f>
        <v>-</v>
      </c>
      <c r="F273" s="60" t="str">
        <f>IF(ISNUMBER(san_table_data!F270), IF(san_table_data!F270=-999,"NA",IF(san_table_data!F270&gt;99, "&gt;99", IF(san_table_data!F270&lt;1, "&lt;1", san_table_data!F270))), "-")</f>
        <v>-</v>
      </c>
      <c r="G273" s="59" t="str">
        <f>IF(ISNUMBER(san_table_data!G270), IF(san_table_data!G270=-999,"NA",IF(san_table_data!G270&gt;99, "&gt;99", IF(san_table_data!G270&lt;1, "&lt;1", san_table_data!G270))), "-")</f>
        <v>-</v>
      </c>
      <c r="H273" s="59" t="str">
        <f>IF(ISNUMBER(san_table_data!H270), IF(san_table_data!H270=-999,"NA",IF(san_table_data!H270&gt;99, "&gt;99", IF(san_table_data!H270&lt;1, "&lt;1", san_table_data!H270))), "-")</f>
        <v>-</v>
      </c>
      <c r="I273" s="61" t="str">
        <f>IF(ISNUMBER(san_table_data!I270), IF(san_table_data!I270=-999,"NA",IF(san_table_data!I270&gt;99, "&gt;99", IF(san_table_data!I270&lt;1, "&lt;1", san_table_data!I270))), "-")</f>
        <v>-</v>
      </c>
      <c r="J273" s="47" t="str">
        <f>IF(ISNUMBER(san_table_data!J270), IF(san_table_data!J270=-999,"NA",san_table_data!J270), "-")</f>
        <v>-</v>
      </c>
      <c r="K273" s="47" t="str">
        <f>IF(ISNUMBER(san_table_data!K270), IF(san_table_data!K270=-999,"NA",san_table_data!K270), "-")</f>
        <v>-</v>
      </c>
      <c r="L273" s="60" t="str">
        <f>IF(ISNUMBER(san_table_data!L270), IF(san_table_data!L270=-999,"NA",IF(san_table_data!L270&gt;99, "&gt;99", IF(san_table_data!L270&lt;1, "&lt;1", san_table_data!L270))), "-")</f>
        <v>-</v>
      </c>
      <c r="M273" s="59" t="str">
        <f>IF(ISNUMBER(san_table_data!M270), IF(san_table_data!M270=-999,"NA",IF(san_table_data!M270&gt;99, "&gt;99", IF(san_table_data!M270&lt;1, "&lt;1", san_table_data!M270))), "-")</f>
        <v>-</v>
      </c>
      <c r="N273" s="59" t="str">
        <f>IF(ISNUMBER(san_table_data!N270), IF(san_table_data!N270=-999,"NA",IF(san_table_data!N270&gt;99, "&gt;99", IF(san_table_data!N270&lt;1, "&lt;1", san_table_data!N270))), "-")</f>
        <v>-</v>
      </c>
      <c r="O273" s="61" t="str">
        <f>IF(ISNUMBER(san_table_data!O270), IF(san_table_data!O270=-999,"NA",IF(san_table_data!O270&gt;99, "&gt;99", IF(san_table_data!O270&lt;1, "&lt;1", san_table_data!O270))), "-")</f>
        <v>-</v>
      </c>
      <c r="P273" s="47" t="str">
        <f>IF(ISNUMBER(san_table_data!P270), IF(san_table_data!P270=-999,"NA",san_table_data!P270), "-")</f>
        <v>-</v>
      </c>
      <c r="Q273" s="47" t="str">
        <f>IF(ISNUMBER(san_table_data!Q270), IF(san_table_data!Q270=-999,"NA",san_table_data!Q270), "-")</f>
        <v>-</v>
      </c>
      <c r="R273" s="60" t="str">
        <f>IF(ISNUMBER(san_table_data!R270), IF(san_table_data!R270=-999,"NA",IF(san_table_data!R270&gt;99, "&gt;99", IF(san_table_data!R270&lt;1, "&lt;1", san_table_data!R270))), "-")</f>
        <v>-</v>
      </c>
      <c r="S273" s="59" t="str">
        <f>IF(ISNUMBER(san_table_data!S270), IF(san_table_data!S270=-999,"NA",IF(san_table_data!S270&gt;99, "&gt;99", IF(san_table_data!S270&lt;1, "&lt;1", san_table_data!S270))), "-")</f>
        <v>-</v>
      </c>
      <c r="T273" s="59" t="str">
        <f>IF(ISNUMBER(san_table_data!T270), IF(san_table_data!T270=-999,"NA",IF(san_table_data!T270&gt;99, "&gt;99", IF(san_table_data!T270&lt;1, "&lt;1", san_table_data!T270))), "-")</f>
        <v>-</v>
      </c>
      <c r="U273" s="61" t="str">
        <f>IF(ISNUMBER(san_table_data!U270), IF(san_table_data!U270=-999,"NA",IF(san_table_data!U270&gt;99, "&gt;99", IF(san_table_data!U270&lt;1, "&lt;1", san_table_data!U270))), "-")</f>
        <v>-</v>
      </c>
      <c r="V273" s="47" t="str">
        <f>IF(ISNUMBER(san_table_data!V270), IF(san_table_data!V270=-999,"NA",san_table_data!V270), "-")</f>
        <v>-</v>
      </c>
      <c r="W273" s="47" t="str">
        <f>IF(ISNUMBER(san_table_data!W270), IF(san_table_data!W270=-999,"NA",san_table_data!W270), "-")</f>
        <v>-</v>
      </c>
      <c r="X273" s="47"/>
      <c r="Y273" s="47"/>
      <c r="Z273" s="62" t="str">
        <f>IF(ISNUMBER(san_table_data!Z270), IF(san_table_data!Z270=-999,"NA",IF(san_table_data!Z270&gt;99, "&gt;99", IF(san_table_data!Z270&lt;1, "&lt;1", san_table_data!Z270))), "-")</f>
        <v>-</v>
      </c>
      <c r="AA273" s="63" t="str">
        <f>IF(ISNUMBER(san_table_data!AA270), IF(san_table_data!AA270=-999,"NA",IF(san_table_data!AA270&gt;99, "&gt;99", IF(san_table_data!AA270&lt;1, "&lt;1", san_table_data!AA270))), "-")</f>
        <v>-</v>
      </c>
      <c r="AB273" s="63" t="str">
        <f>IF(ISNUMBER(san_table_data!AB270), IF(san_table_data!AB270=-999,"NA",IF(san_table_data!AB270&gt;99, "&gt;99", IF(san_table_data!AB270&lt;1, "&lt;1", san_table_data!AB270))), "-")</f>
        <v>-</v>
      </c>
      <c r="AC273" s="63" t="str">
        <f>IF(ISNUMBER(san_table_data!AC270), IF(san_table_data!AC270=-999,"NA",IF(san_table_data!AC270&gt;99, "&gt;99", IF(san_table_data!AC270&lt;1, "&lt;1", san_table_data!AC270))), "-")</f>
        <v>-</v>
      </c>
      <c r="AD273" s="59" t="str">
        <f>IF(ISNUMBER(san_table_data!AD270), IF(san_table_data!AD270=-999,"NA",IF(san_table_data!AD270&gt;99, "&gt;99", IF(san_table_data!AD270&lt;1, "&lt;1", san_table_data!AD270))), "-")</f>
        <v>-</v>
      </c>
      <c r="AE273" s="59" t="str">
        <f>IF(ISNUMBER(san_table_data!AE270), IF(san_table_data!AE270=-999,"NA",IF(san_table_data!AE270&gt;99, "&gt;99", IF(san_table_data!AE270&lt;1, "&lt;1", san_table_data!AE270))), "-")</f>
        <v>-</v>
      </c>
      <c r="AF273" s="59" t="str">
        <f>IF(ISNUMBER(san_table_data!AF270), IF(san_table_data!AF270=-999,"NA",IF(san_table_data!AF270&gt;99, "&gt;99", IF(san_table_data!AF270&lt;1, "&lt;1", san_table_data!AF270))), "-")</f>
        <v>-</v>
      </c>
      <c r="AG273" s="62" t="str">
        <f>IF(ISNUMBER(san_table_data!AG270), IF(san_table_data!AG270=-999,"NA",IF(san_table_data!AG270&gt;99, "&gt;99", IF(san_table_data!AG270&lt;1, "&lt;1", san_table_data!AG270))), "-")</f>
        <v>-</v>
      </c>
      <c r="AH273" s="63" t="str">
        <f>IF(ISNUMBER(san_table_data!AH270), IF(san_table_data!AH270=-999,"NA",IF(san_table_data!AH270&gt;99, "&gt;99", IF(san_table_data!AH270&lt;1, "&lt;1", san_table_data!AH270))), "-")</f>
        <v>-</v>
      </c>
      <c r="AI273" s="63" t="str">
        <f>IF(ISNUMBER(san_table_data!AI270), IF(san_table_data!AI270=-999,"NA",IF(san_table_data!AI270&gt;99, "&gt;99", IF(san_table_data!AI270&lt;1, "&lt;1", san_table_data!AI270))), "-")</f>
        <v>-</v>
      </c>
      <c r="AJ273" s="63" t="str">
        <f>IF(ISNUMBER(san_table_data!AJ270), IF(san_table_data!AJ270=-999,"NA",IF(san_table_data!AJ270&gt;99, "&gt;99", IF(san_table_data!AJ270&lt;1, "&lt;1", san_table_data!AJ270))), "-")</f>
        <v>-</v>
      </c>
      <c r="AK273" s="59" t="str">
        <f>IF(ISNUMBER(san_table_data!AK270), IF(san_table_data!AK270=-999,"NA",IF(san_table_data!AK270&gt;99, "&gt;99", IF(san_table_data!AK270&lt;1, "&lt;1", san_table_data!AK270))), "-")</f>
        <v>-</v>
      </c>
      <c r="AL273" s="59" t="str">
        <f>IF(ISNUMBER(san_table_data!AL270), IF(san_table_data!AL270=-999,"NA",IF(san_table_data!AL270&gt;99, "&gt;99", IF(san_table_data!AL270&lt;1, "&lt;1", san_table_data!AL270))), "-")</f>
        <v>-</v>
      </c>
      <c r="AM273" s="59" t="str">
        <f>IF(ISNUMBER(san_table_data!AM270), IF(san_table_data!AM270=-999,"NA",IF(san_table_data!AM270&gt;99, "&gt;99", IF(san_table_data!AM270&lt;1, "&lt;1", san_table_data!AM270))), "-")</f>
        <v>-</v>
      </c>
      <c r="AN273" s="62" t="str">
        <f>IF(ISNUMBER(san_table_data!AN270), IF(san_table_data!AN270=-999,"NA",IF(san_table_data!AN270&gt;99, "&gt;99", IF(san_table_data!AN270&lt;1, "&lt;1", san_table_data!AN270))), "-")</f>
        <v>-</v>
      </c>
      <c r="AO273" s="63" t="str">
        <f>IF(ISNUMBER(san_table_data!AO270), IF(san_table_data!AO270=-999,"NA",IF(san_table_data!AO270&gt;99, "&gt;99", IF(san_table_data!AO270&lt;1, "&lt;1", san_table_data!AO270))), "-")</f>
        <v>-</v>
      </c>
      <c r="AP273" s="63" t="str">
        <f>IF(ISNUMBER(san_table_data!AP270), IF(san_table_data!AP270=-999,"NA",IF(san_table_data!AP270&gt;99, "&gt;99", IF(san_table_data!AP270&lt;1, "&lt;1", san_table_data!AP270))), "-")</f>
        <v>-</v>
      </c>
      <c r="AQ273" s="63" t="str">
        <f>IF(ISNUMBER(san_table_data!AQ270), IF(san_table_data!AQ270=-999,"NA",IF(san_table_data!AQ270&gt;99, "&gt;99", IF(san_table_data!AQ270&lt;1, "&lt;1", san_table_data!AQ270))), "-")</f>
        <v>-</v>
      </c>
      <c r="AR273" s="59" t="str">
        <f>IF(ISNUMBER(san_table_data!AR270), IF(san_table_data!AR270=-999,"NA",IF(san_table_data!AR270&gt;99, "&gt;99", IF(san_table_data!AR270&lt;1, "&lt;1", san_table_data!AR270))), "-")</f>
        <v>-</v>
      </c>
      <c r="AS273" s="59" t="str">
        <f>IF(ISNUMBER(san_table_data!AS270), IF(san_table_data!AS270=-999,"NA",IF(san_table_data!AS270&gt;99, "&gt;99", IF(san_table_data!AS270&lt;1, "&lt;1", san_table_data!AS270))), "-")</f>
        <v>-</v>
      </c>
      <c r="AT273" s="59" t="str">
        <f>IF(ISNUMBER(san_table_data!AT270), IF(san_table_data!AT270=-999,"NA",IF(san_table_data!AT270&gt;99, "&gt;99", IF(san_table_data!AT270&lt;1, "&lt;1", san_table_data!AT270))), "-")</f>
        <v>-</v>
      </c>
    </row>
    <row r="274" x14ac:dyDescent="0.25">
      <c r="A274" s="56" t="str">
        <f>IF(ISBLANK(san_table_data!A271), "", san_table_data!A271)</f>
        <v/>
      </c>
      <c r="B274" s="56" t="str">
        <f>IF(ISBLANK(san_table_data!B271), "", san_table_data!B271)</f>
        <v/>
      </c>
      <c r="C274" s="57" t="str">
        <f>IF(ISNUMBER(san_table_data!C271), san_table_data!C271, "-")</f>
        <v>-</v>
      </c>
      <c r="D274" s="58" t="str">
        <f>IF(ISNUMBER(san_table_data!D271), san_table_data!D271, "-")</f>
        <v>-</v>
      </c>
      <c r="E274" s="59" t="str">
        <f>IF(ISNUMBER(san_table_data!E271), san_table_data!E271, "-")</f>
        <v>-</v>
      </c>
      <c r="F274" s="60" t="str">
        <f>IF(ISNUMBER(san_table_data!F271), IF(san_table_data!F271=-999,"NA",IF(san_table_data!F271&gt;99, "&gt;99", IF(san_table_data!F271&lt;1, "&lt;1", san_table_data!F271))), "-")</f>
        <v>-</v>
      </c>
      <c r="G274" s="59" t="str">
        <f>IF(ISNUMBER(san_table_data!G271), IF(san_table_data!G271=-999,"NA",IF(san_table_data!G271&gt;99, "&gt;99", IF(san_table_data!G271&lt;1, "&lt;1", san_table_data!G271))), "-")</f>
        <v>-</v>
      </c>
      <c r="H274" s="59" t="str">
        <f>IF(ISNUMBER(san_table_data!H271), IF(san_table_data!H271=-999,"NA",IF(san_table_data!H271&gt;99, "&gt;99", IF(san_table_data!H271&lt;1, "&lt;1", san_table_data!H271))), "-")</f>
        <v>-</v>
      </c>
      <c r="I274" s="61" t="str">
        <f>IF(ISNUMBER(san_table_data!I271), IF(san_table_data!I271=-999,"NA",IF(san_table_data!I271&gt;99, "&gt;99", IF(san_table_data!I271&lt;1, "&lt;1", san_table_data!I271))), "-")</f>
        <v>-</v>
      </c>
      <c r="J274" s="47" t="str">
        <f>IF(ISNUMBER(san_table_data!J271), IF(san_table_data!J271=-999,"NA",san_table_data!J271), "-")</f>
        <v>-</v>
      </c>
      <c r="K274" s="47" t="str">
        <f>IF(ISNUMBER(san_table_data!K271), IF(san_table_data!K271=-999,"NA",san_table_data!K271), "-")</f>
        <v>-</v>
      </c>
      <c r="L274" s="60" t="str">
        <f>IF(ISNUMBER(san_table_data!L271), IF(san_table_data!L271=-999,"NA",IF(san_table_data!L271&gt;99, "&gt;99", IF(san_table_data!L271&lt;1, "&lt;1", san_table_data!L271))), "-")</f>
        <v>-</v>
      </c>
      <c r="M274" s="59" t="str">
        <f>IF(ISNUMBER(san_table_data!M271), IF(san_table_data!M271=-999,"NA",IF(san_table_data!M271&gt;99, "&gt;99", IF(san_table_data!M271&lt;1, "&lt;1", san_table_data!M271))), "-")</f>
        <v>-</v>
      </c>
      <c r="N274" s="59" t="str">
        <f>IF(ISNUMBER(san_table_data!N271), IF(san_table_data!N271=-999,"NA",IF(san_table_data!N271&gt;99, "&gt;99", IF(san_table_data!N271&lt;1, "&lt;1", san_table_data!N271))), "-")</f>
        <v>-</v>
      </c>
      <c r="O274" s="61" t="str">
        <f>IF(ISNUMBER(san_table_data!O271), IF(san_table_data!O271=-999,"NA",IF(san_table_data!O271&gt;99, "&gt;99", IF(san_table_data!O271&lt;1, "&lt;1", san_table_data!O271))), "-")</f>
        <v>-</v>
      </c>
      <c r="P274" s="47" t="str">
        <f>IF(ISNUMBER(san_table_data!P271), IF(san_table_data!P271=-999,"NA",san_table_data!P271), "-")</f>
        <v>-</v>
      </c>
      <c r="Q274" s="47" t="str">
        <f>IF(ISNUMBER(san_table_data!Q271), IF(san_table_data!Q271=-999,"NA",san_table_data!Q271), "-")</f>
        <v>-</v>
      </c>
      <c r="R274" s="60" t="str">
        <f>IF(ISNUMBER(san_table_data!R271), IF(san_table_data!R271=-999,"NA",IF(san_table_data!R271&gt;99, "&gt;99", IF(san_table_data!R271&lt;1, "&lt;1", san_table_data!R271))), "-")</f>
        <v>-</v>
      </c>
      <c r="S274" s="59" t="str">
        <f>IF(ISNUMBER(san_table_data!S271), IF(san_table_data!S271=-999,"NA",IF(san_table_data!S271&gt;99, "&gt;99", IF(san_table_data!S271&lt;1, "&lt;1", san_table_data!S271))), "-")</f>
        <v>-</v>
      </c>
      <c r="T274" s="59" t="str">
        <f>IF(ISNUMBER(san_table_data!T271), IF(san_table_data!T271=-999,"NA",IF(san_table_data!T271&gt;99, "&gt;99", IF(san_table_data!T271&lt;1, "&lt;1", san_table_data!T271))), "-")</f>
        <v>-</v>
      </c>
      <c r="U274" s="61" t="str">
        <f>IF(ISNUMBER(san_table_data!U271), IF(san_table_data!U271=-999,"NA",IF(san_table_data!U271&gt;99, "&gt;99", IF(san_table_data!U271&lt;1, "&lt;1", san_table_data!U271))), "-")</f>
        <v>-</v>
      </c>
      <c r="V274" s="47" t="str">
        <f>IF(ISNUMBER(san_table_data!V271), IF(san_table_data!V271=-999,"NA",san_table_data!V271), "-")</f>
        <v>-</v>
      </c>
      <c r="W274" s="47" t="str">
        <f>IF(ISNUMBER(san_table_data!W271), IF(san_table_data!W271=-999,"NA",san_table_data!W271), "-")</f>
        <v>-</v>
      </c>
      <c r="X274" s="47"/>
      <c r="Y274" s="47"/>
      <c r="Z274" s="62" t="str">
        <f>IF(ISNUMBER(san_table_data!Z271), IF(san_table_data!Z271=-999,"NA",IF(san_table_data!Z271&gt;99, "&gt;99", IF(san_table_data!Z271&lt;1, "&lt;1", san_table_data!Z271))), "-")</f>
        <v>-</v>
      </c>
      <c r="AA274" s="63" t="str">
        <f>IF(ISNUMBER(san_table_data!AA271), IF(san_table_data!AA271=-999,"NA",IF(san_table_data!AA271&gt;99, "&gt;99", IF(san_table_data!AA271&lt;1, "&lt;1", san_table_data!AA271))), "-")</f>
        <v>-</v>
      </c>
      <c r="AB274" s="63" t="str">
        <f>IF(ISNUMBER(san_table_data!AB271), IF(san_table_data!AB271=-999,"NA",IF(san_table_data!AB271&gt;99, "&gt;99", IF(san_table_data!AB271&lt;1, "&lt;1", san_table_data!AB271))), "-")</f>
        <v>-</v>
      </c>
      <c r="AC274" s="63" t="str">
        <f>IF(ISNUMBER(san_table_data!AC271), IF(san_table_data!AC271=-999,"NA",IF(san_table_data!AC271&gt;99, "&gt;99", IF(san_table_data!AC271&lt;1, "&lt;1", san_table_data!AC271))), "-")</f>
        <v>-</v>
      </c>
      <c r="AD274" s="59" t="str">
        <f>IF(ISNUMBER(san_table_data!AD271), IF(san_table_data!AD271=-999,"NA",IF(san_table_data!AD271&gt;99, "&gt;99", IF(san_table_data!AD271&lt;1, "&lt;1", san_table_data!AD271))), "-")</f>
        <v>-</v>
      </c>
      <c r="AE274" s="59" t="str">
        <f>IF(ISNUMBER(san_table_data!AE271), IF(san_table_data!AE271=-999,"NA",IF(san_table_data!AE271&gt;99, "&gt;99", IF(san_table_data!AE271&lt;1, "&lt;1", san_table_data!AE271))), "-")</f>
        <v>-</v>
      </c>
      <c r="AF274" s="59" t="str">
        <f>IF(ISNUMBER(san_table_data!AF271), IF(san_table_data!AF271=-999,"NA",IF(san_table_data!AF271&gt;99, "&gt;99", IF(san_table_data!AF271&lt;1, "&lt;1", san_table_data!AF271))), "-")</f>
        <v>-</v>
      </c>
      <c r="AG274" s="62" t="str">
        <f>IF(ISNUMBER(san_table_data!AG271), IF(san_table_data!AG271=-999,"NA",IF(san_table_data!AG271&gt;99, "&gt;99", IF(san_table_data!AG271&lt;1, "&lt;1", san_table_data!AG271))), "-")</f>
        <v>-</v>
      </c>
      <c r="AH274" s="63" t="str">
        <f>IF(ISNUMBER(san_table_data!AH271), IF(san_table_data!AH271=-999,"NA",IF(san_table_data!AH271&gt;99, "&gt;99", IF(san_table_data!AH271&lt;1, "&lt;1", san_table_data!AH271))), "-")</f>
        <v>-</v>
      </c>
      <c r="AI274" s="63" t="str">
        <f>IF(ISNUMBER(san_table_data!AI271), IF(san_table_data!AI271=-999,"NA",IF(san_table_data!AI271&gt;99, "&gt;99", IF(san_table_data!AI271&lt;1, "&lt;1", san_table_data!AI271))), "-")</f>
        <v>-</v>
      </c>
      <c r="AJ274" s="63" t="str">
        <f>IF(ISNUMBER(san_table_data!AJ271), IF(san_table_data!AJ271=-999,"NA",IF(san_table_data!AJ271&gt;99, "&gt;99", IF(san_table_data!AJ271&lt;1, "&lt;1", san_table_data!AJ271))), "-")</f>
        <v>-</v>
      </c>
      <c r="AK274" s="59" t="str">
        <f>IF(ISNUMBER(san_table_data!AK271), IF(san_table_data!AK271=-999,"NA",IF(san_table_data!AK271&gt;99, "&gt;99", IF(san_table_data!AK271&lt;1, "&lt;1", san_table_data!AK271))), "-")</f>
        <v>-</v>
      </c>
      <c r="AL274" s="59" t="str">
        <f>IF(ISNUMBER(san_table_data!AL271), IF(san_table_data!AL271=-999,"NA",IF(san_table_data!AL271&gt;99, "&gt;99", IF(san_table_data!AL271&lt;1, "&lt;1", san_table_data!AL271))), "-")</f>
        <v>-</v>
      </c>
      <c r="AM274" s="59" t="str">
        <f>IF(ISNUMBER(san_table_data!AM271), IF(san_table_data!AM271=-999,"NA",IF(san_table_data!AM271&gt;99, "&gt;99", IF(san_table_data!AM271&lt;1, "&lt;1", san_table_data!AM271))), "-")</f>
        <v>-</v>
      </c>
      <c r="AN274" s="62" t="str">
        <f>IF(ISNUMBER(san_table_data!AN271), IF(san_table_data!AN271=-999,"NA",IF(san_table_data!AN271&gt;99, "&gt;99", IF(san_table_data!AN271&lt;1, "&lt;1", san_table_data!AN271))), "-")</f>
        <v>-</v>
      </c>
      <c r="AO274" s="63" t="str">
        <f>IF(ISNUMBER(san_table_data!AO271), IF(san_table_data!AO271=-999,"NA",IF(san_table_data!AO271&gt;99, "&gt;99", IF(san_table_data!AO271&lt;1, "&lt;1", san_table_data!AO271))), "-")</f>
        <v>-</v>
      </c>
      <c r="AP274" s="63" t="str">
        <f>IF(ISNUMBER(san_table_data!AP271), IF(san_table_data!AP271=-999,"NA",IF(san_table_data!AP271&gt;99, "&gt;99", IF(san_table_data!AP271&lt;1, "&lt;1", san_table_data!AP271))), "-")</f>
        <v>-</v>
      </c>
      <c r="AQ274" s="63" t="str">
        <f>IF(ISNUMBER(san_table_data!AQ271), IF(san_table_data!AQ271=-999,"NA",IF(san_table_data!AQ271&gt;99, "&gt;99", IF(san_table_data!AQ271&lt;1, "&lt;1", san_table_data!AQ271))), "-")</f>
        <v>-</v>
      </c>
      <c r="AR274" s="59" t="str">
        <f>IF(ISNUMBER(san_table_data!AR271), IF(san_table_data!AR271=-999,"NA",IF(san_table_data!AR271&gt;99, "&gt;99", IF(san_table_data!AR271&lt;1, "&lt;1", san_table_data!AR271))), "-")</f>
        <v>-</v>
      </c>
      <c r="AS274" s="59" t="str">
        <f>IF(ISNUMBER(san_table_data!AS271), IF(san_table_data!AS271=-999,"NA",IF(san_table_data!AS271&gt;99, "&gt;99", IF(san_table_data!AS271&lt;1, "&lt;1", san_table_data!AS271))), "-")</f>
        <v>-</v>
      </c>
      <c r="AT274" s="59" t="str">
        <f>IF(ISNUMBER(san_table_data!AT271), IF(san_table_data!AT271=-999,"NA",IF(san_table_data!AT271&gt;99, "&gt;99", IF(san_table_data!AT271&lt;1, "&lt;1", san_table_data!AT271))), "-")</f>
        <v>-</v>
      </c>
    </row>
    <row r="275" x14ac:dyDescent="0.25">
      <c r="A275" s="56" t="str">
        <f>IF(ISBLANK(san_table_data!A272), "", san_table_data!A272)</f>
        <v/>
      </c>
      <c r="B275" s="56" t="str">
        <f>IF(ISBLANK(san_table_data!B272), "", san_table_data!B272)</f>
        <v/>
      </c>
      <c r="C275" s="57" t="str">
        <f>IF(ISNUMBER(san_table_data!C272), san_table_data!C272, "-")</f>
        <v>-</v>
      </c>
      <c r="D275" s="58" t="str">
        <f>IF(ISNUMBER(san_table_data!D272), san_table_data!D272, "-")</f>
        <v>-</v>
      </c>
      <c r="E275" s="59" t="str">
        <f>IF(ISNUMBER(san_table_data!E272), san_table_data!E272, "-")</f>
        <v>-</v>
      </c>
      <c r="F275" s="60" t="str">
        <f>IF(ISNUMBER(san_table_data!F272), IF(san_table_data!F272=-999,"NA",IF(san_table_data!F272&gt;99, "&gt;99", IF(san_table_data!F272&lt;1, "&lt;1", san_table_data!F272))), "-")</f>
        <v>-</v>
      </c>
      <c r="G275" s="59" t="str">
        <f>IF(ISNUMBER(san_table_data!G272), IF(san_table_data!G272=-999,"NA",IF(san_table_data!G272&gt;99, "&gt;99", IF(san_table_data!G272&lt;1, "&lt;1", san_table_data!G272))), "-")</f>
        <v>-</v>
      </c>
      <c r="H275" s="59" t="str">
        <f>IF(ISNUMBER(san_table_data!H272), IF(san_table_data!H272=-999,"NA",IF(san_table_data!H272&gt;99, "&gt;99", IF(san_table_data!H272&lt;1, "&lt;1", san_table_data!H272))), "-")</f>
        <v>-</v>
      </c>
      <c r="I275" s="61" t="str">
        <f>IF(ISNUMBER(san_table_data!I272), IF(san_table_data!I272=-999,"NA",IF(san_table_data!I272&gt;99, "&gt;99", IF(san_table_data!I272&lt;1, "&lt;1", san_table_data!I272))), "-")</f>
        <v>-</v>
      </c>
      <c r="J275" s="47" t="str">
        <f>IF(ISNUMBER(san_table_data!J272), IF(san_table_data!J272=-999,"NA",san_table_data!J272), "-")</f>
        <v>-</v>
      </c>
      <c r="K275" s="47" t="str">
        <f>IF(ISNUMBER(san_table_data!K272), IF(san_table_data!K272=-999,"NA",san_table_data!K272), "-")</f>
        <v>-</v>
      </c>
      <c r="L275" s="60" t="str">
        <f>IF(ISNUMBER(san_table_data!L272), IF(san_table_data!L272=-999,"NA",IF(san_table_data!L272&gt;99, "&gt;99", IF(san_table_data!L272&lt;1, "&lt;1", san_table_data!L272))), "-")</f>
        <v>-</v>
      </c>
      <c r="M275" s="59" t="str">
        <f>IF(ISNUMBER(san_table_data!M272), IF(san_table_data!M272=-999,"NA",IF(san_table_data!M272&gt;99, "&gt;99", IF(san_table_data!M272&lt;1, "&lt;1", san_table_data!M272))), "-")</f>
        <v>-</v>
      </c>
      <c r="N275" s="59" t="str">
        <f>IF(ISNUMBER(san_table_data!N272), IF(san_table_data!N272=-999,"NA",IF(san_table_data!N272&gt;99, "&gt;99", IF(san_table_data!N272&lt;1, "&lt;1", san_table_data!N272))), "-")</f>
        <v>-</v>
      </c>
      <c r="O275" s="61" t="str">
        <f>IF(ISNUMBER(san_table_data!O272), IF(san_table_data!O272=-999,"NA",IF(san_table_data!O272&gt;99, "&gt;99", IF(san_table_data!O272&lt;1, "&lt;1", san_table_data!O272))), "-")</f>
        <v>-</v>
      </c>
      <c r="P275" s="47" t="str">
        <f>IF(ISNUMBER(san_table_data!P272), IF(san_table_data!P272=-999,"NA",san_table_data!P272), "-")</f>
        <v>-</v>
      </c>
      <c r="Q275" s="47" t="str">
        <f>IF(ISNUMBER(san_table_data!Q272), IF(san_table_data!Q272=-999,"NA",san_table_data!Q272), "-")</f>
        <v>-</v>
      </c>
      <c r="R275" s="60" t="str">
        <f>IF(ISNUMBER(san_table_data!R272), IF(san_table_data!R272=-999,"NA",IF(san_table_data!R272&gt;99, "&gt;99", IF(san_table_data!R272&lt;1, "&lt;1", san_table_data!R272))), "-")</f>
        <v>-</v>
      </c>
      <c r="S275" s="59" t="str">
        <f>IF(ISNUMBER(san_table_data!S272), IF(san_table_data!S272=-999,"NA",IF(san_table_data!S272&gt;99, "&gt;99", IF(san_table_data!S272&lt;1, "&lt;1", san_table_data!S272))), "-")</f>
        <v>-</v>
      </c>
      <c r="T275" s="59" t="str">
        <f>IF(ISNUMBER(san_table_data!T272), IF(san_table_data!T272=-999,"NA",IF(san_table_data!T272&gt;99, "&gt;99", IF(san_table_data!T272&lt;1, "&lt;1", san_table_data!T272))), "-")</f>
        <v>-</v>
      </c>
      <c r="U275" s="61" t="str">
        <f>IF(ISNUMBER(san_table_data!U272), IF(san_table_data!U272=-999,"NA",IF(san_table_data!U272&gt;99, "&gt;99", IF(san_table_data!U272&lt;1, "&lt;1", san_table_data!U272))), "-")</f>
        <v>-</v>
      </c>
      <c r="V275" s="47" t="str">
        <f>IF(ISNUMBER(san_table_data!V272), IF(san_table_data!V272=-999,"NA",san_table_data!V272), "-")</f>
        <v>-</v>
      </c>
      <c r="W275" s="47" t="str">
        <f>IF(ISNUMBER(san_table_data!W272), IF(san_table_data!W272=-999,"NA",san_table_data!W272), "-")</f>
        <v>-</v>
      </c>
      <c r="X275" s="47"/>
      <c r="Y275" s="47"/>
      <c r="Z275" s="62" t="str">
        <f>IF(ISNUMBER(san_table_data!Z272), IF(san_table_data!Z272=-999,"NA",IF(san_table_data!Z272&gt;99, "&gt;99", IF(san_table_data!Z272&lt;1, "&lt;1", san_table_data!Z272))), "-")</f>
        <v>-</v>
      </c>
      <c r="AA275" s="63" t="str">
        <f>IF(ISNUMBER(san_table_data!AA272), IF(san_table_data!AA272=-999,"NA",IF(san_table_data!AA272&gt;99, "&gt;99", IF(san_table_data!AA272&lt;1, "&lt;1", san_table_data!AA272))), "-")</f>
        <v>-</v>
      </c>
      <c r="AB275" s="63" t="str">
        <f>IF(ISNUMBER(san_table_data!AB272), IF(san_table_data!AB272=-999,"NA",IF(san_table_data!AB272&gt;99, "&gt;99", IF(san_table_data!AB272&lt;1, "&lt;1", san_table_data!AB272))), "-")</f>
        <v>-</v>
      </c>
      <c r="AC275" s="63" t="str">
        <f>IF(ISNUMBER(san_table_data!AC272), IF(san_table_data!AC272=-999,"NA",IF(san_table_data!AC272&gt;99, "&gt;99", IF(san_table_data!AC272&lt;1, "&lt;1", san_table_data!AC272))), "-")</f>
        <v>-</v>
      </c>
      <c r="AD275" s="59" t="str">
        <f>IF(ISNUMBER(san_table_data!AD272), IF(san_table_data!AD272=-999,"NA",IF(san_table_data!AD272&gt;99, "&gt;99", IF(san_table_data!AD272&lt;1, "&lt;1", san_table_data!AD272))), "-")</f>
        <v>-</v>
      </c>
      <c r="AE275" s="59" t="str">
        <f>IF(ISNUMBER(san_table_data!AE272), IF(san_table_data!AE272=-999,"NA",IF(san_table_data!AE272&gt;99, "&gt;99", IF(san_table_data!AE272&lt;1, "&lt;1", san_table_data!AE272))), "-")</f>
        <v>-</v>
      </c>
      <c r="AF275" s="59" t="str">
        <f>IF(ISNUMBER(san_table_data!AF272), IF(san_table_data!AF272=-999,"NA",IF(san_table_data!AF272&gt;99, "&gt;99", IF(san_table_data!AF272&lt;1, "&lt;1", san_table_data!AF272))), "-")</f>
        <v>-</v>
      </c>
      <c r="AG275" s="62" t="str">
        <f>IF(ISNUMBER(san_table_data!AG272), IF(san_table_data!AG272=-999,"NA",IF(san_table_data!AG272&gt;99, "&gt;99", IF(san_table_data!AG272&lt;1, "&lt;1", san_table_data!AG272))), "-")</f>
        <v>-</v>
      </c>
      <c r="AH275" s="63" t="str">
        <f>IF(ISNUMBER(san_table_data!AH272), IF(san_table_data!AH272=-999,"NA",IF(san_table_data!AH272&gt;99, "&gt;99", IF(san_table_data!AH272&lt;1, "&lt;1", san_table_data!AH272))), "-")</f>
        <v>-</v>
      </c>
      <c r="AI275" s="63" t="str">
        <f>IF(ISNUMBER(san_table_data!AI272), IF(san_table_data!AI272=-999,"NA",IF(san_table_data!AI272&gt;99, "&gt;99", IF(san_table_data!AI272&lt;1, "&lt;1", san_table_data!AI272))), "-")</f>
        <v>-</v>
      </c>
      <c r="AJ275" s="63" t="str">
        <f>IF(ISNUMBER(san_table_data!AJ272), IF(san_table_data!AJ272=-999,"NA",IF(san_table_data!AJ272&gt;99, "&gt;99", IF(san_table_data!AJ272&lt;1, "&lt;1", san_table_data!AJ272))), "-")</f>
        <v>-</v>
      </c>
      <c r="AK275" s="59" t="str">
        <f>IF(ISNUMBER(san_table_data!AK272), IF(san_table_data!AK272=-999,"NA",IF(san_table_data!AK272&gt;99, "&gt;99", IF(san_table_data!AK272&lt;1, "&lt;1", san_table_data!AK272))), "-")</f>
        <v>-</v>
      </c>
      <c r="AL275" s="59" t="str">
        <f>IF(ISNUMBER(san_table_data!AL272), IF(san_table_data!AL272=-999,"NA",IF(san_table_data!AL272&gt;99, "&gt;99", IF(san_table_data!AL272&lt;1, "&lt;1", san_table_data!AL272))), "-")</f>
        <v>-</v>
      </c>
      <c r="AM275" s="59" t="str">
        <f>IF(ISNUMBER(san_table_data!AM272), IF(san_table_data!AM272=-999,"NA",IF(san_table_data!AM272&gt;99, "&gt;99", IF(san_table_data!AM272&lt;1, "&lt;1", san_table_data!AM272))), "-")</f>
        <v>-</v>
      </c>
      <c r="AN275" s="62" t="str">
        <f>IF(ISNUMBER(san_table_data!AN272), IF(san_table_data!AN272=-999,"NA",IF(san_table_data!AN272&gt;99, "&gt;99", IF(san_table_data!AN272&lt;1, "&lt;1", san_table_data!AN272))), "-")</f>
        <v>-</v>
      </c>
      <c r="AO275" s="63" t="str">
        <f>IF(ISNUMBER(san_table_data!AO272), IF(san_table_data!AO272=-999,"NA",IF(san_table_data!AO272&gt;99, "&gt;99", IF(san_table_data!AO272&lt;1, "&lt;1", san_table_data!AO272))), "-")</f>
        <v>-</v>
      </c>
      <c r="AP275" s="63" t="str">
        <f>IF(ISNUMBER(san_table_data!AP272), IF(san_table_data!AP272=-999,"NA",IF(san_table_data!AP272&gt;99, "&gt;99", IF(san_table_data!AP272&lt;1, "&lt;1", san_table_data!AP272))), "-")</f>
        <v>-</v>
      </c>
      <c r="AQ275" s="63" t="str">
        <f>IF(ISNUMBER(san_table_data!AQ272), IF(san_table_data!AQ272=-999,"NA",IF(san_table_data!AQ272&gt;99, "&gt;99", IF(san_table_data!AQ272&lt;1, "&lt;1", san_table_data!AQ272))), "-")</f>
        <v>-</v>
      </c>
      <c r="AR275" s="59" t="str">
        <f>IF(ISNUMBER(san_table_data!AR272), IF(san_table_data!AR272=-999,"NA",IF(san_table_data!AR272&gt;99, "&gt;99", IF(san_table_data!AR272&lt;1, "&lt;1", san_table_data!AR272))), "-")</f>
        <v>-</v>
      </c>
      <c r="AS275" s="59" t="str">
        <f>IF(ISNUMBER(san_table_data!AS272), IF(san_table_data!AS272=-999,"NA",IF(san_table_data!AS272&gt;99, "&gt;99", IF(san_table_data!AS272&lt;1, "&lt;1", san_table_data!AS272))), "-")</f>
        <v>-</v>
      </c>
      <c r="AT275" s="59" t="str">
        <f>IF(ISNUMBER(san_table_data!AT272), IF(san_table_data!AT272=-999,"NA",IF(san_table_data!AT272&gt;99, "&gt;99", IF(san_table_data!AT272&lt;1, "&lt;1", san_table_data!AT272))), "-")</f>
        <v>-</v>
      </c>
    </row>
    <row r="276" x14ac:dyDescent="0.25">
      <c r="A276" s="56" t="str">
        <f>IF(ISBLANK(san_table_data!A273), "", san_table_data!A273)</f>
        <v/>
      </c>
      <c r="B276" s="56" t="str">
        <f>IF(ISBLANK(san_table_data!B273), "", san_table_data!B273)</f>
        <v/>
      </c>
      <c r="C276" s="57" t="str">
        <f>IF(ISNUMBER(san_table_data!C273), san_table_data!C273, "-")</f>
        <v>-</v>
      </c>
      <c r="D276" s="58" t="str">
        <f>IF(ISNUMBER(san_table_data!D273), san_table_data!D273, "-")</f>
        <v>-</v>
      </c>
      <c r="E276" s="59" t="str">
        <f>IF(ISNUMBER(san_table_data!E273), san_table_data!E273, "-")</f>
        <v>-</v>
      </c>
      <c r="F276" s="60" t="str">
        <f>IF(ISNUMBER(san_table_data!F273), IF(san_table_data!F273=-999,"NA",IF(san_table_data!F273&gt;99, "&gt;99", IF(san_table_data!F273&lt;1, "&lt;1", san_table_data!F273))), "-")</f>
        <v>-</v>
      </c>
      <c r="G276" s="59" t="str">
        <f>IF(ISNUMBER(san_table_data!G273), IF(san_table_data!G273=-999,"NA",IF(san_table_data!G273&gt;99, "&gt;99", IF(san_table_data!G273&lt;1, "&lt;1", san_table_data!G273))), "-")</f>
        <v>-</v>
      </c>
      <c r="H276" s="59" t="str">
        <f>IF(ISNUMBER(san_table_data!H273), IF(san_table_data!H273=-999,"NA",IF(san_table_data!H273&gt;99, "&gt;99", IF(san_table_data!H273&lt;1, "&lt;1", san_table_data!H273))), "-")</f>
        <v>-</v>
      </c>
      <c r="I276" s="61" t="str">
        <f>IF(ISNUMBER(san_table_data!I273), IF(san_table_data!I273=-999,"NA",IF(san_table_data!I273&gt;99, "&gt;99", IF(san_table_data!I273&lt;1, "&lt;1", san_table_data!I273))), "-")</f>
        <v>-</v>
      </c>
      <c r="J276" s="47" t="str">
        <f>IF(ISNUMBER(san_table_data!J273), IF(san_table_data!J273=-999,"NA",san_table_data!J273), "-")</f>
        <v>-</v>
      </c>
      <c r="K276" s="47" t="str">
        <f>IF(ISNUMBER(san_table_data!K273), IF(san_table_data!K273=-999,"NA",san_table_data!K273), "-")</f>
        <v>-</v>
      </c>
      <c r="L276" s="60" t="str">
        <f>IF(ISNUMBER(san_table_data!L273), IF(san_table_data!L273=-999,"NA",IF(san_table_data!L273&gt;99, "&gt;99", IF(san_table_data!L273&lt;1, "&lt;1", san_table_data!L273))), "-")</f>
        <v>-</v>
      </c>
      <c r="M276" s="59" t="str">
        <f>IF(ISNUMBER(san_table_data!M273), IF(san_table_data!M273=-999,"NA",IF(san_table_data!M273&gt;99, "&gt;99", IF(san_table_data!M273&lt;1, "&lt;1", san_table_data!M273))), "-")</f>
        <v>-</v>
      </c>
      <c r="N276" s="59" t="str">
        <f>IF(ISNUMBER(san_table_data!N273), IF(san_table_data!N273=-999,"NA",IF(san_table_data!N273&gt;99, "&gt;99", IF(san_table_data!N273&lt;1, "&lt;1", san_table_data!N273))), "-")</f>
        <v>-</v>
      </c>
      <c r="O276" s="61" t="str">
        <f>IF(ISNUMBER(san_table_data!O273), IF(san_table_data!O273=-999,"NA",IF(san_table_data!O273&gt;99, "&gt;99", IF(san_table_data!O273&lt;1, "&lt;1", san_table_data!O273))), "-")</f>
        <v>-</v>
      </c>
      <c r="P276" s="47" t="str">
        <f>IF(ISNUMBER(san_table_data!P273), IF(san_table_data!P273=-999,"NA",san_table_data!P273), "-")</f>
        <v>-</v>
      </c>
      <c r="Q276" s="47" t="str">
        <f>IF(ISNUMBER(san_table_data!Q273), IF(san_table_data!Q273=-999,"NA",san_table_data!Q273), "-")</f>
        <v>-</v>
      </c>
      <c r="R276" s="60" t="str">
        <f>IF(ISNUMBER(san_table_data!R273), IF(san_table_data!R273=-999,"NA",IF(san_table_data!R273&gt;99, "&gt;99", IF(san_table_data!R273&lt;1, "&lt;1", san_table_data!R273))), "-")</f>
        <v>-</v>
      </c>
      <c r="S276" s="59" t="str">
        <f>IF(ISNUMBER(san_table_data!S273), IF(san_table_data!S273=-999,"NA",IF(san_table_data!S273&gt;99, "&gt;99", IF(san_table_data!S273&lt;1, "&lt;1", san_table_data!S273))), "-")</f>
        <v>-</v>
      </c>
      <c r="T276" s="59" t="str">
        <f>IF(ISNUMBER(san_table_data!T273), IF(san_table_data!T273=-999,"NA",IF(san_table_data!T273&gt;99, "&gt;99", IF(san_table_data!T273&lt;1, "&lt;1", san_table_data!T273))), "-")</f>
        <v>-</v>
      </c>
      <c r="U276" s="61" t="str">
        <f>IF(ISNUMBER(san_table_data!U273), IF(san_table_data!U273=-999,"NA",IF(san_table_data!U273&gt;99, "&gt;99", IF(san_table_data!U273&lt;1, "&lt;1", san_table_data!U273))), "-")</f>
        <v>-</v>
      </c>
      <c r="V276" s="47" t="str">
        <f>IF(ISNUMBER(san_table_data!V273), IF(san_table_data!V273=-999,"NA",san_table_data!V273), "-")</f>
        <v>-</v>
      </c>
      <c r="W276" s="47" t="str">
        <f>IF(ISNUMBER(san_table_data!W273), IF(san_table_data!W273=-999,"NA",san_table_data!W273), "-")</f>
        <v>-</v>
      </c>
      <c r="X276" s="47"/>
      <c r="Y276" s="47"/>
      <c r="Z276" s="62" t="str">
        <f>IF(ISNUMBER(san_table_data!Z273), IF(san_table_data!Z273=-999,"NA",IF(san_table_data!Z273&gt;99, "&gt;99", IF(san_table_data!Z273&lt;1, "&lt;1", san_table_data!Z273))), "-")</f>
        <v>-</v>
      </c>
      <c r="AA276" s="63" t="str">
        <f>IF(ISNUMBER(san_table_data!AA273), IF(san_table_data!AA273=-999,"NA",IF(san_table_data!AA273&gt;99, "&gt;99", IF(san_table_data!AA273&lt;1, "&lt;1", san_table_data!AA273))), "-")</f>
        <v>-</v>
      </c>
      <c r="AB276" s="63" t="str">
        <f>IF(ISNUMBER(san_table_data!AB273), IF(san_table_data!AB273=-999,"NA",IF(san_table_data!AB273&gt;99, "&gt;99", IF(san_table_data!AB273&lt;1, "&lt;1", san_table_data!AB273))), "-")</f>
        <v>-</v>
      </c>
      <c r="AC276" s="63" t="str">
        <f>IF(ISNUMBER(san_table_data!AC273), IF(san_table_data!AC273=-999,"NA",IF(san_table_data!AC273&gt;99, "&gt;99", IF(san_table_data!AC273&lt;1, "&lt;1", san_table_data!AC273))), "-")</f>
        <v>-</v>
      </c>
      <c r="AD276" s="59" t="str">
        <f>IF(ISNUMBER(san_table_data!AD273), IF(san_table_data!AD273=-999,"NA",IF(san_table_data!AD273&gt;99, "&gt;99", IF(san_table_data!AD273&lt;1, "&lt;1", san_table_data!AD273))), "-")</f>
        <v>-</v>
      </c>
      <c r="AE276" s="59" t="str">
        <f>IF(ISNUMBER(san_table_data!AE273), IF(san_table_data!AE273=-999,"NA",IF(san_table_data!AE273&gt;99, "&gt;99", IF(san_table_data!AE273&lt;1, "&lt;1", san_table_data!AE273))), "-")</f>
        <v>-</v>
      </c>
      <c r="AF276" s="59" t="str">
        <f>IF(ISNUMBER(san_table_data!AF273), IF(san_table_data!AF273=-999,"NA",IF(san_table_data!AF273&gt;99, "&gt;99", IF(san_table_data!AF273&lt;1, "&lt;1", san_table_data!AF273))), "-")</f>
        <v>-</v>
      </c>
      <c r="AG276" s="62" t="str">
        <f>IF(ISNUMBER(san_table_data!AG273), IF(san_table_data!AG273=-999,"NA",IF(san_table_data!AG273&gt;99, "&gt;99", IF(san_table_data!AG273&lt;1, "&lt;1", san_table_data!AG273))), "-")</f>
        <v>-</v>
      </c>
      <c r="AH276" s="63" t="str">
        <f>IF(ISNUMBER(san_table_data!AH273), IF(san_table_data!AH273=-999,"NA",IF(san_table_data!AH273&gt;99, "&gt;99", IF(san_table_data!AH273&lt;1, "&lt;1", san_table_data!AH273))), "-")</f>
        <v>-</v>
      </c>
      <c r="AI276" s="63" t="str">
        <f>IF(ISNUMBER(san_table_data!AI273), IF(san_table_data!AI273=-999,"NA",IF(san_table_data!AI273&gt;99, "&gt;99", IF(san_table_data!AI273&lt;1, "&lt;1", san_table_data!AI273))), "-")</f>
        <v>-</v>
      </c>
      <c r="AJ276" s="63" t="str">
        <f>IF(ISNUMBER(san_table_data!AJ273), IF(san_table_data!AJ273=-999,"NA",IF(san_table_data!AJ273&gt;99, "&gt;99", IF(san_table_data!AJ273&lt;1, "&lt;1", san_table_data!AJ273))), "-")</f>
        <v>-</v>
      </c>
      <c r="AK276" s="59" t="str">
        <f>IF(ISNUMBER(san_table_data!AK273), IF(san_table_data!AK273=-999,"NA",IF(san_table_data!AK273&gt;99, "&gt;99", IF(san_table_data!AK273&lt;1, "&lt;1", san_table_data!AK273))), "-")</f>
        <v>-</v>
      </c>
      <c r="AL276" s="59" t="str">
        <f>IF(ISNUMBER(san_table_data!AL273), IF(san_table_data!AL273=-999,"NA",IF(san_table_data!AL273&gt;99, "&gt;99", IF(san_table_data!AL273&lt;1, "&lt;1", san_table_data!AL273))), "-")</f>
        <v>-</v>
      </c>
      <c r="AM276" s="59" t="str">
        <f>IF(ISNUMBER(san_table_data!AM273), IF(san_table_data!AM273=-999,"NA",IF(san_table_data!AM273&gt;99, "&gt;99", IF(san_table_data!AM273&lt;1, "&lt;1", san_table_data!AM273))), "-")</f>
        <v>-</v>
      </c>
      <c r="AN276" s="62" t="str">
        <f>IF(ISNUMBER(san_table_data!AN273), IF(san_table_data!AN273=-999,"NA",IF(san_table_data!AN273&gt;99, "&gt;99", IF(san_table_data!AN273&lt;1, "&lt;1", san_table_data!AN273))), "-")</f>
        <v>-</v>
      </c>
      <c r="AO276" s="63" t="str">
        <f>IF(ISNUMBER(san_table_data!AO273), IF(san_table_data!AO273=-999,"NA",IF(san_table_data!AO273&gt;99, "&gt;99", IF(san_table_data!AO273&lt;1, "&lt;1", san_table_data!AO273))), "-")</f>
        <v>-</v>
      </c>
      <c r="AP276" s="63" t="str">
        <f>IF(ISNUMBER(san_table_data!AP273), IF(san_table_data!AP273=-999,"NA",IF(san_table_data!AP273&gt;99, "&gt;99", IF(san_table_data!AP273&lt;1, "&lt;1", san_table_data!AP273))), "-")</f>
        <v>-</v>
      </c>
      <c r="AQ276" s="63" t="str">
        <f>IF(ISNUMBER(san_table_data!AQ273), IF(san_table_data!AQ273=-999,"NA",IF(san_table_data!AQ273&gt;99, "&gt;99", IF(san_table_data!AQ273&lt;1, "&lt;1", san_table_data!AQ273))), "-")</f>
        <v>-</v>
      </c>
      <c r="AR276" s="59" t="str">
        <f>IF(ISNUMBER(san_table_data!AR273), IF(san_table_data!AR273=-999,"NA",IF(san_table_data!AR273&gt;99, "&gt;99", IF(san_table_data!AR273&lt;1, "&lt;1", san_table_data!AR273))), "-")</f>
        <v>-</v>
      </c>
      <c r="AS276" s="59" t="str">
        <f>IF(ISNUMBER(san_table_data!AS273), IF(san_table_data!AS273=-999,"NA",IF(san_table_data!AS273&gt;99, "&gt;99", IF(san_table_data!AS273&lt;1, "&lt;1", san_table_data!AS273))), "-")</f>
        <v>-</v>
      </c>
      <c r="AT276" s="59" t="str">
        <f>IF(ISNUMBER(san_table_data!AT273), IF(san_table_data!AT273=-999,"NA",IF(san_table_data!AT273&gt;99, "&gt;99", IF(san_table_data!AT273&lt;1, "&lt;1", san_table_data!AT273))), "-")</f>
        <v>-</v>
      </c>
    </row>
    <row r="277" x14ac:dyDescent="0.25">
      <c r="A277" s="56" t="str">
        <f>IF(ISBLANK(san_table_data!A274), "", san_table_data!A274)</f>
        <v/>
      </c>
      <c r="B277" s="56" t="str">
        <f>IF(ISBLANK(san_table_data!B274), "", san_table_data!B274)</f>
        <v/>
      </c>
      <c r="C277" s="57" t="str">
        <f>IF(ISNUMBER(san_table_data!C274), san_table_data!C274, "-")</f>
        <v>-</v>
      </c>
      <c r="D277" s="58" t="str">
        <f>IF(ISNUMBER(san_table_data!D274), san_table_data!D274, "-")</f>
        <v>-</v>
      </c>
      <c r="E277" s="59" t="str">
        <f>IF(ISNUMBER(san_table_data!E274), san_table_data!E274, "-")</f>
        <v>-</v>
      </c>
      <c r="F277" s="60" t="str">
        <f>IF(ISNUMBER(san_table_data!F274), IF(san_table_data!F274=-999,"NA",IF(san_table_data!F274&gt;99, "&gt;99", IF(san_table_data!F274&lt;1, "&lt;1", san_table_data!F274))), "-")</f>
        <v>-</v>
      </c>
      <c r="G277" s="59" t="str">
        <f>IF(ISNUMBER(san_table_data!G274), IF(san_table_data!G274=-999,"NA",IF(san_table_data!G274&gt;99, "&gt;99", IF(san_table_data!G274&lt;1, "&lt;1", san_table_data!G274))), "-")</f>
        <v>-</v>
      </c>
      <c r="H277" s="59" t="str">
        <f>IF(ISNUMBER(san_table_data!H274), IF(san_table_data!H274=-999,"NA",IF(san_table_data!H274&gt;99, "&gt;99", IF(san_table_data!H274&lt;1, "&lt;1", san_table_data!H274))), "-")</f>
        <v>-</v>
      </c>
      <c r="I277" s="61" t="str">
        <f>IF(ISNUMBER(san_table_data!I274), IF(san_table_data!I274=-999,"NA",IF(san_table_data!I274&gt;99, "&gt;99", IF(san_table_data!I274&lt;1, "&lt;1", san_table_data!I274))), "-")</f>
        <v>-</v>
      </c>
      <c r="J277" s="47" t="str">
        <f>IF(ISNUMBER(san_table_data!J274), IF(san_table_data!J274=-999,"NA",san_table_data!J274), "-")</f>
        <v>-</v>
      </c>
      <c r="K277" s="47" t="str">
        <f>IF(ISNUMBER(san_table_data!K274), IF(san_table_data!K274=-999,"NA",san_table_data!K274), "-")</f>
        <v>-</v>
      </c>
      <c r="L277" s="60" t="str">
        <f>IF(ISNUMBER(san_table_data!L274), IF(san_table_data!L274=-999,"NA",IF(san_table_data!L274&gt;99, "&gt;99", IF(san_table_data!L274&lt;1, "&lt;1", san_table_data!L274))), "-")</f>
        <v>-</v>
      </c>
      <c r="M277" s="59" t="str">
        <f>IF(ISNUMBER(san_table_data!M274), IF(san_table_data!M274=-999,"NA",IF(san_table_data!M274&gt;99, "&gt;99", IF(san_table_data!M274&lt;1, "&lt;1", san_table_data!M274))), "-")</f>
        <v>-</v>
      </c>
      <c r="N277" s="59" t="str">
        <f>IF(ISNUMBER(san_table_data!N274), IF(san_table_data!N274=-999,"NA",IF(san_table_data!N274&gt;99, "&gt;99", IF(san_table_data!N274&lt;1, "&lt;1", san_table_data!N274))), "-")</f>
        <v>-</v>
      </c>
      <c r="O277" s="61" t="str">
        <f>IF(ISNUMBER(san_table_data!O274), IF(san_table_data!O274=-999,"NA",IF(san_table_data!O274&gt;99, "&gt;99", IF(san_table_data!O274&lt;1, "&lt;1", san_table_data!O274))), "-")</f>
        <v>-</v>
      </c>
      <c r="P277" s="47" t="str">
        <f>IF(ISNUMBER(san_table_data!P274), IF(san_table_data!P274=-999,"NA",san_table_data!P274), "-")</f>
        <v>-</v>
      </c>
      <c r="Q277" s="47" t="str">
        <f>IF(ISNUMBER(san_table_data!Q274), IF(san_table_data!Q274=-999,"NA",san_table_data!Q274), "-")</f>
        <v>-</v>
      </c>
      <c r="R277" s="60" t="str">
        <f>IF(ISNUMBER(san_table_data!R274), IF(san_table_data!R274=-999,"NA",IF(san_table_data!R274&gt;99, "&gt;99", IF(san_table_data!R274&lt;1, "&lt;1", san_table_data!R274))), "-")</f>
        <v>-</v>
      </c>
      <c r="S277" s="59" t="str">
        <f>IF(ISNUMBER(san_table_data!S274), IF(san_table_data!S274=-999,"NA",IF(san_table_data!S274&gt;99, "&gt;99", IF(san_table_data!S274&lt;1, "&lt;1", san_table_data!S274))), "-")</f>
        <v>-</v>
      </c>
      <c r="T277" s="59" t="str">
        <f>IF(ISNUMBER(san_table_data!T274), IF(san_table_data!T274=-999,"NA",IF(san_table_data!T274&gt;99, "&gt;99", IF(san_table_data!T274&lt;1, "&lt;1", san_table_data!T274))), "-")</f>
        <v>-</v>
      </c>
      <c r="U277" s="61" t="str">
        <f>IF(ISNUMBER(san_table_data!U274), IF(san_table_data!U274=-999,"NA",IF(san_table_data!U274&gt;99, "&gt;99", IF(san_table_data!U274&lt;1, "&lt;1", san_table_data!U274))), "-")</f>
        <v>-</v>
      </c>
      <c r="V277" s="47" t="str">
        <f>IF(ISNUMBER(san_table_data!V274), IF(san_table_data!V274=-999,"NA",san_table_data!V274), "-")</f>
        <v>-</v>
      </c>
      <c r="W277" s="47" t="str">
        <f>IF(ISNUMBER(san_table_data!W274), IF(san_table_data!W274=-999,"NA",san_table_data!W274), "-")</f>
        <v>-</v>
      </c>
      <c r="X277" s="47"/>
      <c r="Y277" s="47"/>
      <c r="Z277" s="62" t="str">
        <f>IF(ISNUMBER(san_table_data!Z274), IF(san_table_data!Z274=-999,"NA",IF(san_table_data!Z274&gt;99, "&gt;99", IF(san_table_data!Z274&lt;1, "&lt;1", san_table_data!Z274))), "-")</f>
        <v>-</v>
      </c>
      <c r="AA277" s="63" t="str">
        <f>IF(ISNUMBER(san_table_data!AA274), IF(san_table_data!AA274=-999,"NA",IF(san_table_data!AA274&gt;99, "&gt;99", IF(san_table_data!AA274&lt;1, "&lt;1", san_table_data!AA274))), "-")</f>
        <v>-</v>
      </c>
      <c r="AB277" s="63" t="str">
        <f>IF(ISNUMBER(san_table_data!AB274), IF(san_table_data!AB274=-999,"NA",IF(san_table_data!AB274&gt;99, "&gt;99", IF(san_table_data!AB274&lt;1, "&lt;1", san_table_data!AB274))), "-")</f>
        <v>-</v>
      </c>
      <c r="AC277" s="63" t="str">
        <f>IF(ISNUMBER(san_table_data!AC274), IF(san_table_data!AC274=-999,"NA",IF(san_table_data!AC274&gt;99, "&gt;99", IF(san_table_data!AC274&lt;1, "&lt;1", san_table_data!AC274))), "-")</f>
        <v>-</v>
      </c>
      <c r="AD277" s="59" t="str">
        <f>IF(ISNUMBER(san_table_data!AD274), IF(san_table_data!AD274=-999,"NA",IF(san_table_data!AD274&gt;99, "&gt;99", IF(san_table_data!AD274&lt;1, "&lt;1", san_table_data!AD274))), "-")</f>
        <v>-</v>
      </c>
      <c r="AE277" s="59" t="str">
        <f>IF(ISNUMBER(san_table_data!AE274), IF(san_table_data!AE274=-999,"NA",IF(san_table_data!AE274&gt;99, "&gt;99", IF(san_table_data!AE274&lt;1, "&lt;1", san_table_data!AE274))), "-")</f>
        <v>-</v>
      </c>
      <c r="AF277" s="59" t="str">
        <f>IF(ISNUMBER(san_table_data!AF274), IF(san_table_data!AF274=-999,"NA",IF(san_table_data!AF274&gt;99, "&gt;99", IF(san_table_data!AF274&lt;1, "&lt;1", san_table_data!AF274))), "-")</f>
        <v>-</v>
      </c>
      <c r="AG277" s="62" t="str">
        <f>IF(ISNUMBER(san_table_data!AG274), IF(san_table_data!AG274=-999,"NA",IF(san_table_data!AG274&gt;99, "&gt;99", IF(san_table_data!AG274&lt;1, "&lt;1", san_table_data!AG274))), "-")</f>
        <v>-</v>
      </c>
      <c r="AH277" s="63" t="str">
        <f>IF(ISNUMBER(san_table_data!AH274), IF(san_table_data!AH274=-999,"NA",IF(san_table_data!AH274&gt;99, "&gt;99", IF(san_table_data!AH274&lt;1, "&lt;1", san_table_data!AH274))), "-")</f>
        <v>-</v>
      </c>
      <c r="AI277" s="63" t="str">
        <f>IF(ISNUMBER(san_table_data!AI274), IF(san_table_data!AI274=-999,"NA",IF(san_table_data!AI274&gt;99, "&gt;99", IF(san_table_data!AI274&lt;1, "&lt;1", san_table_data!AI274))), "-")</f>
        <v>-</v>
      </c>
      <c r="AJ277" s="63" t="str">
        <f>IF(ISNUMBER(san_table_data!AJ274), IF(san_table_data!AJ274=-999,"NA",IF(san_table_data!AJ274&gt;99, "&gt;99", IF(san_table_data!AJ274&lt;1, "&lt;1", san_table_data!AJ274))), "-")</f>
        <v>-</v>
      </c>
      <c r="AK277" s="59" t="str">
        <f>IF(ISNUMBER(san_table_data!AK274), IF(san_table_data!AK274=-999,"NA",IF(san_table_data!AK274&gt;99, "&gt;99", IF(san_table_data!AK274&lt;1, "&lt;1", san_table_data!AK274))), "-")</f>
        <v>-</v>
      </c>
      <c r="AL277" s="59" t="str">
        <f>IF(ISNUMBER(san_table_data!AL274), IF(san_table_data!AL274=-999,"NA",IF(san_table_data!AL274&gt;99, "&gt;99", IF(san_table_data!AL274&lt;1, "&lt;1", san_table_data!AL274))), "-")</f>
        <v>-</v>
      </c>
      <c r="AM277" s="59" t="str">
        <f>IF(ISNUMBER(san_table_data!AM274), IF(san_table_data!AM274=-999,"NA",IF(san_table_data!AM274&gt;99, "&gt;99", IF(san_table_data!AM274&lt;1, "&lt;1", san_table_data!AM274))), "-")</f>
        <v>-</v>
      </c>
      <c r="AN277" s="62" t="str">
        <f>IF(ISNUMBER(san_table_data!AN274), IF(san_table_data!AN274=-999,"NA",IF(san_table_data!AN274&gt;99, "&gt;99", IF(san_table_data!AN274&lt;1, "&lt;1", san_table_data!AN274))), "-")</f>
        <v>-</v>
      </c>
      <c r="AO277" s="63" t="str">
        <f>IF(ISNUMBER(san_table_data!AO274), IF(san_table_data!AO274=-999,"NA",IF(san_table_data!AO274&gt;99, "&gt;99", IF(san_table_data!AO274&lt;1, "&lt;1", san_table_data!AO274))), "-")</f>
        <v>-</v>
      </c>
      <c r="AP277" s="63" t="str">
        <f>IF(ISNUMBER(san_table_data!AP274), IF(san_table_data!AP274=-999,"NA",IF(san_table_data!AP274&gt;99, "&gt;99", IF(san_table_data!AP274&lt;1, "&lt;1", san_table_data!AP274))), "-")</f>
        <v>-</v>
      </c>
      <c r="AQ277" s="63" t="str">
        <f>IF(ISNUMBER(san_table_data!AQ274), IF(san_table_data!AQ274=-999,"NA",IF(san_table_data!AQ274&gt;99, "&gt;99", IF(san_table_data!AQ274&lt;1, "&lt;1", san_table_data!AQ274))), "-")</f>
        <v>-</v>
      </c>
      <c r="AR277" s="59" t="str">
        <f>IF(ISNUMBER(san_table_data!AR274), IF(san_table_data!AR274=-999,"NA",IF(san_table_data!AR274&gt;99, "&gt;99", IF(san_table_data!AR274&lt;1, "&lt;1", san_table_data!AR274))), "-")</f>
        <v>-</v>
      </c>
      <c r="AS277" s="59" t="str">
        <f>IF(ISNUMBER(san_table_data!AS274), IF(san_table_data!AS274=-999,"NA",IF(san_table_data!AS274&gt;99, "&gt;99", IF(san_table_data!AS274&lt;1, "&lt;1", san_table_data!AS274))), "-")</f>
        <v>-</v>
      </c>
      <c r="AT277" s="59" t="str">
        <f>IF(ISNUMBER(san_table_data!AT274), IF(san_table_data!AT274=-999,"NA",IF(san_table_data!AT274&gt;99, "&gt;99", IF(san_table_data!AT274&lt;1, "&lt;1", san_table_data!AT274))), "-")</f>
        <v>-</v>
      </c>
    </row>
    <row r="278" x14ac:dyDescent="0.25">
      <c r="A278" s="56" t="str">
        <f>IF(ISBLANK(san_table_data!A275), "", san_table_data!A275)</f>
        <v/>
      </c>
      <c r="B278" s="56" t="str">
        <f>IF(ISBLANK(san_table_data!B275), "", san_table_data!B275)</f>
        <v/>
      </c>
      <c r="C278" s="57" t="str">
        <f>IF(ISNUMBER(san_table_data!C275), san_table_data!C275, "-")</f>
        <v>-</v>
      </c>
      <c r="D278" s="58" t="str">
        <f>IF(ISNUMBER(san_table_data!D275), san_table_data!D275, "-")</f>
        <v>-</v>
      </c>
      <c r="E278" s="59" t="str">
        <f>IF(ISNUMBER(san_table_data!E275), san_table_data!E275, "-")</f>
        <v>-</v>
      </c>
      <c r="F278" s="60" t="str">
        <f>IF(ISNUMBER(san_table_data!F275), IF(san_table_data!F275=-999,"NA",IF(san_table_data!F275&gt;99, "&gt;99", IF(san_table_data!F275&lt;1, "&lt;1", san_table_data!F275))), "-")</f>
        <v>-</v>
      </c>
      <c r="G278" s="59" t="str">
        <f>IF(ISNUMBER(san_table_data!G275), IF(san_table_data!G275=-999,"NA",IF(san_table_data!G275&gt;99, "&gt;99", IF(san_table_data!G275&lt;1, "&lt;1", san_table_data!G275))), "-")</f>
        <v>-</v>
      </c>
      <c r="H278" s="59" t="str">
        <f>IF(ISNUMBER(san_table_data!H275), IF(san_table_data!H275=-999,"NA",IF(san_table_data!H275&gt;99, "&gt;99", IF(san_table_data!H275&lt;1, "&lt;1", san_table_data!H275))), "-")</f>
        <v>-</v>
      </c>
      <c r="I278" s="61" t="str">
        <f>IF(ISNUMBER(san_table_data!I275), IF(san_table_data!I275=-999,"NA",IF(san_table_data!I275&gt;99, "&gt;99", IF(san_table_data!I275&lt;1, "&lt;1", san_table_data!I275))), "-")</f>
        <v>-</v>
      </c>
      <c r="J278" s="47" t="str">
        <f>IF(ISNUMBER(san_table_data!J275), IF(san_table_data!J275=-999,"NA",san_table_data!J275), "-")</f>
        <v>-</v>
      </c>
      <c r="K278" s="47" t="str">
        <f>IF(ISNUMBER(san_table_data!K275), IF(san_table_data!K275=-999,"NA",san_table_data!K275), "-")</f>
        <v>-</v>
      </c>
      <c r="L278" s="60" t="str">
        <f>IF(ISNUMBER(san_table_data!L275), IF(san_table_data!L275=-999,"NA",IF(san_table_data!L275&gt;99, "&gt;99", IF(san_table_data!L275&lt;1, "&lt;1", san_table_data!L275))), "-")</f>
        <v>-</v>
      </c>
      <c r="M278" s="59" t="str">
        <f>IF(ISNUMBER(san_table_data!M275), IF(san_table_data!M275=-999,"NA",IF(san_table_data!M275&gt;99, "&gt;99", IF(san_table_data!M275&lt;1, "&lt;1", san_table_data!M275))), "-")</f>
        <v>-</v>
      </c>
      <c r="N278" s="59" t="str">
        <f>IF(ISNUMBER(san_table_data!N275), IF(san_table_data!N275=-999,"NA",IF(san_table_data!N275&gt;99, "&gt;99", IF(san_table_data!N275&lt;1, "&lt;1", san_table_data!N275))), "-")</f>
        <v>-</v>
      </c>
      <c r="O278" s="61" t="str">
        <f>IF(ISNUMBER(san_table_data!O275), IF(san_table_data!O275=-999,"NA",IF(san_table_data!O275&gt;99, "&gt;99", IF(san_table_data!O275&lt;1, "&lt;1", san_table_data!O275))), "-")</f>
        <v>-</v>
      </c>
      <c r="P278" s="47" t="str">
        <f>IF(ISNUMBER(san_table_data!P275), IF(san_table_data!P275=-999,"NA",san_table_data!P275), "-")</f>
        <v>-</v>
      </c>
      <c r="Q278" s="47" t="str">
        <f>IF(ISNUMBER(san_table_data!Q275), IF(san_table_data!Q275=-999,"NA",san_table_data!Q275), "-")</f>
        <v>-</v>
      </c>
      <c r="R278" s="60" t="str">
        <f>IF(ISNUMBER(san_table_data!R275), IF(san_table_data!R275=-999,"NA",IF(san_table_data!R275&gt;99, "&gt;99", IF(san_table_data!R275&lt;1, "&lt;1", san_table_data!R275))), "-")</f>
        <v>-</v>
      </c>
      <c r="S278" s="59" t="str">
        <f>IF(ISNUMBER(san_table_data!S275), IF(san_table_data!S275=-999,"NA",IF(san_table_data!S275&gt;99, "&gt;99", IF(san_table_data!S275&lt;1, "&lt;1", san_table_data!S275))), "-")</f>
        <v>-</v>
      </c>
      <c r="T278" s="59" t="str">
        <f>IF(ISNUMBER(san_table_data!T275), IF(san_table_data!T275=-999,"NA",IF(san_table_data!T275&gt;99, "&gt;99", IF(san_table_data!T275&lt;1, "&lt;1", san_table_data!T275))), "-")</f>
        <v>-</v>
      </c>
      <c r="U278" s="61" t="str">
        <f>IF(ISNUMBER(san_table_data!U275), IF(san_table_data!U275=-999,"NA",IF(san_table_data!U275&gt;99, "&gt;99", IF(san_table_data!U275&lt;1, "&lt;1", san_table_data!U275))), "-")</f>
        <v>-</v>
      </c>
      <c r="V278" s="47" t="str">
        <f>IF(ISNUMBER(san_table_data!V275), IF(san_table_data!V275=-999,"NA",san_table_data!V275), "-")</f>
        <v>-</v>
      </c>
      <c r="W278" s="47" t="str">
        <f>IF(ISNUMBER(san_table_data!W275), IF(san_table_data!W275=-999,"NA",san_table_data!W275), "-")</f>
        <v>-</v>
      </c>
      <c r="X278" s="47"/>
      <c r="Y278" s="47"/>
      <c r="Z278" s="62" t="str">
        <f>IF(ISNUMBER(san_table_data!Z275), IF(san_table_data!Z275=-999,"NA",IF(san_table_data!Z275&gt;99, "&gt;99", IF(san_table_data!Z275&lt;1, "&lt;1", san_table_data!Z275))), "-")</f>
        <v>-</v>
      </c>
      <c r="AA278" s="63" t="str">
        <f>IF(ISNUMBER(san_table_data!AA275), IF(san_table_data!AA275=-999,"NA",IF(san_table_data!AA275&gt;99, "&gt;99", IF(san_table_data!AA275&lt;1, "&lt;1", san_table_data!AA275))), "-")</f>
        <v>-</v>
      </c>
      <c r="AB278" s="63" t="str">
        <f>IF(ISNUMBER(san_table_data!AB275), IF(san_table_data!AB275=-999,"NA",IF(san_table_data!AB275&gt;99, "&gt;99", IF(san_table_data!AB275&lt;1, "&lt;1", san_table_data!AB275))), "-")</f>
        <v>-</v>
      </c>
      <c r="AC278" s="63" t="str">
        <f>IF(ISNUMBER(san_table_data!AC275), IF(san_table_data!AC275=-999,"NA",IF(san_table_data!AC275&gt;99, "&gt;99", IF(san_table_data!AC275&lt;1, "&lt;1", san_table_data!AC275))), "-")</f>
        <v>-</v>
      </c>
      <c r="AD278" s="59" t="str">
        <f>IF(ISNUMBER(san_table_data!AD275), IF(san_table_data!AD275=-999,"NA",IF(san_table_data!AD275&gt;99, "&gt;99", IF(san_table_data!AD275&lt;1, "&lt;1", san_table_data!AD275))), "-")</f>
        <v>-</v>
      </c>
      <c r="AE278" s="59" t="str">
        <f>IF(ISNUMBER(san_table_data!AE275), IF(san_table_data!AE275=-999,"NA",IF(san_table_data!AE275&gt;99, "&gt;99", IF(san_table_data!AE275&lt;1, "&lt;1", san_table_data!AE275))), "-")</f>
        <v>-</v>
      </c>
      <c r="AF278" s="59" t="str">
        <f>IF(ISNUMBER(san_table_data!AF275), IF(san_table_data!AF275=-999,"NA",IF(san_table_data!AF275&gt;99, "&gt;99", IF(san_table_data!AF275&lt;1, "&lt;1", san_table_data!AF275))), "-")</f>
        <v>-</v>
      </c>
      <c r="AG278" s="62" t="str">
        <f>IF(ISNUMBER(san_table_data!AG275), IF(san_table_data!AG275=-999,"NA",IF(san_table_data!AG275&gt;99, "&gt;99", IF(san_table_data!AG275&lt;1, "&lt;1", san_table_data!AG275))), "-")</f>
        <v>-</v>
      </c>
      <c r="AH278" s="63" t="str">
        <f>IF(ISNUMBER(san_table_data!AH275), IF(san_table_data!AH275=-999,"NA",IF(san_table_data!AH275&gt;99, "&gt;99", IF(san_table_data!AH275&lt;1, "&lt;1", san_table_data!AH275))), "-")</f>
        <v>-</v>
      </c>
      <c r="AI278" s="63" t="str">
        <f>IF(ISNUMBER(san_table_data!AI275), IF(san_table_data!AI275=-999,"NA",IF(san_table_data!AI275&gt;99, "&gt;99", IF(san_table_data!AI275&lt;1, "&lt;1", san_table_data!AI275))), "-")</f>
        <v>-</v>
      </c>
      <c r="AJ278" s="63" t="str">
        <f>IF(ISNUMBER(san_table_data!AJ275), IF(san_table_data!AJ275=-999,"NA",IF(san_table_data!AJ275&gt;99, "&gt;99", IF(san_table_data!AJ275&lt;1, "&lt;1", san_table_data!AJ275))), "-")</f>
        <v>-</v>
      </c>
      <c r="AK278" s="59" t="str">
        <f>IF(ISNUMBER(san_table_data!AK275), IF(san_table_data!AK275=-999,"NA",IF(san_table_data!AK275&gt;99, "&gt;99", IF(san_table_data!AK275&lt;1, "&lt;1", san_table_data!AK275))), "-")</f>
        <v>-</v>
      </c>
      <c r="AL278" s="59" t="str">
        <f>IF(ISNUMBER(san_table_data!AL275), IF(san_table_data!AL275=-999,"NA",IF(san_table_data!AL275&gt;99, "&gt;99", IF(san_table_data!AL275&lt;1, "&lt;1", san_table_data!AL275))), "-")</f>
        <v>-</v>
      </c>
      <c r="AM278" s="59" t="str">
        <f>IF(ISNUMBER(san_table_data!AM275), IF(san_table_data!AM275=-999,"NA",IF(san_table_data!AM275&gt;99, "&gt;99", IF(san_table_data!AM275&lt;1, "&lt;1", san_table_data!AM275))), "-")</f>
        <v>-</v>
      </c>
      <c r="AN278" s="62" t="str">
        <f>IF(ISNUMBER(san_table_data!AN275), IF(san_table_data!AN275=-999,"NA",IF(san_table_data!AN275&gt;99, "&gt;99", IF(san_table_data!AN275&lt;1, "&lt;1", san_table_data!AN275))), "-")</f>
        <v>-</v>
      </c>
      <c r="AO278" s="63" t="str">
        <f>IF(ISNUMBER(san_table_data!AO275), IF(san_table_data!AO275=-999,"NA",IF(san_table_data!AO275&gt;99, "&gt;99", IF(san_table_data!AO275&lt;1, "&lt;1", san_table_data!AO275))), "-")</f>
        <v>-</v>
      </c>
      <c r="AP278" s="63" t="str">
        <f>IF(ISNUMBER(san_table_data!AP275), IF(san_table_data!AP275=-999,"NA",IF(san_table_data!AP275&gt;99, "&gt;99", IF(san_table_data!AP275&lt;1, "&lt;1", san_table_data!AP275))), "-")</f>
        <v>-</v>
      </c>
      <c r="AQ278" s="63" t="str">
        <f>IF(ISNUMBER(san_table_data!AQ275), IF(san_table_data!AQ275=-999,"NA",IF(san_table_data!AQ275&gt;99, "&gt;99", IF(san_table_data!AQ275&lt;1, "&lt;1", san_table_data!AQ275))), "-")</f>
        <v>-</v>
      </c>
      <c r="AR278" s="59" t="str">
        <f>IF(ISNUMBER(san_table_data!AR275), IF(san_table_data!AR275=-999,"NA",IF(san_table_data!AR275&gt;99, "&gt;99", IF(san_table_data!AR275&lt;1, "&lt;1", san_table_data!AR275))), "-")</f>
        <v>-</v>
      </c>
      <c r="AS278" s="59" t="str">
        <f>IF(ISNUMBER(san_table_data!AS275), IF(san_table_data!AS275=-999,"NA",IF(san_table_data!AS275&gt;99, "&gt;99", IF(san_table_data!AS275&lt;1, "&lt;1", san_table_data!AS275))), "-")</f>
        <v>-</v>
      </c>
      <c r="AT278" s="59" t="str">
        <f>IF(ISNUMBER(san_table_data!AT275), IF(san_table_data!AT275=-999,"NA",IF(san_table_data!AT275&gt;99, "&gt;99", IF(san_table_data!AT275&lt;1, "&lt;1", san_table_data!AT275))), "-")</f>
        <v>-</v>
      </c>
    </row>
    <row r="279" x14ac:dyDescent="0.25">
      <c r="A279" s="56" t="str">
        <f>IF(ISBLANK(san_table_data!A276), "", san_table_data!A276)</f>
        <v/>
      </c>
      <c r="B279" s="56" t="str">
        <f>IF(ISBLANK(san_table_data!B276), "", san_table_data!B276)</f>
        <v/>
      </c>
      <c r="C279" s="57" t="str">
        <f>IF(ISNUMBER(san_table_data!C276), san_table_data!C276, "-")</f>
        <v>-</v>
      </c>
      <c r="D279" s="58" t="str">
        <f>IF(ISNUMBER(san_table_data!D276), san_table_data!D276, "-")</f>
        <v>-</v>
      </c>
      <c r="E279" s="59" t="str">
        <f>IF(ISNUMBER(san_table_data!E276), san_table_data!E276, "-")</f>
        <v>-</v>
      </c>
      <c r="F279" s="60" t="str">
        <f>IF(ISNUMBER(san_table_data!F276), IF(san_table_data!F276=-999,"NA",IF(san_table_data!F276&gt;99, "&gt;99", IF(san_table_data!F276&lt;1, "&lt;1", san_table_data!F276))), "-")</f>
        <v>-</v>
      </c>
      <c r="G279" s="59" t="str">
        <f>IF(ISNUMBER(san_table_data!G276), IF(san_table_data!G276=-999,"NA",IF(san_table_data!G276&gt;99, "&gt;99", IF(san_table_data!G276&lt;1, "&lt;1", san_table_data!G276))), "-")</f>
        <v>-</v>
      </c>
      <c r="H279" s="59" t="str">
        <f>IF(ISNUMBER(san_table_data!H276), IF(san_table_data!H276=-999,"NA",IF(san_table_data!H276&gt;99, "&gt;99", IF(san_table_data!H276&lt;1, "&lt;1", san_table_data!H276))), "-")</f>
        <v>-</v>
      </c>
      <c r="I279" s="61" t="str">
        <f>IF(ISNUMBER(san_table_data!I276), IF(san_table_data!I276=-999,"NA",IF(san_table_data!I276&gt;99, "&gt;99", IF(san_table_data!I276&lt;1, "&lt;1", san_table_data!I276))), "-")</f>
        <v>-</v>
      </c>
      <c r="J279" s="47" t="str">
        <f>IF(ISNUMBER(san_table_data!J276), IF(san_table_data!J276=-999,"NA",san_table_data!J276), "-")</f>
        <v>-</v>
      </c>
      <c r="K279" s="47" t="str">
        <f>IF(ISNUMBER(san_table_data!K276), IF(san_table_data!K276=-999,"NA",san_table_data!K276), "-")</f>
        <v>-</v>
      </c>
      <c r="L279" s="60" t="str">
        <f>IF(ISNUMBER(san_table_data!L276), IF(san_table_data!L276=-999,"NA",IF(san_table_data!L276&gt;99, "&gt;99", IF(san_table_data!L276&lt;1, "&lt;1", san_table_data!L276))), "-")</f>
        <v>-</v>
      </c>
      <c r="M279" s="59" t="str">
        <f>IF(ISNUMBER(san_table_data!M276), IF(san_table_data!M276=-999,"NA",IF(san_table_data!M276&gt;99, "&gt;99", IF(san_table_data!M276&lt;1, "&lt;1", san_table_data!M276))), "-")</f>
        <v>-</v>
      </c>
      <c r="N279" s="59" t="str">
        <f>IF(ISNUMBER(san_table_data!N276), IF(san_table_data!N276=-999,"NA",IF(san_table_data!N276&gt;99, "&gt;99", IF(san_table_data!N276&lt;1, "&lt;1", san_table_data!N276))), "-")</f>
        <v>-</v>
      </c>
      <c r="O279" s="61" t="str">
        <f>IF(ISNUMBER(san_table_data!O276), IF(san_table_data!O276=-999,"NA",IF(san_table_data!O276&gt;99, "&gt;99", IF(san_table_data!O276&lt;1, "&lt;1", san_table_data!O276))), "-")</f>
        <v>-</v>
      </c>
      <c r="P279" s="47" t="str">
        <f>IF(ISNUMBER(san_table_data!P276), IF(san_table_data!P276=-999,"NA",san_table_data!P276), "-")</f>
        <v>-</v>
      </c>
      <c r="Q279" s="47" t="str">
        <f>IF(ISNUMBER(san_table_data!Q276), IF(san_table_data!Q276=-999,"NA",san_table_data!Q276), "-")</f>
        <v>-</v>
      </c>
      <c r="R279" s="60" t="str">
        <f>IF(ISNUMBER(san_table_data!R276), IF(san_table_data!R276=-999,"NA",IF(san_table_data!R276&gt;99, "&gt;99", IF(san_table_data!R276&lt;1, "&lt;1", san_table_data!R276))), "-")</f>
        <v>-</v>
      </c>
      <c r="S279" s="59" t="str">
        <f>IF(ISNUMBER(san_table_data!S276), IF(san_table_data!S276=-999,"NA",IF(san_table_data!S276&gt;99, "&gt;99", IF(san_table_data!S276&lt;1, "&lt;1", san_table_data!S276))), "-")</f>
        <v>-</v>
      </c>
      <c r="T279" s="59" t="str">
        <f>IF(ISNUMBER(san_table_data!T276), IF(san_table_data!T276=-999,"NA",IF(san_table_data!T276&gt;99, "&gt;99", IF(san_table_data!T276&lt;1, "&lt;1", san_table_data!T276))), "-")</f>
        <v>-</v>
      </c>
      <c r="U279" s="61" t="str">
        <f>IF(ISNUMBER(san_table_data!U276), IF(san_table_data!U276=-999,"NA",IF(san_table_data!U276&gt;99, "&gt;99", IF(san_table_data!U276&lt;1, "&lt;1", san_table_data!U276))), "-")</f>
        <v>-</v>
      </c>
      <c r="V279" s="47" t="str">
        <f>IF(ISNUMBER(san_table_data!V276), IF(san_table_data!V276=-999,"NA",san_table_data!V276), "-")</f>
        <v>-</v>
      </c>
      <c r="W279" s="47" t="str">
        <f>IF(ISNUMBER(san_table_data!W276), IF(san_table_data!W276=-999,"NA",san_table_data!W276), "-")</f>
        <v>-</v>
      </c>
      <c r="X279" s="47"/>
      <c r="Y279" s="47"/>
      <c r="Z279" s="62" t="str">
        <f>IF(ISNUMBER(san_table_data!Z276), IF(san_table_data!Z276=-999,"NA",IF(san_table_data!Z276&gt;99, "&gt;99", IF(san_table_data!Z276&lt;1, "&lt;1", san_table_data!Z276))), "-")</f>
        <v>-</v>
      </c>
      <c r="AA279" s="63" t="str">
        <f>IF(ISNUMBER(san_table_data!AA276), IF(san_table_data!AA276=-999,"NA",IF(san_table_data!AA276&gt;99, "&gt;99", IF(san_table_data!AA276&lt;1, "&lt;1", san_table_data!AA276))), "-")</f>
        <v>-</v>
      </c>
      <c r="AB279" s="63" t="str">
        <f>IF(ISNUMBER(san_table_data!AB276), IF(san_table_data!AB276=-999,"NA",IF(san_table_data!AB276&gt;99, "&gt;99", IF(san_table_data!AB276&lt;1, "&lt;1", san_table_data!AB276))), "-")</f>
        <v>-</v>
      </c>
      <c r="AC279" s="63" t="str">
        <f>IF(ISNUMBER(san_table_data!AC276), IF(san_table_data!AC276=-999,"NA",IF(san_table_data!AC276&gt;99, "&gt;99", IF(san_table_data!AC276&lt;1, "&lt;1", san_table_data!AC276))), "-")</f>
        <v>-</v>
      </c>
      <c r="AD279" s="59" t="str">
        <f>IF(ISNUMBER(san_table_data!AD276), IF(san_table_data!AD276=-999,"NA",IF(san_table_data!AD276&gt;99, "&gt;99", IF(san_table_data!AD276&lt;1, "&lt;1", san_table_data!AD276))), "-")</f>
        <v>-</v>
      </c>
      <c r="AE279" s="59" t="str">
        <f>IF(ISNUMBER(san_table_data!AE276), IF(san_table_data!AE276=-999,"NA",IF(san_table_data!AE276&gt;99, "&gt;99", IF(san_table_data!AE276&lt;1, "&lt;1", san_table_data!AE276))), "-")</f>
        <v>-</v>
      </c>
      <c r="AF279" s="59" t="str">
        <f>IF(ISNUMBER(san_table_data!AF276), IF(san_table_data!AF276=-999,"NA",IF(san_table_data!AF276&gt;99, "&gt;99", IF(san_table_data!AF276&lt;1, "&lt;1", san_table_data!AF276))), "-")</f>
        <v>-</v>
      </c>
      <c r="AG279" s="62" t="str">
        <f>IF(ISNUMBER(san_table_data!AG276), IF(san_table_data!AG276=-999,"NA",IF(san_table_data!AG276&gt;99, "&gt;99", IF(san_table_data!AG276&lt;1, "&lt;1", san_table_data!AG276))), "-")</f>
        <v>-</v>
      </c>
      <c r="AH279" s="63" t="str">
        <f>IF(ISNUMBER(san_table_data!AH276), IF(san_table_data!AH276=-999,"NA",IF(san_table_data!AH276&gt;99, "&gt;99", IF(san_table_data!AH276&lt;1, "&lt;1", san_table_data!AH276))), "-")</f>
        <v>-</v>
      </c>
      <c r="AI279" s="63" t="str">
        <f>IF(ISNUMBER(san_table_data!AI276), IF(san_table_data!AI276=-999,"NA",IF(san_table_data!AI276&gt;99, "&gt;99", IF(san_table_data!AI276&lt;1, "&lt;1", san_table_data!AI276))), "-")</f>
        <v>-</v>
      </c>
      <c r="AJ279" s="63" t="str">
        <f>IF(ISNUMBER(san_table_data!AJ276), IF(san_table_data!AJ276=-999,"NA",IF(san_table_data!AJ276&gt;99, "&gt;99", IF(san_table_data!AJ276&lt;1, "&lt;1", san_table_data!AJ276))), "-")</f>
        <v>-</v>
      </c>
      <c r="AK279" s="59" t="str">
        <f>IF(ISNUMBER(san_table_data!AK276), IF(san_table_data!AK276=-999,"NA",IF(san_table_data!AK276&gt;99, "&gt;99", IF(san_table_data!AK276&lt;1, "&lt;1", san_table_data!AK276))), "-")</f>
        <v>-</v>
      </c>
      <c r="AL279" s="59" t="str">
        <f>IF(ISNUMBER(san_table_data!AL276), IF(san_table_data!AL276=-999,"NA",IF(san_table_data!AL276&gt;99, "&gt;99", IF(san_table_data!AL276&lt;1, "&lt;1", san_table_data!AL276))), "-")</f>
        <v>-</v>
      </c>
      <c r="AM279" s="59" t="str">
        <f>IF(ISNUMBER(san_table_data!AM276), IF(san_table_data!AM276=-999,"NA",IF(san_table_data!AM276&gt;99, "&gt;99", IF(san_table_data!AM276&lt;1, "&lt;1", san_table_data!AM276))), "-")</f>
        <v>-</v>
      </c>
      <c r="AN279" s="62" t="str">
        <f>IF(ISNUMBER(san_table_data!AN276), IF(san_table_data!AN276=-999,"NA",IF(san_table_data!AN276&gt;99, "&gt;99", IF(san_table_data!AN276&lt;1, "&lt;1", san_table_data!AN276))), "-")</f>
        <v>-</v>
      </c>
      <c r="AO279" s="63" t="str">
        <f>IF(ISNUMBER(san_table_data!AO276), IF(san_table_data!AO276=-999,"NA",IF(san_table_data!AO276&gt;99, "&gt;99", IF(san_table_data!AO276&lt;1, "&lt;1", san_table_data!AO276))), "-")</f>
        <v>-</v>
      </c>
      <c r="AP279" s="63" t="str">
        <f>IF(ISNUMBER(san_table_data!AP276), IF(san_table_data!AP276=-999,"NA",IF(san_table_data!AP276&gt;99, "&gt;99", IF(san_table_data!AP276&lt;1, "&lt;1", san_table_data!AP276))), "-")</f>
        <v>-</v>
      </c>
      <c r="AQ279" s="63" t="str">
        <f>IF(ISNUMBER(san_table_data!AQ276), IF(san_table_data!AQ276=-999,"NA",IF(san_table_data!AQ276&gt;99, "&gt;99", IF(san_table_data!AQ276&lt;1, "&lt;1", san_table_data!AQ276))), "-")</f>
        <v>-</v>
      </c>
      <c r="AR279" s="59" t="str">
        <f>IF(ISNUMBER(san_table_data!AR276), IF(san_table_data!AR276=-999,"NA",IF(san_table_data!AR276&gt;99, "&gt;99", IF(san_table_data!AR276&lt;1, "&lt;1", san_table_data!AR276))), "-")</f>
        <v>-</v>
      </c>
      <c r="AS279" s="59" t="str">
        <f>IF(ISNUMBER(san_table_data!AS276), IF(san_table_data!AS276=-999,"NA",IF(san_table_data!AS276&gt;99, "&gt;99", IF(san_table_data!AS276&lt;1, "&lt;1", san_table_data!AS276))), "-")</f>
        <v>-</v>
      </c>
      <c r="AT279" s="59" t="str">
        <f>IF(ISNUMBER(san_table_data!AT276), IF(san_table_data!AT276=-999,"NA",IF(san_table_data!AT276&gt;99, "&gt;99", IF(san_table_data!AT276&lt;1, "&lt;1", san_table_data!AT276))), "-")</f>
        <v>-</v>
      </c>
    </row>
    <row r="280" x14ac:dyDescent="0.25">
      <c r="A280" s="56" t="str">
        <f>IF(ISBLANK(san_table_data!A277), "", san_table_data!A277)</f>
        <v/>
      </c>
      <c r="B280" s="56" t="str">
        <f>IF(ISBLANK(san_table_data!B277), "", san_table_data!B277)</f>
        <v/>
      </c>
      <c r="C280" s="57" t="str">
        <f>IF(ISNUMBER(san_table_data!C277), san_table_data!C277, "-")</f>
        <v>-</v>
      </c>
      <c r="D280" s="58" t="str">
        <f>IF(ISNUMBER(san_table_data!D277), san_table_data!D277, "-")</f>
        <v>-</v>
      </c>
      <c r="E280" s="59" t="str">
        <f>IF(ISNUMBER(san_table_data!E277), san_table_data!E277, "-")</f>
        <v>-</v>
      </c>
      <c r="F280" s="60" t="str">
        <f>IF(ISNUMBER(san_table_data!F277), IF(san_table_data!F277=-999,"NA",IF(san_table_data!F277&gt;99, "&gt;99", IF(san_table_data!F277&lt;1, "&lt;1", san_table_data!F277))), "-")</f>
        <v>-</v>
      </c>
      <c r="G280" s="59" t="str">
        <f>IF(ISNUMBER(san_table_data!G277), IF(san_table_data!G277=-999,"NA",IF(san_table_data!G277&gt;99, "&gt;99", IF(san_table_data!G277&lt;1, "&lt;1", san_table_data!G277))), "-")</f>
        <v>-</v>
      </c>
      <c r="H280" s="59" t="str">
        <f>IF(ISNUMBER(san_table_data!H277), IF(san_table_data!H277=-999,"NA",IF(san_table_data!H277&gt;99, "&gt;99", IF(san_table_data!H277&lt;1, "&lt;1", san_table_data!H277))), "-")</f>
        <v>-</v>
      </c>
      <c r="I280" s="61" t="str">
        <f>IF(ISNUMBER(san_table_data!I277), IF(san_table_data!I277=-999,"NA",IF(san_table_data!I277&gt;99, "&gt;99", IF(san_table_data!I277&lt;1, "&lt;1", san_table_data!I277))), "-")</f>
        <v>-</v>
      </c>
      <c r="J280" s="47" t="str">
        <f>IF(ISNUMBER(san_table_data!J277), IF(san_table_data!J277=-999,"NA",san_table_data!J277), "-")</f>
        <v>-</v>
      </c>
      <c r="K280" s="47" t="str">
        <f>IF(ISNUMBER(san_table_data!K277), IF(san_table_data!K277=-999,"NA",san_table_data!K277), "-")</f>
        <v>-</v>
      </c>
      <c r="L280" s="60" t="str">
        <f>IF(ISNUMBER(san_table_data!L277), IF(san_table_data!L277=-999,"NA",IF(san_table_data!L277&gt;99, "&gt;99", IF(san_table_data!L277&lt;1, "&lt;1", san_table_data!L277))), "-")</f>
        <v>-</v>
      </c>
      <c r="M280" s="59" t="str">
        <f>IF(ISNUMBER(san_table_data!M277), IF(san_table_data!M277=-999,"NA",IF(san_table_data!M277&gt;99, "&gt;99", IF(san_table_data!M277&lt;1, "&lt;1", san_table_data!M277))), "-")</f>
        <v>-</v>
      </c>
      <c r="N280" s="59" t="str">
        <f>IF(ISNUMBER(san_table_data!N277), IF(san_table_data!N277=-999,"NA",IF(san_table_data!N277&gt;99, "&gt;99", IF(san_table_data!N277&lt;1, "&lt;1", san_table_data!N277))), "-")</f>
        <v>-</v>
      </c>
      <c r="O280" s="61" t="str">
        <f>IF(ISNUMBER(san_table_data!O277), IF(san_table_data!O277=-999,"NA",IF(san_table_data!O277&gt;99, "&gt;99", IF(san_table_data!O277&lt;1, "&lt;1", san_table_data!O277))), "-")</f>
        <v>-</v>
      </c>
      <c r="P280" s="47" t="str">
        <f>IF(ISNUMBER(san_table_data!P277), IF(san_table_data!P277=-999,"NA",san_table_data!P277), "-")</f>
        <v>-</v>
      </c>
      <c r="Q280" s="47" t="str">
        <f>IF(ISNUMBER(san_table_data!Q277), IF(san_table_data!Q277=-999,"NA",san_table_data!Q277), "-")</f>
        <v>-</v>
      </c>
      <c r="R280" s="60" t="str">
        <f>IF(ISNUMBER(san_table_data!R277), IF(san_table_data!R277=-999,"NA",IF(san_table_data!R277&gt;99, "&gt;99", IF(san_table_data!R277&lt;1, "&lt;1", san_table_data!R277))), "-")</f>
        <v>-</v>
      </c>
      <c r="S280" s="59" t="str">
        <f>IF(ISNUMBER(san_table_data!S277), IF(san_table_data!S277=-999,"NA",IF(san_table_data!S277&gt;99, "&gt;99", IF(san_table_data!S277&lt;1, "&lt;1", san_table_data!S277))), "-")</f>
        <v>-</v>
      </c>
      <c r="T280" s="59" t="str">
        <f>IF(ISNUMBER(san_table_data!T277), IF(san_table_data!T277=-999,"NA",IF(san_table_data!T277&gt;99, "&gt;99", IF(san_table_data!T277&lt;1, "&lt;1", san_table_data!T277))), "-")</f>
        <v>-</v>
      </c>
      <c r="U280" s="61" t="str">
        <f>IF(ISNUMBER(san_table_data!U277), IF(san_table_data!U277=-999,"NA",IF(san_table_data!U277&gt;99, "&gt;99", IF(san_table_data!U277&lt;1, "&lt;1", san_table_data!U277))), "-")</f>
        <v>-</v>
      </c>
      <c r="V280" s="47" t="str">
        <f>IF(ISNUMBER(san_table_data!V277), IF(san_table_data!V277=-999,"NA",san_table_data!V277), "-")</f>
        <v>-</v>
      </c>
      <c r="W280" s="47" t="str">
        <f>IF(ISNUMBER(san_table_data!W277), IF(san_table_data!W277=-999,"NA",san_table_data!W277), "-")</f>
        <v>-</v>
      </c>
      <c r="X280" s="47"/>
      <c r="Y280" s="47"/>
      <c r="Z280" s="62" t="str">
        <f>IF(ISNUMBER(san_table_data!Z277), IF(san_table_data!Z277=-999,"NA",IF(san_table_data!Z277&gt;99, "&gt;99", IF(san_table_data!Z277&lt;1, "&lt;1", san_table_data!Z277))), "-")</f>
        <v>-</v>
      </c>
      <c r="AA280" s="63" t="str">
        <f>IF(ISNUMBER(san_table_data!AA277), IF(san_table_data!AA277=-999,"NA",IF(san_table_data!AA277&gt;99, "&gt;99", IF(san_table_data!AA277&lt;1, "&lt;1", san_table_data!AA277))), "-")</f>
        <v>-</v>
      </c>
      <c r="AB280" s="63" t="str">
        <f>IF(ISNUMBER(san_table_data!AB277), IF(san_table_data!AB277=-999,"NA",IF(san_table_data!AB277&gt;99, "&gt;99", IF(san_table_data!AB277&lt;1, "&lt;1", san_table_data!AB277))), "-")</f>
        <v>-</v>
      </c>
      <c r="AC280" s="63" t="str">
        <f>IF(ISNUMBER(san_table_data!AC277), IF(san_table_data!AC277=-999,"NA",IF(san_table_data!AC277&gt;99, "&gt;99", IF(san_table_data!AC277&lt;1, "&lt;1", san_table_data!AC277))), "-")</f>
        <v>-</v>
      </c>
      <c r="AD280" s="59" t="str">
        <f>IF(ISNUMBER(san_table_data!AD277), IF(san_table_data!AD277=-999,"NA",IF(san_table_data!AD277&gt;99, "&gt;99", IF(san_table_data!AD277&lt;1, "&lt;1", san_table_data!AD277))), "-")</f>
        <v>-</v>
      </c>
      <c r="AE280" s="59" t="str">
        <f>IF(ISNUMBER(san_table_data!AE277), IF(san_table_data!AE277=-999,"NA",IF(san_table_data!AE277&gt;99, "&gt;99", IF(san_table_data!AE277&lt;1, "&lt;1", san_table_data!AE277))), "-")</f>
        <v>-</v>
      </c>
      <c r="AF280" s="59" t="str">
        <f>IF(ISNUMBER(san_table_data!AF277), IF(san_table_data!AF277=-999,"NA",IF(san_table_data!AF277&gt;99, "&gt;99", IF(san_table_data!AF277&lt;1, "&lt;1", san_table_data!AF277))), "-")</f>
        <v>-</v>
      </c>
      <c r="AG280" s="62" t="str">
        <f>IF(ISNUMBER(san_table_data!AG277), IF(san_table_data!AG277=-999,"NA",IF(san_table_data!AG277&gt;99, "&gt;99", IF(san_table_data!AG277&lt;1, "&lt;1", san_table_data!AG277))), "-")</f>
        <v>-</v>
      </c>
      <c r="AH280" s="63" t="str">
        <f>IF(ISNUMBER(san_table_data!AH277), IF(san_table_data!AH277=-999,"NA",IF(san_table_data!AH277&gt;99, "&gt;99", IF(san_table_data!AH277&lt;1, "&lt;1", san_table_data!AH277))), "-")</f>
        <v>-</v>
      </c>
      <c r="AI280" s="63" t="str">
        <f>IF(ISNUMBER(san_table_data!AI277), IF(san_table_data!AI277=-999,"NA",IF(san_table_data!AI277&gt;99, "&gt;99", IF(san_table_data!AI277&lt;1, "&lt;1", san_table_data!AI277))), "-")</f>
        <v>-</v>
      </c>
      <c r="AJ280" s="63" t="str">
        <f>IF(ISNUMBER(san_table_data!AJ277), IF(san_table_data!AJ277=-999,"NA",IF(san_table_data!AJ277&gt;99, "&gt;99", IF(san_table_data!AJ277&lt;1, "&lt;1", san_table_data!AJ277))), "-")</f>
        <v>-</v>
      </c>
      <c r="AK280" s="59" t="str">
        <f>IF(ISNUMBER(san_table_data!AK277), IF(san_table_data!AK277=-999,"NA",IF(san_table_data!AK277&gt;99, "&gt;99", IF(san_table_data!AK277&lt;1, "&lt;1", san_table_data!AK277))), "-")</f>
        <v>-</v>
      </c>
      <c r="AL280" s="59" t="str">
        <f>IF(ISNUMBER(san_table_data!AL277), IF(san_table_data!AL277=-999,"NA",IF(san_table_data!AL277&gt;99, "&gt;99", IF(san_table_data!AL277&lt;1, "&lt;1", san_table_data!AL277))), "-")</f>
        <v>-</v>
      </c>
      <c r="AM280" s="59" t="str">
        <f>IF(ISNUMBER(san_table_data!AM277), IF(san_table_data!AM277=-999,"NA",IF(san_table_data!AM277&gt;99, "&gt;99", IF(san_table_data!AM277&lt;1, "&lt;1", san_table_data!AM277))), "-")</f>
        <v>-</v>
      </c>
      <c r="AN280" s="62" t="str">
        <f>IF(ISNUMBER(san_table_data!AN277), IF(san_table_data!AN277=-999,"NA",IF(san_table_data!AN277&gt;99, "&gt;99", IF(san_table_data!AN277&lt;1, "&lt;1", san_table_data!AN277))), "-")</f>
        <v>-</v>
      </c>
      <c r="AO280" s="63" t="str">
        <f>IF(ISNUMBER(san_table_data!AO277), IF(san_table_data!AO277=-999,"NA",IF(san_table_data!AO277&gt;99, "&gt;99", IF(san_table_data!AO277&lt;1, "&lt;1", san_table_data!AO277))), "-")</f>
        <v>-</v>
      </c>
      <c r="AP280" s="63" t="str">
        <f>IF(ISNUMBER(san_table_data!AP277), IF(san_table_data!AP277=-999,"NA",IF(san_table_data!AP277&gt;99, "&gt;99", IF(san_table_data!AP277&lt;1, "&lt;1", san_table_data!AP277))), "-")</f>
        <v>-</v>
      </c>
      <c r="AQ280" s="63" t="str">
        <f>IF(ISNUMBER(san_table_data!AQ277), IF(san_table_data!AQ277=-999,"NA",IF(san_table_data!AQ277&gt;99, "&gt;99", IF(san_table_data!AQ277&lt;1, "&lt;1", san_table_data!AQ277))), "-")</f>
        <v>-</v>
      </c>
      <c r="AR280" s="59" t="str">
        <f>IF(ISNUMBER(san_table_data!AR277), IF(san_table_data!AR277=-999,"NA",IF(san_table_data!AR277&gt;99, "&gt;99", IF(san_table_data!AR277&lt;1, "&lt;1", san_table_data!AR277))), "-")</f>
        <v>-</v>
      </c>
      <c r="AS280" s="59" t="str">
        <f>IF(ISNUMBER(san_table_data!AS277), IF(san_table_data!AS277=-999,"NA",IF(san_table_data!AS277&gt;99, "&gt;99", IF(san_table_data!AS277&lt;1, "&lt;1", san_table_data!AS277))), "-")</f>
        <v>-</v>
      </c>
      <c r="AT280" s="59" t="str">
        <f>IF(ISNUMBER(san_table_data!AT277), IF(san_table_data!AT277=-999,"NA",IF(san_table_data!AT277&gt;99, "&gt;99", IF(san_table_data!AT277&lt;1, "&lt;1", san_table_data!AT277))), "-")</f>
        <v>-</v>
      </c>
    </row>
    <row r="281" x14ac:dyDescent="0.25">
      <c r="A281" s="56" t="str">
        <f>IF(ISBLANK(san_table_data!A278), "", san_table_data!A278)</f>
        <v/>
      </c>
      <c r="B281" s="56" t="str">
        <f>IF(ISBLANK(san_table_data!B278), "", san_table_data!B278)</f>
        <v/>
      </c>
      <c r="C281" s="57" t="str">
        <f>IF(ISNUMBER(san_table_data!C278), san_table_data!C278, "-")</f>
        <v>-</v>
      </c>
      <c r="D281" s="58" t="str">
        <f>IF(ISNUMBER(san_table_data!D278), san_table_data!D278, "-")</f>
        <v>-</v>
      </c>
      <c r="E281" s="59" t="str">
        <f>IF(ISNUMBER(san_table_data!E278), san_table_data!E278, "-")</f>
        <v>-</v>
      </c>
      <c r="F281" s="60" t="str">
        <f>IF(ISNUMBER(san_table_data!F278), IF(san_table_data!F278=-999,"NA",IF(san_table_data!F278&gt;99, "&gt;99", IF(san_table_data!F278&lt;1, "&lt;1", san_table_data!F278))), "-")</f>
        <v>-</v>
      </c>
      <c r="G281" s="59" t="str">
        <f>IF(ISNUMBER(san_table_data!G278), IF(san_table_data!G278=-999,"NA",IF(san_table_data!G278&gt;99, "&gt;99", IF(san_table_data!G278&lt;1, "&lt;1", san_table_data!G278))), "-")</f>
        <v>-</v>
      </c>
      <c r="H281" s="59" t="str">
        <f>IF(ISNUMBER(san_table_data!H278), IF(san_table_data!H278=-999,"NA",IF(san_table_data!H278&gt;99, "&gt;99", IF(san_table_data!H278&lt;1, "&lt;1", san_table_data!H278))), "-")</f>
        <v>-</v>
      </c>
      <c r="I281" s="61" t="str">
        <f>IF(ISNUMBER(san_table_data!I278), IF(san_table_data!I278=-999,"NA",IF(san_table_data!I278&gt;99, "&gt;99", IF(san_table_data!I278&lt;1, "&lt;1", san_table_data!I278))), "-")</f>
        <v>-</v>
      </c>
      <c r="J281" s="47" t="str">
        <f>IF(ISNUMBER(san_table_data!J278), IF(san_table_data!J278=-999,"NA",san_table_data!J278), "-")</f>
        <v>-</v>
      </c>
      <c r="K281" s="47" t="str">
        <f>IF(ISNUMBER(san_table_data!K278), IF(san_table_data!K278=-999,"NA",san_table_data!K278), "-")</f>
        <v>-</v>
      </c>
      <c r="L281" s="60" t="str">
        <f>IF(ISNUMBER(san_table_data!L278), IF(san_table_data!L278=-999,"NA",IF(san_table_data!L278&gt;99, "&gt;99", IF(san_table_data!L278&lt;1, "&lt;1", san_table_data!L278))), "-")</f>
        <v>-</v>
      </c>
      <c r="M281" s="59" t="str">
        <f>IF(ISNUMBER(san_table_data!M278), IF(san_table_data!M278=-999,"NA",IF(san_table_data!M278&gt;99, "&gt;99", IF(san_table_data!M278&lt;1, "&lt;1", san_table_data!M278))), "-")</f>
        <v>-</v>
      </c>
      <c r="N281" s="59" t="str">
        <f>IF(ISNUMBER(san_table_data!N278), IF(san_table_data!N278=-999,"NA",IF(san_table_data!N278&gt;99, "&gt;99", IF(san_table_data!N278&lt;1, "&lt;1", san_table_data!N278))), "-")</f>
        <v>-</v>
      </c>
      <c r="O281" s="61" t="str">
        <f>IF(ISNUMBER(san_table_data!O278), IF(san_table_data!O278=-999,"NA",IF(san_table_data!O278&gt;99, "&gt;99", IF(san_table_data!O278&lt;1, "&lt;1", san_table_data!O278))), "-")</f>
        <v>-</v>
      </c>
      <c r="P281" s="47" t="str">
        <f>IF(ISNUMBER(san_table_data!P278), IF(san_table_data!P278=-999,"NA",san_table_data!P278), "-")</f>
        <v>-</v>
      </c>
      <c r="Q281" s="47" t="str">
        <f>IF(ISNUMBER(san_table_data!Q278), IF(san_table_data!Q278=-999,"NA",san_table_data!Q278), "-")</f>
        <v>-</v>
      </c>
      <c r="R281" s="60" t="str">
        <f>IF(ISNUMBER(san_table_data!R278), IF(san_table_data!R278=-999,"NA",IF(san_table_data!R278&gt;99, "&gt;99", IF(san_table_data!R278&lt;1, "&lt;1", san_table_data!R278))), "-")</f>
        <v>-</v>
      </c>
      <c r="S281" s="59" t="str">
        <f>IF(ISNUMBER(san_table_data!S278), IF(san_table_data!S278=-999,"NA",IF(san_table_data!S278&gt;99, "&gt;99", IF(san_table_data!S278&lt;1, "&lt;1", san_table_data!S278))), "-")</f>
        <v>-</v>
      </c>
      <c r="T281" s="59" t="str">
        <f>IF(ISNUMBER(san_table_data!T278), IF(san_table_data!T278=-999,"NA",IF(san_table_data!T278&gt;99, "&gt;99", IF(san_table_data!T278&lt;1, "&lt;1", san_table_data!T278))), "-")</f>
        <v>-</v>
      </c>
      <c r="U281" s="61" t="str">
        <f>IF(ISNUMBER(san_table_data!U278), IF(san_table_data!U278=-999,"NA",IF(san_table_data!U278&gt;99, "&gt;99", IF(san_table_data!U278&lt;1, "&lt;1", san_table_data!U278))), "-")</f>
        <v>-</v>
      </c>
      <c r="V281" s="47" t="str">
        <f>IF(ISNUMBER(san_table_data!V278), IF(san_table_data!V278=-999,"NA",san_table_data!V278), "-")</f>
        <v>-</v>
      </c>
      <c r="W281" s="47" t="str">
        <f>IF(ISNUMBER(san_table_data!W278), IF(san_table_data!W278=-999,"NA",san_table_data!W278), "-")</f>
        <v>-</v>
      </c>
      <c r="X281" s="47"/>
      <c r="Y281" s="47"/>
      <c r="Z281" s="62" t="str">
        <f>IF(ISNUMBER(san_table_data!Z278), IF(san_table_data!Z278=-999,"NA",IF(san_table_data!Z278&gt;99, "&gt;99", IF(san_table_data!Z278&lt;1, "&lt;1", san_table_data!Z278))), "-")</f>
        <v>-</v>
      </c>
      <c r="AA281" s="63" t="str">
        <f>IF(ISNUMBER(san_table_data!AA278), IF(san_table_data!AA278=-999,"NA",IF(san_table_data!AA278&gt;99, "&gt;99", IF(san_table_data!AA278&lt;1, "&lt;1", san_table_data!AA278))), "-")</f>
        <v>-</v>
      </c>
      <c r="AB281" s="63" t="str">
        <f>IF(ISNUMBER(san_table_data!AB278), IF(san_table_data!AB278=-999,"NA",IF(san_table_data!AB278&gt;99, "&gt;99", IF(san_table_data!AB278&lt;1, "&lt;1", san_table_data!AB278))), "-")</f>
        <v>-</v>
      </c>
      <c r="AC281" s="63" t="str">
        <f>IF(ISNUMBER(san_table_data!AC278), IF(san_table_data!AC278=-999,"NA",IF(san_table_data!AC278&gt;99, "&gt;99", IF(san_table_data!AC278&lt;1, "&lt;1", san_table_data!AC278))), "-")</f>
        <v>-</v>
      </c>
      <c r="AD281" s="59" t="str">
        <f>IF(ISNUMBER(san_table_data!AD278), IF(san_table_data!AD278=-999,"NA",IF(san_table_data!AD278&gt;99, "&gt;99", IF(san_table_data!AD278&lt;1, "&lt;1", san_table_data!AD278))), "-")</f>
        <v>-</v>
      </c>
      <c r="AE281" s="59" t="str">
        <f>IF(ISNUMBER(san_table_data!AE278), IF(san_table_data!AE278=-999,"NA",IF(san_table_data!AE278&gt;99, "&gt;99", IF(san_table_data!AE278&lt;1, "&lt;1", san_table_data!AE278))), "-")</f>
        <v>-</v>
      </c>
      <c r="AF281" s="59" t="str">
        <f>IF(ISNUMBER(san_table_data!AF278), IF(san_table_data!AF278=-999,"NA",IF(san_table_data!AF278&gt;99, "&gt;99", IF(san_table_data!AF278&lt;1, "&lt;1", san_table_data!AF278))), "-")</f>
        <v>-</v>
      </c>
      <c r="AG281" s="62" t="str">
        <f>IF(ISNUMBER(san_table_data!AG278), IF(san_table_data!AG278=-999,"NA",IF(san_table_data!AG278&gt;99, "&gt;99", IF(san_table_data!AG278&lt;1, "&lt;1", san_table_data!AG278))), "-")</f>
        <v>-</v>
      </c>
      <c r="AH281" s="63" t="str">
        <f>IF(ISNUMBER(san_table_data!AH278), IF(san_table_data!AH278=-999,"NA",IF(san_table_data!AH278&gt;99, "&gt;99", IF(san_table_data!AH278&lt;1, "&lt;1", san_table_data!AH278))), "-")</f>
        <v>-</v>
      </c>
      <c r="AI281" s="63" t="str">
        <f>IF(ISNUMBER(san_table_data!AI278), IF(san_table_data!AI278=-999,"NA",IF(san_table_data!AI278&gt;99, "&gt;99", IF(san_table_data!AI278&lt;1, "&lt;1", san_table_data!AI278))), "-")</f>
        <v>-</v>
      </c>
      <c r="AJ281" s="63" t="str">
        <f>IF(ISNUMBER(san_table_data!AJ278), IF(san_table_data!AJ278=-999,"NA",IF(san_table_data!AJ278&gt;99, "&gt;99", IF(san_table_data!AJ278&lt;1, "&lt;1", san_table_data!AJ278))), "-")</f>
        <v>-</v>
      </c>
      <c r="AK281" s="59" t="str">
        <f>IF(ISNUMBER(san_table_data!AK278), IF(san_table_data!AK278=-999,"NA",IF(san_table_data!AK278&gt;99, "&gt;99", IF(san_table_data!AK278&lt;1, "&lt;1", san_table_data!AK278))), "-")</f>
        <v>-</v>
      </c>
      <c r="AL281" s="59" t="str">
        <f>IF(ISNUMBER(san_table_data!AL278), IF(san_table_data!AL278=-999,"NA",IF(san_table_data!AL278&gt;99, "&gt;99", IF(san_table_data!AL278&lt;1, "&lt;1", san_table_data!AL278))), "-")</f>
        <v>-</v>
      </c>
      <c r="AM281" s="59" t="str">
        <f>IF(ISNUMBER(san_table_data!AM278), IF(san_table_data!AM278=-999,"NA",IF(san_table_data!AM278&gt;99, "&gt;99", IF(san_table_data!AM278&lt;1, "&lt;1", san_table_data!AM278))), "-")</f>
        <v>-</v>
      </c>
      <c r="AN281" s="62" t="str">
        <f>IF(ISNUMBER(san_table_data!AN278), IF(san_table_data!AN278=-999,"NA",IF(san_table_data!AN278&gt;99, "&gt;99", IF(san_table_data!AN278&lt;1, "&lt;1", san_table_data!AN278))), "-")</f>
        <v>-</v>
      </c>
      <c r="AO281" s="63" t="str">
        <f>IF(ISNUMBER(san_table_data!AO278), IF(san_table_data!AO278=-999,"NA",IF(san_table_data!AO278&gt;99, "&gt;99", IF(san_table_data!AO278&lt;1, "&lt;1", san_table_data!AO278))), "-")</f>
        <v>-</v>
      </c>
      <c r="AP281" s="63" t="str">
        <f>IF(ISNUMBER(san_table_data!AP278), IF(san_table_data!AP278=-999,"NA",IF(san_table_data!AP278&gt;99, "&gt;99", IF(san_table_data!AP278&lt;1, "&lt;1", san_table_data!AP278))), "-")</f>
        <v>-</v>
      </c>
      <c r="AQ281" s="63" t="str">
        <f>IF(ISNUMBER(san_table_data!AQ278), IF(san_table_data!AQ278=-999,"NA",IF(san_table_data!AQ278&gt;99, "&gt;99", IF(san_table_data!AQ278&lt;1, "&lt;1", san_table_data!AQ278))), "-")</f>
        <v>-</v>
      </c>
      <c r="AR281" s="59" t="str">
        <f>IF(ISNUMBER(san_table_data!AR278), IF(san_table_data!AR278=-999,"NA",IF(san_table_data!AR278&gt;99, "&gt;99", IF(san_table_data!AR278&lt;1, "&lt;1", san_table_data!AR278))), "-")</f>
        <v>-</v>
      </c>
      <c r="AS281" s="59" t="str">
        <f>IF(ISNUMBER(san_table_data!AS278), IF(san_table_data!AS278=-999,"NA",IF(san_table_data!AS278&gt;99, "&gt;99", IF(san_table_data!AS278&lt;1, "&lt;1", san_table_data!AS278))), "-")</f>
        <v>-</v>
      </c>
      <c r="AT281" s="59" t="str">
        <f>IF(ISNUMBER(san_table_data!AT278), IF(san_table_data!AT278=-999,"NA",IF(san_table_data!AT278&gt;99, "&gt;99", IF(san_table_data!AT278&lt;1, "&lt;1", san_table_data!AT278))), "-")</f>
        <v>-</v>
      </c>
    </row>
    <row r="282" x14ac:dyDescent="0.25">
      <c r="A282" s="56" t="str">
        <f>IF(ISBLANK(san_table_data!A279), "", san_table_data!A279)</f>
        <v/>
      </c>
      <c r="B282" s="56" t="str">
        <f>IF(ISBLANK(san_table_data!B279), "", san_table_data!B279)</f>
        <v/>
      </c>
      <c r="C282" s="57" t="str">
        <f>IF(ISNUMBER(san_table_data!C279), san_table_data!C279, "-")</f>
        <v>-</v>
      </c>
      <c r="D282" s="58" t="str">
        <f>IF(ISNUMBER(san_table_data!D279), san_table_data!D279, "-")</f>
        <v>-</v>
      </c>
      <c r="E282" s="59" t="str">
        <f>IF(ISNUMBER(san_table_data!E279), san_table_data!E279, "-")</f>
        <v>-</v>
      </c>
      <c r="F282" s="60" t="str">
        <f>IF(ISNUMBER(san_table_data!F279), IF(san_table_data!F279=-999,"NA",IF(san_table_data!F279&gt;99, "&gt;99", IF(san_table_data!F279&lt;1, "&lt;1", san_table_data!F279))), "-")</f>
        <v>-</v>
      </c>
      <c r="G282" s="59" t="str">
        <f>IF(ISNUMBER(san_table_data!G279), IF(san_table_data!G279=-999,"NA",IF(san_table_data!G279&gt;99, "&gt;99", IF(san_table_data!G279&lt;1, "&lt;1", san_table_data!G279))), "-")</f>
        <v>-</v>
      </c>
      <c r="H282" s="59" t="str">
        <f>IF(ISNUMBER(san_table_data!H279), IF(san_table_data!H279=-999,"NA",IF(san_table_data!H279&gt;99, "&gt;99", IF(san_table_data!H279&lt;1, "&lt;1", san_table_data!H279))), "-")</f>
        <v>-</v>
      </c>
      <c r="I282" s="61" t="str">
        <f>IF(ISNUMBER(san_table_data!I279), IF(san_table_data!I279=-999,"NA",IF(san_table_data!I279&gt;99, "&gt;99", IF(san_table_data!I279&lt;1, "&lt;1", san_table_data!I279))), "-")</f>
        <v>-</v>
      </c>
      <c r="J282" s="47" t="str">
        <f>IF(ISNUMBER(san_table_data!J279), IF(san_table_data!J279=-999,"NA",san_table_data!J279), "-")</f>
        <v>-</v>
      </c>
      <c r="K282" s="47" t="str">
        <f>IF(ISNUMBER(san_table_data!K279), IF(san_table_data!K279=-999,"NA",san_table_data!K279), "-")</f>
        <v>-</v>
      </c>
      <c r="L282" s="60" t="str">
        <f>IF(ISNUMBER(san_table_data!L279), IF(san_table_data!L279=-999,"NA",IF(san_table_data!L279&gt;99, "&gt;99", IF(san_table_data!L279&lt;1, "&lt;1", san_table_data!L279))), "-")</f>
        <v>-</v>
      </c>
      <c r="M282" s="59" t="str">
        <f>IF(ISNUMBER(san_table_data!M279), IF(san_table_data!M279=-999,"NA",IF(san_table_data!M279&gt;99, "&gt;99", IF(san_table_data!M279&lt;1, "&lt;1", san_table_data!M279))), "-")</f>
        <v>-</v>
      </c>
      <c r="N282" s="59" t="str">
        <f>IF(ISNUMBER(san_table_data!N279), IF(san_table_data!N279=-999,"NA",IF(san_table_data!N279&gt;99, "&gt;99", IF(san_table_data!N279&lt;1, "&lt;1", san_table_data!N279))), "-")</f>
        <v>-</v>
      </c>
      <c r="O282" s="61" t="str">
        <f>IF(ISNUMBER(san_table_data!O279), IF(san_table_data!O279=-999,"NA",IF(san_table_data!O279&gt;99, "&gt;99", IF(san_table_data!O279&lt;1, "&lt;1", san_table_data!O279))), "-")</f>
        <v>-</v>
      </c>
      <c r="P282" s="47" t="str">
        <f>IF(ISNUMBER(san_table_data!P279), IF(san_table_data!P279=-999,"NA",san_table_data!P279), "-")</f>
        <v>-</v>
      </c>
      <c r="Q282" s="47" t="str">
        <f>IF(ISNUMBER(san_table_data!Q279), IF(san_table_data!Q279=-999,"NA",san_table_data!Q279), "-")</f>
        <v>-</v>
      </c>
      <c r="R282" s="60" t="str">
        <f>IF(ISNUMBER(san_table_data!R279), IF(san_table_data!R279=-999,"NA",IF(san_table_data!R279&gt;99, "&gt;99", IF(san_table_data!R279&lt;1, "&lt;1", san_table_data!R279))), "-")</f>
        <v>-</v>
      </c>
      <c r="S282" s="59" t="str">
        <f>IF(ISNUMBER(san_table_data!S279), IF(san_table_data!S279=-999,"NA",IF(san_table_data!S279&gt;99, "&gt;99", IF(san_table_data!S279&lt;1, "&lt;1", san_table_data!S279))), "-")</f>
        <v>-</v>
      </c>
      <c r="T282" s="59" t="str">
        <f>IF(ISNUMBER(san_table_data!T279), IF(san_table_data!T279=-999,"NA",IF(san_table_data!T279&gt;99, "&gt;99", IF(san_table_data!T279&lt;1, "&lt;1", san_table_data!T279))), "-")</f>
        <v>-</v>
      </c>
      <c r="U282" s="61" t="str">
        <f>IF(ISNUMBER(san_table_data!U279), IF(san_table_data!U279=-999,"NA",IF(san_table_data!U279&gt;99, "&gt;99", IF(san_table_data!U279&lt;1, "&lt;1", san_table_data!U279))), "-")</f>
        <v>-</v>
      </c>
      <c r="V282" s="47" t="str">
        <f>IF(ISNUMBER(san_table_data!V279), IF(san_table_data!V279=-999,"NA",san_table_data!V279), "-")</f>
        <v>-</v>
      </c>
      <c r="W282" s="47" t="str">
        <f>IF(ISNUMBER(san_table_data!W279), IF(san_table_data!W279=-999,"NA",san_table_data!W279), "-")</f>
        <v>-</v>
      </c>
      <c r="X282" s="47"/>
      <c r="Y282" s="47"/>
      <c r="Z282" s="62" t="str">
        <f>IF(ISNUMBER(san_table_data!Z279), IF(san_table_data!Z279=-999,"NA",IF(san_table_data!Z279&gt;99, "&gt;99", IF(san_table_data!Z279&lt;1, "&lt;1", san_table_data!Z279))), "-")</f>
        <v>-</v>
      </c>
      <c r="AA282" s="63" t="str">
        <f>IF(ISNUMBER(san_table_data!AA279), IF(san_table_data!AA279=-999,"NA",IF(san_table_data!AA279&gt;99, "&gt;99", IF(san_table_data!AA279&lt;1, "&lt;1", san_table_data!AA279))), "-")</f>
        <v>-</v>
      </c>
      <c r="AB282" s="63" t="str">
        <f>IF(ISNUMBER(san_table_data!AB279), IF(san_table_data!AB279=-999,"NA",IF(san_table_data!AB279&gt;99, "&gt;99", IF(san_table_data!AB279&lt;1, "&lt;1", san_table_data!AB279))), "-")</f>
        <v>-</v>
      </c>
      <c r="AC282" s="63" t="str">
        <f>IF(ISNUMBER(san_table_data!AC279), IF(san_table_data!AC279=-999,"NA",IF(san_table_data!AC279&gt;99, "&gt;99", IF(san_table_data!AC279&lt;1, "&lt;1", san_table_data!AC279))), "-")</f>
        <v>-</v>
      </c>
      <c r="AD282" s="59" t="str">
        <f>IF(ISNUMBER(san_table_data!AD279), IF(san_table_data!AD279=-999,"NA",IF(san_table_data!AD279&gt;99, "&gt;99", IF(san_table_data!AD279&lt;1, "&lt;1", san_table_data!AD279))), "-")</f>
        <v>-</v>
      </c>
      <c r="AE282" s="59" t="str">
        <f>IF(ISNUMBER(san_table_data!AE279), IF(san_table_data!AE279=-999,"NA",IF(san_table_data!AE279&gt;99, "&gt;99", IF(san_table_data!AE279&lt;1, "&lt;1", san_table_data!AE279))), "-")</f>
        <v>-</v>
      </c>
      <c r="AF282" s="59" t="str">
        <f>IF(ISNUMBER(san_table_data!AF279), IF(san_table_data!AF279=-999,"NA",IF(san_table_data!AF279&gt;99, "&gt;99", IF(san_table_data!AF279&lt;1, "&lt;1", san_table_data!AF279))), "-")</f>
        <v>-</v>
      </c>
      <c r="AG282" s="62" t="str">
        <f>IF(ISNUMBER(san_table_data!AG279), IF(san_table_data!AG279=-999,"NA",IF(san_table_data!AG279&gt;99, "&gt;99", IF(san_table_data!AG279&lt;1, "&lt;1", san_table_data!AG279))), "-")</f>
        <v>-</v>
      </c>
      <c r="AH282" s="63" t="str">
        <f>IF(ISNUMBER(san_table_data!AH279), IF(san_table_data!AH279=-999,"NA",IF(san_table_data!AH279&gt;99, "&gt;99", IF(san_table_data!AH279&lt;1, "&lt;1", san_table_data!AH279))), "-")</f>
        <v>-</v>
      </c>
      <c r="AI282" s="63" t="str">
        <f>IF(ISNUMBER(san_table_data!AI279), IF(san_table_data!AI279=-999,"NA",IF(san_table_data!AI279&gt;99, "&gt;99", IF(san_table_data!AI279&lt;1, "&lt;1", san_table_data!AI279))), "-")</f>
        <v>-</v>
      </c>
      <c r="AJ282" s="63" t="str">
        <f>IF(ISNUMBER(san_table_data!AJ279), IF(san_table_data!AJ279=-999,"NA",IF(san_table_data!AJ279&gt;99, "&gt;99", IF(san_table_data!AJ279&lt;1, "&lt;1", san_table_data!AJ279))), "-")</f>
        <v>-</v>
      </c>
      <c r="AK282" s="59" t="str">
        <f>IF(ISNUMBER(san_table_data!AK279), IF(san_table_data!AK279=-999,"NA",IF(san_table_data!AK279&gt;99, "&gt;99", IF(san_table_data!AK279&lt;1, "&lt;1", san_table_data!AK279))), "-")</f>
        <v>-</v>
      </c>
      <c r="AL282" s="59" t="str">
        <f>IF(ISNUMBER(san_table_data!AL279), IF(san_table_data!AL279=-999,"NA",IF(san_table_data!AL279&gt;99, "&gt;99", IF(san_table_data!AL279&lt;1, "&lt;1", san_table_data!AL279))), "-")</f>
        <v>-</v>
      </c>
      <c r="AM282" s="59" t="str">
        <f>IF(ISNUMBER(san_table_data!AM279), IF(san_table_data!AM279=-999,"NA",IF(san_table_data!AM279&gt;99, "&gt;99", IF(san_table_data!AM279&lt;1, "&lt;1", san_table_data!AM279))), "-")</f>
        <v>-</v>
      </c>
      <c r="AN282" s="62" t="str">
        <f>IF(ISNUMBER(san_table_data!AN279), IF(san_table_data!AN279=-999,"NA",IF(san_table_data!AN279&gt;99, "&gt;99", IF(san_table_data!AN279&lt;1, "&lt;1", san_table_data!AN279))), "-")</f>
        <v>-</v>
      </c>
      <c r="AO282" s="63" t="str">
        <f>IF(ISNUMBER(san_table_data!AO279), IF(san_table_data!AO279=-999,"NA",IF(san_table_data!AO279&gt;99, "&gt;99", IF(san_table_data!AO279&lt;1, "&lt;1", san_table_data!AO279))), "-")</f>
        <v>-</v>
      </c>
      <c r="AP282" s="63" t="str">
        <f>IF(ISNUMBER(san_table_data!AP279), IF(san_table_data!AP279=-999,"NA",IF(san_table_data!AP279&gt;99, "&gt;99", IF(san_table_data!AP279&lt;1, "&lt;1", san_table_data!AP279))), "-")</f>
        <v>-</v>
      </c>
      <c r="AQ282" s="63" t="str">
        <f>IF(ISNUMBER(san_table_data!AQ279), IF(san_table_data!AQ279=-999,"NA",IF(san_table_data!AQ279&gt;99, "&gt;99", IF(san_table_data!AQ279&lt;1, "&lt;1", san_table_data!AQ279))), "-")</f>
        <v>-</v>
      </c>
      <c r="AR282" s="59" t="str">
        <f>IF(ISNUMBER(san_table_data!AR279), IF(san_table_data!AR279=-999,"NA",IF(san_table_data!AR279&gt;99, "&gt;99", IF(san_table_data!AR279&lt;1, "&lt;1", san_table_data!AR279))), "-")</f>
        <v>-</v>
      </c>
      <c r="AS282" s="59" t="str">
        <f>IF(ISNUMBER(san_table_data!AS279), IF(san_table_data!AS279=-999,"NA",IF(san_table_data!AS279&gt;99, "&gt;99", IF(san_table_data!AS279&lt;1, "&lt;1", san_table_data!AS279))), "-")</f>
        <v>-</v>
      </c>
      <c r="AT282" s="59" t="str">
        <f>IF(ISNUMBER(san_table_data!AT279), IF(san_table_data!AT279=-999,"NA",IF(san_table_data!AT279&gt;99, "&gt;99", IF(san_table_data!AT279&lt;1, "&lt;1", san_table_data!AT279))), "-")</f>
        <v>-</v>
      </c>
    </row>
    <row r="283" x14ac:dyDescent="0.25">
      <c r="A283" s="56" t="str">
        <f>IF(ISBLANK(san_table_data!A280), "", san_table_data!A280)</f>
        <v/>
      </c>
      <c r="B283" s="56" t="str">
        <f>IF(ISBLANK(san_table_data!B280), "", san_table_data!B280)</f>
        <v/>
      </c>
      <c r="C283" s="57" t="str">
        <f>IF(ISNUMBER(san_table_data!C280), san_table_data!C280, "-")</f>
        <v>-</v>
      </c>
      <c r="D283" s="58" t="str">
        <f>IF(ISNUMBER(san_table_data!D280), san_table_data!D280, "-")</f>
        <v>-</v>
      </c>
      <c r="E283" s="59" t="str">
        <f>IF(ISNUMBER(san_table_data!E280), san_table_data!E280, "-")</f>
        <v>-</v>
      </c>
      <c r="F283" s="60" t="str">
        <f>IF(ISNUMBER(san_table_data!F280), IF(san_table_data!F280=-999,"NA",IF(san_table_data!F280&gt;99, "&gt;99", IF(san_table_data!F280&lt;1, "&lt;1", san_table_data!F280))), "-")</f>
        <v>-</v>
      </c>
      <c r="G283" s="59" t="str">
        <f>IF(ISNUMBER(san_table_data!G280), IF(san_table_data!G280=-999,"NA",IF(san_table_data!G280&gt;99, "&gt;99", IF(san_table_data!G280&lt;1, "&lt;1", san_table_data!G280))), "-")</f>
        <v>-</v>
      </c>
      <c r="H283" s="59" t="str">
        <f>IF(ISNUMBER(san_table_data!H280), IF(san_table_data!H280=-999,"NA",IF(san_table_data!H280&gt;99, "&gt;99", IF(san_table_data!H280&lt;1, "&lt;1", san_table_data!H280))), "-")</f>
        <v>-</v>
      </c>
      <c r="I283" s="61" t="str">
        <f>IF(ISNUMBER(san_table_data!I280), IF(san_table_data!I280=-999,"NA",IF(san_table_data!I280&gt;99, "&gt;99", IF(san_table_data!I280&lt;1, "&lt;1", san_table_data!I280))), "-")</f>
        <v>-</v>
      </c>
      <c r="J283" s="47" t="str">
        <f>IF(ISNUMBER(san_table_data!J280), IF(san_table_data!J280=-999,"NA",san_table_data!J280), "-")</f>
        <v>-</v>
      </c>
      <c r="K283" s="47" t="str">
        <f>IF(ISNUMBER(san_table_data!K280), IF(san_table_data!K280=-999,"NA",san_table_data!K280), "-")</f>
        <v>-</v>
      </c>
      <c r="L283" s="60" t="str">
        <f>IF(ISNUMBER(san_table_data!L280), IF(san_table_data!L280=-999,"NA",IF(san_table_data!L280&gt;99, "&gt;99", IF(san_table_data!L280&lt;1, "&lt;1", san_table_data!L280))), "-")</f>
        <v>-</v>
      </c>
      <c r="M283" s="59" t="str">
        <f>IF(ISNUMBER(san_table_data!M280), IF(san_table_data!M280=-999,"NA",IF(san_table_data!M280&gt;99, "&gt;99", IF(san_table_data!M280&lt;1, "&lt;1", san_table_data!M280))), "-")</f>
        <v>-</v>
      </c>
      <c r="N283" s="59" t="str">
        <f>IF(ISNUMBER(san_table_data!N280), IF(san_table_data!N280=-999,"NA",IF(san_table_data!N280&gt;99, "&gt;99", IF(san_table_data!N280&lt;1, "&lt;1", san_table_data!N280))), "-")</f>
        <v>-</v>
      </c>
      <c r="O283" s="61" t="str">
        <f>IF(ISNUMBER(san_table_data!O280), IF(san_table_data!O280=-999,"NA",IF(san_table_data!O280&gt;99, "&gt;99", IF(san_table_data!O280&lt;1, "&lt;1", san_table_data!O280))), "-")</f>
        <v>-</v>
      </c>
      <c r="P283" s="47" t="str">
        <f>IF(ISNUMBER(san_table_data!P280), IF(san_table_data!P280=-999,"NA",san_table_data!P280), "-")</f>
        <v>-</v>
      </c>
      <c r="Q283" s="47" t="str">
        <f>IF(ISNUMBER(san_table_data!Q280), IF(san_table_data!Q280=-999,"NA",san_table_data!Q280), "-")</f>
        <v>-</v>
      </c>
      <c r="R283" s="60" t="str">
        <f>IF(ISNUMBER(san_table_data!R280), IF(san_table_data!R280=-999,"NA",IF(san_table_data!R280&gt;99, "&gt;99", IF(san_table_data!R280&lt;1, "&lt;1", san_table_data!R280))), "-")</f>
        <v>-</v>
      </c>
      <c r="S283" s="59" t="str">
        <f>IF(ISNUMBER(san_table_data!S280), IF(san_table_data!S280=-999,"NA",IF(san_table_data!S280&gt;99, "&gt;99", IF(san_table_data!S280&lt;1, "&lt;1", san_table_data!S280))), "-")</f>
        <v>-</v>
      </c>
      <c r="T283" s="59" t="str">
        <f>IF(ISNUMBER(san_table_data!T280), IF(san_table_data!T280=-999,"NA",IF(san_table_data!T280&gt;99, "&gt;99", IF(san_table_data!T280&lt;1, "&lt;1", san_table_data!T280))), "-")</f>
        <v>-</v>
      </c>
      <c r="U283" s="61" t="str">
        <f>IF(ISNUMBER(san_table_data!U280), IF(san_table_data!U280=-999,"NA",IF(san_table_data!U280&gt;99, "&gt;99", IF(san_table_data!U280&lt;1, "&lt;1", san_table_data!U280))), "-")</f>
        <v>-</v>
      </c>
      <c r="V283" s="47" t="str">
        <f>IF(ISNUMBER(san_table_data!V280), IF(san_table_data!V280=-999,"NA",san_table_data!V280), "-")</f>
        <v>-</v>
      </c>
      <c r="W283" s="47" t="str">
        <f>IF(ISNUMBER(san_table_data!W280), IF(san_table_data!W280=-999,"NA",san_table_data!W280), "-")</f>
        <v>-</v>
      </c>
      <c r="X283" s="47"/>
      <c r="Y283" s="47"/>
      <c r="Z283" s="62" t="str">
        <f>IF(ISNUMBER(san_table_data!Z280), IF(san_table_data!Z280=-999,"NA",IF(san_table_data!Z280&gt;99, "&gt;99", IF(san_table_data!Z280&lt;1, "&lt;1", san_table_data!Z280))), "-")</f>
        <v>-</v>
      </c>
      <c r="AA283" s="63" t="str">
        <f>IF(ISNUMBER(san_table_data!AA280), IF(san_table_data!AA280=-999,"NA",IF(san_table_data!AA280&gt;99, "&gt;99", IF(san_table_data!AA280&lt;1, "&lt;1", san_table_data!AA280))), "-")</f>
        <v>-</v>
      </c>
      <c r="AB283" s="63" t="str">
        <f>IF(ISNUMBER(san_table_data!AB280), IF(san_table_data!AB280=-999,"NA",IF(san_table_data!AB280&gt;99, "&gt;99", IF(san_table_data!AB280&lt;1, "&lt;1", san_table_data!AB280))), "-")</f>
        <v>-</v>
      </c>
      <c r="AC283" s="63" t="str">
        <f>IF(ISNUMBER(san_table_data!AC280), IF(san_table_data!AC280=-999,"NA",IF(san_table_data!AC280&gt;99, "&gt;99", IF(san_table_data!AC280&lt;1, "&lt;1", san_table_data!AC280))), "-")</f>
        <v>-</v>
      </c>
      <c r="AD283" s="59" t="str">
        <f>IF(ISNUMBER(san_table_data!AD280), IF(san_table_data!AD280=-999,"NA",IF(san_table_data!AD280&gt;99, "&gt;99", IF(san_table_data!AD280&lt;1, "&lt;1", san_table_data!AD280))), "-")</f>
        <v>-</v>
      </c>
      <c r="AE283" s="59" t="str">
        <f>IF(ISNUMBER(san_table_data!AE280), IF(san_table_data!AE280=-999,"NA",IF(san_table_data!AE280&gt;99, "&gt;99", IF(san_table_data!AE280&lt;1, "&lt;1", san_table_data!AE280))), "-")</f>
        <v>-</v>
      </c>
      <c r="AF283" s="59" t="str">
        <f>IF(ISNUMBER(san_table_data!AF280), IF(san_table_data!AF280=-999,"NA",IF(san_table_data!AF280&gt;99, "&gt;99", IF(san_table_data!AF280&lt;1, "&lt;1", san_table_data!AF280))), "-")</f>
        <v>-</v>
      </c>
      <c r="AG283" s="62" t="str">
        <f>IF(ISNUMBER(san_table_data!AG280), IF(san_table_data!AG280=-999,"NA",IF(san_table_data!AG280&gt;99, "&gt;99", IF(san_table_data!AG280&lt;1, "&lt;1", san_table_data!AG280))), "-")</f>
        <v>-</v>
      </c>
      <c r="AH283" s="63" t="str">
        <f>IF(ISNUMBER(san_table_data!AH280), IF(san_table_data!AH280=-999,"NA",IF(san_table_data!AH280&gt;99, "&gt;99", IF(san_table_data!AH280&lt;1, "&lt;1", san_table_data!AH280))), "-")</f>
        <v>-</v>
      </c>
      <c r="AI283" s="63" t="str">
        <f>IF(ISNUMBER(san_table_data!AI280), IF(san_table_data!AI280=-999,"NA",IF(san_table_data!AI280&gt;99, "&gt;99", IF(san_table_data!AI280&lt;1, "&lt;1", san_table_data!AI280))), "-")</f>
        <v>-</v>
      </c>
      <c r="AJ283" s="63" t="str">
        <f>IF(ISNUMBER(san_table_data!AJ280), IF(san_table_data!AJ280=-999,"NA",IF(san_table_data!AJ280&gt;99, "&gt;99", IF(san_table_data!AJ280&lt;1, "&lt;1", san_table_data!AJ280))), "-")</f>
        <v>-</v>
      </c>
      <c r="AK283" s="59" t="str">
        <f>IF(ISNUMBER(san_table_data!AK280), IF(san_table_data!AK280=-999,"NA",IF(san_table_data!AK280&gt;99, "&gt;99", IF(san_table_data!AK280&lt;1, "&lt;1", san_table_data!AK280))), "-")</f>
        <v>-</v>
      </c>
      <c r="AL283" s="59" t="str">
        <f>IF(ISNUMBER(san_table_data!AL280), IF(san_table_data!AL280=-999,"NA",IF(san_table_data!AL280&gt;99, "&gt;99", IF(san_table_data!AL280&lt;1, "&lt;1", san_table_data!AL280))), "-")</f>
        <v>-</v>
      </c>
      <c r="AM283" s="59" t="str">
        <f>IF(ISNUMBER(san_table_data!AM280), IF(san_table_data!AM280=-999,"NA",IF(san_table_data!AM280&gt;99, "&gt;99", IF(san_table_data!AM280&lt;1, "&lt;1", san_table_data!AM280))), "-")</f>
        <v>-</v>
      </c>
      <c r="AN283" s="62" t="str">
        <f>IF(ISNUMBER(san_table_data!AN280), IF(san_table_data!AN280=-999,"NA",IF(san_table_data!AN280&gt;99, "&gt;99", IF(san_table_data!AN280&lt;1, "&lt;1", san_table_data!AN280))), "-")</f>
        <v>-</v>
      </c>
      <c r="AO283" s="63" t="str">
        <f>IF(ISNUMBER(san_table_data!AO280), IF(san_table_data!AO280=-999,"NA",IF(san_table_data!AO280&gt;99, "&gt;99", IF(san_table_data!AO280&lt;1, "&lt;1", san_table_data!AO280))), "-")</f>
        <v>-</v>
      </c>
      <c r="AP283" s="63" t="str">
        <f>IF(ISNUMBER(san_table_data!AP280), IF(san_table_data!AP280=-999,"NA",IF(san_table_data!AP280&gt;99, "&gt;99", IF(san_table_data!AP280&lt;1, "&lt;1", san_table_data!AP280))), "-")</f>
        <v>-</v>
      </c>
      <c r="AQ283" s="63" t="str">
        <f>IF(ISNUMBER(san_table_data!AQ280), IF(san_table_data!AQ280=-999,"NA",IF(san_table_data!AQ280&gt;99, "&gt;99", IF(san_table_data!AQ280&lt;1, "&lt;1", san_table_data!AQ280))), "-")</f>
        <v>-</v>
      </c>
      <c r="AR283" s="59" t="str">
        <f>IF(ISNUMBER(san_table_data!AR280), IF(san_table_data!AR280=-999,"NA",IF(san_table_data!AR280&gt;99, "&gt;99", IF(san_table_data!AR280&lt;1, "&lt;1", san_table_data!AR280))), "-")</f>
        <v>-</v>
      </c>
      <c r="AS283" s="59" t="str">
        <f>IF(ISNUMBER(san_table_data!AS280), IF(san_table_data!AS280=-999,"NA",IF(san_table_data!AS280&gt;99, "&gt;99", IF(san_table_data!AS280&lt;1, "&lt;1", san_table_data!AS280))), "-")</f>
        <v>-</v>
      </c>
      <c r="AT283" s="59" t="str">
        <f>IF(ISNUMBER(san_table_data!AT280), IF(san_table_data!AT280=-999,"NA",IF(san_table_data!AT280&gt;99, "&gt;99", IF(san_table_data!AT280&lt;1, "&lt;1", san_table_data!AT280))), "-")</f>
        <v>-</v>
      </c>
    </row>
    <row r="284" x14ac:dyDescent="0.25">
      <c r="A284" s="56" t="str">
        <f>IF(ISBLANK(san_table_data!A281), "", san_table_data!A281)</f>
        <v/>
      </c>
      <c r="B284" s="56" t="str">
        <f>IF(ISBLANK(san_table_data!B281), "", san_table_data!B281)</f>
        <v/>
      </c>
      <c r="C284" s="57" t="str">
        <f>IF(ISNUMBER(san_table_data!C281), san_table_data!C281, "-")</f>
        <v>-</v>
      </c>
      <c r="D284" s="58" t="str">
        <f>IF(ISNUMBER(san_table_data!D281), san_table_data!D281, "-")</f>
        <v>-</v>
      </c>
      <c r="E284" s="59" t="str">
        <f>IF(ISNUMBER(san_table_data!E281), san_table_data!E281, "-")</f>
        <v>-</v>
      </c>
      <c r="F284" s="60" t="str">
        <f>IF(ISNUMBER(san_table_data!F281), IF(san_table_data!F281=-999,"NA",IF(san_table_data!F281&gt;99, "&gt;99", IF(san_table_data!F281&lt;1, "&lt;1", san_table_data!F281))), "-")</f>
        <v>-</v>
      </c>
      <c r="G284" s="59" t="str">
        <f>IF(ISNUMBER(san_table_data!G281), IF(san_table_data!G281=-999,"NA",IF(san_table_data!G281&gt;99, "&gt;99", IF(san_table_data!G281&lt;1, "&lt;1", san_table_data!G281))), "-")</f>
        <v>-</v>
      </c>
      <c r="H284" s="59" t="str">
        <f>IF(ISNUMBER(san_table_data!H281), IF(san_table_data!H281=-999,"NA",IF(san_table_data!H281&gt;99, "&gt;99", IF(san_table_data!H281&lt;1, "&lt;1", san_table_data!H281))), "-")</f>
        <v>-</v>
      </c>
      <c r="I284" s="61" t="str">
        <f>IF(ISNUMBER(san_table_data!I281), IF(san_table_data!I281=-999,"NA",IF(san_table_data!I281&gt;99, "&gt;99", IF(san_table_data!I281&lt;1, "&lt;1", san_table_data!I281))), "-")</f>
        <v>-</v>
      </c>
      <c r="J284" s="47" t="str">
        <f>IF(ISNUMBER(san_table_data!J281), IF(san_table_data!J281=-999,"NA",san_table_data!J281), "-")</f>
        <v>-</v>
      </c>
      <c r="K284" s="47" t="str">
        <f>IF(ISNUMBER(san_table_data!K281), IF(san_table_data!K281=-999,"NA",san_table_data!K281), "-")</f>
        <v>-</v>
      </c>
      <c r="L284" s="60" t="str">
        <f>IF(ISNUMBER(san_table_data!L281), IF(san_table_data!L281=-999,"NA",IF(san_table_data!L281&gt;99, "&gt;99", IF(san_table_data!L281&lt;1, "&lt;1", san_table_data!L281))), "-")</f>
        <v>-</v>
      </c>
      <c r="M284" s="59" t="str">
        <f>IF(ISNUMBER(san_table_data!M281), IF(san_table_data!M281=-999,"NA",IF(san_table_data!M281&gt;99, "&gt;99", IF(san_table_data!M281&lt;1, "&lt;1", san_table_data!M281))), "-")</f>
        <v>-</v>
      </c>
      <c r="N284" s="59" t="str">
        <f>IF(ISNUMBER(san_table_data!N281), IF(san_table_data!N281=-999,"NA",IF(san_table_data!N281&gt;99, "&gt;99", IF(san_table_data!N281&lt;1, "&lt;1", san_table_data!N281))), "-")</f>
        <v>-</v>
      </c>
      <c r="O284" s="61" t="str">
        <f>IF(ISNUMBER(san_table_data!O281), IF(san_table_data!O281=-999,"NA",IF(san_table_data!O281&gt;99, "&gt;99", IF(san_table_data!O281&lt;1, "&lt;1", san_table_data!O281))), "-")</f>
        <v>-</v>
      </c>
      <c r="P284" s="47" t="str">
        <f>IF(ISNUMBER(san_table_data!P281), IF(san_table_data!P281=-999,"NA",san_table_data!P281), "-")</f>
        <v>-</v>
      </c>
      <c r="Q284" s="47" t="str">
        <f>IF(ISNUMBER(san_table_data!Q281), IF(san_table_data!Q281=-999,"NA",san_table_data!Q281), "-")</f>
        <v>-</v>
      </c>
      <c r="R284" s="60" t="str">
        <f>IF(ISNUMBER(san_table_data!R281), IF(san_table_data!R281=-999,"NA",IF(san_table_data!R281&gt;99, "&gt;99", IF(san_table_data!R281&lt;1, "&lt;1", san_table_data!R281))), "-")</f>
        <v>-</v>
      </c>
      <c r="S284" s="59" t="str">
        <f>IF(ISNUMBER(san_table_data!S281), IF(san_table_data!S281=-999,"NA",IF(san_table_data!S281&gt;99, "&gt;99", IF(san_table_data!S281&lt;1, "&lt;1", san_table_data!S281))), "-")</f>
        <v>-</v>
      </c>
      <c r="T284" s="59" t="str">
        <f>IF(ISNUMBER(san_table_data!T281), IF(san_table_data!T281=-999,"NA",IF(san_table_data!T281&gt;99, "&gt;99", IF(san_table_data!T281&lt;1, "&lt;1", san_table_data!T281))), "-")</f>
        <v>-</v>
      </c>
      <c r="U284" s="61" t="str">
        <f>IF(ISNUMBER(san_table_data!U281), IF(san_table_data!U281=-999,"NA",IF(san_table_data!U281&gt;99, "&gt;99", IF(san_table_data!U281&lt;1, "&lt;1", san_table_data!U281))), "-")</f>
        <v>-</v>
      </c>
      <c r="V284" s="47" t="str">
        <f>IF(ISNUMBER(san_table_data!V281), IF(san_table_data!V281=-999,"NA",san_table_data!V281), "-")</f>
        <v>-</v>
      </c>
      <c r="W284" s="47" t="str">
        <f>IF(ISNUMBER(san_table_data!W281), IF(san_table_data!W281=-999,"NA",san_table_data!W281), "-")</f>
        <v>-</v>
      </c>
      <c r="X284" s="47"/>
      <c r="Y284" s="47"/>
      <c r="Z284" s="62" t="str">
        <f>IF(ISNUMBER(san_table_data!Z281), IF(san_table_data!Z281=-999,"NA",IF(san_table_data!Z281&gt;99, "&gt;99", IF(san_table_data!Z281&lt;1, "&lt;1", san_table_data!Z281))), "-")</f>
        <v>-</v>
      </c>
      <c r="AA284" s="63" t="str">
        <f>IF(ISNUMBER(san_table_data!AA281), IF(san_table_data!AA281=-999,"NA",IF(san_table_data!AA281&gt;99, "&gt;99", IF(san_table_data!AA281&lt;1, "&lt;1", san_table_data!AA281))), "-")</f>
        <v>-</v>
      </c>
      <c r="AB284" s="63" t="str">
        <f>IF(ISNUMBER(san_table_data!AB281), IF(san_table_data!AB281=-999,"NA",IF(san_table_data!AB281&gt;99, "&gt;99", IF(san_table_data!AB281&lt;1, "&lt;1", san_table_data!AB281))), "-")</f>
        <v>-</v>
      </c>
      <c r="AC284" s="63" t="str">
        <f>IF(ISNUMBER(san_table_data!AC281), IF(san_table_data!AC281=-999,"NA",IF(san_table_data!AC281&gt;99, "&gt;99", IF(san_table_data!AC281&lt;1, "&lt;1", san_table_data!AC281))), "-")</f>
        <v>-</v>
      </c>
      <c r="AD284" s="59" t="str">
        <f>IF(ISNUMBER(san_table_data!AD281), IF(san_table_data!AD281=-999,"NA",IF(san_table_data!AD281&gt;99, "&gt;99", IF(san_table_data!AD281&lt;1, "&lt;1", san_table_data!AD281))), "-")</f>
        <v>-</v>
      </c>
      <c r="AE284" s="59" t="str">
        <f>IF(ISNUMBER(san_table_data!AE281), IF(san_table_data!AE281=-999,"NA",IF(san_table_data!AE281&gt;99, "&gt;99", IF(san_table_data!AE281&lt;1, "&lt;1", san_table_data!AE281))), "-")</f>
        <v>-</v>
      </c>
      <c r="AF284" s="59" t="str">
        <f>IF(ISNUMBER(san_table_data!AF281), IF(san_table_data!AF281=-999,"NA",IF(san_table_data!AF281&gt;99, "&gt;99", IF(san_table_data!AF281&lt;1, "&lt;1", san_table_data!AF281))), "-")</f>
        <v>-</v>
      </c>
      <c r="AG284" s="62" t="str">
        <f>IF(ISNUMBER(san_table_data!AG281), IF(san_table_data!AG281=-999,"NA",IF(san_table_data!AG281&gt;99, "&gt;99", IF(san_table_data!AG281&lt;1, "&lt;1", san_table_data!AG281))), "-")</f>
        <v>-</v>
      </c>
      <c r="AH284" s="63" t="str">
        <f>IF(ISNUMBER(san_table_data!AH281), IF(san_table_data!AH281=-999,"NA",IF(san_table_data!AH281&gt;99, "&gt;99", IF(san_table_data!AH281&lt;1, "&lt;1", san_table_data!AH281))), "-")</f>
        <v>-</v>
      </c>
      <c r="AI284" s="63" t="str">
        <f>IF(ISNUMBER(san_table_data!AI281), IF(san_table_data!AI281=-999,"NA",IF(san_table_data!AI281&gt;99, "&gt;99", IF(san_table_data!AI281&lt;1, "&lt;1", san_table_data!AI281))), "-")</f>
        <v>-</v>
      </c>
      <c r="AJ284" s="63" t="str">
        <f>IF(ISNUMBER(san_table_data!AJ281), IF(san_table_data!AJ281=-999,"NA",IF(san_table_data!AJ281&gt;99, "&gt;99", IF(san_table_data!AJ281&lt;1, "&lt;1", san_table_data!AJ281))), "-")</f>
        <v>-</v>
      </c>
      <c r="AK284" s="59" t="str">
        <f>IF(ISNUMBER(san_table_data!AK281), IF(san_table_data!AK281=-999,"NA",IF(san_table_data!AK281&gt;99, "&gt;99", IF(san_table_data!AK281&lt;1, "&lt;1", san_table_data!AK281))), "-")</f>
        <v>-</v>
      </c>
      <c r="AL284" s="59" t="str">
        <f>IF(ISNUMBER(san_table_data!AL281), IF(san_table_data!AL281=-999,"NA",IF(san_table_data!AL281&gt;99, "&gt;99", IF(san_table_data!AL281&lt;1, "&lt;1", san_table_data!AL281))), "-")</f>
        <v>-</v>
      </c>
      <c r="AM284" s="59" t="str">
        <f>IF(ISNUMBER(san_table_data!AM281), IF(san_table_data!AM281=-999,"NA",IF(san_table_data!AM281&gt;99, "&gt;99", IF(san_table_data!AM281&lt;1, "&lt;1", san_table_data!AM281))), "-")</f>
        <v>-</v>
      </c>
      <c r="AN284" s="62" t="str">
        <f>IF(ISNUMBER(san_table_data!AN281), IF(san_table_data!AN281=-999,"NA",IF(san_table_data!AN281&gt;99, "&gt;99", IF(san_table_data!AN281&lt;1, "&lt;1", san_table_data!AN281))), "-")</f>
        <v>-</v>
      </c>
      <c r="AO284" s="63" t="str">
        <f>IF(ISNUMBER(san_table_data!AO281), IF(san_table_data!AO281=-999,"NA",IF(san_table_data!AO281&gt;99, "&gt;99", IF(san_table_data!AO281&lt;1, "&lt;1", san_table_data!AO281))), "-")</f>
        <v>-</v>
      </c>
      <c r="AP284" s="63" t="str">
        <f>IF(ISNUMBER(san_table_data!AP281), IF(san_table_data!AP281=-999,"NA",IF(san_table_data!AP281&gt;99, "&gt;99", IF(san_table_data!AP281&lt;1, "&lt;1", san_table_data!AP281))), "-")</f>
        <v>-</v>
      </c>
      <c r="AQ284" s="63" t="str">
        <f>IF(ISNUMBER(san_table_data!AQ281), IF(san_table_data!AQ281=-999,"NA",IF(san_table_data!AQ281&gt;99, "&gt;99", IF(san_table_data!AQ281&lt;1, "&lt;1", san_table_data!AQ281))), "-")</f>
        <v>-</v>
      </c>
      <c r="AR284" s="59" t="str">
        <f>IF(ISNUMBER(san_table_data!AR281), IF(san_table_data!AR281=-999,"NA",IF(san_table_data!AR281&gt;99, "&gt;99", IF(san_table_data!AR281&lt;1, "&lt;1", san_table_data!AR281))), "-")</f>
        <v>-</v>
      </c>
      <c r="AS284" s="59" t="str">
        <f>IF(ISNUMBER(san_table_data!AS281), IF(san_table_data!AS281=-999,"NA",IF(san_table_data!AS281&gt;99, "&gt;99", IF(san_table_data!AS281&lt;1, "&lt;1", san_table_data!AS281))), "-")</f>
        <v>-</v>
      </c>
      <c r="AT284" s="59" t="str">
        <f>IF(ISNUMBER(san_table_data!AT281), IF(san_table_data!AT281=-999,"NA",IF(san_table_data!AT281&gt;99, "&gt;99", IF(san_table_data!AT281&lt;1, "&lt;1", san_table_data!AT281))), "-")</f>
        <v>-</v>
      </c>
    </row>
    <row r="285" x14ac:dyDescent="0.25">
      <c r="A285" s="56" t="str">
        <f>IF(ISBLANK(san_table_data!A282), "", san_table_data!A282)</f>
        <v/>
      </c>
      <c r="B285" s="56" t="str">
        <f>IF(ISBLANK(san_table_data!B282), "", san_table_data!B282)</f>
        <v/>
      </c>
      <c r="C285" s="57" t="str">
        <f>IF(ISNUMBER(san_table_data!C282), san_table_data!C282, "-")</f>
        <v>-</v>
      </c>
      <c r="D285" s="58" t="str">
        <f>IF(ISNUMBER(san_table_data!D282), san_table_data!D282, "-")</f>
        <v>-</v>
      </c>
      <c r="E285" s="59" t="str">
        <f>IF(ISNUMBER(san_table_data!E282), san_table_data!E282, "-")</f>
        <v>-</v>
      </c>
      <c r="F285" s="60" t="str">
        <f>IF(ISNUMBER(san_table_data!F282), IF(san_table_data!F282=-999,"NA",IF(san_table_data!F282&gt;99, "&gt;99", IF(san_table_data!F282&lt;1, "&lt;1", san_table_data!F282))), "-")</f>
        <v>-</v>
      </c>
      <c r="G285" s="59" t="str">
        <f>IF(ISNUMBER(san_table_data!G282), IF(san_table_data!G282=-999,"NA",IF(san_table_data!G282&gt;99, "&gt;99", IF(san_table_data!G282&lt;1, "&lt;1", san_table_data!G282))), "-")</f>
        <v>-</v>
      </c>
      <c r="H285" s="59" t="str">
        <f>IF(ISNUMBER(san_table_data!H282), IF(san_table_data!H282=-999,"NA",IF(san_table_data!H282&gt;99, "&gt;99", IF(san_table_data!H282&lt;1, "&lt;1", san_table_data!H282))), "-")</f>
        <v>-</v>
      </c>
      <c r="I285" s="61" t="str">
        <f>IF(ISNUMBER(san_table_data!I282), IF(san_table_data!I282=-999,"NA",IF(san_table_data!I282&gt;99, "&gt;99", IF(san_table_data!I282&lt;1, "&lt;1", san_table_data!I282))), "-")</f>
        <v>-</v>
      </c>
      <c r="J285" s="47" t="str">
        <f>IF(ISNUMBER(san_table_data!J282), IF(san_table_data!J282=-999,"NA",san_table_data!J282), "-")</f>
        <v>-</v>
      </c>
      <c r="K285" s="47" t="str">
        <f>IF(ISNUMBER(san_table_data!K282), IF(san_table_data!K282=-999,"NA",san_table_data!K282), "-")</f>
        <v>-</v>
      </c>
      <c r="L285" s="60" t="str">
        <f>IF(ISNUMBER(san_table_data!L282), IF(san_table_data!L282=-999,"NA",IF(san_table_data!L282&gt;99, "&gt;99", IF(san_table_data!L282&lt;1, "&lt;1", san_table_data!L282))), "-")</f>
        <v>-</v>
      </c>
      <c r="M285" s="59" t="str">
        <f>IF(ISNUMBER(san_table_data!M282), IF(san_table_data!M282=-999,"NA",IF(san_table_data!M282&gt;99, "&gt;99", IF(san_table_data!M282&lt;1, "&lt;1", san_table_data!M282))), "-")</f>
        <v>-</v>
      </c>
      <c r="N285" s="59" t="str">
        <f>IF(ISNUMBER(san_table_data!N282), IF(san_table_data!N282=-999,"NA",IF(san_table_data!N282&gt;99, "&gt;99", IF(san_table_data!N282&lt;1, "&lt;1", san_table_data!N282))), "-")</f>
        <v>-</v>
      </c>
      <c r="O285" s="61" t="str">
        <f>IF(ISNUMBER(san_table_data!O282), IF(san_table_data!O282=-999,"NA",IF(san_table_data!O282&gt;99, "&gt;99", IF(san_table_data!O282&lt;1, "&lt;1", san_table_data!O282))), "-")</f>
        <v>-</v>
      </c>
      <c r="P285" s="47" t="str">
        <f>IF(ISNUMBER(san_table_data!P282), IF(san_table_data!P282=-999,"NA",san_table_data!P282), "-")</f>
        <v>-</v>
      </c>
      <c r="Q285" s="47" t="str">
        <f>IF(ISNUMBER(san_table_data!Q282), IF(san_table_data!Q282=-999,"NA",san_table_data!Q282), "-")</f>
        <v>-</v>
      </c>
      <c r="R285" s="60" t="str">
        <f>IF(ISNUMBER(san_table_data!R282), IF(san_table_data!R282=-999,"NA",IF(san_table_data!R282&gt;99, "&gt;99", IF(san_table_data!R282&lt;1, "&lt;1", san_table_data!R282))), "-")</f>
        <v>-</v>
      </c>
      <c r="S285" s="59" t="str">
        <f>IF(ISNUMBER(san_table_data!S282), IF(san_table_data!S282=-999,"NA",IF(san_table_data!S282&gt;99, "&gt;99", IF(san_table_data!S282&lt;1, "&lt;1", san_table_data!S282))), "-")</f>
        <v>-</v>
      </c>
      <c r="T285" s="59" t="str">
        <f>IF(ISNUMBER(san_table_data!T282), IF(san_table_data!T282=-999,"NA",IF(san_table_data!T282&gt;99, "&gt;99", IF(san_table_data!T282&lt;1, "&lt;1", san_table_data!T282))), "-")</f>
        <v>-</v>
      </c>
      <c r="U285" s="61" t="str">
        <f>IF(ISNUMBER(san_table_data!U282), IF(san_table_data!U282=-999,"NA",IF(san_table_data!U282&gt;99, "&gt;99", IF(san_table_data!U282&lt;1, "&lt;1", san_table_data!U282))), "-")</f>
        <v>-</v>
      </c>
      <c r="V285" s="47" t="str">
        <f>IF(ISNUMBER(san_table_data!V282), IF(san_table_data!V282=-999,"NA",san_table_data!V282), "-")</f>
        <v>-</v>
      </c>
      <c r="W285" s="47" t="str">
        <f>IF(ISNUMBER(san_table_data!W282), IF(san_table_data!W282=-999,"NA",san_table_data!W282), "-")</f>
        <v>-</v>
      </c>
      <c r="X285" s="47"/>
      <c r="Y285" s="47"/>
      <c r="Z285" s="62" t="str">
        <f>IF(ISNUMBER(san_table_data!Z282), IF(san_table_data!Z282=-999,"NA",IF(san_table_data!Z282&gt;99, "&gt;99", IF(san_table_data!Z282&lt;1, "&lt;1", san_table_data!Z282))), "-")</f>
        <v>-</v>
      </c>
      <c r="AA285" s="63" t="str">
        <f>IF(ISNUMBER(san_table_data!AA282), IF(san_table_data!AA282=-999,"NA",IF(san_table_data!AA282&gt;99, "&gt;99", IF(san_table_data!AA282&lt;1, "&lt;1", san_table_data!AA282))), "-")</f>
        <v>-</v>
      </c>
      <c r="AB285" s="63" t="str">
        <f>IF(ISNUMBER(san_table_data!AB282), IF(san_table_data!AB282=-999,"NA",IF(san_table_data!AB282&gt;99, "&gt;99", IF(san_table_data!AB282&lt;1, "&lt;1", san_table_data!AB282))), "-")</f>
        <v>-</v>
      </c>
      <c r="AC285" s="63" t="str">
        <f>IF(ISNUMBER(san_table_data!AC282), IF(san_table_data!AC282=-999,"NA",IF(san_table_data!AC282&gt;99, "&gt;99", IF(san_table_data!AC282&lt;1, "&lt;1", san_table_data!AC282))), "-")</f>
        <v>-</v>
      </c>
      <c r="AD285" s="59" t="str">
        <f>IF(ISNUMBER(san_table_data!AD282), IF(san_table_data!AD282=-999,"NA",IF(san_table_data!AD282&gt;99, "&gt;99", IF(san_table_data!AD282&lt;1, "&lt;1", san_table_data!AD282))), "-")</f>
        <v>-</v>
      </c>
      <c r="AE285" s="59" t="str">
        <f>IF(ISNUMBER(san_table_data!AE282), IF(san_table_data!AE282=-999,"NA",IF(san_table_data!AE282&gt;99, "&gt;99", IF(san_table_data!AE282&lt;1, "&lt;1", san_table_data!AE282))), "-")</f>
        <v>-</v>
      </c>
      <c r="AF285" s="59" t="str">
        <f>IF(ISNUMBER(san_table_data!AF282), IF(san_table_data!AF282=-999,"NA",IF(san_table_data!AF282&gt;99, "&gt;99", IF(san_table_data!AF282&lt;1, "&lt;1", san_table_data!AF282))), "-")</f>
        <v>-</v>
      </c>
      <c r="AG285" s="62" t="str">
        <f>IF(ISNUMBER(san_table_data!AG282), IF(san_table_data!AG282=-999,"NA",IF(san_table_data!AG282&gt;99, "&gt;99", IF(san_table_data!AG282&lt;1, "&lt;1", san_table_data!AG282))), "-")</f>
        <v>-</v>
      </c>
      <c r="AH285" s="63" t="str">
        <f>IF(ISNUMBER(san_table_data!AH282), IF(san_table_data!AH282=-999,"NA",IF(san_table_data!AH282&gt;99, "&gt;99", IF(san_table_data!AH282&lt;1, "&lt;1", san_table_data!AH282))), "-")</f>
        <v>-</v>
      </c>
      <c r="AI285" s="63" t="str">
        <f>IF(ISNUMBER(san_table_data!AI282), IF(san_table_data!AI282=-999,"NA",IF(san_table_data!AI282&gt;99, "&gt;99", IF(san_table_data!AI282&lt;1, "&lt;1", san_table_data!AI282))), "-")</f>
        <v>-</v>
      </c>
      <c r="AJ285" s="63" t="str">
        <f>IF(ISNUMBER(san_table_data!AJ282), IF(san_table_data!AJ282=-999,"NA",IF(san_table_data!AJ282&gt;99, "&gt;99", IF(san_table_data!AJ282&lt;1, "&lt;1", san_table_data!AJ282))), "-")</f>
        <v>-</v>
      </c>
      <c r="AK285" s="59" t="str">
        <f>IF(ISNUMBER(san_table_data!AK282), IF(san_table_data!AK282=-999,"NA",IF(san_table_data!AK282&gt;99, "&gt;99", IF(san_table_data!AK282&lt;1, "&lt;1", san_table_data!AK282))), "-")</f>
        <v>-</v>
      </c>
      <c r="AL285" s="59" t="str">
        <f>IF(ISNUMBER(san_table_data!AL282), IF(san_table_data!AL282=-999,"NA",IF(san_table_data!AL282&gt;99, "&gt;99", IF(san_table_data!AL282&lt;1, "&lt;1", san_table_data!AL282))), "-")</f>
        <v>-</v>
      </c>
      <c r="AM285" s="59" t="str">
        <f>IF(ISNUMBER(san_table_data!AM282), IF(san_table_data!AM282=-999,"NA",IF(san_table_data!AM282&gt;99, "&gt;99", IF(san_table_data!AM282&lt;1, "&lt;1", san_table_data!AM282))), "-")</f>
        <v>-</v>
      </c>
      <c r="AN285" s="62" t="str">
        <f>IF(ISNUMBER(san_table_data!AN282), IF(san_table_data!AN282=-999,"NA",IF(san_table_data!AN282&gt;99, "&gt;99", IF(san_table_data!AN282&lt;1, "&lt;1", san_table_data!AN282))), "-")</f>
        <v>-</v>
      </c>
      <c r="AO285" s="63" t="str">
        <f>IF(ISNUMBER(san_table_data!AO282), IF(san_table_data!AO282=-999,"NA",IF(san_table_data!AO282&gt;99, "&gt;99", IF(san_table_data!AO282&lt;1, "&lt;1", san_table_data!AO282))), "-")</f>
        <v>-</v>
      </c>
      <c r="AP285" s="63" t="str">
        <f>IF(ISNUMBER(san_table_data!AP282), IF(san_table_data!AP282=-999,"NA",IF(san_table_data!AP282&gt;99, "&gt;99", IF(san_table_data!AP282&lt;1, "&lt;1", san_table_data!AP282))), "-")</f>
        <v>-</v>
      </c>
      <c r="AQ285" s="63" t="str">
        <f>IF(ISNUMBER(san_table_data!AQ282), IF(san_table_data!AQ282=-999,"NA",IF(san_table_data!AQ282&gt;99, "&gt;99", IF(san_table_data!AQ282&lt;1, "&lt;1", san_table_data!AQ282))), "-")</f>
        <v>-</v>
      </c>
      <c r="AR285" s="59" t="str">
        <f>IF(ISNUMBER(san_table_data!AR282), IF(san_table_data!AR282=-999,"NA",IF(san_table_data!AR282&gt;99, "&gt;99", IF(san_table_data!AR282&lt;1, "&lt;1", san_table_data!AR282))), "-")</f>
        <v>-</v>
      </c>
      <c r="AS285" s="59" t="str">
        <f>IF(ISNUMBER(san_table_data!AS282), IF(san_table_data!AS282=-999,"NA",IF(san_table_data!AS282&gt;99, "&gt;99", IF(san_table_data!AS282&lt;1, "&lt;1", san_table_data!AS282))), "-")</f>
        <v>-</v>
      </c>
      <c r="AT285" s="59" t="str">
        <f>IF(ISNUMBER(san_table_data!AT282), IF(san_table_data!AT282=-999,"NA",IF(san_table_data!AT282&gt;99, "&gt;99", IF(san_table_data!AT282&lt;1, "&lt;1", san_table_data!AT282))), "-")</f>
        <v>-</v>
      </c>
    </row>
    <row r="286" x14ac:dyDescent="0.25">
      <c r="A286" s="56" t="str">
        <f>IF(ISBLANK(san_table_data!A283), "", san_table_data!A283)</f>
        <v/>
      </c>
      <c r="B286" s="56" t="str">
        <f>IF(ISBLANK(san_table_data!B283), "", san_table_data!B283)</f>
        <v/>
      </c>
      <c r="C286" s="57" t="str">
        <f>IF(ISNUMBER(san_table_data!C283), san_table_data!C283, "-")</f>
        <v>-</v>
      </c>
      <c r="D286" s="58" t="str">
        <f>IF(ISNUMBER(san_table_data!D283), san_table_data!D283, "-")</f>
        <v>-</v>
      </c>
      <c r="E286" s="59" t="str">
        <f>IF(ISNUMBER(san_table_data!E283), san_table_data!E283, "-")</f>
        <v>-</v>
      </c>
      <c r="F286" s="60" t="str">
        <f>IF(ISNUMBER(san_table_data!F283), IF(san_table_data!F283=-999,"NA",IF(san_table_data!F283&gt;99, "&gt;99", IF(san_table_data!F283&lt;1, "&lt;1", san_table_data!F283))), "-")</f>
        <v>-</v>
      </c>
      <c r="G286" s="59" t="str">
        <f>IF(ISNUMBER(san_table_data!G283), IF(san_table_data!G283=-999,"NA",IF(san_table_data!G283&gt;99, "&gt;99", IF(san_table_data!G283&lt;1, "&lt;1", san_table_data!G283))), "-")</f>
        <v>-</v>
      </c>
      <c r="H286" s="59" t="str">
        <f>IF(ISNUMBER(san_table_data!H283), IF(san_table_data!H283=-999,"NA",IF(san_table_data!H283&gt;99, "&gt;99", IF(san_table_data!H283&lt;1, "&lt;1", san_table_data!H283))), "-")</f>
        <v>-</v>
      </c>
      <c r="I286" s="61" t="str">
        <f>IF(ISNUMBER(san_table_data!I283), IF(san_table_data!I283=-999,"NA",IF(san_table_data!I283&gt;99, "&gt;99", IF(san_table_data!I283&lt;1, "&lt;1", san_table_data!I283))), "-")</f>
        <v>-</v>
      </c>
      <c r="J286" s="47" t="str">
        <f>IF(ISNUMBER(san_table_data!J283), IF(san_table_data!J283=-999,"NA",san_table_data!J283), "-")</f>
        <v>-</v>
      </c>
      <c r="K286" s="47" t="str">
        <f>IF(ISNUMBER(san_table_data!K283), IF(san_table_data!K283=-999,"NA",san_table_data!K283), "-")</f>
        <v>-</v>
      </c>
      <c r="L286" s="60" t="str">
        <f>IF(ISNUMBER(san_table_data!L283), IF(san_table_data!L283=-999,"NA",IF(san_table_data!L283&gt;99, "&gt;99", IF(san_table_data!L283&lt;1, "&lt;1", san_table_data!L283))), "-")</f>
        <v>-</v>
      </c>
      <c r="M286" s="59" t="str">
        <f>IF(ISNUMBER(san_table_data!M283), IF(san_table_data!M283=-999,"NA",IF(san_table_data!M283&gt;99, "&gt;99", IF(san_table_data!M283&lt;1, "&lt;1", san_table_data!M283))), "-")</f>
        <v>-</v>
      </c>
      <c r="N286" s="59" t="str">
        <f>IF(ISNUMBER(san_table_data!N283), IF(san_table_data!N283=-999,"NA",IF(san_table_data!N283&gt;99, "&gt;99", IF(san_table_data!N283&lt;1, "&lt;1", san_table_data!N283))), "-")</f>
        <v>-</v>
      </c>
      <c r="O286" s="61" t="str">
        <f>IF(ISNUMBER(san_table_data!O283), IF(san_table_data!O283=-999,"NA",IF(san_table_data!O283&gt;99, "&gt;99", IF(san_table_data!O283&lt;1, "&lt;1", san_table_data!O283))), "-")</f>
        <v>-</v>
      </c>
      <c r="P286" s="47" t="str">
        <f>IF(ISNUMBER(san_table_data!P283), IF(san_table_data!P283=-999,"NA",san_table_data!P283), "-")</f>
        <v>-</v>
      </c>
      <c r="Q286" s="47" t="str">
        <f>IF(ISNUMBER(san_table_data!Q283), IF(san_table_data!Q283=-999,"NA",san_table_data!Q283), "-")</f>
        <v>-</v>
      </c>
      <c r="R286" s="60" t="str">
        <f>IF(ISNUMBER(san_table_data!R283), IF(san_table_data!R283=-999,"NA",IF(san_table_data!R283&gt;99, "&gt;99", IF(san_table_data!R283&lt;1, "&lt;1", san_table_data!R283))), "-")</f>
        <v>-</v>
      </c>
      <c r="S286" s="59" t="str">
        <f>IF(ISNUMBER(san_table_data!S283), IF(san_table_data!S283=-999,"NA",IF(san_table_data!S283&gt;99, "&gt;99", IF(san_table_data!S283&lt;1, "&lt;1", san_table_data!S283))), "-")</f>
        <v>-</v>
      </c>
      <c r="T286" s="59" t="str">
        <f>IF(ISNUMBER(san_table_data!T283), IF(san_table_data!T283=-999,"NA",IF(san_table_data!T283&gt;99, "&gt;99", IF(san_table_data!T283&lt;1, "&lt;1", san_table_data!T283))), "-")</f>
        <v>-</v>
      </c>
      <c r="U286" s="61" t="str">
        <f>IF(ISNUMBER(san_table_data!U283), IF(san_table_data!U283=-999,"NA",IF(san_table_data!U283&gt;99, "&gt;99", IF(san_table_data!U283&lt;1, "&lt;1", san_table_data!U283))), "-")</f>
        <v>-</v>
      </c>
      <c r="V286" s="47" t="str">
        <f>IF(ISNUMBER(san_table_data!V283), IF(san_table_data!V283=-999,"NA",san_table_data!V283), "-")</f>
        <v>-</v>
      </c>
      <c r="W286" s="47" t="str">
        <f>IF(ISNUMBER(san_table_data!W283), IF(san_table_data!W283=-999,"NA",san_table_data!W283), "-")</f>
        <v>-</v>
      </c>
      <c r="X286" s="47"/>
      <c r="Y286" s="47"/>
      <c r="Z286" s="62" t="str">
        <f>IF(ISNUMBER(san_table_data!Z283), IF(san_table_data!Z283=-999,"NA",IF(san_table_data!Z283&gt;99, "&gt;99", IF(san_table_data!Z283&lt;1, "&lt;1", san_table_data!Z283))), "-")</f>
        <v>-</v>
      </c>
      <c r="AA286" s="63" t="str">
        <f>IF(ISNUMBER(san_table_data!AA283), IF(san_table_data!AA283=-999,"NA",IF(san_table_data!AA283&gt;99, "&gt;99", IF(san_table_data!AA283&lt;1, "&lt;1", san_table_data!AA283))), "-")</f>
        <v>-</v>
      </c>
      <c r="AB286" s="63" t="str">
        <f>IF(ISNUMBER(san_table_data!AB283), IF(san_table_data!AB283=-999,"NA",IF(san_table_data!AB283&gt;99, "&gt;99", IF(san_table_data!AB283&lt;1, "&lt;1", san_table_data!AB283))), "-")</f>
        <v>-</v>
      </c>
      <c r="AC286" s="63" t="str">
        <f>IF(ISNUMBER(san_table_data!AC283), IF(san_table_data!AC283=-999,"NA",IF(san_table_data!AC283&gt;99, "&gt;99", IF(san_table_data!AC283&lt;1, "&lt;1", san_table_data!AC283))), "-")</f>
        <v>-</v>
      </c>
      <c r="AD286" s="59" t="str">
        <f>IF(ISNUMBER(san_table_data!AD283), IF(san_table_data!AD283=-999,"NA",IF(san_table_data!AD283&gt;99, "&gt;99", IF(san_table_data!AD283&lt;1, "&lt;1", san_table_data!AD283))), "-")</f>
        <v>-</v>
      </c>
      <c r="AE286" s="59" t="str">
        <f>IF(ISNUMBER(san_table_data!AE283), IF(san_table_data!AE283=-999,"NA",IF(san_table_data!AE283&gt;99, "&gt;99", IF(san_table_data!AE283&lt;1, "&lt;1", san_table_data!AE283))), "-")</f>
        <v>-</v>
      </c>
      <c r="AF286" s="59" t="str">
        <f>IF(ISNUMBER(san_table_data!AF283), IF(san_table_data!AF283=-999,"NA",IF(san_table_data!AF283&gt;99, "&gt;99", IF(san_table_data!AF283&lt;1, "&lt;1", san_table_data!AF283))), "-")</f>
        <v>-</v>
      </c>
      <c r="AG286" s="62" t="str">
        <f>IF(ISNUMBER(san_table_data!AG283), IF(san_table_data!AG283=-999,"NA",IF(san_table_data!AG283&gt;99, "&gt;99", IF(san_table_data!AG283&lt;1, "&lt;1", san_table_data!AG283))), "-")</f>
        <v>-</v>
      </c>
      <c r="AH286" s="63" t="str">
        <f>IF(ISNUMBER(san_table_data!AH283), IF(san_table_data!AH283=-999,"NA",IF(san_table_data!AH283&gt;99, "&gt;99", IF(san_table_data!AH283&lt;1, "&lt;1", san_table_data!AH283))), "-")</f>
        <v>-</v>
      </c>
      <c r="AI286" s="63" t="str">
        <f>IF(ISNUMBER(san_table_data!AI283), IF(san_table_data!AI283=-999,"NA",IF(san_table_data!AI283&gt;99, "&gt;99", IF(san_table_data!AI283&lt;1, "&lt;1", san_table_data!AI283))), "-")</f>
        <v>-</v>
      </c>
      <c r="AJ286" s="63" t="str">
        <f>IF(ISNUMBER(san_table_data!AJ283), IF(san_table_data!AJ283=-999,"NA",IF(san_table_data!AJ283&gt;99, "&gt;99", IF(san_table_data!AJ283&lt;1, "&lt;1", san_table_data!AJ283))), "-")</f>
        <v>-</v>
      </c>
      <c r="AK286" s="59" t="str">
        <f>IF(ISNUMBER(san_table_data!AK283), IF(san_table_data!AK283=-999,"NA",IF(san_table_data!AK283&gt;99, "&gt;99", IF(san_table_data!AK283&lt;1, "&lt;1", san_table_data!AK283))), "-")</f>
        <v>-</v>
      </c>
      <c r="AL286" s="59" t="str">
        <f>IF(ISNUMBER(san_table_data!AL283), IF(san_table_data!AL283=-999,"NA",IF(san_table_data!AL283&gt;99, "&gt;99", IF(san_table_data!AL283&lt;1, "&lt;1", san_table_data!AL283))), "-")</f>
        <v>-</v>
      </c>
      <c r="AM286" s="59" t="str">
        <f>IF(ISNUMBER(san_table_data!AM283), IF(san_table_data!AM283=-999,"NA",IF(san_table_data!AM283&gt;99, "&gt;99", IF(san_table_data!AM283&lt;1, "&lt;1", san_table_data!AM283))), "-")</f>
        <v>-</v>
      </c>
      <c r="AN286" s="62" t="str">
        <f>IF(ISNUMBER(san_table_data!AN283), IF(san_table_data!AN283=-999,"NA",IF(san_table_data!AN283&gt;99, "&gt;99", IF(san_table_data!AN283&lt;1, "&lt;1", san_table_data!AN283))), "-")</f>
        <v>-</v>
      </c>
      <c r="AO286" s="63" t="str">
        <f>IF(ISNUMBER(san_table_data!AO283), IF(san_table_data!AO283=-999,"NA",IF(san_table_data!AO283&gt;99, "&gt;99", IF(san_table_data!AO283&lt;1, "&lt;1", san_table_data!AO283))), "-")</f>
        <v>-</v>
      </c>
      <c r="AP286" s="63" t="str">
        <f>IF(ISNUMBER(san_table_data!AP283), IF(san_table_data!AP283=-999,"NA",IF(san_table_data!AP283&gt;99, "&gt;99", IF(san_table_data!AP283&lt;1, "&lt;1", san_table_data!AP283))), "-")</f>
        <v>-</v>
      </c>
      <c r="AQ286" s="63" t="str">
        <f>IF(ISNUMBER(san_table_data!AQ283), IF(san_table_data!AQ283=-999,"NA",IF(san_table_data!AQ283&gt;99, "&gt;99", IF(san_table_data!AQ283&lt;1, "&lt;1", san_table_data!AQ283))), "-")</f>
        <v>-</v>
      </c>
      <c r="AR286" s="59" t="str">
        <f>IF(ISNUMBER(san_table_data!AR283), IF(san_table_data!AR283=-999,"NA",IF(san_table_data!AR283&gt;99, "&gt;99", IF(san_table_data!AR283&lt;1, "&lt;1", san_table_data!AR283))), "-")</f>
        <v>-</v>
      </c>
      <c r="AS286" s="59" t="str">
        <f>IF(ISNUMBER(san_table_data!AS283), IF(san_table_data!AS283=-999,"NA",IF(san_table_data!AS283&gt;99, "&gt;99", IF(san_table_data!AS283&lt;1, "&lt;1", san_table_data!AS283))), "-")</f>
        <v>-</v>
      </c>
      <c r="AT286" s="59" t="str">
        <f>IF(ISNUMBER(san_table_data!AT283), IF(san_table_data!AT283=-999,"NA",IF(san_table_data!AT283&gt;99, "&gt;99", IF(san_table_data!AT283&lt;1, "&lt;1", san_table_data!AT283))), "-")</f>
        <v>-</v>
      </c>
    </row>
    <row r="287" x14ac:dyDescent="0.25">
      <c r="A287" s="56" t="str">
        <f>IF(ISBLANK(san_table_data!A284), "", san_table_data!A284)</f>
        <v/>
      </c>
      <c r="B287" s="56" t="str">
        <f>IF(ISBLANK(san_table_data!B284), "", san_table_data!B284)</f>
        <v/>
      </c>
      <c r="C287" s="57" t="str">
        <f>IF(ISNUMBER(san_table_data!C284), san_table_data!C284, "-")</f>
        <v>-</v>
      </c>
      <c r="D287" s="58" t="str">
        <f>IF(ISNUMBER(san_table_data!D284), san_table_data!D284, "-")</f>
        <v>-</v>
      </c>
      <c r="E287" s="59" t="str">
        <f>IF(ISNUMBER(san_table_data!E284), san_table_data!E284, "-")</f>
        <v>-</v>
      </c>
      <c r="F287" s="60" t="str">
        <f>IF(ISNUMBER(san_table_data!F284), IF(san_table_data!F284=-999,"NA",IF(san_table_data!F284&gt;99, "&gt;99", IF(san_table_data!F284&lt;1, "&lt;1", san_table_data!F284))), "-")</f>
        <v>-</v>
      </c>
      <c r="G287" s="59" t="str">
        <f>IF(ISNUMBER(san_table_data!G284), IF(san_table_data!G284=-999,"NA",IF(san_table_data!G284&gt;99, "&gt;99", IF(san_table_data!G284&lt;1, "&lt;1", san_table_data!G284))), "-")</f>
        <v>-</v>
      </c>
      <c r="H287" s="59" t="str">
        <f>IF(ISNUMBER(san_table_data!H284), IF(san_table_data!H284=-999,"NA",IF(san_table_data!H284&gt;99, "&gt;99", IF(san_table_data!H284&lt;1, "&lt;1", san_table_data!H284))), "-")</f>
        <v>-</v>
      </c>
      <c r="I287" s="61" t="str">
        <f>IF(ISNUMBER(san_table_data!I284), IF(san_table_data!I284=-999,"NA",IF(san_table_data!I284&gt;99, "&gt;99", IF(san_table_data!I284&lt;1, "&lt;1", san_table_data!I284))), "-")</f>
        <v>-</v>
      </c>
      <c r="J287" s="47" t="str">
        <f>IF(ISNUMBER(san_table_data!J284), IF(san_table_data!J284=-999,"NA",san_table_data!J284), "-")</f>
        <v>-</v>
      </c>
      <c r="K287" s="47" t="str">
        <f>IF(ISNUMBER(san_table_data!K284), IF(san_table_data!K284=-999,"NA",san_table_data!K284), "-")</f>
        <v>-</v>
      </c>
      <c r="L287" s="60" t="str">
        <f>IF(ISNUMBER(san_table_data!L284), IF(san_table_data!L284=-999,"NA",IF(san_table_data!L284&gt;99, "&gt;99", IF(san_table_data!L284&lt;1, "&lt;1", san_table_data!L284))), "-")</f>
        <v>-</v>
      </c>
      <c r="M287" s="59" t="str">
        <f>IF(ISNUMBER(san_table_data!M284), IF(san_table_data!M284=-999,"NA",IF(san_table_data!M284&gt;99, "&gt;99", IF(san_table_data!M284&lt;1, "&lt;1", san_table_data!M284))), "-")</f>
        <v>-</v>
      </c>
      <c r="N287" s="59" t="str">
        <f>IF(ISNUMBER(san_table_data!N284), IF(san_table_data!N284=-999,"NA",IF(san_table_data!N284&gt;99, "&gt;99", IF(san_table_data!N284&lt;1, "&lt;1", san_table_data!N284))), "-")</f>
        <v>-</v>
      </c>
      <c r="O287" s="61" t="str">
        <f>IF(ISNUMBER(san_table_data!O284), IF(san_table_data!O284=-999,"NA",IF(san_table_data!O284&gt;99, "&gt;99", IF(san_table_data!O284&lt;1, "&lt;1", san_table_data!O284))), "-")</f>
        <v>-</v>
      </c>
      <c r="P287" s="47" t="str">
        <f>IF(ISNUMBER(san_table_data!P284), IF(san_table_data!P284=-999,"NA",san_table_data!P284), "-")</f>
        <v>-</v>
      </c>
      <c r="Q287" s="47" t="str">
        <f>IF(ISNUMBER(san_table_data!Q284), IF(san_table_data!Q284=-999,"NA",san_table_data!Q284), "-")</f>
        <v>-</v>
      </c>
      <c r="R287" s="60" t="str">
        <f>IF(ISNUMBER(san_table_data!R284), IF(san_table_data!R284=-999,"NA",IF(san_table_data!R284&gt;99, "&gt;99", IF(san_table_data!R284&lt;1, "&lt;1", san_table_data!R284))), "-")</f>
        <v>-</v>
      </c>
      <c r="S287" s="59" t="str">
        <f>IF(ISNUMBER(san_table_data!S284), IF(san_table_data!S284=-999,"NA",IF(san_table_data!S284&gt;99, "&gt;99", IF(san_table_data!S284&lt;1, "&lt;1", san_table_data!S284))), "-")</f>
        <v>-</v>
      </c>
      <c r="T287" s="59" t="str">
        <f>IF(ISNUMBER(san_table_data!T284), IF(san_table_data!T284=-999,"NA",IF(san_table_data!T284&gt;99, "&gt;99", IF(san_table_data!T284&lt;1, "&lt;1", san_table_data!T284))), "-")</f>
        <v>-</v>
      </c>
      <c r="U287" s="61" t="str">
        <f>IF(ISNUMBER(san_table_data!U284), IF(san_table_data!U284=-999,"NA",IF(san_table_data!U284&gt;99, "&gt;99", IF(san_table_data!U284&lt;1, "&lt;1", san_table_data!U284))), "-")</f>
        <v>-</v>
      </c>
      <c r="V287" s="47" t="str">
        <f>IF(ISNUMBER(san_table_data!V284), IF(san_table_data!V284=-999,"NA",san_table_data!V284), "-")</f>
        <v>-</v>
      </c>
      <c r="W287" s="47" t="str">
        <f>IF(ISNUMBER(san_table_data!W284), IF(san_table_data!W284=-999,"NA",san_table_data!W284), "-")</f>
        <v>-</v>
      </c>
      <c r="X287" s="47"/>
      <c r="Y287" s="47"/>
      <c r="Z287" s="62" t="str">
        <f>IF(ISNUMBER(san_table_data!Z284), IF(san_table_data!Z284=-999,"NA",IF(san_table_data!Z284&gt;99, "&gt;99", IF(san_table_data!Z284&lt;1, "&lt;1", san_table_data!Z284))), "-")</f>
        <v>-</v>
      </c>
      <c r="AA287" s="63" t="str">
        <f>IF(ISNUMBER(san_table_data!AA284), IF(san_table_data!AA284=-999,"NA",IF(san_table_data!AA284&gt;99, "&gt;99", IF(san_table_data!AA284&lt;1, "&lt;1", san_table_data!AA284))), "-")</f>
        <v>-</v>
      </c>
      <c r="AB287" s="63" t="str">
        <f>IF(ISNUMBER(san_table_data!AB284), IF(san_table_data!AB284=-999,"NA",IF(san_table_data!AB284&gt;99, "&gt;99", IF(san_table_data!AB284&lt;1, "&lt;1", san_table_data!AB284))), "-")</f>
        <v>-</v>
      </c>
      <c r="AC287" s="63" t="str">
        <f>IF(ISNUMBER(san_table_data!AC284), IF(san_table_data!AC284=-999,"NA",IF(san_table_data!AC284&gt;99, "&gt;99", IF(san_table_data!AC284&lt;1, "&lt;1", san_table_data!AC284))), "-")</f>
        <v>-</v>
      </c>
      <c r="AD287" s="59" t="str">
        <f>IF(ISNUMBER(san_table_data!AD284), IF(san_table_data!AD284=-999,"NA",IF(san_table_data!AD284&gt;99, "&gt;99", IF(san_table_data!AD284&lt;1, "&lt;1", san_table_data!AD284))), "-")</f>
        <v>-</v>
      </c>
      <c r="AE287" s="59" t="str">
        <f>IF(ISNUMBER(san_table_data!AE284), IF(san_table_data!AE284=-999,"NA",IF(san_table_data!AE284&gt;99, "&gt;99", IF(san_table_data!AE284&lt;1, "&lt;1", san_table_data!AE284))), "-")</f>
        <v>-</v>
      </c>
      <c r="AF287" s="59" t="str">
        <f>IF(ISNUMBER(san_table_data!AF284), IF(san_table_data!AF284=-999,"NA",IF(san_table_data!AF284&gt;99, "&gt;99", IF(san_table_data!AF284&lt;1, "&lt;1", san_table_data!AF284))), "-")</f>
        <v>-</v>
      </c>
      <c r="AG287" s="62" t="str">
        <f>IF(ISNUMBER(san_table_data!AG284), IF(san_table_data!AG284=-999,"NA",IF(san_table_data!AG284&gt;99, "&gt;99", IF(san_table_data!AG284&lt;1, "&lt;1", san_table_data!AG284))), "-")</f>
        <v>-</v>
      </c>
      <c r="AH287" s="63" t="str">
        <f>IF(ISNUMBER(san_table_data!AH284), IF(san_table_data!AH284=-999,"NA",IF(san_table_data!AH284&gt;99, "&gt;99", IF(san_table_data!AH284&lt;1, "&lt;1", san_table_data!AH284))), "-")</f>
        <v>-</v>
      </c>
      <c r="AI287" s="63" t="str">
        <f>IF(ISNUMBER(san_table_data!AI284), IF(san_table_data!AI284=-999,"NA",IF(san_table_data!AI284&gt;99, "&gt;99", IF(san_table_data!AI284&lt;1, "&lt;1", san_table_data!AI284))), "-")</f>
        <v>-</v>
      </c>
      <c r="AJ287" s="63" t="str">
        <f>IF(ISNUMBER(san_table_data!AJ284), IF(san_table_data!AJ284=-999,"NA",IF(san_table_data!AJ284&gt;99, "&gt;99", IF(san_table_data!AJ284&lt;1, "&lt;1", san_table_data!AJ284))), "-")</f>
        <v>-</v>
      </c>
      <c r="AK287" s="59" t="str">
        <f>IF(ISNUMBER(san_table_data!AK284), IF(san_table_data!AK284=-999,"NA",IF(san_table_data!AK284&gt;99, "&gt;99", IF(san_table_data!AK284&lt;1, "&lt;1", san_table_data!AK284))), "-")</f>
        <v>-</v>
      </c>
      <c r="AL287" s="59" t="str">
        <f>IF(ISNUMBER(san_table_data!AL284), IF(san_table_data!AL284=-999,"NA",IF(san_table_data!AL284&gt;99, "&gt;99", IF(san_table_data!AL284&lt;1, "&lt;1", san_table_data!AL284))), "-")</f>
        <v>-</v>
      </c>
      <c r="AM287" s="59" t="str">
        <f>IF(ISNUMBER(san_table_data!AM284), IF(san_table_data!AM284=-999,"NA",IF(san_table_data!AM284&gt;99, "&gt;99", IF(san_table_data!AM284&lt;1, "&lt;1", san_table_data!AM284))), "-")</f>
        <v>-</v>
      </c>
      <c r="AN287" s="62" t="str">
        <f>IF(ISNUMBER(san_table_data!AN284), IF(san_table_data!AN284=-999,"NA",IF(san_table_data!AN284&gt;99, "&gt;99", IF(san_table_data!AN284&lt;1, "&lt;1", san_table_data!AN284))), "-")</f>
        <v>-</v>
      </c>
      <c r="AO287" s="63" t="str">
        <f>IF(ISNUMBER(san_table_data!AO284), IF(san_table_data!AO284=-999,"NA",IF(san_table_data!AO284&gt;99, "&gt;99", IF(san_table_data!AO284&lt;1, "&lt;1", san_table_data!AO284))), "-")</f>
        <v>-</v>
      </c>
      <c r="AP287" s="63" t="str">
        <f>IF(ISNUMBER(san_table_data!AP284), IF(san_table_data!AP284=-999,"NA",IF(san_table_data!AP284&gt;99, "&gt;99", IF(san_table_data!AP284&lt;1, "&lt;1", san_table_data!AP284))), "-")</f>
        <v>-</v>
      </c>
      <c r="AQ287" s="63" t="str">
        <f>IF(ISNUMBER(san_table_data!AQ284), IF(san_table_data!AQ284=-999,"NA",IF(san_table_data!AQ284&gt;99, "&gt;99", IF(san_table_data!AQ284&lt;1, "&lt;1", san_table_data!AQ284))), "-")</f>
        <v>-</v>
      </c>
      <c r="AR287" s="59" t="str">
        <f>IF(ISNUMBER(san_table_data!AR284), IF(san_table_data!AR284=-999,"NA",IF(san_table_data!AR284&gt;99, "&gt;99", IF(san_table_data!AR284&lt;1, "&lt;1", san_table_data!AR284))), "-")</f>
        <v>-</v>
      </c>
      <c r="AS287" s="59" t="str">
        <f>IF(ISNUMBER(san_table_data!AS284), IF(san_table_data!AS284=-999,"NA",IF(san_table_data!AS284&gt;99, "&gt;99", IF(san_table_data!AS284&lt;1, "&lt;1", san_table_data!AS284))), "-")</f>
        <v>-</v>
      </c>
      <c r="AT287" s="59" t="str">
        <f>IF(ISNUMBER(san_table_data!AT284), IF(san_table_data!AT284=-999,"NA",IF(san_table_data!AT284&gt;99, "&gt;99", IF(san_table_data!AT284&lt;1, "&lt;1", san_table_data!AT284))), "-")</f>
        <v>-</v>
      </c>
    </row>
    <row r="288" x14ac:dyDescent="0.25">
      <c r="A288" s="56" t="str">
        <f>IF(ISBLANK(san_table_data!A285), "", san_table_data!A285)</f>
        <v/>
      </c>
      <c r="B288" s="56" t="str">
        <f>IF(ISBLANK(san_table_data!B285), "", san_table_data!B285)</f>
        <v/>
      </c>
      <c r="C288" s="57" t="str">
        <f>IF(ISNUMBER(san_table_data!C285), san_table_data!C285, "-")</f>
        <v>-</v>
      </c>
      <c r="D288" s="58" t="str">
        <f>IF(ISNUMBER(san_table_data!D285), san_table_data!D285, "-")</f>
        <v>-</v>
      </c>
      <c r="E288" s="59" t="str">
        <f>IF(ISNUMBER(san_table_data!E285), san_table_data!E285, "-")</f>
        <v>-</v>
      </c>
      <c r="F288" s="60" t="str">
        <f>IF(ISNUMBER(san_table_data!F285), IF(san_table_data!F285=-999,"NA",IF(san_table_data!F285&gt;99, "&gt;99", IF(san_table_data!F285&lt;1, "&lt;1", san_table_data!F285))), "-")</f>
        <v>-</v>
      </c>
      <c r="G288" s="59" t="str">
        <f>IF(ISNUMBER(san_table_data!G285), IF(san_table_data!G285=-999,"NA",IF(san_table_data!G285&gt;99, "&gt;99", IF(san_table_data!G285&lt;1, "&lt;1", san_table_data!G285))), "-")</f>
        <v>-</v>
      </c>
      <c r="H288" s="59" t="str">
        <f>IF(ISNUMBER(san_table_data!H285), IF(san_table_data!H285=-999,"NA",IF(san_table_data!H285&gt;99, "&gt;99", IF(san_table_data!H285&lt;1, "&lt;1", san_table_data!H285))), "-")</f>
        <v>-</v>
      </c>
      <c r="I288" s="61" t="str">
        <f>IF(ISNUMBER(san_table_data!I285), IF(san_table_data!I285=-999,"NA",IF(san_table_data!I285&gt;99, "&gt;99", IF(san_table_data!I285&lt;1, "&lt;1", san_table_data!I285))), "-")</f>
        <v>-</v>
      </c>
      <c r="J288" s="47" t="str">
        <f>IF(ISNUMBER(san_table_data!J285), IF(san_table_data!J285=-999,"NA",san_table_data!J285), "-")</f>
        <v>-</v>
      </c>
      <c r="K288" s="47" t="str">
        <f>IF(ISNUMBER(san_table_data!K285), IF(san_table_data!K285=-999,"NA",san_table_data!K285), "-")</f>
        <v>-</v>
      </c>
      <c r="L288" s="60" t="str">
        <f>IF(ISNUMBER(san_table_data!L285), IF(san_table_data!L285=-999,"NA",IF(san_table_data!L285&gt;99, "&gt;99", IF(san_table_data!L285&lt;1, "&lt;1", san_table_data!L285))), "-")</f>
        <v>-</v>
      </c>
      <c r="M288" s="59" t="str">
        <f>IF(ISNUMBER(san_table_data!M285), IF(san_table_data!M285=-999,"NA",IF(san_table_data!M285&gt;99, "&gt;99", IF(san_table_data!M285&lt;1, "&lt;1", san_table_data!M285))), "-")</f>
        <v>-</v>
      </c>
      <c r="N288" s="59" t="str">
        <f>IF(ISNUMBER(san_table_data!N285), IF(san_table_data!N285=-999,"NA",IF(san_table_data!N285&gt;99, "&gt;99", IF(san_table_data!N285&lt;1, "&lt;1", san_table_data!N285))), "-")</f>
        <v>-</v>
      </c>
      <c r="O288" s="61" t="str">
        <f>IF(ISNUMBER(san_table_data!O285), IF(san_table_data!O285=-999,"NA",IF(san_table_data!O285&gt;99, "&gt;99", IF(san_table_data!O285&lt;1, "&lt;1", san_table_data!O285))), "-")</f>
        <v>-</v>
      </c>
      <c r="P288" s="47" t="str">
        <f>IF(ISNUMBER(san_table_data!P285), IF(san_table_data!P285=-999,"NA",san_table_data!P285), "-")</f>
        <v>-</v>
      </c>
      <c r="Q288" s="47" t="str">
        <f>IF(ISNUMBER(san_table_data!Q285), IF(san_table_data!Q285=-999,"NA",san_table_data!Q285), "-")</f>
        <v>-</v>
      </c>
      <c r="R288" s="60" t="str">
        <f>IF(ISNUMBER(san_table_data!R285), IF(san_table_data!R285=-999,"NA",IF(san_table_data!R285&gt;99, "&gt;99", IF(san_table_data!R285&lt;1, "&lt;1", san_table_data!R285))), "-")</f>
        <v>-</v>
      </c>
      <c r="S288" s="59" t="str">
        <f>IF(ISNUMBER(san_table_data!S285), IF(san_table_data!S285=-999,"NA",IF(san_table_data!S285&gt;99, "&gt;99", IF(san_table_data!S285&lt;1, "&lt;1", san_table_data!S285))), "-")</f>
        <v>-</v>
      </c>
      <c r="T288" s="59" t="str">
        <f>IF(ISNUMBER(san_table_data!T285), IF(san_table_data!T285=-999,"NA",IF(san_table_data!T285&gt;99, "&gt;99", IF(san_table_data!T285&lt;1, "&lt;1", san_table_data!T285))), "-")</f>
        <v>-</v>
      </c>
      <c r="U288" s="61" t="str">
        <f>IF(ISNUMBER(san_table_data!U285), IF(san_table_data!U285=-999,"NA",IF(san_table_data!U285&gt;99, "&gt;99", IF(san_table_data!U285&lt;1, "&lt;1", san_table_data!U285))), "-")</f>
        <v>-</v>
      </c>
      <c r="V288" s="47" t="str">
        <f>IF(ISNUMBER(san_table_data!V285), IF(san_table_data!V285=-999,"NA",san_table_data!V285), "-")</f>
        <v>-</v>
      </c>
      <c r="W288" s="47" t="str">
        <f>IF(ISNUMBER(san_table_data!W285), IF(san_table_data!W285=-999,"NA",san_table_data!W285), "-")</f>
        <v>-</v>
      </c>
      <c r="X288" s="47"/>
      <c r="Y288" s="47"/>
      <c r="Z288" s="62" t="str">
        <f>IF(ISNUMBER(san_table_data!Z285), IF(san_table_data!Z285=-999,"NA",IF(san_table_data!Z285&gt;99, "&gt;99", IF(san_table_data!Z285&lt;1, "&lt;1", san_table_data!Z285))), "-")</f>
        <v>-</v>
      </c>
      <c r="AA288" s="63" t="str">
        <f>IF(ISNUMBER(san_table_data!AA285), IF(san_table_data!AA285=-999,"NA",IF(san_table_data!AA285&gt;99, "&gt;99", IF(san_table_data!AA285&lt;1, "&lt;1", san_table_data!AA285))), "-")</f>
        <v>-</v>
      </c>
      <c r="AB288" s="63" t="str">
        <f>IF(ISNUMBER(san_table_data!AB285), IF(san_table_data!AB285=-999,"NA",IF(san_table_data!AB285&gt;99, "&gt;99", IF(san_table_data!AB285&lt;1, "&lt;1", san_table_data!AB285))), "-")</f>
        <v>-</v>
      </c>
      <c r="AC288" s="63" t="str">
        <f>IF(ISNUMBER(san_table_data!AC285), IF(san_table_data!AC285=-999,"NA",IF(san_table_data!AC285&gt;99, "&gt;99", IF(san_table_data!AC285&lt;1, "&lt;1", san_table_data!AC285))), "-")</f>
        <v>-</v>
      </c>
      <c r="AD288" s="59" t="str">
        <f>IF(ISNUMBER(san_table_data!AD285), IF(san_table_data!AD285=-999,"NA",IF(san_table_data!AD285&gt;99, "&gt;99", IF(san_table_data!AD285&lt;1, "&lt;1", san_table_data!AD285))), "-")</f>
        <v>-</v>
      </c>
      <c r="AE288" s="59" t="str">
        <f>IF(ISNUMBER(san_table_data!AE285), IF(san_table_data!AE285=-999,"NA",IF(san_table_data!AE285&gt;99, "&gt;99", IF(san_table_data!AE285&lt;1, "&lt;1", san_table_data!AE285))), "-")</f>
        <v>-</v>
      </c>
      <c r="AF288" s="59" t="str">
        <f>IF(ISNUMBER(san_table_data!AF285), IF(san_table_data!AF285=-999,"NA",IF(san_table_data!AF285&gt;99, "&gt;99", IF(san_table_data!AF285&lt;1, "&lt;1", san_table_data!AF285))), "-")</f>
        <v>-</v>
      </c>
      <c r="AG288" s="62" t="str">
        <f>IF(ISNUMBER(san_table_data!AG285), IF(san_table_data!AG285=-999,"NA",IF(san_table_data!AG285&gt;99, "&gt;99", IF(san_table_data!AG285&lt;1, "&lt;1", san_table_data!AG285))), "-")</f>
        <v>-</v>
      </c>
      <c r="AH288" s="63" t="str">
        <f>IF(ISNUMBER(san_table_data!AH285), IF(san_table_data!AH285=-999,"NA",IF(san_table_data!AH285&gt;99, "&gt;99", IF(san_table_data!AH285&lt;1, "&lt;1", san_table_data!AH285))), "-")</f>
        <v>-</v>
      </c>
      <c r="AI288" s="63" t="str">
        <f>IF(ISNUMBER(san_table_data!AI285), IF(san_table_data!AI285=-999,"NA",IF(san_table_data!AI285&gt;99, "&gt;99", IF(san_table_data!AI285&lt;1, "&lt;1", san_table_data!AI285))), "-")</f>
        <v>-</v>
      </c>
      <c r="AJ288" s="63" t="str">
        <f>IF(ISNUMBER(san_table_data!AJ285), IF(san_table_data!AJ285=-999,"NA",IF(san_table_data!AJ285&gt;99, "&gt;99", IF(san_table_data!AJ285&lt;1, "&lt;1", san_table_data!AJ285))), "-")</f>
        <v>-</v>
      </c>
      <c r="AK288" s="59" t="str">
        <f>IF(ISNUMBER(san_table_data!AK285), IF(san_table_data!AK285=-999,"NA",IF(san_table_data!AK285&gt;99, "&gt;99", IF(san_table_data!AK285&lt;1, "&lt;1", san_table_data!AK285))), "-")</f>
        <v>-</v>
      </c>
      <c r="AL288" s="59" t="str">
        <f>IF(ISNUMBER(san_table_data!AL285), IF(san_table_data!AL285=-999,"NA",IF(san_table_data!AL285&gt;99, "&gt;99", IF(san_table_data!AL285&lt;1, "&lt;1", san_table_data!AL285))), "-")</f>
        <v>-</v>
      </c>
      <c r="AM288" s="59" t="str">
        <f>IF(ISNUMBER(san_table_data!AM285), IF(san_table_data!AM285=-999,"NA",IF(san_table_data!AM285&gt;99, "&gt;99", IF(san_table_data!AM285&lt;1, "&lt;1", san_table_data!AM285))), "-")</f>
        <v>-</v>
      </c>
      <c r="AN288" s="62" t="str">
        <f>IF(ISNUMBER(san_table_data!AN285), IF(san_table_data!AN285=-999,"NA",IF(san_table_data!AN285&gt;99, "&gt;99", IF(san_table_data!AN285&lt;1, "&lt;1", san_table_data!AN285))), "-")</f>
        <v>-</v>
      </c>
      <c r="AO288" s="63" t="str">
        <f>IF(ISNUMBER(san_table_data!AO285), IF(san_table_data!AO285=-999,"NA",IF(san_table_data!AO285&gt;99, "&gt;99", IF(san_table_data!AO285&lt;1, "&lt;1", san_table_data!AO285))), "-")</f>
        <v>-</v>
      </c>
      <c r="AP288" s="63" t="str">
        <f>IF(ISNUMBER(san_table_data!AP285), IF(san_table_data!AP285=-999,"NA",IF(san_table_data!AP285&gt;99, "&gt;99", IF(san_table_data!AP285&lt;1, "&lt;1", san_table_data!AP285))), "-")</f>
        <v>-</v>
      </c>
      <c r="AQ288" s="63" t="str">
        <f>IF(ISNUMBER(san_table_data!AQ285), IF(san_table_data!AQ285=-999,"NA",IF(san_table_data!AQ285&gt;99, "&gt;99", IF(san_table_data!AQ285&lt;1, "&lt;1", san_table_data!AQ285))), "-")</f>
        <v>-</v>
      </c>
      <c r="AR288" s="59" t="str">
        <f>IF(ISNUMBER(san_table_data!AR285), IF(san_table_data!AR285=-999,"NA",IF(san_table_data!AR285&gt;99, "&gt;99", IF(san_table_data!AR285&lt;1, "&lt;1", san_table_data!AR285))), "-")</f>
        <v>-</v>
      </c>
      <c r="AS288" s="59" t="str">
        <f>IF(ISNUMBER(san_table_data!AS285), IF(san_table_data!AS285=-999,"NA",IF(san_table_data!AS285&gt;99, "&gt;99", IF(san_table_data!AS285&lt;1, "&lt;1", san_table_data!AS285))), "-")</f>
        <v>-</v>
      </c>
      <c r="AT288" s="59" t="str">
        <f>IF(ISNUMBER(san_table_data!AT285), IF(san_table_data!AT285=-999,"NA",IF(san_table_data!AT285&gt;99, "&gt;99", IF(san_table_data!AT285&lt;1, "&lt;1", san_table_data!AT285))), "-")</f>
        <v>-</v>
      </c>
    </row>
    <row r="289" x14ac:dyDescent="0.25">
      <c r="A289" s="56" t="str">
        <f>IF(ISBLANK(san_table_data!A286), "", san_table_data!A286)</f>
        <v/>
      </c>
      <c r="B289" s="56" t="str">
        <f>IF(ISBLANK(san_table_data!B286), "", san_table_data!B286)</f>
        <v/>
      </c>
      <c r="C289" s="57" t="str">
        <f>IF(ISNUMBER(san_table_data!C286), san_table_data!C286, "-")</f>
        <v>-</v>
      </c>
      <c r="D289" s="58" t="str">
        <f>IF(ISNUMBER(san_table_data!D286), san_table_data!D286, "-")</f>
        <v>-</v>
      </c>
      <c r="E289" s="59" t="str">
        <f>IF(ISNUMBER(san_table_data!E286), san_table_data!E286, "-")</f>
        <v>-</v>
      </c>
      <c r="F289" s="60" t="str">
        <f>IF(ISNUMBER(san_table_data!F286), IF(san_table_data!F286=-999,"NA",IF(san_table_data!F286&gt;99, "&gt;99", IF(san_table_data!F286&lt;1, "&lt;1", san_table_data!F286))), "-")</f>
        <v>-</v>
      </c>
      <c r="G289" s="59" t="str">
        <f>IF(ISNUMBER(san_table_data!G286), IF(san_table_data!G286=-999,"NA",IF(san_table_data!G286&gt;99, "&gt;99", IF(san_table_data!G286&lt;1, "&lt;1", san_table_data!G286))), "-")</f>
        <v>-</v>
      </c>
      <c r="H289" s="59" t="str">
        <f>IF(ISNUMBER(san_table_data!H286), IF(san_table_data!H286=-999,"NA",IF(san_table_data!H286&gt;99, "&gt;99", IF(san_table_data!H286&lt;1, "&lt;1", san_table_data!H286))), "-")</f>
        <v>-</v>
      </c>
      <c r="I289" s="61" t="str">
        <f>IF(ISNUMBER(san_table_data!I286), IF(san_table_data!I286=-999,"NA",IF(san_table_data!I286&gt;99, "&gt;99", IF(san_table_data!I286&lt;1, "&lt;1", san_table_data!I286))), "-")</f>
        <v>-</v>
      </c>
      <c r="J289" s="47" t="str">
        <f>IF(ISNUMBER(san_table_data!J286), IF(san_table_data!J286=-999,"NA",san_table_data!J286), "-")</f>
        <v>-</v>
      </c>
      <c r="K289" s="47" t="str">
        <f>IF(ISNUMBER(san_table_data!K286), IF(san_table_data!K286=-999,"NA",san_table_data!K286), "-")</f>
        <v>-</v>
      </c>
      <c r="L289" s="60" t="str">
        <f>IF(ISNUMBER(san_table_data!L286), IF(san_table_data!L286=-999,"NA",IF(san_table_data!L286&gt;99, "&gt;99", IF(san_table_data!L286&lt;1, "&lt;1", san_table_data!L286))), "-")</f>
        <v>-</v>
      </c>
      <c r="M289" s="59" t="str">
        <f>IF(ISNUMBER(san_table_data!M286), IF(san_table_data!M286=-999,"NA",IF(san_table_data!M286&gt;99, "&gt;99", IF(san_table_data!M286&lt;1, "&lt;1", san_table_data!M286))), "-")</f>
        <v>-</v>
      </c>
      <c r="N289" s="59" t="str">
        <f>IF(ISNUMBER(san_table_data!N286), IF(san_table_data!N286=-999,"NA",IF(san_table_data!N286&gt;99, "&gt;99", IF(san_table_data!N286&lt;1, "&lt;1", san_table_data!N286))), "-")</f>
        <v>-</v>
      </c>
      <c r="O289" s="61" t="str">
        <f>IF(ISNUMBER(san_table_data!O286), IF(san_table_data!O286=-999,"NA",IF(san_table_data!O286&gt;99, "&gt;99", IF(san_table_data!O286&lt;1, "&lt;1", san_table_data!O286))), "-")</f>
        <v>-</v>
      </c>
      <c r="P289" s="47" t="str">
        <f>IF(ISNUMBER(san_table_data!P286), IF(san_table_data!P286=-999,"NA",san_table_data!P286), "-")</f>
        <v>-</v>
      </c>
      <c r="Q289" s="47" t="str">
        <f>IF(ISNUMBER(san_table_data!Q286), IF(san_table_data!Q286=-999,"NA",san_table_data!Q286), "-")</f>
        <v>-</v>
      </c>
      <c r="R289" s="60" t="str">
        <f>IF(ISNUMBER(san_table_data!R286), IF(san_table_data!R286=-999,"NA",IF(san_table_data!R286&gt;99, "&gt;99", IF(san_table_data!R286&lt;1, "&lt;1", san_table_data!R286))), "-")</f>
        <v>-</v>
      </c>
      <c r="S289" s="59" t="str">
        <f>IF(ISNUMBER(san_table_data!S286), IF(san_table_data!S286=-999,"NA",IF(san_table_data!S286&gt;99, "&gt;99", IF(san_table_data!S286&lt;1, "&lt;1", san_table_data!S286))), "-")</f>
        <v>-</v>
      </c>
      <c r="T289" s="59" t="str">
        <f>IF(ISNUMBER(san_table_data!T286), IF(san_table_data!T286=-999,"NA",IF(san_table_data!T286&gt;99, "&gt;99", IF(san_table_data!T286&lt;1, "&lt;1", san_table_data!T286))), "-")</f>
        <v>-</v>
      </c>
      <c r="U289" s="61" t="str">
        <f>IF(ISNUMBER(san_table_data!U286), IF(san_table_data!U286=-999,"NA",IF(san_table_data!U286&gt;99, "&gt;99", IF(san_table_data!U286&lt;1, "&lt;1", san_table_data!U286))), "-")</f>
        <v>-</v>
      </c>
      <c r="V289" s="47" t="str">
        <f>IF(ISNUMBER(san_table_data!V286), IF(san_table_data!V286=-999,"NA",san_table_data!V286), "-")</f>
        <v>-</v>
      </c>
      <c r="W289" s="47" t="str">
        <f>IF(ISNUMBER(san_table_data!W286), IF(san_table_data!W286=-999,"NA",san_table_data!W286), "-")</f>
        <v>-</v>
      </c>
      <c r="X289" s="47"/>
      <c r="Y289" s="47"/>
      <c r="Z289" s="62" t="str">
        <f>IF(ISNUMBER(san_table_data!Z286), IF(san_table_data!Z286=-999,"NA",IF(san_table_data!Z286&gt;99, "&gt;99", IF(san_table_data!Z286&lt;1, "&lt;1", san_table_data!Z286))), "-")</f>
        <v>-</v>
      </c>
      <c r="AA289" s="63" t="str">
        <f>IF(ISNUMBER(san_table_data!AA286), IF(san_table_data!AA286=-999,"NA",IF(san_table_data!AA286&gt;99, "&gt;99", IF(san_table_data!AA286&lt;1, "&lt;1", san_table_data!AA286))), "-")</f>
        <v>-</v>
      </c>
      <c r="AB289" s="63" t="str">
        <f>IF(ISNUMBER(san_table_data!AB286), IF(san_table_data!AB286=-999,"NA",IF(san_table_data!AB286&gt;99, "&gt;99", IF(san_table_data!AB286&lt;1, "&lt;1", san_table_data!AB286))), "-")</f>
        <v>-</v>
      </c>
      <c r="AC289" s="63" t="str">
        <f>IF(ISNUMBER(san_table_data!AC286), IF(san_table_data!AC286=-999,"NA",IF(san_table_data!AC286&gt;99, "&gt;99", IF(san_table_data!AC286&lt;1, "&lt;1", san_table_data!AC286))), "-")</f>
        <v>-</v>
      </c>
      <c r="AD289" s="59" t="str">
        <f>IF(ISNUMBER(san_table_data!AD286), IF(san_table_data!AD286=-999,"NA",IF(san_table_data!AD286&gt;99, "&gt;99", IF(san_table_data!AD286&lt;1, "&lt;1", san_table_data!AD286))), "-")</f>
        <v>-</v>
      </c>
      <c r="AE289" s="59" t="str">
        <f>IF(ISNUMBER(san_table_data!AE286), IF(san_table_data!AE286=-999,"NA",IF(san_table_data!AE286&gt;99, "&gt;99", IF(san_table_data!AE286&lt;1, "&lt;1", san_table_data!AE286))), "-")</f>
        <v>-</v>
      </c>
      <c r="AF289" s="59" t="str">
        <f>IF(ISNUMBER(san_table_data!AF286), IF(san_table_data!AF286=-999,"NA",IF(san_table_data!AF286&gt;99, "&gt;99", IF(san_table_data!AF286&lt;1, "&lt;1", san_table_data!AF286))), "-")</f>
        <v>-</v>
      </c>
      <c r="AG289" s="62" t="str">
        <f>IF(ISNUMBER(san_table_data!AG286), IF(san_table_data!AG286=-999,"NA",IF(san_table_data!AG286&gt;99, "&gt;99", IF(san_table_data!AG286&lt;1, "&lt;1", san_table_data!AG286))), "-")</f>
        <v>-</v>
      </c>
      <c r="AH289" s="63" t="str">
        <f>IF(ISNUMBER(san_table_data!AH286), IF(san_table_data!AH286=-999,"NA",IF(san_table_data!AH286&gt;99, "&gt;99", IF(san_table_data!AH286&lt;1, "&lt;1", san_table_data!AH286))), "-")</f>
        <v>-</v>
      </c>
      <c r="AI289" s="63" t="str">
        <f>IF(ISNUMBER(san_table_data!AI286), IF(san_table_data!AI286=-999,"NA",IF(san_table_data!AI286&gt;99, "&gt;99", IF(san_table_data!AI286&lt;1, "&lt;1", san_table_data!AI286))), "-")</f>
        <v>-</v>
      </c>
      <c r="AJ289" s="63" t="str">
        <f>IF(ISNUMBER(san_table_data!AJ286), IF(san_table_data!AJ286=-999,"NA",IF(san_table_data!AJ286&gt;99, "&gt;99", IF(san_table_data!AJ286&lt;1, "&lt;1", san_table_data!AJ286))), "-")</f>
        <v>-</v>
      </c>
      <c r="AK289" s="59" t="str">
        <f>IF(ISNUMBER(san_table_data!AK286), IF(san_table_data!AK286=-999,"NA",IF(san_table_data!AK286&gt;99, "&gt;99", IF(san_table_data!AK286&lt;1, "&lt;1", san_table_data!AK286))), "-")</f>
        <v>-</v>
      </c>
      <c r="AL289" s="59" t="str">
        <f>IF(ISNUMBER(san_table_data!AL286), IF(san_table_data!AL286=-999,"NA",IF(san_table_data!AL286&gt;99, "&gt;99", IF(san_table_data!AL286&lt;1, "&lt;1", san_table_data!AL286))), "-")</f>
        <v>-</v>
      </c>
      <c r="AM289" s="59" t="str">
        <f>IF(ISNUMBER(san_table_data!AM286), IF(san_table_data!AM286=-999,"NA",IF(san_table_data!AM286&gt;99, "&gt;99", IF(san_table_data!AM286&lt;1, "&lt;1", san_table_data!AM286))), "-")</f>
        <v>-</v>
      </c>
      <c r="AN289" s="62" t="str">
        <f>IF(ISNUMBER(san_table_data!AN286), IF(san_table_data!AN286=-999,"NA",IF(san_table_data!AN286&gt;99, "&gt;99", IF(san_table_data!AN286&lt;1, "&lt;1", san_table_data!AN286))), "-")</f>
        <v>-</v>
      </c>
      <c r="AO289" s="63" t="str">
        <f>IF(ISNUMBER(san_table_data!AO286), IF(san_table_data!AO286=-999,"NA",IF(san_table_data!AO286&gt;99, "&gt;99", IF(san_table_data!AO286&lt;1, "&lt;1", san_table_data!AO286))), "-")</f>
        <v>-</v>
      </c>
      <c r="AP289" s="63" t="str">
        <f>IF(ISNUMBER(san_table_data!AP286), IF(san_table_data!AP286=-999,"NA",IF(san_table_data!AP286&gt;99, "&gt;99", IF(san_table_data!AP286&lt;1, "&lt;1", san_table_data!AP286))), "-")</f>
        <v>-</v>
      </c>
      <c r="AQ289" s="63" t="str">
        <f>IF(ISNUMBER(san_table_data!AQ286), IF(san_table_data!AQ286=-999,"NA",IF(san_table_data!AQ286&gt;99, "&gt;99", IF(san_table_data!AQ286&lt;1, "&lt;1", san_table_data!AQ286))), "-")</f>
        <v>-</v>
      </c>
      <c r="AR289" s="59" t="str">
        <f>IF(ISNUMBER(san_table_data!AR286), IF(san_table_data!AR286=-999,"NA",IF(san_table_data!AR286&gt;99, "&gt;99", IF(san_table_data!AR286&lt;1, "&lt;1", san_table_data!AR286))), "-")</f>
        <v>-</v>
      </c>
      <c r="AS289" s="59" t="str">
        <f>IF(ISNUMBER(san_table_data!AS286), IF(san_table_data!AS286=-999,"NA",IF(san_table_data!AS286&gt;99, "&gt;99", IF(san_table_data!AS286&lt;1, "&lt;1", san_table_data!AS286))), "-")</f>
        <v>-</v>
      </c>
      <c r="AT289" s="59" t="str">
        <f>IF(ISNUMBER(san_table_data!AT286), IF(san_table_data!AT286=-999,"NA",IF(san_table_data!AT286&gt;99, "&gt;99", IF(san_table_data!AT286&lt;1, "&lt;1", san_table_data!AT286))), "-")</f>
        <v>-</v>
      </c>
    </row>
    <row r="290" x14ac:dyDescent="0.25">
      <c r="A290" s="56" t="str">
        <f>IF(ISBLANK(san_table_data!A287), "", san_table_data!A287)</f>
        <v/>
      </c>
      <c r="B290" s="56" t="str">
        <f>IF(ISBLANK(san_table_data!B287), "", san_table_data!B287)</f>
        <v/>
      </c>
      <c r="C290" s="57" t="str">
        <f>IF(ISNUMBER(san_table_data!C287), san_table_data!C287, "-")</f>
        <v>-</v>
      </c>
      <c r="D290" s="58" t="str">
        <f>IF(ISNUMBER(san_table_data!D287), san_table_data!D287, "-")</f>
        <v>-</v>
      </c>
      <c r="E290" s="59" t="str">
        <f>IF(ISNUMBER(san_table_data!E287), san_table_data!E287, "-")</f>
        <v>-</v>
      </c>
      <c r="F290" s="60" t="str">
        <f>IF(ISNUMBER(san_table_data!F287), IF(san_table_data!F287=-999,"NA",IF(san_table_data!F287&gt;99, "&gt;99", IF(san_table_data!F287&lt;1, "&lt;1", san_table_data!F287))), "-")</f>
        <v>-</v>
      </c>
      <c r="G290" s="59" t="str">
        <f>IF(ISNUMBER(san_table_data!G287), IF(san_table_data!G287=-999,"NA",IF(san_table_data!G287&gt;99, "&gt;99", IF(san_table_data!G287&lt;1, "&lt;1", san_table_data!G287))), "-")</f>
        <v>-</v>
      </c>
      <c r="H290" s="59" t="str">
        <f>IF(ISNUMBER(san_table_data!H287), IF(san_table_data!H287=-999,"NA",IF(san_table_data!H287&gt;99, "&gt;99", IF(san_table_data!H287&lt;1, "&lt;1", san_table_data!H287))), "-")</f>
        <v>-</v>
      </c>
      <c r="I290" s="61" t="str">
        <f>IF(ISNUMBER(san_table_data!I287), IF(san_table_data!I287=-999,"NA",IF(san_table_data!I287&gt;99, "&gt;99", IF(san_table_data!I287&lt;1, "&lt;1", san_table_data!I287))), "-")</f>
        <v>-</v>
      </c>
      <c r="J290" s="47" t="str">
        <f>IF(ISNUMBER(san_table_data!J287), IF(san_table_data!J287=-999,"NA",san_table_data!J287), "-")</f>
        <v>-</v>
      </c>
      <c r="K290" s="47" t="str">
        <f>IF(ISNUMBER(san_table_data!K287), IF(san_table_data!K287=-999,"NA",san_table_data!K287), "-")</f>
        <v>-</v>
      </c>
      <c r="L290" s="60" t="str">
        <f>IF(ISNUMBER(san_table_data!L287), IF(san_table_data!L287=-999,"NA",IF(san_table_data!L287&gt;99, "&gt;99", IF(san_table_data!L287&lt;1, "&lt;1", san_table_data!L287))), "-")</f>
        <v>-</v>
      </c>
      <c r="M290" s="59" t="str">
        <f>IF(ISNUMBER(san_table_data!M287), IF(san_table_data!M287=-999,"NA",IF(san_table_data!M287&gt;99, "&gt;99", IF(san_table_data!M287&lt;1, "&lt;1", san_table_data!M287))), "-")</f>
        <v>-</v>
      </c>
      <c r="N290" s="59" t="str">
        <f>IF(ISNUMBER(san_table_data!N287), IF(san_table_data!N287=-999,"NA",IF(san_table_data!N287&gt;99, "&gt;99", IF(san_table_data!N287&lt;1, "&lt;1", san_table_data!N287))), "-")</f>
        <v>-</v>
      </c>
      <c r="O290" s="61" t="str">
        <f>IF(ISNUMBER(san_table_data!O287), IF(san_table_data!O287=-999,"NA",IF(san_table_data!O287&gt;99, "&gt;99", IF(san_table_data!O287&lt;1, "&lt;1", san_table_data!O287))), "-")</f>
        <v>-</v>
      </c>
      <c r="P290" s="47" t="str">
        <f>IF(ISNUMBER(san_table_data!P287), IF(san_table_data!P287=-999,"NA",san_table_data!P287), "-")</f>
        <v>-</v>
      </c>
      <c r="Q290" s="47" t="str">
        <f>IF(ISNUMBER(san_table_data!Q287), IF(san_table_data!Q287=-999,"NA",san_table_data!Q287), "-")</f>
        <v>-</v>
      </c>
      <c r="R290" s="60" t="str">
        <f>IF(ISNUMBER(san_table_data!R287), IF(san_table_data!R287=-999,"NA",IF(san_table_data!R287&gt;99, "&gt;99", IF(san_table_data!R287&lt;1, "&lt;1", san_table_data!R287))), "-")</f>
        <v>-</v>
      </c>
      <c r="S290" s="59" t="str">
        <f>IF(ISNUMBER(san_table_data!S287), IF(san_table_data!S287=-999,"NA",IF(san_table_data!S287&gt;99, "&gt;99", IF(san_table_data!S287&lt;1, "&lt;1", san_table_data!S287))), "-")</f>
        <v>-</v>
      </c>
      <c r="T290" s="59" t="str">
        <f>IF(ISNUMBER(san_table_data!T287), IF(san_table_data!T287=-999,"NA",IF(san_table_data!T287&gt;99, "&gt;99", IF(san_table_data!T287&lt;1, "&lt;1", san_table_data!T287))), "-")</f>
        <v>-</v>
      </c>
      <c r="U290" s="61" t="str">
        <f>IF(ISNUMBER(san_table_data!U287), IF(san_table_data!U287=-999,"NA",IF(san_table_data!U287&gt;99, "&gt;99", IF(san_table_data!U287&lt;1, "&lt;1", san_table_data!U287))), "-")</f>
        <v>-</v>
      </c>
      <c r="V290" s="47" t="str">
        <f>IF(ISNUMBER(san_table_data!V287), IF(san_table_data!V287=-999,"NA",san_table_data!V287), "-")</f>
        <v>-</v>
      </c>
      <c r="W290" s="47" t="str">
        <f>IF(ISNUMBER(san_table_data!W287), IF(san_table_data!W287=-999,"NA",san_table_data!W287), "-")</f>
        <v>-</v>
      </c>
      <c r="X290" s="47"/>
      <c r="Y290" s="47"/>
      <c r="Z290" s="62" t="str">
        <f>IF(ISNUMBER(san_table_data!Z287), IF(san_table_data!Z287=-999,"NA",IF(san_table_data!Z287&gt;99, "&gt;99", IF(san_table_data!Z287&lt;1, "&lt;1", san_table_data!Z287))), "-")</f>
        <v>-</v>
      </c>
      <c r="AA290" s="63" t="str">
        <f>IF(ISNUMBER(san_table_data!AA287), IF(san_table_data!AA287=-999,"NA",IF(san_table_data!AA287&gt;99, "&gt;99", IF(san_table_data!AA287&lt;1, "&lt;1", san_table_data!AA287))), "-")</f>
        <v>-</v>
      </c>
      <c r="AB290" s="63" t="str">
        <f>IF(ISNUMBER(san_table_data!AB287), IF(san_table_data!AB287=-999,"NA",IF(san_table_data!AB287&gt;99, "&gt;99", IF(san_table_data!AB287&lt;1, "&lt;1", san_table_data!AB287))), "-")</f>
        <v>-</v>
      </c>
      <c r="AC290" s="63" t="str">
        <f>IF(ISNUMBER(san_table_data!AC287), IF(san_table_data!AC287=-999,"NA",IF(san_table_data!AC287&gt;99, "&gt;99", IF(san_table_data!AC287&lt;1, "&lt;1", san_table_data!AC287))), "-")</f>
        <v>-</v>
      </c>
      <c r="AD290" s="59" t="str">
        <f>IF(ISNUMBER(san_table_data!AD287), IF(san_table_data!AD287=-999,"NA",IF(san_table_data!AD287&gt;99, "&gt;99", IF(san_table_data!AD287&lt;1, "&lt;1", san_table_data!AD287))), "-")</f>
        <v>-</v>
      </c>
      <c r="AE290" s="59" t="str">
        <f>IF(ISNUMBER(san_table_data!AE287), IF(san_table_data!AE287=-999,"NA",IF(san_table_data!AE287&gt;99, "&gt;99", IF(san_table_data!AE287&lt;1, "&lt;1", san_table_data!AE287))), "-")</f>
        <v>-</v>
      </c>
      <c r="AF290" s="59" t="str">
        <f>IF(ISNUMBER(san_table_data!AF287), IF(san_table_data!AF287=-999,"NA",IF(san_table_data!AF287&gt;99, "&gt;99", IF(san_table_data!AF287&lt;1, "&lt;1", san_table_data!AF287))), "-")</f>
        <v>-</v>
      </c>
      <c r="AG290" s="62" t="str">
        <f>IF(ISNUMBER(san_table_data!AG287), IF(san_table_data!AG287=-999,"NA",IF(san_table_data!AG287&gt;99, "&gt;99", IF(san_table_data!AG287&lt;1, "&lt;1", san_table_data!AG287))), "-")</f>
        <v>-</v>
      </c>
      <c r="AH290" s="63" t="str">
        <f>IF(ISNUMBER(san_table_data!AH287), IF(san_table_data!AH287=-999,"NA",IF(san_table_data!AH287&gt;99, "&gt;99", IF(san_table_data!AH287&lt;1, "&lt;1", san_table_data!AH287))), "-")</f>
        <v>-</v>
      </c>
      <c r="AI290" s="63" t="str">
        <f>IF(ISNUMBER(san_table_data!AI287), IF(san_table_data!AI287=-999,"NA",IF(san_table_data!AI287&gt;99, "&gt;99", IF(san_table_data!AI287&lt;1, "&lt;1", san_table_data!AI287))), "-")</f>
        <v>-</v>
      </c>
      <c r="AJ290" s="63" t="str">
        <f>IF(ISNUMBER(san_table_data!AJ287), IF(san_table_data!AJ287=-999,"NA",IF(san_table_data!AJ287&gt;99, "&gt;99", IF(san_table_data!AJ287&lt;1, "&lt;1", san_table_data!AJ287))), "-")</f>
        <v>-</v>
      </c>
      <c r="AK290" s="59" t="str">
        <f>IF(ISNUMBER(san_table_data!AK287), IF(san_table_data!AK287=-999,"NA",IF(san_table_data!AK287&gt;99, "&gt;99", IF(san_table_data!AK287&lt;1, "&lt;1", san_table_data!AK287))), "-")</f>
        <v>-</v>
      </c>
      <c r="AL290" s="59" t="str">
        <f>IF(ISNUMBER(san_table_data!AL287), IF(san_table_data!AL287=-999,"NA",IF(san_table_data!AL287&gt;99, "&gt;99", IF(san_table_data!AL287&lt;1, "&lt;1", san_table_data!AL287))), "-")</f>
        <v>-</v>
      </c>
      <c r="AM290" s="59" t="str">
        <f>IF(ISNUMBER(san_table_data!AM287), IF(san_table_data!AM287=-999,"NA",IF(san_table_data!AM287&gt;99, "&gt;99", IF(san_table_data!AM287&lt;1, "&lt;1", san_table_data!AM287))), "-")</f>
        <v>-</v>
      </c>
      <c r="AN290" s="62" t="str">
        <f>IF(ISNUMBER(san_table_data!AN287), IF(san_table_data!AN287=-999,"NA",IF(san_table_data!AN287&gt;99, "&gt;99", IF(san_table_data!AN287&lt;1, "&lt;1", san_table_data!AN287))), "-")</f>
        <v>-</v>
      </c>
      <c r="AO290" s="63" t="str">
        <f>IF(ISNUMBER(san_table_data!AO287), IF(san_table_data!AO287=-999,"NA",IF(san_table_data!AO287&gt;99, "&gt;99", IF(san_table_data!AO287&lt;1, "&lt;1", san_table_data!AO287))), "-")</f>
        <v>-</v>
      </c>
      <c r="AP290" s="63" t="str">
        <f>IF(ISNUMBER(san_table_data!AP287), IF(san_table_data!AP287=-999,"NA",IF(san_table_data!AP287&gt;99, "&gt;99", IF(san_table_data!AP287&lt;1, "&lt;1", san_table_data!AP287))), "-")</f>
        <v>-</v>
      </c>
      <c r="AQ290" s="63" t="str">
        <f>IF(ISNUMBER(san_table_data!AQ287), IF(san_table_data!AQ287=-999,"NA",IF(san_table_data!AQ287&gt;99, "&gt;99", IF(san_table_data!AQ287&lt;1, "&lt;1", san_table_data!AQ287))), "-")</f>
        <v>-</v>
      </c>
      <c r="AR290" s="59" t="str">
        <f>IF(ISNUMBER(san_table_data!AR287), IF(san_table_data!AR287=-999,"NA",IF(san_table_data!AR287&gt;99, "&gt;99", IF(san_table_data!AR287&lt;1, "&lt;1", san_table_data!AR287))), "-")</f>
        <v>-</v>
      </c>
      <c r="AS290" s="59" t="str">
        <f>IF(ISNUMBER(san_table_data!AS287), IF(san_table_data!AS287=-999,"NA",IF(san_table_data!AS287&gt;99, "&gt;99", IF(san_table_data!AS287&lt;1, "&lt;1", san_table_data!AS287))), "-")</f>
        <v>-</v>
      </c>
      <c r="AT290" s="59" t="str">
        <f>IF(ISNUMBER(san_table_data!AT287), IF(san_table_data!AT287=-999,"NA",IF(san_table_data!AT287&gt;99, "&gt;99", IF(san_table_data!AT287&lt;1, "&lt;1", san_table_data!AT287))), "-")</f>
        <v>-</v>
      </c>
    </row>
    <row r="291" x14ac:dyDescent="0.25">
      <c r="A291" s="56" t="str">
        <f>IF(ISBLANK(san_table_data!A288), "", san_table_data!A288)</f>
        <v/>
      </c>
      <c r="B291" s="56" t="str">
        <f>IF(ISBLANK(san_table_data!B288), "", san_table_data!B288)</f>
        <v/>
      </c>
      <c r="C291" s="57" t="str">
        <f>IF(ISNUMBER(san_table_data!C288), san_table_data!C288, "-")</f>
        <v>-</v>
      </c>
      <c r="D291" s="58" t="str">
        <f>IF(ISNUMBER(san_table_data!D288), san_table_data!D288, "-")</f>
        <v>-</v>
      </c>
      <c r="E291" s="59" t="str">
        <f>IF(ISNUMBER(san_table_data!E288), san_table_data!E288, "-")</f>
        <v>-</v>
      </c>
      <c r="F291" s="60" t="str">
        <f>IF(ISNUMBER(san_table_data!F288), IF(san_table_data!F288=-999,"NA",IF(san_table_data!F288&gt;99, "&gt;99", IF(san_table_data!F288&lt;1, "&lt;1", san_table_data!F288))), "-")</f>
        <v>-</v>
      </c>
      <c r="G291" s="59" t="str">
        <f>IF(ISNUMBER(san_table_data!G288), IF(san_table_data!G288=-999,"NA",IF(san_table_data!G288&gt;99, "&gt;99", IF(san_table_data!G288&lt;1, "&lt;1", san_table_data!G288))), "-")</f>
        <v>-</v>
      </c>
      <c r="H291" s="59" t="str">
        <f>IF(ISNUMBER(san_table_data!H288), IF(san_table_data!H288=-999,"NA",IF(san_table_data!H288&gt;99, "&gt;99", IF(san_table_data!H288&lt;1, "&lt;1", san_table_data!H288))), "-")</f>
        <v>-</v>
      </c>
      <c r="I291" s="61" t="str">
        <f>IF(ISNUMBER(san_table_data!I288), IF(san_table_data!I288=-999,"NA",IF(san_table_data!I288&gt;99, "&gt;99", IF(san_table_data!I288&lt;1, "&lt;1", san_table_data!I288))), "-")</f>
        <v>-</v>
      </c>
      <c r="J291" s="47" t="str">
        <f>IF(ISNUMBER(san_table_data!J288), IF(san_table_data!J288=-999,"NA",san_table_data!J288), "-")</f>
        <v>-</v>
      </c>
      <c r="K291" s="47" t="str">
        <f>IF(ISNUMBER(san_table_data!K288), IF(san_table_data!K288=-999,"NA",san_table_data!K288), "-")</f>
        <v>-</v>
      </c>
      <c r="L291" s="60" t="str">
        <f>IF(ISNUMBER(san_table_data!L288), IF(san_table_data!L288=-999,"NA",IF(san_table_data!L288&gt;99, "&gt;99", IF(san_table_data!L288&lt;1, "&lt;1", san_table_data!L288))), "-")</f>
        <v>-</v>
      </c>
      <c r="M291" s="59" t="str">
        <f>IF(ISNUMBER(san_table_data!M288), IF(san_table_data!M288=-999,"NA",IF(san_table_data!M288&gt;99, "&gt;99", IF(san_table_data!M288&lt;1, "&lt;1", san_table_data!M288))), "-")</f>
        <v>-</v>
      </c>
      <c r="N291" s="59" t="str">
        <f>IF(ISNUMBER(san_table_data!N288), IF(san_table_data!N288=-999,"NA",IF(san_table_data!N288&gt;99, "&gt;99", IF(san_table_data!N288&lt;1, "&lt;1", san_table_data!N288))), "-")</f>
        <v>-</v>
      </c>
      <c r="O291" s="61" t="str">
        <f>IF(ISNUMBER(san_table_data!O288), IF(san_table_data!O288=-999,"NA",IF(san_table_data!O288&gt;99, "&gt;99", IF(san_table_data!O288&lt;1, "&lt;1", san_table_data!O288))), "-")</f>
        <v>-</v>
      </c>
      <c r="P291" s="47" t="str">
        <f>IF(ISNUMBER(san_table_data!P288), IF(san_table_data!P288=-999,"NA",san_table_data!P288), "-")</f>
        <v>-</v>
      </c>
      <c r="Q291" s="47" t="str">
        <f>IF(ISNUMBER(san_table_data!Q288), IF(san_table_data!Q288=-999,"NA",san_table_data!Q288), "-")</f>
        <v>-</v>
      </c>
      <c r="R291" s="60" t="str">
        <f>IF(ISNUMBER(san_table_data!R288), IF(san_table_data!R288=-999,"NA",IF(san_table_data!R288&gt;99, "&gt;99", IF(san_table_data!R288&lt;1, "&lt;1", san_table_data!R288))), "-")</f>
        <v>-</v>
      </c>
      <c r="S291" s="59" t="str">
        <f>IF(ISNUMBER(san_table_data!S288), IF(san_table_data!S288=-999,"NA",IF(san_table_data!S288&gt;99, "&gt;99", IF(san_table_data!S288&lt;1, "&lt;1", san_table_data!S288))), "-")</f>
        <v>-</v>
      </c>
      <c r="T291" s="59" t="str">
        <f>IF(ISNUMBER(san_table_data!T288), IF(san_table_data!T288=-999,"NA",IF(san_table_data!T288&gt;99, "&gt;99", IF(san_table_data!T288&lt;1, "&lt;1", san_table_data!T288))), "-")</f>
        <v>-</v>
      </c>
      <c r="U291" s="61" t="str">
        <f>IF(ISNUMBER(san_table_data!U288), IF(san_table_data!U288=-999,"NA",IF(san_table_data!U288&gt;99, "&gt;99", IF(san_table_data!U288&lt;1, "&lt;1", san_table_data!U288))), "-")</f>
        <v>-</v>
      </c>
      <c r="V291" s="47" t="str">
        <f>IF(ISNUMBER(san_table_data!V288), IF(san_table_data!V288=-999,"NA",san_table_data!V288), "-")</f>
        <v>-</v>
      </c>
      <c r="W291" s="47" t="str">
        <f>IF(ISNUMBER(san_table_data!W288), IF(san_table_data!W288=-999,"NA",san_table_data!W288), "-")</f>
        <v>-</v>
      </c>
      <c r="X291" s="47"/>
      <c r="Y291" s="47"/>
      <c r="Z291" s="62" t="str">
        <f>IF(ISNUMBER(san_table_data!Z288), IF(san_table_data!Z288=-999,"NA",IF(san_table_data!Z288&gt;99, "&gt;99", IF(san_table_data!Z288&lt;1, "&lt;1", san_table_data!Z288))), "-")</f>
        <v>-</v>
      </c>
      <c r="AA291" s="63" t="str">
        <f>IF(ISNUMBER(san_table_data!AA288), IF(san_table_data!AA288=-999,"NA",IF(san_table_data!AA288&gt;99, "&gt;99", IF(san_table_data!AA288&lt;1, "&lt;1", san_table_data!AA288))), "-")</f>
        <v>-</v>
      </c>
      <c r="AB291" s="63" t="str">
        <f>IF(ISNUMBER(san_table_data!AB288), IF(san_table_data!AB288=-999,"NA",IF(san_table_data!AB288&gt;99, "&gt;99", IF(san_table_data!AB288&lt;1, "&lt;1", san_table_data!AB288))), "-")</f>
        <v>-</v>
      </c>
      <c r="AC291" s="63" t="str">
        <f>IF(ISNUMBER(san_table_data!AC288), IF(san_table_data!AC288=-999,"NA",IF(san_table_data!AC288&gt;99, "&gt;99", IF(san_table_data!AC288&lt;1, "&lt;1", san_table_data!AC288))), "-")</f>
        <v>-</v>
      </c>
      <c r="AD291" s="59" t="str">
        <f>IF(ISNUMBER(san_table_data!AD288), IF(san_table_data!AD288=-999,"NA",IF(san_table_data!AD288&gt;99, "&gt;99", IF(san_table_data!AD288&lt;1, "&lt;1", san_table_data!AD288))), "-")</f>
        <v>-</v>
      </c>
      <c r="AE291" s="59" t="str">
        <f>IF(ISNUMBER(san_table_data!AE288), IF(san_table_data!AE288=-999,"NA",IF(san_table_data!AE288&gt;99, "&gt;99", IF(san_table_data!AE288&lt;1, "&lt;1", san_table_data!AE288))), "-")</f>
        <v>-</v>
      </c>
      <c r="AF291" s="59" t="str">
        <f>IF(ISNUMBER(san_table_data!AF288), IF(san_table_data!AF288=-999,"NA",IF(san_table_data!AF288&gt;99, "&gt;99", IF(san_table_data!AF288&lt;1, "&lt;1", san_table_data!AF288))), "-")</f>
        <v>-</v>
      </c>
      <c r="AG291" s="62" t="str">
        <f>IF(ISNUMBER(san_table_data!AG288), IF(san_table_data!AG288=-999,"NA",IF(san_table_data!AG288&gt;99, "&gt;99", IF(san_table_data!AG288&lt;1, "&lt;1", san_table_data!AG288))), "-")</f>
        <v>-</v>
      </c>
      <c r="AH291" s="63" t="str">
        <f>IF(ISNUMBER(san_table_data!AH288), IF(san_table_data!AH288=-999,"NA",IF(san_table_data!AH288&gt;99, "&gt;99", IF(san_table_data!AH288&lt;1, "&lt;1", san_table_data!AH288))), "-")</f>
        <v>-</v>
      </c>
      <c r="AI291" s="63" t="str">
        <f>IF(ISNUMBER(san_table_data!AI288), IF(san_table_data!AI288=-999,"NA",IF(san_table_data!AI288&gt;99, "&gt;99", IF(san_table_data!AI288&lt;1, "&lt;1", san_table_data!AI288))), "-")</f>
        <v>-</v>
      </c>
      <c r="AJ291" s="63" t="str">
        <f>IF(ISNUMBER(san_table_data!AJ288), IF(san_table_data!AJ288=-999,"NA",IF(san_table_data!AJ288&gt;99, "&gt;99", IF(san_table_data!AJ288&lt;1, "&lt;1", san_table_data!AJ288))), "-")</f>
        <v>-</v>
      </c>
      <c r="AK291" s="59" t="str">
        <f>IF(ISNUMBER(san_table_data!AK288), IF(san_table_data!AK288=-999,"NA",IF(san_table_data!AK288&gt;99, "&gt;99", IF(san_table_data!AK288&lt;1, "&lt;1", san_table_data!AK288))), "-")</f>
        <v>-</v>
      </c>
      <c r="AL291" s="59" t="str">
        <f>IF(ISNUMBER(san_table_data!AL288), IF(san_table_data!AL288=-999,"NA",IF(san_table_data!AL288&gt;99, "&gt;99", IF(san_table_data!AL288&lt;1, "&lt;1", san_table_data!AL288))), "-")</f>
        <v>-</v>
      </c>
      <c r="AM291" s="59" t="str">
        <f>IF(ISNUMBER(san_table_data!AM288), IF(san_table_data!AM288=-999,"NA",IF(san_table_data!AM288&gt;99, "&gt;99", IF(san_table_data!AM288&lt;1, "&lt;1", san_table_data!AM288))), "-")</f>
        <v>-</v>
      </c>
      <c r="AN291" s="62" t="str">
        <f>IF(ISNUMBER(san_table_data!AN288), IF(san_table_data!AN288=-999,"NA",IF(san_table_data!AN288&gt;99, "&gt;99", IF(san_table_data!AN288&lt;1, "&lt;1", san_table_data!AN288))), "-")</f>
        <v>-</v>
      </c>
      <c r="AO291" s="63" t="str">
        <f>IF(ISNUMBER(san_table_data!AO288), IF(san_table_data!AO288=-999,"NA",IF(san_table_data!AO288&gt;99, "&gt;99", IF(san_table_data!AO288&lt;1, "&lt;1", san_table_data!AO288))), "-")</f>
        <v>-</v>
      </c>
      <c r="AP291" s="63" t="str">
        <f>IF(ISNUMBER(san_table_data!AP288), IF(san_table_data!AP288=-999,"NA",IF(san_table_data!AP288&gt;99, "&gt;99", IF(san_table_data!AP288&lt;1, "&lt;1", san_table_data!AP288))), "-")</f>
        <v>-</v>
      </c>
      <c r="AQ291" s="63" t="str">
        <f>IF(ISNUMBER(san_table_data!AQ288), IF(san_table_data!AQ288=-999,"NA",IF(san_table_data!AQ288&gt;99, "&gt;99", IF(san_table_data!AQ288&lt;1, "&lt;1", san_table_data!AQ288))), "-")</f>
        <v>-</v>
      </c>
      <c r="AR291" s="59" t="str">
        <f>IF(ISNUMBER(san_table_data!AR288), IF(san_table_data!AR288=-999,"NA",IF(san_table_data!AR288&gt;99, "&gt;99", IF(san_table_data!AR288&lt;1, "&lt;1", san_table_data!AR288))), "-")</f>
        <v>-</v>
      </c>
      <c r="AS291" s="59" t="str">
        <f>IF(ISNUMBER(san_table_data!AS288), IF(san_table_data!AS288=-999,"NA",IF(san_table_data!AS288&gt;99, "&gt;99", IF(san_table_data!AS288&lt;1, "&lt;1", san_table_data!AS288))), "-")</f>
        <v>-</v>
      </c>
      <c r="AT291" s="59" t="str">
        <f>IF(ISNUMBER(san_table_data!AT288), IF(san_table_data!AT288=-999,"NA",IF(san_table_data!AT288&gt;99, "&gt;99", IF(san_table_data!AT288&lt;1, "&lt;1", san_table_data!AT288))), "-")</f>
        <v>-</v>
      </c>
    </row>
    <row r="292" x14ac:dyDescent="0.25">
      <c r="A292" s="56" t="str">
        <f>IF(ISBLANK(san_table_data!A289), "", san_table_data!A289)</f>
        <v/>
      </c>
      <c r="B292" s="56" t="str">
        <f>IF(ISBLANK(san_table_data!B289), "", san_table_data!B289)</f>
        <v/>
      </c>
      <c r="C292" s="57" t="str">
        <f>IF(ISNUMBER(san_table_data!C289), san_table_data!C289, "-")</f>
        <v>-</v>
      </c>
      <c r="D292" s="58" t="str">
        <f>IF(ISNUMBER(san_table_data!D289), san_table_data!D289, "-")</f>
        <v>-</v>
      </c>
      <c r="E292" s="59" t="str">
        <f>IF(ISNUMBER(san_table_data!E289), san_table_data!E289, "-")</f>
        <v>-</v>
      </c>
      <c r="F292" s="60" t="str">
        <f>IF(ISNUMBER(san_table_data!F289), IF(san_table_data!F289=-999,"NA",IF(san_table_data!F289&gt;99, "&gt;99", IF(san_table_data!F289&lt;1, "&lt;1", san_table_data!F289))), "-")</f>
        <v>-</v>
      </c>
      <c r="G292" s="59" t="str">
        <f>IF(ISNUMBER(san_table_data!G289), IF(san_table_data!G289=-999,"NA",IF(san_table_data!G289&gt;99, "&gt;99", IF(san_table_data!G289&lt;1, "&lt;1", san_table_data!G289))), "-")</f>
        <v>-</v>
      </c>
      <c r="H292" s="59" t="str">
        <f>IF(ISNUMBER(san_table_data!H289), IF(san_table_data!H289=-999,"NA",IF(san_table_data!H289&gt;99, "&gt;99", IF(san_table_data!H289&lt;1, "&lt;1", san_table_data!H289))), "-")</f>
        <v>-</v>
      </c>
      <c r="I292" s="61" t="str">
        <f>IF(ISNUMBER(san_table_data!I289), IF(san_table_data!I289=-999,"NA",IF(san_table_data!I289&gt;99, "&gt;99", IF(san_table_data!I289&lt;1, "&lt;1", san_table_data!I289))), "-")</f>
        <v>-</v>
      </c>
      <c r="J292" s="47" t="str">
        <f>IF(ISNUMBER(san_table_data!J289), IF(san_table_data!J289=-999,"NA",san_table_data!J289), "-")</f>
        <v>-</v>
      </c>
      <c r="K292" s="47" t="str">
        <f>IF(ISNUMBER(san_table_data!K289), IF(san_table_data!K289=-999,"NA",san_table_data!K289), "-")</f>
        <v>-</v>
      </c>
      <c r="L292" s="60" t="str">
        <f>IF(ISNUMBER(san_table_data!L289), IF(san_table_data!L289=-999,"NA",IF(san_table_data!L289&gt;99, "&gt;99", IF(san_table_data!L289&lt;1, "&lt;1", san_table_data!L289))), "-")</f>
        <v>-</v>
      </c>
      <c r="M292" s="59" t="str">
        <f>IF(ISNUMBER(san_table_data!M289), IF(san_table_data!M289=-999,"NA",IF(san_table_data!M289&gt;99, "&gt;99", IF(san_table_data!M289&lt;1, "&lt;1", san_table_data!M289))), "-")</f>
        <v>-</v>
      </c>
      <c r="N292" s="59" t="str">
        <f>IF(ISNUMBER(san_table_data!N289), IF(san_table_data!N289=-999,"NA",IF(san_table_data!N289&gt;99, "&gt;99", IF(san_table_data!N289&lt;1, "&lt;1", san_table_data!N289))), "-")</f>
        <v>-</v>
      </c>
      <c r="O292" s="61" t="str">
        <f>IF(ISNUMBER(san_table_data!O289), IF(san_table_data!O289=-999,"NA",IF(san_table_data!O289&gt;99, "&gt;99", IF(san_table_data!O289&lt;1, "&lt;1", san_table_data!O289))), "-")</f>
        <v>-</v>
      </c>
      <c r="P292" s="47" t="str">
        <f>IF(ISNUMBER(san_table_data!P289), IF(san_table_data!P289=-999,"NA",san_table_data!P289), "-")</f>
        <v>-</v>
      </c>
      <c r="Q292" s="47" t="str">
        <f>IF(ISNUMBER(san_table_data!Q289), IF(san_table_data!Q289=-999,"NA",san_table_data!Q289), "-")</f>
        <v>-</v>
      </c>
      <c r="R292" s="60" t="str">
        <f>IF(ISNUMBER(san_table_data!R289), IF(san_table_data!R289=-999,"NA",IF(san_table_data!R289&gt;99, "&gt;99", IF(san_table_data!R289&lt;1, "&lt;1", san_table_data!R289))), "-")</f>
        <v>-</v>
      </c>
      <c r="S292" s="59" t="str">
        <f>IF(ISNUMBER(san_table_data!S289), IF(san_table_data!S289=-999,"NA",IF(san_table_data!S289&gt;99, "&gt;99", IF(san_table_data!S289&lt;1, "&lt;1", san_table_data!S289))), "-")</f>
        <v>-</v>
      </c>
      <c r="T292" s="59" t="str">
        <f>IF(ISNUMBER(san_table_data!T289), IF(san_table_data!T289=-999,"NA",IF(san_table_data!T289&gt;99, "&gt;99", IF(san_table_data!T289&lt;1, "&lt;1", san_table_data!T289))), "-")</f>
        <v>-</v>
      </c>
      <c r="U292" s="61" t="str">
        <f>IF(ISNUMBER(san_table_data!U289), IF(san_table_data!U289=-999,"NA",IF(san_table_data!U289&gt;99, "&gt;99", IF(san_table_data!U289&lt;1, "&lt;1", san_table_data!U289))), "-")</f>
        <v>-</v>
      </c>
      <c r="V292" s="47" t="str">
        <f>IF(ISNUMBER(san_table_data!V289), IF(san_table_data!V289=-999,"NA",san_table_data!V289), "-")</f>
        <v>-</v>
      </c>
      <c r="W292" s="47" t="str">
        <f>IF(ISNUMBER(san_table_data!W289), IF(san_table_data!W289=-999,"NA",san_table_data!W289), "-")</f>
        <v>-</v>
      </c>
      <c r="X292" s="47"/>
      <c r="Y292" s="47"/>
      <c r="Z292" s="62" t="str">
        <f>IF(ISNUMBER(san_table_data!Z289), IF(san_table_data!Z289=-999,"NA",IF(san_table_data!Z289&gt;99, "&gt;99", IF(san_table_data!Z289&lt;1, "&lt;1", san_table_data!Z289))), "-")</f>
        <v>-</v>
      </c>
      <c r="AA292" s="63" t="str">
        <f>IF(ISNUMBER(san_table_data!AA289), IF(san_table_data!AA289=-999,"NA",IF(san_table_data!AA289&gt;99, "&gt;99", IF(san_table_data!AA289&lt;1, "&lt;1", san_table_data!AA289))), "-")</f>
        <v>-</v>
      </c>
      <c r="AB292" s="63" t="str">
        <f>IF(ISNUMBER(san_table_data!AB289), IF(san_table_data!AB289=-999,"NA",IF(san_table_data!AB289&gt;99, "&gt;99", IF(san_table_data!AB289&lt;1, "&lt;1", san_table_data!AB289))), "-")</f>
        <v>-</v>
      </c>
      <c r="AC292" s="63" t="str">
        <f>IF(ISNUMBER(san_table_data!AC289), IF(san_table_data!AC289=-999,"NA",IF(san_table_data!AC289&gt;99, "&gt;99", IF(san_table_data!AC289&lt;1, "&lt;1", san_table_data!AC289))), "-")</f>
        <v>-</v>
      </c>
      <c r="AD292" s="59" t="str">
        <f>IF(ISNUMBER(san_table_data!AD289), IF(san_table_data!AD289=-999,"NA",IF(san_table_data!AD289&gt;99, "&gt;99", IF(san_table_data!AD289&lt;1, "&lt;1", san_table_data!AD289))), "-")</f>
        <v>-</v>
      </c>
      <c r="AE292" s="59" t="str">
        <f>IF(ISNUMBER(san_table_data!AE289), IF(san_table_data!AE289=-999,"NA",IF(san_table_data!AE289&gt;99, "&gt;99", IF(san_table_data!AE289&lt;1, "&lt;1", san_table_data!AE289))), "-")</f>
        <v>-</v>
      </c>
      <c r="AF292" s="59" t="str">
        <f>IF(ISNUMBER(san_table_data!AF289), IF(san_table_data!AF289=-999,"NA",IF(san_table_data!AF289&gt;99, "&gt;99", IF(san_table_data!AF289&lt;1, "&lt;1", san_table_data!AF289))), "-")</f>
        <v>-</v>
      </c>
      <c r="AG292" s="62" t="str">
        <f>IF(ISNUMBER(san_table_data!AG289), IF(san_table_data!AG289=-999,"NA",IF(san_table_data!AG289&gt;99, "&gt;99", IF(san_table_data!AG289&lt;1, "&lt;1", san_table_data!AG289))), "-")</f>
        <v>-</v>
      </c>
      <c r="AH292" s="63" t="str">
        <f>IF(ISNUMBER(san_table_data!AH289), IF(san_table_data!AH289=-999,"NA",IF(san_table_data!AH289&gt;99, "&gt;99", IF(san_table_data!AH289&lt;1, "&lt;1", san_table_data!AH289))), "-")</f>
        <v>-</v>
      </c>
      <c r="AI292" s="63" t="str">
        <f>IF(ISNUMBER(san_table_data!AI289), IF(san_table_data!AI289=-999,"NA",IF(san_table_data!AI289&gt;99, "&gt;99", IF(san_table_data!AI289&lt;1, "&lt;1", san_table_data!AI289))), "-")</f>
        <v>-</v>
      </c>
      <c r="AJ292" s="63" t="str">
        <f>IF(ISNUMBER(san_table_data!AJ289), IF(san_table_data!AJ289=-999,"NA",IF(san_table_data!AJ289&gt;99, "&gt;99", IF(san_table_data!AJ289&lt;1, "&lt;1", san_table_data!AJ289))), "-")</f>
        <v>-</v>
      </c>
      <c r="AK292" s="59" t="str">
        <f>IF(ISNUMBER(san_table_data!AK289), IF(san_table_data!AK289=-999,"NA",IF(san_table_data!AK289&gt;99, "&gt;99", IF(san_table_data!AK289&lt;1, "&lt;1", san_table_data!AK289))), "-")</f>
        <v>-</v>
      </c>
      <c r="AL292" s="59" t="str">
        <f>IF(ISNUMBER(san_table_data!AL289), IF(san_table_data!AL289=-999,"NA",IF(san_table_data!AL289&gt;99, "&gt;99", IF(san_table_data!AL289&lt;1, "&lt;1", san_table_data!AL289))), "-")</f>
        <v>-</v>
      </c>
      <c r="AM292" s="59" t="str">
        <f>IF(ISNUMBER(san_table_data!AM289), IF(san_table_data!AM289=-999,"NA",IF(san_table_data!AM289&gt;99, "&gt;99", IF(san_table_data!AM289&lt;1, "&lt;1", san_table_data!AM289))), "-")</f>
        <v>-</v>
      </c>
      <c r="AN292" s="62" t="str">
        <f>IF(ISNUMBER(san_table_data!AN289), IF(san_table_data!AN289=-999,"NA",IF(san_table_data!AN289&gt;99, "&gt;99", IF(san_table_data!AN289&lt;1, "&lt;1", san_table_data!AN289))), "-")</f>
        <v>-</v>
      </c>
      <c r="AO292" s="63" t="str">
        <f>IF(ISNUMBER(san_table_data!AO289), IF(san_table_data!AO289=-999,"NA",IF(san_table_data!AO289&gt;99, "&gt;99", IF(san_table_data!AO289&lt;1, "&lt;1", san_table_data!AO289))), "-")</f>
        <v>-</v>
      </c>
      <c r="AP292" s="63" t="str">
        <f>IF(ISNUMBER(san_table_data!AP289), IF(san_table_data!AP289=-999,"NA",IF(san_table_data!AP289&gt;99, "&gt;99", IF(san_table_data!AP289&lt;1, "&lt;1", san_table_data!AP289))), "-")</f>
        <v>-</v>
      </c>
      <c r="AQ292" s="63" t="str">
        <f>IF(ISNUMBER(san_table_data!AQ289), IF(san_table_data!AQ289=-999,"NA",IF(san_table_data!AQ289&gt;99, "&gt;99", IF(san_table_data!AQ289&lt;1, "&lt;1", san_table_data!AQ289))), "-")</f>
        <v>-</v>
      </c>
      <c r="AR292" s="59" t="str">
        <f>IF(ISNUMBER(san_table_data!AR289), IF(san_table_data!AR289=-999,"NA",IF(san_table_data!AR289&gt;99, "&gt;99", IF(san_table_data!AR289&lt;1, "&lt;1", san_table_data!AR289))), "-")</f>
        <v>-</v>
      </c>
      <c r="AS292" s="59" t="str">
        <f>IF(ISNUMBER(san_table_data!AS289), IF(san_table_data!AS289=-999,"NA",IF(san_table_data!AS289&gt;99, "&gt;99", IF(san_table_data!AS289&lt;1, "&lt;1", san_table_data!AS289))), "-")</f>
        <v>-</v>
      </c>
      <c r="AT292" s="59" t="str">
        <f>IF(ISNUMBER(san_table_data!AT289), IF(san_table_data!AT289=-999,"NA",IF(san_table_data!AT289&gt;99, "&gt;99", IF(san_table_data!AT289&lt;1, "&lt;1", san_table_data!AT289))), "-")</f>
        <v>-</v>
      </c>
    </row>
    <row r="293" x14ac:dyDescent="0.25">
      <c r="A293" s="56" t="str">
        <f>IF(ISBLANK(san_table_data!A290), "", san_table_data!A290)</f>
        <v/>
      </c>
      <c r="B293" s="56" t="str">
        <f>IF(ISBLANK(san_table_data!B290), "", san_table_data!B290)</f>
        <v/>
      </c>
      <c r="C293" s="57" t="str">
        <f>IF(ISNUMBER(san_table_data!C290), san_table_data!C290, "-")</f>
        <v>-</v>
      </c>
      <c r="D293" s="58" t="str">
        <f>IF(ISNUMBER(san_table_data!D290), san_table_data!D290, "-")</f>
        <v>-</v>
      </c>
      <c r="E293" s="59" t="str">
        <f>IF(ISNUMBER(san_table_data!E290), san_table_data!E290, "-")</f>
        <v>-</v>
      </c>
      <c r="F293" s="60" t="str">
        <f>IF(ISNUMBER(san_table_data!F290), IF(san_table_data!F290=-999,"NA",IF(san_table_data!F290&gt;99, "&gt;99", IF(san_table_data!F290&lt;1, "&lt;1", san_table_data!F290))), "-")</f>
        <v>-</v>
      </c>
      <c r="G293" s="59" t="str">
        <f>IF(ISNUMBER(san_table_data!G290), IF(san_table_data!G290=-999,"NA",IF(san_table_data!G290&gt;99, "&gt;99", IF(san_table_data!G290&lt;1, "&lt;1", san_table_data!G290))), "-")</f>
        <v>-</v>
      </c>
      <c r="H293" s="59" t="str">
        <f>IF(ISNUMBER(san_table_data!H290), IF(san_table_data!H290=-999,"NA",IF(san_table_data!H290&gt;99, "&gt;99", IF(san_table_data!H290&lt;1, "&lt;1", san_table_data!H290))), "-")</f>
        <v>-</v>
      </c>
      <c r="I293" s="61" t="str">
        <f>IF(ISNUMBER(san_table_data!I290), IF(san_table_data!I290=-999,"NA",IF(san_table_data!I290&gt;99, "&gt;99", IF(san_table_data!I290&lt;1, "&lt;1", san_table_data!I290))), "-")</f>
        <v>-</v>
      </c>
      <c r="J293" s="47" t="str">
        <f>IF(ISNUMBER(san_table_data!J290), IF(san_table_data!J290=-999,"NA",san_table_data!J290), "-")</f>
        <v>-</v>
      </c>
      <c r="K293" s="47" t="str">
        <f>IF(ISNUMBER(san_table_data!K290), IF(san_table_data!K290=-999,"NA",san_table_data!K290), "-")</f>
        <v>-</v>
      </c>
      <c r="L293" s="60" t="str">
        <f>IF(ISNUMBER(san_table_data!L290), IF(san_table_data!L290=-999,"NA",IF(san_table_data!L290&gt;99, "&gt;99", IF(san_table_data!L290&lt;1, "&lt;1", san_table_data!L290))), "-")</f>
        <v>-</v>
      </c>
      <c r="M293" s="59" t="str">
        <f>IF(ISNUMBER(san_table_data!M290), IF(san_table_data!M290=-999,"NA",IF(san_table_data!M290&gt;99, "&gt;99", IF(san_table_data!M290&lt;1, "&lt;1", san_table_data!M290))), "-")</f>
        <v>-</v>
      </c>
      <c r="N293" s="59" t="str">
        <f>IF(ISNUMBER(san_table_data!N290), IF(san_table_data!N290=-999,"NA",IF(san_table_data!N290&gt;99, "&gt;99", IF(san_table_data!N290&lt;1, "&lt;1", san_table_data!N290))), "-")</f>
        <v>-</v>
      </c>
      <c r="O293" s="61" t="str">
        <f>IF(ISNUMBER(san_table_data!O290), IF(san_table_data!O290=-999,"NA",IF(san_table_data!O290&gt;99, "&gt;99", IF(san_table_data!O290&lt;1, "&lt;1", san_table_data!O290))), "-")</f>
        <v>-</v>
      </c>
      <c r="P293" s="47" t="str">
        <f>IF(ISNUMBER(san_table_data!P290), IF(san_table_data!P290=-999,"NA",san_table_data!P290), "-")</f>
        <v>-</v>
      </c>
      <c r="Q293" s="47" t="str">
        <f>IF(ISNUMBER(san_table_data!Q290), IF(san_table_data!Q290=-999,"NA",san_table_data!Q290), "-")</f>
        <v>-</v>
      </c>
      <c r="R293" s="60" t="str">
        <f>IF(ISNUMBER(san_table_data!R290), IF(san_table_data!R290=-999,"NA",IF(san_table_data!R290&gt;99, "&gt;99", IF(san_table_data!R290&lt;1, "&lt;1", san_table_data!R290))), "-")</f>
        <v>-</v>
      </c>
      <c r="S293" s="59" t="str">
        <f>IF(ISNUMBER(san_table_data!S290), IF(san_table_data!S290=-999,"NA",IF(san_table_data!S290&gt;99, "&gt;99", IF(san_table_data!S290&lt;1, "&lt;1", san_table_data!S290))), "-")</f>
        <v>-</v>
      </c>
      <c r="T293" s="59" t="str">
        <f>IF(ISNUMBER(san_table_data!T290), IF(san_table_data!T290=-999,"NA",IF(san_table_data!T290&gt;99, "&gt;99", IF(san_table_data!T290&lt;1, "&lt;1", san_table_data!T290))), "-")</f>
        <v>-</v>
      </c>
      <c r="U293" s="61" t="str">
        <f>IF(ISNUMBER(san_table_data!U290), IF(san_table_data!U290=-999,"NA",IF(san_table_data!U290&gt;99, "&gt;99", IF(san_table_data!U290&lt;1, "&lt;1", san_table_data!U290))), "-")</f>
        <v>-</v>
      </c>
      <c r="V293" s="47" t="str">
        <f>IF(ISNUMBER(san_table_data!V290), IF(san_table_data!V290=-999,"NA",san_table_data!V290), "-")</f>
        <v>-</v>
      </c>
      <c r="W293" s="47" t="str">
        <f>IF(ISNUMBER(san_table_data!W290), IF(san_table_data!W290=-999,"NA",san_table_data!W290), "-")</f>
        <v>-</v>
      </c>
      <c r="X293" s="47"/>
      <c r="Y293" s="47"/>
      <c r="Z293" s="62" t="str">
        <f>IF(ISNUMBER(san_table_data!Z290), IF(san_table_data!Z290=-999,"NA",IF(san_table_data!Z290&gt;99, "&gt;99", IF(san_table_data!Z290&lt;1, "&lt;1", san_table_data!Z290))), "-")</f>
        <v>-</v>
      </c>
      <c r="AA293" s="63" t="str">
        <f>IF(ISNUMBER(san_table_data!AA290), IF(san_table_data!AA290=-999,"NA",IF(san_table_data!AA290&gt;99, "&gt;99", IF(san_table_data!AA290&lt;1, "&lt;1", san_table_data!AA290))), "-")</f>
        <v>-</v>
      </c>
      <c r="AB293" s="63" t="str">
        <f>IF(ISNUMBER(san_table_data!AB290), IF(san_table_data!AB290=-999,"NA",IF(san_table_data!AB290&gt;99, "&gt;99", IF(san_table_data!AB290&lt;1, "&lt;1", san_table_data!AB290))), "-")</f>
        <v>-</v>
      </c>
      <c r="AC293" s="63" t="str">
        <f>IF(ISNUMBER(san_table_data!AC290), IF(san_table_data!AC290=-999,"NA",IF(san_table_data!AC290&gt;99, "&gt;99", IF(san_table_data!AC290&lt;1, "&lt;1", san_table_data!AC290))), "-")</f>
        <v>-</v>
      </c>
      <c r="AD293" s="59" t="str">
        <f>IF(ISNUMBER(san_table_data!AD290), IF(san_table_data!AD290=-999,"NA",IF(san_table_data!AD290&gt;99, "&gt;99", IF(san_table_data!AD290&lt;1, "&lt;1", san_table_data!AD290))), "-")</f>
        <v>-</v>
      </c>
      <c r="AE293" s="59" t="str">
        <f>IF(ISNUMBER(san_table_data!AE290), IF(san_table_data!AE290=-999,"NA",IF(san_table_data!AE290&gt;99, "&gt;99", IF(san_table_data!AE290&lt;1, "&lt;1", san_table_data!AE290))), "-")</f>
        <v>-</v>
      </c>
      <c r="AF293" s="59" t="str">
        <f>IF(ISNUMBER(san_table_data!AF290), IF(san_table_data!AF290=-999,"NA",IF(san_table_data!AF290&gt;99, "&gt;99", IF(san_table_data!AF290&lt;1, "&lt;1", san_table_data!AF290))), "-")</f>
        <v>-</v>
      </c>
      <c r="AG293" s="62" t="str">
        <f>IF(ISNUMBER(san_table_data!AG290), IF(san_table_data!AG290=-999,"NA",IF(san_table_data!AG290&gt;99, "&gt;99", IF(san_table_data!AG290&lt;1, "&lt;1", san_table_data!AG290))), "-")</f>
        <v>-</v>
      </c>
      <c r="AH293" s="63" t="str">
        <f>IF(ISNUMBER(san_table_data!AH290), IF(san_table_data!AH290=-999,"NA",IF(san_table_data!AH290&gt;99, "&gt;99", IF(san_table_data!AH290&lt;1, "&lt;1", san_table_data!AH290))), "-")</f>
        <v>-</v>
      </c>
      <c r="AI293" s="63" t="str">
        <f>IF(ISNUMBER(san_table_data!AI290), IF(san_table_data!AI290=-999,"NA",IF(san_table_data!AI290&gt;99, "&gt;99", IF(san_table_data!AI290&lt;1, "&lt;1", san_table_data!AI290))), "-")</f>
        <v>-</v>
      </c>
      <c r="AJ293" s="63" t="str">
        <f>IF(ISNUMBER(san_table_data!AJ290), IF(san_table_data!AJ290=-999,"NA",IF(san_table_data!AJ290&gt;99, "&gt;99", IF(san_table_data!AJ290&lt;1, "&lt;1", san_table_data!AJ290))), "-")</f>
        <v>-</v>
      </c>
      <c r="AK293" s="59" t="str">
        <f>IF(ISNUMBER(san_table_data!AK290), IF(san_table_data!AK290=-999,"NA",IF(san_table_data!AK290&gt;99, "&gt;99", IF(san_table_data!AK290&lt;1, "&lt;1", san_table_data!AK290))), "-")</f>
        <v>-</v>
      </c>
      <c r="AL293" s="59" t="str">
        <f>IF(ISNUMBER(san_table_data!AL290), IF(san_table_data!AL290=-999,"NA",IF(san_table_data!AL290&gt;99, "&gt;99", IF(san_table_data!AL290&lt;1, "&lt;1", san_table_data!AL290))), "-")</f>
        <v>-</v>
      </c>
      <c r="AM293" s="59" t="str">
        <f>IF(ISNUMBER(san_table_data!AM290), IF(san_table_data!AM290=-999,"NA",IF(san_table_data!AM290&gt;99, "&gt;99", IF(san_table_data!AM290&lt;1, "&lt;1", san_table_data!AM290))), "-")</f>
        <v>-</v>
      </c>
      <c r="AN293" s="62" t="str">
        <f>IF(ISNUMBER(san_table_data!AN290), IF(san_table_data!AN290=-999,"NA",IF(san_table_data!AN290&gt;99, "&gt;99", IF(san_table_data!AN290&lt;1, "&lt;1", san_table_data!AN290))), "-")</f>
        <v>-</v>
      </c>
      <c r="AO293" s="63" t="str">
        <f>IF(ISNUMBER(san_table_data!AO290), IF(san_table_data!AO290=-999,"NA",IF(san_table_data!AO290&gt;99, "&gt;99", IF(san_table_data!AO290&lt;1, "&lt;1", san_table_data!AO290))), "-")</f>
        <v>-</v>
      </c>
      <c r="AP293" s="63" t="str">
        <f>IF(ISNUMBER(san_table_data!AP290), IF(san_table_data!AP290=-999,"NA",IF(san_table_data!AP290&gt;99, "&gt;99", IF(san_table_data!AP290&lt;1, "&lt;1", san_table_data!AP290))), "-")</f>
        <v>-</v>
      </c>
      <c r="AQ293" s="63" t="str">
        <f>IF(ISNUMBER(san_table_data!AQ290), IF(san_table_data!AQ290=-999,"NA",IF(san_table_data!AQ290&gt;99, "&gt;99", IF(san_table_data!AQ290&lt;1, "&lt;1", san_table_data!AQ290))), "-")</f>
        <v>-</v>
      </c>
      <c r="AR293" s="59" t="str">
        <f>IF(ISNUMBER(san_table_data!AR290), IF(san_table_data!AR290=-999,"NA",IF(san_table_data!AR290&gt;99, "&gt;99", IF(san_table_data!AR290&lt;1, "&lt;1", san_table_data!AR290))), "-")</f>
        <v>-</v>
      </c>
      <c r="AS293" s="59" t="str">
        <f>IF(ISNUMBER(san_table_data!AS290), IF(san_table_data!AS290=-999,"NA",IF(san_table_data!AS290&gt;99, "&gt;99", IF(san_table_data!AS290&lt;1, "&lt;1", san_table_data!AS290))), "-")</f>
        <v>-</v>
      </c>
      <c r="AT293" s="59" t="str">
        <f>IF(ISNUMBER(san_table_data!AT290), IF(san_table_data!AT290=-999,"NA",IF(san_table_data!AT290&gt;99, "&gt;99", IF(san_table_data!AT290&lt;1, "&lt;1", san_table_data!AT290))), "-")</f>
        <v>-</v>
      </c>
    </row>
    <row r="294" x14ac:dyDescent="0.25">
      <c r="A294" s="56" t="str">
        <f>IF(ISBLANK(san_table_data!A291), "", san_table_data!A291)</f>
        <v/>
      </c>
      <c r="B294" s="56" t="str">
        <f>IF(ISBLANK(san_table_data!B291), "", san_table_data!B291)</f>
        <v/>
      </c>
      <c r="C294" s="57" t="str">
        <f>IF(ISNUMBER(san_table_data!C291), san_table_data!C291, "-")</f>
        <v>-</v>
      </c>
      <c r="D294" s="58" t="str">
        <f>IF(ISNUMBER(san_table_data!D291), san_table_data!D291, "-")</f>
        <v>-</v>
      </c>
      <c r="E294" s="59" t="str">
        <f>IF(ISNUMBER(san_table_data!E291), san_table_data!E291, "-")</f>
        <v>-</v>
      </c>
      <c r="F294" s="60" t="str">
        <f>IF(ISNUMBER(san_table_data!F291), IF(san_table_data!F291=-999,"NA",IF(san_table_data!F291&gt;99, "&gt;99", IF(san_table_data!F291&lt;1, "&lt;1", san_table_data!F291))), "-")</f>
        <v>-</v>
      </c>
      <c r="G294" s="59" t="str">
        <f>IF(ISNUMBER(san_table_data!G291), IF(san_table_data!G291=-999,"NA",IF(san_table_data!G291&gt;99, "&gt;99", IF(san_table_data!G291&lt;1, "&lt;1", san_table_data!G291))), "-")</f>
        <v>-</v>
      </c>
      <c r="H294" s="59" t="str">
        <f>IF(ISNUMBER(san_table_data!H291), IF(san_table_data!H291=-999,"NA",IF(san_table_data!H291&gt;99, "&gt;99", IF(san_table_data!H291&lt;1, "&lt;1", san_table_data!H291))), "-")</f>
        <v>-</v>
      </c>
      <c r="I294" s="61" t="str">
        <f>IF(ISNUMBER(san_table_data!I291), IF(san_table_data!I291=-999,"NA",IF(san_table_data!I291&gt;99, "&gt;99", IF(san_table_data!I291&lt;1, "&lt;1", san_table_data!I291))), "-")</f>
        <v>-</v>
      </c>
      <c r="J294" s="47" t="str">
        <f>IF(ISNUMBER(san_table_data!J291), IF(san_table_data!J291=-999,"NA",san_table_data!J291), "-")</f>
        <v>-</v>
      </c>
      <c r="K294" s="47" t="str">
        <f>IF(ISNUMBER(san_table_data!K291), IF(san_table_data!K291=-999,"NA",san_table_data!K291), "-")</f>
        <v>-</v>
      </c>
      <c r="L294" s="60" t="str">
        <f>IF(ISNUMBER(san_table_data!L291), IF(san_table_data!L291=-999,"NA",IF(san_table_data!L291&gt;99, "&gt;99", IF(san_table_data!L291&lt;1, "&lt;1", san_table_data!L291))), "-")</f>
        <v>-</v>
      </c>
      <c r="M294" s="59" t="str">
        <f>IF(ISNUMBER(san_table_data!M291), IF(san_table_data!M291=-999,"NA",IF(san_table_data!M291&gt;99, "&gt;99", IF(san_table_data!M291&lt;1, "&lt;1", san_table_data!M291))), "-")</f>
        <v>-</v>
      </c>
      <c r="N294" s="59" t="str">
        <f>IF(ISNUMBER(san_table_data!N291), IF(san_table_data!N291=-999,"NA",IF(san_table_data!N291&gt;99, "&gt;99", IF(san_table_data!N291&lt;1, "&lt;1", san_table_data!N291))), "-")</f>
        <v>-</v>
      </c>
      <c r="O294" s="61" t="str">
        <f>IF(ISNUMBER(san_table_data!O291), IF(san_table_data!O291=-999,"NA",IF(san_table_data!O291&gt;99, "&gt;99", IF(san_table_data!O291&lt;1, "&lt;1", san_table_data!O291))), "-")</f>
        <v>-</v>
      </c>
      <c r="P294" s="47" t="str">
        <f>IF(ISNUMBER(san_table_data!P291), IF(san_table_data!P291=-999,"NA",san_table_data!P291), "-")</f>
        <v>-</v>
      </c>
      <c r="Q294" s="47" t="str">
        <f>IF(ISNUMBER(san_table_data!Q291), IF(san_table_data!Q291=-999,"NA",san_table_data!Q291), "-")</f>
        <v>-</v>
      </c>
      <c r="R294" s="60" t="str">
        <f>IF(ISNUMBER(san_table_data!R291), IF(san_table_data!R291=-999,"NA",IF(san_table_data!R291&gt;99, "&gt;99", IF(san_table_data!R291&lt;1, "&lt;1", san_table_data!R291))), "-")</f>
        <v>-</v>
      </c>
      <c r="S294" s="59" t="str">
        <f>IF(ISNUMBER(san_table_data!S291), IF(san_table_data!S291=-999,"NA",IF(san_table_data!S291&gt;99, "&gt;99", IF(san_table_data!S291&lt;1, "&lt;1", san_table_data!S291))), "-")</f>
        <v>-</v>
      </c>
      <c r="T294" s="59" t="str">
        <f>IF(ISNUMBER(san_table_data!T291), IF(san_table_data!T291=-999,"NA",IF(san_table_data!T291&gt;99, "&gt;99", IF(san_table_data!T291&lt;1, "&lt;1", san_table_data!T291))), "-")</f>
        <v>-</v>
      </c>
      <c r="U294" s="61" t="str">
        <f>IF(ISNUMBER(san_table_data!U291), IF(san_table_data!U291=-999,"NA",IF(san_table_data!U291&gt;99, "&gt;99", IF(san_table_data!U291&lt;1, "&lt;1", san_table_data!U291))), "-")</f>
        <v>-</v>
      </c>
      <c r="V294" s="47" t="str">
        <f>IF(ISNUMBER(san_table_data!V291), IF(san_table_data!V291=-999,"NA",san_table_data!V291), "-")</f>
        <v>-</v>
      </c>
      <c r="W294" s="47" t="str">
        <f>IF(ISNUMBER(san_table_data!W291), IF(san_table_data!W291=-999,"NA",san_table_data!W291), "-")</f>
        <v>-</v>
      </c>
      <c r="X294" s="47"/>
      <c r="Y294" s="47"/>
      <c r="Z294" s="62" t="str">
        <f>IF(ISNUMBER(san_table_data!Z291), IF(san_table_data!Z291=-999,"NA",IF(san_table_data!Z291&gt;99, "&gt;99", IF(san_table_data!Z291&lt;1, "&lt;1", san_table_data!Z291))), "-")</f>
        <v>-</v>
      </c>
      <c r="AA294" s="63" t="str">
        <f>IF(ISNUMBER(san_table_data!AA291), IF(san_table_data!AA291=-999,"NA",IF(san_table_data!AA291&gt;99, "&gt;99", IF(san_table_data!AA291&lt;1, "&lt;1", san_table_data!AA291))), "-")</f>
        <v>-</v>
      </c>
      <c r="AB294" s="63" t="str">
        <f>IF(ISNUMBER(san_table_data!AB291), IF(san_table_data!AB291=-999,"NA",IF(san_table_data!AB291&gt;99, "&gt;99", IF(san_table_data!AB291&lt;1, "&lt;1", san_table_data!AB291))), "-")</f>
        <v>-</v>
      </c>
      <c r="AC294" s="63" t="str">
        <f>IF(ISNUMBER(san_table_data!AC291), IF(san_table_data!AC291=-999,"NA",IF(san_table_data!AC291&gt;99, "&gt;99", IF(san_table_data!AC291&lt;1, "&lt;1", san_table_data!AC291))), "-")</f>
        <v>-</v>
      </c>
      <c r="AD294" s="59" t="str">
        <f>IF(ISNUMBER(san_table_data!AD291), IF(san_table_data!AD291=-999,"NA",IF(san_table_data!AD291&gt;99, "&gt;99", IF(san_table_data!AD291&lt;1, "&lt;1", san_table_data!AD291))), "-")</f>
        <v>-</v>
      </c>
      <c r="AE294" s="59" t="str">
        <f>IF(ISNUMBER(san_table_data!AE291), IF(san_table_data!AE291=-999,"NA",IF(san_table_data!AE291&gt;99, "&gt;99", IF(san_table_data!AE291&lt;1, "&lt;1", san_table_data!AE291))), "-")</f>
        <v>-</v>
      </c>
      <c r="AF294" s="59" t="str">
        <f>IF(ISNUMBER(san_table_data!AF291), IF(san_table_data!AF291=-999,"NA",IF(san_table_data!AF291&gt;99, "&gt;99", IF(san_table_data!AF291&lt;1, "&lt;1", san_table_data!AF291))), "-")</f>
        <v>-</v>
      </c>
      <c r="AG294" s="62" t="str">
        <f>IF(ISNUMBER(san_table_data!AG291), IF(san_table_data!AG291=-999,"NA",IF(san_table_data!AG291&gt;99, "&gt;99", IF(san_table_data!AG291&lt;1, "&lt;1", san_table_data!AG291))), "-")</f>
        <v>-</v>
      </c>
      <c r="AH294" s="63" t="str">
        <f>IF(ISNUMBER(san_table_data!AH291), IF(san_table_data!AH291=-999,"NA",IF(san_table_data!AH291&gt;99, "&gt;99", IF(san_table_data!AH291&lt;1, "&lt;1", san_table_data!AH291))), "-")</f>
        <v>-</v>
      </c>
      <c r="AI294" s="63" t="str">
        <f>IF(ISNUMBER(san_table_data!AI291), IF(san_table_data!AI291=-999,"NA",IF(san_table_data!AI291&gt;99, "&gt;99", IF(san_table_data!AI291&lt;1, "&lt;1", san_table_data!AI291))), "-")</f>
        <v>-</v>
      </c>
      <c r="AJ294" s="63" t="str">
        <f>IF(ISNUMBER(san_table_data!AJ291), IF(san_table_data!AJ291=-999,"NA",IF(san_table_data!AJ291&gt;99, "&gt;99", IF(san_table_data!AJ291&lt;1, "&lt;1", san_table_data!AJ291))), "-")</f>
        <v>-</v>
      </c>
      <c r="AK294" s="59" t="str">
        <f>IF(ISNUMBER(san_table_data!AK291), IF(san_table_data!AK291=-999,"NA",IF(san_table_data!AK291&gt;99, "&gt;99", IF(san_table_data!AK291&lt;1, "&lt;1", san_table_data!AK291))), "-")</f>
        <v>-</v>
      </c>
      <c r="AL294" s="59" t="str">
        <f>IF(ISNUMBER(san_table_data!AL291), IF(san_table_data!AL291=-999,"NA",IF(san_table_data!AL291&gt;99, "&gt;99", IF(san_table_data!AL291&lt;1, "&lt;1", san_table_data!AL291))), "-")</f>
        <v>-</v>
      </c>
      <c r="AM294" s="59" t="str">
        <f>IF(ISNUMBER(san_table_data!AM291), IF(san_table_data!AM291=-999,"NA",IF(san_table_data!AM291&gt;99, "&gt;99", IF(san_table_data!AM291&lt;1, "&lt;1", san_table_data!AM291))), "-")</f>
        <v>-</v>
      </c>
      <c r="AN294" s="62" t="str">
        <f>IF(ISNUMBER(san_table_data!AN291), IF(san_table_data!AN291=-999,"NA",IF(san_table_data!AN291&gt;99, "&gt;99", IF(san_table_data!AN291&lt;1, "&lt;1", san_table_data!AN291))), "-")</f>
        <v>-</v>
      </c>
      <c r="AO294" s="63" t="str">
        <f>IF(ISNUMBER(san_table_data!AO291), IF(san_table_data!AO291=-999,"NA",IF(san_table_data!AO291&gt;99, "&gt;99", IF(san_table_data!AO291&lt;1, "&lt;1", san_table_data!AO291))), "-")</f>
        <v>-</v>
      </c>
      <c r="AP294" s="63" t="str">
        <f>IF(ISNUMBER(san_table_data!AP291), IF(san_table_data!AP291=-999,"NA",IF(san_table_data!AP291&gt;99, "&gt;99", IF(san_table_data!AP291&lt;1, "&lt;1", san_table_data!AP291))), "-")</f>
        <v>-</v>
      </c>
      <c r="AQ294" s="63" t="str">
        <f>IF(ISNUMBER(san_table_data!AQ291), IF(san_table_data!AQ291=-999,"NA",IF(san_table_data!AQ291&gt;99, "&gt;99", IF(san_table_data!AQ291&lt;1, "&lt;1", san_table_data!AQ291))), "-")</f>
        <v>-</v>
      </c>
      <c r="AR294" s="59" t="str">
        <f>IF(ISNUMBER(san_table_data!AR291), IF(san_table_data!AR291=-999,"NA",IF(san_table_data!AR291&gt;99, "&gt;99", IF(san_table_data!AR291&lt;1, "&lt;1", san_table_data!AR291))), "-")</f>
        <v>-</v>
      </c>
      <c r="AS294" s="59" t="str">
        <f>IF(ISNUMBER(san_table_data!AS291), IF(san_table_data!AS291=-999,"NA",IF(san_table_data!AS291&gt;99, "&gt;99", IF(san_table_data!AS291&lt;1, "&lt;1", san_table_data!AS291))), "-")</f>
        <v>-</v>
      </c>
      <c r="AT294" s="59" t="str">
        <f>IF(ISNUMBER(san_table_data!AT291), IF(san_table_data!AT291=-999,"NA",IF(san_table_data!AT291&gt;99, "&gt;99", IF(san_table_data!AT291&lt;1, "&lt;1", san_table_data!AT291))), "-")</f>
        <v>-</v>
      </c>
    </row>
    <row r="295" x14ac:dyDescent="0.25">
      <c r="A295" s="56" t="str">
        <f>IF(ISBLANK(san_table_data!A292), "", san_table_data!A292)</f>
        <v/>
      </c>
      <c r="B295" s="56" t="str">
        <f>IF(ISBLANK(san_table_data!B292), "", san_table_data!B292)</f>
        <v/>
      </c>
      <c r="C295" s="57" t="str">
        <f>IF(ISNUMBER(san_table_data!C292), san_table_data!C292, "-")</f>
        <v>-</v>
      </c>
      <c r="D295" s="58" t="str">
        <f>IF(ISNUMBER(san_table_data!D292), san_table_data!D292, "-")</f>
        <v>-</v>
      </c>
      <c r="E295" s="59" t="str">
        <f>IF(ISNUMBER(san_table_data!E292), san_table_data!E292, "-")</f>
        <v>-</v>
      </c>
      <c r="F295" s="60" t="str">
        <f>IF(ISNUMBER(san_table_data!F292), IF(san_table_data!F292=-999,"NA",IF(san_table_data!F292&gt;99, "&gt;99", IF(san_table_data!F292&lt;1, "&lt;1", san_table_data!F292))), "-")</f>
        <v>-</v>
      </c>
      <c r="G295" s="59" t="str">
        <f>IF(ISNUMBER(san_table_data!G292), IF(san_table_data!G292=-999,"NA",IF(san_table_data!G292&gt;99, "&gt;99", IF(san_table_data!G292&lt;1, "&lt;1", san_table_data!G292))), "-")</f>
        <v>-</v>
      </c>
      <c r="H295" s="59" t="str">
        <f>IF(ISNUMBER(san_table_data!H292), IF(san_table_data!H292=-999,"NA",IF(san_table_data!H292&gt;99, "&gt;99", IF(san_table_data!H292&lt;1, "&lt;1", san_table_data!H292))), "-")</f>
        <v>-</v>
      </c>
      <c r="I295" s="61" t="str">
        <f>IF(ISNUMBER(san_table_data!I292), IF(san_table_data!I292=-999,"NA",IF(san_table_data!I292&gt;99, "&gt;99", IF(san_table_data!I292&lt;1, "&lt;1", san_table_data!I292))), "-")</f>
        <v>-</v>
      </c>
      <c r="J295" s="47" t="str">
        <f>IF(ISNUMBER(san_table_data!J292), IF(san_table_data!J292=-999,"NA",san_table_data!J292), "-")</f>
        <v>-</v>
      </c>
      <c r="K295" s="47" t="str">
        <f>IF(ISNUMBER(san_table_data!K292), IF(san_table_data!K292=-999,"NA",san_table_data!K292), "-")</f>
        <v>-</v>
      </c>
      <c r="L295" s="60" t="str">
        <f>IF(ISNUMBER(san_table_data!L292), IF(san_table_data!L292=-999,"NA",IF(san_table_data!L292&gt;99, "&gt;99", IF(san_table_data!L292&lt;1, "&lt;1", san_table_data!L292))), "-")</f>
        <v>-</v>
      </c>
      <c r="M295" s="59" t="str">
        <f>IF(ISNUMBER(san_table_data!M292), IF(san_table_data!M292=-999,"NA",IF(san_table_data!M292&gt;99, "&gt;99", IF(san_table_data!M292&lt;1, "&lt;1", san_table_data!M292))), "-")</f>
        <v>-</v>
      </c>
      <c r="N295" s="59" t="str">
        <f>IF(ISNUMBER(san_table_data!N292), IF(san_table_data!N292=-999,"NA",IF(san_table_data!N292&gt;99, "&gt;99", IF(san_table_data!N292&lt;1, "&lt;1", san_table_data!N292))), "-")</f>
        <v>-</v>
      </c>
      <c r="O295" s="61" t="str">
        <f>IF(ISNUMBER(san_table_data!O292), IF(san_table_data!O292=-999,"NA",IF(san_table_data!O292&gt;99, "&gt;99", IF(san_table_data!O292&lt;1, "&lt;1", san_table_data!O292))), "-")</f>
        <v>-</v>
      </c>
      <c r="P295" s="47" t="str">
        <f>IF(ISNUMBER(san_table_data!P292), IF(san_table_data!P292=-999,"NA",san_table_data!P292), "-")</f>
        <v>-</v>
      </c>
      <c r="Q295" s="47" t="str">
        <f>IF(ISNUMBER(san_table_data!Q292), IF(san_table_data!Q292=-999,"NA",san_table_data!Q292), "-")</f>
        <v>-</v>
      </c>
      <c r="R295" s="60" t="str">
        <f>IF(ISNUMBER(san_table_data!R292), IF(san_table_data!R292=-999,"NA",IF(san_table_data!R292&gt;99, "&gt;99", IF(san_table_data!R292&lt;1, "&lt;1", san_table_data!R292))), "-")</f>
        <v>-</v>
      </c>
      <c r="S295" s="59" t="str">
        <f>IF(ISNUMBER(san_table_data!S292), IF(san_table_data!S292=-999,"NA",IF(san_table_data!S292&gt;99, "&gt;99", IF(san_table_data!S292&lt;1, "&lt;1", san_table_data!S292))), "-")</f>
        <v>-</v>
      </c>
      <c r="T295" s="59" t="str">
        <f>IF(ISNUMBER(san_table_data!T292), IF(san_table_data!T292=-999,"NA",IF(san_table_data!T292&gt;99, "&gt;99", IF(san_table_data!T292&lt;1, "&lt;1", san_table_data!T292))), "-")</f>
        <v>-</v>
      </c>
      <c r="U295" s="61" t="str">
        <f>IF(ISNUMBER(san_table_data!U292), IF(san_table_data!U292=-999,"NA",IF(san_table_data!U292&gt;99, "&gt;99", IF(san_table_data!U292&lt;1, "&lt;1", san_table_data!U292))), "-")</f>
        <v>-</v>
      </c>
      <c r="V295" s="47" t="str">
        <f>IF(ISNUMBER(san_table_data!V292), IF(san_table_data!V292=-999,"NA",san_table_data!V292), "-")</f>
        <v>-</v>
      </c>
      <c r="W295" s="47" t="str">
        <f>IF(ISNUMBER(san_table_data!W292), IF(san_table_data!W292=-999,"NA",san_table_data!W292), "-")</f>
        <v>-</v>
      </c>
      <c r="X295" s="47"/>
      <c r="Y295" s="47"/>
      <c r="Z295" s="62" t="str">
        <f>IF(ISNUMBER(san_table_data!Z292), IF(san_table_data!Z292=-999,"NA",IF(san_table_data!Z292&gt;99, "&gt;99", IF(san_table_data!Z292&lt;1, "&lt;1", san_table_data!Z292))), "-")</f>
        <v>-</v>
      </c>
      <c r="AA295" s="63" t="str">
        <f>IF(ISNUMBER(san_table_data!AA292), IF(san_table_data!AA292=-999,"NA",IF(san_table_data!AA292&gt;99, "&gt;99", IF(san_table_data!AA292&lt;1, "&lt;1", san_table_data!AA292))), "-")</f>
        <v>-</v>
      </c>
      <c r="AB295" s="63" t="str">
        <f>IF(ISNUMBER(san_table_data!AB292), IF(san_table_data!AB292=-999,"NA",IF(san_table_data!AB292&gt;99, "&gt;99", IF(san_table_data!AB292&lt;1, "&lt;1", san_table_data!AB292))), "-")</f>
        <v>-</v>
      </c>
      <c r="AC295" s="63" t="str">
        <f>IF(ISNUMBER(san_table_data!AC292), IF(san_table_data!AC292=-999,"NA",IF(san_table_data!AC292&gt;99, "&gt;99", IF(san_table_data!AC292&lt;1, "&lt;1", san_table_data!AC292))), "-")</f>
        <v>-</v>
      </c>
      <c r="AD295" s="59" t="str">
        <f>IF(ISNUMBER(san_table_data!AD292), IF(san_table_data!AD292=-999,"NA",IF(san_table_data!AD292&gt;99, "&gt;99", IF(san_table_data!AD292&lt;1, "&lt;1", san_table_data!AD292))), "-")</f>
        <v>-</v>
      </c>
      <c r="AE295" s="59" t="str">
        <f>IF(ISNUMBER(san_table_data!AE292), IF(san_table_data!AE292=-999,"NA",IF(san_table_data!AE292&gt;99, "&gt;99", IF(san_table_data!AE292&lt;1, "&lt;1", san_table_data!AE292))), "-")</f>
        <v>-</v>
      </c>
      <c r="AF295" s="59" t="str">
        <f>IF(ISNUMBER(san_table_data!AF292), IF(san_table_data!AF292=-999,"NA",IF(san_table_data!AF292&gt;99, "&gt;99", IF(san_table_data!AF292&lt;1, "&lt;1", san_table_data!AF292))), "-")</f>
        <v>-</v>
      </c>
      <c r="AG295" s="62" t="str">
        <f>IF(ISNUMBER(san_table_data!AG292), IF(san_table_data!AG292=-999,"NA",IF(san_table_data!AG292&gt;99, "&gt;99", IF(san_table_data!AG292&lt;1, "&lt;1", san_table_data!AG292))), "-")</f>
        <v>-</v>
      </c>
      <c r="AH295" s="63" t="str">
        <f>IF(ISNUMBER(san_table_data!AH292), IF(san_table_data!AH292=-999,"NA",IF(san_table_data!AH292&gt;99, "&gt;99", IF(san_table_data!AH292&lt;1, "&lt;1", san_table_data!AH292))), "-")</f>
        <v>-</v>
      </c>
      <c r="AI295" s="63" t="str">
        <f>IF(ISNUMBER(san_table_data!AI292), IF(san_table_data!AI292=-999,"NA",IF(san_table_data!AI292&gt;99, "&gt;99", IF(san_table_data!AI292&lt;1, "&lt;1", san_table_data!AI292))), "-")</f>
        <v>-</v>
      </c>
      <c r="AJ295" s="63" t="str">
        <f>IF(ISNUMBER(san_table_data!AJ292), IF(san_table_data!AJ292=-999,"NA",IF(san_table_data!AJ292&gt;99, "&gt;99", IF(san_table_data!AJ292&lt;1, "&lt;1", san_table_data!AJ292))), "-")</f>
        <v>-</v>
      </c>
      <c r="AK295" s="59" t="str">
        <f>IF(ISNUMBER(san_table_data!AK292), IF(san_table_data!AK292=-999,"NA",IF(san_table_data!AK292&gt;99, "&gt;99", IF(san_table_data!AK292&lt;1, "&lt;1", san_table_data!AK292))), "-")</f>
        <v>-</v>
      </c>
      <c r="AL295" s="59" t="str">
        <f>IF(ISNUMBER(san_table_data!AL292), IF(san_table_data!AL292=-999,"NA",IF(san_table_data!AL292&gt;99, "&gt;99", IF(san_table_data!AL292&lt;1, "&lt;1", san_table_data!AL292))), "-")</f>
        <v>-</v>
      </c>
      <c r="AM295" s="59" t="str">
        <f>IF(ISNUMBER(san_table_data!AM292), IF(san_table_data!AM292=-999,"NA",IF(san_table_data!AM292&gt;99, "&gt;99", IF(san_table_data!AM292&lt;1, "&lt;1", san_table_data!AM292))), "-")</f>
        <v>-</v>
      </c>
      <c r="AN295" s="62" t="str">
        <f>IF(ISNUMBER(san_table_data!AN292), IF(san_table_data!AN292=-999,"NA",IF(san_table_data!AN292&gt;99, "&gt;99", IF(san_table_data!AN292&lt;1, "&lt;1", san_table_data!AN292))), "-")</f>
        <v>-</v>
      </c>
      <c r="AO295" s="63" t="str">
        <f>IF(ISNUMBER(san_table_data!AO292), IF(san_table_data!AO292=-999,"NA",IF(san_table_data!AO292&gt;99, "&gt;99", IF(san_table_data!AO292&lt;1, "&lt;1", san_table_data!AO292))), "-")</f>
        <v>-</v>
      </c>
      <c r="AP295" s="63" t="str">
        <f>IF(ISNUMBER(san_table_data!AP292), IF(san_table_data!AP292=-999,"NA",IF(san_table_data!AP292&gt;99, "&gt;99", IF(san_table_data!AP292&lt;1, "&lt;1", san_table_data!AP292))), "-")</f>
        <v>-</v>
      </c>
      <c r="AQ295" s="63" t="str">
        <f>IF(ISNUMBER(san_table_data!AQ292), IF(san_table_data!AQ292=-999,"NA",IF(san_table_data!AQ292&gt;99, "&gt;99", IF(san_table_data!AQ292&lt;1, "&lt;1", san_table_data!AQ292))), "-")</f>
        <v>-</v>
      </c>
      <c r="AR295" s="59" t="str">
        <f>IF(ISNUMBER(san_table_data!AR292), IF(san_table_data!AR292=-999,"NA",IF(san_table_data!AR292&gt;99, "&gt;99", IF(san_table_data!AR292&lt;1, "&lt;1", san_table_data!AR292))), "-")</f>
        <v>-</v>
      </c>
      <c r="AS295" s="59" t="str">
        <f>IF(ISNUMBER(san_table_data!AS292), IF(san_table_data!AS292=-999,"NA",IF(san_table_data!AS292&gt;99, "&gt;99", IF(san_table_data!AS292&lt;1, "&lt;1", san_table_data!AS292))), "-")</f>
        <v>-</v>
      </c>
      <c r="AT295" s="59" t="str">
        <f>IF(ISNUMBER(san_table_data!AT292), IF(san_table_data!AT292=-999,"NA",IF(san_table_data!AT292&gt;99, "&gt;99", IF(san_table_data!AT292&lt;1, "&lt;1", san_table_data!AT292))), "-")</f>
        <v>-</v>
      </c>
    </row>
    <row r="296" x14ac:dyDescent="0.25">
      <c r="A296" s="56" t="str">
        <f>IF(ISBLANK(san_table_data!A293), "", san_table_data!A293)</f>
        <v/>
      </c>
      <c r="B296" s="56" t="str">
        <f>IF(ISBLANK(san_table_data!B293), "", san_table_data!B293)</f>
        <v/>
      </c>
      <c r="C296" s="57" t="str">
        <f>IF(ISNUMBER(san_table_data!C293), san_table_data!C293, "-")</f>
        <v>-</v>
      </c>
      <c r="D296" s="58" t="str">
        <f>IF(ISNUMBER(san_table_data!D293), san_table_data!D293, "-")</f>
        <v>-</v>
      </c>
      <c r="E296" s="59" t="str">
        <f>IF(ISNUMBER(san_table_data!E293), san_table_data!E293, "-")</f>
        <v>-</v>
      </c>
      <c r="F296" s="60" t="str">
        <f>IF(ISNUMBER(san_table_data!F293), IF(san_table_data!F293=-999,"NA",IF(san_table_data!F293&gt;99, "&gt;99", IF(san_table_data!F293&lt;1, "&lt;1", san_table_data!F293))), "-")</f>
        <v>-</v>
      </c>
      <c r="G296" s="59" t="str">
        <f>IF(ISNUMBER(san_table_data!G293), IF(san_table_data!G293=-999,"NA",IF(san_table_data!G293&gt;99, "&gt;99", IF(san_table_data!G293&lt;1, "&lt;1", san_table_data!G293))), "-")</f>
        <v>-</v>
      </c>
      <c r="H296" s="59" t="str">
        <f>IF(ISNUMBER(san_table_data!H293), IF(san_table_data!H293=-999,"NA",IF(san_table_data!H293&gt;99, "&gt;99", IF(san_table_data!H293&lt;1, "&lt;1", san_table_data!H293))), "-")</f>
        <v>-</v>
      </c>
      <c r="I296" s="61" t="str">
        <f>IF(ISNUMBER(san_table_data!I293), IF(san_table_data!I293=-999,"NA",IF(san_table_data!I293&gt;99, "&gt;99", IF(san_table_data!I293&lt;1, "&lt;1", san_table_data!I293))), "-")</f>
        <v>-</v>
      </c>
      <c r="J296" s="47" t="str">
        <f>IF(ISNUMBER(san_table_data!J293), IF(san_table_data!J293=-999,"NA",san_table_data!J293), "-")</f>
        <v>-</v>
      </c>
      <c r="K296" s="47" t="str">
        <f>IF(ISNUMBER(san_table_data!K293), IF(san_table_data!K293=-999,"NA",san_table_data!K293), "-")</f>
        <v>-</v>
      </c>
      <c r="L296" s="60" t="str">
        <f>IF(ISNUMBER(san_table_data!L293), IF(san_table_data!L293=-999,"NA",IF(san_table_data!L293&gt;99, "&gt;99", IF(san_table_data!L293&lt;1, "&lt;1", san_table_data!L293))), "-")</f>
        <v>-</v>
      </c>
      <c r="M296" s="59" t="str">
        <f>IF(ISNUMBER(san_table_data!M293), IF(san_table_data!M293=-999,"NA",IF(san_table_data!M293&gt;99, "&gt;99", IF(san_table_data!M293&lt;1, "&lt;1", san_table_data!M293))), "-")</f>
        <v>-</v>
      </c>
      <c r="N296" s="59" t="str">
        <f>IF(ISNUMBER(san_table_data!N293), IF(san_table_data!N293=-999,"NA",IF(san_table_data!N293&gt;99, "&gt;99", IF(san_table_data!N293&lt;1, "&lt;1", san_table_data!N293))), "-")</f>
        <v>-</v>
      </c>
      <c r="O296" s="61" t="str">
        <f>IF(ISNUMBER(san_table_data!O293), IF(san_table_data!O293=-999,"NA",IF(san_table_data!O293&gt;99, "&gt;99", IF(san_table_data!O293&lt;1, "&lt;1", san_table_data!O293))), "-")</f>
        <v>-</v>
      </c>
      <c r="P296" s="47" t="str">
        <f>IF(ISNUMBER(san_table_data!P293), IF(san_table_data!P293=-999,"NA",san_table_data!P293), "-")</f>
        <v>-</v>
      </c>
      <c r="Q296" s="47" t="str">
        <f>IF(ISNUMBER(san_table_data!Q293), IF(san_table_data!Q293=-999,"NA",san_table_data!Q293), "-")</f>
        <v>-</v>
      </c>
      <c r="R296" s="60" t="str">
        <f>IF(ISNUMBER(san_table_data!R293), IF(san_table_data!R293=-999,"NA",IF(san_table_data!R293&gt;99, "&gt;99", IF(san_table_data!R293&lt;1, "&lt;1", san_table_data!R293))), "-")</f>
        <v>-</v>
      </c>
      <c r="S296" s="59" t="str">
        <f>IF(ISNUMBER(san_table_data!S293), IF(san_table_data!S293=-999,"NA",IF(san_table_data!S293&gt;99, "&gt;99", IF(san_table_data!S293&lt;1, "&lt;1", san_table_data!S293))), "-")</f>
        <v>-</v>
      </c>
      <c r="T296" s="59" t="str">
        <f>IF(ISNUMBER(san_table_data!T293), IF(san_table_data!T293=-999,"NA",IF(san_table_data!T293&gt;99, "&gt;99", IF(san_table_data!T293&lt;1, "&lt;1", san_table_data!T293))), "-")</f>
        <v>-</v>
      </c>
      <c r="U296" s="61" t="str">
        <f>IF(ISNUMBER(san_table_data!U293), IF(san_table_data!U293=-999,"NA",IF(san_table_data!U293&gt;99, "&gt;99", IF(san_table_data!U293&lt;1, "&lt;1", san_table_data!U293))), "-")</f>
        <v>-</v>
      </c>
      <c r="V296" s="47" t="str">
        <f>IF(ISNUMBER(san_table_data!V293), IF(san_table_data!V293=-999,"NA",san_table_data!V293), "-")</f>
        <v>-</v>
      </c>
      <c r="W296" s="47" t="str">
        <f>IF(ISNUMBER(san_table_data!W293), IF(san_table_data!W293=-999,"NA",san_table_data!W293), "-")</f>
        <v>-</v>
      </c>
      <c r="X296" s="47"/>
      <c r="Y296" s="47"/>
      <c r="Z296" s="62" t="str">
        <f>IF(ISNUMBER(san_table_data!Z293), IF(san_table_data!Z293=-999,"NA",IF(san_table_data!Z293&gt;99, "&gt;99", IF(san_table_data!Z293&lt;1, "&lt;1", san_table_data!Z293))), "-")</f>
        <v>-</v>
      </c>
      <c r="AA296" s="63" t="str">
        <f>IF(ISNUMBER(san_table_data!AA293), IF(san_table_data!AA293=-999,"NA",IF(san_table_data!AA293&gt;99, "&gt;99", IF(san_table_data!AA293&lt;1, "&lt;1", san_table_data!AA293))), "-")</f>
        <v>-</v>
      </c>
      <c r="AB296" s="63" t="str">
        <f>IF(ISNUMBER(san_table_data!AB293), IF(san_table_data!AB293=-999,"NA",IF(san_table_data!AB293&gt;99, "&gt;99", IF(san_table_data!AB293&lt;1, "&lt;1", san_table_data!AB293))), "-")</f>
        <v>-</v>
      </c>
      <c r="AC296" s="63" t="str">
        <f>IF(ISNUMBER(san_table_data!AC293), IF(san_table_data!AC293=-999,"NA",IF(san_table_data!AC293&gt;99, "&gt;99", IF(san_table_data!AC293&lt;1, "&lt;1", san_table_data!AC293))), "-")</f>
        <v>-</v>
      </c>
      <c r="AD296" s="59" t="str">
        <f>IF(ISNUMBER(san_table_data!AD293), IF(san_table_data!AD293=-999,"NA",IF(san_table_data!AD293&gt;99, "&gt;99", IF(san_table_data!AD293&lt;1, "&lt;1", san_table_data!AD293))), "-")</f>
        <v>-</v>
      </c>
      <c r="AE296" s="59" t="str">
        <f>IF(ISNUMBER(san_table_data!AE293), IF(san_table_data!AE293=-999,"NA",IF(san_table_data!AE293&gt;99, "&gt;99", IF(san_table_data!AE293&lt;1, "&lt;1", san_table_data!AE293))), "-")</f>
        <v>-</v>
      </c>
      <c r="AF296" s="59" t="str">
        <f>IF(ISNUMBER(san_table_data!AF293), IF(san_table_data!AF293=-999,"NA",IF(san_table_data!AF293&gt;99, "&gt;99", IF(san_table_data!AF293&lt;1, "&lt;1", san_table_data!AF293))), "-")</f>
        <v>-</v>
      </c>
      <c r="AG296" s="62" t="str">
        <f>IF(ISNUMBER(san_table_data!AG293), IF(san_table_data!AG293=-999,"NA",IF(san_table_data!AG293&gt;99, "&gt;99", IF(san_table_data!AG293&lt;1, "&lt;1", san_table_data!AG293))), "-")</f>
        <v>-</v>
      </c>
      <c r="AH296" s="63" t="str">
        <f>IF(ISNUMBER(san_table_data!AH293), IF(san_table_data!AH293=-999,"NA",IF(san_table_data!AH293&gt;99, "&gt;99", IF(san_table_data!AH293&lt;1, "&lt;1", san_table_data!AH293))), "-")</f>
        <v>-</v>
      </c>
      <c r="AI296" s="63" t="str">
        <f>IF(ISNUMBER(san_table_data!AI293), IF(san_table_data!AI293=-999,"NA",IF(san_table_data!AI293&gt;99, "&gt;99", IF(san_table_data!AI293&lt;1, "&lt;1", san_table_data!AI293))), "-")</f>
        <v>-</v>
      </c>
      <c r="AJ296" s="63" t="str">
        <f>IF(ISNUMBER(san_table_data!AJ293), IF(san_table_data!AJ293=-999,"NA",IF(san_table_data!AJ293&gt;99, "&gt;99", IF(san_table_data!AJ293&lt;1, "&lt;1", san_table_data!AJ293))), "-")</f>
        <v>-</v>
      </c>
      <c r="AK296" s="59" t="str">
        <f>IF(ISNUMBER(san_table_data!AK293), IF(san_table_data!AK293=-999,"NA",IF(san_table_data!AK293&gt;99, "&gt;99", IF(san_table_data!AK293&lt;1, "&lt;1", san_table_data!AK293))), "-")</f>
        <v>-</v>
      </c>
      <c r="AL296" s="59" t="str">
        <f>IF(ISNUMBER(san_table_data!AL293), IF(san_table_data!AL293=-999,"NA",IF(san_table_data!AL293&gt;99, "&gt;99", IF(san_table_data!AL293&lt;1, "&lt;1", san_table_data!AL293))), "-")</f>
        <v>-</v>
      </c>
      <c r="AM296" s="59" t="str">
        <f>IF(ISNUMBER(san_table_data!AM293), IF(san_table_data!AM293=-999,"NA",IF(san_table_data!AM293&gt;99, "&gt;99", IF(san_table_data!AM293&lt;1, "&lt;1", san_table_data!AM293))), "-")</f>
        <v>-</v>
      </c>
      <c r="AN296" s="62" t="str">
        <f>IF(ISNUMBER(san_table_data!AN293), IF(san_table_data!AN293=-999,"NA",IF(san_table_data!AN293&gt;99, "&gt;99", IF(san_table_data!AN293&lt;1, "&lt;1", san_table_data!AN293))), "-")</f>
        <v>-</v>
      </c>
      <c r="AO296" s="63" t="str">
        <f>IF(ISNUMBER(san_table_data!AO293), IF(san_table_data!AO293=-999,"NA",IF(san_table_data!AO293&gt;99, "&gt;99", IF(san_table_data!AO293&lt;1, "&lt;1", san_table_data!AO293))), "-")</f>
        <v>-</v>
      </c>
      <c r="AP296" s="63" t="str">
        <f>IF(ISNUMBER(san_table_data!AP293), IF(san_table_data!AP293=-999,"NA",IF(san_table_data!AP293&gt;99, "&gt;99", IF(san_table_data!AP293&lt;1, "&lt;1", san_table_data!AP293))), "-")</f>
        <v>-</v>
      </c>
      <c r="AQ296" s="63" t="str">
        <f>IF(ISNUMBER(san_table_data!AQ293), IF(san_table_data!AQ293=-999,"NA",IF(san_table_data!AQ293&gt;99, "&gt;99", IF(san_table_data!AQ293&lt;1, "&lt;1", san_table_data!AQ293))), "-")</f>
        <v>-</v>
      </c>
      <c r="AR296" s="59" t="str">
        <f>IF(ISNUMBER(san_table_data!AR293), IF(san_table_data!AR293=-999,"NA",IF(san_table_data!AR293&gt;99, "&gt;99", IF(san_table_data!AR293&lt;1, "&lt;1", san_table_data!AR293))), "-")</f>
        <v>-</v>
      </c>
      <c r="AS296" s="59" t="str">
        <f>IF(ISNUMBER(san_table_data!AS293), IF(san_table_data!AS293=-999,"NA",IF(san_table_data!AS293&gt;99, "&gt;99", IF(san_table_data!AS293&lt;1, "&lt;1", san_table_data!AS293))), "-")</f>
        <v>-</v>
      </c>
      <c r="AT296" s="59" t="str">
        <f>IF(ISNUMBER(san_table_data!AT293), IF(san_table_data!AT293=-999,"NA",IF(san_table_data!AT293&gt;99, "&gt;99", IF(san_table_data!AT293&lt;1, "&lt;1", san_table_data!AT293))), "-")</f>
        <v>-</v>
      </c>
    </row>
    <row r="297" x14ac:dyDescent="0.25">
      <c r="A297" s="56" t="str">
        <f>IF(ISBLANK(san_table_data!A294), "", san_table_data!A294)</f>
        <v/>
      </c>
      <c r="B297" s="56" t="str">
        <f>IF(ISBLANK(san_table_data!B294), "", san_table_data!B294)</f>
        <v/>
      </c>
      <c r="C297" s="57" t="str">
        <f>IF(ISNUMBER(san_table_data!C294), san_table_data!C294, "-")</f>
        <v>-</v>
      </c>
      <c r="D297" s="58" t="str">
        <f>IF(ISNUMBER(san_table_data!D294), san_table_data!D294, "-")</f>
        <v>-</v>
      </c>
      <c r="E297" s="59" t="str">
        <f>IF(ISNUMBER(san_table_data!E294), san_table_data!E294, "-")</f>
        <v>-</v>
      </c>
      <c r="F297" s="60" t="str">
        <f>IF(ISNUMBER(san_table_data!F294), IF(san_table_data!F294=-999,"NA",IF(san_table_data!F294&gt;99, "&gt;99", IF(san_table_data!F294&lt;1, "&lt;1", san_table_data!F294))), "-")</f>
        <v>-</v>
      </c>
      <c r="G297" s="59" t="str">
        <f>IF(ISNUMBER(san_table_data!G294), IF(san_table_data!G294=-999,"NA",IF(san_table_data!G294&gt;99, "&gt;99", IF(san_table_data!G294&lt;1, "&lt;1", san_table_data!G294))), "-")</f>
        <v>-</v>
      </c>
      <c r="H297" s="59" t="str">
        <f>IF(ISNUMBER(san_table_data!H294), IF(san_table_data!H294=-999,"NA",IF(san_table_data!H294&gt;99, "&gt;99", IF(san_table_data!H294&lt;1, "&lt;1", san_table_data!H294))), "-")</f>
        <v>-</v>
      </c>
      <c r="I297" s="61" t="str">
        <f>IF(ISNUMBER(san_table_data!I294), IF(san_table_data!I294=-999,"NA",IF(san_table_data!I294&gt;99, "&gt;99", IF(san_table_data!I294&lt;1, "&lt;1", san_table_data!I294))), "-")</f>
        <v>-</v>
      </c>
      <c r="J297" s="47" t="str">
        <f>IF(ISNUMBER(san_table_data!J294), IF(san_table_data!J294=-999,"NA",san_table_data!J294), "-")</f>
        <v>-</v>
      </c>
      <c r="K297" s="47" t="str">
        <f>IF(ISNUMBER(san_table_data!K294), IF(san_table_data!K294=-999,"NA",san_table_data!K294), "-")</f>
        <v>-</v>
      </c>
      <c r="L297" s="60" t="str">
        <f>IF(ISNUMBER(san_table_data!L294), IF(san_table_data!L294=-999,"NA",IF(san_table_data!L294&gt;99, "&gt;99", IF(san_table_data!L294&lt;1, "&lt;1", san_table_data!L294))), "-")</f>
        <v>-</v>
      </c>
      <c r="M297" s="59" t="str">
        <f>IF(ISNUMBER(san_table_data!M294), IF(san_table_data!M294=-999,"NA",IF(san_table_data!M294&gt;99, "&gt;99", IF(san_table_data!M294&lt;1, "&lt;1", san_table_data!M294))), "-")</f>
        <v>-</v>
      </c>
      <c r="N297" s="59" t="str">
        <f>IF(ISNUMBER(san_table_data!N294), IF(san_table_data!N294=-999,"NA",IF(san_table_data!N294&gt;99, "&gt;99", IF(san_table_data!N294&lt;1, "&lt;1", san_table_data!N294))), "-")</f>
        <v>-</v>
      </c>
      <c r="O297" s="61" t="str">
        <f>IF(ISNUMBER(san_table_data!O294), IF(san_table_data!O294=-999,"NA",IF(san_table_data!O294&gt;99, "&gt;99", IF(san_table_data!O294&lt;1, "&lt;1", san_table_data!O294))), "-")</f>
        <v>-</v>
      </c>
      <c r="P297" s="47" t="str">
        <f>IF(ISNUMBER(san_table_data!P294), IF(san_table_data!P294=-999,"NA",san_table_data!P294), "-")</f>
        <v>-</v>
      </c>
      <c r="Q297" s="47" t="str">
        <f>IF(ISNUMBER(san_table_data!Q294), IF(san_table_data!Q294=-999,"NA",san_table_data!Q294), "-")</f>
        <v>-</v>
      </c>
      <c r="R297" s="60" t="str">
        <f>IF(ISNUMBER(san_table_data!R294), IF(san_table_data!R294=-999,"NA",IF(san_table_data!R294&gt;99, "&gt;99", IF(san_table_data!R294&lt;1, "&lt;1", san_table_data!R294))), "-")</f>
        <v>-</v>
      </c>
      <c r="S297" s="59" t="str">
        <f>IF(ISNUMBER(san_table_data!S294), IF(san_table_data!S294=-999,"NA",IF(san_table_data!S294&gt;99, "&gt;99", IF(san_table_data!S294&lt;1, "&lt;1", san_table_data!S294))), "-")</f>
        <v>-</v>
      </c>
      <c r="T297" s="59" t="str">
        <f>IF(ISNUMBER(san_table_data!T294), IF(san_table_data!T294=-999,"NA",IF(san_table_data!T294&gt;99, "&gt;99", IF(san_table_data!T294&lt;1, "&lt;1", san_table_data!T294))), "-")</f>
        <v>-</v>
      </c>
      <c r="U297" s="61" t="str">
        <f>IF(ISNUMBER(san_table_data!U294), IF(san_table_data!U294=-999,"NA",IF(san_table_data!U294&gt;99, "&gt;99", IF(san_table_data!U294&lt;1, "&lt;1", san_table_data!U294))), "-")</f>
        <v>-</v>
      </c>
      <c r="V297" s="47" t="str">
        <f>IF(ISNUMBER(san_table_data!V294), IF(san_table_data!V294=-999,"NA",san_table_data!V294), "-")</f>
        <v>-</v>
      </c>
      <c r="W297" s="47" t="str">
        <f>IF(ISNUMBER(san_table_data!W294), IF(san_table_data!W294=-999,"NA",san_table_data!W294), "-")</f>
        <v>-</v>
      </c>
      <c r="X297" s="47"/>
      <c r="Y297" s="47"/>
      <c r="Z297" s="62" t="str">
        <f>IF(ISNUMBER(san_table_data!Z294), IF(san_table_data!Z294=-999,"NA",IF(san_table_data!Z294&gt;99, "&gt;99", IF(san_table_data!Z294&lt;1, "&lt;1", san_table_data!Z294))), "-")</f>
        <v>-</v>
      </c>
      <c r="AA297" s="63" t="str">
        <f>IF(ISNUMBER(san_table_data!AA294), IF(san_table_data!AA294=-999,"NA",IF(san_table_data!AA294&gt;99, "&gt;99", IF(san_table_data!AA294&lt;1, "&lt;1", san_table_data!AA294))), "-")</f>
        <v>-</v>
      </c>
      <c r="AB297" s="63" t="str">
        <f>IF(ISNUMBER(san_table_data!AB294), IF(san_table_data!AB294=-999,"NA",IF(san_table_data!AB294&gt;99, "&gt;99", IF(san_table_data!AB294&lt;1, "&lt;1", san_table_data!AB294))), "-")</f>
        <v>-</v>
      </c>
      <c r="AC297" s="63" t="str">
        <f>IF(ISNUMBER(san_table_data!AC294), IF(san_table_data!AC294=-999,"NA",IF(san_table_data!AC294&gt;99, "&gt;99", IF(san_table_data!AC294&lt;1, "&lt;1", san_table_data!AC294))), "-")</f>
        <v>-</v>
      </c>
      <c r="AD297" s="59" t="str">
        <f>IF(ISNUMBER(san_table_data!AD294), IF(san_table_data!AD294=-999,"NA",IF(san_table_data!AD294&gt;99, "&gt;99", IF(san_table_data!AD294&lt;1, "&lt;1", san_table_data!AD294))), "-")</f>
        <v>-</v>
      </c>
      <c r="AE297" s="59" t="str">
        <f>IF(ISNUMBER(san_table_data!AE294), IF(san_table_data!AE294=-999,"NA",IF(san_table_data!AE294&gt;99, "&gt;99", IF(san_table_data!AE294&lt;1, "&lt;1", san_table_data!AE294))), "-")</f>
        <v>-</v>
      </c>
      <c r="AF297" s="59" t="str">
        <f>IF(ISNUMBER(san_table_data!AF294), IF(san_table_data!AF294=-999,"NA",IF(san_table_data!AF294&gt;99, "&gt;99", IF(san_table_data!AF294&lt;1, "&lt;1", san_table_data!AF294))), "-")</f>
        <v>-</v>
      </c>
      <c r="AG297" s="62" t="str">
        <f>IF(ISNUMBER(san_table_data!AG294), IF(san_table_data!AG294=-999,"NA",IF(san_table_data!AG294&gt;99, "&gt;99", IF(san_table_data!AG294&lt;1, "&lt;1", san_table_data!AG294))), "-")</f>
        <v>-</v>
      </c>
      <c r="AH297" s="63" t="str">
        <f>IF(ISNUMBER(san_table_data!AH294), IF(san_table_data!AH294=-999,"NA",IF(san_table_data!AH294&gt;99, "&gt;99", IF(san_table_data!AH294&lt;1, "&lt;1", san_table_data!AH294))), "-")</f>
        <v>-</v>
      </c>
      <c r="AI297" s="63" t="str">
        <f>IF(ISNUMBER(san_table_data!AI294), IF(san_table_data!AI294=-999,"NA",IF(san_table_data!AI294&gt;99, "&gt;99", IF(san_table_data!AI294&lt;1, "&lt;1", san_table_data!AI294))), "-")</f>
        <v>-</v>
      </c>
      <c r="AJ297" s="63" t="str">
        <f>IF(ISNUMBER(san_table_data!AJ294), IF(san_table_data!AJ294=-999,"NA",IF(san_table_data!AJ294&gt;99, "&gt;99", IF(san_table_data!AJ294&lt;1, "&lt;1", san_table_data!AJ294))), "-")</f>
        <v>-</v>
      </c>
      <c r="AK297" s="59" t="str">
        <f>IF(ISNUMBER(san_table_data!AK294), IF(san_table_data!AK294=-999,"NA",IF(san_table_data!AK294&gt;99, "&gt;99", IF(san_table_data!AK294&lt;1, "&lt;1", san_table_data!AK294))), "-")</f>
        <v>-</v>
      </c>
      <c r="AL297" s="59" t="str">
        <f>IF(ISNUMBER(san_table_data!AL294), IF(san_table_data!AL294=-999,"NA",IF(san_table_data!AL294&gt;99, "&gt;99", IF(san_table_data!AL294&lt;1, "&lt;1", san_table_data!AL294))), "-")</f>
        <v>-</v>
      </c>
      <c r="AM297" s="59" t="str">
        <f>IF(ISNUMBER(san_table_data!AM294), IF(san_table_data!AM294=-999,"NA",IF(san_table_data!AM294&gt;99, "&gt;99", IF(san_table_data!AM294&lt;1, "&lt;1", san_table_data!AM294))), "-")</f>
        <v>-</v>
      </c>
      <c r="AN297" s="62" t="str">
        <f>IF(ISNUMBER(san_table_data!AN294), IF(san_table_data!AN294=-999,"NA",IF(san_table_data!AN294&gt;99, "&gt;99", IF(san_table_data!AN294&lt;1, "&lt;1", san_table_data!AN294))), "-")</f>
        <v>-</v>
      </c>
      <c r="AO297" s="63" t="str">
        <f>IF(ISNUMBER(san_table_data!AO294), IF(san_table_data!AO294=-999,"NA",IF(san_table_data!AO294&gt;99, "&gt;99", IF(san_table_data!AO294&lt;1, "&lt;1", san_table_data!AO294))), "-")</f>
        <v>-</v>
      </c>
      <c r="AP297" s="63" t="str">
        <f>IF(ISNUMBER(san_table_data!AP294), IF(san_table_data!AP294=-999,"NA",IF(san_table_data!AP294&gt;99, "&gt;99", IF(san_table_data!AP294&lt;1, "&lt;1", san_table_data!AP294))), "-")</f>
        <v>-</v>
      </c>
      <c r="AQ297" s="63" t="str">
        <f>IF(ISNUMBER(san_table_data!AQ294), IF(san_table_data!AQ294=-999,"NA",IF(san_table_data!AQ294&gt;99, "&gt;99", IF(san_table_data!AQ294&lt;1, "&lt;1", san_table_data!AQ294))), "-")</f>
        <v>-</v>
      </c>
      <c r="AR297" s="59" t="str">
        <f>IF(ISNUMBER(san_table_data!AR294), IF(san_table_data!AR294=-999,"NA",IF(san_table_data!AR294&gt;99, "&gt;99", IF(san_table_data!AR294&lt;1, "&lt;1", san_table_data!AR294))), "-")</f>
        <v>-</v>
      </c>
      <c r="AS297" s="59" t="str">
        <f>IF(ISNUMBER(san_table_data!AS294), IF(san_table_data!AS294=-999,"NA",IF(san_table_data!AS294&gt;99, "&gt;99", IF(san_table_data!AS294&lt;1, "&lt;1", san_table_data!AS294))), "-")</f>
        <v>-</v>
      </c>
      <c r="AT297" s="59" t="str">
        <f>IF(ISNUMBER(san_table_data!AT294), IF(san_table_data!AT294=-999,"NA",IF(san_table_data!AT294&gt;99, "&gt;99", IF(san_table_data!AT294&lt;1, "&lt;1", san_table_data!AT294))), "-")</f>
        <v>-</v>
      </c>
    </row>
    <row r="298" x14ac:dyDescent="0.25">
      <c r="A298" s="56" t="str">
        <f>IF(ISBLANK(san_table_data!A295), "", san_table_data!A295)</f>
        <v/>
      </c>
      <c r="B298" s="56" t="str">
        <f>IF(ISBLANK(san_table_data!B295), "", san_table_data!B295)</f>
        <v/>
      </c>
      <c r="C298" s="57" t="str">
        <f>IF(ISNUMBER(san_table_data!C295), san_table_data!C295, "-")</f>
        <v>-</v>
      </c>
      <c r="D298" s="58" t="str">
        <f>IF(ISNUMBER(san_table_data!D295), san_table_data!D295, "-")</f>
        <v>-</v>
      </c>
      <c r="E298" s="59" t="str">
        <f>IF(ISNUMBER(san_table_data!E295), san_table_data!E295, "-")</f>
        <v>-</v>
      </c>
      <c r="F298" s="60" t="str">
        <f>IF(ISNUMBER(san_table_data!F295), IF(san_table_data!F295=-999,"NA",IF(san_table_data!F295&gt;99, "&gt;99", IF(san_table_data!F295&lt;1, "&lt;1", san_table_data!F295))), "-")</f>
        <v>-</v>
      </c>
      <c r="G298" s="59" t="str">
        <f>IF(ISNUMBER(san_table_data!G295), IF(san_table_data!G295=-999,"NA",IF(san_table_data!G295&gt;99, "&gt;99", IF(san_table_data!G295&lt;1, "&lt;1", san_table_data!G295))), "-")</f>
        <v>-</v>
      </c>
      <c r="H298" s="59" t="str">
        <f>IF(ISNUMBER(san_table_data!H295), IF(san_table_data!H295=-999,"NA",IF(san_table_data!H295&gt;99, "&gt;99", IF(san_table_data!H295&lt;1, "&lt;1", san_table_data!H295))), "-")</f>
        <v>-</v>
      </c>
      <c r="I298" s="61" t="str">
        <f>IF(ISNUMBER(san_table_data!I295), IF(san_table_data!I295=-999,"NA",IF(san_table_data!I295&gt;99, "&gt;99", IF(san_table_data!I295&lt;1, "&lt;1", san_table_data!I295))), "-")</f>
        <v>-</v>
      </c>
      <c r="J298" s="47" t="str">
        <f>IF(ISNUMBER(san_table_data!J295), IF(san_table_data!J295=-999,"NA",san_table_data!J295), "-")</f>
        <v>-</v>
      </c>
      <c r="K298" s="47" t="str">
        <f>IF(ISNUMBER(san_table_data!K295), IF(san_table_data!K295=-999,"NA",san_table_data!K295), "-")</f>
        <v>-</v>
      </c>
      <c r="L298" s="60" t="str">
        <f>IF(ISNUMBER(san_table_data!L295), IF(san_table_data!L295=-999,"NA",IF(san_table_data!L295&gt;99, "&gt;99", IF(san_table_data!L295&lt;1, "&lt;1", san_table_data!L295))), "-")</f>
        <v>-</v>
      </c>
      <c r="M298" s="59" t="str">
        <f>IF(ISNUMBER(san_table_data!M295), IF(san_table_data!M295=-999,"NA",IF(san_table_data!M295&gt;99, "&gt;99", IF(san_table_data!M295&lt;1, "&lt;1", san_table_data!M295))), "-")</f>
        <v>-</v>
      </c>
      <c r="N298" s="59" t="str">
        <f>IF(ISNUMBER(san_table_data!N295), IF(san_table_data!N295=-999,"NA",IF(san_table_data!N295&gt;99, "&gt;99", IF(san_table_data!N295&lt;1, "&lt;1", san_table_data!N295))), "-")</f>
        <v>-</v>
      </c>
      <c r="O298" s="61" t="str">
        <f>IF(ISNUMBER(san_table_data!O295), IF(san_table_data!O295=-999,"NA",IF(san_table_data!O295&gt;99, "&gt;99", IF(san_table_data!O295&lt;1, "&lt;1", san_table_data!O295))), "-")</f>
        <v>-</v>
      </c>
      <c r="P298" s="47" t="str">
        <f>IF(ISNUMBER(san_table_data!P295), IF(san_table_data!P295=-999,"NA",san_table_data!P295), "-")</f>
        <v>-</v>
      </c>
      <c r="Q298" s="47" t="str">
        <f>IF(ISNUMBER(san_table_data!Q295), IF(san_table_data!Q295=-999,"NA",san_table_data!Q295), "-")</f>
        <v>-</v>
      </c>
      <c r="R298" s="60" t="str">
        <f>IF(ISNUMBER(san_table_data!R295), IF(san_table_data!R295=-999,"NA",IF(san_table_data!R295&gt;99, "&gt;99", IF(san_table_data!R295&lt;1, "&lt;1", san_table_data!R295))), "-")</f>
        <v>-</v>
      </c>
      <c r="S298" s="59" t="str">
        <f>IF(ISNUMBER(san_table_data!S295), IF(san_table_data!S295=-999,"NA",IF(san_table_data!S295&gt;99, "&gt;99", IF(san_table_data!S295&lt;1, "&lt;1", san_table_data!S295))), "-")</f>
        <v>-</v>
      </c>
      <c r="T298" s="59" t="str">
        <f>IF(ISNUMBER(san_table_data!T295), IF(san_table_data!T295=-999,"NA",IF(san_table_data!T295&gt;99, "&gt;99", IF(san_table_data!T295&lt;1, "&lt;1", san_table_data!T295))), "-")</f>
        <v>-</v>
      </c>
      <c r="U298" s="61" t="str">
        <f>IF(ISNUMBER(san_table_data!U295), IF(san_table_data!U295=-999,"NA",IF(san_table_data!U295&gt;99, "&gt;99", IF(san_table_data!U295&lt;1, "&lt;1", san_table_data!U295))), "-")</f>
        <v>-</v>
      </c>
      <c r="V298" s="47" t="str">
        <f>IF(ISNUMBER(san_table_data!V295), IF(san_table_data!V295=-999,"NA",san_table_data!V295), "-")</f>
        <v>-</v>
      </c>
      <c r="W298" s="47" t="str">
        <f>IF(ISNUMBER(san_table_data!W295), IF(san_table_data!W295=-999,"NA",san_table_data!W295), "-")</f>
        <v>-</v>
      </c>
      <c r="X298" s="47"/>
      <c r="Y298" s="47"/>
      <c r="Z298" s="62" t="str">
        <f>IF(ISNUMBER(san_table_data!Z295), IF(san_table_data!Z295=-999,"NA",IF(san_table_data!Z295&gt;99, "&gt;99", IF(san_table_data!Z295&lt;1, "&lt;1", san_table_data!Z295))), "-")</f>
        <v>-</v>
      </c>
      <c r="AA298" s="63" t="str">
        <f>IF(ISNUMBER(san_table_data!AA295), IF(san_table_data!AA295=-999,"NA",IF(san_table_data!AA295&gt;99, "&gt;99", IF(san_table_data!AA295&lt;1, "&lt;1", san_table_data!AA295))), "-")</f>
        <v>-</v>
      </c>
      <c r="AB298" s="63" t="str">
        <f>IF(ISNUMBER(san_table_data!AB295), IF(san_table_data!AB295=-999,"NA",IF(san_table_data!AB295&gt;99, "&gt;99", IF(san_table_data!AB295&lt;1, "&lt;1", san_table_data!AB295))), "-")</f>
        <v>-</v>
      </c>
      <c r="AC298" s="63" t="str">
        <f>IF(ISNUMBER(san_table_data!AC295), IF(san_table_data!AC295=-999,"NA",IF(san_table_data!AC295&gt;99, "&gt;99", IF(san_table_data!AC295&lt;1, "&lt;1", san_table_data!AC295))), "-")</f>
        <v>-</v>
      </c>
      <c r="AD298" s="59" t="str">
        <f>IF(ISNUMBER(san_table_data!AD295), IF(san_table_data!AD295=-999,"NA",IF(san_table_data!AD295&gt;99, "&gt;99", IF(san_table_data!AD295&lt;1, "&lt;1", san_table_data!AD295))), "-")</f>
        <v>-</v>
      </c>
      <c r="AE298" s="59" t="str">
        <f>IF(ISNUMBER(san_table_data!AE295), IF(san_table_data!AE295=-999,"NA",IF(san_table_data!AE295&gt;99, "&gt;99", IF(san_table_data!AE295&lt;1, "&lt;1", san_table_data!AE295))), "-")</f>
        <v>-</v>
      </c>
      <c r="AF298" s="59" t="str">
        <f>IF(ISNUMBER(san_table_data!AF295), IF(san_table_data!AF295=-999,"NA",IF(san_table_data!AF295&gt;99, "&gt;99", IF(san_table_data!AF295&lt;1, "&lt;1", san_table_data!AF295))), "-")</f>
        <v>-</v>
      </c>
      <c r="AG298" s="62" t="str">
        <f>IF(ISNUMBER(san_table_data!AG295), IF(san_table_data!AG295=-999,"NA",IF(san_table_data!AG295&gt;99, "&gt;99", IF(san_table_data!AG295&lt;1, "&lt;1", san_table_data!AG295))), "-")</f>
        <v>-</v>
      </c>
      <c r="AH298" s="63" t="str">
        <f>IF(ISNUMBER(san_table_data!AH295), IF(san_table_data!AH295=-999,"NA",IF(san_table_data!AH295&gt;99, "&gt;99", IF(san_table_data!AH295&lt;1, "&lt;1", san_table_data!AH295))), "-")</f>
        <v>-</v>
      </c>
      <c r="AI298" s="63" t="str">
        <f>IF(ISNUMBER(san_table_data!AI295), IF(san_table_data!AI295=-999,"NA",IF(san_table_data!AI295&gt;99, "&gt;99", IF(san_table_data!AI295&lt;1, "&lt;1", san_table_data!AI295))), "-")</f>
        <v>-</v>
      </c>
      <c r="AJ298" s="63" t="str">
        <f>IF(ISNUMBER(san_table_data!AJ295), IF(san_table_data!AJ295=-999,"NA",IF(san_table_data!AJ295&gt;99, "&gt;99", IF(san_table_data!AJ295&lt;1, "&lt;1", san_table_data!AJ295))), "-")</f>
        <v>-</v>
      </c>
      <c r="AK298" s="59" t="str">
        <f>IF(ISNUMBER(san_table_data!AK295), IF(san_table_data!AK295=-999,"NA",IF(san_table_data!AK295&gt;99, "&gt;99", IF(san_table_data!AK295&lt;1, "&lt;1", san_table_data!AK295))), "-")</f>
        <v>-</v>
      </c>
      <c r="AL298" s="59" t="str">
        <f>IF(ISNUMBER(san_table_data!AL295), IF(san_table_data!AL295=-999,"NA",IF(san_table_data!AL295&gt;99, "&gt;99", IF(san_table_data!AL295&lt;1, "&lt;1", san_table_data!AL295))), "-")</f>
        <v>-</v>
      </c>
      <c r="AM298" s="59" t="str">
        <f>IF(ISNUMBER(san_table_data!AM295), IF(san_table_data!AM295=-999,"NA",IF(san_table_data!AM295&gt;99, "&gt;99", IF(san_table_data!AM295&lt;1, "&lt;1", san_table_data!AM295))), "-")</f>
        <v>-</v>
      </c>
      <c r="AN298" s="62" t="str">
        <f>IF(ISNUMBER(san_table_data!AN295), IF(san_table_data!AN295=-999,"NA",IF(san_table_data!AN295&gt;99, "&gt;99", IF(san_table_data!AN295&lt;1, "&lt;1", san_table_data!AN295))), "-")</f>
        <v>-</v>
      </c>
      <c r="AO298" s="63" t="str">
        <f>IF(ISNUMBER(san_table_data!AO295), IF(san_table_data!AO295=-999,"NA",IF(san_table_data!AO295&gt;99, "&gt;99", IF(san_table_data!AO295&lt;1, "&lt;1", san_table_data!AO295))), "-")</f>
        <v>-</v>
      </c>
      <c r="AP298" s="63" t="str">
        <f>IF(ISNUMBER(san_table_data!AP295), IF(san_table_data!AP295=-999,"NA",IF(san_table_data!AP295&gt;99, "&gt;99", IF(san_table_data!AP295&lt;1, "&lt;1", san_table_data!AP295))), "-")</f>
        <v>-</v>
      </c>
      <c r="AQ298" s="63" t="str">
        <f>IF(ISNUMBER(san_table_data!AQ295), IF(san_table_data!AQ295=-999,"NA",IF(san_table_data!AQ295&gt;99, "&gt;99", IF(san_table_data!AQ295&lt;1, "&lt;1", san_table_data!AQ295))), "-")</f>
        <v>-</v>
      </c>
      <c r="AR298" s="59" t="str">
        <f>IF(ISNUMBER(san_table_data!AR295), IF(san_table_data!AR295=-999,"NA",IF(san_table_data!AR295&gt;99, "&gt;99", IF(san_table_data!AR295&lt;1, "&lt;1", san_table_data!AR295))), "-")</f>
        <v>-</v>
      </c>
      <c r="AS298" s="59" t="str">
        <f>IF(ISNUMBER(san_table_data!AS295), IF(san_table_data!AS295=-999,"NA",IF(san_table_data!AS295&gt;99, "&gt;99", IF(san_table_data!AS295&lt;1, "&lt;1", san_table_data!AS295))), "-")</f>
        <v>-</v>
      </c>
      <c r="AT298" s="59" t="str">
        <f>IF(ISNUMBER(san_table_data!AT295), IF(san_table_data!AT295=-999,"NA",IF(san_table_data!AT295&gt;99, "&gt;99", IF(san_table_data!AT295&lt;1, "&lt;1", san_table_data!AT295))), "-")</f>
        <v>-</v>
      </c>
    </row>
    <row r="299" x14ac:dyDescent="0.25">
      <c r="A299" s="56" t="str">
        <f>IF(ISBLANK(san_table_data!A296), "", san_table_data!A296)</f>
        <v/>
      </c>
      <c r="B299" s="56" t="str">
        <f>IF(ISBLANK(san_table_data!B296), "", san_table_data!B296)</f>
        <v/>
      </c>
      <c r="C299" s="57" t="str">
        <f>IF(ISNUMBER(san_table_data!C296), san_table_data!C296, "-")</f>
        <v>-</v>
      </c>
      <c r="D299" s="58" t="str">
        <f>IF(ISNUMBER(san_table_data!D296), san_table_data!D296, "-")</f>
        <v>-</v>
      </c>
      <c r="E299" s="59" t="str">
        <f>IF(ISNUMBER(san_table_data!E296), san_table_data!E296, "-")</f>
        <v>-</v>
      </c>
      <c r="F299" s="60" t="str">
        <f>IF(ISNUMBER(san_table_data!F296), IF(san_table_data!F296=-999,"NA",IF(san_table_data!F296&gt;99, "&gt;99", IF(san_table_data!F296&lt;1, "&lt;1", san_table_data!F296))), "-")</f>
        <v>-</v>
      </c>
      <c r="G299" s="59" t="str">
        <f>IF(ISNUMBER(san_table_data!G296), IF(san_table_data!G296=-999,"NA",IF(san_table_data!G296&gt;99, "&gt;99", IF(san_table_data!G296&lt;1, "&lt;1", san_table_data!G296))), "-")</f>
        <v>-</v>
      </c>
      <c r="H299" s="59" t="str">
        <f>IF(ISNUMBER(san_table_data!H296), IF(san_table_data!H296=-999,"NA",IF(san_table_data!H296&gt;99, "&gt;99", IF(san_table_data!H296&lt;1, "&lt;1", san_table_data!H296))), "-")</f>
        <v>-</v>
      </c>
      <c r="I299" s="61" t="str">
        <f>IF(ISNUMBER(san_table_data!I296), IF(san_table_data!I296=-999,"NA",IF(san_table_data!I296&gt;99, "&gt;99", IF(san_table_data!I296&lt;1, "&lt;1", san_table_data!I296))), "-")</f>
        <v>-</v>
      </c>
      <c r="J299" s="47" t="str">
        <f>IF(ISNUMBER(san_table_data!J296), IF(san_table_data!J296=-999,"NA",san_table_data!J296), "-")</f>
        <v>-</v>
      </c>
      <c r="K299" s="47" t="str">
        <f>IF(ISNUMBER(san_table_data!K296), IF(san_table_data!K296=-999,"NA",san_table_data!K296), "-")</f>
        <v>-</v>
      </c>
      <c r="L299" s="60" t="str">
        <f>IF(ISNUMBER(san_table_data!L296), IF(san_table_data!L296=-999,"NA",IF(san_table_data!L296&gt;99, "&gt;99", IF(san_table_data!L296&lt;1, "&lt;1", san_table_data!L296))), "-")</f>
        <v>-</v>
      </c>
      <c r="M299" s="59" t="str">
        <f>IF(ISNUMBER(san_table_data!M296), IF(san_table_data!M296=-999,"NA",IF(san_table_data!M296&gt;99, "&gt;99", IF(san_table_data!M296&lt;1, "&lt;1", san_table_data!M296))), "-")</f>
        <v>-</v>
      </c>
      <c r="N299" s="59" t="str">
        <f>IF(ISNUMBER(san_table_data!N296), IF(san_table_data!N296=-999,"NA",IF(san_table_data!N296&gt;99, "&gt;99", IF(san_table_data!N296&lt;1, "&lt;1", san_table_data!N296))), "-")</f>
        <v>-</v>
      </c>
      <c r="O299" s="61" t="str">
        <f>IF(ISNUMBER(san_table_data!O296), IF(san_table_data!O296=-999,"NA",IF(san_table_data!O296&gt;99, "&gt;99", IF(san_table_data!O296&lt;1, "&lt;1", san_table_data!O296))), "-")</f>
        <v>-</v>
      </c>
      <c r="P299" s="47" t="str">
        <f>IF(ISNUMBER(san_table_data!P296), IF(san_table_data!P296=-999,"NA",san_table_data!P296), "-")</f>
        <v>-</v>
      </c>
      <c r="Q299" s="47" t="str">
        <f>IF(ISNUMBER(san_table_data!Q296), IF(san_table_data!Q296=-999,"NA",san_table_data!Q296), "-")</f>
        <v>-</v>
      </c>
      <c r="R299" s="60" t="str">
        <f>IF(ISNUMBER(san_table_data!R296), IF(san_table_data!R296=-999,"NA",IF(san_table_data!R296&gt;99, "&gt;99", IF(san_table_data!R296&lt;1, "&lt;1", san_table_data!R296))), "-")</f>
        <v>-</v>
      </c>
      <c r="S299" s="59" t="str">
        <f>IF(ISNUMBER(san_table_data!S296), IF(san_table_data!S296=-999,"NA",IF(san_table_data!S296&gt;99, "&gt;99", IF(san_table_data!S296&lt;1, "&lt;1", san_table_data!S296))), "-")</f>
        <v>-</v>
      </c>
      <c r="T299" s="59" t="str">
        <f>IF(ISNUMBER(san_table_data!T296), IF(san_table_data!T296=-999,"NA",IF(san_table_data!T296&gt;99, "&gt;99", IF(san_table_data!T296&lt;1, "&lt;1", san_table_data!T296))), "-")</f>
        <v>-</v>
      </c>
      <c r="U299" s="61" t="str">
        <f>IF(ISNUMBER(san_table_data!U296), IF(san_table_data!U296=-999,"NA",IF(san_table_data!U296&gt;99, "&gt;99", IF(san_table_data!U296&lt;1, "&lt;1", san_table_data!U296))), "-")</f>
        <v>-</v>
      </c>
      <c r="V299" s="47" t="str">
        <f>IF(ISNUMBER(san_table_data!V296), IF(san_table_data!V296=-999,"NA",san_table_data!V296), "-")</f>
        <v>-</v>
      </c>
      <c r="W299" s="47" t="str">
        <f>IF(ISNUMBER(san_table_data!W296), IF(san_table_data!W296=-999,"NA",san_table_data!W296), "-")</f>
        <v>-</v>
      </c>
      <c r="X299" s="47"/>
      <c r="Y299" s="47"/>
      <c r="Z299" s="62" t="str">
        <f>IF(ISNUMBER(san_table_data!Z296), IF(san_table_data!Z296=-999,"NA",IF(san_table_data!Z296&gt;99, "&gt;99", IF(san_table_data!Z296&lt;1, "&lt;1", san_table_data!Z296))), "-")</f>
        <v>-</v>
      </c>
      <c r="AA299" s="63" t="str">
        <f>IF(ISNUMBER(san_table_data!AA296), IF(san_table_data!AA296=-999,"NA",IF(san_table_data!AA296&gt;99, "&gt;99", IF(san_table_data!AA296&lt;1, "&lt;1", san_table_data!AA296))), "-")</f>
        <v>-</v>
      </c>
      <c r="AB299" s="63" t="str">
        <f>IF(ISNUMBER(san_table_data!AB296), IF(san_table_data!AB296=-999,"NA",IF(san_table_data!AB296&gt;99, "&gt;99", IF(san_table_data!AB296&lt;1, "&lt;1", san_table_data!AB296))), "-")</f>
        <v>-</v>
      </c>
      <c r="AC299" s="63" t="str">
        <f>IF(ISNUMBER(san_table_data!AC296), IF(san_table_data!AC296=-999,"NA",IF(san_table_data!AC296&gt;99, "&gt;99", IF(san_table_data!AC296&lt;1, "&lt;1", san_table_data!AC296))), "-")</f>
        <v>-</v>
      </c>
      <c r="AD299" s="59" t="str">
        <f>IF(ISNUMBER(san_table_data!AD296), IF(san_table_data!AD296=-999,"NA",IF(san_table_data!AD296&gt;99, "&gt;99", IF(san_table_data!AD296&lt;1, "&lt;1", san_table_data!AD296))), "-")</f>
        <v>-</v>
      </c>
      <c r="AE299" s="59" t="str">
        <f>IF(ISNUMBER(san_table_data!AE296), IF(san_table_data!AE296=-999,"NA",IF(san_table_data!AE296&gt;99, "&gt;99", IF(san_table_data!AE296&lt;1, "&lt;1", san_table_data!AE296))), "-")</f>
        <v>-</v>
      </c>
      <c r="AF299" s="59" t="str">
        <f>IF(ISNUMBER(san_table_data!AF296), IF(san_table_data!AF296=-999,"NA",IF(san_table_data!AF296&gt;99, "&gt;99", IF(san_table_data!AF296&lt;1, "&lt;1", san_table_data!AF296))), "-")</f>
        <v>-</v>
      </c>
      <c r="AG299" s="62" t="str">
        <f>IF(ISNUMBER(san_table_data!AG296), IF(san_table_data!AG296=-999,"NA",IF(san_table_data!AG296&gt;99, "&gt;99", IF(san_table_data!AG296&lt;1, "&lt;1", san_table_data!AG296))), "-")</f>
        <v>-</v>
      </c>
      <c r="AH299" s="63" t="str">
        <f>IF(ISNUMBER(san_table_data!AH296), IF(san_table_data!AH296=-999,"NA",IF(san_table_data!AH296&gt;99, "&gt;99", IF(san_table_data!AH296&lt;1, "&lt;1", san_table_data!AH296))), "-")</f>
        <v>-</v>
      </c>
      <c r="AI299" s="63" t="str">
        <f>IF(ISNUMBER(san_table_data!AI296), IF(san_table_data!AI296=-999,"NA",IF(san_table_data!AI296&gt;99, "&gt;99", IF(san_table_data!AI296&lt;1, "&lt;1", san_table_data!AI296))), "-")</f>
        <v>-</v>
      </c>
      <c r="AJ299" s="63" t="str">
        <f>IF(ISNUMBER(san_table_data!AJ296), IF(san_table_data!AJ296=-999,"NA",IF(san_table_data!AJ296&gt;99, "&gt;99", IF(san_table_data!AJ296&lt;1, "&lt;1", san_table_data!AJ296))), "-")</f>
        <v>-</v>
      </c>
      <c r="AK299" s="59" t="str">
        <f>IF(ISNUMBER(san_table_data!AK296), IF(san_table_data!AK296=-999,"NA",IF(san_table_data!AK296&gt;99, "&gt;99", IF(san_table_data!AK296&lt;1, "&lt;1", san_table_data!AK296))), "-")</f>
        <v>-</v>
      </c>
      <c r="AL299" s="59" t="str">
        <f>IF(ISNUMBER(san_table_data!AL296), IF(san_table_data!AL296=-999,"NA",IF(san_table_data!AL296&gt;99, "&gt;99", IF(san_table_data!AL296&lt;1, "&lt;1", san_table_data!AL296))), "-")</f>
        <v>-</v>
      </c>
      <c r="AM299" s="59" t="str">
        <f>IF(ISNUMBER(san_table_data!AM296), IF(san_table_data!AM296=-999,"NA",IF(san_table_data!AM296&gt;99, "&gt;99", IF(san_table_data!AM296&lt;1, "&lt;1", san_table_data!AM296))), "-")</f>
        <v>-</v>
      </c>
      <c r="AN299" s="62" t="str">
        <f>IF(ISNUMBER(san_table_data!AN296), IF(san_table_data!AN296=-999,"NA",IF(san_table_data!AN296&gt;99, "&gt;99", IF(san_table_data!AN296&lt;1, "&lt;1", san_table_data!AN296))), "-")</f>
        <v>-</v>
      </c>
      <c r="AO299" s="63" t="str">
        <f>IF(ISNUMBER(san_table_data!AO296), IF(san_table_data!AO296=-999,"NA",IF(san_table_data!AO296&gt;99, "&gt;99", IF(san_table_data!AO296&lt;1, "&lt;1", san_table_data!AO296))), "-")</f>
        <v>-</v>
      </c>
      <c r="AP299" s="63" t="str">
        <f>IF(ISNUMBER(san_table_data!AP296), IF(san_table_data!AP296=-999,"NA",IF(san_table_data!AP296&gt;99, "&gt;99", IF(san_table_data!AP296&lt;1, "&lt;1", san_table_data!AP296))), "-")</f>
        <v>-</v>
      </c>
      <c r="AQ299" s="63" t="str">
        <f>IF(ISNUMBER(san_table_data!AQ296), IF(san_table_data!AQ296=-999,"NA",IF(san_table_data!AQ296&gt;99, "&gt;99", IF(san_table_data!AQ296&lt;1, "&lt;1", san_table_data!AQ296))), "-")</f>
        <v>-</v>
      </c>
      <c r="AR299" s="59" t="str">
        <f>IF(ISNUMBER(san_table_data!AR296), IF(san_table_data!AR296=-999,"NA",IF(san_table_data!AR296&gt;99, "&gt;99", IF(san_table_data!AR296&lt;1, "&lt;1", san_table_data!AR296))), "-")</f>
        <v>-</v>
      </c>
      <c r="AS299" s="59" t="str">
        <f>IF(ISNUMBER(san_table_data!AS296), IF(san_table_data!AS296=-999,"NA",IF(san_table_data!AS296&gt;99, "&gt;99", IF(san_table_data!AS296&lt;1, "&lt;1", san_table_data!AS296))), "-")</f>
        <v>-</v>
      </c>
      <c r="AT299" s="59" t="str">
        <f>IF(ISNUMBER(san_table_data!AT296), IF(san_table_data!AT296=-999,"NA",IF(san_table_data!AT296&gt;99, "&gt;99", IF(san_table_data!AT296&lt;1, "&lt;1", san_table_data!AT296))), "-")</f>
        <v>-</v>
      </c>
    </row>
    <row r="300" x14ac:dyDescent="0.25">
      <c r="A300" s="56" t="str">
        <f>IF(ISBLANK(san_table_data!A297), "", san_table_data!A297)</f>
        <v/>
      </c>
      <c r="B300" s="56" t="str">
        <f>IF(ISBLANK(san_table_data!B297), "", san_table_data!B297)</f>
        <v/>
      </c>
      <c r="C300" s="57" t="str">
        <f>IF(ISNUMBER(san_table_data!C297), san_table_data!C297, "-")</f>
        <v>-</v>
      </c>
      <c r="D300" s="58" t="str">
        <f>IF(ISNUMBER(san_table_data!D297), san_table_data!D297, "-")</f>
        <v>-</v>
      </c>
      <c r="E300" s="59" t="str">
        <f>IF(ISNUMBER(san_table_data!E297), san_table_data!E297, "-")</f>
        <v>-</v>
      </c>
      <c r="F300" s="60" t="str">
        <f>IF(ISNUMBER(san_table_data!F297), IF(san_table_data!F297=-999,"NA",IF(san_table_data!F297&gt;99, "&gt;99", IF(san_table_data!F297&lt;1, "&lt;1", san_table_data!F297))), "-")</f>
        <v>-</v>
      </c>
      <c r="G300" s="59" t="str">
        <f>IF(ISNUMBER(san_table_data!G297), IF(san_table_data!G297=-999,"NA",IF(san_table_data!G297&gt;99, "&gt;99", IF(san_table_data!G297&lt;1, "&lt;1", san_table_data!G297))), "-")</f>
        <v>-</v>
      </c>
      <c r="H300" s="59" t="str">
        <f>IF(ISNUMBER(san_table_data!H297), IF(san_table_data!H297=-999,"NA",IF(san_table_data!H297&gt;99, "&gt;99", IF(san_table_data!H297&lt;1, "&lt;1", san_table_data!H297))), "-")</f>
        <v>-</v>
      </c>
      <c r="I300" s="61" t="str">
        <f>IF(ISNUMBER(san_table_data!I297), IF(san_table_data!I297=-999,"NA",IF(san_table_data!I297&gt;99, "&gt;99", IF(san_table_data!I297&lt;1, "&lt;1", san_table_data!I297))), "-")</f>
        <v>-</v>
      </c>
      <c r="J300" s="47" t="str">
        <f>IF(ISNUMBER(san_table_data!J297), IF(san_table_data!J297=-999,"NA",san_table_data!J297), "-")</f>
        <v>-</v>
      </c>
      <c r="K300" s="47" t="str">
        <f>IF(ISNUMBER(san_table_data!K297), IF(san_table_data!K297=-999,"NA",san_table_data!K297), "-")</f>
        <v>-</v>
      </c>
      <c r="L300" s="60" t="str">
        <f>IF(ISNUMBER(san_table_data!L297), IF(san_table_data!L297=-999,"NA",IF(san_table_data!L297&gt;99, "&gt;99", IF(san_table_data!L297&lt;1, "&lt;1", san_table_data!L297))), "-")</f>
        <v>-</v>
      </c>
      <c r="M300" s="59" t="str">
        <f>IF(ISNUMBER(san_table_data!M297), IF(san_table_data!M297=-999,"NA",IF(san_table_data!M297&gt;99, "&gt;99", IF(san_table_data!M297&lt;1, "&lt;1", san_table_data!M297))), "-")</f>
        <v>-</v>
      </c>
      <c r="N300" s="59" t="str">
        <f>IF(ISNUMBER(san_table_data!N297), IF(san_table_data!N297=-999,"NA",IF(san_table_data!N297&gt;99, "&gt;99", IF(san_table_data!N297&lt;1, "&lt;1", san_table_data!N297))), "-")</f>
        <v>-</v>
      </c>
      <c r="O300" s="61" t="str">
        <f>IF(ISNUMBER(san_table_data!O297), IF(san_table_data!O297=-999,"NA",IF(san_table_data!O297&gt;99, "&gt;99", IF(san_table_data!O297&lt;1, "&lt;1", san_table_data!O297))), "-")</f>
        <v>-</v>
      </c>
      <c r="P300" s="47" t="str">
        <f>IF(ISNUMBER(san_table_data!P297), IF(san_table_data!P297=-999,"NA",san_table_data!P297), "-")</f>
        <v>-</v>
      </c>
      <c r="Q300" s="47" t="str">
        <f>IF(ISNUMBER(san_table_data!Q297), IF(san_table_data!Q297=-999,"NA",san_table_data!Q297), "-")</f>
        <v>-</v>
      </c>
      <c r="R300" s="60" t="str">
        <f>IF(ISNUMBER(san_table_data!R297), IF(san_table_data!R297=-999,"NA",IF(san_table_data!R297&gt;99, "&gt;99", IF(san_table_data!R297&lt;1, "&lt;1", san_table_data!R297))), "-")</f>
        <v>-</v>
      </c>
      <c r="S300" s="59" t="str">
        <f>IF(ISNUMBER(san_table_data!S297), IF(san_table_data!S297=-999,"NA",IF(san_table_data!S297&gt;99, "&gt;99", IF(san_table_data!S297&lt;1, "&lt;1", san_table_data!S297))), "-")</f>
        <v>-</v>
      </c>
      <c r="T300" s="59" t="str">
        <f>IF(ISNUMBER(san_table_data!T297), IF(san_table_data!T297=-999,"NA",IF(san_table_data!T297&gt;99, "&gt;99", IF(san_table_data!T297&lt;1, "&lt;1", san_table_data!T297))), "-")</f>
        <v>-</v>
      </c>
      <c r="U300" s="61" t="str">
        <f>IF(ISNUMBER(san_table_data!U297), IF(san_table_data!U297=-999,"NA",IF(san_table_data!U297&gt;99, "&gt;99", IF(san_table_data!U297&lt;1, "&lt;1", san_table_data!U297))), "-")</f>
        <v>-</v>
      </c>
      <c r="V300" s="47" t="str">
        <f>IF(ISNUMBER(san_table_data!V297), IF(san_table_data!V297=-999,"NA",san_table_data!V297), "-")</f>
        <v>-</v>
      </c>
      <c r="W300" s="47" t="str">
        <f>IF(ISNUMBER(san_table_data!W297), IF(san_table_data!W297=-999,"NA",san_table_data!W297), "-")</f>
        <v>-</v>
      </c>
      <c r="X300" s="47"/>
      <c r="Y300" s="47"/>
      <c r="Z300" s="62" t="str">
        <f>IF(ISNUMBER(san_table_data!Z297), IF(san_table_data!Z297=-999,"NA",IF(san_table_data!Z297&gt;99, "&gt;99", IF(san_table_data!Z297&lt;1, "&lt;1", san_table_data!Z297))), "-")</f>
        <v>-</v>
      </c>
      <c r="AA300" s="63" t="str">
        <f>IF(ISNUMBER(san_table_data!AA297), IF(san_table_data!AA297=-999,"NA",IF(san_table_data!AA297&gt;99, "&gt;99", IF(san_table_data!AA297&lt;1, "&lt;1", san_table_data!AA297))), "-")</f>
        <v>-</v>
      </c>
      <c r="AB300" s="63" t="str">
        <f>IF(ISNUMBER(san_table_data!AB297), IF(san_table_data!AB297=-999,"NA",IF(san_table_data!AB297&gt;99, "&gt;99", IF(san_table_data!AB297&lt;1, "&lt;1", san_table_data!AB297))), "-")</f>
        <v>-</v>
      </c>
      <c r="AC300" s="63" t="str">
        <f>IF(ISNUMBER(san_table_data!AC297), IF(san_table_data!AC297=-999,"NA",IF(san_table_data!AC297&gt;99, "&gt;99", IF(san_table_data!AC297&lt;1, "&lt;1", san_table_data!AC297))), "-")</f>
        <v>-</v>
      </c>
      <c r="AD300" s="59" t="str">
        <f>IF(ISNUMBER(san_table_data!AD297), IF(san_table_data!AD297=-999,"NA",IF(san_table_data!AD297&gt;99, "&gt;99", IF(san_table_data!AD297&lt;1, "&lt;1", san_table_data!AD297))), "-")</f>
        <v>-</v>
      </c>
      <c r="AE300" s="59" t="str">
        <f>IF(ISNUMBER(san_table_data!AE297), IF(san_table_data!AE297=-999,"NA",IF(san_table_data!AE297&gt;99, "&gt;99", IF(san_table_data!AE297&lt;1, "&lt;1", san_table_data!AE297))), "-")</f>
        <v>-</v>
      </c>
      <c r="AF300" s="59" t="str">
        <f>IF(ISNUMBER(san_table_data!AF297), IF(san_table_data!AF297=-999,"NA",IF(san_table_data!AF297&gt;99, "&gt;99", IF(san_table_data!AF297&lt;1, "&lt;1", san_table_data!AF297))), "-")</f>
        <v>-</v>
      </c>
      <c r="AG300" s="62" t="str">
        <f>IF(ISNUMBER(san_table_data!AG297), IF(san_table_data!AG297=-999,"NA",IF(san_table_data!AG297&gt;99, "&gt;99", IF(san_table_data!AG297&lt;1, "&lt;1", san_table_data!AG297))), "-")</f>
        <v>-</v>
      </c>
      <c r="AH300" s="63" t="str">
        <f>IF(ISNUMBER(san_table_data!AH297), IF(san_table_data!AH297=-999,"NA",IF(san_table_data!AH297&gt;99, "&gt;99", IF(san_table_data!AH297&lt;1, "&lt;1", san_table_data!AH297))), "-")</f>
        <v>-</v>
      </c>
      <c r="AI300" s="63" t="str">
        <f>IF(ISNUMBER(san_table_data!AI297), IF(san_table_data!AI297=-999,"NA",IF(san_table_data!AI297&gt;99, "&gt;99", IF(san_table_data!AI297&lt;1, "&lt;1", san_table_data!AI297))), "-")</f>
        <v>-</v>
      </c>
      <c r="AJ300" s="63" t="str">
        <f>IF(ISNUMBER(san_table_data!AJ297), IF(san_table_data!AJ297=-999,"NA",IF(san_table_data!AJ297&gt;99, "&gt;99", IF(san_table_data!AJ297&lt;1, "&lt;1", san_table_data!AJ297))), "-")</f>
        <v>-</v>
      </c>
      <c r="AK300" s="59" t="str">
        <f>IF(ISNUMBER(san_table_data!AK297), IF(san_table_data!AK297=-999,"NA",IF(san_table_data!AK297&gt;99, "&gt;99", IF(san_table_data!AK297&lt;1, "&lt;1", san_table_data!AK297))), "-")</f>
        <v>-</v>
      </c>
      <c r="AL300" s="59" t="str">
        <f>IF(ISNUMBER(san_table_data!AL297), IF(san_table_data!AL297=-999,"NA",IF(san_table_data!AL297&gt;99, "&gt;99", IF(san_table_data!AL297&lt;1, "&lt;1", san_table_data!AL297))), "-")</f>
        <v>-</v>
      </c>
      <c r="AM300" s="59" t="str">
        <f>IF(ISNUMBER(san_table_data!AM297), IF(san_table_data!AM297=-999,"NA",IF(san_table_data!AM297&gt;99, "&gt;99", IF(san_table_data!AM297&lt;1, "&lt;1", san_table_data!AM297))), "-")</f>
        <v>-</v>
      </c>
      <c r="AN300" s="62" t="str">
        <f>IF(ISNUMBER(san_table_data!AN297), IF(san_table_data!AN297=-999,"NA",IF(san_table_data!AN297&gt;99, "&gt;99", IF(san_table_data!AN297&lt;1, "&lt;1", san_table_data!AN297))), "-")</f>
        <v>-</v>
      </c>
      <c r="AO300" s="63" t="str">
        <f>IF(ISNUMBER(san_table_data!AO297), IF(san_table_data!AO297=-999,"NA",IF(san_table_data!AO297&gt;99, "&gt;99", IF(san_table_data!AO297&lt;1, "&lt;1", san_table_data!AO297))), "-")</f>
        <v>-</v>
      </c>
      <c r="AP300" s="63" t="str">
        <f>IF(ISNUMBER(san_table_data!AP297), IF(san_table_data!AP297=-999,"NA",IF(san_table_data!AP297&gt;99, "&gt;99", IF(san_table_data!AP297&lt;1, "&lt;1", san_table_data!AP297))), "-")</f>
        <v>-</v>
      </c>
      <c r="AQ300" s="63" t="str">
        <f>IF(ISNUMBER(san_table_data!AQ297), IF(san_table_data!AQ297=-999,"NA",IF(san_table_data!AQ297&gt;99, "&gt;99", IF(san_table_data!AQ297&lt;1, "&lt;1", san_table_data!AQ297))), "-")</f>
        <v>-</v>
      </c>
      <c r="AR300" s="59" t="str">
        <f>IF(ISNUMBER(san_table_data!AR297), IF(san_table_data!AR297=-999,"NA",IF(san_table_data!AR297&gt;99, "&gt;99", IF(san_table_data!AR297&lt;1, "&lt;1", san_table_data!AR297))), "-")</f>
        <v>-</v>
      </c>
      <c r="AS300" s="59" t="str">
        <f>IF(ISNUMBER(san_table_data!AS297), IF(san_table_data!AS297=-999,"NA",IF(san_table_data!AS297&gt;99, "&gt;99", IF(san_table_data!AS297&lt;1, "&lt;1", san_table_data!AS297))), "-")</f>
        <v>-</v>
      </c>
      <c r="AT300" s="59" t="str">
        <f>IF(ISNUMBER(san_table_data!AT297), IF(san_table_data!AT297=-999,"NA",IF(san_table_data!AT297&gt;99, "&gt;99", IF(san_table_data!AT297&lt;1, "&lt;1", san_table_data!AT297))), "-")</f>
        <v>-</v>
      </c>
    </row>
    <row r="301" x14ac:dyDescent="0.25">
      <c r="A301" s="56" t="str">
        <f>IF(ISBLANK(san_table_data!A298), "", san_table_data!A298)</f>
        <v/>
      </c>
      <c r="B301" s="56" t="str">
        <f>IF(ISBLANK(san_table_data!B298), "", san_table_data!B298)</f>
        <v/>
      </c>
      <c r="C301" s="57" t="str">
        <f>IF(ISNUMBER(san_table_data!C298), san_table_data!C298, "-")</f>
        <v>-</v>
      </c>
      <c r="D301" s="58" t="str">
        <f>IF(ISNUMBER(san_table_data!D298), san_table_data!D298, "-")</f>
        <v>-</v>
      </c>
      <c r="E301" s="59" t="str">
        <f>IF(ISNUMBER(san_table_data!E298), san_table_data!E298, "-")</f>
        <v>-</v>
      </c>
      <c r="F301" s="60" t="str">
        <f>IF(ISNUMBER(san_table_data!F298), IF(san_table_data!F298=-999,"NA",IF(san_table_data!F298&gt;99, "&gt;99", IF(san_table_data!F298&lt;1, "&lt;1", san_table_data!F298))), "-")</f>
        <v>-</v>
      </c>
      <c r="G301" s="59" t="str">
        <f>IF(ISNUMBER(san_table_data!G298), IF(san_table_data!G298=-999,"NA",IF(san_table_data!G298&gt;99, "&gt;99", IF(san_table_data!G298&lt;1, "&lt;1", san_table_data!G298))), "-")</f>
        <v>-</v>
      </c>
      <c r="H301" s="59" t="str">
        <f>IF(ISNUMBER(san_table_data!H298), IF(san_table_data!H298=-999,"NA",IF(san_table_data!H298&gt;99, "&gt;99", IF(san_table_data!H298&lt;1, "&lt;1", san_table_data!H298))), "-")</f>
        <v>-</v>
      </c>
      <c r="I301" s="61" t="str">
        <f>IF(ISNUMBER(san_table_data!I298), IF(san_table_data!I298=-999,"NA",IF(san_table_data!I298&gt;99, "&gt;99", IF(san_table_data!I298&lt;1, "&lt;1", san_table_data!I298))), "-")</f>
        <v>-</v>
      </c>
      <c r="J301" s="47" t="str">
        <f>IF(ISNUMBER(san_table_data!J298), IF(san_table_data!J298=-999,"NA",san_table_data!J298), "-")</f>
        <v>-</v>
      </c>
      <c r="K301" s="47" t="str">
        <f>IF(ISNUMBER(san_table_data!K298), IF(san_table_data!K298=-999,"NA",san_table_data!K298), "-")</f>
        <v>-</v>
      </c>
      <c r="L301" s="60" t="str">
        <f>IF(ISNUMBER(san_table_data!L298), IF(san_table_data!L298=-999,"NA",IF(san_table_data!L298&gt;99, "&gt;99", IF(san_table_data!L298&lt;1, "&lt;1", san_table_data!L298))), "-")</f>
        <v>-</v>
      </c>
      <c r="M301" s="59" t="str">
        <f>IF(ISNUMBER(san_table_data!M298), IF(san_table_data!M298=-999,"NA",IF(san_table_data!M298&gt;99, "&gt;99", IF(san_table_data!M298&lt;1, "&lt;1", san_table_data!M298))), "-")</f>
        <v>-</v>
      </c>
      <c r="N301" s="59" t="str">
        <f>IF(ISNUMBER(san_table_data!N298), IF(san_table_data!N298=-999,"NA",IF(san_table_data!N298&gt;99, "&gt;99", IF(san_table_data!N298&lt;1, "&lt;1", san_table_data!N298))), "-")</f>
        <v>-</v>
      </c>
      <c r="O301" s="61" t="str">
        <f>IF(ISNUMBER(san_table_data!O298), IF(san_table_data!O298=-999,"NA",IF(san_table_data!O298&gt;99, "&gt;99", IF(san_table_data!O298&lt;1, "&lt;1", san_table_data!O298))), "-")</f>
        <v>-</v>
      </c>
      <c r="P301" s="47" t="str">
        <f>IF(ISNUMBER(san_table_data!P298), IF(san_table_data!P298=-999,"NA",san_table_data!P298), "-")</f>
        <v>-</v>
      </c>
      <c r="Q301" s="47" t="str">
        <f>IF(ISNUMBER(san_table_data!Q298), IF(san_table_data!Q298=-999,"NA",san_table_data!Q298), "-")</f>
        <v>-</v>
      </c>
      <c r="R301" s="60" t="str">
        <f>IF(ISNUMBER(san_table_data!R298), IF(san_table_data!R298=-999,"NA",IF(san_table_data!R298&gt;99, "&gt;99", IF(san_table_data!R298&lt;1, "&lt;1", san_table_data!R298))), "-")</f>
        <v>-</v>
      </c>
      <c r="S301" s="59" t="str">
        <f>IF(ISNUMBER(san_table_data!S298), IF(san_table_data!S298=-999,"NA",IF(san_table_data!S298&gt;99, "&gt;99", IF(san_table_data!S298&lt;1, "&lt;1", san_table_data!S298))), "-")</f>
        <v>-</v>
      </c>
      <c r="T301" s="59" t="str">
        <f>IF(ISNUMBER(san_table_data!T298), IF(san_table_data!T298=-999,"NA",IF(san_table_data!T298&gt;99, "&gt;99", IF(san_table_data!T298&lt;1, "&lt;1", san_table_data!T298))), "-")</f>
        <v>-</v>
      </c>
      <c r="U301" s="61" t="str">
        <f>IF(ISNUMBER(san_table_data!U298), IF(san_table_data!U298=-999,"NA",IF(san_table_data!U298&gt;99, "&gt;99", IF(san_table_data!U298&lt;1, "&lt;1", san_table_data!U298))), "-")</f>
        <v>-</v>
      </c>
      <c r="V301" s="47" t="str">
        <f>IF(ISNUMBER(san_table_data!V298), IF(san_table_data!V298=-999,"NA",san_table_data!V298), "-")</f>
        <v>-</v>
      </c>
      <c r="W301" s="47" t="str">
        <f>IF(ISNUMBER(san_table_data!W298), IF(san_table_data!W298=-999,"NA",san_table_data!W298), "-")</f>
        <v>-</v>
      </c>
      <c r="X301" s="47"/>
      <c r="Y301" s="47"/>
      <c r="Z301" s="62" t="str">
        <f>IF(ISNUMBER(san_table_data!Z298), IF(san_table_data!Z298=-999,"NA",IF(san_table_data!Z298&gt;99, "&gt;99", IF(san_table_data!Z298&lt;1, "&lt;1", san_table_data!Z298))), "-")</f>
        <v>-</v>
      </c>
      <c r="AA301" s="63" t="str">
        <f>IF(ISNUMBER(san_table_data!AA298), IF(san_table_data!AA298=-999,"NA",IF(san_table_data!AA298&gt;99, "&gt;99", IF(san_table_data!AA298&lt;1, "&lt;1", san_table_data!AA298))), "-")</f>
        <v>-</v>
      </c>
      <c r="AB301" s="63" t="str">
        <f>IF(ISNUMBER(san_table_data!AB298), IF(san_table_data!AB298=-999,"NA",IF(san_table_data!AB298&gt;99, "&gt;99", IF(san_table_data!AB298&lt;1, "&lt;1", san_table_data!AB298))), "-")</f>
        <v>-</v>
      </c>
      <c r="AC301" s="63" t="str">
        <f>IF(ISNUMBER(san_table_data!AC298), IF(san_table_data!AC298=-999,"NA",IF(san_table_data!AC298&gt;99, "&gt;99", IF(san_table_data!AC298&lt;1, "&lt;1", san_table_data!AC298))), "-")</f>
        <v>-</v>
      </c>
      <c r="AD301" s="59" t="str">
        <f>IF(ISNUMBER(san_table_data!AD298), IF(san_table_data!AD298=-999,"NA",IF(san_table_data!AD298&gt;99, "&gt;99", IF(san_table_data!AD298&lt;1, "&lt;1", san_table_data!AD298))), "-")</f>
        <v>-</v>
      </c>
      <c r="AE301" s="59" t="str">
        <f>IF(ISNUMBER(san_table_data!AE298), IF(san_table_data!AE298=-999,"NA",IF(san_table_data!AE298&gt;99, "&gt;99", IF(san_table_data!AE298&lt;1, "&lt;1", san_table_data!AE298))), "-")</f>
        <v>-</v>
      </c>
      <c r="AF301" s="59" t="str">
        <f>IF(ISNUMBER(san_table_data!AF298), IF(san_table_data!AF298=-999,"NA",IF(san_table_data!AF298&gt;99, "&gt;99", IF(san_table_data!AF298&lt;1, "&lt;1", san_table_data!AF298))), "-")</f>
        <v>-</v>
      </c>
      <c r="AG301" s="62" t="str">
        <f>IF(ISNUMBER(san_table_data!AG298), IF(san_table_data!AG298=-999,"NA",IF(san_table_data!AG298&gt;99, "&gt;99", IF(san_table_data!AG298&lt;1, "&lt;1", san_table_data!AG298))), "-")</f>
        <v>-</v>
      </c>
      <c r="AH301" s="63" t="str">
        <f>IF(ISNUMBER(san_table_data!AH298), IF(san_table_data!AH298=-999,"NA",IF(san_table_data!AH298&gt;99, "&gt;99", IF(san_table_data!AH298&lt;1, "&lt;1", san_table_data!AH298))), "-")</f>
        <v>-</v>
      </c>
      <c r="AI301" s="63" t="str">
        <f>IF(ISNUMBER(san_table_data!AI298), IF(san_table_data!AI298=-999,"NA",IF(san_table_data!AI298&gt;99, "&gt;99", IF(san_table_data!AI298&lt;1, "&lt;1", san_table_data!AI298))), "-")</f>
        <v>-</v>
      </c>
      <c r="AJ301" s="63" t="str">
        <f>IF(ISNUMBER(san_table_data!AJ298), IF(san_table_data!AJ298=-999,"NA",IF(san_table_data!AJ298&gt;99, "&gt;99", IF(san_table_data!AJ298&lt;1, "&lt;1", san_table_data!AJ298))), "-")</f>
        <v>-</v>
      </c>
      <c r="AK301" s="59" t="str">
        <f>IF(ISNUMBER(san_table_data!AK298), IF(san_table_data!AK298=-999,"NA",IF(san_table_data!AK298&gt;99, "&gt;99", IF(san_table_data!AK298&lt;1, "&lt;1", san_table_data!AK298))), "-")</f>
        <v>-</v>
      </c>
      <c r="AL301" s="59" t="str">
        <f>IF(ISNUMBER(san_table_data!AL298), IF(san_table_data!AL298=-999,"NA",IF(san_table_data!AL298&gt;99, "&gt;99", IF(san_table_data!AL298&lt;1, "&lt;1", san_table_data!AL298))), "-")</f>
        <v>-</v>
      </c>
      <c r="AM301" s="59" t="str">
        <f>IF(ISNUMBER(san_table_data!AM298), IF(san_table_data!AM298=-999,"NA",IF(san_table_data!AM298&gt;99, "&gt;99", IF(san_table_data!AM298&lt;1, "&lt;1", san_table_data!AM298))), "-")</f>
        <v>-</v>
      </c>
      <c r="AN301" s="62" t="str">
        <f>IF(ISNUMBER(san_table_data!AN298), IF(san_table_data!AN298=-999,"NA",IF(san_table_data!AN298&gt;99, "&gt;99", IF(san_table_data!AN298&lt;1, "&lt;1", san_table_data!AN298))), "-")</f>
        <v>-</v>
      </c>
      <c r="AO301" s="63" t="str">
        <f>IF(ISNUMBER(san_table_data!AO298), IF(san_table_data!AO298=-999,"NA",IF(san_table_data!AO298&gt;99, "&gt;99", IF(san_table_data!AO298&lt;1, "&lt;1", san_table_data!AO298))), "-")</f>
        <v>-</v>
      </c>
      <c r="AP301" s="63" t="str">
        <f>IF(ISNUMBER(san_table_data!AP298), IF(san_table_data!AP298=-999,"NA",IF(san_table_data!AP298&gt;99, "&gt;99", IF(san_table_data!AP298&lt;1, "&lt;1", san_table_data!AP298))), "-")</f>
        <v>-</v>
      </c>
      <c r="AQ301" s="63" t="str">
        <f>IF(ISNUMBER(san_table_data!AQ298), IF(san_table_data!AQ298=-999,"NA",IF(san_table_data!AQ298&gt;99, "&gt;99", IF(san_table_data!AQ298&lt;1, "&lt;1", san_table_data!AQ298))), "-")</f>
        <v>-</v>
      </c>
      <c r="AR301" s="59" t="str">
        <f>IF(ISNUMBER(san_table_data!AR298), IF(san_table_data!AR298=-999,"NA",IF(san_table_data!AR298&gt;99, "&gt;99", IF(san_table_data!AR298&lt;1, "&lt;1", san_table_data!AR298))), "-")</f>
        <v>-</v>
      </c>
      <c r="AS301" s="59" t="str">
        <f>IF(ISNUMBER(san_table_data!AS298), IF(san_table_data!AS298=-999,"NA",IF(san_table_data!AS298&gt;99, "&gt;99", IF(san_table_data!AS298&lt;1, "&lt;1", san_table_data!AS298))), "-")</f>
        <v>-</v>
      </c>
      <c r="AT301" s="59" t="str">
        <f>IF(ISNUMBER(san_table_data!AT298), IF(san_table_data!AT298=-999,"NA",IF(san_table_data!AT298&gt;99, "&gt;99", IF(san_table_data!AT298&lt;1, "&lt;1", san_table_data!AT298))), "-")</f>
        <v>-</v>
      </c>
    </row>
    <row r="302" x14ac:dyDescent="0.25">
      <c r="A302" s="56" t="str">
        <f>IF(ISBLANK(san_table_data!A299), "", san_table_data!A299)</f>
        <v/>
      </c>
      <c r="B302" s="56" t="str">
        <f>IF(ISBLANK(san_table_data!B299), "", san_table_data!B299)</f>
        <v/>
      </c>
      <c r="C302" s="57" t="str">
        <f>IF(ISNUMBER(san_table_data!C299), san_table_data!C299, "-")</f>
        <v>-</v>
      </c>
      <c r="D302" s="58" t="str">
        <f>IF(ISNUMBER(san_table_data!D299), san_table_data!D299, "-")</f>
        <v>-</v>
      </c>
      <c r="E302" s="59" t="str">
        <f>IF(ISNUMBER(san_table_data!E299), san_table_data!E299, "-")</f>
        <v>-</v>
      </c>
      <c r="F302" s="60" t="str">
        <f>IF(ISNUMBER(san_table_data!F299), IF(san_table_data!F299=-999,"NA",IF(san_table_data!F299&gt;99, "&gt;99", IF(san_table_data!F299&lt;1, "&lt;1", san_table_data!F299))), "-")</f>
        <v>-</v>
      </c>
      <c r="G302" s="59" t="str">
        <f>IF(ISNUMBER(san_table_data!G299), IF(san_table_data!G299=-999,"NA",IF(san_table_data!G299&gt;99, "&gt;99", IF(san_table_data!G299&lt;1, "&lt;1", san_table_data!G299))), "-")</f>
        <v>-</v>
      </c>
      <c r="H302" s="59" t="str">
        <f>IF(ISNUMBER(san_table_data!H299), IF(san_table_data!H299=-999,"NA",IF(san_table_data!H299&gt;99, "&gt;99", IF(san_table_data!H299&lt;1, "&lt;1", san_table_data!H299))), "-")</f>
        <v>-</v>
      </c>
      <c r="I302" s="61" t="str">
        <f>IF(ISNUMBER(san_table_data!I299), IF(san_table_data!I299=-999,"NA",IF(san_table_data!I299&gt;99, "&gt;99", IF(san_table_data!I299&lt;1, "&lt;1", san_table_data!I299))), "-")</f>
        <v>-</v>
      </c>
      <c r="J302" s="47" t="str">
        <f>IF(ISNUMBER(san_table_data!J299), IF(san_table_data!J299=-999,"NA",san_table_data!J299), "-")</f>
        <v>-</v>
      </c>
      <c r="K302" s="47" t="str">
        <f>IF(ISNUMBER(san_table_data!K299), IF(san_table_data!K299=-999,"NA",san_table_data!K299), "-")</f>
        <v>-</v>
      </c>
      <c r="L302" s="60" t="str">
        <f>IF(ISNUMBER(san_table_data!L299), IF(san_table_data!L299=-999,"NA",IF(san_table_data!L299&gt;99, "&gt;99", IF(san_table_data!L299&lt;1, "&lt;1", san_table_data!L299))), "-")</f>
        <v>-</v>
      </c>
      <c r="M302" s="59" t="str">
        <f>IF(ISNUMBER(san_table_data!M299), IF(san_table_data!M299=-999,"NA",IF(san_table_data!M299&gt;99, "&gt;99", IF(san_table_data!M299&lt;1, "&lt;1", san_table_data!M299))), "-")</f>
        <v>-</v>
      </c>
      <c r="N302" s="59" t="str">
        <f>IF(ISNUMBER(san_table_data!N299), IF(san_table_data!N299=-999,"NA",IF(san_table_data!N299&gt;99, "&gt;99", IF(san_table_data!N299&lt;1, "&lt;1", san_table_data!N299))), "-")</f>
        <v>-</v>
      </c>
      <c r="O302" s="61" t="str">
        <f>IF(ISNUMBER(san_table_data!O299), IF(san_table_data!O299=-999,"NA",IF(san_table_data!O299&gt;99, "&gt;99", IF(san_table_data!O299&lt;1, "&lt;1", san_table_data!O299))), "-")</f>
        <v>-</v>
      </c>
      <c r="P302" s="47" t="str">
        <f>IF(ISNUMBER(san_table_data!P299), IF(san_table_data!P299=-999,"NA",san_table_data!P299), "-")</f>
        <v>-</v>
      </c>
      <c r="Q302" s="47" t="str">
        <f>IF(ISNUMBER(san_table_data!Q299), IF(san_table_data!Q299=-999,"NA",san_table_data!Q299), "-")</f>
        <v>-</v>
      </c>
      <c r="R302" s="60" t="str">
        <f>IF(ISNUMBER(san_table_data!R299), IF(san_table_data!R299=-999,"NA",IF(san_table_data!R299&gt;99, "&gt;99", IF(san_table_data!R299&lt;1, "&lt;1", san_table_data!R299))), "-")</f>
        <v>-</v>
      </c>
      <c r="S302" s="59" t="str">
        <f>IF(ISNUMBER(san_table_data!S299), IF(san_table_data!S299=-999,"NA",IF(san_table_data!S299&gt;99, "&gt;99", IF(san_table_data!S299&lt;1, "&lt;1", san_table_data!S299))), "-")</f>
        <v>-</v>
      </c>
      <c r="T302" s="59" t="str">
        <f>IF(ISNUMBER(san_table_data!T299), IF(san_table_data!T299=-999,"NA",IF(san_table_data!T299&gt;99, "&gt;99", IF(san_table_data!T299&lt;1, "&lt;1", san_table_data!T299))), "-")</f>
        <v>-</v>
      </c>
      <c r="U302" s="61" t="str">
        <f>IF(ISNUMBER(san_table_data!U299), IF(san_table_data!U299=-999,"NA",IF(san_table_data!U299&gt;99, "&gt;99", IF(san_table_data!U299&lt;1, "&lt;1", san_table_data!U299))), "-")</f>
        <v>-</v>
      </c>
      <c r="V302" s="47" t="str">
        <f>IF(ISNUMBER(san_table_data!V299), IF(san_table_data!V299=-999,"NA",san_table_data!V299), "-")</f>
        <v>-</v>
      </c>
      <c r="W302" s="47" t="str">
        <f>IF(ISNUMBER(san_table_data!W299), IF(san_table_data!W299=-999,"NA",san_table_data!W299), "-")</f>
        <v>-</v>
      </c>
      <c r="X302" s="47"/>
      <c r="Y302" s="47"/>
      <c r="Z302" s="62" t="str">
        <f>IF(ISNUMBER(san_table_data!Z299), IF(san_table_data!Z299=-999,"NA",IF(san_table_data!Z299&gt;99, "&gt;99", IF(san_table_data!Z299&lt;1, "&lt;1", san_table_data!Z299))), "-")</f>
        <v>-</v>
      </c>
      <c r="AA302" s="63" t="str">
        <f>IF(ISNUMBER(san_table_data!AA299), IF(san_table_data!AA299=-999,"NA",IF(san_table_data!AA299&gt;99, "&gt;99", IF(san_table_data!AA299&lt;1, "&lt;1", san_table_data!AA299))), "-")</f>
        <v>-</v>
      </c>
      <c r="AB302" s="63" t="str">
        <f>IF(ISNUMBER(san_table_data!AB299), IF(san_table_data!AB299=-999,"NA",IF(san_table_data!AB299&gt;99, "&gt;99", IF(san_table_data!AB299&lt;1, "&lt;1", san_table_data!AB299))), "-")</f>
        <v>-</v>
      </c>
      <c r="AC302" s="63" t="str">
        <f>IF(ISNUMBER(san_table_data!AC299), IF(san_table_data!AC299=-999,"NA",IF(san_table_data!AC299&gt;99, "&gt;99", IF(san_table_data!AC299&lt;1, "&lt;1", san_table_data!AC299))), "-")</f>
        <v>-</v>
      </c>
      <c r="AD302" s="59" t="str">
        <f>IF(ISNUMBER(san_table_data!AD299), IF(san_table_data!AD299=-999,"NA",IF(san_table_data!AD299&gt;99, "&gt;99", IF(san_table_data!AD299&lt;1, "&lt;1", san_table_data!AD299))), "-")</f>
        <v>-</v>
      </c>
      <c r="AE302" s="59" t="str">
        <f>IF(ISNUMBER(san_table_data!AE299), IF(san_table_data!AE299=-999,"NA",IF(san_table_data!AE299&gt;99, "&gt;99", IF(san_table_data!AE299&lt;1, "&lt;1", san_table_data!AE299))), "-")</f>
        <v>-</v>
      </c>
      <c r="AF302" s="59" t="str">
        <f>IF(ISNUMBER(san_table_data!AF299), IF(san_table_data!AF299=-999,"NA",IF(san_table_data!AF299&gt;99, "&gt;99", IF(san_table_data!AF299&lt;1, "&lt;1", san_table_data!AF299))), "-")</f>
        <v>-</v>
      </c>
      <c r="AG302" s="62" t="str">
        <f>IF(ISNUMBER(san_table_data!AG299), IF(san_table_data!AG299=-999,"NA",IF(san_table_data!AG299&gt;99, "&gt;99", IF(san_table_data!AG299&lt;1, "&lt;1", san_table_data!AG299))), "-")</f>
        <v>-</v>
      </c>
      <c r="AH302" s="63" t="str">
        <f>IF(ISNUMBER(san_table_data!AH299), IF(san_table_data!AH299=-999,"NA",IF(san_table_data!AH299&gt;99, "&gt;99", IF(san_table_data!AH299&lt;1, "&lt;1", san_table_data!AH299))), "-")</f>
        <v>-</v>
      </c>
      <c r="AI302" s="63" t="str">
        <f>IF(ISNUMBER(san_table_data!AI299), IF(san_table_data!AI299=-999,"NA",IF(san_table_data!AI299&gt;99, "&gt;99", IF(san_table_data!AI299&lt;1, "&lt;1", san_table_data!AI299))), "-")</f>
        <v>-</v>
      </c>
      <c r="AJ302" s="63" t="str">
        <f>IF(ISNUMBER(san_table_data!AJ299), IF(san_table_data!AJ299=-999,"NA",IF(san_table_data!AJ299&gt;99, "&gt;99", IF(san_table_data!AJ299&lt;1, "&lt;1", san_table_data!AJ299))), "-")</f>
        <v>-</v>
      </c>
      <c r="AK302" s="59" t="str">
        <f>IF(ISNUMBER(san_table_data!AK299), IF(san_table_data!AK299=-999,"NA",IF(san_table_data!AK299&gt;99, "&gt;99", IF(san_table_data!AK299&lt;1, "&lt;1", san_table_data!AK299))), "-")</f>
        <v>-</v>
      </c>
      <c r="AL302" s="59" t="str">
        <f>IF(ISNUMBER(san_table_data!AL299), IF(san_table_data!AL299=-999,"NA",IF(san_table_data!AL299&gt;99, "&gt;99", IF(san_table_data!AL299&lt;1, "&lt;1", san_table_data!AL299))), "-")</f>
        <v>-</v>
      </c>
      <c r="AM302" s="59" t="str">
        <f>IF(ISNUMBER(san_table_data!AM299), IF(san_table_data!AM299=-999,"NA",IF(san_table_data!AM299&gt;99, "&gt;99", IF(san_table_data!AM299&lt;1, "&lt;1", san_table_data!AM299))), "-")</f>
        <v>-</v>
      </c>
      <c r="AN302" s="62" t="str">
        <f>IF(ISNUMBER(san_table_data!AN299), IF(san_table_data!AN299=-999,"NA",IF(san_table_data!AN299&gt;99, "&gt;99", IF(san_table_data!AN299&lt;1, "&lt;1", san_table_data!AN299))), "-")</f>
        <v>-</v>
      </c>
      <c r="AO302" s="63" t="str">
        <f>IF(ISNUMBER(san_table_data!AO299), IF(san_table_data!AO299=-999,"NA",IF(san_table_data!AO299&gt;99, "&gt;99", IF(san_table_data!AO299&lt;1, "&lt;1", san_table_data!AO299))), "-")</f>
        <v>-</v>
      </c>
      <c r="AP302" s="63" t="str">
        <f>IF(ISNUMBER(san_table_data!AP299), IF(san_table_data!AP299=-999,"NA",IF(san_table_data!AP299&gt;99, "&gt;99", IF(san_table_data!AP299&lt;1, "&lt;1", san_table_data!AP299))), "-")</f>
        <v>-</v>
      </c>
      <c r="AQ302" s="63" t="str">
        <f>IF(ISNUMBER(san_table_data!AQ299), IF(san_table_data!AQ299=-999,"NA",IF(san_table_data!AQ299&gt;99, "&gt;99", IF(san_table_data!AQ299&lt;1, "&lt;1", san_table_data!AQ299))), "-")</f>
        <v>-</v>
      </c>
      <c r="AR302" s="59" t="str">
        <f>IF(ISNUMBER(san_table_data!AR299), IF(san_table_data!AR299=-999,"NA",IF(san_table_data!AR299&gt;99, "&gt;99", IF(san_table_data!AR299&lt;1, "&lt;1", san_table_data!AR299))), "-")</f>
        <v>-</v>
      </c>
      <c r="AS302" s="59" t="str">
        <f>IF(ISNUMBER(san_table_data!AS299), IF(san_table_data!AS299=-999,"NA",IF(san_table_data!AS299&gt;99, "&gt;99", IF(san_table_data!AS299&lt;1, "&lt;1", san_table_data!AS299))), "-")</f>
        <v>-</v>
      </c>
      <c r="AT302" s="59" t="str">
        <f>IF(ISNUMBER(san_table_data!AT299), IF(san_table_data!AT299=-999,"NA",IF(san_table_data!AT299&gt;99, "&gt;99", IF(san_table_data!AT299&lt;1, "&lt;1", san_table_data!AT299))), "-")</f>
        <v>-</v>
      </c>
    </row>
    <row r="303" x14ac:dyDescent="0.25">
      <c r="A303" s="56" t="str">
        <f>IF(ISBLANK(san_table_data!A300), "", san_table_data!A300)</f>
        <v/>
      </c>
      <c r="B303" s="56" t="str">
        <f>IF(ISBLANK(san_table_data!B300), "", san_table_data!B300)</f>
        <v/>
      </c>
      <c r="C303" s="57" t="str">
        <f>IF(ISNUMBER(san_table_data!C300), san_table_data!C300, "-")</f>
        <v>-</v>
      </c>
      <c r="D303" s="58" t="str">
        <f>IF(ISNUMBER(san_table_data!D300), san_table_data!D300, "-")</f>
        <v>-</v>
      </c>
      <c r="E303" s="59" t="str">
        <f>IF(ISNUMBER(san_table_data!E300), san_table_data!E300, "-")</f>
        <v>-</v>
      </c>
      <c r="F303" s="60" t="str">
        <f>IF(ISNUMBER(san_table_data!F300), IF(san_table_data!F300=-999,"NA",IF(san_table_data!F300&gt;99, "&gt;99", IF(san_table_data!F300&lt;1, "&lt;1", san_table_data!F300))), "-")</f>
        <v>-</v>
      </c>
      <c r="G303" s="59" t="str">
        <f>IF(ISNUMBER(san_table_data!G300), IF(san_table_data!G300=-999,"NA",IF(san_table_data!G300&gt;99, "&gt;99", IF(san_table_data!G300&lt;1, "&lt;1", san_table_data!G300))), "-")</f>
        <v>-</v>
      </c>
      <c r="H303" s="59" t="str">
        <f>IF(ISNUMBER(san_table_data!H300), IF(san_table_data!H300=-999,"NA",IF(san_table_data!H300&gt;99, "&gt;99", IF(san_table_data!H300&lt;1, "&lt;1", san_table_data!H300))), "-")</f>
        <v>-</v>
      </c>
      <c r="I303" s="61" t="str">
        <f>IF(ISNUMBER(san_table_data!I300), IF(san_table_data!I300=-999,"NA",IF(san_table_data!I300&gt;99, "&gt;99", IF(san_table_data!I300&lt;1, "&lt;1", san_table_data!I300))), "-")</f>
        <v>-</v>
      </c>
      <c r="J303" s="47" t="str">
        <f>IF(ISNUMBER(san_table_data!J300), IF(san_table_data!J300=-999,"NA",san_table_data!J300), "-")</f>
        <v>-</v>
      </c>
      <c r="K303" s="47" t="str">
        <f>IF(ISNUMBER(san_table_data!K300), IF(san_table_data!K300=-999,"NA",san_table_data!K300), "-")</f>
        <v>-</v>
      </c>
      <c r="L303" s="60" t="str">
        <f>IF(ISNUMBER(san_table_data!L300), IF(san_table_data!L300=-999,"NA",IF(san_table_data!L300&gt;99, "&gt;99", IF(san_table_data!L300&lt;1, "&lt;1", san_table_data!L300))), "-")</f>
        <v>-</v>
      </c>
      <c r="M303" s="59" t="str">
        <f>IF(ISNUMBER(san_table_data!M300), IF(san_table_data!M300=-999,"NA",IF(san_table_data!M300&gt;99, "&gt;99", IF(san_table_data!M300&lt;1, "&lt;1", san_table_data!M300))), "-")</f>
        <v>-</v>
      </c>
      <c r="N303" s="59" t="str">
        <f>IF(ISNUMBER(san_table_data!N300), IF(san_table_data!N300=-999,"NA",IF(san_table_data!N300&gt;99, "&gt;99", IF(san_table_data!N300&lt;1, "&lt;1", san_table_data!N300))), "-")</f>
        <v>-</v>
      </c>
      <c r="O303" s="61" t="str">
        <f>IF(ISNUMBER(san_table_data!O300), IF(san_table_data!O300=-999,"NA",IF(san_table_data!O300&gt;99, "&gt;99", IF(san_table_data!O300&lt;1, "&lt;1", san_table_data!O300))), "-")</f>
        <v>-</v>
      </c>
      <c r="P303" s="47" t="str">
        <f>IF(ISNUMBER(san_table_data!P300), IF(san_table_data!P300=-999,"NA",san_table_data!P300), "-")</f>
        <v>-</v>
      </c>
      <c r="Q303" s="47" t="str">
        <f>IF(ISNUMBER(san_table_data!Q300), IF(san_table_data!Q300=-999,"NA",san_table_data!Q300), "-")</f>
        <v>-</v>
      </c>
      <c r="R303" s="60" t="str">
        <f>IF(ISNUMBER(san_table_data!R300), IF(san_table_data!R300=-999,"NA",IF(san_table_data!R300&gt;99, "&gt;99", IF(san_table_data!R300&lt;1, "&lt;1", san_table_data!R300))), "-")</f>
        <v>-</v>
      </c>
      <c r="S303" s="59" t="str">
        <f>IF(ISNUMBER(san_table_data!S300), IF(san_table_data!S300=-999,"NA",IF(san_table_data!S300&gt;99, "&gt;99", IF(san_table_data!S300&lt;1, "&lt;1", san_table_data!S300))), "-")</f>
        <v>-</v>
      </c>
      <c r="T303" s="59" t="str">
        <f>IF(ISNUMBER(san_table_data!T300), IF(san_table_data!T300=-999,"NA",IF(san_table_data!T300&gt;99, "&gt;99", IF(san_table_data!T300&lt;1, "&lt;1", san_table_data!T300))), "-")</f>
        <v>-</v>
      </c>
      <c r="U303" s="61" t="str">
        <f>IF(ISNUMBER(san_table_data!U300), IF(san_table_data!U300=-999,"NA",IF(san_table_data!U300&gt;99, "&gt;99", IF(san_table_data!U300&lt;1, "&lt;1", san_table_data!U300))), "-")</f>
        <v>-</v>
      </c>
      <c r="V303" s="47" t="str">
        <f>IF(ISNUMBER(san_table_data!V300), IF(san_table_data!V300=-999,"NA",san_table_data!V300), "-")</f>
        <v>-</v>
      </c>
      <c r="W303" s="47" t="str">
        <f>IF(ISNUMBER(san_table_data!W300), IF(san_table_data!W300=-999,"NA",san_table_data!W300), "-")</f>
        <v>-</v>
      </c>
      <c r="X303" s="47"/>
      <c r="Y303" s="47"/>
      <c r="Z303" s="62" t="str">
        <f>IF(ISNUMBER(san_table_data!Z300), IF(san_table_data!Z300=-999,"NA",IF(san_table_data!Z300&gt;99, "&gt;99", IF(san_table_data!Z300&lt;1, "&lt;1", san_table_data!Z300))), "-")</f>
        <v>-</v>
      </c>
      <c r="AA303" s="63" t="str">
        <f>IF(ISNUMBER(san_table_data!AA300), IF(san_table_data!AA300=-999,"NA",IF(san_table_data!AA300&gt;99, "&gt;99", IF(san_table_data!AA300&lt;1, "&lt;1", san_table_data!AA300))), "-")</f>
        <v>-</v>
      </c>
      <c r="AB303" s="63" t="str">
        <f>IF(ISNUMBER(san_table_data!AB300), IF(san_table_data!AB300=-999,"NA",IF(san_table_data!AB300&gt;99, "&gt;99", IF(san_table_data!AB300&lt;1, "&lt;1", san_table_data!AB300))), "-")</f>
        <v>-</v>
      </c>
      <c r="AC303" s="63" t="str">
        <f>IF(ISNUMBER(san_table_data!AC300), IF(san_table_data!AC300=-999,"NA",IF(san_table_data!AC300&gt;99, "&gt;99", IF(san_table_data!AC300&lt;1, "&lt;1", san_table_data!AC300))), "-")</f>
        <v>-</v>
      </c>
      <c r="AD303" s="59" t="str">
        <f>IF(ISNUMBER(san_table_data!AD300), IF(san_table_data!AD300=-999,"NA",IF(san_table_data!AD300&gt;99, "&gt;99", IF(san_table_data!AD300&lt;1, "&lt;1", san_table_data!AD300))), "-")</f>
        <v>-</v>
      </c>
      <c r="AE303" s="59" t="str">
        <f>IF(ISNUMBER(san_table_data!AE300), IF(san_table_data!AE300=-999,"NA",IF(san_table_data!AE300&gt;99, "&gt;99", IF(san_table_data!AE300&lt;1, "&lt;1", san_table_data!AE300))), "-")</f>
        <v>-</v>
      </c>
      <c r="AF303" s="59" t="str">
        <f>IF(ISNUMBER(san_table_data!AF300), IF(san_table_data!AF300=-999,"NA",IF(san_table_data!AF300&gt;99, "&gt;99", IF(san_table_data!AF300&lt;1, "&lt;1", san_table_data!AF300))), "-")</f>
        <v>-</v>
      </c>
      <c r="AG303" s="62" t="str">
        <f>IF(ISNUMBER(san_table_data!AG300), IF(san_table_data!AG300=-999,"NA",IF(san_table_data!AG300&gt;99, "&gt;99", IF(san_table_data!AG300&lt;1, "&lt;1", san_table_data!AG300))), "-")</f>
        <v>-</v>
      </c>
      <c r="AH303" s="63" t="str">
        <f>IF(ISNUMBER(san_table_data!AH300), IF(san_table_data!AH300=-999,"NA",IF(san_table_data!AH300&gt;99, "&gt;99", IF(san_table_data!AH300&lt;1, "&lt;1", san_table_data!AH300))), "-")</f>
        <v>-</v>
      </c>
      <c r="AI303" s="63" t="str">
        <f>IF(ISNUMBER(san_table_data!AI300), IF(san_table_data!AI300=-999,"NA",IF(san_table_data!AI300&gt;99, "&gt;99", IF(san_table_data!AI300&lt;1, "&lt;1", san_table_data!AI300))), "-")</f>
        <v>-</v>
      </c>
      <c r="AJ303" s="63" t="str">
        <f>IF(ISNUMBER(san_table_data!AJ300), IF(san_table_data!AJ300=-999,"NA",IF(san_table_data!AJ300&gt;99, "&gt;99", IF(san_table_data!AJ300&lt;1, "&lt;1", san_table_data!AJ300))), "-")</f>
        <v>-</v>
      </c>
      <c r="AK303" s="59" t="str">
        <f>IF(ISNUMBER(san_table_data!AK300), IF(san_table_data!AK300=-999,"NA",IF(san_table_data!AK300&gt;99, "&gt;99", IF(san_table_data!AK300&lt;1, "&lt;1", san_table_data!AK300))), "-")</f>
        <v>-</v>
      </c>
      <c r="AL303" s="59" t="str">
        <f>IF(ISNUMBER(san_table_data!AL300), IF(san_table_data!AL300=-999,"NA",IF(san_table_data!AL300&gt;99, "&gt;99", IF(san_table_data!AL300&lt;1, "&lt;1", san_table_data!AL300))), "-")</f>
        <v>-</v>
      </c>
      <c r="AM303" s="59" t="str">
        <f>IF(ISNUMBER(san_table_data!AM300), IF(san_table_data!AM300=-999,"NA",IF(san_table_data!AM300&gt;99, "&gt;99", IF(san_table_data!AM300&lt;1, "&lt;1", san_table_data!AM300))), "-")</f>
        <v>-</v>
      </c>
      <c r="AN303" s="62" t="str">
        <f>IF(ISNUMBER(san_table_data!AN300), IF(san_table_data!AN300=-999,"NA",IF(san_table_data!AN300&gt;99, "&gt;99", IF(san_table_data!AN300&lt;1, "&lt;1", san_table_data!AN300))), "-")</f>
        <v>-</v>
      </c>
      <c r="AO303" s="63" t="str">
        <f>IF(ISNUMBER(san_table_data!AO300), IF(san_table_data!AO300=-999,"NA",IF(san_table_data!AO300&gt;99, "&gt;99", IF(san_table_data!AO300&lt;1, "&lt;1", san_table_data!AO300))), "-")</f>
        <v>-</v>
      </c>
      <c r="AP303" s="63" t="str">
        <f>IF(ISNUMBER(san_table_data!AP300), IF(san_table_data!AP300=-999,"NA",IF(san_table_data!AP300&gt;99, "&gt;99", IF(san_table_data!AP300&lt;1, "&lt;1", san_table_data!AP300))), "-")</f>
        <v>-</v>
      </c>
      <c r="AQ303" s="63" t="str">
        <f>IF(ISNUMBER(san_table_data!AQ300), IF(san_table_data!AQ300=-999,"NA",IF(san_table_data!AQ300&gt;99, "&gt;99", IF(san_table_data!AQ300&lt;1, "&lt;1", san_table_data!AQ300))), "-")</f>
        <v>-</v>
      </c>
      <c r="AR303" s="59" t="str">
        <f>IF(ISNUMBER(san_table_data!AR300), IF(san_table_data!AR300=-999,"NA",IF(san_table_data!AR300&gt;99, "&gt;99", IF(san_table_data!AR300&lt;1, "&lt;1", san_table_data!AR300))), "-")</f>
        <v>-</v>
      </c>
      <c r="AS303" s="59" t="str">
        <f>IF(ISNUMBER(san_table_data!AS300), IF(san_table_data!AS300=-999,"NA",IF(san_table_data!AS300&gt;99, "&gt;99", IF(san_table_data!AS300&lt;1, "&lt;1", san_table_data!AS300))), "-")</f>
        <v>-</v>
      </c>
      <c r="AT303" s="59" t="str">
        <f>IF(ISNUMBER(san_table_data!AT300), IF(san_table_data!AT300=-999,"NA",IF(san_table_data!AT300&gt;99, "&gt;99", IF(san_table_data!AT300&lt;1, "&lt;1", san_table_data!AT300))), "-")</f>
        <v>-</v>
      </c>
    </row>
    <row r="304" x14ac:dyDescent="0.25">
      <c r="A304" s="56" t="str">
        <f>IF(ISBLANK(san_table_data!A301), "", san_table_data!A301)</f>
        <v/>
      </c>
      <c r="B304" s="56" t="str">
        <f>IF(ISBLANK(san_table_data!B301), "", san_table_data!B301)</f>
        <v/>
      </c>
      <c r="C304" s="57" t="str">
        <f>IF(ISNUMBER(san_table_data!C301), san_table_data!C301, "-")</f>
        <v>-</v>
      </c>
      <c r="D304" s="58" t="str">
        <f>IF(ISNUMBER(san_table_data!D301), san_table_data!D301, "-")</f>
        <v>-</v>
      </c>
      <c r="E304" s="59" t="str">
        <f>IF(ISNUMBER(san_table_data!E301), san_table_data!E301, "-")</f>
        <v>-</v>
      </c>
      <c r="F304" s="60" t="str">
        <f>IF(ISNUMBER(san_table_data!F301), IF(san_table_data!F301=-999,"NA",IF(san_table_data!F301&gt;99, "&gt;99", IF(san_table_data!F301&lt;1, "&lt;1", san_table_data!F301))), "-")</f>
        <v>-</v>
      </c>
      <c r="G304" s="59" t="str">
        <f>IF(ISNUMBER(san_table_data!G301), IF(san_table_data!G301=-999,"NA",IF(san_table_data!G301&gt;99, "&gt;99", IF(san_table_data!G301&lt;1, "&lt;1", san_table_data!G301))), "-")</f>
        <v>-</v>
      </c>
      <c r="H304" s="59" t="str">
        <f>IF(ISNUMBER(san_table_data!H301), IF(san_table_data!H301=-999,"NA",IF(san_table_data!H301&gt;99, "&gt;99", IF(san_table_data!H301&lt;1, "&lt;1", san_table_data!H301))), "-")</f>
        <v>-</v>
      </c>
      <c r="I304" s="61" t="str">
        <f>IF(ISNUMBER(san_table_data!I301), IF(san_table_data!I301=-999,"NA",IF(san_table_data!I301&gt;99, "&gt;99", IF(san_table_data!I301&lt;1, "&lt;1", san_table_data!I301))), "-")</f>
        <v>-</v>
      </c>
      <c r="J304" s="47" t="str">
        <f>IF(ISNUMBER(san_table_data!J301), IF(san_table_data!J301=-999,"NA",san_table_data!J301), "-")</f>
        <v>-</v>
      </c>
      <c r="K304" s="47" t="str">
        <f>IF(ISNUMBER(san_table_data!K301), IF(san_table_data!K301=-999,"NA",san_table_data!K301), "-")</f>
        <v>-</v>
      </c>
      <c r="L304" s="60" t="str">
        <f>IF(ISNUMBER(san_table_data!L301), IF(san_table_data!L301=-999,"NA",IF(san_table_data!L301&gt;99, "&gt;99", IF(san_table_data!L301&lt;1, "&lt;1", san_table_data!L301))), "-")</f>
        <v>-</v>
      </c>
      <c r="M304" s="59" t="str">
        <f>IF(ISNUMBER(san_table_data!M301), IF(san_table_data!M301=-999,"NA",IF(san_table_data!M301&gt;99, "&gt;99", IF(san_table_data!M301&lt;1, "&lt;1", san_table_data!M301))), "-")</f>
        <v>-</v>
      </c>
      <c r="N304" s="59" t="str">
        <f>IF(ISNUMBER(san_table_data!N301), IF(san_table_data!N301=-999,"NA",IF(san_table_data!N301&gt;99, "&gt;99", IF(san_table_data!N301&lt;1, "&lt;1", san_table_data!N301))), "-")</f>
        <v>-</v>
      </c>
      <c r="O304" s="61" t="str">
        <f>IF(ISNUMBER(san_table_data!O301), IF(san_table_data!O301=-999,"NA",IF(san_table_data!O301&gt;99, "&gt;99", IF(san_table_data!O301&lt;1, "&lt;1", san_table_data!O301))), "-")</f>
        <v>-</v>
      </c>
      <c r="P304" s="47" t="str">
        <f>IF(ISNUMBER(san_table_data!P301), IF(san_table_data!P301=-999,"NA",san_table_data!P301), "-")</f>
        <v>-</v>
      </c>
      <c r="Q304" s="47" t="str">
        <f>IF(ISNUMBER(san_table_data!Q301), IF(san_table_data!Q301=-999,"NA",san_table_data!Q301), "-")</f>
        <v>-</v>
      </c>
      <c r="R304" s="60" t="str">
        <f>IF(ISNUMBER(san_table_data!R301), IF(san_table_data!R301=-999,"NA",IF(san_table_data!R301&gt;99, "&gt;99", IF(san_table_data!R301&lt;1, "&lt;1", san_table_data!R301))), "-")</f>
        <v>-</v>
      </c>
      <c r="S304" s="59" t="str">
        <f>IF(ISNUMBER(san_table_data!S301), IF(san_table_data!S301=-999,"NA",IF(san_table_data!S301&gt;99, "&gt;99", IF(san_table_data!S301&lt;1, "&lt;1", san_table_data!S301))), "-")</f>
        <v>-</v>
      </c>
      <c r="T304" s="59" t="str">
        <f>IF(ISNUMBER(san_table_data!T301), IF(san_table_data!T301=-999,"NA",IF(san_table_data!T301&gt;99, "&gt;99", IF(san_table_data!T301&lt;1, "&lt;1", san_table_data!T301))), "-")</f>
        <v>-</v>
      </c>
      <c r="U304" s="61" t="str">
        <f>IF(ISNUMBER(san_table_data!U301), IF(san_table_data!U301=-999,"NA",IF(san_table_data!U301&gt;99, "&gt;99", IF(san_table_data!U301&lt;1, "&lt;1", san_table_data!U301))), "-")</f>
        <v>-</v>
      </c>
      <c r="V304" s="47" t="str">
        <f>IF(ISNUMBER(san_table_data!V301), IF(san_table_data!V301=-999,"NA",san_table_data!V301), "-")</f>
        <v>-</v>
      </c>
      <c r="W304" s="47" t="str">
        <f>IF(ISNUMBER(san_table_data!W301), IF(san_table_data!W301=-999,"NA",san_table_data!W301), "-")</f>
        <v>-</v>
      </c>
      <c r="X304" s="47"/>
      <c r="Y304" s="47"/>
      <c r="Z304" s="62" t="str">
        <f>IF(ISNUMBER(san_table_data!Z301), IF(san_table_data!Z301=-999,"NA",IF(san_table_data!Z301&gt;99, "&gt;99", IF(san_table_data!Z301&lt;1, "&lt;1", san_table_data!Z301))), "-")</f>
        <v>-</v>
      </c>
      <c r="AA304" s="63" t="str">
        <f>IF(ISNUMBER(san_table_data!AA301), IF(san_table_data!AA301=-999,"NA",IF(san_table_data!AA301&gt;99, "&gt;99", IF(san_table_data!AA301&lt;1, "&lt;1", san_table_data!AA301))), "-")</f>
        <v>-</v>
      </c>
      <c r="AB304" s="63" t="str">
        <f>IF(ISNUMBER(san_table_data!AB301), IF(san_table_data!AB301=-999,"NA",IF(san_table_data!AB301&gt;99, "&gt;99", IF(san_table_data!AB301&lt;1, "&lt;1", san_table_data!AB301))), "-")</f>
        <v>-</v>
      </c>
      <c r="AC304" s="63" t="str">
        <f>IF(ISNUMBER(san_table_data!AC301), IF(san_table_data!AC301=-999,"NA",IF(san_table_data!AC301&gt;99, "&gt;99", IF(san_table_data!AC301&lt;1, "&lt;1", san_table_data!AC301))), "-")</f>
        <v>-</v>
      </c>
      <c r="AD304" s="59" t="str">
        <f>IF(ISNUMBER(san_table_data!AD301), IF(san_table_data!AD301=-999,"NA",IF(san_table_data!AD301&gt;99, "&gt;99", IF(san_table_data!AD301&lt;1, "&lt;1", san_table_data!AD301))), "-")</f>
        <v>-</v>
      </c>
      <c r="AE304" s="59" t="str">
        <f>IF(ISNUMBER(san_table_data!AE301), IF(san_table_data!AE301=-999,"NA",IF(san_table_data!AE301&gt;99, "&gt;99", IF(san_table_data!AE301&lt;1, "&lt;1", san_table_data!AE301))), "-")</f>
        <v>-</v>
      </c>
      <c r="AF304" s="59" t="str">
        <f>IF(ISNUMBER(san_table_data!AF301), IF(san_table_data!AF301=-999,"NA",IF(san_table_data!AF301&gt;99, "&gt;99", IF(san_table_data!AF301&lt;1, "&lt;1", san_table_data!AF301))), "-")</f>
        <v>-</v>
      </c>
      <c r="AG304" s="62" t="str">
        <f>IF(ISNUMBER(san_table_data!AG301), IF(san_table_data!AG301=-999,"NA",IF(san_table_data!AG301&gt;99, "&gt;99", IF(san_table_data!AG301&lt;1, "&lt;1", san_table_data!AG301))), "-")</f>
        <v>-</v>
      </c>
      <c r="AH304" s="63" t="str">
        <f>IF(ISNUMBER(san_table_data!AH301), IF(san_table_data!AH301=-999,"NA",IF(san_table_data!AH301&gt;99, "&gt;99", IF(san_table_data!AH301&lt;1, "&lt;1", san_table_data!AH301))), "-")</f>
        <v>-</v>
      </c>
      <c r="AI304" s="63" t="str">
        <f>IF(ISNUMBER(san_table_data!AI301), IF(san_table_data!AI301=-999,"NA",IF(san_table_data!AI301&gt;99, "&gt;99", IF(san_table_data!AI301&lt;1, "&lt;1", san_table_data!AI301))), "-")</f>
        <v>-</v>
      </c>
      <c r="AJ304" s="63" t="str">
        <f>IF(ISNUMBER(san_table_data!AJ301), IF(san_table_data!AJ301=-999,"NA",IF(san_table_data!AJ301&gt;99, "&gt;99", IF(san_table_data!AJ301&lt;1, "&lt;1", san_table_data!AJ301))), "-")</f>
        <v>-</v>
      </c>
      <c r="AK304" s="59" t="str">
        <f>IF(ISNUMBER(san_table_data!AK301), IF(san_table_data!AK301=-999,"NA",IF(san_table_data!AK301&gt;99, "&gt;99", IF(san_table_data!AK301&lt;1, "&lt;1", san_table_data!AK301))), "-")</f>
        <v>-</v>
      </c>
      <c r="AL304" s="59" t="str">
        <f>IF(ISNUMBER(san_table_data!AL301), IF(san_table_data!AL301=-999,"NA",IF(san_table_data!AL301&gt;99, "&gt;99", IF(san_table_data!AL301&lt;1, "&lt;1", san_table_data!AL301))), "-")</f>
        <v>-</v>
      </c>
      <c r="AM304" s="59" t="str">
        <f>IF(ISNUMBER(san_table_data!AM301), IF(san_table_data!AM301=-999,"NA",IF(san_table_data!AM301&gt;99, "&gt;99", IF(san_table_data!AM301&lt;1, "&lt;1", san_table_data!AM301))), "-")</f>
        <v>-</v>
      </c>
      <c r="AN304" s="62" t="str">
        <f>IF(ISNUMBER(san_table_data!AN301), IF(san_table_data!AN301=-999,"NA",IF(san_table_data!AN301&gt;99, "&gt;99", IF(san_table_data!AN301&lt;1, "&lt;1", san_table_data!AN301))), "-")</f>
        <v>-</v>
      </c>
      <c r="AO304" s="63" t="str">
        <f>IF(ISNUMBER(san_table_data!AO301), IF(san_table_data!AO301=-999,"NA",IF(san_table_data!AO301&gt;99, "&gt;99", IF(san_table_data!AO301&lt;1, "&lt;1", san_table_data!AO301))), "-")</f>
        <v>-</v>
      </c>
      <c r="AP304" s="63" t="str">
        <f>IF(ISNUMBER(san_table_data!AP301), IF(san_table_data!AP301=-999,"NA",IF(san_table_data!AP301&gt;99, "&gt;99", IF(san_table_data!AP301&lt;1, "&lt;1", san_table_data!AP301))), "-")</f>
        <v>-</v>
      </c>
      <c r="AQ304" s="63" t="str">
        <f>IF(ISNUMBER(san_table_data!AQ301), IF(san_table_data!AQ301=-999,"NA",IF(san_table_data!AQ301&gt;99, "&gt;99", IF(san_table_data!AQ301&lt;1, "&lt;1", san_table_data!AQ301))), "-")</f>
        <v>-</v>
      </c>
      <c r="AR304" s="59" t="str">
        <f>IF(ISNUMBER(san_table_data!AR301), IF(san_table_data!AR301=-999,"NA",IF(san_table_data!AR301&gt;99, "&gt;99", IF(san_table_data!AR301&lt;1, "&lt;1", san_table_data!AR301))), "-")</f>
        <v>-</v>
      </c>
      <c r="AS304" s="59" t="str">
        <f>IF(ISNUMBER(san_table_data!AS301), IF(san_table_data!AS301=-999,"NA",IF(san_table_data!AS301&gt;99, "&gt;99", IF(san_table_data!AS301&lt;1, "&lt;1", san_table_data!AS301))), "-")</f>
        <v>-</v>
      </c>
      <c r="AT304" s="59" t="str">
        <f>IF(ISNUMBER(san_table_data!AT301), IF(san_table_data!AT301=-999,"NA",IF(san_table_data!AT301&gt;99, "&gt;99", IF(san_table_data!AT301&lt;1, "&lt;1", san_table_data!AT301))), "-")</f>
        <v>-</v>
      </c>
    </row>
    <row r="305" x14ac:dyDescent="0.25">
      <c r="A305" s="56" t="str">
        <f>IF(ISBLANK(san_table_data!A302), "", san_table_data!A302)</f>
        <v/>
      </c>
      <c r="B305" s="56" t="str">
        <f>IF(ISBLANK(san_table_data!B302), "", san_table_data!B302)</f>
        <v/>
      </c>
      <c r="C305" s="57" t="str">
        <f>IF(ISNUMBER(san_table_data!C302), san_table_data!C302, "-")</f>
        <v>-</v>
      </c>
      <c r="D305" s="58" t="str">
        <f>IF(ISNUMBER(san_table_data!D302), san_table_data!D302, "-")</f>
        <v>-</v>
      </c>
      <c r="E305" s="59" t="str">
        <f>IF(ISNUMBER(san_table_data!E302), san_table_data!E302, "-")</f>
        <v>-</v>
      </c>
      <c r="F305" s="60" t="str">
        <f>IF(ISNUMBER(san_table_data!F302), IF(san_table_data!F302=-999,"NA",IF(san_table_data!F302&gt;99, "&gt;99", IF(san_table_data!F302&lt;1, "&lt;1", san_table_data!F302))), "-")</f>
        <v>-</v>
      </c>
      <c r="G305" s="59" t="str">
        <f>IF(ISNUMBER(san_table_data!G302), IF(san_table_data!G302=-999,"NA",IF(san_table_data!G302&gt;99, "&gt;99", IF(san_table_data!G302&lt;1, "&lt;1", san_table_data!G302))), "-")</f>
        <v>-</v>
      </c>
      <c r="H305" s="59" t="str">
        <f>IF(ISNUMBER(san_table_data!H302), IF(san_table_data!H302=-999,"NA",IF(san_table_data!H302&gt;99, "&gt;99", IF(san_table_data!H302&lt;1, "&lt;1", san_table_data!H302))), "-")</f>
        <v>-</v>
      </c>
      <c r="I305" s="61" t="str">
        <f>IF(ISNUMBER(san_table_data!I302), IF(san_table_data!I302=-999,"NA",IF(san_table_data!I302&gt;99, "&gt;99", IF(san_table_data!I302&lt;1, "&lt;1", san_table_data!I302))), "-")</f>
        <v>-</v>
      </c>
      <c r="J305" s="47" t="str">
        <f>IF(ISNUMBER(san_table_data!J302), IF(san_table_data!J302=-999,"NA",san_table_data!J302), "-")</f>
        <v>-</v>
      </c>
      <c r="K305" s="47" t="str">
        <f>IF(ISNUMBER(san_table_data!K302), IF(san_table_data!K302=-999,"NA",san_table_data!K302), "-")</f>
        <v>-</v>
      </c>
      <c r="L305" s="60" t="str">
        <f>IF(ISNUMBER(san_table_data!L302), IF(san_table_data!L302=-999,"NA",IF(san_table_data!L302&gt;99, "&gt;99", IF(san_table_data!L302&lt;1, "&lt;1", san_table_data!L302))), "-")</f>
        <v>-</v>
      </c>
      <c r="M305" s="59" t="str">
        <f>IF(ISNUMBER(san_table_data!M302), IF(san_table_data!M302=-999,"NA",IF(san_table_data!M302&gt;99, "&gt;99", IF(san_table_data!M302&lt;1, "&lt;1", san_table_data!M302))), "-")</f>
        <v>-</v>
      </c>
      <c r="N305" s="59" t="str">
        <f>IF(ISNUMBER(san_table_data!N302), IF(san_table_data!N302=-999,"NA",IF(san_table_data!N302&gt;99, "&gt;99", IF(san_table_data!N302&lt;1, "&lt;1", san_table_data!N302))), "-")</f>
        <v>-</v>
      </c>
      <c r="O305" s="61" t="str">
        <f>IF(ISNUMBER(san_table_data!O302), IF(san_table_data!O302=-999,"NA",IF(san_table_data!O302&gt;99, "&gt;99", IF(san_table_data!O302&lt;1, "&lt;1", san_table_data!O302))), "-")</f>
        <v>-</v>
      </c>
      <c r="P305" s="47" t="str">
        <f>IF(ISNUMBER(san_table_data!P302), IF(san_table_data!P302=-999,"NA",san_table_data!P302), "-")</f>
        <v>-</v>
      </c>
      <c r="Q305" s="47" t="str">
        <f>IF(ISNUMBER(san_table_data!Q302), IF(san_table_data!Q302=-999,"NA",san_table_data!Q302), "-")</f>
        <v>-</v>
      </c>
      <c r="R305" s="60" t="str">
        <f>IF(ISNUMBER(san_table_data!R302), IF(san_table_data!R302=-999,"NA",IF(san_table_data!R302&gt;99, "&gt;99", IF(san_table_data!R302&lt;1, "&lt;1", san_table_data!R302))), "-")</f>
        <v>-</v>
      </c>
      <c r="S305" s="59" t="str">
        <f>IF(ISNUMBER(san_table_data!S302), IF(san_table_data!S302=-999,"NA",IF(san_table_data!S302&gt;99, "&gt;99", IF(san_table_data!S302&lt;1, "&lt;1", san_table_data!S302))), "-")</f>
        <v>-</v>
      </c>
      <c r="T305" s="59" t="str">
        <f>IF(ISNUMBER(san_table_data!T302), IF(san_table_data!T302=-999,"NA",IF(san_table_data!T302&gt;99, "&gt;99", IF(san_table_data!T302&lt;1, "&lt;1", san_table_data!T302))), "-")</f>
        <v>-</v>
      </c>
      <c r="U305" s="61" t="str">
        <f>IF(ISNUMBER(san_table_data!U302), IF(san_table_data!U302=-999,"NA",IF(san_table_data!U302&gt;99, "&gt;99", IF(san_table_data!U302&lt;1, "&lt;1", san_table_data!U302))), "-")</f>
        <v>-</v>
      </c>
      <c r="V305" s="47" t="str">
        <f>IF(ISNUMBER(san_table_data!V302), IF(san_table_data!V302=-999,"NA",san_table_data!V302), "-")</f>
        <v>-</v>
      </c>
      <c r="W305" s="47" t="str">
        <f>IF(ISNUMBER(san_table_data!W302), IF(san_table_data!W302=-999,"NA",san_table_data!W302), "-")</f>
        <v>-</v>
      </c>
      <c r="X305" s="47"/>
      <c r="Y305" s="47"/>
      <c r="Z305" s="62" t="str">
        <f>IF(ISNUMBER(san_table_data!Z302), IF(san_table_data!Z302=-999,"NA",IF(san_table_data!Z302&gt;99, "&gt;99", IF(san_table_data!Z302&lt;1, "&lt;1", san_table_data!Z302))), "-")</f>
        <v>-</v>
      </c>
      <c r="AA305" s="63" t="str">
        <f>IF(ISNUMBER(san_table_data!AA302), IF(san_table_data!AA302=-999,"NA",IF(san_table_data!AA302&gt;99, "&gt;99", IF(san_table_data!AA302&lt;1, "&lt;1", san_table_data!AA302))), "-")</f>
        <v>-</v>
      </c>
      <c r="AB305" s="63" t="str">
        <f>IF(ISNUMBER(san_table_data!AB302), IF(san_table_data!AB302=-999,"NA",IF(san_table_data!AB302&gt;99, "&gt;99", IF(san_table_data!AB302&lt;1, "&lt;1", san_table_data!AB302))), "-")</f>
        <v>-</v>
      </c>
      <c r="AC305" s="63" t="str">
        <f>IF(ISNUMBER(san_table_data!AC302), IF(san_table_data!AC302=-999,"NA",IF(san_table_data!AC302&gt;99, "&gt;99", IF(san_table_data!AC302&lt;1, "&lt;1", san_table_data!AC302))), "-")</f>
        <v>-</v>
      </c>
      <c r="AD305" s="59" t="str">
        <f>IF(ISNUMBER(san_table_data!AD302), IF(san_table_data!AD302=-999,"NA",IF(san_table_data!AD302&gt;99, "&gt;99", IF(san_table_data!AD302&lt;1, "&lt;1", san_table_data!AD302))), "-")</f>
        <v>-</v>
      </c>
      <c r="AE305" s="59" t="str">
        <f>IF(ISNUMBER(san_table_data!AE302), IF(san_table_data!AE302=-999,"NA",IF(san_table_data!AE302&gt;99, "&gt;99", IF(san_table_data!AE302&lt;1, "&lt;1", san_table_data!AE302))), "-")</f>
        <v>-</v>
      </c>
      <c r="AF305" s="59" t="str">
        <f>IF(ISNUMBER(san_table_data!AF302), IF(san_table_data!AF302=-999,"NA",IF(san_table_data!AF302&gt;99, "&gt;99", IF(san_table_data!AF302&lt;1, "&lt;1", san_table_data!AF302))), "-")</f>
        <v>-</v>
      </c>
      <c r="AG305" s="62" t="str">
        <f>IF(ISNUMBER(san_table_data!AG302), IF(san_table_data!AG302=-999,"NA",IF(san_table_data!AG302&gt;99, "&gt;99", IF(san_table_data!AG302&lt;1, "&lt;1", san_table_data!AG302))), "-")</f>
        <v>-</v>
      </c>
      <c r="AH305" s="63" t="str">
        <f>IF(ISNUMBER(san_table_data!AH302), IF(san_table_data!AH302=-999,"NA",IF(san_table_data!AH302&gt;99, "&gt;99", IF(san_table_data!AH302&lt;1, "&lt;1", san_table_data!AH302))), "-")</f>
        <v>-</v>
      </c>
      <c r="AI305" s="63" t="str">
        <f>IF(ISNUMBER(san_table_data!AI302), IF(san_table_data!AI302=-999,"NA",IF(san_table_data!AI302&gt;99, "&gt;99", IF(san_table_data!AI302&lt;1, "&lt;1", san_table_data!AI302))), "-")</f>
        <v>-</v>
      </c>
      <c r="AJ305" s="63" t="str">
        <f>IF(ISNUMBER(san_table_data!AJ302), IF(san_table_data!AJ302=-999,"NA",IF(san_table_data!AJ302&gt;99, "&gt;99", IF(san_table_data!AJ302&lt;1, "&lt;1", san_table_data!AJ302))), "-")</f>
        <v>-</v>
      </c>
      <c r="AK305" s="59" t="str">
        <f>IF(ISNUMBER(san_table_data!AK302), IF(san_table_data!AK302=-999,"NA",IF(san_table_data!AK302&gt;99, "&gt;99", IF(san_table_data!AK302&lt;1, "&lt;1", san_table_data!AK302))), "-")</f>
        <v>-</v>
      </c>
      <c r="AL305" s="59" t="str">
        <f>IF(ISNUMBER(san_table_data!AL302), IF(san_table_data!AL302=-999,"NA",IF(san_table_data!AL302&gt;99, "&gt;99", IF(san_table_data!AL302&lt;1, "&lt;1", san_table_data!AL302))), "-")</f>
        <v>-</v>
      </c>
      <c r="AM305" s="59" t="str">
        <f>IF(ISNUMBER(san_table_data!AM302), IF(san_table_data!AM302=-999,"NA",IF(san_table_data!AM302&gt;99, "&gt;99", IF(san_table_data!AM302&lt;1, "&lt;1", san_table_data!AM302))), "-")</f>
        <v>-</v>
      </c>
      <c r="AN305" s="62" t="str">
        <f>IF(ISNUMBER(san_table_data!AN302), IF(san_table_data!AN302=-999,"NA",IF(san_table_data!AN302&gt;99, "&gt;99", IF(san_table_data!AN302&lt;1, "&lt;1", san_table_data!AN302))), "-")</f>
        <v>-</v>
      </c>
      <c r="AO305" s="63" t="str">
        <f>IF(ISNUMBER(san_table_data!AO302), IF(san_table_data!AO302=-999,"NA",IF(san_table_data!AO302&gt;99, "&gt;99", IF(san_table_data!AO302&lt;1, "&lt;1", san_table_data!AO302))), "-")</f>
        <v>-</v>
      </c>
      <c r="AP305" s="63" t="str">
        <f>IF(ISNUMBER(san_table_data!AP302), IF(san_table_data!AP302=-999,"NA",IF(san_table_data!AP302&gt;99, "&gt;99", IF(san_table_data!AP302&lt;1, "&lt;1", san_table_data!AP302))), "-")</f>
        <v>-</v>
      </c>
      <c r="AQ305" s="63" t="str">
        <f>IF(ISNUMBER(san_table_data!AQ302), IF(san_table_data!AQ302=-999,"NA",IF(san_table_data!AQ302&gt;99, "&gt;99", IF(san_table_data!AQ302&lt;1, "&lt;1", san_table_data!AQ302))), "-")</f>
        <v>-</v>
      </c>
      <c r="AR305" s="59" t="str">
        <f>IF(ISNUMBER(san_table_data!AR302), IF(san_table_data!AR302=-999,"NA",IF(san_table_data!AR302&gt;99, "&gt;99", IF(san_table_data!AR302&lt;1, "&lt;1", san_table_data!AR302))), "-")</f>
        <v>-</v>
      </c>
      <c r="AS305" s="59" t="str">
        <f>IF(ISNUMBER(san_table_data!AS302), IF(san_table_data!AS302=-999,"NA",IF(san_table_data!AS302&gt;99, "&gt;99", IF(san_table_data!AS302&lt;1, "&lt;1", san_table_data!AS302))), "-")</f>
        <v>-</v>
      </c>
      <c r="AT305" s="59" t="str">
        <f>IF(ISNUMBER(san_table_data!AT302), IF(san_table_data!AT302=-999,"NA",IF(san_table_data!AT302&gt;99, "&gt;99", IF(san_table_data!AT302&lt;1, "&lt;1", san_table_data!AT302))), "-")</f>
        <v>-</v>
      </c>
    </row>
    <row r="306" x14ac:dyDescent="0.25">
      <c r="A306" s="56" t="str">
        <f>IF(ISBLANK(san_table_data!A303), "", san_table_data!A303)</f>
        <v/>
      </c>
      <c r="B306" s="56" t="str">
        <f>IF(ISBLANK(san_table_data!B303), "", san_table_data!B303)</f>
        <v/>
      </c>
      <c r="C306" s="57" t="str">
        <f>IF(ISNUMBER(san_table_data!C303), san_table_data!C303, "-")</f>
        <v>-</v>
      </c>
      <c r="D306" s="58" t="str">
        <f>IF(ISNUMBER(san_table_data!D303), san_table_data!D303, "-")</f>
        <v>-</v>
      </c>
      <c r="E306" s="59" t="str">
        <f>IF(ISNUMBER(san_table_data!E303), san_table_data!E303, "-")</f>
        <v>-</v>
      </c>
      <c r="F306" s="60" t="str">
        <f>IF(ISNUMBER(san_table_data!F303), IF(san_table_data!F303=-999,"NA",IF(san_table_data!F303&gt;99, "&gt;99", IF(san_table_data!F303&lt;1, "&lt;1", san_table_data!F303))), "-")</f>
        <v>-</v>
      </c>
      <c r="G306" s="59" t="str">
        <f>IF(ISNUMBER(san_table_data!G303), IF(san_table_data!G303=-999,"NA",IF(san_table_data!G303&gt;99, "&gt;99", IF(san_table_data!G303&lt;1, "&lt;1", san_table_data!G303))), "-")</f>
        <v>-</v>
      </c>
      <c r="H306" s="59" t="str">
        <f>IF(ISNUMBER(san_table_data!H303), IF(san_table_data!H303=-999,"NA",IF(san_table_data!H303&gt;99, "&gt;99", IF(san_table_data!H303&lt;1, "&lt;1", san_table_data!H303))), "-")</f>
        <v>-</v>
      </c>
      <c r="I306" s="61" t="str">
        <f>IF(ISNUMBER(san_table_data!I303), IF(san_table_data!I303=-999,"NA",IF(san_table_data!I303&gt;99, "&gt;99", IF(san_table_data!I303&lt;1, "&lt;1", san_table_data!I303))), "-")</f>
        <v>-</v>
      </c>
      <c r="J306" s="47" t="str">
        <f>IF(ISNUMBER(san_table_data!J303), IF(san_table_data!J303=-999,"NA",san_table_data!J303), "-")</f>
        <v>-</v>
      </c>
      <c r="K306" s="47" t="str">
        <f>IF(ISNUMBER(san_table_data!K303), IF(san_table_data!K303=-999,"NA",san_table_data!K303), "-")</f>
        <v>-</v>
      </c>
      <c r="L306" s="60" t="str">
        <f>IF(ISNUMBER(san_table_data!L303), IF(san_table_data!L303=-999,"NA",IF(san_table_data!L303&gt;99, "&gt;99", IF(san_table_data!L303&lt;1, "&lt;1", san_table_data!L303))), "-")</f>
        <v>-</v>
      </c>
      <c r="M306" s="59" t="str">
        <f>IF(ISNUMBER(san_table_data!M303), IF(san_table_data!M303=-999,"NA",IF(san_table_data!M303&gt;99, "&gt;99", IF(san_table_data!M303&lt;1, "&lt;1", san_table_data!M303))), "-")</f>
        <v>-</v>
      </c>
      <c r="N306" s="59" t="str">
        <f>IF(ISNUMBER(san_table_data!N303), IF(san_table_data!N303=-999,"NA",IF(san_table_data!N303&gt;99, "&gt;99", IF(san_table_data!N303&lt;1, "&lt;1", san_table_data!N303))), "-")</f>
        <v>-</v>
      </c>
      <c r="O306" s="61" t="str">
        <f>IF(ISNUMBER(san_table_data!O303), IF(san_table_data!O303=-999,"NA",IF(san_table_data!O303&gt;99, "&gt;99", IF(san_table_data!O303&lt;1, "&lt;1", san_table_data!O303))), "-")</f>
        <v>-</v>
      </c>
      <c r="P306" s="47" t="str">
        <f>IF(ISNUMBER(san_table_data!P303), IF(san_table_data!P303=-999,"NA",san_table_data!P303), "-")</f>
        <v>-</v>
      </c>
      <c r="Q306" s="47" t="str">
        <f>IF(ISNUMBER(san_table_data!Q303), IF(san_table_data!Q303=-999,"NA",san_table_data!Q303), "-")</f>
        <v>-</v>
      </c>
      <c r="R306" s="60" t="str">
        <f>IF(ISNUMBER(san_table_data!R303), IF(san_table_data!R303=-999,"NA",IF(san_table_data!R303&gt;99, "&gt;99", IF(san_table_data!R303&lt;1, "&lt;1", san_table_data!R303))), "-")</f>
        <v>-</v>
      </c>
      <c r="S306" s="59" t="str">
        <f>IF(ISNUMBER(san_table_data!S303), IF(san_table_data!S303=-999,"NA",IF(san_table_data!S303&gt;99, "&gt;99", IF(san_table_data!S303&lt;1, "&lt;1", san_table_data!S303))), "-")</f>
        <v>-</v>
      </c>
      <c r="T306" s="59" t="str">
        <f>IF(ISNUMBER(san_table_data!T303), IF(san_table_data!T303=-999,"NA",IF(san_table_data!T303&gt;99, "&gt;99", IF(san_table_data!T303&lt;1, "&lt;1", san_table_data!T303))), "-")</f>
        <v>-</v>
      </c>
      <c r="U306" s="61" t="str">
        <f>IF(ISNUMBER(san_table_data!U303), IF(san_table_data!U303=-999,"NA",IF(san_table_data!U303&gt;99, "&gt;99", IF(san_table_data!U303&lt;1, "&lt;1", san_table_data!U303))), "-")</f>
        <v>-</v>
      </c>
      <c r="V306" s="47" t="str">
        <f>IF(ISNUMBER(san_table_data!V303), IF(san_table_data!V303=-999,"NA",san_table_data!V303), "-")</f>
        <v>-</v>
      </c>
      <c r="W306" s="47" t="str">
        <f>IF(ISNUMBER(san_table_data!W303), IF(san_table_data!W303=-999,"NA",san_table_data!W303), "-")</f>
        <v>-</v>
      </c>
      <c r="X306" s="47"/>
      <c r="Y306" s="47"/>
      <c r="Z306" s="62" t="str">
        <f>IF(ISNUMBER(san_table_data!Z303), IF(san_table_data!Z303=-999,"NA",IF(san_table_data!Z303&gt;99, "&gt;99", IF(san_table_data!Z303&lt;1, "&lt;1", san_table_data!Z303))), "-")</f>
        <v>-</v>
      </c>
      <c r="AA306" s="63" t="str">
        <f>IF(ISNUMBER(san_table_data!AA303), IF(san_table_data!AA303=-999,"NA",IF(san_table_data!AA303&gt;99, "&gt;99", IF(san_table_data!AA303&lt;1, "&lt;1", san_table_data!AA303))), "-")</f>
        <v>-</v>
      </c>
      <c r="AB306" s="63" t="str">
        <f>IF(ISNUMBER(san_table_data!AB303), IF(san_table_data!AB303=-999,"NA",IF(san_table_data!AB303&gt;99, "&gt;99", IF(san_table_data!AB303&lt;1, "&lt;1", san_table_data!AB303))), "-")</f>
        <v>-</v>
      </c>
      <c r="AC306" s="63" t="str">
        <f>IF(ISNUMBER(san_table_data!AC303), IF(san_table_data!AC303=-999,"NA",IF(san_table_data!AC303&gt;99, "&gt;99", IF(san_table_data!AC303&lt;1, "&lt;1", san_table_data!AC303))), "-")</f>
        <v>-</v>
      </c>
      <c r="AD306" s="59" t="str">
        <f>IF(ISNUMBER(san_table_data!AD303), IF(san_table_data!AD303=-999,"NA",IF(san_table_data!AD303&gt;99, "&gt;99", IF(san_table_data!AD303&lt;1, "&lt;1", san_table_data!AD303))), "-")</f>
        <v>-</v>
      </c>
      <c r="AE306" s="59" t="str">
        <f>IF(ISNUMBER(san_table_data!AE303), IF(san_table_data!AE303=-999,"NA",IF(san_table_data!AE303&gt;99, "&gt;99", IF(san_table_data!AE303&lt;1, "&lt;1", san_table_data!AE303))), "-")</f>
        <v>-</v>
      </c>
      <c r="AF306" s="59" t="str">
        <f>IF(ISNUMBER(san_table_data!AF303), IF(san_table_data!AF303=-999,"NA",IF(san_table_data!AF303&gt;99, "&gt;99", IF(san_table_data!AF303&lt;1, "&lt;1", san_table_data!AF303))), "-")</f>
        <v>-</v>
      </c>
      <c r="AG306" s="62" t="str">
        <f>IF(ISNUMBER(san_table_data!AG303), IF(san_table_data!AG303=-999,"NA",IF(san_table_data!AG303&gt;99, "&gt;99", IF(san_table_data!AG303&lt;1, "&lt;1", san_table_data!AG303))), "-")</f>
        <v>-</v>
      </c>
      <c r="AH306" s="63" t="str">
        <f>IF(ISNUMBER(san_table_data!AH303), IF(san_table_data!AH303=-999,"NA",IF(san_table_data!AH303&gt;99, "&gt;99", IF(san_table_data!AH303&lt;1, "&lt;1", san_table_data!AH303))), "-")</f>
        <v>-</v>
      </c>
      <c r="AI306" s="63" t="str">
        <f>IF(ISNUMBER(san_table_data!AI303), IF(san_table_data!AI303=-999,"NA",IF(san_table_data!AI303&gt;99, "&gt;99", IF(san_table_data!AI303&lt;1, "&lt;1", san_table_data!AI303))), "-")</f>
        <v>-</v>
      </c>
      <c r="AJ306" s="63" t="str">
        <f>IF(ISNUMBER(san_table_data!AJ303), IF(san_table_data!AJ303=-999,"NA",IF(san_table_data!AJ303&gt;99, "&gt;99", IF(san_table_data!AJ303&lt;1, "&lt;1", san_table_data!AJ303))), "-")</f>
        <v>-</v>
      </c>
      <c r="AK306" s="59" t="str">
        <f>IF(ISNUMBER(san_table_data!AK303), IF(san_table_data!AK303=-999,"NA",IF(san_table_data!AK303&gt;99, "&gt;99", IF(san_table_data!AK303&lt;1, "&lt;1", san_table_data!AK303))), "-")</f>
        <v>-</v>
      </c>
      <c r="AL306" s="59" t="str">
        <f>IF(ISNUMBER(san_table_data!AL303), IF(san_table_data!AL303=-999,"NA",IF(san_table_data!AL303&gt;99, "&gt;99", IF(san_table_data!AL303&lt;1, "&lt;1", san_table_data!AL303))), "-")</f>
        <v>-</v>
      </c>
      <c r="AM306" s="59" t="str">
        <f>IF(ISNUMBER(san_table_data!AM303), IF(san_table_data!AM303=-999,"NA",IF(san_table_data!AM303&gt;99, "&gt;99", IF(san_table_data!AM303&lt;1, "&lt;1", san_table_data!AM303))), "-")</f>
        <v>-</v>
      </c>
      <c r="AN306" s="62" t="str">
        <f>IF(ISNUMBER(san_table_data!AN303), IF(san_table_data!AN303=-999,"NA",IF(san_table_data!AN303&gt;99, "&gt;99", IF(san_table_data!AN303&lt;1, "&lt;1", san_table_data!AN303))), "-")</f>
        <v>-</v>
      </c>
      <c r="AO306" s="63" t="str">
        <f>IF(ISNUMBER(san_table_data!AO303), IF(san_table_data!AO303=-999,"NA",IF(san_table_data!AO303&gt;99, "&gt;99", IF(san_table_data!AO303&lt;1, "&lt;1", san_table_data!AO303))), "-")</f>
        <v>-</v>
      </c>
      <c r="AP306" s="63" t="str">
        <f>IF(ISNUMBER(san_table_data!AP303), IF(san_table_data!AP303=-999,"NA",IF(san_table_data!AP303&gt;99, "&gt;99", IF(san_table_data!AP303&lt;1, "&lt;1", san_table_data!AP303))), "-")</f>
        <v>-</v>
      </c>
      <c r="AQ306" s="63" t="str">
        <f>IF(ISNUMBER(san_table_data!AQ303), IF(san_table_data!AQ303=-999,"NA",IF(san_table_data!AQ303&gt;99, "&gt;99", IF(san_table_data!AQ303&lt;1, "&lt;1", san_table_data!AQ303))), "-")</f>
        <v>-</v>
      </c>
      <c r="AR306" s="59" t="str">
        <f>IF(ISNUMBER(san_table_data!AR303), IF(san_table_data!AR303=-999,"NA",IF(san_table_data!AR303&gt;99, "&gt;99", IF(san_table_data!AR303&lt;1, "&lt;1", san_table_data!AR303))), "-")</f>
        <v>-</v>
      </c>
      <c r="AS306" s="59" t="str">
        <f>IF(ISNUMBER(san_table_data!AS303), IF(san_table_data!AS303=-999,"NA",IF(san_table_data!AS303&gt;99, "&gt;99", IF(san_table_data!AS303&lt;1, "&lt;1", san_table_data!AS303))), "-")</f>
        <v>-</v>
      </c>
      <c r="AT306" s="59" t="str">
        <f>IF(ISNUMBER(san_table_data!AT303), IF(san_table_data!AT303=-999,"NA",IF(san_table_data!AT303&gt;99, "&gt;99", IF(san_table_data!AT303&lt;1, "&lt;1", san_table_data!AT303))), "-")</f>
        <v>-</v>
      </c>
    </row>
    <row r="307" x14ac:dyDescent="0.25">
      <c r="A307" s="56" t="str">
        <f>IF(ISBLANK(san_table_data!A304), "", san_table_data!A304)</f>
        <v/>
      </c>
      <c r="B307" s="56" t="str">
        <f>IF(ISBLANK(san_table_data!B304), "", san_table_data!B304)</f>
        <v/>
      </c>
      <c r="C307" s="57" t="str">
        <f>IF(ISNUMBER(san_table_data!C304), san_table_data!C304, "-")</f>
        <v>-</v>
      </c>
      <c r="D307" s="58" t="str">
        <f>IF(ISNUMBER(san_table_data!D304), san_table_data!D304, "-")</f>
        <v>-</v>
      </c>
      <c r="E307" s="59" t="str">
        <f>IF(ISNUMBER(san_table_data!E304), san_table_data!E304, "-")</f>
        <v>-</v>
      </c>
      <c r="F307" s="60" t="str">
        <f>IF(ISNUMBER(san_table_data!F304), IF(san_table_data!F304=-999,"NA",IF(san_table_data!F304&gt;99, "&gt;99", IF(san_table_data!F304&lt;1, "&lt;1", san_table_data!F304))), "-")</f>
        <v>-</v>
      </c>
      <c r="G307" s="59" t="str">
        <f>IF(ISNUMBER(san_table_data!G304), IF(san_table_data!G304=-999,"NA",IF(san_table_data!G304&gt;99, "&gt;99", IF(san_table_data!G304&lt;1, "&lt;1", san_table_data!G304))), "-")</f>
        <v>-</v>
      </c>
      <c r="H307" s="59" t="str">
        <f>IF(ISNUMBER(san_table_data!H304), IF(san_table_data!H304=-999,"NA",IF(san_table_data!H304&gt;99, "&gt;99", IF(san_table_data!H304&lt;1, "&lt;1", san_table_data!H304))), "-")</f>
        <v>-</v>
      </c>
      <c r="I307" s="61" t="str">
        <f>IF(ISNUMBER(san_table_data!I304), IF(san_table_data!I304=-999,"NA",IF(san_table_data!I304&gt;99, "&gt;99", IF(san_table_data!I304&lt;1, "&lt;1", san_table_data!I304))), "-")</f>
        <v>-</v>
      </c>
      <c r="J307" s="47" t="str">
        <f>IF(ISNUMBER(san_table_data!J304), IF(san_table_data!J304=-999,"NA",san_table_data!J304), "-")</f>
        <v>-</v>
      </c>
      <c r="K307" s="47" t="str">
        <f>IF(ISNUMBER(san_table_data!K304), IF(san_table_data!K304=-999,"NA",san_table_data!K304), "-")</f>
        <v>-</v>
      </c>
      <c r="L307" s="60" t="str">
        <f>IF(ISNUMBER(san_table_data!L304), IF(san_table_data!L304=-999,"NA",IF(san_table_data!L304&gt;99, "&gt;99", IF(san_table_data!L304&lt;1, "&lt;1", san_table_data!L304))), "-")</f>
        <v>-</v>
      </c>
      <c r="M307" s="59" t="str">
        <f>IF(ISNUMBER(san_table_data!M304), IF(san_table_data!M304=-999,"NA",IF(san_table_data!M304&gt;99, "&gt;99", IF(san_table_data!M304&lt;1, "&lt;1", san_table_data!M304))), "-")</f>
        <v>-</v>
      </c>
      <c r="N307" s="59" t="str">
        <f>IF(ISNUMBER(san_table_data!N304), IF(san_table_data!N304=-999,"NA",IF(san_table_data!N304&gt;99, "&gt;99", IF(san_table_data!N304&lt;1, "&lt;1", san_table_data!N304))), "-")</f>
        <v>-</v>
      </c>
      <c r="O307" s="61" t="str">
        <f>IF(ISNUMBER(san_table_data!O304), IF(san_table_data!O304=-999,"NA",IF(san_table_data!O304&gt;99, "&gt;99", IF(san_table_data!O304&lt;1, "&lt;1", san_table_data!O304))), "-")</f>
        <v>-</v>
      </c>
      <c r="P307" s="47" t="str">
        <f>IF(ISNUMBER(san_table_data!P304), IF(san_table_data!P304=-999,"NA",san_table_data!P304), "-")</f>
        <v>-</v>
      </c>
      <c r="Q307" s="47" t="str">
        <f>IF(ISNUMBER(san_table_data!Q304), IF(san_table_data!Q304=-999,"NA",san_table_data!Q304), "-")</f>
        <v>-</v>
      </c>
      <c r="R307" s="60" t="str">
        <f>IF(ISNUMBER(san_table_data!R304), IF(san_table_data!R304=-999,"NA",IF(san_table_data!R304&gt;99, "&gt;99", IF(san_table_data!R304&lt;1, "&lt;1", san_table_data!R304))), "-")</f>
        <v>-</v>
      </c>
      <c r="S307" s="59" t="str">
        <f>IF(ISNUMBER(san_table_data!S304), IF(san_table_data!S304=-999,"NA",IF(san_table_data!S304&gt;99, "&gt;99", IF(san_table_data!S304&lt;1, "&lt;1", san_table_data!S304))), "-")</f>
        <v>-</v>
      </c>
      <c r="T307" s="59" t="str">
        <f>IF(ISNUMBER(san_table_data!T304), IF(san_table_data!T304=-999,"NA",IF(san_table_data!T304&gt;99, "&gt;99", IF(san_table_data!T304&lt;1, "&lt;1", san_table_data!T304))), "-")</f>
        <v>-</v>
      </c>
      <c r="U307" s="61" t="str">
        <f>IF(ISNUMBER(san_table_data!U304), IF(san_table_data!U304=-999,"NA",IF(san_table_data!U304&gt;99, "&gt;99", IF(san_table_data!U304&lt;1, "&lt;1", san_table_data!U304))), "-")</f>
        <v>-</v>
      </c>
      <c r="V307" s="47" t="str">
        <f>IF(ISNUMBER(san_table_data!V304), IF(san_table_data!V304=-999,"NA",san_table_data!V304), "-")</f>
        <v>-</v>
      </c>
      <c r="W307" s="47" t="str">
        <f>IF(ISNUMBER(san_table_data!W304), IF(san_table_data!W304=-999,"NA",san_table_data!W304), "-")</f>
        <v>-</v>
      </c>
      <c r="X307" s="47"/>
      <c r="Y307" s="47"/>
      <c r="Z307" s="62" t="str">
        <f>IF(ISNUMBER(san_table_data!Z304), IF(san_table_data!Z304=-999,"NA",IF(san_table_data!Z304&gt;99, "&gt;99", IF(san_table_data!Z304&lt;1, "&lt;1", san_table_data!Z304))), "-")</f>
        <v>-</v>
      </c>
      <c r="AA307" s="63" t="str">
        <f>IF(ISNUMBER(san_table_data!AA304), IF(san_table_data!AA304=-999,"NA",IF(san_table_data!AA304&gt;99, "&gt;99", IF(san_table_data!AA304&lt;1, "&lt;1", san_table_data!AA304))), "-")</f>
        <v>-</v>
      </c>
      <c r="AB307" s="63" t="str">
        <f>IF(ISNUMBER(san_table_data!AB304), IF(san_table_data!AB304=-999,"NA",IF(san_table_data!AB304&gt;99, "&gt;99", IF(san_table_data!AB304&lt;1, "&lt;1", san_table_data!AB304))), "-")</f>
        <v>-</v>
      </c>
      <c r="AC307" s="63" t="str">
        <f>IF(ISNUMBER(san_table_data!AC304), IF(san_table_data!AC304=-999,"NA",IF(san_table_data!AC304&gt;99, "&gt;99", IF(san_table_data!AC304&lt;1, "&lt;1", san_table_data!AC304))), "-")</f>
        <v>-</v>
      </c>
      <c r="AD307" s="59" t="str">
        <f>IF(ISNUMBER(san_table_data!AD304), IF(san_table_data!AD304=-999,"NA",IF(san_table_data!AD304&gt;99, "&gt;99", IF(san_table_data!AD304&lt;1, "&lt;1", san_table_data!AD304))), "-")</f>
        <v>-</v>
      </c>
      <c r="AE307" s="59" t="str">
        <f>IF(ISNUMBER(san_table_data!AE304), IF(san_table_data!AE304=-999,"NA",IF(san_table_data!AE304&gt;99, "&gt;99", IF(san_table_data!AE304&lt;1, "&lt;1", san_table_data!AE304))), "-")</f>
        <v>-</v>
      </c>
      <c r="AF307" s="59" t="str">
        <f>IF(ISNUMBER(san_table_data!AF304), IF(san_table_data!AF304=-999,"NA",IF(san_table_data!AF304&gt;99, "&gt;99", IF(san_table_data!AF304&lt;1, "&lt;1", san_table_data!AF304))), "-")</f>
        <v>-</v>
      </c>
      <c r="AG307" s="62" t="str">
        <f>IF(ISNUMBER(san_table_data!AG304), IF(san_table_data!AG304=-999,"NA",IF(san_table_data!AG304&gt;99, "&gt;99", IF(san_table_data!AG304&lt;1, "&lt;1", san_table_data!AG304))), "-")</f>
        <v>-</v>
      </c>
      <c r="AH307" s="63" t="str">
        <f>IF(ISNUMBER(san_table_data!AH304), IF(san_table_data!AH304=-999,"NA",IF(san_table_data!AH304&gt;99, "&gt;99", IF(san_table_data!AH304&lt;1, "&lt;1", san_table_data!AH304))), "-")</f>
        <v>-</v>
      </c>
      <c r="AI307" s="63" t="str">
        <f>IF(ISNUMBER(san_table_data!AI304), IF(san_table_data!AI304=-999,"NA",IF(san_table_data!AI304&gt;99, "&gt;99", IF(san_table_data!AI304&lt;1, "&lt;1", san_table_data!AI304))), "-")</f>
        <v>-</v>
      </c>
      <c r="AJ307" s="63" t="str">
        <f>IF(ISNUMBER(san_table_data!AJ304), IF(san_table_data!AJ304=-999,"NA",IF(san_table_data!AJ304&gt;99, "&gt;99", IF(san_table_data!AJ304&lt;1, "&lt;1", san_table_data!AJ304))), "-")</f>
        <v>-</v>
      </c>
      <c r="AK307" s="59" t="str">
        <f>IF(ISNUMBER(san_table_data!AK304), IF(san_table_data!AK304=-999,"NA",IF(san_table_data!AK304&gt;99, "&gt;99", IF(san_table_data!AK304&lt;1, "&lt;1", san_table_data!AK304))), "-")</f>
        <v>-</v>
      </c>
      <c r="AL307" s="59" t="str">
        <f>IF(ISNUMBER(san_table_data!AL304), IF(san_table_data!AL304=-999,"NA",IF(san_table_data!AL304&gt;99, "&gt;99", IF(san_table_data!AL304&lt;1, "&lt;1", san_table_data!AL304))), "-")</f>
        <v>-</v>
      </c>
      <c r="AM307" s="59" t="str">
        <f>IF(ISNUMBER(san_table_data!AM304), IF(san_table_data!AM304=-999,"NA",IF(san_table_data!AM304&gt;99, "&gt;99", IF(san_table_data!AM304&lt;1, "&lt;1", san_table_data!AM304))), "-")</f>
        <v>-</v>
      </c>
      <c r="AN307" s="62" t="str">
        <f>IF(ISNUMBER(san_table_data!AN304), IF(san_table_data!AN304=-999,"NA",IF(san_table_data!AN304&gt;99, "&gt;99", IF(san_table_data!AN304&lt;1, "&lt;1", san_table_data!AN304))), "-")</f>
        <v>-</v>
      </c>
      <c r="AO307" s="63" t="str">
        <f>IF(ISNUMBER(san_table_data!AO304), IF(san_table_data!AO304=-999,"NA",IF(san_table_data!AO304&gt;99, "&gt;99", IF(san_table_data!AO304&lt;1, "&lt;1", san_table_data!AO304))), "-")</f>
        <v>-</v>
      </c>
      <c r="AP307" s="63" t="str">
        <f>IF(ISNUMBER(san_table_data!AP304), IF(san_table_data!AP304=-999,"NA",IF(san_table_data!AP304&gt;99, "&gt;99", IF(san_table_data!AP304&lt;1, "&lt;1", san_table_data!AP304))), "-")</f>
        <v>-</v>
      </c>
      <c r="AQ307" s="63" t="str">
        <f>IF(ISNUMBER(san_table_data!AQ304), IF(san_table_data!AQ304=-999,"NA",IF(san_table_data!AQ304&gt;99, "&gt;99", IF(san_table_data!AQ304&lt;1, "&lt;1", san_table_data!AQ304))), "-")</f>
        <v>-</v>
      </c>
      <c r="AR307" s="59" t="str">
        <f>IF(ISNUMBER(san_table_data!AR304), IF(san_table_data!AR304=-999,"NA",IF(san_table_data!AR304&gt;99, "&gt;99", IF(san_table_data!AR304&lt;1, "&lt;1", san_table_data!AR304))), "-")</f>
        <v>-</v>
      </c>
      <c r="AS307" s="59" t="str">
        <f>IF(ISNUMBER(san_table_data!AS304), IF(san_table_data!AS304=-999,"NA",IF(san_table_data!AS304&gt;99, "&gt;99", IF(san_table_data!AS304&lt;1, "&lt;1", san_table_data!AS304))), "-")</f>
        <v>-</v>
      </c>
      <c r="AT307" s="59" t="str">
        <f>IF(ISNUMBER(san_table_data!AT304), IF(san_table_data!AT304=-999,"NA",IF(san_table_data!AT304&gt;99, "&gt;99", IF(san_table_data!AT304&lt;1, "&lt;1", san_table_data!AT304))), "-")</f>
        <v>-</v>
      </c>
    </row>
    <row r="308" x14ac:dyDescent="0.25">
      <c r="A308" s="56" t="str">
        <f>IF(ISBLANK(san_table_data!A305), "", san_table_data!A305)</f>
        <v/>
      </c>
      <c r="B308" s="56" t="str">
        <f>IF(ISBLANK(san_table_data!B305), "", san_table_data!B305)</f>
        <v/>
      </c>
      <c r="C308" s="57" t="str">
        <f>IF(ISNUMBER(san_table_data!C305), san_table_data!C305, "-")</f>
        <v>-</v>
      </c>
      <c r="D308" s="58" t="str">
        <f>IF(ISNUMBER(san_table_data!D305), san_table_data!D305, "-")</f>
        <v>-</v>
      </c>
      <c r="E308" s="59" t="str">
        <f>IF(ISNUMBER(san_table_data!E305), san_table_data!E305, "-")</f>
        <v>-</v>
      </c>
      <c r="F308" s="60" t="str">
        <f>IF(ISNUMBER(san_table_data!F305), IF(san_table_data!F305=-999,"NA",IF(san_table_data!F305&gt;99, "&gt;99", IF(san_table_data!F305&lt;1, "&lt;1", san_table_data!F305))), "-")</f>
        <v>-</v>
      </c>
      <c r="G308" s="59" t="str">
        <f>IF(ISNUMBER(san_table_data!G305), IF(san_table_data!G305=-999,"NA",IF(san_table_data!G305&gt;99, "&gt;99", IF(san_table_data!G305&lt;1, "&lt;1", san_table_data!G305))), "-")</f>
        <v>-</v>
      </c>
      <c r="H308" s="59" t="str">
        <f>IF(ISNUMBER(san_table_data!H305), IF(san_table_data!H305=-999,"NA",IF(san_table_data!H305&gt;99, "&gt;99", IF(san_table_data!H305&lt;1, "&lt;1", san_table_data!H305))), "-")</f>
        <v>-</v>
      </c>
      <c r="I308" s="61" t="str">
        <f>IF(ISNUMBER(san_table_data!I305), IF(san_table_data!I305=-999,"NA",IF(san_table_data!I305&gt;99, "&gt;99", IF(san_table_data!I305&lt;1, "&lt;1", san_table_data!I305))), "-")</f>
        <v>-</v>
      </c>
      <c r="J308" s="47" t="str">
        <f>IF(ISNUMBER(san_table_data!J305), IF(san_table_data!J305=-999,"NA",san_table_data!J305), "-")</f>
        <v>-</v>
      </c>
      <c r="K308" s="47" t="str">
        <f>IF(ISNUMBER(san_table_data!K305), IF(san_table_data!K305=-999,"NA",san_table_data!K305), "-")</f>
        <v>-</v>
      </c>
      <c r="L308" s="60" t="str">
        <f>IF(ISNUMBER(san_table_data!L305), IF(san_table_data!L305=-999,"NA",IF(san_table_data!L305&gt;99, "&gt;99", IF(san_table_data!L305&lt;1, "&lt;1", san_table_data!L305))), "-")</f>
        <v>-</v>
      </c>
      <c r="M308" s="59" t="str">
        <f>IF(ISNUMBER(san_table_data!M305), IF(san_table_data!M305=-999,"NA",IF(san_table_data!M305&gt;99, "&gt;99", IF(san_table_data!M305&lt;1, "&lt;1", san_table_data!M305))), "-")</f>
        <v>-</v>
      </c>
      <c r="N308" s="59" t="str">
        <f>IF(ISNUMBER(san_table_data!N305), IF(san_table_data!N305=-999,"NA",IF(san_table_data!N305&gt;99, "&gt;99", IF(san_table_data!N305&lt;1, "&lt;1", san_table_data!N305))), "-")</f>
        <v>-</v>
      </c>
      <c r="O308" s="61" t="str">
        <f>IF(ISNUMBER(san_table_data!O305), IF(san_table_data!O305=-999,"NA",IF(san_table_data!O305&gt;99, "&gt;99", IF(san_table_data!O305&lt;1, "&lt;1", san_table_data!O305))), "-")</f>
        <v>-</v>
      </c>
      <c r="P308" s="47" t="str">
        <f>IF(ISNUMBER(san_table_data!P305), IF(san_table_data!P305=-999,"NA",san_table_data!P305), "-")</f>
        <v>-</v>
      </c>
      <c r="Q308" s="47" t="str">
        <f>IF(ISNUMBER(san_table_data!Q305), IF(san_table_data!Q305=-999,"NA",san_table_data!Q305), "-")</f>
        <v>-</v>
      </c>
      <c r="R308" s="60" t="str">
        <f>IF(ISNUMBER(san_table_data!R305), IF(san_table_data!R305=-999,"NA",IF(san_table_data!R305&gt;99, "&gt;99", IF(san_table_data!R305&lt;1, "&lt;1", san_table_data!R305))), "-")</f>
        <v>-</v>
      </c>
      <c r="S308" s="59" t="str">
        <f>IF(ISNUMBER(san_table_data!S305), IF(san_table_data!S305=-999,"NA",IF(san_table_data!S305&gt;99, "&gt;99", IF(san_table_data!S305&lt;1, "&lt;1", san_table_data!S305))), "-")</f>
        <v>-</v>
      </c>
      <c r="T308" s="59" t="str">
        <f>IF(ISNUMBER(san_table_data!T305), IF(san_table_data!T305=-999,"NA",IF(san_table_data!T305&gt;99, "&gt;99", IF(san_table_data!T305&lt;1, "&lt;1", san_table_data!T305))), "-")</f>
        <v>-</v>
      </c>
      <c r="U308" s="61" t="str">
        <f>IF(ISNUMBER(san_table_data!U305), IF(san_table_data!U305=-999,"NA",IF(san_table_data!U305&gt;99, "&gt;99", IF(san_table_data!U305&lt;1, "&lt;1", san_table_data!U305))), "-")</f>
        <v>-</v>
      </c>
      <c r="V308" s="47" t="str">
        <f>IF(ISNUMBER(san_table_data!V305), IF(san_table_data!V305=-999,"NA",san_table_data!V305), "-")</f>
        <v>-</v>
      </c>
      <c r="W308" s="47" t="str">
        <f>IF(ISNUMBER(san_table_data!W305), IF(san_table_data!W305=-999,"NA",san_table_data!W305), "-")</f>
        <v>-</v>
      </c>
      <c r="X308" s="47"/>
      <c r="Y308" s="47"/>
      <c r="Z308" s="62" t="str">
        <f>IF(ISNUMBER(san_table_data!Z305), IF(san_table_data!Z305=-999,"NA",IF(san_table_data!Z305&gt;99, "&gt;99", IF(san_table_data!Z305&lt;1, "&lt;1", san_table_data!Z305))), "-")</f>
        <v>-</v>
      </c>
      <c r="AA308" s="63" t="str">
        <f>IF(ISNUMBER(san_table_data!AA305), IF(san_table_data!AA305=-999,"NA",IF(san_table_data!AA305&gt;99, "&gt;99", IF(san_table_data!AA305&lt;1, "&lt;1", san_table_data!AA305))), "-")</f>
        <v>-</v>
      </c>
      <c r="AB308" s="63" t="str">
        <f>IF(ISNUMBER(san_table_data!AB305), IF(san_table_data!AB305=-999,"NA",IF(san_table_data!AB305&gt;99, "&gt;99", IF(san_table_data!AB305&lt;1, "&lt;1", san_table_data!AB305))), "-")</f>
        <v>-</v>
      </c>
      <c r="AC308" s="63" t="str">
        <f>IF(ISNUMBER(san_table_data!AC305), IF(san_table_data!AC305=-999,"NA",IF(san_table_data!AC305&gt;99, "&gt;99", IF(san_table_data!AC305&lt;1, "&lt;1", san_table_data!AC305))), "-")</f>
        <v>-</v>
      </c>
      <c r="AD308" s="59" t="str">
        <f>IF(ISNUMBER(san_table_data!AD305), IF(san_table_data!AD305=-999,"NA",IF(san_table_data!AD305&gt;99, "&gt;99", IF(san_table_data!AD305&lt;1, "&lt;1", san_table_data!AD305))), "-")</f>
        <v>-</v>
      </c>
      <c r="AE308" s="59" t="str">
        <f>IF(ISNUMBER(san_table_data!AE305), IF(san_table_data!AE305=-999,"NA",IF(san_table_data!AE305&gt;99, "&gt;99", IF(san_table_data!AE305&lt;1, "&lt;1", san_table_data!AE305))), "-")</f>
        <v>-</v>
      </c>
      <c r="AF308" s="59" t="str">
        <f>IF(ISNUMBER(san_table_data!AF305), IF(san_table_data!AF305=-999,"NA",IF(san_table_data!AF305&gt;99, "&gt;99", IF(san_table_data!AF305&lt;1, "&lt;1", san_table_data!AF305))), "-")</f>
        <v>-</v>
      </c>
      <c r="AG308" s="62" t="str">
        <f>IF(ISNUMBER(san_table_data!AG305), IF(san_table_data!AG305=-999,"NA",IF(san_table_data!AG305&gt;99, "&gt;99", IF(san_table_data!AG305&lt;1, "&lt;1", san_table_data!AG305))), "-")</f>
        <v>-</v>
      </c>
      <c r="AH308" s="63" t="str">
        <f>IF(ISNUMBER(san_table_data!AH305), IF(san_table_data!AH305=-999,"NA",IF(san_table_data!AH305&gt;99, "&gt;99", IF(san_table_data!AH305&lt;1, "&lt;1", san_table_data!AH305))), "-")</f>
        <v>-</v>
      </c>
      <c r="AI308" s="63" t="str">
        <f>IF(ISNUMBER(san_table_data!AI305), IF(san_table_data!AI305=-999,"NA",IF(san_table_data!AI305&gt;99, "&gt;99", IF(san_table_data!AI305&lt;1, "&lt;1", san_table_data!AI305))), "-")</f>
        <v>-</v>
      </c>
      <c r="AJ308" s="63" t="str">
        <f>IF(ISNUMBER(san_table_data!AJ305), IF(san_table_data!AJ305=-999,"NA",IF(san_table_data!AJ305&gt;99, "&gt;99", IF(san_table_data!AJ305&lt;1, "&lt;1", san_table_data!AJ305))), "-")</f>
        <v>-</v>
      </c>
      <c r="AK308" s="59" t="str">
        <f>IF(ISNUMBER(san_table_data!AK305), IF(san_table_data!AK305=-999,"NA",IF(san_table_data!AK305&gt;99, "&gt;99", IF(san_table_data!AK305&lt;1, "&lt;1", san_table_data!AK305))), "-")</f>
        <v>-</v>
      </c>
      <c r="AL308" s="59" t="str">
        <f>IF(ISNUMBER(san_table_data!AL305), IF(san_table_data!AL305=-999,"NA",IF(san_table_data!AL305&gt;99, "&gt;99", IF(san_table_data!AL305&lt;1, "&lt;1", san_table_data!AL305))), "-")</f>
        <v>-</v>
      </c>
      <c r="AM308" s="59" t="str">
        <f>IF(ISNUMBER(san_table_data!AM305), IF(san_table_data!AM305=-999,"NA",IF(san_table_data!AM305&gt;99, "&gt;99", IF(san_table_data!AM305&lt;1, "&lt;1", san_table_data!AM305))), "-")</f>
        <v>-</v>
      </c>
      <c r="AN308" s="62" t="str">
        <f>IF(ISNUMBER(san_table_data!AN305), IF(san_table_data!AN305=-999,"NA",IF(san_table_data!AN305&gt;99, "&gt;99", IF(san_table_data!AN305&lt;1, "&lt;1", san_table_data!AN305))), "-")</f>
        <v>-</v>
      </c>
      <c r="AO308" s="63" t="str">
        <f>IF(ISNUMBER(san_table_data!AO305), IF(san_table_data!AO305=-999,"NA",IF(san_table_data!AO305&gt;99, "&gt;99", IF(san_table_data!AO305&lt;1, "&lt;1", san_table_data!AO305))), "-")</f>
        <v>-</v>
      </c>
      <c r="AP308" s="63" t="str">
        <f>IF(ISNUMBER(san_table_data!AP305), IF(san_table_data!AP305=-999,"NA",IF(san_table_data!AP305&gt;99, "&gt;99", IF(san_table_data!AP305&lt;1, "&lt;1", san_table_data!AP305))), "-")</f>
        <v>-</v>
      </c>
      <c r="AQ308" s="63" t="str">
        <f>IF(ISNUMBER(san_table_data!AQ305), IF(san_table_data!AQ305=-999,"NA",IF(san_table_data!AQ305&gt;99, "&gt;99", IF(san_table_data!AQ305&lt;1, "&lt;1", san_table_data!AQ305))), "-")</f>
        <v>-</v>
      </c>
      <c r="AR308" s="59" t="str">
        <f>IF(ISNUMBER(san_table_data!AR305), IF(san_table_data!AR305=-999,"NA",IF(san_table_data!AR305&gt;99, "&gt;99", IF(san_table_data!AR305&lt;1, "&lt;1", san_table_data!AR305))), "-")</f>
        <v>-</v>
      </c>
      <c r="AS308" s="59" t="str">
        <f>IF(ISNUMBER(san_table_data!AS305), IF(san_table_data!AS305=-999,"NA",IF(san_table_data!AS305&gt;99, "&gt;99", IF(san_table_data!AS305&lt;1, "&lt;1", san_table_data!AS305))), "-")</f>
        <v>-</v>
      </c>
      <c r="AT308" s="59" t="str">
        <f>IF(ISNUMBER(san_table_data!AT305), IF(san_table_data!AT305=-999,"NA",IF(san_table_data!AT305&gt;99, "&gt;99", IF(san_table_data!AT305&lt;1, "&lt;1", san_table_data!AT305))), "-")</f>
        <v>-</v>
      </c>
    </row>
    <row r="309" x14ac:dyDescent="0.25">
      <c r="A309" s="56" t="str">
        <f>IF(ISBLANK(san_table_data!A306), "", san_table_data!A306)</f>
        <v/>
      </c>
      <c r="B309" s="56" t="str">
        <f>IF(ISBLANK(san_table_data!B306), "", san_table_data!B306)</f>
        <v/>
      </c>
      <c r="C309" s="57" t="str">
        <f>IF(ISNUMBER(san_table_data!C306), san_table_data!C306, "-")</f>
        <v>-</v>
      </c>
      <c r="D309" s="58" t="str">
        <f>IF(ISNUMBER(san_table_data!D306), san_table_data!D306, "-")</f>
        <v>-</v>
      </c>
      <c r="E309" s="59" t="str">
        <f>IF(ISNUMBER(san_table_data!E306), san_table_data!E306, "-")</f>
        <v>-</v>
      </c>
      <c r="F309" s="60" t="str">
        <f>IF(ISNUMBER(san_table_data!F306), IF(san_table_data!F306=-999,"NA",IF(san_table_data!F306&gt;99, "&gt;99", IF(san_table_data!F306&lt;1, "&lt;1", san_table_data!F306))), "-")</f>
        <v>-</v>
      </c>
      <c r="G309" s="59" t="str">
        <f>IF(ISNUMBER(san_table_data!G306), IF(san_table_data!G306=-999,"NA",IF(san_table_data!G306&gt;99, "&gt;99", IF(san_table_data!G306&lt;1, "&lt;1", san_table_data!G306))), "-")</f>
        <v>-</v>
      </c>
      <c r="H309" s="59" t="str">
        <f>IF(ISNUMBER(san_table_data!H306), IF(san_table_data!H306=-999,"NA",IF(san_table_data!H306&gt;99, "&gt;99", IF(san_table_data!H306&lt;1, "&lt;1", san_table_data!H306))), "-")</f>
        <v>-</v>
      </c>
      <c r="I309" s="61" t="str">
        <f>IF(ISNUMBER(san_table_data!I306), IF(san_table_data!I306=-999,"NA",IF(san_table_data!I306&gt;99, "&gt;99", IF(san_table_data!I306&lt;1, "&lt;1", san_table_data!I306))), "-")</f>
        <v>-</v>
      </c>
      <c r="J309" s="47" t="str">
        <f>IF(ISNUMBER(san_table_data!J306), IF(san_table_data!J306=-999,"NA",san_table_data!J306), "-")</f>
        <v>-</v>
      </c>
      <c r="K309" s="47" t="str">
        <f>IF(ISNUMBER(san_table_data!K306), IF(san_table_data!K306=-999,"NA",san_table_data!K306), "-")</f>
        <v>-</v>
      </c>
      <c r="L309" s="60" t="str">
        <f>IF(ISNUMBER(san_table_data!L306), IF(san_table_data!L306=-999,"NA",IF(san_table_data!L306&gt;99, "&gt;99", IF(san_table_data!L306&lt;1, "&lt;1", san_table_data!L306))), "-")</f>
        <v>-</v>
      </c>
      <c r="M309" s="59" t="str">
        <f>IF(ISNUMBER(san_table_data!M306), IF(san_table_data!M306=-999,"NA",IF(san_table_data!M306&gt;99, "&gt;99", IF(san_table_data!M306&lt;1, "&lt;1", san_table_data!M306))), "-")</f>
        <v>-</v>
      </c>
      <c r="N309" s="59" t="str">
        <f>IF(ISNUMBER(san_table_data!N306), IF(san_table_data!N306=-999,"NA",IF(san_table_data!N306&gt;99, "&gt;99", IF(san_table_data!N306&lt;1, "&lt;1", san_table_data!N306))), "-")</f>
        <v>-</v>
      </c>
      <c r="O309" s="61" t="str">
        <f>IF(ISNUMBER(san_table_data!O306), IF(san_table_data!O306=-999,"NA",IF(san_table_data!O306&gt;99, "&gt;99", IF(san_table_data!O306&lt;1, "&lt;1", san_table_data!O306))), "-")</f>
        <v>-</v>
      </c>
      <c r="P309" s="47" t="str">
        <f>IF(ISNUMBER(san_table_data!P306), IF(san_table_data!P306=-999,"NA",san_table_data!P306), "-")</f>
        <v>-</v>
      </c>
      <c r="Q309" s="47" t="str">
        <f>IF(ISNUMBER(san_table_data!Q306), IF(san_table_data!Q306=-999,"NA",san_table_data!Q306), "-")</f>
        <v>-</v>
      </c>
      <c r="R309" s="60" t="str">
        <f>IF(ISNUMBER(san_table_data!R306), IF(san_table_data!R306=-999,"NA",IF(san_table_data!R306&gt;99, "&gt;99", IF(san_table_data!R306&lt;1, "&lt;1", san_table_data!R306))), "-")</f>
        <v>-</v>
      </c>
      <c r="S309" s="59" t="str">
        <f>IF(ISNUMBER(san_table_data!S306), IF(san_table_data!S306=-999,"NA",IF(san_table_data!S306&gt;99, "&gt;99", IF(san_table_data!S306&lt;1, "&lt;1", san_table_data!S306))), "-")</f>
        <v>-</v>
      </c>
      <c r="T309" s="59" t="str">
        <f>IF(ISNUMBER(san_table_data!T306), IF(san_table_data!T306=-999,"NA",IF(san_table_data!T306&gt;99, "&gt;99", IF(san_table_data!T306&lt;1, "&lt;1", san_table_data!T306))), "-")</f>
        <v>-</v>
      </c>
      <c r="U309" s="61" t="str">
        <f>IF(ISNUMBER(san_table_data!U306), IF(san_table_data!U306=-999,"NA",IF(san_table_data!U306&gt;99, "&gt;99", IF(san_table_data!U306&lt;1, "&lt;1", san_table_data!U306))), "-")</f>
        <v>-</v>
      </c>
      <c r="V309" s="47" t="str">
        <f>IF(ISNUMBER(san_table_data!V306), IF(san_table_data!V306=-999,"NA",san_table_data!V306), "-")</f>
        <v>-</v>
      </c>
      <c r="W309" s="47" t="str">
        <f>IF(ISNUMBER(san_table_data!W306), IF(san_table_data!W306=-999,"NA",san_table_data!W306), "-")</f>
        <v>-</v>
      </c>
      <c r="X309" s="47"/>
      <c r="Y309" s="47"/>
      <c r="Z309" s="62" t="str">
        <f>IF(ISNUMBER(san_table_data!Z306), IF(san_table_data!Z306=-999,"NA",IF(san_table_data!Z306&gt;99, "&gt;99", IF(san_table_data!Z306&lt;1, "&lt;1", san_table_data!Z306))), "-")</f>
        <v>-</v>
      </c>
      <c r="AA309" s="63" t="str">
        <f>IF(ISNUMBER(san_table_data!AA306), IF(san_table_data!AA306=-999,"NA",IF(san_table_data!AA306&gt;99, "&gt;99", IF(san_table_data!AA306&lt;1, "&lt;1", san_table_data!AA306))), "-")</f>
        <v>-</v>
      </c>
      <c r="AB309" s="63" t="str">
        <f>IF(ISNUMBER(san_table_data!AB306), IF(san_table_data!AB306=-999,"NA",IF(san_table_data!AB306&gt;99, "&gt;99", IF(san_table_data!AB306&lt;1, "&lt;1", san_table_data!AB306))), "-")</f>
        <v>-</v>
      </c>
      <c r="AC309" s="63" t="str">
        <f>IF(ISNUMBER(san_table_data!AC306), IF(san_table_data!AC306=-999,"NA",IF(san_table_data!AC306&gt;99, "&gt;99", IF(san_table_data!AC306&lt;1, "&lt;1", san_table_data!AC306))), "-")</f>
        <v>-</v>
      </c>
      <c r="AD309" s="59" t="str">
        <f>IF(ISNUMBER(san_table_data!AD306), IF(san_table_data!AD306=-999,"NA",IF(san_table_data!AD306&gt;99, "&gt;99", IF(san_table_data!AD306&lt;1, "&lt;1", san_table_data!AD306))), "-")</f>
        <v>-</v>
      </c>
      <c r="AE309" s="59" t="str">
        <f>IF(ISNUMBER(san_table_data!AE306), IF(san_table_data!AE306=-999,"NA",IF(san_table_data!AE306&gt;99, "&gt;99", IF(san_table_data!AE306&lt;1, "&lt;1", san_table_data!AE306))), "-")</f>
        <v>-</v>
      </c>
      <c r="AF309" s="59" t="str">
        <f>IF(ISNUMBER(san_table_data!AF306), IF(san_table_data!AF306=-999,"NA",IF(san_table_data!AF306&gt;99, "&gt;99", IF(san_table_data!AF306&lt;1, "&lt;1", san_table_data!AF306))), "-")</f>
        <v>-</v>
      </c>
      <c r="AG309" s="62" t="str">
        <f>IF(ISNUMBER(san_table_data!AG306), IF(san_table_data!AG306=-999,"NA",IF(san_table_data!AG306&gt;99, "&gt;99", IF(san_table_data!AG306&lt;1, "&lt;1", san_table_data!AG306))), "-")</f>
        <v>-</v>
      </c>
      <c r="AH309" s="63" t="str">
        <f>IF(ISNUMBER(san_table_data!AH306), IF(san_table_data!AH306=-999,"NA",IF(san_table_data!AH306&gt;99, "&gt;99", IF(san_table_data!AH306&lt;1, "&lt;1", san_table_data!AH306))), "-")</f>
        <v>-</v>
      </c>
      <c r="AI309" s="63" t="str">
        <f>IF(ISNUMBER(san_table_data!AI306), IF(san_table_data!AI306=-999,"NA",IF(san_table_data!AI306&gt;99, "&gt;99", IF(san_table_data!AI306&lt;1, "&lt;1", san_table_data!AI306))), "-")</f>
        <v>-</v>
      </c>
      <c r="AJ309" s="63" t="str">
        <f>IF(ISNUMBER(san_table_data!AJ306), IF(san_table_data!AJ306=-999,"NA",IF(san_table_data!AJ306&gt;99, "&gt;99", IF(san_table_data!AJ306&lt;1, "&lt;1", san_table_data!AJ306))), "-")</f>
        <v>-</v>
      </c>
      <c r="AK309" s="59" t="str">
        <f>IF(ISNUMBER(san_table_data!AK306), IF(san_table_data!AK306=-999,"NA",IF(san_table_data!AK306&gt;99, "&gt;99", IF(san_table_data!AK306&lt;1, "&lt;1", san_table_data!AK306))), "-")</f>
        <v>-</v>
      </c>
      <c r="AL309" s="59" t="str">
        <f>IF(ISNUMBER(san_table_data!AL306), IF(san_table_data!AL306=-999,"NA",IF(san_table_data!AL306&gt;99, "&gt;99", IF(san_table_data!AL306&lt;1, "&lt;1", san_table_data!AL306))), "-")</f>
        <v>-</v>
      </c>
      <c r="AM309" s="59" t="str">
        <f>IF(ISNUMBER(san_table_data!AM306), IF(san_table_data!AM306=-999,"NA",IF(san_table_data!AM306&gt;99, "&gt;99", IF(san_table_data!AM306&lt;1, "&lt;1", san_table_data!AM306))), "-")</f>
        <v>-</v>
      </c>
      <c r="AN309" s="62" t="str">
        <f>IF(ISNUMBER(san_table_data!AN306), IF(san_table_data!AN306=-999,"NA",IF(san_table_data!AN306&gt;99, "&gt;99", IF(san_table_data!AN306&lt;1, "&lt;1", san_table_data!AN306))), "-")</f>
        <v>-</v>
      </c>
      <c r="AO309" s="63" t="str">
        <f>IF(ISNUMBER(san_table_data!AO306), IF(san_table_data!AO306=-999,"NA",IF(san_table_data!AO306&gt;99, "&gt;99", IF(san_table_data!AO306&lt;1, "&lt;1", san_table_data!AO306))), "-")</f>
        <v>-</v>
      </c>
      <c r="AP309" s="63" t="str">
        <f>IF(ISNUMBER(san_table_data!AP306), IF(san_table_data!AP306=-999,"NA",IF(san_table_data!AP306&gt;99, "&gt;99", IF(san_table_data!AP306&lt;1, "&lt;1", san_table_data!AP306))), "-")</f>
        <v>-</v>
      </c>
      <c r="AQ309" s="63" t="str">
        <f>IF(ISNUMBER(san_table_data!AQ306), IF(san_table_data!AQ306=-999,"NA",IF(san_table_data!AQ306&gt;99, "&gt;99", IF(san_table_data!AQ306&lt;1, "&lt;1", san_table_data!AQ306))), "-")</f>
        <v>-</v>
      </c>
      <c r="AR309" s="59" t="str">
        <f>IF(ISNUMBER(san_table_data!AR306), IF(san_table_data!AR306=-999,"NA",IF(san_table_data!AR306&gt;99, "&gt;99", IF(san_table_data!AR306&lt;1, "&lt;1", san_table_data!AR306))), "-")</f>
        <v>-</v>
      </c>
      <c r="AS309" s="59" t="str">
        <f>IF(ISNUMBER(san_table_data!AS306), IF(san_table_data!AS306=-999,"NA",IF(san_table_data!AS306&gt;99, "&gt;99", IF(san_table_data!AS306&lt;1, "&lt;1", san_table_data!AS306))), "-")</f>
        <v>-</v>
      </c>
      <c r="AT309" s="59" t="str">
        <f>IF(ISNUMBER(san_table_data!AT306), IF(san_table_data!AT306=-999,"NA",IF(san_table_data!AT306&gt;99, "&gt;99", IF(san_table_data!AT306&lt;1, "&lt;1", san_table_data!AT306))), "-")</f>
        <v>-</v>
      </c>
    </row>
    <row r="310" x14ac:dyDescent="0.25">
      <c r="A310" s="56" t="str">
        <f>IF(ISBLANK(san_table_data!A307), "", san_table_data!A307)</f>
        <v/>
      </c>
      <c r="B310" s="56" t="str">
        <f>IF(ISBLANK(san_table_data!B307), "", san_table_data!B307)</f>
        <v/>
      </c>
      <c r="C310" s="57" t="str">
        <f>IF(ISNUMBER(san_table_data!C307), san_table_data!C307, "-")</f>
        <v>-</v>
      </c>
      <c r="D310" s="58" t="str">
        <f>IF(ISNUMBER(san_table_data!D307), san_table_data!D307, "-")</f>
        <v>-</v>
      </c>
      <c r="E310" s="59" t="str">
        <f>IF(ISNUMBER(san_table_data!E307), san_table_data!E307, "-")</f>
        <v>-</v>
      </c>
      <c r="F310" s="60" t="str">
        <f>IF(ISNUMBER(san_table_data!F307), IF(san_table_data!F307=-999,"NA",IF(san_table_data!F307&gt;99, "&gt;99", IF(san_table_data!F307&lt;1, "&lt;1", san_table_data!F307))), "-")</f>
        <v>-</v>
      </c>
      <c r="G310" s="59" t="str">
        <f>IF(ISNUMBER(san_table_data!G307), IF(san_table_data!G307=-999,"NA",IF(san_table_data!G307&gt;99, "&gt;99", IF(san_table_data!G307&lt;1, "&lt;1", san_table_data!G307))), "-")</f>
        <v>-</v>
      </c>
      <c r="H310" s="59" t="str">
        <f>IF(ISNUMBER(san_table_data!H307), IF(san_table_data!H307=-999,"NA",IF(san_table_data!H307&gt;99, "&gt;99", IF(san_table_data!H307&lt;1, "&lt;1", san_table_data!H307))), "-")</f>
        <v>-</v>
      </c>
      <c r="I310" s="61" t="str">
        <f>IF(ISNUMBER(san_table_data!I307), IF(san_table_data!I307=-999,"NA",IF(san_table_data!I307&gt;99, "&gt;99", IF(san_table_data!I307&lt;1, "&lt;1", san_table_data!I307))), "-")</f>
        <v>-</v>
      </c>
      <c r="J310" s="47" t="str">
        <f>IF(ISNUMBER(san_table_data!J307), IF(san_table_data!J307=-999,"NA",san_table_data!J307), "-")</f>
        <v>-</v>
      </c>
      <c r="K310" s="47" t="str">
        <f>IF(ISNUMBER(san_table_data!K307), IF(san_table_data!K307=-999,"NA",san_table_data!K307), "-")</f>
        <v>-</v>
      </c>
      <c r="L310" s="60" t="str">
        <f>IF(ISNUMBER(san_table_data!L307), IF(san_table_data!L307=-999,"NA",IF(san_table_data!L307&gt;99, "&gt;99", IF(san_table_data!L307&lt;1, "&lt;1", san_table_data!L307))), "-")</f>
        <v>-</v>
      </c>
      <c r="M310" s="59" t="str">
        <f>IF(ISNUMBER(san_table_data!M307), IF(san_table_data!M307=-999,"NA",IF(san_table_data!M307&gt;99, "&gt;99", IF(san_table_data!M307&lt;1, "&lt;1", san_table_data!M307))), "-")</f>
        <v>-</v>
      </c>
      <c r="N310" s="59" t="str">
        <f>IF(ISNUMBER(san_table_data!N307), IF(san_table_data!N307=-999,"NA",IF(san_table_data!N307&gt;99, "&gt;99", IF(san_table_data!N307&lt;1, "&lt;1", san_table_data!N307))), "-")</f>
        <v>-</v>
      </c>
      <c r="O310" s="61" t="str">
        <f>IF(ISNUMBER(san_table_data!O307), IF(san_table_data!O307=-999,"NA",IF(san_table_data!O307&gt;99, "&gt;99", IF(san_table_data!O307&lt;1, "&lt;1", san_table_data!O307))), "-")</f>
        <v>-</v>
      </c>
      <c r="P310" s="47" t="str">
        <f>IF(ISNUMBER(san_table_data!P307), IF(san_table_data!P307=-999,"NA",san_table_data!P307), "-")</f>
        <v>-</v>
      </c>
      <c r="Q310" s="47" t="str">
        <f>IF(ISNUMBER(san_table_data!Q307), IF(san_table_data!Q307=-999,"NA",san_table_data!Q307), "-")</f>
        <v>-</v>
      </c>
      <c r="R310" s="60" t="str">
        <f>IF(ISNUMBER(san_table_data!R307), IF(san_table_data!R307=-999,"NA",IF(san_table_data!R307&gt;99, "&gt;99", IF(san_table_data!R307&lt;1, "&lt;1", san_table_data!R307))), "-")</f>
        <v>-</v>
      </c>
      <c r="S310" s="59" t="str">
        <f>IF(ISNUMBER(san_table_data!S307), IF(san_table_data!S307=-999,"NA",IF(san_table_data!S307&gt;99, "&gt;99", IF(san_table_data!S307&lt;1, "&lt;1", san_table_data!S307))), "-")</f>
        <v>-</v>
      </c>
      <c r="T310" s="59" t="str">
        <f>IF(ISNUMBER(san_table_data!T307), IF(san_table_data!T307=-999,"NA",IF(san_table_data!T307&gt;99, "&gt;99", IF(san_table_data!T307&lt;1, "&lt;1", san_table_data!T307))), "-")</f>
        <v>-</v>
      </c>
      <c r="U310" s="61" t="str">
        <f>IF(ISNUMBER(san_table_data!U307), IF(san_table_data!U307=-999,"NA",IF(san_table_data!U307&gt;99, "&gt;99", IF(san_table_data!U307&lt;1, "&lt;1", san_table_data!U307))), "-")</f>
        <v>-</v>
      </c>
      <c r="V310" s="47" t="str">
        <f>IF(ISNUMBER(san_table_data!V307), IF(san_table_data!V307=-999,"NA",san_table_data!V307), "-")</f>
        <v>-</v>
      </c>
      <c r="W310" s="47" t="str">
        <f>IF(ISNUMBER(san_table_data!W307), IF(san_table_data!W307=-999,"NA",san_table_data!W307), "-")</f>
        <v>-</v>
      </c>
      <c r="X310" s="47"/>
      <c r="Y310" s="47"/>
      <c r="Z310" s="62" t="str">
        <f>IF(ISNUMBER(san_table_data!Z307), IF(san_table_data!Z307=-999,"NA",IF(san_table_data!Z307&gt;99, "&gt;99", IF(san_table_data!Z307&lt;1, "&lt;1", san_table_data!Z307))), "-")</f>
        <v>-</v>
      </c>
      <c r="AA310" s="63" t="str">
        <f>IF(ISNUMBER(san_table_data!AA307), IF(san_table_data!AA307=-999,"NA",IF(san_table_data!AA307&gt;99, "&gt;99", IF(san_table_data!AA307&lt;1, "&lt;1", san_table_data!AA307))), "-")</f>
        <v>-</v>
      </c>
      <c r="AB310" s="63" t="str">
        <f>IF(ISNUMBER(san_table_data!AB307), IF(san_table_data!AB307=-999,"NA",IF(san_table_data!AB307&gt;99, "&gt;99", IF(san_table_data!AB307&lt;1, "&lt;1", san_table_data!AB307))), "-")</f>
        <v>-</v>
      </c>
      <c r="AC310" s="63" t="str">
        <f>IF(ISNUMBER(san_table_data!AC307), IF(san_table_data!AC307=-999,"NA",IF(san_table_data!AC307&gt;99, "&gt;99", IF(san_table_data!AC307&lt;1, "&lt;1", san_table_data!AC307))), "-")</f>
        <v>-</v>
      </c>
      <c r="AD310" s="59" t="str">
        <f>IF(ISNUMBER(san_table_data!AD307), IF(san_table_data!AD307=-999,"NA",IF(san_table_data!AD307&gt;99, "&gt;99", IF(san_table_data!AD307&lt;1, "&lt;1", san_table_data!AD307))), "-")</f>
        <v>-</v>
      </c>
      <c r="AE310" s="59" t="str">
        <f>IF(ISNUMBER(san_table_data!AE307), IF(san_table_data!AE307=-999,"NA",IF(san_table_data!AE307&gt;99, "&gt;99", IF(san_table_data!AE307&lt;1, "&lt;1", san_table_data!AE307))), "-")</f>
        <v>-</v>
      </c>
      <c r="AF310" s="59" t="str">
        <f>IF(ISNUMBER(san_table_data!AF307), IF(san_table_data!AF307=-999,"NA",IF(san_table_data!AF307&gt;99, "&gt;99", IF(san_table_data!AF307&lt;1, "&lt;1", san_table_data!AF307))), "-")</f>
        <v>-</v>
      </c>
      <c r="AG310" s="62" t="str">
        <f>IF(ISNUMBER(san_table_data!AG307), IF(san_table_data!AG307=-999,"NA",IF(san_table_data!AG307&gt;99, "&gt;99", IF(san_table_data!AG307&lt;1, "&lt;1", san_table_data!AG307))), "-")</f>
        <v>-</v>
      </c>
      <c r="AH310" s="63" t="str">
        <f>IF(ISNUMBER(san_table_data!AH307), IF(san_table_data!AH307=-999,"NA",IF(san_table_data!AH307&gt;99, "&gt;99", IF(san_table_data!AH307&lt;1, "&lt;1", san_table_data!AH307))), "-")</f>
        <v>-</v>
      </c>
      <c r="AI310" s="63" t="str">
        <f>IF(ISNUMBER(san_table_data!AI307), IF(san_table_data!AI307=-999,"NA",IF(san_table_data!AI307&gt;99, "&gt;99", IF(san_table_data!AI307&lt;1, "&lt;1", san_table_data!AI307))), "-")</f>
        <v>-</v>
      </c>
      <c r="AJ310" s="63" t="str">
        <f>IF(ISNUMBER(san_table_data!AJ307), IF(san_table_data!AJ307=-999,"NA",IF(san_table_data!AJ307&gt;99, "&gt;99", IF(san_table_data!AJ307&lt;1, "&lt;1", san_table_data!AJ307))), "-")</f>
        <v>-</v>
      </c>
      <c r="AK310" s="59" t="str">
        <f>IF(ISNUMBER(san_table_data!AK307), IF(san_table_data!AK307=-999,"NA",IF(san_table_data!AK307&gt;99, "&gt;99", IF(san_table_data!AK307&lt;1, "&lt;1", san_table_data!AK307))), "-")</f>
        <v>-</v>
      </c>
      <c r="AL310" s="59" t="str">
        <f>IF(ISNUMBER(san_table_data!AL307), IF(san_table_data!AL307=-999,"NA",IF(san_table_data!AL307&gt;99, "&gt;99", IF(san_table_data!AL307&lt;1, "&lt;1", san_table_data!AL307))), "-")</f>
        <v>-</v>
      </c>
      <c r="AM310" s="59" t="str">
        <f>IF(ISNUMBER(san_table_data!AM307), IF(san_table_data!AM307=-999,"NA",IF(san_table_data!AM307&gt;99, "&gt;99", IF(san_table_data!AM307&lt;1, "&lt;1", san_table_data!AM307))), "-")</f>
        <v>-</v>
      </c>
      <c r="AN310" s="62" t="str">
        <f>IF(ISNUMBER(san_table_data!AN307), IF(san_table_data!AN307=-999,"NA",IF(san_table_data!AN307&gt;99, "&gt;99", IF(san_table_data!AN307&lt;1, "&lt;1", san_table_data!AN307))), "-")</f>
        <v>-</v>
      </c>
      <c r="AO310" s="63" t="str">
        <f>IF(ISNUMBER(san_table_data!AO307), IF(san_table_data!AO307=-999,"NA",IF(san_table_data!AO307&gt;99, "&gt;99", IF(san_table_data!AO307&lt;1, "&lt;1", san_table_data!AO307))), "-")</f>
        <v>-</v>
      </c>
      <c r="AP310" s="63" t="str">
        <f>IF(ISNUMBER(san_table_data!AP307), IF(san_table_data!AP307=-999,"NA",IF(san_table_data!AP307&gt;99, "&gt;99", IF(san_table_data!AP307&lt;1, "&lt;1", san_table_data!AP307))), "-")</f>
        <v>-</v>
      </c>
      <c r="AQ310" s="63" t="str">
        <f>IF(ISNUMBER(san_table_data!AQ307), IF(san_table_data!AQ307=-999,"NA",IF(san_table_data!AQ307&gt;99, "&gt;99", IF(san_table_data!AQ307&lt;1, "&lt;1", san_table_data!AQ307))), "-")</f>
        <v>-</v>
      </c>
      <c r="AR310" s="59" t="str">
        <f>IF(ISNUMBER(san_table_data!AR307), IF(san_table_data!AR307=-999,"NA",IF(san_table_data!AR307&gt;99, "&gt;99", IF(san_table_data!AR307&lt;1, "&lt;1", san_table_data!AR307))), "-")</f>
        <v>-</v>
      </c>
      <c r="AS310" s="59" t="str">
        <f>IF(ISNUMBER(san_table_data!AS307), IF(san_table_data!AS307=-999,"NA",IF(san_table_data!AS307&gt;99, "&gt;99", IF(san_table_data!AS307&lt;1, "&lt;1", san_table_data!AS307))), "-")</f>
        <v>-</v>
      </c>
      <c r="AT310" s="59" t="str">
        <f>IF(ISNUMBER(san_table_data!AT307), IF(san_table_data!AT307=-999,"NA",IF(san_table_data!AT307&gt;99, "&gt;99", IF(san_table_data!AT307&lt;1, "&lt;1", san_table_data!AT307))), "-")</f>
        <v>-</v>
      </c>
    </row>
    <row r="311" x14ac:dyDescent="0.25">
      <c r="A311" s="56" t="str">
        <f>IF(ISBLANK(san_table_data!A308), "", san_table_data!A308)</f>
        <v/>
      </c>
      <c r="B311" s="56" t="str">
        <f>IF(ISBLANK(san_table_data!B308), "", san_table_data!B308)</f>
        <v/>
      </c>
      <c r="C311" s="57" t="str">
        <f>IF(ISNUMBER(san_table_data!C308), san_table_data!C308, "-")</f>
        <v>-</v>
      </c>
      <c r="D311" s="58" t="str">
        <f>IF(ISNUMBER(san_table_data!D308), san_table_data!D308, "-")</f>
        <v>-</v>
      </c>
      <c r="E311" s="59" t="str">
        <f>IF(ISNUMBER(san_table_data!E308), san_table_data!E308, "-")</f>
        <v>-</v>
      </c>
      <c r="F311" s="60" t="str">
        <f>IF(ISNUMBER(san_table_data!F308), IF(san_table_data!F308=-999,"NA",IF(san_table_data!F308&gt;99, "&gt;99", IF(san_table_data!F308&lt;1, "&lt;1", san_table_data!F308))), "-")</f>
        <v>-</v>
      </c>
      <c r="G311" s="59" t="str">
        <f>IF(ISNUMBER(san_table_data!G308), IF(san_table_data!G308=-999,"NA",IF(san_table_data!G308&gt;99, "&gt;99", IF(san_table_data!G308&lt;1, "&lt;1", san_table_data!G308))), "-")</f>
        <v>-</v>
      </c>
      <c r="H311" s="59" t="str">
        <f>IF(ISNUMBER(san_table_data!H308), IF(san_table_data!H308=-999,"NA",IF(san_table_data!H308&gt;99, "&gt;99", IF(san_table_data!H308&lt;1, "&lt;1", san_table_data!H308))), "-")</f>
        <v>-</v>
      </c>
      <c r="I311" s="61" t="str">
        <f>IF(ISNUMBER(san_table_data!I308), IF(san_table_data!I308=-999,"NA",IF(san_table_data!I308&gt;99, "&gt;99", IF(san_table_data!I308&lt;1, "&lt;1", san_table_data!I308))), "-")</f>
        <v>-</v>
      </c>
      <c r="J311" s="47" t="str">
        <f>IF(ISNUMBER(san_table_data!J308), IF(san_table_data!J308=-999,"NA",san_table_data!J308), "-")</f>
        <v>-</v>
      </c>
      <c r="K311" s="47" t="str">
        <f>IF(ISNUMBER(san_table_data!K308), IF(san_table_data!K308=-999,"NA",san_table_data!K308), "-")</f>
        <v>-</v>
      </c>
      <c r="L311" s="60" t="str">
        <f>IF(ISNUMBER(san_table_data!L308), IF(san_table_data!L308=-999,"NA",IF(san_table_data!L308&gt;99, "&gt;99", IF(san_table_data!L308&lt;1, "&lt;1", san_table_data!L308))), "-")</f>
        <v>-</v>
      </c>
      <c r="M311" s="59" t="str">
        <f>IF(ISNUMBER(san_table_data!M308), IF(san_table_data!M308=-999,"NA",IF(san_table_data!M308&gt;99, "&gt;99", IF(san_table_data!M308&lt;1, "&lt;1", san_table_data!M308))), "-")</f>
        <v>-</v>
      </c>
      <c r="N311" s="59" t="str">
        <f>IF(ISNUMBER(san_table_data!N308), IF(san_table_data!N308=-999,"NA",IF(san_table_data!N308&gt;99, "&gt;99", IF(san_table_data!N308&lt;1, "&lt;1", san_table_data!N308))), "-")</f>
        <v>-</v>
      </c>
      <c r="O311" s="61" t="str">
        <f>IF(ISNUMBER(san_table_data!O308), IF(san_table_data!O308=-999,"NA",IF(san_table_data!O308&gt;99, "&gt;99", IF(san_table_data!O308&lt;1, "&lt;1", san_table_data!O308))), "-")</f>
        <v>-</v>
      </c>
      <c r="P311" s="47" t="str">
        <f>IF(ISNUMBER(san_table_data!P308), IF(san_table_data!P308=-999,"NA",san_table_data!P308), "-")</f>
        <v>-</v>
      </c>
      <c r="Q311" s="47" t="str">
        <f>IF(ISNUMBER(san_table_data!Q308), IF(san_table_data!Q308=-999,"NA",san_table_data!Q308), "-")</f>
        <v>-</v>
      </c>
      <c r="R311" s="60" t="str">
        <f>IF(ISNUMBER(san_table_data!R308), IF(san_table_data!R308=-999,"NA",IF(san_table_data!R308&gt;99, "&gt;99", IF(san_table_data!R308&lt;1, "&lt;1", san_table_data!R308))), "-")</f>
        <v>-</v>
      </c>
      <c r="S311" s="59" t="str">
        <f>IF(ISNUMBER(san_table_data!S308), IF(san_table_data!S308=-999,"NA",IF(san_table_data!S308&gt;99, "&gt;99", IF(san_table_data!S308&lt;1, "&lt;1", san_table_data!S308))), "-")</f>
        <v>-</v>
      </c>
      <c r="T311" s="59" t="str">
        <f>IF(ISNUMBER(san_table_data!T308), IF(san_table_data!T308=-999,"NA",IF(san_table_data!T308&gt;99, "&gt;99", IF(san_table_data!T308&lt;1, "&lt;1", san_table_data!T308))), "-")</f>
        <v>-</v>
      </c>
      <c r="U311" s="61" t="str">
        <f>IF(ISNUMBER(san_table_data!U308), IF(san_table_data!U308=-999,"NA",IF(san_table_data!U308&gt;99, "&gt;99", IF(san_table_data!U308&lt;1, "&lt;1", san_table_data!U308))), "-")</f>
        <v>-</v>
      </c>
      <c r="V311" s="47" t="str">
        <f>IF(ISNUMBER(san_table_data!V308), IF(san_table_data!V308=-999,"NA",san_table_data!V308), "-")</f>
        <v>-</v>
      </c>
      <c r="W311" s="47" t="str">
        <f>IF(ISNUMBER(san_table_data!W308), IF(san_table_data!W308=-999,"NA",san_table_data!W308), "-")</f>
        <v>-</v>
      </c>
      <c r="X311" s="47"/>
      <c r="Y311" s="47"/>
      <c r="Z311" s="62" t="str">
        <f>IF(ISNUMBER(san_table_data!Z308), IF(san_table_data!Z308=-999,"NA",IF(san_table_data!Z308&gt;99, "&gt;99", IF(san_table_data!Z308&lt;1, "&lt;1", san_table_data!Z308))), "-")</f>
        <v>-</v>
      </c>
      <c r="AA311" s="63" t="str">
        <f>IF(ISNUMBER(san_table_data!AA308), IF(san_table_data!AA308=-999,"NA",IF(san_table_data!AA308&gt;99, "&gt;99", IF(san_table_data!AA308&lt;1, "&lt;1", san_table_data!AA308))), "-")</f>
        <v>-</v>
      </c>
      <c r="AB311" s="63" t="str">
        <f>IF(ISNUMBER(san_table_data!AB308), IF(san_table_data!AB308=-999,"NA",IF(san_table_data!AB308&gt;99, "&gt;99", IF(san_table_data!AB308&lt;1, "&lt;1", san_table_data!AB308))), "-")</f>
        <v>-</v>
      </c>
      <c r="AC311" s="63" t="str">
        <f>IF(ISNUMBER(san_table_data!AC308), IF(san_table_data!AC308=-999,"NA",IF(san_table_data!AC308&gt;99, "&gt;99", IF(san_table_data!AC308&lt;1, "&lt;1", san_table_data!AC308))), "-")</f>
        <v>-</v>
      </c>
      <c r="AD311" s="59" t="str">
        <f>IF(ISNUMBER(san_table_data!AD308), IF(san_table_data!AD308=-999,"NA",IF(san_table_data!AD308&gt;99, "&gt;99", IF(san_table_data!AD308&lt;1, "&lt;1", san_table_data!AD308))), "-")</f>
        <v>-</v>
      </c>
      <c r="AE311" s="59" t="str">
        <f>IF(ISNUMBER(san_table_data!AE308), IF(san_table_data!AE308=-999,"NA",IF(san_table_data!AE308&gt;99, "&gt;99", IF(san_table_data!AE308&lt;1, "&lt;1", san_table_data!AE308))), "-")</f>
        <v>-</v>
      </c>
      <c r="AF311" s="59" t="str">
        <f>IF(ISNUMBER(san_table_data!AF308), IF(san_table_data!AF308=-999,"NA",IF(san_table_data!AF308&gt;99, "&gt;99", IF(san_table_data!AF308&lt;1, "&lt;1", san_table_data!AF308))), "-")</f>
        <v>-</v>
      </c>
      <c r="AG311" s="62" t="str">
        <f>IF(ISNUMBER(san_table_data!AG308), IF(san_table_data!AG308=-999,"NA",IF(san_table_data!AG308&gt;99, "&gt;99", IF(san_table_data!AG308&lt;1, "&lt;1", san_table_data!AG308))), "-")</f>
        <v>-</v>
      </c>
      <c r="AH311" s="63" t="str">
        <f>IF(ISNUMBER(san_table_data!AH308), IF(san_table_data!AH308=-999,"NA",IF(san_table_data!AH308&gt;99, "&gt;99", IF(san_table_data!AH308&lt;1, "&lt;1", san_table_data!AH308))), "-")</f>
        <v>-</v>
      </c>
      <c r="AI311" s="63" t="str">
        <f>IF(ISNUMBER(san_table_data!AI308), IF(san_table_data!AI308=-999,"NA",IF(san_table_data!AI308&gt;99, "&gt;99", IF(san_table_data!AI308&lt;1, "&lt;1", san_table_data!AI308))), "-")</f>
        <v>-</v>
      </c>
      <c r="AJ311" s="63" t="str">
        <f>IF(ISNUMBER(san_table_data!AJ308), IF(san_table_data!AJ308=-999,"NA",IF(san_table_data!AJ308&gt;99, "&gt;99", IF(san_table_data!AJ308&lt;1, "&lt;1", san_table_data!AJ308))), "-")</f>
        <v>-</v>
      </c>
      <c r="AK311" s="59" t="str">
        <f>IF(ISNUMBER(san_table_data!AK308), IF(san_table_data!AK308=-999,"NA",IF(san_table_data!AK308&gt;99, "&gt;99", IF(san_table_data!AK308&lt;1, "&lt;1", san_table_data!AK308))), "-")</f>
        <v>-</v>
      </c>
      <c r="AL311" s="59" t="str">
        <f>IF(ISNUMBER(san_table_data!AL308), IF(san_table_data!AL308=-999,"NA",IF(san_table_data!AL308&gt;99, "&gt;99", IF(san_table_data!AL308&lt;1, "&lt;1", san_table_data!AL308))), "-")</f>
        <v>-</v>
      </c>
      <c r="AM311" s="59" t="str">
        <f>IF(ISNUMBER(san_table_data!AM308), IF(san_table_data!AM308=-999,"NA",IF(san_table_data!AM308&gt;99, "&gt;99", IF(san_table_data!AM308&lt;1, "&lt;1", san_table_data!AM308))), "-")</f>
        <v>-</v>
      </c>
      <c r="AN311" s="62" t="str">
        <f>IF(ISNUMBER(san_table_data!AN308), IF(san_table_data!AN308=-999,"NA",IF(san_table_data!AN308&gt;99, "&gt;99", IF(san_table_data!AN308&lt;1, "&lt;1", san_table_data!AN308))), "-")</f>
        <v>-</v>
      </c>
      <c r="AO311" s="63" t="str">
        <f>IF(ISNUMBER(san_table_data!AO308), IF(san_table_data!AO308=-999,"NA",IF(san_table_data!AO308&gt;99, "&gt;99", IF(san_table_data!AO308&lt;1, "&lt;1", san_table_data!AO308))), "-")</f>
        <v>-</v>
      </c>
      <c r="AP311" s="63" t="str">
        <f>IF(ISNUMBER(san_table_data!AP308), IF(san_table_data!AP308=-999,"NA",IF(san_table_data!AP308&gt;99, "&gt;99", IF(san_table_data!AP308&lt;1, "&lt;1", san_table_data!AP308))), "-")</f>
        <v>-</v>
      </c>
      <c r="AQ311" s="63" t="str">
        <f>IF(ISNUMBER(san_table_data!AQ308), IF(san_table_data!AQ308=-999,"NA",IF(san_table_data!AQ308&gt;99, "&gt;99", IF(san_table_data!AQ308&lt;1, "&lt;1", san_table_data!AQ308))), "-")</f>
        <v>-</v>
      </c>
      <c r="AR311" s="59" t="str">
        <f>IF(ISNUMBER(san_table_data!AR308), IF(san_table_data!AR308=-999,"NA",IF(san_table_data!AR308&gt;99, "&gt;99", IF(san_table_data!AR308&lt;1, "&lt;1", san_table_data!AR308))), "-")</f>
        <v>-</v>
      </c>
      <c r="AS311" s="59" t="str">
        <f>IF(ISNUMBER(san_table_data!AS308), IF(san_table_data!AS308=-999,"NA",IF(san_table_data!AS308&gt;99, "&gt;99", IF(san_table_data!AS308&lt;1, "&lt;1", san_table_data!AS308))), "-")</f>
        <v>-</v>
      </c>
      <c r="AT311" s="59" t="str">
        <f>IF(ISNUMBER(san_table_data!AT308), IF(san_table_data!AT308=-999,"NA",IF(san_table_data!AT308&gt;99, "&gt;99", IF(san_table_data!AT308&lt;1, "&lt;1", san_table_data!AT308))), "-")</f>
        <v>-</v>
      </c>
    </row>
    <row r="312" x14ac:dyDescent="0.25">
      <c r="A312" s="56" t="str">
        <f>IF(ISBLANK(san_table_data!A309), "", san_table_data!A309)</f>
        <v/>
      </c>
      <c r="B312" s="56" t="str">
        <f>IF(ISBLANK(san_table_data!B309), "", san_table_data!B309)</f>
        <v/>
      </c>
      <c r="C312" s="57" t="str">
        <f>IF(ISNUMBER(san_table_data!C309), san_table_data!C309, "-")</f>
        <v>-</v>
      </c>
      <c r="D312" s="58" t="str">
        <f>IF(ISNUMBER(san_table_data!D309), san_table_data!D309, "-")</f>
        <v>-</v>
      </c>
      <c r="E312" s="59" t="str">
        <f>IF(ISNUMBER(san_table_data!E309), san_table_data!E309, "-")</f>
        <v>-</v>
      </c>
      <c r="F312" s="60" t="str">
        <f>IF(ISNUMBER(san_table_data!F309), IF(san_table_data!F309=-999,"NA",IF(san_table_data!F309&gt;99, "&gt;99", IF(san_table_data!F309&lt;1, "&lt;1", san_table_data!F309))), "-")</f>
        <v>-</v>
      </c>
      <c r="G312" s="59" t="str">
        <f>IF(ISNUMBER(san_table_data!G309), IF(san_table_data!G309=-999,"NA",IF(san_table_data!G309&gt;99, "&gt;99", IF(san_table_data!G309&lt;1, "&lt;1", san_table_data!G309))), "-")</f>
        <v>-</v>
      </c>
      <c r="H312" s="59" t="str">
        <f>IF(ISNUMBER(san_table_data!H309), IF(san_table_data!H309=-999,"NA",IF(san_table_data!H309&gt;99, "&gt;99", IF(san_table_data!H309&lt;1, "&lt;1", san_table_data!H309))), "-")</f>
        <v>-</v>
      </c>
      <c r="I312" s="61" t="str">
        <f>IF(ISNUMBER(san_table_data!I309), IF(san_table_data!I309=-999,"NA",IF(san_table_data!I309&gt;99, "&gt;99", IF(san_table_data!I309&lt;1, "&lt;1", san_table_data!I309))), "-")</f>
        <v>-</v>
      </c>
      <c r="J312" s="47" t="str">
        <f>IF(ISNUMBER(san_table_data!J309), IF(san_table_data!J309=-999,"NA",san_table_data!J309), "-")</f>
        <v>-</v>
      </c>
      <c r="K312" s="47" t="str">
        <f>IF(ISNUMBER(san_table_data!K309), IF(san_table_data!K309=-999,"NA",san_table_data!K309), "-")</f>
        <v>-</v>
      </c>
      <c r="L312" s="60" t="str">
        <f>IF(ISNUMBER(san_table_data!L309), IF(san_table_data!L309=-999,"NA",IF(san_table_data!L309&gt;99, "&gt;99", IF(san_table_data!L309&lt;1, "&lt;1", san_table_data!L309))), "-")</f>
        <v>-</v>
      </c>
      <c r="M312" s="59" t="str">
        <f>IF(ISNUMBER(san_table_data!M309), IF(san_table_data!M309=-999,"NA",IF(san_table_data!M309&gt;99, "&gt;99", IF(san_table_data!M309&lt;1, "&lt;1", san_table_data!M309))), "-")</f>
        <v>-</v>
      </c>
      <c r="N312" s="59" t="str">
        <f>IF(ISNUMBER(san_table_data!N309), IF(san_table_data!N309=-999,"NA",IF(san_table_data!N309&gt;99, "&gt;99", IF(san_table_data!N309&lt;1, "&lt;1", san_table_data!N309))), "-")</f>
        <v>-</v>
      </c>
      <c r="O312" s="61" t="str">
        <f>IF(ISNUMBER(san_table_data!O309), IF(san_table_data!O309=-999,"NA",IF(san_table_data!O309&gt;99, "&gt;99", IF(san_table_data!O309&lt;1, "&lt;1", san_table_data!O309))), "-")</f>
        <v>-</v>
      </c>
      <c r="P312" s="47" t="str">
        <f>IF(ISNUMBER(san_table_data!P309), IF(san_table_data!P309=-999,"NA",san_table_data!P309), "-")</f>
        <v>-</v>
      </c>
      <c r="Q312" s="47" t="str">
        <f>IF(ISNUMBER(san_table_data!Q309), IF(san_table_data!Q309=-999,"NA",san_table_data!Q309), "-")</f>
        <v>-</v>
      </c>
      <c r="R312" s="60" t="str">
        <f>IF(ISNUMBER(san_table_data!R309), IF(san_table_data!R309=-999,"NA",IF(san_table_data!R309&gt;99, "&gt;99", IF(san_table_data!R309&lt;1, "&lt;1", san_table_data!R309))), "-")</f>
        <v>-</v>
      </c>
      <c r="S312" s="59" t="str">
        <f>IF(ISNUMBER(san_table_data!S309), IF(san_table_data!S309=-999,"NA",IF(san_table_data!S309&gt;99, "&gt;99", IF(san_table_data!S309&lt;1, "&lt;1", san_table_data!S309))), "-")</f>
        <v>-</v>
      </c>
      <c r="T312" s="59" t="str">
        <f>IF(ISNUMBER(san_table_data!T309), IF(san_table_data!T309=-999,"NA",IF(san_table_data!T309&gt;99, "&gt;99", IF(san_table_data!T309&lt;1, "&lt;1", san_table_data!T309))), "-")</f>
        <v>-</v>
      </c>
      <c r="U312" s="61" t="str">
        <f>IF(ISNUMBER(san_table_data!U309), IF(san_table_data!U309=-999,"NA",IF(san_table_data!U309&gt;99, "&gt;99", IF(san_table_data!U309&lt;1, "&lt;1", san_table_data!U309))), "-")</f>
        <v>-</v>
      </c>
      <c r="V312" s="47" t="str">
        <f>IF(ISNUMBER(san_table_data!V309), IF(san_table_data!V309=-999,"NA",san_table_data!V309), "-")</f>
        <v>-</v>
      </c>
      <c r="W312" s="47" t="str">
        <f>IF(ISNUMBER(san_table_data!W309), IF(san_table_data!W309=-999,"NA",san_table_data!W309), "-")</f>
        <v>-</v>
      </c>
      <c r="X312" s="47"/>
      <c r="Y312" s="47"/>
      <c r="Z312" s="62" t="str">
        <f>IF(ISNUMBER(san_table_data!Z309), IF(san_table_data!Z309=-999,"NA",IF(san_table_data!Z309&gt;99, "&gt;99", IF(san_table_data!Z309&lt;1, "&lt;1", san_table_data!Z309))), "-")</f>
        <v>-</v>
      </c>
      <c r="AA312" s="63" t="str">
        <f>IF(ISNUMBER(san_table_data!AA309), IF(san_table_data!AA309=-999,"NA",IF(san_table_data!AA309&gt;99, "&gt;99", IF(san_table_data!AA309&lt;1, "&lt;1", san_table_data!AA309))), "-")</f>
        <v>-</v>
      </c>
      <c r="AB312" s="63" t="str">
        <f>IF(ISNUMBER(san_table_data!AB309), IF(san_table_data!AB309=-999,"NA",IF(san_table_data!AB309&gt;99, "&gt;99", IF(san_table_data!AB309&lt;1, "&lt;1", san_table_data!AB309))), "-")</f>
        <v>-</v>
      </c>
      <c r="AC312" s="63" t="str">
        <f>IF(ISNUMBER(san_table_data!AC309), IF(san_table_data!AC309=-999,"NA",IF(san_table_data!AC309&gt;99, "&gt;99", IF(san_table_data!AC309&lt;1, "&lt;1", san_table_data!AC309))), "-")</f>
        <v>-</v>
      </c>
      <c r="AD312" s="59" t="str">
        <f>IF(ISNUMBER(san_table_data!AD309), IF(san_table_data!AD309=-999,"NA",IF(san_table_data!AD309&gt;99, "&gt;99", IF(san_table_data!AD309&lt;1, "&lt;1", san_table_data!AD309))), "-")</f>
        <v>-</v>
      </c>
      <c r="AE312" s="59" t="str">
        <f>IF(ISNUMBER(san_table_data!AE309), IF(san_table_data!AE309=-999,"NA",IF(san_table_data!AE309&gt;99, "&gt;99", IF(san_table_data!AE309&lt;1, "&lt;1", san_table_data!AE309))), "-")</f>
        <v>-</v>
      </c>
      <c r="AF312" s="59" t="str">
        <f>IF(ISNUMBER(san_table_data!AF309), IF(san_table_data!AF309=-999,"NA",IF(san_table_data!AF309&gt;99, "&gt;99", IF(san_table_data!AF309&lt;1, "&lt;1", san_table_data!AF309))), "-")</f>
        <v>-</v>
      </c>
      <c r="AG312" s="62" t="str">
        <f>IF(ISNUMBER(san_table_data!AG309), IF(san_table_data!AG309=-999,"NA",IF(san_table_data!AG309&gt;99, "&gt;99", IF(san_table_data!AG309&lt;1, "&lt;1", san_table_data!AG309))), "-")</f>
        <v>-</v>
      </c>
      <c r="AH312" s="63" t="str">
        <f>IF(ISNUMBER(san_table_data!AH309), IF(san_table_data!AH309=-999,"NA",IF(san_table_data!AH309&gt;99, "&gt;99", IF(san_table_data!AH309&lt;1, "&lt;1", san_table_data!AH309))), "-")</f>
        <v>-</v>
      </c>
      <c r="AI312" s="63" t="str">
        <f>IF(ISNUMBER(san_table_data!AI309), IF(san_table_data!AI309=-999,"NA",IF(san_table_data!AI309&gt;99, "&gt;99", IF(san_table_data!AI309&lt;1, "&lt;1", san_table_data!AI309))), "-")</f>
        <v>-</v>
      </c>
      <c r="AJ312" s="63" t="str">
        <f>IF(ISNUMBER(san_table_data!AJ309), IF(san_table_data!AJ309=-999,"NA",IF(san_table_data!AJ309&gt;99, "&gt;99", IF(san_table_data!AJ309&lt;1, "&lt;1", san_table_data!AJ309))), "-")</f>
        <v>-</v>
      </c>
      <c r="AK312" s="59" t="str">
        <f>IF(ISNUMBER(san_table_data!AK309), IF(san_table_data!AK309=-999,"NA",IF(san_table_data!AK309&gt;99, "&gt;99", IF(san_table_data!AK309&lt;1, "&lt;1", san_table_data!AK309))), "-")</f>
        <v>-</v>
      </c>
      <c r="AL312" s="59" t="str">
        <f>IF(ISNUMBER(san_table_data!AL309), IF(san_table_data!AL309=-999,"NA",IF(san_table_data!AL309&gt;99, "&gt;99", IF(san_table_data!AL309&lt;1, "&lt;1", san_table_data!AL309))), "-")</f>
        <v>-</v>
      </c>
      <c r="AM312" s="59" t="str">
        <f>IF(ISNUMBER(san_table_data!AM309), IF(san_table_data!AM309=-999,"NA",IF(san_table_data!AM309&gt;99, "&gt;99", IF(san_table_data!AM309&lt;1, "&lt;1", san_table_data!AM309))), "-")</f>
        <v>-</v>
      </c>
      <c r="AN312" s="62" t="str">
        <f>IF(ISNUMBER(san_table_data!AN309), IF(san_table_data!AN309=-999,"NA",IF(san_table_data!AN309&gt;99, "&gt;99", IF(san_table_data!AN309&lt;1, "&lt;1", san_table_data!AN309))), "-")</f>
        <v>-</v>
      </c>
      <c r="AO312" s="63" t="str">
        <f>IF(ISNUMBER(san_table_data!AO309), IF(san_table_data!AO309=-999,"NA",IF(san_table_data!AO309&gt;99, "&gt;99", IF(san_table_data!AO309&lt;1, "&lt;1", san_table_data!AO309))), "-")</f>
        <v>-</v>
      </c>
      <c r="AP312" s="63" t="str">
        <f>IF(ISNUMBER(san_table_data!AP309), IF(san_table_data!AP309=-999,"NA",IF(san_table_data!AP309&gt;99, "&gt;99", IF(san_table_data!AP309&lt;1, "&lt;1", san_table_data!AP309))), "-")</f>
        <v>-</v>
      </c>
      <c r="AQ312" s="63" t="str">
        <f>IF(ISNUMBER(san_table_data!AQ309), IF(san_table_data!AQ309=-999,"NA",IF(san_table_data!AQ309&gt;99, "&gt;99", IF(san_table_data!AQ309&lt;1, "&lt;1", san_table_data!AQ309))), "-")</f>
        <v>-</v>
      </c>
      <c r="AR312" s="59" t="str">
        <f>IF(ISNUMBER(san_table_data!AR309), IF(san_table_data!AR309=-999,"NA",IF(san_table_data!AR309&gt;99, "&gt;99", IF(san_table_data!AR309&lt;1, "&lt;1", san_table_data!AR309))), "-")</f>
        <v>-</v>
      </c>
      <c r="AS312" s="59" t="str">
        <f>IF(ISNUMBER(san_table_data!AS309), IF(san_table_data!AS309=-999,"NA",IF(san_table_data!AS309&gt;99, "&gt;99", IF(san_table_data!AS309&lt;1, "&lt;1", san_table_data!AS309))), "-")</f>
        <v>-</v>
      </c>
      <c r="AT312" s="59" t="str">
        <f>IF(ISNUMBER(san_table_data!AT309), IF(san_table_data!AT309=-999,"NA",IF(san_table_data!AT309&gt;99, "&gt;99", IF(san_table_data!AT309&lt;1, "&lt;1", san_table_data!AT309))), "-")</f>
        <v>-</v>
      </c>
    </row>
    <row r="313" x14ac:dyDescent="0.25">
      <c r="A313" s="56" t="str">
        <f>IF(ISBLANK(san_table_data!A310), "", san_table_data!A310)</f>
        <v/>
      </c>
      <c r="B313" s="56" t="str">
        <f>IF(ISBLANK(san_table_data!B310), "", san_table_data!B310)</f>
        <v/>
      </c>
      <c r="C313" s="57" t="str">
        <f>IF(ISNUMBER(san_table_data!C310), san_table_data!C310, "-")</f>
        <v>-</v>
      </c>
      <c r="D313" s="58" t="str">
        <f>IF(ISNUMBER(san_table_data!D310), san_table_data!D310, "-")</f>
        <v>-</v>
      </c>
      <c r="E313" s="59" t="str">
        <f>IF(ISNUMBER(san_table_data!E310), san_table_data!E310, "-")</f>
        <v>-</v>
      </c>
      <c r="F313" s="60" t="str">
        <f>IF(ISNUMBER(san_table_data!F310), IF(san_table_data!F310=-999,"NA",IF(san_table_data!F310&gt;99, "&gt;99", IF(san_table_data!F310&lt;1, "&lt;1", san_table_data!F310))), "-")</f>
        <v>-</v>
      </c>
      <c r="G313" s="59" t="str">
        <f>IF(ISNUMBER(san_table_data!G310), IF(san_table_data!G310=-999,"NA",IF(san_table_data!G310&gt;99, "&gt;99", IF(san_table_data!G310&lt;1, "&lt;1", san_table_data!G310))), "-")</f>
        <v>-</v>
      </c>
      <c r="H313" s="59" t="str">
        <f>IF(ISNUMBER(san_table_data!H310), IF(san_table_data!H310=-999,"NA",IF(san_table_data!H310&gt;99, "&gt;99", IF(san_table_data!H310&lt;1, "&lt;1", san_table_data!H310))), "-")</f>
        <v>-</v>
      </c>
      <c r="I313" s="61" t="str">
        <f>IF(ISNUMBER(san_table_data!I310), IF(san_table_data!I310=-999,"NA",IF(san_table_data!I310&gt;99, "&gt;99", IF(san_table_data!I310&lt;1, "&lt;1", san_table_data!I310))), "-")</f>
        <v>-</v>
      </c>
      <c r="J313" s="47" t="str">
        <f>IF(ISNUMBER(san_table_data!J310), IF(san_table_data!J310=-999,"NA",san_table_data!J310), "-")</f>
        <v>-</v>
      </c>
      <c r="K313" s="47" t="str">
        <f>IF(ISNUMBER(san_table_data!K310), IF(san_table_data!K310=-999,"NA",san_table_data!K310), "-")</f>
        <v>-</v>
      </c>
      <c r="L313" s="60" t="str">
        <f>IF(ISNUMBER(san_table_data!L310), IF(san_table_data!L310=-999,"NA",IF(san_table_data!L310&gt;99, "&gt;99", IF(san_table_data!L310&lt;1, "&lt;1", san_table_data!L310))), "-")</f>
        <v>-</v>
      </c>
      <c r="M313" s="59" t="str">
        <f>IF(ISNUMBER(san_table_data!M310), IF(san_table_data!M310=-999,"NA",IF(san_table_data!M310&gt;99, "&gt;99", IF(san_table_data!M310&lt;1, "&lt;1", san_table_data!M310))), "-")</f>
        <v>-</v>
      </c>
      <c r="N313" s="59" t="str">
        <f>IF(ISNUMBER(san_table_data!N310), IF(san_table_data!N310=-999,"NA",IF(san_table_data!N310&gt;99, "&gt;99", IF(san_table_data!N310&lt;1, "&lt;1", san_table_data!N310))), "-")</f>
        <v>-</v>
      </c>
      <c r="O313" s="61" t="str">
        <f>IF(ISNUMBER(san_table_data!O310), IF(san_table_data!O310=-999,"NA",IF(san_table_data!O310&gt;99, "&gt;99", IF(san_table_data!O310&lt;1, "&lt;1", san_table_data!O310))), "-")</f>
        <v>-</v>
      </c>
      <c r="P313" s="47" t="str">
        <f>IF(ISNUMBER(san_table_data!P310), IF(san_table_data!P310=-999,"NA",san_table_data!P310), "-")</f>
        <v>-</v>
      </c>
      <c r="Q313" s="47" t="str">
        <f>IF(ISNUMBER(san_table_data!Q310), IF(san_table_data!Q310=-999,"NA",san_table_data!Q310), "-")</f>
        <v>-</v>
      </c>
      <c r="R313" s="60" t="str">
        <f>IF(ISNUMBER(san_table_data!R310), IF(san_table_data!R310=-999,"NA",IF(san_table_data!R310&gt;99, "&gt;99", IF(san_table_data!R310&lt;1, "&lt;1", san_table_data!R310))), "-")</f>
        <v>-</v>
      </c>
      <c r="S313" s="59" t="str">
        <f>IF(ISNUMBER(san_table_data!S310), IF(san_table_data!S310=-999,"NA",IF(san_table_data!S310&gt;99, "&gt;99", IF(san_table_data!S310&lt;1, "&lt;1", san_table_data!S310))), "-")</f>
        <v>-</v>
      </c>
      <c r="T313" s="59" t="str">
        <f>IF(ISNUMBER(san_table_data!T310), IF(san_table_data!T310=-999,"NA",IF(san_table_data!T310&gt;99, "&gt;99", IF(san_table_data!T310&lt;1, "&lt;1", san_table_data!T310))), "-")</f>
        <v>-</v>
      </c>
      <c r="U313" s="61" t="str">
        <f>IF(ISNUMBER(san_table_data!U310), IF(san_table_data!U310=-999,"NA",IF(san_table_data!U310&gt;99, "&gt;99", IF(san_table_data!U310&lt;1, "&lt;1", san_table_data!U310))), "-")</f>
        <v>-</v>
      </c>
      <c r="V313" s="47" t="str">
        <f>IF(ISNUMBER(san_table_data!V310), IF(san_table_data!V310=-999,"NA",san_table_data!V310), "-")</f>
        <v>-</v>
      </c>
      <c r="W313" s="47" t="str">
        <f>IF(ISNUMBER(san_table_data!W310), IF(san_table_data!W310=-999,"NA",san_table_data!W310), "-")</f>
        <v>-</v>
      </c>
      <c r="X313" s="47"/>
      <c r="Y313" s="47"/>
      <c r="Z313" s="62" t="str">
        <f>IF(ISNUMBER(san_table_data!Z310), IF(san_table_data!Z310=-999,"NA",IF(san_table_data!Z310&gt;99, "&gt;99", IF(san_table_data!Z310&lt;1, "&lt;1", san_table_data!Z310))), "-")</f>
        <v>-</v>
      </c>
      <c r="AA313" s="63" t="str">
        <f>IF(ISNUMBER(san_table_data!AA310), IF(san_table_data!AA310=-999,"NA",IF(san_table_data!AA310&gt;99, "&gt;99", IF(san_table_data!AA310&lt;1, "&lt;1", san_table_data!AA310))), "-")</f>
        <v>-</v>
      </c>
      <c r="AB313" s="63" t="str">
        <f>IF(ISNUMBER(san_table_data!AB310), IF(san_table_data!AB310=-999,"NA",IF(san_table_data!AB310&gt;99, "&gt;99", IF(san_table_data!AB310&lt;1, "&lt;1", san_table_data!AB310))), "-")</f>
        <v>-</v>
      </c>
      <c r="AC313" s="63" t="str">
        <f>IF(ISNUMBER(san_table_data!AC310), IF(san_table_data!AC310=-999,"NA",IF(san_table_data!AC310&gt;99, "&gt;99", IF(san_table_data!AC310&lt;1, "&lt;1", san_table_data!AC310))), "-")</f>
        <v>-</v>
      </c>
      <c r="AD313" s="59" t="str">
        <f>IF(ISNUMBER(san_table_data!AD310), IF(san_table_data!AD310=-999,"NA",IF(san_table_data!AD310&gt;99, "&gt;99", IF(san_table_data!AD310&lt;1, "&lt;1", san_table_data!AD310))), "-")</f>
        <v>-</v>
      </c>
      <c r="AE313" s="59" t="str">
        <f>IF(ISNUMBER(san_table_data!AE310), IF(san_table_data!AE310=-999,"NA",IF(san_table_data!AE310&gt;99, "&gt;99", IF(san_table_data!AE310&lt;1, "&lt;1", san_table_data!AE310))), "-")</f>
        <v>-</v>
      </c>
      <c r="AF313" s="59" t="str">
        <f>IF(ISNUMBER(san_table_data!AF310), IF(san_table_data!AF310=-999,"NA",IF(san_table_data!AF310&gt;99, "&gt;99", IF(san_table_data!AF310&lt;1, "&lt;1", san_table_data!AF310))), "-")</f>
        <v>-</v>
      </c>
      <c r="AG313" s="62" t="str">
        <f>IF(ISNUMBER(san_table_data!AG310), IF(san_table_data!AG310=-999,"NA",IF(san_table_data!AG310&gt;99, "&gt;99", IF(san_table_data!AG310&lt;1, "&lt;1", san_table_data!AG310))), "-")</f>
        <v>-</v>
      </c>
      <c r="AH313" s="63" t="str">
        <f>IF(ISNUMBER(san_table_data!AH310), IF(san_table_data!AH310=-999,"NA",IF(san_table_data!AH310&gt;99, "&gt;99", IF(san_table_data!AH310&lt;1, "&lt;1", san_table_data!AH310))), "-")</f>
        <v>-</v>
      </c>
      <c r="AI313" s="63" t="str">
        <f>IF(ISNUMBER(san_table_data!AI310), IF(san_table_data!AI310=-999,"NA",IF(san_table_data!AI310&gt;99, "&gt;99", IF(san_table_data!AI310&lt;1, "&lt;1", san_table_data!AI310))), "-")</f>
        <v>-</v>
      </c>
      <c r="AJ313" s="63" t="str">
        <f>IF(ISNUMBER(san_table_data!AJ310), IF(san_table_data!AJ310=-999,"NA",IF(san_table_data!AJ310&gt;99, "&gt;99", IF(san_table_data!AJ310&lt;1, "&lt;1", san_table_data!AJ310))), "-")</f>
        <v>-</v>
      </c>
      <c r="AK313" s="59" t="str">
        <f>IF(ISNUMBER(san_table_data!AK310), IF(san_table_data!AK310=-999,"NA",IF(san_table_data!AK310&gt;99, "&gt;99", IF(san_table_data!AK310&lt;1, "&lt;1", san_table_data!AK310))), "-")</f>
        <v>-</v>
      </c>
      <c r="AL313" s="59" t="str">
        <f>IF(ISNUMBER(san_table_data!AL310), IF(san_table_data!AL310=-999,"NA",IF(san_table_data!AL310&gt;99, "&gt;99", IF(san_table_data!AL310&lt;1, "&lt;1", san_table_data!AL310))), "-")</f>
        <v>-</v>
      </c>
      <c r="AM313" s="59" t="str">
        <f>IF(ISNUMBER(san_table_data!AM310), IF(san_table_data!AM310=-999,"NA",IF(san_table_data!AM310&gt;99, "&gt;99", IF(san_table_data!AM310&lt;1, "&lt;1", san_table_data!AM310))), "-")</f>
        <v>-</v>
      </c>
      <c r="AN313" s="62" t="str">
        <f>IF(ISNUMBER(san_table_data!AN310), IF(san_table_data!AN310=-999,"NA",IF(san_table_data!AN310&gt;99, "&gt;99", IF(san_table_data!AN310&lt;1, "&lt;1", san_table_data!AN310))), "-")</f>
        <v>-</v>
      </c>
      <c r="AO313" s="63" t="str">
        <f>IF(ISNUMBER(san_table_data!AO310), IF(san_table_data!AO310=-999,"NA",IF(san_table_data!AO310&gt;99, "&gt;99", IF(san_table_data!AO310&lt;1, "&lt;1", san_table_data!AO310))), "-")</f>
        <v>-</v>
      </c>
      <c r="AP313" s="63" t="str">
        <f>IF(ISNUMBER(san_table_data!AP310), IF(san_table_data!AP310=-999,"NA",IF(san_table_data!AP310&gt;99, "&gt;99", IF(san_table_data!AP310&lt;1, "&lt;1", san_table_data!AP310))), "-")</f>
        <v>-</v>
      </c>
      <c r="AQ313" s="63" t="str">
        <f>IF(ISNUMBER(san_table_data!AQ310), IF(san_table_data!AQ310=-999,"NA",IF(san_table_data!AQ310&gt;99, "&gt;99", IF(san_table_data!AQ310&lt;1, "&lt;1", san_table_data!AQ310))), "-")</f>
        <v>-</v>
      </c>
      <c r="AR313" s="59" t="str">
        <f>IF(ISNUMBER(san_table_data!AR310), IF(san_table_data!AR310=-999,"NA",IF(san_table_data!AR310&gt;99, "&gt;99", IF(san_table_data!AR310&lt;1, "&lt;1", san_table_data!AR310))), "-")</f>
        <v>-</v>
      </c>
      <c r="AS313" s="59" t="str">
        <f>IF(ISNUMBER(san_table_data!AS310), IF(san_table_data!AS310=-999,"NA",IF(san_table_data!AS310&gt;99, "&gt;99", IF(san_table_data!AS310&lt;1, "&lt;1", san_table_data!AS310))), "-")</f>
        <v>-</v>
      </c>
      <c r="AT313" s="59" t="str">
        <f>IF(ISNUMBER(san_table_data!AT310), IF(san_table_data!AT310=-999,"NA",IF(san_table_data!AT310&gt;99, "&gt;99", IF(san_table_data!AT310&lt;1, "&lt;1", san_table_data!AT310))), "-")</f>
        <v>-</v>
      </c>
    </row>
    <row r="314" x14ac:dyDescent="0.25">
      <c r="A314" s="56" t="str">
        <f>IF(ISBLANK(san_table_data!A311), "", san_table_data!A311)</f>
        <v/>
      </c>
      <c r="B314" s="56" t="str">
        <f>IF(ISBLANK(san_table_data!B311), "", san_table_data!B311)</f>
        <v/>
      </c>
      <c r="C314" s="57" t="str">
        <f>IF(ISNUMBER(san_table_data!C311), san_table_data!C311, "-")</f>
        <v>-</v>
      </c>
      <c r="D314" s="58" t="str">
        <f>IF(ISNUMBER(san_table_data!D311), san_table_data!D311, "-")</f>
        <v>-</v>
      </c>
      <c r="E314" s="59" t="str">
        <f>IF(ISNUMBER(san_table_data!E311), san_table_data!E311, "-")</f>
        <v>-</v>
      </c>
      <c r="F314" s="60" t="str">
        <f>IF(ISNUMBER(san_table_data!F311), IF(san_table_data!F311=-999,"NA",IF(san_table_data!F311&gt;99, "&gt;99", IF(san_table_data!F311&lt;1, "&lt;1", san_table_data!F311))), "-")</f>
        <v>-</v>
      </c>
      <c r="G314" s="59" t="str">
        <f>IF(ISNUMBER(san_table_data!G311), IF(san_table_data!G311=-999,"NA",IF(san_table_data!G311&gt;99, "&gt;99", IF(san_table_data!G311&lt;1, "&lt;1", san_table_data!G311))), "-")</f>
        <v>-</v>
      </c>
      <c r="H314" s="59" t="str">
        <f>IF(ISNUMBER(san_table_data!H311), IF(san_table_data!H311=-999,"NA",IF(san_table_data!H311&gt;99, "&gt;99", IF(san_table_data!H311&lt;1, "&lt;1", san_table_data!H311))), "-")</f>
        <v>-</v>
      </c>
      <c r="I314" s="61" t="str">
        <f>IF(ISNUMBER(san_table_data!I311), IF(san_table_data!I311=-999,"NA",IF(san_table_data!I311&gt;99, "&gt;99", IF(san_table_data!I311&lt;1, "&lt;1", san_table_data!I311))), "-")</f>
        <v>-</v>
      </c>
      <c r="J314" s="47" t="str">
        <f>IF(ISNUMBER(san_table_data!J311), IF(san_table_data!J311=-999,"NA",san_table_data!J311), "-")</f>
        <v>-</v>
      </c>
      <c r="K314" s="47" t="str">
        <f>IF(ISNUMBER(san_table_data!K311), IF(san_table_data!K311=-999,"NA",san_table_data!K311), "-")</f>
        <v>-</v>
      </c>
      <c r="L314" s="60" t="str">
        <f>IF(ISNUMBER(san_table_data!L311), IF(san_table_data!L311=-999,"NA",IF(san_table_data!L311&gt;99, "&gt;99", IF(san_table_data!L311&lt;1, "&lt;1", san_table_data!L311))), "-")</f>
        <v>-</v>
      </c>
      <c r="M314" s="59" t="str">
        <f>IF(ISNUMBER(san_table_data!M311), IF(san_table_data!M311=-999,"NA",IF(san_table_data!M311&gt;99, "&gt;99", IF(san_table_data!M311&lt;1, "&lt;1", san_table_data!M311))), "-")</f>
        <v>-</v>
      </c>
      <c r="N314" s="59" t="str">
        <f>IF(ISNUMBER(san_table_data!N311), IF(san_table_data!N311=-999,"NA",IF(san_table_data!N311&gt;99, "&gt;99", IF(san_table_data!N311&lt;1, "&lt;1", san_table_data!N311))), "-")</f>
        <v>-</v>
      </c>
      <c r="O314" s="61" t="str">
        <f>IF(ISNUMBER(san_table_data!O311), IF(san_table_data!O311=-999,"NA",IF(san_table_data!O311&gt;99, "&gt;99", IF(san_table_data!O311&lt;1, "&lt;1", san_table_data!O311))), "-")</f>
        <v>-</v>
      </c>
      <c r="P314" s="47" t="str">
        <f>IF(ISNUMBER(san_table_data!P311), IF(san_table_data!P311=-999,"NA",san_table_data!P311), "-")</f>
        <v>-</v>
      </c>
      <c r="Q314" s="47" t="str">
        <f>IF(ISNUMBER(san_table_data!Q311), IF(san_table_data!Q311=-999,"NA",san_table_data!Q311), "-")</f>
        <v>-</v>
      </c>
      <c r="R314" s="60" t="str">
        <f>IF(ISNUMBER(san_table_data!R311), IF(san_table_data!R311=-999,"NA",IF(san_table_data!R311&gt;99, "&gt;99", IF(san_table_data!R311&lt;1, "&lt;1", san_table_data!R311))), "-")</f>
        <v>-</v>
      </c>
      <c r="S314" s="59" t="str">
        <f>IF(ISNUMBER(san_table_data!S311), IF(san_table_data!S311=-999,"NA",IF(san_table_data!S311&gt;99, "&gt;99", IF(san_table_data!S311&lt;1, "&lt;1", san_table_data!S311))), "-")</f>
        <v>-</v>
      </c>
      <c r="T314" s="59" t="str">
        <f>IF(ISNUMBER(san_table_data!T311), IF(san_table_data!T311=-999,"NA",IF(san_table_data!T311&gt;99, "&gt;99", IF(san_table_data!T311&lt;1, "&lt;1", san_table_data!T311))), "-")</f>
        <v>-</v>
      </c>
      <c r="U314" s="61" t="str">
        <f>IF(ISNUMBER(san_table_data!U311), IF(san_table_data!U311=-999,"NA",IF(san_table_data!U311&gt;99, "&gt;99", IF(san_table_data!U311&lt;1, "&lt;1", san_table_data!U311))), "-")</f>
        <v>-</v>
      </c>
      <c r="V314" s="47" t="str">
        <f>IF(ISNUMBER(san_table_data!V311), IF(san_table_data!V311=-999,"NA",san_table_data!V311), "-")</f>
        <v>-</v>
      </c>
      <c r="W314" s="47" t="str">
        <f>IF(ISNUMBER(san_table_data!W311), IF(san_table_data!W311=-999,"NA",san_table_data!W311), "-")</f>
        <v>-</v>
      </c>
      <c r="X314" s="47"/>
      <c r="Y314" s="47"/>
      <c r="Z314" s="62" t="str">
        <f>IF(ISNUMBER(san_table_data!Z311), IF(san_table_data!Z311=-999,"NA",IF(san_table_data!Z311&gt;99, "&gt;99", IF(san_table_data!Z311&lt;1, "&lt;1", san_table_data!Z311))), "-")</f>
        <v>-</v>
      </c>
      <c r="AA314" s="63" t="str">
        <f>IF(ISNUMBER(san_table_data!AA311), IF(san_table_data!AA311=-999,"NA",IF(san_table_data!AA311&gt;99, "&gt;99", IF(san_table_data!AA311&lt;1, "&lt;1", san_table_data!AA311))), "-")</f>
        <v>-</v>
      </c>
      <c r="AB314" s="63" t="str">
        <f>IF(ISNUMBER(san_table_data!AB311), IF(san_table_data!AB311=-999,"NA",IF(san_table_data!AB311&gt;99, "&gt;99", IF(san_table_data!AB311&lt;1, "&lt;1", san_table_data!AB311))), "-")</f>
        <v>-</v>
      </c>
      <c r="AC314" s="63" t="str">
        <f>IF(ISNUMBER(san_table_data!AC311), IF(san_table_data!AC311=-999,"NA",IF(san_table_data!AC311&gt;99, "&gt;99", IF(san_table_data!AC311&lt;1, "&lt;1", san_table_data!AC311))), "-")</f>
        <v>-</v>
      </c>
      <c r="AD314" s="59" t="str">
        <f>IF(ISNUMBER(san_table_data!AD311), IF(san_table_data!AD311=-999,"NA",IF(san_table_data!AD311&gt;99, "&gt;99", IF(san_table_data!AD311&lt;1, "&lt;1", san_table_data!AD311))), "-")</f>
        <v>-</v>
      </c>
      <c r="AE314" s="59" t="str">
        <f>IF(ISNUMBER(san_table_data!AE311), IF(san_table_data!AE311=-999,"NA",IF(san_table_data!AE311&gt;99, "&gt;99", IF(san_table_data!AE311&lt;1, "&lt;1", san_table_data!AE311))), "-")</f>
        <v>-</v>
      </c>
      <c r="AF314" s="59" t="str">
        <f>IF(ISNUMBER(san_table_data!AF311), IF(san_table_data!AF311=-999,"NA",IF(san_table_data!AF311&gt;99, "&gt;99", IF(san_table_data!AF311&lt;1, "&lt;1", san_table_data!AF311))), "-")</f>
        <v>-</v>
      </c>
      <c r="AG314" s="62" t="str">
        <f>IF(ISNUMBER(san_table_data!AG311), IF(san_table_data!AG311=-999,"NA",IF(san_table_data!AG311&gt;99, "&gt;99", IF(san_table_data!AG311&lt;1, "&lt;1", san_table_data!AG311))), "-")</f>
        <v>-</v>
      </c>
      <c r="AH314" s="63" t="str">
        <f>IF(ISNUMBER(san_table_data!AH311), IF(san_table_data!AH311=-999,"NA",IF(san_table_data!AH311&gt;99, "&gt;99", IF(san_table_data!AH311&lt;1, "&lt;1", san_table_data!AH311))), "-")</f>
        <v>-</v>
      </c>
      <c r="AI314" s="63" t="str">
        <f>IF(ISNUMBER(san_table_data!AI311), IF(san_table_data!AI311=-999,"NA",IF(san_table_data!AI311&gt;99, "&gt;99", IF(san_table_data!AI311&lt;1, "&lt;1", san_table_data!AI311))), "-")</f>
        <v>-</v>
      </c>
      <c r="AJ314" s="63" t="str">
        <f>IF(ISNUMBER(san_table_data!AJ311), IF(san_table_data!AJ311=-999,"NA",IF(san_table_data!AJ311&gt;99, "&gt;99", IF(san_table_data!AJ311&lt;1, "&lt;1", san_table_data!AJ311))), "-")</f>
        <v>-</v>
      </c>
      <c r="AK314" s="59" t="str">
        <f>IF(ISNUMBER(san_table_data!AK311), IF(san_table_data!AK311=-999,"NA",IF(san_table_data!AK311&gt;99, "&gt;99", IF(san_table_data!AK311&lt;1, "&lt;1", san_table_data!AK311))), "-")</f>
        <v>-</v>
      </c>
      <c r="AL314" s="59" t="str">
        <f>IF(ISNUMBER(san_table_data!AL311), IF(san_table_data!AL311=-999,"NA",IF(san_table_data!AL311&gt;99, "&gt;99", IF(san_table_data!AL311&lt;1, "&lt;1", san_table_data!AL311))), "-")</f>
        <v>-</v>
      </c>
      <c r="AM314" s="59" t="str">
        <f>IF(ISNUMBER(san_table_data!AM311), IF(san_table_data!AM311=-999,"NA",IF(san_table_data!AM311&gt;99, "&gt;99", IF(san_table_data!AM311&lt;1, "&lt;1", san_table_data!AM311))), "-")</f>
        <v>-</v>
      </c>
      <c r="AN314" s="62" t="str">
        <f>IF(ISNUMBER(san_table_data!AN311), IF(san_table_data!AN311=-999,"NA",IF(san_table_data!AN311&gt;99, "&gt;99", IF(san_table_data!AN311&lt;1, "&lt;1", san_table_data!AN311))), "-")</f>
        <v>-</v>
      </c>
      <c r="AO314" s="63" t="str">
        <f>IF(ISNUMBER(san_table_data!AO311), IF(san_table_data!AO311=-999,"NA",IF(san_table_data!AO311&gt;99, "&gt;99", IF(san_table_data!AO311&lt;1, "&lt;1", san_table_data!AO311))), "-")</f>
        <v>-</v>
      </c>
      <c r="AP314" s="63" t="str">
        <f>IF(ISNUMBER(san_table_data!AP311), IF(san_table_data!AP311=-999,"NA",IF(san_table_data!AP311&gt;99, "&gt;99", IF(san_table_data!AP311&lt;1, "&lt;1", san_table_data!AP311))), "-")</f>
        <v>-</v>
      </c>
      <c r="AQ314" s="63" t="str">
        <f>IF(ISNUMBER(san_table_data!AQ311), IF(san_table_data!AQ311=-999,"NA",IF(san_table_data!AQ311&gt;99, "&gt;99", IF(san_table_data!AQ311&lt;1, "&lt;1", san_table_data!AQ311))), "-")</f>
        <v>-</v>
      </c>
      <c r="AR314" s="59" t="str">
        <f>IF(ISNUMBER(san_table_data!AR311), IF(san_table_data!AR311=-999,"NA",IF(san_table_data!AR311&gt;99, "&gt;99", IF(san_table_data!AR311&lt;1, "&lt;1", san_table_data!AR311))), "-")</f>
        <v>-</v>
      </c>
      <c r="AS314" s="59" t="str">
        <f>IF(ISNUMBER(san_table_data!AS311), IF(san_table_data!AS311=-999,"NA",IF(san_table_data!AS311&gt;99, "&gt;99", IF(san_table_data!AS311&lt;1, "&lt;1", san_table_data!AS311))), "-")</f>
        <v>-</v>
      </c>
      <c r="AT314" s="59" t="str">
        <f>IF(ISNUMBER(san_table_data!AT311), IF(san_table_data!AT311=-999,"NA",IF(san_table_data!AT311&gt;99, "&gt;99", IF(san_table_data!AT311&lt;1, "&lt;1", san_table_data!AT311))), "-")</f>
        <v>-</v>
      </c>
    </row>
    <row r="315" x14ac:dyDescent="0.25">
      <c r="A315" s="56" t="str">
        <f>IF(ISBLANK(san_table_data!A312), "", san_table_data!A312)</f>
        <v/>
      </c>
      <c r="B315" s="56" t="str">
        <f>IF(ISBLANK(san_table_data!B312), "", san_table_data!B312)</f>
        <v/>
      </c>
      <c r="C315" s="57" t="str">
        <f>IF(ISNUMBER(san_table_data!C312), san_table_data!C312, "-")</f>
        <v>-</v>
      </c>
      <c r="D315" s="58" t="str">
        <f>IF(ISNUMBER(san_table_data!D312), san_table_data!D312, "-")</f>
        <v>-</v>
      </c>
      <c r="E315" s="59" t="str">
        <f>IF(ISNUMBER(san_table_data!E312), san_table_data!E312, "-")</f>
        <v>-</v>
      </c>
      <c r="F315" s="60" t="str">
        <f>IF(ISNUMBER(san_table_data!F312), IF(san_table_data!F312=-999,"NA",IF(san_table_data!F312&gt;99, "&gt;99", IF(san_table_data!F312&lt;1, "&lt;1", san_table_data!F312))), "-")</f>
        <v>-</v>
      </c>
      <c r="G315" s="59" t="str">
        <f>IF(ISNUMBER(san_table_data!G312), IF(san_table_data!G312=-999,"NA",IF(san_table_data!G312&gt;99, "&gt;99", IF(san_table_data!G312&lt;1, "&lt;1", san_table_data!G312))), "-")</f>
        <v>-</v>
      </c>
      <c r="H315" s="59" t="str">
        <f>IF(ISNUMBER(san_table_data!H312), IF(san_table_data!H312=-999,"NA",IF(san_table_data!H312&gt;99, "&gt;99", IF(san_table_data!H312&lt;1, "&lt;1", san_table_data!H312))), "-")</f>
        <v>-</v>
      </c>
      <c r="I315" s="61" t="str">
        <f>IF(ISNUMBER(san_table_data!I312), IF(san_table_data!I312=-999,"NA",IF(san_table_data!I312&gt;99, "&gt;99", IF(san_table_data!I312&lt;1, "&lt;1", san_table_data!I312))), "-")</f>
        <v>-</v>
      </c>
      <c r="J315" s="47" t="str">
        <f>IF(ISNUMBER(san_table_data!J312), IF(san_table_data!J312=-999,"NA",san_table_data!J312), "-")</f>
        <v>-</v>
      </c>
      <c r="K315" s="47" t="str">
        <f>IF(ISNUMBER(san_table_data!K312), IF(san_table_data!K312=-999,"NA",san_table_data!K312), "-")</f>
        <v>-</v>
      </c>
      <c r="L315" s="60" t="str">
        <f>IF(ISNUMBER(san_table_data!L312), IF(san_table_data!L312=-999,"NA",IF(san_table_data!L312&gt;99, "&gt;99", IF(san_table_data!L312&lt;1, "&lt;1", san_table_data!L312))), "-")</f>
        <v>-</v>
      </c>
      <c r="M315" s="59" t="str">
        <f>IF(ISNUMBER(san_table_data!M312), IF(san_table_data!M312=-999,"NA",IF(san_table_data!M312&gt;99, "&gt;99", IF(san_table_data!M312&lt;1, "&lt;1", san_table_data!M312))), "-")</f>
        <v>-</v>
      </c>
      <c r="N315" s="59" t="str">
        <f>IF(ISNUMBER(san_table_data!N312), IF(san_table_data!N312=-999,"NA",IF(san_table_data!N312&gt;99, "&gt;99", IF(san_table_data!N312&lt;1, "&lt;1", san_table_data!N312))), "-")</f>
        <v>-</v>
      </c>
      <c r="O315" s="61" t="str">
        <f>IF(ISNUMBER(san_table_data!O312), IF(san_table_data!O312=-999,"NA",IF(san_table_data!O312&gt;99, "&gt;99", IF(san_table_data!O312&lt;1, "&lt;1", san_table_data!O312))), "-")</f>
        <v>-</v>
      </c>
      <c r="P315" s="47" t="str">
        <f>IF(ISNUMBER(san_table_data!P312), IF(san_table_data!P312=-999,"NA",san_table_data!P312), "-")</f>
        <v>-</v>
      </c>
      <c r="Q315" s="47" t="str">
        <f>IF(ISNUMBER(san_table_data!Q312), IF(san_table_data!Q312=-999,"NA",san_table_data!Q312), "-")</f>
        <v>-</v>
      </c>
      <c r="R315" s="60" t="str">
        <f>IF(ISNUMBER(san_table_data!R312), IF(san_table_data!R312=-999,"NA",IF(san_table_data!R312&gt;99, "&gt;99", IF(san_table_data!R312&lt;1, "&lt;1", san_table_data!R312))), "-")</f>
        <v>-</v>
      </c>
      <c r="S315" s="59" t="str">
        <f>IF(ISNUMBER(san_table_data!S312), IF(san_table_data!S312=-999,"NA",IF(san_table_data!S312&gt;99, "&gt;99", IF(san_table_data!S312&lt;1, "&lt;1", san_table_data!S312))), "-")</f>
        <v>-</v>
      </c>
      <c r="T315" s="59" t="str">
        <f>IF(ISNUMBER(san_table_data!T312), IF(san_table_data!T312=-999,"NA",IF(san_table_data!T312&gt;99, "&gt;99", IF(san_table_data!T312&lt;1, "&lt;1", san_table_data!T312))), "-")</f>
        <v>-</v>
      </c>
      <c r="U315" s="61" t="str">
        <f>IF(ISNUMBER(san_table_data!U312), IF(san_table_data!U312=-999,"NA",IF(san_table_data!U312&gt;99, "&gt;99", IF(san_table_data!U312&lt;1, "&lt;1", san_table_data!U312))), "-")</f>
        <v>-</v>
      </c>
      <c r="V315" s="47" t="str">
        <f>IF(ISNUMBER(san_table_data!V312), IF(san_table_data!V312=-999,"NA",san_table_data!V312), "-")</f>
        <v>-</v>
      </c>
      <c r="W315" s="47" t="str">
        <f>IF(ISNUMBER(san_table_data!W312), IF(san_table_data!W312=-999,"NA",san_table_data!W312), "-")</f>
        <v>-</v>
      </c>
      <c r="X315" s="47"/>
      <c r="Y315" s="47"/>
      <c r="Z315" s="62" t="str">
        <f>IF(ISNUMBER(san_table_data!Z312), IF(san_table_data!Z312=-999,"NA",IF(san_table_data!Z312&gt;99, "&gt;99", IF(san_table_data!Z312&lt;1, "&lt;1", san_table_data!Z312))), "-")</f>
        <v>-</v>
      </c>
      <c r="AA315" s="63" t="str">
        <f>IF(ISNUMBER(san_table_data!AA312), IF(san_table_data!AA312=-999,"NA",IF(san_table_data!AA312&gt;99, "&gt;99", IF(san_table_data!AA312&lt;1, "&lt;1", san_table_data!AA312))), "-")</f>
        <v>-</v>
      </c>
      <c r="AB315" s="63" t="str">
        <f>IF(ISNUMBER(san_table_data!AB312), IF(san_table_data!AB312=-999,"NA",IF(san_table_data!AB312&gt;99, "&gt;99", IF(san_table_data!AB312&lt;1, "&lt;1", san_table_data!AB312))), "-")</f>
        <v>-</v>
      </c>
      <c r="AC315" s="63" t="str">
        <f>IF(ISNUMBER(san_table_data!AC312), IF(san_table_data!AC312=-999,"NA",IF(san_table_data!AC312&gt;99, "&gt;99", IF(san_table_data!AC312&lt;1, "&lt;1", san_table_data!AC312))), "-")</f>
        <v>-</v>
      </c>
      <c r="AD315" s="59" t="str">
        <f>IF(ISNUMBER(san_table_data!AD312), IF(san_table_data!AD312=-999,"NA",IF(san_table_data!AD312&gt;99, "&gt;99", IF(san_table_data!AD312&lt;1, "&lt;1", san_table_data!AD312))), "-")</f>
        <v>-</v>
      </c>
      <c r="AE315" s="59" t="str">
        <f>IF(ISNUMBER(san_table_data!AE312), IF(san_table_data!AE312=-999,"NA",IF(san_table_data!AE312&gt;99, "&gt;99", IF(san_table_data!AE312&lt;1, "&lt;1", san_table_data!AE312))), "-")</f>
        <v>-</v>
      </c>
      <c r="AF315" s="59" t="str">
        <f>IF(ISNUMBER(san_table_data!AF312), IF(san_table_data!AF312=-999,"NA",IF(san_table_data!AF312&gt;99, "&gt;99", IF(san_table_data!AF312&lt;1, "&lt;1", san_table_data!AF312))), "-")</f>
        <v>-</v>
      </c>
      <c r="AG315" s="62" t="str">
        <f>IF(ISNUMBER(san_table_data!AG312), IF(san_table_data!AG312=-999,"NA",IF(san_table_data!AG312&gt;99, "&gt;99", IF(san_table_data!AG312&lt;1, "&lt;1", san_table_data!AG312))), "-")</f>
        <v>-</v>
      </c>
      <c r="AH315" s="63" t="str">
        <f>IF(ISNUMBER(san_table_data!AH312), IF(san_table_data!AH312=-999,"NA",IF(san_table_data!AH312&gt;99, "&gt;99", IF(san_table_data!AH312&lt;1, "&lt;1", san_table_data!AH312))), "-")</f>
        <v>-</v>
      </c>
      <c r="AI315" s="63" t="str">
        <f>IF(ISNUMBER(san_table_data!AI312), IF(san_table_data!AI312=-999,"NA",IF(san_table_data!AI312&gt;99, "&gt;99", IF(san_table_data!AI312&lt;1, "&lt;1", san_table_data!AI312))), "-")</f>
        <v>-</v>
      </c>
      <c r="AJ315" s="63" t="str">
        <f>IF(ISNUMBER(san_table_data!AJ312), IF(san_table_data!AJ312=-999,"NA",IF(san_table_data!AJ312&gt;99, "&gt;99", IF(san_table_data!AJ312&lt;1, "&lt;1", san_table_data!AJ312))), "-")</f>
        <v>-</v>
      </c>
      <c r="AK315" s="59" t="str">
        <f>IF(ISNUMBER(san_table_data!AK312), IF(san_table_data!AK312=-999,"NA",IF(san_table_data!AK312&gt;99, "&gt;99", IF(san_table_data!AK312&lt;1, "&lt;1", san_table_data!AK312))), "-")</f>
        <v>-</v>
      </c>
      <c r="AL315" s="59" t="str">
        <f>IF(ISNUMBER(san_table_data!AL312), IF(san_table_data!AL312=-999,"NA",IF(san_table_data!AL312&gt;99, "&gt;99", IF(san_table_data!AL312&lt;1, "&lt;1", san_table_data!AL312))), "-")</f>
        <v>-</v>
      </c>
      <c r="AM315" s="59" t="str">
        <f>IF(ISNUMBER(san_table_data!AM312), IF(san_table_data!AM312=-999,"NA",IF(san_table_data!AM312&gt;99, "&gt;99", IF(san_table_data!AM312&lt;1, "&lt;1", san_table_data!AM312))), "-")</f>
        <v>-</v>
      </c>
      <c r="AN315" s="62" t="str">
        <f>IF(ISNUMBER(san_table_data!AN312), IF(san_table_data!AN312=-999,"NA",IF(san_table_data!AN312&gt;99, "&gt;99", IF(san_table_data!AN312&lt;1, "&lt;1", san_table_data!AN312))), "-")</f>
        <v>-</v>
      </c>
      <c r="AO315" s="63" t="str">
        <f>IF(ISNUMBER(san_table_data!AO312), IF(san_table_data!AO312=-999,"NA",IF(san_table_data!AO312&gt;99, "&gt;99", IF(san_table_data!AO312&lt;1, "&lt;1", san_table_data!AO312))), "-")</f>
        <v>-</v>
      </c>
      <c r="AP315" s="63" t="str">
        <f>IF(ISNUMBER(san_table_data!AP312), IF(san_table_data!AP312=-999,"NA",IF(san_table_data!AP312&gt;99, "&gt;99", IF(san_table_data!AP312&lt;1, "&lt;1", san_table_data!AP312))), "-")</f>
        <v>-</v>
      </c>
      <c r="AQ315" s="63" t="str">
        <f>IF(ISNUMBER(san_table_data!AQ312), IF(san_table_data!AQ312=-999,"NA",IF(san_table_data!AQ312&gt;99, "&gt;99", IF(san_table_data!AQ312&lt;1, "&lt;1", san_table_data!AQ312))), "-")</f>
        <v>-</v>
      </c>
      <c r="AR315" s="59" t="str">
        <f>IF(ISNUMBER(san_table_data!AR312), IF(san_table_data!AR312=-999,"NA",IF(san_table_data!AR312&gt;99, "&gt;99", IF(san_table_data!AR312&lt;1, "&lt;1", san_table_data!AR312))), "-")</f>
        <v>-</v>
      </c>
      <c r="AS315" s="59" t="str">
        <f>IF(ISNUMBER(san_table_data!AS312), IF(san_table_data!AS312=-999,"NA",IF(san_table_data!AS312&gt;99, "&gt;99", IF(san_table_data!AS312&lt;1, "&lt;1", san_table_data!AS312))), "-")</f>
        <v>-</v>
      </c>
      <c r="AT315" s="59" t="str">
        <f>IF(ISNUMBER(san_table_data!AT312), IF(san_table_data!AT312=-999,"NA",IF(san_table_data!AT312&gt;99, "&gt;99", IF(san_table_data!AT312&lt;1, "&lt;1", san_table_data!AT312))), "-")</f>
        <v>-</v>
      </c>
    </row>
    <row r="316" x14ac:dyDescent="0.25">
      <c r="A316" s="56" t="str">
        <f>IF(ISBLANK(san_table_data!A313), "", san_table_data!A313)</f>
        <v/>
      </c>
      <c r="B316" s="56" t="str">
        <f>IF(ISBLANK(san_table_data!B313), "", san_table_data!B313)</f>
        <v/>
      </c>
      <c r="C316" s="57" t="str">
        <f>IF(ISNUMBER(san_table_data!C313), san_table_data!C313, "-")</f>
        <v>-</v>
      </c>
      <c r="D316" s="58" t="str">
        <f>IF(ISNUMBER(san_table_data!D313), san_table_data!D313, "-")</f>
        <v>-</v>
      </c>
      <c r="E316" s="59" t="str">
        <f>IF(ISNUMBER(san_table_data!E313), san_table_data!E313, "-")</f>
        <v>-</v>
      </c>
      <c r="F316" s="60" t="str">
        <f>IF(ISNUMBER(san_table_data!F313), IF(san_table_data!F313=-999,"NA",IF(san_table_data!F313&gt;99, "&gt;99", IF(san_table_data!F313&lt;1, "&lt;1", san_table_data!F313))), "-")</f>
        <v>-</v>
      </c>
      <c r="G316" s="59" t="str">
        <f>IF(ISNUMBER(san_table_data!G313), IF(san_table_data!G313=-999,"NA",IF(san_table_data!G313&gt;99, "&gt;99", IF(san_table_data!G313&lt;1, "&lt;1", san_table_data!G313))), "-")</f>
        <v>-</v>
      </c>
      <c r="H316" s="59" t="str">
        <f>IF(ISNUMBER(san_table_data!H313), IF(san_table_data!H313=-999,"NA",IF(san_table_data!H313&gt;99, "&gt;99", IF(san_table_data!H313&lt;1, "&lt;1", san_table_data!H313))), "-")</f>
        <v>-</v>
      </c>
      <c r="I316" s="61" t="str">
        <f>IF(ISNUMBER(san_table_data!I313), IF(san_table_data!I313=-999,"NA",IF(san_table_data!I313&gt;99, "&gt;99", IF(san_table_data!I313&lt;1, "&lt;1", san_table_data!I313))), "-")</f>
        <v>-</v>
      </c>
      <c r="J316" s="47" t="str">
        <f>IF(ISNUMBER(san_table_data!J313), IF(san_table_data!J313=-999,"NA",san_table_data!J313), "-")</f>
        <v>-</v>
      </c>
      <c r="K316" s="47" t="str">
        <f>IF(ISNUMBER(san_table_data!K313), IF(san_table_data!K313=-999,"NA",san_table_data!K313), "-")</f>
        <v>-</v>
      </c>
      <c r="L316" s="60" t="str">
        <f>IF(ISNUMBER(san_table_data!L313), IF(san_table_data!L313=-999,"NA",IF(san_table_data!L313&gt;99, "&gt;99", IF(san_table_data!L313&lt;1, "&lt;1", san_table_data!L313))), "-")</f>
        <v>-</v>
      </c>
      <c r="M316" s="59" t="str">
        <f>IF(ISNUMBER(san_table_data!M313), IF(san_table_data!M313=-999,"NA",IF(san_table_data!M313&gt;99, "&gt;99", IF(san_table_data!M313&lt;1, "&lt;1", san_table_data!M313))), "-")</f>
        <v>-</v>
      </c>
      <c r="N316" s="59" t="str">
        <f>IF(ISNUMBER(san_table_data!N313), IF(san_table_data!N313=-999,"NA",IF(san_table_data!N313&gt;99, "&gt;99", IF(san_table_data!N313&lt;1, "&lt;1", san_table_data!N313))), "-")</f>
        <v>-</v>
      </c>
      <c r="O316" s="61" t="str">
        <f>IF(ISNUMBER(san_table_data!O313), IF(san_table_data!O313=-999,"NA",IF(san_table_data!O313&gt;99, "&gt;99", IF(san_table_data!O313&lt;1, "&lt;1", san_table_data!O313))), "-")</f>
        <v>-</v>
      </c>
      <c r="P316" s="47" t="str">
        <f>IF(ISNUMBER(san_table_data!P313), IF(san_table_data!P313=-999,"NA",san_table_data!P313), "-")</f>
        <v>-</v>
      </c>
      <c r="Q316" s="47" t="str">
        <f>IF(ISNUMBER(san_table_data!Q313), IF(san_table_data!Q313=-999,"NA",san_table_data!Q313), "-")</f>
        <v>-</v>
      </c>
      <c r="R316" s="60" t="str">
        <f>IF(ISNUMBER(san_table_data!R313), IF(san_table_data!R313=-999,"NA",IF(san_table_data!R313&gt;99, "&gt;99", IF(san_table_data!R313&lt;1, "&lt;1", san_table_data!R313))), "-")</f>
        <v>-</v>
      </c>
      <c r="S316" s="59" t="str">
        <f>IF(ISNUMBER(san_table_data!S313), IF(san_table_data!S313=-999,"NA",IF(san_table_data!S313&gt;99, "&gt;99", IF(san_table_data!S313&lt;1, "&lt;1", san_table_data!S313))), "-")</f>
        <v>-</v>
      </c>
      <c r="T316" s="59" t="str">
        <f>IF(ISNUMBER(san_table_data!T313), IF(san_table_data!T313=-999,"NA",IF(san_table_data!T313&gt;99, "&gt;99", IF(san_table_data!T313&lt;1, "&lt;1", san_table_data!T313))), "-")</f>
        <v>-</v>
      </c>
      <c r="U316" s="61" t="str">
        <f>IF(ISNUMBER(san_table_data!U313), IF(san_table_data!U313=-999,"NA",IF(san_table_data!U313&gt;99, "&gt;99", IF(san_table_data!U313&lt;1, "&lt;1", san_table_data!U313))), "-")</f>
        <v>-</v>
      </c>
      <c r="V316" s="47" t="str">
        <f>IF(ISNUMBER(san_table_data!V313), IF(san_table_data!V313=-999,"NA",san_table_data!V313), "-")</f>
        <v>-</v>
      </c>
      <c r="W316" s="47" t="str">
        <f>IF(ISNUMBER(san_table_data!W313), IF(san_table_data!W313=-999,"NA",san_table_data!W313), "-")</f>
        <v>-</v>
      </c>
      <c r="X316" s="47"/>
      <c r="Y316" s="47"/>
      <c r="Z316" s="62" t="str">
        <f>IF(ISNUMBER(san_table_data!Z313), IF(san_table_data!Z313=-999,"NA",IF(san_table_data!Z313&gt;99, "&gt;99", IF(san_table_data!Z313&lt;1, "&lt;1", san_table_data!Z313))), "-")</f>
        <v>-</v>
      </c>
      <c r="AA316" s="63" t="str">
        <f>IF(ISNUMBER(san_table_data!AA313), IF(san_table_data!AA313=-999,"NA",IF(san_table_data!AA313&gt;99, "&gt;99", IF(san_table_data!AA313&lt;1, "&lt;1", san_table_data!AA313))), "-")</f>
        <v>-</v>
      </c>
      <c r="AB316" s="63" t="str">
        <f>IF(ISNUMBER(san_table_data!AB313), IF(san_table_data!AB313=-999,"NA",IF(san_table_data!AB313&gt;99, "&gt;99", IF(san_table_data!AB313&lt;1, "&lt;1", san_table_data!AB313))), "-")</f>
        <v>-</v>
      </c>
      <c r="AC316" s="63" t="str">
        <f>IF(ISNUMBER(san_table_data!AC313), IF(san_table_data!AC313=-999,"NA",IF(san_table_data!AC313&gt;99, "&gt;99", IF(san_table_data!AC313&lt;1, "&lt;1", san_table_data!AC313))), "-")</f>
        <v>-</v>
      </c>
      <c r="AD316" s="59" t="str">
        <f>IF(ISNUMBER(san_table_data!AD313), IF(san_table_data!AD313=-999,"NA",IF(san_table_data!AD313&gt;99, "&gt;99", IF(san_table_data!AD313&lt;1, "&lt;1", san_table_data!AD313))), "-")</f>
        <v>-</v>
      </c>
      <c r="AE316" s="59" t="str">
        <f>IF(ISNUMBER(san_table_data!AE313), IF(san_table_data!AE313=-999,"NA",IF(san_table_data!AE313&gt;99, "&gt;99", IF(san_table_data!AE313&lt;1, "&lt;1", san_table_data!AE313))), "-")</f>
        <v>-</v>
      </c>
      <c r="AF316" s="59" t="str">
        <f>IF(ISNUMBER(san_table_data!AF313), IF(san_table_data!AF313=-999,"NA",IF(san_table_data!AF313&gt;99, "&gt;99", IF(san_table_data!AF313&lt;1, "&lt;1", san_table_data!AF313))), "-")</f>
        <v>-</v>
      </c>
      <c r="AG316" s="62" t="str">
        <f>IF(ISNUMBER(san_table_data!AG313), IF(san_table_data!AG313=-999,"NA",IF(san_table_data!AG313&gt;99, "&gt;99", IF(san_table_data!AG313&lt;1, "&lt;1", san_table_data!AG313))), "-")</f>
        <v>-</v>
      </c>
      <c r="AH316" s="63" t="str">
        <f>IF(ISNUMBER(san_table_data!AH313), IF(san_table_data!AH313=-999,"NA",IF(san_table_data!AH313&gt;99, "&gt;99", IF(san_table_data!AH313&lt;1, "&lt;1", san_table_data!AH313))), "-")</f>
        <v>-</v>
      </c>
      <c r="AI316" s="63" t="str">
        <f>IF(ISNUMBER(san_table_data!AI313), IF(san_table_data!AI313=-999,"NA",IF(san_table_data!AI313&gt;99, "&gt;99", IF(san_table_data!AI313&lt;1, "&lt;1", san_table_data!AI313))), "-")</f>
        <v>-</v>
      </c>
      <c r="AJ316" s="63" t="str">
        <f>IF(ISNUMBER(san_table_data!AJ313), IF(san_table_data!AJ313=-999,"NA",IF(san_table_data!AJ313&gt;99, "&gt;99", IF(san_table_data!AJ313&lt;1, "&lt;1", san_table_data!AJ313))), "-")</f>
        <v>-</v>
      </c>
      <c r="AK316" s="59" t="str">
        <f>IF(ISNUMBER(san_table_data!AK313), IF(san_table_data!AK313=-999,"NA",IF(san_table_data!AK313&gt;99, "&gt;99", IF(san_table_data!AK313&lt;1, "&lt;1", san_table_data!AK313))), "-")</f>
        <v>-</v>
      </c>
      <c r="AL316" s="59" t="str">
        <f>IF(ISNUMBER(san_table_data!AL313), IF(san_table_data!AL313=-999,"NA",IF(san_table_data!AL313&gt;99, "&gt;99", IF(san_table_data!AL313&lt;1, "&lt;1", san_table_data!AL313))), "-")</f>
        <v>-</v>
      </c>
      <c r="AM316" s="59" t="str">
        <f>IF(ISNUMBER(san_table_data!AM313), IF(san_table_data!AM313=-999,"NA",IF(san_table_data!AM313&gt;99, "&gt;99", IF(san_table_data!AM313&lt;1, "&lt;1", san_table_data!AM313))), "-")</f>
        <v>-</v>
      </c>
      <c r="AN316" s="62" t="str">
        <f>IF(ISNUMBER(san_table_data!AN313), IF(san_table_data!AN313=-999,"NA",IF(san_table_data!AN313&gt;99, "&gt;99", IF(san_table_data!AN313&lt;1, "&lt;1", san_table_data!AN313))), "-")</f>
        <v>-</v>
      </c>
      <c r="AO316" s="63" t="str">
        <f>IF(ISNUMBER(san_table_data!AO313), IF(san_table_data!AO313=-999,"NA",IF(san_table_data!AO313&gt;99, "&gt;99", IF(san_table_data!AO313&lt;1, "&lt;1", san_table_data!AO313))), "-")</f>
        <v>-</v>
      </c>
      <c r="AP316" s="63" t="str">
        <f>IF(ISNUMBER(san_table_data!AP313), IF(san_table_data!AP313=-999,"NA",IF(san_table_data!AP313&gt;99, "&gt;99", IF(san_table_data!AP313&lt;1, "&lt;1", san_table_data!AP313))), "-")</f>
        <v>-</v>
      </c>
      <c r="AQ316" s="63" t="str">
        <f>IF(ISNUMBER(san_table_data!AQ313), IF(san_table_data!AQ313=-999,"NA",IF(san_table_data!AQ313&gt;99, "&gt;99", IF(san_table_data!AQ313&lt;1, "&lt;1", san_table_data!AQ313))), "-")</f>
        <v>-</v>
      </c>
      <c r="AR316" s="59" t="str">
        <f>IF(ISNUMBER(san_table_data!AR313), IF(san_table_data!AR313=-999,"NA",IF(san_table_data!AR313&gt;99, "&gt;99", IF(san_table_data!AR313&lt;1, "&lt;1", san_table_data!AR313))), "-")</f>
        <v>-</v>
      </c>
      <c r="AS316" s="59" t="str">
        <f>IF(ISNUMBER(san_table_data!AS313), IF(san_table_data!AS313=-999,"NA",IF(san_table_data!AS313&gt;99, "&gt;99", IF(san_table_data!AS313&lt;1, "&lt;1", san_table_data!AS313))), "-")</f>
        <v>-</v>
      </c>
      <c r="AT316" s="59" t="str">
        <f>IF(ISNUMBER(san_table_data!AT313), IF(san_table_data!AT313=-999,"NA",IF(san_table_data!AT313&gt;99, "&gt;99", IF(san_table_data!AT313&lt;1, "&lt;1", san_table_data!AT313))), "-")</f>
        <v>-</v>
      </c>
    </row>
    <row r="317" x14ac:dyDescent="0.25">
      <c r="A317" s="56" t="str">
        <f>IF(ISBLANK(san_table_data!A314), "", san_table_data!A314)</f>
        <v/>
      </c>
      <c r="B317" s="56" t="str">
        <f>IF(ISBLANK(san_table_data!B314), "", san_table_data!B314)</f>
        <v/>
      </c>
      <c r="C317" s="57" t="str">
        <f>IF(ISNUMBER(san_table_data!C314), san_table_data!C314, "-")</f>
        <v>-</v>
      </c>
      <c r="D317" s="58" t="str">
        <f>IF(ISNUMBER(san_table_data!D314), san_table_data!D314, "-")</f>
        <v>-</v>
      </c>
      <c r="E317" s="59" t="str">
        <f>IF(ISNUMBER(san_table_data!E314), san_table_data!E314, "-")</f>
        <v>-</v>
      </c>
      <c r="F317" s="60" t="str">
        <f>IF(ISNUMBER(san_table_data!F314), IF(san_table_data!F314=-999,"NA",IF(san_table_data!F314&gt;99, "&gt;99", IF(san_table_data!F314&lt;1, "&lt;1", san_table_data!F314))), "-")</f>
        <v>-</v>
      </c>
      <c r="G317" s="59" t="str">
        <f>IF(ISNUMBER(san_table_data!G314), IF(san_table_data!G314=-999,"NA",IF(san_table_data!G314&gt;99, "&gt;99", IF(san_table_data!G314&lt;1, "&lt;1", san_table_data!G314))), "-")</f>
        <v>-</v>
      </c>
      <c r="H317" s="59" t="str">
        <f>IF(ISNUMBER(san_table_data!H314), IF(san_table_data!H314=-999,"NA",IF(san_table_data!H314&gt;99, "&gt;99", IF(san_table_data!H314&lt;1, "&lt;1", san_table_data!H314))), "-")</f>
        <v>-</v>
      </c>
      <c r="I317" s="61" t="str">
        <f>IF(ISNUMBER(san_table_data!I314), IF(san_table_data!I314=-999,"NA",IF(san_table_data!I314&gt;99, "&gt;99", IF(san_table_data!I314&lt;1, "&lt;1", san_table_data!I314))), "-")</f>
        <v>-</v>
      </c>
      <c r="J317" s="47" t="str">
        <f>IF(ISNUMBER(san_table_data!J314), IF(san_table_data!J314=-999,"NA",san_table_data!J314), "-")</f>
        <v>-</v>
      </c>
      <c r="K317" s="47" t="str">
        <f>IF(ISNUMBER(san_table_data!K314), IF(san_table_data!K314=-999,"NA",san_table_data!K314), "-")</f>
        <v>-</v>
      </c>
      <c r="L317" s="60" t="str">
        <f>IF(ISNUMBER(san_table_data!L314), IF(san_table_data!L314=-999,"NA",IF(san_table_data!L314&gt;99, "&gt;99", IF(san_table_data!L314&lt;1, "&lt;1", san_table_data!L314))), "-")</f>
        <v>-</v>
      </c>
      <c r="M317" s="59" t="str">
        <f>IF(ISNUMBER(san_table_data!M314), IF(san_table_data!M314=-999,"NA",IF(san_table_data!M314&gt;99, "&gt;99", IF(san_table_data!M314&lt;1, "&lt;1", san_table_data!M314))), "-")</f>
        <v>-</v>
      </c>
      <c r="N317" s="59" t="str">
        <f>IF(ISNUMBER(san_table_data!N314), IF(san_table_data!N314=-999,"NA",IF(san_table_data!N314&gt;99, "&gt;99", IF(san_table_data!N314&lt;1, "&lt;1", san_table_data!N314))), "-")</f>
        <v>-</v>
      </c>
      <c r="O317" s="61" t="str">
        <f>IF(ISNUMBER(san_table_data!O314), IF(san_table_data!O314=-999,"NA",IF(san_table_data!O314&gt;99, "&gt;99", IF(san_table_data!O314&lt;1, "&lt;1", san_table_data!O314))), "-")</f>
        <v>-</v>
      </c>
      <c r="P317" s="47" t="str">
        <f>IF(ISNUMBER(san_table_data!P314), IF(san_table_data!P314=-999,"NA",san_table_data!P314), "-")</f>
        <v>-</v>
      </c>
      <c r="Q317" s="47" t="str">
        <f>IF(ISNUMBER(san_table_data!Q314), IF(san_table_data!Q314=-999,"NA",san_table_data!Q314), "-")</f>
        <v>-</v>
      </c>
      <c r="R317" s="60" t="str">
        <f>IF(ISNUMBER(san_table_data!R314), IF(san_table_data!R314=-999,"NA",IF(san_table_data!R314&gt;99, "&gt;99", IF(san_table_data!R314&lt;1, "&lt;1", san_table_data!R314))), "-")</f>
        <v>-</v>
      </c>
      <c r="S317" s="59" t="str">
        <f>IF(ISNUMBER(san_table_data!S314), IF(san_table_data!S314=-999,"NA",IF(san_table_data!S314&gt;99, "&gt;99", IF(san_table_data!S314&lt;1, "&lt;1", san_table_data!S314))), "-")</f>
        <v>-</v>
      </c>
      <c r="T317" s="59" t="str">
        <f>IF(ISNUMBER(san_table_data!T314), IF(san_table_data!T314=-999,"NA",IF(san_table_data!T314&gt;99, "&gt;99", IF(san_table_data!T314&lt;1, "&lt;1", san_table_data!T314))), "-")</f>
        <v>-</v>
      </c>
      <c r="U317" s="61" t="str">
        <f>IF(ISNUMBER(san_table_data!U314), IF(san_table_data!U314=-999,"NA",IF(san_table_data!U314&gt;99, "&gt;99", IF(san_table_data!U314&lt;1, "&lt;1", san_table_data!U314))), "-")</f>
        <v>-</v>
      </c>
      <c r="V317" s="47" t="str">
        <f>IF(ISNUMBER(san_table_data!V314), IF(san_table_data!V314=-999,"NA",san_table_data!V314), "-")</f>
        <v>-</v>
      </c>
      <c r="W317" s="47" t="str">
        <f>IF(ISNUMBER(san_table_data!W314), IF(san_table_data!W314=-999,"NA",san_table_data!W314), "-")</f>
        <v>-</v>
      </c>
      <c r="X317" s="47"/>
      <c r="Y317" s="47"/>
      <c r="Z317" s="62" t="str">
        <f>IF(ISNUMBER(san_table_data!Z314), IF(san_table_data!Z314=-999,"NA",IF(san_table_data!Z314&gt;99, "&gt;99", IF(san_table_data!Z314&lt;1, "&lt;1", san_table_data!Z314))), "-")</f>
        <v>-</v>
      </c>
      <c r="AA317" s="63" t="str">
        <f>IF(ISNUMBER(san_table_data!AA314), IF(san_table_data!AA314=-999,"NA",IF(san_table_data!AA314&gt;99, "&gt;99", IF(san_table_data!AA314&lt;1, "&lt;1", san_table_data!AA314))), "-")</f>
        <v>-</v>
      </c>
      <c r="AB317" s="63" t="str">
        <f>IF(ISNUMBER(san_table_data!AB314), IF(san_table_data!AB314=-999,"NA",IF(san_table_data!AB314&gt;99, "&gt;99", IF(san_table_data!AB314&lt;1, "&lt;1", san_table_data!AB314))), "-")</f>
        <v>-</v>
      </c>
      <c r="AC317" s="63" t="str">
        <f>IF(ISNUMBER(san_table_data!AC314), IF(san_table_data!AC314=-999,"NA",IF(san_table_data!AC314&gt;99, "&gt;99", IF(san_table_data!AC314&lt;1, "&lt;1", san_table_data!AC314))), "-")</f>
        <v>-</v>
      </c>
      <c r="AD317" s="59" t="str">
        <f>IF(ISNUMBER(san_table_data!AD314), IF(san_table_data!AD314=-999,"NA",IF(san_table_data!AD314&gt;99, "&gt;99", IF(san_table_data!AD314&lt;1, "&lt;1", san_table_data!AD314))), "-")</f>
        <v>-</v>
      </c>
      <c r="AE317" s="59" t="str">
        <f>IF(ISNUMBER(san_table_data!AE314), IF(san_table_data!AE314=-999,"NA",IF(san_table_data!AE314&gt;99, "&gt;99", IF(san_table_data!AE314&lt;1, "&lt;1", san_table_data!AE314))), "-")</f>
        <v>-</v>
      </c>
      <c r="AF317" s="59" t="str">
        <f>IF(ISNUMBER(san_table_data!AF314), IF(san_table_data!AF314=-999,"NA",IF(san_table_data!AF314&gt;99, "&gt;99", IF(san_table_data!AF314&lt;1, "&lt;1", san_table_data!AF314))), "-")</f>
        <v>-</v>
      </c>
      <c r="AG317" s="62" t="str">
        <f>IF(ISNUMBER(san_table_data!AG314), IF(san_table_data!AG314=-999,"NA",IF(san_table_data!AG314&gt;99, "&gt;99", IF(san_table_data!AG314&lt;1, "&lt;1", san_table_data!AG314))), "-")</f>
        <v>-</v>
      </c>
      <c r="AH317" s="63" t="str">
        <f>IF(ISNUMBER(san_table_data!AH314), IF(san_table_data!AH314=-999,"NA",IF(san_table_data!AH314&gt;99, "&gt;99", IF(san_table_data!AH314&lt;1, "&lt;1", san_table_data!AH314))), "-")</f>
        <v>-</v>
      </c>
      <c r="AI317" s="63" t="str">
        <f>IF(ISNUMBER(san_table_data!AI314), IF(san_table_data!AI314=-999,"NA",IF(san_table_data!AI314&gt;99, "&gt;99", IF(san_table_data!AI314&lt;1, "&lt;1", san_table_data!AI314))), "-")</f>
        <v>-</v>
      </c>
      <c r="AJ317" s="63" t="str">
        <f>IF(ISNUMBER(san_table_data!AJ314), IF(san_table_data!AJ314=-999,"NA",IF(san_table_data!AJ314&gt;99, "&gt;99", IF(san_table_data!AJ314&lt;1, "&lt;1", san_table_data!AJ314))), "-")</f>
        <v>-</v>
      </c>
      <c r="AK317" s="59" t="str">
        <f>IF(ISNUMBER(san_table_data!AK314), IF(san_table_data!AK314=-999,"NA",IF(san_table_data!AK314&gt;99, "&gt;99", IF(san_table_data!AK314&lt;1, "&lt;1", san_table_data!AK314))), "-")</f>
        <v>-</v>
      </c>
      <c r="AL317" s="59" t="str">
        <f>IF(ISNUMBER(san_table_data!AL314), IF(san_table_data!AL314=-999,"NA",IF(san_table_data!AL314&gt;99, "&gt;99", IF(san_table_data!AL314&lt;1, "&lt;1", san_table_data!AL314))), "-")</f>
        <v>-</v>
      </c>
      <c r="AM317" s="59" t="str">
        <f>IF(ISNUMBER(san_table_data!AM314), IF(san_table_data!AM314=-999,"NA",IF(san_table_data!AM314&gt;99, "&gt;99", IF(san_table_data!AM314&lt;1, "&lt;1", san_table_data!AM314))), "-")</f>
        <v>-</v>
      </c>
      <c r="AN317" s="62" t="str">
        <f>IF(ISNUMBER(san_table_data!AN314), IF(san_table_data!AN314=-999,"NA",IF(san_table_data!AN314&gt;99, "&gt;99", IF(san_table_data!AN314&lt;1, "&lt;1", san_table_data!AN314))), "-")</f>
        <v>-</v>
      </c>
      <c r="AO317" s="63" t="str">
        <f>IF(ISNUMBER(san_table_data!AO314), IF(san_table_data!AO314=-999,"NA",IF(san_table_data!AO314&gt;99, "&gt;99", IF(san_table_data!AO314&lt;1, "&lt;1", san_table_data!AO314))), "-")</f>
        <v>-</v>
      </c>
      <c r="AP317" s="63" t="str">
        <f>IF(ISNUMBER(san_table_data!AP314), IF(san_table_data!AP314=-999,"NA",IF(san_table_data!AP314&gt;99, "&gt;99", IF(san_table_data!AP314&lt;1, "&lt;1", san_table_data!AP314))), "-")</f>
        <v>-</v>
      </c>
      <c r="AQ317" s="63" t="str">
        <f>IF(ISNUMBER(san_table_data!AQ314), IF(san_table_data!AQ314=-999,"NA",IF(san_table_data!AQ314&gt;99, "&gt;99", IF(san_table_data!AQ314&lt;1, "&lt;1", san_table_data!AQ314))), "-")</f>
        <v>-</v>
      </c>
      <c r="AR317" s="59" t="str">
        <f>IF(ISNUMBER(san_table_data!AR314), IF(san_table_data!AR314=-999,"NA",IF(san_table_data!AR314&gt;99, "&gt;99", IF(san_table_data!AR314&lt;1, "&lt;1", san_table_data!AR314))), "-")</f>
        <v>-</v>
      </c>
      <c r="AS317" s="59" t="str">
        <f>IF(ISNUMBER(san_table_data!AS314), IF(san_table_data!AS314=-999,"NA",IF(san_table_data!AS314&gt;99, "&gt;99", IF(san_table_data!AS314&lt;1, "&lt;1", san_table_data!AS314))), "-")</f>
        <v>-</v>
      </c>
      <c r="AT317" s="59" t="str">
        <f>IF(ISNUMBER(san_table_data!AT314), IF(san_table_data!AT314=-999,"NA",IF(san_table_data!AT314&gt;99, "&gt;99", IF(san_table_data!AT314&lt;1, "&lt;1", san_table_data!AT314))), "-")</f>
        <v>-</v>
      </c>
    </row>
    <row r="318" x14ac:dyDescent="0.25">
      <c r="A318" s="56" t="str">
        <f>IF(ISBLANK(san_table_data!A315), "", san_table_data!A315)</f>
        <v/>
      </c>
      <c r="B318" s="56" t="str">
        <f>IF(ISBLANK(san_table_data!B315), "", san_table_data!B315)</f>
        <v/>
      </c>
      <c r="C318" s="57" t="str">
        <f>IF(ISNUMBER(san_table_data!C315), san_table_data!C315, "-")</f>
        <v>-</v>
      </c>
      <c r="D318" s="58" t="str">
        <f>IF(ISNUMBER(san_table_data!D315), san_table_data!D315, "-")</f>
        <v>-</v>
      </c>
      <c r="E318" s="59" t="str">
        <f>IF(ISNUMBER(san_table_data!E315), san_table_data!E315, "-")</f>
        <v>-</v>
      </c>
      <c r="F318" s="60" t="str">
        <f>IF(ISNUMBER(san_table_data!F315), IF(san_table_data!F315=-999,"NA",IF(san_table_data!F315&gt;99, "&gt;99", IF(san_table_data!F315&lt;1, "&lt;1", san_table_data!F315))), "-")</f>
        <v>-</v>
      </c>
      <c r="G318" s="59" t="str">
        <f>IF(ISNUMBER(san_table_data!G315), IF(san_table_data!G315=-999,"NA",IF(san_table_data!G315&gt;99, "&gt;99", IF(san_table_data!G315&lt;1, "&lt;1", san_table_data!G315))), "-")</f>
        <v>-</v>
      </c>
      <c r="H318" s="59" t="str">
        <f>IF(ISNUMBER(san_table_data!H315), IF(san_table_data!H315=-999,"NA",IF(san_table_data!H315&gt;99, "&gt;99", IF(san_table_data!H315&lt;1, "&lt;1", san_table_data!H315))), "-")</f>
        <v>-</v>
      </c>
      <c r="I318" s="61" t="str">
        <f>IF(ISNUMBER(san_table_data!I315), IF(san_table_data!I315=-999,"NA",IF(san_table_data!I315&gt;99, "&gt;99", IF(san_table_data!I315&lt;1, "&lt;1", san_table_data!I315))), "-")</f>
        <v>-</v>
      </c>
      <c r="J318" s="47" t="str">
        <f>IF(ISNUMBER(san_table_data!J315), IF(san_table_data!J315=-999,"NA",san_table_data!J315), "-")</f>
        <v>-</v>
      </c>
      <c r="K318" s="47" t="str">
        <f>IF(ISNUMBER(san_table_data!K315), IF(san_table_data!K315=-999,"NA",san_table_data!K315), "-")</f>
        <v>-</v>
      </c>
      <c r="L318" s="60" t="str">
        <f>IF(ISNUMBER(san_table_data!L315), IF(san_table_data!L315=-999,"NA",IF(san_table_data!L315&gt;99, "&gt;99", IF(san_table_data!L315&lt;1, "&lt;1", san_table_data!L315))), "-")</f>
        <v>-</v>
      </c>
      <c r="M318" s="59" t="str">
        <f>IF(ISNUMBER(san_table_data!M315), IF(san_table_data!M315=-999,"NA",IF(san_table_data!M315&gt;99, "&gt;99", IF(san_table_data!M315&lt;1, "&lt;1", san_table_data!M315))), "-")</f>
        <v>-</v>
      </c>
      <c r="N318" s="59" t="str">
        <f>IF(ISNUMBER(san_table_data!N315), IF(san_table_data!N315=-999,"NA",IF(san_table_data!N315&gt;99, "&gt;99", IF(san_table_data!N315&lt;1, "&lt;1", san_table_data!N315))), "-")</f>
        <v>-</v>
      </c>
      <c r="O318" s="61" t="str">
        <f>IF(ISNUMBER(san_table_data!O315), IF(san_table_data!O315=-999,"NA",IF(san_table_data!O315&gt;99, "&gt;99", IF(san_table_data!O315&lt;1, "&lt;1", san_table_data!O315))), "-")</f>
        <v>-</v>
      </c>
      <c r="P318" s="47" t="str">
        <f>IF(ISNUMBER(san_table_data!P315), IF(san_table_data!P315=-999,"NA",san_table_data!P315), "-")</f>
        <v>-</v>
      </c>
      <c r="Q318" s="47" t="str">
        <f>IF(ISNUMBER(san_table_data!Q315), IF(san_table_data!Q315=-999,"NA",san_table_data!Q315), "-")</f>
        <v>-</v>
      </c>
      <c r="R318" s="60" t="str">
        <f>IF(ISNUMBER(san_table_data!R315), IF(san_table_data!R315=-999,"NA",IF(san_table_data!R315&gt;99, "&gt;99", IF(san_table_data!R315&lt;1, "&lt;1", san_table_data!R315))), "-")</f>
        <v>-</v>
      </c>
      <c r="S318" s="59" t="str">
        <f>IF(ISNUMBER(san_table_data!S315), IF(san_table_data!S315=-999,"NA",IF(san_table_data!S315&gt;99, "&gt;99", IF(san_table_data!S315&lt;1, "&lt;1", san_table_data!S315))), "-")</f>
        <v>-</v>
      </c>
      <c r="T318" s="59" t="str">
        <f>IF(ISNUMBER(san_table_data!T315), IF(san_table_data!T315=-999,"NA",IF(san_table_data!T315&gt;99, "&gt;99", IF(san_table_data!T315&lt;1, "&lt;1", san_table_data!T315))), "-")</f>
        <v>-</v>
      </c>
      <c r="U318" s="61" t="str">
        <f>IF(ISNUMBER(san_table_data!U315), IF(san_table_data!U315=-999,"NA",IF(san_table_data!U315&gt;99, "&gt;99", IF(san_table_data!U315&lt;1, "&lt;1", san_table_data!U315))), "-")</f>
        <v>-</v>
      </c>
      <c r="V318" s="47" t="str">
        <f>IF(ISNUMBER(san_table_data!V315), IF(san_table_data!V315=-999,"NA",san_table_data!V315), "-")</f>
        <v>-</v>
      </c>
      <c r="W318" s="47" t="str">
        <f>IF(ISNUMBER(san_table_data!W315), IF(san_table_data!W315=-999,"NA",san_table_data!W315), "-")</f>
        <v>-</v>
      </c>
      <c r="X318" s="47"/>
      <c r="Y318" s="47"/>
      <c r="Z318" s="62" t="str">
        <f>IF(ISNUMBER(san_table_data!Z315), IF(san_table_data!Z315=-999,"NA",IF(san_table_data!Z315&gt;99, "&gt;99", IF(san_table_data!Z315&lt;1, "&lt;1", san_table_data!Z315))), "-")</f>
        <v>-</v>
      </c>
      <c r="AA318" s="63" t="str">
        <f>IF(ISNUMBER(san_table_data!AA315), IF(san_table_data!AA315=-999,"NA",IF(san_table_data!AA315&gt;99, "&gt;99", IF(san_table_data!AA315&lt;1, "&lt;1", san_table_data!AA315))), "-")</f>
        <v>-</v>
      </c>
      <c r="AB318" s="63" t="str">
        <f>IF(ISNUMBER(san_table_data!AB315), IF(san_table_data!AB315=-999,"NA",IF(san_table_data!AB315&gt;99, "&gt;99", IF(san_table_data!AB315&lt;1, "&lt;1", san_table_data!AB315))), "-")</f>
        <v>-</v>
      </c>
      <c r="AC318" s="63" t="str">
        <f>IF(ISNUMBER(san_table_data!AC315), IF(san_table_data!AC315=-999,"NA",IF(san_table_data!AC315&gt;99, "&gt;99", IF(san_table_data!AC315&lt;1, "&lt;1", san_table_data!AC315))), "-")</f>
        <v>-</v>
      </c>
      <c r="AD318" s="59" t="str">
        <f>IF(ISNUMBER(san_table_data!AD315), IF(san_table_data!AD315=-999,"NA",IF(san_table_data!AD315&gt;99, "&gt;99", IF(san_table_data!AD315&lt;1, "&lt;1", san_table_data!AD315))), "-")</f>
        <v>-</v>
      </c>
      <c r="AE318" s="59" t="str">
        <f>IF(ISNUMBER(san_table_data!AE315), IF(san_table_data!AE315=-999,"NA",IF(san_table_data!AE315&gt;99, "&gt;99", IF(san_table_data!AE315&lt;1, "&lt;1", san_table_data!AE315))), "-")</f>
        <v>-</v>
      </c>
      <c r="AF318" s="59" t="str">
        <f>IF(ISNUMBER(san_table_data!AF315), IF(san_table_data!AF315=-999,"NA",IF(san_table_data!AF315&gt;99, "&gt;99", IF(san_table_data!AF315&lt;1, "&lt;1", san_table_data!AF315))), "-")</f>
        <v>-</v>
      </c>
      <c r="AG318" s="62" t="str">
        <f>IF(ISNUMBER(san_table_data!AG315), IF(san_table_data!AG315=-999,"NA",IF(san_table_data!AG315&gt;99, "&gt;99", IF(san_table_data!AG315&lt;1, "&lt;1", san_table_data!AG315))), "-")</f>
        <v>-</v>
      </c>
      <c r="AH318" s="63" t="str">
        <f>IF(ISNUMBER(san_table_data!AH315), IF(san_table_data!AH315=-999,"NA",IF(san_table_data!AH315&gt;99, "&gt;99", IF(san_table_data!AH315&lt;1, "&lt;1", san_table_data!AH315))), "-")</f>
        <v>-</v>
      </c>
      <c r="AI318" s="63" t="str">
        <f>IF(ISNUMBER(san_table_data!AI315), IF(san_table_data!AI315=-999,"NA",IF(san_table_data!AI315&gt;99, "&gt;99", IF(san_table_data!AI315&lt;1, "&lt;1", san_table_data!AI315))), "-")</f>
        <v>-</v>
      </c>
      <c r="AJ318" s="63" t="str">
        <f>IF(ISNUMBER(san_table_data!AJ315), IF(san_table_data!AJ315=-999,"NA",IF(san_table_data!AJ315&gt;99, "&gt;99", IF(san_table_data!AJ315&lt;1, "&lt;1", san_table_data!AJ315))), "-")</f>
        <v>-</v>
      </c>
      <c r="AK318" s="59" t="str">
        <f>IF(ISNUMBER(san_table_data!AK315), IF(san_table_data!AK315=-999,"NA",IF(san_table_data!AK315&gt;99, "&gt;99", IF(san_table_data!AK315&lt;1, "&lt;1", san_table_data!AK315))), "-")</f>
        <v>-</v>
      </c>
      <c r="AL318" s="59" t="str">
        <f>IF(ISNUMBER(san_table_data!AL315), IF(san_table_data!AL315=-999,"NA",IF(san_table_data!AL315&gt;99, "&gt;99", IF(san_table_data!AL315&lt;1, "&lt;1", san_table_data!AL315))), "-")</f>
        <v>-</v>
      </c>
      <c r="AM318" s="59" t="str">
        <f>IF(ISNUMBER(san_table_data!AM315), IF(san_table_data!AM315=-999,"NA",IF(san_table_data!AM315&gt;99, "&gt;99", IF(san_table_data!AM315&lt;1, "&lt;1", san_table_data!AM315))), "-")</f>
        <v>-</v>
      </c>
      <c r="AN318" s="62" t="str">
        <f>IF(ISNUMBER(san_table_data!AN315), IF(san_table_data!AN315=-999,"NA",IF(san_table_data!AN315&gt;99, "&gt;99", IF(san_table_data!AN315&lt;1, "&lt;1", san_table_data!AN315))), "-")</f>
        <v>-</v>
      </c>
      <c r="AO318" s="63" t="str">
        <f>IF(ISNUMBER(san_table_data!AO315), IF(san_table_data!AO315=-999,"NA",IF(san_table_data!AO315&gt;99, "&gt;99", IF(san_table_data!AO315&lt;1, "&lt;1", san_table_data!AO315))), "-")</f>
        <v>-</v>
      </c>
      <c r="AP318" s="63" t="str">
        <f>IF(ISNUMBER(san_table_data!AP315), IF(san_table_data!AP315=-999,"NA",IF(san_table_data!AP315&gt;99, "&gt;99", IF(san_table_data!AP315&lt;1, "&lt;1", san_table_data!AP315))), "-")</f>
        <v>-</v>
      </c>
      <c r="AQ318" s="63" t="str">
        <f>IF(ISNUMBER(san_table_data!AQ315), IF(san_table_data!AQ315=-999,"NA",IF(san_table_data!AQ315&gt;99, "&gt;99", IF(san_table_data!AQ315&lt;1, "&lt;1", san_table_data!AQ315))), "-")</f>
        <v>-</v>
      </c>
      <c r="AR318" s="59" t="str">
        <f>IF(ISNUMBER(san_table_data!AR315), IF(san_table_data!AR315=-999,"NA",IF(san_table_data!AR315&gt;99, "&gt;99", IF(san_table_data!AR315&lt;1, "&lt;1", san_table_data!AR315))), "-")</f>
        <v>-</v>
      </c>
      <c r="AS318" s="59" t="str">
        <f>IF(ISNUMBER(san_table_data!AS315), IF(san_table_data!AS315=-999,"NA",IF(san_table_data!AS315&gt;99, "&gt;99", IF(san_table_data!AS315&lt;1, "&lt;1", san_table_data!AS315))), "-")</f>
        <v>-</v>
      </c>
      <c r="AT318" s="59" t="str">
        <f>IF(ISNUMBER(san_table_data!AT315), IF(san_table_data!AT315=-999,"NA",IF(san_table_data!AT315&gt;99, "&gt;99", IF(san_table_data!AT315&lt;1, "&lt;1", san_table_data!AT315))), "-")</f>
        <v>-</v>
      </c>
    </row>
    <row r="319" x14ac:dyDescent="0.25">
      <c r="A319" s="56" t="str">
        <f>IF(ISBLANK(san_table_data!A316), "", san_table_data!A316)</f>
        <v/>
      </c>
      <c r="B319" s="56" t="str">
        <f>IF(ISBLANK(san_table_data!B316), "", san_table_data!B316)</f>
        <v/>
      </c>
      <c r="C319" s="57" t="str">
        <f>IF(ISNUMBER(san_table_data!C316), san_table_data!C316, "-")</f>
        <v>-</v>
      </c>
      <c r="D319" s="58" t="str">
        <f>IF(ISNUMBER(san_table_data!D316), san_table_data!D316, "-")</f>
        <v>-</v>
      </c>
      <c r="E319" s="59" t="str">
        <f>IF(ISNUMBER(san_table_data!E316), san_table_data!E316, "-")</f>
        <v>-</v>
      </c>
      <c r="F319" s="60" t="str">
        <f>IF(ISNUMBER(san_table_data!F316), IF(san_table_data!F316=-999,"NA",IF(san_table_data!F316&gt;99, "&gt;99", IF(san_table_data!F316&lt;1, "&lt;1", san_table_data!F316))), "-")</f>
        <v>-</v>
      </c>
      <c r="G319" s="59" t="str">
        <f>IF(ISNUMBER(san_table_data!G316), IF(san_table_data!G316=-999,"NA",IF(san_table_data!G316&gt;99, "&gt;99", IF(san_table_data!G316&lt;1, "&lt;1", san_table_data!G316))), "-")</f>
        <v>-</v>
      </c>
      <c r="H319" s="59" t="str">
        <f>IF(ISNUMBER(san_table_data!H316), IF(san_table_data!H316=-999,"NA",IF(san_table_data!H316&gt;99, "&gt;99", IF(san_table_data!H316&lt;1, "&lt;1", san_table_data!H316))), "-")</f>
        <v>-</v>
      </c>
      <c r="I319" s="61" t="str">
        <f>IF(ISNUMBER(san_table_data!I316), IF(san_table_data!I316=-999,"NA",IF(san_table_data!I316&gt;99, "&gt;99", IF(san_table_data!I316&lt;1, "&lt;1", san_table_data!I316))), "-")</f>
        <v>-</v>
      </c>
      <c r="J319" s="47" t="str">
        <f>IF(ISNUMBER(san_table_data!J316), IF(san_table_data!J316=-999,"NA",san_table_data!J316), "-")</f>
        <v>-</v>
      </c>
      <c r="K319" s="47" t="str">
        <f>IF(ISNUMBER(san_table_data!K316), IF(san_table_data!K316=-999,"NA",san_table_data!K316), "-")</f>
        <v>-</v>
      </c>
      <c r="L319" s="60" t="str">
        <f>IF(ISNUMBER(san_table_data!L316), IF(san_table_data!L316=-999,"NA",IF(san_table_data!L316&gt;99, "&gt;99", IF(san_table_data!L316&lt;1, "&lt;1", san_table_data!L316))), "-")</f>
        <v>-</v>
      </c>
      <c r="M319" s="59" t="str">
        <f>IF(ISNUMBER(san_table_data!M316), IF(san_table_data!M316=-999,"NA",IF(san_table_data!M316&gt;99, "&gt;99", IF(san_table_data!M316&lt;1, "&lt;1", san_table_data!M316))), "-")</f>
        <v>-</v>
      </c>
      <c r="N319" s="59" t="str">
        <f>IF(ISNUMBER(san_table_data!N316), IF(san_table_data!N316=-999,"NA",IF(san_table_data!N316&gt;99, "&gt;99", IF(san_table_data!N316&lt;1, "&lt;1", san_table_data!N316))), "-")</f>
        <v>-</v>
      </c>
      <c r="O319" s="61" t="str">
        <f>IF(ISNUMBER(san_table_data!O316), IF(san_table_data!O316=-999,"NA",IF(san_table_data!O316&gt;99, "&gt;99", IF(san_table_data!O316&lt;1, "&lt;1", san_table_data!O316))), "-")</f>
        <v>-</v>
      </c>
      <c r="P319" s="47" t="str">
        <f>IF(ISNUMBER(san_table_data!P316), IF(san_table_data!P316=-999,"NA",san_table_data!P316), "-")</f>
        <v>-</v>
      </c>
      <c r="Q319" s="47" t="str">
        <f>IF(ISNUMBER(san_table_data!Q316), IF(san_table_data!Q316=-999,"NA",san_table_data!Q316), "-")</f>
        <v>-</v>
      </c>
      <c r="R319" s="60" t="str">
        <f>IF(ISNUMBER(san_table_data!R316), IF(san_table_data!R316=-999,"NA",IF(san_table_data!R316&gt;99, "&gt;99", IF(san_table_data!R316&lt;1, "&lt;1", san_table_data!R316))), "-")</f>
        <v>-</v>
      </c>
      <c r="S319" s="59" t="str">
        <f>IF(ISNUMBER(san_table_data!S316), IF(san_table_data!S316=-999,"NA",IF(san_table_data!S316&gt;99, "&gt;99", IF(san_table_data!S316&lt;1, "&lt;1", san_table_data!S316))), "-")</f>
        <v>-</v>
      </c>
      <c r="T319" s="59" t="str">
        <f>IF(ISNUMBER(san_table_data!T316), IF(san_table_data!T316=-999,"NA",IF(san_table_data!T316&gt;99, "&gt;99", IF(san_table_data!T316&lt;1, "&lt;1", san_table_data!T316))), "-")</f>
        <v>-</v>
      </c>
      <c r="U319" s="61" t="str">
        <f>IF(ISNUMBER(san_table_data!U316), IF(san_table_data!U316=-999,"NA",IF(san_table_data!U316&gt;99, "&gt;99", IF(san_table_data!U316&lt;1, "&lt;1", san_table_data!U316))), "-")</f>
        <v>-</v>
      </c>
      <c r="V319" s="47" t="str">
        <f>IF(ISNUMBER(san_table_data!V316), IF(san_table_data!V316=-999,"NA",san_table_data!V316), "-")</f>
        <v>-</v>
      </c>
      <c r="W319" s="47" t="str">
        <f>IF(ISNUMBER(san_table_data!W316), IF(san_table_data!W316=-999,"NA",san_table_data!W316), "-")</f>
        <v>-</v>
      </c>
      <c r="X319" s="47"/>
      <c r="Y319" s="47"/>
      <c r="Z319" s="62" t="str">
        <f>IF(ISNUMBER(san_table_data!Z316), IF(san_table_data!Z316=-999,"NA",IF(san_table_data!Z316&gt;99, "&gt;99", IF(san_table_data!Z316&lt;1, "&lt;1", san_table_data!Z316))), "-")</f>
        <v>-</v>
      </c>
      <c r="AA319" s="63" t="str">
        <f>IF(ISNUMBER(san_table_data!AA316), IF(san_table_data!AA316=-999,"NA",IF(san_table_data!AA316&gt;99, "&gt;99", IF(san_table_data!AA316&lt;1, "&lt;1", san_table_data!AA316))), "-")</f>
        <v>-</v>
      </c>
      <c r="AB319" s="63" t="str">
        <f>IF(ISNUMBER(san_table_data!AB316), IF(san_table_data!AB316=-999,"NA",IF(san_table_data!AB316&gt;99, "&gt;99", IF(san_table_data!AB316&lt;1, "&lt;1", san_table_data!AB316))), "-")</f>
        <v>-</v>
      </c>
      <c r="AC319" s="63" t="str">
        <f>IF(ISNUMBER(san_table_data!AC316), IF(san_table_data!AC316=-999,"NA",IF(san_table_data!AC316&gt;99, "&gt;99", IF(san_table_data!AC316&lt;1, "&lt;1", san_table_data!AC316))), "-")</f>
        <v>-</v>
      </c>
      <c r="AD319" s="59" t="str">
        <f>IF(ISNUMBER(san_table_data!AD316), IF(san_table_data!AD316=-999,"NA",IF(san_table_data!AD316&gt;99, "&gt;99", IF(san_table_data!AD316&lt;1, "&lt;1", san_table_data!AD316))), "-")</f>
        <v>-</v>
      </c>
      <c r="AE319" s="59" t="str">
        <f>IF(ISNUMBER(san_table_data!AE316), IF(san_table_data!AE316=-999,"NA",IF(san_table_data!AE316&gt;99, "&gt;99", IF(san_table_data!AE316&lt;1, "&lt;1", san_table_data!AE316))), "-")</f>
        <v>-</v>
      </c>
      <c r="AF319" s="59" t="str">
        <f>IF(ISNUMBER(san_table_data!AF316), IF(san_table_data!AF316=-999,"NA",IF(san_table_data!AF316&gt;99, "&gt;99", IF(san_table_data!AF316&lt;1, "&lt;1", san_table_data!AF316))), "-")</f>
        <v>-</v>
      </c>
      <c r="AG319" s="62" t="str">
        <f>IF(ISNUMBER(san_table_data!AG316), IF(san_table_data!AG316=-999,"NA",IF(san_table_data!AG316&gt;99, "&gt;99", IF(san_table_data!AG316&lt;1, "&lt;1", san_table_data!AG316))), "-")</f>
        <v>-</v>
      </c>
      <c r="AH319" s="63" t="str">
        <f>IF(ISNUMBER(san_table_data!AH316), IF(san_table_data!AH316=-999,"NA",IF(san_table_data!AH316&gt;99, "&gt;99", IF(san_table_data!AH316&lt;1, "&lt;1", san_table_data!AH316))), "-")</f>
        <v>-</v>
      </c>
      <c r="AI319" s="63" t="str">
        <f>IF(ISNUMBER(san_table_data!AI316), IF(san_table_data!AI316=-999,"NA",IF(san_table_data!AI316&gt;99, "&gt;99", IF(san_table_data!AI316&lt;1, "&lt;1", san_table_data!AI316))), "-")</f>
        <v>-</v>
      </c>
      <c r="AJ319" s="63" t="str">
        <f>IF(ISNUMBER(san_table_data!AJ316), IF(san_table_data!AJ316=-999,"NA",IF(san_table_data!AJ316&gt;99, "&gt;99", IF(san_table_data!AJ316&lt;1, "&lt;1", san_table_data!AJ316))), "-")</f>
        <v>-</v>
      </c>
      <c r="AK319" s="59" t="str">
        <f>IF(ISNUMBER(san_table_data!AK316), IF(san_table_data!AK316=-999,"NA",IF(san_table_data!AK316&gt;99, "&gt;99", IF(san_table_data!AK316&lt;1, "&lt;1", san_table_data!AK316))), "-")</f>
        <v>-</v>
      </c>
      <c r="AL319" s="59" t="str">
        <f>IF(ISNUMBER(san_table_data!AL316), IF(san_table_data!AL316=-999,"NA",IF(san_table_data!AL316&gt;99, "&gt;99", IF(san_table_data!AL316&lt;1, "&lt;1", san_table_data!AL316))), "-")</f>
        <v>-</v>
      </c>
      <c r="AM319" s="59" t="str">
        <f>IF(ISNUMBER(san_table_data!AM316), IF(san_table_data!AM316=-999,"NA",IF(san_table_data!AM316&gt;99, "&gt;99", IF(san_table_data!AM316&lt;1, "&lt;1", san_table_data!AM316))), "-")</f>
        <v>-</v>
      </c>
      <c r="AN319" s="62" t="str">
        <f>IF(ISNUMBER(san_table_data!AN316), IF(san_table_data!AN316=-999,"NA",IF(san_table_data!AN316&gt;99, "&gt;99", IF(san_table_data!AN316&lt;1, "&lt;1", san_table_data!AN316))), "-")</f>
        <v>-</v>
      </c>
      <c r="AO319" s="63" t="str">
        <f>IF(ISNUMBER(san_table_data!AO316), IF(san_table_data!AO316=-999,"NA",IF(san_table_data!AO316&gt;99, "&gt;99", IF(san_table_data!AO316&lt;1, "&lt;1", san_table_data!AO316))), "-")</f>
        <v>-</v>
      </c>
      <c r="AP319" s="63" t="str">
        <f>IF(ISNUMBER(san_table_data!AP316), IF(san_table_data!AP316=-999,"NA",IF(san_table_data!AP316&gt;99, "&gt;99", IF(san_table_data!AP316&lt;1, "&lt;1", san_table_data!AP316))), "-")</f>
        <v>-</v>
      </c>
      <c r="AQ319" s="63" t="str">
        <f>IF(ISNUMBER(san_table_data!AQ316), IF(san_table_data!AQ316=-999,"NA",IF(san_table_data!AQ316&gt;99, "&gt;99", IF(san_table_data!AQ316&lt;1, "&lt;1", san_table_data!AQ316))), "-")</f>
        <v>-</v>
      </c>
      <c r="AR319" s="59" t="str">
        <f>IF(ISNUMBER(san_table_data!AR316), IF(san_table_data!AR316=-999,"NA",IF(san_table_data!AR316&gt;99, "&gt;99", IF(san_table_data!AR316&lt;1, "&lt;1", san_table_data!AR316))), "-")</f>
        <v>-</v>
      </c>
      <c r="AS319" s="59" t="str">
        <f>IF(ISNUMBER(san_table_data!AS316), IF(san_table_data!AS316=-999,"NA",IF(san_table_data!AS316&gt;99, "&gt;99", IF(san_table_data!AS316&lt;1, "&lt;1", san_table_data!AS316))), "-")</f>
        <v>-</v>
      </c>
      <c r="AT319" s="59" t="str">
        <f>IF(ISNUMBER(san_table_data!AT316), IF(san_table_data!AT316=-999,"NA",IF(san_table_data!AT316&gt;99, "&gt;99", IF(san_table_data!AT316&lt;1, "&lt;1", san_table_data!AT316))), "-")</f>
        <v>-</v>
      </c>
    </row>
    <row r="320" x14ac:dyDescent="0.25">
      <c r="A320" s="56" t="str">
        <f>IF(ISBLANK(san_table_data!A317), "", san_table_data!A317)</f>
        <v/>
      </c>
      <c r="B320" s="56" t="str">
        <f>IF(ISBLANK(san_table_data!B317), "", san_table_data!B317)</f>
        <v/>
      </c>
      <c r="C320" s="57" t="str">
        <f>IF(ISNUMBER(san_table_data!C317), san_table_data!C317, "-")</f>
        <v>-</v>
      </c>
      <c r="D320" s="58" t="str">
        <f>IF(ISNUMBER(san_table_data!D317), san_table_data!D317, "-")</f>
        <v>-</v>
      </c>
      <c r="E320" s="59" t="str">
        <f>IF(ISNUMBER(san_table_data!E317), san_table_data!E317, "-")</f>
        <v>-</v>
      </c>
      <c r="F320" s="60" t="str">
        <f>IF(ISNUMBER(san_table_data!F317), IF(san_table_data!F317=-999,"NA",IF(san_table_data!F317&gt;99, "&gt;99", IF(san_table_data!F317&lt;1, "&lt;1", san_table_data!F317))), "-")</f>
        <v>-</v>
      </c>
      <c r="G320" s="59" t="str">
        <f>IF(ISNUMBER(san_table_data!G317), IF(san_table_data!G317=-999,"NA",IF(san_table_data!G317&gt;99, "&gt;99", IF(san_table_data!G317&lt;1, "&lt;1", san_table_data!G317))), "-")</f>
        <v>-</v>
      </c>
      <c r="H320" s="59" t="str">
        <f>IF(ISNUMBER(san_table_data!H317), IF(san_table_data!H317=-999,"NA",IF(san_table_data!H317&gt;99, "&gt;99", IF(san_table_data!H317&lt;1, "&lt;1", san_table_data!H317))), "-")</f>
        <v>-</v>
      </c>
      <c r="I320" s="61" t="str">
        <f>IF(ISNUMBER(san_table_data!I317), IF(san_table_data!I317=-999,"NA",IF(san_table_data!I317&gt;99, "&gt;99", IF(san_table_data!I317&lt;1, "&lt;1", san_table_data!I317))), "-")</f>
        <v>-</v>
      </c>
      <c r="J320" s="47" t="str">
        <f>IF(ISNUMBER(san_table_data!J317), IF(san_table_data!J317=-999,"NA",san_table_data!J317), "-")</f>
        <v>-</v>
      </c>
      <c r="K320" s="47" t="str">
        <f>IF(ISNUMBER(san_table_data!K317), IF(san_table_data!K317=-999,"NA",san_table_data!K317), "-")</f>
        <v>-</v>
      </c>
      <c r="L320" s="60" t="str">
        <f>IF(ISNUMBER(san_table_data!L317), IF(san_table_data!L317=-999,"NA",IF(san_table_data!L317&gt;99, "&gt;99", IF(san_table_data!L317&lt;1, "&lt;1", san_table_data!L317))), "-")</f>
        <v>-</v>
      </c>
      <c r="M320" s="59" t="str">
        <f>IF(ISNUMBER(san_table_data!M317), IF(san_table_data!M317=-999,"NA",IF(san_table_data!M317&gt;99, "&gt;99", IF(san_table_data!M317&lt;1, "&lt;1", san_table_data!M317))), "-")</f>
        <v>-</v>
      </c>
      <c r="N320" s="59" t="str">
        <f>IF(ISNUMBER(san_table_data!N317), IF(san_table_data!N317=-999,"NA",IF(san_table_data!N317&gt;99, "&gt;99", IF(san_table_data!N317&lt;1, "&lt;1", san_table_data!N317))), "-")</f>
        <v>-</v>
      </c>
      <c r="O320" s="61" t="str">
        <f>IF(ISNUMBER(san_table_data!O317), IF(san_table_data!O317=-999,"NA",IF(san_table_data!O317&gt;99, "&gt;99", IF(san_table_data!O317&lt;1, "&lt;1", san_table_data!O317))), "-")</f>
        <v>-</v>
      </c>
      <c r="P320" s="47" t="str">
        <f>IF(ISNUMBER(san_table_data!P317), IF(san_table_data!P317=-999,"NA",san_table_data!P317), "-")</f>
        <v>-</v>
      </c>
      <c r="Q320" s="47" t="str">
        <f>IF(ISNUMBER(san_table_data!Q317), IF(san_table_data!Q317=-999,"NA",san_table_data!Q317), "-")</f>
        <v>-</v>
      </c>
      <c r="R320" s="60" t="str">
        <f>IF(ISNUMBER(san_table_data!R317), IF(san_table_data!R317=-999,"NA",IF(san_table_data!R317&gt;99, "&gt;99", IF(san_table_data!R317&lt;1, "&lt;1", san_table_data!R317))), "-")</f>
        <v>-</v>
      </c>
      <c r="S320" s="59" t="str">
        <f>IF(ISNUMBER(san_table_data!S317), IF(san_table_data!S317=-999,"NA",IF(san_table_data!S317&gt;99, "&gt;99", IF(san_table_data!S317&lt;1, "&lt;1", san_table_data!S317))), "-")</f>
        <v>-</v>
      </c>
      <c r="T320" s="59" t="str">
        <f>IF(ISNUMBER(san_table_data!T317), IF(san_table_data!T317=-999,"NA",IF(san_table_data!T317&gt;99, "&gt;99", IF(san_table_data!T317&lt;1, "&lt;1", san_table_data!T317))), "-")</f>
        <v>-</v>
      </c>
      <c r="U320" s="61" t="str">
        <f>IF(ISNUMBER(san_table_data!U317), IF(san_table_data!U317=-999,"NA",IF(san_table_data!U317&gt;99, "&gt;99", IF(san_table_data!U317&lt;1, "&lt;1", san_table_data!U317))), "-")</f>
        <v>-</v>
      </c>
      <c r="V320" s="47" t="str">
        <f>IF(ISNUMBER(san_table_data!V317), IF(san_table_data!V317=-999,"NA",san_table_data!V317), "-")</f>
        <v>-</v>
      </c>
      <c r="W320" s="47" t="str">
        <f>IF(ISNUMBER(san_table_data!W317), IF(san_table_data!W317=-999,"NA",san_table_data!W317), "-")</f>
        <v>-</v>
      </c>
      <c r="X320" s="47"/>
      <c r="Y320" s="47"/>
      <c r="Z320" s="62" t="str">
        <f>IF(ISNUMBER(san_table_data!Z317), IF(san_table_data!Z317=-999,"NA",IF(san_table_data!Z317&gt;99, "&gt;99", IF(san_table_data!Z317&lt;1, "&lt;1", san_table_data!Z317))), "-")</f>
        <v>-</v>
      </c>
      <c r="AA320" s="63" t="str">
        <f>IF(ISNUMBER(san_table_data!AA317), IF(san_table_data!AA317=-999,"NA",IF(san_table_data!AA317&gt;99, "&gt;99", IF(san_table_data!AA317&lt;1, "&lt;1", san_table_data!AA317))), "-")</f>
        <v>-</v>
      </c>
      <c r="AB320" s="63" t="str">
        <f>IF(ISNUMBER(san_table_data!AB317), IF(san_table_data!AB317=-999,"NA",IF(san_table_data!AB317&gt;99, "&gt;99", IF(san_table_data!AB317&lt;1, "&lt;1", san_table_data!AB317))), "-")</f>
        <v>-</v>
      </c>
      <c r="AC320" s="63" t="str">
        <f>IF(ISNUMBER(san_table_data!AC317), IF(san_table_data!AC317=-999,"NA",IF(san_table_data!AC317&gt;99, "&gt;99", IF(san_table_data!AC317&lt;1, "&lt;1", san_table_data!AC317))), "-")</f>
        <v>-</v>
      </c>
      <c r="AD320" s="59" t="str">
        <f>IF(ISNUMBER(san_table_data!AD317), IF(san_table_data!AD317=-999,"NA",IF(san_table_data!AD317&gt;99, "&gt;99", IF(san_table_data!AD317&lt;1, "&lt;1", san_table_data!AD317))), "-")</f>
        <v>-</v>
      </c>
      <c r="AE320" s="59" t="str">
        <f>IF(ISNUMBER(san_table_data!AE317), IF(san_table_data!AE317=-999,"NA",IF(san_table_data!AE317&gt;99, "&gt;99", IF(san_table_data!AE317&lt;1, "&lt;1", san_table_data!AE317))), "-")</f>
        <v>-</v>
      </c>
      <c r="AF320" s="59" t="str">
        <f>IF(ISNUMBER(san_table_data!AF317), IF(san_table_data!AF317=-999,"NA",IF(san_table_data!AF317&gt;99, "&gt;99", IF(san_table_data!AF317&lt;1, "&lt;1", san_table_data!AF317))), "-")</f>
        <v>-</v>
      </c>
      <c r="AG320" s="62" t="str">
        <f>IF(ISNUMBER(san_table_data!AG317), IF(san_table_data!AG317=-999,"NA",IF(san_table_data!AG317&gt;99, "&gt;99", IF(san_table_data!AG317&lt;1, "&lt;1", san_table_data!AG317))), "-")</f>
        <v>-</v>
      </c>
      <c r="AH320" s="63" t="str">
        <f>IF(ISNUMBER(san_table_data!AH317), IF(san_table_data!AH317=-999,"NA",IF(san_table_data!AH317&gt;99, "&gt;99", IF(san_table_data!AH317&lt;1, "&lt;1", san_table_data!AH317))), "-")</f>
        <v>-</v>
      </c>
      <c r="AI320" s="63" t="str">
        <f>IF(ISNUMBER(san_table_data!AI317), IF(san_table_data!AI317=-999,"NA",IF(san_table_data!AI317&gt;99, "&gt;99", IF(san_table_data!AI317&lt;1, "&lt;1", san_table_data!AI317))), "-")</f>
        <v>-</v>
      </c>
      <c r="AJ320" s="63" t="str">
        <f>IF(ISNUMBER(san_table_data!AJ317), IF(san_table_data!AJ317=-999,"NA",IF(san_table_data!AJ317&gt;99, "&gt;99", IF(san_table_data!AJ317&lt;1, "&lt;1", san_table_data!AJ317))), "-")</f>
        <v>-</v>
      </c>
      <c r="AK320" s="59" t="str">
        <f>IF(ISNUMBER(san_table_data!AK317), IF(san_table_data!AK317=-999,"NA",IF(san_table_data!AK317&gt;99, "&gt;99", IF(san_table_data!AK317&lt;1, "&lt;1", san_table_data!AK317))), "-")</f>
        <v>-</v>
      </c>
      <c r="AL320" s="59" t="str">
        <f>IF(ISNUMBER(san_table_data!AL317), IF(san_table_data!AL317=-999,"NA",IF(san_table_data!AL317&gt;99, "&gt;99", IF(san_table_data!AL317&lt;1, "&lt;1", san_table_data!AL317))), "-")</f>
        <v>-</v>
      </c>
      <c r="AM320" s="59" t="str">
        <f>IF(ISNUMBER(san_table_data!AM317), IF(san_table_data!AM317=-999,"NA",IF(san_table_data!AM317&gt;99, "&gt;99", IF(san_table_data!AM317&lt;1, "&lt;1", san_table_data!AM317))), "-")</f>
        <v>-</v>
      </c>
      <c r="AN320" s="62" t="str">
        <f>IF(ISNUMBER(san_table_data!AN317), IF(san_table_data!AN317=-999,"NA",IF(san_table_data!AN317&gt;99, "&gt;99", IF(san_table_data!AN317&lt;1, "&lt;1", san_table_data!AN317))), "-")</f>
        <v>-</v>
      </c>
      <c r="AO320" s="63" t="str">
        <f>IF(ISNUMBER(san_table_data!AO317), IF(san_table_data!AO317=-999,"NA",IF(san_table_data!AO317&gt;99, "&gt;99", IF(san_table_data!AO317&lt;1, "&lt;1", san_table_data!AO317))), "-")</f>
        <v>-</v>
      </c>
      <c r="AP320" s="63" t="str">
        <f>IF(ISNUMBER(san_table_data!AP317), IF(san_table_data!AP317=-999,"NA",IF(san_table_data!AP317&gt;99, "&gt;99", IF(san_table_data!AP317&lt;1, "&lt;1", san_table_data!AP317))), "-")</f>
        <v>-</v>
      </c>
      <c r="AQ320" s="63" t="str">
        <f>IF(ISNUMBER(san_table_data!AQ317), IF(san_table_data!AQ317=-999,"NA",IF(san_table_data!AQ317&gt;99, "&gt;99", IF(san_table_data!AQ317&lt;1, "&lt;1", san_table_data!AQ317))), "-")</f>
        <v>-</v>
      </c>
      <c r="AR320" s="59" t="str">
        <f>IF(ISNUMBER(san_table_data!AR317), IF(san_table_data!AR317=-999,"NA",IF(san_table_data!AR317&gt;99, "&gt;99", IF(san_table_data!AR317&lt;1, "&lt;1", san_table_data!AR317))), "-")</f>
        <v>-</v>
      </c>
      <c r="AS320" s="59" t="str">
        <f>IF(ISNUMBER(san_table_data!AS317), IF(san_table_data!AS317=-999,"NA",IF(san_table_data!AS317&gt;99, "&gt;99", IF(san_table_data!AS317&lt;1, "&lt;1", san_table_data!AS317))), "-")</f>
        <v>-</v>
      </c>
      <c r="AT320" s="59" t="str">
        <f>IF(ISNUMBER(san_table_data!AT317), IF(san_table_data!AT317=-999,"NA",IF(san_table_data!AT317&gt;99, "&gt;99", IF(san_table_data!AT317&lt;1, "&lt;1", san_table_data!AT317))), "-")</f>
        <v>-</v>
      </c>
    </row>
    <row r="321" x14ac:dyDescent="0.25">
      <c r="A321" s="56" t="str">
        <f>IF(ISBLANK(san_table_data!A318), "", san_table_data!A318)</f>
        <v/>
      </c>
      <c r="B321" s="56" t="str">
        <f>IF(ISBLANK(san_table_data!B318), "", san_table_data!B318)</f>
        <v/>
      </c>
      <c r="C321" s="57" t="str">
        <f>IF(ISNUMBER(san_table_data!C318), san_table_data!C318, "-")</f>
        <v>-</v>
      </c>
      <c r="D321" s="58" t="str">
        <f>IF(ISNUMBER(san_table_data!D318), san_table_data!D318, "-")</f>
        <v>-</v>
      </c>
      <c r="E321" s="59" t="str">
        <f>IF(ISNUMBER(san_table_data!E318), san_table_data!E318, "-")</f>
        <v>-</v>
      </c>
      <c r="F321" s="60" t="str">
        <f>IF(ISNUMBER(san_table_data!F318), IF(san_table_data!F318=-999,"NA",IF(san_table_data!F318&gt;99, "&gt;99", IF(san_table_data!F318&lt;1, "&lt;1", san_table_data!F318))), "-")</f>
        <v>-</v>
      </c>
      <c r="G321" s="59" t="str">
        <f>IF(ISNUMBER(san_table_data!G318), IF(san_table_data!G318=-999,"NA",IF(san_table_data!G318&gt;99, "&gt;99", IF(san_table_data!G318&lt;1, "&lt;1", san_table_data!G318))), "-")</f>
        <v>-</v>
      </c>
      <c r="H321" s="59" t="str">
        <f>IF(ISNUMBER(san_table_data!H318), IF(san_table_data!H318=-999,"NA",IF(san_table_data!H318&gt;99, "&gt;99", IF(san_table_data!H318&lt;1, "&lt;1", san_table_data!H318))), "-")</f>
        <v>-</v>
      </c>
      <c r="I321" s="61" t="str">
        <f>IF(ISNUMBER(san_table_data!I318), IF(san_table_data!I318=-999,"NA",IF(san_table_data!I318&gt;99, "&gt;99", IF(san_table_data!I318&lt;1, "&lt;1", san_table_data!I318))), "-")</f>
        <v>-</v>
      </c>
      <c r="J321" s="47" t="str">
        <f>IF(ISNUMBER(san_table_data!J318), IF(san_table_data!J318=-999,"NA",san_table_data!J318), "-")</f>
        <v>-</v>
      </c>
      <c r="K321" s="47" t="str">
        <f>IF(ISNUMBER(san_table_data!K318), IF(san_table_data!K318=-999,"NA",san_table_data!K318), "-")</f>
        <v>-</v>
      </c>
      <c r="L321" s="60" t="str">
        <f>IF(ISNUMBER(san_table_data!L318), IF(san_table_data!L318=-999,"NA",IF(san_table_data!L318&gt;99, "&gt;99", IF(san_table_data!L318&lt;1, "&lt;1", san_table_data!L318))), "-")</f>
        <v>-</v>
      </c>
      <c r="M321" s="59" t="str">
        <f>IF(ISNUMBER(san_table_data!M318), IF(san_table_data!M318=-999,"NA",IF(san_table_data!M318&gt;99, "&gt;99", IF(san_table_data!M318&lt;1, "&lt;1", san_table_data!M318))), "-")</f>
        <v>-</v>
      </c>
      <c r="N321" s="59" t="str">
        <f>IF(ISNUMBER(san_table_data!N318), IF(san_table_data!N318=-999,"NA",IF(san_table_data!N318&gt;99, "&gt;99", IF(san_table_data!N318&lt;1, "&lt;1", san_table_data!N318))), "-")</f>
        <v>-</v>
      </c>
      <c r="O321" s="61" t="str">
        <f>IF(ISNUMBER(san_table_data!O318), IF(san_table_data!O318=-999,"NA",IF(san_table_data!O318&gt;99, "&gt;99", IF(san_table_data!O318&lt;1, "&lt;1", san_table_data!O318))), "-")</f>
        <v>-</v>
      </c>
      <c r="P321" s="47" t="str">
        <f>IF(ISNUMBER(san_table_data!P318), IF(san_table_data!P318=-999,"NA",san_table_data!P318), "-")</f>
        <v>-</v>
      </c>
      <c r="Q321" s="47" t="str">
        <f>IF(ISNUMBER(san_table_data!Q318), IF(san_table_data!Q318=-999,"NA",san_table_data!Q318), "-")</f>
        <v>-</v>
      </c>
      <c r="R321" s="60" t="str">
        <f>IF(ISNUMBER(san_table_data!R318), IF(san_table_data!R318=-999,"NA",IF(san_table_data!R318&gt;99, "&gt;99", IF(san_table_data!R318&lt;1, "&lt;1", san_table_data!R318))), "-")</f>
        <v>-</v>
      </c>
      <c r="S321" s="59" t="str">
        <f>IF(ISNUMBER(san_table_data!S318), IF(san_table_data!S318=-999,"NA",IF(san_table_data!S318&gt;99, "&gt;99", IF(san_table_data!S318&lt;1, "&lt;1", san_table_data!S318))), "-")</f>
        <v>-</v>
      </c>
      <c r="T321" s="59" t="str">
        <f>IF(ISNUMBER(san_table_data!T318), IF(san_table_data!T318=-999,"NA",IF(san_table_data!T318&gt;99, "&gt;99", IF(san_table_data!T318&lt;1, "&lt;1", san_table_data!T318))), "-")</f>
        <v>-</v>
      </c>
      <c r="U321" s="61" t="str">
        <f>IF(ISNUMBER(san_table_data!U318), IF(san_table_data!U318=-999,"NA",IF(san_table_data!U318&gt;99, "&gt;99", IF(san_table_data!U318&lt;1, "&lt;1", san_table_data!U318))), "-")</f>
        <v>-</v>
      </c>
      <c r="V321" s="47" t="str">
        <f>IF(ISNUMBER(san_table_data!V318), IF(san_table_data!V318=-999,"NA",san_table_data!V318), "-")</f>
        <v>-</v>
      </c>
      <c r="W321" s="47" t="str">
        <f>IF(ISNUMBER(san_table_data!W318), IF(san_table_data!W318=-999,"NA",san_table_data!W318), "-")</f>
        <v>-</v>
      </c>
      <c r="X321" s="47"/>
      <c r="Y321" s="47"/>
      <c r="Z321" s="62" t="str">
        <f>IF(ISNUMBER(san_table_data!Z318), IF(san_table_data!Z318=-999,"NA",IF(san_table_data!Z318&gt;99, "&gt;99", IF(san_table_data!Z318&lt;1, "&lt;1", san_table_data!Z318))), "-")</f>
        <v>-</v>
      </c>
      <c r="AA321" s="63" t="str">
        <f>IF(ISNUMBER(san_table_data!AA318), IF(san_table_data!AA318=-999,"NA",IF(san_table_data!AA318&gt;99, "&gt;99", IF(san_table_data!AA318&lt;1, "&lt;1", san_table_data!AA318))), "-")</f>
        <v>-</v>
      </c>
      <c r="AB321" s="63" t="str">
        <f>IF(ISNUMBER(san_table_data!AB318), IF(san_table_data!AB318=-999,"NA",IF(san_table_data!AB318&gt;99, "&gt;99", IF(san_table_data!AB318&lt;1, "&lt;1", san_table_data!AB318))), "-")</f>
        <v>-</v>
      </c>
      <c r="AC321" s="63" t="str">
        <f>IF(ISNUMBER(san_table_data!AC318), IF(san_table_data!AC318=-999,"NA",IF(san_table_data!AC318&gt;99, "&gt;99", IF(san_table_data!AC318&lt;1, "&lt;1", san_table_data!AC318))), "-")</f>
        <v>-</v>
      </c>
      <c r="AD321" s="59" t="str">
        <f>IF(ISNUMBER(san_table_data!AD318), IF(san_table_data!AD318=-999,"NA",IF(san_table_data!AD318&gt;99, "&gt;99", IF(san_table_data!AD318&lt;1, "&lt;1", san_table_data!AD318))), "-")</f>
        <v>-</v>
      </c>
      <c r="AE321" s="59" t="str">
        <f>IF(ISNUMBER(san_table_data!AE318), IF(san_table_data!AE318=-999,"NA",IF(san_table_data!AE318&gt;99, "&gt;99", IF(san_table_data!AE318&lt;1, "&lt;1", san_table_data!AE318))), "-")</f>
        <v>-</v>
      </c>
      <c r="AF321" s="59" t="str">
        <f>IF(ISNUMBER(san_table_data!AF318), IF(san_table_data!AF318=-999,"NA",IF(san_table_data!AF318&gt;99, "&gt;99", IF(san_table_data!AF318&lt;1, "&lt;1", san_table_data!AF318))), "-")</f>
        <v>-</v>
      </c>
      <c r="AG321" s="62" t="str">
        <f>IF(ISNUMBER(san_table_data!AG318), IF(san_table_data!AG318=-999,"NA",IF(san_table_data!AG318&gt;99, "&gt;99", IF(san_table_data!AG318&lt;1, "&lt;1", san_table_data!AG318))), "-")</f>
        <v>-</v>
      </c>
      <c r="AH321" s="63" t="str">
        <f>IF(ISNUMBER(san_table_data!AH318), IF(san_table_data!AH318=-999,"NA",IF(san_table_data!AH318&gt;99, "&gt;99", IF(san_table_data!AH318&lt;1, "&lt;1", san_table_data!AH318))), "-")</f>
        <v>-</v>
      </c>
      <c r="AI321" s="63" t="str">
        <f>IF(ISNUMBER(san_table_data!AI318), IF(san_table_data!AI318=-999,"NA",IF(san_table_data!AI318&gt;99, "&gt;99", IF(san_table_data!AI318&lt;1, "&lt;1", san_table_data!AI318))), "-")</f>
        <v>-</v>
      </c>
      <c r="AJ321" s="63" t="str">
        <f>IF(ISNUMBER(san_table_data!AJ318), IF(san_table_data!AJ318=-999,"NA",IF(san_table_data!AJ318&gt;99, "&gt;99", IF(san_table_data!AJ318&lt;1, "&lt;1", san_table_data!AJ318))), "-")</f>
        <v>-</v>
      </c>
      <c r="AK321" s="59" t="str">
        <f>IF(ISNUMBER(san_table_data!AK318), IF(san_table_data!AK318=-999,"NA",IF(san_table_data!AK318&gt;99, "&gt;99", IF(san_table_data!AK318&lt;1, "&lt;1", san_table_data!AK318))), "-")</f>
        <v>-</v>
      </c>
      <c r="AL321" s="59" t="str">
        <f>IF(ISNUMBER(san_table_data!AL318), IF(san_table_data!AL318=-999,"NA",IF(san_table_data!AL318&gt;99, "&gt;99", IF(san_table_data!AL318&lt;1, "&lt;1", san_table_data!AL318))), "-")</f>
        <v>-</v>
      </c>
      <c r="AM321" s="59" t="str">
        <f>IF(ISNUMBER(san_table_data!AM318), IF(san_table_data!AM318=-999,"NA",IF(san_table_data!AM318&gt;99, "&gt;99", IF(san_table_data!AM318&lt;1, "&lt;1", san_table_data!AM318))), "-")</f>
        <v>-</v>
      </c>
      <c r="AN321" s="62" t="str">
        <f>IF(ISNUMBER(san_table_data!AN318), IF(san_table_data!AN318=-999,"NA",IF(san_table_data!AN318&gt;99, "&gt;99", IF(san_table_data!AN318&lt;1, "&lt;1", san_table_data!AN318))), "-")</f>
        <v>-</v>
      </c>
      <c r="AO321" s="63" t="str">
        <f>IF(ISNUMBER(san_table_data!AO318), IF(san_table_data!AO318=-999,"NA",IF(san_table_data!AO318&gt;99, "&gt;99", IF(san_table_data!AO318&lt;1, "&lt;1", san_table_data!AO318))), "-")</f>
        <v>-</v>
      </c>
      <c r="AP321" s="63" t="str">
        <f>IF(ISNUMBER(san_table_data!AP318), IF(san_table_data!AP318=-999,"NA",IF(san_table_data!AP318&gt;99, "&gt;99", IF(san_table_data!AP318&lt;1, "&lt;1", san_table_data!AP318))), "-")</f>
        <v>-</v>
      </c>
      <c r="AQ321" s="63" t="str">
        <f>IF(ISNUMBER(san_table_data!AQ318), IF(san_table_data!AQ318=-999,"NA",IF(san_table_data!AQ318&gt;99, "&gt;99", IF(san_table_data!AQ318&lt;1, "&lt;1", san_table_data!AQ318))), "-")</f>
        <v>-</v>
      </c>
      <c r="AR321" s="59" t="str">
        <f>IF(ISNUMBER(san_table_data!AR318), IF(san_table_data!AR318=-999,"NA",IF(san_table_data!AR318&gt;99, "&gt;99", IF(san_table_data!AR318&lt;1, "&lt;1", san_table_data!AR318))), "-")</f>
        <v>-</v>
      </c>
      <c r="AS321" s="59" t="str">
        <f>IF(ISNUMBER(san_table_data!AS318), IF(san_table_data!AS318=-999,"NA",IF(san_table_data!AS318&gt;99, "&gt;99", IF(san_table_data!AS318&lt;1, "&lt;1", san_table_data!AS318))), "-")</f>
        <v>-</v>
      </c>
      <c r="AT321" s="59" t="str">
        <f>IF(ISNUMBER(san_table_data!AT318), IF(san_table_data!AT318=-999,"NA",IF(san_table_data!AT318&gt;99, "&gt;99", IF(san_table_data!AT318&lt;1, "&lt;1", san_table_data!AT318))), "-")</f>
        <v>-</v>
      </c>
    </row>
    <row r="322" x14ac:dyDescent="0.25">
      <c r="A322" s="56" t="str">
        <f>IF(ISBLANK(san_table_data!A319), "", san_table_data!A319)</f>
        <v/>
      </c>
      <c r="B322" s="56" t="str">
        <f>IF(ISBLANK(san_table_data!B319), "", san_table_data!B319)</f>
        <v/>
      </c>
      <c r="C322" s="57" t="str">
        <f>IF(ISNUMBER(san_table_data!C319), san_table_data!C319, "-")</f>
        <v>-</v>
      </c>
      <c r="D322" s="58" t="str">
        <f>IF(ISNUMBER(san_table_data!D319), san_table_data!D319, "-")</f>
        <v>-</v>
      </c>
      <c r="E322" s="59" t="str">
        <f>IF(ISNUMBER(san_table_data!E319), san_table_data!E319, "-")</f>
        <v>-</v>
      </c>
      <c r="F322" s="60" t="str">
        <f>IF(ISNUMBER(san_table_data!F319), IF(san_table_data!F319=-999,"NA",IF(san_table_data!F319&gt;99, "&gt;99", IF(san_table_data!F319&lt;1, "&lt;1", san_table_data!F319))), "-")</f>
        <v>-</v>
      </c>
      <c r="G322" s="59" t="str">
        <f>IF(ISNUMBER(san_table_data!G319), IF(san_table_data!G319=-999,"NA",IF(san_table_data!G319&gt;99, "&gt;99", IF(san_table_data!G319&lt;1, "&lt;1", san_table_data!G319))), "-")</f>
        <v>-</v>
      </c>
      <c r="H322" s="59" t="str">
        <f>IF(ISNUMBER(san_table_data!H319), IF(san_table_data!H319=-999,"NA",IF(san_table_data!H319&gt;99, "&gt;99", IF(san_table_data!H319&lt;1, "&lt;1", san_table_data!H319))), "-")</f>
        <v>-</v>
      </c>
      <c r="I322" s="61" t="str">
        <f>IF(ISNUMBER(san_table_data!I319), IF(san_table_data!I319=-999,"NA",IF(san_table_data!I319&gt;99, "&gt;99", IF(san_table_data!I319&lt;1, "&lt;1", san_table_data!I319))), "-")</f>
        <v>-</v>
      </c>
      <c r="J322" s="47" t="str">
        <f>IF(ISNUMBER(san_table_data!J319), IF(san_table_data!J319=-999,"NA",san_table_data!J319), "-")</f>
        <v>-</v>
      </c>
      <c r="K322" s="47" t="str">
        <f>IF(ISNUMBER(san_table_data!K319), IF(san_table_data!K319=-999,"NA",san_table_data!K319), "-")</f>
        <v>-</v>
      </c>
      <c r="L322" s="60" t="str">
        <f>IF(ISNUMBER(san_table_data!L319), IF(san_table_data!L319=-999,"NA",IF(san_table_data!L319&gt;99, "&gt;99", IF(san_table_data!L319&lt;1, "&lt;1", san_table_data!L319))), "-")</f>
        <v>-</v>
      </c>
      <c r="M322" s="59" t="str">
        <f>IF(ISNUMBER(san_table_data!M319), IF(san_table_data!M319=-999,"NA",IF(san_table_data!M319&gt;99, "&gt;99", IF(san_table_data!M319&lt;1, "&lt;1", san_table_data!M319))), "-")</f>
        <v>-</v>
      </c>
      <c r="N322" s="59" t="str">
        <f>IF(ISNUMBER(san_table_data!N319), IF(san_table_data!N319=-999,"NA",IF(san_table_data!N319&gt;99, "&gt;99", IF(san_table_data!N319&lt;1, "&lt;1", san_table_data!N319))), "-")</f>
        <v>-</v>
      </c>
      <c r="O322" s="61" t="str">
        <f>IF(ISNUMBER(san_table_data!O319), IF(san_table_data!O319=-999,"NA",IF(san_table_data!O319&gt;99, "&gt;99", IF(san_table_data!O319&lt;1, "&lt;1", san_table_data!O319))), "-")</f>
        <v>-</v>
      </c>
      <c r="P322" s="47" t="str">
        <f>IF(ISNUMBER(san_table_data!P319), IF(san_table_data!P319=-999,"NA",san_table_data!P319), "-")</f>
        <v>-</v>
      </c>
      <c r="Q322" s="47" t="str">
        <f>IF(ISNUMBER(san_table_data!Q319), IF(san_table_data!Q319=-999,"NA",san_table_data!Q319), "-")</f>
        <v>-</v>
      </c>
      <c r="R322" s="60" t="str">
        <f>IF(ISNUMBER(san_table_data!R319), IF(san_table_data!R319=-999,"NA",IF(san_table_data!R319&gt;99, "&gt;99", IF(san_table_data!R319&lt;1, "&lt;1", san_table_data!R319))), "-")</f>
        <v>-</v>
      </c>
      <c r="S322" s="59" t="str">
        <f>IF(ISNUMBER(san_table_data!S319), IF(san_table_data!S319=-999,"NA",IF(san_table_data!S319&gt;99, "&gt;99", IF(san_table_data!S319&lt;1, "&lt;1", san_table_data!S319))), "-")</f>
        <v>-</v>
      </c>
      <c r="T322" s="59" t="str">
        <f>IF(ISNUMBER(san_table_data!T319), IF(san_table_data!T319=-999,"NA",IF(san_table_data!T319&gt;99, "&gt;99", IF(san_table_data!T319&lt;1, "&lt;1", san_table_data!T319))), "-")</f>
        <v>-</v>
      </c>
      <c r="U322" s="61" t="str">
        <f>IF(ISNUMBER(san_table_data!U319), IF(san_table_data!U319=-999,"NA",IF(san_table_data!U319&gt;99, "&gt;99", IF(san_table_data!U319&lt;1, "&lt;1", san_table_data!U319))), "-")</f>
        <v>-</v>
      </c>
      <c r="V322" s="47" t="str">
        <f>IF(ISNUMBER(san_table_data!V319), IF(san_table_data!V319=-999,"NA",san_table_data!V319), "-")</f>
        <v>-</v>
      </c>
      <c r="W322" s="47" t="str">
        <f>IF(ISNUMBER(san_table_data!W319), IF(san_table_data!W319=-999,"NA",san_table_data!W319), "-")</f>
        <v>-</v>
      </c>
      <c r="X322" s="47"/>
      <c r="Y322" s="47"/>
      <c r="Z322" s="62" t="str">
        <f>IF(ISNUMBER(san_table_data!Z319), IF(san_table_data!Z319=-999,"NA",IF(san_table_data!Z319&gt;99, "&gt;99", IF(san_table_data!Z319&lt;1, "&lt;1", san_table_data!Z319))), "-")</f>
        <v>-</v>
      </c>
      <c r="AA322" s="63" t="str">
        <f>IF(ISNUMBER(san_table_data!AA319), IF(san_table_data!AA319=-999,"NA",IF(san_table_data!AA319&gt;99, "&gt;99", IF(san_table_data!AA319&lt;1, "&lt;1", san_table_data!AA319))), "-")</f>
        <v>-</v>
      </c>
      <c r="AB322" s="63" t="str">
        <f>IF(ISNUMBER(san_table_data!AB319), IF(san_table_data!AB319=-999,"NA",IF(san_table_data!AB319&gt;99, "&gt;99", IF(san_table_data!AB319&lt;1, "&lt;1", san_table_data!AB319))), "-")</f>
        <v>-</v>
      </c>
      <c r="AC322" s="63" t="str">
        <f>IF(ISNUMBER(san_table_data!AC319), IF(san_table_data!AC319=-999,"NA",IF(san_table_data!AC319&gt;99, "&gt;99", IF(san_table_data!AC319&lt;1, "&lt;1", san_table_data!AC319))), "-")</f>
        <v>-</v>
      </c>
      <c r="AD322" s="59" t="str">
        <f>IF(ISNUMBER(san_table_data!AD319), IF(san_table_data!AD319=-999,"NA",IF(san_table_data!AD319&gt;99, "&gt;99", IF(san_table_data!AD319&lt;1, "&lt;1", san_table_data!AD319))), "-")</f>
        <v>-</v>
      </c>
      <c r="AE322" s="59" t="str">
        <f>IF(ISNUMBER(san_table_data!AE319), IF(san_table_data!AE319=-999,"NA",IF(san_table_data!AE319&gt;99, "&gt;99", IF(san_table_data!AE319&lt;1, "&lt;1", san_table_data!AE319))), "-")</f>
        <v>-</v>
      </c>
      <c r="AF322" s="59" t="str">
        <f>IF(ISNUMBER(san_table_data!AF319), IF(san_table_data!AF319=-999,"NA",IF(san_table_data!AF319&gt;99, "&gt;99", IF(san_table_data!AF319&lt;1, "&lt;1", san_table_data!AF319))), "-")</f>
        <v>-</v>
      </c>
      <c r="AG322" s="62" t="str">
        <f>IF(ISNUMBER(san_table_data!AG319), IF(san_table_data!AG319=-999,"NA",IF(san_table_data!AG319&gt;99, "&gt;99", IF(san_table_data!AG319&lt;1, "&lt;1", san_table_data!AG319))), "-")</f>
        <v>-</v>
      </c>
      <c r="AH322" s="63" t="str">
        <f>IF(ISNUMBER(san_table_data!AH319), IF(san_table_data!AH319=-999,"NA",IF(san_table_data!AH319&gt;99, "&gt;99", IF(san_table_data!AH319&lt;1, "&lt;1", san_table_data!AH319))), "-")</f>
        <v>-</v>
      </c>
      <c r="AI322" s="63" t="str">
        <f>IF(ISNUMBER(san_table_data!AI319), IF(san_table_data!AI319=-999,"NA",IF(san_table_data!AI319&gt;99, "&gt;99", IF(san_table_data!AI319&lt;1, "&lt;1", san_table_data!AI319))), "-")</f>
        <v>-</v>
      </c>
      <c r="AJ322" s="63" t="str">
        <f>IF(ISNUMBER(san_table_data!AJ319), IF(san_table_data!AJ319=-999,"NA",IF(san_table_data!AJ319&gt;99, "&gt;99", IF(san_table_data!AJ319&lt;1, "&lt;1", san_table_data!AJ319))), "-")</f>
        <v>-</v>
      </c>
      <c r="AK322" s="59" t="str">
        <f>IF(ISNUMBER(san_table_data!AK319), IF(san_table_data!AK319=-999,"NA",IF(san_table_data!AK319&gt;99, "&gt;99", IF(san_table_data!AK319&lt;1, "&lt;1", san_table_data!AK319))), "-")</f>
        <v>-</v>
      </c>
      <c r="AL322" s="59" t="str">
        <f>IF(ISNUMBER(san_table_data!AL319), IF(san_table_data!AL319=-999,"NA",IF(san_table_data!AL319&gt;99, "&gt;99", IF(san_table_data!AL319&lt;1, "&lt;1", san_table_data!AL319))), "-")</f>
        <v>-</v>
      </c>
      <c r="AM322" s="59" t="str">
        <f>IF(ISNUMBER(san_table_data!AM319), IF(san_table_data!AM319=-999,"NA",IF(san_table_data!AM319&gt;99, "&gt;99", IF(san_table_data!AM319&lt;1, "&lt;1", san_table_data!AM319))), "-")</f>
        <v>-</v>
      </c>
      <c r="AN322" s="62" t="str">
        <f>IF(ISNUMBER(san_table_data!AN319), IF(san_table_data!AN319=-999,"NA",IF(san_table_data!AN319&gt;99, "&gt;99", IF(san_table_data!AN319&lt;1, "&lt;1", san_table_data!AN319))), "-")</f>
        <v>-</v>
      </c>
      <c r="AO322" s="63" t="str">
        <f>IF(ISNUMBER(san_table_data!AO319), IF(san_table_data!AO319=-999,"NA",IF(san_table_data!AO319&gt;99, "&gt;99", IF(san_table_data!AO319&lt;1, "&lt;1", san_table_data!AO319))), "-")</f>
        <v>-</v>
      </c>
      <c r="AP322" s="63" t="str">
        <f>IF(ISNUMBER(san_table_data!AP319), IF(san_table_data!AP319=-999,"NA",IF(san_table_data!AP319&gt;99, "&gt;99", IF(san_table_data!AP319&lt;1, "&lt;1", san_table_data!AP319))), "-")</f>
        <v>-</v>
      </c>
      <c r="AQ322" s="63" t="str">
        <f>IF(ISNUMBER(san_table_data!AQ319), IF(san_table_data!AQ319=-999,"NA",IF(san_table_data!AQ319&gt;99, "&gt;99", IF(san_table_data!AQ319&lt;1, "&lt;1", san_table_data!AQ319))), "-")</f>
        <v>-</v>
      </c>
      <c r="AR322" s="59" t="str">
        <f>IF(ISNUMBER(san_table_data!AR319), IF(san_table_data!AR319=-999,"NA",IF(san_table_data!AR319&gt;99, "&gt;99", IF(san_table_data!AR319&lt;1, "&lt;1", san_table_data!AR319))), "-")</f>
        <v>-</v>
      </c>
      <c r="AS322" s="59" t="str">
        <f>IF(ISNUMBER(san_table_data!AS319), IF(san_table_data!AS319=-999,"NA",IF(san_table_data!AS319&gt;99, "&gt;99", IF(san_table_data!AS319&lt;1, "&lt;1", san_table_data!AS319))), "-")</f>
        <v>-</v>
      </c>
      <c r="AT322" s="59" t="str">
        <f>IF(ISNUMBER(san_table_data!AT319), IF(san_table_data!AT319=-999,"NA",IF(san_table_data!AT319&gt;99, "&gt;99", IF(san_table_data!AT319&lt;1, "&lt;1", san_table_data!AT319))), "-")</f>
        <v>-</v>
      </c>
    </row>
    <row r="323" x14ac:dyDescent="0.25">
      <c r="A323" s="56" t="str">
        <f>IF(ISBLANK(san_table_data!A320), "", san_table_data!A320)</f>
        <v/>
      </c>
      <c r="B323" s="56" t="str">
        <f>IF(ISBLANK(san_table_data!B320), "", san_table_data!B320)</f>
        <v/>
      </c>
      <c r="C323" s="57" t="str">
        <f>IF(ISNUMBER(san_table_data!C320), san_table_data!C320, "-")</f>
        <v>-</v>
      </c>
      <c r="D323" s="58" t="str">
        <f>IF(ISNUMBER(san_table_data!D320), san_table_data!D320, "-")</f>
        <v>-</v>
      </c>
      <c r="E323" s="59" t="str">
        <f>IF(ISNUMBER(san_table_data!E320), san_table_data!E320, "-")</f>
        <v>-</v>
      </c>
      <c r="F323" s="60" t="str">
        <f>IF(ISNUMBER(san_table_data!F320), IF(san_table_data!F320=-999,"NA",IF(san_table_data!F320&gt;99, "&gt;99", IF(san_table_data!F320&lt;1, "&lt;1", san_table_data!F320))), "-")</f>
        <v>-</v>
      </c>
      <c r="G323" s="59" t="str">
        <f>IF(ISNUMBER(san_table_data!G320), IF(san_table_data!G320=-999,"NA",IF(san_table_data!G320&gt;99, "&gt;99", IF(san_table_data!G320&lt;1, "&lt;1", san_table_data!G320))), "-")</f>
        <v>-</v>
      </c>
      <c r="H323" s="59" t="str">
        <f>IF(ISNUMBER(san_table_data!H320), IF(san_table_data!H320=-999,"NA",IF(san_table_data!H320&gt;99, "&gt;99", IF(san_table_data!H320&lt;1, "&lt;1", san_table_data!H320))), "-")</f>
        <v>-</v>
      </c>
      <c r="I323" s="61" t="str">
        <f>IF(ISNUMBER(san_table_data!I320), IF(san_table_data!I320=-999,"NA",IF(san_table_data!I320&gt;99, "&gt;99", IF(san_table_data!I320&lt;1, "&lt;1", san_table_data!I320))), "-")</f>
        <v>-</v>
      </c>
      <c r="J323" s="47" t="str">
        <f>IF(ISNUMBER(san_table_data!J320), IF(san_table_data!J320=-999,"NA",san_table_data!J320), "-")</f>
        <v>-</v>
      </c>
      <c r="K323" s="47" t="str">
        <f>IF(ISNUMBER(san_table_data!K320), IF(san_table_data!K320=-999,"NA",san_table_data!K320), "-")</f>
        <v>-</v>
      </c>
      <c r="L323" s="60" t="str">
        <f>IF(ISNUMBER(san_table_data!L320), IF(san_table_data!L320=-999,"NA",IF(san_table_data!L320&gt;99, "&gt;99", IF(san_table_data!L320&lt;1, "&lt;1", san_table_data!L320))), "-")</f>
        <v>-</v>
      </c>
      <c r="M323" s="59" t="str">
        <f>IF(ISNUMBER(san_table_data!M320), IF(san_table_data!M320=-999,"NA",IF(san_table_data!M320&gt;99, "&gt;99", IF(san_table_data!M320&lt;1, "&lt;1", san_table_data!M320))), "-")</f>
        <v>-</v>
      </c>
      <c r="N323" s="59" t="str">
        <f>IF(ISNUMBER(san_table_data!N320), IF(san_table_data!N320=-999,"NA",IF(san_table_data!N320&gt;99, "&gt;99", IF(san_table_data!N320&lt;1, "&lt;1", san_table_data!N320))), "-")</f>
        <v>-</v>
      </c>
      <c r="O323" s="61" t="str">
        <f>IF(ISNUMBER(san_table_data!O320), IF(san_table_data!O320=-999,"NA",IF(san_table_data!O320&gt;99, "&gt;99", IF(san_table_data!O320&lt;1, "&lt;1", san_table_data!O320))), "-")</f>
        <v>-</v>
      </c>
      <c r="P323" s="47" t="str">
        <f>IF(ISNUMBER(san_table_data!P320), IF(san_table_data!P320=-999,"NA",san_table_data!P320), "-")</f>
        <v>-</v>
      </c>
      <c r="Q323" s="47" t="str">
        <f>IF(ISNUMBER(san_table_data!Q320), IF(san_table_data!Q320=-999,"NA",san_table_data!Q320), "-")</f>
        <v>-</v>
      </c>
      <c r="R323" s="60" t="str">
        <f>IF(ISNUMBER(san_table_data!R320), IF(san_table_data!R320=-999,"NA",IF(san_table_data!R320&gt;99, "&gt;99", IF(san_table_data!R320&lt;1, "&lt;1", san_table_data!R320))), "-")</f>
        <v>-</v>
      </c>
      <c r="S323" s="59" t="str">
        <f>IF(ISNUMBER(san_table_data!S320), IF(san_table_data!S320=-999,"NA",IF(san_table_data!S320&gt;99, "&gt;99", IF(san_table_data!S320&lt;1, "&lt;1", san_table_data!S320))), "-")</f>
        <v>-</v>
      </c>
      <c r="T323" s="59" t="str">
        <f>IF(ISNUMBER(san_table_data!T320), IF(san_table_data!T320=-999,"NA",IF(san_table_data!T320&gt;99, "&gt;99", IF(san_table_data!T320&lt;1, "&lt;1", san_table_data!T320))), "-")</f>
        <v>-</v>
      </c>
      <c r="U323" s="61" t="str">
        <f>IF(ISNUMBER(san_table_data!U320), IF(san_table_data!U320=-999,"NA",IF(san_table_data!U320&gt;99, "&gt;99", IF(san_table_data!U320&lt;1, "&lt;1", san_table_data!U320))), "-")</f>
        <v>-</v>
      </c>
      <c r="V323" s="47" t="str">
        <f>IF(ISNUMBER(san_table_data!V320), IF(san_table_data!V320=-999,"NA",san_table_data!V320), "-")</f>
        <v>-</v>
      </c>
      <c r="W323" s="47" t="str">
        <f>IF(ISNUMBER(san_table_data!W320), IF(san_table_data!W320=-999,"NA",san_table_data!W320), "-")</f>
        <v>-</v>
      </c>
      <c r="X323" s="47"/>
      <c r="Y323" s="47"/>
      <c r="Z323" s="62" t="str">
        <f>IF(ISNUMBER(san_table_data!Z320), IF(san_table_data!Z320=-999,"NA",IF(san_table_data!Z320&gt;99, "&gt;99", IF(san_table_data!Z320&lt;1, "&lt;1", san_table_data!Z320))), "-")</f>
        <v>-</v>
      </c>
      <c r="AA323" s="63" t="str">
        <f>IF(ISNUMBER(san_table_data!AA320), IF(san_table_data!AA320=-999,"NA",IF(san_table_data!AA320&gt;99, "&gt;99", IF(san_table_data!AA320&lt;1, "&lt;1", san_table_data!AA320))), "-")</f>
        <v>-</v>
      </c>
      <c r="AB323" s="63" t="str">
        <f>IF(ISNUMBER(san_table_data!AB320), IF(san_table_data!AB320=-999,"NA",IF(san_table_data!AB320&gt;99, "&gt;99", IF(san_table_data!AB320&lt;1, "&lt;1", san_table_data!AB320))), "-")</f>
        <v>-</v>
      </c>
      <c r="AC323" s="63" t="str">
        <f>IF(ISNUMBER(san_table_data!AC320), IF(san_table_data!AC320=-999,"NA",IF(san_table_data!AC320&gt;99, "&gt;99", IF(san_table_data!AC320&lt;1, "&lt;1", san_table_data!AC320))), "-")</f>
        <v>-</v>
      </c>
      <c r="AD323" s="59" t="str">
        <f>IF(ISNUMBER(san_table_data!AD320), IF(san_table_data!AD320=-999,"NA",IF(san_table_data!AD320&gt;99, "&gt;99", IF(san_table_data!AD320&lt;1, "&lt;1", san_table_data!AD320))), "-")</f>
        <v>-</v>
      </c>
      <c r="AE323" s="59" t="str">
        <f>IF(ISNUMBER(san_table_data!AE320), IF(san_table_data!AE320=-999,"NA",IF(san_table_data!AE320&gt;99, "&gt;99", IF(san_table_data!AE320&lt;1, "&lt;1", san_table_data!AE320))), "-")</f>
        <v>-</v>
      </c>
      <c r="AF323" s="59" t="str">
        <f>IF(ISNUMBER(san_table_data!AF320), IF(san_table_data!AF320=-999,"NA",IF(san_table_data!AF320&gt;99, "&gt;99", IF(san_table_data!AF320&lt;1, "&lt;1", san_table_data!AF320))), "-")</f>
        <v>-</v>
      </c>
      <c r="AG323" s="62" t="str">
        <f>IF(ISNUMBER(san_table_data!AG320), IF(san_table_data!AG320=-999,"NA",IF(san_table_data!AG320&gt;99, "&gt;99", IF(san_table_data!AG320&lt;1, "&lt;1", san_table_data!AG320))), "-")</f>
        <v>-</v>
      </c>
      <c r="AH323" s="63" t="str">
        <f>IF(ISNUMBER(san_table_data!AH320), IF(san_table_data!AH320=-999,"NA",IF(san_table_data!AH320&gt;99, "&gt;99", IF(san_table_data!AH320&lt;1, "&lt;1", san_table_data!AH320))), "-")</f>
        <v>-</v>
      </c>
      <c r="AI323" s="63" t="str">
        <f>IF(ISNUMBER(san_table_data!AI320), IF(san_table_data!AI320=-999,"NA",IF(san_table_data!AI320&gt;99, "&gt;99", IF(san_table_data!AI320&lt;1, "&lt;1", san_table_data!AI320))), "-")</f>
        <v>-</v>
      </c>
      <c r="AJ323" s="63" t="str">
        <f>IF(ISNUMBER(san_table_data!AJ320), IF(san_table_data!AJ320=-999,"NA",IF(san_table_data!AJ320&gt;99, "&gt;99", IF(san_table_data!AJ320&lt;1, "&lt;1", san_table_data!AJ320))), "-")</f>
        <v>-</v>
      </c>
      <c r="AK323" s="59" t="str">
        <f>IF(ISNUMBER(san_table_data!AK320), IF(san_table_data!AK320=-999,"NA",IF(san_table_data!AK320&gt;99, "&gt;99", IF(san_table_data!AK320&lt;1, "&lt;1", san_table_data!AK320))), "-")</f>
        <v>-</v>
      </c>
      <c r="AL323" s="59" t="str">
        <f>IF(ISNUMBER(san_table_data!AL320), IF(san_table_data!AL320=-999,"NA",IF(san_table_data!AL320&gt;99, "&gt;99", IF(san_table_data!AL320&lt;1, "&lt;1", san_table_data!AL320))), "-")</f>
        <v>-</v>
      </c>
      <c r="AM323" s="59" t="str">
        <f>IF(ISNUMBER(san_table_data!AM320), IF(san_table_data!AM320=-999,"NA",IF(san_table_data!AM320&gt;99, "&gt;99", IF(san_table_data!AM320&lt;1, "&lt;1", san_table_data!AM320))), "-")</f>
        <v>-</v>
      </c>
      <c r="AN323" s="62" t="str">
        <f>IF(ISNUMBER(san_table_data!AN320), IF(san_table_data!AN320=-999,"NA",IF(san_table_data!AN320&gt;99, "&gt;99", IF(san_table_data!AN320&lt;1, "&lt;1", san_table_data!AN320))), "-")</f>
        <v>-</v>
      </c>
      <c r="AO323" s="63" t="str">
        <f>IF(ISNUMBER(san_table_data!AO320), IF(san_table_data!AO320=-999,"NA",IF(san_table_data!AO320&gt;99, "&gt;99", IF(san_table_data!AO320&lt;1, "&lt;1", san_table_data!AO320))), "-")</f>
        <v>-</v>
      </c>
      <c r="AP323" s="63" t="str">
        <f>IF(ISNUMBER(san_table_data!AP320), IF(san_table_data!AP320=-999,"NA",IF(san_table_data!AP320&gt;99, "&gt;99", IF(san_table_data!AP320&lt;1, "&lt;1", san_table_data!AP320))), "-")</f>
        <v>-</v>
      </c>
      <c r="AQ323" s="63" t="str">
        <f>IF(ISNUMBER(san_table_data!AQ320), IF(san_table_data!AQ320=-999,"NA",IF(san_table_data!AQ320&gt;99, "&gt;99", IF(san_table_data!AQ320&lt;1, "&lt;1", san_table_data!AQ320))), "-")</f>
        <v>-</v>
      </c>
      <c r="AR323" s="59" t="str">
        <f>IF(ISNUMBER(san_table_data!AR320), IF(san_table_data!AR320=-999,"NA",IF(san_table_data!AR320&gt;99, "&gt;99", IF(san_table_data!AR320&lt;1, "&lt;1", san_table_data!AR320))), "-")</f>
        <v>-</v>
      </c>
      <c r="AS323" s="59" t="str">
        <f>IF(ISNUMBER(san_table_data!AS320), IF(san_table_data!AS320=-999,"NA",IF(san_table_data!AS320&gt;99, "&gt;99", IF(san_table_data!AS320&lt;1, "&lt;1", san_table_data!AS320))), "-")</f>
        <v>-</v>
      </c>
      <c r="AT323" s="59" t="str">
        <f>IF(ISNUMBER(san_table_data!AT320), IF(san_table_data!AT320=-999,"NA",IF(san_table_data!AT320&gt;99, "&gt;99", IF(san_table_data!AT320&lt;1, "&lt;1", san_table_data!AT320))), "-")</f>
        <v>-</v>
      </c>
    </row>
    <row r="324" x14ac:dyDescent="0.25">
      <c r="A324" s="56" t="str">
        <f>IF(ISBLANK(san_table_data!A321), "", san_table_data!A321)</f>
        <v/>
      </c>
      <c r="B324" s="56" t="str">
        <f>IF(ISBLANK(san_table_data!B321), "", san_table_data!B321)</f>
        <v/>
      </c>
      <c r="C324" s="57" t="str">
        <f>IF(ISNUMBER(san_table_data!C321), san_table_data!C321, "-")</f>
        <v>-</v>
      </c>
      <c r="D324" s="58" t="str">
        <f>IF(ISNUMBER(san_table_data!D321), san_table_data!D321, "-")</f>
        <v>-</v>
      </c>
      <c r="E324" s="59" t="str">
        <f>IF(ISNUMBER(san_table_data!E321), san_table_data!E321, "-")</f>
        <v>-</v>
      </c>
      <c r="F324" s="60" t="str">
        <f>IF(ISNUMBER(san_table_data!F321), IF(san_table_data!F321=-999,"NA",IF(san_table_data!F321&gt;99, "&gt;99", IF(san_table_data!F321&lt;1, "&lt;1", san_table_data!F321))), "-")</f>
        <v>-</v>
      </c>
      <c r="G324" s="59" t="str">
        <f>IF(ISNUMBER(san_table_data!G321), IF(san_table_data!G321=-999,"NA",IF(san_table_data!G321&gt;99, "&gt;99", IF(san_table_data!G321&lt;1, "&lt;1", san_table_data!G321))), "-")</f>
        <v>-</v>
      </c>
      <c r="H324" s="59" t="str">
        <f>IF(ISNUMBER(san_table_data!H321), IF(san_table_data!H321=-999,"NA",IF(san_table_data!H321&gt;99, "&gt;99", IF(san_table_data!H321&lt;1, "&lt;1", san_table_data!H321))), "-")</f>
        <v>-</v>
      </c>
      <c r="I324" s="61" t="str">
        <f>IF(ISNUMBER(san_table_data!I321), IF(san_table_data!I321=-999,"NA",IF(san_table_data!I321&gt;99, "&gt;99", IF(san_table_data!I321&lt;1, "&lt;1", san_table_data!I321))), "-")</f>
        <v>-</v>
      </c>
      <c r="J324" s="47" t="str">
        <f>IF(ISNUMBER(san_table_data!J321), IF(san_table_data!J321=-999,"NA",san_table_data!J321), "-")</f>
        <v>-</v>
      </c>
      <c r="K324" s="47" t="str">
        <f>IF(ISNUMBER(san_table_data!K321), IF(san_table_data!K321=-999,"NA",san_table_data!K321), "-")</f>
        <v>-</v>
      </c>
      <c r="L324" s="60" t="str">
        <f>IF(ISNUMBER(san_table_data!L321), IF(san_table_data!L321=-999,"NA",IF(san_table_data!L321&gt;99, "&gt;99", IF(san_table_data!L321&lt;1, "&lt;1", san_table_data!L321))), "-")</f>
        <v>-</v>
      </c>
      <c r="M324" s="59" t="str">
        <f>IF(ISNUMBER(san_table_data!M321), IF(san_table_data!M321=-999,"NA",IF(san_table_data!M321&gt;99, "&gt;99", IF(san_table_data!M321&lt;1, "&lt;1", san_table_data!M321))), "-")</f>
        <v>-</v>
      </c>
      <c r="N324" s="59" t="str">
        <f>IF(ISNUMBER(san_table_data!N321), IF(san_table_data!N321=-999,"NA",IF(san_table_data!N321&gt;99, "&gt;99", IF(san_table_data!N321&lt;1, "&lt;1", san_table_data!N321))), "-")</f>
        <v>-</v>
      </c>
      <c r="O324" s="61" t="str">
        <f>IF(ISNUMBER(san_table_data!O321), IF(san_table_data!O321=-999,"NA",IF(san_table_data!O321&gt;99, "&gt;99", IF(san_table_data!O321&lt;1, "&lt;1", san_table_data!O321))), "-")</f>
        <v>-</v>
      </c>
      <c r="P324" s="47" t="str">
        <f>IF(ISNUMBER(san_table_data!P321), IF(san_table_data!P321=-999,"NA",san_table_data!P321), "-")</f>
        <v>-</v>
      </c>
      <c r="Q324" s="47" t="str">
        <f>IF(ISNUMBER(san_table_data!Q321), IF(san_table_data!Q321=-999,"NA",san_table_data!Q321), "-")</f>
        <v>-</v>
      </c>
      <c r="R324" s="60" t="str">
        <f>IF(ISNUMBER(san_table_data!R321), IF(san_table_data!R321=-999,"NA",IF(san_table_data!R321&gt;99, "&gt;99", IF(san_table_data!R321&lt;1, "&lt;1", san_table_data!R321))), "-")</f>
        <v>-</v>
      </c>
      <c r="S324" s="59" t="str">
        <f>IF(ISNUMBER(san_table_data!S321), IF(san_table_data!S321=-999,"NA",IF(san_table_data!S321&gt;99, "&gt;99", IF(san_table_data!S321&lt;1, "&lt;1", san_table_data!S321))), "-")</f>
        <v>-</v>
      </c>
      <c r="T324" s="59" t="str">
        <f>IF(ISNUMBER(san_table_data!T321), IF(san_table_data!T321=-999,"NA",IF(san_table_data!T321&gt;99, "&gt;99", IF(san_table_data!T321&lt;1, "&lt;1", san_table_data!T321))), "-")</f>
        <v>-</v>
      </c>
      <c r="U324" s="61" t="str">
        <f>IF(ISNUMBER(san_table_data!U321), IF(san_table_data!U321=-999,"NA",IF(san_table_data!U321&gt;99, "&gt;99", IF(san_table_data!U321&lt;1, "&lt;1", san_table_data!U321))), "-")</f>
        <v>-</v>
      </c>
      <c r="V324" s="47" t="str">
        <f>IF(ISNUMBER(san_table_data!V321), IF(san_table_data!V321=-999,"NA",san_table_data!V321), "-")</f>
        <v>-</v>
      </c>
      <c r="W324" s="47" t="str">
        <f>IF(ISNUMBER(san_table_data!W321), IF(san_table_data!W321=-999,"NA",san_table_data!W321), "-")</f>
        <v>-</v>
      </c>
      <c r="X324" s="47"/>
      <c r="Y324" s="47"/>
      <c r="Z324" s="62" t="str">
        <f>IF(ISNUMBER(san_table_data!Z321), IF(san_table_data!Z321=-999,"NA",IF(san_table_data!Z321&gt;99, "&gt;99", IF(san_table_data!Z321&lt;1, "&lt;1", san_table_data!Z321))), "-")</f>
        <v>-</v>
      </c>
      <c r="AA324" s="63" t="str">
        <f>IF(ISNUMBER(san_table_data!AA321), IF(san_table_data!AA321=-999,"NA",IF(san_table_data!AA321&gt;99, "&gt;99", IF(san_table_data!AA321&lt;1, "&lt;1", san_table_data!AA321))), "-")</f>
        <v>-</v>
      </c>
      <c r="AB324" s="63" t="str">
        <f>IF(ISNUMBER(san_table_data!AB321), IF(san_table_data!AB321=-999,"NA",IF(san_table_data!AB321&gt;99, "&gt;99", IF(san_table_data!AB321&lt;1, "&lt;1", san_table_data!AB321))), "-")</f>
        <v>-</v>
      </c>
      <c r="AC324" s="63" t="str">
        <f>IF(ISNUMBER(san_table_data!AC321), IF(san_table_data!AC321=-999,"NA",IF(san_table_data!AC321&gt;99, "&gt;99", IF(san_table_data!AC321&lt;1, "&lt;1", san_table_data!AC321))), "-")</f>
        <v>-</v>
      </c>
      <c r="AD324" s="59" t="str">
        <f>IF(ISNUMBER(san_table_data!AD321), IF(san_table_data!AD321=-999,"NA",IF(san_table_data!AD321&gt;99, "&gt;99", IF(san_table_data!AD321&lt;1, "&lt;1", san_table_data!AD321))), "-")</f>
        <v>-</v>
      </c>
      <c r="AE324" s="59" t="str">
        <f>IF(ISNUMBER(san_table_data!AE321), IF(san_table_data!AE321=-999,"NA",IF(san_table_data!AE321&gt;99, "&gt;99", IF(san_table_data!AE321&lt;1, "&lt;1", san_table_data!AE321))), "-")</f>
        <v>-</v>
      </c>
      <c r="AF324" s="59" t="str">
        <f>IF(ISNUMBER(san_table_data!AF321), IF(san_table_data!AF321=-999,"NA",IF(san_table_data!AF321&gt;99, "&gt;99", IF(san_table_data!AF321&lt;1, "&lt;1", san_table_data!AF321))), "-")</f>
        <v>-</v>
      </c>
      <c r="AG324" s="62" t="str">
        <f>IF(ISNUMBER(san_table_data!AG321), IF(san_table_data!AG321=-999,"NA",IF(san_table_data!AG321&gt;99, "&gt;99", IF(san_table_data!AG321&lt;1, "&lt;1", san_table_data!AG321))), "-")</f>
        <v>-</v>
      </c>
      <c r="AH324" s="63" t="str">
        <f>IF(ISNUMBER(san_table_data!AH321), IF(san_table_data!AH321=-999,"NA",IF(san_table_data!AH321&gt;99, "&gt;99", IF(san_table_data!AH321&lt;1, "&lt;1", san_table_data!AH321))), "-")</f>
        <v>-</v>
      </c>
      <c r="AI324" s="63" t="str">
        <f>IF(ISNUMBER(san_table_data!AI321), IF(san_table_data!AI321=-999,"NA",IF(san_table_data!AI321&gt;99, "&gt;99", IF(san_table_data!AI321&lt;1, "&lt;1", san_table_data!AI321))), "-")</f>
        <v>-</v>
      </c>
      <c r="AJ324" s="63" t="str">
        <f>IF(ISNUMBER(san_table_data!AJ321), IF(san_table_data!AJ321=-999,"NA",IF(san_table_data!AJ321&gt;99, "&gt;99", IF(san_table_data!AJ321&lt;1, "&lt;1", san_table_data!AJ321))), "-")</f>
        <v>-</v>
      </c>
      <c r="AK324" s="59" t="str">
        <f>IF(ISNUMBER(san_table_data!AK321), IF(san_table_data!AK321=-999,"NA",IF(san_table_data!AK321&gt;99, "&gt;99", IF(san_table_data!AK321&lt;1, "&lt;1", san_table_data!AK321))), "-")</f>
        <v>-</v>
      </c>
      <c r="AL324" s="59" t="str">
        <f>IF(ISNUMBER(san_table_data!AL321), IF(san_table_data!AL321=-999,"NA",IF(san_table_data!AL321&gt;99, "&gt;99", IF(san_table_data!AL321&lt;1, "&lt;1", san_table_data!AL321))), "-")</f>
        <v>-</v>
      </c>
      <c r="AM324" s="59" t="str">
        <f>IF(ISNUMBER(san_table_data!AM321), IF(san_table_data!AM321=-999,"NA",IF(san_table_data!AM321&gt;99, "&gt;99", IF(san_table_data!AM321&lt;1, "&lt;1", san_table_data!AM321))), "-")</f>
        <v>-</v>
      </c>
      <c r="AN324" s="62" t="str">
        <f>IF(ISNUMBER(san_table_data!AN321), IF(san_table_data!AN321=-999,"NA",IF(san_table_data!AN321&gt;99, "&gt;99", IF(san_table_data!AN321&lt;1, "&lt;1", san_table_data!AN321))), "-")</f>
        <v>-</v>
      </c>
      <c r="AO324" s="63" t="str">
        <f>IF(ISNUMBER(san_table_data!AO321), IF(san_table_data!AO321=-999,"NA",IF(san_table_data!AO321&gt;99, "&gt;99", IF(san_table_data!AO321&lt;1, "&lt;1", san_table_data!AO321))), "-")</f>
        <v>-</v>
      </c>
      <c r="AP324" s="63" t="str">
        <f>IF(ISNUMBER(san_table_data!AP321), IF(san_table_data!AP321=-999,"NA",IF(san_table_data!AP321&gt;99, "&gt;99", IF(san_table_data!AP321&lt;1, "&lt;1", san_table_data!AP321))), "-")</f>
        <v>-</v>
      </c>
      <c r="AQ324" s="63" t="str">
        <f>IF(ISNUMBER(san_table_data!AQ321), IF(san_table_data!AQ321=-999,"NA",IF(san_table_data!AQ321&gt;99, "&gt;99", IF(san_table_data!AQ321&lt;1, "&lt;1", san_table_data!AQ321))), "-")</f>
        <v>-</v>
      </c>
      <c r="AR324" s="59" t="str">
        <f>IF(ISNUMBER(san_table_data!AR321), IF(san_table_data!AR321=-999,"NA",IF(san_table_data!AR321&gt;99, "&gt;99", IF(san_table_data!AR321&lt;1, "&lt;1", san_table_data!AR321))), "-")</f>
        <v>-</v>
      </c>
      <c r="AS324" s="59" t="str">
        <f>IF(ISNUMBER(san_table_data!AS321), IF(san_table_data!AS321=-999,"NA",IF(san_table_data!AS321&gt;99, "&gt;99", IF(san_table_data!AS321&lt;1, "&lt;1", san_table_data!AS321))), "-")</f>
        <v>-</v>
      </c>
      <c r="AT324" s="59" t="str">
        <f>IF(ISNUMBER(san_table_data!AT321), IF(san_table_data!AT321=-999,"NA",IF(san_table_data!AT321&gt;99, "&gt;99", IF(san_table_data!AT321&lt;1, "&lt;1", san_table_data!AT321))), "-")</f>
        <v>-</v>
      </c>
    </row>
    <row r="325" x14ac:dyDescent="0.25">
      <c r="A325" s="56" t="str">
        <f>IF(ISBLANK(san_table_data!A322), "", san_table_data!A322)</f>
        <v/>
      </c>
      <c r="B325" s="56" t="str">
        <f>IF(ISBLANK(san_table_data!B322), "", san_table_data!B322)</f>
        <v/>
      </c>
      <c r="C325" s="57" t="str">
        <f>IF(ISNUMBER(san_table_data!C322), san_table_data!C322, "-")</f>
        <v>-</v>
      </c>
      <c r="D325" s="58" t="str">
        <f>IF(ISNUMBER(san_table_data!D322), san_table_data!D322, "-")</f>
        <v>-</v>
      </c>
      <c r="E325" s="59" t="str">
        <f>IF(ISNUMBER(san_table_data!E322), san_table_data!E322, "-")</f>
        <v>-</v>
      </c>
      <c r="F325" s="60" t="str">
        <f>IF(ISNUMBER(san_table_data!F322), IF(san_table_data!F322=-999,"NA",IF(san_table_data!F322&gt;99, "&gt;99", IF(san_table_data!F322&lt;1, "&lt;1", san_table_data!F322))), "-")</f>
        <v>-</v>
      </c>
      <c r="G325" s="59" t="str">
        <f>IF(ISNUMBER(san_table_data!G322), IF(san_table_data!G322=-999,"NA",IF(san_table_data!G322&gt;99, "&gt;99", IF(san_table_data!G322&lt;1, "&lt;1", san_table_data!G322))), "-")</f>
        <v>-</v>
      </c>
      <c r="H325" s="59" t="str">
        <f>IF(ISNUMBER(san_table_data!H322), IF(san_table_data!H322=-999,"NA",IF(san_table_data!H322&gt;99, "&gt;99", IF(san_table_data!H322&lt;1, "&lt;1", san_table_data!H322))), "-")</f>
        <v>-</v>
      </c>
      <c r="I325" s="61" t="str">
        <f>IF(ISNUMBER(san_table_data!I322), IF(san_table_data!I322=-999,"NA",IF(san_table_data!I322&gt;99, "&gt;99", IF(san_table_data!I322&lt;1, "&lt;1", san_table_data!I322))), "-")</f>
        <v>-</v>
      </c>
      <c r="J325" s="47" t="str">
        <f>IF(ISNUMBER(san_table_data!J322), IF(san_table_data!J322=-999,"NA",san_table_data!J322), "-")</f>
        <v>-</v>
      </c>
      <c r="K325" s="47" t="str">
        <f>IF(ISNUMBER(san_table_data!K322), IF(san_table_data!K322=-999,"NA",san_table_data!K322), "-")</f>
        <v>-</v>
      </c>
      <c r="L325" s="60" t="str">
        <f>IF(ISNUMBER(san_table_data!L322), IF(san_table_data!L322=-999,"NA",IF(san_table_data!L322&gt;99, "&gt;99", IF(san_table_data!L322&lt;1, "&lt;1", san_table_data!L322))), "-")</f>
        <v>-</v>
      </c>
      <c r="M325" s="59" t="str">
        <f>IF(ISNUMBER(san_table_data!M322), IF(san_table_data!M322=-999,"NA",IF(san_table_data!M322&gt;99, "&gt;99", IF(san_table_data!M322&lt;1, "&lt;1", san_table_data!M322))), "-")</f>
        <v>-</v>
      </c>
      <c r="N325" s="59" t="str">
        <f>IF(ISNUMBER(san_table_data!N322), IF(san_table_data!N322=-999,"NA",IF(san_table_data!N322&gt;99, "&gt;99", IF(san_table_data!N322&lt;1, "&lt;1", san_table_data!N322))), "-")</f>
        <v>-</v>
      </c>
      <c r="O325" s="61" t="str">
        <f>IF(ISNUMBER(san_table_data!O322), IF(san_table_data!O322=-999,"NA",IF(san_table_data!O322&gt;99, "&gt;99", IF(san_table_data!O322&lt;1, "&lt;1", san_table_data!O322))), "-")</f>
        <v>-</v>
      </c>
      <c r="P325" s="47" t="str">
        <f>IF(ISNUMBER(san_table_data!P322), IF(san_table_data!P322=-999,"NA",san_table_data!P322), "-")</f>
        <v>-</v>
      </c>
      <c r="Q325" s="47" t="str">
        <f>IF(ISNUMBER(san_table_data!Q322), IF(san_table_data!Q322=-999,"NA",san_table_data!Q322), "-")</f>
        <v>-</v>
      </c>
      <c r="R325" s="60" t="str">
        <f>IF(ISNUMBER(san_table_data!R322), IF(san_table_data!R322=-999,"NA",IF(san_table_data!R322&gt;99, "&gt;99", IF(san_table_data!R322&lt;1, "&lt;1", san_table_data!R322))), "-")</f>
        <v>-</v>
      </c>
      <c r="S325" s="59" t="str">
        <f>IF(ISNUMBER(san_table_data!S322), IF(san_table_data!S322=-999,"NA",IF(san_table_data!S322&gt;99, "&gt;99", IF(san_table_data!S322&lt;1, "&lt;1", san_table_data!S322))), "-")</f>
        <v>-</v>
      </c>
      <c r="T325" s="59" t="str">
        <f>IF(ISNUMBER(san_table_data!T322), IF(san_table_data!T322=-999,"NA",IF(san_table_data!T322&gt;99, "&gt;99", IF(san_table_data!T322&lt;1, "&lt;1", san_table_data!T322))), "-")</f>
        <v>-</v>
      </c>
      <c r="U325" s="61" t="str">
        <f>IF(ISNUMBER(san_table_data!U322), IF(san_table_data!U322=-999,"NA",IF(san_table_data!U322&gt;99, "&gt;99", IF(san_table_data!U322&lt;1, "&lt;1", san_table_data!U322))), "-")</f>
        <v>-</v>
      </c>
      <c r="V325" s="47" t="str">
        <f>IF(ISNUMBER(san_table_data!V322), IF(san_table_data!V322=-999,"NA",san_table_data!V322), "-")</f>
        <v>-</v>
      </c>
      <c r="W325" s="47" t="str">
        <f>IF(ISNUMBER(san_table_data!W322), IF(san_table_data!W322=-999,"NA",san_table_data!W322), "-")</f>
        <v>-</v>
      </c>
      <c r="X325" s="47"/>
      <c r="Y325" s="47"/>
      <c r="Z325" s="62" t="str">
        <f>IF(ISNUMBER(san_table_data!Z322), IF(san_table_data!Z322=-999,"NA",IF(san_table_data!Z322&gt;99, "&gt;99", IF(san_table_data!Z322&lt;1, "&lt;1", san_table_data!Z322))), "-")</f>
        <v>-</v>
      </c>
      <c r="AA325" s="63" t="str">
        <f>IF(ISNUMBER(san_table_data!AA322), IF(san_table_data!AA322=-999,"NA",IF(san_table_data!AA322&gt;99, "&gt;99", IF(san_table_data!AA322&lt;1, "&lt;1", san_table_data!AA322))), "-")</f>
        <v>-</v>
      </c>
      <c r="AB325" s="63" t="str">
        <f>IF(ISNUMBER(san_table_data!AB322), IF(san_table_data!AB322=-999,"NA",IF(san_table_data!AB322&gt;99, "&gt;99", IF(san_table_data!AB322&lt;1, "&lt;1", san_table_data!AB322))), "-")</f>
        <v>-</v>
      </c>
      <c r="AC325" s="63" t="str">
        <f>IF(ISNUMBER(san_table_data!AC322), IF(san_table_data!AC322=-999,"NA",IF(san_table_data!AC322&gt;99, "&gt;99", IF(san_table_data!AC322&lt;1, "&lt;1", san_table_data!AC322))), "-")</f>
        <v>-</v>
      </c>
      <c r="AD325" s="59" t="str">
        <f>IF(ISNUMBER(san_table_data!AD322), IF(san_table_data!AD322=-999,"NA",IF(san_table_data!AD322&gt;99, "&gt;99", IF(san_table_data!AD322&lt;1, "&lt;1", san_table_data!AD322))), "-")</f>
        <v>-</v>
      </c>
      <c r="AE325" s="59" t="str">
        <f>IF(ISNUMBER(san_table_data!AE322), IF(san_table_data!AE322=-999,"NA",IF(san_table_data!AE322&gt;99, "&gt;99", IF(san_table_data!AE322&lt;1, "&lt;1", san_table_data!AE322))), "-")</f>
        <v>-</v>
      </c>
      <c r="AF325" s="59" t="str">
        <f>IF(ISNUMBER(san_table_data!AF322), IF(san_table_data!AF322=-999,"NA",IF(san_table_data!AF322&gt;99, "&gt;99", IF(san_table_data!AF322&lt;1, "&lt;1", san_table_data!AF322))), "-")</f>
        <v>-</v>
      </c>
      <c r="AG325" s="62" t="str">
        <f>IF(ISNUMBER(san_table_data!AG322), IF(san_table_data!AG322=-999,"NA",IF(san_table_data!AG322&gt;99, "&gt;99", IF(san_table_data!AG322&lt;1, "&lt;1", san_table_data!AG322))), "-")</f>
        <v>-</v>
      </c>
      <c r="AH325" s="63" t="str">
        <f>IF(ISNUMBER(san_table_data!AH322), IF(san_table_data!AH322=-999,"NA",IF(san_table_data!AH322&gt;99, "&gt;99", IF(san_table_data!AH322&lt;1, "&lt;1", san_table_data!AH322))), "-")</f>
        <v>-</v>
      </c>
      <c r="AI325" s="63" t="str">
        <f>IF(ISNUMBER(san_table_data!AI322), IF(san_table_data!AI322=-999,"NA",IF(san_table_data!AI322&gt;99, "&gt;99", IF(san_table_data!AI322&lt;1, "&lt;1", san_table_data!AI322))), "-")</f>
        <v>-</v>
      </c>
      <c r="AJ325" s="63" t="str">
        <f>IF(ISNUMBER(san_table_data!AJ322), IF(san_table_data!AJ322=-999,"NA",IF(san_table_data!AJ322&gt;99, "&gt;99", IF(san_table_data!AJ322&lt;1, "&lt;1", san_table_data!AJ322))), "-")</f>
        <v>-</v>
      </c>
      <c r="AK325" s="59" t="str">
        <f>IF(ISNUMBER(san_table_data!AK322), IF(san_table_data!AK322=-999,"NA",IF(san_table_data!AK322&gt;99, "&gt;99", IF(san_table_data!AK322&lt;1, "&lt;1", san_table_data!AK322))), "-")</f>
        <v>-</v>
      </c>
      <c r="AL325" s="59" t="str">
        <f>IF(ISNUMBER(san_table_data!AL322), IF(san_table_data!AL322=-999,"NA",IF(san_table_data!AL322&gt;99, "&gt;99", IF(san_table_data!AL322&lt;1, "&lt;1", san_table_data!AL322))), "-")</f>
        <v>-</v>
      </c>
      <c r="AM325" s="59" t="str">
        <f>IF(ISNUMBER(san_table_data!AM322), IF(san_table_data!AM322=-999,"NA",IF(san_table_data!AM322&gt;99, "&gt;99", IF(san_table_data!AM322&lt;1, "&lt;1", san_table_data!AM322))), "-")</f>
        <v>-</v>
      </c>
      <c r="AN325" s="62" t="str">
        <f>IF(ISNUMBER(san_table_data!AN322), IF(san_table_data!AN322=-999,"NA",IF(san_table_data!AN322&gt;99, "&gt;99", IF(san_table_data!AN322&lt;1, "&lt;1", san_table_data!AN322))), "-")</f>
        <v>-</v>
      </c>
      <c r="AO325" s="63" t="str">
        <f>IF(ISNUMBER(san_table_data!AO322), IF(san_table_data!AO322=-999,"NA",IF(san_table_data!AO322&gt;99, "&gt;99", IF(san_table_data!AO322&lt;1, "&lt;1", san_table_data!AO322))), "-")</f>
        <v>-</v>
      </c>
      <c r="AP325" s="63" t="str">
        <f>IF(ISNUMBER(san_table_data!AP322), IF(san_table_data!AP322=-999,"NA",IF(san_table_data!AP322&gt;99, "&gt;99", IF(san_table_data!AP322&lt;1, "&lt;1", san_table_data!AP322))), "-")</f>
        <v>-</v>
      </c>
      <c r="AQ325" s="63" t="str">
        <f>IF(ISNUMBER(san_table_data!AQ322), IF(san_table_data!AQ322=-999,"NA",IF(san_table_data!AQ322&gt;99, "&gt;99", IF(san_table_data!AQ322&lt;1, "&lt;1", san_table_data!AQ322))), "-")</f>
        <v>-</v>
      </c>
      <c r="AR325" s="59" t="str">
        <f>IF(ISNUMBER(san_table_data!AR322), IF(san_table_data!AR322=-999,"NA",IF(san_table_data!AR322&gt;99, "&gt;99", IF(san_table_data!AR322&lt;1, "&lt;1", san_table_data!AR322))), "-")</f>
        <v>-</v>
      </c>
      <c r="AS325" s="59" t="str">
        <f>IF(ISNUMBER(san_table_data!AS322), IF(san_table_data!AS322=-999,"NA",IF(san_table_data!AS322&gt;99, "&gt;99", IF(san_table_data!AS322&lt;1, "&lt;1", san_table_data!AS322))), "-")</f>
        <v>-</v>
      </c>
      <c r="AT325" s="59" t="str">
        <f>IF(ISNUMBER(san_table_data!AT322), IF(san_table_data!AT322=-999,"NA",IF(san_table_data!AT322&gt;99, "&gt;99", IF(san_table_data!AT322&lt;1, "&lt;1", san_table_data!AT322))), "-")</f>
        <v>-</v>
      </c>
    </row>
    <row r="326" x14ac:dyDescent="0.25">
      <c r="A326" s="56" t="str">
        <f>IF(ISBLANK(san_table_data!A323), "", san_table_data!A323)</f>
        <v/>
      </c>
      <c r="B326" s="56" t="str">
        <f>IF(ISBLANK(san_table_data!B323), "", san_table_data!B323)</f>
        <v/>
      </c>
      <c r="C326" s="57" t="str">
        <f>IF(ISNUMBER(san_table_data!C323), san_table_data!C323, "-")</f>
        <v>-</v>
      </c>
      <c r="D326" s="58" t="str">
        <f>IF(ISNUMBER(san_table_data!D323), san_table_data!D323, "-")</f>
        <v>-</v>
      </c>
      <c r="E326" s="59" t="str">
        <f>IF(ISNUMBER(san_table_data!E323), san_table_data!E323, "-")</f>
        <v>-</v>
      </c>
      <c r="F326" s="60" t="str">
        <f>IF(ISNUMBER(san_table_data!F323), IF(san_table_data!F323=-999,"NA",IF(san_table_data!F323&gt;99, "&gt;99", IF(san_table_data!F323&lt;1, "&lt;1", san_table_data!F323))), "-")</f>
        <v>-</v>
      </c>
      <c r="G326" s="59" t="str">
        <f>IF(ISNUMBER(san_table_data!G323), IF(san_table_data!G323=-999,"NA",IF(san_table_data!G323&gt;99, "&gt;99", IF(san_table_data!G323&lt;1, "&lt;1", san_table_data!G323))), "-")</f>
        <v>-</v>
      </c>
      <c r="H326" s="59" t="str">
        <f>IF(ISNUMBER(san_table_data!H323), IF(san_table_data!H323=-999,"NA",IF(san_table_data!H323&gt;99, "&gt;99", IF(san_table_data!H323&lt;1, "&lt;1", san_table_data!H323))), "-")</f>
        <v>-</v>
      </c>
      <c r="I326" s="61" t="str">
        <f>IF(ISNUMBER(san_table_data!I323), IF(san_table_data!I323=-999,"NA",IF(san_table_data!I323&gt;99, "&gt;99", IF(san_table_data!I323&lt;1, "&lt;1", san_table_data!I323))), "-")</f>
        <v>-</v>
      </c>
      <c r="J326" s="47" t="str">
        <f>IF(ISNUMBER(san_table_data!J323), IF(san_table_data!J323=-999,"NA",san_table_data!J323), "-")</f>
        <v>-</v>
      </c>
      <c r="K326" s="47" t="str">
        <f>IF(ISNUMBER(san_table_data!K323), IF(san_table_data!K323=-999,"NA",san_table_data!K323), "-")</f>
        <v>-</v>
      </c>
      <c r="L326" s="60" t="str">
        <f>IF(ISNUMBER(san_table_data!L323), IF(san_table_data!L323=-999,"NA",IF(san_table_data!L323&gt;99, "&gt;99", IF(san_table_data!L323&lt;1, "&lt;1", san_table_data!L323))), "-")</f>
        <v>-</v>
      </c>
      <c r="M326" s="59" t="str">
        <f>IF(ISNUMBER(san_table_data!M323), IF(san_table_data!M323=-999,"NA",IF(san_table_data!M323&gt;99, "&gt;99", IF(san_table_data!M323&lt;1, "&lt;1", san_table_data!M323))), "-")</f>
        <v>-</v>
      </c>
      <c r="N326" s="59" t="str">
        <f>IF(ISNUMBER(san_table_data!N323), IF(san_table_data!N323=-999,"NA",IF(san_table_data!N323&gt;99, "&gt;99", IF(san_table_data!N323&lt;1, "&lt;1", san_table_data!N323))), "-")</f>
        <v>-</v>
      </c>
      <c r="O326" s="61" t="str">
        <f>IF(ISNUMBER(san_table_data!O323), IF(san_table_data!O323=-999,"NA",IF(san_table_data!O323&gt;99, "&gt;99", IF(san_table_data!O323&lt;1, "&lt;1", san_table_data!O323))), "-")</f>
        <v>-</v>
      </c>
      <c r="P326" s="47" t="str">
        <f>IF(ISNUMBER(san_table_data!P323), IF(san_table_data!P323=-999,"NA",san_table_data!P323), "-")</f>
        <v>-</v>
      </c>
      <c r="Q326" s="47" t="str">
        <f>IF(ISNUMBER(san_table_data!Q323), IF(san_table_data!Q323=-999,"NA",san_table_data!Q323), "-")</f>
        <v>-</v>
      </c>
      <c r="R326" s="60" t="str">
        <f>IF(ISNUMBER(san_table_data!R323), IF(san_table_data!R323=-999,"NA",IF(san_table_data!R323&gt;99, "&gt;99", IF(san_table_data!R323&lt;1, "&lt;1", san_table_data!R323))), "-")</f>
        <v>-</v>
      </c>
      <c r="S326" s="59" t="str">
        <f>IF(ISNUMBER(san_table_data!S323), IF(san_table_data!S323=-999,"NA",IF(san_table_data!S323&gt;99, "&gt;99", IF(san_table_data!S323&lt;1, "&lt;1", san_table_data!S323))), "-")</f>
        <v>-</v>
      </c>
      <c r="T326" s="59" t="str">
        <f>IF(ISNUMBER(san_table_data!T323), IF(san_table_data!T323=-999,"NA",IF(san_table_data!T323&gt;99, "&gt;99", IF(san_table_data!T323&lt;1, "&lt;1", san_table_data!T323))), "-")</f>
        <v>-</v>
      </c>
      <c r="U326" s="61" t="str">
        <f>IF(ISNUMBER(san_table_data!U323), IF(san_table_data!U323=-999,"NA",IF(san_table_data!U323&gt;99, "&gt;99", IF(san_table_data!U323&lt;1, "&lt;1", san_table_data!U323))), "-")</f>
        <v>-</v>
      </c>
      <c r="V326" s="47" t="str">
        <f>IF(ISNUMBER(san_table_data!V323), IF(san_table_data!V323=-999,"NA",san_table_data!V323), "-")</f>
        <v>-</v>
      </c>
      <c r="W326" s="47" t="str">
        <f>IF(ISNUMBER(san_table_data!W323), IF(san_table_data!W323=-999,"NA",san_table_data!W323), "-")</f>
        <v>-</v>
      </c>
      <c r="X326" s="47"/>
      <c r="Y326" s="47"/>
      <c r="Z326" s="62" t="str">
        <f>IF(ISNUMBER(san_table_data!Z323), IF(san_table_data!Z323=-999,"NA",IF(san_table_data!Z323&gt;99, "&gt;99", IF(san_table_data!Z323&lt;1, "&lt;1", san_table_data!Z323))), "-")</f>
        <v>-</v>
      </c>
      <c r="AA326" s="63" t="str">
        <f>IF(ISNUMBER(san_table_data!AA323), IF(san_table_data!AA323=-999,"NA",IF(san_table_data!AA323&gt;99, "&gt;99", IF(san_table_data!AA323&lt;1, "&lt;1", san_table_data!AA323))), "-")</f>
        <v>-</v>
      </c>
      <c r="AB326" s="63" t="str">
        <f>IF(ISNUMBER(san_table_data!AB323), IF(san_table_data!AB323=-999,"NA",IF(san_table_data!AB323&gt;99, "&gt;99", IF(san_table_data!AB323&lt;1, "&lt;1", san_table_data!AB323))), "-")</f>
        <v>-</v>
      </c>
      <c r="AC326" s="63" t="str">
        <f>IF(ISNUMBER(san_table_data!AC323), IF(san_table_data!AC323=-999,"NA",IF(san_table_data!AC323&gt;99, "&gt;99", IF(san_table_data!AC323&lt;1, "&lt;1", san_table_data!AC323))), "-")</f>
        <v>-</v>
      </c>
      <c r="AD326" s="59" t="str">
        <f>IF(ISNUMBER(san_table_data!AD323), IF(san_table_data!AD323=-999,"NA",IF(san_table_data!AD323&gt;99, "&gt;99", IF(san_table_data!AD323&lt;1, "&lt;1", san_table_data!AD323))), "-")</f>
        <v>-</v>
      </c>
      <c r="AE326" s="59" t="str">
        <f>IF(ISNUMBER(san_table_data!AE323), IF(san_table_data!AE323=-999,"NA",IF(san_table_data!AE323&gt;99, "&gt;99", IF(san_table_data!AE323&lt;1, "&lt;1", san_table_data!AE323))), "-")</f>
        <v>-</v>
      </c>
      <c r="AF326" s="59" t="str">
        <f>IF(ISNUMBER(san_table_data!AF323), IF(san_table_data!AF323=-999,"NA",IF(san_table_data!AF323&gt;99, "&gt;99", IF(san_table_data!AF323&lt;1, "&lt;1", san_table_data!AF323))), "-")</f>
        <v>-</v>
      </c>
      <c r="AG326" s="62" t="str">
        <f>IF(ISNUMBER(san_table_data!AG323), IF(san_table_data!AG323=-999,"NA",IF(san_table_data!AG323&gt;99, "&gt;99", IF(san_table_data!AG323&lt;1, "&lt;1", san_table_data!AG323))), "-")</f>
        <v>-</v>
      </c>
      <c r="AH326" s="63" t="str">
        <f>IF(ISNUMBER(san_table_data!AH323), IF(san_table_data!AH323=-999,"NA",IF(san_table_data!AH323&gt;99, "&gt;99", IF(san_table_data!AH323&lt;1, "&lt;1", san_table_data!AH323))), "-")</f>
        <v>-</v>
      </c>
      <c r="AI326" s="63" t="str">
        <f>IF(ISNUMBER(san_table_data!AI323), IF(san_table_data!AI323=-999,"NA",IF(san_table_data!AI323&gt;99, "&gt;99", IF(san_table_data!AI323&lt;1, "&lt;1", san_table_data!AI323))), "-")</f>
        <v>-</v>
      </c>
      <c r="AJ326" s="63" t="str">
        <f>IF(ISNUMBER(san_table_data!AJ323), IF(san_table_data!AJ323=-999,"NA",IF(san_table_data!AJ323&gt;99, "&gt;99", IF(san_table_data!AJ323&lt;1, "&lt;1", san_table_data!AJ323))), "-")</f>
        <v>-</v>
      </c>
      <c r="AK326" s="59" t="str">
        <f>IF(ISNUMBER(san_table_data!AK323), IF(san_table_data!AK323=-999,"NA",IF(san_table_data!AK323&gt;99, "&gt;99", IF(san_table_data!AK323&lt;1, "&lt;1", san_table_data!AK323))), "-")</f>
        <v>-</v>
      </c>
      <c r="AL326" s="59" t="str">
        <f>IF(ISNUMBER(san_table_data!AL323), IF(san_table_data!AL323=-999,"NA",IF(san_table_data!AL323&gt;99, "&gt;99", IF(san_table_data!AL323&lt;1, "&lt;1", san_table_data!AL323))), "-")</f>
        <v>-</v>
      </c>
      <c r="AM326" s="59" t="str">
        <f>IF(ISNUMBER(san_table_data!AM323), IF(san_table_data!AM323=-999,"NA",IF(san_table_data!AM323&gt;99, "&gt;99", IF(san_table_data!AM323&lt;1, "&lt;1", san_table_data!AM323))), "-")</f>
        <v>-</v>
      </c>
      <c r="AN326" s="62" t="str">
        <f>IF(ISNUMBER(san_table_data!AN323), IF(san_table_data!AN323=-999,"NA",IF(san_table_data!AN323&gt;99, "&gt;99", IF(san_table_data!AN323&lt;1, "&lt;1", san_table_data!AN323))), "-")</f>
        <v>-</v>
      </c>
      <c r="AO326" s="63" t="str">
        <f>IF(ISNUMBER(san_table_data!AO323), IF(san_table_data!AO323=-999,"NA",IF(san_table_data!AO323&gt;99, "&gt;99", IF(san_table_data!AO323&lt;1, "&lt;1", san_table_data!AO323))), "-")</f>
        <v>-</v>
      </c>
      <c r="AP326" s="63" t="str">
        <f>IF(ISNUMBER(san_table_data!AP323), IF(san_table_data!AP323=-999,"NA",IF(san_table_data!AP323&gt;99, "&gt;99", IF(san_table_data!AP323&lt;1, "&lt;1", san_table_data!AP323))), "-")</f>
        <v>-</v>
      </c>
      <c r="AQ326" s="63" t="str">
        <f>IF(ISNUMBER(san_table_data!AQ323), IF(san_table_data!AQ323=-999,"NA",IF(san_table_data!AQ323&gt;99, "&gt;99", IF(san_table_data!AQ323&lt;1, "&lt;1", san_table_data!AQ323))), "-")</f>
        <v>-</v>
      </c>
      <c r="AR326" s="59" t="str">
        <f>IF(ISNUMBER(san_table_data!AR323), IF(san_table_data!AR323=-999,"NA",IF(san_table_data!AR323&gt;99, "&gt;99", IF(san_table_data!AR323&lt;1, "&lt;1", san_table_data!AR323))), "-")</f>
        <v>-</v>
      </c>
      <c r="AS326" s="59" t="str">
        <f>IF(ISNUMBER(san_table_data!AS323), IF(san_table_data!AS323=-999,"NA",IF(san_table_data!AS323&gt;99, "&gt;99", IF(san_table_data!AS323&lt;1, "&lt;1", san_table_data!AS323))), "-")</f>
        <v>-</v>
      </c>
      <c r="AT326" s="59" t="str">
        <f>IF(ISNUMBER(san_table_data!AT323), IF(san_table_data!AT323=-999,"NA",IF(san_table_data!AT323&gt;99, "&gt;99", IF(san_table_data!AT323&lt;1, "&lt;1", san_table_data!AT323))), "-")</f>
        <v>-</v>
      </c>
    </row>
    <row r="327" x14ac:dyDescent="0.25">
      <c r="A327" s="56" t="str">
        <f>IF(ISBLANK(san_table_data!A324), "", san_table_data!A324)</f>
        <v/>
      </c>
      <c r="B327" s="56" t="str">
        <f>IF(ISBLANK(san_table_data!B324), "", san_table_data!B324)</f>
        <v/>
      </c>
      <c r="C327" s="57" t="str">
        <f>IF(ISNUMBER(san_table_data!C324), san_table_data!C324, "-")</f>
        <v>-</v>
      </c>
      <c r="D327" s="58" t="str">
        <f>IF(ISNUMBER(san_table_data!D324), san_table_data!D324, "-")</f>
        <v>-</v>
      </c>
      <c r="E327" s="59" t="str">
        <f>IF(ISNUMBER(san_table_data!E324), san_table_data!E324, "-")</f>
        <v>-</v>
      </c>
      <c r="F327" s="60" t="str">
        <f>IF(ISNUMBER(san_table_data!F324), IF(san_table_data!F324=-999,"NA",IF(san_table_data!F324&gt;99, "&gt;99", IF(san_table_data!F324&lt;1, "&lt;1", san_table_data!F324))), "-")</f>
        <v>-</v>
      </c>
      <c r="G327" s="59" t="str">
        <f>IF(ISNUMBER(san_table_data!G324), IF(san_table_data!G324=-999,"NA",IF(san_table_data!G324&gt;99, "&gt;99", IF(san_table_data!G324&lt;1, "&lt;1", san_table_data!G324))), "-")</f>
        <v>-</v>
      </c>
      <c r="H327" s="59" t="str">
        <f>IF(ISNUMBER(san_table_data!H324), IF(san_table_data!H324=-999,"NA",IF(san_table_data!H324&gt;99, "&gt;99", IF(san_table_data!H324&lt;1, "&lt;1", san_table_data!H324))), "-")</f>
        <v>-</v>
      </c>
      <c r="I327" s="61" t="str">
        <f>IF(ISNUMBER(san_table_data!I324), IF(san_table_data!I324=-999,"NA",IF(san_table_data!I324&gt;99, "&gt;99", IF(san_table_data!I324&lt;1, "&lt;1", san_table_data!I324))), "-")</f>
        <v>-</v>
      </c>
      <c r="J327" s="47" t="str">
        <f>IF(ISNUMBER(san_table_data!J324), IF(san_table_data!J324=-999,"NA",san_table_data!J324), "-")</f>
        <v>-</v>
      </c>
      <c r="K327" s="47" t="str">
        <f>IF(ISNUMBER(san_table_data!K324), IF(san_table_data!K324=-999,"NA",san_table_data!K324), "-")</f>
        <v>-</v>
      </c>
      <c r="L327" s="60" t="str">
        <f>IF(ISNUMBER(san_table_data!L324), IF(san_table_data!L324=-999,"NA",IF(san_table_data!L324&gt;99, "&gt;99", IF(san_table_data!L324&lt;1, "&lt;1", san_table_data!L324))), "-")</f>
        <v>-</v>
      </c>
      <c r="M327" s="59" t="str">
        <f>IF(ISNUMBER(san_table_data!M324), IF(san_table_data!M324=-999,"NA",IF(san_table_data!M324&gt;99, "&gt;99", IF(san_table_data!M324&lt;1, "&lt;1", san_table_data!M324))), "-")</f>
        <v>-</v>
      </c>
      <c r="N327" s="59" t="str">
        <f>IF(ISNUMBER(san_table_data!N324), IF(san_table_data!N324=-999,"NA",IF(san_table_data!N324&gt;99, "&gt;99", IF(san_table_data!N324&lt;1, "&lt;1", san_table_data!N324))), "-")</f>
        <v>-</v>
      </c>
      <c r="O327" s="61" t="str">
        <f>IF(ISNUMBER(san_table_data!O324), IF(san_table_data!O324=-999,"NA",IF(san_table_data!O324&gt;99, "&gt;99", IF(san_table_data!O324&lt;1, "&lt;1", san_table_data!O324))), "-")</f>
        <v>-</v>
      </c>
      <c r="P327" s="47" t="str">
        <f>IF(ISNUMBER(san_table_data!P324), IF(san_table_data!P324=-999,"NA",san_table_data!P324), "-")</f>
        <v>-</v>
      </c>
      <c r="Q327" s="47" t="str">
        <f>IF(ISNUMBER(san_table_data!Q324), IF(san_table_data!Q324=-999,"NA",san_table_data!Q324), "-")</f>
        <v>-</v>
      </c>
      <c r="R327" s="60" t="str">
        <f>IF(ISNUMBER(san_table_data!R324), IF(san_table_data!R324=-999,"NA",IF(san_table_data!R324&gt;99, "&gt;99", IF(san_table_data!R324&lt;1, "&lt;1", san_table_data!R324))), "-")</f>
        <v>-</v>
      </c>
      <c r="S327" s="59" t="str">
        <f>IF(ISNUMBER(san_table_data!S324), IF(san_table_data!S324=-999,"NA",IF(san_table_data!S324&gt;99, "&gt;99", IF(san_table_data!S324&lt;1, "&lt;1", san_table_data!S324))), "-")</f>
        <v>-</v>
      </c>
      <c r="T327" s="59" t="str">
        <f>IF(ISNUMBER(san_table_data!T324), IF(san_table_data!T324=-999,"NA",IF(san_table_data!T324&gt;99, "&gt;99", IF(san_table_data!T324&lt;1, "&lt;1", san_table_data!T324))), "-")</f>
        <v>-</v>
      </c>
      <c r="U327" s="61" t="str">
        <f>IF(ISNUMBER(san_table_data!U324), IF(san_table_data!U324=-999,"NA",IF(san_table_data!U324&gt;99, "&gt;99", IF(san_table_data!U324&lt;1, "&lt;1", san_table_data!U324))), "-")</f>
        <v>-</v>
      </c>
      <c r="V327" s="47" t="str">
        <f>IF(ISNUMBER(san_table_data!V324), IF(san_table_data!V324=-999,"NA",san_table_data!V324), "-")</f>
        <v>-</v>
      </c>
      <c r="W327" s="47" t="str">
        <f>IF(ISNUMBER(san_table_data!W324), IF(san_table_data!W324=-999,"NA",san_table_data!W324), "-")</f>
        <v>-</v>
      </c>
      <c r="X327" s="47"/>
      <c r="Y327" s="47"/>
      <c r="Z327" s="62" t="str">
        <f>IF(ISNUMBER(san_table_data!Z324), IF(san_table_data!Z324=-999,"NA",IF(san_table_data!Z324&gt;99, "&gt;99", IF(san_table_data!Z324&lt;1, "&lt;1", san_table_data!Z324))), "-")</f>
        <v>-</v>
      </c>
      <c r="AA327" s="63" t="str">
        <f>IF(ISNUMBER(san_table_data!AA324), IF(san_table_data!AA324=-999,"NA",IF(san_table_data!AA324&gt;99, "&gt;99", IF(san_table_data!AA324&lt;1, "&lt;1", san_table_data!AA324))), "-")</f>
        <v>-</v>
      </c>
      <c r="AB327" s="63" t="str">
        <f>IF(ISNUMBER(san_table_data!AB324), IF(san_table_data!AB324=-999,"NA",IF(san_table_data!AB324&gt;99, "&gt;99", IF(san_table_data!AB324&lt;1, "&lt;1", san_table_data!AB324))), "-")</f>
        <v>-</v>
      </c>
      <c r="AC327" s="63" t="str">
        <f>IF(ISNUMBER(san_table_data!AC324), IF(san_table_data!AC324=-999,"NA",IF(san_table_data!AC324&gt;99, "&gt;99", IF(san_table_data!AC324&lt;1, "&lt;1", san_table_data!AC324))), "-")</f>
        <v>-</v>
      </c>
      <c r="AD327" s="59" t="str">
        <f>IF(ISNUMBER(san_table_data!AD324), IF(san_table_data!AD324=-999,"NA",IF(san_table_data!AD324&gt;99, "&gt;99", IF(san_table_data!AD324&lt;1, "&lt;1", san_table_data!AD324))), "-")</f>
        <v>-</v>
      </c>
      <c r="AE327" s="59" t="str">
        <f>IF(ISNUMBER(san_table_data!AE324), IF(san_table_data!AE324=-999,"NA",IF(san_table_data!AE324&gt;99, "&gt;99", IF(san_table_data!AE324&lt;1, "&lt;1", san_table_data!AE324))), "-")</f>
        <v>-</v>
      </c>
      <c r="AF327" s="59" t="str">
        <f>IF(ISNUMBER(san_table_data!AF324), IF(san_table_data!AF324=-999,"NA",IF(san_table_data!AF324&gt;99, "&gt;99", IF(san_table_data!AF324&lt;1, "&lt;1", san_table_data!AF324))), "-")</f>
        <v>-</v>
      </c>
      <c r="AG327" s="62" t="str">
        <f>IF(ISNUMBER(san_table_data!AG324), IF(san_table_data!AG324=-999,"NA",IF(san_table_data!AG324&gt;99, "&gt;99", IF(san_table_data!AG324&lt;1, "&lt;1", san_table_data!AG324))), "-")</f>
        <v>-</v>
      </c>
      <c r="AH327" s="63" t="str">
        <f>IF(ISNUMBER(san_table_data!AH324), IF(san_table_data!AH324=-999,"NA",IF(san_table_data!AH324&gt;99, "&gt;99", IF(san_table_data!AH324&lt;1, "&lt;1", san_table_data!AH324))), "-")</f>
        <v>-</v>
      </c>
      <c r="AI327" s="63" t="str">
        <f>IF(ISNUMBER(san_table_data!AI324), IF(san_table_data!AI324=-999,"NA",IF(san_table_data!AI324&gt;99, "&gt;99", IF(san_table_data!AI324&lt;1, "&lt;1", san_table_data!AI324))), "-")</f>
        <v>-</v>
      </c>
      <c r="AJ327" s="63" t="str">
        <f>IF(ISNUMBER(san_table_data!AJ324), IF(san_table_data!AJ324=-999,"NA",IF(san_table_data!AJ324&gt;99, "&gt;99", IF(san_table_data!AJ324&lt;1, "&lt;1", san_table_data!AJ324))), "-")</f>
        <v>-</v>
      </c>
      <c r="AK327" s="59" t="str">
        <f>IF(ISNUMBER(san_table_data!AK324), IF(san_table_data!AK324=-999,"NA",IF(san_table_data!AK324&gt;99, "&gt;99", IF(san_table_data!AK324&lt;1, "&lt;1", san_table_data!AK324))), "-")</f>
        <v>-</v>
      </c>
      <c r="AL327" s="59" t="str">
        <f>IF(ISNUMBER(san_table_data!AL324), IF(san_table_data!AL324=-999,"NA",IF(san_table_data!AL324&gt;99, "&gt;99", IF(san_table_data!AL324&lt;1, "&lt;1", san_table_data!AL324))), "-")</f>
        <v>-</v>
      </c>
      <c r="AM327" s="59" t="str">
        <f>IF(ISNUMBER(san_table_data!AM324), IF(san_table_data!AM324=-999,"NA",IF(san_table_data!AM324&gt;99, "&gt;99", IF(san_table_data!AM324&lt;1, "&lt;1", san_table_data!AM324))), "-")</f>
        <v>-</v>
      </c>
      <c r="AN327" s="62" t="str">
        <f>IF(ISNUMBER(san_table_data!AN324), IF(san_table_data!AN324=-999,"NA",IF(san_table_data!AN324&gt;99, "&gt;99", IF(san_table_data!AN324&lt;1, "&lt;1", san_table_data!AN324))), "-")</f>
        <v>-</v>
      </c>
      <c r="AO327" s="63" t="str">
        <f>IF(ISNUMBER(san_table_data!AO324), IF(san_table_data!AO324=-999,"NA",IF(san_table_data!AO324&gt;99, "&gt;99", IF(san_table_data!AO324&lt;1, "&lt;1", san_table_data!AO324))), "-")</f>
        <v>-</v>
      </c>
      <c r="AP327" s="63" t="str">
        <f>IF(ISNUMBER(san_table_data!AP324), IF(san_table_data!AP324=-999,"NA",IF(san_table_data!AP324&gt;99, "&gt;99", IF(san_table_data!AP324&lt;1, "&lt;1", san_table_data!AP324))), "-")</f>
        <v>-</v>
      </c>
      <c r="AQ327" s="63" t="str">
        <f>IF(ISNUMBER(san_table_data!AQ324), IF(san_table_data!AQ324=-999,"NA",IF(san_table_data!AQ324&gt;99, "&gt;99", IF(san_table_data!AQ324&lt;1, "&lt;1", san_table_data!AQ324))), "-")</f>
        <v>-</v>
      </c>
      <c r="AR327" s="59" t="str">
        <f>IF(ISNUMBER(san_table_data!AR324), IF(san_table_data!AR324=-999,"NA",IF(san_table_data!AR324&gt;99, "&gt;99", IF(san_table_data!AR324&lt;1, "&lt;1", san_table_data!AR324))), "-")</f>
        <v>-</v>
      </c>
      <c r="AS327" s="59" t="str">
        <f>IF(ISNUMBER(san_table_data!AS324), IF(san_table_data!AS324=-999,"NA",IF(san_table_data!AS324&gt;99, "&gt;99", IF(san_table_data!AS324&lt;1, "&lt;1", san_table_data!AS324))), "-")</f>
        <v>-</v>
      </c>
      <c r="AT327" s="59" t="str">
        <f>IF(ISNUMBER(san_table_data!AT324), IF(san_table_data!AT324=-999,"NA",IF(san_table_data!AT324&gt;99, "&gt;99", IF(san_table_data!AT324&lt;1, "&lt;1", san_table_data!AT324))), "-")</f>
        <v>-</v>
      </c>
    </row>
    <row r="328" x14ac:dyDescent="0.25">
      <c r="A328" s="56" t="str">
        <f>IF(ISBLANK(san_table_data!A325), "", san_table_data!A325)</f>
        <v/>
      </c>
      <c r="B328" s="56" t="str">
        <f>IF(ISBLANK(san_table_data!B325), "", san_table_data!B325)</f>
        <v/>
      </c>
      <c r="C328" s="57" t="str">
        <f>IF(ISNUMBER(san_table_data!C325), san_table_data!C325, "-")</f>
        <v>-</v>
      </c>
      <c r="D328" s="58" t="str">
        <f>IF(ISNUMBER(san_table_data!D325), san_table_data!D325, "-")</f>
        <v>-</v>
      </c>
      <c r="E328" s="59" t="str">
        <f>IF(ISNUMBER(san_table_data!E325), san_table_data!E325, "-")</f>
        <v>-</v>
      </c>
      <c r="F328" s="60" t="str">
        <f>IF(ISNUMBER(san_table_data!F325), IF(san_table_data!F325=-999,"NA",IF(san_table_data!F325&gt;99, "&gt;99", IF(san_table_data!F325&lt;1, "&lt;1", san_table_data!F325))), "-")</f>
        <v>-</v>
      </c>
      <c r="G328" s="59" t="str">
        <f>IF(ISNUMBER(san_table_data!G325), IF(san_table_data!G325=-999,"NA",IF(san_table_data!G325&gt;99, "&gt;99", IF(san_table_data!G325&lt;1, "&lt;1", san_table_data!G325))), "-")</f>
        <v>-</v>
      </c>
      <c r="H328" s="59" t="str">
        <f>IF(ISNUMBER(san_table_data!H325), IF(san_table_data!H325=-999,"NA",IF(san_table_data!H325&gt;99, "&gt;99", IF(san_table_data!H325&lt;1, "&lt;1", san_table_data!H325))), "-")</f>
        <v>-</v>
      </c>
      <c r="I328" s="61" t="str">
        <f>IF(ISNUMBER(san_table_data!I325), IF(san_table_data!I325=-999,"NA",IF(san_table_data!I325&gt;99, "&gt;99", IF(san_table_data!I325&lt;1, "&lt;1", san_table_data!I325))), "-")</f>
        <v>-</v>
      </c>
      <c r="J328" s="47" t="str">
        <f>IF(ISNUMBER(san_table_data!J325), IF(san_table_data!J325=-999,"NA",san_table_data!J325), "-")</f>
        <v>-</v>
      </c>
      <c r="K328" s="47" t="str">
        <f>IF(ISNUMBER(san_table_data!K325), IF(san_table_data!K325=-999,"NA",san_table_data!K325), "-")</f>
        <v>-</v>
      </c>
      <c r="L328" s="60" t="str">
        <f>IF(ISNUMBER(san_table_data!L325), IF(san_table_data!L325=-999,"NA",IF(san_table_data!L325&gt;99, "&gt;99", IF(san_table_data!L325&lt;1, "&lt;1", san_table_data!L325))), "-")</f>
        <v>-</v>
      </c>
      <c r="M328" s="59" t="str">
        <f>IF(ISNUMBER(san_table_data!M325), IF(san_table_data!M325=-999,"NA",IF(san_table_data!M325&gt;99, "&gt;99", IF(san_table_data!M325&lt;1, "&lt;1", san_table_data!M325))), "-")</f>
        <v>-</v>
      </c>
      <c r="N328" s="59" t="str">
        <f>IF(ISNUMBER(san_table_data!N325), IF(san_table_data!N325=-999,"NA",IF(san_table_data!N325&gt;99, "&gt;99", IF(san_table_data!N325&lt;1, "&lt;1", san_table_data!N325))), "-")</f>
        <v>-</v>
      </c>
      <c r="O328" s="61" t="str">
        <f>IF(ISNUMBER(san_table_data!O325), IF(san_table_data!O325=-999,"NA",IF(san_table_data!O325&gt;99, "&gt;99", IF(san_table_data!O325&lt;1, "&lt;1", san_table_data!O325))), "-")</f>
        <v>-</v>
      </c>
      <c r="P328" s="47" t="str">
        <f>IF(ISNUMBER(san_table_data!P325), IF(san_table_data!P325=-999,"NA",san_table_data!P325), "-")</f>
        <v>-</v>
      </c>
      <c r="Q328" s="47" t="str">
        <f>IF(ISNUMBER(san_table_data!Q325), IF(san_table_data!Q325=-999,"NA",san_table_data!Q325), "-")</f>
        <v>-</v>
      </c>
      <c r="R328" s="60" t="str">
        <f>IF(ISNUMBER(san_table_data!R325), IF(san_table_data!R325=-999,"NA",IF(san_table_data!R325&gt;99, "&gt;99", IF(san_table_data!R325&lt;1, "&lt;1", san_table_data!R325))), "-")</f>
        <v>-</v>
      </c>
      <c r="S328" s="59" t="str">
        <f>IF(ISNUMBER(san_table_data!S325), IF(san_table_data!S325=-999,"NA",IF(san_table_data!S325&gt;99, "&gt;99", IF(san_table_data!S325&lt;1, "&lt;1", san_table_data!S325))), "-")</f>
        <v>-</v>
      </c>
      <c r="T328" s="59" t="str">
        <f>IF(ISNUMBER(san_table_data!T325), IF(san_table_data!T325=-999,"NA",IF(san_table_data!T325&gt;99, "&gt;99", IF(san_table_data!T325&lt;1, "&lt;1", san_table_data!T325))), "-")</f>
        <v>-</v>
      </c>
      <c r="U328" s="61" t="str">
        <f>IF(ISNUMBER(san_table_data!U325), IF(san_table_data!U325=-999,"NA",IF(san_table_data!U325&gt;99, "&gt;99", IF(san_table_data!U325&lt;1, "&lt;1", san_table_data!U325))), "-")</f>
        <v>-</v>
      </c>
      <c r="V328" s="47" t="str">
        <f>IF(ISNUMBER(san_table_data!V325), IF(san_table_data!V325=-999,"NA",san_table_data!V325), "-")</f>
        <v>-</v>
      </c>
      <c r="W328" s="47" t="str">
        <f>IF(ISNUMBER(san_table_data!W325), IF(san_table_data!W325=-999,"NA",san_table_data!W325), "-")</f>
        <v>-</v>
      </c>
      <c r="X328" s="47"/>
      <c r="Y328" s="47"/>
      <c r="Z328" s="62" t="str">
        <f>IF(ISNUMBER(san_table_data!Z325), IF(san_table_data!Z325=-999,"NA",IF(san_table_data!Z325&gt;99, "&gt;99", IF(san_table_data!Z325&lt;1, "&lt;1", san_table_data!Z325))), "-")</f>
        <v>-</v>
      </c>
      <c r="AA328" s="63" t="str">
        <f>IF(ISNUMBER(san_table_data!AA325), IF(san_table_data!AA325=-999,"NA",IF(san_table_data!AA325&gt;99, "&gt;99", IF(san_table_data!AA325&lt;1, "&lt;1", san_table_data!AA325))), "-")</f>
        <v>-</v>
      </c>
      <c r="AB328" s="63" t="str">
        <f>IF(ISNUMBER(san_table_data!AB325), IF(san_table_data!AB325=-999,"NA",IF(san_table_data!AB325&gt;99, "&gt;99", IF(san_table_data!AB325&lt;1, "&lt;1", san_table_data!AB325))), "-")</f>
        <v>-</v>
      </c>
      <c r="AC328" s="63" t="str">
        <f>IF(ISNUMBER(san_table_data!AC325), IF(san_table_data!AC325=-999,"NA",IF(san_table_data!AC325&gt;99, "&gt;99", IF(san_table_data!AC325&lt;1, "&lt;1", san_table_data!AC325))), "-")</f>
        <v>-</v>
      </c>
      <c r="AD328" s="59" t="str">
        <f>IF(ISNUMBER(san_table_data!AD325), IF(san_table_data!AD325=-999,"NA",IF(san_table_data!AD325&gt;99, "&gt;99", IF(san_table_data!AD325&lt;1, "&lt;1", san_table_data!AD325))), "-")</f>
        <v>-</v>
      </c>
      <c r="AE328" s="59" t="str">
        <f>IF(ISNUMBER(san_table_data!AE325), IF(san_table_data!AE325=-999,"NA",IF(san_table_data!AE325&gt;99, "&gt;99", IF(san_table_data!AE325&lt;1, "&lt;1", san_table_data!AE325))), "-")</f>
        <v>-</v>
      </c>
      <c r="AF328" s="59" t="str">
        <f>IF(ISNUMBER(san_table_data!AF325), IF(san_table_data!AF325=-999,"NA",IF(san_table_data!AF325&gt;99, "&gt;99", IF(san_table_data!AF325&lt;1, "&lt;1", san_table_data!AF325))), "-")</f>
        <v>-</v>
      </c>
      <c r="AG328" s="62" t="str">
        <f>IF(ISNUMBER(san_table_data!AG325), IF(san_table_data!AG325=-999,"NA",IF(san_table_data!AG325&gt;99, "&gt;99", IF(san_table_data!AG325&lt;1, "&lt;1", san_table_data!AG325))), "-")</f>
        <v>-</v>
      </c>
      <c r="AH328" s="63" t="str">
        <f>IF(ISNUMBER(san_table_data!AH325), IF(san_table_data!AH325=-999,"NA",IF(san_table_data!AH325&gt;99, "&gt;99", IF(san_table_data!AH325&lt;1, "&lt;1", san_table_data!AH325))), "-")</f>
        <v>-</v>
      </c>
      <c r="AI328" s="63" t="str">
        <f>IF(ISNUMBER(san_table_data!AI325), IF(san_table_data!AI325=-999,"NA",IF(san_table_data!AI325&gt;99, "&gt;99", IF(san_table_data!AI325&lt;1, "&lt;1", san_table_data!AI325))), "-")</f>
        <v>-</v>
      </c>
      <c r="AJ328" s="63" t="str">
        <f>IF(ISNUMBER(san_table_data!AJ325), IF(san_table_data!AJ325=-999,"NA",IF(san_table_data!AJ325&gt;99, "&gt;99", IF(san_table_data!AJ325&lt;1, "&lt;1", san_table_data!AJ325))), "-")</f>
        <v>-</v>
      </c>
      <c r="AK328" s="59" t="str">
        <f>IF(ISNUMBER(san_table_data!AK325), IF(san_table_data!AK325=-999,"NA",IF(san_table_data!AK325&gt;99, "&gt;99", IF(san_table_data!AK325&lt;1, "&lt;1", san_table_data!AK325))), "-")</f>
        <v>-</v>
      </c>
      <c r="AL328" s="59" t="str">
        <f>IF(ISNUMBER(san_table_data!AL325), IF(san_table_data!AL325=-999,"NA",IF(san_table_data!AL325&gt;99, "&gt;99", IF(san_table_data!AL325&lt;1, "&lt;1", san_table_data!AL325))), "-")</f>
        <v>-</v>
      </c>
      <c r="AM328" s="59" t="str">
        <f>IF(ISNUMBER(san_table_data!AM325), IF(san_table_data!AM325=-999,"NA",IF(san_table_data!AM325&gt;99, "&gt;99", IF(san_table_data!AM325&lt;1, "&lt;1", san_table_data!AM325))), "-")</f>
        <v>-</v>
      </c>
      <c r="AN328" s="62" t="str">
        <f>IF(ISNUMBER(san_table_data!AN325), IF(san_table_data!AN325=-999,"NA",IF(san_table_data!AN325&gt;99, "&gt;99", IF(san_table_data!AN325&lt;1, "&lt;1", san_table_data!AN325))), "-")</f>
        <v>-</v>
      </c>
      <c r="AO328" s="63" t="str">
        <f>IF(ISNUMBER(san_table_data!AO325), IF(san_table_data!AO325=-999,"NA",IF(san_table_data!AO325&gt;99, "&gt;99", IF(san_table_data!AO325&lt;1, "&lt;1", san_table_data!AO325))), "-")</f>
        <v>-</v>
      </c>
      <c r="AP328" s="63" t="str">
        <f>IF(ISNUMBER(san_table_data!AP325), IF(san_table_data!AP325=-999,"NA",IF(san_table_data!AP325&gt;99, "&gt;99", IF(san_table_data!AP325&lt;1, "&lt;1", san_table_data!AP325))), "-")</f>
        <v>-</v>
      </c>
      <c r="AQ328" s="63" t="str">
        <f>IF(ISNUMBER(san_table_data!AQ325), IF(san_table_data!AQ325=-999,"NA",IF(san_table_data!AQ325&gt;99, "&gt;99", IF(san_table_data!AQ325&lt;1, "&lt;1", san_table_data!AQ325))), "-")</f>
        <v>-</v>
      </c>
      <c r="AR328" s="59" t="str">
        <f>IF(ISNUMBER(san_table_data!AR325), IF(san_table_data!AR325=-999,"NA",IF(san_table_data!AR325&gt;99, "&gt;99", IF(san_table_data!AR325&lt;1, "&lt;1", san_table_data!AR325))), "-")</f>
        <v>-</v>
      </c>
      <c r="AS328" s="59" t="str">
        <f>IF(ISNUMBER(san_table_data!AS325), IF(san_table_data!AS325=-999,"NA",IF(san_table_data!AS325&gt;99, "&gt;99", IF(san_table_data!AS325&lt;1, "&lt;1", san_table_data!AS325))), "-")</f>
        <v>-</v>
      </c>
      <c r="AT328" s="59" t="str">
        <f>IF(ISNUMBER(san_table_data!AT325), IF(san_table_data!AT325=-999,"NA",IF(san_table_data!AT325&gt;99, "&gt;99", IF(san_table_data!AT325&lt;1, "&lt;1", san_table_data!AT325))), "-")</f>
        <v>-</v>
      </c>
    </row>
    <row r="329" x14ac:dyDescent="0.25">
      <c r="A329" s="56" t="str">
        <f>IF(ISBLANK(san_table_data!A326), "", san_table_data!A326)</f>
        <v/>
      </c>
      <c r="B329" s="56" t="str">
        <f>IF(ISBLANK(san_table_data!B326), "", san_table_data!B326)</f>
        <v/>
      </c>
      <c r="C329" s="57" t="str">
        <f>IF(ISNUMBER(san_table_data!C326), san_table_data!C326, "-")</f>
        <v>-</v>
      </c>
      <c r="D329" s="58" t="str">
        <f>IF(ISNUMBER(san_table_data!D326), san_table_data!D326, "-")</f>
        <v>-</v>
      </c>
      <c r="E329" s="59" t="str">
        <f>IF(ISNUMBER(san_table_data!E326), san_table_data!E326, "-")</f>
        <v>-</v>
      </c>
      <c r="F329" s="60" t="str">
        <f>IF(ISNUMBER(san_table_data!F326), IF(san_table_data!F326=-999,"NA",IF(san_table_data!F326&gt;99, "&gt;99", IF(san_table_data!F326&lt;1, "&lt;1", san_table_data!F326))), "-")</f>
        <v>-</v>
      </c>
      <c r="G329" s="59" t="str">
        <f>IF(ISNUMBER(san_table_data!G326), IF(san_table_data!G326=-999,"NA",IF(san_table_data!G326&gt;99, "&gt;99", IF(san_table_data!G326&lt;1, "&lt;1", san_table_data!G326))), "-")</f>
        <v>-</v>
      </c>
      <c r="H329" s="59" t="str">
        <f>IF(ISNUMBER(san_table_data!H326), IF(san_table_data!H326=-999,"NA",IF(san_table_data!H326&gt;99, "&gt;99", IF(san_table_data!H326&lt;1, "&lt;1", san_table_data!H326))), "-")</f>
        <v>-</v>
      </c>
      <c r="I329" s="61" t="str">
        <f>IF(ISNUMBER(san_table_data!I326), IF(san_table_data!I326=-999,"NA",IF(san_table_data!I326&gt;99, "&gt;99", IF(san_table_data!I326&lt;1, "&lt;1", san_table_data!I326))), "-")</f>
        <v>-</v>
      </c>
      <c r="J329" s="47" t="str">
        <f>IF(ISNUMBER(san_table_data!J326), IF(san_table_data!J326=-999,"NA",san_table_data!J326), "-")</f>
        <v>-</v>
      </c>
      <c r="K329" s="47" t="str">
        <f>IF(ISNUMBER(san_table_data!K326), IF(san_table_data!K326=-999,"NA",san_table_data!K326), "-")</f>
        <v>-</v>
      </c>
      <c r="L329" s="60" t="str">
        <f>IF(ISNUMBER(san_table_data!L326), IF(san_table_data!L326=-999,"NA",IF(san_table_data!L326&gt;99, "&gt;99", IF(san_table_data!L326&lt;1, "&lt;1", san_table_data!L326))), "-")</f>
        <v>-</v>
      </c>
      <c r="M329" s="59" t="str">
        <f>IF(ISNUMBER(san_table_data!M326), IF(san_table_data!M326=-999,"NA",IF(san_table_data!M326&gt;99, "&gt;99", IF(san_table_data!M326&lt;1, "&lt;1", san_table_data!M326))), "-")</f>
        <v>-</v>
      </c>
      <c r="N329" s="59" t="str">
        <f>IF(ISNUMBER(san_table_data!N326), IF(san_table_data!N326=-999,"NA",IF(san_table_data!N326&gt;99, "&gt;99", IF(san_table_data!N326&lt;1, "&lt;1", san_table_data!N326))), "-")</f>
        <v>-</v>
      </c>
      <c r="O329" s="61" t="str">
        <f>IF(ISNUMBER(san_table_data!O326), IF(san_table_data!O326=-999,"NA",IF(san_table_data!O326&gt;99, "&gt;99", IF(san_table_data!O326&lt;1, "&lt;1", san_table_data!O326))), "-")</f>
        <v>-</v>
      </c>
      <c r="P329" s="47" t="str">
        <f>IF(ISNUMBER(san_table_data!P326), IF(san_table_data!P326=-999,"NA",san_table_data!P326), "-")</f>
        <v>-</v>
      </c>
      <c r="Q329" s="47" t="str">
        <f>IF(ISNUMBER(san_table_data!Q326), IF(san_table_data!Q326=-999,"NA",san_table_data!Q326), "-")</f>
        <v>-</v>
      </c>
      <c r="R329" s="60" t="str">
        <f>IF(ISNUMBER(san_table_data!R326), IF(san_table_data!R326=-999,"NA",IF(san_table_data!R326&gt;99, "&gt;99", IF(san_table_data!R326&lt;1, "&lt;1", san_table_data!R326))), "-")</f>
        <v>-</v>
      </c>
      <c r="S329" s="59" t="str">
        <f>IF(ISNUMBER(san_table_data!S326), IF(san_table_data!S326=-999,"NA",IF(san_table_data!S326&gt;99, "&gt;99", IF(san_table_data!S326&lt;1, "&lt;1", san_table_data!S326))), "-")</f>
        <v>-</v>
      </c>
      <c r="T329" s="59" t="str">
        <f>IF(ISNUMBER(san_table_data!T326), IF(san_table_data!T326=-999,"NA",IF(san_table_data!T326&gt;99, "&gt;99", IF(san_table_data!T326&lt;1, "&lt;1", san_table_data!T326))), "-")</f>
        <v>-</v>
      </c>
      <c r="U329" s="61" t="str">
        <f>IF(ISNUMBER(san_table_data!U326), IF(san_table_data!U326=-999,"NA",IF(san_table_data!U326&gt;99, "&gt;99", IF(san_table_data!U326&lt;1, "&lt;1", san_table_data!U326))), "-")</f>
        <v>-</v>
      </c>
      <c r="V329" s="47" t="str">
        <f>IF(ISNUMBER(san_table_data!V326), IF(san_table_data!V326=-999,"NA",san_table_data!V326), "-")</f>
        <v>-</v>
      </c>
      <c r="W329" s="47" t="str">
        <f>IF(ISNUMBER(san_table_data!W326), IF(san_table_data!W326=-999,"NA",san_table_data!W326), "-")</f>
        <v>-</v>
      </c>
      <c r="X329" s="47"/>
      <c r="Y329" s="47"/>
      <c r="Z329" s="62" t="str">
        <f>IF(ISNUMBER(san_table_data!Z326), IF(san_table_data!Z326=-999,"NA",IF(san_table_data!Z326&gt;99, "&gt;99", IF(san_table_data!Z326&lt;1, "&lt;1", san_table_data!Z326))), "-")</f>
        <v>-</v>
      </c>
      <c r="AA329" s="63" t="str">
        <f>IF(ISNUMBER(san_table_data!AA326), IF(san_table_data!AA326=-999,"NA",IF(san_table_data!AA326&gt;99, "&gt;99", IF(san_table_data!AA326&lt;1, "&lt;1", san_table_data!AA326))), "-")</f>
        <v>-</v>
      </c>
      <c r="AB329" s="63" t="str">
        <f>IF(ISNUMBER(san_table_data!AB326), IF(san_table_data!AB326=-999,"NA",IF(san_table_data!AB326&gt;99, "&gt;99", IF(san_table_data!AB326&lt;1, "&lt;1", san_table_data!AB326))), "-")</f>
        <v>-</v>
      </c>
      <c r="AC329" s="63" t="str">
        <f>IF(ISNUMBER(san_table_data!AC326), IF(san_table_data!AC326=-999,"NA",IF(san_table_data!AC326&gt;99, "&gt;99", IF(san_table_data!AC326&lt;1, "&lt;1", san_table_data!AC326))), "-")</f>
        <v>-</v>
      </c>
      <c r="AD329" s="59" t="str">
        <f>IF(ISNUMBER(san_table_data!AD326), IF(san_table_data!AD326=-999,"NA",IF(san_table_data!AD326&gt;99, "&gt;99", IF(san_table_data!AD326&lt;1, "&lt;1", san_table_data!AD326))), "-")</f>
        <v>-</v>
      </c>
      <c r="AE329" s="59" t="str">
        <f>IF(ISNUMBER(san_table_data!AE326), IF(san_table_data!AE326=-999,"NA",IF(san_table_data!AE326&gt;99, "&gt;99", IF(san_table_data!AE326&lt;1, "&lt;1", san_table_data!AE326))), "-")</f>
        <v>-</v>
      </c>
      <c r="AF329" s="59" t="str">
        <f>IF(ISNUMBER(san_table_data!AF326), IF(san_table_data!AF326=-999,"NA",IF(san_table_data!AF326&gt;99, "&gt;99", IF(san_table_data!AF326&lt;1, "&lt;1", san_table_data!AF326))), "-")</f>
        <v>-</v>
      </c>
      <c r="AG329" s="62" t="str">
        <f>IF(ISNUMBER(san_table_data!AG326), IF(san_table_data!AG326=-999,"NA",IF(san_table_data!AG326&gt;99, "&gt;99", IF(san_table_data!AG326&lt;1, "&lt;1", san_table_data!AG326))), "-")</f>
        <v>-</v>
      </c>
      <c r="AH329" s="63" t="str">
        <f>IF(ISNUMBER(san_table_data!AH326), IF(san_table_data!AH326=-999,"NA",IF(san_table_data!AH326&gt;99, "&gt;99", IF(san_table_data!AH326&lt;1, "&lt;1", san_table_data!AH326))), "-")</f>
        <v>-</v>
      </c>
      <c r="AI329" s="63" t="str">
        <f>IF(ISNUMBER(san_table_data!AI326), IF(san_table_data!AI326=-999,"NA",IF(san_table_data!AI326&gt;99, "&gt;99", IF(san_table_data!AI326&lt;1, "&lt;1", san_table_data!AI326))), "-")</f>
        <v>-</v>
      </c>
      <c r="AJ329" s="63" t="str">
        <f>IF(ISNUMBER(san_table_data!AJ326), IF(san_table_data!AJ326=-999,"NA",IF(san_table_data!AJ326&gt;99, "&gt;99", IF(san_table_data!AJ326&lt;1, "&lt;1", san_table_data!AJ326))), "-")</f>
        <v>-</v>
      </c>
      <c r="AK329" s="59" t="str">
        <f>IF(ISNUMBER(san_table_data!AK326), IF(san_table_data!AK326=-999,"NA",IF(san_table_data!AK326&gt;99, "&gt;99", IF(san_table_data!AK326&lt;1, "&lt;1", san_table_data!AK326))), "-")</f>
        <v>-</v>
      </c>
      <c r="AL329" s="59" t="str">
        <f>IF(ISNUMBER(san_table_data!AL326), IF(san_table_data!AL326=-999,"NA",IF(san_table_data!AL326&gt;99, "&gt;99", IF(san_table_data!AL326&lt;1, "&lt;1", san_table_data!AL326))), "-")</f>
        <v>-</v>
      </c>
      <c r="AM329" s="59" t="str">
        <f>IF(ISNUMBER(san_table_data!AM326), IF(san_table_data!AM326=-999,"NA",IF(san_table_data!AM326&gt;99, "&gt;99", IF(san_table_data!AM326&lt;1, "&lt;1", san_table_data!AM326))), "-")</f>
        <v>-</v>
      </c>
      <c r="AN329" s="62" t="str">
        <f>IF(ISNUMBER(san_table_data!AN326), IF(san_table_data!AN326=-999,"NA",IF(san_table_data!AN326&gt;99, "&gt;99", IF(san_table_data!AN326&lt;1, "&lt;1", san_table_data!AN326))), "-")</f>
        <v>-</v>
      </c>
      <c r="AO329" s="63" t="str">
        <f>IF(ISNUMBER(san_table_data!AO326), IF(san_table_data!AO326=-999,"NA",IF(san_table_data!AO326&gt;99, "&gt;99", IF(san_table_data!AO326&lt;1, "&lt;1", san_table_data!AO326))), "-")</f>
        <v>-</v>
      </c>
      <c r="AP329" s="63" t="str">
        <f>IF(ISNUMBER(san_table_data!AP326), IF(san_table_data!AP326=-999,"NA",IF(san_table_data!AP326&gt;99, "&gt;99", IF(san_table_data!AP326&lt;1, "&lt;1", san_table_data!AP326))), "-")</f>
        <v>-</v>
      </c>
      <c r="AQ329" s="63" t="str">
        <f>IF(ISNUMBER(san_table_data!AQ326), IF(san_table_data!AQ326=-999,"NA",IF(san_table_data!AQ326&gt;99, "&gt;99", IF(san_table_data!AQ326&lt;1, "&lt;1", san_table_data!AQ326))), "-")</f>
        <v>-</v>
      </c>
      <c r="AR329" s="59" t="str">
        <f>IF(ISNUMBER(san_table_data!AR326), IF(san_table_data!AR326=-999,"NA",IF(san_table_data!AR326&gt;99, "&gt;99", IF(san_table_data!AR326&lt;1, "&lt;1", san_table_data!AR326))), "-")</f>
        <v>-</v>
      </c>
      <c r="AS329" s="59" t="str">
        <f>IF(ISNUMBER(san_table_data!AS326), IF(san_table_data!AS326=-999,"NA",IF(san_table_data!AS326&gt;99, "&gt;99", IF(san_table_data!AS326&lt;1, "&lt;1", san_table_data!AS326))), "-")</f>
        <v>-</v>
      </c>
      <c r="AT329" s="59" t="str">
        <f>IF(ISNUMBER(san_table_data!AT326), IF(san_table_data!AT326=-999,"NA",IF(san_table_data!AT326&gt;99, "&gt;99", IF(san_table_data!AT326&lt;1, "&lt;1", san_table_data!AT326))), "-")</f>
        <v>-</v>
      </c>
    </row>
    <row r="330" x14ac:dyDescent="0.25">
      <c r="A330" s="56" t="str">
        <f>IF(ISBLANK(san_table_data!A327), "", san_table_data!A327)</f>
        <v/>
      </c>
      <c r="B330" s="56" t="str">
        <f>IF(ISBLANK(san_table_data!B327), "", san_table_data!B327)</f>
        <v/>
      </c>
      <c r="C330" s="57" t="str">
        <f>IF(ISNUMBER(san_table_data!C327), san_table_data!C327, "-")</f>
        <v>-</v>
      </c>
      <c r="D330" s="58" t="str">
        <f>IF(ISNUMBER(san_table_data!D327), san_table_data!D327, "-")</f>
        <v>-</v>
      </c>
      <c r="E330" s="59" t="str">
        <f>IF(ISNUMBER(san_table_data!E327), san_table_data!E327, "-")</f>
        <v>-</v>
      </c>
      <c r="F330" s="60" t="str">
        <f>IF(ISNUMBER(san_table_data!F327), IF(san_table_data!F327=-999,"NA",IF(san_table_data!F327&gt;99, "&gt;99", IF(san_table_data!F327&lt;1, "&lt;1", san_table_data!F327))), "-")</f>
        <v>-</v>
      </c>
      <c r="G330" s="59" t="str">
        <f>IF(ISNUMBER(san_table_data!G327), IF(san_table_data!G327=-999,"NA",IF(san_table_data!G327&gt;99, "&gt;99", IF(san_table_data!G327&lt;1, "&lt;1", san_table_data!G327))), "-")</f>
        <v>-</v>
      </c>
      <c r="H330" s="59" t="str">
        <f>IF(ISNUMBER(san_table_data!H327), IF(san_table_data!H327=-999,"NA",IF(san_table_data!H327&gt;99, "&gt;99", IF(san_table_data!H327&lt;1, "&lt;1", san_table_data!H327))), "-")</f>
        <v>-</v>
      </c>
      <c r="I330" s="61" t="str">
        <f>IF(ISNUMBER(san_table_data!I327), IF(san_table_data!I327=-999,"NA",IF(san_table_data!I327&gt;99, "&gt;99", IF(san_table_data!I327&lt;1, "&lt;1", san_table_data!I327))), "-")</f>
        <v>-</v>
      </c>
      <c r="J330" s="47" t="str">
        <f>IF(ISNUMBER(san_table_data!J327), IF(san_table_data!J327=-999,"NA",san_table_data!J327), "-")</f>
        <v>-</v>
      </c>
      <c r="K330" s="47" t="str">
        <f>IF(ISNUMBER(san_table_data!K327), IF(san_table_data!K327=-999,"NA",san_table_data!K327), "-")</f>
        <v>-</v>
      </c>
      <c r="L330" s="60" t="str">
        <f>IF(ISNUMBER(san_table_data!L327), IF(san_table_data!L327=-999,"NA",IF(san_table_data!L327&gt;99, "&gt;99", IF(san_table_data!L327&lt;1, "&lt;1", san_table_data!L327))), "-")</f>
        <v>-</v>
      </c>
      <c r="M330" s="59" t="str">
        <f>IF(ISNUMBER(san_table_data!M327), IF(san_table_data!M327=-999,"NA",IF(san_table_data!M327&gt;99, "&gt;99", IF(san_table_data!M327&lt;1, "&lt;1", san_table_data!M327))), "-")</f>
        <v>-</v>
      </c>
      <c r="N330" s="59" t="str">
        <f>IF(ISNUMBER(san_table_data!N327), IF(san_table_data!N327=-999,"NA",IF(san_table_data!N327&gt;99, "&gt;99", IF(san_table_data!N327&lt;1, "&lt;1", san_table_data!N327))), "-")</f>
        <v>-</v>
      </c>
      <c r="O330" s="61" t="str">
        <f>IF(ISNUMBER(san_table_data!O327), IF(san_table_data!O327=-999,"NA",IF(san_table_data!O327&gt;99, "&gt;99", IF(san_table_data!O327&lt;1, "&lt;1", san_table_data!O327))), "-")</f>
        <v>-</v>
      </c>
      <c r="P330" s="47" t="str">
        <f>IF(ISNUMBER(san_table_data!P327), IF(san_table_data!P327=-999,"NA",san_table_data!P327), "-")</f>
        <v>-</v>
      </c>
      <c r="Q330" s="47" t="str">
        <f>IF(ISNUMBER(san_table_data!Q327), IF(san_table_data!Q327=-999,"NA",san_table_data!Q327), "-")</f>
        <v>-</v>
      </c>
      <c r="R330" s="60" t="str">
        <f>IF(ISNUMBER(san_table_data!R327), IF(san_table_data!R327=-999,"NA",IF(san_table_data!R327&gt;99, "&gt;99", IF(san_table_data!R327&lt;1, "&lt;1", san_table_data!R327))), "-")</f>
        <v>-</v>
      </c>
      <c r="S330" s="59" t="str">
        <f>IF(ISNUMBER(san_table_data!S327), IF(san_table_data!S327=-999,"NA",IF(san_table_data!S327&gt;99, "&gt;99", IF(san_table_data!S327&lt;1, "&lt;1", san_table_data!S327))), "-")</f>
        <v>-</v>
      </c>
      <c r="T330" s="59" t="str">
        <f>IF(ISNUMBER(san_table_data!T327), IF(san_table_data!T327=-999,"NA",IF(san_table_data!T327&gt;99, "&gt;99", IF(san_table_data!T327&lt;1, "&lt;1", san_table_data!T327))), "-")</f>
        <v>-</v>
      </c>
      <c r="U330" s="61" t="str">
        <f>IF(ISNUMBER(san_table_data!U327), IF(san_table_data!U327=-999,"NA",IF(san_table_data!U327&gt;99, "&gt;99", IF(san_table_data!U327&lt;1, "&lt;1", san_table_data!U327))), "-")</f>
        <v>-</v>
      </c>
      <c r="V330" s="47" t="str">
        <f>IF(ISNUMBER(san_table_data!V327), IF(san_table_data!V327=-999,"NA",san_table_data!V327), "-")</f>
        <v>-</v>
      </c>
      <c r="W330" s="47" t="str">
        <f>IF(ISNUMBER(san_table_data!W327), IF(san_table_data!W327=-999,"NA",san_table_data!W327), "-")</f>
        <v>-</v>
      </c>
      <c r="X330" s="47"/>
      <c r="Y330" s="47"/>
      <c r="Z330" s="62" t="str">
        <f>IF(ISNUMBER(san_table_data!Z327), IF(san_table_data!Z327=-999,"NA",IF(san_table_data!Z327&gt;99, "&gt;99", IF(san_table_data!Z327&lt;1, "&lt;1", san_table_data!Z327))), "-")</f>
        <v>-</v>
      </c>
      <c r="AA330" s="63" t="str">
        <f>IF(ISNUMBER(san_table_data!AA327), IF(san_table_data!AA327=-999,"NA",IF(san_table_data!AA327&gt;99, "&gt;99", IF(san_table_data!AA327&lt;1, "&lt;1", san_table_data!AA327))), "-")</f>
        <v>-</v>
      </c>
      <c r="AB330" s="63" t="str">
        <f>IF(ISNUMBER(san_table_data!AB327), IF(san_table_data!AB327=-999,"NA",IF(san_table_data!AB327&gt;99, "&gt;99", IF(san_table_data!AB327&lt;1, "&lt;1", san_table_data!AB327))), "-")</f>
        <v>-</v>
      </c>
      <c r="AC330" s="63" t="str">
        <f>IF(ISNUMBER(san_table_data!AC327), IF(san_table_data!AC327=-999,"NA",IF(san_table_data!AC327&gt;99, "&gt;99", IF(san_table_data!AC327&lt;1, "&lt;1", san_table_data!AC327))), "-")</f>
        <v>-</v>
      </c>
      <c r="AD330" s="59" t="str">
        <f>IF(ISNUMBER(san_table_data!AD327), IF(san_table_data!AD327=-999,"NA",IF(san_table_data!AD327&gt;99, "&gt;99", IF(san_table_data!AD327&lt;1, "&lt;1", san_table_data!AD327))), "-")</f>
        <v>-</v>
      </c>
      <c r="AE330" s="59" t="str">
        <f>IF(ISNUMBER(san_table_data!AE327), IF(san_table_data!AE327=-999,"NA",IF(san_table_data!AE327&gt;99, "&gt;99", IF(san_table_data!AE327&lt;1, "&lt;1", san_table_data!AE327))), "-")</f>
        <v>-</v>
      </c>
      <c r="AF330" s="59" t="str">
        <f>IF(ISNUMBER(san_table_data!AF327), IF(san_table_data!AF327=-999,"NA",IF(san_table_data!AF327&gt;99, "&gt;99", IF(san_table_data!AF327&lt;1, "&lt;1", san_table_data!AF327))), "-")</f>
        <v>-</v>
      </c>
      <c r="AG330" s="62" t="str">
        <f>IF(ISNUMBER(san_table_data!AG327), IF(san_table_data!AG327=-999,"NA",IF(san_table_data!AG327&gt;99, "&gt;99", IF(san_table_data!AG327&lt;1, "&lt;1", san_table_data!AG327))), "-")</f>
        <v>-</v>
      </c>
      <c r="AH330" s="63" t="str">
        <f>IF(ISNUMBER(san_table_data!AH327), IF(san_table_data!AH327=-999,"NA",IF(san_table_data!AH327&gt;99, "&gt;99", IF(san_table_data!AH327&lt;1, "&lt;1", san_table_data!AH327))), "-")</f>
        <v>-</v>
      </c>
      <c r="AI330" s="63" t="str">
        <f>IF(ISNUMBER(san_table_data!AI327), IF(san_table_data!AI327=-999,"NA",IF(san_table_data!AI327&gt;99, "&gt;99", IF(san_table_data!AI327&lt;1, "&lt;1", san_table_data!AI327))), "-")</f>
        <v>-</v>
      </c>
      <c r="AJ330" s="63" t="str">
        <f>IF(ISNUMBER(san_table_data!AJ327), IF(san_table_data!AJ327=-999,"NA",IF(san_table_data!AJ327&gt;99, "&gt;99", IF(san_table_data!AJ327&lt;1, "&lt;1", san_table_data!AJ327))), "-")</f>
        <v>-</v>
      </c>
      <c r="AK330" s="59" t="str">
        <f>IF(ISNUMBER(san_table_data!AK327), IF(san_table_data!AK327=-999,"NA",IF(san_table_data!AK327&gt;99, "&gt;99", IF(san_table_data!AK327&lt;1, "&lt;1", san_table_data!AK327))), "-")</f>
        <v>-</v>
      </c>
      <c r="AL330" s="59" t="str">
        <f>IF(ISNUMBER(san_table_data!AL327), IF(san_table_data!AL327=-999,"NA",IF(san_table_data!AL327&gt;99, "&gt;99", IF(san_table_data!AL327&lt;1, "&lt;1", san_table_data!AL327))), "-")</f>
        <v>-</v>
      </c>
      <c r="AM330" s="59" t="str">
        <f>IF(ISNUMBER(san_table_data!AM327), IF(san_table_data!AM327=-999,"NA",IF(san_table_data!AM327&gt;99, "&gt;99", IF(san_table_data!AM327&lt;1, "&lt;1", san_table_data!AM327))), "-")</f>
        <v>-</v>
      </c>
      <c r="AN330" s="62" t="str">
        <f>IF(ISNUMBER(san_table_data!AN327), IF(san_table_data!AN327=-999,"NA",IF(san_table_data!AN327&gt;99, "&gt;99", IF(san_table_data!AN327&lt;1, "&lt;1", san_table_data!AN327))), "-")</f>
        <v>-</v>
      </c>
      <c r="AO330" s="63" t="str">
        <f>IF(ISNUMBER(san_table_data!AO327), IF(san_table_data!AO327=-999,"NA",IF(san_table_data!AO327&gt;99, "&gt;99", IF(san_table_data!AO327&lt;1, "&lt;1", san_table_data!AO327))), "-")</f>
        <v>-</v>
      </c>
      <c r="AP330" s="63" t="str">
        <f>IF(ISNUMBER(san_table_data!AP327), IF(san_table_data!AP327=-999,"NA",IF(san_table_data!AP327&gt;99, "&gt;99", IF(san_table_data!AP327&lt;1, "&lt;1", san_table_data!AP327))), "-")</f>
        <v>-</v>
      </c>
      <c r="AQ330" s="63" t="str">
        <f>IF(ISNUMBER(san_table_data!AQ327), IF(san_table_data!AQ327=-999,"NA",IF(san_table_data!AQ327&gt;99, "&gt;99", IF(san_table_data!AQ327&lt;1, "&lt;1", san_table_data!AQ327))), "-")</f>
        <v>-</v>
      </c>
      <c r="AR330" s="59" t="str">
        <f>IF(ISNUMBER(san_table_data!AR327), IF(san_table_data!AR327=-999,"NA",IF(san_table_data!AR327&gt;99, "&gt;99", IF(san_table_data!AR327&lt;1, "&lt;1", san_table_data!AR327))), "-")</f>
        <v>-</v>
      </c>
      <c r="AS330" s="59" t="str">
        <f>IF(ISNUMBER(san_table_data!AS327), IF(san_table_data!AS327=-999,"NA",IF(san_table_data!AS327&gt;99, "&gt;99", IF(san_table_data!AS327&lt;1, "&lt;1", san_table_data!AS327))), "-")</f>
        <v>-</v>
      </c>
      <c r="AT330" s="59" t="str">
        <f>IF(ISNUMBER(san_table_data!AT327), IF(san_table_data!AT327=-999,"NA",IF(san_table_data!AT327&gt;99, "&gt;99", IF(san_table_data!AT327&lt;1, "&lt;1", san_table_data!AT327))), "-")</f>
        <v>-</v>
      </c>
    </row>
    <row r="331" x14ac:dyDescent="0.25">
      <c r="A331" s="56" t="str">
        <f>IF(ISBLANK(san_table_data!A328), "", san_table_data!A328)</f>
        <v/>
      </c>
      <c r="B331" s="56" t="str">
        <f>IF(ISBLANK(san_table_data!B328), "", san_table_data!B328)</f>
        <v/>
      </c>
      <c r="C331" s="57" t="str">
        <f>IF(ISNUMBER(san_table_data!C328), san_table_data!C328, "-")</f>
        <v>-</v>
      </c>
      <c r="D331" s="58" t="str">
        <f>IF(ISNUMBER(san_table_data!D328), san_table_data!D328, "-")</f>
        <v>-</v>
      </c>
      <c r="E331" s="59" t="str">
        <f>IF(ISNUMBER(san_table_data!E328), san_table_data!E328, "-")</f>
        <v>-</v>
      </c>
      <c r="F331" s="60" t="str">
        <f>IF(ISNUMBER(san_table_data!F328), IF(san_table_data!F328=-999,"NA",IF(san_table_data!F328&gt;99, "&gt;99", IF(san_table_data!F328&lt;1, "&lt;1", san_table_data!F328))), "-")</f>
        <v>-</v>
      </c>
      <c r="G331" s="59" t="str">
        <f>IF(ISNUMBER(san_table_data!G328), IF(san_table_data!G328=-999,"NA",IF(san_table_data!G328&gt;99, "&gt;99", IF(san_table_data!G328&lt;1, "&lt;1", san_table_data!G328))), "-")</f>
        <v>-</v>
      </c>
      <c r="H331" s="59" t="str">
        <f>IF(ISNUMBER(san_table_data!H328), IF(san_table_data!H328=-999,"NA",IF(san_table_data!H328&gt;99, "&gt;99", IF(san_table_data!H328&lt;1, "&lt;1", san_table_data!H328))), "-")</f>
        <v>-</v>
      </c>
      <c r="I331" s="61" t="str">
        <f>IF(ISNUMBER(san_table_data!I328), IF(san_table_data!I328=-999,"NA",IF(san_table_data!I328&gt;99, "&gt;99", IF(san_table_data!I328&lt;1, "&lt;1", san_table_data!I328))), "-")</f>
        <v>-</v>
      </c>
      <c r="J331" s="47" t="str">
        <f>IF(ISNUMBER(san_table_data!J328), IF(san_table_data!J328=-999,"NA",san_table_data!J328), "-")</f>
        <v>-</v>
      </c>
      <c r="K331" s="47" t="str">
        <f>IF(ISNUMBER(san_table_data!K328), IF(san_table_data!K328=-999,"NA",san_table_data!K328), "-")</f>
        <v>-</v>
      </c>
      <c r="L331" s="60" t="str">
        <f>IF(ISNUMBER(san_table_data!L328), IF(san_table_data!L328=-999,"NA",IF(san_table_data!L328&gt;99, "&gt;99", IF(san_table_data!L328&lt;1, "&lt;1", san_table_data!L328))), "-")</f>
        <v>-</v>
      </c>
      <c r="M331" s="59" t="str">
        <f>IF(ISNUMBER(san_table_data!M328), IF(san_table_data!M328=-999,"NA",IF(san_table_data!M328&gt;99, "&gt;99", IF(san_table_data!M328&lt;1, "&lt;1", san_table_data!M328))), "-")</f>
        <v>-</v>
      </c>
      <c r="N331" s="59" t="str">
        <f>IF(ISNUMBER(san_table_data!N328), IF(san_table_data!N328=-999,"NA",IF(san_table_data!N328&gt;99, "&gt;99", IF(san_table_data!N328&lt;1, "&lt;1", san_table_data!N328))), "-")</f>
        <v>-</v>
      </c>
      <c r="O331" s="61" t="str">
        <f>IF(ISNUMBER(san_table_data!O328), IF(san_table_data!O328=-999,"NA",IF(san_table_data!O328&gt;99, "&gt;99", IF(san_table_data!O328&lt;1, "&lt;1", san_table_data!O328))), "-")</f>
        <v>-</v>
      </c>
      <c r="P331" s="47" t="str">
        <f>IF(ISNUMBER(san_table_data!P328), IF(san_table_data!P328=-999,"NA",san_table_data!P328), "-")</f>
        <v>-</v>
      </c>
      <c r="Q331" s="47" t="str">
        <f>IF(ISNUMBER(san_table_data!Q328), IF(san_table_data!Q328=-999,"NA",san_table_data!Q328), "-")</f>
        <v>-</v>
      </c>
      <c r="R331" s="60" t="str">
        <f>IF(ISNUMBER(san_table_data!R328), IF(san_table_data!R328=-999,"NA",IF(san_table_data!R328&gt;99, "&gt;99", IF(san_table_data!R328&lt;1, "&lt;1", san_table_data!R328))), "-")</f>
        <v>-</v>
      </c>
      <c r="S331" s="59" t="str">
        <f>IF(ISNUMBER(san_table_data!S328), IF(san_table_data!S328=-999,"NA",IF(san_table_data!S328&gt;99, "&gt;99", IF(san_table_data!S328&lt;1, "&lt;1", san_table_data!S328))), "-")</f>
        <v>-</v>
      </c>
      <c r="T331" s="59" t="str">
        <f>IF(ISNUMBER(san_table_data!T328), IF(san_table_data!T328=-999,"NA",IF(san_table_data!T328&gt;99, "&gt;99", IF(san_table_data!T328&lt;1, "&lt;1", san_table_data!T328))), "-")</f>
        <v>-</v>
      </c>
      <c r="U331" s="61" t="str">
        <f>IF(ISNUMBER(san_table_data!U328), IF(san_table_data!U328=-999,"NA",IF(san_table_data!U328&gt;99, "&gt;99", IF(san_table_data!U328&lt;1, "&lt;1", san_table_data!U328))), "-")</f>
        <v>-</v>
      </c>
      <c r="V331" s="47" t="str">
        <f>IF(ISNUMBER(san_table_data!V328), IF(san_table_data!V328=-999,"NA",san_table_data!V328), "-")</f>
        <v>-</v>
      </c>
      <c r="W331" s="47" t="str">
        <f>IF(ISNUMBER(san_table_data!W328), IF(san_table_data!W328=-999,"NA",san_table_data!W328), "-")</f>
        <v>-</v>
      </c>
      <c r="X331" s="47"/>
      <c r="Y331" s="47"/>
      <c r="Z331" s="62" t="str">
        <f>IF(ISNUMBER(san_table_data!Z328), IF(san_table_data!Z328=-999,"NA",IF(san_table_data!Z328&gt;99, "&gt;99", IF(san_table_data!Z328&lt;1, "&lt;1", san_table_data!Z328))), "-")</f>
        <v>-</v>
      </c>
      <c r="AA331" s="63" t="str">
        <f>IF(ISNUMBER(san_table_data!AA328), IF(san_table_data!AA328=-999,"NA",IF(san_table_data!AA328&gt;99, "&gt;99", IF(san_table_data!AA328&lt;1, "&lt;1", san_table_data!AA328))), "-")</f>
        <v>-</v>
      </c>
      <c r="AB331" s="63" t="str">
        <f>IF(ISNUMBER(san_table_data!AB328), IF(san_table_data!AB328=-999,"NA",IF(san_table_data!AB328&gt;99, "&gt;99", IF(san_table_data!AB328&lt;1, "&lt;1", san_table_data!AB328))), "-")</f>
        <v>-</v>
      </c>
      <c r="AC331" s="63" t="str">
        <f>IF(ISNUMBER(san_table_data!AC328), IF(san_table_data!AC328=-999,"NA",IF(san_table_data!AC328&gt;99, "&gt;99", IF(san_table_data!AC328&lt;1, "&lt;1", san_table_data!AC328))), "-")</f>
        <v>-</v>
      </c>
      <c r="AD331" s="59" t="str">
        <f>IF(ISNUMBER(san_table_data!AD328), IF(san_table_data!AD328=-999,"NA",IF(san_table_data!AD328&gt;99, "&gt;99", IF(san_table_data!AD328&lt;1, "&lt;1", san_table_data!AD328))), "-")</f>
        <v>-</v>
      </c>
      <c r="AE331" s="59" t="str">
        <f>IF(ISNUMBER(san_table_data!AE328), IF(san_table_data!AE328=-999,"NA",IF(san_table_data!AE328&gt;99, "&gt;99", IF(san_table_data!AE328&lt;1, "&lt;1", san_table_data!AE328))), "-")</f>
        <v>-</v>
      </c>
      <c r="AF331" s="59" t="str">
        <f>IF(ISNUMBER(san_table_data!AF328), IF(san_table_data!AF328=-999,"NA",IF(san_table_data!AF328&gt;99, "&gt;99", IF(san_table_data!AF328&lt;1, "&lt;1", san_table_data!AF328))), "-")</f>
        <v>-</v>
      </c>
      <c r="AG331" s="62" t="str">
        <f>IF(ISNUMBER(san_table_data!AG328), IF(san_table_data!AG328=-999,"NA",IF(san_table_data!AG328&gt;99, "&gt;99", IF(san_table_data!AG328&lt;1, "&lt;1", san_table_data!AG328))), "-")</f>
        <v>-</v>
      </c>
      <c r="AH331" s="63" t="str">
        <f>IF(ISNUMBER(san_table_data!AH328), IF(san_table_data!AH328=-999,"NA",IF(san_table_data!AH328&gt;99, "&gt;99", IF(san_table_data!AH328&lt;1, "&lt;1", san_table_data!AH328))), "-")</f>
        <v>-</v>
      </c>
      <c r="AI331" s="63" t="str">
        <f>IF(ISNUMBER(san_table_data!AI328), IF(san_table_data!AI328=-999,"NA",IF(san_table_data!AI328&gt;99, "&gt;99", IF(san_table_data!AI328&lt;1, "&lt;1", san_table_data!AI328))), "-")</f>
        <v>-</v>
      </c>
      <c r="AJ331" s="63" t="str">
        <f>IF(ISNUMBER(san_table_data!AJ328), IF(san_table_data!AJ328=-999,"NA",IF(san_table_data!AJ328&gt;99, "&gt;99", IF(san_table_data!AJ328&lt;1, "&lt;1", san_table_data!AJ328))), "-")</f>
        <v>-</v>
      </c>
      <c r="AK331" s="59" t="str">
        <f>IF(ISNUMBER(san_table_data!AK328), IF(san_table_data!AK328=-999,"NA",IF(san_table_data!AK328&gt;99, "&gt;99", IF(san_table_data!AK328&lt;1, "&lt;1", san_table_data!AK328))), "-")</f>
        <v>-</v>
      </c>
      <c r="AL331" s="59" t="str">
        <f>IF(ISNUMBER(san_table_data!AL328), IF(san_table_data!AL328=-999,"NA",IF(san_table_data!AL328&gt;99, "&gt;99", IF(san_table_data!AL328&lt;1, "&lt;1", san_table_data!AL328))), "-")</f>
        <v>-</v>
      </c>
      <c r="AM331" s="59" t="str">
        <f>IF(ISNUMBER(san_table_data!AM328), IF(san_table_data!AM328=-999,"NA",IF(san_table_data!AM328&gt;99, "&gt;99", IF(san_table_data!AM328&lt;1, "&lt;1", san_table_data!AM328))), "-")</f>
        <v>-</v>
      </c>
      <c r="AN331" s="62" t="str">
        <f>IF(ISNUMBER(san_table_data!AN328), IF(san_table_data!AN328=-999,"NA",IF(san_table_data!AN328&gt;99, "&gt;99", IF(san_table_data!AN328&lt;1, "&lt;1", san_table_data!AN328))), "-")</f>
        <v>-</v>
      </c>
      <c r="AO331" s="63" t="str">
        <f>IF(ISNUMBER(san_table_data!AO328), IF(san_table_data!AO328=-999,"NA",IF(san_table_data!AO328&gt;99, "&gt;99", IF(san_table_data!AO328&lt;1, "&lt;1", san_table_data!AO328))), "-")</f>
        <v>-</v>
      </c>
      <c r="AP331" s="63" t="str">
        <f>IF(ISNUMBER(san_table_data!AP328), IF(san_table_data!AP328=-999,"NA",IF(san_table_data!AP328&gt;99, "&gt;99", IF(san_table_data!AP328&lt;1, "&lt;1", san_table_data!AP328))), "-")</f>
        <v>-</v>
      </c>
      <c r="AQ331" s="63" t="str">
        <f>IF(ISNUMBER(san_table_data!AQ328), IF(san_table_data!AQ328=-999,"NA",IF(san_table_data!AQ328&gt;99, "&gt;99", IF(san_table_data!AQ328&lt;1, "&lt;1", san_table_data!AQ328))), "-")</f>
        <v>-</v>
      </c>
      <c r="AR331" s="59" t="str">
        <f>IF(ISNUMBER(san_table_data!AR328), IF(san_table_data!AR328=-999,"NA",IF(san_table_data!AR328&gt;99, "&gt;99", IF(san_table_data!AR328&lt;1, "&lt;1", san_table_data!AR328))), "-")</f>
        <v>-</v>
      </c>
      <c r="AS331" s="59" t="str">
        <f>IF(ISNUMBER(san_table_data!AS328), IF(san_table_data!AS328=-999,"NA",IF(san_table_data!AS328&gt;99, "&gt;99", IF(san_table_data!AS328&lt;1, "&lt;1", san_table_data!AS328))), "-")</f>
        <v>-</v>
      </c>
      <c r="AT331" s="59" t="str">
        <f>IF(ISNUMBER(san_table_data!AT328), IF(san_table_data!AT328=-999,"NA",IF(san_table_data!AT328&gt;99, "&gt;99", IF(san_table_data!AT328&lt;1, "&lt;1", san_table_data!AT328))), "-")</f>
        <v>-</v>
      </c>
    </row>
    <row r="332" x14ac:dyDescent="0.25">
      <c r="A332" s="56" t="str">
        <f>IF(ISBLANK(san_table_data!A329), "", san_table_data!A329)</f>
        <v/>
      </c>
      <c r="B332" s="56" t="str">
        <f>IF(ISBLANK(san_table_data!B329), "", san_table_data!B329)</f>
        <v/>
      </c>
      <c r="C332" s="57" t="str">
        <f>IF(ISNUMBER(san_table_data!C329), san_table_data!C329, "-")</f>
        <v>-</v>
      </c>
      <c r="D332" s="58" t="str">
        <f>IF(ISNUMBER(san_table_data!D329), san_table_data!D329, "-")</f>
        <v>-</v>
      </c>
      <c r="E332" s="59" t="str">
        <f>IF(ISNUMBER(san_table_data!E329), san_table_data!E329, "-")</f>
        <v>-</v>
      </c>
      <c r="F332" s="60" t="str">
        <f>IF(ISNUMBER(san_table_data!F329), IF(san_table_data!F329=-999,"NA",IF(san_table_data!F329&gt;99, "&gt;99", IF(san_table_data!F329&lt;1, "&lt;1", san_table_data!F329))), "-")</f>
        <v>-</v>
      </c>
      <c r="G332" s="59" t="str">
        <f>IF(ISNUMBER(san_table_data!G329), IF(san_table_data!G329=-999,"NA",IF(san_table_data!G329&gt;99, "&gt;99", IF(san_table_data!G329&lt;1, "&lt;1", san_table_data!G329))), "-")</f>
        <v>-</v>
      </c>
      <c r="H332" s="59" t="str">
        <f>IF(ISNUMBER(san_table_data!H329), IF(san_table_data!H329=-999,"NA",IF(san_table_data!H329&gt;99, "&gt;99", IF(san_table_data!H329&lt;1, "&lt;1", san_table_data!H329))), "-")</f>
        <v>-</v>
      </c>
      <c r="I332" s="61" t="str">
        <f>IF(ISNUMBER(san_table_data!I329), IF(san_table_data!I329=-999,"NA",IF(san_table_data!I329&gt;99, "&gt;99", IF(san_table_data!I329&lt;1, "&lt;1", san_table_data!I329))), "-")</f>
        <v>-</v>
      </c>
      <c r="J332" s="47" t="str">
        <f>IF(ISNUMBER(san_table_data!J329), IF(san_table_data!J329=-999,"NA",san_table_data!J329), "-")</f>
        <v>-</v>
      </c>
      <c r="K332" s="47" t="str">
        <f>IF(ISNUMBER(san_table_data!K329), IF(san_table_data!K329=-999,"NA",san_table_data!K329), "-")</f>
        <v>-</v>
      </c>
      <c r="L332" s="60" t="str">
        <f>IF(ISNUMBER(san_table_data!L329), IF(san_table_data!L329=-999,"NA",IF(san_table_data!L329&gt;99, "&gt;99", IF(san_table_data!L329&lt;1, "&lt;1", san_table_data!L329))), "-")</f>
        <v>-</v>
      </c>
      <c r="M332" s="59" t="str">
        <f>IF(ISNUMBER(san_table_data!M329), IF(san_table_data!M329=-999,"NA",IF(san_table_data!M329&gt;99, "&gt;99", IF(san_table_data!M329&lt;1, "&lt;1", san_table_data!M329))), "-")</f>
        <v>-</v>
      </c>
      <c r="N332" s="59" t="str">
        <f>IF(ISNUMBER(san_table_data!N329), IF(san_table_data!N329=-999,"NA",IF(san_table_data!N329&gt;99, "&gt;99", IF(san_table_data!N329&lt;1, "&lt;1", san_table_data!N329))), "-")</f>
        <v>-</v>
      </c>
      <c r="O332" s="61" t="str">
        <f>IF(ISNUMBER(san_table_data!O329), IF(san_table_data!O329=-999,"NA",IF(san_table_data!O329&gt;99, "&gt;99", IF(san_table_data!O329&lt;1, "&lt;1", san_table_data!O329))), "-")</f>
        <v>-</v>
      </c>
      <c r="P332" s="47" t="str">
        <f>IF(ISNUMBER(san_table_data!P329), IF(san_table_data!P329=-999,"NA",san_table_data!P329), "-")</f>
        <v>-</v>
      </c>
      <c r="Q332" s="47" t="str">
        <f>IF(ISNUMBER(san_table_data!Q329), IF(san_table_data!Q329=-999,"NA",san_table_data!Q329), "-")</f>
        <v>-</v>
      </c>
      <c r="R332" s="60" t="str">
        <f>IF(ISNUMBER(san_table_data!R329), IF(san_table_data!R329=-999,"NA",IF(san_table_data!R329&gt;99, "&gt;99", IF(san_table_data!R329&lt;1, "&lt;1", san_table_data!R329))), "-")</f>
        <v>-</v>
      </c>
      <c r="S332" s="59" t="str">
        <f>IF(ISNUMBER(san_table_data!S329), IF(san_table_data!S329=-999,"NA",IF(san_table_data!S329&gt;99, "&gt;99", IF(san_table_data!S329&lt;1, "&lt;1", san_table_data!S329))), "-")</f>
        <v>-</v>
      </c>
      <c r="T332" s="59" t="str">
        <f>IF(ISNUMBER(san_table_data!T329), IF(san_table_data!T329=-999,"NA",IF(san_table_data!T329&gt;99, "&gt;99", IF(san_table_data!T329&lt;1, "&lt;1", san_table_data!T329))), "-")</f>
        <v>-</v>
      </c>
      <c r="U332" s="61" t="str">
        <f>IF(ISNUMBER(san_table_data!U329), IF(san_table_data!U329=-999,"NA",IF(san_table_data!U329&gt;99, "&gt;99", IF(san_table_data!U329&lt;1, "&lt;1", san_table_data!U329))), "-")</f>
        <v>-</v>
      </c>
      <c r="V332" s="47" t="str">
        <f>IF(ISNUMBER(san_table_data!V329), IF(san_table_data!V329=-999,"NA",san_table_data!V329), "-")</f>
        <v>-</v>
      </c>
      <c r="W332" s="47" t="str">
        <f>IF(ISNUMBER(san_table_data!W329), IF(san_table_data!W329=-999,"NA",san_table_data!W329), "-")</f>
        <v>-</v>
      </c>
      <c r="X332" s="47"/>
      <c r="Y332" s="47"/>
      <c r="Z332" s="62" t="str">
        <f>IF(ISNUMBER(san_table_data!Z329), IF(san_table_data!Z329=-999,"NA",IF(san_table_data!Z329&gt;99, "&gt;99", IF(san_table_data!Z329&lt;1, "&lt;1", san_table_data!Z329))), "-")</f>
        <v>-</v>
      </c>
      <c r="AA332" s="63" t="str">
        <f>IF(ISNUMBER(san_table_data!AA329), IF(san_table_data!AA329=-999,"NA",IF(san_table_data!AA329&gt;99, "&gt;99", IF(san_table_data!AA329&lt;1, "&lt;1", san_table_data!AA329))), "-")</f>
        <v>-</v>
      </c>
      <c r="AB332" s="63" t="str">
        <f>IF(ISNUMBER(san_table_data!AB329), IF(san_table_data!AB329=-999,"NA",IF(san_table_data!AB329&gt;99, "&gt;99", IF(san_table_data!AB329&lt;1, "&lt;1", san_table_data!AB329))), "-")</f>
        <v>-</v>
      </c>
      <c r="AC332" s="63" t="str">
        <f>IF(ISNUMBER(san_table_data!AC329), IF(san_table_data!AC329=-999,"NA",IF(san_table_data!AC329&gt;99, "&gt;99", IF(san_table_data!AC329&lt;1, "&lt;1", san_table_data!AC329))), "-")</f>
        <v>-</v>
      </c>
      <c r="AD332" s="59" t="str">
        <f>IF(ISNUMBER(san_table_data!AD329), IF(san_table_data!AD329=-999,"NA",IF(san_table_data!AD329&gt;99, "&gt;99", IF(san_table_data!AD329&lt;1, "&lt;1", san_table_data!AD329))), "-")</f>
        <v>-</v>
      </c>
      <c r="AE332" s="59" t="str">
        <f>IF(ISNUMBER(san_table_data!AE329), IF(san_table_data!AE329=-999,"NA",IF(san_table_data!AE329&gt;99, "&gt;99", IF(san_table_data!AE329&lt;1, "&lt;1", san_table_data!AE329))), "-")</f>
        <v>-</v>
      </c>
      <c r="AF332" s="59" t="str">
        <f>IF(ISNUMBER(san_table_data!AF329), IF(san_table_data!AF329=-999,"NA",IF(san_table_data!AF329&gt;99, "&gt;99", IF(san_table_data!AF329&lt;1, "&lt;1", san_table_data!AF329))), "-")</f>
        <v>-</v>
      </c>
      <c r="AG332" s="62" t="str">
        <f>IF(ISNUMBER(san_table_data!AG329), IF(san_table_data!AG329=-999,"NA",IF(san_table_data!AG329&gt;99, "&gt;99", IF(san_table_data!AG329&lt;1, "&lt;1", san_table_data!AG329))), "-")</f>
        <v>-</v>
      </c>
      <c r="AH332" s="63" t="str">
        <f>IF(ISNUMBER(san_table_data!AH329), IF(san_table_data!AH329=-999,"NA",IF(san_table_data!AH329&gt;99, "&gt;99", IF(san_table_data!AH329&lt;1, "&lt;1", san_table_data!AH329))), "-")</f>
        <v>-</v>
      </c>
      <c r="AI332" s="63" t="str">
        <f>IF(ISNUMBER(san_table_data!AI329), IF(san_table_data!AI329=-999,"NA",IF(san_table_data!AI329&gt;99, "&gt;99", IF(san_table_data!AI329&lt;1, "&lt;1", san_table_data!AI329))), "-")</f>
        <v>-</v>
      </c>
      <c r="AJ332" s="63" t="str">
        <f>IF(ISNUMBER(san_table_data!AJ329), IF(san_table_data!AJ329=-999,"NA",IF(san_table_data!AJ329&gt;99, "&gt;99", IF(san_table_data!AJ329&lt;1, "&lt;1", san_table_data!AJ329))), "-")</f>
        <v>-</v>
      </c>
      <c r="AK332" s="59" t="str">
        <f>IF(ISNUMBER(san_table_data!AK329), IF(san_table_data!AK329=-999,"NA",IF(san_table_data!AK329&gt;99, "&gt;99", IF(san_table_data!AK329&lt;1, "&lt;1", san_table_data!AK329))), "-")</f>
        <v>-</v>
      </c>
      <c r="AL332" s="59" t="str">
        <f>IF(ISNUMBER(san_table_data!AL329), IF(san_table_data!AL329=-999,"NA",IF(san_table_data!AL329&gt;99, "&gt;99", IF(san_table_data!AL329&lt;1, "&lt;1", san_table_data!AL329))), "-")</f>
        <v>-</v>
      </c>
      <c r="AM332" s="59" t="str">
        <f>IF(ISNUMBER(san_table_data!AM329), IF(san_table_data!AM329=-999,"NA",IF(san_table_data!AM329&gt;99, "&gt;99", IF(san_table_data!AM329&lt;1, "&lt;1", san_table_data!AM329))), "-")</f>
        <v>-</v>
      </c>
      <c r="AN332" s="62" t="str">
        <f>IF(ISNUMBER(san_table_data!AN329), IF(san_table_data!AN329=-999,"NA",IF(san_table_data!AN329&gt;99, "&gt;99", IF(san_table_data!AN329&lt;1, "&lt;1", san_table_data!AN329))), "-")</f>
        <v>-</v>
      </c>
      <c r="AO332" s="63" t="str">
        <f>IF(ISNUMBER(san_table_data!AO329), IF(san_table_data!AO329=-999,"NA",IF(san_table_data!AO329&gt;99, "&gt;99", IF(san_table_data!AO329&lt;1, "&lt;1", san_table_data!AO329))), "-")</f>
        <v>-</v>
      </c>
      <c r="AP332" s="63" t="str">
        <f>IF(ISNUMBER(san_table_data!AP329), IF(san_table_data!AP329=-999,"NA",IF(san_table_data!AP329&gt;99, "&gt;99", IF(san_table_data!AP329&lt;1, "&lt;1", san_table_data!AP329))), "-")</f>
        <v>-</v>
      </c>
      <c r="AQ332" s="63" t="str">
        <f>IF(ISNUMBER(san_table_data!AQ329), IF(san_table_data!AQ329=-999,"NA",IF(san_table_data!AQ329&gt;99, "&gt;99", IF(san_table_data!AQ329&lt;1, "&lt;1", san_table_data!AQ329))), "-")</f>
        <v>-</v>
      </c>
      <c r="AR332" s="59" t="str">
        <f>IF(ISNUMBER(san_table_data!AR329), IF(san_table_data!AR329=-999,"NA",IF(san_table_data!AR329&gt;99, "&gt;99", IF(san_table_data!AR329&lt;1, "&lt;1", san_table_data!AR329))), "-")</f>
        <v>-</v>
      </c>
      <c r="AS332" s="59" t="str">
        <f>IF(ISNUMBER(san_table_data!AS329), IF(san_table_data!AS329=-999,"NA",IF(san_table_data!AS329&gt;99, "&gt;99", IF(san_table_data!AS329&lt;1, "&lt;1", san_table_data!AS329))), "-")</f>
        <v>-</v>
      </c>
      <c r="AT332" s="59" t="str">
        <f>IF(ISNUMBER(san_table_data!AT329), IF(san_table_data!AT329=-999,"NA",IF(san_table_data!AT329&gt;99, "&gt;99", IF(san_table_data!AT329&lt;1, "&lt;1", san_table_data!AT329))), "-")</f>
        <v>-</v>
      </c>
    </row>
    <row r="333" x14ac:dyDescent="0.25">
      <c r="A333" s="56" t="str">
        <f>IF(ISBLANK(san_table_data!A330), "", san_table_data!A330)</f>
        <v/>
      </c>
      <c r="B333" s="56" t="str">
        <f>IF(ISBLANK(san_table_data!B330), "", san_table_data!B330)</f>
        <v/>
      </c>
      <c r="C333" s="57" t="str">
        <f>IF(ISNUMBER(san_table_data!C330), san_table_data!C330, "-")</f>
        <v>-</v>
      </c>
      <c r="D333" s="58" t="str">
        <f>IF(ISNUMBER(san_table_data!D330), san_table_data!D330, "-")</f>
        <v>-</v>
      </c>
      <c r="E333" s="59" t="str">
        <f>IF(ISNUMBER(san_table_data!E330), san_table_data!E330, "-")</f>
        <v>-</v>
      </c>
      <c r="F333" s="60" t="str">
        <f>IF(ISNUMBER(san_table_data!F330), IF(san_table_data!F330=-999,"NA",IF(san_table_data!F330&gt;99, "&gt;99", IF(san_table_data!F330&lt;1, "&lt;1", san_table_data!F330))), "-")</f>
        <v>-</v>
      </c>
      <c r="G333" s="59" t="str">
        <f>IF(ISNUMBER(san_table_data!G330), IF(san_table_data!G330=-999,"NA",IF(san_table_data!G330&gt;99, "&gt;99", IF(san_table_data!G330&lt;1, "&lt;1", san_table_data!G330))), "-")</f>
        <v>-</v>
      </c>
      <c r="H333" s="59" t="str">
        <f>IF(ISNUMBER(san_table_data!H330), IF(san_table_data!H330=-999,"NA",IF(san_table_data!H330&gt;99, "&gt;99", IF(san_table_data!H330&lt;1, "&lt;1", san_table_data!H330))), "-")</f>
        <v>-</v>
      </c>
      <c r="I333" s="61" t="str">
        <f>IF(ISNUMBER(san_table_data!I330), IF(san_table_data!I330=-999,"NA",IF(san_table_data!I330&gt;99, "&gt;99", IF(san_table_data!I330&lt;1, "&lt;1", san_table_data!I330))), "-")</f>
        <v>-</v>
      </c>
      <c r="J333" s="47" t="str">
        <f>IF(ISNUMBER(san_table_data!J330), IF(san_table_data!J330=-999,"NA",san_table_data!J330), "-")</f>
        <v>-</v>
      </c>
      <c r="K333" s="47" t="str">
        <f>IF(ISNUMBER(san_table_data!K330), IF(san_table_data!K330=-999,"NA",san_table_data!K330), "-")</f>
        <v>-</v>
      </c>
      <c r="L333" s="60" t="str">
        <f>IF(ISNUMBER(san_table_data!L330), IF(san_table_data!L330=-999,"NA",IF(san_table_data!L330&gt;99, "&gt;99", IF(san_table_data!L330&lt;1, "&lt;1", san_table_data!L330))), "-")</f>
        <v>-</v>
      </c>
      <c r="M333" s="59" t="str">
        <f>IF(ISNUMBER(san_table_data!M330), IF(san_table_data!M330=-999,"NA",IF(san_table_data!M330&gt;99, "&gt;99", IF(san_table_data!M330&lt;1, "&lt;1", san_table_data!M330))), "-")</f>
        <v>-</v>
      </c>
      <c r="N333" s="59" t="str">
        <f>IF(ISNUMBER(san_table_data!N330), IF(san_table_data!N330=-999,"NA",IF(san_table_data!N330&gt;99, "&gt;99", IF(san_table_data!N330&lt;1, "&lt;1", san_table_data!N330))), "-")</f>
        <v>-</v>
      </c>
      <c r="O333" s="61" t="str">
        <f>IF(ISNUMBER(san_table_data!O330), IF(san_table_data!O330=-999,"NA",IF(san_table_data!O330&gt;99, "&gt;99", IF(san_table_data!O330&lt;1, "&lt;1", san_table_data!O330))), "-")</f>
        <v>-</v>
      </c>
      <c r="P333" s="47" t="str">
        <f>IF(ISNUMBER(san_table_data!P330), IF(san_table_data!P330=-999,"NA",san_table_data!P330), "-")</f>
        <v>-</v>
      </c>
      <c r="Q333" s="47" t="str">
        <f>IF(ISNUMBER(san_table_data!Q330), IF(san_table_data!Q330=-999,"NA",san_table_data!Q330), "-")</f>
        <v>-</v>
      </c>
      <c r="R333" s="60" t="str">
        <f>IF(ISNUMBER(san_table_data!R330), IF(san_table_data!R330=-999,"NA",IF(san_table_data!R330&gt;99, "&gt;99", IF(san_table_data!R330&lt;1, "&lt;1", san_table_data!R330))), "-")</f>
        <v>-</v>
      </c>
      <c r="S333" s="59" t="str">
        <f>IF(ISNUMBER(san_table_data!S330), IF(san_table_data!S330=-999,"NA",IF(san_table_data!S330&gt;99, "&gt;99", IF(san_table_data!S330&lt;1, "&lt;1", san_table_data!S330))), "-")</f>
        <v>-</v>
      </c>
      <c r="T333" s="59" t="str">
        <f>IF(ISNUMBER(san_table_data!T330), IF(san_table_data!T330=-999,"NA",IF(san_table_data!T330&gt;99, "&gt;99", IF(san_table_data!T330&lt;1, "&lt;1", san_table_data!T330))), "-")</f>
        <v>-</v>
      </c>
      <c r="U333" s="61" t="str">
        <f>IF(ISNUMBER(san_table_data!U330), IF(san_table_data!U330=-999,"NA",IF(san_table_data!U330&gt;99, "&gt;99", IF(san_table_data!U330&lt;1, "&lt;1", san_table_data!U330))), "-")</f>
        <v>-</v>
      </c>
      <c r="V333" s="47" t="str">
        <f>IF(ISNUMBER(san_table_data!V330), IF(san_table_data!V330=-999,"NA",san_table_data!V330), "-")</f>
        <v>-</v>
      </c>
      <c r="W333" s="47" t="str">
        <f>IF(ISNUMBER(san_table_data!W330), IF(san_table_data!W330=-999,"NA",san_table_data!W330), "-")</f>
        <v>-</v>
      </c>
      <c r="X333" s="47"/>
      <c r="Y333" s="47"/>
      <c r="Z333" s="62" t="str">
        <f>IF(ISNUMBER(san_table_data!Z330), IF(san_table_data!Z330=-999,"NA",IF(san_table_data!Z330&gt;99, "&gt;99", IF(san_table_data!Z330&lt;1, "&lt;1", san_table_data!Z330))), "-")</f>
        <v>-</v>
      </c>
      <c r="AA333" s="63" t="str">
        <f>IF(ISNUMBER(san_table_data!AA330), IF(san_table_data!AA330=-999,"NA",IF(san_table_data!AA330&gt;99, "&gt;99", IF(san_table_data!AA330&lt;1, "&lt;1", san_table_data!AA330))), "-")</f>
        <v>-</v>
      </c>
      <c r="AB333" s="63" t="str">
        <f>IF(ISNUMBER(san_table_data!AB330), IF(san_table_data!AB330=-999,"NA",IF(san_table_data!AB330&gt;99, "&gt;99", IF(san_table_data!AB330&lt;1, "&lt;1", san_table_data!AB330))), "-")</f>
        <v>-</v>
      </c>
      <c r="AC333" s="63" t="str">
        <f>IF(ISNUMBER(san_table_data!AC330), IF(san_table_data!AC330=-999,"NA",IF(san_table_data!AC330&gt;99, "&gt;99", IF(san_table_data!AC330&lt;1, "&lt;1", san_table_data!AC330))), "-")</f>
        <v>-</v>
      </c>
      <c r="AD333" s="59" t="str">
        <f>IF(ISNUMBER(san_table_data!AD330), IF(san_table_data!AD330=-999,"NA",IF(san_table_data!AD330&gt;99, "&gt;99", IF(san_table_data!AD330&lt;1, "&lt;1", san_table_data!AD330))), "-")</f>
        <v>-</v>
      </c>
      <c r="AE333" s="59" t="str">
        <f>IF(ISNUMBER(san_table_data!AE330), IF(san_table_data!AE330=-999,"NA",IF(san_table_data!AE330&gt;99, "&gt;99", IF(san_table_data!AE330&lt;1, "&lt;1", san_table_data!AE330))), "-")</f>
        <v>-</v>
      </c>
      <c r="AF333" s="59" t="str">
        <f>IF(ISNUMBER(san_table_data!AF330), IF(san_table_data!AF330=-999,"NA",IF(san_table_data!AF330&gt;99, "&gt;99", IF(san_table_data!AF330&lt;1, "&lt;1", san_table_data!AF330))), "-")</f>
        <v>-</v>
      </c>
      <c r="AG333" s="62" t="str">
        <f>IF(ISNUMBER(san_table_data!AG330), IF(san_table_data!AG330=-999,"NA",IF(san_table_data!AG330&gt;99, "&gt;99", IF(san_table_data!AG330&lt;1, "&lt;1", san_table_data!AG330))), "-")</f>
        <v>-</v>
      </c>
      <c r="AH333" s="63" t="str">
        <f>IF(ISNUMBER(san_table_data!AH330), IF(san_table_data!AH330=-999,"NA",IF(san_table_data!AH330&gt;99, "&gt;99", IF(san_table_data!AH330&lt;1, "&lt;1", san_table_data!AH330))), "-")</f>
        <v>-</v>
      </c>
      <c r="AI333" s="63" t="str">
        <f>IF(ISNUMBER(san_table_data!AI330), IF(san_table_data!AI330=-999,"NA",IF(san_table_data!AI330&gt;99, "&gt;99", IF(san_table_data!AI330&lt;1, "&lt;1", san_table_data!AI330))), "-")</f>
        <v>-</v>
      </c>
      <c r="AJ333" s="63" t="str">
        <f>IF(ISNUMBER(san_table_data!AJ330), IF(san_table_data!AJ330=-999,"NA",IF(san_table_data!AJ330&gt;99, "&gt;99", IF(san_table_data!AJ330&lt;1, "&lt;1", san_table_data!AJ330))), "-")</f>
        <v>-</v>
      </c>
      <c r="AK333" s="59" t="str">
        <f>IF(ISNUMBER(san_table_data!AK330), IF(san_table_data!AK330=-999,"NA",IF(san_table_data!AK330&gt;99, "&gt;99", IF(san_table_data!AK330&lt;1, "&lt;1", san_table_data!AK330))), "-")</f>
        <v>-</v>
      </c>
      <c r="AL333" s="59" t="str">
        <f>IF(ISNUMBER(san_table_data!AL330), IF(san_table_data!AL330=-999,"NA",IF(san_table_data!AL330&gt;99, "&gt;99", IF(san_table_data!AL330&lt;1, "&lt;1", san_table_data!AL330))), "-")</f>
        <v>-</v>
      </c>
      <c r="AM333" s="59" t="str">
        <f>IF(ISNUMBER(san_table_data!AM330), IF(san_table_data!AM330=-999,"NA",IF(san_table_data!AM330&gt;99, "&gt;99", IF(san_table_data!AM330&lt;1, "&lt;1", san_table_data!AM330))), "-")</f>
        <v>-</v>
      </c>
      <c r="AN333" s="62" t="str">
        <f>IF(ISNUMBER(san_table_data!AN330), IF(san_table_data!AN330=-999,"NA",IF(san_table_data!AN330&gt;99, "&gt;99", IF(san_table_data!AN330&lt;1, "&lt;1", san_table_data!AN330))), "-")</f>
        <v>-</v>
      </c>
      <c r="AO333" s="63" t="str">
        <f>IF(ISNUMBER(san_table_data!AO330), IF(san_table_data!AO330=-999,"NA",IF(san_table_data!AO330&gt;99, "&gt;99", IF(san_table_data!AO330&lt;1, "&lt;1", san_table_data!AO330))), "-")</f>
        <v>-</v>
      </c>
      <c r="AP333" s="63" t="str">
        <f>IF(ISNUMBER(san_table_data!AP330), IF(san_table_data!AP330=-999,"NA",IF(san_table_data!AP330&gt;99, "&gt;99", IF(san_table_data!AP330&lt;1, "&lt;1", san_table_data!AP330))), "-")</f>
        <v>-</v>
      </c>
      <c r="AQ333" s="63" t="str">
        <f>IF(ISNUMBER(san_table_data!AQ330), IF(san_table_data!AQ330=-999,"NA",IF(san_table_data!AQ330&gt;99, "&gt;99", IF(san_table_data!AQ330&lt;1, "&lt;1", san_table_data!AQ330))), "-")</f>
        <v>-</v>
      </c>
      <c r="AR333" s="59" t="str">
        <f>IF(ISNUMBER(san_table_data!AR330), IF(san_table_data!AR330=-999,"NA",IF(san_table_data!AR330&gt;99, "&gt;99", IF(san_table_data!AR330&lt;1, "&lt;1", san_table_data!AR330))), "-")</f>
        <v>-</v>
      </c>
      <c r="AS333" s="59" t="str">
        <f>IF(ISNUMBER(san_table_data!AS330), IF(san_table_data!AS330=-999,"NA",IF(san_table_data!AS330&gt;99, "&gt;99", IF(san_table_data!AS330&lt;1, "&lt;1", san_table_data!AS330))), "-")</f>
        <v>-</v>
      </c>
      <c r="AT333" s="59" t="str">
        <f>IF(ISNUMBER(san_table_data!AT330), IF(san_table_data!AT330=-999,"NA",IF(san_table_data!AT330&gt;99, "&gt;99", IF(san_table_data!AT330&lt;1, "&lt;1", san_table_data!AT330))), "-")</f>
        <v>-</v>
      </c>
    </row>
    <row r="334" x14ac:dyDescent="0.25">
      <c r="A334" s="56" t="str">
        <f>IF(ISBLANK(san_table_data!A331), "", san_table_data!A331)</f>
        <v/>
      </c>
      <c r="B334" s="56" t="str">
        <f>IF(ISBLANK(san_table_data!B331), "", san_table_data!B331)</f>
        <v/>
      </c>
      <c r="C334" s="57" t="str">
        <f>IF(ISNUMBER(san_table_data!C331), san_table_data!C331, "-")</f>
        <v>-</v>
      </c>
      <c r="D334" s="58" t="str">
        <f>IF(ISNUMBER(san_table_data!D331), san_table_data!D331, "-")</f>
        <v>-</v>
      </c>
      <c r="E334" s="59" t="str">
        <f>IF(ISNUMBER(san_table_data!E331), san_table_data!E331, "-")</f>
        <v>-</v>
      </c>
      <c r="F334" s="60" t="str">
        <f>IF(ISNUMBER(san_table_data!F331), IF(san_table_data!F331=-999,"NA",IF(san_table_data!F331&gt;99, "&gt;99", IF(san_table_data!F331&lt;1, "&lt;1", san_table_data!F331))), "-")</f>
        <v>-</v>
      </c>
      <c r="G334" s="59" t="str">
        <f>IF(ISNUMBER(san_table_data!G331), IF(san_table_data!G331=-999,"NA",IF(san_table_data!G331&gt;99, "&gt;99", IF(san_table_data!G331&lt;1, "&lt;1", san_table_data!G331))), "-")</f>
        <v>-</v>
      </c>
      <c r="H334" s="59" t="str">
        <f>IF(ISNUMBER(san_table_data!H331), IF(san_table_data!H331=-999,"NA",IF(san_table_data!H331&gt;99, "&gt;99", IF(san_table_data!H331&lt;1, "&lt;1", san_table_data!H331))), "-")</f>
        <v>-</v>
      </c>
      <c r="I334" s="61" t="str">
        <f>IF(ISNUMBER(san_table_data!I331), IF(san_table_data!I331=-999,"NA",IF(san_table_data!I331&gt;99, "&gt;99", IF(san_table_data!I331&lt;1, "&lt;1", san_table_data!I331))), "-")</f>
        <v>-</v>
      </c>
      <c r="J334" s="47" t="str">
        <f>IF(ISNUMBER(san_table_data!J331), IF(san_table_data!J331=-999,"NA",san_table_data!J331), "-")</f>
        <v>-</v>
      </c>
      <c r="K334" s="47" t="str">
        <f>IF(ISNUMBER(san_table_data!K331), IF(san_table_data!K331=-999,"NA",san_table_data!K331), "-")</f>
        <v>-</v>
      </c>
      <c r="L334" s="60" t="str">
        <f>IF(ISNUMBER(san_table_data!L331), IF(san_table_data!L331=-999,"NA",IF(san_table_data!L331&gt;99, "&gt;99", IF(san_table_data!L331&lt;1, "&lt;1", san_table_data!L331))), "-")</f>
        <v>-</v>
      </c>
      <c r="M334" s="59" t="str">
        <f>IF(ISNUMBER(san_table_data!M331), IF(san_table_data!M331=-999,"NA",IF(san_table_data!M331&gt;99, "&gt;99", IF(san_table_data!M331&lt;1, "&lt;1", san_table_data!M331))), "-")</f>
        <v>-</v>
      </c>
      <c r="N334" s="59" t="str">
        <f>IF(ISNUMBER(san_table_data!N331), IF(san_table_data!N331=-999,"NA",IF(san_table_data!N331&gt;99, "&gt;99", IF(san_table_data!N331&lt;1, "&lt;1", san_table_data!N331))), "-")</f>
        <v>-</v>
      </c>
      <c r="O334" s="61" t="str">
        <f>IF(ISNUMBER(san_table_data!O331), IF(san_table_data!O331=-999,"NA",IF(san_table_data!O331&gt;99, "&gt;99", IF(san_table_data!O331&lt;1, "&lt;1", san_table_data!O331))), "-")</f>
        <v>-</v>
      </c>
      <c r="P334" s="47" t="str">
        <f>IF(ISNUMBER(san_table_data!P331), IF(san_table_data!P331=-999,"NA",san_table_data!P331), "-")</f>
        <v>-</v>
      </c>
      <c r="Q334" s="47" t="str">
        <f>IF(ISNUMBER(san_table_data!Q331), IF(san_table_data!Q331=-999,"NA",san_table_data!Q331), "-")</f>
        <v>-</v>
      </c>
      <c r="R334" s="60" t="str">
        <f>IF(ISNUMBER(san_table_data!R331), IF(san_table_data!R331=-999,"NA",IF(san_table_data!R331&gt;99, "&gt;99", IF(san_table_data!R331&lt;1, "&lt;1", san_table_data!R331))), "-")</f>
        <v>-</v>
      </c>
      <c r="S334" s="59" t="str">
        <f>IF(ISNUMBER(san_table_data!S331), IF(san_table_data!S331=-999,"NA",IF(san_table_data!S331&gt;99, "&gt;99", IF(san_table_data!S331&lt;1, "&lt;1", san_table_data!S331))), "-")</f>
        <v>-</v>
      </c>
      <c r="T334" s="59" t="str">
        <f>IF(ISNUMBER(san_table_data!T331), IF(san_table_data!T331=-999,"NA",IF(san_table_data!T331&gt;99, "&gt;99", IF(san_table_data!T331&lt;1, "&lt;1", san_table_data!T331))), "-")</f>
        <v>-</v>
      </c>
      <c r="U334" s="61" t="str">
        <f>IF(ISNUMBER(san_table_data!U331), IF(san_table_data!U331=-999,"NA",IF(san_table_data!U331&gt;99, "&gt;99", IF(san_table_data!U331&lt;1, "&lt;1", san_table_data!U331))), "-")</f>
        <v>-</v>
      </c>
      <c r="V334" s="47" t="str">
        <f>IF(ISNUMBER(san_table_data!V331), IF(san_table_data!V331=-999,"NA",san_table_data!V331), "-")</f>
        <v>-</v>
      </c>
      <c r="W334" s="47" t="str">
        <f>IF(ISNUMBER(san_table_data!W331), IF(san_table_data!W331=-999,"NA",san_table_data!W331), "-")</f>
        <v>-</v>
      </c>
      <c r="X334" s="47"/>
      <c r="Y334" s="47"/>
      <c r="Z334" s="62" t="str">
        <f>IF(ISNUMBER(san_table_data!Z331), IF(san_table_data!Z331=-999,"NA",IF(san_table_data!Z331&gt;99, "&gt;99", IF(san_table_data!Z331&lt;1, "&lt;1", san_table_data!Z331))), "-")</f>
        <v>-</v>
      </c>
      <c r="AA334" s="63" t="str">
        <f>IF(ISNUMBER(san_table_data!AA331), IF(san_table_data!AA331=-999,"NA",IF(san_table_data!AA331&gt;99, "&gt;99", IF(san_table_data!AA331&lt;1, "&lt;1", san_table_data!AA331))), "-")</f>
        <v>-</v>
      </c>
      <c r="AB334" s="63" t="str">
        <f>IF(ISNUMBER(san_table_data!AB331), IF(san_table_data!AB331=-999,"NA",IF(san_table_data!AB331&gt;99, "&gt;99", IF(san_table_data!AB331&lt;1, "&lt;1", san_table_data!AB331))), "-")</f>
        <v>-</v>
      </c>
      <c r="AC334" s="63" t="str">
        <f>IF(ISNUMBER(san_table_data!AC331), IF(san_table_data!AC331=-999,"NA",IF(san_table_data!AC331&gt;99, "&gt;99", IF(san_table_data!AC331&lt;1, "&lt;1", san_table_data!AC331))), "-")</f>
        <v>-</v>
      </c>
      <c r="AD334" s="59" t="str">
        <f>IF(ISNUMBER(san_table_data!AD331), IF(san_table_data!AD331=-999,"NA",IF(san_table_data!AD331&gt;99, "&gt;99", IF(san_table_data!AD331&lt;1, "&lt;1", san_table_data!AD331))), "-")</f>
        <v>-</v>
      </c>
      <c r="AE334" s="59" t="str">
        <f>IF(ISNUMBER(san_table_data!AE331), IF(san_table_data!AE331=-999,"NA",IF(san_table_data!AE331&gt;99, "&gt;99", IF(san_table_data!AE331&lt;1, "&lt;1", san_table_data!AE331))), "-")</f>
        <v>-</v>
      </c>
      <c r="AF334" s="59" t="str">
        <f>IF(ISNUMBER(san_table_data!AF331), IF(san_table_data!AF331=-999,"NA",IF(san_table_data!AF331&gt;99, "&gt;99", IF(san_table_data!AF331&lt;1, "&lt;1", san_table_data!AF331))), "-")</f>
        <v>-</v>
      </c>
      <c r="AG334" s="62" t="str">
        <f>IF(ISNUMBER(san_table_data!AG331), IF(san_table_data!AG331=-999,"NA",IF(san_table_data!AG331&gt;99, "&gt;99", IF(san_table_data!AG331&lt;1, "&lt;1", san_table_data!AG331))), "-")</f>
        <v>-</v>
      </c>
      <c r="AH334" s="63" t="str">
        <f>IF(ISNUMBER(san_table_data!AH331), IF(san_table_data!AH331=-999,"NA",IF(san_table_data!AH331&gt;99, "&gt;99", IF(san_table_data!AH331&lt;1, "&lt;1", san_table_data!AH331))), "-")</f>
        <v>-</v>
      </c>
      <c r="AI334" s="63" t="str">
        <f>IF(ISNUMBER(san_table_data!AI331), IF(san_table_data!AI331=-999,"NA",IF(san_table_data!AI331&gt;99, "&gt;99", IF(san_table_data!AI331&lt;1, "&lt;1", san_table_data!AI331))), "-")</f>
        <v>-</v>
      </c>
      <c r="AJ334" s="63" t="str">
        <f>IF(ISNUMBER(san_table_data!AJ331), IF(san_table_data!AJ331=-999,"NA",IF(san_table_data!AJ331&gt;99, "&gt;99", IF(san_table_data!AJ331&lt;1, "&lt;1", san_table_data!AJ331))), "-")</f>
        <v>-</v>
      </c>
      <c r="AK334" s="59" t="str">
        <f>IF(ISNUMBER(san_table_data!AK331), IF(san_table_data!AK331=-999,"NA",IF(san_table_data!AK331&gt;99, "&gt;99", IF(san_table_data!AK331&lt;1, "&lt;1", san_table_data!AK331))), "-")</f>
        <v>-</v>
      </c>
      <c r="AL334" s="59" t="str">
        <f>IF(ISNUMBER(san_table_data!AL331), IF(san_table_data!AL331=-999,"NA",IF(san_table_data!AL331&gt;99, "&gt;99", IF(san_table_data!AL331&lt;1, "&lt;1", san_table_data!AL331))), "-")</f>
        <v>-</v>
      </c>
      <c r="AM334" s="59" t="str">
        <f>IF(ISNUMBER(san_table_data!AM331), IF(san_table_data!AM331=-999,"NA",IF(san_table_data!AM331&gt;99, "&gt;99", IF(san_table_data!AM331&lt;1, "&lt;1", san_table_data!AM331))), "-")</f>
        <v>-</v>
      </c>
      <c r="AN334" s="62" t="str">
        <f>IF(ISNUMBER(san_table_data!AN331), IF(san_table_data!AN331=-999,"NA",IF(san_table_data!AN331&gt;99, "&gt;99", IF(san_table_data!AN331&lt;1, "&lt;1", san_table_data!AN331))), "-")</f>
        <v>-</v>
      </c>
      <c r="AO334" s="63" t="str">
        <f>IF(ISNUMBER(san_table_data!AO331), IF(san_table_data!AO331=-999,"NA",IF(san_table_data!AO331&gt;99, "&gt;99", IF(san_table_data!AO331&lt;1, "&lt;1", san_table_data!AO331))), "-")</f>
        <v>-</v>
      </c>
      <c r="AP334" s="63" t="str">
        <f>IF(ISNUMBER(san_table_data!AP331), IF(san_table_data!AP331=-999,"NA",IF(san_table_data!AP331&gt;99, "&gt;99", IF(san_table_data!AP331&lt;1, "&lt;1", san_table_data!AP331))), "-")</f>
        <v>-</v>
      </c>
      <c r="AQ334" s="63" t="str">
        <f>IF(ISNUMBER(san_table_data!AQ331), IF(san_table_data!AQ331=-999,"NA",IF(san_table_data!AQ331&gt;99, "&gt;99", IF(san_table_data!AQ331&lt;1, "&lt;1", san_table_data!AQ331))), "-")</f>
        <v>-</v>
      </c>
      <c r="AR334" s="59" t="str">
        <f>IF(ISNUMBER(san_table_data!AR331), IF(san_table_data!AR331=-999,"NA",IF(san_table_data!AR331&gt;99, "&gt;99", IF(san_table_data!AR331&lt;1, "&lt;1", san_table_data!AR331))), "-")</f>
        <v>-</v>
      </c>
      <c r="AS334" s="59" t="str">
        <f>IF(ISNUMBER(san_table_data!AS331), IF(san_table_data!AS331=-999,"NA",IF(san_table_data!AS331&gt;99, "&gt;99", IF(san_table_data!AS331&lt;1, "&lt;1", san_table_data!AS331))), "-")</f>
        <v>-</v>
      </c>
      <c r="AT334" s="59" t="str">
        <f>IF(ISNUMBER(san_table_data!AT331), IF(san_table_data!AT331=-999,"NA",IF(san_table_data!AT331&gt;99, "&gt;99", IF(san_table_data!AT331&lt;1, "&lt;1", san_table_data!AT331))), "-")</f>
        <v>-</v>
      </c>
    </row>
    <row r="335" x14ac:dyDescent="0.25">
      <c r="A335" s="56" t="str">
        <f>IF(ISBLANK(san_table_data!A332), "", san_table_data!A332)</f>
        <v/>
      </c>
      <c r="B335" s="56" t="str">
        <f>IF(ISBLANK(san_table_data!B332), "", san_table_data!B332)</f>
        <v/>
      </c>
      <c r="C335" s="57" t="str">
        <f>IF(ISNUMBER(san_table_data!C332), san_table_data!C332, "-")</f>
        <v>-</v>
      </c>
      <c r="D335" s="58" t="str">
        <f>IF(ISNUMBER(san_table_data!D332), san_table_data!D332, "-")</f>
        <v>-</v>
      </c>
      <c r="E335" s="59" t="str">
        <f>IF(ISNUMBER(san_table_data!E332), san_table_data!E332, "-")</f>
        <v>-</v>
      </c>
      <c r="F335" s="60" t="str">
        <f>IF(ISNUMBER(san_table_data!F332), IF(san_table_data!F332=-999,"NA",IF(san_table_data!F332&gt;99, "&gt;99", IF(san_table_data!F332&lt;1, "&lt;1", san_table_data!F332))), "-")</f>
        <v>-</v>
      </c>
      <c r="G335" s="59" t="str">
        <f>IF(ISNUMBER(san_table_data!G332), IF(san_table_data!G332=-999,"NA",IF(san_table_data!G332&gt;99, "&gt;99", IF(san_table_data!G332&lt;1, "&lt;1", san_table_data!G332))), "-")</f>
        <v>-</v>
      </c>
      <c r="H335" s="59" t="str">
        <f>IF(ISNUMBER(san_table_data!H332), IF(san_table_data!H332=-999,"NA",IF(san_table_data!H332&gt;99, "&gt;99", IF(san_table_data!H332&lt;1, "&lt;1", san_table_data!H332))), "-")</f>
        <v>-</v>
      </c>
      <c r="I335" s="61" t="str">
        <f>IF(ISNUMBER(san_table_data!I332), IF(san_table_data!I332=-999,"NA",IF(san_table_data!I332&gt;99, "&gt;99", IF(san_table_data!I332&lt;1, "&lt;1", san_table_data!I332))), "-")</f>
        <v>-</v>
      </c>
      <c r="J335" s="47" t="str">
        <f>IF(ISNUMBER(san_table_data!J332), IF(san_table_data!J332=-999,"NA",san_table_data!J332), "-")</f>
        <v>-</v>
      </c>
      <c r="K335" s="47" t="str">
        <f>IF(ISNUMBER(san_table_data!K332), IF(san_table_data!K332=-999,"NA",san_table_data!K332), "-")</f>
        <v>-</v>
      </c>
      <c r="L335" s="60" t="str">
        <f>IF(ISNUMBER(san_table_data!L332), IF(san_table_data!L332=-999,"NA",IF(san_table_data!L332&gt;99, "&gt;99", IF(san_table_data!L332&lt;1, "&lt;1", san_table_data!L332))), "-")</f>
        <v>-</v>
      </c>
      <c r="M335" s="59" t="str">
        <f>IF(ISNUMBER(san_table_data!M332), IF(san_table_data!M332=-999,"NA",IF(san_table_data!M332&gt;99, "&gt;99", IF(san_table_data!M332&lt;1, "&lt;1", san_table_data!M332))), "-")</f>
        <v>-</v>
      </c>
      <c r="N335" s="59" t="str">
        <f>IF(ISNUMBER(san_table_data!N332), IF(san_table_data!N332=-999,"NA",IF(san_table_data!N332&gt;99, "&gt;99", IF(san_table_data!N332&lt;1, "&lt;1", san_table_data!N332))), "-")</f>
        <v>-</v>
      </c>
      <c r="O335" s="61" t="str">
        <f>IF(ISNUMBER(san_table_data!O332), IF(san_table_data!O332=-999,"NA",IF(san_table_data!O332&gt;99, "&gt;99", IF(san_table_data!O332&lt;1, "&lt;1", san_table_data!O332))), "-")</f>
        <v>-</v>
      </c>
      <c r="P335" s="47" t="str">
        <f>IF(ISNUMBER(san_table_data!P332), IF(san_table_data!P332=-999,"NA",san_table_data!P332), "-")</f>
        <v>-</v>
      </c>
      <c r="Q335" s="47" t="str">
        <f>IF(ISNUMBER(san_table_data!Q332), IF(san_table_data!Q332=-999,"NA",san_table_data!Q332), "-")</f>
        <v>-</v>
      </c>
      <c r="R335" s="60" t="str">
        <f>IF(ISNUMBER(san_table_data!R332), IF(san_table_data!R332=-999,"NA",IF(san_table_data!R332&gt;99, "&gt;99", IF(san_table_data!R332&lt;1, "&lt;1", san_table_data!R332))), "-")</f>
        <v>-</v>
      </c>
      <c r="S335" s="59" t="str">
        <f>IF(ISNUMBER(san_table_data!S332), IF(san_table_data!S332=-999,"NA",IF(san_table_data!S332&gt;99, "&gt;99", IF(san_table_data!S332&lt;1, "&lt;1", san_table_data!S332))), "-")</f>
        <v>-</v>
      </c>
      <c r="T335" s="59" t="str">
        <f>IF(ISNUMBER(san_table_data!T332), IF(san_table_data!T332=-999,"NA",IF(san_table_data!T332&gt;99, "&gt;99", IF(san_table_data!T332&lt;1, "&lt;1", san_table_data!T332))), "-")</f>
        <v>-</v>
      </c>
      <c r="U335" s="61" t="str">
        <f>IF(ISNUMBER(san_table_data!U332), IF(san_table_data!U332=-999,"NA",IF(san_table_data!U332&gt;99, "&gt;99", IF(san_table_data!U332&lt;1, "&lt;1", san_table_data!U332))), "-")</f>
        <v>-</v>
      </c>
      <c r="V335" s="47" t="str">
        <f>IF(ISNUMBER(san_table_data!V332), IF(san_table_data!V332=-999,"NA",san_table_data!V332), "-")</f>
        <v>-</v>
      </c>
      <c r="W335" s="47" t="str">
        <f>IF(ISNUMBER(san_table_data!W332), IF(san_table_data!W332=-999,"NA",san_table_data!W332), "-")</f>
        <v>-</v>
      </c>
      <c r="X335" s="47"/>
      <c r="Y335" s="47"/>
      <c r="Z335" s="62" t="str">
        <f>IF(ISNUMBER(san_table_data!Z332), IF(san_table_data!Z332=-999,"NA",IF(san_table_data!Z332&gt;99, "&gt;99", IF(san_table_data!Z332&lt;1, "&lt;1", san_table_data!Z332))), "-")</f>
        <v>-</v>
      </c>
      <c r="AA335" s="63" t="str">
        <f>IF(ISNUMBER(san_table_data!AA332), IF(san_table_data!AA332=-999,"NA",IF(san_table_data!AA332&gt;99, "&gt;99", IF(san_table_data!AA332&lt;1, "&lt;1", san_table_data!AA332))), "-")</f>
        <v>-</v>
      </c>
      <c r="AB335" s="63" t="str">
        <f>IF(ISNUMBER(san_table_data!AB332), IF(san_table_data!AB332=-999,"NA",IF(san_table_data!AB332&gt;99, "&gt;99", IF(san_table_data!AB332&lt;1, "&lt;1", san_table_data!AB332))), "-")</f>
        <v>-</v>
      </c>
      <c r="AC335" s="63" t="str">
        <f>IF(ISNUMBER(san_table_data!AC332), IF(san_table_data!AC332=-999,"NA",IF(san_table_data!AC332&gt;99, "&gt;99", IF(san_table_data!AC332&lt;1, "&lt;1", san_table_data!AC332))), "-")</f>
        <v>-</v>
      </c>
      <c r="AD335" s="59" t="str">
        <f>IF(ISNUMBER(san_table_data!AD332), IF(san_table_data!AD332=-999,"NA",IF(san_table_data!AD332&gt;99, "&gt;99", IF(san_table_data!AD332&lt;1, "&lt;1", san_table_data!AD332))), "-")</f>
        <v>-</v>
      </c>
      <c r="AE335" s="59" t="str">
        <f>IF(ISNUMBER(san_table_data!AE332), IF(san_table_data!AE332=-999,"NA",IF(san_table_data!AE332&gt;99, "&gt;99", IF(san_table_data!AE332&lt;1, "&lt;1", san_table_data!AE332))), "-")</f>
        <v>-</v>
      </c>
      <c r="AF335" s="59" t="str">
        <f>IF(ISNUMBER(san_table_data!AF332), IF(san_table_data!AF332=-999,"NA",IF(san_table_data!AF332&gt;99, "&gt;99", IF(san_table_data!AF332&lt;1, "&lt;1", san_table_data!AF332))), "-")</f>
        <v>-</v>
      </c>
      <c r="AG335" s="62" t="str">
        <f>IF(ISNUMBER(san_table_data!AG332), IF(san_table_data!AG332=-999,"NA",IF(san_table_data!AG332&gt;99, "&gt;99", IF(san_table_data!AG332&lt;1, "&lt;1", san_table_data!AG332))), "-")</f>
        <v>-</v>
      </c>
      <c r="AH335" s="63" t="str">
        <f>IF(ISNUMBER(san_table_data!AH332), IF(san_table_data!AH332=-999,"NA",IF(san_table_data!AH332&gt;99, "&gt;99", IF(san_table_data!AH332&lt;1, "&lt;1", san_table_data!AH332))), "-")</f>
        <v>-</v>
      </c>
      <c r="AI335" s="63" t="str">
        <f>IF(ISNUMBER(san_table_data!AI332), IF(san_table_data!AI332=-999,"NA",IF(san_table_data!AI332&gt;99, "&gt;99", IF(san_table_data!AI332&lt;1, "&lt;1", san_table_data!AI332))), "-")</f>
        <v>-</v>
      </c>
      <c r="AJ335" s="63" t="str">
        <f>IF(ISNUMBER(san_table_data!AJ332), IF(san_table_data!AJ332=-999,"NA",IF(san_table_data!AJ332&gt;99, "&gt;99", IF(san_table_data!AJ332&lt;1, "&lt;1", san_table_data!AJ332))), "-")</f>
        <v>-</v>
      </c>
      <c r="AK335" s="59" t="str">
        <f>IF(ISNUMBER(san_table_data!AK332), IF(san_table_data!AK332=-999,"NA",IF(san_table_data!AK332&gt;99, "&gt;99", IF(san_table_data!AK332&lt;1, "&lt;1", san_table_data!AK332))), "-")</f>
        <v>-</v>
      </c>
      <c r="AL335" s="59" t="str">
        <f>IF(ISNUMBER(san_table_data!AL332), IF(san_table_data!AL332=-999,"NA",IF(san_table_data!AL332&gt;99, "&gt;99", IF(san_table_data!AL332&lt;1, "&lt;1", san_table_data!AL332))), "-")</f>
        <v>-</v>
      </c>
      <c r="AM335" s="59" t="str">
        <f>IF(ISNUMBER(san_table_data!AM332), IF(san_table_data!AM332=-999,"NA",IF(san_table_data!AM332&gt;99, "&gt;99", IF(san_table_data!AM332&lt;1, "&lt;1", san_table_data!AM332))), "-")</f>
        <v>-</v>
      </c>
      <c r="AN335" s="62" t="str">
        <f>IF(ISNUMBER(san_table_data!AN332), IF(san_table_data!AN332=-999,"NA",IF(san_table_data!AN332&gt;99, "&gt;99", IF(san_table_data!AN332&lt;1, "&lt;1", san_table_data!AN332))), "-")</f>
        <v>-</v>
      </c>
      <c r="AO335" s="63" t="str">
        <f>IF(ISNUMBER(san_table_data!AO332), IF(san_table_data!AO332=-999,"NA",IF(san_table_data!AO332&gt;99, "&gt;99", IF(san_table_data!AO332&lt;1, "&lt;1", san_table_data!AO332))), "-")</f>
        <v>-</v>
      </c>
      <c r="AP335" s="63" t="str">
        <f>IF(ISNUMBER(san_table_data!AP332), IF(san_table_data!AP332=-999,"NA",IF(san_table_data!AP332&gt;99, "&gt;99", IF(san_table_data!AP332&lt;1, "&lt;1", san_table_data!AP332))), "-")</f>
        <v>-</v>
      </c>
      <c r="AQ335" s="63" t="str">
        <f>IF(ISNUMBER(san_table_data!AQ332), IF(san_table_data!AQ332=-999,"NA",IF(san_table_data!AQ332&gt;99, "&gt;99", IF(san_table_data!AQ332&lt;1, "&lt;1", san_table_data!AQ332))), "-")</f>
        <v>-</v>
      </c>
      <c r="AR335" s="59" t="str">
        <f>IF(ISNUMBER(san_table_data!AR332), IF(san_table_data!AR332=-999,"NA",IF(san_table_data!AR332&gt;99, "&gt;99", IF(san_table_data!AR332&lt;1, "&lt;1", san_table_data!AR332))), "-")</f>
        <v>-</v>
      </c>
      <c r="AS335" s="59" t="str">
        <f>IF(ISNUMBER(san_table_data!AS332), IF(san_table_data!AS332=-999,"NA",IF(san_table_data!AS332&gt;99, "&gt;99", IF(san_table_data!AS332&lt;1, "&lt;1", san_table_data!AS332))), "-")</f>
        <v>-</v>
      </c>
      <c r="AT335" s="59" t="str">
        <f>IF(ISNUMBER(san_table_data!AT332), IF(san_table_data!AT332=-999,"NA",IF(san_table_data!AT332&gt;99, "&gt;99", IF(san_table_data!AT332&lt;1, "&lt;1", san_table_data!AT332))), "-")</f>
        <v>-</v>
      </c>
    </row>
    <row r="336" x14ac:dyDescent="0.25">
      <c r="A336" s="56" t="str">
        <f>IF(ISBLANK(san_table_data!A333), "", san_table_data!A333)</f>
        <v/>
      </c>
      <c r="B336" s="56" t="str">
        <f>IF(ISBLANK(san_table_data!B333), "", san_table_data!B333)</f>
        <v/>
      </c>
      <c r="C336" s="57" t="str">
        <f>IF(ISNUMBER(san_table_data!C333), san_table_data!C333, "-")</f>
        <v>-</v>
      </c>
      <c r="D336" s="58" t="str">
        <f>IF(ISNUMBER(san_table_data!D333), san_table_data!D333, "-")</f>
        <v>-</v>
      </c>
      <c r="E336" s="59" t="str">
        <f>IF(ISNUMBER(san_table_data!E333), san_table_data!E333, "-")</f>
        <v>-</v>
      </c>
      <c r="F336" s="60" t="str">
        <f>IF(ISNUMBER(san_table_data!F333), IF(san_table_data!F333=-999,"NA",IF(san_table_data!F333&gt;99, "&gt;99", IF(san_table_data!F333&lt;1, "&lt;1", san_table_data!F333))), "-")</f>
        <v>-</v>
      </c>
      <c r="G336" s="59" t="str">
        <f>IF(ISNUMBER(san_table_data!G333), IF(san_table_data!G333=-999,"NA",IF(san_table_data!G333&gt;99, "&gt;99", IF(san_table_data!G333&lt;1, "&lt;1", san_table_data!G333))), "-")</f>
        <v>-</v>
      </c>
      <c r="H336" s="59" t="str">
        <f>IF(ISNUMBER(san_table_data!H333), IF(san_table_data!H333=-999,"NA",IF(san_table_data!H333&gt;99, "&gt;99", IF(san_table_data!H333&lt;1, "&lt;1", san_table_data!H333))), "-")</f>
        <v>-</v>
      </c>
      <c r="I336" s="61" t="str">
        <f>IF(ISNUMBER(san_table_data!I333), IF(san_table_data!I333=-999,"NA",IF(san_table_data!I333&gt;99, "&gt;99", IF(san_table_data!I333&lt;1, "&lt;1", san_table_data!I333))), "-")</f>
        <v>-</v>
      </c>
      <c r="J336" s="47" t="str">
        <f>IF(ISNUMBER(san_table_data!J333), IF(san_table_data!J333=-999,"NA",san_table_data!J333), "-")</f>
        <v>-</v>
      </c>
      <c r="K336" s="47" t="str">
        <f>IF(ISNUMBER(san_table_data!K333), IF(san_table_data!K333=-999,"NA",san_table_data!K333), "-")</f>
        <v>-</v>
      </c>
      <c r="L336" s="60" t="str">
        <f>IF(ISNUMBER(san_table_data!L333), IF(san_table_data!L333=-999,"NA",IF(san_table_data!L333&gt;99, "&gt;99", IF(san_table_data!L333&lt;1, "&lt;1", san_table_data!L333))), "-")</f>
        <v>-</v>
      </c>
      <c r="M336" s="59" t="str">
        <f>IF(ISNUMBER(san_table_data!M333), IF(san_table_data!M333=-999,"NA",IF(san_table_data!M333&gt;99, "&gt;99", IF(san_table_data!M333&lt;1, "&lt;1", san_table_data!M333))), "-")</f>
        <v>-</v>
      </c>
      <c r="N336" s="59" t="str">
        <f>IF(ISNUMBER(san_table_data!N333), IF(san_table_data!N333=-999,"NA",IF(san_table_data!N333&gt;99, "&gt;99", IF(san_table_data!N333&lt;1, "&lt;1", san_table_data!N333))), "-")</f>
        <v>-</v>
      </c>
      <c r="O336" s="61" t="str">
        <f>IF(ISNUMBER(san_table_data!O333), IF(san_table_data!O333=-999,"NA",IF(san_table_data!O333&gt;99, "&gt;99", IF(san_table_data!O333&lt;1, "&lt;1", san_table_data!O333))), "-")</f>
        <v>-</v>
      </c>
      <c r="P336" s="47" t="str">
        <f>IF(ISNUMBER(san_table_data!P333), IF(san_table_data!P333=-999,"NA",san_table_data!P333), "-")</f>
        <v>-</v>
      </c>
      <c r="Q336" s="47" t="str">
        <f>IF(ISNUMBER(san_table_data!Q333), IF(san_table_data!Q333=-999,"NA",san_table_data!Q333), "-")</f>
        <v>-</v>
      </c>
      <c r="R336" s="60" t="str">
        <f>IF(ISNUMBER(san_table_data!R333), IF(san_table_data!R333=-999,"NA",IF(san_table_data!R333&gt;99, "&gt;99", IF(san_table_data!R333&lt;1, "&lt;1", san_table_data!R333))), "-")</f>
        <v>-</v>
      </c>
      <c r="S336" s="59" t="str">
        <f>IF(ISNUMBER(san_table_data!S333), IF(san_table_data!S333=-999,"NA",IF(san_table_data!S333&gt;99, "&gt;99", IF(san_table_data!S333&lt;1, "&lt;1", san_table_data!S333))), "-")</f>
        <v>-</v>
      </c>
      <c r="T336" s="59" t="str">
        <f>IF(ISNUMBER(san_table_data!T333), IF(san_table_data!T333=-999,"NA",IF(san_table_data!T333&gt;99, "&gt;99", IF(san_table_data!T333&lt;1, "&lt;1", san_table_data!T333))), "-")</f>
        <v>-</v>
      </c>
      <c r="U336" s="61" t="str">
        <f>IF(ISNUMBER(san_table_data!U333), IF(san_table_data!U333=-999,"NA",IF(san_table_data!U333&gt;99, "&gt;99", IF(san_table_data!U333&lt;1, "&lt;1", san_table_data!U333))), "-")</f>
        <v>-</v>
      </c>
      <c r="V336" s="47" t="str">
        <f>IF(ISNUMBER(san_table_data!V333), IF(san_table_data!V333=-999,"NA",san_table_data!V333), "-")</f>
        <v>-</v>
      </c>
      <c r="W336" s="47" t="str">
        <f>IF(ISNUMBER(san_table_data!W333), IF(san_table_data!W333=-999,"NA",san_table_data!W333), "-")</f>
        <v>-</v>
      </c>
      <c r="X336" s="47"/>
      <c r="Y336" s="47"/>
      <c r="Z336" s="62" t="str">
        <f>IF(ISNUMBER(san_table_data!Z333), IF(san_table_data!Z333=-999,"NA",IF(san_table_data!Z333&gt;99, "&gt;99", IF(san_table_data!Z333&lt;1, "&lt;1", san_table_data!Z333))), "-")</f>
        <v>-</v>
      </c>
      <c r="AA336" s="63" t="str">
        <f>IF(ISNUMBER(san_table_data!AA333), IF(san_table_data!AA333=-999,"NA",IF(san_table_data!AA333&gt;99, "&gt;99", IF(san_table_data!AA333&lt;1, "&lt;1", san_table_data!AA333))), "-")</f>
        <v>-</v>
      </c>
      <c r="AB336" s="63" t="str">
        <f>IF(ISNUMBER(san_table_data!AB333), IF(san_table_data!AB333=-999,"NA",IF(san_table_data!AB333&gt;99, "&gt;99", IF(san_table_data!AB333&lt;1, "&lt;1", san_table_data!AB333))), "-")</f>
        <v>-</v>
      </c>
      <c r="AC336" s="63" t="str">
        <f>IF(ISNUMBER(san_table_data!AC333), IF(san_table_data!AC333=-999,"NA",IF(san_table_data!AC333&gt;99, "&gt;99", IF(san_table_data!AC333&lt;1, "&lt;1", san_table_data!AC333))), "-")</f>
        <v>-</v>
      </c>
      <c r="AD336" s="59" t="str">
        <f>IF(ISNUMBER(san_table_data!AD333), IF(san_table_data!AD333=-999,"NA",IF(san_table_data!AD333&gt;99, "&gt;99", IF(san_table_data!AD333&lt;1, "&lt;1", san_table_data!AD333))), "-")</f>
        <v>-</v>
      </c>
      <c r="AE336" s="59" t="str">
        <f>IF(ISNUMBER(san_table_data!AE333), IF(san_table_data!AE333=-999,"NA",IF(san_table_data!AE333&gt;99, "&gt;99", IF(san_table_data!AE333&lt;1, "&lt;1", san_table_data!AE333))), "-")</f>
        <v>-</v>
      </c>
      <c r="AF336" s="59" t="str">
        <f>IF(ISNUMBER(san_table_data!AF333), IF(san_table_data!AF333=-999,"NA",IF(san_table_data!AF333&gt;99, "&gt;99", IF(san_table_data!AF333&lt;1, "&lt;1", san_table_data!AF333))), "-")</f>
        <v>-</v>
      </c>
      <c r="AG336" s="62" t="str">
        <f>IF(ISNUMBER(san_table_data!AG333), IF(san_table_data!AG333=-999,"NA",IF(san_table_data!AG333&gt;99, "&gt;99", IF(san_table_data!AG333&lt;1, "&lt;1", san_table_data!AG333))), "-")</f>
        <v>-</v>
      </c>
      <c r="AH336" s="63" t="str">
        <f>IF(ISNUMBER(san_table_data!AH333), IF(san_table_data!AH333=-999,"NA",IF(san_table_data!AH333&gt;99, "&gt;99", IF(san_table_data!AH333&lt;1, "&lt;1", san_table_data!AH333))), "-")</f>
        <v>-</v>
      </c>
      <c r="AI336" s="63" t="str">
        <f>IF(ISNUMBER(san_table_data!AI333), IF(san_table_data!AI333=-999,"NA",IF(san_table_data!AI333&gt;99, "&gt;99", IF(san_table_data!AI333&lt;1, "&lt;1", san_table_data!AI333))), "-")</f>
        <v>-</v>
      </c>
      <c r="AJ336" s="63" t="str">
        <f>IF(ISNUMBER(san_table_data!AJ333), IF(san_table_data!AJ333=-999,"NA",IF(san_table_data!AJ333&gt;99, "&gt;99", IF(san_table_data!AJ333&lt;1, "&lt;1", san_table_data!AJ333))), "-")</f>
        <v>-</v>
      </c>
      <c r="AK336" s="59" t="str">
        <f>IF(ISNUMBER(san_table_data!AK333), IF(san_table_data!AK333=-999,"NA",IF(san_table_data!AK333&gt;99, "&gt;99", IF(san_table_data!AK333&lt;1, "&lt;1", san_table_data!AK333))), "-")</f>
        <v>-</v>
      </c>
      <c r="AL336" s="59" t="str">
        <f>IF(ISNUMBER(san_table_data!AL333), IF(san_table_data!AL333=-999,"NA",IF(san_table_data!AL333&gt;99, "&gt;99", IF(san_table_data!AL333&lt;1, "&lt;1", san_table_data!AL333))), "-")</f>
        <v>-</v>
      </c>
      <c r="AM336" s="59" t="str">
        <f>IF(ISNUMBER(san_table_data!AM333), IF(san_table_data!AM333=-999,"NA",IF(san_table_data!AM333&gt;99, "&gt;99", IF(san_table_data!AM333&lt;1, "&lt;1", san_table_data!AM333))), "-")</f>
        <v>-</v>
      </c>
      <c r="AN336" s="62" t="str">
        <f>IF(ISNUMBER(san_table_data!AN333), IF(san_table_data!AN333=-999,"NA",IF(san_table_data!AN333&gt;99, "&gt;99", IF(san_table_data!AN333&lt;1, "&lt;1", san_table_data!AN333))), "-")</f>
        <v>-</v>
      </c>
      <c r="AO336" s="63" t="str">
        <f>IF(ISNUMBER(san_table_data!AO333), IF(san_table_data!AO333=-999,"NA",IF(san_table_data!AO333&gt;99, "&gt;99", IF(san_table_data!AO333&lt;1, "&lt;1", san_table_data!AO333))), "-")</f>
        <v>-</v>
      </c>
      <c r="AP336" s="63" t="str">
        <f>IF(ISNUMBER(san_table_data!AP333), IF(san_table_data!AP333=-999,"NA",IF(san_table_data!AP333&gt;99, "&gt;99", IF(san_table_data!AP333&lt;1, "&lt;1", san_table_data!AP333))), "-")</f>
        <v>-</v>
      </c>
      <c r="AQ336" s="63" t="str">
        <f>IF(ISNUMBER(san_table_data!AQ333), IF(san_table_data!AQ333=-999,"NA",IF(san_table_data!AQ333&gt;99, "&gt;99", IF(san_table_data!AQ333&lt;1, "&lt;1", san_table_data!AQ333))), "-")</f>
        <v>-</v>
      </c>
      <c r="AR336" s="59" t="str">
        <f>IF(ISNUMBER(san_table_data!AR333), IF(san_table_data!AR333=-999,"NA",IF(san_table_data!AR333&gt;99, "&gt;99", IF(san_table_data!AR333&lt;1, "&lt;1", san_table_data!AR333))), "-")</f>
        <v>-</v>
      </c>
      <c r="AS336" s="59" t="str">
        <f>IF(ISNUMBER(san_table_data!AS333), IF(san_table_data!AS333=-999,"NA",IF(san_table_data!AS333&gt;99, "&gt;99", IF(san_table_data!AS333&lt;1, "&lt;1", san_table_data!AS333))), "-")</f>
        <v>-</v>
      </c>
      <c r="AT336" s="59" t="str">
        <f>IF(ISNUMBER(san_table_data!AT333), IF(san_table_data!AT333=-999,"NA",IF(san_table_data!AT333&gt;99, "&gt;99", IF(san_table_data!AT333&lt;1, "&lt;1", san_table_data!AT333))), "-")</f>
        <v>-</v>
      </c>
    </row>
    <row r="337" x14ac:dyDescent="0.25">
      <c r="A337" s="56" t="str">
        <f>IF(ISBLANK(san_table_data!A334), "", san_table_data!A334)</f>
        <v/>
      </c>
      <c r="B337" s="56" t="str">
        <f>IF(ISBLANK(san_table_data!B334), "", san_table_data!B334)</f>
        <v/>
      </c>
      <c r="C337" s="57" t="str">
        <f>IF(ISNUMBER(san_table_data!C334), san_table_data!C334, "-")</f>
        <v>-</v>
      </c>
      <c r="D337" s="58" t="str">
        <f>IF(ISNUMBER(san_table_data!D334), san_table_data!D334, "-")</f>
        <v>-</v>
      </c>
      <c r="E337" s="59" t="str">
        <f>IF(ISNUMBER(san_table_data!E334), san_table_data!E334, "-")</f>
        <v>-</v>
      </c>
      <c r="F337" s="60" t="str">
        <f>IF(ISNUMBER(san_table_data!F334), IF(san_table_data!F334=-999,"NA",IF(san_table_data!F334&gt;99, "&gt;99", IF(san_table_data!F334&lt;1, "&lt;1", san_table_data!F334))), "-")</f>
        <v>-</v>
      </c>
      <c r="G337" s="59" t="str">
        <f>IF(ISNUMBER(san_table_data!G334), IF(san_table_data!G334=-999,"NA",IF(san_table_data!G334&gt;99, "&gt;99", IF(san_table_data!G334&lt;1, "&lt;1", san_table_data!G334))), "-")</f>
        <v>-</v>
      </c>
      <c r="H337" s="59" t="str">
        <f>IF(ISNUMBER(san_table_data!H334), IF(san_table_data!H334=-999,"NA",IF(san_table_data!H334&gt;99, "&gt;99", IF(san_table_data!H334&lt;1, "&lt;1", san_table_data!H334))), "-")</f>
        <v>-</v>
      </c>
      <c r="I337" s="61" t="str">
        <f>IF(ISNUMBER(san_table_data!I334), IF(san_table_data!I334=-999,"NA",IF(san_table_data!I334&gt;99, "&gt;99", IF(san_table_data!I334&lt;1, "&lt;1", san_table_data!I334))), "-")</f>
        <v>-</v>
      </c>
      <c r="J337" s="47" t="str">
        <f>IF(ISNUMBER(san_table_data!J334), IF(san_table_data!J334=-999,"NA",san_table_data!J334), "-")</f>
        <v>-</v>
      </c>
      <c r="K337" s="47" t="str">
        <f>IF(ISNUMBER(san_table_data!K334), IF(san_table_data!K334=-999,"NA",san_table_data!K334), "-")</f>
        <v>-</v>
      </c>
      <c r="L337" s="60" t="str">
        <f>IF(ISNUMBER(san_table_data!L334), IF(san_table_data!L334=-999,"NA",IF(san_table_data!L334&gt;99, "&gt;99", IF(san_table_data!L334&lt;1, "&lt;1", san_table_data!L334))), "-")</f>
        <v>-</v>
      </c>
      <c r="M337" s="59" t="str">
        <f>IF(ISNUMBER(san_table_data!M334), IF(san_table_data!M334=-999,"NA",IF(san_table_data!M334&gt;99, "&gt;99", IF(san_table_data!M334&lt;1, "&lt;1", san_table_data!M334))), "-")</f>
        <v>-</v>
      </c>
      <c r="N337" s="59" t="str">
        <f>IF(ISNUMBER(san_table_data!N334), IF(san_table_data!N334=-999,"NA",IF(san_table_data!N334&gt;99, "&gt;99", IF(san_table_data!N334&lt;1, "&lt;1", san_table_data!N334))), "-")</f>
        <v>-</v>
      </c>
      <c r="O337" s="61" t="str">
        <f>IF(ISNUMBER(san_table_data!O334), IF(san_table_data!O334=-999,"NA",IF(san_table_data!O334&gt;99, "&gt;99", IF(san_table_data!O334&lt;1, "&lt;1", san_table_data!O334))), "-")</f>
        <v>-</v>
      </c>
      <c r="P337" s="47" t="str">
        <f>IF(ISNUMBER(san_table_data!P334), IF(san_table_data!P334=-999,"NA",san_table_data!P334), "-")</f>
        <v>-</v>
      </c>
      <c r="Q337" s="47" t="str">
        <f>IF(ISNUMBER(san_table_data!Q334), IF(san_table_data!Q334=-999,"NA",san_table_data!Q334), "-")</f>
        <v>-</v>
      </c>
      <c r="R337" s="60" t="str">
        <f>IF(ISNUMBER(san_table_data!R334), IF(san_table_data!R334=-999,"NA",IF(san_table_data!R334&gt;99, "&gt;99", IF(san_table_data!R334&lt;1, "&lt;1", san_table_data!R334))), "-")</f>
        <v>-</v>
      </c>
      <c r="S337" s="59" t="str">
        <f>IF(ISNUMBER(san_table_data!S334), IF(san_table_data!S334=-999,"NA",IF(san_table_data!S334&gt;99, "&gt;99", IF(san_table_data!S334&lt;1, "&lt;1", san_table_data!S334))), "-")</f>
        <v>-</v>
      </c>
      <c r="T337" s="59" t="str">
        <f>IF(ISNUMBER(san_table_data!T334), IF(san_table_data!T334=-999,"NA",IF(san_table_data!T334&gt;99, "&gt;99", IF(san_table_data!T334&lt;1, "&lt;1", san_table_data!T334))), "-")</f>
        <v>-</v>
      </c>
      <c r="U337" s="61" t="str">
        <f>IF(ISNUMBER(san_table_data!U334), IF(san_table_data!U334=-999,"NA",IF(san_table_data!U334&gt;99, "&gt;99", IF(san_table_data!U334&lt;1, "&lt;1", san_table_data!U334))), "-")</f>
        <v>-</v>
      </c>
      <c r="V337" s="47" t="str">
        <f>IF(ISNUMBER(san_table_data!V334), IF(san_table_data!V334=-999,"NA",san_table_data!V334), "-")</f>
        <v>-</v>
      </c>
      <c r="W337" s="47" t="str">
        <f>IF(ISNUMBER(san_table_data!W334), IF(san_table_data!W334=-999,"NA",san_table_data!W334), "-")</f>
        <v>-</v>
      </c>
      <c r="X337" s="47"/>
      <c r="Y337" s="47"/>
      <c r="Z337" s="62" t="str">
        <f>IF(ISNUMBER(san_table_data!Z334), IF(san_table_data!Z334=-999,"NA",IF(san_table_data!Z334&gt;99, "&gt;99", IF(san_table_data!Z334&lt;1, "&lt;1", san_table_data!Z334))), "-")</f>
        <v>-</v>
      </c>
      <c r="AA337" s="63" t="str">
        <f>IF(ISNUMBER(san_table_data!AA334), IF(san_table_data!AA334=-999,"NA",IF(san_table_data!AA334&gt;99, "&gt;99", IF(san_table_data!AA334&lt;1, "&lt;1", san_table_data!AA334))), "-")</f>
        <v>-</v>
      </c>
      <c r="AB337" s="63" t="str">
        <f>IF(ISNUMBER(san_table_data!AB334), IF(san_table_data!AB334=-999,"NA",IF(san_table_data!AB334&gt;99, "&gt;99", IF(san_table_data!AB334&lt;1, "&lt;1", san_table_data!AB334))), "-")</f>
        <v>-</v>
      </c>
      <c r="AC337" s="63" t="str">
        <f>IF(ISNUMBER(san_table_data!AC334), IF(san_table_data!AC334=-999,"NA",IF(san_table_data!AC334&gt;99, "&gt;99", IF(san_table_data!AC334&lt;1, "&lt;1", san_table_data!AC334))), "-")</f>
        <v>-</v>
      </c>
      <c r="AD337" s="59" t="str">
        <f>IF(ISNUMBER(san_table_data!AD334), IF(san_table_data!AD334=-999,"NA",IF(san_table_data!AD334&gt;99, "&gt;99", IF(san_table_data!AD334&lt;1, "&lt;1", san_table_data!AD334))), "-")</f>
        <v>-</v>
      </c>
      <c r="AE337" s="59" t="str">
        <f>IF(ISNUMBER(san_table_data!AE334), IF(san_table_data!AE334=-999,"NA",IF(san_table_data!AE334&gt;99, "&gt;99", IF(san_table_data!AE334&lt;1, "&lt;1", san_table_data!AE334))), "-")</f>
        <v>-</v>
      </c>
      <c r="AF337" s="59" t="str">
        <f>IF(ISNUMBER(san_table_data!AF334), IF(san_table_data!AF334=-999,"NA",IF(san_table_data!AF334&gt;99, "&gt;99", IF(san_table_data!AF334&lt;1, "&lt;1", san_table_data!AF334))), "-")</f>
        <v>-</v>
      </c>
      <c r="AG337" s="62" t="str">
        <f>IF(ISNUMBER(san_table_data!AG334), IF(san_table_data!AG334=-999,"NA",IF(san_table_data!AG334&gt;99, "&gt;99", IF(san_table_data!AG334&lt;1, "&lt;1", san_table_data!AG334))), "-")</f>
        <v>-</v>
      </c>
      <c r="AH337" s="63" t="str">
        <f>IF(ISNUMBER(san_table_data!AH334), IF(san_table_data!AH334=-999,"NA",IF(san_table_data!AH334&gt;99, "&gt;99", IF(san_table_data!AH334&lt;1, "&lt;1", san_table_data!AH334))), "-")</f>
        <v>-</v>
      </c>
      <c r="AI337" s="63" t="str">
        <f>IF(ISNUMBER(san_table_data!AI334), IF(san_table_data!AI334=-999,"NA",IF(san_table_data!AI334&gt;99, "&gt;99", IF(san_table_data!AI334&lt;1, "&lt;1", san_table_data!AI334))), "-")</f>
        <v>-</v>
      </c>
      <c r="AJ337" s="63" t="str">
        <f>IF(ISNUMBER(san_table_data!AJ334), IF(san_table_data!AJ334=-999,"NA",IF(san_table_data!AJ334&gt;99, "&gt;99", IF(san_table_data!AJ334&lt;1, "&lt;1", san_table_data!AJ334))), "-")</f>
        <v>-</v>
      </c>
      <c r="AK337" s="59" t="str">
        <f>IF(ISNUMBER(san_table_data!AK334), IF(san_table_data!AK334=-999,"NA",IF(san_table_data!AK334&gt;99, "&gt;99", IF(san_table_data!AK334&lt;1, "&lt;1", san_table_data!AK334))), "-")</f>
        <v>-</v>
      </c>
      <c r="AL337" s="59" t="str">
        <f>IF(ISNUMBER(san_table_data!AL334), IF(san_table_data!AL334=-999,"NA",IF(san_table_data!AL334&gt;99, "&gt;99", IF(san_table_data!AL334&lt;1, "&lt;1", san_table_data!AL334))), "-")</f>
        <v>-</v>
      </c>
      <c r="AM337" s="59" t="str">
        <f>IF(ISNUMBER(san_table_data!AM334), IF(san_table_data!AM334=-999,"NA",IF(san_table_data!AM334&gt;99, "&gt;99", IF(san_table_data!AM334&lt;1, "&lt;1", san_table_data!AM334))), "-")</f>
        <v>-</v>
      </c>
      <c r="AN337" s="62" t="str">
        <f>IF(ISNUMBER(san_table_data!AN334), IF(san_table_data!AN334=-999,"NA",IF(san_table_data!AN334&gt;99, "&gt;99", IF(san_table_data!AN334&lt;1, "&lt;1", san_table_data!AN334))), "-")</f>
        <v>-</v>
      </c>
      <c r="AO337" s="63" t="str">
        <f>IF(ISNUMBER(san_table_data!AO334), IF(san_table_data!AO334=-999,"NA",IF(san_table_data!AO334&gt;99, "&gt;99", IF(san_table_data!AO334&lt;1, "&lt;1", san_table_data!AO334))), "-")</f>
        <v>-</v>
      </c>
      <c r="AP337" s="63" t="str">
        <f>IF(ISNUMBER(san_table_data!AP334), IF(san_table_data!AP334=-999,"NA",IF(san_table_data!AP334&gt;99, "&gt;99", IF(san_table_data!AP334&lt;1, "&lt;1", san_table_data!AP334))), "-")</f>
        <v>-</v>
      </c>
      <c r="AQ337" s="63" t="str">
        <f>IF(ISNUMBER(san_table_data!AQ334), IF(san_table_data!AQ334=-999,"NA",IF(san_table_data!AQ334&gt;99, "&gt;99", IF(san_table_data!AQ334&lt;1, "&lt;1", san_table_data!AQ334))), "-")</f>
        <v>-</v>
      </c>
      <c r="AR337" s="59" t="str">
        <f>IF(ISNUMBER(san_table_data!AR334), IF(san_table_data!AR334=-999,"NA",IF(san_table_data!AR334&gt;99, "&gt;99", IF(san_table_data!AR334&lt;1, "&lt;1", san_table_data!AR334))), "-")</f>
        <v>-</v>
      </c>
      <c r="AS337" s="59" t="str">
        <f>IF(ISNUMBER(san_table_data!AS334), IF(san_table_data!AS334=-999,"NA",IF(san_table_data!AS334&gt;99, "&gt;99", IF(san_table_data!AS334&lt;1, "&lt;1", san_table_data!AS334))), "-")</f>
        <v>-</v>
      </c>
      <c r="AT337" s="59" t="str">
        <f>IF(ISNUMBER(san_table_data!AT334), IF(san_table_data!AT334=-999,"NA",IF(san_table_data!AT334&gt;99, "&gt;99", IF(san_table_data!AT334&lt;1, "&lt;1", san_table_data!AT334))), "-")</f>
        <v>-</v>
      </c>
    </row>
    <row r="338" x14ac:dyDescent="0.25">
      <c r="A338" s="56" t="str">
        <f>IF(ISBLANK(san_table_data!A335), "", san_table_data!A335)</f>
        <v/>
      </c>
      <c r="B338" s="56" t="str">
        <f>IF(ISBLANK(san_table_data!B335), "", san_table_data!B335)</f>
        <v/>
      </c>
      <c r="C338" s="57" t="str">
        <f>IF(ISNUMBER(san_table_data!C335), san_table_data!C335, "-")</f>
        <v>-</v>
      </c>
      <c r="D338" s="58" t="str">
        <f>IF(ISNUMBER(san_table_data!D335), san_table_data!D335, "-")</f>
        <v>-</v>
      </c>
      <c r="E338" s="59" t="str">
        <f>IF(ISNUMBER(san_table_data!E335), san_table_data!E335, "-")</f>
        <v>-</v>
      </c>
      <c r="F338" s="60" t="str">
        <f>IF(ISNUMBER(san_table_data!F335), IF(san_table_data!F335=-999,"NA",IF(san_table_data!F335&gt;99, "&gt;99", IF(san_table_data!F335&lt;1, "&lt;1", san_table_data!F335))), "-")</f>
        <v>-</v>
      </c>
      <c r="G338" s="59" t="str">
        <f>IF(ISNUMBER(san_table_data!G335), IF(san_table_data!G335=-999,"NA",IF(san_table_data!G335&gt;99, "&gt;99", IF(san_table_data!G335&lt;1, "&lt;1", san_table_data!G335))), "-")</f>
        <v>-</v>
      </c>
      <c r="H338" s="59" t="str">
        <f>IF(ISNUMBER(san_table_data!H335), IF(san_table_data!H335=-999,"NA",IF(san_table_data!H335&gt;99, "&gt;99", IF(san_table_data!H335&lt;1, "&lt;1", san_table_data!H335))), "-")</f>
        <v>-</v>
      </c>
      <c r="I338" s="61" t="str">
        <f>IF(ISNUMBER(san_table_data!I335), IF(san_table_data!I335=-999,"NA",IF(san_table_data!I335&gt;99, "&gt;99", IF(san_table_data!I335&lt;1, "&lt;1", san_table_data!I335))), "-")</f>
        <v>-</v>
      </c>
      <c r="J338" s="47" t="str">
        <f>IF(ISNUMBER(san_table_data!J335), IF(san_table_data!J335=-999,"NA",san_table_data!J335), "-")</f>
        <v>-</v>
      </c>
      <c r="K338" s="47" t="str">
        <f>IF(ISNUMBER(san_table_data!K335), IF(san_table_data!K335=-999,"NA",san_table_data!K335), "-")</f>
        <v>-</v>
      </c>
      <c r="L338" s="60" t="str">
        <f>IF(ISNUMBER(san_table_data!L335), IF(san_table_data!L335=-999,"NA",IF(san_table_data!L335&gt;99, "&gt;99", IF(san_table_data!L335&lt;1, "&lt;1", san_table_data!L335))), "-")</f>
        <v>-</v>
      </c>
      <c r="M338" s="59" t="str">
        <f>IF(ISNUMBER(san_table_data!M335), IF(san_table_data!M335=-999,"NA",IF(san_table_data!M335&gt;99, "&gt;99", IF(san_table_data!M335&lt;1, "&lt;1", san_table_data!M335))), "-")</f>
        <v>-</v>
      </c>
      <c r="N338" s="59" t="str">
        <f>IF(ISNUMBER(san_table_data!N335), IF(san_table_data!N335=-999,"NA",IF(san_table_data!N335&gt;99, "&gt;99", IF(san_table_data!N335&lt;1, "&lt;1", san_table_data!N335))), "-")</f>
        <v>-</v>
      </c>
      <c r="O338" s="61" t="str">
        <f>IF(ISNUMBER(san_table_data!O335), IF(san_table_data!O335=-999,"NA",IF(san_table_data!O335&gt;99, "&gt;99", IF(san_table_data!O335&lt;1, "&lt;1", san_table_data!O335))), "-")</f>
        <v>-</v>
      </c>
      <c r="P338" s="47" t="str">
        <f>IF(ISNUMBER(san_table_data!P335), IF(san_table_data!P335=-999,"NA",san_table_data!P335), "-")</f>
        <v>-</v>
      </c>
      <c r="Q338" s="47" t="str">
        <f>IF(ISNUMBER(san_table_data!Q335), IF(san_table_data!Q335=-999,"NA",san_table_data!Q335), "-")</f>
        <v>-</v>
      </c>
      <c r="R338" s="60" t="str">
        <f>IF(ISNUMBER(san_table_data!R335), IF(san_table_data!R335=-999,"NA",IF(san_table_data!R335&gt;99, "&gt;99", IF(san_table_data!R335&lt;1, "&lt;1", san_table_data!R335))), "-")</f>
        <v>-</v>
      </c>
      <c r="S338" s="59" t="str">
        <f>IF(ISNUMBER(san_table_data!S335), IF(san_table_data!S335=-999,"NA",IF(san_table_data!S335&gt;99, "&gt;99", IF(san_table_data!S335&lt;1, "&lt;1", san_table_data!S335))), "-")</f>
        <v>-</v>
      </c>
      <c r="T338" s="59" t="str">
        <f>IF(ISNUMBER(san_table_data!T335), IF(san_table_data!T335=-999,"NA",IF(san_table_data!T335&gt;99, "&gt;99", IF(san_table_data!T335&lt;1, "&lt;1", san_table_data!T335))), "-")</f>
        <v>-</v>
      </c>
      <c r="U338" s="61" t="str">
        <f>IF(ISNUMBER(san_table_data!U335), IF(san_table_data!U335=-999,"NA",IF(san_table_data!U335&gt;99, "&gt;99", IF(san_table_data!U335&lt;1, "&lt;1", san_table_data!U335))), "-")</f>
        <v>-</v>
      </c>
      <c r="V338" s="47" t="str">
        <f>IF(ISNUMBER(san_table_data!V335), IF(san_table_data!V335=-999,"NA",san_table_data!V335), "-")</f>
        <v>-</v>
      </c>
      <c r="W338" s="47" t="str">
        <f>IF(ISNUMBER(san_table_data!W335), IF(san_table_data!W335=-999,"NA",san_table_data!W335), "-")</f>
        <v>-</v>
      </c>
      <c r="X338" s="47"/>
      <c r="Y338" s="47"/>
      <c r="Z338" s="62" t="str">
        <f>IF(ISNUMBER(san_table_data!Z335), IF(san_table_data!Z335=-999,"NA",IF(san_table_data!Z335&gt;99, "&gt;99", IF(san_table_data!Z335&lt;1, "&lt;1", san_table_data!Z335))), "-")</f>
        <v>-</v>
      </c>
      <c r="AA338" s="63" t="str">
        <f>IF(ISNUMBER(san_table_data!AA335), IF(san_table_data!AA335=-999,"NA",IF(san_table_data!AA335&gt;99, "&gt;99", IF(san_table_data!AA335&lt;1, "&lt;1", san_table_data!AA335))), "-")</f>
        <v>-</v>
      </c>
      <c r="AB338" s="63" t="str">
        <f>IF(ISNUMBER(san_table_data!AB335), IF(san_table_data!AB335=-999,"NA",IF(san_table_data!AB335&gt;99, "&gt;99", IF(san_table_data!AB335&lt;1, "&lt;1", san_table_data!AB335))), "-")</f>
        <v>-</v>
      </c>
      <c r="AC338" s="63" t="str">
        <f>IF(ISNUMBER(san_table_data!AC335), IF(san_table_data!AC335=-999,"NA",IF(san_table_data!AC335&gt;99, "&gt;99", IF(san_table_data!AC335&lt;1, "&lt;1", san_table_data!AC335))), "-")</f>
        <v>-</v>
      </c>
      <c r="AD338" s="59" t="str">
        <f>IF(ISNUMBER(san_table_data!AD335), IF(san_table_data!AD335=-999,"NA",IF(san_table_data!AD335&gt;99, "&gt;99", IF(san_table_data!AD335&lt;1, "&lt;1", san_table_data!AD335))), "-")</f>
        <v>-</v>
      </c>
      <c r="AE338" s="59" t="str">
        <f>IF(ISNUMBER(san_table_data!AE335), IF(san_table_data!AE335=-999,"NA",IF(san_table_data!AE335&gt;99, "&gt;99", IF(san_table_data!AE335&lt;1, "&lt;1", san_table_data!AE335))), "-")</f>
        <v>-</v>
      </c>
      <c r="AF338" s="59" t="str">
        <f>IF(ISNUMBER(san_table_data!AF335), IF(san_table_data!AF335=-999,"NA",IF(san_table_data!AF335&gt;99, "&gt;99", IF(san_table_data!AF335&lt;1, "&lt;1", san_table_data!AF335))), "-")</f>
        <v>-</v>
      </c>
      <c r="AG338" s="62" t="str">
        <f>IF(ISNUMBER(san_table_data!AG335), IF(san_table_data!AG335=-999,"NA",IF(san_table_data!AG335&gt;99, "&gt;99", IF(san_table_data!AG335&lt;1, "&lt;1", san_table_data!AG335))), "-")</f>
        <v>-</v>
      </c>
      <c r="AH338" s="63" t="str">
        <f>IF(ISNUMBER(san_table_data!AH335), IF(san_table_data!AH335=-999,"NA",IF(san_table_data!AH335&gt;99, "&gt;99", IF(san_table_data!AH335&lt;1, "&lt;1", san_table_data!AH335))), "-")</f>
        <v>-</v>
      </c>
      <c r="AI338" s="63" t="str">
        <f>IF(ISNUMBER(san_table_data!AI335), IF(san_table_data!AI335=-999,"NA",IF(san_table_data!AI335&gt;99, "&gt;99", IF(san_table_data!AI335&lt;1, "&lt;1", san_table_data!AI335))), "-")</f>
        <v>-</v>
      </c>
      <c r="AJ338" s="63" t="str">
        <f>IF(ISNUMBER(san_table_data!AJ335), IF(san_table_data!AJ335=-999,"NA",IF(san_table_data!AJ335&gt;99, "&gt;99", IF(san_table_data!AJ335&lt;1, "&lt;1", san_table_data!AJ335))), "-")</f>
        <v>-</v>
      </c>
      <c r="AK338" s="59" t="str">
        <f>IF(ISNUMBER(san_table_data!AK335), IF(san_table_data!AK335=-999,"NA",IF(san_table_data!AK335&gt;99, "&gt;99", IF(san_table_data!AK335&lt;1, "&lt;1", san_table_data!AK335))), "-")</f>
        <v>-</v>
      </c>
      <c r="AL338" s="59" t="str">
        <f>IF(ISNUMBER(san_table_data!AL335), IF(san_table_data!AL335=-999,"NA",IF(san_table_data!AL335&gt;99, "&gt;99", IF(san_table_data!AL335&lt;1, "&lt;1", san_table_data!AL335))), "-")</f>
        <v>-</v>
      </c>
      <c r="AM338" s="59" t="str">
        <f>IF(ISNUMBER(san_table_data!AM335), IF(san_table_data!AM335=-999,"NA",IF(san_table_data!AM335&gt;99, "&gt;99", IF(san_table_data!AM335&lt;1, "&lt;1", san_table_data!AM335))), "-")</f>
        <v>-</v>
      </c>
      <c r="AN338" s="62" t="str">
        <f>IF(ISNUMBER(san_table_data!AN335), IF(san_table_data!AN335=-999,"NA",IF(san_table_data!AN335&gt;99, "&gt;99", IF(san_table_data!AN335&lt;1, "&lt;1", san_table_data!AN335))), "-")</f>
        <v>-</v>
      </c>
      <c r="AO338" s="63" t="str">
        <f>IF(ISNUMBER(san_table_data!AO335), IF(san_table_data!AO335=-999,"NA",IF(san_table_data!AO335&gt;99, "&gt;99", IF(san_table_data!AO335&lt;1, "&lt;1", san_table_data!AO335))), "-")</f>
        <v>-</v>
      </c>
      <c r="AP338" s="63" t="str">
        <f>IF(ISNUMBER(san_table_data!AP335), IF(san_table_data!AP335=-999,"NA",IF(san_table_data!AP335&gt;99, "&gt;99", IF(san_table_data!AP335&lt;1, "&lt;1", san_table_data!AP335))), "-")</f>
        <v>-</v>
      </c>
      <c r="AQ338" s="63" t="str">
        <f>IF(ISNUMBER(san_table_data!AQ335), IF(san_table_data!AQ335=-999,"NA",IF(san_table_data!AQ335&gt;99, "&gt;99", IF(san_table_data!AQ335&lt;1, "&lt;1", san_table_data!AQ335))), "-")</f>
        <v>-</v>
      </c>
      <c r="AR338" s="59" t="str">
        <f>IF(ISNUMBER(san_table_data!AR335), IF(san_table_data!AR335=-999,"NA",IF(san_table_data!AR335&gt;99, "&gt;99", IF(san_table_data!AR335&lt;1, "&lt;1", san_table_data!AR335))), "-")</f>
        <v>-</v>
      </c>
      <c r="AS338" s="59" t="str">
        <f>IF(ISNUMBER(san_table_data!AS335), IF(san_table_data!AS335=-999,"NA",IF(san_table_data!AS335&gt;99, "&gt;99", IF(san_table_data!AS335&lt;1, "&lt;1", san_table_data!AS335))), "-")</f>
        <v>-</v>
      </c>
      <c r="AT338" s="59" t="str">
        <f>IF(ISNUMBER(san_table_data!AT335), IF(san_table_data!AT335=-999,"NA",IF(san_table_data!AT335&gt;99, "&gt;99", IF(san_table_data!AT335&lt;1, "&lt;1", san_table_data!AT335))), "-")</f>
        <v>-</v>
      </c>
    </row>
    <row r="339" x14ac:dyDescent="0.25">
      <c r="A339" s="56" t="str">
        <f>IF(ISBLANK(san_table_data!A336), "", san_table_data!A336)</f>
        <v/>
      </c>
      <c r="B339" s="56" t="str">
        <f>IF(ISBLANK(san_table_data!B336), "", san_table_data!B336)</f>
        <v/>
      </c>
      <c r="C339" s="57" t="str">
        <f>IF(ISNUMBER(san_table_data!C336), san_table_data!C336, "-")</f>
        <v>-</v>
      </c>
      <c r="D339" s="58" t="str">
        <f>IF(ISNUMBER(san_table_data!D336), san_table_data!D336, "-")</f>
        <v>-</v>
      </c>
      <c r="E339" s="59" t="str">
        <f>IF(ISNUMBER(san_table_data!E336), san_table_data!E336, "-")</f>
        <v>-</v>
      </c>
      <c r="F339" s="60" t="str">
        <f>IF(ISNUMBER(san_table_data!F336), IF(san_table_data!F336=-999,"NA",IF(san_table_data!F336&gt;99, "&gt;99", IF(san_table_data!F336&lt;1, "&lt;1", san_table_data!F336))), "-")</f>
        <v>-</v>
      </c>
      <c r="G339" s="59" t="str">
        <f>IF(ISNUMBER(san_table_data!G336), IF(san_table_data!G336=-999,"NA",IF(san_table_data!G336&gt;99, "&gt;99", IF(san_table_data!G336&lt;1, "&lt;1", san_table_data!G336))), "-")</f>
        <v>-</v>
      </c>
      <c r="H339" s="59" t="str">
        <f>IF(ISNUMBER(san_table_data!H336), IF(san_table_data!H336=-999,"NA",IF(san_table_data!H336&gt;99, "&gt;99", IF(san_table_data!H336&lt;1, "&lt;1", san_table_data!H336))), "-")</f>
        <v>-</v>
      </c>
      <c r="I339" s="61" t="str">
        <f>IF(ISNUMBER(san_table_data!I336), IF(san_table_data!I336=-999,"NA",IF(san_table_data!I336&gt;99, "&gt;99", IF(san_table_data!I336&lt;1, "&lt;1", san_table_data!I336))), "-")</f>
        <v>-</v>
      </c>
      <c r="J339" s="47" t="str">
        <f>IF(ISNUMBER(san_table_data!J336), IF(san_table_data!J336=-999,"NA",san_table_data!J336), "-")</f>
        <v>-</v>
      </c>
      <c r="K339" s="47" t="str">
        <f>IF(ISNUMBER(san_table_data!K336), IF(san_table_data!K336=-999,"NA",san_table_data!K336), "-")</f>
        <v>-</v>
      </c>
      <c r="L339" s="60" t="str">
        <f>IF(ISNUMBER(san_table_data!L336), IF(san_table_data!L336=-999,"NA",IF(san_table_data!L336&gt;99, "&gt;99", IF(san_table_data!L336&lt;1, "&lt;1", san_table_data!L336))), "-")</f>
        <v>-</v>
      </c>
      <c r="M339" s="59" t="str">
        <f>IF(ISNUMBER(san_table_data!M336), IF(san_table_data!M336=-999,"NA",IF(san_table_data!M336&gt;99, "&gt;99", IF(san_table_data!M336&lt;1, "&lt;1", san_table_data!M336))), "-")</f>
        <v>-</v>
      </c>
      <c r="N339" s="59" t="str">
        <f>IF(ISNUMBER(san_table_data!N336), IF(san_table_data!N336=-999,"NA",IF(san_table_data!N336&gt;99, "&gt;99", IF(san_table_data!N336&lt;1, "&lt;1", san_table_data!N336))), "-")</f>
        <v>-</v>
      </c>
      <c r="O339" s="61" t="str">
        <f>IF(ISNUMBER(san_table_data!O336), IF(san_table_data!O336=-999,"NA",IF(san_table_data!O336&gt;99, "&gt;99", IF(san_table_data!O336&lt;1, "&lt;1", san_table_data!O336))), "-")</f>
        <v>-</v>
      </c>
      <c r="P339" s="47" t="str">
        <f>IF(ISNUMBER(san_table_data!P336), IF(san_table_data!P336=-999,"NA",san_table_data!P336), "-")</f>
        <v>-</v>
      </c>
      <c r="Q339" s="47" t="str">
        <f>IF(ISNUMBER(san_table_data!Q336), IF(san_table_data!Q336=-999,"NA",san_table_data!Q336), "-")</f>
        <v>-</v>
      </c>
      <c r="R339" s="60" t="str">
        <f>IF(ISNUMBER(san_table_data!R336), IF(san_table_data!R336=-999,"NA",IF(san_table_data!R336&gt;99, "&gt;99", IF(san_table_data!R336&lt;1, "&lt;1", san_table_data!R336))), "-")</f>
        <v>-</v>
      </c>
      <c r="S339" s="59" t="str">
        <f>IF(ISNUMBER(san_table_data!S336), IF(san_table_data!S336=-999,"NA",IF(san_table_data!S336&gt;99, "&gt;99", IF(san_table_data!S336&lt;1, "&lt;1", san_table_data!S336))), "-")</f>
        <v>-</v>
      </c>
      <c r="T339" s="59" t="str">
        <f>IF(ISNUMBER(san_table_data!T336), IF(san_table_data!T336=-999,"NA",IF(san_table_data!T336&gt;99, "&gt;99", IF(san_table_data!T336&lt;1, "&lt;1", san_table_data!T336))), "-")</f>
        <v>-</v>
      </c>
      <c r="U339" s="61" t="str">
        <f>IF(ISNUMBER(san_table_data!U336), IF(san_table_data!U336=-999,"NA",IF(san_table_data!U336&gt;99, "&gt;99", IF(san_table_data!U336&lt;1, "&lt;1", san_table_data!U336))), "-")</f>
        <v>-</v>
      </c>
      <c r="V339" s="47" t="str">
        <f>IF(ISNUMBER(san_table_data!V336), IF(san_table_data!V336=-999,"NA",san_table_data!V336), "-")</f>
        <v>-</v>
      </c>
      <c r="W339" s="47" t="str">
        <f>IF(ISNUMBER(san_table_data!W336), IF(san_table_data!W336=-999,"NA",san_table_data!W336), "-")</f>
        <v>-</v>
      </c>
      <c r="X339" s="47"/>
      <c r="Y339" s="47"/>
      <c r="Z339" s="62" t="str">
        <f>IF(ISNUMBER(san_table_data!Z336), IF(san_table_data!Z336=-999,"NA",IF(san_table_data!Z336&gt;99, "&gt;99", IF(san_table_data!Z336&lt;1, "&lt;1", san_table_data!Z336))), "-")</f>
        <v>-</v>
      </c>
      <c r="AA339" s="63" t="str">
        <f>IF(ISNUMBER(san_table_data!AA336), IF(san_table_data!AA336=-999,"NA",IF(san_table_data!AA336&gt;99, "&gt;99", IF(san_table_data!AA336&lt;1, "&lt;1", san_table_data!AA336))), "-")</f>
        <v>-</v>
      </c>
      <c r="AB339" s="63" t="str">
        <f>IF(ISNUMBER(san_table_data!AB336), IF(san_table_data!AB336=-999,"NA",IF(san_table_data!AB336&gt;99, "&gt;99", IF(san_table_data!AB336&lt;1, "&lt;1", san_table_data!AB336))), "-")</f>
        <v>-</v>
      </c>
      <c r="AC339" s="63" t="str">
        <f>IF(ISNUMBER(san_table_data!AC336), IF(san_table_data!AC336=-999,"NA",IF(san_table_data!AC336&gt;99, "&gt;99", IF(san_table_data!AC336&lt;1, "&lt;1", san_table_data!AC336))), "-")</f>
        <v>-</v>
      </c>
      <c r="AD339" s="59" t="str">
        <f>IF(ISNUMBER(san_table_data!AD336), IF(san_table_data!AD336=-999,"NA",IF(san_table_data!AD336&gt;99, "&gt;99", IF(san_table_data!AD336&lt;1, "&lt;1", san_table_data!AD336))), "-")</f>
        <v>-</v>
      </c>
      <c r="AE339" s="59" t="str">
        <f>IF(ISNUMBER(san_table_data!AE336), IF(san_table_data!AE336=-999,"NA",IF(san_table_data!AE336&gt;99, "&gt;99", IF(san_table_data!AE336&lt;1, "&lt;1", san_table_data!AE336))), "-")</f>
        <v>-</v>
      </c>
      <c r="AF339" s="59" t="str">
        <f>IF(ISNUMBER(san_table_data!AF336), IF(san_table_data!AF336=-999,"NA",IF(san_table_data!AF336&gt;99, "&gt;99", IF(san_table_data!AF336&lt;1, "&lt;1", san_table_data!AF336))), "-")</f>
        <v>-</v>
      </c>
      <c r="AG339" s="62" t="str">
        <f>IF(ISNUMBER(san_table_data!AG336), IF(san_table_data!AG336=-999,"NA",IF(san_table_data!AG336&gt;99, "&gt;99", IF(san_table_data!AG336&lt;1, "&lt;1", san_table_data!AG336))), "-")</f>
        <v>-</v>
      </c>
      <c r="AH339" s="63" t="str">
        <f>IF(ISNUMBER(san_table_data!AH336), IF(san_table_data!AH336=-999,"NA",IF(san_table_data!AH336&gt;99, "&gt;99", IF(san_table_data!AH336&lt;1, "&lt;1", san_table_data!AH336))), "-")</f>
        <v>-</v>
      </c>
      <c r="AI339" s="63" t="str">
        <f>IF(ISNUMBER(san_table_data!AI336), IF(san_table_data!AI336=-999,"NA",IF(san_table_data!AI336&gt;99, "&gt;99", IF(san_table_data!AI336&lt;1, "&lt;1", san_table_data!AI336))), "-")</f>
        <v>-</v>
      </c>
      <c r="AJ339" s="63" t="str">
        <f>IF(ISNUMBER(san_table_data!AJ336), IF(san_table_data!AJ336=-999,"NA",IF(san_table_data!AJ336&gt;99, "&gt;99", IF(san_table_data!AJ336&lt;1, "&lt;1", san_table_data!AJ336))), "-")</f>
        <v>-</v>
      </c>
      <c r="AK339" s="59" t="str">
        <f>IF(ISNUMBER(san_table_data!AK336), IF(san_table_data!AK336=-999,"NA",IF(san_table_data!AK336&gt;99, "&gt;99", IF(san_table_data!AK336&lt;1, "&lt;1", san_table_data!AK336))), "-")</f>
        <v>-</v>
      </c>
      <c r="AL339" s="59" t="str">
        <f>IF(ISNUMBER(san_table_data!AL336), IF(san_table_data!AL336=-999,"NA",IF(san_table_data!AL336&gt;99, "&gt;99", IF(san_table_data!AL336&lt;1, "&lt;1", san_table_data!AL336))), "-")</f>
        <v>-</v>
      </c>
      <c r="AM339" s="59" t="str">
        <f>IF(ISNUMBER(san_table_data!AM336), IF(san_table_data!AM336=-999,"NA",IF(san_table_data!AM336&gt;99, "&gt;99", IF(san_table_data!AM336&lt;1, "&lt;1", san_table_data!AM336))), "-")</f>
        <v>-</v>
      </c>
      <c r="AN339" s="62" t="str">
        <f>IF(ISNUMBER(san_table_data!AN336), IF(san_table_data!AN336=-999,"NA",IF(san_table_data!AN336&gt;99, "&gt;99", IF(san_table_data!AN336&lt;1, "&lt;1", san_table_data!AN336))), "-")</f>
        <v>-</v>
      </c>
      <c r="AO339" s="63" t="str">
        <f>IF(ISNUMBER(san_table_data!AO336), IF(san_table_data!AO336=-999,"NA",IF(san_table_data!AO336&gt;99, "&gt;99", IF(san_table_data!AO336&lt;1, "&lt;1", san_table_data!AO336))), "-")</f>
        <v>-</v>
      </c>
      <c r="AP339" s="63" t="str">
        <f>IF(ISNUMBER(san_table_data!AP336), IF(san_table_data!AP336=-999,"NA",IF(san_table_data!AP336&gt;99, "&gt;99", IF(san_table_data!AP336&lt;1, "&lt;1", san_table_data!AP336))), "-")</f>
        <v>-</v>
      </c>
      <c r="AQ339" s="63" t="str">
        <f>IF(ISNUMBER(san_table_data!AQ336), IF(san_table_data!AQ336=-999,"NA",IF(san_table_data!AQ336&gt;99, "&gt;99", IF(san_table_data!AQ336&lt;1, "&lt;1", san_table_data!AQ336))), "-")</f>
        <v>-</v>
      </c>
      <c r="AR339" s="59" t="str">
        <f>IF(ISNUMBER(san_table_data!AR336), IF(san_table_data!AR336=-999,"NA",IF(san_table_data!AR336&gt;99, "&gt;99", IF(san_table_data!AR336&lt;1, "&lt;1", san_table_data!AR336))), "-")</f>
        <v>-</v>
      </c>
      <c r="AS339" s="59" t="str">
        <f>IF(ISNUMBER(san_table_data!AS336), IF(san_table_data!AS336=-999,"NA",IF(san_table_data!AS336&gt;99, "&gt;99", IF(san_table_data!AS336&lt;1, "&lt;1", san_table_data!AS336))), "-")</f>
        <v>-</v>
      </c>
      <c r="AT339" s="59" t="str">
        <f>IF(ISNUMBER(san_table_data!AT336), IF(san_table_data!AT336=-999,"NA",IF(san_table_data!AT336&gt;99, "&gt;99", IF(san_table_data!AT336&lt;1, "&lt;1", san_table_data!AT336))), "-")</f>
        <v>-</v>
      </c>
    </row>
    <row r="340" x14ac:dyDescent="0.25">
      <c r="A340" s="56" t="str">
        <f>IF(ISBLANK(san_table_data!A337), "", san_table_data!A337)</f>
        <v/>
      </c>
      <c r="B340" s="56" t="str">
        <f>IF(ISBLANK(san_table_data!B337), "", san_table_data!B337)</f>
        <v/>
      </c>
      <c r="C340" s="57" t="str">
        <f>IF(ISNUMBER(san_table_data!C337), san_table_data!C337, "-")</f>
        <v>-</v>
      </c>
      <c r="D340" s="58" t="str">
        <f>IF(ISNUMBER(san_table_data!D337), san_table_data!D337, "-")</f>
        <v>-</v>
      </c>
      <c r="E340" s="59" t="str">
        <f>IF(ISNUMBER(san_table_data!E337), san_table_data!E337, "-")</f>
        <v>-</v>
      </c>
      <c r="F340" s="60" t="str">
        <f>IF(ISNUMBER(san_table_data!F337), IF(san_table_data!F337=-999,"NA",IF(san_table_data!F337&gt;99, "&gt;99", IF(san_table_data!F337&lt;1, "&lt;1", san_table_data!F337))), "-")</f>
        <v>-</v>
      </c>
      <c r="G340" s="59" t="str">
        <f>IF(ISNUMBER(san_table_data!G337), IF(san_table_data!G337=-999,"NA",IF(san_table_data!G337&gt;99, "&gt;99", IF(san_table_data!G337&lt;1, "&lt;1", san_table_data!G337))), "-")</f>
        <v>-</v>
      </c>
      <c r="H340" s="59" t="str">
        <f>IF(ISNUMBER(san_table_data!H337), IF(san_table_data!H337=-999,"NA",IF(san_table_data!H337&gt;99, "&gt;99", IF(san_table_data!H337&lt;1, "&lt;1", san_table_data!H337))), "-")</f>
        <v>-</v>
      </c>
      <c r="I340" s="61" t="str">
        <f>IF(ISNUMBER(san_table_data!I337), IF(san_table_data!I337=-999,"NA",IF(san_table_data!I337&gt;99, "&gt;99", IF(san_table_data!I337&lt;1, "&lt;1", san_table_data!I337))), "-")</f>
        <v>-</v>
      </c>
      <c r="J340" s="47" t="str">
        <f>IF(ISNUMBER(san_table_data!J337), IF(san_table_data!J337=-999,"NA",san_table_data!J337), "-")</f>
        <v>-</v>
      </c>
      <c r="K340" s="47" t="str">
        <f>IF(ISNUMBER(san_table_data!K337), IF(san_table_data!K337=-999,"NA",san_table_data!K337), "-")</f>
        <v>-</v>
      </c>
      <c r="L340" s="60" t="str">
        <f>IF(ISNUMBER(san_table_data!L337), IF(san_table_data!L337=-999,"NA",IF(san_table_data!L337&gt;99, "&gt;99", IF(san_table_data!L337&lt;1, "&lt;1", san_table_data!L337))), "-")</f>
        <v>-</v>
      </c>
      <c r="M340" s="59" t="str">
        <f>IF(ISNUMBER(san_table_data!M337), IF(san_table_data!M337=-999,"NA",IF(san_table_data!M337&gt;99, "&gt;99", IF(san_table_data!M337&lt;1, "&lt;1", san_table_data!M337))), "-")</f>
        <v>-</v>
      </c>
      <c r="N340" s="59" t="str">
        <f>IF(ISNUMBER(san_table_data!N337), IF(san_table_data!N337=-999,"NA",IF(san_table_data!N337&gt;99, "&gt;99", IF(san_table_data!N337&lt;1, "&lt;1", san_table_data!N337))), "-")</f>
        <v>-</v>
      </c>
      <c r="O340" s="61" t="str">
        <f>IF(ISNUMBER(san_table_data!O337), IF(san_table_data!O337=-999,"NA",IF(san_table_data!O337&gt;99, "&gt;99", IF(san_table_data!O337&lt;1, "&lt;1", san_table_data!O337))), "-")</f>
        <v>-</v>
      </c>
      <c r="P340" s="47" t="str">
        <f>IF(ISNUMBER(san_table_data!P337), IF(san_table_data!P337=-999,"NA",san_table_data!P337), "-")</f>
        <v>-</v>
      </c>
      <c r="Q340" s="47" t="str">
        <f>IF(ISNUMBER(san_table_data!Q337), IF(san_table_data!Q337=-999,"NA",san_table_data!Q337), "-")</f>
        <v>-</v>
      </c>
      <c r="R340" s="60" t="str">
        <f>IF(ISNUMBER(san_table_data!R337), IF(san_table_data!R337=-999,"NA",IF(san_table_data!R337&gt;99, "&gt;99", IF(san_table_data!R337&lt;1, "&lt;1", san_table_data!R337))), "-")</f>
        <v>-</v>
      </c>
      <c r="S340" s="59" t="str">
        <f>IF(ISNUMBER(san_table_data!S337), IF(san_table_data!S337=-999,"NA",IF(san_table_data!S337&gt;99, "&gt;99", IF(san_table_data!S337&lt;1, "&lt;1", san_table_data!S337))), "-")</f>
        <v>-</v>
      </c>
      <c r="T340" s="59" t="str">
        <f>IF(ISNUMBER(san_table_data!T337), IF(san_table_data!T337=-999,"NA",IF(san_table_data!T337&gt;99, "&gt;99", IF(san_table_data!T337&lt;1, "&lt;1", san_table_data!T337))), "-")</f>
        <v>-</v>
      </c>
      <c r="U340" s="61" t="str">
        <f>IF(ISNUMBER(san_table_data!U337), IF(san_table_data!U337=-999,"NA",IF(san_table_data!U337&gt;99, "&gt;99", IF(san_table_data!U337&lt;1, "&lt;1", san_table_data!U337))), "-")</f>
        <v>-</v>
      </c>
      <c r="V340" s="47" t="str">
        <f>IF(ISNUMBER(san_table_data!V337), IF(san_table_data!V337=-999,"NA",san_table_data!V337), "-")</f>
        <v>-</v>
      </c>
      <c r="W340" s="47" t="str">
        <f>IF(ISNUMBER(san_table_data!W337), IF(san_table_data!W337=-999,"NA",san_table_data!W337), "-")</f>
        <v>-</v>
      </c>
      <c r="X340" s="47"/>
      <c r="Y340" s="47"/>
      <c r="Z340" s="62" t="str">
        <f>IF(ISNUMBER(san_table_data!Z337), IF(san_table_data!Z337=-999,"NA",IF(san_table_data!Z337&gt;99, "&gt;99", IF(san_table_data!Z337&lt;1, "&lt;1", san_table_data!Z337))), "-")</f>
        <v>-</v>
      </c>
      <c r="AA340" s="63" t="str">
        <f>IF(ISNUMBER(san_table_data!AA337), IF(san_table_data!AA337=-999,"NA",IF(san_table_data!AA337&gt;99, "&gt;99", IF(san_table_data!AA337&lt;1, "&lt;1", san_table_data!AA337))), "-")</f>
        <v>-</v>
      </c>
      <c r="AB340" s="63" t="str">
        <f>IF(ISNUMBER(san_table_data!AB337), IF(san_table_data!AB337=-999,"NA",IF(san_table_data!AB337&gt;99, "&gt;99", IF(san_table_data!AB337&lt;1, "&lt;1", san_table_data!AB337))), "-")</f>
        <v>-</v>
      </c>
      <c r="AC340" s="63" t="str">
        <f>IF(ISNUMBER(san_table_data!AC337), IF(san_table_data!AC337=-999,"NA",IF(san_table_data!AC337&gt;99, "&gt;99", IF(san_table_data!AC337&lt;1, "&lt;1", san_table_data!AC337))), "-")</f>
        <v>-</v>
      </c>
      <c r="AD340" s="59" t="str">
        <f>IF(ISNUMBER(san_table_data!AD337), IF(san_table_data!AD337=-999,"NA",IF(san_table_data!AD337&gt;99, "&gt;99", IF(san_table_data!AD337&lt;1, "&lt;1", san_table_data!AD337))), "-")</f>
        <v>-</v>
      </c>
      <c r="AE340" s="59" t="str">
        <f>IF(ISNUMBER(san_table_data!AE337), IF(san_table_data!AE337=-999,"NA",IF(san_table_data!AE337&gt;99, "&gt;99", IF(san_table_data!AE337&lt;1, "&lt;1", san_table_data!AE337))), "-")</f>
        <v>-</v>
      </c>
      <c r="AF340" s="59" t="str">
        <f>IF(ISNUMBER(san_table_data!AF337), IF(san_table_data!AF337=-999,"NA",IF(san_table_data!AF337&gt;99, "&gt;99", IF(san_table_data!AF337&lt;1, "&lt;1", san_table_data!AF337))), "-")</f>
        <v>-</v>
      </c>
      <c r="AG340" s="62" t="str">
        <f>IF(ISNUMBER(san_table_data!AG337), IF(san_table_data!AG337=-999,"NA",IF(san_table_data!AG337&gt;99, "&gt;99", IF(san_table_data!AG337&lt;1, "&lt;1", san_table_data!AG337))), "-")</f>
        <v>-</v>
      </c>
      <c r="AH340" s="63" t="str">
        <f>IF(ISNUMBER(san_table_data!AH337), IF(san_table_data!AH337=-999,"NA",IF(san_table_data!AH337&gt;99, "&gt;99", IF(san_table_data!AH337&lt;1, "&lt;1", san_table_data!AH337))), "-")</f>
        <v>-</v>
      </c>
      <c r="AI340" s="63" t="str">
        <f>IF(ISNUMBER(san_table_data!AI337), IF(san_table_data!AI337=-999,"NA",IF(san_table_data!AI337&gt;99, "&gt;99", IF(san_table_data!AI337&lt;1, "&lt;1", san_table_data!AI337))), "-")</f>
        <v>-</v>
      </c>
      <c r="AJ340" s="63" t="str">
        <f>IF(ISNUMBER(san_table_data!AJ337), IF(san_table_data!AJ337=-999,"NA",IF(san_table_data!AJ337&gt;99, "&gt;99", IF(san_table_data!AJ337&lt;1, "&lt;1", san_table_data!AJ337))), "-")</f>
        <v>-</v>
      </c>
      <c r="AK340" s="59" t="str">
        <f>IF(ISNUMBER(san_table_data!AK337), IF(san_table_data!AK337=-999,"NA",IF(san_table_data!AK337&gt;99, "&gt;99", IF(san_table_data!AK337&lt;1, "&lt;1", san_table_data!AK337))), "-")</f>
        <v>-</v>
      </c>
      <c r="AL340" s="59" t="str">
        <f>IF(ISNUMBER(san_table_data!AL337), IF(san_table_data!AL337=-999,"NA",IF(san_table_data!AL337&gt;99, "&gt;99", IF(san_table_data!AL337&lt;1, "&lt;1", san_table_data!AL337))), "-")</f>
        <v>-</v>
      </c>
      <c r="AM340" s="59" t="str">
        <f>IF(ISNUMBER(san_table_data!AM337), IF(san_table_data!AM337=-999,"NA",IF(san_table_data!AM337&gt;99, "&gt;99", IF(san_table_data!AM337&lt;1, "&lt;1", san_table_data!AM337))), "-")</f>
        <v>-</v>
      </c>
      <c r="AN340" s="62" t="str">
        <f>IF(ISNUMBER(san_table_data!AN337), IF(san_table_data!AN337=-999,"NA",IF(san_table_data!AN337&gt;99, "&gt;99", IF(san_table_data!AN337&lt;1, "&lt;1", san_table_data!AN337))), "-")</f>
        <v>-</v>
      </c>
      <c r="AO340" s="63" t="str">
        <f>IF(ISNUMBER(san_table_data!AO337), IF(san_table_data!AO337=-999,"NA",IF(san_table_data!AO337&gt;99, "&gt;99", IF(san_table_data!AO337&lt;1, "&lt;1", san_table_data!AO337))), "-")</f>
        <v>-</v>
      </c>
      <c r="AP340" s="63" t="str">
        <f>IF(ISNUMBER(san_table_data!AP337), IF(san_table_data!AP337=-999,"NA",IF(san_table_data!AP337&gt;99, "&gt;99", IF(san_table_data!AP337&lt;1, "&lt;1", san_table_data!AP337))), "-")</f>
        <v>-</v>
      </c>
      <c r="AQ340" s="63" t="str">
        <f>IF(ISNUMBER(san_table_data!AQ337), IF(san_table_data!AQ337=-999,"NA",IF(san_table_data!AQ337&gt;99, "&gt;99", IF(san_table_data!AQ337&lt;1, "&lt;1", san_table_data!AQ337))), "-")</f>
        <v>-</v>
      </c>
      <c r="AR340" s="59" t="str">
        <f>IF(ISNUMBER(san_table_data!AR337), IF(san_table_data!AR337=-999,"NA",IF(san_table_data!AR337&gt;99, "&gt;99", IF(san_table_data!AR337&lt;1, "&lt;1", san_table_data!AR337))), "-")</f>
        <v>-</v>
      </c>
      <c r="AS340" s="59" t="str">
        <f>IF(ISNUMBER(san_table_data!AS337), IF(san_table_data!AS337=-999,"NA",IF(san_table_data!AS337&gt;99, "&gt;99", IF(san_table_data!AS337&lt;1, "&lt;1", san_table_data!AS337))), "-")</f>
        <v>-</v>
      </c>
      <c r="AT340" s="59" t="str">
        <f>IF(ISNUMBER(san_table_data!AT337), IF(san_table_data!AT337=-999,"NA",IF(san_table_data!AT337&gt;99, "&gt;99", IF(san_table_data!AT337&lt;1, "&lt;1", san_table_data!AT337))), "-")</f>
        <v>-</v>
      </c>
    </row>
    <row r="341" x14ac:dyDescent="0.25">
      <c r="A341" s="56" t="str">
        <f>IF(ISBLANK(san_table_data!A338), "", san_table_data!A338)</f>
        <v/>
      </c>
      <c r="B341" s="56" t="str">
        <f>IF(ISBLANK(san_table_data!B338), "", san_table_data!B338)</f>
        <v/>
      </c>
      <c r="C341" s="57" t="str">
        <f>IF(ISNUMBER(san_table_data!C338), san_table_data!C338, "-")</f>
        <v>-</v>
      </c>
      <c r="D341" s="58" t="str">
        <f>IF(ISNUMBER(san_table_data!D338), san_table_data!D338, "-")</f>
        <v>-</v>
      </c>
      <c r="E341" s="59" t="str">
        <f>IF(ISNUMBER(san_table_data!E338), san_table_data!E338, "-")</f>
        <v>-</v>
      </c>
      <c r="F341" s="60" t="str">
        <f>IF(ISNUMBER(san_table_data!F338), IF(san_table_data!F338=-999,"NA",IF(san_table_data!F338&gt;99, "&gt;99", IF(san_table_data!F338&lt;1, "&lt;1", san_table_data!F338))), "-")</f>
        <v>-</v>
      </c>
      <c r="G341" s="59" t="str">
        <f>IF(ISNUMBER(san_table_data!G338), IF(san_table_data!G338=-999,"NA",IF(san_table_data!G338&gt;99, "&gt;99", IF(san_table_data!G338&lt;1, "&lt;1", san_table_data!G338))), "-")</f>
        <v>-</v>
      </c>
      <c r="H341" s="59" t="str">
        <f>IF(ISNUMBER(san_table_data!H338), IF(san_table_data!H338=-999,"NA",IF(san_table_data!H338&gt;99, "&gt;99", IF(san_table_data!H338&lt;1, "&lt;1", san_table_data!H338))), "-")</f>
        <v>-</v>
      </c>
      <c r="I341" s="61" t="str">
        <f>IF(ISNUMBER(san_table_data!I338), IF(san_table_data!I338=-999,"NA",IF(san_table_data!I338&gt;99, "&gt;99", IF(san_table_data!I338&lt;1, "&lt;1", san_table_data!I338))), "-")</f>
        <v>-</v>
      </c>
      <c r="J341" s="47" t="str">
        <f>IF(ISNUMBER(san_table_data!J338), IF(san_table_data!J338=-999,"NA",san_table_data!J338), "-")</f>
        <v>-</v>
      </c>
      <c r="K341" s="47" t="str">
        <f>IF(ISNUMBER(san_table_data!K338), IF(san_table_data!K338=-999,"NA",san_table_data!K338), "-")</f>
        <v>-</v>
      </c>
      <c r="L341" s="60" t="str">
        <f>IF(ISNUMBER(san_table_data!L338), IF(san_table_data!L338=-999,"NA",IF(san_table_data!L338&gt;99, "&gt;99", IF(san_table_data!L338&lt;1, "&lt;1", san_table_data!L338))), "-")</f>
        <v>-</v>
      </c>
      <c r="M341" s="59" t="str">
        <f>IF(ISNUMBER(san_table_data!M338), IF(san_table_data!M338=-999,"NA",IF(san_table_data!M338&gt;99, "&gt;99", IF(san_table_data!M338&lt;1, "&lt;1", san_table_data!M338))), "-")</f>
        <v>-</v>
      </c>
      <c r="N341" s="59" t="str">
        <f>IF(ISNUMBER(san_table_data!N338), IF(san_table_data!N338=-999,"NA",IF(san_table_data!N338&gt;99, "&gt;99", IF(san_table_data!N338&lt;1, "&lt;1", san_table_data!N338))), "-")</f>
        <v>-</v>
      </c>
      <c r="O341" s="61" t="str">
        <f>IF(ISNUMBER(san_table_data!O338), IF(san_table_data!O338=-999,"NA",IF(san_table_data!O338&gt;99, "&gt;99", IF(san_table_data!O338&lt;1, "&lt;1", san_table_data!O338))), "-")</f>
        <v>-</v>
      </c>
      <c r="P341" s="47" t="str">
        <f>IF(ISNUMBER(san_table_data!P338), IF(san_table_data!P338=-999,"NA",san_table_data!P338), "-")</f>
        <v>-</v>
      </c>
      <c r="Q341" s="47" t="str">
        <f>IF(ISNUMBER(san_table_data!Q338), IF(san_table_data!Q338=-999,"NA",san_table_data!Q338), "-")</f>
        <v>-</v>
      </c>
      <c r="R341" s="60" t="str">
        <f>IF(ISNUMBER(san_table_data!R338), IF(san_table_data!R338=-999,"NA",IF(san_table_data!R338&gt;99, "&gt;99", IF(san_table_data!R338&lt;1, "&lt;1", san_table_data!R338))), "-")</f>
        <v>-</v>
      </c>
      <c r="S341" s="59" t="str">
        <f>IF(ISNUMBER(san_table_data!S338), IF(san_table_data!S338=-999,"NA",IF(san_table_data!S338&gt;99, "&gt;99", IF(san_table_data!S338&lt;1, "&lt;1", san_table_data!S338))), "-")</f>
        <v>-</v>
      </c>
      <c r="T341" s="59" t="str">
        <f>IF(ISNUMBER(san_table_data!T338), IF(san_table_data!T338=-999,"NA",IF(san_table_data!T338&gt;99, "&gt;99", IF(san_table_data!T338&lt;1, "&lt;1", san_table_data!T338))), "-")</f>
        <v>-</v>
      </c>
      <c r="U341" s="61" t="str">
        <f>IF(ISNUMBER(san_table_data!U338), IF(san_table_data!U338=-999,"NA",IF(san_table_data!U338&gt;99, "&gt;99", IF(san_table_data!U338&lt;1, "&lt;1", san_table_data!U338))), "-")</f>
        <v>-</v>
      </c>
      <c r="V341" s="47" t="str">
        <f>IF(ISNUMBER(san_table_data!V338), IF(san_table_data!V338=-999,"NA",san_table_data!V338), "-")</f>
        <v>-</v>
      </c>
      <c r="W341" s="47" t="str">
        <f>IF(ISNUMBER(san_table_data!W338), IF(san_table_data!W338=-999,"NA",san_table_data!W338), "-")</f>
        <v>-</v>
      </c>
      <c r="X341" s="47"/>
      <c r="Y341" s="47"/>
      <c r="Z341" s="62" t="str">
        <f>IF(ISNUMBER(san_table_data!Z338), IF(san_table_data!Z338=-999,"NA",IF(san_table_data!Z338&gt;99, "&gt;99", IF(san_table_data!Z338&lt;1, "&lt;1", san_table_data!Z338))), "-")</f>
        <v>-</v>
      </c>
      <c r="AA341" s="63" t="str">
        <f>IF(ISNUMBER(san_table_data!AA338), IF(san_table_data!AA338=-999,"NA",IF(san_table_data!AA338&gt;99, "&gt;99", IF(san_table_data!AA338&lt;1, "&lt;1", san_table_data!AA338))), "-")</f>
        <v>-</v>
      </c>
      <c r="AB341" s="63" t="str">
        <f>IF(ISNUMBER(san_table_data!AB338), IF(san_table_data!AB338=-999,"NA",IF(san_table_data!AB338&gt;99, "&gt;99", IF(san_table_data!AB338&lt;1, "&lt;1", san_table_data!AB338))), "-")</f>
        <v>-</v>
      </c>
      <c r="AC341" s="63" t="str">
        <f>IF(ISNUMBER(san_table_data!AC338), IF(san_table_data!AC338=-999,"NA",IF(san_table_data!AC338&gt;99, "&gt;99", IF(san_table_data!AC338&lt;1, "&lt;1", san_table_data!AC338))), "-")</f>
        <v>-</v>
      </c>
      <c r="AD341" s="59" t="str">
        <f>IF(ISNUMBER(san_table_data!AD338), IF(san_table_data!AD338=-999,"NA",IF(san_table_data!AD338&gt;99, "&gt;99", IF(san_table_data!AD338&lt;1, "&lt;1", san_table_data!AD338))), "-")</f>
        <v>-</v>
      </c>
      <c r="AE341" s="59" t="str">
        <f>IF(ISNUMBER(san_table_data!AE338), IF(san_table_data!AE338=-999,"NA",IF(san_table_data!AE338&gt;99, "&gt;99", IF(san_table_data!AE338&lt;1, "&lt;1", san_table_data!AE338))), "-")</f>
        <v>-</v>
      </c>
      <c r="AF341" s="59" t="str">
        <f>IF(ISNUMBER(san_table_data!AF338), IF(san_table_data!AF338=-999,"NA",IF(san_table_data!AF338&gt;99, "&gt;99", IF(san_table_data!AF338&lt;1, "&lt;1", san_table_data!AF338))), "-")</f>
        <v>-</v>
      </c>
      <c r="AG341" s="62" t="str">
        <f>IF(ISNUMBER(san_table_data!AG338), IF(san_table_data!AG338=-999,"NA",IF(san_table_data!AG338&gt;99, "&gt;99", IF(san_table_data!AG338&lt;1, "&lt;1", san_table_data!AG338))), "-")</f>
        <v>-</v>
      </c>
      <c r="AH341" s="63" t="str">
        <f>IF(ISNUMBER(san_table_data!AH338), IF(san_table_data!AH338=-999,"NA",IF(san_table_data!AH338&gt;99, "&gt;99", IF(san_table_data!AH338&lt;1, "&lt;1", san_table_data!AH338))), "-")</f>
        <v>-</v>
      </c>
      <c r="AI341" s="63" t="str">
        <f>IF(ISNUMBER(san_table_data!AI338), IF(san_table_data!AI338=-999,"NA",IF(san_table_data!AI338&gt;99, "&gt;99", IF(san_table_data!AI338&lt;1, "&lt;1", san_table_data!AI338))), "-")</f>
        <v>-</v>
      </c>
      <c r="AJ341" s="63" t="str">
        <f>IF(ISNUMBER(san_table_data!AJ338), IF(san_table_data!AJ338=-999,"NA",IF(san_table_data!AJ338&gt;99, "&gt;99", IF(san_table_data!AJ338&lt;1, "&lt;1", san_table_data!AJ338))), "-")</f>
        <v>-</v>
      </c>
      <c r="AK341" s="59" t="str">
        <f>IF(ISNUMBER(san_table_data!AK338), IF(san_table_data!AK338=-999,"NA",IF(san_table_data!AK338&gt;99, "&gt;99", IF(san_table_data!AK338&lt;1, "&lt;1", san_table_data!AK338))), "-")</f>
        <v>-</v>
      </c>
      <c r="AL341" s="59" t="str">
        <f>IF(ISNUMBER(san_table_data!AL338), IF(san_table_data!AL338=-999,"NA",IF(san_table_data!AL338&gt;99, "&gt;99", IF(san_table_data!AL338&lt;1, "&lt;1", san_table_data!AL338))), "-")</f>
        <v>-</v>
      </c>
      <c r="AM341" s="59" t="str">
        <f>IF(ISNUMBER(san_table_data!AM338), IF(san_table_data!AM338=-999,"NA",IF(san_table_data!AM338&gt;99, "&gt;99", IF(san_table_data!AM338&lt;1, "&lt;1", san_table_data!AM338))), "-")</f>
        <v>-</v>
      </c>
      <c r="AN341" s="62" t="str">
        <f>IF(ISNUMBER(san_table_data!AN338), IF(san_table_data!AN338=-999,"NA",IF(san_table_data!AN338&gt;99, "&gt;99", IF(san_table_data!AN338&lt;1, "&lt;1", san_table_data!AN338))), "-")</f>
        <v>-</v>
      </c>
      <c r="AO341" s="63" t="str">
        <f>IF(ISNUMBER(san_table_data!AO338), IF(san_table_data!AO338=-999,"NA",IF(san_table_data!AO338&gt;99, "&gt;99", IF(san_table_data!AO338&lt;1, "&lt;1", san_table_data!AO338))), "-")</f>
        <v>-</v>
      </c>
      <c r="AP341" s="63" t="str">
        <f>IF(ISNUMBER(san_table_data!AP338), IF(san_table_data!AP338=-999,"NA",IF(san_table_data!AP338&gt;99, "&gt;99", IF(san_table_data!AP338&lt;1, "&lt;1", san_table_data!AP338))), "-")</f>
        <v>-</v>
      </c>
      <c r="AQ341" s="63" t="str">
        <f>IF(ISNUMBER(san_table_data!AQ338), IF(san_table_data!AQ338=-999,"NA",IF(san_table_data!AQ338&gt;99, "&gt;99", IF(san_table_data!AQ338&lt;1, "&lt;1", san_table_data!AQ338))), "-")</f>
        <v>-</v>
      </c>
      <c r="AR341" s="59" t="str">
        <f>IF(ISNUMBER(san_table_data!AR338), IF(san_table_data!AR338=-999,"NA",IF(san_table_data!AR338&gt;99, "&gt;99", IF(san_table_data!AR338&lt;1, "&lt;1", san_table_data!AR338))), "-")</f>
        <v>-</v>
      </c>
      <c r="AS341" s="59" t="str">
        <f>IF(ISNUMBER(san_table_data!AS338), IF(san_table_data!AS338=-999,"NA",IF(san_table_data!AS338&gt;99, "&gt;99", IF(san_table_data!AS338&lt;1, "&lt;1", san_table_data!AS338))), "-")</f>
        <v>-</v>
      </c>
      <c r="AT341" s="59" t="str">
        <f>IF(ISNUMBER(san_table_data!AT338), IF(san_table_data!AT338=-999,"NA",IF(san_table_data!AT338&gt;99, "&gt;99", IF(san_table_data!AT338&lt;1, "&lt;1", san_table_data!AT338))), "-")</f>
        <v>-</v>
      </c>
    </row>
    <row r="342" x14ac:dyDescent="0.25">
      <c r="A342" s="56" t="str">
        <f>IF(ISBLANK(san_table_data!A339), "", san_table_data!A339)</f>
        <v/>
      </c>
      <c r="B342" s="56" t="str">
        <f>IF(ISBLANK(san_table_data!B339), "", san_table_data!B339)</f>
        <v/>
      </c>
      <c r="C342" s="57" t="str">
        <f>IF(ISNUMBER(san_table_data!C339), san_table_data!C339, "-")</f>
        <v>-</v>
      </c>
      <c r="D342" s="58" t="str">
        <f>IF(ISNUMBER(san_table_data!D339), san_table_data!D339, "-")</f>
        <v>-</v>
      </c>
      <c r="E342" s="59" t="str">
        <f>IF(ISNUMBER(san_table_data!E339), san_table_data!E339, "-")</f>
        <v>-</v>
      </c>
      <c r="F342" s="60" t="str">
        <f>IF(ISNUMBER(san_table_data!F339), IF(san_table_data!F339=-999,"NA",IF(san_table_data!F339&gt;99, "&gt;99", IF(san_table_data!F339&lt;1, "&lt;1", san_table_data!F339))), "-")</f>
        <v>-</v>
      </c>
      <c r="G342" s="59" t="str">
        <f>IF(ISNUMBER(san_table_data!G339), IF(san_table_data!G339=-999,"NA",IF(san_table_data!G339&gt;99, "&gt;99", IF(san_table_data!G339&lt;1, "&lt;1", san_table_data!G339))), "-")</f>
        <v>-</v>
      </c>
      <c r="H342" s="59" t="str">
        <f>IF(ISNUMBER(san_table_data!H339), IF(san_table_data!H339=-999,"NA",IF(san_table_data!H339&gt;99, "&gt;99", IF(san_table_data!H339&lt;1, "&lt;1", san_table_data!H339))), "-")</f>
        <v>-</v>
      </c>
      <c r="I342" s="61" t="str">
        <f>IF(ISNUMBER(san_table_data!I339), IF(san_table_data!I339=-999,"NA",IF(san_table_data!I339&gt;99, "&gt;99", IF(san_table_data!I339&lt;1, "&lt;1", san_table_data!I339))), "-")</f>
        <v>-</v>
      </c>
      <c r="J342" s="47" t="str">
        <f>IF(ISNUMBER(san_table_data!J339), IF(san_table_data!J339=-999,"NA",san_table_data!J339), "-")</f>
        <v>-</v>
      </c>
      <c r="K342" s="47" t="str">
        <f>IF(ISNUMBER(san_table_data!K339), IF(san_table_data!K339=-999,"NA",san_table_data!K339), "-")</f>
        <v>-</v>
      </c>
      <c r="L342" s="60" t="str">
        <f>IF(ISNUMBER(san_table_data!L339), IF(san_table_data!L339=-999,"NA",IF(san_table_data!L339&gt;99, "&gt;99", IF(san_table_data!L339&lt;1, "&lt;1", san_table_data!L339))), "-")</f>
        <v>-</v>
      </c>
      <c r="M342" s="59" t="str">
        <f>IF(ISNUMBER(san_table_data!M339), IF(san_table_data!M339=-999,"NA",IF(san_table_data!M339&gt;99, "&gt;99", IF(san_table_data!M339&lt;1, "&lt;1", san_table_data!M339))), "-")</f>
        <v>-</v>
      </c>
      <c r="N342" s="59" t="str">
        <f>IF(ISNUMBER(san_table_data!N339), IF(san_table_data!N339=-999,"NA",IF(san_table_data!N339&gt;99, "&gt;99", IF(san_table_data!N339&lt;1, "&lt;1", san_table_data!N339))), "-")</f>
        <v>-</v>
      </c>
      <c r="O342" s="61" t="str">
        <f>IF(ISNUMBER(san_table_data!O339), IF(san_table_data!O339=-999,"NA",IF(san_table_data!O339&gt;99, "&gt;99", IF(san_table_data!O339&lt;1, "&lt;1", san_table_data!O339))), "-")</f>
        <v>-</v>
      </c>
      <c r="P342" s="47" t="str">
        <f>IF(ISNUMBER(san_table_data!P339), IF(san_table_data!P339=-999,"NA",san_table_data!P339), "-")</f>
        <v>-</v>
      </c>
      <c r="Q342" s="47" t="str">
        <f>IF(ISNUMBER(san_table_data!Q339), IF(san_table_data!Q339=-999,"NA",san_table_data!Q339), "-")</f>
        <v>-</v>
      </c>
      <c r="R342" s="60" t="str">
        <f>IF(ISNUMBER(san_table_data!R339), IF(san_table_data!R339=-999,"NA",IF(san_table_data!R339&gt;99, "&gt;99", IF(san_table_data!R339&lt;1, "&lt;1", san_table_data!R339))), "-")</f>
        <v>-</v>
      </c>
      <c r="S342" s="59" t="str">
        <f>IF(ISNUMBER(san_table_data!S339), IF(san_table_data!S339=-999,"NA",IF(san_table_data!S339&gt;99, "&gt;99", IF(san_table_data!S339&lt;1, "&lt;1", san_table_data!S339))), "-")</f>
        <v>-</v>
      </c>
      <c r="T342" s="59" t="str">
        <f>IF(ISNUMBER(san_table_data!T339), IF(san_table_data!T339=-999,"NA",IF(san_table_data!T339&gt;99, "&gt;99", IF(san_table_data!T339&lt;1, "&lt;1", san_table_data!T339))), "-")</f>
        <v>-</v>
      </c>
      <c r="U342" s="61" t="str">
        <f>IF(ISNUMBER(san_table_data!U339), IF(san_table_data!U339=-999,"NA",IF(san_table_data!U339&gt;99, "&gt;99", IF(san_table_data!U339&lt;1, "&lt;1", san_table_data!U339))), "-")</f>
        <v>-</v>
      </c>
      <c r="V342" s="47" t="str">
        <f>IF(ISNUMBER(san_table_data!V339), IF(san_table_data!V339=-999,"NA",san_table_data!V339), "-")</f>
        <v>-</v>
      </c>
      <c r="W342" s="47" t="str">
        <f>IF(ISNUMBER(san_table_data!W339), IF(san_table_data!W339=-999,"NA",san_table_data!W339), "-")</f>
        <v>-</v>
      </c>
      <c r="X342" s="47"/>
      <c r="Y342" s="47"/>
      <c r="Z342" s="62" t="str">
        <f>IF(ISNUMBER(san_table_data!Z339), IF(san_table_data!Z339=-999,"NA",IF(san_table_data!Z339&gt;99, "&gt;99", IF(san_table_data!Z339&lt;1, "&lt;1", san_table_data!Z339))), "-")</f>
        <v>-</v>
      </c>
      <c r="AA342" s="63" t="str">
        <f>IF(ISNUMBER(san_table_data!AA339), IF(san_table_data!AA339=-999,"NA",IF(san_table_data!AA339&gt;99, "&gt;99", IF(san_table_data!AA339&lt;1, "&lt;1", san_table_data!AA339))), "-")</f>
        <v>-</v>
      </c>
      <c r="AB342" s="63" t="str">
        <f>IF(ISNUMBER(san_table_data!AB339), IF(san_table_data!AB339=-999,"NA",IF(san_table_data!AB339&gt;99, "&gt;99", IF(san_table_data!AB339&lt;1, "&lt;1", san_table_data!AB339))), "-")</f>
        <v>-</v>
      </c>
      <c r="AC342" s="63" t="str">
        <f>IF(ISNUMBER(san_table_data!AC339), IF(san_table_data!AC339=-999,"NA",IF(san_table_data!AC339&gt;99, "&gt;99", IF(san_table_data!AC339&lt;1, "&lt;1", san_table_data!AC339))), "-")</f>
        <v>-</v>
      </c>
      <c r="AD342" s="59" t="str">
        <f>IF(ISNUMBER(san_table_data!AD339), IF(san_table_data!AD339=-999,"NA",IF(san_table_data!AD339&gt;99, "&gt;99", IF(san_table_data!AD339&lt;1, "&lt;1", san_table_data!AD339))), "-")</f>
        <v>-</v>
      </c>
      <c r="AE342" s="59" t="str">
        <f>IF(ISNUMBER(san_table_data!AE339), IF(san_table_data!AE339=-999,"NA",IF(san_table_data!AE339&gt;99, "&gt;99", IF(san_table_data!AE339&lt;1, "&lt;1", san_table_data!AE339))), "-")</f>
        <v>-</v>
      </c>
      <c r="AF342" s="59" t="str">
        <f>IF(ISNUMBER(san_table_data!AF339), IF(san_table_data!AF339=-999,"NA",IF(san_table_data!AF339&gt;99, "&gt;99", IF(san_table_data!AF339&lt;1, "&lt;1", san_table_data!AF339))), "-")</f>
        <v>-</v>
      </c>
      <c r="AG342" s="62" t="str">
        <f>IF(ISNUMBER(san_table_data!AG339), IF(san_table_data!AG339=-999,"NA",IF(san_table_data!AG339&gt;99, "&gt;99", IF(san_table_data!AG339&lt;1, "&lt;1", san_table_data!AG339))), "-")</f>
        <v>-</v>
      </c>
      <c r="AH342" s="63" t="str">
        <f>IF(ISNUMBER(san_table_data!AH339), IF(san_table_data!AH339=-999,"NA",IF(san_table_data!AH339&gt;99, "&gt;99", IF(san_table_data!AH339&lt;1, "&lt;1", san_table_data!AH339))), "-")</f>
        <v>-</v>
      </c>
      <c r="AI342" s="63" t="str">
        <f>IF(ISNUMBER(san_table_data!AI339), IF(san_table_data!AI339=-999,"NA",IF(san_table_data!AI339&gt;99, "&gt;99", IF(san_table_data!AI339&lt;1, "&lt;1", san_table_data!AI339))), "-")</f>
        <v>-</v>
      </c>
      <c r="AJ342" s="63" t="str">
        <f>IF(ISNUMBER(san_table_data!AJ339), IF(san_table_data!AJ339=-999,"NA",IF(san_table_data!AJ339&gt;99, "&gt;99", IF(san_table_data!AJ339&lt;1, "&lt;1", san_table_data!AJ339))), "-")</f>
        <v>-</v>
      </c>
      <c r="AK342" s="59" t="str">
        <f>IF(ISNUMBER(san_table_data!AK339), IF(san_table_data!AK339=-999,"NA",IF(san_table_data!AK339&gt;99, "&gt;99", IF(san_table_data!AK339&lt;1, "&lt;1", san_table_data!AK339))), "-")</f>
        <v>-</v>
      </c>
      <c r="AL342" s="59" t="str">
        <f>IF(ISNUMBER(san_table_data!AL339), IF(san_table_data!AL339=-999,"NA",IF(san_table_data!AL339&gt;99, "&gt;99", IF(san_table_data!AL339&lt;1, "&lt;1", san_table_data!AL339))), "-")</f>
        <v>-</v>
      </c>
      <c r="AM342" s="59" t="str">
        <f>IF(ISNUMBER(san_table_data!AM339), IF(san_table_data!AM339=-999,"NA",IF(san_table_data!AM339&gt;99, "&gt;99", IF(san_table_data!AM339&lt;1, "&lt;1", san_table_data!AM339))), "-")</f>
        <v>-</v>
      </c>
      <c r="AN342" s="62" t="str">
        <f>IF(ISNUMBER(san_table_data!AN339), IF(san_table_data!AN339=-999,"NA",IF(san_table_data!AN339&gt;99, "&gt;99", IF(san_table_data!AN339&lt;1, "&lt;1", san_table_data!AN339))), "-")</f>
        <v>-</v>
      </c>
      <c r="AO342" s="63" t="str">
        <f>IF(ISNUMBER(san_table_data!AO339), IF(san_table_data!AO339=-999,"NA",IF(san_table_data!AO339&gt;99, "&gt;99", IF(san_table_data!AO339&lt;1, "&lt;1", san_table_data!AO339))), "-")</f>
        <v>-</v>
      </c>
      <c r="AP342" s="63" t="str">
        <f>IF(ISNUMBER(san_table_data!AP339), IF(san_table_data!AP339=-999,"NA",IF(san_table_data!AP339&gt;99, "&gt;99", IF(san_table_data!AP339&lt;1, "&lt;1", san_table_data!AP339))), "-")</f>
        <v>-</v>
      </c>
      <c r="AQ342" s="63" t="str">
        <f>IF(ISNUMBER(san_table_data!AQ339), IF(san_table_data!AQ339=-999,"NA",IF(san_table_data!AQ339&gt;99, "&gt;99", IF(san_table_data!AQ339&lt;1, "&lt;1", san_table_data!AQ339))), "-")</f>
        <v>-</v>
      </c>
      <c r="AR342" s="59" t="str">
        <f>IF(ISNUMBER(san_table_data!AR339), IF(san_table_data!AR339=-999,"NA",IF(san_table_data!AR339&gt;99, "&gt;99", IF(san_table_data!AR339&lt;1, "&lt;1", san_table_data!AR339))), "-")</f>
        <v>-</v>
      </c>
      <c r="AS342" s="59" t="str">
        <f>IF(ISNUMBER(san_table_data!AS339), IF(san_table_data!AS339=-999,"NA",IF(san_table_data!AS339&gt;99, "&gt;99", IF(san_table_data!AS339&lt;1, "&lt;1", san_table_data!AS339))), "-")</f>
        <v>-</v>
      </c>
      <c r="AT342" s="59" t="str">
        <f>IF(ISNUMBER(san_table_data!AT339), IF(san_table_data!AT339=-999,"NA",IF(san_table_data!AT339&gt;99, "&gt;99", IF(san_table_data!AT339&lt;1, "&lt;1", san_table_data!AT339))), "-")</f>
        <v>-</v>
      </c>
    </row>
    <row r="343" x14ac:dyDescent="0.25">
      <c r="A343" s="56" t="str">
        <f>IF(ISBLANK(san_table_data!A340), "", san_table_data!A340)</f>
        <v/>
      </c>
      <c r="B343" s="56" t="str">
        <f>IF(ISBLANK(san_table_data!B340), "", san_table_data!B340)</f>
        <v/>
      </c>
      <c r="C343" s="57" t="str">
        <f>IF(ISNUMBER(san_table_data!C340), san_table_data!C340, "-")</f>
        <v>-</v>
      </c>
      <c r="D343" s="58" t="str">
        <f>IF(ISNUMBER(san_table_data!D340), san_table_data!D340, "-")</f>
        <v>-</v>
      </c>
      <c r="E343" s="59" t="str">
        <f>IF(ISNUMBER(san_table_data!E340), san_table_data!E340, "-")</f>
        <v>-</v>
      </c>
      <c r="F343" s="60" t="str">
        <f>IF(ISNUMBER(san_table_data!F340), IF(san_table_data!F340=-999,"NA",IF(san_table_data!F340&gt;99, "&gt;99", IF(san_table_data!F340&lt;1, "&lt;1", san_table_data!F340))), "-")</f>
        <v>-</v>
      </c>
      <c r="G343" s="59" t="str">
        <f>IF(ISNUMBER(san_table_data!G340), IF(san_table_data!G340=-999,"NA",IF(san_table_data!G340&gt;99, "&gt;99", IF(san_table_data!G340&lt;1, "&lt;1", san_table_data!G340))), "-")</f>
        <v>-</v>
      </c>
      <c r="H343" s="59" t="str">
        <f>IF(ISNUMBER(san_table_data!H340), IF(san_table_data!H340=-999,"NA",IF(san_table_data!H340&gt;99, "&gt;99", IF(san_table_data!H340&lt;1, "&lt;1", san_table_data!H340))), "-")</f>
        <v>-</v>
      </c>
      <c r="I343" s="61" t="str">
        <f>IF(ISNUMBER(san_table_data!I340), IF(san_table_data!I340=-999,"NA",IF(san_table_data!I340&gt;99, "&gt;99", IF(san_table_data!I340&lt;1, "&lt;1", san_table_data!I340))), "-")</f>
        <v>-</v>
      </c>
      <c r="J343" s="47" t="str">
        <f>IF(ISNUMBER(san_table_data!J340), IF(san_table_data!J340=-999,"NA",san_table_data!J340), "-")</f>
        <v>-</v>
      </c>
      <c r="K343" s="47" t="str">
        <f>IF(ISNUMBER(san_table_data!K340), IF(san_table_data!K340=-999,"NA",san_table_data!K340), "-")</f>
        <v>-</v>
      </c>
      <c r="L343" s="60" t="str">
        <f>IF(ISNUMBER(san_table_data!L340), IF(san_table_data!L340=-999,"NA",IF(san_table_data!L340&gt;99, "&gt;99", IF(san_table_data!L340&lt;1, "&lt;1", san_table_data!L340))), "-")</f>
        <v>-</v>
      </c>
      <c r="M343" s="59" t="str">
        <f>IF(ISNUMBER(san_table_data!M340), IF(san_table_data!M340=-999,"NA",IF(san_table_data!M340&gt;99, "&gt;99", IF(san_table_data!M340&lt;1, "&lt;1", san_table_data!M340))), "-")</f>
        <v>-</v>
      </c>
      <c r="N343" s="59" t="str">
        <f>IF(ISNUMBER(san_table_data!N340), IF(san_table_data!N340=-999,"NA",IF(san_table_data!N340&gt;99, "&gt;99", IF(san_table_data!N340&lt;1, "&lt;1", san_table_data!N340))), "-")</f>
        <v>-</v>
      </c>
      <c r="O343" s="61" t="str">
        <f>IF(ISNUMBER(san_table_data!O340), IF(san_table_data!O340=-999,"NA",IF(san_table_data!O340&gt;99, "&gt;99", IF(san_table_data!O340&lt;1, "&lt;1", san_table_data!O340))), "-")</f>
        <v>-</v>
      </c>
      <c r="P343" s="47" t="str">
        <f>IF(ISNUMBER(san_table_data!P340), IF(san_table_data!P340=-999,"NA",san_table_data!P340), "-")</f>
        <v>-</v>
      </c>
      <c r="Q343" s="47" t="str">
        <f>IF(ISNUMBER(san_table_data!Q340), IF(san_table_data!Q340=-999,"NA",san_table_data!Q340), "-")</f>
        <v>-</v>
      </c>
      <c r="R343" s="60" t="str">
        <f>IF(ISNUMBER(san_table_data!R340), IF(san_table_data!R340=-999,"NA",IF(san_table_data!R340&gt;99, "&gt;99", IF(san_table_data!R340&lt;1, "&lt;1", san_table_data!R340))), "-")</f>
        <v>-</v>
      </c>
      <c r="S343" s="59" t="str">
        <f>IF(ISNUMBER(san_table_data!S340), IF(san_table_data!S340=-999,"NA",IF(san_table_data!S340&gt;99, "&gt;99", IF(san_table_data!S340&lt;1, "&lt;1", san_table_data!S340))), "-")</f>
        <v>-</v>
      </c>
      <c r="T343" s="59" t="str">
        <f>IF(ISNUMBER(san_table_data!T340), IF(san_table_data!T340=-999,"NA",IF(san_table_data!T340&gt;99, "&gt;99", IF(san_table_data!T340&lt;1, "&lt;1", san_table_data!T340))), "-")</f>
        <v>-</v>
      </c>
      <c r="U343" s="61" t="str">
        <f>IF(ISNUMBER(san_table_data!U340), IF(san_table_data!U340=-999,"NA",IF(san_table_data!U340&gt;99, "&gt;99", IF(san_table_data!U340&lt;1, "&lt;1", san_table_data!U340))), "-")</f>
        <v>-</v>
      </c>
      <c r="V343" s="47" t="str">
        <f>IF(ISNUMBER(san_table_data!V340), IF(san_table_data!V340=-999,"NA",san_table_data!V340), "-")</f>
        <v>-</v>
      </c>
      <c r="W343" s="47" t="str">
        <f>IF(ISNUMBER(san_table_data!W340), IF(san_table_data!W340=-999,"NA",san_table_data!W340), "-")</f>
        <v>-</v>
      </c>
      <c r="X343" s="47"/>
      <c r="Y343" s="47"/>
      <c r="Z343" s="62" t="str">
        <f>IF(ISNUMBER(san_table_data!Z340), IF(san_table_data!Z340=-999,"NA",IF(san_table_data!Z340&gt;99, "&gt;99", IF(san_table_data!Z340&lt;1, "&lt;1", san_table_data!Z340))), "-")</f>
        <v>-</v>
      </c>
      <c r="AA343" s="63" t="str">
        <f>IF(ISNUMBER(san_table_data!AA340), IF(san_table_data!AA340=-999,"NA",IF(san_table_data!AA340&gt;99, "&gt;99", IF(san_table_data!AA340&lt;1, "&lt;1", san_table_data!AA340))), "-")</f>
        <v>-</v>
      </c>
      <c r="AB343" s="63" t="str">
        <f>IF(ISNUMBER(san_table_data!AB340), IF(san_table_data!AB340=-999,"NA",IF(san_table_data!AB340&gt;99, "&gt;99", IF(san_table_data!AB340&lt;1, "&lt;1", san_table_data!AB340))), "-")</f>
        <v>-</v>
      </c>
      <c r="AC343" s="63" t="str">
        <f>IF(ISNUMBER(san_table_data!AC340), IF(san_table_data!AC340=-999,"NA",IF(san_table_data!AC340&gt;99, "&gt;99", IF(san_table_data!AC340&lt;1, "&lt;1", san_table_data!AC340))), "-")</f>
        <v>-</v>
      </c>
      <c r="AD343" s="59" t="str">
        <f>IF(ISNUMBER(san_table_data!AD340), IF(san_table_data!AD340=-999,"NA",IF(san_table_data!AD340&gt;99, "&gt;99", IF(san_table_data!AD340&lt;1, "&lt;1", san_table_data!AD340))), "-")</f>
        <v>-</v>
      </c>
      <c r="AE343" s="59" t="str">
        <f>IF(ISNUMBER(san_table_data!AE340), IF(san_table_data!AE340=-999,"NA",IF(san_table_data!AE340&gt;99, "&gt;99", IF(san_table_data!AE340&lt;1, "&lt;1", san_table_data!AE340))), "-")</f>
        <v>-</v>
      </c>
      <c r="AF343" s="59" t="str">
        <f>IF(ISNUMBER(san_table_data!AF340), IF(san_table_data!AF340=-999,"NA",IF(san_table_data!AF340&gt;99, "&gt;99", IF(san_table_data!AF340&lt;1, "&lt;1", san_table_data!AF340))), "-")</f>
        <v>-</v>
      </c>
      <c r="AG343" s="62" t="str">
        <f>IF(ISNUMBER(san_table_data!AG340), IF(san_table_data!AG340=-999,"NA",IF(san_table_data!AG340&gt;99, "&gt;99", IF(san_table_data!AG340&lt;1, "&lt;1", san_table_data!AG340))), "-")</f>
        <v>-</v>
      </c>
      <c r="AH343" s="63" t="str">
        <f>IF(ISNUMBER(san_table_data!AH340), IF(san_table_data!AH340=-999,"NA",IF(san_table_data!AH340&gt;99, "&gt;99", IF(san_table_data!AH340&lt;1, "&lt;1", san_table_data!AH340))), "-")</f>
        <v>-</v>
      </c>
      <c r="AI343" s="63" t="str">
        <f>IF(ISNUMBER(san_table_data!AI340), IF(san_table_data!AI340=-999,"NA",IF(san_table_data!AI340&gt;99, "&gt;99", IF(san_table_data!AI340&lt;1, "&lt;1", san_table_data!AI340))), "-")</f>
        <v>-</v>
      </c>
      <c r="AJ343" s="63" t="str">
        <f>IF(ISNUMBER(san_table_data!AJ340), IF(san_table_data!AJ340=-999,"NA",IF(san_table_data!AJ340&gt;99, "&gt;99", IF(san_table_data!AJ340&lt;1, "&lt;1", san_table_data!AJ340))), "-")</f>
        <v>-</v>
      </c>
      <c r="AK343" s="59" t="str">
        <f>IF(ISNUMBER(san_table_data!AK340), IF(san_table_data!AK340=-999,"NA",IF(san_table_data!AK340&gt;99, "&gt;99", IF(san_table_data!AK340&lt;1, "&lt;1", san_table_data!AK340))), "-")</f>
        <v>-</v>
      </c>
      <c r="AL343" s="59" t="str">
        <f>IF(ISNUMBER(san_table_data!AL340), IF(san_table_data!AL340=-999,"NA",IF(san_table_data!AL340&gt;99, "&gt;99", IF(san_table_data!AL340&lt;1, "&lt;1", san_table_data!AL340))), "-")</f>
        <v>-</v>
      </c>
      <c r="AM343" s="59" t="str">
        <f>IF(ISNUMBER(san_table_data!AM340), IF(san_table_data!AM340=-999,"NA",IF(san_table_data!AM340&gt;99, "&gt;99", IF(san_table_data!AM340&lt;1, "&lt;1", san_table_data!AM340))), "-")</f>
        <v>-</v>
      </c>
      <c r="AN343" s="62" t="str">
        <f>IF(ISNUMBER(san_table_data!AN340), IF(san_table_data!AN340=-999,"NA",IF(san_table_data!AN340&gt;99, "&gt;99", IF(san_table_data!AN340&lt;1, "&lt;1", san_table_data!AN340))), "-")</f>
        <v>-</v>
      </c>
      <c r="AO343" s="63" t="str">
        <f>IF(ISNUMBER(san_table_data!AO340), IF(san_table_data!AO340=-999,"NA",IF(san_table_data!AO340&gt;99, "&gt;99", IF(san_table_data!AO340&lt;1, "&lt;1", san_table_data!AO340))), "-")</f>
        <v>-</v>
      </c>
      <c r="AP343" s="63" t="str">
        <f>IF(ISNUMBER(san_table_data!AP340), IF(san_table_data!AP340=-999,"NA",IF(san_table_data!AP340&gt;99, "&gt;99", IF(san_table_data!AP340&lt;1, "&lt;1", san_table_data!AP340))), "-")</f>
        <v>-</v>
      </c>
      <c r="AQ343" s="63" t="str">
        <f>IF(ISNUMBER(san_table_data!AQ340), IF(san_table_data!AQ340=-999,"NA",IF(san_table_data!AQ340&gt;99, "&gt;99", IF(san_table_data!AQ340&lt;1, "&lt;1", san_table_data!AQ340))), "-")</f>
        <v>-</v>
      </c>
      <c r="AR343" s="59" t="str">
        <f>IF(ISNUMBER(san_table_data!AR340), IF(san_table_data!AR340=-999,"NA",IF(san_table_data!AR340&gt;99, "&gt;99", IF(san_table_data!AR340&lt;1, "&lt;1", san_table_data!AR340))), "-")</f>
        <v>-</v>
      </c>
      <c r="AS343" s="59" t="str">
        <f>IF(ISNUMBER(san_table_data!AS340), IF(san_table_data!AS340=-999,"NA",IF(san_table_data!AS340&gt;99, "&gt;99", IF(san_table_data!AS340&lt;1, "&lt;1", san_table_data!AS340))), "-")</f>
        <v>-</v>
      </c>
      <c r="AT343" s="59" t="str">
        <f>IF(ISNUMBER(san_table_data!AT340), IF(san_table_data!AT340=-999,"NA",IF(san_table_data!AT340&gt;99, "&gt;99", IF(san_table_data!AT340&lt;1, "&lt;1", san_table_data!AT340))), "-")</f>
        <v>-</v>
      </c>
    </row>
    <row r="344" x14ac:dyDescent="0.25">
      <c r="A344" s="56" t="str">
        <f>IF(ISBLANK(san_table_data!A341), "", san_table_data!A341)</f>
        <v/>
      </c>
      <c r="B344" s="56" t="str">
        <f>IF(ISBLANK(san_table_data!B341), "", san_table_data!B341)</f>
        <v/>
      </c>
      <c r="C344" s="57" t="str">
        <f>IF(ISNUMBER(san_table_data!C341), san_table_data!C341, "-")</f>
        <v>-</v>
      </c>
      <c r="D344" s="58" t="str">
        <f>IF(ISNUMBER(san_table_data!D341), san_table_data!D341, "-")</f>
        <v>-</v>
      </c>
      <c r="E344" s="59" t="str">
        <f>IF(ISNUMBER(san_table_data!E341), san_table_data!E341, "-")</f>
        <v>-</v>
      </c>
      <c r="F344" s="60" t="str">
        <f>IF(ISNUMBER(san_table_data!F341), IF(san_table_data!F341=-999,"NA",IF(san_table_data!F341&gt;99, "&gt;99", IF(san_table_data!F341&lt;1, "&lt;1", san_table_data!F341))), "-")</f>
        <v>-</v>
      </c>
      <c r="G344" s="59" t="str">
        <f>IF(ISNUMBER(san_table_data!G341), IF(san_table_data!G341=-999,"NA",IF(san_table_data!G341&gt;99, "&gt;99", IF(san_table_data!G341&lt;1, "&lt;1", san_table_data!G341))), "-")</f>
        <v>-</v>
      </c>
      <c r="H344" s="59" t="str">
        <f>IF(ISNUMBER(san_table_data!H341), IF(san_table_data!H341=-999,"NA",IF(san_table_data!H341&gt;99, "&gt;99", IF(san_table_data!H341&lt;1, "&lt;1", san_table_data!H341))), "-")</f>
        <v>-</v>
      </c>
      <c r="I344" s="61" t="str">
        <f>IF(ISNUMBER(san_table_data!I341), IF(san_table_data!I341=-999,"NA",IF(san_table_data!I341&gt;99, "&gt;99", IF(san_table_data!I341&lt;1, "&lt;1", san_table_data!I341))), "-")</f>
        <v>-</v>
      </c>
      <c r="J344" s="47" t="str">
        <f>IF(ISNUMBER(san_table_data!J341), IF(san_table_data!J341=-999,"NA",san_table_data!J341), "-")</f>
        <v>-</v>
      </c>
      <c r="K344" s="47" t="str">
        <f>IF(ISNUMBER(san_table_data!K341), IF(san_table_data!K341=-999,"NA",san_table_data!K341), "-")</f>
        <v>-</v>
      </c>
      <c r="L344" s="60" t="str">
        <f>IF(ISNUMBER(san_table_data!L341), IF(san_table_data!L341=-999,"NA",IF(san_table_data!L341&gt;99, "&gt;99", IF(san_table_data!L341&lt;1, "&lt;1", san_table_data!L341))), "-")</f>
        <v>-</v>
      </c>
      <c r="M344" s="59" t="str">
        <f>IF(ISNUMBER(san_table_data!M341), IF(san_table_data!M341=-999,"NA",IF(san_table_data!M341&gt;99, "&gt;99", IF(san_table_data!M341&lt;1, "&lt;1", san_table_data!M341))), "-")</f>
        <v>-</v>
      </c>
      <c r="N344" s="59" t="str">
        <f>IF(ISNUMBER(san_table_data!N341), IF(san_table_data!N341=-999,"NA",IF(san_table_data!N341&gt;99, "&gt;99", IF(san_table_data!N341&lt;1, "&lt;1", san_table_data!N341))), "-")</f>
        <v>-</v>
      </c>
      <c r="O344" s="61" t="str">
        <f>IF(ISNUMBER(san_table_data!O341), IF(san_table_data!O341=-999,"NA",IF(san_table_data!O341&gt;99, "&gt;99", IF(san_table_data!O341&lt;1, "&lt;1", san_table_data!O341))), "-")</f>
        <v>-</v>
      </c>
      <c r="P344" s="47" t="str">
        <f>IF(ISNUMBER(san_table_data!P341), IF(san_table_data!P341=-999,"NA",san_table_data!P341), "-")</f>
        <v>-</v>
      </c>
      <c r="Q344" s="47" t="str">
        <f>IF(ISNUMBER(san_table_data!Q341), IF(san_table_data!Q341=-999,"NA",san_table_data!Q341), "-")</f>
        <v>-</v>
      </c>
      <c r="R344" s="60" t="str">
        <f>IF(ISNUMBER(san_table_data!R341), IF(san_table_data!R341=-999,"NA",IF(san_table_data!R341&gt;99, "&gt;99", IF(san_table_data!R341&lt;1, "&lt;1", san_table_data!R341))), "-")</f>
        <v>-</v>
      </c>
      <c r="S344" s="59" t="str">
        <f>IF(ISNUMBER(san_table_data!S341), IF(san_table_data!S341=-999,"NA",IF(san_table_data!S341&gt;99, "&gt;99", IF(san_table_data!S341&lt;1, "&lt;1", san_table_data!S341))), "-")</f>
        <v>-</v>
      </c>
      <c r="T344" s="59" t="str">
        <f>IF(ISNUMBER(san_table_data!T341), IF(san_table_data!T341=-999,"NA",IF(san_table_data!T341&gt;99, "&gt;99", IF(san_table_data!T341&lt;1, "&lt;1", san_table_data!T341))), "-")</f>
        <v>-</v>
      </c>
      <c r="U344" s="61" t="str">
        <f>IF(ISNUMBER(san_table_data!U341), IF(san_table_data!U341=-999,"NA",IF(san_table_data!U341&gt;99, "&gt;99", IF(san_table_data!U341&lt;1, "&lt;1", san_table_data!U341))), "-")</f>
        <v>-</v>
      </c>
      <c r="V344" s="47" t="str">
        <f>IF(ISNUMBER(san_table_data!V341), IF(san_table_data!V341=-999,"NA",san_table_data!V341), "-")</f>
        <v>-</v>
      </c>
      <c r="W344" s="47" t="str">
        <f>IF(ISNUMBER(san_table_data!W341), IF(san_table_data!W341=-999,"NA",san_table_data!W341), "-")</f>
        <v>-</v>
      </c>
      <c r="X344" s="47"/>
      <c r="Y344" s="47"/>
      <c r="Z344" s="62" t="str">
        <f>IF(ISNUMBER(san_table_data!Z341), IF(san_table_data!Z341=-999,"NA",IF(san_table_data!Z341&gt;99, "&gt;99", IF(san_table_data!Z341&lt;1, "&lt;1", san_table_data!Z341))), "-")</f>
        <v>-</v>
      </c>
      <c r="AA344" s="63" t="str">
        <f>IF(ISNUMBER(san_table_data!AA341), IF(san_table_data!AA341=-999,"NA",IF(san_table_data!AA341&gt;99, "&gt;99", IF(san_table_data!AA341&lt;1, "&lt;1", san_table_data!AA341))), "-")</f>
        <v>-</v>
      </c>
      <c r="AB344" s="63" t="str">
        <f>IF(ISNUMBER(san_table_data!AB341), IF(san_table_data!AB341=-999,"NA",IF(san_table_data!AB341&gt;99, "&gt;99", IF(san_table_data!AB341&lt;1, "&lt;1", san_table_data!AB341))), "-")</f>
        <v>-</v>
      </c>
      <c r="AC344" s="63" t="str">
        <f>IF(ISNUMBER(san_table_data!AC341), IF(san_table_data!AC341=-999,"NA",IF(san_table_data!AC341&gt;99, "&gt;99", IF(san_table_data!AC341&lt;1, "&lt;1", san_table_data!AC341))), "-")</f>
        <v>-</v>
      </c>
      <c r="AD344" s="59" t="str">
        <f>IF(ISNUMBER(san_table_data!AD341), IF(san_table_data!AD341=-999,"NA",IF(san_table_data!AD341&gt;99, "&gt;99", IF(san_table_data!AD341&lt;1, "&lt;1", san_table_data!AD341))), "-")</f>
        <v>-</v>
      </c>
      <c r="AE344" s="59" t="str">
        <f>IF(ISNUMBER(san_table_data!AE341), IF(san_table_data!AE341=-999,"NA",IF(san_table_data!AE341&gt;99, "&gt;99", IF(san_table_data!AE341&lt;1, "&lt;1", san_table_data!AE341))), "-")</f>
        <v>-</v>
      </c>
      <c r="AF344" s="59" t="str">
        <f>IF(ISNUMBER(san_table_data!AF341), IF(san_table_data!AF341=-999,"NA",IF(san_table_data!AF341&gt;99, "&gt;99", IF(san_table_data!AF341&lt;1, "&lt;1", san_table_data!AF341))), "-")</f>
        <v>-</v>
      </c>
      <c r="AG344" s="62" t="str">
        <f>IF(ISNUMBER(san_table_data!AG341), IF(san_table_data!AG341=-999,"NA",IF(san_table_data!AG341&gt;99, "&gt;99", IF(san_table_data!AG341&lt;1, "&lt;1", san_table_data!AG341))), "-")</f>
        <v>-</v>
      </c>
      <c r="AH344" s="63" t="str">
        <f>IF(ISNUMBER(san_table_data!AH341), IF(san_table_data!AH341=-999,"NA",IF(san_table_data!AH341&gt;99, "&gt;99", IF(san_table_data!AH341&lt;1, "&lt;1", san_table_data!AH341))), "-")</f>
        <v>-</v>
      </c>
      <c r="AI344" s="63" t="str">
        <f>IF(ISNUMBER(san_table_data!AI341), IF(san_table_data!AI341=-999,"NA",IF(san_table_data!AI341&gt;99, "&gt;99", IF(san_table_data!AI341&lt;1, "&lt;1", san_table_data!AI341))), "-")</f>
        <v>-</v>
      </c>
      <c r="AJ344" s="63" t="str">
        <f>IF(ISNUMBER(san_table_data!AJ341), IF(san_table_data!AJ341=-999,"NA",IF(san_table_data!AJ341&gt;99, "&gt;99", IF(san_table_data!AJ341&lt;1, "&lt;1", san_table_data!AJ341))), "-")</f>
        <v>-</v>
      </c>
      <c r="AK344" s="59" t="str">
        <f>IF(ISNUMBER(san_table_data!AK341), IF(san_table_data!AK341=-999,"NA",IF(san_table_data!AK341&gt;99, "&gt;99", IF(san_table_data!AK341&lt;1, "&lt;1", san_table_data!AK341))), "-")</f>
        <v>-</v>
      </c>
      <c r="AL344" s="59" t="str">
        <f>IF(ISNUMBER(san_table_data!AL341), IF(san_table_data!AL341=-999,"NA",IF(san_table_data!AL341&gt;99, "&gt;99", IF(san_table_data!AL341&lt;1, "&lt;1", san_table_data!AL341))), "-")</f>
        <v>-</v>
      </c>
      <c r="AM344" s="59" t="str">
        <f>IF(ISNUMBER(san_table_data!AM341), IF(san_table_data!AM341=-999,"NA",IF(san_table_data!AM341&gt;99, "&gt;99", IF(san_table_data!AM341&lt;1, "&lt;1", san_table_data!AM341))), "-")</f>
        <v>-</v>
      </c>
      <c r="AN344" s="62" t="str">
        <f>IF(ISNUMBER(san_table_data!AN341), IF(san_table_data!AN341=-999,"NA",IF(san_table_data!AN341&gt;99, "&gt;99", IF(san_table_data!AN341&lt;1, "&lt;1", san_table_data!AN341))), "-")</f>
        <v>-</v>
      </c>
      <c r="AO344" s="63" t="str">
        <f>IF(ISNUMBER(san_table_data!AO341), IF(san_table_data!AO341=-999,"NA",IF(san_table_data!AO341&gt;99, "&gt;99", IF(san_table_data!AO341&lt;1, "&lt;1", san_table_data!AO341))), "-")</f>
        <v>-</v>
      </c>
      <c r="AP344" s="63" t="str">
        <f>IF(ISNUMBER(san_table_data!AP341), IF(san_table_data!AP341=-999,"NA",IF(san_table_data!AP341&gt;99, "&gt;99", IF(san_table_data!AP341&lt;1, "&lt;1", san_table_data!AP341))), "-")</f>
        <v>-</v>
      </c>
      <c r="AQ344" s="63" t="str">
        <f>IF(ISNUMBER(san_table_data!AQ341), IF(san_table_data!AQ341=-999,"NA",IF(san_table_data!AQ341&gt;99, "&gt;99", IF(san_table_data!AQ341&lt;1, "&lt;1", san_table_data!AQ341))), "-")</f>
        <v>-</v>
      </c>
      <c r="AR344" s="59" t="str">
        <f>IF(ISNUMBER(san_table_data!AR341), IF(san_table_data!AR341=-999,"NA",IF(san_table_data!AR341&gt;99, "&gt;99", IF(san_table_data!AR341&lt;1, "&lt;1", san_table_data!AR341))), "-")</f>
        <v>-</v>
      </c>
      <c r="AS344" s="59" t="str">
        <f>IF(ISNUMBER(san_table_data!AS341), IF(san_table_data!AS341=-999,"NA",IF(san_table_data!AS341&gt;99, "&gt;99", IF(san_table_data!AS341&lt;1, "&lt;1", san_table_data!AS341))), "-")</f>
        <v>-</v>
      </c>
      <c r="AT344" s="59" t="str">
        <f>IF(ISNUMBER(san_table_data!AT341), IF(san_table_data!AT341=-999,"NA",IF(san_table_data!AT341&gt;99, "&gt;99", IF(san_table_data!AT341&lt;1, "&lt;1", san_table_data!AT341))), "-")</f>
        <v>-</v>
      </c>
    </row>
    <row r="345" x14ac:dyDescent="0.25">
      <c r="A345" s="56" t="str">
        <f>IF(ISBLANK(san_table_data!A342), "", san_table_data!A342)</f>
        <v/>
      </c>
      <c r="B345" s="56" t="str">
        <f>IF(ISBLANK(san_table_data!B342), "", san_table_data!B342)</f>
        <v/>
      </c>
      <c r="C345" s="57" t="str">
        <f>IF(ISNUMBER(san_table_data!C342), san_table_data!C342, "-")</f>
        <v>-</v>
      </c>
      <c r="D345" s="58" t="str">
        <f>IF(ISNUMBER(san_table_data!D342), san_table_data!D342, "-")</f>
        <v>-</v>
      </c>
      <c r="E345" s="59" t="str">
        <f>IF(ISNUMBER(san_table_data!E342), san_table_data!E342, "-")</f>
        <v>-</v>
      </c>
      <c r="F345" s="60" t="str">
        <f>IF(ISNUMBER(san_table_data!F342), IF(san_table_data!F342=-999,"NA",IF(san_table_data!F342&gt;99, "&gt;99", IF(san_table_data!F342&lt;1, "&lt;1", san_table_data!F342))), "-")</f>
        <v>-</v>
      </c>
      <c r="G345" s="59" t="str">
        <f>IF(ISNUMBER(san_table_data!G342), IF(san_table_data!G342=-999,"NA",IF(san_table_data!G342&gt;99, "&gt;99", IF(san_table_data!G342&lt;1, "&lt;1", san_table_data!G342))), "-")</f>
        <v>-</v>
      </c>
      <c r="H345" s="59" t="str">
        <f>IF(ISNUMBER(san_table_data!H342), IF(san_table_data!H342=-999,"NA",IF(san_table_data!H342&gt;99, "&gt;99", IF(san_table_data!H342&lt;1, "&lt;1", san_table_data!H342))), "-")</f>
        <v>-</v>
      </c>
      <c r="I345" s="61" t="str">
        <f>IF(ISNUMBER(san_table_data!I342), IF(san_table_data!I342=-999,"NA",IF(san_table_data!I342&gt;99, "&gt;99", IF(san_table_data!I342&lt;1, "&lt;1", san_table_data!I342))), "-")</f>
        <v>-</v>
      </c>
      <c r="J345" s="47" t="str">
        <f>IF(ISNUMBER(san_table_data!J342), IF(san_table_data!J342=-999,"NA",san_table_data!J342), "-")</f>
        <v>-</v>
      </c>
      <c r="K345" s="47" t="str">
        <f>IF(ISNUMBER(san_table_data!K342), IF(san_table_data!K342=-999,"NA",san_table_data!K342), "-")</f>
        <v>-</v>
      </c>
      <c r="L345" s="60" t="str">
        <f>IF(ISNUMBER(san_table_data!L342), IF(san_table_data!L342=-999,"NA",IF(san_table_data!L342&gt;99, "&gt;99", IF(san_table_data!L342&lt;1, "&lt;1", san_table_data!L342))), "-")</f>
        <v>-</v>
      </c>
      <c r="M345" s="59" t="str">
        <f>IF(ISNUMBER(san_table_data!M342), IF(san_table_data!M342=-999,"NA",IF(san_table_data!M342&gt;99, "&gt;99", IF(san_table_data!M342&lt;1, "&lt;1", san_table_data!M342))), "-")</f>
        <v>-</v>
      </c>
      <c r="N345" s="59" t="str">
        <f>IF(ISNUMBER(san_table_data!N342), IF(san_table_data!N342=-999,"NA",IF(san_table_data!N342&gt;99, "&gt;99", IF(san_table_data!N342&lt;1, "&lt;1", san_table_data!N342))), "-")</f>
        <v>-</v>
      </c>
      <c r="O345" s="61" t="str">
        <f>IF(ISNUMBER(san_table_data!O342), IF(san_table_data!O342=-999,"NA",IF(san_table_data!O342&gt;99, "&gt;99", IF(san_table_data!O342&lt;1, "&lt;1", san_table_data!O342))), "-")</f>
        <v>-</v>
      </c>
      <c r="P345" s="47" t="str">
        <f>IF(ISNUMBER(san_table_data!P342), IF(san_table_data!P342=-999,"NA",san_table_data!P342), "-")</f>
        <v>-</v>
      </c>
      <c r="Q345" s="47" t="str">
        <f>IF(ISNUMBER(san_table_data!Q342), IF(san_table_data!Q342=-999,"NA",san_table_data!Q342), "-")</f>
        <v>-</v>
      </c>
      <c r="R345" s="60" t="str">
        <f>IF(ISNUMBER(san_table_data!R342), IF(san_table_data!R342=-999,"NA",IF(san_table_data!R342&gt;99, "&gt;99", IF(san_table_data!R342&lt;1, "&lt;1", san_table_data!R342))), "-")</f>
        <v>-</v>
      </c>
      <c r="S345" s="59" t="str">
        <f>IF(ISNUMBER(san_table_data!S342), IF(san_table_data!S342=-999,"NA",IF(san_table_data!S342&gt;99, "&gt;99", IF(san_table_data!S342&lt;1, "&lt;1", san_table_data!S342))), "-")</f>
        <v>-</v>
      </c>
      <c r="T345" s="59" t="str">
        <f>IF(ISNUMBER(san_table_data!T342), IF(san_table_data!T342=-999,"NA",IF(san_table_data!T342&gt;99, "&gt;99", IF(san_table_data!T342&lt;1, "&lt;1", san_table_data!T342))), "-")</f>
        <v>-</v>
      </c>
      <c r="U345" s="61" t="str">
        <f>IF(ISNUMBER(san_table_data!U342), IF(san_table_data!U342=-999,"NA",IF(san_table_data!U342&gt;99, "&gt;99", IF(san_table_data!U342&lt;1, "&lt;1", san_table_data!U342))), "-")</f>
        <v>-</v>
      </c>
      <c r="V345" s="47" t="str">
        <f>IF(ISNUMBER(san_table_data!V342), IF(san_table_data!V342=-999,"NA",san_table_data!V342), "-")</f>
        <v>-</v>
      </c>
      <c r="W345" s="47" t="str">
        <f>IF(ISNUMBER(san_table_data!W342), IF(san_table_data!W342=-999,"NA",san_table_data!W342), "-")</f>
        <v>-</v>
      </c>
      <c r="X345" s="47"/>
      <c r="Y345" s="47"/>
      <c r="Z345" s="62" t="str">
        <f>IF(ISNUMBER(san_table_data!Z342), IF(san_table_data!Z342=-999,"NA",IF(san_table_data!Z342&gt;99, "&gt;99", IF(san_table_data!Z342&lt;1, "&lt;1", san_table_data!Z342))), "-")</f>
        <v>-</v>
      </c>
      <c r="AA345" s="63" t="str">
        <f>IF(ISNUMBER(san_table_data!AA342), IF(san_table_data!AA342=-999,"NA",IF(san_table_data!AA342&gt;99, "&gt;99", IF(san_table_data!AA342&lt;1, "&lt;1", san_table_data!AA342))), "-")</f>
        <v>-</v>
      </c>
      <c r="AB345" s="63" t="str">
        <f>IF(ISNUMBER(san_table_data!AB342), IF(san_table_data!AB342=-999,"NA",IF(san_table_data!AB342&gt;99, "&gt;99", IF(san_table_data!AB342&lt;1, "&lt;1", san_table_data!AB342))), "-")</f>
        <v>-</v>
      </c>
      <c r="AC345" s="63" t="str">
        <f>IF(ISNUMBER(san_table_data!AC342), IF(san_table_data!AC342=-999,"NA",IF(san_table_data!AC342&gt;99, "&gt;99", IF(san_table_data!AC342&lt;1, "&lt;1", san_table_data!AC342))), "-")</f>
        <v>-</v>
      </c>
      <c r="AD345" s="59" t="str">
        <f>IF(ISNUMBER(san_table_data!AD342), IF(san_table_data!AD342=-999,"NA",IF(san_table_data!AD342&gt;99, "&gt;99", IF(san_table_data!AD342&lt;1, "&lt;1", san_table_data!AD342))), "-")</f>
        <v>-</v>
      </c>
      <c r="AE345" s="59" t="str">
        <f>IF(ISNUMBER(san_table_data!AE342), IF(san_table_data!AE342=-999,"NA",IF(san_table_data!AE342&gt;99, "&gt;99", IF(san_table_data!AE342&lt;1, "&lt;1", san_table_data!AE342))), "-")</f>
        <v>-</v>
      </c>
      <c r="AF345" s="59" t="str">
        <f>IF(ISNUMBER(san_table_data!AF342), IF(san_table_data!AF342=-999,"NA",IF(san_table_data!AF342&gt;99, "&gt;99", IF(san_table_data!AF342&lt;1, "&lt;1", san_table_data!AF342))), "-")</f>
        <v>-</v>
      </c>
      <c r="AG345" s="62" t="str">
        <f>IF(ISNUMBER(san_table_data!AG342), IF(san_table_data!AG342=-999,"NA",IF(san_table_data!AG342&gt;99, "&gt;99", IF(san_table_data!AG342&lt;1, "&lt;1", san_table_data!AG342))), "-")</f>
        <v>-</v>
      </c>
      <c r="AH345" s="63" t="str">
        <f>IF(ISNUMBER(san_table_data!AH342), IF(san_table_data!AH342=-999,"NA",IF(san_table_data!AH342&gt;99, "&gt;99", IF(san_table_data!AH342&lt;1, "&lt;1", san_table_data!AH342))), "-")</f>
        <v>-</v>
      </c>
      <c r="AI345" s="63" t="str">
        <f>IF(ISNUMBER(san_table_data!AI342), IF(san_table_data!AI342=-999,"NA",IF(san_table_data!AI342&gt;99, "&gt;99", IF(san_table_data!AI342&lt;1, "&lt;1", san_table_data!AI342))), "-")</f>
        <v>-</v>
      </c>
      <c r="AJ345" s="63" t="str">
        <f>IF(ISNUMBER(san_table_data!AJ342), IF(san_table_data!AJ342=-999,"NA",IF(san_table_data!AJ342&gt;99, "&gt;99", IF(san_table_data!AJ342&lt;1, "&lt;1", san_table_data!AJ342))), "-")</f>
        <v>-</v>
      </c>
      <c r="AK345" s="59" t="str">
        <f>IF(ISNUMBER(san_table_data!AK342), IF(san_table_data!AK342=-999,"NA",IF(san_table_data!AK342&gt;99, "&gt;99", IF(san_table_data!AK342&lt;1, "&lt;1", san_table_data!AK342))), "-")</f>
        <v>-</v>
      </c>
      <c r="AL345" s="59" t="str">
        <f>IF(ISNUMBER(san_table_data!AL342), IF(san_table_data!AL342=-999,"NA",IF(san_table_data!AL342&gt;99, "&gt;99", IF(san_table_data!AL342&lt;1, "&lt;1", san_table_data!AL342))), "-")</f>
        <v>-</v>
      </c>
      <c r="AM345" s="59" t="str">
        <f>IF(ISNUMBER(san_table_data!AM342), IF(san_table_data!AM342=-999,"NA",IF(san_table_data!AM342&gt;99, "&gt;99", IF(san_table_data!AM342&lt;1, "&lt;1", san_table_data!AM342))), "-")</f>
        <v>-</v>
      </c>
      <c r="AN345" s="62" t="str">
        <f>IF(ISNUMBER(san_table_data!AN342), IF(san_table_data!AN342=-999,"NA",IF(san_table_data!AN342&gt;99, "&gt;99", IF(san_table_data!AN342&lt;1, "&lt;1", san_table_data!AN342))), "-")</f>
        <v>-</v>
      </c>
      <c r="AO345" s="63" t="str">
        <f>IF(ISNUMBER(san_table_data!AO342), IF(san_table_data!AO342=-999,"NA",IF(san_table_data!AO342&gt;99, "&gt;99", IF(san_table_data!AO342&lt;1, "&lt;1", san_table_data!AO342))), "-")</f>
        <v>-</v>
      </c>
      <c r="AP345" s="63" t="str">
        <f>IF(ISNUMBER(san_table_data!AP342), IF(san_table_data!AP342=-999,"NA",IF(san_table_data!AP342&gt;99, "&gt;99", IF(san_table_data!AP342&lt;1, "&lt;1", san_table_data!AP342))), "-")</f>
        <v>-</v>
      </c>
      <c r="AQ345" s="63" t="str">
        <f>IF(ISNUMBER(san_table_data!AQ342), IF(san_table_data!AQ342=-999,"NA",IF(san_table_data!AQ342&gt;99, "&gt;99", IF(san_table_data!AQ342&lt;1, "&lt;1", san_table_data!AQ342))), "-")</f>
        <v>-</v>
      </c>
      <c r="AR345" s="59" t="str">
        <f>IF(ISNUMBER(san_table_data!AR342), IF(san_table_data!AR342=-999,"NA",IF(san_table_data!AR342&gt;99, "&gt;99", IF(san_table_data!AR342&lt;1, "&lt;1", san_table_data!AR342))), "-")</f>
        <v>-</v>
      </c>
      <c r="AS345" s="59" t="str">
        <f>IF(ISNUMBER(san_table_data!AS342), IF(san_table_data!AS342=-999,"NA",IF(san_table_data!AS342&gt;99, "&gt;99", IF(san_table_data!AS342&lt;1, "&lt;1", san_table_data!AS342))), "-")</f>
        <v>-</v>
      </c>
      <c r="AT345" s="59" t="str">
        <f>IF(ISNUMBER(san_table_data!AT342), IF(san_table_data!AT342=-999,"NA",IF(san_table_data!AT342&gt;99, "&gt;99", IF(san_table_data!AT342&lt;1, "&lt;1", san_table_data!AT342))), "-")</f>
        <v>-</v>
      </c>
    </row>
    <row r="346" x14ac:dyDescent="0.25">
      <c r="A346" s="56" t="str">
        <f>IF(ISBLANK(san_table_data!A343), "", san_table_data!A343)</f>
        <v/>
      </c>
      <c r="B346" s="56" t="str">
        <f>IF(ISBLANK(san_table_data!B343), "", san_table_data!B343)</f>
        <v/>
      </c>
      <c r="C346" s="57" t="str">
        <f>IF(ISNUMBER(san_table_data!C343), san_table_data!C343, "-")</f>
        <v>-</v>
      </c>
      <c r="D346" s="58" t="str">
        <f>IF(ISNUMBER(san_table_data!D343), san_table_data!D343, "-")</f>
        <v>-</v>
      </c>
      <c r="E346" s="59" t="str">
        <f>IF(ISNUMBER(san_table_data!E343), san_table_data!E343, "-")</f>
        <v>-</v>
      </c>
      <c r="F346" s="60" t="str">
        <f>IF(ISNUMBER(san_table_data!F343), IF(san_table_data!F343=-999,"NA",IF(san_table_data!F343&gt;99, "&gt;99", IF(san_table_data!F343&lt;1, "&lt;1", san_table_data!F343))), "-")</f>
        <v>-</v>
      </c>
      <c r="G346" s="59" t="str">
        <f>IF(ISNUMBER(san_table_data!G343), IF(san_table_data!G343=-999,"NA",IF(san_table_data!G343&gt;99, "&gt;99", IF(san_table_data!G343&lt;1, "&lt;1", san_table_data!G343))), "-")</f>
        <v>-</v>
      </c>
      <c r="H346" s="59" t="str">
        <f>IF(ISNUMBER(san_table_data!H343), IF(san_table_data!H343=-999,"NA",IF(san_table_data!H343&gt;99, "&gt;99", IF(san_table_data!H343&lt;1, "&lt;1", san_table_data!H343))), "-")</f>
        <v>-</v>
      </c>
      <c r="I346" s="61" t="str">
        <f>IF(ISNUMBER(san_table_data!I343), IF(san_table_data!I343=-999,"NA",IF(san_table_data!I343&gt;99, "&gt;99", IF(san_table_data!I343&lt;1, "&lt;1", san_table_data!I343))), "-")</f>
        <v>-</v>
      </c>
      <c r="J346" s="47" t="str">
        <f>IF(ISNUMBER(san_table_data!J343), IF(san_table_data!J343=-999,"NA",san_table_data!J343), "-")</f>
        <v>-</v>
      </c>
      <c r="K346" s="47" t="str">
        <f>IF(ISNUMBER(san_table_data!K343), IF(san_table_data!K343=-999,"NA",san_table_data!K343), "-")</f>
        <v>-</v>
      </c>
      <c r="L346" s="60" t="str">
        <f>IF(ISNUMBER(san_table_data!L343), IF(san_table_data!L343=-999,"NA",IF(san_table_data!L343&gt;99, "&gt;99", IF(san_table_data!L343&lt;1, "&lt;1", san_table_data!L343))), "-")</f>
        <v>-</v>
      </c>
      <c r="M346" s="59" t="str">
        <f>IF(ISNUMBER(san_table_data!M343), IF(san_table_data!M343=-999,"NA",IF(san_table_data!M343&gt;99, "&gt;99", IF(san_table_data!M343&lt;1, "&lt;1", san_table_data!M343))), "-")</f>
        <v>-</v>
      </c>
      <c r="N346" s="59" t="str">
        <f>IF(ISNUMBER(san_table_data!N343), IF(san_table_data!N343=-999,"NA",IF(san_table_data!N343&gt;99, "&gt;99", IF(san_table_data!N343&lt;1, "&lt;1", san_table_data!N343))), "-")</f>
        <v>-</v>
      </c>
      <c r="O346" s="61" t="str">
        <f>IF(ISNUMBER(san_table_data!O343), IF(san_table_data!O343=-999,"NA",IF(san_table_data!O343&gt;99, "&gt;99", IF(san_table_data!O343&lt;1, "&lt;1", san_table_data!O343))), "-")</f>
        <v>-</v>
      </c>
      <c r="P346" s="47" t="str">
        <f>IF(ISNUMBER(san_table_data!P343), IF(san_table_data!P343=-999,"NA",san_table_data!P343), "-")</f>
        <v>-</v>
      </c>
      <c r="Q346" s="47" t="str">
        <f>IF(ISNUMBER(san_table_data!Q343), IF(san_table_data!Q343=-999,"NA",san_table_data!Q343), "-")</f>
        <v>-</v>
      </c>
      <c r="R346" s="60" t="str">
        <f>IF(ISNUMBER(san_table_data!R343), IF(san_table_data!R343=-999,"NA",IF(san_table_data!R343&gt;99, "&gt;99", IF(san_table_data!R343&lt;1, "&lt;1", san_table_data!R343))), "-")</f>
        <v>-</v>
      </c>
      <c r="S346" s="59" t="str">
        <f>IF(ISNUMBER(san_table_data!S343), IF(san_table_data!S343=-999,"NA",IF(san_table_data!S343&gt;99, "&gt;99", IF(san_table_data!S343&lt;1, "&lt;1", san_table_data!S343))), "-")</f>
        <v>-</v>
      </c>
      <c r="T346" s="59" t="str">
        <f>IF(ISNUMBER(san_table_data!T343), IF(san_table_data!T343=-999,"NA",IF(san_table_data!T343&gt;99, "&gt;99", IF(san_table_data!T343&lt;1, "&lt;1", san_table_data!T343))), "-")</f>
        <v>-</v>
      </c>
      <c r="U346" s="61" t="str">
        <f>IF(ISNUMBER(san_table_data!U343), IF(san_table_data!U343=-999,"NA",IF(san_table_data!U343&gt;99, "&gt;99", IF(san_table_data!U343&lt;1, "&lt;1", san_table_data!U343))), "-")</f>
        <v>-</v>
      </c>
      <c r="V346" s="47" t="str">
        <f>IF(ISNUMBER(san_table_data!V343), IF(san_table_data!V343=-999,"NA",san_table_data!V343), "-")</f>
        <v>-</v>
      </c>
      <c r="W346" s="47" t="str">
        <f>IF(ISNUMBER(san_table_data!W343), IF(san_table_data!W343=-999,"NA",san_table_data!W343), "-")</f>
        <v>-</v>
      </c>
      <c r="X346" s="47"/>
      <c r="Y346" s="47"/>
      <c r="Z346" s="62" t="str">
        <f>IF(ISNUMBER(san_table_data!Z343), IF(san_table_data!Z343=-999,"NA",IF(san_table_data!Z343&gt;99, "&gt;99", IF(san_table_data!Z343&lt;1, "&lt;1", san_table_data!Z343))), "-")</f>
        <v>-</v>
      </c>
      <c r="AA346" s="63" t="str">
        <f>IF(ISNUMBER(san_table_data!AA343), IF(san_table_data!AA343=-999,"NA",IF(san_table_data!AA343&gt;99, "&gt;99", IF(san_table_data!AA343&lt;1, "&lt;1", san_table_data!AA343))), "-")</f>
        <v>-</v>
      </c>
      <c r="AB346" s="63" t="str">
        <f>IF(ISNUMBER(san_table_data!AB343), IF(san_table_data!AB343=-999,"NA",IF(san_table_data!AB343&gt;99, "&gt;99", IF(san_table_data!AB343&lt;1, "&lt;1", san_table_data!AB343))), "-")</f>
        <v>-</v>
      </c>
      <c r="AC346" s="63" t="str">
        <f>IF(ISNUMBER(san_table_data!AC343), IF(san_table_data!AC343=-999,"NA",IF(san_table_data!AC343&gt;99, "&gt;99", IF(san_table_data!AC343&lt;1, "&lt;1", san_table_data!AC343))), "-")</f>
        <v>-</v>
      </c>
      <c r="AD346" s="59" t="str">
        <f>IF(ISNUMBER(san_table_data!AD343), IF(san_table_data!AD343=-999,"NA",IF(san_table_data!AD343&gt;99, "&gt;99", IF(san_table_data!AD343&lt;1, "&lt;1", san_table_data!AD343))), "-")</f>
        <v>-</v>
      </c>
      <c r="AE346" s="59" t="str">
        <f>IF(ISNUMBER(san_table_data!AE343), IF(san_table_data!AE343=-999,"NA",IF(san_table_data!AE343&gt;99, "&gt;99", IF(san_table_data!AE343&lt;1, "&lt;1", san_table_data!AE343))), "-")</f>
        <v>-</v>
      </c>
      <c r="AF346" s="59" t="str">
        <f>IF(ISNUMBER(san_table_data!AF343), IF(san_table_data!AF343=-999,"NA",IF(san_table_data!AF343&gt;99, "&gt;99", IF(san_table_data!AF343&lt;1, "&lt;1", san_table_data!AF343))), "-")</f>
        <v>-</v>
      </c>
      <c r="AG346" s="62" t="str">
        <f>IF(ISNUMBER(san_table_data!AG343), IF(san_table_data!AG343=-999,"NA",IF(san_table_data!AG343&gt;99, "&gt;99", IF(san_table_data!AG343&lt;1, "&lt;1", san_table_data!AG343))), "-")</f>
        <v>-</v>
      </c>
      <c r="AH346" s="63" t="str">
        <f>IF(ISNUMBER(san_table_data!AH343), IF(san_table_data!AH343=-999,"NA",IF(san_table_data!AH343&gt;99, "&gt;99", IF(san_table_data!AH343&lt;1, "&lt;1", san_table_data!AH343))), "-")</f>
        <v>-</v>
      </c>
      <c r="AI346" s="63" t="str">
        <f>IF(ISNUMBER(san_table_data!AI343), IF(san_table_data!AI343=-999,"NA",IF(san_table_data!AI343&gt;99, "&gt;99", IF(san_table_data!AI343&lt;1, "&lt;1", san_table_data!AI343))), "-")</f>
        <v>-</v>
      </c>
      <c r="AJ346" s="63" t="str">
        <f>IF(ISNUMBER(san_table_data!AJ343), IF(san_table_data!AJ343=-999,"NA",IF(san_table_data!AJ343&gt;99, "&gt;99", IF(san_table_data!AJ343&lt;1, "&lt;1", san_table_data!AJ343))), "-")</f>
        <v>-</v>
      </c>
      <c r="AK346" s="59" t="str">
        <f>IF(ISNUMBER(san_table_data!AK343), IF(san_table_data!AK343=-999,"NA",IF(san_table_data!AK343&gt;99, "&gt;99", IF(san_table_data!AK343&lt;1, "&lt;1", san_table_data!AK343))), "-")</f>
        <v>-</v>
      </c>
      <c r="AL346" s="59" t="str">
        <f>IF(ISNUMBER(san_table_data!AL343), IF(san_table_data!AL343=-999,"NA",IF(san_table_data!AL343&gt;99, "&gt;99", IF(san_table_data!AL343&lt;1, "&lt;1", san_table_data!AL343))), "-")</f>
        <v>-</v>
      </c>
      <c r="AM346" s="59" t="str">
        <f>IF(ISNUMBER(san_table_data!AM343), IF(san_table_data!AM343=-999,"NA",IF(san_table_data!AM343&gt;99, "&gt;99", IF(san_table_data!AM343&lt;1, "&lt;1", san_table_data!AM343))), "-")</f>
        <v>-</v>
      </c>
      <c r="AN346" s="62" t="str">
        <f>IF(ISNUMBER(san_table_data!AN343), IF(san_table_data!AN343=-999,"NA",IF(san_table_data!AN343&gt;99, "&gt;99", IF(san_table_data!AN343&lt;1, "&lt;1", san_table_data!AN343))), "-")</f>
        <v>-</v>
      </c>
      <c r="AO346" s="63" t="str">
        <f>IF(ISNUMBER(san_table_data!AO343), IF(san_table_data!AO343=-999,"NA",IF(san_table_data!AO343&gt;99, "&gt;99", IF(san_table_data!AO343&lt;1, "&lt;1", san_table_data!AO343))), "-")</f>
        <v>-</v>
      </c>
      <c r="AP346" s="63" t="str">
        <f>IF(ISNUMBER(san_table_data!AP343), IF(san_table_data!AP343=-999,"NA",IF(san_table_data!AP343&gt;99, "&gt;99", IF(san_table_data!AP343&lt;1, "&lt;1", san_table_data!AP343))), "-")</f>
        <v>-</v>
      </c>
      <c r="AQ346" s="63" t="str">
        <f>IF(ISNUMBER(san_table_data!AQ343), IF(san_table_data!AQ343=-999,"NA",IF(san_table_data!AQ343&gt;99, "&gt;99", IF(san_table_data!AQ343&lt;1, "&lt;1", san_table_data!AQ343))), "-")</f>
        <v>-</v>
      </c>
      <c r="AR346" s="59" t="str">
        <f>IF(ISNUMBER(san_table_data!AR343), IF(san_table_data!AR343=-999,"NA",IF(san_table_data!AR343&gt;99, "&gt;99", IF(san_table_data!AR343&lt;1, "&lt;1", san_table_data!AR343))), "-")</f>
        <v>-</v>
      </c>
      <c r="AS346" s="59" t="str">
        <f>IF(ISNUMBER(san_table_data!AS343), IF(san_table_data!AS343=-999,"NA",IF(san_table_data!AS343&gt;99, "&gt;99", IF(san_table_data!AS343&lt;1, "&lt;1", san_table_data!AS343))), "-")</f>
        <v>-</v>
      </c>
      <c r="AT346" s="59" t="str">
        <f>IF(ISNUMBER(san_table_data!AT343), IF(san_table_data!AT343=-999,"NA",IF(san_table_data!AT343&gt;99, "&gt;99", IF(san_table_data!AT343&lt;1, "&lt;1", san_table_data!AT343))), "-")</f>
        <v>-</v>
      </c>
    </row>
    <row r="347" x14ac:dyDescent="0.25">
      <c r="A347" s="56" t="str">
        <f>IF(ISBLANK(san_table_data!A344), "", san_table_data!A344)</f>
        <v/>
      </c>
      <c r="B347" s="56" t="str">
        <f>IF(ISBLANK(san_table_data!B344), "", san_table_data!B344)</f>
        <v/>
      </c>
      <c r="C347" s="57" t="str">
        <f>IF(ISNUMBER(san_table_data!C344), san_table_data!C344, "-")</f>
        <v>-</v>
      </c>
      <c r="D347" s="58" t="str">
        <f>IF(ISNUMBER(san_table_data!D344), san_table_data!D344, "-")</f>
        <v>-</v>
      </c>
      <c r="E347" s="59" t="str">
        <f>IF(ISNUMBER(san_table_data!E344), san_table_data!E344, "-")</f>
        <v>-</v>
      </c>
      <c r="F347" s="60" t="str">
        <f>IF(ISNUMBER(san_table_data!F344), IF(san_table_data!F344=-999,"NA",IF(san_table_data!F344&gt;99, "&gt;99", IF(san_table_data!F344&lt;1, "&lt;1", san_table_data!F344))), "-")</f>
        <v>-</v>
      </c>
      <c r="G347" s="59" t="str">
        <f>IF(ISNUMBER(san_table_data!G344), IF(san_table_data!G344=-999,"NA",IF(san_table_data!G344&gt;99, "&gt;99", IF(san_table_data!G344&lt;1, "&lt;1", san_table_data!G344))), "-")</f>
        <v>-</v>
      </c>
      <c r="H347" s="59" t="str">
        <f>IF(ISNUMBER(san_table_data!H344), IF(san_table_data!H344=-999,"NA",IF(san_table_data!H344&gt;99, "&gt;99", IF(san_table_data!H344&lt;1, "&lt;1", san_table_data!H344))), "-")</f>
        <v>-</v>
      </c>
      <c r="I347" s="61" t="str">
        <f>IF(ISNUMBER(san_table_data!I344), IF(san_table_data!I344=-999,"NA",IF(san_table_data!I344&gt;99, "&gt;99", IF(san_table_data!I344&lt;1, "&lt;1", san_table_data!I344))), "-")</f>
        <v>-</v>
      </c>
      <c r="J347" s="47" t="str">
        <f>IF(ISNUMBER(san_table_data!J344), IF(san_table_data!J344=-999,"NA",san_table_data!J344), "-")</f>
        <v>-</v>
      </c>
      <c r="K347" s="47" t="str">
        <f>IF(ISNUMBER(san_table_data!K344), IF(san_table_data!K344=-999,"NA",san_table_data!K344), "-")</f>
        <v>-</v>
      </c>
      <c r="L347" s="60" t="str">
        <f>IF(ISNUMBER(san_table_data!L344), IF(san_table_data!L344=-999,"NA",IF(san_table_data!L344&gt;99, "&gt;99", IF(san_table_data!L344&lt;1, "&lt;1", san_table_data!L344))), "-")</f>
        <v>-</v>
      </c>
      <c r="M347" s="59" t="str">
        <f>IF(ISNUMBER(san_table_data!M344), IF(san_table_data!M344=-999,"NA",IF(san_table_data!M344&gt;99, "&gt;99", IF(san_table_data!M344&lt;1, "&lt;1", san_table_data!M344))), "-")</f>
        <v>-</v>
      </c>
      <c r="N347" s="59" t="str">
        <f>IF(ISNUMBER(san_table_data!N344), IF(san_table_data!N344=-999,"NA",IF(san_table_data!N344&gt;99, "&gt;99", IF(san_table_data!N344&lt;1, "&lt;1", san_table_data!N344))), "-")</f>
        <v>-</v>
      </c>
      <c r="O347" s="61" t="str">
        <f>IF(ISNUMBER(san_table_data!O344), IF(san_table_data!O344=-999,"NA",IF(san_table_data!O344&gt;99, "&gt;99", IF(san_table_data!O344&lt;1, "&lt;1", san_table_data!O344))), "-")</f>
        <v>-</v>
      </c>
      <c r="P347" s="47" t="str">
        <f>IF(ISNUMBER(san_table_data!P344), IF(san_table_data!P344=-999,"NA",san_table_data!P344), "-")</f>
        <v>-</v>
      </c>
      <c r="Q347" s="47" t="str">
        <f>IF(ISNUMBER(san_table_data!Q344), IF(san_table_data!Q344=-999,"NA",san_table_data!Q344), "-")</f>
        <v>-</v>
      </c>
      <c r="R347" s="60" t="str">
        <f>IF(ISNUMBER(san_table_data!R344), IF(san_table_data!R344=-999,"NA",IF(san_table_data!R344&gt;99, "&gt;99", IF(san_table_data!R344&lt;1, "&lt;1", san_table_data!R344))), "-")</f>
        <v>-</v>
      </c>
      <c r="S347" s="59" t="str">
        <f>IF(ISNUMBER(san_table_data!S344), IF(san_table_data!S344=-999,"NA",IF(san_table_data!S344&gt;99, "&gt;99", IF(san_table_data!S344&lt;1, "&lt;1", san_table_data!S344))), "-")</f>
        <v>-</v>
      </c>
      <c r="T347" s="59" t="str">
        <f>IF(ISNUMBER(san_table_data!T344), IF(san_table_data!T344=-999,"NA",IF(san_table_data!T344&gt;99, "&gt;99", IF(san_table_data!T344&lt;1, "&lt;1", san_table_data!T344))), "-")</f>
        <v>-</v>
      </c>
      <c r="U347" s="61" t="str">
        <f>IF(ISNUMBER(san_table_data!U344), IF(san_table_data!U344=-999,"NA",IF(san_table_data!U344&gt;99, "&gt;99", IF(san_table_data!U344&lt;1, "&lt;1", san_table_data!U344))), "-")</f>
        <v>-</v>
      </c>
      <c r="V347" s="47" t="str">
        <f>IF(ISNUMBER(san_table_data!V344), IF(san_table_data!V344=-999,"NA",san_table_data!V344), "-")</f>
        <v>-</v>
      </c>
      <c r="W347" s="47" t="str">
        <f>IF(ISNUMBER(san_table_data!W344), IF(san_table_data!W344=-999,"NA",san_table_data!W344), "-")</f>
        <v>-</v>
      </c>
      <c r="X347" s="47"/>
      <c r="Y347" s="47"/>
      <c r="Z347" s="62" t="str">
        <f>IF(ISNUMBER(san_table_data!Z344), IF(san_table_data!Z344=-999,"NA",IF(san_table_data!Z344&gt;99, "&gt;99", IF(san_table_data!Z344&lt;1, "&lt;1", san_table_data!Z344))), "-")</f>
        <v>-</v>
      </c>
      <c r="AA347" s="63" t="str">
        <f>IF(ISNUMBER(san_table_data!AA344), IF(san_table_data!AA344=-999,"NA",IF(san_table_data!AA344&gt;99, "&gt;99", IF(san_table_data!AA344&lt;1, "&lt;1", san_table_data!AA344))), "-")</f>
        <v>-</v>
      </c>
      <c r="AB347" s="63" t="str">
        <f>IF(ISNUMBER(san_table_data!AB344), IF(san_table_data!AB344=-999,"NA",IF(san_table_data!AB344&gt;99, "&gt;99", IF(san_table_data!AB344&lt;1, "&lt;1", san_table_data!AB344))), "-")</f>
        <v>-</v>
      </c>
      <c r="AC347" s="63" t="str">
        <f>IF(ISNUMBER(san_table_data!AC344), IF(san_table_data!AC344=-999,"NA",IF(san_table_data!AC344&gt;99, "&gt;99", IF(san_table_data!AC344&lt;1, "&lt;1", san_table_data!AC344))), "-")</f>
        <v>-</v>
      </c>
      <c r="AD347" s="59" t="str">
        <f>IF(ISNUMBER(san_table_data!AD344), IF(san_table_data!AD344=-999,"NA",IF(san_table_data!AD344&gt;99, "&gt;99", IF(san_table_data!AD344&lt;1, "&lt;1", san_table_data!AD344))), "-")</f>
        <v>-</v>
      </c>
      <c r="AE347" s="59" t="str">
        <f>IF(ISNUMBER(san_table_data!AE344), IF(san_table_data!AE344=-999,"NA",IF(san_table_data!AE344&gt;99, "&gt;99", IF(san_table_data!AE344&lt;1, "&lt;1", san_table_data!AE344))), "-")</f>
        <v>-</v>
      </c>
      <c r="AF347" s="59" t="str">
        <f>IF(ISNUMBER(san_table_data!AF344), IF(san_table_data!AF344=-999,"NA",IF(san_table_data!AF344&gt;99, "&gt;99", IF(san_table_data!AF344&lt;1, "&lt;1", san_table_data!AF344))), "-")</f>
        <v>-</v>
      </c>
      <c r="AG347" s="62" t="str">
        <f>IF(ISNUMBER(san_table_data!AG344), IF(san_table_data!AG344=-999,"NA",IF(san_table_data!AG344&gt;99, "&gt;99", IF(san_table_data!AG344&lt;1, "&lt;1", san_table_data!AG344))), "-")</f>
        <v>-</v>
      </c>
      <c r="AH347" s="63" t="str">
        <f>IF(ISNUMBER(san_table_data!AH344), IF(san_table_data!AH344=-999,"NA",IF(san_table_data!AH344&gt;99, "&gt;99", IF(san_table_data!AH344&lt;1, "&lt;1", san_table_data!AH344))), "-")</f>
        <v>-</v>
      </c>
      <c r="AI347" s="63" t="str">
        <f>IF(ISNUMBER(san_table_data!AI344), IF(san_table_data!AI344=-999,"NA",IF(san_table_data!AI344&gt;99, "&gt;99", IF(san_table_data!AI344&lt;1, "&lt;1", san_table_data!AI344))), "-")</f>
        <v>-</v>
      </c>
      <c r="AJ347" s="63" t="str">
        <f>IF(ISNUMBER(san_table_data!AJ344), IF(san_table_data!AJ344=-999,"NA",IF(san_table_data!AJ344&gt;99, "&gt;99", IF(san_table_data!AJ344&lt;1, "&lt;1", san_table_data!AJ344))), "-")</f>
        <v>-</v>
      </c>
      <c r="AK347" s="59" t="str">
        <f>IF(ISNUMBER(san_table_data!AK344), IF(san_table_data!AK344=-999,"NA",IF(san_table_data!AK344&gt;99, "&gt;99", IF(san_table_data!AK344&lt;1, "&lt;1", san_table_data!AK344))), "-")</f>
        <v>-</v>
      </c>
      <c r="AL347" s="59" t="str">
        <f>IF(ISNUMBER(san_table_data!AL344), IF(san_table_data!AL344=-999,"NA",IF(san_table_data!AL344&gt;99, "&gt;99", IF(san_table_data!AL344&lt;1, "&lt;1", san_table_data!AL344))), "-")</f>
        <v>-</v>
      </c>
      <c r="AM347" s="59" t="str">
        <f>IF(ISNUMBER(san_table_data!AM344), IF(san_table_data!AM344=-999,"NA",IF(san_table_data!AM344&gt;99, "&gt;99", IF(san_table_data!AM344&lt;1, "&lt;1", san_table_data!AM344))), "-")</f>
        <v>-</v>
      </c>
      <c r="AN347" s="62" t="str">
        <f>IF(ISNUMBER(san_table_data!AN344), IF(san_table_data!AN344=-999,"NA",IF(san_table_data!AN344&gt;99, "&gt;99", IF(san_table_data!AN344&lt;1, "&lt;1", san_table_data!AN344))), "-")</f>
        <v>-</v>
      </c>
      <c r="AO347" s="63" t="str">
        <f>IF(ISNUMBER(san_table_data!AO344), IF(san_table_data!AO344=-999,"NA",IF(san_table_data!AO344&gt;99, "&gt;99", IF(san_table_data!AO344&lt;1, "&lt;1", san_table_data!AO344))), "-")</f>
        <v>-</v>
      </c>
      <c r="AP347" s="63" t="str">
        <f>IF(ISNUMBER(san_table_data!AP344), IF(san_table_data!AP344=-999,"NA",IF(san_table_data!AP344&gt;99, "&gt;99", IF(san_table_data!AP344&lt;1, "&lt;1", san_table_data!AP344))), "-")</f>
        <v>-</v>
      </c>
      <c r="AQ347" s="63" t="str">
        <f>IF(ISNUMBER(san_table_data!AQ344), IF(san_table_data!AQ344=-999,"NA",IF(san_table_data!AQ344&gt;99, "&gt;99", IF(san_table_data!AQ344&lt;1, "&lt;1", san_table_data!AQ344))), "-")</f>
        <v>-</v>
      </c>
      <c r="AR347" s="59" t="str">
        <f>IF(ISNUMBER(san_table_data!AR344), IF(san_table_data!AR344=-999,"NA",IF(san_table_data!AR344&gt;99, "&gt;99", IF(san_table_data!AR344&lt;1, "&lt;1", san_table_data!AR344))), "-")</f>
        <v>-</v>
      </c>
      <c r="AS347" s="59" t="str">
        <f>IF(ISNUMBER(san_table_data!AS344), IF(san_table_data!AS344=-999,"NA",IF(san_table_data!AS344&gt;99, "&gt;99", IF(san_table_data!AS344&lt;1, "&lt;1", san_table_data!AS344))), "-")</f>
        <v>-</v>
      </c>
      <c r="AT347" s="59" t="str">
        <f>IF(ISNUMBER(san_table_data!AT344), IF(san_table_data!AT344=-999,"NA",IF(san_table_data!AT344&gt;99, "&gt;99", IF(san_table_data!AT344&lt;1, "&lt;1", san_table_data!AT344))), "-")</f>
        <v>-</v>
      </c>
    </row>
    <row r="348" x14ac:dyDescent="0.25">
      <c r="A348" s="56" t="str">
        <f>IF(ISBLANK(san_table_data!A345), "", san_table_data!A345)</f>
        <v/>
      </c>
      <c r="B348" s="56" t="str">
        <f>IF(ISBLANK(san_table_data!B345), "", san_table_data!B345)</f>
        <v/>
      </c>
      <c r="C348" s="57" t="str">
        <f>IF(ISNUMBER(san_table_data!C345), san_table_data!C345, "-")</f>
        <v>-</v>
      </c>
      <c r="D348" s="58" t="str">
        <f>IF(ISNUMBER(san_table_data!D345), san_table_data!D345, "-")</f>
        <v>-</v>
      </c>
      <c r="E348" s="59" t="str">
        <f>IF(ISNUMBER(san_table_data!E345), san_table_data!E345, "-")</f>
        <v>-</v>
      </c>
      <c r="F348" s="60" t="str">
        <f>IF(ISNUMBER(san_table_data!F345), IF(san_table_data!F345=-999,"NA",IF(san_table_data!F345&gt;99, "&gt;99", IF(san_table_data!F345&lt;1, "&lt;1", san_table_data!F345))), "-")</f>
        <v>-</v>
      </c>
      <c r="G348" s="59" t="str">
        <f>IF(ISNUMBER(san_table_data!G345), IF(san_table_data!G345=-999,"NA",IF(san_table_data!G345&gt;99, "&gt;99", IF(san_table_data!G345&lt;1, "&lt;1", san_table_data!G345))), "-")</f>
        <v>-</v>
      </c>
      <c r="H348" s="59" t="str">
        <f>IF(ISNUMBER(san_table_data!H345), IF(san_table_data!H345=-999,"NA",IF(san_table_data!H345&gt;99, "&gt;99", IF(san_table_data!H345&lt;1, "&lt;1", san_table_data!H345))), "-")</f>
        <v>-</v>
      </c>
      <c r="I348" s="61" t="str">
        <f>IF(ISNUMBER(san_table_data!I345), IF(san_table_data!I345=-999,"NA",IF(san_table_data!I345&gt;99, "&gt;99", IF(san_table_data!I345&lt;1, "&lt;1", san_table_data!I345))), "-")</f>
        <v>-</v>
      </c>
      <c r="J348" s="47" t="str">
        <f>IF(ISNUMBER(san_table_data!J345), IF(san_table_data!J345=-999,"NA",san_table_data!J345), "-")</f>
        <v>-</v>
      </c>
      <c r="K348" s="47" t="str">
        <f>IF(ISNUMBER(san_table_data!K345), IF(san_table_data!K345=-999,"NA",san_table_data!K345), "-")</f>
        <v>-</v>
      </c>
      <c r="L348" s="60" t="str">
        <f>IF(ISNUMBER(san_table_data!L345), IF(san_table_data!L345=-999,"NA",IF(san_table_data!L345&gt;99, "&gt;99", IF(san_table_data!L345&lt;1, "&lt;1", san_table_data!L345))), "-")</f>
        <v>-</v>
      </c>
      <c r="M348" s="59" t="str">
        <f>IF(ISNUMBER(san_table_data!M345), IF(san_table_data!M345=-999,"NA",IF(san_table_data!M345&gt;99, "&gt;99", IF(san_table_data!M345&lt;1, "&lt;1", san_table_data!M345))), "-")</f>
        <v>-</v>
      </c>
      <c r="N348" s="59" t="str">
        <f>IF(ISNUMBER(san_table_data!N345), IF(san_table_data!N345=-999,"NA",IF(san_table_data!N345&gt;99, "&gt;99", IF(san_table_data!N345&lt;1, "&lt;1", san_table_data!N345))), "-")</f>
        <v>-</v>
      </c>
      <c r="O348" s="61" t="str">
        <f>IF(ISNUMBER(san_table_data!O345), IF(san_table_data!O345=-999,"NA",IF(san_table_data!O345&gt;99, "&gt;99", IF(san_table_data!O345&lt;1, "&lt;1", san_table_data!O345))), "-")</f>
        <v>-</v>
      </c>
      <c r="P348" s="47" t="str">
        <f>IF(ISNUMBER(san_table_data!P345), IF(san_table_data!P345=-999,"NA",san_table_data!P345), "-")</f>
        <v>-</v>
      </c>
      <c r="Q348" s="47" t="str">
        <f>IF(ISNUMBER(san_table_data!Q345), IF(san_table_data!Q345=-999,"NA",san_table_data!Q345), "-")</f>
        <v>-</v>
      </c>
      <c r="R348" s="60" t="str">
        <f>IF(ISNUMBER(san_table_data!R345), IF(san_table_data!R345=-999,"NA",IF(san_table_data!R345&gt;99, "&gt;99", IF(san_table_data!R345&lt;1, "&lt;1", san_table_data!R345))), "-")</f>
        <v>-</v>
      </c>
      <c r="S348" s="59" t="str">
        <f>IF(ISNUMBER(san_table_data!S345), IF(san_table_data!S345=-999,"NA",IF(san_table_data!S345&gt;99, "&gt;99", IF(san_table_data!S345&lt;1, "&lt;1", san_table_data!S345))), "-")</f>
        <v>-</v>
      </c>
      <c r="T348" s="59" t="str">
        <f>IF(ISNUMBER(san_table_data!T345), IF(san_table_data!T345=-999,"NA",IF(san_table_data!T345&gt;99, "&gt;99", IF(san_table_data!T345&lt;1, "&lt;1", san_table_data!T345))), "-")</f>
        <v>-</v>
      </c>
      <c r="U348" s="61" t="str">
        <f>IF(ISNUMBER(san_table_data!U345), IF(san_table_data!U345=-999,"NA",IF(san_table_data!U345&gt;99, "&gt;99", IF(san_table_data!U345&lt;1, "&lt;1", san_table_data!U345))), "-")</f>
        <v>-</v>
      </c>
      <c r="V348" s="47" t="str">
        <f>IF(ISNUMBER(san_table_data!V345), IF(san_table_data!V345=-999,"NA",san_table_data!V345), "-")</f>
        <v>-</v>
      </c>
      <c r="W348" s="47" t="str">
        <f>IF(ISNUMBER(san_table_data!W345), IF(san_table_data!W345=-999,"NA",san_table_data!W345), "-")</f>
        <v>-</v>
      </c>
      <c r="X348" s="47"/>
      <c r="Y348" s="47"/>
      <c r="Z348" s="62" t="str">
        <f>IF(ISNUMBER(san_table_data!Z345), IF(san_table_data!Z345=-999,"NA",IF(san_table_data!Z345&gt;99, "&gt;99", IF(san_table_data!Z345&lt;1, "&lt;1", san_table_data!Z345))), "-")</f>
        <v>-</v>
      </c>
      <c r="AA348" s="63" t="str">
        <f>IF(ISNUMBER(san_table_data!AA345), IF(san_table_data!AA345=-999,"NA",IF(san_table_data!AA345&gt;99, "&gt;99", IF(san_table_data!AA345&lt;1, "&lt;1", san_table_data!AA345))), "-")</f>
        <v>-</v>
      </c>
      <c r="AB348" s="63" t="str">
        <f>IF(ISNUMBER(san_table_data!AB345), IF(san_table_data!AB345=-999,"NA",IF(san_table_data!AB345&gt;99, "&gt;99", IF(san_table_data!AB345&lt;1, "&lt;1", san_table_data!AB345))), "-")</f>
        <v>-</v>
      </c>
      <c r="AC348" s="63" t="str">
        <f>IF(ISNUMBER(san_table_data!AC345), IF(san_table_data!AC345=-999,"NA",IF(san_table_data!AC345&gt;99, "&gt;99", IF(san_table_data!AC345&lt;1, "&lt;1", san_table_data!AC345))), "-")</f>
        <v>-</v>
      </c>
      <c r="AD348" s="59" t="str">
        <f>IF(ISNUMBER(san_table_data!AD345), IF(san_table_data!AD345=-999,"NA",IF(san_table_data!AD345&gt;99, "&gt;99", IF(san_table_data!AD345&lt;1, "&lt;1", san_table_data!AD345))), "-")</f>
        <v>-</v>
      </c>
      <c r="AE348" s="59" t="str">
        <f>IF(ISNUMBER(san_table_data!AE345), IF(san_table_data!AE345=-999,"NA",IF(san_table_data!AE345&gt;99, "&gt;99", IF(san_table_data!AE345&lt;1, "&lt;1", san_table_data!AE345))), "-")</f>
        <v>-</v>
      </c>
      <c r="AF348" s="59" t="str">
        <f>IF(ISNUMBER(san_table_data!AF345), IF(san_table_data!AF345=-999,"NA",IF(san_table_data!AF345&gt;99, "&gt;99", IF(san_table_data!AF345&lt;1, "&lt;1", san_table_data!AF345))), "-")</f>
        <v>-</v>
      </c>
      <c r="AG348" s="62" t="str">
        <f>IF(ISNUMBER(san_table_data!AG345), IF(san_table_data!AG345=-999,"NA",IF(san_table_data!AG345&gt;99, "&gt;99", IF(san_table_data!AG345&lt;1, "&lt;1", san_table_data!AG345))), "-")</f>
        <v>-</v>
      </c>
      <c r="AH348" s="63" t="str">
        <f>IF(ISNUMBER(san_table_data!AH345), IF(san_table_data!AH345=-999,"NA",IF(san_table_data!AH345&gt;99, "&gt;99", IF(san_table_data!AH345&lt;1, "&lt;1", san_table_data!AH345))), "-")</f>
        <v>-</v>
      </c>
      <c r="AI348" s="63" t="str">
        <f>IF(ISNUMBER(san_table_data!AI345), IF(san_table_data!AI345=-999,"NA",IF(san_table_data!AI345&gt;99, "&gt;99", IF(san_table_data!AI345&lt;1, "&lt;1", san_table_data!AI345))), "-")</f>
        <v>-</v>
      </c>
      <c r="AJ348" s="63" t="str">
        <f>IF(ISNUMBER(san_table_data!AJ345), IF(san_table_data!AJ345=-999,"NA",IF(san_table_data!AJ345&gt;99, "&gt;99", IF(san_table_data!AJ345&lt;1, "&lt;1", san_table_data!AJ345))), "-")</f>
        <v>-</v>
      </c>
      <c r="AK348" s="59" t="str">
        <f>IF(ISNUMBER(san_table_data!AK345), IF(san_table_data!AK345=-999,"NA",IF(san_table_data!AK345&gt;99, "&gt;99", IF(san_table_data!AK345&lt;1, "&lt;1", san_table_data!AK345))), "-")</f>
        <v>-</v>
      </c>
      <c r="AL348" s="59" t="str">
        <f>IF(ISNUMBER(san_table_data!AL345), IF(san_table_data!AL345=-999,"NA",IF(san_table_data!AL345&gt;99, "&gt;99", IF(san_table_data!AL345&lt;1, "&lt;1", san_table_data!AL345))), "-")</f>
        <v>-</v>
      </c>
      <c r="AM348" s="59" t="str">
        <f>IF(ISNUMBER(san_table_data!AM345), IF(san_table_data!AM345=-999,"NA",IF(san_table_data!AM345&gt;99, "&gt;99", IF(san_table_data!AM345&lt;1, "&lt;1", san_table_data!AM345))), "-")</f>
        <v>-</v>
      </c>
      <c r="AN348" s="62" t="str">
        <f>IF(ISNUMBER(san_table_data!AN345), IF(san_table_data!AN345=-999,"NA",IF(san_table_data!AN345&gt;99, "&gt;99", IF(san_table_data!AN345&lt;1, "&lt;1", san_table_data!AN345))), "-")</f>
        <v>-</v>
      </c>
      <c r="AO348" s="63" t="str">
        <f>IF(ISNUMBER(san_table_data!AO345), IF(san_table_data!AO345=-999,"NA",IF(san_table_data!AO345&gt;99, "&gt;99", IF(san_table_data!AO345&lt;1, "&lt;1", san_table_data!AO345))), "-")</f>
        <v>-</v>
      </c>
      <c r="AP348" s="63" t="str">
        <f>IF(ISNUMBER(san_table_data!AP345), IF(san_table_data!AP345=-999,"NA",IF(san_table_data!AP345&gt;99, "&gt;99", IF(san_table_data!AP345&lt;1, "&lt;1", san_table_data!AP345))), "-")</f>
        <v>-</v>
      </c>
      <c r="AQ348" s="63" t="str">
        <f>IF(ISNUMBER(san_table_data!AQ345), IF(san_table_data!AQ345=-999,"NA",IF(san_table_data!AQ345&gt;99, "&gt;99", IF(san_table_data!AQ345&lt;1, "&lt;1", san_table_data!AQ345))), "-")</f>
        <v>-</v>
      </c>
      <c r="AR348" s="59" t="str">
        <f>IF(ISNUMBER(san_table_data!AR345), IF(san_table_data!AR345=-999,"NA",IF(san_table_data!AR345&gt;99, "&gt;99", IF(san_table_data!AR345&lt;1, "&lt;1", san_table_data!AR345))), "-")</f>
        <v>-</v>
      </c>
      <c r="AS348" s="59" t="str">
        <f>IF(ISNUMBER(san_table_data!AS345), IF(san_table_data!AS345=-999,"NA",IF(san_table_data!AS345&gt;99, "&gt;99", IF(san_table_data!AS345&lt;1, "&lt;1", san_table_data!AS345))), "-")</f>
        <v>-</v>
      </c>
      <c r="AT348" s="59" t="str">
        <f>IF(ISNUMBER(san_table_data!AT345), IF(san_table_data!AT345=-999,"NA",IF(san_table_data!AT345&gt;99, "&gt;99", IF(san_table_data!AT345&lt;1, "&lt;1", san_table_data!AT345))), "-")</f>
        <v>-</v>
      </c>
    </row>
    <row r="349" x14ac:dyDescent="0.25">
      <c r="A349" s="56" t="str">
        <f>IF(ISBLANK(san_table_data!A346), "", san_table_data!A346)</f>
        <v/>
      </c>
      <c r="B349" s="56" t="str">
        <f>IF(ISBLANK(san_table_data!B346), "", san_table_data!B346)</f>
        <v/>
      </c>
      <c r="C349" s="57" t="str">
        <f>IF(ISNUMBER(san_table_data!C346), san_table_data!C346, "-")</f>
        <v>-</v>
      </c>
      <c r="D349" s="58" t="str">
        <f>IF(ISNUMBER(san_table_data!D346), san_table_data!D346, "-")</f>
        <v>-</v>
      </c>
      <c r="E349" s="59" t="str">
        <f>IF(ISNUMBER(san_table_data!E346), san_table_data!E346, "-")</f>
        <v>-</v>
      </c>
      <c r="F349" s="60" t="str">
        <f>IF(ISNUMBER(san_table_data!F346), IF(san_table_data!F346=-999,"NA",IF(san_table_data!F346&gt;99, "&gt;99", IF(san_table_data!F346&lt;1, "&lt;1", san_table_data!F346))), "-")</f>
        <v>-</v>
      </c>
      <c r="G349" s="59" t="str">
        <f>IF(ISNUMBER(san_table_data!G346), IF(san_table_data!G346=-999,"NA",IF(san_table_data!G346&gt;99, "&gt;99", IF(san_table_data!G346&lt;1, "&lt;1", san_table_data!G346))), "-")</f>
        <v>-</v>
      </c>
      <c r="H349" s="59" t="str">
        <f>IF(ISNUMBER(san_table_data!H346), IF(san_table_data!H346=-999,"NA",IF(san_table_data!H346&gt;99, "&gt;99", IF(san_table_data!H346&lt;1, "&lt;1", san_table_data!H346))), "-")</f>
        <v>-</v>
      </c>
      <c r="I349" s="61" t="str">
        <f>IF(ISNUMBER(san_table_data!I346), IF(san_table_data!I346=-999,"NA",IF(san_table_data!I346&gt;99, "&gt;99", IF(san_table_data!I346&lt;1, "&lt;1", san_table_data!I346))), "-")</f>
        <v>-</v>
      </c>
      <c r="J349" s="47" t="str">
        <f>IF(ISNUMBER(san_table_data!J346), IF(san_table_data!J346=-999,"NA",san_table_data!J346), "-")</f>
        <v>-</v>
      </c>
      <c r="K349" s="47" t="str">
        <f>IF(ISNUMBER(san_table_data!K346), IF(san_table_data!K346=-999,"NA",san_table_data!K346), "-")</f>
        <v>-</v>
      </c>
      <c r="L349" s="60" t="str">
        <f>IF(ISNUMBER(san_table_data!L346), IF(san_table_data!L346=-999,"NA",IF(san_table_data!L346&gt;99, "&gt;99", IF(san_table_data!L346&lt;1, "&lt;1", san_table_data!L346))), "-")</f>
        <v>-</v>
      </c>
      <c r="M349" s="59" t="str">
        <f>IF(ISNUMBER(san_table_data!M346), IF(san_table_data!M346=-999,"NA",IF(san_table_data!M346&gt;99, "&gt;99", IF(san_table_data!M346&lt;1, "&lt;1", san_table_data!M346))), "-")</f>
        <v>-</v>
      </c>
      <c r="N349" s="59" t="str">
        <f>IF(ISNUMBER(san_table_data!N346), IF(san_table_data!N346=-999,"NA",IF(san_table_data!N346&gt;99, "&gt;99", IF(san_table_data!N346&lt;1, "&lt;1", san_table_data!N346))), "-")</f>
        <v>-</v>
      </c>
      <c r="O349" s="61" t="str">
        <f>IF(ISNUMBER(san_table_data!O346), IF(san_table_data!O346=-999,"NA",IF(san_table_data!O346&gt;99, "&gt;99", IF(san_table_data!O346&lt;1, "&lt;1", san_table_data!O346))), "-")</f>
        <v>-</v>
      </c>
      <c r="P349" s="47" t="str">
        <f>IF(ISNUMBER(san_table_data!P346), IF(san_table_data!P346=-999,"NA",san_table_data!P346), "-")</f>
        <v>-</v>
      </c>
      <c r="Q349" s="47" t="str">
        <f>IF(ISNUMBER(san_table_data!Q346), IF(san_table_data!Q346=-999,"NA",san_table_data!Q346), "-")</f>
        <v>-</v>
      </c>
      <c r="R349" s="60" t="str">
        <f>IF(ISNUMBER(san_table_data!R346), IF(san_table_data!R346=-999,"NA",IF(san_table_data!R346&gt;99, "&gt;99", IF(san_table_data!R346&lt;1, "&lt;1", san_table_data!R346))), "-")</f>
        <v>-</v>
      </c>
      <c r="S349" s="59" t="str">
        <f>IF(ISNUMBER(san_table_data!S346), IF(san_table_data!S346=-999,"NA",IF(san_table_data!S346&gt;99, "&gt;99", IF(san_table_data!S346&lt;1, "&lt;1", san_table_data!S346))), "-")</f>
        <v>-</v>
      </c>
      <c r="T349" s="59" t="str">
        <f>IF(ISNUMBER(san_table_data!T346), IF(san_table_data!T346=-999,"NA",IF(san_table_data!T346&gt;99, "&gt;99", IF(san_table_data!T346&lt;1, "&lt;1", san_table_data!T346))), "-")</f>
        <v>-</v>
      </c>
      <c r="U349" s="61" t="str">
        <f>IF(ISNUMBER(san_table_data!U346), IF(san_table_data!U346=-999,"NA",IF(san_table_data!U346&gt;99, "&gt;99", IF(san_table_data!U346&lt;1, "&lt;1", san_table_data!U346))), "-")</f>
        <v>-</v>
      </c>
      <c r="V349" s="47" t="str">
        <f>IF(ISNUMBER(san_table_data!V346), IF(san_table_data!V346=-999,"NA",san_table_data!V346), "-")</f>
        <v>-</v>
      </c>
      <c r="W349" s="47" t="str">
        <f>IF(ISNUMBER(san_table_data!W346), IF(san_table_data!W346=-999,"NA",san_table_data!W346), "-")</f>
        <v>-</v>
      </c>
      <c r="X349" s="47"/>
      <c r="Y349" s="47"/>
      <c r="Z349" s="62" t="str">
        <f>IF(ISNUMBER(san_table_data!Z346), IF(san_table_data!Z346=-999,"NA",IF(san_table_data!Z346&gt;99, "&gt;99", IF(san_table_data!Z346&lt;1, "&lt;1", san_table_data!Z346))), "-")</f>
        <v>-</v>
      </c>
      <c r="AA349" s="63" t="str">
        <f>IF(ISNUMBER(san_table_data!AA346), IF(san_table_data!AA346=-999,"NA",IF(san_table_data!AA346&gt;99, "&gt;99", IF(san_table_data!AA346&lt;1, "&lt;1", san_table_data!AA346))), "-")</f>
        <v>-</v>
      </c>
      <c r="AB349" s="63" t="str">
        <f>IF(ISNUMBER(san_table_data!AB346), IF(san_table_data!AB346=-999,"NA",IF(san_table_data!AB346&gt;99, "&gt;99", IF(san_table_data!AB346&lt;1, "&lt;1", san_table_data!AB346))), "-")</f>
        <v>-</v>
      </c>
      <c r="AC349" s="63" t="str">
        <f>IF(ISNUMBER(san_table_data!AC346), IF(san_table_data!AC346=-999,"NA",IF(san_table_data!AC346&gt;99, "&gt;99", IF(san_table_data!AC346&lt;1, "&lt;1", san_table_data!AC346))), "-")</f>
        <v>-</v>
      </c>
      <c r="AD349" s="59" t="str">
        <f>IF(ISNUMBER(san_table_data!AD346), IF(san_table_data!AD346=-999,"NA",IF(san_table_data!AD346&gt;99, "&gt;99", IF(san_table_data!AD346&lt;1, "&lt;1", san_table_data!AD346))), "-")</f>
        <v>-</v>
      </c>
      <c r="AE349" s="59" t="str">
        <f>IF(ISNUMBER(san_table_data!AE346), IF(san_table_data!AE346=-999,"NA",IF(san_table_data!AE346&gt;99, "&gt;99", IF(san_table_data!AE346&lt;1, "&lt;1", san_table_data!AE346))), "-")</f>
        <v>-</v>
      </c>
      <c r="AF349" s="59" t="str">
        <f>IF(ISNUMBER(san_table_data!AF346), IF(san_table_data!AF346=-999,"NA",IF(san_table_data!AF346&gt;99, "&gt;99", IF(san_table_data!AF346&lt;1, "&lt;1", san_table_data!AF346))), "-")</f>
        <v>-</v>
      </c>
      <c r="AG349" s="62" t="str">
        <f>IF(ISNUMBER(san_table_data!AG346), IF(san_table_data!AG346=-999,"NA",IF(san_table_data!AG346&gt;99, "&gt;99", IF(san_table_data!AG346&lt;1, "&lt;1", san_table_data!AG346))), "-")</f>
        <v>-</v>
      </c>
      <c r="AH349" s="63" t="str">
        <f>IF(ISNUMBER(san_table_data!AH346), IF(san_table_data!AH346=-999,"NA",IF(san_table_data!AH346&gt;99, "&gt;99", IF(san_table_data!AH346&lt;1, "&lt;1", san_table_data!AH346))), "-")</f>
        <v>-</v>
      </c>
      <c r="AI349" s="63" t="str">
        <f>IF(ISNUMBER(san_table_data!AI346), IF(san_table_data!AI346=-999,"NA",IF(san_table_data!AI346&gt;99, "&gt;99", IF(san_table_data!AI346&lt;1, "&lt;1", san_table_data!AI346))), "-")</f>
        <v>-</v>
      </c>
      <c r="AJ349" s="63" t="str">
        <f>IF(ISNUMBER(san_table_data!AJ346), IF(san_table_data!AJ346=-999,"NA",IF(san_table_data!AJ346&gt;99, "&gt;99", IF(san_table_data!AJ346&lt;1, "&lt;1", san_table_data!AJ346))), "-")</f>
        <v>-</v>
      </c>
      <c r="AK349" s="59" t="str">
        <f>IF(ISNUMBER(san_table_data!AK346), IF(san_table_data!AK346=-999,"NA",IF(san_table_data!AK346&gt;99, "&gt;99", IF(san_table_data!AK346&lt;1, "&lt;1", san_table_data!AK346))), "-")</f>
        <v>-</v>
      </c>
      <c r="AL349" s="59" t="str">
        <f>IF(ISNUMBER(san_table_data!AL346), IF(san_table_data!AL346=-999,"NA",IF(san_table_data!AL346&gt;99, "&gt;99", IF(san_table_data!AL346&lt;1, "&lt;1", san_table_data!AL346))), "-")</f>
        <v>-</v>
      </c>
      <c r="AM349" s="59" t="str">
        <f>IF(ISNUMBER(san_table_data!AM346), IF(san_table_data!AM346=-999,"NA",IF(san_table_data!AM346&gt;99, "&gt;99", IF(san_table_data!AM346&lt;1, "&lt;1", san_table_data!AM346))), "-")</f>
        <v>-</v>
      </c>
      <c r="AN349" s="62" t="str">
        <f>IF(ISNUMBER(san_table_data!AN346), IF(san_table_data!AN346=-999,"NA",IF(san_table_data!AN346&gt;99, "&gt;99", IF(san_table_data!AN346&lt;1, "&lt;1", san_table_data!AN346))), "-")</f>
        <v>-</v>
      </c>
      <c r="AO349" s="63" t="str">
        <f>IF(ISNUMBER(san_table_data!AO346), IF(san_table_data!AO346=-999,"NA",IF(san_table_data!AO346&gt;99, "&gt;99", IF(san_table_data!AO346&lt;1, "&lt;1", san_table_data!AO346))), "-")</f>
        <v>-</v>
      </c>
      <c r="AP349" s="63" t="str">
        <f>IF(ISNUMBER(san_table_data!AP346), IF(san_table_data!AP346=-999,"NA",IF(san_table_data!AP346&gt;99, "&gt;99", IF(san_table_data!AP346&lt;1, "&lt;1", san_table_data!AP346))), "-")</f>
        <v>-</v>
      </c>
      <c r="AQ349" s="63" t="str">
        <f>IF(ISNUMBER(san_table_data!AQ346), IF(san_table_data!AQ346=-999,"NA",IF(san_table_data!AQ346&gt;99, "&gt;99", IF(san_table_data!AQ346&lt;1, "&lt;1", san_table_data!AQ346))), "-")</f>
        <v>-</v>
      </c>
      <c r="AR349" s="59" t="str">
        <f>IF(ISNUMBER(san_table_data!AR346), IF(san_table_data!AR346=-999,"NA",IF(san_table_data!AR346&gt;99, "&gt;99", IF(san_table_data!AR346&lt;1, "&lt;1", san_table_data!AR346))), "-")</f>
        <v>-</v>
      </c>
      <c r="AS349" s="59" t="str">
        <f>IF(ISNUMBER(san_table_data!AS346), IF(san_table_data!AS346=-999,"NA",IF(san_table_data!AS346&gt;99, "&gt;99", IF(san_table_data!AS346&lt;1, "&lt;1", san_table_data!AS346))), "-")</f>
        <v>-</v>
      </c>
      <c r="AT349" s="59" t="str">
        <f>IF(ISNUMBER(san_table_data!AT346), IF(san_table_data!AT346=-999,"NA",IF(san_table_data!AT346&gt;99, "&gt;99", IF(san_table_data!AT346&lt;1, "&lt;1", san_table_data!AT346))), "-")</f>
        <v>-</v>
      </c>
    </row>
    <row r="350" x14ac:dyDescent="0.25">
      <c r="A350" s="56" t="str">
        <f>IF(ISBLANK(san_table_data!A347), "", san_table_data!A347)</f>
        <v/>
      </c>
      <c r="B350" s="56" t="str">
        <f>IF(ISBLANK(san_table_data!B347), "", san_table_data!B347)</f>
        <v/>
      </c>
      <c r="C350" s="57" t="str">
        <f>IF(ISNUMBER(san_table_data!C347), san_table_data!C347, "-")</f>
        <v>-</v>
      </c>
      <c r="D350" s="58" t="str">
        <f>IF(ISNUMBER(san_table_data!D347), san_table_data!D347, "-")</f>
        <v>-</v>
      </c>
      <c r="E350" s="59" t="str">
        <f>IF(ISNUMBER(san_table_data!E347), san_table_data!E347, "-")</f>
        <v>-</v>
      </c>
      <c r="F350" s="60" t="str">
        <f>IF(ISNUMBER(san_table_data!F347), IF(san_table_data!F347=-999,"NA",IF(san_table_data!F347&gt;99, "&gt;99", IF(san_table_data!F347&lt;1, "&lt;1", san_table_data!F347))), "-")</f>
        <v>-</v>
      </c>
      <c r="G350" s="59" t="str">
        <f>IF(ISNUMBER(san_table_data!G347), IF(san_table_data!G347=-999,"NA",IF(san_table_data!G347&gt;99, "&gt;99", IF(san_table_data!G347&lt;1, "&lt;1", san_table_data!G347))), "-")</f>
        <v>-</v>
      </c>
      <c r="H350" s="59" t="str">
        <f>IF(ISNUMBER(san_table_data!H347), IF(san_table_data!H347=-999,"NA",IF(san_table_data!H347&gt;99, "&gt;99", IF(san_table_data!H347&lt;1, "&lt;1", san_table_data!H347))), "-")</f>
        <v>-</v>
      </c>
      <c r="I350" s="61" t="str">
        <f>IF(ISNUMBER(san_table_data!I347), IF(san_table_data!I347=-999,"NA",IF(san_table_data!I347&gt;99, "&gt;99", IF(san_table_data!I347&lt;1, "&lt;1", san_table_data!I347))), "-")</f>
        <v>-</v>
      </c>
      <c r="J350" s="47" t="str">
        <f>IF(ISNUMBER(san_table_data!J347), IF(san_table_data!J347=-999,"NA",san_table_data!J347), "-")</f>
        <v>-</v>
      </c>
      <c r="K350" s="47" t="str">
        <f>IF(ISNUMBER(san_table_data!K347), IF(san_table_data!K347=-999,"NA",san_table_data!K347), "-")</f>
        <v>-</v>
      </c>
      <c r="L350" s="60" t="str">
        <f>IF(ISNUMBER(san_table_data!L347), IF(san_table_data!L347=-999,"NA",IF(san_table_data!L347&gt;99, "&gt;99", IF(san_table_data!L347&lt;1, "&lt;1", san_table_data!L347))), "-")</f>
        <v>-</v>
      </c>
      <c r="M350" s="59" t="str">
        <f>IF(ISNUMBER(san_table_data!M347), IF(san_table_data!M347=-999,"NA",IF(san_table_data!M347&gt;99, "&gt;99", IF(san_table_data!M347&lt;1, "&lt;1", san_table_data!M347))), "-")</f>
        <v>-</v>
      </c>
      <c r="N350" s="59" t="str">
        <f>IF(ISNUMBER(san_table_data!N347), IF(san_table_data!N347=-999,"NA",IF(san_table_data!N347&gt;99, "&gt;99", IF(san_table_data!N347&lt;1, "&lt;1", san_table_data!N347))), "-")</f>
        <v>-</v>
      </c>
      <c r="O350" s="61" t="str">
        <f>IF(ISNUMBER(san_table_data!O347), IF(san_table_data!O347=-999,"NA",IF(san_table_data!O347&gt;99, "&gt;99", IF(san_table_data!O347&lt;1, "&lt;1", san_table_data!O347))), "-")</f>
        <v>-</v>
      </c>
      <c r="P350" s="47" t="str">
        <f>IF(ISNUMBER(san_table_data!P347), IF(san_table_data!P347=-999,"NA",san_table_data!P347), "-")</f>
        <v>-</v>
      </c>
      <c r="Q350" s="47" t="str">
        <f>IF(ISNUMBER(san_table_data!Q347), IF(san_table_data!Q347=-999,"NA",san_table_data!Q347), "-")</f>
        <v>-</v>
      </c>
      <c r="R350" s="60" t="str">
        <f>IF(ISNUMBER(san_table_data!R347), IF(san_table_data!R347=-999,"NA",IF(san_table_data!R347&gt;99, "&gt;99", IF(san_table_data!R347&lt;1, "&lt;1", san_table_data!R347))), "-")</f>
        <v>-</v>
      </c>
      <c r="S350" s="59" t="str">
        <f>IF(ISNUMBER(san_table_data!S347), IF(san_table_data!S347=-999,"NA",IF(san_table_data!S347&gt;99, "&gt;99", IF(san_table_data!S347&lt;1, "&lt;1", san_table_data!S347))), "-")</f>
        <v>-</v>
      </c>
      <c r="T350" s="59" t="str">
        <f>IF(ISNUMBER(san_table_data!T347), IF(san_table_data!T347=-999,"NA",IF(san_table_data!T347&gt;99, "&gt;99", IF(san_table_data!T347&lt;1, "&lt;1", san_table_data!T347))), "-")</f>
        <v>-</v>
      </c>
      <c r="U350" s="61" t="str">
        <f>IF(ISNUMBER(san_table_data!U347), IF(san_table_data!U347=-999,"NA",IF(san_table_data!U347&gt;99, "&gt;99", IF(san_table_data!U347&lt;1, "&lt;1", san_table_data!U347))), "-")</f>
        <v>-</v>
      </c>
      <c r="V350" s="47" t="str">
        <f>IF(ISNUMBER(san_table_data!V347), IF(san_table_data!V347=-999,"NA",san_table_data!V347), "-")</f>
        <v>-</v>
      </c>
      <c r="W350" s="47" t="str">
        <f>IF(ISNUMBER(san_table_data!W347), IF(san_table_data!W347=-999,"NA",san_table_data!W347), "-")</f>
        <v>-</v>
      </c>
      <c r="X350" s="47"/>
      <c r="Y350" s="47"/>
      <c r="Z350" s="62" t="str">
        <f>IF(ISNUMBER(san_table_data!Z347), IF(san_table_data!Z347=-999,"NA",IF(san_table_data!Z347&gt;99, "&gt;99", IF(san_table_data!Z347&lt;1, "&lt;1", san_table_data!Z347))), "-")</f>
        <v>-</v>
      </c>
      <c r="AA350" s="63" t="str">
        <f>IF(ISNUMBER(san_table_data!AA347), IF(san_table_data!AA347=-999,"NA",IF(san_table_data!AA347&gt;99, "&gt;99", IF(san_table_data!AA347&lt;1, "&lt;1", san_table_data!AA347))), "-")</f>
        <v>-</v>
      </c>
      <c r="AB350" s="63" t="str">
        <f>IF(ISNUMBER(san_table_data!AB347), IF(san_table_data!AB347=-999,"NA",IF(san_table_data!AB347&gt;99, "&gt;99", IF(san_table_data!AB347&lt;1, "&lt;1", san_table_data!AB347))), "-")</f>
        <v>-</v>
      </c>
      <c r="AC350" s="63" t="str">
        <f>IF(ISNUMBER(san_table_data!AC347), IF(san_table_data!AC347=-999,"NA",IF(san_table_data!AC347&gt;99, "&gt;99", IF(san_table_data!AC347&lt;1, "&lt;1", san_table_data!AC347))), "-")</f>
        <v>-</v>
      </c>
      <c r="AD350" s="59" t="str">
        <f>IF(ISNUMBER(san_table_data!AD347), IF(san_table_data!AD347=-999,"NA",IF(san_table_data!AD347&gt;99, "&gt;99", IF(san_table_data!AD347&lt;1, "&lt;1", san_table_data!AD347))), "-")</f>
        <v>-</v>
      </c>
      <c r="AE350" s="59" t="str">
        <f>IF(ISNUMBER(san_table_data!AE347), IF(san_table_data!AE347=-999,"NA",IF(san_table_data!AE347&gt;99, "&gt;99", IF(san_table_data!AE347&lt;1, "&lt;1", san_table_data!AE347))), "-")</f>
        <v>-</v>
      </c>
      <c r="AF350" s="59" t="str">
        <f>IF(ISNUMBER(san_table_data!AF347), IF(san_table_data!AF347=-999,"NA",IF(san_table_data!AF347&gt;99, "&gt;99", IF(san_table_data!AF347&lt;1, "&lt;1", san_table_data!AF347))), "-")</f>
        <v>-</v>
      </c>
      <c r="AG350" s="62" t="str">
        <f>IF(ISNUMBER(san_table_data!AG347), IF(san_table_data!AG347=-999,"NA",IF(san_table_data!AG347&gt;99, "&gt;99", IF(san_table_data!AG347&lt;1, "&lt;1", san_table_data!AG347))), "-")</f>
        <v>-</v>
      </c>
      <c r="AH350" s="63" t="str">
        <f>IF(ISNUMBER(san_table_data!AH347), IF(san_table_data!AH347=-999,"NA",IF(san_table_data!AH347&gt;99, "&gt;99", IF(san_table_data!AH347&lt;1, "&lt;1", san_table_data!AH347))), "-")</f>
        <v>-</v>
      </c>
      <c r="AI350" s="63" t="str">
        <f>IF(ISNUMBER(san_table_data!AI347), IF(san_table_data!AI347=-999,"NA",IF(san_table_data!AI347&gt;99, "&gt;99", IF(san_table_data!AI347&lt;1, "&lt;1", san_table_data!AI347))), "-")</f>
        <v>-</v>
      </c>
      <c r="AJ350" s="63" t="str">
        <f>IF(ISNUMBER(san_table_data!AJ347), IF(san_table_data!AJ347=-999,"NA",IF(san_table_data!AJ347&gt;99, "&gt;99", IF(san_table_data!AJ347&lt;1, "&lt;1", san_table_data!AJ347))), "-")</f>
        <v>-</v>
      </c>
      <c r="AK350" s="59" t="str">
        <f>IF(ISNUMBER(san_table_data!AK347), IF(san_table_data!AK347=-999,"NA",IF(san_table_data!AK347&gt;99, "&gt;99", IF(san_table_data!AK347&lt;1, "&lt;1", san_table_data!AK347))), "-")</f>
        <v>-</v>
      </c>
      <c r="AL350" s="59" t="str">
        <f>IF(ISNUMBER(san_table_data!AL347), IF(san_table_data!AL347=-999,"NA",IF(san_table_data!AL347&gt;99, "&gt;99", IF(san_table_data!AL347&lt;1, "&lt;1", san_table_data!AL347))), "-")</f>
        <v>-</v>
      </c>
      <c r="AM350" s="59" t="str">
        <f>IF(ISNUMBER(san_table_data!AM347), IF(san_table_data!AM347=-999,"NA",IF(san_table_data!AM347&gt;99, "&gt;99", IF(san_table_data!AM347&lt;1, "&lt;1", san_table_data!AM347))), "-")</f>
        <v>-</v>
      </c>
      <c r="AN350" s="62" t="str">
        <f>IF(ISNUMBER(san_table_data!AN347), IF(san_table_data!AN347=-999,"NA",IF(san_table_data!AN347&gt;99, "&gt;99", IF(san_table_data!AN347&lt;1, "&lt;1", san_table_data!AN347))), "-")</f>
        <v>-</v>
      </c>
      <c r="AO350" s="63" t="str">
        <f>IF(ISNUMBER(san_table_data!AO347), IF(san_table_data!AO347=-999,"NA",IF(san_table_data!AO347&gt;99, "&gt;99", IF(san_table_data!AO347&lt;1, "&lt;1", san_table_data!AO347))), "-")</f>
        <v>-</v>
      </c>
      <c r="AP350" s="63" t="str">
        <f>IF(ISNUMBER(san_table_data!AP347), IF(san_table_data!AP347=-999,"NA",IF(san_table_data!AP347&gt;99, "&gt;99", IF(san_table_data!AP347&lt;1, "&lt;1", san_table_data!AP347))), "-")</f>
        <v>-</v>
      </c>
      <c r="AQ350" s="63" t="str">
        <f>IF(ISNUMBER(san_table_data!AQ347), IF(san_table_data!AQ347=-999,"NA",IF(san_table_data!AQ347&gt;99, "&gt;99", IF(san_table_data!AQ347&lt;1, "&lt;1", san_table_data!AQ347))), "-")</f>
        <v>-</v>
      </c>
      <c r="AR350" s="59" t="str">
        <f>IF(ISNUMBER(san_table_data!AR347), IF(san_table_data!AR347=-999,"NA",IF(san_table_data!AR347&gt;99, "&gt;99", IF(san_table_data!AR347&lt;1, "&lt;1", san_table_data!AR347))), "-")</f>
        <v>-</v>
      </c>
      <c r="AS350" s="59" t="str">
        <f>IF(ISNUMBER(san_table_data!AS347), IF(san_table_data!AS347=-999,"NA",IF(san_table_data!AS347&gt;99, "&gt;99", IF(san_table_data!AS347&lt;1, "&lt;1", san_table_data!AS347))), "-")</f>
        <v>-</v>
      </c>
      <c r="AT350" s="59" t="str">
        <f>IF(ISNUMBER(san_table_data!AT347), IF(san_table_data!AT347=-999,"NA",IF(san_table_data!AT347&gt;99, "&gt;99", IF(san_table_data!AT347&lt;1, "&lt;1", san_table_data!AT347))), "-")</f>
        <v>-</v>
      </c>
    </row>
    <row r="351" x14ac:dyDescent="0.25">
      <c r="A351" s="56" t="str">
        <f>IF(ISBLANK(san_table_data!A348), "", san_table_data!A348)</f>
        <v/>
      </c>
      <c r="B351" s="56" t="str">
        <f>IF(ISBLANK(san_table_data!B348), "", san_table_data!B348)</f>
        <v/>
      </c>
      <c r="C351" s="57" t="str">
        <f>IF(ISNUMBER(san_table_data!C348), san_table_data!C348, "-")</f>
        <v>-</v>
      </c>
      <c r="D351" s="58" t="str">
        <f>IF(ISNUMBER(san_table_data!D348), san_table_data!D348, "-")</f>
        <v>-</v>
      </c>
      <c r="E351" s="59" t="str">
        <f>IF(ISNUMBER(san_table_data!E348), san_table_data!E348, "-")</f>
        <v>-</v>
      </c>
      <c r="F351" s="60" t="str">
        <f>IF(ISNUMBER(san_table_data!F348), IF(san_table_data!F348=-999,"NA",IF(san_table_data!F348&gt;99, "&gt;99", IF(san_table_data!F348&lt;1, "&lt;1", san_table_data!F348))), "-")</f>
        <v>-</v>
      </c>
      <c r="G351" s="59" t="str">
        <f>IF(ISNUMBER(san_table_data!G348), IF(san_table_data!G348=-999,"NA",IF(san_table_data!G348&gt;99, "&gt;99", IF(san_table_data!G348&lt;1, "&lt;1", san_table_data!G348))), "-")</f>
        <v>-</v>
      </c>
      <c r="H351" s="59" t="str">
        <f>IF(ISNUMBER(san_table_data!H348), IF(san_table_data!H348=-999,"NA",IF(san_table_data!H348&gt;99, "&gt;99", IF(san_table_data!H348&lt;1, "&lt;1", san_table_data!H348))), "-")</f>
        <v>-</v>
      </c>
      <c r="I351" s="61" t="str">
        <f>IF(ISNUMBER(san_table_data!I348), IF(san_table_data!I348=-999,"NA",IF(san_table_data!I348&gt;99, "&gt;99", IF(san_table_data!I348&lt;1, "&lt;1", san_table_data!I348))), "-")</f>
        <v>-</v>
      </c>
      <c r="J351" s="47" t="str">
        <f>IF(ISNUMBER(san_table_data!J348), IF(san_table_data!J348=-999,"NA",san_table_data!J348), "-")</f>
        <v>-</v>
      </c>
      <c r="K351" s="47" t="str">
        <f>IF(ISNUMBER(san_table_data!K348), IF(san_table_data!K348=-999,"NA",san_table_data!K348), "-")</f>
        <v>-</v>
      </c>
      <c r="L351" s="60" t="str">
        <f>IF(ISNUMBER(san_table_data!L348), IF(san_table_data!L348=-999,"NA",IF(san_table_data!L348&gt;99, "&gt;99", IF(san_table_data!L348&lt;1, "&lt;1", san_table_data!L348))), "-")</f>
        <v>-</v>
      </c>
      <c r="M351" s="59" t="str">
        <f>IF(ISNUMBER(san_table_data!M348), IF(san_table_data!M348=-999,"NA",IF(san_table_data!M348&gt;99, "&gt;99", IF(san_table_data!M348&lt;1, "&lt;1", san_table_data!M348))), "-")</f>
        <v>-</v>
      </c>
      <c r="N351" s="59" t="str">
        <f>IF(ISNUMBER(san_table_data!N348), IF(san_table_data!N348=-999,"NA",IF(san_table_data!N348&gt;99, "&gt;99", IF(san_table_data!N348&lt;1, "&lt;1", san_table_data!N348))), "-")</f>
        <v>-</v>
      </c>
      <c r="O351" s="61" t="str">
        <f>IF(ISNUMBER(san_table_data!O348), IF(san_table_data!O348=-999,"NA",IF(san_table_data!O348&gt;99, "&gt;99", IF(san_table_data!O348&lt;1, "&lt;1", san_table_data!O348))), "-")</f>
        <v>-</v>
      </c>
      <c r="P351" s="47" t="str">
        <f>IF(ISNUMBER(san_table_data!P348), IF(san_table_data!P348=-999,"NA",san_table_data!P348), "-")</f>
        <v>-</v>
      </c>
      <c r="Q351" s="47" t="str">
        <f>IF(ISNUMBER(san_table_data!Q348), IF(san_table_data!Q348=-999,"NA",san_table_data!Q348), "-")</f>
        <v>-</v>
      </c>
      <c r="R351" s="60" t="str">
        <f>IF(ISNUMBER(san_table_data!R348), IF(san_table_data!R348=-999,"NA",IF(san_table_data!R348&gt;99, "&gt;99", IF(san_table_data!R348&lt;1, "&lt;1", san_table_data!R348))), "-")</f>
        <v>-</v>
      </c>
      <c r="S351" s="59" t="str">
        <f>IF(ISNUMBER(san_table_data!S348), IF(san_table_data!S348=-999,"NA",IF(san_table_data!S348&gt;99, "&gt;99", IF(san_table_data!S348&lt;1, "&lt;1", san_table_data!S348))), "-")</f>
        <v>-</v>
      </c>
      <c r="T351" s="59" t="str">
        <f>IF(ISNUMBER(san_table_data!T348), IF(san_table_data!T348=-999,"NA",IF(san_table_data!T348&gt;99, "&gt;99", IF(san_table_data!T348&lt;1, "&lt;1", san_table_data!T348))), "-")</f>
        <v>-</v>
      </c>
      <c r="U351" s="61" t="str">
        <f>IF(ISNUMBER(san_table_data!U348), IF(san_table_data!U348=-999,"NA",IF(san_table_data!U348&gt;99, "&gt;99", IF(san_table_data!U348&lt;1, "&lt;1", san_table_data!U348))), "-")</f>
        <v>-</v>
      </c>
      <c r="V351" s="47" t="str">
        <f>IF(ISNUMBER(san_table_data!V348), IF(san_table_data!V348=-999,"NA",san_table_data!V348), "-")</f>
        <v>-</v>
      </c>
      <c r="W351" s="47" t="str">
        <f>IF(ISNUMBER(san_table_data!W348), IF(san_table_data!W348=-999,"NA",san_table_data!W348), "-")</f>
        <v>-</v>
      </c>
      <c r="X351" s="47"/>
      <c r="Y351" s="47"/>
      <c r="Z351" s="62" t="str">
        <f>IF(ISNUMBER(san_table_data!Z348), IF(san_table_data!Z348=-999,"NA",IF(san_table_data!Z348&gt;99, "&gt;99", IF(san_table_data!Z348&lt;1, "&lt;1", san_table_data!Z348))), "-")</f>
        <v>-</v>
      </c>
      <c r="AA351" s="63" t="str">
        <f>IF(ISNUMBER(san_table_data!AA348), IF(san_table_data!AA348=-999,"NA",IF(san_table_data!AA348&gt;99, "&gt;99", IF(san_table_data!AA348&lt;1, "&lt;1", san_table_data!AA348))), "-")</f>
        <v>-</v>
      </c>
      <c r="AB351" s="63" t="str">
        <f>IF(ISNUMBER(san_table_data!AB348), IF(san_table_data!AB348=-999,"NA",IF(san_table_data!AB348&gt;99, "&gt;99", IF(san_table_data!AB348&lt;1, "&lt;1", san_table_data!AB348))), "-")</f>
        <v>-</v>
      </c>
      <c r="AC351" s="63" t="str">
        <f>IF(ISNUMBER(san_table_data!AC348), IF(san_table_data!AC348=-999,"NA",IF(san_table_data!AC348&gt;99, "&gt;99", IF(san_table_data!AC348&lt;1, "&lt;1", san_table_data!AC348))), "-")</f>
        <v>-</v>
      </c>
      <c r="AD351" s="59" t="str">
        <f>IF(ISNUMBER(san_table_data!AD348), IF(san_table_data!AD348=-999,"NA",IF(san_table_data!AD348&gt;99, "&gt;99", IF(san_table_data!AD348&lt;1, "&lt;1", san_table_data!AD348))), "-")</f>
        <v>-</v>
      </c>
      <c r="AE351" s="59" t="str">
        <f>IF(ISNUMBER(san_table_data!AE348), IF(san_table_data!AE348=-999,"NA",IF(san_table_data!AE348&gt;99, "&gt;99", IF(san_table_data!AE348&lt;1, "&lt;1", san_table_data!AE348))), "-")</f>
        <v>-</v>
      </c>
      <c r="AF351" s="59" t="str">
        <f>IF(ISNUMBER(san_table_data!AF348), IF(san_table_data!AF348=-999,"NA",IF(san_table_data!AF348&gt;99, "&gt;99", IF(san_table_data!AF348&lt;1, "&lt;1", san_table_data!AF348))), "-")</f>
        <v>-</v>
      </c>
      <c r="AG351" s="62" t="str">
        <f>IF(ISNUMBER(san_table_data!AG348), IF(san_table_data!AG348=-999,"NA",IF(san_table_data!AG348&gt;99, "&gt;99", IF(san_table_data!AG348&lt;1, "&lt;1", san_table_data!AG348))), "-")</f>
        <v>-</v>
      </c>
      <c r="AH351" s="63" t="str">
        <f>IF(ISNUMBER(san_table_data!AH348), IF(san_table_data!AH348=-999,"NA",IF(san_table_data!AH348&gt;99, "&gt;99", IF(san_table_data!AH348&lt;1, "&lt;1", san_table_data!AH348))), "-")</f>
        <v>-</v>
      </c>
      <c r="AI351" s="63" t="str">
        <f>IF(ISNUMBER(san_table_data!AI348), IF(san_table_data!AI348=-999,"NA",IF(san_table_data!AI348&gt;99, "&gt;99", IF(san_table_data!AI348&lt;1, "&lt;1", san_table_data!AI348))), "-")</f>
        <v>-</v>
      </c>
      <c r="AJ351" s="63" t="str">
        <f>IF(ISNUMBER(san_table_data!AJ348), IF(san_table_data!AJ348=-999,"NA",IF(san_table_data!AJ348&gt;99, "&gt;99", IF(san_table_data!AJ348&lt;1, "&lt;1", san_table_data!AJ348))), "-")</f>
        <v>-</v>
      </c>
      <c r="AK351" s="59" t="str">
        <f>IF(ISNUMBER(san_table_data!AK348), IF(san_table_data!AK348=-999,"NA",IF(san_table_data!AK348&gt;99, "&gt;99", IF(san_table_data!AK348&lt;1, "&lt;1", san_table_data!AK348))), "-")</f>
        <v>-</v>
      </c>
      <c r="AL351" s="59" t="str">
        <f>IF(ISNUMBER(san_table_data!AL348), IF(san_table_data!AL348=-999,"NA",IF(san_table_data!AL348&gt;99, "&gt;99", IF(san_table_data!AL348&lt;1, "&lt;1", san_table_data!AL348))), "-")</f>
        <v>-</v>
      </c>
      <c r="AM351" s="59" t="str">
        <f>IF(ISNUMBER(san_table_data!AM348), IF(san_table_data!AM348=-999,"NA",IF(san_table_data!AM348&gt;99, "&gt;99", IF(san_table_data!AM348&lt;1, "&lt;1", san_table_data!AM348))), "-")</f>
        <v>-</v>
      </c>
      <c r="AN351" s="62" t="str">
        <f>IF(ISNUMBER(san_table_data!AN348), IF(san_table_data!AN348=-999,"NA",IF(san_table_data!AN348&gt;99, "&gt;99", IF(san_table_data!AN348&lt;1, "&lt;1", san_table_data!AN348))), "-")</f>
        <v>-</v>
      </c>
      <c r="AO351" s="63" t="str">
        <f>IF(ISNUMBER(san_table_data!AO348), IF(san_table_data!AO348=-999,"NA",IF(san_table_data!AO348&gt;99, "&gt;99", IF(san_table_data!AO348&lt;1, "&lt;1", san_table_data!AO348))), "-")</f>
        <v>-</v>
      </c>
      <c r="AP351" s="63" t="str">
        <f>IF(ISNUMBER(san_table_data!AP348), IF(san_table_data!AP348=-999,"NA",IF(san_table_data!AP348&gt;99, "&gt;99", IF(san_table_data!AP348&lt;1, "&lt;1", san_table_data!AP348))), "-")</f>
        <v>-</v>
      </c>
      <c r="AQ351" s="63" t="str">
        <f>IF(ISNUMBER(san_table_data!AQ348), IF(san_table_data!AQ348=-999,"NA",IF(san_table_data!AQ348&gt;99, "&gt;99", IF(san_table_data!AQ348&lt;1, "&lt;1", san_table_data!AQ348))), "-")</f>
        <v>-</v>
      </c>
      <c r="AR351" s="59" t="str">
        <f>IF(ISNUMBER(san_table_data!AR348), IF(san_table_data!AR348=-999,"NA",IF(san_table_data!AR348&gt;99, "&gt;99", IF(san_table_data!AR348&lt;1, "&lt;1", san_table_data!AR348))), "-")</f>
        <v>-</v>
      </c>
      <c r="AS351" s="59" t="str">
        <f>IF(ISNUMBER(san_table_data!AS348), IF(san_table_data!AS348=-999,"NA",IF(san_table_data!AS348&gt;99, "&gt;99", IF(san_table_data!AS348&lt;1, "&lt;1", san_table_data!AS348))), "-")</f>
        <v>-</v>
      </c>
      <c r="AT351" s="59" t="str">
        <f>IF(ISNUMBER(san_table_data!AT348), IF(san_table_data!AT348=-999,"NA",IF(san_table_data!AT348&gt;99, "&gt;99", IF(san_table_data!AT348&lt;1, "&lt;1", san_table_data!AT348))), "-")</f>
        <v>-</v>
      </c>
    </row>
    <row r="352" x14ac:dyDescent="0.25">
      <c r="A352" s="56" t="str">
        <f>IF(ISBLANK(san_table_data!A349), "", san_table_data!A349)</f>
        <v/>
      </c>
      <c r="B352" s="56" t="str">
        <f>IF(ISBLANK(san_table_data!B349), "", san_table_data!B349)</f>
        <v/>
      </c>
      <c r="C352" s="57" t="str">
        <f>IF(ISNUMBER(san_table_data!C349), san_table_data!C349, "-")</f>
        <v>-</v>
      </c>
      <c r="D352" s="58" t="str">
        <f>IF(ISNUMBER(san_table_data!D349), san_table_data!D349, "-")</f>
        <v>-</v>
      </c>
      <c r="E352" s="59" t="str">
        <f>IF(ISNUMBER(san_table_data!E349), san_table_data!E349, "-")</f>
        <v>-</v>
      </c>
      <c r="F352" s="60" t="str">
        <f>IF(ISNUMBER(san_table_data!F349), IF(san_table_data!F349=-999,"NA",IF(san_table_data!F349&gt;99, "&gt;99", IF(san_table_data!F349&lt;1, "&lt;1", san_table_data!F349))), "-")</f>
        <v>-</v>
      </c>
      <c r="G352" s="59" t="str">
        <f>IF(ISNUMBER(san_table_data!G349), IF(san_table_data!G349=-999,"NA",IF(san_table_data!G349&gt;99, "&gt;99", IF(san_table_data!G349&lt;1, "&lt;1", san_table_data!G349))), "-")</f>
        <v>-</v>
      </c>
      <c r="H352" s="59" t="str">
        <f>IF(ISNUMBER(san_table_data!H349), IF(san_table_data!H349=-999,"NA",IF(san_table_data!H349&gt;99, "&gt;99", IF(san_table_data!H349&lt;1, "&lt;1", san_table_data!H349))), "-")</f>
        <v>-</v>
      </c>
      <c r="I352" s="61" t="str">
        <f>IF(ISNUMBER(san_table_data!I349), IF(san_table_data!I349=-999,"NA",IF(san_table_data!I349&gt;99, "&gt;99", IF(san_table_data!I349&lt;1, "&lt;1", san_table_data!I349))), "-")</f>
        <v>-</v>
      </c>
      <c r="J352" s="47" t="str">
        <f>IF(ISNUMBER(san_table_data!J349), IF(san_table_data!J349=-999,"NA",san_table_data!J349), "-")</f>
        <v>-</v>
      </c>
      <c r="K352" s="47" t="str">
        <f>IF(ISNUMBER(san_table_data!K349), IF(san_table_data!K349=-999,"NA",san_table_data!K349), "-")</f>
        <v>-</v>
      </c>
      <c r="L352" s="60" t="str">
        <f>IF(ISNUMBER(san_table_data!L349), IF(san_table_data!L349=-999,"NA",IF(san_table_data!L349&gt;99, "&gt;99", IF(san_table_data!L349&lt;1, "&lt;1", san_table_data!L349))), "-")</f>
        <v>-</v>
      </c>
      <c r="M352" s="59" t="str">
        <f>IF(ISNUMBER(san_table_data!M349), IF(san_table_data!M349=-999,"NA",IF(san_table_data!M349&gt;99, "&gt;99", IF(san_table_data!M349&lt;1, "&lt;1", san_table_data!M349))), "-")</f>
        <v>-</v>
      </c>
      <c r="N352" s="59" t="str">
        <f>IF(ISNUMBER(san_table_data!N349), IF(san_table_data!N349=-999,"NA",IF(san_table_data!N349&gt;99, "&gt;99", IF(san_table_data!N349&lt;1, "&lt;1", san_table_data!N349))), "-")</f>
        <v>-</v>
      </c>
      <c r="O352" s="61" t="str">
        <f>IF(ISNUMBER(san_table_data!O349), IF(san_table_data!O349=-999,"NA",IF(san_table_data!O349&gt;99, "&gt;99", IF(san_table_data!O349&lt;1, "&lt;1", san_table_data!O349))), "-")</f>
        <v>-</v>
      </c>
      <c r="P352" s="47" t="str">
        <f>IF(ISNUMBER(san_table_data!P349), IF(san_table_data!P349=-999,"NA",san_table_data!P349), "-")</f>
        <v>-</v>
      </c>
      <c r="Q352" s="47" t="str">
        <f>IF(ISNUMBER(san_table_data!Q349), IF(san_table_data!Q349=-999,"NA",san_table_data!Q349), "-")</f>
        <v>-</v>
      </c>
      <c r="R352" s="60" t="str">
        <f>IF(ISNUMBER(san_table_data!R349), IF(san_table_data!R349=-999,"NA",IF(san_table_data!R349&gt;99, "&gt;99", IF(san_table_data!R349&lt;1, "&lt;1", san_table_data!R349))), "-")</f>
        <v>-</v>
      </c>
      <c r="S352" s="59" t="str">
        <f>IF(ISNUMBER(san_table_data!S349), IF(san_table_data!S349=-999,"NA",IF(san_table_data!S349&gt;99, "&gt;99", IF(san_table_data!S349&lt;1, "&lt;1", san_table_data!S349))), "-")</f>
        <v>-</v>
      </c>
      <c r="T352" s="59" t="str">
        <f>IF(ISNUMBER(san_table_data!T349), IF(san_table_data!T349=-999,"NA",IF(san_table_data!T349&gt;99, "&gt;99", IF(san_table_data!T349&lt;1, "&lt;1", san_table_data!T349))), "-")</f>
        <v>-</v>
      </c>
      <c r="U352" s="61" t="str">
        <f>IF(ISNUMBER(san_table_data!U349), IF(san_table_data!U349=-999,"NA",IF(san_table_data!U349&gt;99, "&gt;99", IF(san_table_data!U349&lt;1, "&lt;1", san_table_data!U349))), "-")</f>
        <v>-</v>
      </c>
      <c r="V352" s="47" t="str">
        <f>IF(ISNUMBER(san_table_data!V349), IF(san_table_data!V349=-999,"NA",san_table_data!V349), "-")</f>
        <v>-</v>
      </c>
      <c r="W352" s="47" t="str">
        <f>IF(ISNUMBER(san_table_data!W349), IF(san_table_data!W349=-999,"NA",san_table_data!W349), "-")</f>
        <v>-</v>
      </c>
      <c r="X352" s="47"/>
      <c r="Y352" s="47"/>
      <c r="Z352" s="62" t="str">
        <f>IF(ISNUMBER(san_table_data!Z349), IF(san_table_data!Z349=-999,"NA",IF(san_table_data!Z349&gt;99, "&gt;99", IF(san_table_data!Z349&lt;1, "&lt;1", san_table_data!Z349))), "-")</f>
        <v>-</v>
      </c>
      <c r="AA352" s="63" t="str">
        <f>IF(ISNUMBER(san_table_data!AA349), IF(san_table_data!AA349=-999,"NA",IF(san_table_data!AA349&gt;99, "&gt;99", IF(san_table_data!AA349&lt;1, "&lt;1", san_table_data!AA349))), "-")</f>
        <v>-</v>
      </c>
      <c r="AB352" s="63" t="str">
        <f>IF(ISNUMBER(san_table_data!AB349), IF(san_table_data!AB349=-999,"NA",IF(san_table_data!AB349&gt;99, "&gt;99", IF(san_table_data!AB349&lt;1, "&lt;1", san_table_data!AB349))), "-")</f>
        <v>-</v>
      </c>
      <c r="AC352" s="63" t="str">
        <f>IF(ISNUMBER(san_table_data!AC349), IF(san_table_data!AC349=-999,"NA",IF(san_table_data!AC349&gt;99, "&gt;99", IF(san_table_data!AC349&lt;1, "&lt;1", san_table_data!AC349))), "-")</f>
        <v>-</v>
      </c>
      <c r="AD352" s="59" t="str">
        <f>IF(ISNUMBER(san_table_data!AD349), IF(san_table_data!AD349=-999,"NA",IF(san_table_data!AD349&gt;99, "&gt;99", IF(san_table_data!AD349&lt;1, "&lt;1", san_table_data!AD349))), "-")</f>
        <v>-</v>
      </c>
      <c r="AE352" s="59" t="str">
        <f>IF(ISNUMBER(san_table_data!AE349), IF(san_table_data!AE349=-999,"NA",IF(san_table_data!AE349&gt;99, "&gt;99", IF(san_table_data!AE349&lt;1, "&lt;1", san_table_data!AE349))), "-")</f>
        <v>-</v>
      </c>
      <c r="AF352" s="59" t="str">
        <f>IF(ISNUMBER(san_table_data!AF349), IF(san_table_data!AF349=-999,"NA",IF(san_table_data!AF349&gt;99, "&gt;99", IF(san_table_data!AF349&lt;1, "&lt;1", san_table_data!AF349))), "-")</f>
        <v>-</v>
      </c>
      <c r="AG352" s="62" t="str">
        <f>IF(ISNUMBER(san_table_data!AG349), IF(san_table_data!AG349=-999,"NA",IF(san_table_data!AG349&gt;99, "&gt;99", IF(san_table_data!AG349&lt;1, "&lt;1", san_table_data!AG349))), "-")</f>
        <v>-</v>
      </c>
      <c r="AH352" s="63" t="str">
        <f>IF(ISNUMBER(san_table_data!AH349), IF(san_table_data!AH349=-999,"NA",IF(san_table_data!AH349&gt;99, "&gt;99", IF(san_table_data!AH349&lt;1, "&lt;1", san_table_data!AH349))), "-")</f>
        <v>-</v>
      </c>
      <c r="AI352" s="63" t="str">
        <f>IF(ISNUMBER(san_table_data!AI349), IF(san_table_data!AI349=-999,"NA",IF(san_table_data!AI349&gt;99, "&gt;99", IF(san_table_data!AI349&lt;1, "&lt;1", san_table_data!AI349))), "-")</f>
        <v>-</v>
      </c>
      <c r="AJ352" s="63" t="str">
        <f>IF(ISNUMBER(san_table_data!AJ349), IF(san_table_data!AJ349=-999,"NA",IF(san_table_data!AJ349&gt;99, "&gt;99", IF(san_table_data!AJ349&lt;1, "&lt;1", san_table_data!AJ349))), "-")</f>
        <v>-</v>
      </c>
      <c r="AK352" s="59" t="str">
        <f>IF(ISNUMBER(san_table_data!AK349), IF(san_table_data!AK349=-999,"NA",IF(san_table_data!AK349&gt;99, "&gt;99", IF(san_table_data!AK349&lt;1, "&lt;1", san_table_data!AK349))), "-")</f>
        <v>-</v>
      </c>
      <c r="AL352" s="59" t="str">
        <f>IF(ISNUMBER(san_table_data!AL349), IF(san_table_data!AL349=-999,"NA",IF(san_table_data!AL349&gt;99, "&gt;99", IF(san_table_data!AL349&lt;1, "&lt;1", san_table_data!AL349))), "-")</f>
        <v>-</v>
      </c>
      <c r="AM352" s="59" t="str">
        <f>IF(ISNUMBER(san_table_data!AM349), IF(san_table_data!AM349=-999,"NA",IF(san_table_data!AM349&gt;99, "&gt;99", IF(san_table_data!AM349&lt;1, "&lt;1", san_table_data!AM349))), "-")</f>
        <v>-</v>
      </c>
      <c r="AN352" s="62" t="str">
        <f>IF(ISNUMBER(san_table_data!AN349), IF(san_table_data!AN349=-999,"NA",IF(san_table_data!AN349&gt;99, "&gt;99", IF(san_table_data!AN349&lt;1, "&lt;1", san_table_data!AN349))), "-")</f>
        <v>-</v>
      </c>
      <c r="AO352" s="63" t="str">
        <f>IF(ISNUMBER(san_table_data!AO349), IF(san_table_data!AO349=-999,"NA",IF(san_table_data!AO349&gt;99, "&gt;99", IF(san_table_data!AO349&lt;1, "&lt;1", san_table_data!AO349))), "-")</f>
        <v>-</v>
      </c>
      <c r="AP352" s="63" t="str">
        <f>IF(ISNUMBER(san_table_data!AP349), IF(san_table_data!AP349=-999,"NA",IF(san_table_data!AP349&gt;99, "&gt;99", IF(san_table_data!AP349&lt;1, "&lt;1", san_table_data!AP349))), "-")</f>
        <v>-</v>
      </c>
      <c r="AQ352" s="63" t="str">
        <f>IF(ISNUMBER(san_table_data!AQ349), IF(san_table_data!AQ349=-999,"NA",IF(san_table_data!AQ349&gt;99, "&gt;99", IF(san_table_data!AQ349&lt;1, "&lt;1", san_table_data!AQ349))), "-")</f>
        <v>-</v>
      </c>
      <c r="AR352" s="59" t="str">
        <f>IF(ISNUMBER(san_table_data!AR349), IF(san_table_data!AR349=-999,"NA",IF(san_table_data!AR349&gt;99, "&gt;99", IF(san_table_data!AR349&lt;1, "&lt;1", san_table_data!AR349))), "-")</f>
        <v>-</v>
      </c>
      <c r="AS352" s="59" t="str">
        <f>IF(ISNUMBER(san_table_data!AS349), IF(san_table_data!AS349=-999,"NA",IF(san_table_data!AS349&gt;99, "&gt;99", IF(san_table_data!AS349&lt;1, "&lt;1", san_table_data!AS349))), "-")</f>
        <v>-</v>
      </c>
      <c r="AT352" s="59" t="str">
        <f>IF(ISNUMBER(san_table_data!AT349), IF(san_table_data!AT349=-999,"NA",IF(san_table_data!AT349&gt;99, "&gt;99", IF(san_table_data!AT349&lt;1, "&lt;1", san_table_data!AT349))), "-")</f>
        <v>-</v>
      </c>
    </row>
    <row r="353" x14ac:dyDescent="0.25">
      <c r="A353" s="56" t="str">
        <f>IF(ISBLANK(san_table_data!A350), "", san_table_data!A350)</f>
        <v/>
      </c>
      <c r="B353" s="56" t="str">
        <f>IF(ISBLANK(san_table_data!B350), "", san_table_data!B350)</f>
        <v/>
      </c>
      <c r="C353" s="57" t="str">
        <f>IF(ISNUMBER(san_table_data!C350), san_table_data!C350, "-")</f>
        <v>-</v>
      </c>
      <c r="D353" s="58" t="str">
        <f>IF(ISNUMBER(san_table_data!D350), san_table_data!D350, "-")</f>
        <v>-</v>
      </c>
      <c r="E353" s="59" t="str">
        <f>IF(ISNUMBER(san_table_data!E350), san_table_data!E350, "-")</f>
        <v>-</v>
      </c>
      <c r="F353" s="60" t="str">
        <f>IF(ISNUMBER(san_table_data!F350), IF(san_table_data!F350=-999,"NA",IF(san_table_data!F350&gt;99, "&gt;99", IF(san_table_data!F350&lt;1, "&lt;1", san_table_data!F350))), "-")</f>
        <v>-</v>
      </c>
      <c r="G353" s="59" t="str">
        <f>IF(ISNUMBER(san_table_data!G350), IF(san_table_data!G350=-999,"NA",IF(san_table_data!G350&gt;99, "&gt;99", IF(san_table_data!G350&lt;1, "&lt;1", san_table_data!G350))), "-")</f>
        <v>-</v>
      </c>
      <c r="H353" s="59" t="str">
        <f>IF(ISNUMBER(san_table_data!H350), IF(san_table_data!H350=-999,"NA",IF(san_table_data!H350&gt;99, "&gt;99", IF(san_table_data!H350&lt;1, "&lt;1", san_table_data!H350))), "-")</f>
        <v>-</v>
      </c>
      <c r="I353" s="61" t="str">
        <f>IF(ISNUMBER(san_table_data!I350), IF(san_table_data!I350=-999,"NA",IF(san_table_data!I350&gt;99, "&gt;99", IF(san_table_data!I350&lt;1, "&lt;1", san_table_data!I350))), "-")</f>
        <v>-</v>
      </c>
      <c r="J353" s="47" t="str">
        <f>IF(ISNUMBER(san_table_data!J350), IF(san_table_data!J350=-999,"NA",san_table_data!J350), "-")</f>
        <v>-</v>
      </c>
      <c r="K353" s="47" t="str">
        <f>IF(ISNUMBER(san_table_data!K350), IF(san_table_data!K350=-999,"NA",san_table_data!K350), "-")</f>
        <v>-</v>
      </c>
      <c r="L353" s="60" t="str">
        <f>IF(ISNUMBER(san_table_data!L350), IF(san_table_data!L350=-999,"NA",IF(san_table_data!L350&gt;99, "&gt;99", IF(san_table_data!L350&lt;1, "&lt;1", san_table_data!L350))), "-")</f>
        <v>-</v>
      </c>
      <c r="M353" s="59" t="str">
        <f>IF(ISNUMBER(san_table_data!M350), IF(san_table_data!M350=-999,"NA",IF(san_table_data!M350&gt;99, "&gt;99", IF(san_table_data!M350&lt;1, "&lt;1", san_table_data!M350))), "-")</f>
        <v>-</v>
      </c>
      <c r="N353" s="59" t="str">
        <f>IF(ISNUMBER(san_table_data!N350), IF(san_table_data!N350=-999,"NA",IF(san_table_data!N350&gt;99, "&gt;99", IF(san_table_data!N350&lt;1, "&lt;1", san_table_data!N350))), "-")</f>
        <v>-</v>
      </c>
      <c r="O353" s="61" t="str">
        <f>IF(ISNUMBER(san_table_data!O350), IF(san_table_data!O350=-999,"NA",IF(san_table_data!O350&gt;99, "&gt;99", IF(san_table_data!O350&lt;1, "&lt;1", san_table_data!O350))), "-")</f>
        <v>-</v>
      </c>
      <c r="P353" s="47" t="str">
        <f>IF(ISNUMBER(san_table_data!P350), IF(san_table_data!P350=-999,"NA",san_table_data!P350), "-")</f>
        <v>-</v>
      </c>
      <c r="Q353" s="47" t="str">
        <f>IF(ISNUMBER(san_table_data!Q350), IF(san_table_data!Q350=-999,"NA",san_table_data!Q350), "-")</f>
        <v>-</v>
      </c>
      <c r="R353" s="60" t="str">
        <f>IF(ISNUMBER(san_table_data!R350), IF(san_table_data!R350=-999,"NA",IF(san_table_data!R350&gt;99, "&gt;99", IF(san_table_data!R350&lt;1, "&lt;1", san_table_data!R350))), "-")</f>
        <v>-</v>
      </c>
      <c r="S353" s="59" t="str">
        <f>IF(ISNUMBER(san_table_data!S350), IF(san_table_data!S350=-999,"NA",IF(san_table_data!S350&gt;99, "&gt;99", IF(san_table_data!S350&lt;1, "&lt;1", san_table_data!S350))), "-")</f>
        <v>-</v>
      </c>
      <c r="T353" s="59" t="str">
        <f>IF(ISNUMBER(san_table_data!T350), IF(san_table_data!T350=-999,"NA",IF(san_table_data!T350&gt;99, "&gt;99", IF(san_table_data!T350&lt;1, "&lt;1", san_table_data!T350))), "-")</f>
        <v>-</v>
      </c>
      <c r="U353" s="61" t="str">
        <f>IF(ISNUMBER(san_table_data!U350), IF(san_table_data!U350=-999,"NA",IF(san_table_data!U350&gt;99, "&gt;99", IF(san_table_data!U350&lt;1, "&lt;1", san_table_data!U350))), "-")</f>
        <v>-</v>
      </c>
      <c r="V353" s="47" t="str">
        <f>IF(ISNUMBER(san_table_data!V350), IF(san_table_data!V350=-999,"NA",san_table_data!V350), "-")</f>
        <v>-</v>
      </c>
      <c r="W353" s="47" t="str">
        <f>IF(ISNUMBER(san_table_data!W350), IF(san_table_data!W350=-999,"NA",san_table_data!W350), "-")</f>
        <v>-</v>
      </c>
      <c r="X353" s="47"/>
      <c r="Y353" s="47"/>
      <c r="Z353" s="62" t="str">
        <f>IF(ISNUMBER(san_table_data!Z350), IF(san_table_data!Z350=-999,"NA",IF(san_table_data!Z350&gt;99, "&gt;99", IF(san_table_data!Z350&lt;1, "&lt;1", san_table_data!Z350))), "-")</f>
        <v>-</v>
      </c>
      <c r="AA353" s="63" t="str">
        <f>IF(ISNUMBER(san_table_data!AA350), IF(san_table_data!AA350=-999,"NA",IF(san_table_data!AA350&gt;99, "&gt;99", IF(san_table_data!AA350&lt;1, "&lt;1", san_table_data!AA350))), "-")</f>
        <v>-</v>
      </c>
      <c r="AB353" s="63" t="str">
        <f>IF(ISNUMBER(san_table_data!AB350), IF(san_table_data!AB350=-999,"NA",IF(san_table_data!AB350&gt;99, "&gt;99", IF(san_table_data!AB350&lt;1, "&lt;1", san_table_data!AB350))), "-")</f>
        <v>-</v>
      </c>
      <c r="AC353" s="63" t="str">
        <f>IF(ISNUMBER(san_table_data!AC350), IF(san_table_data!AC350=-999,"NA",IF(san_table_data!AC350&gt;99, "&gt;99", IF(san_table_data!AC350&lt;1, "&lt;1", san_table_data!AC350))), "-")</f>
        <v>-</v>
      </c>
      <c r="AD353" s="59" t="str">
        <f>IF(ISNUMBER(san_table_data!AD350), IF(san_table_data!AD350=-999,"NA",IF(san_table_data!AD350&gt;99, "&gt;99", IF(san_table_data!AD350&lt;1, "&lt;1", san_table_data!AD350))), "-")</f>
        <v>-</v>
      </c>
      <c r="AE353" s="59" t="str">
        <f>IF(ISNUMBER(san_table_data!AE350), IF(san_table_data!AE350=-999,"NA",IF(san_table_data!AE350&gt;99, "&gt;99", IF(san_table_data!AE350&lt;1, "&lt;1", san_table_data!AE350))), "-")</f>
        <v>-</v>
      </c>
      <c r="AF353" s="59" t="str">
        <f>IF(ISNUMBER(san_table_data!AF350), IF(san_table_data!AF350=-999,"NA",IF(san_table_data!AF350&gt;99, "&gt;99", IF(san_table_data!AF350&lt;1, "&lt;1", san_table_data!AF350))), "-")</f>
        <v>-</v>
      </c>
      <c r="AG353" s="62" t="str">
        <f>IF(ISNUMBER(san_table_data!AG350), IF(san_table_data!AG350=-999,"NA",IF(san_table_data!AG350&gt;99, "&gt;99", IF(san_table_data!AG350&lt;1, "&lt;1", san_table_data!AG350))), "-")</f>
        <v>-</v>
      </c>
      <c r="AH353" s="63" t="str">
        <f>IF(ISNUMBER(san_table_data!AH350), IF(san_table_data!AH350=-999,"NA",IF(san_table_data!AH350&gt;99, "&gt;99", IF(san_table_data!AH350&lt;1, "&lt;1", san_table_data!AH350))), "-")</f>
        <v>-</v>
      </c>
      <c r="AI353" s="63" t="str">
        <f>IF(ISNUMBER(san_table_data!AI350), IF(san_table_data!AI350=-999,"NA",IF(san_table_data!AI350&gt;99, "&gt;99", IF(san_table_data!AI350&lt;1, "&lt;1", san_table_data!AI350))), "-")</f>
        <v>-</v>
      </c>
      <c r="AJ353" s="63" t="str">
        <f>IF(ISNUMBER(san_table_data!AJ350), IF(san_table_data!AJ350=-999,"NA",IF(san_table_data!AJ350&gt;99, "&gt;99", IF(san_table_data!AJ350&lt;1, "&lt;1", san_table_data!AJ350))), "-")</f>
        <v>-</v>
      </c>
      <c r="AK353" s="59" t="str">
        <f>IF(ISNUMBER(san_table_data!AK350), IF(san_table_data!AK350=-999,"NA",IF(san_table_data!AK350&gt;99, "&gt;99", IF(san_table_data!AK350&lt;1, "&lt;1", san_table_data!AK350))), "-")</f>
        <v>-</v>
      </c>
      <c r="AL353" s="59" t="str">
        <f>IF(ISNUMBER(san_table_data!AL350), IF(san_table_data!AL350=-999,"NA",IF(san_table_data!AL350&gt;99, "&gt;99", IF(san_table_data!AL350&lt;1, "&lt;1", san_table_data!AL350))), "-")</f>
        <v>-</v>
      </c>
      <c r="AM353" s="59" t="str">
        <f>IF(ISNUMBER(san_table_data!AM350), IF(san_table_data!AM350=-999,"NA",IF(san_table_data!AM350&gt;99, "&gt;99", IF(san_table_data!AM350&lt;1, "&lt;1", san_table_data!AM350))), "-")</f>
        <v>-</v>
      </c>
      <c r="AN353" s="62" t="str">
        <f>IF(ISNUMBER(san_table_data!AN350), IF(san_table_data!AN350=-999,"NA",IF(san_table_data!AN350&gt;99, "&gt;99", IF(san_table_data!AN350&lt;1, "&lt;1", san_table_data!AN350))), "-")</f>
        <v>-</v>
      </c>
      <c r="AO353" s="63" t="str">
        <f>IF(ISNUMBER(san_table_data!AO350), IF(san_table_data!AO350=-999,"NA",IF(san_table_data!AO350&gt;99, "&gt;99", IF(san_table_data!AO350&lt;1, "&lt;1", san_table_data!AO350))), "-")</f>
        <v>-</v>
      </c>
      <c r="AP353" s="63" t="str">
        <f>IF(ISNUMBER(san_table_data!AP350), IF(san_table_data!AP350=-999,"NA",IF(san_table_data!AP350&gt;99, "&gt;99", IF(san_table_data!AP350&lt;1, "&lt;1", san_table_data!AP350))), "-")</f>
        <v>-</v>
      </c>
      <c r="AQ353" s="63" t="str">
        <f>IF(ISNUMBER(san_table_data!AQ350), IF(san_table_data!AQ350=-999,"NA",IF(san_table_data!AQ350&gt;99, "&gt;99", IF(san_table_data!AQ350&lt;1, "&lt;1", san_table_data!AQ350))), "-")</f>
        <v>-</v>
      </c>
      <c r="AR353" s="59" t="str">
        <f>IF(ISNUMBER(san_table_data!AR350), IF(san_table_data!AR350=-999,"NA",IF(san_table_data!AR350&gt;99, "&gt;99", IF(san_table_data!AR350&lt;1, "&lt;1", san_table_data!AR350))), "-")</f>
        <v>-</v>
      </c>
      <c r="AS353" s="59" t="str">
        <f>IF(ISNUMBER(san_table_data!AS350), IF(san_table_data!AS350=-999,"NA",IF(san_table_data!AS350&gt;99, "&gt;99", IF(san_table_data!AS350&lt;1, "&lt;1", san_table_data!AS350))), "-")</f>
        <v>-</v>
      </c>
      <c r="AT353" s="59" t="str">
        <f>IF(ISNUMBER(san_table_data!AT350), IF(san_table_data!AT350=-999,"NA",IF(san_table_data!AT350&gt;99, "&gt;99", IF(san_table_data!AT350&lt;1, "&lt;1", san_table_data!AT350))), "-")</f>
        <v>-</v>
      </c>
    </row>
    <row r="354" x14ac:dyDescent="0.25">
      <c r="A354" s="56" t="str">
        <f>IF(ISBLANK(san_table_data!A351), "", san_table_data!A351)</f>
        <v/>
      </c>
      <c r="B354" s="56" t="str">
        <f>IF(ISBLANK(san_table_data!B351), "", san_table_data!B351)</f>
        <v/>
      </c>
      <c r="C354" s="57" t="str">
        <f>IF(ISNUMBER(san_table_data!C351), san_table_data!C351, "-")</f>
        <v>-</v>
      </c>
      <c r="D354" s="58" t="str">
        <f>IF(ISNUMBER(san_table_data!D351), san_table_data!D351, "-")</f>
        <v>-</v>
      </c>
      <c r="E354" s="59" t="str">
        <f>IF(ISNUMBER(san_table_data!E351), san_table_data!E351, "-")</f>
        <v>-</v>
      </c>
      <c r="F354" s="60" t="str">
        <f>IF(ISNUMBER(san_table_data!F351), IF(san_table_data!F351=-999,"NA",IF(san_table_data!F351&gt;99, "&gt;99", IF(san_table_data!F351&lt;1, "&lt;1", san_table_data!F351))), "-")</f>
        <v>-</v>
      </c>
      <c r="G354" s="59" t="str">
        <f>IF(ISNUMBER(san_table_data!G351), IF(san_table_data!G351=-999,"NA",IF(san_table_data!G351&gt;99, "&gt;99", IF(san_table_data!G351&lt;1, "&lt;1", san_table_data!G351))), "-")</f>
        <v>-</v>
      </c>
      <c r="H354" s="59" t="str">
        <f>IF(ISNUMBER(san_table_data!H351), IF(san_table_data!H351=-999,"NA",IF(san_table_data!H351&gt;99, "&gt;99", IF(san_table_data!H351&lt;1, "&lt;1", san_table_data!H351))), "-")</f>
        <v>-</v>
      </c>
      <c r="I354" s="61" t="str">
        <f>IF(ISNUMBER(san_table_data!I351), IF(san_table_data!I351=-999,"NA",IF(san_table_data!I351&gt;99, "&gt;99", IF(san_table_data!I351&lt;1, "&lt;1", san_table_data!I351))), "-")</f>
        <v>-</v>
      </c>
      <c r="J354" s="47" t="str">
        <f>IF(ISNUMBER(san_table_data!J351), IF(san_table_data!J351=-999,"NA",san_table_data!J351), "-")</f>
        <v>-</v>
      </c>
      <c r="K354" s="47" t="str">
        <f>IF(ISNUMBER(san_table_data!K351), IF(san_table_data!K351=-999,"NA",san_table_data!K351), "-")</f>
        <v>-</v>
      </c>
      <c r="L354" s="60" t="str">
        <f>IF(ISNUMBER(san_table_data!L351), IF(san_table_data!L351=-999,"NA",IF(san_table_data!L351&gt;99, "&gt;99", IF(san_table_data!L351&lt;1, "&lt;1", san_table_data!L351))), "-")</f>
        <v>-</v>
      </c>
      <c r="M354" s="59" t="str">
        <f>IF(ISNUMBER(san_table_data!M351), IF(san_table_data!M351=-999,"NA",IF(san_table_data!M351&gt;99, "&gt;99", IF(san_table_data!M351&lt;1, "&lt;1", san_table_data!M351))), "-")</f>
        <v>-</v>
      </c>
      <c r="N354" s="59" t="str">
        <f>IF(ISNUMBER(san_table_data!N351), IF(san_table_data!N351=-999,"NA",IF(san_table_data!N351&gt;99, "&gt;99", IF(san_table_data!N351&lt;1, "&lt;1", san_table_data!N351))), "-")</f>
        <v>-</v>
      </c>
      <c r="O354" s="61" t="str">
        <f>IF(ISNUMBER(san_table_data!O351), IF(san_table_data!O351=-999,"NA",IF(san_table_data!O351&gt;99, "&gt;99", IF(san_table_data!O351&lt;1, "&lt;1", san_table_data!O351))), "-")</f>
        <v>-</v>
      </c>
      <c r="P354" s="47" t="str">
        <f>IF(ISNUMBER(san_table_data!P351), IF(san_table_data!P351=-999,"NA",san_table_data!P351), "-")</f>
        <v>-</v>
      </c>
      <c r="Q354" s="47" t="str">
        <f>IF(ISNUMBER(san_table_data!Q351), IF(san_table_data!Q351=-999,"NA",san_table_data!Q351), "-")</f>
        <v>-</v>
      </c>
      <c r="R354" s="60" t="str">
        <f>IF(ISNUMBER(san_table_data!R351), IF(san_table_data!R351=-999,"NA",IF(san_table_data!R351&gt;99, "&gt;99", IF(san_table_data!R351&lt;1, "&lt;1", san_table_data!R351))), "-")</f>
        <v>-</v>
      </c>
      <c r="S354" s="59" t="str">
        <f>IF(ISNUMBER(san_table_data!S351), IF(san_table_data!S351=-999,"NA",IF(san_table_data!S351&gt;99, "&gt;99", IF(san_table_data!S351&lt;1, "&lt;1", san_table_data!S351))), "-")</f>
        <v>-</v>
      </c>
      <c r="T354" s="59" t="str">
        <f>IF(ISNUMBER(san_table_data!T351), IF(san_table_data!T351=-999,"NA",IF(san_table_data!T351&gt;99, "&gt;99", IF(san_table_data!T351&lt;1, "&lt;1", san_table_data!T351))), "-")</f>
        <v>-</v>
      </c>
      <c r="U354" s="61" t="str">
        <f>IF(ISNUMBER(san_table_data!U351), IF(san_table_data!U351=-999,"NA",IF(san_table_data!U351&gt;99, "&gt;99", IF(san_table_data!U351&lt;1, "&lt;1", san_table_data!U351))), "-")</f>
        <v>-</v>
      </c>
      <c r="V354" s="47" t="str">
        <f>IF(ISNUMBER(san_table_data!V351), IF(san_table_data!V351=-999,"NA",san_table_data!V351), "-")</f>
        <v>-</v>
      </c>
      <c r="W354" s="47" t="str">
        <f>IF(ISNUMBER(san_table_data!W351), IF(san_table_data!W351=-999,"NA",san_table_data!W351), "-")</f>
        <v>-</v>
      </c>
      <c r="X354" s="47"/>
      <c r="Y354" s="47"/>
      <c r="Z354" s="62" t="str">
        <f>IF(ISNUMBER(san_table_data!Z351), IF(san_table_data!Z351=-999,"NA",IF(san_table_data!Z351&gt;99, "&gt;99", IF(san_table_data!Z351&lt;1, "&lt;1", san_table_data!Z351))), "-")</f>
        <v>-</v>
      </c>
      <c r="AA354" s="63" t="str">
        <f>IF(ISNUMBER(san_table_data!AA351), IF(san_table_data!AA351=-999,"NA",IF(san_table_data!AA351&gt;99, "&gt;99", IF(san_table_data!AA351&lt;1, "&lt;1", san_table_data!AA351))), "-")</f>
        <v>-</v>
      </c>
      <c r="AB354" s="63" t="str">
        <f>IF(ISNUMBER(san_table_data!AB351), IF(san_table_data!AB351=-999,"NA",IF(san_table_data!AB351&gt;99, "&gt;99", IF(san_table_data!AB351&lt;1, "&lt;1", san_table_data!AB351))), "-")</f>
        <v>-</v>
      </c>
      <c r="AC354" s="63" t="str">
        <f>IF(ISNUMBER(san_table_data!AC351), IF(san_table_data!AC351=-999,"NA",IF(san_table_data!AC351&gt;99, "&gt;99", IF(san_table_data!AC351&lt;1, "&lt;1", san_table_data!AC351))), "-")</f>
        <v>-</v>
      </c>
      <c r="AD354" s="59" t="str">
        <f>IF(ISNUMBER(san_table_data!AD351), IF(san_table_data!AD351=-999,"NA",IF(san_table_data!AD351&gt;99, "&gt;99", IF(san_table_data!AD351&lt;1, "&lt;1", san_table_data!AD351))), "-")</f>
        <v>-</v>
      </c>
      <c r="AE354" s="59" t="str">
        <f>IF(ISNUMBER(san_table_data!AE351), IF(san_table_data!AE351=-999,"NA",IF(san_table_data!AE351&gt;99, "&gt;99", IF(san_table_data!AE351&lt;1, "&lt;1", san_table_data!AE351))), "-")</f>
        <v>-</v>
      </c>
      <c r="AF354" s="59" t="str">
        <f>IF(ISNUMBER(san_table_data!AF351), IF(san_table_data!AF351=-999,"NA",IF(san_table_data!AF351&gt;99, "&gt;99", IF(san_table_data!AF351&lt;1, "&lt;1", san_table_data!AF351))), "-")</f>
        <v>-</v>
      </c>
      <c r="AG354" s="62" t="str">
        <f>IF(ISNUMBER(san_table_data!AG351), IF(san_table_data!AG351=-999,"NA",IF(san_table_data!AG351&gt;99, "&gt;99", IF(san_table_data!AG351&lt;1, "&lt;1", san_table_data!AG351))), "-")</f>
        <v>-</v>
      </c>
      <c r="AH354" s="63" t="str">
        <f>IF(ISNUMBER(san_table_data!AH351), IF(san_table_data!AH351=-999,"NA",IF(san_table_data!AH351&gt;99, "&gt;99", IF(san_table_data!AH351&lt;1, "&lt;1", san_table_data!AH351))), "-")</f>
        <v>-</v>
      </c>
      <c r="AI354" s="63" t="str">
        <f>IF(ISNUMBER(san_table_data!AI351), IF(san_table_data!AI351=-999,"NA",IF(san_table_data!AI351&gt;99, "&gt;99", IF(san_table_data!AI351&lt;1, "&lt;1", san_table_data!AI351))), "-")</f>
        <v>-</v>
      </c>
      <c r="AJ354" s="63" t="str">
        <f>IF(ISNUMBER(san_table_data!AJ351), IF(san_table_data!AJ351=-999,"NA",IF(san_table_data!AJ351&gt;99, "&gt;99", IF(san_table_data!AJ351&lt;1, "&lt;1", san_table_data!AJ351))), "-")</f>
        <v>-</v>
      </c>
      <c r="AK354" s="59" t="str">
        <f>IF(ISNUMBER(san_table_data!AK351), IF(san_table_data!AK351=-999,"NA",IF(san_table_data!AK351&gt;99, "&gt;99", IF(san_table_data!AK351&lt;1, "&lt;1", san_table_data!AK351))), "-")</f>
        <v>-</v>
      </c>
      <c r="AL354" s="59" t="str">
        <f>IF(ISNUMBER(san_table_data!AL351), IF(san_table_data!AL351=-999,"NA",IF(san_table_data!AL351&gt;99, "&gt;99", IF(san_table_data!AL351&lt;1, "&lt;1", san_table_data!AL351))), "-")</f>
        <v>-</v>
      </c>
      <c r="AM354" s="59" t="str">
        <f>IF(ISNUMBER(san_table_data!AM351), IF(san_table_data!AM351=-999,"NA",IF(san_table_data!AM351&gt;99, "&gt;99", IF(san_table_data!AM351&lt;1, "&lt;1", san_table_data!AM351))), "-")</f>
        <v>-</v>
      </c>
      <c r="AN354" s="62" t="str">
        <f>IF(ISNUMBER(san_table_data!AN351), IF(san_table_data!AN351=-999,"NA",IF(san_table_data!AN351&gt;99, "&gt;99", IF(san_table_data!AN351&lt;1, "&lt;1", san_table_data!AN351))), "-")</f>
        <v>-</v>
      </c>
      <c r="AO354" s="63" t="str">
        <f>IF(ISNUMBER(san_table_data!AO351), IF(san_table_data!AO351=-999,"NA",IF(san_table_data!AO351&gt;99, "&gt;99", IF(san_table_data!AO351&lt;1, "&lt;1", san_table_data!AO351))), "-")</f>
        <v>-</v>
      </c>
      <c r="AP354" s="63" t="str">
        <f>IF(ISNUMBER(san_table_data!AP351), IF(san_table_data!AP351=-999,"NA",IF(san_table_data!AP351&gt;99, "&gt;99", IF(san_table_data!AP351&lt;1, "&lt;1", san_table_data!AP351))), "-")</f>
        <v>-</v>
      </c>
      <c r="AQ354" s="63" t="str">
        <f>IF(ISNUMBER(san_table_data!AQ351), IF(san_table_data!AQ351=-999,"NA",IF(san_table_data!AQ351&gt;99, "&gt;99", IF(san_table_data!AQ351&lt;1, "&lt;1", san_table_data!AQ351))), "-")</f>
        <v>-</v>
      </c>
      <c r="AR354" s="59" t="str">
        <f>IF(ISNUMBER(san_table_data!AR351), IF(san_table_data!AR351=-999,"NA",IF(san_table_data!AR351&gt;99, "&gt;99", IF(san_table_data!AR351&lt;1, "&lt;1", san_table_data!AR351))), "-")</f>
        <v>-</v>
      </c>
      <c r="AS354" s="59" t="str">
        <f>IF(ISNUMBER(san_table_data!AS351), IF(san_table_data!AS351=-999,"NA",IF(san_table_data!AS351&gt;99, "&gt;99", IF(san_table_data!AS351&lt;1, "&lt;1", san_table_data!AS351))), "-")</f>
        <v>-</v>
      </c>
      <c r="AT354" s="59" t="str">
        <f>IF(ISNUMBER(san_table_data!AT351), IF(san_table_data!AT351=-999,"NA",IF(san_table_data!AT351&gt;99, "&gt;99", IF(san_table_data!AT351&lt;1, "&lt;1", san_table_data!AT351))), "-")</f>
        <v>-</v>
      </c>
    </row>
    <row r="355" x14ac:dyDescent="0.25">
      <c r="A355" s="56" t="str">
        <f>IF(ISBLANK(san_table_data!A352), "", san_table_data!A352)</f>
        <v/>
      </c>
      <c r="B355" s="56" t="str">
        <f>IF(ISBLANK(san_table_data!B352), "", san_table_data!B352)</f>
        <v/>
      </c>
      <c r="C355" s="57" t="str">
        <f>IF(ISNUMBER(san_table_data!C352), san_table_data!C352, "-")</f>
        <v>-</v>
      </c>
      <c r="D355" s="58" t="str">
        <f>IF(ISNUMBER(san_table_data!D352), san_table_data!D352, "-")</f>
        <v>-</v>
      </c>
      <c r="E355" s="59" t="str">
        <f>IF(ISNUMBER(san_table_data!E352), san_table_data!E352, "-")</f>
        <v>-</v>
      </c>
      <c r="F355" s="60" t="str">
        <f>IF(ISNUMBER(san_table_data!F352), IF(san_table_data!F352=-999,"NA",IF(san_table_data!F352&gt;99, "&gt;99", IF(san_table_data!F352&lt;1, "&lt;1", san_table_data!F352))), "-")</f>
        <v>-</v>
      </c>
      <c r="G355" s="59" t="str">
        <f>IF(ISNUMBER(san_table_data!G352), IF(san_table_data!G352=-999,"NA",IF(san_table_data!G352&gt;99, "&gt;99", IF(san_table_data!G352&lt;1, "&lt;1", san_table_data!G352))), "-")</f>
        <v>-</v>
      </c>
      <c r="H355" s="59" t="str">
        <f>IF(ISNUMBER(san_table_data!H352), IF(san_table_data!H352=-999,"NA",IF(san_table_data!H352&gt;99, "&gt;99", IF(san_table_data!H352&lt;1, "&lt;1", san_table_data!H352))), "-")</f>
        <v>-</v>
      </c>
      <c r="I355" s="61" t="str">
        <f>IF(ISNUMBER(san_table_data!I352), IF(san_table_data!I352=-999,"NA",IF(san_table_data!I352&gt;99, "&gt;99", IF(san_table_data!I352&lt;1, "&lt;1", san_table_data!I352))), "-")</f>
        <v>-</v>
      </c>
      <c r="J355" s="47" t="str">
        <f>IF(ISNUMBER(san_table_data!J352), IF(san_table_data!J352=-999,"NA",san_table_data!J352), "-")</f>
        <v>-</v>
      </c>
      <c r="K355" s="47" t="str">
        <f>IF(ISNUMBER(san_table_data!K352), IF(san_table_data!K352=-999,"NA",san_table_data!K352), "-")</f>
        <v>-</v>
      </c>
      <c r="L355" s="60" t="str">
        <f>IF(ISNUMBER(san_table_data!L352), IF(san_table_data!L352=-999,"NA",IF(san_table_data!L352&gt;99, "&gt;99", IF(san_table_data!L352&lt;1, "&lt;1", san_table_data!L352))), "-")</f>
        <v>-</v>
      </c>
      <c r="M355" s="59" t="str">
        <f>IF(ISNUMBER(san_table_data!M352), IF(san_table_data!M352=-999,"NA",IF(san_table_data!M352&gt;99, "&gt;99", IF(san_table_data!M352&lt;1, "&lt;1", san_table_data!M352))), "-")</f>
        <v>-</v>
      </c>
      <c r="N355" s="59" t="str">
        <f>IF(ISNUMBER(san_table_data!N352), IF(san_table_data!N352=-999,"NA",IF(san_table_data!N352&gt;99, "&gt;99", IF(san_table_data!N352&lt;1, "&lt;1", san_table_data!N352))), "-")</f>
        <v>-</v>
      </c>
      <c r="O355" s="61" t="str">
        <f>IF(ISNUMBER(san_table_data!O352), IF(san_table_data!O352=-999,"NA",IF(san_table_data!O352&gt;99, "&gt;99", IF(san_table_data!O352&lt;1, "&lt;1", san_table_data!O352))), "-")</f>
        <v>-</v>
      </c>
      <c r="P355" s="47" t="str">
        <f>IF(ISNUMBER(san_table_data!P352), IF(san_table_data!P352=-999,"NA",san_table_data!P352), "-")</f>
        <v>-</v>
      </c>
      <c r="Q355" s="47" t="str">
        <f>IF(ISNUMBER(san_table_data!Q352), IF(san_table_data!Q352=-999,"NA",san_table_data!Q352), "-")</f>
        <v>-</v>
      </c>
      <c r="R355" s="60" t="str">
        <f>IF(ISNUMBER(san_table_data!R352), IF(san_table_data!R352=-999,"NA",IF(san_table_data!R352&gt;99, "&gt;99", IF(san_table_data!R352&lt;1, "&lt;1", san_table_data!R352))), "-")</f>
        <v>-</v>
      </c>
      <c r="S355" s="59" t="str">
        <f>IF(ISNUMBER(san_table_data!S352), IF(san_table_data!S352=-999,"NA",IF(san_table_data!S352&gt;99, "&gt;99", IF(san_table_data!S352&lt;1, "&lt;1", san_table_data!S352))), "-")</f>
        <v>-</v>
      </c>
      <c r="T355" s="59" t="str">
        <f>IF(ISNUMBER(san_table_data!T352), IF(san_table_data!T352=-999,"NA",IF(san_table_data!T352&gt;99, "&gt;99", IF(san_table_data!T352&lt;1, "&lt;1", san_table_data!T352))), "-")</f>
        <v>-</v>
      </c>
      <c r="U355" s="61" t="str">
        <f>IF(ISNUMBER(san_table_data!U352), IF(san_table_data!U352=-999,"NA",IF(san_table_data!U352&gt;99, "&gt;99", IF(san_table_data!U352&lt;1, "&lt;1", san_table_data!U352))), "-")</f>
        <v>-</v>
      </c>
      <c r="V355" s="47" t="str">
        <f>IF(ISNUMBER(san_table_data!V352), IF(san_table_data!V352=-999,"NA",san_table_data!V352), "-")</f>
        <v>-</v>
      </c>
      <c r="W355" s="47" t="str">
        <f>IF(ISNUMBER(san_table_data!W352), IF(san_table_data!W352=-999,"NA",san_table_data!W352), "-")</f>
        <v>-</v>
      </c>
      <c r="X355" s="47"/>
      <c r="Y355" s="47"/>
      <c r="Z355" s="62" t="str">
        <f>IF(ISNUMBER(san_table_data!Z352), IF(san_table_data!Z352=-999,"NA",IF(san_table_data!Z352&gt;99, "&gt;99", IF(san_table_data!Z352&lt;1, "&lt;1", san_table_data!Z352))), "-")</f>
        <v>-</v>
      </c>
      <c r="AA355" s="63" t="str">
        <f>IF(ISNUMBER(san_table_data!AA352), IF(san_table_data!AA352=-999,"NA",IF(san_table_data!AA352&gt;99, "&gt;99", IF(san_table_data!AA352&lt;1, "&lt;1", san_table_data!AA352))), "-")</f>
        <v>-</v>
      </c>
      <c r="AB355" s="63" t="str">
        <f>IF(ISNUMBER(san_table_data!AB352), IF(san_table_data!AB352=-999,"NA",IF(san_table_data!AB352&gt;99, "&gt;99", IF(san_table_data!AB352&lt;1, "&lt;1", san_table_data!AB352))), "-")</f>
        <v>-</v>
      </c>
      <c r="AC355" s="63" t="str">
        <f>IF(ISNUMBER(san_table_data!AC352), IF(san_table_data!AC352=-999,"NA",IF(san_table_data!AC352&gt;99, "&gt;99", IF(san_table_data!AC352&lt;1, "&lt;1", san_table_data!AC352))), "-")</f>
        <v>-</v>
      </c>
      <c r="AD355" s="59" t="str">
        <f>IF(ISNUMBER(san_table_data!AD352), IF(san_table_data!AD352=-999,"NA",IF(san_table_data!AD352&gt;99, "&gt;99", IF(san_table_data!AD352&lt;1, "&lt;1", san_table_data!AD352))), "-")</f>
        <v>-</v>
      </c>
      <c r="AE355" s="59" t="str">
        <f>IF(ISNUMBER(san_table_data!AE352), IF(san_table_data!AE352=-999,"NA",IF(san_table_data!AE352&gt;99, "&gt;99", IF(san_table_data!AE352&lt;1, "&lt;1", san_table_data!AE352))), "-")</f>
        <v>-</v>
      </c>
      <c r="AF355" s="59" t="str">
        <f>IF(ISNUMBER(san_table_data!AF352), IF(san_table_data!AF352=-999,"NA",IF(san_table_data!AF352&gt;99, "&gt;99", IF(san_table_data!AF352&lt;1, "&lt;1", san_table_data!AF352))), "-")</f>
        <v>-</v>
      </c>
      <c r="AG355" s="62" t="str">
        <f>IF(ISNUMBER(san_table_data!AG352), IF(san_table_data!AG352=-999,"NA",IF(san_table_data!AG352&gt;99, "&gt;99", IF(san_table_data!AG352&lt;1, "&lt;1", san_table_data!AG352))), "-")</f>
        <v>-</v>
      </c>
      <c r="AH355" s="63" t="str">
        <f>IF(ISNUMBER(san_table_data!AH352), IF(san_table_data!AH352=-999,"NA",IF(san_table_data!AH352&gt;99, "&gt;99", IF(san_table_data!AH352&lt;1, "&lt;1", san_table_data!AH352))), "-")</f>
        <v>-</v>
      </c>
      <c r="AI355" s="63" t="str">
        <f>IF(ISNUMBER(san_table_data!AI352), IF(san_table_data!AI352=-999,"NA",IF(san_table_data!AI352&gt;99, "&gt;99", IF(san_table_data!AI352&lt;1, "&lt;1", san_table_data!AI352))), "-")</f>
        <v>-</v>
      </c>
      <c r="AJ355" s="63" t="str">
        <f>IF(ISNUMBER(san_table_data!AJ352), IF(san_table_data!AJ352=-999,"NA",IF(san_table_data!AJ352&gt;99, "&gt;99", IF(san_table_data!AJ352&lt;1, "&lt;1", san_table_data!AJ352))), "-")</f>
        <v>-</v>
      </c>
      <c r="AK355" s="59" t="str">
        <f>IF(ISNUMBER(san_table_data!AK352), IF(san_table_data!AK352=-999,"NA",IF(san_table_data!AK352&gt;99, "&gt;99", IF(san_table_data!AK352&lt;1, "&lt;1", san_table_data!AK352))), "-")</f>
        <v>-</v>
      </c>
      <c r="AL355" s="59" t="str">
        <f>IF(ISNUMBER(san_table_data!AL352), IF(san_table_data!AL352=-999,"NA",IF(san_table_data!AL352&gt;99, "&gt;99", IF(san_table_data!AL352&lt;1, "&lt;1", san_table_data!AL352))), "-")</f>
        <v>-</v>
      </c>
      <c r="AM355" s="59" t="str">
        <f>IF(ISNUMBER(san_table_data!AM352), IF(san_table_data!AM352=-999,"NA",IF(san_table_data!AM352&gt;99, "&gt;99", IF(san_table_data!AM352&lt;1, "&lt;1", san_table_data!AM352))), "-")</f>
        <v>-</v>
      </c>
      <c r="AN355" s="62" t="str">
        <f>IF(ISNUMBER(san_table_data!AN352), IF(san_table_data!AN352=-999,"NA",IF(san_table_data!AN352&gt;99, "&gt;99", IF(san_table_data!AN352&lt;1, "&lt;1", san_table_data!AN352))), "-")</f>
        <v>-</v>
      </c>
      <c r="AO355" s="63" t="str">
        <f>IF(ISNUMBER(san_table_data!AO352), IF(san_table_data!AO352=-999,"NA",IF(san_table_data!AO352&gt;99, "&gt;99", IF(san_table_data!AO352&lt;1, "&lt;1", san_table_data!AO352))), "-")</f>
        <v>-</v>
      </c>
      <c r="AP355" s="63" t="str">
        <f>IF(ISNUMBER(san_table_data!AP352), IF(san_table_data!AP352=-999,"NA",IF(san_table_data!AP352&gt;99, "&gt;99", IF(san_table_data!AP352&lt;1, "&lt;1", san_table_data!AP352))), "-")</f>
        <v>-</v>
      </c>
      <c r="AQ355" s="63" t="str">
        <f>IF(ISNUMBER(san_table_data!AQ352), IF(san_table_data!AQ352=-999,"NA",IF(san_table_data!AQ352&gt;99, "&gt;99", IF(san_table_data!AQ352&lt;1, "&lt;1", san_table_data!AQ352))), "-")</f>
        <v>-</v>
      </c>
      <c r="AR355" s="59" t="str">
        <f>IF(ISNUMBER(san_table_data!AR352), IF(san_table_data!AR352=-999,"NA",IF(san_table_data!AR352&gt;99, "&gt;99", IF(san_table_data!AR352&lt;1, "&lt;1", san_table_data!AR352))), "-")</f>
        <v>-</v>
      </c>
      <c r="AS355" s="59" t="str">
        <f>IF(ISNUMBER(san_table_data!AS352), IF(san_table_data!AS352=-999,"NA",IF(san_table_data!AS352&gt;99, "&gt;99", IF(san_table_data!AS352&lt;1, "&lt;1", san_table_data!AS352))), "-")</f>
        <v>-</v>
      </c>
      <c r="AT355" s="59" t="str">
        <f>IF(ISNUMBER(san_table_data!AT352), IF(san_table_data!AT352=-999,"NA",IF(san_table_data!AT352&gt;99, "&gt;99", IF(san_table_data!AT352&lt;1, "&lt;1", san_table_data!AT352))), "-")</f>
        <v>-</v>
      </c>
    </row>
    <row r="356" x14ac:dyDescent="0.25">
      <c r="A356" s="56" t="str">
        <f>IF(ISBLANK(san_table_data!A353), "", san_table_data!A353)</f>
        <v/>
      </c>
      <c r="B356" s="56" t="str">
        <f>IF(ISBLANK(san_table_data!B353), "", san_table_data!B353)</f>
        <v/>
      </c>
      <c r="C356" s="57" t="str">
        <f>IF(ISNUMBER(san_table_data!C353), san_table_data!C353, "-")</f>
        <v>-</v>
      </c>
      <c r="D356" s="58" t="str">
        <f>IF(ISNUMBER(san_table_data!D353), san_table_data!D353, "-")</f>
        <v>-</v>
      </c>
      <c r="E356" s="59" t="str">
        <f>IF(ISNUMBER(san_table_data!E353), san_table_data!E353, "-")</f>
        <v>-</v>
      </c>
      <c r="F356" s="60" t="str">
        <f>IF(ISNUMBER(san_table_data!F353), IF(san_table_data!F353=-999,"NA",IF(san_table_data!F353&gt;99, "&gt;99", IF(san_table_data!F353&lt;1, "&lt;1", san_table_data!F353))), "-")</f>
        <v>-</v>
      </c>
      <c r="G356" s="59" t="str">
        <f>IF(ISNUMBER(san_table_data!G353), IF(san_table_data!G353=-999,"NA",IF(san_table_data!G353&gt;99, "&gt;99", IF(san_table_data!G353&lt;1, "&lt;1", san_table_data!G353))), "-")</f>
        <v>-</v>
      </c>
      <c r="H356" s="59" t="str">
        <f>IF(ISNUMBER(san_table_data!H353), IF(san_table_data!H353=-999,"NA",IF(san_table_data!H353&gt;99, "&gt;99", IF(san_table_data!H353&lt;1, "&lt;1", san_table_data!H353))), "-")</f>
        <v>-</v>
      </c>
      <c r="I356" s="61" t="str">
        <f>IF(ISNUMBER(san_table_data!I353), IF(san_table_data!I353=-999,"NA",IF(san_table_data!I353&gt;99, "&gt;99", IF(san_table_data!I353&lt;1, "&lt;1", san_table_data!I353))), "-")</f>
        <v>-</v>
      </c>
      <c r="J356" s="47" t="str">
        <f>IF(ISNUMBER(san_table_data!J353), IF(san_table_data!J353=-999,"NA",san_table_data!J353), "-")</f>
        <v>-</v>
      </c>
      <c r="K356" s="47" t="str">
        <f>IF(ISNUMBER(san_table_data!K353), IF(san_table_data!K353=-999,"NA",san_table_data!K353), "-")</f>
        <v>-</v>
      </c>
      <c r="L356" s="60" t="str">
        <f>IF(ISNUMBER(san_table_data!L353), IF(san_table_data!L353=-999,"NA",IF(san_table_data!L353&gt;99, "&gt;99", IF(san_table_data!L353&lt;1, "&lt;1", san_table_data!L353))), "-")</f>
        <v>-</v>
      </c>
      <c r="M356" s="59" t="str">
        <f>IF(ISNUMBER(san_table_data!M353), IF(san_table_data!M353=-999,"NA",IF(san_table_data!M353&gt;99, "&gt;99", IF(san_table_data!M353&lt;1, "&lt;1", san_table_data!M353))), "-")</f>
        <v>-</v>
      </c>
      <c r="N356" s="59" t="str">
        <f>IF(ISNUMBER(san_table_data!N353), IF(san_table_data!N353=-999,"NA",IF(san_table_data!N353&gt;99, "&gt;99", IF(san_table_data!N353&lt;1, "&lt;1", san_table_data!N353))), "-")</f>
        <v>-</v>
      </c>
      <c r="O356" s="61" t="str">
        <f>IF(ISNUMBER(san_table_data!O353), IF(san_table_data!O353=-999,"NA",IF(san_table_data!O353&gt;99, "&gt;99", IF(san_table_data!O353&lt;1, "&lt;1", san_table_data!O353))), "-")</f>
        <v>-</v>
      </c>
      <c r="P356" s="47" t="str">
        <f>IF(ISNUMBER(san_table_data!P353), IF(san_table_data!P353=-999,"NA",san_table_data!P353), "-")</f>
        <v>-</v>
      </c>
      <c r="Q356" s="47" t="str">
        <f>IF(ISNUMBER(san_table_data!Q353), IF(san_table_data!Q353=-999,"NA",san_table_data!Q353), "-")</f>
        <v>-</v>
      </c>
      <c r="R356" s="60" t="str">
        <f>IF(ISNUMBER(san_table_data!R353), IF(san_table_data!R353=-999,"NA",IF(san_table_data!R353&gt;99, "&gt;99", IF(san_table_data!R353&lt;1, "&lt;1", san_table_data!R353))), "-")</f>
        <v>-</v>
      </c>
      <c r="S356" s="59" t="str">
        <f>IF(ISNUMBER(san_table_data!S353), IF(san_table_data!S353=-999,"NA",IF(san_table_data!S353&gt;99, "&gt;99", IF(san_table_data!S353&lt;1, "&lt;1", san_table_data!S353))), "-")</f>
        <v>-</v>
      </c>
      <c r="T356" s="59" t="str">
        <f>IF(ISNUMBER(san_table_data!T353), IF(san_table_data!T353=-999,"NA",IF(san_table_data!T353&gt;99, "&gt;99", IF(san_table_data!T353&lt;1, "&lt;1", san_table_data!T353))), "-")</f>
        <v>-</v>
      </c>
      <c r="U356" s="61" t="str">
        <f>IF(ISNUMBER(san_table_data!U353), IF(san_table_data!U353=-999,"NA",IF(san_table_data!U353&gt;99, "&gt;99", IF(san_table_data!U353&lt;1, "&lt;1", san_table_data!U353))), "-")</f>
        <v>-</v>
      </c>
      <c r="V356" s="47" t="str">
        <f>IF(ISNUMBER(san_table_data!V353), IF(san_table_data!V353=-999,"NA",san_table_data!V353), "-")</f>
        <v>-</v>
      </c>
      <c r="W356" s="47" t="str">
        <f>IF(ISNUMBER(san_table_data!W353), IF(san_table_data!W353=-999,"NA",san_table_data!W353), "-")</f>
        <v>-</v>
      </c>
      <c r="X356" s="47"/>
      <c r="Y356" s="47"/>
      <c r="Z356" s="62" t="str">
        <f>IF(ISNUMBER(san_table_data!Z353), IF(san_table_data!Z353=-999,"NA",IF(san_table_data!Z353&gt;99, "&gt;99", IF(san_table_data!Z353&lt;1, "&lt;1", san_table_data!Z353))), "-")</f>
        <v>-</v>
      </c>
      <c r="AA356" s="63" t="str">
        <f>IF(ISNUMBER(san_table_data!AA353), IF(san_table_data!AA353=-999,"NA",IF(san_table_data!AA353&gt;99, "&gt;99", IF(san_table_data!AA353&lt;1, "&lt;1", san_table_data!AA353))), "-")</f>
        <v>-</v>
      </c>
      <c r="AB356" s="63" t="str">
        <f>IF(ISNUMBER(san_table_data!AB353), IF(san_table_data!AB353=-999,"NA",IF(san_table_data!AB353&gt;99, "&gt;99", IF(san_table_data!AB353&lt;1, "&lt;1", san_table_data!AB353))), "-")</f>
        <v>-</v>
      </c>
      <c r="AC356" s="63" t="str">
        <f>IF(ISNUMBER(san_table_data!AC353), IF(san_table_data!AC353=-999,"NA",IF(san_table_data!AC353&gt;99, "&gt;99", IF(san_table_data!AC353&lt;1, "&lt;1", san_table_data!AC353))), "-")</f>
        <v>-</v>
      </c>
      <c r="AD356" s="59" t="str">
        <f>IF(ISNUMBER(san_table_data!AD353), IF(san_table_data!AD353=-999,"NA",IF(san_table_data!AD353&gt;99, "&gt;99", IF(san_table_data!AD353&lt;1, "&lt;1", san_table_data!AD353))), "-")</f>
        <v>-</v>
      </c>
      <c r="AE356" s="59" t="str">
        <f>IF(ISNUMBER(san_table_data!AE353), IF(san_table_data!AE353=-999,"NA",IF(san_table_data!AE353&gt;99, "&gt;99", IF(san_table_data!AE353&lt;1, "&lt;1", san_table_data!AE353))), "-")</f>
        <v>-</v>
      </c>
      <c r="AF356" s="59" t="str">
        <f>IF(ISNUMBER(san_table_data!AF353), IF(san_table_data!AF353=-999,"NA",IF(san_table_data!AF353&gt;99, "&gt;99", IF(san_table_data!AF353&lt;1, "&lt;1", san_table_data!AF353))), "-")</f>
        <v>-</v>
      </c>
      <c r="AG356" s="62" t="str">
        <f>IF(ISNUMBER(san_table_data!AG353), IF(san_table_data!AG353=-999,"NA",IF(san_table_data!AG353&gt;99, "&gt;99", IF(san_table_data!AG353&lt;1, "&lt;1", san_table_data!AG353))), "-")</f>
        <v>-</v>
      </c>
      <c r="AH356" s="63" t="str">
        <f>IF(ISNUMBER(san_table_data!AH353), IF(san_table_data!AH353=-999,"NA",IF(san_table_data!AH353&gt;99, "&gt;99", IF(san_table_data!AH353&lt;1, "&lt;1", san_table_data!AH353))), "-")</f>
        <v>-</v>
      </c>
      <c r="AI356" s="63" t="str">
        <f>IF(ISNUMBER(san_table_data!AI353), IF(san_table_data!AI353=-999,"NA",IF(san_table_data!AI353&gt;99, "&gt;99", IF(san_table_data!AI353&lt;1, "&lt;1", san_table_data!AI353))), "-")</f>
        <v>-</v>
      </c>
      <c r="AJ356" s="63" t="str">
        <f>IF(ISNUMBER(san_table_data!AJ353), IF(san_table_data!AJ353=-999,"NA",IF(san_table_data!AJ353&gt;99, "&gt;99", IF(san_table_data!AJ353&lt;1, "&lt;1", san_table_data!AJ353))), "-")</f>
        <v>-</v>
      </c>
      <c r="AK356" s="59" t="str">
        <f>IF(ISNUMBER(san_table_data!AK353), IF(san_table_data!AK353=-999,"NA",IF(san_table_data!AK353&gt;99, "&gt;99", IF(san_table_data!AK353&lt;1, "&lt;1", san_table_data!AK353))), "-")</f>
        <v>-</v>
      </c>
      <c r="AL356" s="59" t="str">
        <f>IF(ISNUMBER(san_table_data!AL353), IF(san_table_data!AL353=-999,"NA",IF(san_table_data!AL353&gt;99, "&gt;99", IF(san_table_data!AL353&lt;1, "&lt;1", san_table_data!AL353))), "-")</f>
        <v>-</v>
      </c>
      <c r="AM356" s="59" t="str">
        <f>IF(ISNUMBER(san_table_data!AM353), IF(san_table_data!AM353=-999,"NA",IF(san_table_data!AM353&gt;99, "&gt;99", IF(san_table_data!AM353&lt;1, "&lt;1", san_table_data!AM353))), "-")</f>
        <v>-</v>
      </c>
      <c r="AN356" s="62" t="str">
        <f>IF(ISNUMBER(san_table_data!AN353), IF(san_table_data!AN353=-999,"NA",IF(san_table_data!AN353&gt;99, "&gt;99", IF(san_table_data!AN353&lt;1, "&lt;1", san_table_data!AN353))), "-")</f>
        <v>-</v>
      </c>
      <c r="AO356" s="63" t="str">
        <f>IF(ISNUMBER(san_table_data!AO353), IF(san_table_data!AO353=-999,"NA",IF(san_table_data!AO353&gt;99, "&gt;99", IF(san_table_data!AO353&lt;1, "&lt;1", san_table_data!AO353))), "-")</f>
        <v>-</v>
      </c>
      <c r="AP356" s="63" t="str">
        <f>IF(ISNUMBER(san_table_data!AP353), IF(san_table_data!AP353=-999,"NA",IF(san_table_data!AP353&gt;99, "&gt;99", IF(san_table_data!AP353&lt;1, "&lt;1", san_table_data!AP353))), "-")</f>
        <v>-</v>
      </c>
      <c r="AQ356" s="63" t="str">
        <f>IF(ISNUMBER(san_table_data!AQ353), IF(san_table_data!AQ353=-999,"NA",IF(san_table_data!AQ353&gt;99, "&gt;99", IF(san_table_data!AQ353&lt;1, "&lt;1", san_table_data!AQ353))), "-")</f>
        <v>-</v>
      </c>
      <c r="AR356" s="59" t="str">
        <f>IF(ISNUMBER(san_table_data!AR353), IF(san_table_data!AR353=-999,"NA",IF(san_table_data!AR353&gt;99, "&gt;99", IF(san_table_data!AR353&lt;1, "&lt;1", san_table_data!AR353))), "-")</f>
        <v>-</v>
      </c>
      <c r="AS356" s="59" t="str">
        <f>IF(ISNUMBER(san_table_data!AS353), IF(san_table_data!AS353=-999,"NA",IF(san_table_data!AS353&gt;99, "&gt;99", IF(san_table_data!AS353&lt;1, "&lt;1", san_table_data!AS353))), "-")</f>
        <v>-</v>
      </c>
      <c r="AT356" s="59" t="str">
        <f>IF(ISNUMBER(san_table_data!AT353), IF(san_table_data!AT353=-999,"NA",IF(san_table_data!AT353&gt;99, "&gt;99", IF(san_table_data!AT353&lt;1, "&lt;1", san_table_data!AT353))), "-")</f>
        <v>-</v>
      </c>
    </row>
    <row r="357" x14ac:dyDescent="0.25">
      <c r="A357" s="56" t="str">
        <f>IF(ISBLANK(san_table_data!A354), "", san_table_data!A354)</f>
        <v/>
      </c>
      <c r="B357" s="56" t="str">
        <f>IF(ISBLANK(san_table_data!B354), "", san_table_data!B354)</f>
        <v/>
      </c>
      <c r="C357" s="57" t="str">
        <f>IF(ISNUMBER(san_table_data!C354), san_table_data!C354, "-")</f>
        <v>-</v>
      </c>
      <c r="D357" s="58" t="str">
        <f>IF(ISNUMBER(san_table_data!D354), san_table_data!D354, "-")</f>
        <v>-</v>
      </c>
      <c r="E357" s="59" t="str">
        <f>IF(ISNUMBER(san_table_data!E354), san_table_data!E354, "-")</f>
        <v>-</v>
      </c>
      <c r="F357" s="60" t="str">
        <f>IF(ISNUMBER(san_table_data!F354), IF(san_table_data!F354=-999,"NA",IF(san_table_data!F354&gt;99, "&gt;99", IF(san_table_data!F354&lt;1, "&lt;1", san_table_data!F354))), "-")</f>
        <v>-</v>
      </c>
      <c r="G357" s="59" t="str">
        <f>IF(ISNUMBER(san_table_data!G354), IF(san_table_data!G354=-999,"NA",IF(san_table_data!G354&gt;99, "&gt;99", IF(san_table_data!G354&lt;1, "&lt;1", san_table_data!G354))), "-")</f>
        <v>-</v>
      </c>
      <c r="H357" s="59" t="str">
        <f>IF(ISNUMBER(san_table_data!H354), IF(san_table_data!H354=-999,"NA",IF(san_table_data!H354&gt;99, "&gt;99", IF(san_table_data!H354&lt;1, "&lt;1", san_table_data!H354))), "-")</f>
        <v>-</v>
      </c>
      <c r="I357" s="61" t="str">
        <f>IF(ISNUMBER(san_table_data!I354), IF(san_table_data!I354=-999,"NA",IF(san_table_data!I354&gt;99, "&gt;99", IF(san_table_data!I354&lt;1, "&lt;1", san_table_data!I354))), "-")</f>
        <v>-</v>
      </c>
      <c r="J357" s="47" t="str">
        <f>IF(ISNUMBER(san_table_data!J354), IF(san_table_data!J354=-999,"NA",san_table_data!J354), "-")</f>
        <v>-</v>
      </c>
      <c r="K357" s="47" t="str">
        <f>IF(ISNUMBER(san_table_data!K354), IF(san_table_data!K354=-999,"NA",san_table_data!K354), "-")</f>
        <v>-</v>
      </c>
      <c r="L357" s="60" t="str">
        <f>IF(ISNUMBER(san_table_data!L354), IF(san_table_data!L354=-999,"NA",IF(san_table_data!L354&gt;99, "&gt;99", IF(san_table_data!L354&lt;1, "&lt;1", san_table_data!L354))), "-")</f>
        <v>-</v>
      </c>
      <c r="M357" s="59" t="str">
        <f>IF(ISNUMBER(san_table_data!M354), IF(san_table_data!M354=-999,"NA",IF(san_table_data!M354&gt;99, "&gt;99", IF(san_table_data!M354&lt;1, "&lt;1", san_table_data!M354))), "-")</f>
        <v>-</v>
      </c>
      <c r="N357" s="59" t="str">
        <f>IF(ISNUMBER(san_table_data!N354), IF(san_table_data!N354=-999,"NA",IF(san_table_data!N354&gt;99, "&gt;99", IF(san_table_data!N354&lt;1, "&lt;1", san_table_data!N354))), "-")</f>
        <v>-</v>
      </c>
      <c r="O357" s="61" t="str">
        <f>IF(ISNUMBER(san_table_data!O354), IF(san_table_data!O354=-999,"NA",IF(san_table_data!O354&gt;99, "&gt;99", IF(san_table_data!O354&lt;1, "&lt;1", san_table_data!O354))), "-")</f>
        <v>-</v>
      </c>
      <c r="P357" s="47" t="str">
        <f>IF(ISNUMBER(san_table_data!P354), IF(san_table_data!P354=-999,"NA",san_table_data!P354), "-")</f>
        <v>-</v>
      </c>
      <c r="Q357" s="47" t="str">
        <f>IF(ISNUMBER(san_table_data!Q354), IF(san_table_data!Q354=-999,"NA",san_table_data!Q354), "-")</f>
        <v>-</v>
      </c>
      <c r="R357" s="60" t="str">
        <f>IF(ISNUMBER(san_table_data!R354), IF(san_table_data!R354=-999,"NA",IF(san_table_data!R354&gt;99, "&gt;99", IF(san_table_data!R354&lt;1, "&lt;1", san_table_data!R354))), "-")</f>
        <v>-</v>
      </c>
      <c r="S357" s="59" t="str">
        <f>IF(ISNUMBER(san_table_data!S354), IF(san_table_data!S354=-999,"NA",IF(san_table_data!S354&gt;99, "&gt;99", IF(san_table_data!S354&lt;1, "&lt;1", san_table_data!S354))), "-")</f>
        <v>-</v>
      </c>
      <c r="T357" s="59" t="str">
        <f>IF(ISNUMBER(san_table_data!T354), IF(san_table_data!T354=-999,"NA",IF(san_table_data!T354&gt;99, "&gt;99", IF(san_table_data!T354&lt;1, "&lt;1", san_table_data!T354))), "-")</f>
        <v>-</v>
      </c>
      <c r="U357" s="61" t="str">
        <f>IF(ISNUMBER(san_table_data!U354), IF(san_table_data!U354=-999,"NA",IF(san_table_data!U354&gt;99, "&gt;99", IF(san_table_data!U354&lt;1, "&lt;1", san_table_data!U354))), "-")</f>
        <v>-</v>
      </c>
      <c r="V357" s="47" t="str">
        <f>IF(ISNUMBER(san_table_data!V354), IF(san_table_data!V354=-999,"NA",san_table_data!V354), "-")</f>
        <v>-</v>
      </c>
      <c r="W357" s="47" t="str">
        <f>IF(ISNUMBER(san_table_data!W354), IF(san_table_data!W354=-999,"NA",san_table_data!W354), "-")</f>
        <v>-</v>
      </c>
      <c r="X357" s="47"/>
      <c r="Y357" s="47"/>
      <c r="Z357" s="62" t="str">
        <f>IF(ISNUMBER(san_table_data!Z354), IF(san_table_data!Z354=-999,"NA",IF(san_table_data!Z354&gt;99, "&gt;99", IF(san_table_data!Z354&lt;1, "&lt;1", san_table_data!Z354))), "-")</f>
        <v>-</v>
      </c>
      <c r="AA357" s="63" t="str">
        <f>IF(ISNUMBER(san_table_data!AA354), IF(san_table_data!AA354=-999,"NA",IF(san_table_data!AA354&gt;99, "&gt;99", IF(san_table_data!AA354&lt;1, "&lt;1", san_table_data!AA354))), "-")</f>
        <v>-</v>
      </c>
      <c r="AB357" s="63" t="str">
        <f>IF(ISNUMBER(san_table_data!AB354), IF(san_table_data!AB354=-999,"NA",IF(san_table_data!AB354&gt;99, "&gt;99", IF(san_table_data!AB354&lt;1, "&lt;1", san_table_data!AB354))), "-")</f>
        <v>-</v>
      </c>
      <c r="AC357" s="63" t="str">
        <f>IF(ISNUMBER(san_table_data!AC354), IF(san_table_data!AC354=-999,"NA",IF(san_table_data!AC354&gt;99, "&gt;99", IF(san_table_data!AC354&lt;1, "&lt;1", san_table_data!AC354))), "-")</f>
        <v>-</v>
      </c>
      <c r="AD357" s="59" t="str">
        <f>IF(ISNUMBER(san_table_data!AD354), IF(san_table_data!AD354=-999,"NA",IF(san_table_data!AD354&gt;99, "&gt;99", IF(san_table_data!AD354&lt;1, "&lt;1", san_table_data!AD354))), "-")</f>
        <v>-</v>
      </c>
      <c r="AE357" s="59" t="str">
        <f>IF(ISNUMBER(san_table_data!AE354), IF(san_table_data!AE354=-999,"NA",IF(san_table_data!AE354&gt;99, "&gt;99", IF(san_table_data!AE354&lt;1, "&lt;1", san_table_data!AE354))), "-")</f>
        <v>-</v>
      </c>
      <c r="AF357" s="59" t="str">
        <f>IF(ISNUMBER(san_table_data!AF354), IF(san_table_data!AF354=-999,"NA",IF(san_table_data!AF354&gt;99, "&gt;99", IF(san_table_data!AF354&lt;1, "&lt;1", san_table_data!AF354))), "-")</f>
        <v>-</v>
      </c>
      <c r="AG357" s="62" t="str">
        <f>IF(ISNUMBER(san_table_data!AG354), IF(san_table_data!AG354=-999,"NA",IF(san_table_data!AG354&gt;99, "&gt;99", IF(san_table_data!AG354&lt;1, "&lt;1", san_table_data!AG354))), "-")</f>
        <v>-</v>
      </c>
      <c r="AH357" s="63" t="str">
        <f>IF(ISNUMBER(san_table_data!AH354), IF(san_table_data!AH354=-999,"NA",IF(san_table_data!AH354&gt;99, "&gt;99", IF(san_table_data!AH354&lt;1, "&lt;1", san_table_data!AH354))), "-")</f>
        <v>-</v>
      </c>
      <c r="AI357" s="63" t="str">
        <f>IF(ISNUMBER(san_table_data!AI354), IF(san_table_data!AI354=-999,"NA",IF(san_table_data!AI354&gt;99, "&gt;99", IF(san_table_data!AI354&lt;1, "&lt;1", san_table_data!AI354))), "-")</f>
        <v>-</v>
      </c>
      <c r="AJ357" s="63" t="str">
        <f>IF(ISNUMBER(san_table_data!AJ354), IF(san_table_data!AJ354=-999,"NA",IF(san_table_data!AJ354&gt;99, "&gt;99", IF(san_table_data!AJ354&lt;1, "&lt;1", san_table_data!AJ354))), "-")</f>
        <v>-</v>
      </c>
      <c r="AK357" s="59" t="str">
        <f>IF(ISNUMBER(san_table_data!AK354), IF(san_table_data!AK354=-999,"NA",IF(san_table_data!AK354&gt;99, "&gt;99", IF(san_table_data!AK354&lt;1, "&lt;1", san_table_data!AK354))), "-")</f>
        <v>-</v>
      </c>
      <c r="AL357" s="59" t="str">
        <f>IF(ISNUMBER(san_table_data!AL354), IF(san_table_data!AL354=-999,"NA",IF(san_table_data!AL354&gt;99, "&gt;99", IF(san_table_data!AL354&lt;1, "&lt;1", san_table_data!AL354))), "-")</f>
        <v>-</v>
      </c>
      <c r="AM357" s="59" t="str">
        <f>IF(ISNUMBER(san_table_data!AM354), IF(san_table_data!AM354=-999,"NA",IF(san_table_data!AM354&gt;99, "&gt;99", IF(san_table_data!AM354&lt;1, "&lt;1", san_table_data!AM354))), "-")</f>
        <v>-</v>
      </c>
      <c r="AN357" s="62" t="str">
        <f>IF(ISNUMBER(san_table_data!AN354), IF(san_table_data!AN354=-999,"NA",IF(san_table_data!AN354&gt;99, "&gt;99", IF(san_table_data!AN354&lt;1, "&lt;1", san_table_data!AN354))), "-")</f>
        <v>-</v>
      </c>
      <c r="AO357" s="63" t="str">
        <f>IF(ISNUMBER(san_table_data!AO354), IF(san_table_data!AO354=-999,"NA",IF(san_table_data!AO354&gt;99, "&gt;99", IF(san_table_data!AO354&lt;1, "&lt;1", san_table_data!AO354))), "-")</f>
        <v>-</v>
      </c>
      <c r="AP357" s="63" t="str">
        <f>IF(ISNUMBER(san_table_data!AP354), IF(san_table_data!AP354=-999,"NA",IF(san_table_data!AP354&gt;99, "&gt;99", IF(san_table_data!AP354&lt;1, "&lt;1", san_table_data!AP354))), "-")</f>
        <v>-</v>
      </c>
      <c r="AQ357" s="63" t="str">
        <f>IF(ISNUMBER(san_table_data!AQ354), IF(san_table_data!AQ354=-999,"NA",IF(san_table_data!AQ354&gt;99, "&gt;99", IF(san_table_data!AQ354&lt;1, "&lt;1", san_table_data!AQ354))), "-")</f>
        <v>-</v>
      </c>
      <c r="AR357" s="59" t="str">
        <f>IF(ISNUMBER(san_table_data!AR354), IF(san_table_data!AR354=-999,"NA",IF(san_table_data!AR354&gt;99, "&gt;99", IF(san_table_data!AR354&lt;1, "&lt;1", san_table_data!AR354))), "-")</f>
        <v>-</v>
      </c>
      <c r="AS357" s="59" t="str">
        <f>IF(ISNUMBER(san_table_data!AS354), IF(san_table_data!AS354=-999,"NA",IF(san_table_data!AS354&gt;99, "&gt;99", IF(san_table_data!AS354&lt;1, "&lt;1", san_table_data!AS354))), "-")</f>
        <v>-</v>
      </c>
      <c r="AT357" s="59" t="str">
        <f>IF(ISNUMBER(san_table_data!AT354), IF(san_table_data!AT354=-999,"NA",IF(san_table_data!AT354&gt;99, "&gt;99", IF(san_table_data!AT354&lt;1, "&lt;1", san_table_data!AT354))), "-")</f>
        <v>-</v>
      </c>
    </row>
    <row r="358" x14ac:dyDescent="0.25">
      <c r="A358" s="56" t="str">
        <f>IF(ISBLANK(san_table_data!A355), "", san_table_data!A355)</f>
        <v/>
      </c>
      <c r="B358" s="56" t="str">
        <f>IF(ISBLANK(san_table_data!B355), "", san_table_data!B355)</f>
        <v/>
      </c>
      <c r="C358" s="57" t="str">
        <f>IF(ISNUMBER(san_table_data!C355), san_table_data!C355, "-")</f>
        <v>-</v>
      </c>
      <c r="D358" s="58" t="str">
        <f>IF(ISNUMBER(san_table_data!D355), san_table_data!D355, "-")</f>
        <v>-</v>
      </c>
      <c r="E358" s="59" t="str">
        <f>IF(ISNUMBER(san_table_data!E355), san_table_data!E355, "-")</f>
        <v>-</v>
      </c>
      <c r="F358" s="60" t="str">
        <f>IF(ISNUMBER(san_table_data!F355), IF(san_table_data!F355=-999,"NA",IF(san_table_data!F355&gt;99, "&gt;99", IF(san_table_data!F355&lt;1, "&lt;1", san_table_data!F355))), "-")</f>
        <v>-</v>
      </c>
      <c r="G358" s="59" t="str">
        <f>IF(ISNUMBER(san_table_data!G355), IF(san_table_data!G355=-999,"NA",IF(san_table_data!G355&gt;99, "&gt;99", IF(san_table_data!G355&lt;1, "&lt;1", san_table_data!G355))), "-")</f>
        <v>-</v>
      </c>
      <c r="H358" s="59" t="str">
        <f>IF(ISNUMBER(san_table_data!H355), IF(san_table_data!H355=-999,"NA",IF(san_table_data!H355&gt;99, "&gt;99", IF(san_table_data!H355&lt;1, "&lt;1", san_table_data!H355))), "-")</f>
        <v>-</v>
      </c>
      <c r="I358" s="61" t="str">
        <f>IF(ISNUMBER(san_table_data!I355), IF(san_table_data!I355=-999,"NA",IF(san_table_data!I355&gt;99, "&gt;99", IF(san_table_data!I355&lt;1, "&lt;1", san_table_data!I355))), "-")</f>
        <v>-</v>
      </c>
      <c r="J358" s="47" t="str">
        <f>IF(ISNUMBER(san_table_data!J355), IF(san_table_data!J355=-999,"NA",san_table_data!J355), "-")</f>
        <v>-</v>
      </c>
      <c r="K358" s="47" t="str">
        <f>IF(ISNUMBER(san_table_data!K355), IF(san_table_data!K355=-999,"NA",san_table_data!K355), "-")</f>
        <v>-</v>
      </c>
      <c r="L358" s="60" t="str">
        <f>IF(ISNUMBER(san_table_data!L355), IF(san_table_data!L355=-999,"NA",IF(san_table_data!L355&gt;99, "&gt;99", IF(san_table_data!L355&lt;1, "&lt;1", san_table_data!L355))), "-")</f>
        <v>-</v>
      </c>
      <c r="M358" s="59" t="str">
        <f>IF(ISNUMBER(san_table_data!M355), IF(san_table_data!M355=-999,"NA",IF(san_table_data!M355&gt;99, "&gt;99", IF(san_table_data!M355&lt;1, "&lt;1", san_table_data!M355))), "-")</f>
        <v>-</v>
      </c>
      <c r="N358" s="59" t="str">
        <f>IF(ISNUMBER(san_table_data!N355), IF(san_table_data!N355=-999,"NA",IF(san_table_data!N355&gt;99, "&gt;99", IF(san_table_data!N355&lt;1, "&lt;1", san_table_data!N355))), "-")</f>
        <v>-</v>
      </c>
      <c r="O358" s="61" t="str">
        <f>IF(ISNUMBER(san_table_data!O355), IF(san_table_data!O355=-999,"NA",IF(san_table_data!O355&gt;99, "&gt;99", IF(san_table_data!O355&lt;1, "&lt;1", san_table_data!O355))), "-")</f>
        <v>-</v>
      </c>
      <c r="P358" s="47" t="str">
        <f>IF(ISNUMBER(san_table_data!P355), IF(san_table_data!P355=-999,"NA",san_table_data!P355), "-")</f>
        <v>-</v>
      </c>
      <c r="Q358" s="47" t="str">
        <f>IF(ISNUMBER(san_table_data!Q355), IF(san_table_data!Q355=-999,"NA",san_table_data!Q355), "-")</f>
        <v>-</v>
      </c>
      <c r="R358" s="60" t="str">
        <f>IF(ISNUMBER(san_table_data!R355), IF(san_table_data!R355=-999,"NA",IF(san_table_data!R355&gt;99, "&gt;99", IF(san_table_data!R355&lt;1, "&lt;1", san_table_data!R355))), "-")</f>
        <v>-</v>
      </c>
      <c r="S358" s="59" t="str">
        <f>IF(ISNUMBER(san_table_data!S355), IF(san_table_data!S355=-999,"NA",IF(san_table_data!S355&gt;99, "&gt;99", IF(san_table_data!S355&lt;1, "&lt;1", san_table_data!S355))), "-")</f>
        <v>-</v>
      </c>
      <c r="T358" s="59" t="str">
        <f>IF(ISNUMBER(san_table_data!T355), IF(san_table_data!T355=-999,"NA",IF(san_table_data!T355&gt;99, "&gt;99", IF(san_table_data!T355&lt;1, "&lt;1", san_table_data!T355))), "-")</f>
        <v>-</v>
      </c>
      <c r="U358" s="61" t="str">
        <f>IF(ISNUMBER(san_table_data!U355), IF(san_table_data!U355=-999,"NA",IF(san_table_data!U355&gt;99, "&gt;99", IF(san_table_data!U355&lt;1, "&lt;1", san_table_data!U355))), "-")</f>
        <v>-</v>
      </c>
      <c r="V358" s="47" t="str">
        <f>IF(ISNUMBER(san_table_data!V355), IF(san_table_data!V355=-999,"NA",san_table_data!V355), "-")</f>
        <v>-</v>
      </c>
      <c r="W358" s="47" t="str">
        <f>IF(ISNUMBER(san_table_data!W355), IF(san_table_data!W355=-999,"NA",san_table_data!W355), "-")</f>
        <v>-</v>
      </c>
      <c r="X358" s="47"/>
      <c r="Y358" s="47"/>
      <c r="Z358" s="62" t="str">
        <f>IF(ISNUMBER(san_table_data!Z355), IF(san_table_data!Z355=-999,"NA",IF(san_table_data!Z355&gt;99, "&gt;99", IF(san_table_data!Z355&lt;1, "&lt;1", san_table_data!Z355))), "-")</f>
        <v>-</v>
      </c>
      <c r="AA358" s="63" t="str">
        <f>IF(ISNUMBER(san_table_data!AA355), IF(san_table_data!AA355=-999,"NA",IF(san_table_data!AA355&gt;99, "&gt;99", IF(san_table_data!AA355&lt;1, "&lt;1", san_table_data!AA355))), "-")</f>
        <v>-</v>
      </c>
      <c r="AB358" s="63" t="str">
        <f>IF(ISNUMBER(san_table_data!AB355), IF(san_table_data!AB355=-999,"NA",IF(san_table_data!AB355&gt;99, "&gt;99", IF(san_table_data!AB355&lt;1, "&lt;1", san_table_data!AB355))), "-")</f>
        <v>-</v>
      </c>
      <c r="AC358" s="63" t="str">
        <f>IF(ISNUMBER(san_table_data!AC355), IF(san_table_data!AC355=-999,"NA",IF(san_table_data!AC355&gt;99, "&gt;99", IF(san_table_data!AC355&lt;1, "&lt;1", san_table_data!AC355))), "-")</f>
        <v>-</v>
      </c>
      <c r="AD358" s="59" t="str">
        <f>IF(ISNUMBER(san_table_data!AD355), IF(san_table_data!AD355=-999,"NA",IF(san_table_data!AD355&gt;99, "&gt;99", IF(san_table_data!AD355&lt;1, "&lt;1", san_table_data!AD355))), "-")</f>
        <v>-</v>
      </c>
      <c r="AE358" s="59" t="str">
        <f>IF(ISNUMBER(san_table_data!AE355), IF(san_table_data!AE355=-999,"NA",IF(san_table_data!AE355&gt;99, "&gt;99", IF(san_table_data!AE355&lt;1, "&lt;1", san_table_data!AE355))), "-")</f>
        <v>-</v>
      </c>
      <c r="AF358" s="59" t="str">
        <f>IF(ISNUMBER(san_table_data!AF355), IF(san_table_data!AF355=-999,"NA",IF(san_table_data!AF355&gt;99, "&gt;99", IF(san_table_data!AF355&lt;1, "&lt;1", san_table_data!AF355))), "-")</f>
        <v>-</v>
      </c>
      <c r="AG358" s="62" t="str">
        <f>IF(ISNUMBER(san_table_data!AG355), IF(san_table_data!AG355=-999,"NA",IF(san_table_data!AG355&gt;99, "&gt;99", IF(san_table_data!AG355&lt;1, "&lt;1", san_table_data!AG355))), "-")</f>
        <v>-</v>
      </c>
      <c r="AH358" s="63" t="str">
        <f>IF(ISNUMBER(san_table_data!AH355), IF(san_table_data!AH355=-999,"NA",IF(san_table_data!AH355&gt;99, "&gt;99", IF(san_table_data!AH355&lt;1, "&lt;1", san_table_data!AH355))), "-")</f>
        <v>-</v>
      </c>
      <c r="AI358" s="63" t="str">
        <f>IF(ISNUMBER(san_table_data!AI355), IF(san_table_data!AI355=-999,"NA",IF(san_table_data!AI355&gt;99, "&gt;99", IF(san_table_data!AI355&lt;1, "&lt;1", san_table_data!AI355))), "-")</f>
        <v>-</v>
      </c>
      <c r="AJ358" s="63" t="str">
        <f>IF(ISNUMBER(san_table_data!AJ355), IF(san_table_data!AJ355=-999,"NA",IF(san_table_data!AJ355&gt;99, "&gt;99", IF(san_table_data!AJ355&lt;1, "&lt;1", san_table_data!AJ355))), "-")</f>
        <v>-</v>
      </c>
      <c r="AK358" s="59" t="str">
        <f>IF(ISNUMBER(san_table_data!AK355), IF(san_table_data!AK355=-999,"NA",IF(san_table_data!AK355&gt;99, "&gt;99", IF(san_table_data!AK355&lt;1, "&lt;1", san_table_data!AK355))), "-")</f>
        <v>-</v>
      </c>
      <c r="AL358" s="59" t="str">
        <f>IF(ISNUMBER(san_table_data!AL355), IF(san_table_data!AL355=-999,"NA",IF(san_table_data!AL355&gt;99, "&gt;99", IF(san_table_data!AL355&lt;1, "&lt;1", san_table_data!AL355))), "-")</f>
        <v>-</v>
      </c>
      <c r="AM358" s="59" t="str">
        <f>IF(ISNUMBER(san_table_data!AM355), IF(san_table_data!AM355=-999,"NA",IF(san_table_data!AM355&gt;99, "&gt;99", IF(san_table_data!AM355&lt;1, "&lt;1", san_table_data!AM355))), "-")</f>
        <v>-</v>
      </c>
      <c r="AN358" s="62" t="str">
        <f>IF(ISNUMBER(san_table_data!AN355), IF(san_table_data!AN355=-999,"NA",IF(san_table_data!AN355&gt;99, "&gt;99", IF(san_table_data!AN355&lt;1, "&lt;1", san_table_data!AN355))), "-")</f>
        <v>-</v>
      </c>
      <c r="AO358" s="63" t="str">
        <f>IF(ISNUMBER(san_table_data!AO355), IF(san_table_data!AO355=-999,"NA",IF(san_table_data!AO355&gt;99, "&gt;99", IF(san_table_data!AO355&lt;1, "&lt;1", san_table_data!AO355))), "-")</f>
        <v>-</v>
      </c>
      <c r="AP358" s="63" t="str">
        <f>IF(ISNUMBER(san_table_data!AP355), IF(san_table_data!AP355=-999,"NA",IF(san_table_data!AP355&gt;99, "&gt;99", IF(san_table_data!AP355&lt;1, "&lt;1", san_table_data!AP355))), "-")</f>
        <v>-</v>
      </c>
      <c r="AQ358" s="63" t="str">
        <f>IF(ISNUMBER(san_table_data!AQ355), IF(san_table_data!AQ355=-999,"NA",IF(san_table_data!AQ355&gt;99, "&gt;99", IF(san_table_data!AQ355&lt;1, "&lt;1", san_table_data!AQ355))), "-")</f>
        <v>-</v>
      </c>
      <c r="AR358" s="59" t="str">
        <f>IF(ISNUMBER(san_table_data!AR355), IF(san_table_data!AR355=-999,"NA",IF(san_table_data!AR355&gt;99, "&gt;99", IF(san_table_data!AR355&lt;1, "&lt;1", san_table_data!AR355))), "-")</f>
        <v>-</v>
      </c>
      <c r="AS358" s="59" t="str">
        <f>IF(ISNUMBER(san_table_data!AS355), IF(san_table_data!AS355=-999,"NA",IF(san_table_data!AS355&gt;99, "&gt;99", IF(san_table_data!AS355&lt;1, "&lt;1", san_table_data!AS355))), "-")</f>
        <v>-</v>
      </c>
      <c r="AT358" s="59" t="str">
        <f>IF(ISNUMBER(san_table_data!AT355), IF(san_table_data!AT355=-999,"NA",IF(san_table_data!AT355&gt;99, "&gt;99", IF(san_table_data!AT355&lt;1, "&lt;1", san_table_data!AT355))), "-")</f>
        <v>-</v>
      </c>
    </row>
    <row r="359" x14ac:dyDescent="0.25">
      <c r="A359" s="56" t="str">
        <f>IF(ISBLANK(san_table_data!A356), "", san_table_data!A356)</f>
        <v/>
      </c>
      <c r="B359" s="56" t="str">
        <f>IF(ISBLANK(san_table_data!B356), "", san_table_data!B356)</f>
        <v/>
      </c>
      <c r="C359" s="57" t="str">
        <f>IF(ISNUMBER(san_table_data!C356), san_table_data!C356, "-")</f>
        <v>-</v>
      </c>
      <c r="D359" s="58" t="str">
        <f>IF(ISNUMBER(san_table_data!D356), san_table_data!D356, "-")</f>
        <v>-</v>
      </c>
      <c r="E359" s="59" t="str">
        <f>IF(ISNUMBER(san_table_data!E356), san_table_data!E356, "-")</f>
        <v>-</v>
      </c>
      <c r="F359" s="60" t="str">
        <f>IF(ISNUMBER(san_table_data!F356), IF(san_table_data!F356=-999,"NA",IF(san_table_data!F356&gt;99, "&gt;99", IF(san_table_data!F356&lt;1, "&lt;1", san_table_data!F356))), "-")</f>
        <v>-</v>
      </c>
      <c r="G359" s="59" t="str">
        <f>IF(ISNUMBER(san_table_data!G356), IF(san_table_data!G356=-999,"NA",IF(san_table_data!G356&gt;99, "&gt;99", IF(san_table_data!G356&lt;1, "&lt;1", san_table_data!G356))), "-")</f>
        <v>-</v>
      </c>
      <c r="H359" s="59" t="str">
        <f>IF(ISNUMBER(san_table_data!H356), IF(san_table_data!H356=-999,"NA",IF(san_table_data!H356&gt;99, "&gt;99", IF(san_table_data!H356&lt;1, "&lt;1", san_table_data!H356))), "-")</f>
        <v>-</v>
      </c>
      <c r="I359" s="61" t="str">
        <f>IF(ISNUMBER(san_table_data!I356), IF(san_table_data!I356=-999,"NA",IF(san_table_data!I356&gt;99, "&gt;99", IF(san_table_data!I356&lt;1, "&lt;1", san_table_data!I356))), "-")</f>
        <v>-</v>
      </c>
      <c r="J359" s="47" t="str">
        <f>IF(ISNUMBER(san_table_data!J356), IF(san_table_data!J356=-999,"NA",san_table_data!J356), "-")</f>
        <v>-</v>
      </c>
      <c r="K359" s="47" t="str">
        <f>IF(ISNUMBER(san_table_data!K356), IF(san_table_data!K356=-999,"NA",san_table_data!K356), "-")</f>
        <v>-</v>
      </c>
      <c r="L359" s="60" t="str">
        <f>IF(ISNUMBER(san_table_data!L356), IF(san_table_data!L356=-999,"NA",IF(san_table_data!L356&gt;99, "&gt;99", IF(san_table_data!L356&lt;1, "&lt;1", san_table_data!L356))), "-")</f>
        <v>-</v>
      </c>
      <c r="M359" s="59" t="str">
        <f>IF(ISNUMBER(san_table_data!M356), IF(san_table_data!M356=-999,"NA",IF(san_table_data!M356&gt;99, "&gt;99", IF(san_table_data!M356&lt;1, "&lt;1", san_table_data!M356))), "-")</f>
        <v>-</v>
      </c>
      <c r="N359" s="59" t="str">
        <f>IF(ISNUMBER(san_table_data!N356), IF(san_table_data!N356=-999,"NA",IF(san_table_data!N356&gt;99, "&gt;99", IF(san_table_data!N356&lt;1, "&lt;1", san_table_data!N356))), "-")</f>
        <v>-</v>
      </c>
      <c r="O359" s="61" t="str">
        <f>IF(ISNUMBER(san_table_data!O356), IF(san_table_data!O356=-999,"NA",IF(san_table_data!O356&gt;99, "&gt;99", IF(san_table_data!O356&lt;1, "&lt;1", san_table_data!O356))), "-")</f>
        <v>-</v>
      </c>
      <c r="P359" s="47" t="str">
        <f>IF(ISNUMBER(san_table_data!P356), IF(san_table_data!P356=-999,"NA",san_table_data!P356), "-")</f>
        <v>-</v>
      </c>
      <c r="Q359" s="47" t="str">
        <f>IF(ISNUMBER(san_table_data!Q356), IF(san_table_data!Q356=-999,"NA",san_table_data!Q356), "-")</f>
        <v>-</v>
      </c>
      <c r="R359" s="60" t="str">
        <f>IF(ISNUMBER(san_table_data!R356), IF(san_table_data!R356=-999,"NA",IF(san_table_data!R356&gt;99, "&gt;99", IF(san_table_data!R356&lt;1, "&lt;1", san_table_data!R356))), "-")</f>
        <v>-</v>
      </c>
      <c r="S359" s="59" t="str">
        <f>IF(ISNUMBER(san_table_data!S356), IF(san_table_data!S356=-999,"NA",IF(san_table_data!S356&gt;99, "&gt;99", IF(san_table_data!S356&lt;1, "&lt;1", san_table_data!S356))), "-")</f>
        <v>-</v>
      </c>
      <c r="T359" s="59" t="str">
        <f>IF(ISNUMBER(san_table_data!T356), IF(san_table_data!T356=-999,"NA",IF(san_table_data!T356&gt;99, "&gt;99", IF(san_table_data!T356&lt;1, "&lt;1", san_table_data!T356))), "-")</f>
        <v>-</v>
      </c>
      <c r="U359" s="61" t="str">
        <f>IF(ISNUMBER(san_table_data!U356), IF(san_table_data!U356=-999,"NA",IF(san_table_data!U356&gt;99, "&gt;99", IF(san_table_data!U356&lt;1, "&lt;1", san_table_data!U356))), "-")</f>
        <v>-</v>
      </c>
      <c r="V359" s="47" t="str">
        <f>IF(ISNUMBER(san_table_data!V356), IF(san_table_data!V356=-999,"NA",san_table_data!V356), "-")</f>
        <v>-</v>
      </c>
      <c r="W359" s="47" t="str">
        <f>IF(ISNUMBER(san_table_data!W356), IF(san_table_data!W356=-999,"NA",san_table_data!W356), "-")</f>
        <v>-</v>
      </c>
      <c r="X359" s="47"/>
      <c r="Y359" s="47"/>
      <c r="Z359" s="62" t="str">
        <f>IF(ISNUMBER(san_table_data!Z356), IF(san_table_data!Z356=-999,"NA",IF(san_table_data!Z356&gt;99, "&gt;99", IF(san_table_data!Z356&lt;1, "&lt;1", san_table_data!Z356))), "-")</f>
        <v>-</v>
      </c>
      <c r="AA359" s="63" t="str">
        <f>IF(ISNUMBER(san_table_data!AA356), IF(san_table_data!AA356=-999,"NA",IF(san_table_data!AA356&gt;99, "&gt;99", IF(san_table_data!AA356&lt;1, "&lt;1", san_table_data!AA356))), "-")</f>
        <v>-</v>
      </c>
      <c r="AB359" s="63" t="str">
        <f>IF(ISNUMBER(san_table_data!AB356), IF(san_table_data!AB356=-999,"NA",IF(san_table_data!AB356&gt;99, "&gt;99", IF(san_table_data!AB356&lt;1, "&lt;1", san_table_data!AB356))), "-")</f>
        <v>-</v>
      </c>
      <c r="AC359" s="63" t="str">
        <f>IF(ISNUMBER(san_table_data!AC356), IF(san_table_data!AC356=-999,"NA",IF(san_table_data!AC356&gt;99, "&gt;99", IF(san_table_data!AC356&lt;1, "&lt;1", san_table_data!AC356))), "-")</f>
        <v>-</v>
      </c>
      <c r="AD359" s="59" t="str">
        <f>IF(ISNUMBER(san_table_data!AD356), IF(san_table_data!AD356=-999,"NA",IF(san_table_data!AD356&gt;99, "&gt;99", IF(san_table_data!AD356&lt;1, "&lt;1", san_table_data!AD356))), "-")</f>
        <v>-</v>
      </c>
      <c r="AE359" s="59" t="str">
        <f>IF(ISNUMBER(san_table_data!AE356), IF(san_table_data!AE356=-999,"NA",IF(san_table_data!AE356&gt;99, "&gt;99", IF(san_table_data!AE356&lt;1, "&lt;1", san_table_data!AE356))), "-")</f>
        <v>-</v>
      </c>
      <c r="AF359" s="59" t="str">
        <f>IF(ISNUMBER(san_table_data!AF356), IF(san_table_data!AF356=-999,"NA",IF(san_table_data!AF356&gt;99, "&gt;99", IF(san_table_data!AF356&lt;1, "&lt;1", san_table_data!AF356))), "-")</f>
        <v>-</v>
      </c>
      <c r="AG359" s="62" t="str">
        <f>IF(ISNUMBER(san_table_data!AG356), IF(san_table_data!AG356=-999,"NA",IF(san_table_data!AG356&gt;99, "&gt;99", IF(san_table_data!AG356&lt;1, "&lt;1", san_table_data!AG356))), "-")</f>
        <v>-</v>
      </c>
      <c r="AH359" s="63" t="str">
        <f>IF(ISNUMBER(san_table_data!AH356), IF(san_table_data!AH356=-999,"NA",IF(san_table_data!AH356&gt;99, "&gt;99", IF(san_table_data!AH356&lt;1, "&lt;1", san_table_data!AH356))), "-")</f>
        <v>-</v>
      </c>
      <c r="AI359" s="63" t="str">
        <f>IF(ISNUMBER(san_table_data!AI356), IF(san_table_data!AI356=-999,"NA",IF(san_table_data!AI356&gt;99, "&gt;99", IF(san_table_data!AI356&lt;1, "&lt;1", san_table_data!AI356))), "-")</f>
        <v>-</v>
      </c>
      <c r="AJ359" s="63" t="str">
        <f>IF(ISNUMBER(san_table_data!AJ356), IF(san_table_data!AJ356=-999,"NA",IF(san_table_data!AJ356&gt;99, "&gt;99", IF(san_table_data!AJ356&lt;1, "&lt;1", san_table_data!AJ356))), "-")</f>
        <v>-</v>
      </c>
      <c r="AK359" s="59" t="str">
        <f>IF(ISNUMBER(san_table_data!AK356), IF(san_table_data!AK356=-999,"NA",IF(san_table_data!AK356&gt;99, "&gt;99", IF(san_table_data!AK356&lt;1, "&lt;1", san_table_data!AK356))), "-")</f>
        <v>-</v>
      </c>
      <c r="AL359" s="59" t="str">
        <f>IF(ISNUMBER(san_table_data!AL356), IF(san_table_data!AL356=-999,"NA",IF(san_table_data!AL356&gt;99, "&gt;99", IF(san_table_data!AL356&lt;1, "&lt;1", san_table_data!AL356))), "-")</f>
        <v>-</v>
      </c>
      <c r="AM359" s="59" t="str">
        <f>IF(ISNUMBER(san_table_data!AM356), IF(san_table_data!AM356=-999,"NA",IF(san_table_data!AM356&gt;99, "&gt;99", IF(san_table_data!AM356&lt;1, "&lt;1", san_table_data!AM356))), "-")</f>
        <v>-</v>
      </c>
      <c r="AN359" s="62" t="str">
        <f>IF(ISNUMBER(san_table_data!AN356), IF(san_table_data!AN356=-999,"NA",IF(san_table_data!AN356&gt;99, "&gt;99", IF(san_table_data!AN356&lt;1, "&lt;1", san_table_data!AN356))), "-")</f>
        <v>-</v>
      </c>
      <c r="AO359" s="63" t="str">
        <f>IF(ISNUMBER(san_table_data!AO356), IF(san_table_data!AO356=-999,"NA",IF(san_table_data!AO356&gt;99, "&gt;99", IF(san_table_data!AO356&lt;1, "&lt;1", san_table_data!AO356))), "-")</f>
        <v>-</v>
      </c>
      <c r="AP359" s="63" t="str">
        <f>IF(ISNUMBER(san_table_data!AP356), IF(san_table_data!AP356=-999,"NA",IF(san_table_data!AP356&gt;99, "&gt;99", IF(san_table_data!AP356&lt;1, "&lt;1", san_table_data!AP356))), "-")</f>
        <v>-</v>
      </c>
      <c r="AQ359" s="63" t="str">
        <f>IF(ISNUMBER(san_table_data!AQ356), IF(san_table_data!AQ356=-999,"NA",IF(san_table_data!AQ356&gt;99, "&gt;99", IF(san_table_data!AQ356&lt;1, "&lt;1", san_table_data!AQ356))), "-")</f>
        <v>-</v>
      </c>
      <c r="AR359" s="59" t="str">
        <f>IF(ISNUMBER(san_table_data!AR356), IF(san_table_data!AR356=-999,"NA",IF(san_table_data!AR356&gt;99, "&gt;99", IF(san_table_data!AR356&lt;1, "&lt;1", san_table_data!AR356))), "-")</f>
        <v>-</v>
      </c>
      <c r="AS359" s="59" t="str">
        <f>IF(ISNUMBER(san_table_data!AS356), IF(san_table_data!AS356=-999,"NA",IF(san_table_data!AS356&gt;99, "&gt;99", IF(san_table_data!AS356&lt;1, "&lt;1", san_table_data!AS356))), "-")</f>
        <v>-</v>
      </c>
      <c r="AT359" s="59" t="str">
        <f>IF(ISNUMBER(san_table_data!AT356), IF(san_table_data!AT356=-999,"NA",IF(san_table_data!AT356&gt;99, "&gt;99", IF(san_table_data!AT356&lt;1, "&lt;1", san_table_data!AT356))), "-")</f>
        <v>-</v>
      </c>
    </row>
    <row r="360" x14ac:dyDescent="0.25">
      <c r="A360" s="56" t="str">
        <f>IF(ISBLANK(san_table_data!A357), "", san_table_data!A357)</f>
        <v/>
      </c>
      <c r="B360" s="56" t="str">
        <f>IF(ISBLANK(san_table_data!B357), "", san_table_data!B357)</f>
        <v/>
      </c>
      <c r="C360" s="57" t="str">
        <f>IF(ISNUMBER(san_table_data!C357), san_table_data!C357, "-")</f>
        <v>-</v>
      </c>
      <c r="D360" s="58" t="str">
        <f>IF(ISNUMBER(san_table_data!D357), san_table_data!D357, "-")</f>
        <v>-</v>
      </c>
      <c r="E360" s="59" t="str">
        <f>IF(ISNUMBER(san_table_data!E357), san_table_data!E357, "-")</f>
        <v>-</v>
      </c>
      <c r="F360" s="60" t="str">
        <f>IF(ISNUMBER(san_table_data!F357), IF(san_table_data!F357=-999,"NA",IF(san_table_data!F357&gt;99, "&gt;99", IF(san_table_data!F357&lt;1, "&lt;1", san_table_data!F357))), "-")</f>
        <v>-</v>
      </c>
      <c r="G360" s="59" t="str">
        <f>IF(ISNUMBER(san_table_data!G357), IF(san_table_data!G357=-999,"NA",IF(san_table_data!G357&gt;99, "&gt;99", IF(san_table_data!G357&lt;1, "&lt;1", san_table_data!G357))), "-")</f>
        <v>-</v>
      </c>
      <c r="H360" s="59" t="str">
        <f>IF(ISNUMBER(san_table_data!H357), IF(san_table_data!H357=-999,"NA",IF(san_table_data!H357&gt;99, "&gt;99", IF(san_table_data!H357&lt;1, "&lt;1", san_table_data!H357))), "-")</f>
        <v>-</v>
      </c>
      <c r="I360" s="61" t="str">
        <f>IF(ISNUMBER(san_table_data!I357), IF(san_table_data!I357=-999,"NA",IF(san_table_data!I357&gt;99, "&gt;99", IF(san_table_data!I357&lt;1, "&lt;1", san_table_data!I357))), "-")</f>
        <v>-</v>
      </c>
      <c r="J360" s="47" t="str">
        <f>IF(ISNUMBER(san_table_data!J357), IF(san_table_data!J357=-999,"NA",san_table_data!J357), "-")</f>
        <v>-</v>
      </c>
      <c r="K360" s="47" t="str">
        <f>IF(ISNUMBER(san_table_data!K357), IF(san_table_data!K357=-999,"NA",san_table_data!K357), "-")</f>
        <v>-</v>
      </c>
      <c r="L360" s="60" t="str">
        <f>IF(ISNUMBER(san_table_data!L357), IF(san_table_data!L357=-999,"NA",IF(san_table_data!L357&gt;99, "&gt;99", IF(san_table_data!L357&lt;1, "&lt;1", san_table_data!L357))), "-")</f>
        <v>-</v>
      </c>
      <c r="M360" s="59" t="str">
        <f>IF(ISNUMBER(san_table_data!M357), IF(san_table_data!M357=-999,"NA",IF(san_table_data!M357&gt;99, "&gt;99", IF(san_table_data!M357&lt;1, "&lt;1", san_table_data!M357))), "-")</f>
        <v>-</v>
      </c>
      <c r="N360" s="59" t="str">
        <f>IF(ISNUMBER(san_table_data!N357), IF(san_table_data!N357=-999,"NA",IF(san_table_data!N357&gt;99, "&gt;99", IF(san_table_data!N357&lt;1, "&lt;1", san_table_data!N357))), "-")</f>
        <v>-</v>
      </c>
      <c r="O360" s="61" t="str">
        <f>IF(ISNUMBER(san_table_data!O357), IF(san_table_data!O357=-999,"NA",IF(san_table_data!O357&gt;99, "&gt;99", IF(san_table_data!O357&lt;1, "&lt;1", san_table_data!O357))), "-")</f>
        <v>-</v>
      </c>
      <c r="P360" s="47" t="str">
        <f>IF(ISNUMBER(san_table_data!P357), IF(san_table_data!P357=-999,"NA",san_table_data!P357), "-")</f>
        <v>-</v>
      </c>
      <c r="Q360" s="47" t="str">
        <f>IF(ISNUMBER(san_table_data!Q357), IF(san_table_data!Q357=-999,"NA",san_table_data!Q357), "-")</f>
        <v>-</v>
      </c>
      <c r="R360" s="60" t="str">
        <f>IF(ISNUMBER(san_table_data!R357), IF(san_table_data!R357=-999,"NA",IF(san_table_data!R357&gt;99, "&gt;99", IF(san_table_data!R357&lt;1, "&lt;1", san_table_data!R357))), "-")</f>
        <v>-</v>
      </c>
      <c r="S360" s="59" t="str">
        <f>IF(ISNUMBER(san_table_data!S357), IF(san_table_data!S357=-999,"NA",IF(san_table_data!S357&gt;99, "&gt;99", IF(san_table_data!S357&lt;1, "&lt;1", san_table_data!S357))), "-")</f>
        <v>-</v>
      </c>
      <c r="T360" s="59" t="str">
        <f>IF(ISNUMBER(san_table_data!T357), IF(san_table_data!T357=-999,"NA",IF(san_table_data!T357&gt;99, "&gt;99", IF(san_table_data!T357&lt;1, "&lt;1", san_table_data!T357))), "-")</f>
        <v>-</v>
      </c>
      <c r="U360" s="61" t="str">
        <f>IF(ISNUMBER(san_table_data!U357), IF(san_table_data!U357=-999,"NA",IF(san_table_data!U357&gt;99, "&gt;99", IF(san_table_data!U357&lt;1, "&lt;1", san_table_data!U357))), "-")</f>
        <v>-</v>
      </c>
      <c r="V360" s="47" t="str">
        <f>IF(ISNUMBER(san_table_data!V357), IF(san_table_data!V357=-999,"NA",san_table_data!V357), "-")</f>
        <v>-</v>
      </c>
      <c r="W360" s="47" t="str">
        <f>IF(ISNUMBER(san_table_data!W357), IF(san_table_data!W357=-999,"NA",san_table_data!W357), "-")</f>
        <v>-</v>
      </c>
      <c r="X360" s="47"/>
      <c r="Y360" s="47"/>
      <c r="Z360" s="62" t="str">
        <f>IF(ISNUMBER(san_table_data!Z357), IF(san_table_data!Z357=-999,"NA",IF(san_table_data!Z357&gt;99, "&gt;99", IF(san_table_data!Z357&lt;1, "&lt;1", san_table_data!Z357))), "-")</f>
        <v>-</v>
      </c>
      <c r="AA360" s="63" t="str">
        <f>IF(ISNUMBER(san_table_data!AA357), IF(san_table_data!AA357=-999,"NA",IF(san_table_data!AA357&gt;99, "&gt;99", IF(san_table_data!AA357&lt;1, "&lt;1", san_table_data!AA357))), "-")</f>
        <v>-</v>
      </c>
      <c r="AB360" s="63" t="str">
        <f>IF(ISNUMBER(san_table_data!AB357), IF(san_table_data!AB357=-999,"NA",IF(san_table_data!AB357&gt;99, "&gt;99", IF(san_table_data!AB357&lt;1, "&lt;1", san_table_data!AB357))), "-")</f>
        <v>-</v>
      </c>
      <c r="AC360" s="63" t="str">
        <f>IF(ISNUMBER(san_table_data!AC357), IF(san_table_data!AC357=-999,"NA",IF(san_table_data!AC357&gt;99, "&gt;99", IF(san_table_data!AC357&lt;1, "&lt;1", san_table_data!AC357))), "-")</f>
        <v>-</v>
      </c>
      <c r="AD360" s="59" t="str">
        <f>IF(ISNUMBER(san_table_data!AD357), IF(san_table_data!AD357=-999,"NA",IF(san_table_data!AD357&gt;99, "&gt;99", IF(san_table_data!AD357&lt;1, "&lt;1", san_table_data!AD357))), "-")</f>
        <v>-</v>
      </c>
      <c r="AE360" s="59" t="str">
        <f>IF(ISNUMBER(san_table_data!AE357), IF(san_table_data!AE357=-999,"NA",IF(san_table_data!AE357&gt;99, "&gt;99", IF(san_table_data!AE357&lt;1, "&lt;1", san_table_data!AE357))), "-")</f>
        <v>-</v>
      </c>
      <c r="AF360" s="59" t="str">
        <f>IF(ISNUMBER(san_table_data!AF357), IF(san_table_data!AF357=-999,"NA",IF(san_table_data!AF357&gt;99, "&gt;99", IF(san_table_data!AF357&lt;1, "&lt;1", san_table_data!AF357))), "-")</f>
        <v>-</v>
      </c>
      <c r="AG360" s="62" t="str">
        <f>IF(ISNUMBER(san_table_data!AG357), IF(san_table_data!AG357=-999,"NA",IF(san_table_data!AG357&gt;99, "&gt;99", IF(san_table_data!AG357&lt;1, "&lt;1", san_table_data!AG357))), "-")</f>
        <v>-</v>
      </c>
      <c r="AH360" s="63" t="str">
        <f>IF(ISNUMBER(san_table_data!AH357), IF(san_table_data!AH357=-999,"NA",IF(san_table_data!AH357&gt;99, "&gt;99", IF(san_table_data!AH357&lt;1, "&lt;1", san_table_data!AH357))), "-")</f>
        <v>-</v>
      </c>
      <c r="AI360" s="63" t="str">
        <f>IF(ISNUMBER(san_table_data!AI357), IF(san_table_data!AI357=-999,"NA",IF(san_table_data!AI357&gt;99, "&gt;99", IF(san_table_data!AI357&lt;1, "&lt;1", san_table_data!AI357))), "-")</f>
        <v>-</v>
      </c>
      <c r="AJ360" s="63" t="str">
        <f>IF(ISNUMBER(san_table_data!AJ357), IF(san_table_data!AJ357=-999,"NA",IF(san_table_data!AJ357&gt;99, "&gt;99", IF(san_table_data!AJ357&lt;1, "&lt;1", san_table_data!AJ357))), "-")</f>
        <v>-</v>
      </c>
      <c r="AK360" s="59" t="str">
        <f>IF(ISNUMBER(san_table_data!AK357), IF(san_table_data!AK357=-999,"NA",IF(san_table_data!AK357&gt;99, "&gt;99", IF(san_table_data!AK357&lt;1, "&lt;1", san_table_data!AK357))), "-")</f>
        <v>-</v>
      </c>
      <c r="AL360" s="59" t="str">
        <f>IF(ISNUMBER(san_table_data!AL357), IF(san_table_data!AL357=-999,"NA",IF(san_table_data!AL357&gt;99, "&gt;99", IF(san_table_data!AL357&lt;1, "&lt;1", san_table_data!AL357))), "-")</f>
        <v>-</v>
      </c>
      <c r="AM360" s="59" t="str">
        <f>IF(ISNUMBER(san_table_data!AM357), IF(san_table_data!AM357=-999,"NA",IF(san_table_data!AM357&gt;99, "&gt;99", IF(san_table_data!AM357&lt;1, "&lt;1", san_table_data!AM357))), "-")</f>
        <v>-</v>
      </c>
      <c r="AN360" s="62" t="str">
        <f>IF(ISNUMBER(san_table_data!AN357), IF(san_table_data!AN357=-999,"NA",IF(san_table_data!AN357&gt;99, "&gt;99", IF(san_table_data!AN357&lt;1, "&lt;1", san_table_data!AN357))), "-")</f>
        <v>-</v>
      </c>
      <c r="AO360" s="63" t="str">
        <f>IF(ISNUMBER(san_table_data!AO357), IF(san_table_data!AO357=-999,"NA",IF(san_table_data!AO357&gt;99, "&gt;99", IF(san_table_data!AO357&lt;1, "&lt;1", san_table_data!AO357))), "-")</f>
        <v>-</v>
      </c>
      <c r="AP360" s="63" t="str">
        <f>IF(ISNUMBER(san_table_data!AP357), IF(san_table_data!AP357=-999,"NA",IF(san_table_data!AP357&gt;99, "&gt;99", IF(san_table_data!AP357&lt;1, "&lt;1", san_table_data!AP357))), "-")</f>
        <v>-</v>
      </c>
      <c r="AQ360" s="63" t="str">
        <f>IF(ISNUMBER(san_table_data!AQ357), IF(san_table_data!AQ357=-999,"NA",IF(san_table_data!AQ357&gt;99, "&gt;99", IF(san_table_data!AQ357&lt;1, "&lt;1", san_table_data!AQ357))), "-")</f>
        <v>-</v>
      </c>
      <c r="AR360" s="59" t="str">
        <f>IF(ISNUMBER(san_table_data!AR357), IF(san_table_data!AR357=-999,"NA",IF(san_table_data!AR357&gt;99, "&gt;99", IF(san_table_data!AR357&lt;1, "&lt;1", san_table_data!AR357))), "-")</f>
        <v>-</v>
      </c>
      <c r="AS360" s="59" t="str">
        <f>IF(ISNUMBER(san_table_data!AS357), IF(san_table_data!AS357=-999,"NA",IF(san_table_data!AS357&gt;99, "&gt;99", IF(san_table_data!AS357&lt;1, "&lt;1", san_table_data!AS357))), "-")</f>
        <v>-</v>
      </c>
      <c r="AT360" s="59" t="str">
        <f>IF(ISNUMBER(san_table_data!AT357), IF(san_table_data!AT357=-999,"NA",IF(san_table_data!AT357&gt;99, "&gt;99", IF(san_table_data!AT357&lt;1, "&lt;1", san_table_data!AT357))), "-")</f>
        <v>-</v>
      </c>
    </row>
    <row r="361" x14ac:dyDescent="0.25">
      <c r="A361" s="56" t="str">
        <f>IF(ISBLANK(san_table_data!A358), "", san_table_data!A358)</f>
        <v/>
      </c>
      <c r="B361" s="56" t="str">
        <f>IF(ISBLANK(san_table_data!B358), "", san_table_data!B358)</f>
        <v/>
      </c>
      <c r="C361" s="57" t="str">
        <f>IF(ISNUMBER(san_table_data!C358), san_table_data!C358, "-")</f>
        <v>-</v>
      </c>
      <c r="D361" s="58" t="str">
        <f>IF(ISNUMBER(san_table_data!D358), san_table_data!D358, "-")</f>
        <v>-</v>
      </c>
      <c r="E361" s="59" t="str">
        <f>IF(ISNUMBER(san_table_data!E358), san_table_data!E358, "-")</f>
        <v>-</v>
      </c>
      <c r="F361" s="60" t="str">
        <f>IF(ISNUMBER(san_table_data!F358), IF(san_table_data!F358=-999,"NA",IF(san_table_data!F358&gt;99, "&gt;99", IF(san_table_data!F358&lt;1, "&lt;1", san_table_data!F358))), "-")</f>
        <v>-</v>
      </c>
      <c r="G361" s="59" t="str">
        <f>IF(ISNUMBER(san_table_data!G358), IF(san_table_data!G358=-999,"NA",IF(san_table_data!G358&gt;99, "&gt;99", IF(san_table_data!G358&lt;1, "&lt;1", san_table_data!G358))), "-")</f>
        <v>-</v>
      </c>
      <c r="H361" s="59" t="str">
        <f>IF(ISNUMBER(san_table_data!H358), IF(san_table_data!H358=-999,"NA",IF(san_table_data!H358&gt;99, "&gt;99", IF(san_table_data!H358&lt;1, "&lt;1", san_table_data!H358))), "-")</f>
        <v>-</v>
      </c>
      <c r="I361" s="61" t="str">
        <f>IF(ISNUMBER(san_table_data!I358), IF(san_table_data!I358=-999,"NA",IF(san_table_data!I358&gt;99, "&gt;99", IF(san_table_data!I358&lt;1, "&lt;1", san_table_data!I358))), "-")</f>
        <v>-</v>
      </c>
      <c r="J361" s="47" t="str">
        <f>IF(ISNUMBER(san_table_data!J358), IF(san_table_data!J358=-999,"NA",san_table_data!J358), "-")</f>
        <v>-</v>
      </c>
      <c r="K361" s="47" t="str">
        <f>IF(ISNUMBER(san_table_data!K358), IF(san_table_data!K358=-999,"NA",san_table_data!K358), "-")</f>
        <v>-</v>
      </c>
      <c r="L361" s="60" t="str">
        <f>IF(ISNUMBER(san_table_data!L358), IF(san_table_data!L358=-999,"NA",IF(san_table_data!L358&gt;99, "&gt;99", IF(san_table_data!L358&lt;1, "&lt;1", san_table_data!L358))), "-")</f>
        <v>-</v>
      </c>
      <c r="M361" s="59" t="str">
        <f>IF(ISNUMBER(san_table_data!M358), IF(san_table_data!M358=-999,"NA",IF(san_table_data!M358&gt;99, "&gt;99", IF(san_table_data!M358&lt;1, "&lt;1", san_table_data!M358))), "-")</f>
        <v>-</v>
      </c>
      <c r="N361" s="59" t="str">
        <f>IF(ISNUMBER(san_table_data!N358), IF(san_table_data!N358=-999,"NA",IF(san_table_data!N358&gt;99, "&gt;99", IF(san_table_data!N358&lt;1, "&lt;1", san_table_data!N358))), "-")</f>
        <v>-</v>
      </c>
      <c r="O361" s="61" t="str">
        <f>IF(ISNUMBER(san_table_data!O358), IF(san_table_data!O358=-999,"NA",IF(san_table_data!O358&gt;99, "&gt;99", IF(san_table_data!O358&lt;1, "&lt;1", san_table_data!O358))), "-")</f>
        <v>-</v>
      </c>
      <c r="P361" s="47" t="str">
        <f>IF(ISNUMBER(san_table_data!P358), IF(san_table_data!P358=-999,"NA",san_table_data!P358), "-")</f>
        <v>-</v>
      </c>
      <c r="Q361" s="47" t="str">
        <f>IF(ISNUMBER(san_table_data!Q358), IF(san_table_data!Q358=-999,"NA",san_table_data!Q358), "-")</f>
        <v>-</v>
      </c>
      <c r="R361" s="60" t="str">
        <f>IF(ISNUMBER(san_table_data!R358), IF(san_table_data!R358=-999,"NA",IF(san_table_data!R358&gt;99, "&gt;99", IF(san_table_data!R358&lt;1, "&lt;1", san_table_data!R358))), "-")</f>
        <v>-</v>
      </c>
      <c r="S361" s="59" t="str">
        <f>IF(ISNUMBER(san_table_data!S358), IF(san_table_data!S358=-999,"NA",IF(san_table_data!S358&gt;99, "&gt;99", IF(san_table_data!S358&lt;1, "&lt;1", san_table_data!S358))), "-")</f>
        <v>-</v>
      </c>
      <c r="T361" s="59" t="str">
        <f>IF(ISNUMBER(san_table_data!T358), IF(san_table_data!T358=-999,"NA",IF(san_table_data!T358&gt;99, "&gt;99", IF(san_table_data!T358&lt;1, "&lt;1", san_table_data!T358))), "-")</f>
        <v>-</v>
      </c>
      <c r="U361" s="61" t="str">
        <f>IF(ISNUMBER(san_table_data!U358), IF(san_table_data!U358=-999,"NA",IF(san_table_data!U358&gt;99, "&gt;99", IF(san_table_data!U358&lt;1, "&lt;1", san_table_data!U358))), "-")</f>
        <v>-</v>
      </c>
      <c r="V361" s="47" t="str">
        <f>IF(ISNUMBER(san_table_data!V358), IF(san_table_data!V358=-999,"NA",san_table_data!V358), "-")</f>
        <v>-</v>
      </c>
      <c r="W361" s="47" t="str">
        <f>IF(ISNUMBER(san_table_data!W358), IF(san_table_data!W358=-999,"NA",san_table_data!W358), "-")</f>
        <v>-</v>
      </c>
      <c r="X361" s="47"/>
      <c r="Y361" s="47"/>
      <c r="Z361" s="62" t="str">
        <f>IF(ISNUMBER(san_table_data!Z358), IF(san_table_data!Z358=-999,"NA",IF(san_table_data!Z358&gt;99, "&gt;99", IF(san_table_data!Z358&lt;1, "&lt;1", san_table_data!Z358))), "-")</f>
        <v>-</v>
      </c>
      <c r="AA361" s="63" t="str">
        <f>IF(ISNUMBER(san_table_data!AA358), IF(san_table_data!AA358=-999,"NA",IF(san_table_data!AA358&gt;99, "&gt;99", IF(san_table_data!AA358&lt;1, "&lt;1", san_table_data!AA358))), "-")</f>
        <v>-</v>
      </c>
      <c r="AB361" s="63" t="str">
        <f>IF(ISNUMBER(san_table_data!AB358), IF(san_table_data!AB358=-999,"NA",IF(san_table_data!AB358&gt;99, "&gt;99", IF(san_table_data!AB358&lt;1, "&lt;1", san_table_data!AB358))), "-")</f>
        <v>-</v>
      </c>
      <c r="AC361" s="63" t="str">
        <f>IF(ISNUMBER(san_table_data!AC358), IF(san_table_data!AC358=-999,"NA",IF(san_table_data!AC358&gt;99, "&gt;99", IF(san_table_data!AC358&lt;1, "&lt;1", san_table_data!AC358))), "-")</f>
        <v>-</v>
      </c>
      <c r="AD361" s="59" t="str">
        <f>IF(ISNUMBER(san_table_data!AD358), IF(san_table_data!AD358=-999,"NA",IF(san_table_data!AD358&gt;99, "&gt;99", IF(san_table_data!AD358&lt;1, "&lt;1", san_table_data!AD358))), "-")</f>
        <v>-</v>
      </c>
      <c r="AE361" s="59" t="str">
        <f>IF(ISNUMBER(san_table_data!AE358), IF(san_table_data!AE358=-999,"NA",IF(san_table_data!AE358&gt;99, "&gt;99", IF(san_table_data!AE358&lt;1, "&lt;1", san_table_data!AE358))), "-")</f>
        <v>-</v>
      </c>
      <c r="AF361" s="59" t="str">
        <f>IF(ISNUMBER(san_table_data!AF358), IF(san_table_data!AF358=-999,"NA",IF(san_table_data!AF358&gt;99, "&gt;99", IF(san_table_data!AF358&lt;1, "&lt;1", san_table_data!AF358))), "-")</f>
        <v>-</v>
      </c>
      <c r="AG361" s="62" t="str">
        <f>IF(ISNUMBER(san_table_data!AG358), IF(san_table_data!AG358=-999,"NA",IF(san_table_data!AG358&gt;99, "&gt;99", IF(san_table_data!AG358&lt;1, "&lt;1", san_table_data!AG358))), "-")</f>
        <v>-</v>
      </c>
      <c r="AH361" s="63" t="str">
        <f>IF(ISNUMBER(san_table_data!AH358), IF(san_table_data!AH358=-999,"NA",IF(san_table_data!AH358&gt;99, "&gt;99", IF(san_table_data!AH358&lt;1, "&lt;1", san_table_data!AH358))), "-")</f>
        <v>-</v>
      </c>
      <c r="AI361" s="63" t="str">
        <f>IF(ISNUMBER(san_table_data!AI358), IF(san_table_data!AI358=-999,"NA",IF(san_table_data!AI358&gt;99, "&gt;99", IF(san_table_data!AI358&lt;1, "&lt;1", san_table_data!AI358))), "-")</f>
        <v>-</v>
      </c>
      <c r="AJ361" s="63" t="str">
        <f>IF(ISNUMBER(san_table_data!AJ358), IF(san_table_data!AJ358=-999,"NA",IF(san_table_data!AJ358&gt;99, "&gt;99", IF(san_table_data!AJ358&lt;1, "&lt;1", san_table_data!AJ358))), "-")</f>
        <v>-</v>
      </c>
      <c r="AK361" s="59" t="str">
        <f>IF(ISNUMBER(san_table_data!AK358), IF(san_table_data!AK358=-999,"NA",IF(san_table_data!AK358&gt;99, "&gt;99", IF(san_table_data!AK358&lt;1, "&lt;1", san_table_data!AK358))), "-")</f>
        <v>-</v>
      </c>
      <c r="AL361" s="59" t="str">
        <f>IF(ISNUMBER(san_table_data!AL358), IF(san_table_data!AL358=-999,"NA",IF(san_table_data!AL358&gt;99, "&gt;99", IF(san_table_data!AL358&lt;1, "&lt;1", san_table_data!AL358))), "-")</f>
        <v>-</v>
      </c>
      <c r="AM361" s="59" t="str">
        <f>IF(ISNUMBER(san_table_data!AM358), IF(san_table_data!AM358=-999,"NA",IF(san_table_data!AM358&gt;99, "&gt;99", IF(san_table_data!AM358&lt;1, "&lt;1", san_table_data!AM358))), "-")</f>
        <v>-</v>
      </c>
      <c r="AN361" s="62" t="str">
        <f>IF(ISNUMBER(san_table_data!AN358), IF(san_table_data!AN358=-999,"NA",IF(san_table_data!AN358&gt;99, "&gt;99", IF(san_table_data!AN358&lt;1, "&lt;1", san_table_data!AN358))), "-")</f>
        <v>-</v>
      </c>
      <c r="AO361" s="63" t="str">
        <f>IF(ISNUMBER(san_table_data!AO358), IF(san_table_data!AO358=-999,"NA",IF(san_table_data!AO358&gt;99, "&gt;99", IF(san_table_data!AO358&lt;1, "&lt;1", san_table_data!AO358))), "-")</f>
        <v>-</v>
      </c>
      <c r="AP361" s="63" t="str">
        <f>IF(ISNUMBER(san_table_data!AP358), IF(san_table_data!AP358=-999,"NA",IF(san_table_data!AP358&gt;99, "&gt;99", IF(san_table_data!AP358&lt;1, "&lt;1", san_table_data!AP358))), "-")</f>
        <v>-</v>
      </c>
      <c r="AQ361" s="63" t="str">
        <f>IF(ISNUMBER(san_table_data!AQ358), IF(san_table_data!AQ358=-999,"NA",IF(san_table_data!AQ358&gt;99, "&gt;99", IF(san_table_data!AQ358&lt;1, "&lt;1", san_table_data!AQ358))), "-")</f>
        <v>-</v>
      </c>
      <c r="AR361" s="59" t="str">
        <f>IF(ISNUMBER(san_table_data!AR358), IF(san_table_data!AR358=-999,"NA",IF(san_table_data!AR358&gt;99, "&gt;99", IF(san_table_data!AR358&lt;1, "&lt;1", san_table_data!AR358))), "-")</f>
        <v>-</v>
      </c>
      <c r="AS361" s="59" t="str">
        <f>IF(ISNUMBER(san_table_data!AS358), IF(san_table_data!AS358=-999,"NA",IF(san_table_data!AS358&gt;99, "&gt;99", IF(san_table_data!AS358&lt;1, "&lt;1", san_table_data!AS358))), "-")</f>
        <v>-</v>
      </c>
      <c r="AT361" s="59" t="str">
        <f>IF(ISNUMBER(san_table_data!AT358), IF(san_table_data!AT358=-999,"NA",IF(san_table_data!AT358&gt;99, "&gt;99", IF(san_table_data!AT358&lt;1, "&lt;1", san_table_data!AT358))), "-")</f>
        <v>-</v>
      </c>
    </row>
    <row r="362" x14ac:dyDescent="0.25">
      <c r="A362" s="56" t="str">
        <f>IF(ISBLANK(san_table_data!A359), "", san_table_data!A359)</f>
        <v/>
      </c>
      <c r="B362" s="56" t="str">
        <f>IF(ISBLANK(san_table_data!B359), "", san_table_data!B359)</f>
        <v/>
      </c>
      <c r="C362" s="57" t="str">
        <f>IF(ISNUMBER(san_table_data!C359), san_table_data!C359, "-")</f>
        <v>-</v>
      </c>
      <c r="D362" s="58" t="str">
        <f>IF(ISNUMBER(san_table_data!D359), san_table_data!D359, "-")</f>
        <v>-</v>
      </c>
      <c r="E362" s="59" t="str">
        <f>IF(ISNUMBER(san_table_data!E359), san_table_data!E359, "-")</f>
        <v>-</v>
      </c>
      <c r="F362" s="60" t="str">
        <f>IF(ISNUMBER(san_table_data!F359), IF(san_table_data!F359=-999,"NA",IF(san_table_data!F359&gt;99, "&gt;99", IF(san_table_data!F359&lt;1, "&lt;1", san_table_data!F359))), "-")</f>
        <v>-</v>
      </c>
      <c r="G362" s="59" t="str">
        <f>IF(ISNUMBER(san_table_data!G359), IF(san_table_data!G359=-999,"NA",IF(san_table_data!G359&gt;99, "&gt;99", IF(san_table_data!G359&lt;1, "&lt;1", san_table_data!G359))), "-")</f>
        <v>-</v>
      </c>
      <c r="H362" s="59" t="str">
        <f>IF(ISNUMBER(san_table_data!H359), IF(san_table_data!H359=-999,"NA",IF(san_table_data!H359&gt;99, "&gt;99", IF(san_table_data!H359&lt;1, "&lt;1", san_table_data!H359))), "-")</f>
        <v>-</v>
      </c>
      <c r="I362" s="61" t="str">
        <f>IF(ISNUMBER(san_table_data!I359), IF(san_table_data!I359=-999,"NA",IF(san_table_data!I359&gt;99, "&gt;99", IF(san_table_data!I359&lt;1, "&lt;1", san_table_data!I359))), "-")</f>
        <v>-</v>
      </c>
      <c r="J362" s="47" t="str">
        <f>IF(ISNUMBER(san_table_data!J359), IF(san_table_data!J359=-999,"NA",san_table_data!J359), "-")</f>
        <v>-</v>
      </c>
      <c r="K362" s="47" t="str">
        <f>IF(ISNUMBER(san_table_data!K359), IF(san_table_data!K359=-999,"NA",san_table_data!K359), "-")</f>
        <v>-</v>
      </c>
      <c r="L362" s="60" t="str">
        <f>IF(ISNUMBER(san_table_data!L359), IF(san_table_data!L359=-999,"NA",IF(san_table_data!L359&gt;99, "&gt;99", IF(san_table_data!L359&lt;1, "&lt;1", san_table_data!L359))), "-")</f>
        <v>-</v>
      </c>
      <c r="M362" s="59" t="str">
        <f>IF(ISNUMBER(san_table_data!M359), IF(san_table_data!M359=-999,"NA",IF(san_table_data!M359&gt;99, "&gt;99", IF(san_table_data!M359&lt;1, "&lt;1", san_table_data!M359))), "-")</f>
        <v>-</v>
      </c>
      <c r="N362" s="59" t="str">
        <f>IF(ISNUMBER(san_table_data!N359), IF(san_table_data!N359=-999,"NA",IF(san_table_data!N359&gt;99, "&gt;99", IF(san_table_data!N359&lt;1, "&lt;1", san_table_data!N359))), "-")</f>
        <v>-</v>
      </c>
      <c r="O362" s="61" t="str">
        <f>IF(ISNUMBER(san_table_data!O359), IF(san_table_data!O359=-999,"NA",IF(san_table_data!O359&gt;99, "&gt;99", IF(san_table_data!O359&lt;1, "&lt;1", san_table_data!O359))), "-")</f>
        <v>-</v>
      </c>
      <c r="P362" s="47" t="str">
        <f>IF(ISNUMBER(san_table_data!P359), IF(san_table_data!P359=-999,"NA",san_table_data!P359), "-")</f>
        <v>-</v>
      </c>
      <c r="Q362" s="47" t="str">
        <f>IF(ISNUMBER(san_table_data!Q359), IF(san_table_data!Q359=-999,"NA",san_table_data!Q359), "-")</f>
        <v>-</v>
      </c>
      <c r="R362" s="60" t="str">
        <f>IF(ISNUMBER(san_table_data!R359), IF(san_table_data!R359=-999,"NA",IF(san_table_data!R359&gt;99, "&gt;99", IF(san_table_data!R359&lt;1, "&lt;1", san_table_data!R359))), "-")</f>
        <v>-</v>
      </c>
      <c r="S362" s="59" t="str">
        <f>IF(ISNUMBER(san_table_data!S359), IF(san_table_data!S359=-999,"NA",IF(san_table_data!S359&gt;99, "&gt;99", IF(san_table_data!S359&lt;1, "&lt;1", san_table_data!S359))), "-")</f>
        <v>-</v>
      </c>
      <c r="T362" s="59" t="str">
        <f>IF(ISNUMBER(san_table_data!T359), IF(san_table_data!T359=-999,"NA",IF(san_table_data!T359&gt;99, "&gt;99", IF(san_table_data!T359&lt;1, "&lt;1", san_table_data!T359))), "-")</f>
        <v>-</v>
      </c>
      <c r="U362" s="61" t="str">
        <f>IF(ISNUMBER(san_table_data!U359), IF(san_table_data!U359=-999,"NA",IF(san_table_data!U359&gt;99, "&gt;99", IF(san_table_data!U359&lt;1, "&lt;1", san_table_data!U359))), "-")</f>
        <v>-</v>
      </c>
      <c r="V362" s="47" t="str">
        <f>IF(ISNUMBER(san_table_data!V359), IF(san_table_data!V359=-999,"NA",san_table_data!V359), "-")</f>
        <v>-</v>
      </c>
      <c r="W362" s="47" t="str">
        <f>IF(ISNUMBER(san_table_data!W359), IF(san_table_data!W359=-999,"NA",san_table_data!W359), "-")</f>
        <v>-</v>
      </c>
      <c r="X362" s="47"/>
      <c r="Y362" s="47"/>
      <c r="Z362" s="62" t="str">
        <f>IF(ISNUMBER(san_table_data!Z359), IF(san_table_data!Z359=-999,"NA",IF(san_table_data!Z359&gt;99, "&gt;99", IF(san_table_data!Z359&lt;1, "&lt;1", san_table_data!Z359))), "-")</f>
        <v>-</v>
      </c>
      <c r="AA362" s="63" t="str">
        <f>IF(ISNUMBER(san_table_data!AA359), IF(san_table_data!AA359=-999,"NA",IF(san_table_data!AA359&gt;99, "&gt;99", IF(san_table_data!AA359&lt;1, "&lt;1", san_table_data!AA359))), "-")</f>
        <v>-</v>
      </c>
      <c r="AB362" s="63" t="str">
        <f>IF(ISNUMBER(san_table_data!AB359), IF(san_table_data!AB359=-999,"NA",IF(san_table_data!AB359&gt;99, "&gt;99", IF(san_table_data!AB359&lt;1, "&lt;1", san_table_data!AB359))), "-")</f>
        <v>-</v>
      </c>
      <c r="AC362" s="63" t="str">
        <f>IF(ISNUMBER(san_table_data!AC359), IF(san_table_data!AC359=-999,"NA",IF(san_table_data!AC359&gt;99, "&gt;99", IF(san_table_data!AC359&lt;1, "&lt;1", san_table_data!AC359))), "-")</f>
        <v>-</v>
      </c>
      <c r="AD362" s="59" t="str">
        <f>IF(ISNUMBER(san_table_data!AD359), IF(san_table_data!AD359=-999,"NA",IF(san_table_data!AD359&gt;99, "&gt;99", IF(san_table_data!AD359&lt;1, "&lt;1", san_table_data!AD359))), "-")</f>
        <v>-</v>
      </c>
      <c r="AE362" s="59" t="str">
        <f>IF(ISNUMBER(san_table_data!AE359), IF(san_table_data!AE359=-999,"NA",IF(san_table_data!AE359&gt;99, "&gt;99", IF(san_table_data!AE359&lt;1, "&lt;1", san_table_data!AE359))), "-")</f>
        <v>-</v>
      </c>
      <c r="AF362" s="59" t="str">
        <f>IF(ISNUMBER(san_table_data!AF359), IF(san_table_data!AF359=-999,"NA",IF(san_table_data!AF359&gt;99, "&gt;99", IF(san_table_data!AF359&lt;1, "&lt;1", san_table_data!AF359))), "-")</f>
        <v>-</v>
      </c>
      <c r="AG362" s="62" t="str">
        <f>IF(ISNUMBER(san_table_data!AG359), IF(san_table_data!AG359=-999,"NA",IF(san_table_data!AG359&gt;99, "&gt;99", IF(san_table_data!AG359&lt;1, "&lt;1", san_table_data!AG359))), "-")</f>
        <v>-</v>
      </c>
      <c r="AH362" s="63" t="str">
        <f>IF(ISNUMBER(san_table_data!AH359), IF(san_table_data!AH359=-999,"NA",IF(san_table_data!AH359&gt;99, "&gt;99", IF(san_table_data!AH359&lt;1, "&lt;1", san_table_data!AH359))), "-")</f>
        <v>-</v>
      </c>
      <c r="AI362" s="63" t="str">
        <f>IF(ISNUMBER(san_table_data!AI359), IF(san_table_data!AI359=-999,"NA",IF(san_table_data!AI359&gt;99, "&gt;99", IF(san_table_data!AI359&lt;1, "&lt;1", san_table_data!AI359))), "-")</f>
        <v>-</v>
      </c>
      <c r="AJ362" s="63" t="str">
        <f>IF(ISNUMBER(san_table_data!AJ359), IF(san_table_data!AJ359=-999,"NA",IF(san_table_data!AJ359&gt;99, "&gt;99", IF(san_table_data!AJ359&lt;1, "&lt;1", san_table_data!AJ359))), "-")</f>
        <v>-</v>
      </c>
      <c r="AK362" s="59" t="str">
        <f>IF(ISNUMBER(san_table_data!AK359), IF(san_table_data!AK359=-999,"NA",IF(san_table_data!AK359&gt;99, "&gt;99", IF(san_table_data!AK359&lt;1, "&lt;1", san_table_data!AK359))), "-")</f>
        <v>-</v>
      </c>
      <c r="AL362" s="59" t="str">
        <f>IF(ISNUMBER(san_table_data!AL359), IF(san_table_data!AL359=-999,"NA",IF(san_table_data!AL359&gt;99, "&gt;99", IF(san_table_data!AL359&lt;1, "&lt;1", san_table_data!AL359))), "-")</f>
        <v>-</v>
      </c>
      <c r="AM362" s="59" t="str">
        <f>IF(ISNUMBER(san_table_data!AM359), IF(san_table_data!AM359=-999,"NA",IF(san_table_data!AM359&gt;99, "&gt;99", IF(san_table_data!AM359&lt;1, "&lt;1", san_table_data!AM359))), "-")</f>
        <v>-</v>
      </c>
      <c r="AN362" s="62" t="str">
        <f>IF(ISNUMBER(san_table_data!AN359), IF(san_table_data!AN359=-999,"NA",IF(san_table_data!AN359&gt;99, "&gt;99", IF(san_table_data!AN359&lt;1, "&lt;1", san_table_data!AN359))), "-")</f>
        <v>-</v>
      </c>
      <c r="AO362" s="63" t="str">
        <f>IF(ISNUMBER(san_table_data!AO359), IF(san_table_data!AO359=-999,"NA",IF(san_table_data!AO359&gt;99, "&gt;99", IF(san_table_data!AO359&lt;1, "&lt;1", san_table_data!AO359))), "-")</f>
        <v>-</v>
      </c>
      <c r="AP362" s="63" t="str">
        <f>IF(ISNUMBER(san_table_data!AP359), IF(san_table_data!AP359=-999,"NA",IF(san_table_data!AP359&gt;99, "&gt;99", IF(san_table_data!AP359&lt;1, "&lt;1", san_table_data!AP359))), "-")</f>
        <v>-</v>
      </c>
      <c r="AQ362" s="63" t="str">
        <f>IF(ISNUMBER(san_table_data!AQ359), IF(san_table_data!AQ359=-999,"NA",IF(san_table_data!AQ359&gt;99, "&gt;99", IF(san_table_data!AQ359&lt;1, "&lt;1", san_table_data!AQ359))), "-")</f>
        <v>-</v>
      </c>
      <c r="AR362" s="59" t="str">
        <f>IF(ISNUMBER(san_table_data!AR359), IF(san_table_data!AR359=-999,"NA",IF(san_table_data!AR359&gt;99, "&gt;99", IF(san_table_data!AR359&lt;1, "&lt;1", san_table_data!AR359))), "-")</f>
        <v>-</v>
      </c>
      <c r="AS362" s="59" t="str">
        <f>IF(ISNUMBER(san_table_data!AS359), IF(san_table_data!AS359=-999,"NA",IF(san_table_data!AS359&gt;99, "&gt;99", IF(san_table_data!AS359&lt;1, "&lt;1", san_table_data!AS359))), "-")</f>
        <v>-</v>
      </c>
      <c r="AT362" s="59" t="str">
        <f>IF(ISNUMBER(san_table_data!AT359), IF(san_table_data!AT359=-999,"NA",IF(san_table_data!AT359&gt;99, "&gt;99", IF(san_table_data!AT359&lt;1, "&lt;1", san_table_data!AT359))), "-")</f>
        <v>-</v>
      </c>
    </row>
    <row r="363" x14ac:dyDescent="0.25">
      <c r="A363" s="56" t="str">
        <f>IF(ISBLANK(san_table_data!A360), "", san_table_data!A360)</f>
        <v/>
      </c>
      <c r="B363" s="56" t="str">
        <f>IF(ISBLANK(san_table_data!B360), "", san_table_data!B360)</f>
        <v/>
      </c>
      <c r="C363" s="57" t="str">
        <f>IF(ISNUMBER(san_table_data!C360), san_table_data!C360, "-")</f>
        <v>-</v>
      </c>
      <c r="D363" s="58" t="str">
        <f>IF(ISNUMBER(san_table_data!D360), san_table_data!D360, "-")</f>
        <v>-</v>
      </c>
      <c r="E363" s="59" t="str">
        <f>IF(ISNUMBER(san_table_data!E360), san_table_data!E360, "-")</f>
        <v>-</v>
      </c>
      <c r="F363" s="60" t="str">
        <f>IF(ISNUMBER(san_table_data!F360), IF(san_table_data!F360=-999,"NA",IF(san_table_data!F360&gt;99, "&gt;99", IF(san_table_data!F360&lt;1, "&lt;1", san_table_data!F360))), "-")</f>
        <v>-</v>
      </c>
      <c r="G363" s="59" t="str">
        <f>IF(ISNUMBER(san_table_data!G360), IF(san_table_data!G360=-999,"NA",IF(san_table_data!G360&gt;99, "&gt;99", IF(san_table_data!G360&lt;1, "&lt;1", san_table_data!G360))), "-")</f>
        <v>-</v>
      </c>
      <c r="H363" s="59" t="str">
        <f>IF(ISNUMBER(san_table_data!H360), IF(san_table_data!H360=-999,"NA",IF(san_table_data!H360&gt;99, "&gt;99", IF(san_table_data!H360&lt;1, "&lt;1", san_table_data!H360))), "-")</f>
        <v>-</v>
      </c>
      <c r="I363" s="61" t="str">
        <f>IF(ISNUMBER(san_table_data!I360), IF(san_table_data!I360=-999,"NA",IF(san_table_data!I360&gt;99, "&gt;99", IF(san_table_data!I360&lt;1, "&lt;1", san_table_data!I360))), "-")</f>
        <v>-</v>
      </c>
      <c r="J363" s="47" t="str">
        <f>IF(ISNUMBER(san_table_data!J360), IF(san_table_data!J360=-999,"NA",san_table_data!J360), "-")</f>
        <v>-</v>
      </c>
      <c r="K363" s="47" t="str">
        <f>IF(ISNUMBER(san_table_data!K360), IF(san_table_data!K360=-999,"NA",san_table_data!K360), "-")</f>
        <v>-</v>
      </c>
      <c r="L363" s="60" t="str">
        <f>IF(ISNUMBER(san_table_data!L360), IF(san_table_data!L360=-999,"NA",IF(san_table_data!L360&gt;99, "&gt;99", IF(san_table_data!L360&lt;1, "&lt;1", san_table_data!L360))), "-")</f>
        <v>-</v>
      </c>
      <c r="M363" s="59" t="str">
        <f>IF(ISNUMBER(san_table_data!M360), IF(san_table_data!M360=-999,"NA",IF(san_table_data!M360&gt;99, "&gt;99", IF(san_table_data!M360&lt;1, "&lt;1", san_table_data!M360))), "-")</f>
        <v>-</v>
      </c>
      <c r="N363" s="59" t="str">
        <f>IF(ISNUMBER(san_table_data!N360), IF(san_table_data!N360=-999,"NA",IF(san_table_data!N360&gt;99, "&gt;99", IF(san_table_data!N360&lt;1, "&lt;1", san_table_data!N360))), "-")</f>
        <v>-</v>
      </c>
      <c r="O363" s="61" t="str">
        <f>IF(ISNUMBER(san_table_data!O360), IF(san_table_data!O360=-999,"NA",IF(san_table_data!O360&gt;99, "&gt;99", IF(san_table_data!O360&lt;1, "&lt;1", san_table_data!O360))), "-")</f>
        <v>-</v>
      </c>
      <c r="P363" s="47" t="str">
        <f>IF(ISNUMBER(san_table_data!P360), IF(san_table_data!P360=-999,"NA",san_table_data!P360), "-")</f>
        <v>-</v>
      </c>
      <c r="Q363" s="47" t="str">
        <f>IF(ISNUMBER(san_table_data!Q360), IF(san_table_data!Q360=-999,"NA",san_table_data!Q360), "-")</f>
        <v>-</v>
      </c>
      <c r="R363" s="60" t="str">
        <f>IF(ISNUMBER(san_table_data!R360), IF(san_table_data!R360=-999,"NA",IF(san_table_data!R360&gt;99, "&gt;99", IF(san_table_data!R360&lt;1, "&lt;1", san_table_data!R360))), "-")</f>
        <v>-</v>
      </c>
      <c r="S363" s="59" t="str">
        <f>IF(ISNUMBER(san_table_data!S360), IF(san_table_data!S360=-999,"NA",IF(san_table_data!S360&gt;99, "&gt;99", IF(san_table_data!S360&lt;1, "&lt;1", san_table_data!S360))), "-")</f>
        <v>-</v>
      </c>
      <c r="T363" s="59" t="str">
        <f>IF(ISNUMBER(san_table_data!T360), IF(san_table_data!T360=-999,"NA",IF(san_table_data!T360&gt;99, "&gt;99", IF(san_table_data!T360&lt;1, "&lt;1", san_table_data!T360))), "-")</f>
        <v>-</v>
      </c>
      <c r="U363" s="61" t="str">
        <f>IF(ISNUMBER(san_table_data!U360), IF(san_table_data!U360=-999,"NA",IF(san_table_data!U360&gt;99, "&gt;99", IF(san_table_data!U360&lt;1, "&lt;1", san_table_data!U360))), "-")</f>
        <v>-</v>
      </c>
      <c r="V363" s="47" t="str">
        <f>IF(ISNUMBER(san_table_data!V360), IF(san_table_data!V360=-999,"NA",san_table_data!V360), "-")</f>
        <v>-</v>
      </c>
      <c r="W363" s="47" t="str">
        <f>IF(ISNUMBER(san_table_data!W360), IF(san_table_data!W360=-999,"NA",san_table_data!W360), "-")</f>
        <v>-</v>
      </c>
      <c r="X363" s="47"/>
      <c r="Y363" s="47"/>
      <c r="Z363" s="62" t="str">
        <f>IF(ISNUMBER(san_table_data!Z360), IF(san_table_data!Z360=-999,"NA",IF(san_table_data!Z360&gt;99, "&gt;99", IF(san_table_data!Z360&lt;1, "&lt;1", san_table_data!Z360))), "-")</f>
        <v>-</v>
      </c>
      <c r="AA363" s="63" t="str">
        <f>IF(ISNUMBER(san_table_data!AA360), IF(san_table_data!AA360=-999,"NA",IF(san_table_data!AA360&gt;99, "&gt;99", IF(san_table_data!AA360&lt;1, "&lt;1", san_table_data!AA360))), "-")</f>
        <v>-</v>
      </c>
      <c r="AB363" s="63" t="str">
        <f>IF(ISNUMBER(san_table_data!AB360), IF(san_table_data!AB360=-999,"NA",IF(san_table_data!AB360&gt;99, "&gt;99", IF(san_table_data!AB360&lt;1, "&lt;1", san_table_data!AB360))), "-")</f>
        <v>-</v>
      </c>
      <c r="AC363" s="63" t="str">
        <f>IF(ISNUMBER(san_table_data!AC360), IF(san_table_data!AC360=-999,"NA",IF(san_table_data!AC360&gt;99, "&gt;99", IF(san_table_data!AC360&lt;1, "&lt;1", san_table_data!AC360))), "-")</f>
        <v>-</v>
      </c>
      <c r="AD363" s="59" t="str">
        <f>IF(ISNUMBER(san_table_data!AD360), IF(san_table_data!AD360=-999,"NA",IF(san_table_data!AD360&gt;99, "&gt;99", IF(san_table_data!AD360&lt;1, "&lt;1", san_table_data!AD360))), "-")</f>
        <v>-</v>
      </c>
      <c r="AE363" s="59" t="str">
        <f>IF(ISNUMBER(san_table_data!AE360), IF(san_table_data!AE360=-999,"NA",IF(san_table_data!AE360&gt;99, "&gt;99", IF(san_table_data!AE360&lt;1, "&lt;1", san_table_data!AE360))), "-")</f>
        <v>-</v>
      </c>
      <c r="AF363" s="59" t="str">
        <f>IF(ISNUMBER(san_table_data!AF360), IF(san_table_data!AF360=-999,"NA",IF(san_table_data!AF360&gt;99, "&gt;99", IF(san_table_data!AF360&lt;1, "&lt;1", san_table_data!AF360))), "-")</f>
        <v>-</v>
      </c>
      <c r="AG363" s="62" t="str">
        <f>IF(ISNUMBER(san_table_data!AG360), IF(san_table_data!AG360=-999,"NA",IF(san_table_data!AG360&gt;99, "&gt;99", IF(san_table_data!AG360&lt;1, "&lt;1", san_table_data!AG360))), "-")</f>
        <v>-</v>
      </c>
      <c r="AH363" s="63" t="str">
        <f>IF(ISNUMBER(san_table_data!AH360), IF(san_table_data!AH360=-999,"NA",IF(san_table_data!AH360&gt;99, "&gt;99", IF(san_table_data!AH360&lt;1, "&lt;1", san_table_data!AH360))), "-")</f>
        <v>-</v>
      </c>
      <c r="AI363" s="63" t="str">
        <f>IF(ISNUMBER(san_table_data!AI360), IF(san_table_data!AI360=-999,"NA",IF(san_table_data!AI360&gt;99, "&gt;99", IF(san_table_data!AI360&lt;1, "&lt;1", san_table_data!AI360))), "-")</f>
        <v>-</v>
      </c>
      <c r="AJ363" s="63" t="str">
        <f>IF(ISNUMBER(san_table_data!AJ360), IF(san_table_data!AJ360=-999,"NA",IF(san_table_data!AJ360&gt;99, "&gt;99", IF(san_table_data!AJ360&lt;1, "&lt;1", san_table_data!AJ360))), "-")</f>
        <v>-</v>
      </c>
      <c r="AK363" s="59" t="str">
        <f>IF(ISNUMBER(san_table_data!AK360), IF(san_table_data!AK360=-999,"NA",IF(san_table_data!AK360&gt;99, "&gt;99", IF(san_table_data!AK360&lt;1, "&lt;1", san_table_data!AK360))), "-")</f>
        <v>-</v>
      </c>
      <c r="AL363" s="59" t="str">
        <f>IF(ISNUMBER(san_table_data!AL360), IF(san_table_data!AL360=-999,"NA",IF(san_table_data!AL360&gt;99, "&gt;99", IF(san_table_data!AL360&lt;1, "&lt;1", san_table_data!AL360))), "-")</f>
        <v>-</v>
      </c>
      <c r="AM363" s="59" t="str">
        <f>IF(ISNUMBER(san_table_data!AM360), IF(san_table_data!AM360=-999,"NA",IF(san_table_data!AM360&gt;99, "&gt;99", IF(san_table_data!AM360&lt;1, "&lt;1", san_table_data!AM360))), "-")</f>
        <v>-</v>
      </c>
      <c r="AN363" s="62" t="str">
        <f>IF(ISNUMBER(san_table_data!AN360), IF(san_table_data!AN360=-999,"NA",IF(san_table_data!AN360&gt;99, "&gt;99", IF(san_table_data!AN360&lt;1, "&lt;1", san_table_data!AN360))), "-")</f>
        <v>-</v>
      </c>
      <c r="AO363" s="63" t="str">
        <f>IF(ISNUMBER(san_table_data!AO360), IF(san_table_data!AO360=-999,"NA",IF(san_table_data!AO360&gt;99, "&gt;99", IF(san_table_data!AO360&lt;1, "&lt;1", san_table_data!AO360))), "-")</f>
        <v>-</v>
      </c>
      <c r="AP363" s="63" t="str">
        <f>IF(ISNUMBER(san_table_data!AP360), IF(san_table_data!AP360=-999,"NA",IF(san_table_data!AP360&gt;99, "&gt;99", IF(san_table_data!AP360&lt;1, "&lt;1", san_table_data!AP360))), "-")</f>
        <v>-</v>
      </c>
      <c r="AQ363" s="63" t="str">
        <f>IF(ISNUMBER(san_table_data!AQ360), IF(san_table_data!AQ360=-999,"NA",IF(san_table_data!AQ360&gt;99, "&gt;99", IF(san_table_data!AQ360&lt;1, "&lt;1", san_table_data!AQ360))), "-")</f>
        <v>-</v>
      </c>
      <c r="AR363" s="59" t="str">
        <f>IF(ISNUMBER(san_table_data!AR360), IF(san_table_data!AR360=-999,"NA",IF(san_table_data!AR360&gt;99, "&gt;99", IF(san_table_data!AR360&lt;1, "&lt;1", san_table_data!AR360))), "-")</f>
        <v>-</v>
      </c>
      <c r="AS363" s="59" t="str">
        <f>IF(ISNUMBER(san_table_data!AS360), IF(san_table_data!AS360=-999,"NA",IF(san_table_data!AS360&gt;99, "&gt;99", IF(san_table_data!AS360&lt;1, "&lt;1", san_table_data!AS360))), "-")</f>
        <v>-</v>
      </c>
      <c r="AT363" s="59" t="str">
        <f>IF(ISNUMBER(san_table_data!AT360), IF(san_table_data!AT360=-999,"NA",IF(san_table_data!AT360&gt;99, "&gt;99", IF(san_table_data!AT360&lt;1, "&lt;1", san_table_data!AT360))), "-")</f>
        <v>-</v>
      </c>
    </row>
    <row r="364" x14ac:dyDescent="0.25">
      <c r="A364" s="56" t="str">
        <f>IF(ISBLANK(san_table_data!A361), "", san_table_data!A361)</f>
        <v/>
      </c>
      <c r="B364" s="56" t="str">
        <f>IF(ISBLANK(san_table_data!B361), "", san_table_data!B361)</f>
        <v/>
      </c>
      <c r="C364" s="57" t="str">
        <f>IF(ISNUMBER(san_table_data!C361), san_table_data!C361, "-")</f>
        <v>-</v>
      </c>
      <c r="D364" s="58" t="str">
        <f>IF(ISNUMBER(san_table_data!D361), san_table_data!D361, "-")</f>
        <v>-</v>
      </c>
      <c r="E364" s="59" t="str">
        <f>IF(ISNUMBER(san_table_data!E361), san_table_data!E361, "-")</f>
        <v>-</v>
      </c>
      <c r="F364" s="60" t="str">
        <f>IF(ISNUMBER(san_table_data!F361), IF(san_table_data!F361=-999,"NA",IF(san_table_data!F361&gt;99, "&gt;99", IF(san_table_data!F361&lt;1, "&lt;1", san_table_data!F361))), "-")</f>
        <v>-</v>
      </c>
      <c r="G364" s="59" t="str">
        <f>IF(ISNUMBER(san_table_data!G361), IF(san_table_data!G361=-999,"NA",IF(san_table_data!G361&gt;99, "&gt;99", IF(san_table_data!G361&lt;1, "&lt;1", san_table_data!G361))), "-")</f>
        <v>-</v>
      </c>
      <c r="H364" s="59" t="str">
        <f>IF(ISNUMBER(san_table_data!H361), IF(san_table_data!H361=-999,"NA",IF(san_table_data!H361&gt;99, "&gt;99", IF(san_table_data!H361&lt;1, "&lt;1", san_table_data!H361))), "-")</f>
        <v>-</v>
      </c>
      <c r="I364" s="61" t="str">
        <f>IF(ISNUMBER(san_table_data!I361), IF(san_table_data!I361=-999,"NA",IF(san_table_data!I361&gt;99, "&gt;99", IF(san_table_data!I361&lt;1, "&lt;1", san_table_data!I361))), "-")</f>
        <v>-</v>
      </c>
      <c r="J364" s="47" t="str">
        <f>IF(ISNUMBER(san_table_data!J361), IF(san_table_data!J361=-999,"NA",san_table_data!J361), "-")</f>
        <v>-</v>
      </c>
      <c r="K364" s="47" t="str">
        <f>IF(ISNUMBER(san_table_data!K361), IF(san_table_data!K361=-999,"NA",san_table_data!K361), "-")</f>
        <v>-</v>
      </c>
      <c r="L364" s="60" t="str">
        <f>IF(ISNUMBER(san_table_data!L361), IF(san_table_data!L361=-999,"NA",IF(san_table_data!L361&gt;99, "&gt;99", IF(san_table_data!L361&lt;1, "&lt;1", san_table_data!L361))), "-")</f>
        <v>-</v>
      </c>
      <c r="M364" s="59" t="str">
        <f>IF(ISNUMBER(san_table_data!M361), IF(san_table_data!M361=-999,"NA",IF(san_table_data!M361&gt;99, "&gt;99", IF(san_table_data!M361&lt;1, "&lt;1", san_table_data!M361))), "-")</f>
        <v>-</v>
      </c>
      <c r="N364" s="59" t="str">
        <f>IF(ISNUMBER(san_table_data!N361), IF(san_table_data!N361=-999,"NA",IF(san_table_data!N361&gt;99, "&gt;99", IF(san_table_data!N361&lt;1, "&lt;1", san_table_data!N361))), "-")</f>
        <v>-</v>
      </c>
      <c r="O364" s="61" t="str">
        <f>IF(ISNUMBER(san_table_data!O361), IF(san_table_data!O361=-999,"NA",IF(san_table_data!O361&gt;99, "&gt;99", IF(san_table_data!O361&lt;1, "&lt;1", san_table_data!O361))), "-")</f>
        <v>-</v>
      </c>
      <c r="P364" s="47" t="str">
        <f>IF(ISNUMBER(san_table_data!P361), IF(san_table_data!P361=-999,"NA",san_table_data!P361), "-")</f>
        <v>-</v>
      </c>
      <c r="Q364" s="47" t="str">
        <f>IF(ISNUMBER(san_table_data!Q361), IF(san_table_data!Q361=-999,"NA",san_table_data!Q361), "-")</f>
        <v>-</v>
      </c>
      <c r="R364" s="60" t="str">
        <f>IF(ISNUMBER(san_table_data!R361), IF(san_table_data!R361=-999,"NA",IF(san_table_data!R361&gt;99, "&gt;99", IF(san_table_data!R361&lt;1, "&lt;1", san_table_data!R361))), "-")</f>
        <v>-</v>
      </c>
      <c r="S364" s="59" t="str">
        <f>IF(ISNUMBER(san_table_data!S361), IF(san_table_data!S361=-999,"NA",IF(san_table_data!S361&gt;99, "&gt;99", IF(san_table_data!S361&lt;1, "&lt;1", san_table_data!S361))), "-")</f>
        <v>-</v>
      </c>
      <c r="T364" s="59" t="str">
        <f>IF(ISNUMBER(san_table_data!T361), IF(san_table_data!T361=-999,"NA",IF(san_table_data!T361&gt;99, "&gt;99", IF(san_table_data!T361&lt;1, "&lt;1", san_table_data!T361))), "-")</f>
        <v>-</v>
      </c>
      <c r="U364" s="61" t="str">
        <f>IF(ISNUMBER(san_table_data!U361), IF(san_table_data!U361=-999,"NA",IF(san_table_data!U361&gt;99, "&gt;99", IF(san_table_data!U361&lt;1, "&lt;1", san_table_data!U361))), "-")</f>
        <v>-</v>
      </c>
      <c r="V364" s="47" t="str">
        <f>IF(ISNUMBER(san_table_data!V361), IF(san_table_data!V361=-999,"NA",san_table_data!V361), "-")</f>
        <v>-</v>
      </c>
      <c r="W364" s="47" t="str">
        <f>IF(ISNUMBER(san_table_data!W361), IF(san_table_data!W361=-999,"NA",san_table_data!W361), "-")</f>
        <v>-</v>
      </c>
      <c r="X364" s="47"/>
      <c r="Y364" s="47"/>
      <c r="Z364" s="62" t="str">
        <f>IF(ISNUMBER(san_table_data!Z361), IF(san_table_data!Z361=-999,"NA",IF(san_table_data!Z361&gt;99, "&gt;99", IF(san_table_data!Z361&lt;1, "&lt;1", san_table_data!Z361))), "-")</f>
        <v>-</v>
      </c>
      <c r="AA364" s="63" t="str">
        <f>IF(ISNUMBER(san_table_data!AA361), IF(san_table_data!AA361=-999,"NA",IF(san_table_data!AA361&gt;99, "&gt;99", IF(san_table_data!AA361&lt;1, "&lt;1", san_table_data!AA361))), "-")</f>
        <v>-</v>
      </c>
      <c r="AB364" s="63" t="str">
        <f>IF(ISNUMBER(san_table_data!AB361), IF(san_table_data!AB361=-999,"NA",IF(san_table_data!AB361&gt;99, "&gt;99", IF(san_table_data!AB361&lt;1, "&lt;1", san_table_data!AB361))), "-")</f>
        <v>-</v>
      </c>
      <c r="AC364" s="63" t="str">
        <f>IF(ISNUMBER(san_table_data!AC361), IF(san_table_data!AC361=-999,"NA",IF(san_table_data!AC361&gt;99, "&gt;99", IF(san_table_data!AC361&lt;1, "&lt;1", san_table_data!AC361))), "-")</f>
        <v>-</v>
      </c>
      <c r="AD364" s="59" t="str">
        <f>IF(ISNUMBER(san_table_data!AD361), IF(san_table_data!AD361=-999,"NA",IF(san_table_data!AD361&gt;99, "&gt;99", IF(san_table_data!AD361&lt;1, "&lt;1", san_table_data!AD361))), "-")</f>
        <v>-</v>
      </c>
      <c r="AE364" s="59" t="str">
        <f>IF(ISNUMBER(san_table_data!AE361), IF(san_table_data!AE361=-999,"NA",IF(san_table_data!AE361&gt;99, "&gt;99", IF(san_table_data!AE361&lt;1, "&lt;1", san_table_data!AE361))), "-")</f>
        <v>-</v>
      </c>
      <c r="AF364" s="59" t="str">
        <f>IF(ISNUMBER(san_table_data!AF361), IF(san_table_data!AF361=-999,"NA",IF(san_table_data!AF361&gt;99, "&gt;99", IF(san_table_data!AF361&lt;1, "&lt;1", san_table_data!AF361))), "-")</f>
        <v>-</v>
      </c>
      <c r="AG364" s="62" t="str">
        <f>IF(ISNUMBER(san_table_data!AG361), IF(san_table_data!AG361=-999,"NA",IF(san_table_data!AG361&gt;99, "&gt;99", IF(san_table_data!AG361&lt;1, "&lt;1", san_table_data!AG361))), "-")</f>
        <v>-</v>
      </c>
      <c r="AH364" s="63" t="str">
        <f>IF(ISNUMBER(san_table_data!AH361), IF(san_table_data!AH361=-999,"NA",IF(san_table_data!AH361&gt;99, "&gt;99", IF(san_table_data!AH361&lt;1, "&lt;1", san_table_data!AH361))), "-")</f>
        <v>-</v>
      </c>
      <c r="AI364" s="63" t="str">
        <f>IF(ISNUMBER(san_table_data!AI361), IF(san_table_data!AI361=-999,"NA",IF(san_table_data!AI361&gt;99, "&gt;99", IF(san_table_data!AI361&lt;1, "&lt;1", san_table_data!AI361))), "-")</f>
        <v>-</v>
      </c>
      <c r="AJ364" s="63" t="str">
        <f>IF(ISNUMBER(san_table_data!AJ361), IF(san_table_data!AJ361=-999,"NA",IF(san_table_data!AJ361&gt;99, "&gt;99", IF(san_table_data!AJ361&lt;1, "&lt;1", san_table_data!AJ361))), "-")</f>
        <v>-</v>
      </c>
      <c r="AK364" s="59" t="str">
        <f>IF(ISNUMBER(san_table_data!AK361), IF(san_table_data!AK361=-999,"NA",IF(san_table_data!AK361&gt;99, "&gt;99", IF(san_table_data!AK361&lt;1, "&lt;1", san_table_data!AK361))), "-")</f>
        <v>-</v>
      </c>
      <c r="AL364" s="59" t="str">
        <f>IF(ISNUMBER(san_table_data!AL361), IF(san_table_data!AL361=-999,"NA",IF(san_table_data!AL361&gt;99, "&gt;99", IF(san_table_data!AL361&lt;1, "&lt;1", san_table_data!AL361))), "-")</f>
        <v>-</v>
      </c>
      <c r="AM364" s="59" t="str">
        <f>IF(ISNUMBER(san_table_data!AM361), IF(san_table_data!AM361=-999,"NA",IF(san_table_data!AM361&gt;99, "&gt;99", IF(san_table_data!AM361&lt;1, "&lt;1", san_table_data!AM361))), "-")</f>
        <v>-</v>
      </c>
      <c r="AN364" s="62" t="str">
        <f>IF(ISNUMBER(san_table_data!AN361), IF(san_table_data!AN361=-999,"NA",IF(san_table_data!AN361&gt;99, "&gt;99", IF(san_table_data!AN361&lt;1, "&lt;1", san_table_data!AN361))), "-")</f>
        <v>-</v>
      </c>
      <c r="AO364" s="63" t="str">
        <f>IF(ISNUMBER(san_table_data!AO361), IF(san_table_data!AO361=-999,"NA",IF(san_table_data!AO361&gt;99, "&gt;99", IF(san_table_data!AO361&lt;1, "&lt;1", san_table_data!AO361))), "-")</f>
        <v>-</v>
      </c>
      <c r="AP364" s="63" t="str">
        <f>IF(ISNUMBER(san_table_data!AP361), IF(san_table_data!AP361=-999,"NA",IF(san_table_data!AP361&gt;99, "&gt;99", IF(san_table_data!AP361&lt;1, "&lt;1", san_table_data!AP361))), "-")</f>
        <v>-</v>
      </c>
      <c r="AQ364" s="63" t="str">
        <f>IF(ISNUMBER(san_table_data!AQ361), IF(san_table_data!AQ361=-999,"NA",IF(san_table_data!AQ361&gt;99, "&gt;99", IF(san_table_data!AQ361&lt;1, "&lt;1", san_table_data!AQ361))), "-")</f>
        <v>-</v>
      </c>
      <c r="AR364" s="59" t="str">
        <f>IF(ISNUMBER(san_table_data!AR361), IF(san_table_data!AR361=-999,"NA",IF(san_table_data!AR361&gt;99, "&gt;99", IF(san_table_data!AR361&lt;1, "&lt;1", san_table_data!AR361))), "-")</f>
        <v>-</v>
      </c>
      <c r="AS364" s="59" t="str">
        <f>IF(ISNUMBER(san_table_data!AS361), IF(san_table_data!AS361=-999,"NA",IF(san_table_data!AS361&gt;99, "&gt;99", IF(san_table_data!AS361&lt;1, "&lt;1", san_table_data!AS361))), "-")</f>
        <v>-</v>
      </c>
      <c r="AT364" s="59" t="str">
        <f>IF(ISNUMBER(san_table_data!AT361), IF(san_table_data!AT361=-999,"NA",IF(san_table_data!AT361&gt;99, "&gt;99", IF(san_table_data!AT361&lt;1, "&lt;1", san_table_data!AT361))), "-")</f>
        <v>-</v>
      </c>
    </row>
    <row r="365" x14ac:dyDescent="0.25">
      <c r="A365" s="56" t="str">
        <f>IF(ISBLANK(san_table_data!A362), "", san_table_data!A362)</f>
        <v/>
      </c>
      <c r="B365" s="56" t="str">
        <f>IF(ISBLANK(san_table_data!B362), "", san_table_data!B362)</f>
        <v/>
      </c>
      <c r="C365" s="57" t="str">
        <f>IF(ISNUMBER(san_table_data!C362), san_table_data!C362, "-")</f>
        <v>-</v>
      </c>
      <c r="D365" s="58" t="str">
        <f>IF(ISNUMBER(san_table_data!D362), san_table_data!D362, "-")</f>
        <v>-</v>
      </c>
      <c r="E365" s="59" t="str">
        <f>IF(ISNUMBER(san_table_data!E362), san_table_data!E362, "-")</f>
        <v>-</v>
      </c>
      <c r="F365" s="60" t="str">
        <f>IF(ISNUMBER(san_table_data!F362), IF(san_table_data!F362=-999,"NA",IF(san_table_data!F362&gt;99, "&gt;99", IF(san_table_data!F362&lt;1, "&lt;1", san_table_data!F362))), "-")</f>
        <v>-</v>
      </c>
      <c r="G365" s="59" t="str">
        <f>IF(ISNUMBER(san_table_data!G362), IF(san_table_data!G362=-999,"NA",IF(san_table_data!G362&gt;99, "&gt;99", IF(san_table_data!G362&lt;1, "&lt;1", san_table_data!G362))), "-")</f>
        <v>-</v>
      </c>
      <c r="H365" s="59" t="str">
        <f>IF(ISNUMBER(san_table_data!H362), IF(san_table_data!H362=-999,"NA",IF(san_table_data!H362&gt;99, "&gt;99", IF(san_table_data!H362&lt;1, "&lt;1", san_table_data!H362))), "-")</f>
        <v>-</v>
      </c>
      <c r="I365" s="61" t="str">
        <f>IF(ISNUMBER(san_table_data!I362), IF(san_table_data!I362=-999,"NA",IF(san_table_data!I362&gt;99, "&gt;99", IF(san_table_data!I362&lt;1, "&lt;1", san_table_data!I362))), "-")</f>
        <v>-</v>
      </c>
      <c r="J365" s="47" t="str">
        <f>IF(ISNUMBER(san_table_data!J362), IF(san_table_data!J362=-999,"NA",san_table_data!J362), "-")</f>
        <v>-</v>
      </c>
      <c r="K365" s="47" t="str">
        <f>IF(ISNUMBER(san_table_data!K362), IF(san_table_data!K362=-999,"NA",san_table_data!K362), "-")</f>
        <v>-</v>
      </c>
      <c r="L365" s="60" t="str">
        <f>IF(ISNUMBER(san_table_data!L362), IF(san_table_data!L362=-999,"NA",IF(san_table_data!L362&gt;99, "&gt;99", IF(san_table_data!L362&lt;1, "&lt;1", san_table_data!L362))), "-")</f>
        <v>-</v>
      </c>
      <c r="M365" s="59" t="str">
        <f>IF(ISNUMBER(san_table_data!M362), IF(san_table_data!M362=-999,"NA",IF(san_table_data!M362&gt;99, "&gt;99", IF(san_table_data!M362&lt;1, "&lt;1", san_table_data!M362))), "-")</f>
        <v>-</v>
      </c>
      <c r="N365" s="59" t="str">
        <f>IF(ISNUMBER(san_table_data!N362), IF(san_table_data!N362=-999,"NA",IF(san_table_data!N362&gt;99, "&gt;99", IF(san_table_data!N362&lt;1, "&lt;1", san_table_data!N362))), "-")</f>
        <v>-</v>
      </c>
      <c r="O365" s="61" t="str">
        <f>IF(ISNUMBER(san_table_data!O362), IF(san_table_data!O362=-999,"NA",IF(san_table_data!O362&gt;99, "&gt;99", IF(san_table_data!O362&lt;1, "&lt;1", san_table_data!O362))), "-")</f>
        <v>-</v>
      </c>
      <c r="P365" s="47" t="str">
        <f>IF(ISNUMBER(san_table_data!P362), IF(san_table_data!P362=-999,"NA",san_table_data!P362), "-")</f>
        <v>-</v>
      </c>
      <c r="Q365" s="47" t="str">
        <f>IF(ISNUMBER(san_table_data!Q362), IF(san_table_data!Q362=-999,"NA",san_table_data!Q362), "-")</f>
        <v>-</v>
      </c>
      <c r="R365" s="60" t="str">
        <f>IF(ISNUMBER(san_table_data!R362), IF(san_table_data!R362=-999,"NA",IF(san_table_data!R362&gt;99, "&gt;99", IF(san_table_data!R362&lt;1, "&lt;1", san_table_data!R362))), "-")</f>
        <v>-</v>
      </c>
      <c r="S365" s="59" t="str">
        <f>IF(ISNUMBER(san_table_data!S362), IF(san_table_data!S362=-999,"NA",IF(san_table_data!S362&gt;99, "&gt;99", IF(san_table_data!S362&lt;1, "&lt;1", san_table_data!S362))), "-")</f>
        <v>-</v>
      </c>
      <c r="T365" s="59" t="str">
        <f>IF(ISNUMBER(san_table_data!T362), IF(san_table_data!T362=-999,"NA",IF(san_table_data!T362&gt;99, "&gt;99", IF(san_table_data!T362&lt;1, "&lt;1", san_table_data!T362))), "-")</f>
        <v>-</v>
      </c>
      <c r="U365" s="61" t="str">
        <f>IF(ISNUMBER(san_table_data!U362), IF(san_table_data!U362=-999,"NA",IF(san_table_data!U362&gt;99, "&gt;99", IF(san_table_data!U362&lt;1, "&lt;1", san_table_data!U362))), "-")</f>
        <v>-</v>
      </c>
      <c r="V365" s="47" t="str">
        <f>IF(ISNUMBER(san_table_data!V362), IF(san_table_data!V362=-999,"NA",san_table_data!V362), "-")</f>
        <v>-</v>
      </c>
      <c r="W365" s="47" t="str">
        <f>IF(ISNUMBER(san_table_data!W362), IF(san_table_data!W362=-999,"NA",san_table_data!W362), "-")</f>
        <v>-</v>
      </c>
      <c r="X365" s="47"/>
      <c r="Y365" s="47"/>
      <c r="Z365" s="62" t="str">
        <f>IF(ISNUMBER(san_table_data!Z362), IF(san_table_data!Z362=-999,"NA",IF(san_table_data!Z362&gt;99, "&gt;99", IF(san_table_data!Z362&lt;1, "&lt;1", san_table_data!Z362))), "-")</f>
        <v>-</v>
      </c>
      <c r="AA365" s="63" t="str">
        <f>IF(ISNUMBER(san_table_data!AA362), IF(san_table_data!AA362=-999,"NA",IF(san_table_data!AA362&gt;99, "&gt;99", IF(san_table_data!AA362&lt;1, "&lt;1", san_table_data!AA362))), "-")</f>
        <v>-</v>
      </c>
      <c r="AB365" s="63" t="str">
        <f>IF(ISNUMBER(san_table_data!AB362), IF(san_table_data!AB362=-999,"NA",IF(san_table_data!AB362&gt;99, "&gt;99", IF(san_table_data!AB362&lt;1, "&lt;1", san_table_data!AB362))), "-")</f>
        <v>-</v>
      </c>
      <c r="AC365" s="63" t="str">
        <f>IF(ISNUMBER(san_table_data!AC362), IF(san_table_data!AC362=-999,"NA",IF(san_table_data!AC362&gt;99, "&gt;99", IF(san_table_data!AC362&lt;1, "&lt;1", san_table_data!AC362))), "-")</f>
        <v>-</v>
      </c>
      <c r="AD365" s="59" t="str">
        <f>IF(ISNUMBER(san_table_data!AD362), IF(san_table_data!AD362=-999,"NA",IF(san_table_data!AD362&gt;99, "&gt;99", IF(san_table_data!AD362&lt;1, "&lt;1", san_table_data!AD362))), "-")</f>
        <v>-</v>
      </c>
      <c r="AE365" s="59" t="str">
        <f>IF(ISNUMBER(san_table_data!AE362), IF(san_table_data!AE362=-999,"NA",IF(san_table_data!AE362&gt;99, "&gt;99", IF(san_table_data!AE362&lt;1, "&lt;1", san_table_data!AE362))), "-")</f>
        <v>-</v>
      </c>
      <c r="AF365" s="59" t="str">
        <f>IF(ISNUMBER(san_table_data!AF362), IF(san_table_data!AF362=-999,"NA",IF(san_table_data!AF362&gt;99, "&gt;99", IF(san_table_data!AF362&lt;1, "&lt;1", san_table_data!AF362))), "-")</f>
        <v>-</v>
      </c>
      <c r="AG365" s="62" t="str">
        <f>IF(ISNUMBER(san_table_data!AG362), IF(san_table_data!AG362=-999,"NA",IF(san_table_data!AG362&gt;99, "&gt;99", IF(san_table_data!AG362&lt;1, "&lt;1", san_table_data!AG362))), "-")</f>
        <v>-</v>
      </c>
      <c r="AH365" s="63" t="str">
        <f>IF(ISNUMBER(san_table_data!AH362), IF(san_table_data!AH362=-999,"NA",IF(san_table_data!AH362&gt;99, "&gt;99", IF(san_table_data!AH362&lt;1, "&lt;1", san_table_data!AH362))), "-")</f>
        <v>-</v>
      </c>
      <c r="AI365" s="63" t="str">
        <f>IF(ISNUMBER(san_table_data!AI362), IF(san_table_data!AI362=-999,"NA",IF(san_table_data!AI362&gt;99, "&gt;99", IF(san_table_data!AI362&lt;1, "&lt;1", san_table_data!AI362))), "-")</f>
        <v>-</v>
      </c>
      <c r="AJ365" s="63" t="str">
        <f>IF(ISNUMBER(san_table_data!AJ362), IF(san_table_data!AJ362=-999,"NA",IF(san_table_data!AJ362&gt;99, "&gt;99", IF(san_table_data!AJ362&lt;1, "&lt;1", san_table_data!AJ362))), "-")</f>
        <v>-</v>
      </c>
      <c r="AK365" s="59" t="str">
        <f>IF(ISNUMBER(san_table_data!AK362), IF(san_table_data!AK362=-999,"NA",IF(san_table_data!AK362&gt;99, "&gt;99", IF(san_table_data!AK362&lt;1, "&lt;1", san_table_data!AK362))), "-")</f>
        <v>-</v>
      </c>
      <c r="AL365" s="59" t="str">
        <f>IF(ISNUMBER(san_table_data!AL362), IF(san_table_data!AL362=-999,"NA",IF(san_table_data!AL362&gt;99, "&gt;99", IF(san_table_data!AL362&lt;1, "&lt;1", san_table_data!AL362))), "-")</f>
        <v>-</v>
      </c>
      <c r="AM365" s="59" t="str">
        <f>IF(ISNUMBER(san_table_data!AM362), IF(san_table_data!AM362=-999,"NA",IF(san_table_data!AM362&gt;99, "&gt;99", IF(san_table_data!AM362&lt;1, "&lt;1", san_table_data!AM362))), "-")</f>
        <v>-</v>
      </c>
      <c r="AN365" s="62" t="str">
        <f>IF(ISNUMBER(san_table_data!AN362), IF(san_table_data!AN362=-999,"NA",IF(san_table_data!AN362&gt;99, "&gt;99", IF(san_table_data!AN362&lt;1, "&lt;1", san_table_data!AN362))), "-")</f>
        <v>-</v>
      </c>
      <c r="AO365" s="63" t="str">
        <f>IF(ISNUMBER(san_table_data!AO362), IF(san_table_data!AO362=-999,"NA",IF(san_table_data!AO362&gt;99, "&gt;99", IF(san_table_data!AO362&lt;1, "&lt;1", san_table_data!AO362))), "-")</f>
        <v>-</v>
      </c>
      <c r="AP365" s="63" t="str">
        <f>IF(ISNUMBER(san_table_data!AP362), IF(san_table_data!AP362=-999,"NA",IF(san_table_data!AP362&gt;99, "&gt;99", IF(san_table_data!AP362&lt;1, "&lt;1", san_table_data!AP362))), "-")</f>
        <v>-</v>
      </c>
      <c r="AQ365" s="63" t="str">
        <f>IF(ISNUMBER(san_table_data!AQ362), IF(san_table_data!AQ362=-999,"NA",IF(san_table_data!AQ362&gt;99, "&gt;99", IF(san_table_data!AQ362&lt;1, "&lt;1", san_table_data!AQ362))), "-")</f>
        <v>-</v>
      </c>
      <c r="AR365" s="59" t="str">
        <f>IF(ISNUMBER(san_table_data!AR362), IF(san_table_data!AR362=-999,"NA",IF(san_table_data!AR362&gt;99, "&gt;99", IF(san_table_data!AR362&lt;1, "&lt;1", san_table_data!AR362))), "-")</f>
        <v>-</v>
      </c>
      <c r="AS365" s="59" t="str">
        <f>IF(ISNUMBER(san_table_data!AS362), IF(san_table_data!AS362=-999,"NA",IF(san_table_data!AS362&gt;99, "&gt;99", IF(san_table_data!AS362&lt;1, "&lt;1", san_table_data!AS362))), "-")</f>
        <v>-</v>
      </c>
      <c r="AT365" s="59" t="str">
        <f>IF(ISNUMBER(san_table_data!AT362), IF(san_table_data!AT362=-999,"NA",IF(san_table_data!AT362&gt;99, "&gt;99", IF(san_table_data!AT362&lt;1, "&lt;1", san_table_data!AT362))), "-")</f>
        <v>-</v>
      </c>
    </row>
    <row r="366" x14ac:dyDescent="0.25">
      <c r="A366" s="56" t="str">
        <f>IF(ISBLANK(san_table_data!A363), "", san_table_data!A363)</f>
        <v/>
      </c>
      <c r="B366" s="56" t="str">
        <f>IF(ISBLANK(san_table_data!B363), "", san_table_data!B363)</f>
        <v/>
      </c>
      <c r="C366" s="57" t="str">
        <f>IF(ISNUMBER(san_table_data!C363), san_table_data!C363, "-")</f>
        <v>-</v>
      </c>
      <c r="D366" s="58" t="str">
        <f>IF(ISNUMBER(san_table_data!D363), san_table_data!D363, "-")</f>
        <v>-</v>
      </c>
      <c r="E366" s="59" t="str">
        <f>IF(ISNUMBER(san_table_data!E363), san_table_data!E363, "-")</f>
        <v>-</v>
      </c>
      <c r="F366" s="60" t="str">
        <f>IF(ISNUMBER(san_table_data!F363), IF(san_table_data!F363=-999,"NA",IF(san_table_data!F363&gt;99, "&gt;99", IF(san_table_data!F363&lt;1, "&lt;1", san_table_data!F363))), "-")</f>
        <v>-</v>
      </c>
      <c r="G366" s="59" t="str">
        <f>IF(ISNUMBER(san_table_data!G363), IF(san_table_data!G363=-999,"NA",IF(san_table_data!G363&gt;99, "&gt;99", IF(san_table_data!G363&lt;1, "&lt;1", san_table_data!G363))), "-")</f>
        <v>-</v>
      </c>
      <c r="H366" s="59" t="str">
        <f>IF(ISNUMBER(san_table_data!H363), IF(san_table_data!H363=-999,"NA",IF(san_table_data!H363&gt;99, "&gt;99", IF(san_table_data!H363&lt;1, "&lt;1", san_table_data!H363))), "-")</f>
        <v>-</v>
      </c>
      <c r="I366" s="61" t="str">
        <f>IF(ISNUMBER(san_table_data!I363), IF(san_table_data!I363=-999,"NA",IF(san_table_data!I363&gt;99, "&gt;99", IF(san_table_data!I363&lt;1, "&lt;1", san_table_data!I363))), "-")</f>
        <v>-</v>
      </c>
      <c r="J366" s="47" t="str">
        <f>IF(ISNUMBER(san_table_data!J363), IF(san_table_data!J363=-999,"NA",san_table_data!J363), "-")</f>
        <v>-</v>
      </c>
      <c r="K366" s="47" t="str">
        <f>IF(ISNUMBER(san_table_data!K363), IF(san_table_data!K363=-999,"NA",san_table_data!K363), "-")</f>
        <v>-</v>
      </c>
      <c r="L366" s="60" t="str">
        <f>IF(ISNUMBER(san_table_data!L363), IF(san_table_data!L363=-999,"NA",IF(san_table_data!L363&gt;99, "&gt;99", IF(san_table_data!L363&lt;1, "&lt;1", san_table_data!L363))), "-")</f>
        <v>-</v>
      </c>
      <c r="M366" s="59" t="str">
        <f>IF(ISNUMBER(san_table_data!M363), IF(san_table_data!M363=-999,"NA",IF(san_table_data!M363&gt;99, "&gt;99", IF(san_table_data!M363&lt;1, "&lt;1", san_table_data!M363))), "-")</f>
        <v>-</v>
      </c>
      <c r="N366" s="59" t="str">
        <f>IF(ISNUMBER(san_table_data!N363), IF(san_table_data!N363=-999,"NA",IF(san_table_data!N363&gt;99, "&gt;99", IF(san_table_data!N363&lt;1, "&lt;1", san_table_data!N363))), "-")</f>
        <v>-</v>
      </c>
      <c r="O366" s="61" t="str">
        <f>IF(ISNUMBER(san_table_data!O363), IF(san_table_data!O363=-999,"NA",IF(san_table_data!O363&gt;99, "&gt;99", IF(san_table_data!O363&lt;1, "&lt;1", san_table_data!O363))), "-")</f>
        <v>-</v>
      </c>
      <c r="P366" s="47" t="str">
        <f>IF(ISNUMBER(san_table_data!P363), IF(san_table_data!P363=-999,"NA",san_table_data!P363), "-")</f>
        <v>-</v>
      </c>
      <c r="Q366" s="47" t="str">
        <f>IF(ISNUMBER(san_table_data!Q363), IF(san_table_data!Q363=-999,"NA",san_table_data!Q363), "-")</f>
        <v>-</v>
      </c>
      <c r="R366" s="60" t="str">
        <f>IF(ISNUMBER(san_table_data!R363), IF(san_table_data!R363=-999,"NA",IF(san_table_data!R363&gt;99, "&gt;99", IF(san_table_data!R363&lt;1, "&lt;1", san_table_data!R363))), "-")</f>
        <v>-</v>
      </c>
      <c r="S366" s="59" t="str">
        <f>IF(ISNUMBER(san_table_data!S363), IF(san_table_data!S363=-999,"NA",IF(san_table_data!S363&gt;99, "&gt;99", IF(san_table_data!S363&lt;1, "&lt;1", san_table_data!S363))), "-")</f>
        <v>-</v>
      </c>
      <c r="T366" s="59" t="str">
        <f>IF(ISNUMBER(san_table_data!T363), IF(san_table_data!T363=-999,"NA",IF(san_table_data!T363&gt;99, "&gt;99", IF(san_table_data!T363&lt;1, "&lt;1", san_table_data!T363))), "-")</f>
        <v>-</v>
      </c>
      <c r="U366" s="61" t="str">
        <f>IF(ISNUMBER(san_table_data!U363), IF(san_table_data!U363=-999,"NA",IF(san_table_data!U363&gt;99, "&gt;99", IF(san_table_data!U363&lt;1, "&lt;1", san_table_data!U363))), "-")</f>
        <v>-</v>
      </c>
      <c r="V366" s="47" t="str">
        <f>IF(ISNUMBER(san_table_data!V363), IF(san_table_data!V363=-999,"NA",san_table_data!V363), "-")</f>
        <v>-</v>
      </c>
      <c r="W366" s="47" t="str">
        <f>IF(ISNUMBER(san_table_data!W363), IF(san_table_data!W363=-999,"NA",san_table_data!W363), "-")</f>
        <v>-</v>
      </c>
      <c r="X366" s="47"/>
      <c r="Y366" s="47"/>
      <c r="Z366" s="62" t="str">
        <f>IF(ISNUMBER(san_table_data!Z363), IF(san_table_data!Z363=-999,"NA",IF(san_table_data!Z363&gt;99, "&gt;99", IF(san_table_data!Z363&lt;1, "&lt;1", san_table_data!Z363))), "-")</f>
        <v>-</v>
      </c>
      <c r="AA366" s="63" t="str">
        <f>IF(ISNUMBER(san_table_data!AA363), IF(san_table_data!AA363=-999,"NA",IF(san_table_data!AA363&gt;99, "&gt;99", IF(san_table_data!AA363&lt;1, "&lt;1", san_table_data!AA363))), "-")</f>
        <v>-</v>
      </c>
      <c r="AB366" s="63" t="str">
        <f>IF(ISNUMBER(san_table_data!AB363), IF(san_table_data!AB363=-999,"NA",IF(san_table_data!AB363&gt;99, "&gt;99", IF(san_table_data!AB363&lt;1, "&lt;1", san_table_data!AB363))), "-")</f>
        <v>-</v>
      </c>
      <c r="AC366" s="63" t="str">
        <f>IF(ISNUMBER(san_table_data!AC363), IF(san_table_data!AC363=-999,"NA",IF(san_table_data!AC363&gt;99, "&gt;99", IF(san_table_data!AC363&lt;1, "&lt;1", san_table_data!AC363))), "-")</f>
        <v>-</v>
      </c>
      <c r="AD366" s="59" t="str">
        <f>IF(ISNUMBER(san_table_data!AD363), IF(san_table_data!AD363=-999,"NA",IF(san_table_data!AD363&gt;99, "&gt;99", IF(san_table_data!AD363&lt;1, "&lt;1", san_table_data!AD363))), "-")</f>
        <v>-</v>
      </c>
      <c r="AE366" s="59" t="str">
        <f>IF(ISNUMBER(san_table_data!AE363), IF(san_table_data!AE363=-999,"NA",IF(san_table_data!AE363&gt;99, "&gt;99", IF(san_table_data!AE363&lt;1, "&lt;1", san_table_data!AE363))), "-")</f>
        <v>-</v>
      </c>
      <c r="AF366" s="59" t="str">
        <f>IF(ISNUMBER(san_table_data!AF363), IF(san_table_data!AF363=-999,"NA",IF(san_table_data!AF363&gt;99, "&gt;99", IF(san_table_data!AF363&lt;1, "&lt;1", san_table_data!AF363))), "-")</f>
        <v>-</v>
      </c>
      <c r="AG366" s="62" t="str">
        <f>IF(ISNUMBER(san_table_data!AG363), IF(san_table_data!AG363=-999,"NA",IF(san_table_data!AG363&gt;99, "&gt;99", IF(san_table_data!AG363&lt;1, "&lt;1", san_table_data!AG363))), "-")</f>
        <v>-</v>
      </c>
      <c r="AH366" s="63" t="str">
        <f>IF(ISNUMBER(san_table_data!AH363), IF(san_table_data!AH363=-999,"NA",IF(san_table_data!AH363&gt;99, "&gt;99", IF(san_table_data!AH363&lt;1, "&lt;1", san_table_data!AH363))), "-")</f>
        <v>-</v>
      </c>
      <c r="AI366" s="63" t="str">
        <f>IF(ISNUMBER(san_table_data!AI363), IF(san_table_data!AI363=-999,"NA",IF(san_table_data!AI363&gt;99, "&gt;99", IF(san_table_data!AI363&lt;1, "&lt;1", san_table_data!AI363))), "-")</f>
        <v>-</v>
      </c>
      <c r="AJ366" s="63" t="str">
        <f>IF(ISNUMBER(san_table_data!AJ363), IF(san_table_data!AJ363=-999,"NA",IF(san_table_data!AJ363&gt;99, "&gt;99", IF(san_table_data!AJ363&lt;1, "&lt;1", san_table_data!AJ363))), "-")</f>
        <v>-</v>
      </c>
      <c r="AK366" s="59" t="str">
        <f>IF(ISNUMBER(san_table_data!AK363), IF(san_table_data!AK363=-999,"NA",IF(san_table_data!AK363&gt;99, "&gt;99", IF(san_table_data!AK363&lt;1, "&lt;1", san_table_data!AK363))), "-")</f>
        <v>-</v>
      </c>
      <c r="AL366" s="59" t="str">
        <f>IF(ISNUMBER(san_table_data!AL363), IF(san_table_data!AL363=-999,"NA",IF(san_table_data!AL363&gt;99, "&gt;99", IF(san_table_data!AL363&lt;1, "&lt;1", san_table_data!AL363))), "-")</f>
        <v>-</v>
      </c>
      <c r="AM366" s="59" t="str">
        <f>IF(ISNUMBER(san_table_data!AM363), IF(san_table_data!AM363=-999,"NA",IF(san_table_data!AM363&gt;99, "&gt;99", IF(san_table_data!AM363&lt;1, "&lt;1", san_table_data!AM363))), "-")</f>
        <v>-</v>
      </c>
      <c r="AN366" s="62" t="str">
        <f>IF(ISNUMBER(san_table_data!AN363), IF(san_table_data!AN363=-999,"NA",IF(san_table_data!AN363&gt;99, "&gt;99", IF(san_table_data!AN363&lt;1, "&lt;1", san_table_data!AN363))), "-")</f>
        <v>-</v>
      </c>
      <c r="AO366" s="63" t="str">
        <f>IF(ISNUMBER(san_table_data!AO363), IF(san_table_data!AO363=-999,"NA",IF(san_table_data!AO363&gt;99, "&gt;99", IF(san_table_data!AO363&lt;1, "&lt;1", san_table_data!AO363))), "-")</f>
        <v>-</v>
      </c>
      <c r="AP366" s="63" t="str">
        <f>IF(ISNUMBER(san_table_data!AP363), IF(san_table_data!AP363=-999,"NA",IF(san_table_data!AP363&gt;99, "&gt;99", IF(san_table_data!AP363&lt;1, "&lt;1", san_table_data!AP363))), "-")</f>
        <v>-</v>
      </c>
      <c r="AQ366" s="63" t="str">
        <f>IF(ISNUMBER(san_table_data!AQ363), IF(san_table_data!AQ363=-999,"NA",IF(san_table_data!AQ363&gt;99, "&gt;99", IF(san_table_data!AQ363&lt;1, "&lt;1", san_table_data!AQ363))), "-")</f>
        <v>-</v>
      </c>
      <c r="AR366" s="59" t="str">
        <f>IF(ISNUMBER(san_table_data!AR363), IF(san_table_data!AR363=-999,"NA",IF(san_table_data!AR363&gt;99, "&gt;99", IF(san_table_data!AR363&lt;1, "&lt;1", san_table_data!AR363))), "-")</f>
        <v>-</v>
      </c>
      <c r="AS366" s="59" t="str">
        <f>IF(ISNUMBER(san_table_data!AS363), IF(san_table_data!AS363=-999,"NA",IF(san_table_data!AS363&gt;99, "&gt;99", IF(san_table_data!AS363&lt;1, "&lt;1", san_table_data!AS363))), "-")</f>
        <v>-</v>
      </c>
      <c r="AT366" s="59" t="str">
        <f>IF(ISNUMBER(san_table_data!AT363), IF(san_table_data!AT363=-999,"NA",IF(san_table_data!AT363&gt;99, "&gt;99", IF(san_table_data!AT363&lt;1, "&lt;1", san_table_data!AT363))), "-")</f>
        <v>-</v>
      </c>
    </row>
    <row r="367" x14ac:dyDescent="0.25">
      <c r="A367" s="56" t="str">
        <f>IF(ISBLANK(san_table_data!A364), "", san_table_data!A364)</f>
        <v/>
      </c>
      <c r="B367" s="56" t="str">
        <f>IF(ISBLANK(san_table_data!B364), "", san_table_data!B364)</f>
        <v/>
      </c>
      <c r="C367" s="57" t="str">
        <f>IF(ISNUMBER(san_table_data!C364), san_table_data!C364, "-")</f>
        <v>-</v>
      </c>
      <c r="D367" s="58" t="str">
        <f>IF(ISNUMBER(san_table_data!D364), san_table_data!D364, "-")</f>
        <v>-</v>
      </c>
      <c r="E367" s="59" t="str">
        <f>IF(ISNUMBER(san_table_data!E364), san_table_data!E364, "-")</f>
        <v>-</v>
      </c>
      <c r="F367" s="60" t="str">
        <f>IF(ISNUMBER(san_table_data!F364), IF(san_table_data!F364=-999,"NA",IF(san_table_data!F364&gt;99, "&gt;99", IF(san_table_data!F364&lt;1, "&lt;1", san_table_data!F364))), "-")</f>
        <v>-</v>
      </c>
      <c r="G367" s="59" t="str">
        <f>IF(ISNUMBER(san_table_data!G364), IF(san_table_data!G364=-999,"NA",IF(san_table_data!G364&gt;99, "&gt;99", IF(san_table_data!G364&lt;1, "&lt;1", san_table_data!G364))), "-")</f>
        <v>-</v>
      </c>
      <c r="H367" s="59" t="str">
        <f>IF(ISNUMBER(san_table_data!H364), IF(san_table_data!H364=-999,"NA",IF(san_table_data!H364&gt;99, "&gt;99", IF(san_table_data!H364&lt;1, "&lt;1", san_table_data!H364))), "-")</f>
        <v>-</v>
      </c>
      <c r="I367" s="61" t="str">
        <f>IF(ISNUMBER(san_table_data!I364), IF(san_table_data!I364=-999,"NA",IF(san_table_data!I364&gt;99, "&gt;99", IF(san_table_data!I364&lt;1, "&lt;1", san_table_data!I364))), "-")</f>
        <v>-</v>
      </c>
      <c r="J367" s="47" t="str">
        <f>IF(ISNUMBER(san_table_data!J364), IF(san_table_data!J364=-999,"NA",san_table_data!J364), "-")</f>
        <v>-</v>
      </c>
      <c r="K367" s="47" t="str">
        <f>IF(ISNUMBER(san_table_data!K364), IF(san_table_data!K364=-999,"NA",san_table_data!K364), "-")</f>
        <v>-</v>
      </c>
      <c r="L367" s="60" t="str">
        <f>IF(ISNUMBER(san_table_data!L364), IF(san_table_data!L364=-999,"NA",IF(san_table_data!L364&gt;99, "&gt;99", IF(san_table_data!L364&lt;1, "&lt;1", san_table_data!L364))), "-")</f>
        <v>-</v>
      </c>
      <c r="M367" s="59" t="str">
        <f>IF(ISNUMBER(san_table_data!M364), IF(san_table_data!M364=-999,"NA",IF(san_table_data!M364&gt;99, "&gt;99", IF(san_table_data!M364&lt;1, "&lt;1", san_table_data!M364))), "-")</f>
        <v>-</v>
      </c>
      <c r="N367" s="59" t="str">
        <f>IF(ISNUMBER(san_table_data!N364), IF(san_table_data!N364=-999,"NA",IF(san_table_data!N364&gt;99, "&gt;99", IF(san_table_data!N364&lt;1, "&lt;1", san_table_data!N364))), "-")</f>
        <v>-</v>
      </c>
      <c r="O367" s="61" t="str">
        <f>IF(ISNUMBER(san_table_data!O364), IF(san_table_data!O364=-999,"NA",IF(san_table_data!O364&gt;99, "&gt;99", IF(san_table_data!O364&lt;1, "&lt;1", san_table_data!O364))), "-")</f>
        <v>-</v>
      </c>
      <c r="P367" s="47" t="str">
        <f>IF(ISNUMBER(san_table_data!P364), IF(san_table_data!P364=-999,"NA",san_table_data!P364), "-")</f>
        <v>-</v>
      </c>
      <c r="Q367" s="47" t="str">
        <f>IF(ISNUMBER(san_table_data!Q364), IF(san_table_data!Q364=-999,"NA",san_table_data!Q364), "-")</f>
        <v>-</v>
      </c>
      <c r="R367" s="60" t="str">
        <f>IF(ISNUMBER(san_table_data!R364), IF(san_table_data!R364=-999,"NA",IF(san_table_data!R364&gt;99, "&gt;99", IF(san_table_data!R364&lt;1, "&lt;1", san_table_data!R364))), "-")</f>
        <v>-</v>
      </c>
      <c r="S367" s="59" t="str">
        <f>IF(ISNUMBER(san_table_data!S364), IF(san_table_data!S364=-999,"NA",IF(san_table_data!S364&gt;99, "&gt;99", IF(san_table_data!S364&lt;1, "&lt;1", san_table_data!S364))), "-")</f>
        <v>-</v>
      </c>
      <c r="T367" s="59" t="str">
        <f>IF(ISNUMBER(san_table_data!T364), IF(san_table_data!T364=-999,"NA",IF(san_table_data!T364&gt;99, "&gt;99", IF(san_table_data!T364&lt;1, "&lt;1", san_table_data!T364))), "-")</f>
        <v>-</v>
      </c>
      <c r="U367" s="61" t="str">
        <f>IF(ISNUMBER(san_table_data!U364), IF(san_table_data!U364=-999,"NA",IF(san_table_data!U364&gt;99, "&gt;99", IF(san_table_data!U364&lt;1, "&lt;1", san_table_data!U364))), "-")</f>
        <v>-</v>
      </c>
      <c r="V367" s="47" t="str">
        <f>IF(ISNUMBER(san_table_data!V364), IF(san_table_data!V364=-999,"NA",san_table_data!V364), "-")</f>
        <v>-</v>
      </c>
      <c r="W367" s="47" t="str">
        <f>IF(ISNUMBER(san_table_data!W364), IF(san_table_data!W364=-999,"NA",san_table_data!W364), "-")</f>
        <v>-</v>
      </c>
      <c r="X367" s="47"/>
      <c r="Y367" s="47"/>
      <c r="Z367" s="62" t="str">
        <f>IF(ISNUMBER(san_table_data!Z364), IF(san_table_data!Z364=-999,"NA",IF(san_table_data!Z364&gt;99, "&gt;99", IF(san_table_data!Z364&lt;1, "&lt;1", san_table_data!Z364))), "-")</f>
        <v>-</v>
      </c>
      <c r="AA367" s="63" t="str">
        <f>IF(ISNUMBER(san_table_data!AA364), IF(san_table_data!AA364=-999,"NA",IF(san_table_data!AA364&gt;99, "&gt;99", IF(san_table_data!AA364&lt;1, "&lt;1", san_table_data!AA364))), "-")</f>
        <v>-</v>
      </c>
      <c r="AB367" s="63" t="str">
        <f>IF(ISNUMBER(san_table_data!AB364), IF(san_table_data!AB364=-999,"NA",IF(san_table_data!AB364&gt;99, "&gt;99", IF(san_table_data!AB364&lt;1, "&lt;1", san_table_data!AB364))), "-")</f>
        <v>-</v>
      </c>
      <c r="AC367" s="63" t="str">
        <f>IF(ISNUMBER(san_table_data!AC364), IF(san_table_data!AC364=-999,"NA",IF(san_table_data!AC364&gt;99, "&gt;99", IF(san_table_data!AC364&lt;1, "&lt;1", san_table_data!AC364))), "-")</f>
        <v>-</v>
      </c>
      <c r="AD367" s="59" t="str">
        <f>IF(ISNUMBER(san_table_data!AD364), IF(san_table_data!AD364=-999,"NA",IF(san_table_data!AD364&gt;99, "&gt;99", IF(san_table_data!AD364&lt;1, "&lt;1", san_table_data!AD364))), "-")</f>
        <v>-</v>
      </c>
      <c r="AE367" s="59" t="str">
        <f>IF(ISNUMBER(san_table_data!AE364), IF(san_table_data!AE364=-999,"NA",IF(san_table_data!AE364&gt;99, "&gt;99", IF(san_table_data!AE364&lt;1, "&lt;1", san_table_data!AE364))), "-")</f>
        <v>-</v>
      </c>
      <c r="AF367" s="59" t="str">
        <f>IF(ISNUMBER(san_table_data!AF364), IF(san_table_data!AF364=-999,"NA",IF(san_table_data!AF364&gt;99, "&gt;99", IF(san_table_data!AF364&lt;1, "&lt;1", san_table_data!AF364))), "-")</f>
        <v>-</v>
      </c>
      <c r="AG367" s="62" t="str">
        <f>IF(ISNUMBER(san_table_data!AG364), IF(san_table_data!AG364=-999,"NA",IF(san_table_data!AG364&gt;99, "&gt;99", IF(san_table_data!AG364&lt;1, "&lt;1", san_table_data!AG364))), "-")</f>
        <v>-</v>
      </c>
      <c r="AH367" s="63" t="str">
        <f>IF(ISNUMBER(san_table_data!AH364), IF(san_table_data!AH364=-999,"NA",IF(san_table_data!AH364&gt;99, "&gt;99", IF(san_table_data!AH364&lt;1, "&lt;1", san_table_data!AH364))), "-")</f>
        <v>-</v>
      </c>
      <c r="AI367" s="63" t="str">
        <f>IF(ISNUMBER(san_table_data!AI364), IF(san_table_data!AI364=-999,"NA",IF(san_table_data!AI364&gt;99, "&gt;99", IF(san_table_data!AI364&lt;1, "&lt;1", san_table_data!AI364))), "-")</f>
        <v>-</v>
      </c>
      <c r="AJ367" s="63" t="str">
        <f>IF(ISNUMBER(san_table_data!AJ364), IF(san_table_data!AJ364=-999,"NA",IF(san_table_data!AJ364&gt;99, "&gt;99", IF(san_table_data!AJ364&lt;1, "&lt;1", san_table_data!AJ364))), "-")</f>
        <v>-</v>
      </c>
      <c r="AK367" s="59" t="str">
        <f>IF(ISNUMBER(san_table_data!AK364), IF(san_table_data!AK364=-999,"NA",IF(san_table_data!AK364&gt;99, "&gt;99", IF(san_table_data!AK364&lt;1, "&lt;1", san_table_data!AK364))), "-")</f>
        <v>-</v>
      </c>
      <c r="AL367" s="59" t="str">
        <f>IF(ISNUMBER(san_table_data!AL364), IF(san_table_data!AL364=-999,"NA",IF(san_table_data!AL364&gt;99, "&gt;99", IF(san_table_data!AL364&lt;1, "&lt;1", san_table_data!AL364))), "-")</f>
        <v>-</v>
      </c>
      <c r="AM367" s="59" t="str">
        <f>IF(ISNUMBER(san_table_data!AM364), IF(san_table_data!AM364=-999,"NA",IF(san_table_data!AM364&gt;99, "&gt;99", IF(san_table_data!AM364&lt;1, "&lt;1", san_table_data!AM364))), "-")</f>
        <v>-</v>
      </c>
      <c r="AN367" s="62" t="str">
        <f>IF(ISNUMBER(san_table_data!AN364), IF(san_table_data!AN364=-999,"NA",IF(san_table_data!AN364&gt;99, "&gt;99", IF(san_table_data!AN364&lt;1, "&lt;1", san_table_data!AN364))), "-")</f>
        <v>-</v>
      </c>
      <c r="AO367" s="63" t="str">
        <f>IF(ISNUMBER(san_table_data!AO364), IF(san_table_data!AO364=-999,"NA",IF(san_table_data!AO364&gt;99, "&gt;99", IF(san_table_data!AO364&lt;1, "&lt;1", san_table_data!AO364))), "-")</f>
        <v>-</v>
      </c>
      <c r="AP367" s="63" t="str">
        <f>IF(ISNUMBER(san_table_data!AP364), IF(san_table_data!AP364=-999,"NA",IF(san_table_data!AP364&gt;99, "&gt;99", IF(san_table_data!AP364&lt;1, "&lt;1", san_table_data!AP364))), "-")</f>
        <v>-</v>
      </c>
      <c r="AQ367" s="63" t="str">
        <f>IF(ISNUMBER(san_table_data!AQ364), IF(san_table_data!AQ364=-999,"NA",IF(san_table_data!AQ364&gt;99, "&gt;99", IF(san_table_data!AQ364&lt;1, "&lt;1", san_table_data!AQ364))), "-")</f>
        <v>-</v>
      </c>
      <c r="AR367" s="59" t="str">
        <f>IF(ISNUMBER(san_table_data!AR364), IF(san_table_data!AR364=-999,"NA",IF(san_table_data!AR364&gt;99, "&gt;99", IF(san_table_data!AR364&lt;1, "&lt;1", san_table_data!AR364))), "-")</f>
        <v>-</v>
      </c>
      <c r="AS367" s="59" t="str">
        <f>IF(ISNUMBER(san_table_data!AS364), IF(san_table_data!AS364=-999,"NA",IF(san_table_data!AS364&gt;99, "&gt;99", IF(san_table_data!AS364&lt;1, "&lt;1", san_table_data!AS364))), "-")</f>
        <v>-</v>
      </c>
      <c r="AT367" s="59" t="str">
        <f>IF(ISNUMBER(san_table_data!AT364), IF(san_table_data!AT364=-999,"NA",IF(san_table_data!AT364&gt;99, "&gt;99", IF(san_table_data!AT364&lt;1, "&lt;1", san_table_data!AT364))), "-")</f>
        <v>-</v>
      </c>
    </row>
    <row r="368" x14ac:dyDescent="0.25">
      <c r="A368" s="56" t="str">
        <f>IF(ISBLANK(san_table_data!A365), "", san_table_data!A365)</f>
        <v/>
      </c>
      <c r="B368" s="56" t="str">
        <f>IF(ISBLANK(san_table_data!B365), "", san_table_data!B365)</f>
        <v/>
      </c>
      <c r="C368" s="57" t="str">
        <f>IF(ISNUMBER(san_table_data!C365), san_table_data!C365, "-")</f>
        <v>-</v>
      </c>
      <c r="D368" s="58" t="str">
        <f>IF(ISNUMBER(san_table_data!D365), san_table_data!D365, "-")</f>
        <v>-</v>
      </c>
      <c r="E368" s="59" t="str">
        <f>IF(ISNUMBER(san_table_data!E365), san_table_data!E365, "-")</f>
        <v>-</v>
      </c>
      <c r="F368" s="60" t="str">
        <f>IF(ISNUMBER(san_table_data!F365), IF(san_table_data!F365=-999,"NA",IF(san_table_data!F365&gt;99, "&gt;99", IF(san_table_data!F365&lt;1, "&lt;1", san_table_data!F365))), "-")</f>
        <v>-</v>
      </c>
      <c r="G368" s="59" t="str">
        <f>IF(ISNUMBER(san_table_data!G365), IF(san_table_data!G365=-999,"NA",IF(san_table_data!G365&gt;99, "&gt;99", IF(san_table_data!G365&lt;1, "&lt;1", san_table_data!G365))), "-")</f>
        <v>-</v>
      </c>
      <c r="H368" s="59" t="str">
        <f>IF(ISNUMBER(san_table_data!H365), IF(san_table_data!H365=-999,"NA",IF(san_table_data!H365&gt;99, "&gt;99", IF(san_table_data!H365&lt;1, "&lt;1", san_table_data!H365))), "-")</f>
        <v>-</v>
      </c>
      <c r="I368" s="61" t="str">
        <f>IF(ISNUMBER(san_table_data!I365), IF(san_table_data!I365=-999,"NA",IF(san_table_data!I365&gt;99, "&gt;99", IF(san_table_data!I365&lt;1, "&lt;1", san_table_data!I365))), "-")</f>
        <v>-</v>
      </c>
      <c r="J368" s="47" t="str">
        <f>IF(ISNUMBER(san_table_data!J365), IF(san_table_data!J365=-999,"NA",san_table_data!J365), "-")</f>
        <v>-</v>
      </c>
      <c r="K368" s="47" t="str">
        <f>IF(ISNUMBER(san_table_data!K365), IF(san_table_data!K365=-999,"NA",san_table_data!K365), "-")</f>
        <v>-</v>
      </c>
      <c r="L368" s="60" t="str">
        <f>IF(ISNUMBER(san_table_data!L365), IF(san_table_data!L365=-999,"NA",IF(san_table_data!L365&gt;99, "&gt;99", IF(san_table_data!L365&lt;1, "&lt;1", san_table_data!L365))), "-")</f>
        <v>-</v>
      </c>
      <c r="M368" s="59" t="str">
        <f>IF(ISNUMBER(san_table_data!M365), IF(san_table_data!M365=-999,"NA",IF(san_table_data!M365&gt;99, "&gt;99", IF(san_table_data!M365&lt;1, "&lt;1", san_table_data!M365))), "-")</f>
        <v>-</v>
      </c>
      <c r="N368" s="59" t="str">
        <f>IF(ISNUMBER(san_table_data!N365), IF(san_table_data!N365=-999,"NA",IF(san_table_data!N365&gt;99, "&gt;99", IF(san_table_data!N365&lt;1, "&lt;1", san_table_data!N365))), "-")</f>
        <v>-</v>
      </c>
      <c r="O368" s="61" t="str">
        <f>IF(ISNUMBER(san_table_data!O365), IF(san_table_data!O365=-999,"NA",IF(san_table_data!O365&gt;99, "&gt;99", IF(san_table_data!O365&lt;1, "&lt;1", san_table_data!O365))), "-")</f>
        <v>-</v>
      </c>
      <c r="P368" s="47" t="str">
        <f>IF(ISNUMBER(san_table_data!P365), IF(san_table_data!P365=-999,"NA",san_table_data!P365), "-")</f>
        <v>-</v>
      </c>
      <c r="Q368" s="47" t="str">
        <f>IF(ISNUMBER(san_table_data!Q365), IF(san_table_data!Q365=-999,"NA",san_table_data!Q365), "-")</f>
        <v>-</v>
      </c>
      <c r="R368" s="60" t="str">
        <f>IF(ISNUMBER(san_table_data!R365), IF(san_table_data!R365=-999,"NA",IF(san_table_data!R365&gt;99, "&gt;99", IF(san_table_data!R365&lt;1, "&lt;1", san_table_data!R365))), "-")</f>
        <v>-</v>
      </c>
      <c r="S368" s="59" t="str">
        <f>IF(ISNUMBER(san_table_data!S365), IF(san_table_data!S365=-999,"NA",IF(san_table_data!S365&gt;99, "&gt;99", IF(san_table_data!S365&lt;1, "&lt;1", san_table_data!S365))), "-")</f>
        <v>-</v>
      </c>
      <c r="T368" s="59" t="str">
        <f>IF(ISNUMBER(san_table_data!T365), IF(san_table_data!T365=-999,"NA",IF(san_table_data!T365&gt;99, "&gt;99", IF(san_table_data!T365&lt;1, "&lt;1", san_table_data!T365))), "-")</f>
        <v>-</v>
      </c>
      <c r="U368" s="61" t="str">
        <f>IF(ISNUMBER(san_table_data!U365), IF(san_table_data!U365=-999,"NA",IF(san_table_data!U365&gt;99, "&gt;99", IF(san_table_data!U365&lt;1, "&lt;1", san_table_data!U365))), "-")</f>
        <v>-</v>
      </c>
      <c r="V368" s="47" t="str">
        <f>IF(ISNUMBER(san_table_data!V365), IF(san_table_data!V365=-999,"NA",san_table_data!V365), "-")</f>
        <v>-</v>
      </c>
      <c r="W368" s="47" t="str">
        <f>IF(ISNUMBER(san_table_data!W365), IF(san_table_data!W365=-999,"NA",san_table_data!W365), "-")</f>
        <v>-</v>
      </c>
      <c r="X368" s="47"/>
      <c r="Y368" s="47"/>
      <c r="Z368" s="62" t="str">
        <f>IF(ISNUMBER(san_table_data!Z365), IF(san_table_data!Z365=-999,"NA",IF(san_table_data!Z365&gt;99, "&gt;99", IF(san_table_data!Z365&lt;1, "&lt;1", san_table_data!Z365))), "-")</f>
        <v>-</v>
      </c>
      <c r="AA368" s="63" t="str">
        <f>IF(ISNUMBER(san_table_data!AA365), IF(san_table_data!AA365=-999,"NA",IF(san_table_data!AA365&gt;99, "&gt;99", IF(san_table_data!AA365&lt;1, "&lt;1", san_table_data!AA365))), "-")</f>
        <v>-</v>
      </c>
      <c r="AB368" s="63" t="str">
        <f>IF(ISNUMBER(san_table_data!AB365), IF(san_table_data!AB365=-999,"NA",IF(san_table_data!AB365&gt;99, "&gt;99", IF(san_table_data!AB365&lt;1, "&lt;1", san_table_data!AB365))), "-")</f>
        <v>-</v>
      </c>
      <c r="AC368" s="63" t="str">
        <f>IF(ISNUMBER(san_table_data!AC365), IF(san_table_data!AC365=-999,"NA",IF(san_table_data!AC365&gt;99, "&gt;99", IF(san_table_data!AC365&lt;1, "&lt;1", san_table_data!AC365))), "-")</f>
        <v>-</v>
      </c>
      <c r="AD368" s="59" t="str">
        <f>IF(ISNUMBER(san_table_data!AD365), IF(san_table_data!AD365=-999,"NA",IF(san_table_data!AD365&gt;99, "&gt;99", IF(san_table_data!AD365&lt;1, "&lt;1", san_table_data!AD365))), "-")</f>
        <v>-</v>
      </c>
      <c r="AE368" s="59" t="str">
        <f>IF(ISNUMBER(san_table_data!AE365), IF(san_table_data!AE365=-999,"NA",IF(san_table_data!AE365&gt;99, "&gt;99", IF(san_table_data!AE365&lt;1, "&lt;1", san_table_data!AE365))), "-")</f>
        <v>-</v>
      </c>
      <c r="AF368" s="59" t="str">
        <f>IF(ISNUMBER(san_table_data!AF365), IF(san_table_data!AF365=-999,"NA",IF(san_table_data!AF365&gt;99, "&gt;99", IF(san_table_data!AF365&lt;1, "&lt;1", san_table_data!AF365))), "-")</f>
        <v>-</v>
      </c>
      <c r="AG368" s="62" t="str">
        <f>IF(ISNUMBER(san_table_data!AG365), IF(san_table_data!AG365=-999,"NA",IF(san_table_data!AG365&gt;99, "&gt;99", IF(san_table_data!AG365&lt;1, "&lt;1", san_table_data!AG365))), "-")</f>
        <v>-</v>
      </c>
      <c r="AH368" s="63" t="str">
        <f>IF(ISNUMBER(san_table_data!AH365), IF(san_table_data!AH365=-999,"NA",IF(san_table_data!AH365&gt;99, "&gt;99", IF(san_table_data!AH365&lt;1, "&lt;1", san_table_data!AH365))), "-")</f>
        <v>-</v>
      </c>
      <c r="AI368" s="63" t="str">
        <f>IF(ISNUMBER(san_table_data!AI365), IF(san_table_data!AI365=-999,"NA",IF(san_table_data!AI365&gt;99, "&gt;99", IF(san_table_data!AI365&lt;1, "&lt;1", san_table_data!AI365))), "-")</f>
        <v>-</v>
      </c>
      <c r="AJ368" s="63" t="str">
        <f>IF(ISNUMBER(san_table_data!AJ365), IF(san_table_data!AJ365=-999,"NA",IF(san_table_data!AJ365&gt;99, "&gt;99", IF(san_table_data!AJ365&lt;1, "&lt;1", san_table_data!AJ365))), "-")</f>
        <v>-</v>
      </c>
      <c r="AK368" s="59" t="str">
        <f>IF(ISNUMBER(san_table_data!AK365), IF(san_table_data!AK365=-999,"NA",IF(san_table_data!AK365&gt;99, "&gt;99", IF(san_table_data!AK365&lt;1, "&lt;1", san_table_data!AK365))), "-")</f>
        <v>-</v>
      </c>
      <c r="AL368" s="59" t="str">
        <f>IF(ISNUMBER(san_table_data!AL365), IF(san_table_data!AL365=-999,"NA",IF(san_table_data!AL365&gt;99, "&gt;99", IF(san_table_data!AL365&lt;1, "&lt;1", san_table_data!AL365))), "-")</f>
        <v>-</v>
      </c>
      <c r="AM368" s="59" t="str">
        <f>IF(ISNUMBER(san_table_data!AM365), IF(san_table_data!AM365=-999,"NA",IF(san_table_data!AM365&gt;99, "&gt;99", IF(san_table_data!AM365&lt;1, "&lt;1", san_table_data!AM365))), "-")</f>
        <v>-</v>
      </c>
      <c r="AN368" s="62" t="str">
        <f>IF(ISNUMBER(san_table_data!AN365), IF(san_table_data!AN365=-999,"NA",IF(san_table_data!AN365&gt;99, "&gt;99", IF(san_table_data!AN365&lt;1, "&lt;1", san_table_data!AN365))), "-")</f>
        <v>-</v>
      </c>
      <c r="AO368" s="63" t="str">
        <f>IF(ISNUMBER(san_table_data!AO365), IF(san_table_data!AO365=-999,"NA",IF(san_table_data!AO365&gt;99, "&gt;99", IF(san_table_data!AO365&lt;1, "&lt;1", san_table_data!AO365))), "-")</f>
        <v>-</v>
      </c>
      <c r="AP368" s="63" t="str">
        <f>IF(ISNUMBER(san_table_data!AP365), IF(san_table_data!AP365=-999,"NA",IF(san_table_data!AP365&gt;99, "&gt;99", IF(san_table_data!AP365&lt;1, "&lt;1", san_table_data!AP365))), "-")</f>
        <v>-</v>
      </c>
      <c r="AQ368" s="63" t="str">
        <f>IF(ISNUMBER(san_table_data!AQ365), IF(san_table_data!AQ365=-999,"NA",IF(san_table_data!AQ365&gt;99, "&gt;99", IF(san_table_data!AQ365&lt;1, "&lt;1", san_table_data!AQ365))), "-")</f>
        <v>-</v>
      </c>
      <c r="AR368" s="59" t="str">
        <f>IF(ISNUMBER(san_table_data!AR365), IF(san_table_data!AR365=-999,"NA",IF(san_table_data!AR365&gt;99, "&gt;99", IF(san_table_data!AR365&lt;1, "&lt;1", san_table_data!AR365))), "-")</f>
        <v>-</v>
      </c>
      <c r="AS368" s="59" t="str">
        <f>IF(ISNUMBER(san_table_data!AS365), IF(san_table_data!AS365=-999,"NA",IF(san_table_data!AS365&gt;99, "&gt;99", IF(san_table_data!AS365&lt;1, "&lt;1", san_table_data!AS365))), "-")</f>
        <v>-</v>
      </c>
      <c r="AT368" s="59" t="str">
        <f>IF(ISNUMBER(san_table_data!AT365), IF(san_table_data!AT365=-999,"NA",IF(san_table_data!AT365&gt;99, "&gt;99", IF(san_table_data!AT365&lt;1, "&lt;1", san_table_data!AT365))), "-")</f>
        <v>-</v>
      </c>
    </row>
    <row r="369" x14ac:dyDescent="0.25">
      <c r="A369" s="56" t="str">
        <f>IF(ISBLANK(san_table_data!A366), "", san_table_data!A366)</f>
        <v/>
      </c>
      <c r="B369" s="56" t="str">
        <f>IF(ISBLANK(san_table_data!B366), "", san_table_data!B366)</f>
        <v/>
      </c>
      <c r="C369" s="57" t="str">
        <f>IF(ISNUMBER(san_table_data!C366), san_table_data!C366, "-")</f>
        <v>-</v>
      </c>
      <c r="D369" s="58" t="str">
        <f>IF(ISNUMBER(san_table_data!D366), san_table_data!D366, "-")</f>
        <v>-</v>
      </c>
      <c r="E369" s="59" t="str">
        <f>IF(ISNUMBER(san_table_data!E366), san_table_data!E366, "-")</f>
        <v>-</v>
      </c>
      <c r="F369" s="60" t="str">
        <f>IF(ISNUMBER(san_table_data!F366), IF(san_table_data!F366=-999,"NA",IF(san_table_data!F366&gt;99, "&gt;99", IF(san_table_data!F366&lt;1, "&lt;1", san_table_data!F366))), "-")</f>
        <v>-</v>
      </c>
      <c r="G369" s="59" t="str">
        <f>IF(ISNUMBER(san_table_data!G366), IF(san_table_data!G366=-999,"NA",IF(san_table_data!G366&gt;99, "&gt;99", IF(san_table_data!G366&lt;1, "&lt;1", san_table_data!G366))), "-")</f>
        <v>-</v>
      </c>
      <c r="H369" s="59" t="str">
        <f>IF(ISNUMBER(san_table_data!H366), IF(san_table_data!H366=-999,"NA",IF(san_table_data!H366&gt;99, "&gt;99", IF(san_table_data!H366&lt;1, "&lt;1", san_table_data!H366))), "-")</f>
        <v>-</v>
      </c>
      <c r="I369" s="61" t="str">
        <f>IF(ISNUMBER(san_table_data!I366), IF(san_table_data!I366=-999,"NA",IF(san_table_data!I366&gt;99, "&gt;99", IF(san_table_data!I366&lt;1, "&lt;1", san_table_data!I366))), "-")</f>
        <v>-</v>
      </c>
      <c r="J369" s="47" t="str">
        <f>IF(ISNUMBER(san_table_data!J366), IF(san_table_data!J366=-999,"NA",san_table_data!J366), "-")</f>
        <v>-</v>
      </c>
      <c r="K369" s="47" t="str">
        <f>IF(ISNUMBER(san_table_data!K366), IF(san_table_data!K366=-999,"NA",san_table_data!K366), "-")</f>
        <v>-</v>
      </c>
      <c r="L369" s="60" t="str">
        <f>IF(ISNUMBER(san_table_data!L366), IF(san_table_data!L366=-999,"NA",IF(san_table_data!L366&gt;99, "&gt;99", IF(san_table_data!L366&lt;1, "&lt;1", san_table_data!L366))), "-")</f>
        <v>-</v>
      </c>
      <c r="M369" s="59" t="str">
        <f>IF(ISNUMBER(san_table_data!M366), IF(san_table_data!M366=-999,"NA",IF(san_table_data!M366&gt;99, "&gt;99", IF(san_table_data!M366&lt;1, "&lt;1", san_table_data!M366))), "-")</f>
        <v>-</v>
      </c>
      <c r="N369" s="59" t="str">
        <f>IF(ISNUMBER(san_table_data!N366), IF(san_table_data!N366=-999,"NA",IF(san_table_data!N366&gt;99, "&gt;99", IF(san_table_data!N366&lt;1, "&lt;1", san_table_data!N366))), "-")</f>
        <v>-</v>
      </c>
      <c r="O369" s="61" t="str">
        <f>IF(ISNUMBER(san_table_data!O366), IF(san_table_data!O366=-999,"NA",IF(san_table_data!O366&gt;99, "&gt;99", IF(san_table_data!O366&lt;1, "&lt;1", san_table_data!O366))), "-")</f>
        <v>-</v>
      </c>
      <c r="P369" s="47" t="str">
        <f>IF(ISNUMBER(san_table_data!P366), IF(san_table_data!P366=-999,"NA",san_table_data!P366), "-")</f>
        <v>-</v>
      </c>
      <c r="Q369" s="47" t="str">
        <f>IF(ISNUMBER(san_table_data!Q366), IF(san_table_data!Q366=-999,"NA",san_table_data!Q366), "-")</f>
        <v>-</v>
      </c>
      <c r="R369" s="60" t="str">
        <f>IF(ISNUMBER(san_table_data!R366), IF(san_table_data!R366=-999,"NA",IF(san_table_data!R366&gt;99, "&gt;99", IF(san_table_data!R366&lt;1, "&lt;1", san_table_data!R366))), "-")</f>
        <v>-</v>
      </c>
      <c r="S369" s="59" t="str">
        <f>IF(ISNUMBER(san_table_data!S366), IF(san_table_data!S366=-999,"NA",IF(san_table_data!S366&gt;99, "&gt;99", IF(san_table_data!S366&lt;1, "&lt;1", san_table_data!S366))), "-")</f>
        <v>-</v>
      </c>
      <c r="T369" s="59" t="str">
        <f>IF(ISNUMBER(san_table_data!T366), IF(san_table_data!T366=-999,"NA",IF(san_table_data!T366&gt;99, "&gt;99", IF(san_table_data!T366&lt;1, "&lt;1", san_table_data!T366))), "-")</f>
        <v>-</v>
      </c>
      <c r="U369" s="61" t="str">
        <f>IF(ISNUMBER(san_table_data!U366), IF(san_table_data!U366=-999,"NA",IF(san_table_data!U366&gt;99, "&gt;99", IF(san_table_data!U366&lt;1, "&lt;1", san_table_data!U366))), "-")</f>
        <v>-</v>
      </c>
      <c r="V369" s="47" t="str">
        <f>IF(ISNUMBER(san_table_data!V366), IF(san_table_data!V366=-999,"NA",san_table_data!V366), "-")</f>
        <v>-</v>
      </c>
      <c r="W369" s="47" t="str">
        <f>IF(ISNUMBER(san_table_data!W366), IF(san_table_data!W366=-999,"NA",san_table_data!W366), "-")</f>
        <v>-</v>
      </c>
      <c r="X369" s="47"/>
      <c r="Y369" s="47"/>
      <c r="Z369" s="62" t="str">
        <f>IF(ISNUMBER(san_table_data!Z366), IF(san_table_data!Z366=-999,"NA",IF(san_table_data!Z366&gt;99, "&gt;99", IF(san_table_data!Z366&lt;1, "&lt;1", san_table_data!Z366))), "-")</f>
        <v>-</v>
      </c>
      <c r="AA369" s="63" t="str">
        <f>IF(ISNUMBER(san_table_data!AA366), IF(san_table_data!AA366=-999,"NA",IF(san_table_data!AA366&gt;99, "&gt;99", IF(san_table_data!AA366&lt;1, "&lt;1", san_table_data!AA366))), "-")</f>
        <v>-</v>
      </c>
      <c r="AB369" s="63" t="str">
        <f>IF(ISNUMBER(san_table_data!AB366), IF(san_table_data!AB366=-999,"NA",IF(san_table_data!AB366&gt;99, "&gt;99", IF(san_table_data!AB366&lt;1, "&lt;1", san_table_data!AB366))), "-")</f>
        <v>-</v>
      </c>
      <c r="AC369" s="63" t="str">
        <f>IF(ISNUMBER(san_table_data!AC366), IF(san_table_data!AC366=-999,"NA",IF(san_table_data!AC366&gt;99, "&gt;99", IF(san_table_data!AC366&lt;1, "&lt;1", san_table_data!AC366))), "-")</f>
        <v>-</v>
      </c>
      <c r="AD369" s="59" t="str">
        <f>IF(ISNUMBER(san_table_data!AD366), IF(san_table_data!AD366=-999,"NA",IF(san_table_data!AD366&gt;99, "&gt;99", IF(san_table_data!AD366&lt;1, "&lt;1", san_table_data!AD366))), "-")</f>
        <v>-</v>
      </c>
      <c r="AE369" s="59" t="str">
        <f>IF(ISNUMBER(san_table_data!AE366), IF(san_table_data!AE366=-999,"NA",IF(san_table_data!AE366&gt;99, "&gt;99", IF(san_table_data!AE366&lt;1, "&lt;1", san_table_data!AE366))), "-")</f>
        <v>-</v>
      </c>
      <c r="AF369" s="59" t="str">
        <f>IF(ISNUMBER(san_table_data!AF366), IF(san_table_data!AF366=-999,"NA",IF(san_table_data!AF366&gt;99, "&gt;99", IF(san_table_data!AF366&lt;1, "&lt;1", san_table_data!AF366))), "-")</f>
        <v>-</v>
      </c>
      <c r="AG369" s="62" t="str">
        <f>IF(ISNUMBER(san_table_data!AG366), IF(san_table_data!AG366=-999,"NA",IF(san_table_data!AG366&gt;99, "&gt;99", IF(san_table_data!AG366&lt;1, "&lt;1", san_table_data!AG366))), "-")</f>
        <v>-</v>
      </c>
      <c r="AH369" s="63" t="str">
        <f>IF(ISNUMBER(san_table_data!AH366), IF(san_table_data!AH366=-999,"NA",IF(san_table_data!AH366&gt;99, "&gt;99", IF(san_table_data!AH366&lt;1, "&lt;1", san_table_data!AH366))), "-")</f>
        <v>-</v>
      </c>
      <c r="AI369" s="63" t="str">
        <f>IF(ISNUMBER(san_table_data!AI366), IF(san_table_data!AI366=-999,"NA",IF(san_table_data!AI366&gt;99, "&gt;99", IF(san_table_data!AI366&lt;1, "&lt;1", san_table_data!AI366))), "-")</f>
        <v>-</v>
      </c>
      <c r="AJ369" s="63" t="str">
        <f>IF(ISNUMBER(san_table_data!AJ366), IF(san_table_data!AJ366=-999,"NA",IF(san_table_data!AJ366&gt;99, "&gt;99", IF(san_table_data!AJ366&lt;1, "&lt;1", san_table_data!AJ366))), "-")</f>
        <v>-</v>
      </c>
      <c r="AK369" s="59" t="str">
        <f>IF(ISNUMBER(san_table_data!AK366), IF(san_table_data!AK366=-999,"NA",IF(san_table_data!AK366&gt;99, "&gt;99", IF(san_table_data!AK366&lt;1, "&lt;1", san_table_data!AK366))), "-")</f>
        <v>-</v>
      </c>
      <c r="AL369" s="59" t="str">
        <f>IF(ISNUMBER(san_table_data!AL366), IF(san_table_data!AL366=-999,"NA",IF(san_table_data!AL366&gt;99, "&gt;99", IF(san_table_data!AL366&lt;1, "&lt;1", san_table_data!AL366))), "-")</f>
        <v>-</v>
      </c>
      <c r="AM369" s="59" t="str">
        <f>IF(ISNUMBER(san_table_data!AM366), IF(san_table_data!AM366=-999,"NA",IF(san_table_data!AM366&gt;99, "&gt;99", IF(san_table_data!AM366&lt;1, "&lt;1", san_table_data!AM366))), "-")</f>
        <v>-</v>
      </c>
      <c r="AN369" s="62" t="str">
        <f>IF(ISNUMBER(san_table_data!AN366), IF(san_table_data!AN366=-999,"NA",IF(san_table_data!AN366&gt;99, "&gt;99", IF(san_table_data!AN366&lt;1, "&lt;1", san_table_data!AN366))), "-")</f>
        <v>-</v>
      </c>
      <c r="AO369" s="63" t="str">
        <f>IF(ISNUMBER(san_table_data!AO366), IF(san_table_data!AO366=-999,"NA",IF(san_table_data!AO366&gt;99, "&gt;99", IF(san_table_data!AO366&lt;1, "&lt;1", san_table_data!AO366))), "-")</f>
        <v>-</v>
      </c>
      <c r="AP369" s="63" t="str">
        <f>IF(ISNUMBER(san_table_data!AP366), IF(san_table_data!AP366=-999,"NA",IF(san_table_data!AP366&gt;99, "&gt;99", IF(san_table_data!AP366&lt;1, "&lt;1", san_table_data!AP366))), "-")</f>
        <v>-</v>
      </c>
      <c r="AQ369" s="63" t="str">
        <f>IF(ISNUMBER(san_table_data!AQ366), IF(san_table_data!AQ366=-999,"NA",IF(san_table_data!AQ366&gt;99, "&gt;99", IF(san_table_data!AQ366&lt;1, "&lt;1", san_table_data!AQ366))), "-")</f>
        <v>-</v>
      </c>
      <c r="AR369" s="59" t="str">
        <f>IF(ISNUMBER(san_table_data!AR366), IF(san_table_data!AR366=-999,"NA",IF(san_table_data!AR366&gt;99, "&gt;99", IF(san_table_data!AR366&lt;1, "&lt;1", san_table_data!AR366))), "-")</f>
        <v>-</v>
      </c>
      <c r="AS369" s="59" t="str">
        <f>IF(ISNUMBER(san_table_data!AS366), IF(san_table_data!AS366=-999,"NA",IF(san_table_data!AS366&gt;99, "&gt;99", IF(san_table_data!AS366&lt;1, "&lt;1", san_table_data!AS366))), "-")</f>
        <v>-</v>
      </c>
      <c r="AT369" s="59" t="str">
        <f>IF(ISNUMBER(san_table_data!AT366), IF(san_table_data!AT366=-999,"NA",IF(san_table_data!AT366&gt;99, "&gt;99", IF(san_table_data!AT366&lt;1, "&lt;1", san_table_data!AT366))), "-")</f>
        <v>-</v>
      </c>
    </row>
    <row r="370" x14ac:dyDescent="0.25">
      <c r="A370" s="56" t="str">
        <f>IF(ISBLANK(san_table_data!A367), "", san_table_data!A367)</f>
        <v/>
      </c>
      <c r="B370" s="56" t="str">
        <f>IF(ISBLANK(san_table_data!B367), "", san_table_data!B367)</f>
        <v/>
      </c>
      <c r="C370" s="57" t="str">
        <f>IF(ISNUMBER(san_table_data!C367), san_table_data!C367, "-")</f>
        <v>-</v>
      </c>
      <c r="D370" s="58" t="str">
        <f>IF(ISNUMBER(san_table_data!D367), san_table_data!D367, "-")</f>
        <v>-</v>
      </c>
      <c r="E370" s="59" t="str">
        <f>IF(ISNUMBER(san_table_data!E367), san_table_data!E367, "-")</f>
        <v>-</v>
      </c>
      <c r="F370" s="60" t="str">
        <f>IF(ISNUMBER(san_table_data!F367), IF(san_table_data!F367=-999,"NA",IF(san_table_data!F367&gt;99, "&gt;99", IF(san_table_data!F367&lt;1, "&lt;1", san_table_data!F367))), "-")</f>
        <v>-</v>
      </c>
      <c r="G370" s="59" t="str">
        <f>IF(ISNUMBER(san_table_data!G367), IF(san_table_data!G367=-999,"NA",IF(san_table_data!G367&gt;99, "&gt;99", IF(san_table_data!G367&lt;1, "&lt;1", san_table_data!G367))), "-")</f>
        <v>-</v>
      </c>
      <c r="H370" s="59" t="str">
        <f>IF(ISNUMBER(san_table_data!H367), IF(san_table_data!H367=-999,"NA",IF(san_table_data!H367&gt;99, "&gt;99", IF(san_table_data!H367&lt;1, "&lt;1", san_table_data!H367))), "-")</f>
        <v>-</v>
      </c>
      <c r="I370" s="61" t="str">
        <f>IF(ISNUMBER(san_table_data!I367), IF(san_table_data!I367=-999,"NA",IF(san_table_data!I367&gt;99, "&gt;99", IF(san_table_data!I367&lt;1, "&lt;1", san_table_data!I367))), "-")</f>
        <v>-</v>
      </c>
      <c r="J370" s="47" t="str">
        <f>IF(ISNUMBER(san_table_data!J367), IF(san_table_data!J367=-999,"NA",san_table_data!J367), "-")</f>
        <v>-</v>
      </c>
      <c r="K370" s="47" t="str">
        <f>IF(ISNUMBER(san_table_data!K367), IF(san_table_data!K367=-999,"NA",san_table_data!K367), "-")</f>
        <v>-</v>
      </c>
      <c r="L370" s="60" t="str">
        <f>IF(ISNUMBER(san_table_data!L367), IF(san_table_data!L367=-999,"NA",IF(san_table_data!L367&gt;99, "&gt;99", IF(san_table_data!L367&lt;1, "&lt;1", san_table_data!L367))), "-")</f>
        <v>-</v>
      </c>
      <c r="M370" s="59" t="str">
        <f>IF(ISNUMBER(san_table_data!M367), IF(san_table_data!M367=-999,"NA",IF(san_table_data!M367&gt;99, "&gt;99", IF(san_table_data!M367&lt;1, "&lt;1", san_table_data!M367))), "-")</f>
        <v>-</v>
      </c>
      <c r="N370" s="59" t="str">
        <f>IF(ISNUMBER(san_table_data!N367), IF(san_table_data!N367=-999,"NA",IF(san_table_data!N367&gt;99, "&gt;99", IF(san_table_data!N367&lt;1, "&lt;1", san_table_data!N367))), "-")</f>
        <v>-</v>
      </c>
      <c r="O370" s="61" t="str">
        <f>IF(ISNUMBER(san_table_data!O367), IF(san_table_data!O367=-999,"NA",IF(san_table_data!O367&gt;99, "&gt;99", IF(san_table_data!O367&lt;1, "&lt;1", san_table_data!O367))), "-")</f>
        <v>-</v>
      </c>
      <c r="P370" s="47" t="str">
        <f>IF(ISNUMBER(san_table_data!P367), IF(san_table_data!P367=-999,"NA",san_table_data!P367), "-")</f>
        <v>-</v>
      </c>
      <c r="Q370" s="47" t="str">
        <f>IF(ISNUMBER(san_table_data!Q367), IF(san_table_data!Q367=-999,"NA",san_table_data!Q367), "-")</f>
        <v>-</v>
      </c>
      <c r="R370" s="60" t="str">
        <f>IF(ISNUMBER(san_table_data!R367), IF(san_table_data!R367=-999,"NA",IF(san_table_data!R367&gt;99, "&gt;99", IF(san_table_data!R367&lt;1, "&lt;1", san_table_data!R367))), "-")</f>
        <v>-</v>
      </c>
      <c r="S370" s="59" t="str">
        <f>IF(ISNUMBER(san_table_data!S367), IF(san_table_data!S367=-999,"NA",IF(san_table_data!S367&gt;99, "&gt;99", IF(san_table_data!S367&lt;1, "&lt;1", san_table_data!S367))), "-")</f>
        <v>-</v>
      </c>
      <c r="T370" s="59" t="str">
        <f>IF(ISNUMBER(san_table_data!T367), IF(san_table_data!T367=-999,"NA",IF(san_table_data!T367&gt;99, "&gt;99", IF(san_table_data!T367&lt;1, "&lt;1", san_table_data!T367))), "-")</f>
        <v>-</v>
      </c>
      <c r="U370" s="61" t="str">
        <f>IF(ISNUMBER(san_table_data!U367), IF(san_table_data!U367=-999,"NA",IF(san_table_data!U367&gt;99, "&gt;99", IF(san_table_data!U367&lt;1, "&lt;1", san_table_data!U367))), "-")</f>
        <v>-</v>
      </c>
      <c r="V370" s="47" t="str">
        <f>IF(ISNUMBER(san_table_data!V367), IF(san_table_data!V367=-999,"NA",san_table_data!V367), "-")</f>
        <v>-</v>
      </c>
      <c r="W370" s="47" t="str">
        <f>IF(ISNUMBER(san_table_data!W367), IF(san_table_data!W367=-999,"NA",san_table_data!W367), "-")</f>
        <v>-</v>
      </c>
      <c r="X370" s="47"/>
      <c r="Y370" s="47"/>
      <c r="Z370" s="62" t="str">
        <f>IF(ISNUMBER(san_table_data!Z367), IF(san_table_data!Z367=-999,"NA",IF(san_table_data!Z367&gt;99, "&gt;99", IF(san_table_data!Z367&lt;1, "&lt;1", san_table_data!Z367))), "-")</f>
        <v>-</v>
      </c>
      <c r="AA370" s="63" t="str">
        <f>IF(ISNUMBER(san_table_data!AA367), IF(san_table_data!AA367=-999,"NA",IF(san_table_data!AA367&gt;99, "&gt;99", IF(san_table_data!AA367&lt;1, "&lt;1", san_table_data!AA367))), "-")</f>
        <v>-</v>
      </c>
      <c r="AB370" s="63" t="str">
        <f>IF(ISNUMBER(san_table_data!AB367), IF(san_table_data!AB367=-999,"NA",IF(san_table_data!AB367&gt;99, "&gt;99", IF(san_table_data!AB367&lt;1, "&lt;1", san_table_data!AB367))), "-")</f>
        <v>-</v>
      </c>
      <c r="AC370" s="63" t="str">
        <f>IF(ISNUMBER(san_table_data!AC367), IF(san_table_data!AC367=-999,"NA",IF(san_table_data!AC367&gt;99, "&gt;99", IF(san_table_data!AC367&lt;1, "&lt;1", san_table_data!AC367))), "-")</f>
        <v>-</v>
      </c>
      <c r="AD370" s="59" t="str">
        <f>IF(ISNUMBER(san_table_data!AD367), IF(san_table_data!AD367=-999,"NA",IF(san_table_data!AD367&gt;99, "&gt;99", IF(san_table_data!AD367&lt;1, "&lt;1", san_table_data!AD367))), "-")</f>
        <v>-</v>
      </c>
      <c r="AE370" s="59" t="str">
        <f>IF(ISNUMBER(san_table_data!AE367), IF(san_table_data!AE367=-999,"NA",IF(san_table_data!AE367&gt;99, "&gt;99", IF(san_table_data!AE367&lt;1, "&lt;1", san_table_data!AE367))), "-")</f>
        <v>-</v>
      </c>
      <c r="AF370" s="59" t="str">
        <f>IF(ISNUMBER(san_table_data!AF367), IF(san_table_data!AF367=-999,"NA",IF(san_table_data!AF367&gt;99, "&gt;99", IF(san_table_data!AF367&lt;1, "&lt;1", san_table_data!AF367))), "-")</f>
        <v>-</v>
      </c>
      <c r="AG370" s="62" t="str">
        <f>IF(ISNUMBER(san_table_data!AG367), IF(san_table_data!AG367=-999,"NA",IF(san_table_data!AG367&gt;99, "&gt;99", IF(san_table_data!AG367&lt;1, "&lt;1", san_table_data!AG367))), "-")</f>
        <v>-</v>
      </c>
      <c r="AH370" s="63" t="str">
        <f>IF(ISNUMBER(san_table_data!AH367), IF(san_table_data!AH367=-999,"NA",IF(san_table_data!AH367&gt;99, "&gt;99", IF(san_table_data!AH367&lt;1, "&lt;1", san_table_data!AH367))), "-")</f>
        <v>-</v>
      </c>
      <c r="AI370" s="63" t="str">
        <f>IF(ISNUMBER(san_table_data!AI367), IF(san_table_data!AI367=-999,"NA",IF(san_table_data!AI367&gt;99, "&gt;99", IF(san_table_data!AI367&lt;1, "&lt;1", san_table_data!AI367))), "-")</f>
        <v>-</v>
      </c>
      <c r="AJ370" s="63" t="str">
        <f>IF(ISNUMBER(san_table_data!AJ367), IF(san_table_data!AJ367=-999,"NA",IF(san_table_data!AJ367&gt;99, "&gt;99", IF(san_table_data!AJ367&lt;1, "&lt;1", san_table_data!AJ367))), "-")</f>
        <v>-</v>
      </c>
      <c r="AK370" s="59" t="str">
        <f>IF(ISNUMBER(san_table_data!AK367), IF(san_table_data!AK367=-999,"NA",IF(san_table_data!AK367&gt;99, "&gt;99", IF(san_table_data!AK367&lt;1, "&lt;1", san_table_data!AK367))), "-")</f>
        <v>-</v>
      </c>
      <c r="AL370" s="59" t="str">
        <f>IF(ISNUMBER(san_table_data!AL367), IF(san_table_data!AL367=-999,"NA",IF(san_table_data!AL367&gt;99, "&gt;99", IF(san_table_data!AL367&lt;1, "&lt;1", san_table_data!AL367))), "-")</f>
        <v>-</v>
      </c>
      <c r="AM370" s="59" t="str">
        <f>IF(ISNUMBER(san_table_data!AM367), IF(san_table_data!AM367=-999,"NA",IF(san_table_data!AM367&gt;99, "&gt;99", IF(san_table_data!AM367&lt;1, "&lt;1", san_table_data!AM367))), "-")</f>
        <v>-</v>
      </c>
      <c r="AN370" s="62" t="str">
        <f>IF(ISNUMBER(san_table_data!AN367), IF(san_table_data!AN367=-999,"NA",IF(san_table_data!AN367&gt;99, "&gt;99", IF(san_table_data!AN367&lt;1, "&lt;1", san_table_data!AN367))), "-")</f>
        <v>-</v>
      </c>
      <c r="AO370" s="63" t="str">
        <f>IF(ISNUMBER(san_table_data!AO367), IF(san_table_data!AO367=-999,"NA",IF(san_table_data!AO367&gt;99, "&gt;99", IF(san_table_data!AO367&lt;1, "&lt;1", san_table_data!AO367))), "-")</f>
        <v>-</v>
      </c>
      <c r="AP370" s="63" t="str">
        <f>IF(ISNUMBER(san_table_data!AP367), IF(san_table_data!AP367=-999,"NA",IF(san_table_data!AP367&gt;99, "&gt;99", IF(san_table_data!AP367&lt;1, "&lt;1", san_table_data!AP367))), "-")</f>
        <v>-</v>
      </c>
      <c r="AQ370" s="63" t="str">
        <f>IF(ISNUMBER(san_table_data!AQ367), IF(san_table_data!AQ367=-999,"NA",IF(san_table_data!AQ367&gt;99, "&gt;99", IF(san_table_data!AQ367&lt;1, "&lt;1", san_table_data!AQ367))), "-")</f>
        <v>-</v>
      </c>
      <c r="AR370" s="59" t="str">
        <f>IF(ISNUMBER(san_table_data!AR367), IF(san_table_data!AR367=-999,"NA",IF(san_table_data!AR367&gt;99, "&gt;99", IF(san_table_data!AR367&lt;1, "&lt;1", san_table_data!AR367))), "-")</f>
        <v>-</v>
      </c>
      <c r="AS370" s="59" t="str">
        <f>IF(ISNUMBER(san_table_data!AS367), IF(san_table_data!AS367=-999,"NA",IF(san_table_data!AS367&gt;99, "&gt;99", IF(san_table_data!AS367&lt;1, "&lt;1", san_table_data!AS367))), "-")</f>
        <v>-</v>
      </c>
      <c r="AT370" s="59" t="str">
        <f>IF(ISNUMBER(san_table_data!AT367), IF(san_table_data!AT367=-999,"NA",IF(san_table_data!AT367&gt;99, "&gt;99", IF(san_table_data!AT367&lt;1, "&lt;1", san_table_data!AT367))), "-")</f>
        <v>-</v>
      </c>
    </row>
    <row r="371" x14ac:dyDescent="0.25">
      <c r="A371" s="56" t="str">
        <f>IF(ISBLANK(san_table_data!A368), "", san_table_data!A368)</f>
        <v/>
      </c>
      <c r="B371" s="56" t="str">
        <f>IF(ISBLANK(san_table_data!B368), "", san_table_data!B368)</f>
        <v/>
      </c>
      <c r="C371" s="57" t="str">
        <f>IF(ISNUMBER(san_table_data!C368), san_table_data!C368, "-")</f>
        <v>-</v>
      </c>
      <c r="D371" s="58" t="str">
        <f>IF(ISNUMBER(san_table_data!D368), san_table_data!D368, "-")</f>
        <v>-</v>
      </c>
      <c r="E371" s="59" t="str">
        <f>IF(ISNUMBER(san_table_data!E368), san_table_data!E368, "-")</f>
        <v>-</v>
      </c>
      <c r="F371" s="60" t="str">
        <f>IF(ISNUMBER(san_table_data!F368), IF(san_table_data!F368=-999,"NA",IF(san_table_data!F368&gt;99, "&gt;99", IF(san_table_data!F368&lt;1, "&lt;1", san_table_data!F368))), "-")</f>
        <v>-</v>
      </c>
      <c r="G371" s="59" t="str">
        <f>IF(ISNUMBER(san_table_data!G368), IF(san_table_data!G368=-999,"NA",IF(san_table_data!G368&gt;99, "&gt;99", IF(san_table_data!G368&lt;1, "&lt;1", san_table_data!G368))), "-")</f>
        <v>-</v>
      </c>
      <c r="H371" s="59" t="str">
        <f>IF(ISNUMBER(san_table_data!H368), IF(san_table_data!H368=-999,"NA",IF(san_table_data!H368&gt;99, "&gt;99", IF(san_table_data!H368&lt;1, "&lt;1", san_table_data!H368))), "-")</f>
        <v>-</v>
      </c>
      <c r="I371" s="61" t="str">
        <f>IF(ISNUMBER(san_table_data!I368), IF(san_table_data!I368=-999,"NA",IF(san_table_data!I368&gt;99, "&gt;99", IF(san_table_data!I368&lt;1, "&lt;1", san_table_data!I368))), "-")</f>
        <v>-</v>
      </c>
      <c r="J371" s="47" t="str">
        <f>IF(ISNUMBER(san_table_data!J368), IF(san_table_data!J368=-999,"NA",san_table_data!J368), "-")</f>
        <v>-</v>
      </c>
      <c r="K371" s="47" t="str">
        <f>IF(ISNUMBER(san_table_data!K368), IF(san_table_data!K368=-999,"NA",san_table_data!K368), "-")</f>
        <v>-</v>
      </c>
      <c r="L371" s="60" t="str">
        <f>IF(ISNUMBER(san_table_data!L368), IF(san_table_data!L368=-999,"NA",IF(san_table_data!L368&gt;99, "&gt;99", IF(san_table_data!L368&lt;1, "&lt;1", san_table_data!L368))), "-")</f>
        <v>-</v>
      </c>
      <c r="M371" s="59" t="str">
        <f>IF(ISNUMBER(san_table_data!M368), IF(san_table_data!M368=-999,"NA",IF(san_table_data!M368&gt;99, "&gt;99", IF(san_table_data!M368&lt;1, "&lt;1", san_table_data!M368))), "-")</f>
        <v>-</v>
      </c>
      <c r="N371" s="59" t="str">
        <f>IF(ISNUMBER(san_table_data!N368), IF(san_table_data!N368=-999,"NA",IF(san_table_data!N368&gt;99, "&gt;99", IF(san_table_data!N368&lt;1, "&lt;1", san_table_data!N368))), "-")</f>
        <v>-</v>
      </c>
      <c r="O371" s="61" t="str">
        <f>IF(ISNUMBER(san_table_data!O368), IF(san_table_data!O368=-999,"NA",IF(san_table_data!O368&gt;99, "&gt;99", IF(san_table_data!O368&lt;1, "&lt;1", san_table_data!O368))), "-")</f>
        <v>-</v>
      </c>
      <c r="P371" s="47" t="str">
        <f>IF(ISNUMBER(san_table_data!P368), IF(san_table_data!P368=-999,"NA",san_table_data!P368), "-")</f>
        <v>-</v>
      </c>
      <c r="Q371" s="47" t="str">
        <f>IF(ISNUMBER(san_table_data!Q368), IF(san_table_data!Q368=-999,"NA",san_table_data!Q368), "-")</f>
        <v>-</v>
      </c>
      <c r="R371" s="60" t="str">
        <f>IF(ISNUMBER(san_table_data!R368), IF(san_table_data!R368=-999,"NA",IF(san_table_data!R368&gt;99, "&gt;99", IF(san_table_data!R368&lt;1, "&lt;1", san_table_data!R368))), "-")</f>
        <v>-</v>
      </c>
      <c r="S371" s="59" t="str">
        <f>IF(ISNUMBER(san_table_data!S368), IF(san_table_data!S368=-999,"NA",IF(san_table_data!S368&gt;99, "&gt;99", IF(san_table_data!S368&lt;1, "&lt;1", san_table_data!S368))), "-")</f>
        <v>-</v>
      </c>
      <c r="T371" s="59" t="str">
        <f>IF(ISNUMBER(san_table_data!T368), IF(san_table_data!T368=-999,"NA",IF(san_table_data!T368&gt;99, "&gt;99", IF(san_table_data!T368&lt;1, "&lt;1", san_table_data!T368))), "-")</f>
        <v>-</v>
      </c>
      <c r="U371" s="61" t="str">
        <f>IF(ISNUMBER(san_table_data!U368), IF(san_table_data!U368=-999,"NA",IF(san_table_data!U368&gt;99, "&gt;99", IF(san_table_data!U368&lt;1, "&lt;1", san_table_data!U368))), "-")</f>
        <v>-</v>
      </c>
      <c r="V371" s="47" t="str">
        <f>IF(ISNUMBER(san_table_data!V368), IF(san_table_data!V368=-999,"NA",san_table_data!V368), "-")</f>
        <v>-</v>
      </c>
      <c r="W371" s="47" t="str">
        <f>IF(ISNUMBER(san_table_data!W368), IF(san_table_data!W368=-999,"NA",san_table_data!W368), "-")</f>
        <v>-</v>
      </c>
      <c r="X371" s="47"/>
      <c r="Y371" s="47"/>
      <c r="Z371" s="62" t="str">
        <f>IF(ISNUMBER(san_table_data!Z368), IF(san_table_data!Z368=-999,"NA",IF(san_table_data!Z368&gt;99, "&gt;99", IF(san_table_data!Z368&lt;1, "&lt;1", san_table_data!Z368))), "-")</f>
        <v>-</v>
      </c>
      <c r="AA371" s="63" t="str">
        <f>IF(ISNUMBER(san_table_data!AA368), IF(san_table_data!AA368=-999,"NA",IF(san_table_data!AA368&gt;99, "&gt;99", IF(san_table_data!AA368&lt;1, "&lt;1", san_table_data!AA368))), "-")</f>
        <v>-</v>
      </c>
      <c r="AB371" s="63" t="str">
        <f>IF(ISNUMBER(san_table_data!AB368), IF(san_table_data!AB368=-999,"NA",IF(san_table_data!AB368&gt;99, "&gt;99", IF(san_table_data!AB368&lt;1, "&lt;1", san_table_data!AB368))), "-")</f>
        <v>-</v>
      </c>
      <c r="AC371" s="63" t="str">
        <f>IF(ISNUMBER(san_table_data!AC368), IF(san_table_data!AC368=-999,"NA",IF(san_table_data!AC368&gt;99, "&gt;99", IF(san_table_data!AC368&lt;1, "&lt;1", san_table_data!AC368))), "-")</f>
        <v>-</v>
      </c>
      <c r="AD371" s="59" t="str">
        <f>IF(ISNUMBER(san_table_data!AD368), IF(san_table_data!AD368=-999,"NA",IF(san_table_data!AD368&gt;99, "&gt;99", IF(san_table_data!AD368&lt;1, "&lt;1", san_table_data!AD368))), "-")</f>
        <v>-</v>
      </c>
      <c r="AE371" s="59" t="str">
        <f>IF(ISNUMBER(san_table_data!AE368), IF(san_table_data!AE368=-999,"NA",IF(san_table_data!AE368&gt;99, "&gt;99", IF(san_table_data!AE368&lt;1, "&lt;1", san_table_data!AE368))), "-")</f>
        <v>-</v>
      </c>
      <c r="AF371" s="59" t="str">
        <f>IF(ISNUMBER(san_table_data!AF368), IF(san_table_data!AF368=-999,"NA",IF(san_table_data!AF368&gt;99, "&gt;99", IF(san_table_data!AF368&lt;1, "&lt;1", san_table_data!AF368))), "-")</f>
        <v>-</v>
      </c>
      <c r="AG371" s="62" t="str">
        <f>IF(ISNUMBER(san_table_data!AG368), IF(san_table_data!AG368=-999,"NA",IF(san_table_data!AG368&gt;99, "&gt;99", IF(san_table_data!AG368&lt;1, "&lt;1", san_table_data!AG368))), "-")</f>
        <v>-</v>
      </c>
      <c r="AH371" s="63" t="str">
        <f>IF(ISNUMBER(san_table_data!AH368), IF(san_table_data!AH368=-999,"NA",IF(san_table_data!AH368&gt;99, "&gt;99", IF(san_table_data!AH368&lt;1, "&lt;1", san_table_data!AH368))), "-")</f>
        <v>-</v>
      </c>
      <c r="AI371" s="63" t="str">
        <f>IF(ISNUMBER(san_table_data!AI368), IF(san_table_data!AI368=-999,"NA",IF(san_table_data!AI368&gt;99, "&gt;99", IF(san_table_data!AI368&lt;1, "&lt;1", san_table_data!AI368))), "-")</f>
        <v>-</v>
      </c>
      <c r="AJ371" s="63" t="str">
        <f>IF(ISNUMBER(san_table_data!AJ368), IF(san_table_data!AJ368=-999,"NA",IF(san_table_data!AJ368&gt;99, "&gt;99", IF(san_table_data!AJ368&lt;1, "&lt;1", san_table_data!AJ368))), "-")</f>
        <v>-</v>
      </c>
      <c r="AK371" s="59" t="str">
        <f>IF(ISNUMBER(san_table_data!AK368), IF(san_table_data!AK368=-999,"NA",IF(san_table_data!AK368&gt;99, "&gt;99", IF(san_table_data!AK368&lt;1, "&lt;1", san_table_data!AK368))), "-")</f>
        <v>-</v>
      </c>
      <c r="AL371" s="59" t="str">
        <f>IF(ISNUMBER(san_table_data!AL368), IF(san_table_data!AL368=-999,"NA",IF(san_table_data!AL368&gt;99, "&gt;99", IF(san_table_data!AL368&lt;1, "&lt;1", san_table_data!AL368))), "-")</f>
        <v>-</v>
      </c>
      <c r="AM371" s="59" t="str">
        <f>IF(ISNUMBER(san_table_data!AM368), IF(san_table_data!AM368=-999,"NA",IF(san_table_data!AM368&gt;99, "&gt;99", IF(san_table_data!AM368&lt;1, "&lt;1", san_table_data!AM368))), "-")</f>
        <v>-</v>
      </c>
      <c r="AN371" s="62" t="str">
        <f>IF(ISNUMBER(san_table_data!AN368), IF(san_table_data!AN368=-999,"NA",IF(san_table_data!AN368&gt;99, "&gt;99", IF(san_table_data!AN368&lt;1, "&lt;1", san_table_data!AN368))), "-")</f>
        <v>-</v>
      </c>
      <c r="AO371" s="63" t="str">
        <f>IF(ISNUMBER(san_table_data!AO368), IF(san_table_data!AO368=-999,"NA",IF(san_table_data!AO368&gt;99, "&gt;99", IF(san_table_data!AO368&lt;1, "&lt;1", san_table_data!AO368))), "-")</f>
        <v>-</v>
      </c>
      <c r="AP371" s="63" t="str">
        <f>IF(ISNUMBER(san_table_data!AP368), IF(san_table_data!AP368=-999,"NA",IF(san_table_data!AP368&gt;99, "&gt;99", IF(san_table_data!AP368&lt;1, "&lt;1", san_table_data!AP368))), "-")</f>
        <v>-</v>
      </c>
      <c r="AQ371" s="63" t="str">
        <f>IF(ISNUMBER(san_table_data!AQ368), IF(san_table_data!AQ368=-999,"NA",IF(san_table_data!AQ368&gt;99, "&gt;99", IF(san_table_data!AQ368&lt;1, "&lt;1", san_table_data!AQ368))), "-")</f>
        <v>-</v>
      </c>
      <c r="AR371" s="59" t="str">
        <f>IF(ISNUMBER(san_table_data!AR368), IF(san_table_data!AR368=-999,"NA",IF(san_table_data!AR368&gt;99, "&gt;99", IF(san_table_data!AR368&lt;1, "&lt;1", san_table_data!AR368))), "-")</f>
        <v>-</v>
      </c>
      <c r="AS371" s="59" t="str">
        <f>IF(ISNUMBER(san_table_data!AS368), IF(san_table_data!AS368=-999,"NA",IF(san_table_data!AS368&gt;99, "&gt;99", IF(san_table_data!AS368&lt;1, "&lt;1", san_table_data!AS368))), "-")</f>
        <v>-</v>
      </c>
      <c r="AT371" s="59" t="str">
        <f>IF(ISNUMBER(san_table_data!AT368), IF(san_table_data!AT368=-999,"NA",IF(san_table_data!AT368&gt;99, "&gt;99", IF(san_table_data!AT368&lt;1, "&lt;1", san_table_data!AT368))), "-")</f>
        <v>-</v>
      </c>
    </row>
    <row r="372" x14ac:dyDescent="0.25">
      <c r="A372" s="56" t="str">
        <f>IF(ISBLANK(san_table_data!A369), "", san_table_data!A369)</f>
        <v/>
      </c>
      <c r="B372" s="56" t="str">
        <f>IF(ISBLANK(san_table_data!B369), "", san_table_data!B369)</f>
        <v/>
      </c>
      <c r="C372" s="57" t="str">
        <f>IF(ISNUMBER(san_table_data!C369), san_table_data!C369, "-")</f>
        <v>-</v>
      </c>
      <c r="D372" s="58" t="str">
        <f>IF(ISNUMBER(san_table_data!D369), san_table_data!D369, "-")</f>
        <v>-</v>
      </c>
      <c r="E372" s="59" t="str">
        <f>IF(ISNUMBER(san_table_data!E369), san_table_data!E369, "-")</f>
        <v>-</v>
      </c>
      <c r="F372" s="60" t="str">
        <f>IF(ISNUMBER(san_table_data!F369), IF(san_table_data!F369=-999,"NA",IF(san_table_data!F369&gt;99, "&gt;99", IF(san_table_data!F369&lt;1, "&lt;1", san_table_data!F369))), "-")</f>
        <v>-</v>
      </c>
      <c r="G372" s="59" t="str">
        <f>IF(ISNUMBER(san_table_data!G369), IF(san_table_data!G369=-999,"NA",IF(san_table_data!G369&gt;99, "&gt;99", IF(san_table_data!G369&lt;1, "&lt;1", san_table_data!G369))), "-")</f>
        <v>-</v>
      </c>
      <c r="H372" s="59" t="str">
        <f>IF(ISNUMBER(san_table_data!H369), IF(san_table_data!H369=-999,"NA",IF(san_table_data!H369&gt;99, "&gt;99", IF(san_table_data!H369&lt;1, "&lt;1", san_table_data!H369))), "-")</f>
        <v>-</v>
      </c>
      <c r="I372" s="61" t="str">
        <f>IF(ISNUMBER(san_table_data!I369), IF(san_table_data!I369=-999,"NA",IF(san_table_data!I369&gt;99, "&gt;99", IF(san_table_data!I369&lt;1, "&lt;1", san_table_data!I369))), "-")</f>
        <v>-</v>
      </c>
      <c r="J372" s="47" t="str">
        <f>IF(ISNUMBER(san_table_data!J369), IF(san_table_data!J369=-999,"NA",san_table_data!J369), "-")</f>
        <v>-</v>
      </c>
      <c r="K372" s="47" t="str">
        <f>IF(ISNUMBER(san_table_data!K369), IF(san_table_data!K369=-999,"NA",san_table_data!K369), "-")</f>
        <v>-</v>
      </c>
      <c r="L372" s="60" t="str">
        <f>IF(ISNUMBER(san_table_data!L369), IF(san_table_data!L369=-999,"NA",IF(san_table_data!L369&gt;99, "&gt;99", IF(san_table_data!L369&lt;1, "&lt;1", san_table_data!L369))), "-")</f>
        <v>-</v>
      </c>
      <c r="M372" s="59" t="str">
        <f>IF(ISNUMBER(san_table_data!M369), IF(san_table_data!M369=-999,"NA",IF(san_table_data!M369&gt;99, "&gt;99", IF(san_table_data!M369&lt;1, "&lt;1", san_table_data!M369))), "-")</f>
        <v>-</v>
      </c>
      <c r="N372" s="59" t="str">
        <f>IF(ISNUMBER(san_table_data!N369), IF(san_table_data!N369=-999,"NA",IF(san_table_data!N369&gt;99, "&gt;99", IF(san_table_data!N369&lt;1, "&lt;1", san_table_data!N369))), "-")</f>
        <v>-</v>
      </c>
      <c r="O372" s="61" t="str">
        <f>IF(ISNUMBER(san_table_data!O369), IF(san_table_data!O369=-999,"NA",IF(san_table_data!O369&gt;99, "&gt;99", IF(san_table_data!O369&lt;1, "&lt;1", san_table_data!O369))), "-")</f>
        <v>-</v>
      </c>
      <c r="P372" s="47" t="str">
        <f>IF(ISNUMBER(san_table_data!P369), IF(san_table_data!P369=-999,"NA",san_table_data!P369), "-")</f>
        <v>-</v>
      </c>
      <c r="Q372" s="47" t="str">
        <f>IF(ISNUMBER(san_table_data!Q369), IF(san_table_data!Q369=-999,"NA",san_table_data!Q369), "-")</f>
        <v>-</v>
      </c>
      <c r="R372" s="60" t="str">
        <f>IF(ISNUMBER(san_table_data!R369), IF(san_table_data!R369=-999,"NA",IF(san_table_data!R369&gt;99, "&gt;99", IF(san_table_data!R369&lt;1, "&lt;1", san_table_data!R369))), "-")</f>
        <v>-</v>
      </c>
      <c r="S372" s="59" t="str">
        <f>IF(ISNUMBER(san_table_data!S369), IF(san_table_data!S369=-999,"NA",IF(san_table_data!S369&gt;99, "&gt;99", IF(san_table_data!S369&lt;1, "&lt;1", san_table_data!S369))), "-")</f>
        <v>-</v>
      </c>
      <c r="T372" s="59" t="str">
        <f>IF(ISNUMBER(san_table_data!T369), IF(san_table_data!T369=-999,"NA",IF(san_table_data!T369&gt;99, "&gt;99", IF(san_table_data!T369&lt;1, "&lt;1", san_table_data!T369))), "-")</f>
        <v>-</v>
      </c>
      <c r="U372" s="61" t="str">
        <f>IF(ISNUMBER(san_table_data!U369), IF(san_table_data!U369=-999,"NA",IF(san_table_data!U369&gt;99, "&gt;99", IF(san_table_data!U369&lt;1, "&lt;1", san_table_data!U369))), "-")</f>
        <v>-</v>
      </c>
      <c r="V372" s="47" t="str">
        <f>IF(ISNUMBER(san_table_data!V369), IF(san_table_data!V369=-999,"NA",san_table_data!V369), "-")</f>
        <v>-</v>
      </c>
      <c r="W372" s="47" t="str">
        <f>IF(ISNUMBER(san_table_data!W369), IF(san_table_data!W369=-999,"NA",san_table_data!W369), "-")</f>
        <v>-</v>
      </c>
      <c r="X372" s="47"/>
      <c r="Y372" s="47"/>
      <c r="Z372" s="62" t="str">
        <f>IF(ISNUMBER(san_table_data!Z369), IF(san_table_data!Z369=-999,"NA",IF(san_table_data!Z369&gt;99, "&gt;99", IF(san_table_data!Z369&lt;1, "&lt;1", san_table_data!Z369))), "-")</f>
        <v>-</v>
      </c>
      <c r="AA372" s="63" t="str">
        <f>IF(ISNUMBER(san_table_data!AA369), IF(san_table_data!AA369=-999,"NA",IF(san_table_data!AA369&gt;99, "&gt;99", IF(san_table_data!AA369&lt;1, "&lt;1", san_table_data!AA369))), "-")</f>
        <v>-</v>
      </c>
      <c r="AB372" s="63" t="str">
        <f>IF(ISNUMBER(san_table_data!AB369), IF(san_table_data!AB369=-999,"NA",IF(san_table_data!AB369&gt;99, "&gt;99", IF(san_table_data!AB369&lt;1, "&lt;1", san_table_data!AB369))), "-")</f>
        <v>-</v>
      </c>
      <c r="AC372" s="63" t="str">
        <f>IF(ISNUMBER(san_table_data!AC369), IF(san_table_data!AC369=-999,"NA",IF(san_table_data!AC369&gt;99, "&gt;99", IF(san_table_data!AC369&lt;1, "&lt;1", san_table_data!AC369))), "-")</f>
        <v>-</v>
      </c>
      <c r="AD372" s="59" t="str">
        <f>IF(ISNUMBER(san_table_data!AD369), IF(san_table_data!AD369=-999,"NA",IF(san_table_data!AD369&gt;99, "&gt;99", IF(san_table_data!AD369&lt;1, "&lt;1", san_table_data!AD369))), "-")</f>
        <v>-</v>
      </c>
      <c r="AE372" s="59" t="str">
        <f>IF(ISNUMBER(san_table_data!AE369), IF(san_table_data!AE369=-999,"NA",IF(san_table_data!AE369&gt;99, "&gt;99", IF(san_table_data!AE369&lt;1, "&lt;1", san_table_data!AE369))), "-")</f>
        <v>-</v>
      </c>
      <c r="AF372" s="59" t="str">
        <f>IF(ISNUMBER(san_table_data!AF369), IF(san_table_data!AF369=-999,"NA",IF(san_table_data!AF369&gt;99, "&gt;99", IF(san_table_data!AF369&lt;1, "&lt;1", san_table_data!AF369))), "-")</f>
        <v>-</v>
      </c>
      <c r="AG372" s="62" t="str">
        <f>IF(ISNUMBER(san_table_data!AG369), IF(san_table_data!AG369=-999,"NA",IF(san_table_data!AG369&gt;99, "&gt;99", IF(san_table_data!AG369&lt;1, "&lt;1", san_table_data!AG369))), "-")</f>
        <v>-</v>
      </c>
      <c r="AH372" s="63" t="str">
        <f>IF(ISNUMBER(san_table_data!AH369), IF(san_table_data!AH369=-999,"NA",IF(san_table_data!AH369&gt;99, "&gt;99", IF(san_table_data!AH369&lt;1, "&lt;1", san_table_data!AH369))), "-")</f>
        <v>-</v>
      </c>
      <c r="AI372" s="63" t="str">
        <f>IF(ISNUMBER(san_table_data!AI369), IF(san_table_data!AI369=-999,"NA",IF(san_table_data!AI369&gt;99, "&gt;99", IF(san_table_data!AI369&lt;1, "&lt;1", san_table_data!AI369))), "-")</f>
        <v>-</v>
      </c>
      <c r="AJ372" s="63" t="str">
        <f>IF(ISNUMBER(san_table_data!AJ369), IF(san_table_data!AJ369=-999,"NA",IF(san_table_data!AJ369&gt;99, "&gt;99", IF(san_table_data!AJ369&lt;1, "&lt;1", san_table_data!AJ369))), "-")</f>
        <v>-</v>
      </c>
      <c r="AK372" s="59" t="str">
        <f>IF(ISNUMBER(san_table_data!AK369), IF(san_table_data!AK369=-999,"NA",IF(san_table_data!AK369&gt;99, "&gt;99", IF(san_table_data!AK369&lt;1, "&lt;1", san_table_data!AK369))), "-")</f>
        <v>-</v>
      </c>
      <c r="AL372" s="59" t="str">
        <f>IF(ISNUMBER(san_table_data!AL369), IF(san_table_data!AL369=-999,"NA",IF(san_table_data!AL369&gt;99, "&gt;99", IF(san_table_data!AL369&lt;1, "&lt;1", san_table_data!AL369))), "-")</f>
        <v>-</v>
      </c>
      <c r="AM372" s="59" t="str">
        <f>IF(ISNUMBER(san_table_data!AM369), IF(san_table_data!AM369=-999,"NA",IF(san_table_data!AM369&gt;99, "&gt;99", IF(san_table_data!AM369&lt;1, "&lt;1", san_table_data!AM369))), "-")</f>
        <v>-</v>
      </c>
      <c r="AN372" s="62" t="str">
        <f>IF(ISNUMBER(san_table_data!AN369), IF(san_table_data!AN369=-999,"NA",IF(san_table_data!AN369&gt;99, "&gt;99", IF(san_table_data!AN369&lt;1, "&lt;1", san_table_data!AN369))), "-")</f>
        <v>-</v>
      </c>
      <c r="AO372" s="63" t="str">
        <f>IF(ISNUMBER(san_table_data!AO369), IF(san_table_data!AO369=-999,"NA",IF(san_table_data!AO369&gt;99, "&gt;99", IF(san_table_data!AO369&lt;1, "&lt;1", san_table_data!AO369))), "-")</f>
        <v>-</v>
      </c>
      <c r="AP372" s="63" t="str">
        <f>IF(ISNUMBER(san_table_data!AP369), IF(san_table_data!AP369=-999,"NA",IF(san_table_data!AP369&gt;99, "&gt;99", IF(san_table_data!AP369&lt;1, "&lt;1", san_table_data!AP369))), "-")</f>
        <v>-</v>
      </c>
      <c r="AQ372" s="63" t="str">
        <f>IF(ISNUMBER(san_table_data!AQ369), IF(san_table_data!AQ369=-999,"NA",IF(san_table_data!AQ369&gt;99, "&gt;99", IF(san_table_data!AQ369&lt;1, "&lt;1", san_table_data!AQ369))), "-")</f>
        <v>-</v>
      </c>
      <c r="AR372" s="59" t="str">
        <f>IF(ISNUMBER(san_table_data!AR369), IF(san_table_data!AR369=-999,"NA",IF(san_table_data!AR369&gt;99, "&gt;99", IF(san_table_data!AR369&lt;1, "&lt;1", san_table_data!AR369))), "-")</f>
        <v>-</v>
      </c>
      <c r="AS372" s="59" t="str">
        <f>IF(ISNUMBER(san_table_data!AS369), IF(san_table_data!AS369=-999,"NA",IF(san_table_data!AS369&gt;99, "&gt;99", IF(san_table_data!AS369&lt;1, "&lt;1", san_table_data!AS369))), "-")</f>
        <v>-</v>
      </c>
      <c r="AT372" s="59" t="str">
        <f>IF(ISNUMBER(san_table_data!AT369), IF(san_table_data!AT369=-999,"NA",IF(san_table_data!AT369&gt;99, "&gt;99", IF(san_table_data!AT369&lt;1, "&lt;1", san_table_data!AT369))), "-")</f>
        <v>-</v>
      </c>
    </row>
    <row r="373" x14ac:dyDescent="0.25">
      <c r="A373" s="56" t="str">
        <f>IF(ISBLANK(san_table_data!A370), "", san_table_data!A370)</f>
        <v/>
      </c>
      <c r="B373" s="56" t="str">
        <f>IF(ISBLANK(san_table_data!B370), "", san_table_data!B370)</f>
        <v/>
      </c>
      <c r="C373" s="57" t="str">
        <f>IF(ISNUMBER(san_table_data!C370), san_table_data!C370, "-")</f>
        <v>-</v>
      </c>
      <c r="D373" s="58" t="str">
        <f>IF(ISNUMBER(san_table_data!D370), san_table_data!D370, "-")</f>
        <v>-</v>
      </c>
      <c r="E373" s="59" t="str">
        <f>IF(ISNUMBER(san_table_data!E370), san_table_data!E370, "-")</f>
        <v>-</v>
      </c>
      <c r="F373" s="60" t="str">
        <f>IF(ISNUMBER(san_table_data!F370), IF(san_table_data!F370=-999,"NA",IF(san_table_data!F370&gt;99, "&gt;99", IF(san_table_data!F370&lt;1, "&lt;1", san_table_data!F370))), "-")</f>
        <v>-</v>
      </c>
      <c r="G373" s="59" t="str">
        <f>IF(ISNUMBER(san_table_data!G370), IF(san_table_data!G370=-999,"NA",IF(san_table_data!G370&gt;99, "&gt;99", IF(san_table_data!G370&lt;1, "&lt;1", san_table_data!G370))), "-")</f>
        <v>-</v>
      </c>
      <c r="H373" s="59" t="str">
        <f>IF(ISNUMBER(san_table_data!H370), IF(san_table_data!H370=-999,"NA",IF(san_table_data!H370&gt;99, "&gt;99", IF(san_table_data!H370&lt;1, "&lt;1", san_table_data!H370))), "-")</f>
        <v>-</v>
      </c>
      <c r="I373" s="61" t="str">
        <f>IF(ISNUMBER(san_table_data!I370), IF(san_table_data!I370=-999,"NA",IF(san_table_data!I370&gt;99, "&gt;99", IF(san_table_data!I370&lt;1, "&lt;1", san_table_data!I370))), "-")</f>
        <v>-</v>
      </c>
      <c r="J373" s="47" t="str">
        <f>IF(ISNUMBER(san_table_data!J370), IF(san_table_data!J370=-999,"NA",san_table_data!J370), "-")</f>
        <v>-</v>
      </c>
      <c r="K373" s="47" t="str">
        <f>IF(ISNUMBER(san_table_data!K370), IF(san_table_data!K370=-999,"NA",san_table_data!K370), "-")</f>
        <v>-</v>
      </c>
      <c r="L373" s="60" t="str">
        <f>IF(ISNUMBER(san_table_data!L370), IF(san_table_data!L370=-999,"NA",IF(san_table_data!L370&gt;99, "&gt;99", IF(san_table_data!L370&lt;1, "&lt;1", san_table_data!L370))), "-")</f>
        <v>-</v>
      </c>
      <c r="M373" s="59" t="str">
        <f>IF(ISNUMBER(san_table_data!M370), IF(san_table_data!M370=-999,"NA",IF(san_table_data!M370&gt;99, "&gt;99", IF(san_table_data!M370&lt;1, "&lt;1", san_table_data!M370))), "-")</f>
        <v>-</v>
      </c>
      <c r="N373" s="59" t="str">
        <f>IF(ISNUMBER(san_table_data!N370), IF(san_table_data!N370=-999,"NA",IF(san_table_data!N370&gt;99, "&gt;99", IF(san_table_data!N370&lt;1, "&lt;1", san_table_data!N370))), "-")</f>
        <v>-</v>
      </c>
      <c r="O373" s="61" t="str">
        <f>IF(ISNUMBER(san_table_data!O370), IF(san_table_data!O370=-999,"NA",IF(san_table_data!O370&gt;99, "&gt;99", IF(san_table_data!O370&lt;1, "&lt;1", san_table_data!O370))), "-")</f>
        <v>-</v>
      </c>
      <c r="P373" s="47" t="str">
        <f>IF(ISNUMBER(san_table_data!P370), IF(san_table_data!P370=-999,"NA",san_table_data!P370), "-")</f>
        <v>-</v>
      </c>
      <c r="Q373" s="47" t="str">
        <f>IF(ISNUMBER(san_table_data!Q370), IF(san_table_data!Q370=-999,"NA",san_table_data!Q370), "-")</f>
        <v>-</v>
      </c>
      <c r="R373" s="60" t="str">
        <f>IF(ISNUMBER(san_table_data!R370), IF(san_table_data!R370=-999,"NA",IF(san_table_data!R370&gt;99, "&gt;99", IF(san_table_data!R370&lt;1, "&lt;1", san_table_data!R370))), "-")</f>
        <v>-</v>
      </c>
      <c r="S373" s="59" t="str">
        <f>IF(ISNUMBER(san_table_data!S370), IF(san_table_data!S370=-999,"NA",IF(san_table_data!S370&gt;99, "&gt;99", IF(san_table_data!S370&lt;1, "&lt;1", san_table_data!S370))), "-")</f>
        <v>-</v>
      </c>
      <c r="T373" s="59" t="str">
        <f>IF(ISNUMBER(san_table_data!T370), IF(san_table_data!T370=-999,"NA",IF(san_table_data!T370&gt;99, "&gt;99", IF(san_table_data!T370&lt;1, "&lt;1", san_table_data!T370))), "-")</f>
        <v>-</v>
      </c>
      <c r="U373" s="61" t="str">
        <f>IF(ISNUMBER(san_table_data!U370), IF(san_table_data!U370=-999,"NA",IF(san_table_data!U370&gt;99, "&gt;99", IF(san_table_data!U370&lt;1, "&lt;1", san_table_data!U370))), "-")</f>
        <v>-</v>
      </c>
      <c r="V373" s="47" t="str">
        <f>IF(ISNUMBER(san_table_data!V370), IF(san_table_data!V370=-999,"NA",san_table_data!V370), "-")</f>
        <v>-</v>
      </c>
      <c r="W373" s="47" t="str">
        <f>IF(ISNUMBER(san_table_data!W370), IF(san_table_data!W370=-999,"NA",san_table_data!W370), "-")</f>
        <v>-</v>
      </c>
      <c r="X373" s="47"/>
      <c r="Y373" s="47"/>
      <c r="Z373" s="62" t="str">
        <f>IF(ISNUMBER(san_table_data!Z370), IF(san_table_data!Z370=-999,"NA",IF(san_table_data!Z370&gt;99, "&gt;99", IF(san_table_data!Z370&lt;1, "&lt;1", san_table_data!Z370))), "-")</f>
        <v>-</v>
      </c>
      <c r="AA373" s="63" t="str">
        <f>IF(ISNUMBER(san_table_data!AA370), IF(san_table_data!AA370=-999,"NA",IF(san_table_data!AA370&gt;99, "&gt;99", IF(san_table_data!AA370&lt;1, "&lt;1", san_table_data!AA370))), "-")</f>
        <v>-</v>
      </c>
      <c r="AB373" s="63" t="str">
        <f>IF(ISNUMBER(san_table_data!AB370), IF(san_table_data!AB370=-999,"NA",IF(san_table_data!AB370&gt;99, "&gt;99", IF(san_table_data!AB370&lt;1, "&lt;1", san_table_data!AB370))), "-")</f>
        <v>-</v>
      </c>
      <c r="AC373" s="63" t="str">
        <f>IF(ISNUMBER(san_table_data!AC370), IF(san_table_data!AC370=-999,"NA",IF(san_table_data!AC370&gt;99, "&gt;99", IF(san_table_data!AC370&lt;1, "&lt;1", san_table_data!AC370))), "-")</f>
        <v>-</v>
      </c>
      <c r="AD373" s="59" t="str">
        <f>IF(ISNUMBER(san_table_data!AD370), IF(san_table_data!AD370=-999,"NA",IF(san_table_data!AD370&gt;99, "&gt;99", IF(san_table_data!AD370&lt;1, "&lt;1", san_table_data!AD370))), "-")</f>
        <v>-</v>
      </c>
      <c r="AE373" s="59" t="str">
        <f>IF(ISNUMBER(san_table_data!AE370), IF(san_table_data!AE370=-999,"NA",IF(san_table_data!AE370&gt;99, "&gt;99", IF(san_table_data!AE370&lt;1, "&lt;1", san_table_data!AE370))), "-")</f>
        <v>-</v>
      </c>
      <c r="AF373" s="59" t="str">
        <f>IF(ISNUMBER(san_table_data!AF370), IF(san_table_data!AF370=-999,"NA",IF(san_table_data!AF370&gt;99, "&gt;99", IF(san_table_data!AF370&lt;1, "&lt;1", san_table_data!AF370))), "-")</f>
        <v>-</v>
      </c>
      <c r="AG373" s="62" t="str">
        <f>IF(ISNUMBER(san_table_data!AG370), IF(san_table_data!AG370=-999,"NA",IF(san_table_data!AG370&gt;99, "&gt;99", IF(san_table_data!AG370&lt;1, "&lt;1", san_table_data!AG370))), "-")</f>
        <v>-</v>
      </c>
      <c r="AH373" s="63" t="str">
        <f>IF(ISNUMBER(san_table_data!AH370), IF(san_table_data!AH370=-999,"NA",IF(san_table_data!AH370&gt;99, "&gt;99", IF(san_table_data!AH370&lt;1, "&lt;1", san_table_data!AH370))), "-")</f>
        <v>-</v>
      </c>
      <c r="AI373" s="63" t="str">
        <f>IF(ISNUMBER(san_table_data!AI370), IF(san_table_data!AI370=-999,"NA",IF(san_table_data!AI370&gt;99, "&gt;99", IF(san_table_data!AI370&lt;1, "&lt;1", san_table_data!AI370))), "-")</f>
        <v>-</v>
      </c>
      <c r="AJ373" s="63" t="str">
        <f>IF(ISNUMBER(san_table_data!AJ370), IF(san_table_data!AJ370=-999,"NA",IF(san_table_data!AJ370&gt;99, "&gt;99", IF(san_table_data!AJ370&lt;1, "&lt;1", san_table_data!AJ370))), "-")</f>
        <v>-</v>
      </c>
      <c r="AK373" s="59" t="str">
        <f>IF(ISNUMBER(san_table_data!AK370), IF(san_table_data!AK370=-999,"NA",IF(san_table_data!AK370&gt;99, "&gt;99", IF(san_table_data!AK370&lt;1, "&lt;1", san_table_data!AK370))), "-")</f>
        <v>-</v>
      </c>
      <c r="AL373" s="59" t="str">
        <f>IF(ISNUMBER(san_table_data!AL370), IF(san_table_data!AL370=-999,"NA",IF(san_table_data!AL370&gt;99, "&gt;99", IF(san_table_data!AL370&lt;1, "&lt;1", san_table_data!AL370))), "-")</f>
        <v>-</v>
      </c>
      <c r="AM373" s="59" t="str">
        <f>IF(ISNUMBER(san_table_data!AM370), IF(san_table_data!AM370=-999,"NA",IF(san_table_data!AM370&gt;99, "&gt;99", IF(san_table_data!AM370&lt;1, "&lt;1", san_table_data!AM370))), "-")</f>
        <v>-</v>
      </c>
      <c r="AN373" s="62" t="str">
        <f>IF(ISNUMBER(san_table_data!AN370), IF(san_table_data!AN370=-999,"NA",IF(san_table_data!AN370&gt;99, "&gt;99", IF(san_table_data!AN370&lt;1, "&lt;1", san_table_data!AN370))), "-")</f>
        <v>-</v>
      </c>
      <c r="AO373" s="63" t="str">
        <f>IF(ISNUMBER(san_table_data!AO370), IF(san_table_data!AO370=-999,"NA",IF(san_table_data!AO370&gt;99, "&gt;99", IF(san_table_data!AO370&lt;1, "&lt;1", san_table_data!AO370))), "-")</f>
        <v>-</v>
      </c>
      <c r="AP373" s="63" t="str">
        <f>IF(ISNUMBER(san_table_data!AP370), IF(san_table_data!AP370=-999,"NA",IF(san_table_data!AP370&gt;99, "&gt;99", IF(san_table_data!AP370&lt;1, "&lt;1", san_table_data!AP370))), "-")</f>
        <v>-</v>
      </c>
      <c r="AQ373" s="63" t="str">
        <f>IF(ISNUMBER(san_table_data!AQ370), IF(san_table_data!AQ370=-999,"NA",IF(san_table_data!AQ370&gt;99, "&gt;99", IF(san_table_data!AQ370&lt;1, "&lt;1", san_table_data!AQ370))), "-")</f>
        <v>-</v>
      </c>
      <c r="AR373" s="59" t="str">
        <f>IF(ISNUMBER(san_table_data!AR370), IF(san_table_data!AR370=-999,"NA",IF(san_table_data!AR370&gt;99, "&gt;99", IF(san_table_data!AR370&lt;1, "&lt;1", san_table_data!AR370))), "-")</f>
        <v>-</v>
      </c>
      <c r="AS373" s="59" t="str">
        <f>IF(ISNUMBER(san_table_data!AS370), IF(san_table_data!AS370=-999,"NA",IF(san_table_data!AS370&gt;99, "&gt;99", IF(san_table_data!AS370&lt;1, "&lt;1", san_table_data!AS370))), "-")</f>
        <v>-</v>
      </c>
      <c r="AT373" s="59" t="str">
        <f>IF(ISNUMBER(san_table_data!AT370), IF(san_table_data!AT370=-999,"NA",IF(san_table_data!AT370&gt;99, "&gt;99", IF(san_table_data!AT370&lt;1, "&lt;1", san_table_data!AT370))), "-")</f>
        <v>-</v>
      </c>
    </row>
    <row r="374" x14ac:dyDescent="0.25">
      <c r="A374" s="56" t="str">
        <f>IF(ISBLANK(san_table_data!A371), "", san_table_data!A371)</f>
        <v/>
      </c>
      <c r="B374" s="56" t="str">
        <f>IF(ISBLANK(san_table_data!B371), "", san_table_data!B371)</f>
        <v/>
      </c>
      <c r="C374" s="57" t="str">
        <f>IF(ISNUMBER(san_table_data!C371), san_table_data!C371, "-")</f>
        <v>-</v>
      </c>
      <c r="D374" s="58" t="str">
        <f>IF(ISNUMBER(san_table_data!D371), san_table_data!D371, "-")</f>
        <v>-</v>
      </c>
      <c r="E374" s="59" t="str">
        <f>IF(ISNUMBER(san_table_data!E371), san_table_data!E371, "-")</f>
        <v>-</v>
      </c>
      <c r="F374" s="60" t="str">
        <f>IF(ISNUMBER(san_table_data!F371), IF(san_table_data!F371=-999,"NA",IF(san_table_data!F371&gt;99, "&gt;99", IF(san_table_data!F371&lt;1, "&lt;1", san_table_data!F371))), "-")</f>
        <v>-</v>
      </c>
      <c r="G374" s="59" t="str">
        <f>IF(ISNUMBER(san_table_data!G371), IF(san_table_data!G371=-999,"NA",IF(san_table_data!G371&gt;99, "&gt;99", IF(san_table_data!G371&lt;1, "&lt;1", san_table_data!G371))), "-")</f>
        <v>-</v>
      </c>
      <c r="H374" s="59" t="str">
        <f>IF(ISNUMBER(san_table_data!H371), IF(san_table_data!H371=-999,"NA",IF(san_table_data!H371&gt;99, "&gt;99", IF(san_table_data!H371&lt;1, "&lt;1", san_table_data!H371))), "-")</f>
        <v>-</v>
      </c>
      <c r="I374" s="61" t="str">
        <f>IF(ISNUMBER(san_table_data!I371), IF(san_table_data!I371=-999,"NA",IF(san_table_data!I371&gt;99, "&gt;99", IF(san_table_data!I371&lt;1, "&lt;1", san_table_data!I371))), "-")</f>
        <v>-</v>
      </c>
      <c r="J374" s="47" t="str">
        <f>IF(ISNUMBER(san_table_data!J371), IF(san_table_data!J371=-999,"NA",san_table_data!J371), "-")</f>
        <v>-</v>
      </c>
      <c r="K374" s="47" t="str">
        <f>IF(ISNUMBER(san_table_data!K371), IF(san_table_data!K371=-999,"NA",san_table_data!K371), "-")</f>
        <v>-</v>
      </c>
      <c r="L374" s="60" t="str">
        <f>IF(ISNUMBER(san_table_data!L371), IF(san_table_data!L371=-999,"NA",IF(san_table_data!L371&gt;99, "&gt;99", IF(san_table_data!L371&lt;1, "&lt;1", san_table_data!L371))), "-")</f>
        <v>-</v>
      </c>
      <c r="M374" s="59" t="str">
        <f>IF(ISNUMBER(san_table_data!M371), IF(san_table_data!M371=-999,"NA",IF(san_table_data!M371&gt;99, "&gt;99", IF(san_table_data!M371&lt;1, "&lt;1", san_table_data!M371))), "-")</f>
        <v>-</v>
      </c>
      <c r="N374" s="59" t="str">
        <f>IF(ISNUMBER(san_table_data!N371), IF(san_table_data!N371=-999,"NA",IF(san_table_data!N371&gt;99, "&gt;99", IF(san_table_data!N371&lt;1, "&lt;1", san_table_data!N371))), "-")</f>
        <v>-</v>
      </c>
      <c r="O374" s="61" t="str">
        <f>IF(ISNUMBER(san_table_data!O371), IF(san_table_data!O371=-999,"NA",IF(san_table_data!O371&gt;99, "&gt;99", IF(san_table_data!O371&lt;1, "&lt;1", san_table_data!O371))), "-")</f>
        <v>-</v>
      </c>
      <c r="P374" s="47" t="str">
        <f>IF(ISNUMBER(san_table_data!P371), IF(san_table_data!P371=-999,"NA",san_table_data!P371), "-")</f>
        <v>-</v>
      </c>
      <c r="Q374" s="47" t="str">
        <f>IF(ISNUMBER(san_table_data!Q371), IF(san_table_data!Q371=-999,"NA",san_table_data!Q371), "-")</f>
        <v>-</v>
      </c>
      <c r="R374" s="60" t="str">
        <f>IF(ISNUMBER(san_table_data!R371), IF(san_table_data!R371=-999,"NA",IF(san_table_data!R371&gt;99, "&gt;99", IF(san_table_data!R371&lt;1, "&lt;1", san_table_data!R371))), "-")</f>
        <v>-</v>
      </c>
      <c r="S374" s="59" t="str">
        <f>IF(ISNUMBER(san_table_data!S371), IF(san_table_data!S371=-999,"NA",IF(san_table_data!S371&gt;99, "&gt;99", IF(san_table_data!S371&lt;1, "&lt;1", san_table_data!S371))), "-")</f>
        <v>-</v>
      </c>
      <c r="T374" s="59" t="str">
        <f>IF(ISNUMBER(san_table_data!T371), IF(san_table_data!T371=-999,"NA",IF(san_table_data!T371&gt;99, "&gt;99", IF(san_table_data!T371&lt;1, "&lt;1", san_table_data!T371))), "-")</f>
        <v>-</v>
      </c>
      <c r="U374" s="61" t="str">
        <f>IF(ISNUMBER(san_table_data!U371), IF(san_table_data!U371=-999,"NA",IF(san_table_data!U371&gt;99, "&gt;99", IF(san_table_data!U371&lt;1, "&lt;1", san_table_data!U371))), "-")</f>
        <v>-</v>
      </c>
      <c r="V374" s="47" t="str">
        <f>IF(ISNUMBER(san_table_data!V371), IF(san_table_data!V371=-999,"NA",san_table_data!V371), "-")</f>
        <v>-</v>
      </c>
      <c r="W374" s="47" t="str">
        <f>IF(ISNUMBER(san_table_data!W371), IF(san_table_data!W371=-999,"NA",san_table_data!W371), "-")</f>
        <v>-</v>
      </c>
      <c r="X374" s="47"/>
      <c r="Y374" s="47"/>
      <c r="Z374" s="62" t="str">
        <f>IF(ISNUMBER(san_table_data!Z371), IF(san_table_data!Z371=-999,"NA",IF(san_table_data!Z371&gt;99, "&gt;99", IF(san_table_data!Z371&lt;1, "&lt;1", san_table_data!Z371))), "-")</f>
        <v>-</v>
      </c>
      <c r="AA374" s="63" t="str">
        <f>IF(ISNUMBER(san_table_data!AA371), IF(san_table_data!AA371=-999,"NA",IF(san_table_data!AA371&gt;99, "&gt;99", IF(san_table_data!AA371&lt;1, "&lt;1", san_table_data!AA371))), "-")</f>
        <v>-</v>
      </c>
      <c r="AB374" s="63" t="str">
        <f>IF(ISNUMBER(san_table_data!AB371), IF(san_table_data!AB371=-999,"NA",IF(san_table_data!AB371&gt;99, "&gt;99", IF(san_table_data!AB371&lt;1, "&lt;1", san_table_data!AB371))), "-")</f>
        <v>-</v>
      </c>
      <c r="AC374" s="63" t="str">
        <f>IF(ISNUMBER(san_table_data!AC371), IF(san_table_data!AC371=-999,"NA",IF(san_table_data!AC371&gt;99, "&gt;99", IF(san_table_data!AC371&lt;1, "&lt;1", san_table_data!AC371))), "-")</f>
        <v>-</v>
      </c>
      <c r="AD374" s="59" t="str">
        <f>IF(ISNUMBER(san_table_data!AD371), IF(san_table_data!AD371=-999,"NA",IF(san_table_data!AD371&gt;99, "&gt;99", IF(san_table_data!AD371&lt;1, "&lt;1", san_table_data!AD371))), "-")</f>
        <v>-</v>
      </c>
      <c r="AE374" s="59" t="str">
        <f>IF(ISNUMBER(san_table_data!AE371), IF(san_table_data!AE371=-999,"NA",IF(san_table_data!AE371&gt;99, "&gt;99", IF(san_table_data!AE371&lt;1, "&lt;1", san_table_data!AE371))), "-")</f>
        <v>-</v>
      </c>
      <c r="AF374" s="59" t="str">
        <f>IF(ISNUMBER(san_table_data!AF371), IF(san_table_data!AF371=-999,"NA",IF(san_table_data!AF371&gt;99, "&gt;99", IF(san_table_data!AF371&lt;1, "&lt;1", san_table_data!AF371))), "-")</f>
        <v>-</v>
      </c>
      <c r="AG374" s="62" t="str">
        <f>IF(ISNUMBER(san_table_data!AG371), IF(san_table_data!AG371=-999,"NA",IF(san_table_data!AG371&gt;99, "&gt;99", IF(san_table_data!AG371&lt;1, "&lt;1", san_table_data!AG371))), "-")</f>
        <v>-</v>
      </c>
      <c r="AH374" s="63" t="str">
        <f>IF(ISNUMBER(san_table_data!AH371), IF(san_table_data!AH371=-999,"NA",IF(san_table_data!AH371&gt;99, "&gt;99", IF(san_table_data!AH371&lt;1, "&lt;1", san_table_data!AH371))), "-")</f>
        <v>-</v>
      </c>
      <c r="AI374" s="63" t="str">
        <f>IF(ISNUMBER(san_table_data!AI371), IF(san_table_data!AI371=-999,"NA",IF(san_table_data!AI371&gt;99, "&gt;99", IF(san_table_data!AI371&lt;1, "&lt;1", san_table_data!AI371))), "-")</f>
        <v>-</v>
      </c>
      <c r="AJ374" s="63" t="str">
        <f>IF(ISNUMBER(san_table_data!AJ371), IF(san_table_data!AJ371=-999,"NA",IF(san_table_data!AJ371&gt;99, "&gt;99", IF(san_table_data!AJ371&lt;1, "&lt;1", san_table_data!AJ371))), "-")</f>
        <v>-</v>
      </c>
      <c r="AK374" s="59" t="str">
        <f>IF(ISNUMBER(san_table_data!AK371), IF(san_table_data!AK371=-999,"NA",IF(san_table_data!AK371&gt;99, "&gt;99", IF(san_table_data!AK371&lt;1, "&lt;1", san_table_data!AK371))), "-")</f>
        <v>-</v>
      </c>
      <c r="AL374" s="59" t="str">
        <f>IF(ISNUMBER(san_table_data!AL371), IF(san_table_data!AL371=-999,"NA",IF(san_table_data!AL371&gt;99, "&gt;99", IF(san_table_data!AL371&lt;1, "&lt;1", san_table_data!AL371))), "-")</f>
        <v>-</v>
      </c>
      <c r="AM374" s="59" t="str">
        <f>IF(ISNUMBER(san_table_data!AM371), IF(san_table_data!AM371=-999,"NA",IF(san_table_data!AM371&gt;99, "&gt;99", IF(san_table_data!AM371&lt;1, "&lt;1", san_table_data!AM371))), "-")</f>
        <v>-</v>
      </c>
      <c r="AN374" s="62" t="str">
        <f>IF(ISNUMBER(san_table_data!AN371), IF(san_table_data!AN371=-999,"NA",IF(san_table_data!AN371&gt;99, "&gt;99", IF(san_table_data!AN371&lt;1, "&lt;1", san_table_data!AN371))), "-")</f>
        <v>-</v>
      </c>
      <c r="AO374" s="63" t="str">
        <f>IF(ISNUMBER(san_table_data!AO371), IF(san_table_data!AO371=-999,"NA",IF(san_table_data!AO371&gt;99, "&gt;99", IF(san_table_data!AO371&lt;1, "&lt;1", san_table_data!AO371))), "-")</f>
        <v>-</v>
      </c>
      <c r="AP374" s="63" t="str">
        <f>IF(ISNUMBER(san_table_data!AP371), IF(san_table_data!AP371=-999,"NA",IF(san_table_data!AP371&gt;99, "&gt;99", IF(san_table_data!AP371&lt;1, "&lt;1", san_table_data!AP371))), "-")</f>
        <v>-</v>
      </c>
      <c r="AQ374" s="63" t="str">
        <f>IF(ISNUMBER(san_table_data!AQ371), IF(san_table_data!AQ371=-999,"NA",IF(san_table_data!AQ371&gt;99, "&gt;99", IF(san_table_data!AQ371&lt;1, "&lt;1", san_table_data!AQ371))), "-")</f>
        <v>-</v>
      </c>
      <c r="AR374" s="59" t="str">
        <f>IF(ISNUMBER(san_table_data!AR371), IF(san_table_data!AR371=-999,"NA",IF(san_table_data!AR371&gt;99, "&gt;99", IF(san_table_data!AR371&lt;1, "&lt;1", san_table_data!AR371))), "-")</f>
        <v>-</v>
      </c>
      <c r="AS374" s="59" t="str">
        <f>IF(ISNUMBER(san_table_data!AS371), IF(san_table_data!AS371=-999,"NA",IF(san_table_data!AS371&gt;99, "&gt;99", IF(san_table_data!AS371&lt;1, "&lt;1", san_table_data!AS371))), "-")</f>
        <v>-</v>
      </c>
      <c r="AT374" s="59" t="str">
        <f>IF(ISNUMBER(san_table_data!AT371), IF(san_table_data!AT371=-999,"NA",IF(san_table_data!AT371&gt;99, "&gt;99", IF(san_table_data!AT371&lt;1, "&lt;1", san_table_data!AT371))), "-")</f>
        <v>-</v>
      </c>
    </row>
    <row r="375" x14ac:dyDescent="0.25">
      <c r="A375" s="56" t="str">
        <f>IF(ISBLANK(san_table_data!A372), "", san_table_data!A372)</f>
        <v/>
      </c>
      <c r="B375" s="56" t="str">
        <f>IF(ISBLANK(san_table_data!B372), "", san_table_data!B372)</f>
        <v/>
      </c>
      <c r="C375" s="57" t="str">
        <f>IF(ISNUMBER(san_table_data!C372), san_table_data!C372, "-")</f>
        <v>-</v>
      </c>
      <c r="D375" s="58" t="str">
        <f>IF(ISNUMBER(san_table_data!D372), san_table_data!D372, "-")</f>
        <v>-</v>
      </c>
      <c r="E375" s="59" t="str">
        <f>IF(ISNUMBER(san_table_data!E372), san_table_data!E372, "-")</f>
        <v>-</v>
      </c>
      <c r="F375" s="60" t="str">
        <f>IF(ISNUMBER(san_table_data!F372), IF(san_table_data!F372=-999,"NA",IF(san_table_data!F372&gt;99, "&gt;99", IF(san_table_data!F372&lt;1, "&lt;1", san_table_data!F372))), "-")</f>
        <v>-</v>
      </c>
      <c r="G375" s="59" t="str">
        <f>IF(ISNUMBER(san_table_data!G372), IF(san_table_data!G372=-999,"NA",IF(san_table_data!G372&gt;99, "&gt;99", IF(san_table_data!G372&lt;1, "&lt;1", san_table_data!G372))), "-")</f>
        <v>-</v>
      </c>
      <c r="H375" s="59" t="str">
        <f>IF(ISNUMBER(san_table_data!H372), IF(san_table_data!H372=-999,"NA",IF(san_table_data!H372&gt;99, "&gt;99", IF(san_table_data!H372&lt;1, "&lt;1", san_table_data!H372))), "-")</f>
        <v>-</v>
      </c>
      <c r="I375" s="61" t="str">
        <f>IF(ISNUMBER(san_table_data!I372), IF(san_table_data!I372=-999,"NA",IF(san_table_data!I372&gt;99, "&gt;99", IF(san_table_data!I372&lt;1, "&lt;1", san_table_data!I372))), "-")</f>
        <v>-</v>
      </c>
      <c r="J375" s="47" t="str">
        <f>IF(ISNUMBER(san_table_data!J372), IF(san_table_data!J372=-999,"NA",san_table_data!J372), "-")</f>
        <v>-</v>
      </c>
      <c r="K375" s="47" t="str">
        <f>IF(ISNUMBER(san_table_data!K372), IF(san_table_data!K372=-999,"NA",san_table_data!K372), "-")</f>
        <v>-</v>
      </c>
      <c r="L375" s="60" t="str">
        <f>IF(ISNUMBER(san_table_data!L372), IF(san_table_data!L372=-999,"NA",IF(san_table_data!L372&gt;99, "&gt;99", IF(san_table_data!L372&lt;1, "&lt;1", san_table_data!L372))), "-")</f>
        <v>-</v>
      </c>
      <c r="M375" s="59" t="str">
        <f>IF(ISNUMBER(san_table_data!M372), IF(san_table_data!M372=-999,"NA",IF(san_table_data!M372&gt;99, "&gt;99", IF(san_table_data!M372&lt;1, "&lt;1", san_table_data!M372))), "-")</f>
        <v>-</v>
      </c>
      <c r="N375" s="59" t="str">
        <f>IF(ISNUMBER(san_table_data!N372), IF(san_table_data!N372=-999,"NA",IF(san_table_data!N372&gt;99, "&gt;99", IF(san_table_data!N372&lt;1, "&lt;1", san_table_data!N372))), "-")</f>
        <v>-</v>
      </c>
      <c r="O375" s="61" t="str">
        <f>IF(ISNUMBER(san_table_data!O372), IF(san_table_data!O372=-999,"NA",IF(san_table_data!O372&gt;99, "&gt;99", IF(san_table_data!O372&lt;1, "&lt;1", san_table_data!O372))), "-")</f>
        <v>-</v>
      </c>
      <c r="P375" s="47" t="str">
        <f>IF(ISNUMBER(san_table_data!P372), IF(san_table_data!P372=-999,"NA",san_table_data!P372), "-")</f>
        <v>-</v>
      </c>
      <c r="Q375" s="47" t="str">
        <f>IF(ISNUMBER(san_table_data!Q372), IF(san_table_data!Q372=-999,"NA",san_table_data!Q372), "-")</f>
        <v>-</v>
      </c>
      <c r="R375" s="60" t="str">
        <f>IF(ISNUMBER(san_table_data!R372), IF(san_table_data!R372=-999,"NA",IF(san_table_data!R372&gt;99, "&gt;99", IF(san_table_data!R372&lt;1, "&lt;1", san_table_data!R372))), "-")</f>
        <v>-</v>
      </c>
      <c r="S375" s="59" t="str">
        <f>IF(ISNUMBER(san_table_data!S372), IF(san_table_data!S372=-999,"NA",IF(san_table_data!S372&gt;99, "&gt;99", IF(san_table_data!S372&lt;1, "&lt;1", san_table_data!S372))), "-")</f>
        <v>-</v>
      </c>
      <c r="T375" s="59" t="str">
        <f>IF(ISNUMBER(san_table_data!T372), IF(san_table_data!T372=-999,"NA",IF(san_table_data!T372&gt;99, "&gt;99", IF(san_table_data!T372&lt;1, "&lt;1", san_table_data!T372))), "-")</f>
        <v>-</v>
      </c>
      <c r="U375" s="61" t="str">
        <f>IF(ISNUMBER(san_table_data!U372), IF(san_table_data!U372=-999,"NA",IF(san_table_data!U372&gt;99, "&gt;99", IF(san_table_data!U372&lt;1, "&lt;1", san_table_data!U372))), "-")</f>
        <v>-</v>
      </c>
      <c r="V375" s="47" t="str">
        <f>IF(ISNUMBER(san_table_data!V372), IF(san_table_data!V372=-999,"NA",san_table_data!V372), "-")</f>
        <v>-</v>
      </c>
      <c r="W375" s="47" t="str">
        <f>IF(ISNUMBER(san_table_data!W372), IF(san_table_data!W372=-999,"NA",san_table_data!W372), "-")</f>
        <v>-</v>
      </c>
      <c r="X375" s="47"/>
      <c r="Y375" s="47"/>
      <c r="Z375" s="62" t="str">
        <f>IF(ISNUMBER(san_table_data!Z372), IF(san_table_data!Z372=-999,"NA",IF(san_table_data!Z372&gt;99, "&gt;99", IF(san_table_data!Z372&lt;1, "&lt;1", san_table_data!Z372))), "-")</f>
        <v>-</v>
      </c>
      <c r="AA375" s="63" t="str">
        <f>IF(ISNUMBER(san_table_data!AA372), IF(san_table_data!AA372=-999,"NA",IF(san_table_data!AA372&gt;99, "&gt;99", IF(san_table_data!AA372&lt;1, "&lt;1", san_table_data!AA372))), "-")</f>
        <v>-</v>
      </c>
      <c r="AB375" s="63" t="str">
        <f>IF(ISNUMBER(san_table_data!AB372), IF(san_table_data!AB372=-999,"NA",IF(san_table_data!AB372&gt;99, "&gt;99", IF(san_table_data!AB372&lt;1, "&lt;1", san_table_data!AB372))), "-")</f>
        <v>-</v>
      </c>
      <c r="AC375" s="63" t="str">
        <f>IF(ISNUMBER(san_table_data!AC372), IF(san_table_data!AC372=-999,"NA",IF(san_table_data!AC372&gt;99, "&gt;99", IF(san_table_data!AC372&lt;1, "&lt;1", san_table_data!AC372))), "-")</f>
        <v>-</v>
      </c>
      <c r="AD375" s="59" t="str">
        <f>IF(ISNUMBER(san_table_data!AD372), IF(san_table_data!AD372=-999,"NA",IF(san_table_data!AD372&gt;99, "&gt;99", IF(san_table_data!AD372&lt;1, "&lt;1", san_table_data!AD372))), "-")</f>
        <v>-</v>
      </c>
      <c r="AE375" s="59" t="str">
        <f>IF(ISNUMBER(san_table_data!AE372), IF(san_table_data!AE372=-999,"NA",IF(san_table_data!AE372&gt;99, "&gt;99", IF(san_table_data!AE372&lt;1, "&lt;1", san_table_data!AE372))), "-")</f>
        <v>-</v>
      </c>
      <c r="AF375" s="59" t="str">
        <f>IF(ISNUMBER(san_table_data!AF372), IF(san_table_data!AF372=-999,"NA",IF(san_table_data!AF372&gt;99, "&gt;99", IF(san_table_data!AF372&lt;1, "&lt;1", san_table_data!AF372))), "-")</f>
        <v>-</v>
      </c>
      <c r="AG375" s="62" t="str">
        <f>IF(ISNUMBER(san_table_data!AG372), IF(san_table_data!AG372=-999,"NA",IF(san_table_data!AG372&gt;99, "&gt;99", IF(san_table_data!AG372&lt;1, "&lt;1", san_table_data!AG372))), "-")</f>
        <v>-</v>
      </c>
      <c r="AH375" s="63" t="str">
        <f>IF(ISNUMBER(san_table_data!AH372), IF(san_table_data!AH372=-999,"NA",IF(san_table_data!AH372&gt;99, "&gt;99", IF(san_table_data!AH372&lt;1, "&lt;1", san_table_data!AH372))), "-")</f>
        <v>-</v>
      </c>
      <c r="AI375" s="63" t="str">
        <f>IF(ISNUMBER(san_table_data!AI372), IF(san_table_data!AI372=-999,"NA",IF(san_table_data!AI372&gt;99, "&gt;99", IF(san_table_data!AI372&lt;1, "&lt;1", san_table_data!AI372))), "-")</f>
        <v>-</v>
      </c>
      <c r="AJ375" s="63" t="str">
        <f>IF(ISNUMBER(san_table_data!AJ372), IF(san_table_data!AJ372=-999,"NA",IF(san_table_data!AJ372&gt;99, "&gt;99", IF(san_table_data!AJ372&lt;1, "&lt;1", san_table_data!AJ372))), "-")</f>
        <v>-</v>
      </c>
      <c r="AK375" s="59" t="str">
        <f>IF(ISNUMBER(san_table_data!AK372), IF(san_table_data!AK372=-999,"NA",IF(san_table_data!AK372&gt;99, "&gt;99", IF(san_table_data!AK372&lt;1, "&lt;1", san_table_data!AK372))), "-")</f>
        <v>-</v>
      </c>
      <c r="AL375" s="59" t="str">
        <f>IF(ISNUMBER(san_table_data!AL372), IF(san_table_data!AL372=-999,"NA",IF(san_table_data!AL372&gt;99, "&gt;99", IF(san_table_data!AL372&lt;1, "&lt;1", san_table_data!AL372))), "-")</f>
        <v>-</v>
      </c>
      <c r="AM375" s="59" t="str">
        <f>IF(ISNUMBER(san_table_data!AM372), IF(san_table_data!AM372=-999,"NA",IF(san_table_data!AM372&gt;99, "&gt;99", IF(san_table_data!AM372&lt;1, "&lt;1", san_table_data!AM372))), "-")</f>
        <v>-</v>
      </c>
      <c r="AN375" s="62" t="str">
        <f>IF(ISNUMBER(san_table_data!AN372), IF(san_table_data!AN372=-999,"NA",IF(san_table_data!AN372&gt;99, "&gt;99", IF(san_table_data!AN372&lt;1, "&lt;1", san_table_data!AN372))), "-")</f>
        <v>-</v>
      </c>
      <c r="AO375" s="63" t="str">
        <f>IF(ISNUMBER(san_table_data!AO372), IF(san_table_data!AO372=-999,"NA",IF(san_table_data!AO372&gt;99, "&gt;99", IF(san_table_data!AO372&lt;1, "&lt;1", san_table_data!AO372))), "-")</f>
        <v>-</v>
      </c>
      <c r="AP375" s="63" t="str">
        <f>IF(ISNUMBER(san_table_data!AP372), IF(san_table_data!AP372=-999,"NA",IF(san_table_data!AP372&gt;99, "&gt;99", IF(san_table_data!AP372&lt;1, "&lt;1", san_table_data!AP372))), "-")</f>
        <v>-</v>
      </c>
      <c r="AQ375" s="63" t="str">
        <f>IF(ISNUMBER(san_table_data!AQ372), IF(san_table_data!AQ372=-999,"NA",IF(san_table_data!AQ372&gt;99, "&gt;99", IF(san_table_data!AQ372&lt;1, "&lt;1", san_table_data!AQ372))), "-")</f>
        <v>-</v>
      </c>
      <c r="AR375" s="59" t="str">
        <f>IF(ISNUMBER(san_table_data!AR372), IF(san_table_data!AR372=-999,"NA",IF(san_table_data!AR372&gt;99, "&gt;99", IF(san_table_data!AR372&lt;1, "&lt;1", san_table_data!AR372))), "-")</f>
        <v>-</v>
      </c>
      <c r="AS375" s="59" t="str">
        <f>IF(ISNUMBER(san_table_data!AS372), IF(san_table_data!AS372=-999,"NA",IF(san_table_data!AS372&gt;99, "&gt;99", IF(san_table_data!AS372&lt;1, "&lt;1", san_table_data!AS372))), "-")</f>
        <v>-</v>
      </c>
      <c r="AT375" s="59" t="str">
        <f>IF(ISNUMBER(san_table_data!AT372), IF(san_table_data!AT372=-999,"NA",IF(san_table_data!AT372&gt;99, "&gt;99", IF(san_table_data!AT372&lt;1, "&lt;1", san_table_data!AT372))), "-")</f>
        <v>-</v>
      </c>
    </row>
    <row r="376" x14ac:dyDescent="0.25">
      <c r="A376" s="56" t="str">
        <f>IF(ISBLANK(san_table_data!A373), "", san_table_data!A373)</f>
        <v/>
      </c>
      <c r="B376" s="56" t="str">
        <f>IF(ISBLANK(san_table_data!B373), "", san_table_data!B373)</f>
        <v/>
      </c>
      <c r="C376" s="57" t="str">
        <f>IF(ISNUMBER(san_table_data!C373), san_table_data!C373, "-")</f>
        <v>-</v>
      </c>
      <c r="D376" s="58" t="str">
        <f>IF(ISNUMBER(san_table_data!D373), san_table_data!D373, "-")</f>
        <v>-</v>
      </c>
      <c r="E376" s="59" t="str">
        <f>IF(ISNUMBER(san_table_data!E373), san_table_data!E373, "-")</f>
        <v>-</v>
      </c>
      <c r="F376" s="60" t="str">
        <f>IF(ISNUMBER(san_table_data!F373), IF(san_table_data!F373=-999,"NA",IF(san_table_data!F373&gt;99, "&gt;99", IF(san_table_data!F373&lt;1, "&lt;1", san_table_data!F373))), "-")</f>
        <v>-</v>
      </c>
      <c r="G376" s="59" t="str">
        <f>IF(ISNUMBER(san_table_data!G373), IF(san_table_data!G373=-999,"NA",IF(san_table_data!G373&gt;99, "&gt;99", IF(san_table_data!G373&lt;1, "&lt;1", san_table_data!G373))), "-")</f>
        <v>-</v>
      </c>
      <c r="H376" s="59" t="str">
        <f>IF(ISNUMBER(san_table_data!H373), IF(san_table_data!H373=-999,"NA",IF(san_table_data!H373&gt;99, "&gt;99", IF(san_table_data!H373&lt;1, "&lt;1", san_table_data!H373))), "-")</f>
        <v>-</v>
      </c>
      <c r="I376" s="61" t="str">
        <f>IF(ISNUMBER(san_table_data!I373), IF(san_table_data!I373=-999,"NA",IF(san_table_data!I373&gt;99, "&gt;99", IF(san_table_data!I373&lt;1, "&lt;1", san_table_data!I373))), "-")</f>
        <v>-</v>
      </c>
      <c r="J376" s="47" t="str">
        <f>IF(ISNUMBER(san_table_data!J373), IF(san_table_data!J373=-999,"NA",san_table_data!J373), "-")</f>
        <v>-</v>
      </c>
      <c r="K376" s="47" t="str">
        <f>IF(ISNUMBER(san_table_data!K373), IF(san_table_data!K373=-999,"NA",san_table_data!K373), "-")</f>
        <v>-</v>
      </c>
      <c r="L376" s="60" t="str">
        <f>IF(ISNUMBER(san_table_data!L373), IF(san_table_data!L373=-999,"NA",IF(san_table_data!L373&gt;99, "&gt;99", IF(san_table_data!L373&lt;1, "&lt;1", san_table_data!L373))), "-")</f>
        <v>-</v>
      </c>
      <c r="M376" s="59" t="str">
        <f>IF(ISNUMBER(san_table_data!M373), IF(san_table_data!M373=-999,"NA",IF(san_table_data!M373&gt;99, "&gt;99", IF(san_table_data!M373&lt;1, "&lt;1", san_table_data!M373))), "-")</f>
        <v>-</v>
      </c>
      <c r="N376" s="59" t="str">
        <f>IF(ISNUMBER(san_table_data!N373), IF(san_table_data!N373=-999,"NA",IF(san_table_data!N373&gt;99, "&gt;99", IF(san_table_data!N373&lt;1, "&lt;1", san_table_data!N373))), "-")</f>
        <v>-</v>
      </c>
      <c r="O376" s="61" t="str">
        <f>IF(ISNUMBER(san_table_data!O373), IF(san_table_data!O373=-999,"NA",IF(san_table_data!O373&gt;99, "&gt;99", IF(san_table_data!O373&lt;1, "&lt;1", san_table_data!O373))), "-")</f>
        <v>-</v>
      </c>
      <c r="P376" s="47" t="str">
        <f>IF(ISNUMBER(san_table_data!P373), IF(san_table_data!P373=-999,"NA",san_table_data!P373), "-")</f>
        <v>-</v>
      </c>
      <c r="Q376" s="47" t="str">
        <f>IF(ISNUMBER(san_table_data!Q373), IF(san_table_data!Q373=-999,"NA",san_table_data!Q373), "-")</f>
        <v>-</v>
      </c>
      <c r="R376" s="60" t="str">
        <f>IF(ISNUMBER(san_table_data!R373), IF(san_table_data!R373=-999,"NA",IF(san_table_data!R373&gt;99, "&gt;99", IF(san_table_data!R373&lt;1, "&lt;1", san_table_data!R373))), "-")</f>
        <v>-</v>
      </c>
      <c r="S376" s="59" t="str">
        <f>IF(ISNUMBER(san_table_data!S373), IF(san_table_data!S373=-999,"NA",IF(san_table_data!S373&gt;99, "&gt;99", IF(san_table_data!S373&lt;1, "&lt;1", san_table_data!S373))), "-")</f>
        <v>-</v>
      </c>
      <c r="T376" s="59" t="str">
        <f>IF(ISNUMBER(san_table_data!T373), IF(san_table_data!T373=-999,"NA",IF(san_table_data!T373&gt;99, "&gt;99", IF(san_table_data!T373&lt;1, "&lt;1", san_table_data!T373))), "-")</f>
        <v>-</v>
      </c>
      <c r="U376" s="61" t="str">
        <f>IF(ISNUMBER(san_table_data!U373), IF(san_table_data!U373=-999,"NA",IF(san_table_data!U373&gt;99, "&gt;99", IF(san_table_data!U373&lt;1, "&lt;1", san_table_data!U373))), "-")</f>
        <v>-</v>
      </c>
      <c r="V376" s="47" t="str">
        <f>IF(ISNUMBER(san_table_data!V373), IF(san_table_data!V373=-999,"NA",san_table_data!V373), "-")</f>
        <v>-</v>
      </c>
      <c r="W376" s="47" t="str">
        <f>IF(ISNUMBER(san_table_data!W373), IF(san_table_data!W373=-999,"NA",san_table_data!W373), "-")</f>
        <v>-</v>
      </c>
      <c r="X376" s="47"/>
      <c r="Y376" s="47"/>
      <c r="Z376" s="62" t="str">
        <f>IF(ISNUMBER(san_table_data!Z373), IF(san_table_data!Z373=-999,"NA",IF(san_table_data!Z373&gt;99, "&gt;99", IF(san_table_data!Z373&lt;1, "&lt;1", san_table_data!Z373))), "-")</f>
        <v>-</v>
      </c>
      <c r="AA376" s="63" t="str">
        <f>IF(ISNUMBER(san_table_data!AA373), IF(san_table_data!AA373=-999,"NA",IF(san_table_data!AA373&gt;99, "&gt;99", IF(san_table_data!AA373&lt;1, "&lt;1", san_table_data!AA373))), "-")</f>
        <v>-</v>
      </c>
      <c r="AB376" s="63" t="str">
        <f>IF(ISNUMBER(san_table_data!AB373), IF(san_table_data!AB373=-999,"NA",IF(san_table_data!AB373&gt;99, "&gt;99", IF(san_table_data!AB373&lt;1, "&lt;1", san_table_data!AB373))), "-")</f>
        <v>-</v>
      </c>
      <c r="AC376" s="63" t="str">
        <f>IF(ISNUMBER(san_table_data!AC373), IF(san_table_data!AC373=-999,"NA",IF(san_table_data!AC373&gt;99, "&gt;99", IF(san_table_data!AC373&lt;1, "&lt;1", san_table_data!AC373))), "-")</f>
        <v>-</v>
      </c>
      <c r="AD376" s="59" t="str">
        <f>IF(ISNUMBER(san_table_data!AD373), IF(san_table_data!AD373=-999,"NA",IF(san_table_data!AD373&gt;99, "&gt;99", IF(san_table_data!AD373&lt;1, "&lt;1", san_table_data!AD373))), "-")</f>
        <v>-</v>
      </c>
      <c r="AE376" s="59" t="str">
        <f>IF(ISNUMBER(san_table_data!AE373), IF(san_table_data!AE373=-999,"NA",IF(san_table_data!AE373&gt;99, "&gt;99", IF(san_table_data!AE373&lt;1, "&lt;1", san_table_data!AE373))), "-")</f>
        <v>-</v>
      </c>
      <c r="AF376" s="59" t="str">
        <f>IF(ISNUMBER(san_table_data!AF373), IF(san_table_data!AF373=-999,"NA",IF(san_table_data!AF373&gt;99, "&gt;99", IF(san_table_data!AF373&lt;1, "&lt;1", san_table_data!AF373))), "-")</f>
        <v>-</v>
      </c>
      <c r="AG376" s="62" t="str">
        <f>IF(ISNUMBER(san_table_data!AG373), IF(san_table_data!AG373=-999,"NA",IF(san_table_data!AG373&gt;99, "&gt;99", IF(san_table_data!AG373&lt;1, "&lt;1", san_table_data!AG373))), "-")</f>
        <v>-</v>
      </c>
      <c r="AH376" s="63" t="str">
        <f>IF(ISNUMBER(san_table_data!AH373), IF(san_table_data!AH373=-999,"NA",IF(san_table_data!AH373&gt;99, "&gt;99", IF(san_table_data!AH373&lt;1, "&lt;1", san_table_data!AH373))), "-")</f>
        <v>-</v>
      </c>
      <c r="AI376" s="63" t="str">
        <f>IF(ISNUMBER(san_table_data!AI373), IF(san_table_data!AI373=-999,"NA",IF(san_table_data!AI373&gt;99, "&gt;99", IF(san_table_data!AI373&lt;1, "&lt;1", san_table_data!AI373))), "-")</f>
        <v>-</v>
      </c>
      <c r="AJ376" s="63" t="str">
        <f>IF(ISNUMBER(san_table_data!AJ373), IF(san_table_data!AJ373=-999,"NA",IF(san_table_data!AJ373&gt;99, "&gt;99", IF(san_table_data!AJ373&lt;1, "&lt;1", san_table_data!AJ373))), "-")</f>
        <v>-</v>
      </c>
      <c r="AK376" s="59" t="str">
        <f>IF(ISNUMBER(san_table_data!AK373), IF(san_table_data!AK373=-999,"NA",IF(san_table_data!AK373&gt;99, "&gt;99", IF(san_table_data!AK373&lt;1, "&lt;1", san_table_data!AK373))), "-")</f>
        <v>-</v>
      </c>
      <c r="AL376" s="59" t="str">
        <f>IF(ISNUMBER(san_table_data!AL373), IF(san_table_data!AL373=-999,"NA",IF(san_table_data!AL373&gt;99, "&gt;99", IF(san_table_data!AL373&lt;1, "&lt;1", san_table_data!AL373))), "-")</f>
        <v>-</v>
      </c>
      <c r="AM376" s="59" t="str">
        <f>IF(ISNUMBER(san_table_data!AM373), IF(san_table_data!AM373=-999,"NA",IF(san_table_data!AM373&gt;99, "&gt;99", IF(san_table_data!AM373&lt;1, "&lt;1", san_table_data!AM373))), "-")</f>
        <v>-</v>
      </c>
      <c r="AN376" s="62" t="str">
        <f>IF(ISNUMBER(san_table_data!AN373), IF(san_table_data!AN373=-999,"NA",IF(san_table_data!AN373&gt;99, "&gt;99", IF(san_table_data!AN373&lt;1, "&lt;1", san_table_data!AN373))), "-")</f>
        <v>-</v>
      </c>
      <c r="AO376" s="63" t="str">
        <f>IF(ISNUMBER(san_table_data!AO373), IF(san_table_data!AO373=-999,"NA",IF(san_table_data!AO373&gt;99, "&gt;99", IF(san_table_data!AO373&lt;1, "&lt;1", san_table_data!AO373))), "-")</f>
        <v>-</v>
      </c>
      <c r="AP376" s="63" t="str">
        <f>IF(ISNUMBER(san_table_data!AP373), IF(san_table_data!AP373=-999,"NA",IF(san_table_data!AP373&gt;99, "&gt;99", IF(san_table_data!AP373&lt;1, "&lt;1", san_table_data!AP373))), "-")</f>
        <v>-</v>
      </c>
      <c r="AQ376" s="63" t="str">
        <f>IF(ISNUMBER(san_table_data!AQ373), IF(san_table_data!AQ373=-999,"NA",IF(san_table_data!AQ373&gt;99, "&gt;99", IF(san_table_data!AQ373&lt;1, "&lt;1", san_table_data!AQ373))), "-")</f>
        <v>-</v>
      </c>
      <c r="AR376" s="59" t="str">
        <f>IF(ISNUMBER(san_table_data!AR373), IF(san_table_data!AR373=-999,"NA",IF(san_table_data!AR373&gt;99, "&gt;99", IF(san_table_data!AR373&lt;1, "&lt;1", san_table_data!AR373))), "-")</f>
        <v>-</v>
      </c>
      <c r="AS376" s="59" t="str">
        <f>IF(ISNUMBER(san_table_data!AS373), IF(san_table_data!AS373=-999,"NA",IF(san_table_data!AS373&gt;99, "&gt;99", IF(san_table_data!AS373&lt;1, "&lt;1", san_table_data!AS373))), "-")</f>
        <v>-</v>
      </c>
      <c r="AT376" s="59" t="str">
        <f>IF(ISNUMBER(san_table_data!AT373), IF(san_table_data!AT373=-999,"NA",IF(san_table_data!AT373&gt;99, "&gt;99", IF(san_table_data!AT373&lt;1, "&lt;1", san_table_data!AT373))), "-")</f>
        <v>-</v>
      </c>
    </row>
    <row r="377" x14ac:dyDescent="0.25">
      <c r="A377" s="56" t="str">
        <f>IF(ISBLANK(san_table_data!A374), "", san_table_data!A374)</f>
        <v/>
      </c>
      <c r="B377" s="56" t="str">
        <f>IF(ISBLANK(san_table_data!B374), "", san_table_data!B374)</f>
        <v/>
      </c>
      <c r="C377" s="57" t="str">
        <f>IF(ISNUMBER(san_table_data!C374), san_table_data!C374, "-")</f>
        <v>-</v>
      </c>
      <c r="D377" s="58" t="str">
        <f>IF(ISNUMBER(san_table_data!D374), san_table_data!D374, "-")</f>
        <v>-</v>
      </c>
      <c r="E377" s="59" t="str">
        <f>IF(ISNUMBER(san_table_data!E374), san_table_data!E374, "-")</f>
        <v>-</v>
      </c>
      <c r="F377" s="60" t="str">
        <f>IF(ISNUMBER(san_table_data!F374), IF(san_table_data!F374=-999,"NA",IF(san_table_data!F374&gt;99, "&gt;99", IF(san_table_data!F374&lt;1, "&lt;1", san_table_data!F374))), "-")</f>
        <v>-</v>
      </c>
      <c r="G377" s="59" t="str">
        <f>IF(ISNUMBER(san_table_data!G374), IF(san_table_data!G374=-999,"NA",IF(san_table_data!G374&gt;99, "&gt;99", IF(san_table_data!G374&lt;1, "&lt;1", san_table_data!G374))), "-")</f>
        <v>-</v>
      </c>
      <c r="H377" s="59" t="str">
        <f>IF(ISNUMBER(san_table_data!H374), IF(san_table_data!H374=-999,"NA",IF(san_table_data!H374&gt;99, "&gt;99", IF(san_table_data!H374&lt;1, "&lt;1", san_table_data!H374))), "-")</f>
        <v>-</v>
      </c>
      <c r="I377" s="61" t="str">
        <f>IF(ISNUMBER(san_table_data!I374), IF(san_table_data!I374=-999,"NA",IF(san_table_data!I374&gt;99, "&gt;99", IF(san_table_data!I374&lt;1, "&lt;1", san_table_data!I374))), "-")</f>
        <v>-</v>
      </c>
      <c r="J377" s="47" t="str">
        <f>IF(ISNUMBER(san_table_data!J374), IF(san_table_data!J374=-999,"NA",san_table_data!J374), "-")</f>
        <v>-</v>
      </c>
      <c r="K377" s="47" t="str">
        <f>IF(ISNUMBER(san_table_data!K374), IF(san_table_data!K374=-999,"NA",san_table_data!K374), "-")</f>
        <v>-</v>
      </c>
      <c r="L377" s="60" t="str">
        <f>IF(ISNUMBER(san_table_data!L374), IF(san_table_data!L374=-999,"NA",IF(san_table_data!L374&gt;99, "&gt;99", IF(san_table_data!L374&lt;1, "&lt;1", san_table_data!L374))), "-")</f>
        <v>-</v>
      </c>
      <c r="M377" s="59" t="str">
        <f>IF(ISNUMBER(san_table_data!M374), IF(san_table_data!M374=-999,"NA",IF(san_table_data!M374&gt;99, "&gt;99", IF(san_table_data!M374&lt;1, "&lt;1", san_table_data!M374))), "-")</f>
        <v>-</v>
      </c>
      <c r="N377" s="59" t="str">
        <f>IF(ISNUMBER(san_table_data!N374), IF(san_table_data!N374=-999,"NA",IF(san_table_data!N374&gt;99, "&gt;99", IF(san_table_data!N374&lt;1, "&lt;1", san_table_data!N374))), "-")</f>
        <v>-</v>
      </c>
      <c r="O377" s="61" t="str">
        <f>IF(ISNUMBER(san_table_data!O374), IF(san_table_data!O374=-999,"NA",IF(san_table_data!O374&gt;99, "&gt;99", IF(san_table_data!O374&lt;1, "&lt;1", san_table_data!O374))), "-")</f>
        <v>-</v>
      </c>
      <c r="P377" s="47" t="str">
        <f>IF(ISNUMBER(san_table_data!P374), IF(san_table_data!P374=-999,"NA",san_table_data!P374), "-")</f>
        <v>-</v>
      </c>
      <c r="Q377" s="47" t="str">
        <f>IF(ISNUMBER(san_table_data!Q374), IF(san_table_data!Q374=-999,"NA",san_table_data!Q374), "-")</f>
        <v>-</v>
      </c>
      <c r="R377" s="60" t="str">
        <f>IF(ISNUMBER(san_table_data!R374), IF(san_table_data!R374=-999,"NA",IF(san_table_data!R374&gt;99, "&gt;99", IF(san_table_data!R374&lt;1, "&lt;1", san_table_data!R374))), "-")</f>
        <v>-</v>
      </c>
      <c r="S377" s="59" t="str">
        <f>IF(ISNUMBER(san_table_data!S374), IF(san_table_data!S374=-999,"NA",IF(san_table_data!S374&gt;99, "&gt;99", IF(san_table_data!S374&lt;1, "&lt;1", san_table_data!S374))), "-")</f>
        <v>-</v>
      </c>
      <c r="T377" s="59" t="str">
        <f>IF(ISNUMBER(san_table_data!T374), IF(san_table_data!T374=-999,"NA",IF(san_table_data!T374&gt;99, "&gt;99", IF(san_table_data!T374&lt;1, "&lt;1", san_table_data!T374))), "-")</f>
        <v>-</v>
      </c>
      <c r="U377" s="61" t="str">
        <f>IF(ISNUMBER(san_table_data!U374), IF(san_table_data!U374=-999,"NA",IF(san_table_data!U374&gt;99, "&gt;99", IF(san_table_data!U374&lt;1, "&lt;1", san_table_data!U374))), "-")</f>
        <v>-</v>
      </c>
      <c r="V377" s="47" t="str">
        <f>IF(ISNUMBER(san_table_data!V374), IF(san_table_data!V374=-999,"NA",san_table_data!V374), "-")</f>
        <v>-</v>
      </c>
      <c r="W377" s="47" t="str">
        <f>IF(ISNUMBER(san_table_data!W374), IF(san_table_data!W374=-999,"NA",san_table_data!W374), "-")</f>
        <v>-</v>
      </c>
      <c r="X377" s="47"/>
      <c r="Y377" s="47"/>
      <c r="Z377" s="62" t="str">
        <f>IF(ISNUMBER(san_table_data!Z374), IF(san_table_data!Z374=-999,"NA",IF(san_table_data!Z374&gt;99, "&gt;99", IF(san_table_data!Z374&lt;1, "&lt;1", san_table_data!Z374))), "-")</f>
        <v>-</v>
      </c>
      <c r="AA377" s="63" t="str">
        <f>IF(ISNUMBER(san_table_data!AA374), IF(san_table_data!AA374=-999,"NA",IF(san_table_data!AA374&gt;99, "&gt;99", IF(san_table_data!AA374&lt;1, "&lt;1", san_table_data!AA374))), "-")</f>
        <v>-</v>
      </c>
      <c r="AB377" s="63" t="str">
        <f>IF(ISNUMBER(san_table_data!AB374), IF(san_table_data!AB374=-999,"NA",IF(san_table_data!AB374&gt;99, "&gt;99", IF(san_table_data!AB374&lt;1, "&lt;1", san_table_data!AB374))), "-")</f>
        <v>-</v>
      </c>
      <c r="AC377" s="63" t="str">
        <f>IF(ISNUMBER(san_table_data!AC374), IF(san_table_data!AC374=-999,"NA",IF(san_table_data!AC374&gt;99, "&gt;99", IF(san_table_data!AC374&lt;1, "&lt;1", san_table_data!AC374))), "-")</f>
        <v>-</v>
      </c>
      <c r="AD377" s="59" t="str">
        <f>IF(ISNUMBER(san_table_data!AD374), IF(san_table_data!AD374=-999,"NA",IF(san_table_data!AD374&gt;99, "&gt;99", IF(san_table_data!AD374&lt;1, "&lt;1", san_table_data!AD374))), "-")</f>
        <v>-</v>
      </c>
      <c r="AE377" s="59" t="str">
        <f>IF(ISNUMBER(san_table_data!AE374), IF(san_table_data!AE374=-999,"NA",IF(san_table_data!AE374&gt;99, "&gt;99", IF(san_table_data!AE374&lt;1, "&lt;1", san_table_data!AE374))), "-")</f>
        <v>-</v>
      </c>
      <c r="AF377" s="59" t="str">
        <f>IF(ISNUMBER(san_table_data!AF374), IF(san_table_data!AF374=-999,"NA",IF(san_table_data!AF374&gt;99, "&gt;99", IF(san_table_data!AF374&lt;1, "&lt;1", san_table_data!AF374))), "-")</f>
        <v>-</v>
      </c>
      <c r="AG377" s="62" t="str">
        <f>IF(ISNUMBER(san_table_data!AG374), IF(san_table_data!AG374=-999,"NA",IF(san_table_data!AG374&gt;99, "&gt;99", IF(san_table_data!AG374&lt;1, "&lt;1", san_table_data!AG374))), "-")</f>
        <v>-</v>
      </c>
      <c r="AH377" s="63" t="str">
        <f>IF(ISNUMBER(san_table_data!AH374), IF(san_table_data!AH374=-999,"NA",IF(san_table_data!AH374&gt;99, "&gt;99", IF(san_table_data!AH374&lt;1, "&lt;1", san_table_data!AH374))), "-")</f>
        <v>-</v>
      </c>
      <c r="AI377" s="63" t="str">
        <f>IF(ISNUMBER(san_table_data!AI374), IF(san_table_data!AI374=-999,"NA",IF(san_table_data!AI374&gt;99, "&gt;99", IF(san_table_data!AI374&lt;1, "&lt;1", san_table_data!AI374))), "-")</f>
        <v>-</v>
      </c>
      <c r="AJ377" s="63" t="str">
        <f>IF(ISNUMBER(san_table_data!AJ374), IF(san_table_data!AJ374=-999,"NA",IF(san_table_data!AJ374&gt;99, "&gt;99", IF(san_table_data!AJ374&lt;1, "&lt;1", san_table_data!AJ374))), "-")</f>
        <v>-</v>
      </c>
      <c r="AK377" s="59" t="str">
        <f>IF(ISNUMBER(san_table_data!AK374), IF(san_table_data!AK374=-999,"NA",IF(san_table_data!AK374&gt;99, "&gt;99", IF(san_table_data!AK374&lt;1, "&lt;1", san_table_data!AK374))), "-")</f>
        <v>-</v>
      </c>
      <c r="AL377" s="59" t="str">
        <f>IF(ISNUMBER(san_table_data!AL374), IF(san_table_data!AL374=-999,"NA",IF(san_table_data!AL374&gt;99, "&gt;99", IF(san_table_data!AL374&lt;1, "&lt;1", san_table_data!AL374))), "-")</f>
        <v>-</v>
      </c>
      <c r="AM377" s="59" t="str">
        <f>IF(ISNUMBER(san_table_data!AM374), IF(san_table_data!AM374=-999,"NA",IF(san_table_data!AM374&gt;99, "&gt;99", IF(san_table_data!AM374&lt;1, "&lt;1", san_table_data!AM374))), "-")</f>
        <v>-</v>
      </c>
      <c r="AN377" s="62" t="str">
        <f>IF(ISNUMBER(san_table_data!AN374), IF(san_table_data!AN374=-999,"NA",IF(san_table_data!AN374&gt;99, "&gt;99", IF(san_table_data!AN374&lt;1, "&lt;1", san_table_data!AN374))), "-")</f>
        <v>-</v>
      </c>
      <c r="AO377" s="63" t="str">
        <f>IF(ISNUMBER(san_table_data!AO374), IF(san_table_data!AO374=-999,"NA",IF(san_table_data!AO374&gt;99, "&gt;99", IF(san_table_data!AO374&lt;1, "&lt;1", san_table_data!AO374))), "-")</f>
        <v>-</v>
      </c>
      <c r="AP377" s="63" t="str">
        <f>IF(ISNUMBER(san_table_data!AP374), IF(san_table_data!AP374=-999,"NA",IF(san_table_data!AP374&gt;99, "&gt;99", IF(san_table_data!AP374&lt;1, "&lt;1", san_table_data!AP374))), "-")</f>
        <v>-</v>
      </c>
      <c r="AQ377" s="63" t="str">
        <f>IF(ISNUMBER(san_table_data!AQ374), IF(san_table_data!AQ374=-999,"NA",IF(san_table_data!AQ374&gt;99, "&gt;99", IF(san_table_data!AQ374&lt;1, "&lt;1", san_table_data!AQ374))), "-")</f>
        <v>-</v>
      </c>
      <c r="AR377" s="59" t="str">
        <f>IF(ISNUMBER(san_table_data!AR374), IF(san_table_data!AR374=-999,"NA",IF(san_table_data!AR374&gt;99, "&gt;99", IF(san_table_data!AR374&lt;1, "&lt;1", san_table_data!AR374))), "-")</f>
        <v>-</v>
      </c>
      <c r="AS377" s="59" t="str">
        <f>IF(ISNUMBER(san_table_data!AS374), IF(san_table_data!AS374=-999,"NA",IF(san_table_data!AS374&gt;99, "&gt;99", IF(san_table_data!AS374&lt;1, "&lt;1", san_table_data!AS374))), "-")</f>
        <v>-</v>
      </c>
      <c r="AT377" s="59" t="str">
        <f>IF(ISNUMBER(san_table_data!AT374), IF(san_table_data!AT374=-999,"NA",IF(san_table_data!AT374&gt;99, "&gt;99", IF(san_table_data!AT374&lt;1, "&lt;1", san_table_data!AT374))), "-")</f>
        <v>-</v>
      </c>
    </row>
    <row r="378" x14ac:dyDescent="0.25">
      <c r="A378" s="56" t="str">
        <f>IF(ISBLANK(san_table_data!A375), "", san_table_data!A375)</f>
        <v/>
      </c>
      <c r="B378" s="56" t="str">
        <f>IF(ISBLANK(san_table_data!B375), "", san_table_data!B375)</f>
        <v/>
      </c>
      <c r="C378" s="57" t="str">
        <f>IF(ISNUMBER(san_table_data!C375), san_table_data!C375, "-")</f>
        <v>-</v>
      </c>
      <c r="D378" s="58" t="str">
        <f>IF(ISNUMBER(san_table_data!D375), san_table_data!D375, "-")</f>
        <v>-</v>
      </c>
      <c r="E378" s="59" t="str">
        <f>IF(ISNUMBER(san_table_data!E375), san_table_data!E375, "-")</f>
        <v>-</v>
      </c>
      <c r="F378" s="60" t="str">
        <f>IF(ISNUMBER(san_table_data!F375), IF(san_table_data!F375=-999,"NA",IF(san_table_data!F375&gt;99, "&gt;99", IF(san_table_data!F375&lt;1, "&lt;1", san_table_data!F375))), "-")</f>
        <v>-</v>
      </c>
      <c r="G378" s="59" t="str">
        <f>IF(ISNUMBER(san_table_data!G375), IF(san_table_data!G375=-999,"NA",IF(san_table_data!G375&gt;99, "&gt;99", IF(san_table_data!G375&lt;1, "&lt;1", san_table_data!G375))), "-")</f>
        <v>-</v>
      </c>
      <c r="H378" s="59" t="str">
        <f>IF(ISNUMBER(san_table_data!H375), IF(san_table_data!H375=-999,"NA",IF(san_table_data!H375&gt;99, "&gt;99", IF(san_table_data!H375&lt;1, "&lt;1", san_table_data!H375))), "-")</f>
        <v>-</v>
      </c>
      <c r="I378" s="61" t="str">
        <f>IF(ISNUMBER(san_table_data!I375), IF(san_table_data!I375=-999,"NA",IF(san_table_data!I375&gt;99, "&gt;99", IF(san_table_data!I375&lt;1, "&lt;1", san_table_data!I375))), "-")</f>
        <v>-</v>
      </c>
      <c r="J378" s="47" t="str">
        <f>IF(ISNUMBER(san_table_data!J375), IF(san_table_data!J375=-999,"NA",san_table_data!J375), "-")</f>
        <v>-</v>
      </c>
      <c r="K378" s="47" t="str">
        <f>IF(ISNUMBER(san_table_data!K375), IF(san_table_data!K375=-999,"NA",san_table_data!K375), "-")</f>
        <v>-</v>
      </c>
      <c r="L378" s="60" t="str">
        <f>IF(ISNUMBER(san_table_data!L375), IF(san_table_data!L375=-999,"NA",IF(san_table_data!L375&gt;99, "&gt;99", IF(san_table_data!L375&lt;1, "&lt;1", san_table_data!L375))), "-")</f>
        <v>-</v>
      </c>
      <c r="M378" s="59" t="str">
        <f>IF(ISNUMBER(san_table_data!M375), IF(san_table_data!M375=-999,"NA",IF(san_table_data!M375&gt;99, "&gt;99", IF(san_table_data!M375&lt;1, "&lt;1", san_table_data!M375))), "-")</f>
        <v>-</v>
      </c>
      <c r="N378" s="59" t="str">
        <f>IF(ISNUMBER(san_table_data!N375), IF(san_table_data!N375=-999,"NA",IF(san_table_data!N375&gt;99, "&gt;99", IF(san_table_data!N375&lt;1, "&lt;1", san_table_data!N375))), "-")</f>
        <v>-</v>
      </c>
      <c r="O378" s="61" t="str">
        <f>IF(ISNUMBER(san_table_data!O375), IF(san_table_data!O375=-999,"NA",IF(san_table_data!O375&gt;99, "&gt;99", IF(san_table_data!O375&lt;1, "&lt;1", san_table_data!O375))), "-")</f>
        <v>-</v>
      </c>
      <c r="P378" s="47" t="str">
        <f>IF(ISNUMBER(san_table_data!P375), IF(san_table_data!P375=-999,"NA",san_table_data!P375), "-")</f>
        <v>-</v>
      </c>
      <c r="Q378" s="47" t="str">
        <f>IF(ISNUMBER(san_table_data!Q375), IF(san_table_data!Q375=-999,"NA",san_table_data!Q375), "-")</f>
        <v>-</v>
      </c>
      <c r="R378" s="60" t="str">
        <f>IF(ISNUMBER(san_table_data!R375), IF(san_table_data!R375=-999,"NA",IF(san_table_data!R375&gt;99, "&gt;99", IF(san_table_data!R375&lt;1, "&lt;1", san_table_data!R375))), "-")</f>
        <v>-</v>
      </c>
      <c r="S378" s="59" t="str">
        <f>IF(ISNUMBER(san_table_data!S375), IF(san_table_data!S375=-999,"NA",IF(san_table_data!S375&gt;99, "&gt;99", IF(san_table_data!S375&lt;1, "&lt;1", san_table_data!S375))), "-")</f>
        <v>-</v>
      </c>
      <c r="T378" s="59" t="str">
        <f>IF(ISNUMBER(san_table_data!T375), IF(san_table_data!T375=-999,"NA",IF(san_table_data!T375&gt;99, "&gt;99", IF(san_table_data!T375&lt;1, "&lt;1", san_table_data!T375))), "-")</f>
        <v>-</v>
      </c>
      <c r="U378" s="61" t="str">
        <f>IF(ISNUMBER(san_table_data!U375), IF(san_table_data!U375=-999,"NA",IF(san_table_data!U375&gt;99, "&gt;99", IF(san_table_data!U375&lt;1, "&lt;1", san_table_data!U375))), "-")</f>
        <v>-</v>
      </c>
      <c r="V378" s="47" t="str">
        <f>IF(ISNUMBER(san_table_data!V375), IF(san_table_data!V375=-999,"NA",san_table_data!V375), "-")</f>
        <v>-</v>
      </c>
      <c r="W378" s="47" t="str">
        <f>IF(ISNUMBER(san_table_data!W375), IF(san_table_data!W375=-999,"NA",san_table_data!W375), "-")</f>
        <v>-</v>
      </c>
      <c r="X378" s="47"/>
      <c r="Y378" s="47"/>
      <c r="Z378" s="62" t="str">
        <f>IF(ISNUMBER(san_table_data!Z375), IF(san_table_data!Z375=-999,"NA",IF(san_table_data!Z375&gt;99, "&gt;99", IF(san_table_data!Z375&lt;1, "&lt;1", san_table_data!Z375))), "-")</f>
        <v>-</v>
      </c>
      <c r="AA378" s="63" t="str">
        <f>IF(ISNUMBER(san_table_data!AA375), IF(san_table_data!AA375=-999,"NA",IF(san_table_data!AA375&gt;99, "&gt;99", IF(san_table_data!AA375&lt;1, "&lt;1", san_table_data!AA375))), "-")</f>
        <v>-</v>
      </c>
      <c r="AB378" s="63" t="str">
        <f>IF(ISNUMBER(san_table_data!AB375), IF(san_table_data!AB375=-999,"NA",IF(san_table_data!AB375&gt;99, "&gt;99", IF(san_table_data!AB375&lt;1, "&lt;1", san_table_data!AB375))), "-")</f>
        <v>-</v>
      </c>
      <c r="AC378" s="63" t="str">
        <f>IF(ISNUMBER(san_table_data!AC375), IF(san_table_data!AC375=-999,"NA",IF(san_table_data!AC375&gt;99, "&gt;99", IF(san_table_data!AC375&lt;1, "&lt;1", san_table_data!AC375))), "-")</f>
        <v>-</v>
      </c>
      <c r="AD378" s="59" t="str">
        <f>IF(ISNUMBER(san_table_data!AD375), IF(san_table_data!AD375=-999,"NA",IF(san_table_data!AD375&gt;99, "&gt;99", IF(san_table_data!AD375&lt;1, "&lt;1", san_table_data!AD375))), "-")</f>
        <v>-</v>
      </c>
      <c r="AE378" s="59" t="str">
        <f>IF(ISNUMBER(san_table_data!AE375), IF(san_table_data!AE375=-999,"NA",IF(san_table_data!AE375&gt;99, "&gt;99", IF(san_table_data!AE375&lt;1, "&lt;1", san_table_data!AE375))), "-")</f>
        <v>-</v>
      </c>
      <c r="AF378" s="59" t="str">
        <f>IF(ISNUMBER(san_table_data!AF375), IF(san_table_data!AF375=-999,"NA",IF(san_table_data!AF375&gt;99, "&gt;99", IF(san_table_data!AF375&lt;1, "&lt;1", san_table_data!AF375))), "-")</f>
        <v>-</v>
      </c>
      <c r="AG378" s="62" t="str">
        <f>IF(ISNUMBER(san_table_data!AG375), IF(san_table_data!AG375=-999,"NA",IF(san_table_data!AG375&gt;99, "&gt;99", IF(san_table_data!AG375&lt;1, "&lt;1", san_table_data!AG375))), "-")</f>
        <v>-</v>
      </c>
      <c r="AH378" s="63" t="str">
        <f>IF(ISNUMBER(san_table_data!AH375), IF(san_table_data!AH375=-999,"NA",IF(san_table_data!AH375&gt;99, "&gt;99", IF(san_table_data!AH375&lt;1, "&lt;1", san_table_data!AH375))), "-")</f>
        <v>-</v>
      </c>
      <c r="AI378" s="63" t="str">
        <f>IF(ISNUMBER(san_table_data!AI375), IF(san_table_data!AI375=-999,"NA",IF(san_table_data!AI375&gt;99, "&gt;99", IF(san_table_data!AI375&lt;1, "&lt;1", san_table_data!AI375))), "-")</f>
        <v>-</v>
      </c>
      <c r="AJ378" s="63" t="str">
        <f>IF(ISNUMBER(san_table_data!AJ375), IF(san_table_data!AJ375=-999,"NA",IF(san_table_data!AJ375&gt;99, "&gt;99", IF(san_table_data!AJ375&lt;1, "&lt;1", san_table_data!AJ375))), "-")</f>
        <v>-</v>
      </c>
      <c r="AK378" s="59" t="str">
        <f>IF(ISNUMBER(san_table_data!AK375), IF(san_table_data!AK375=-999,"NA",IF(san_table_data!AK375&gt;99, "&gt;99", IF(san_table_data!AK375&lt;1, "&lt;1", san_table_data!AK375))), "-")</f>
        <v>-</v>
      </c>
      <c r="AL378" s="59" t="str">
        <f>IF(ISNUMBER(san_table_data!AL375), IF(san_table_data!AL375=-999,"NA",IF(san_table_data!AL375&gt;99, "&gt;99", IF(san_table_data!AL375&lt;1, "&lt;1", san_table_data!AL375))), "-")</f>
        <v>-</v>
      </c>
      <c r="AM378" s="59" t="str">
        <f>IF(ISNUMBER(san_table_data!AM375), IF(san_table_data!AM375=-999,"NA",IF(san_table_data!AM375&gt;99, "&gt;99", IF(san_table_data!AM375&lt;1, "&lt;1", san_table_data!AM375))), "-")</f>
        <v>-</v>
      </c>
      <c r="AN378" s="62" t="str">
        <f>IF(ISNUMBER(san_table_data!AN375), IF(san_table_data!AN375=-999,"NA",IF(san_table_data!AN375&gt;99, "&gt;99", IF(san_table_data!AN375&lt;1, "&lt;1", san_table_data!AN375))), "-")</f>
        <v>-</v>
      </c>
      <c r="AO378" s="63" t="str">
        <f>IF(ISNUMBER(san_table_data!AO375), IF(san_table_data!AO375=-999,"NA",IF(san_table_data!AO375&gt;99, "&gt;99", IF(san_table_data!AO375&lt;1, "&lt;1", san_table_data!AO375))), "-")</f>
        <v>-</v>
      </c>
      <c r="AP378" s="63" t="str">
        <f>IF(ISNUMBER(san_table_data!AP375), IF(san_table_data!AP375=-999,"NA",IF(san_table_data!AP375&gt;99, "&gt;99", IF(san_table_data!AP375&lt;1, "&lt;1", san_table_data!AP375))), "-")</f>
        <v>-</v>
      </c>
      <c r="AQ378" s="63" t="str">
        <f>IF(ISNUMBER(san_table_data!AQ375), IF(san_table_data!AQ375=-999,"NA",IF(san_table_data!AQ375&gt;99, "&gt;99", IF(san_table_data!AQ375&lt;1, "&lt;1", san_table_data!AQ375))), "-")</f>
        <v>-</v>
      </c>
      <c r="AR378" s="59" t="str">
        <f>IF(ISNUMBER(san_table_data!AR375), IF(san_table_data!AR375=-999,"NA",IF(san_table_data!AR375&gt;99, "&gt;99", IF(san_table_data!AR375&lt;1, "&lt;1", san_table_data!AR375))), "-")</f>
        <v>-</v>
      </c>
      <c r="AS378" s="59" t="str">
        <f>IF(ISNUMBER(san_table_data!AS375), IF(san_table_data!AS375=-999,"NA",IF(san_table_data!AS375&gt;99, "&gt;99", IF(san_table_data!AS375&lt;1, "&lt;1", san_table_data!AS375))), "-")</f>
        <v>-</v>
      </c>
      <c r="AT378" s="59" t="str">
        <f>IF(ISNUMBER(san_table_data!AT375), IF(san_table_data!AT375=-999,"NA",IF(san_table_data!AT375&gt;99, "&gt;99", IF(san_table_data!AT375&lt;1, "&lt;1", san_table_data!AT375))), "-")</f>
        <v>-</v>
      </c>
    </row>
    <row r="379" x14ac:dyDescent="0.25">
      <c r="A379" s="56" t="str">
        <f>IF(ISBLANK(san_table_data!A376), "", san_table_data!A376)</f>
        <v/>
      </c>
      <c r="B379" s="56" t="str">
        <f>IF(ISBLANK(san_table_data!B376), "", san_table_data!B376)</f>
        <v/>
      </c>
      <c r="C379" s="57" t="str">
        <f>IF(ISNUMBER(san_table_data!C376), san_table_data!C376, "-")</f>
        <v>-</v>
      </c>
      <c r="D379" s="58" t="str">
        <f>IF(ISNUMBER(san_table_data!D376), san_table_data!D376, "-")</f>
        <v>-</v>
      </c>
      <c r="E379" s="59" t="str">
        <f>IF(ISNUMBER(san_table_data!E376), san_table_data!E376, "-")</f>
        <v>-</v>
      </c>
      <c r="F379" s="60" t="str">
        <f>IF(ISNUMBER(san_table_data!F376), IF(san_table_data!F376=-999,"NA",IF(san_table_data!F376&gt;99, "&gt;99", IF(san_table_data!F376&lt;1, "&lt;1", san_table_data!F376))), "-")</f>
        <v>-</v>
      </c>
      <c r="G379" s="59" t="str">
        <f>IF(ISNUMBER(san_table_data!G376), IF(san_table_data!G376=-999,"NA",IF(san_table_data!G376&gt;99, "&gt;99", IF(san_table_data!G376&lt;1, "&lt;1", san_table_data!G376))), "-")</f>
        <v>-</v>
      </c>
      <c r="H379" s="59" t="str">
        <f>IF(ISNUMBER(san_table_data!H376), IF(san_table_data!H376=-999,"NA",IF(san_table_data!H376&gt;99, "&gt;99", IF(san_table_data!H376&lt;1, "&lt;1", san_table_data!H376))), "-")</f>
        <v>-</v>
      </c>
      <c r="I379" s="61" t="str">
        <f>IF(ISNUMBER(san_table_data!I376), IF(san_table_data!I376=-999,"NA",IF(san_table_data!I376&gt;99, "&gt;99", IF(san_table_data!I376&lt;1, "&lt;1", san_table_data!I376))), "-")</f>
        <v>-</v>
      </c>
      <c r="J379" s="47" t="str">
        <f>IF(ISNUMBER(san_table_data!J376), IF(san_table_data!J376=-999,"NA",san_table_data!J376), "-")</f>
        <v>-</v>
      </c>
      <c r="K379" s="47" t="str">
        <f>IF(ISNUMBER(san_table_data!K376), IF(san_table_data!K376=-999,"NA",san_table_data!K376), "-")</f>
        <v>-</v>
      </c>
      <c r="L379" s="60" t="str">
        <f>IF(ISNUMBER(san_table_data!L376), IF(san_table_data!L376=-999,"NA",IF(san_table_data!L376&gt;99, "&gt;99", IF(san_table_data!L376&lt;1, "&lt;1", san_table_data!L376))), "-")</f>
        <v>-</v>
      </c>
      <c r="M379" s="59" t="str">
        <f>IF(ISNUMBER(san_table_data!M376), IF(san_table_data!M376=-999,"NA",IF(san_table_data!M376&gt;99, "&gt;99", IF(san_table_data!M376&lt;1, "&lt;1", san_table_data!M376))), "-")</f>
        <v>-</v>
      </c>
      <c r="N379" s="59" t="str">
        <f>IF(ISNUMBER(san_table_data!N376), IF(san_table_data!N376=-999,"NA",IF(san_table_data!N376&gt;99, "&gt;99", IF(san_table_data!N376&lt;1, "&lt;1", san_table_data!N376))), "-")</f>
        <v>-</v>
      </c>
      <c r="O379" s="61" t="str">
        <f>IF(ISNUMBER(san_table_data!O376), IF(san_table_data!O376=-999,"NA",IF(san_table_data!O376&gt;99, "&gt;99", IF(san_table_data!O376&lt;1, "&lt;1", san_table_data!O376))), "-")</f>
        <v>-</v>
      </c>
      <c r="P379" s="47" t="str">
        <f>IF(ISNUMBER(san_table_data!P376), IF(san_table_data!P376=-999,"NA",san_table_data!P376), "-")</f>
        <v>-</v>
      </c>
      <c r="Q379" s="47" t="str">
        <f>IF(ISNUMBER(san_table_data!Q376), IF(san_table_data!Q376=-999,"NA",san_table_data!Q376), "-")</f>
        <v>-</v>
      </c>
      <c r="R379" s="60" t="str">
        <f>IF(ISNUMBER(san_table_data!R376), IF(san_table_data!R376=-999,"NA",IF(san_table_data!R376&gt;99, "&gt;99", IF(san_table_data!R376&lt;1, "&lt;1", san_table_data!R376))), "-")</f>
        <v>-</v>
      </c>
      <c r="S379" s="59" t="str">
        <f>IF(ISNUMBER(san_table_data!S376), IF(san_table_data!S376=-999,"NA",IF(san_table_data!S376&gt;99, "&gt;99", IF(san_table_data!S376&lt;1, "&lt;1", san_table_data!S376))), "-")</f>
        <v>-</v>
      </c>
      <c r="T379" s="59" t="str">
        <f>IF(ISNUMBER(san_table_data!T376), IF(san_table_data!T376=-999,"NA",IF(san_table_data!T376&gt;99, "&gt;99", IF(san_table_data!T376&lt;1, "&lt;1", san_table_data!T376))), "-")</f>
        <v>-</v>
      </c>
      <c r="U379" s="61" t="str">
        <f>IF(ISNUMBER(san_table_data!U376), IF(san_table_data!U376=-999,"NA",IF(san_table_data!U376&gt;99, "&gt;99", IF(san_table_data!U376&lt;1, "&lt;1", san_table_data!U376))), "-")</f>
        <v>-</v>
      </c>
      <c r="V379" s="47" t="str">
        <f>IF(ISNUMBER(san_table_data!V376), IF(san_table_data!V376=-999,"NA",san_table_data!V376), "-")</f>
        <v>-</v>
      </c>
      <c r="W379" s="47" t="str">
        <f>IF(ISNUMBER(san_table_data!W376), IF(san_table_data!W376=-999,"NA",san_table_data!W376), "-")</f>
        <v>-</v>
      </c>
      <c r="X379" s="47"/>
      <c r="Y379" s="47"/>
      <c r="Z379" s="62" t="str">
        <f>IF(ISNUMBER(san_table_data!Z376), IF(san_table_data!Z376=-999,"NA",IF(san_table_data!Z376&gt;99, "&gt;99", IF(san_table_data!Z376&lt;1, "&lt;1", san_table_data!Z376))), "-")</f>
        <v>-</v>
      </c>
      <c r="AA379" s="63" t="str">
        <f>IF(ISNUMBER(san_table_data!AA376), IF(san_table_data!AA376=-999,"NA",IF(san_table_data!AA376&gt;99, "&gt;99", IF(san_table_data!AA376&lt;1, "&lt;1", san_table_data!AA376))), "-")</f>
        <v>-</v>
      </c>
      <c r="AB379" s="63" t="str">
        <f>IF(ISNUMBER(san_table_data!AB376), IF(san_table_data!AB376=-999,"NA",IF(san_table_data!AB376&gt;99, "&gt;99", IF(san_table_data!AB376&lt;1, "&lt;1", san_table_data!AB376))), "-")</f>
        <v>-</v>
      </c>
      <c r="AC379" s="63" t="str">
        <f>IF(ISNUMBER(san_table_data!AC376), IF(san_table_data!AC376=-999,"NA",IF(san_table_data!AC376&gt;99, "&gt;99", IF(san_table_data!AC376&lt;1, "&lt;1", san_table_data!AC376))), "-")</f>
        <v>-</v>
      </c>
      <c r="AD379" s="59" t="str">
        <f>IF(ISNUMBER(san_table_data!AD376), IF(san_table_data!AD376=-999,"NA",IF(san_table_data!AD376&gt;99, "&gt;99", IF(san_table_data!AD376&lt;1, "&lt;1", san_table_data!AD376))), "-")</f>
        <v>-</v>
      </c>
      <c r="AE379" s="59" t="str">
        <f>IF(ISNUMBER(san_table_data!AE376), IF(san_table_data!AE376=-999,"NA",IF(san_table_data!AE376&gt;99, "&gt;99", IF(san_table_data!AE376&lt;1, "&lt;1", san_table_data!AE376))), "-")</f>
        <v>-</v>
      </c>
      <c r="AF379" s="59" t="str">
        <f>IF(ISNUMBER(san_table_data!AF376), IF(san_table_data!AF376=-999,"NA",IF(san_table_data!AF376&gt;99, "&gt;99", IF(san_table_data!AF376&lt;1, "&lt;1", san_table_data!AF376))), "-")</f>
        <v>-</v>
      </c>
      <c r="AG379" s="62" t="str">
        <f>IF(ISNUMBER(san_table_data!AG376), IF(san_table_data!AG376=-999,"NA",IF(san_table_data!AG376&gt;99, "&gt;99", IF(san_table_data!AG376&lt;1, "&lt;1", san_table_data!AG376))), "-")</f>
        <v>-</v>
      </c>
      <c r="AH379" s="63" t="str">
        <f>IF(ISNUMBER(san_table_data!AH376), IF(san_table_data!AH376=-999,"NA",IF(san_table_data!AH376&gt;99, "&gt;99", IF(san_table_data!AH376&lt;1, "&lt;1", san_table_data!AH376))), "-")</f>
        <v>-</v>
      </c>
      <c r="AI379" s="63" t="str">
        <f>IF(ISNUMBER(san_table_data!AI376), IF(san_table_data!AI376=-999,"NA",IF(san_table_data!AI376&gt;99, "&gt;99", IF(san_table_data!AI376&lt;1, "&lt;1", san_table_data!AI376))), "-")</f>
        <v>-</v>
      </c>
      <c r="AJ379" s="63" t="str">
        <f>IF(ISNUMBER(san_table_data!AJ376), IF(san_table_data!AJ376=-999,"NA",IF(san_table_data!AJ376&gt;99, "&gt;99", IF(san_table_data!AJ376&lt;1, "&lt;1", san_table_data!AJ376))), "-")</f>
        <v>-</v>
      </c>
      <c r="AK379" s="59" t="str">
        <f>IF(ISNUMBER(san_table_data!AK376), IF(san_table_data!AK376=-999,"NA",IF(san_table_data!AK376&gt;99, "&gt;99", IF(san_table_data!AK376&lt;1, "&lt;1", san_table_data!AK376))), "-")</f>
        <v>-</v>
      </c>
      <c r="AL379" s="59" t="str">
        <f>IF(ISNUMBER(san_table_data!AL376), IF(san_table_data!AL376=-999,"NA",IF(san_table_data!AL376&gt;99, "&gt;99", IF(san_table_data!AL376&lt;1, "&lt;1", san_table_data!AL376))), "-")</f>
        <v>-</v>
      </c>
      <c r="AM379" s="59" t="str">
        <f>IF(ISNUMBER(san_table_data!AM376), IF(san_table_data!AM376=-999,"NA",IF(san_table_data!AM376&gt;99, "&gt;99", IF(san_table_data!AM376&lt;1, "&lt;1", san_table_data!AM376))), "-")</f>
        <v>-</v>
      </c>
      <c r="AN379" s="62" t="str">
        <f>IF(ISNUMBER(san_table_data!AN376), IF(san_table_data!AN376=-999,"NA",IF(san_table_data!AN376&gt;99, "&gt;99", IF(san_table_data!AN376&lt;1, "&lt;1", san_table_data!AN376))), "-")</f>
        <v>-</v>
      </c>
      <c r="AO379" s="63" t="str">
        <f>IF(ISNUMBER(san_table_data!AO376), IF(san_table_data!AO376=-999,"NA",IF(san_table_data!AO376&gt;99, "&gt;99", IF(san_table_data!AO376&lt;1, "&lt;1", san_table_data!AO376))), "-")</f>
        <v>-</v>
      </c>
      <c r="AP379" s="63" t="str">
        <f>IF(ISNUMBER(san_table_data!AP376), IF(san_table_data!AP376=-999,"NA",IF(san_table_data!AP376&gt;99, "&gt;99", IF(san_table_data!AP376&lt;1, "&lt;1", san_table_data!AP376))), "-")</f>
        <v>-</v>
      </c>
      <c r="AQ379" s="63" t="str">
        <f>IF(ISNUMBER(san_table_data!AQ376), IF(san_table_data!AQ376=-999,"NA",IF(san_table_data!AQ376&gt;99, "&gt;99", IF(san_table_data!AQ376&lt;1, "&lt;1", san_table_data!AQ376))), "-")</f>
        <v>-</v>
      </c>
      <c r="AR379" s="59" t="str">
        <f>IF(ISNUMBER(san_table_data!AR376), IF(san_table_data!AR376=-999,"NA",IF(san_table_data!AR376&gt;99, "&gt;99", IF(san_table_data!AR376&lt;1, "&lt;1", san_table_data!AR376))), "-")</f>
        <v>-</v>
      </c>
      <c r="AS379" s="59" t="str">
        <f>IF(ISNUMBER(san_table_data!AS376), IF(san_table_data!AS376=-999,"NA",IF(san_table_data!AS376&gt;99, "&gt;99", IF(san_table_data!AS376&lt;1, "&lt;1", san_table_data!AS376))), "-")</f>
        <v>-</v>
      </c>
      <c r="AT379" s="59" t="str">
        <f>IF(ISNUMBER(san_table_data!AT376), IF(san_table_data!AT376=-999,"NA",IF(san_table_data!AT376&gt;99, "&gt;99", IF(san_table_data!AT376&lt;1, "&lt;1", san_table_data!AT376))), "-")</f>
        <v>-</v>
      </c>
    </row>
    <row r="380" x14ac:dyDescent="0.25">
      <c r="A380" s="56" t="str">
        <f>IF(ISBLANK(san_table_data!A377), "", san_table_data!A377)</f>
        <v/>
      </c>
      <c r="B380" s="56" t="str">
        <f>IF(ISBLANK(san_table_data!B377), "", san_table_data!B377)</f>
        <v/>
      </c>
      <c r="C380" s="57" t="str">
        <f>IF(ISNUMBER(san_table_data!C377), san_table_data!C377, "-")</f>
        <v>-</v>
      </c>
      <c r="D380" s="58" t="str">
        <f>IF(ISNUMBER(san_table_data!D377), san_table_data!D377, "-")</f>
        <v>-</v>
      </c>
      <c r="E380" s="59" t="str">
        <f>IF(ISNUMBER(san_table_data!E377), san_table_data!E377, "-")</f>
        <v>-</v>
      </c>
      <c r="F380" s="60" t="str">
        <f>IF(ISNUMBER(san_table_data!F377), IF(san_table_data!F377=-999,"NA",IF(san_table_data!F377&gt;99, "&gt;99", IF(san_table_data!F377&lt;1, "&lt;1", san_table_data!F377))), "-")</f>
        <v>-</v>
      </c>
      <c r="G380" s="59" t="str">
        <f>IF(ISNUMBER(san_table_data!G377), IF(san_table_data!G377=-999,"NA",IF(san_table_data!G377&gt;99, "&gt;99", IF(san_table_data!G377&lt;1, "&lt;1", san_table_data!G377))), "-")</f>
        <v>-</v>
      </c>
      <c r="H380" s="59" t="str">
        <f>IF(ISNUMBER(san_table_data!H377), IF(san_table_data!H377=-999,"NA",IF(san_table_data!H377&gt;99, "&gt;99", IF(san_table_data!H377&lt;1, "&lt;1", san_table_data!H377))), "-")</f>
        <v>-</v>
      </c>
      <c r="I380" s="61" t="str">
        <f>IF(ISNUMBER(san_table_data!I377), IF(san_table_data!I377=-999,"NA",IF(san_table_data!I377&gt;99, "&gt;99", IF(san_table_data!I377&lt;1, "&lt;1", san_table_data!I377))), "-")</f>
        <v>-</v>
      </c>
      <c r="J380" s="47" t="str">
        <f>IF(ISNUMBER(san_table_data!J377), IF(san_table_data!J377=-999,"NA",san_table_data!J377), "-")</f>
        <v>-</v>
      </c>
      <c r="K380" s="47" t="str">
        <f>IF(ISNUMBER(san_table_data!K377), IF(san_table_data!K377=-999,"NA",san_table_data!K377), "-")</f>
        <v>-</v>
      </c>
      <c r="L380" s="60" t="str">
        <f>IF(ISNUMBER(san_table_data!L377), IF(san_table_data!L377=-999,"NA",IF(san_table_data!L377&gt;99, "&gt;99", IF(san_table_data!L377&lt;1, "&lt;1", san_table_data!L377))), "-")</f>
        <v>-</v>
      </c>
      <c r="M380" s="59" t="str">
        <f>IF(ISNUMBER(san_table_data!M377), IF(san_table_data!M377=-999,"NA",IF(san_table_data!M377&gt;99, "&gt;99", IF(san_table_data!M377&lt;1, "&lt;1", san_table_data!M377))), "-")</f>
        <v>-</v>
      </c>
      <c r="N380" s="59" t="str">
        <f>IF(ISNUMBER(san_table_data!N377), IF(san_table_data!N377=-999,"NA",IF(san_table_data!N377&gt;99, "&gt;99", IF(san_table_data!N377&lt;1, "&lt;1", san_table_data!N377))), "-")</f>
        <v>-</v>
      </c>
      <c r="O380" s="61" t="str">
        <f>IF(ISNUMBER(san_table_data!O377), IF(san_table_data!O377=-999,"NA",IF(san_table_data!O377&gt;99, "&gt;99", IF(san_table_data!O377&lt;1, "&lt;1", san_table_data!O377))), "-")</f>
        <v>-</v>
      </c>
      <c r="P380" s="47" t="str">
        <f>IF(ISNUMBER(san_table_data!P377), IF(san_table_data!P377=-999,"NA",san_table_data!P377), "-")</f>
        <v>-</v>
      </c>
      <c r="Q380" s="47" t="str">
        <f>IF(ISNUMBER(san_table_data!Q377), IF(san_table_data!Q377=-999,"NA",san_table_data!Q377), "-")</f>
        <v>-</v>
      </c>
      <c r="R380" s="60" t="str">
        <f>IF(ISNUMBER(san_table_data!R377), IF(san_table_data!R377=-999,"NA",IF(san_table_data!R377&gt;99, "&gt;99", IF(san_table_data!R377&lt;1, "&lt;1", san_table_data!R377))), "-")</f>
        <v>-</v>
      </c>
      <c r="S380" s="59" t="str">
        <f>IF(ISNUMBER(san_table_data!S377), IF(san_table_data!S377=-999,"NA",IF(san_table_data!S377&gt;99, "&gt;99", IF(san_table_data!S377&lt;1, "&lt;1", san_table_data!S377))), "-")</f>
        <v>-</v>
      </c>
      <c r="T380" s="59" t="str">
        <f>IF(ISNUMBER(san_table_data!T377), IF(san_table_data!T377=-999,"NA",IF(san_table_data!T377&gt;99, "&gt;99", IF(san_table_data!T377&lt;1, "&lt;1", san_table_data!T377))), "-")</f>
        <v>-</v>
      </c>
      <c r="U380" s="61" t="str">
        <f>IF(ISNUMBER(san_table_data!U377), IF(san_table_data!U377=-999,"NA",IF(san_table_data!U377&gt;99, "&gt;99", IF(san_table_data!U377&lt;1, "&lt;1", san_table_data!U377))), "-")</f>
        <v>-</v>
      </c>
      <c r="V380" s="47" t="str">
        <f>IF(ISNUMBER(san_table_data!V377), IF(san_table_data!V377=-999,"NA",san_table_data!V377), "-")</f>
        <v>-</v>
      </c>
      <c r="W380" s="47" t="str">
        <f>IF(ISNUMBER(san_table_data!W377), IF(san_table_data!W377=-999,"NA",san_table_data!W377), "-")</f>
        <v>-</v>
      </c>
      <c r="X380" s="47"/>
      <c r="Y380" s="47"/>
      <c r="Z380" s="62" t="str">
        <f>IF(ISNUMBER(san_table_data!Z377), IF(san_table_data!Z377=-999,"NA",IF(san_table_data!Z377&gt;99, "&gt;99", IF(san_table_data!Z377&lt;1, "&lt;1", san_table_data!Z377))), "-")</f>
        <v>-</v>
      </c>
      <c r="AA380" s="63" t="str">
        <f>IF(ISNUMBER(san_table_data!AA377), IF(san_table_data!AA377=-999,"NA",IF(san_table_data!AA377&gt;99, "&gt;99", IF(san_table_data!AA377&lt;1, "&lt;1", san_table_data!AA377))), "-")</f>
        <v>-</v>
      </c>
      <c r="AB380" s="63" t="str">
        <f>IF(ISNUMBER(san_table_data!AB377), IF(san_table_data!AB377=-999,"NA",IF(san_table_data!AB377&gt;99, "&gt;99", IF(san_table_data!AB377&lt;1, "&lt;1", san_table_data!AB377))), "-")</f>
        <v>-</v>
      </c>
      <c r="AC380" s="63" t="str">
        <f>IF(ISNUMBER(san_table_data!AC377), IF(san_table_data!AC377=-999,"NA",IF(san_table_data!AC377&gt;99, "&gt;99", IF(san_table_data!AC377&lt;1, "&lt;1", san_table_data!AC377))), "-")</f>
        <v>-</v>
      </c>
      <c r="AD380" s="59" t="str">
        <f>IF(ISNUMBER(san_table_data!AD377), IF(san_table_data!AD377=-999,"NA",IF(san_table_data!AD377&gt;99, "&gt;99", IF(san_table_data!AD377&lt;1, "&lt;1", san_table_data!AD377))), "-")</f>
        <v>-</v>
      </c>
      <c r="AE380" s="59" t="str">
        <f>IF(ISNUMBER(san_table_data!AE377), IF(san_table_data!AE377=-999,"NA",IF(san_table_data!AE377&gt;99, "&gt;99", IF(san_table_data!AE377&lt;1, "&lt;1", san_table_data!AE377))), "-")</f>
        <v>-</v>
      </c>
      <c r="AF380" s="59" t="str">
        <f>IF(ISNUMBER(san_table_data!AF377), IF(san_table_data!AF377=-999,"NA",IF(san_table_data!AF377&gt;99, "&gt;99", IF(san_table_data!AF377&lt;1, "&lt;1", san_table_data!AF377))), "-")</f>
        <v>-</v>
      </c>
      <c r="AG380" s="62" t="str">
        <f>IF(ISNUMBER(san_table_data!AG377), IF(san_table_data!AG377=-999,"NA",IF(san_table_data!AG377&gt;99, "&gt;99", IF(san_table_data!AG377&lt;1, "&lt;1", san_table_data!AG377))), "-")</f>
        <v>-</v>
      </c>
      <c r="AH380" s="63" t="str">
        <f>IF(ISNUMBER(san_table_data!AH377), IF(san_table_data!AH377=-999,"NA",IF(san_table_data!AH377&gt;99, "&gt;99", IF(san_table_data!AH377&lt;1, "&lt;1", san_table_data!AH377))), "-")</f>
        <v>-</v>
      </c>
      <c r="AI380" s="63" t="str">
        <f>IF(ISNUMBER(san_table_data!AI377), IF(san_table_data!AI377=-999,"NA",IF(san_table_data!AI377&gt;99, "&gt;99", IF(san_table_data!AI377&lt;1, "&lt;1", san_table_data!AI377))), "-")</f>
        <v>-</v>
      </c>
      <c r="AJ380" s="63" t="str">
        <f>IF(ISNUMBER(san_table_data!AJ377), IF(san_table_data!AJ377=-999,"NA",IF(san_table_data!AJ377&gt;99, "&gt;99", IF(san_table_data!AJ377&lt;1, "&lt;1", san_table_data!AJ377))), "-")</f>
        <v>-</v>
      </c>
      <c r="AK380" s="59" t="str">
        <f>IF(ISNUMBER(san_table_data!AK377), IF(san_table_data!AK377=-999,"NA",IF(san_table_data!AK377&gt;99, "&gt;99", IF(san_table_data!AK377&lt;1, "&lt;1", san_table_data!AK377))), "-")</f>
        <v>-</v>
      </c>
      <c r="AL380" s="59" t="str">
        <f>IF(ISNUMBER(san_table_data!AL377), IF(san_table_data!AL377=-999,"NA",IF(san_table_data!AL377&gt;99, "&gt;99", IF(san_table_data!AL377&lt;1, "&lt;1", san_table_data!AL377))), "-")</f>
        <v>-</v>
      </c>
      <c r="AM380" s="59" t="str">
        <f>IF(ISNUMBER(san_table_data!AM377), IF(san_table_data!AM377=-999,"NA",IF(san_table_data!AM377&gt;99, "&gt;99", IF(san_table_data!AM377&lt;1, "&lt;1", san_table_data!AM377))), "-")</f>
        <v>-</v>
      </c>
      <c r="AN380" s="62" t="str">
        <f>IF(ISNUMBER(san_table_data!AN377), IF(san_table_data!AN377=-999,"NA",IF(san_table_data!AN377&gt;99, "&gt;99", IF(san_table_data!AN377&lt;1, "&lt;1", san_table_data!AN377))), "-")</f>
        <v>-</v>
      </c>
      <c r="AO380" s="63" t="str">
        <f>IF(ISNUMBER(san_table_data!AO377), IF(san_table_data!AO377=-999,"NA",IF(san_table_data!AO377&gt;99, "&gt;99", IF(san_table_data!AO377&lt;1, "&lt;1", san_table_data!AO377))), "-")</f>
        <v>-</v>
      </c>
      <c r="AP380" s="63" t="str">
        <f>IF(ISNUMBER(san_table_data!AP377), IF(san_table_data!AP377=-999,"NA",IF(san_table_data!AP377&gt;99, "&gt;99", IF(san_table_data!AP377&lt;1, "&lt;1", san_table_data!AP377))), "-")</f>
        <v>-</v>
      </c>
      <c r="AQ380" s="63" t="str">
        <f>IF(ISNUMBER(san_table_data!AQ377), IF(san_table_data!AQ377=-999,"NA",IF(san_table_data!AQ377&gt;99, "&gt;99", IF(san_table_data!AQ377&lt;1, "&lt;1", san_table_data!AQ377))), "-")</f>
        <v>-</v>
      </c>
      <c r="AR380" s="59" t="str">
        <f>IF(ISNUMBER(san_table_data!AR377), IF(san_table_data!AR377=-999,"NA",IF(san_table_data!AR377&gt;99, "&gt;99", IF(san_table_data!AR377&lt;1, "&lt;1", san_table_data!AR377))), "-")</f>
        <v>-</v>
      </c>
      <c r="AS380" s="59" t="str">
        <f>IF(ISNUMBER(san_table_data!AS377), IF(san_table_data!AS377=-999,"NA",IF(san_table_data!AS377&gt;99, "&gt;99", IF(san_table_data!AS377&lt;1, "&lt;1", san_table_data!AS377))), "-")</f>
        <v>-</v>
      </c>
      <c r="AT380" s="59" t="str">
        <f>IF(ISNUMBER(san_table_data!AT377), IF(san_table_data!AT377=-999,"NA",IF(san_table_data!AT377&gt;99, "&gt;99", IF(san_table_data!AT377&lt;1, "&lt;1", san_table_data!AT377))), "-")</f>
        <v>-</v>
      </c>
    </row>
    <row r="381" x14ac:dyDescent="0.25">
      <c r="A381" s="56" t="str">
        <f>IF(ISBLANK(san_table_data!A378), "", san_table_data!A378)</f>
        <v/>
      </c>
      <c r="B381" s="56" t="str">
        <f>IF(ISBLANK(san_table_data!B378), "", san_table_data!B378)</f>
        <v/>
      </c>
      <c r="C381" s="57" t="str">
        <f>IF(ISNUMBER(san_table_data!C378), san_table_data!C378, "-")</f>
        <v>-</v>
      </c>
      <c r="D381" s="58" t="str">
        <f>IF(ISNUMBER(san_table_data!D378), san_table_data!D378, "-")</f>
        <v>-</v>
      </c>
      <c r="E381" s="59" t="str">
        <f>IF(ISNUMBER(san_table_data!E378), san_table_data!E378, "-")</f>
        <v>-</v>
      </c>
      <c r="F381" s="60" t="str">
        <f>IF(ISNUMBER(san_table_data!F378), IF(san_table_data!F378=-999,"NA",IF(san_table_data!F378&gt;99, "&gt;99", IF(san_table_data!F378&lt;1, "&lt;1", san_table_data!F378))), "-")</f>
        <v>-</v>
      </c>
      <c r="G381" s="59" t="str">
        <f>IF(ISNUMBER(san_table_data!G378), IF(san_table_data!G378=-999,"NA",IF(san_table_data!G378&gt;99, "&gt;99", IF(san_table_data!G378&lt;1, "&lt;1", san_table_data!G378))), "-")</f>
        <v>-</v>
      </c>
      <c r="H381" s="59" t="str">
        <f>IF(ISNUMBER(san_table_data!H378), IF(san_table_data!H378=-999,"NA",IF(san_table_data!H378&gt;99, "&gt;99", IF(san_table_data!H378&lt;1, "&lt;1", san_table_data!H378))), "-")</f>
        <v>-</v>
      </c>
      <c r="I381" s="61" t="str">
        <f>IF(ISNUMBER(san_table_data!I378), IF(san_table_data!I378=-999,"NA",IF(san_table_data!I378&gt;99, "&gt;99", IF(san_table_data!I378&lt;1, "&lt;1", san_table_data!I378))), "-")</f>
        <v>-</v>
      </c>
      <c r="J381" s="47" t="str">
        <f>IF(ISNUMBER(san_table_data!J378), IF(san_table_data!J378=-999,"NA",san_table_data!J378), "-")</f>
        <v>-</v>
      </c>
      <c r="K381" s="47" t="str">
        <f>IF(ISNUMBER(san_table_data!K378), IF(san_table_data!K378=-999,"NA",san_table_data!K378), "-")</f>
        <v>-</v>
      </c>
      <c r="L381" s="60" t="str">
        <f>IF(ISNUMBER(san_table_data!L378), IF(san_table_data!L378=-999,"NA",IF(san_table_data!L378&gt;99, "&gt;99", IF(san_table_data!L378&lt;1, "&lt;1", san_table_data!L378))), "-")</f>
        <v>-</v>
      </c>
      <c r="M381" s="59" t="str">
        <f>IF(ISNUMBER(san_table_data!M378), IF(san_table_data!M378=-999,"NA",IF(san_table_data!M378&gt;99, "&gt;99", IF(san_table_data!M378&lt;1, "&lt;1", san_table_data!M378))), "-")</f>
        <v>-</v>
      </c>
      <c r="N381" s="59" t="str">
        <f>IF(ISNUMBER(san_table_data!N378), IF(san_table_data!N378=-999,"NA",IF(san_table_data!N378&gt;99, "&gt;99", IF(san_table_data!N378&lt;1, "&lt;1", san_table_data!N378))), "-")</f>
        <v>-</v>
      </c>
      <c r="O381" s="61" t="str">
        <f>IF(ISNUMBER(san_table_data!O378), IF(san_table_data!O378=-999,"NA",IF(san_table_data!O378&gt;99, "&gt;99", IF(san_table_data!O378&lt;1, "&lt;1", san_table_data!O378))), "-")</f>
        <v>-</v>
      </c>
      <c r="P381" s="47" t="str">
        <f>IF(ISNUMBER(san_table_data!P378), IF(san_table_data!P378=-999,"NA",san_table_data!P378), "-")</f>
        <v>-</v>
      </c>
      <c r="Q381" s="47" t="str">
        <f>IF(ISNUMBER(san_table_data!Q378), IF(san_table_data!Q378=-999,"NA",san_table_data!Q378), "-")</f>
        <v>-</v>
      </c>
      <c r="R381" s="60" t="str">
        <f>IF(ISNUMBER(san_table_data!R378), IF(san_table_data!R378=-999,"NA",IF(san_table_data!R378&gt;99, "&gt;99", IF(san_table_data!R378&lt;1, "&lt;1", san_table_data!R378))), "-")</f>
        <v>-</v>
      </c>
      <c r="S381" s="59" t="str">
        <f>IF(ISNUMBER(san_table_data!S378), IF(san_table_data!S378=-999,"NA",IF(san_table_data!S378&gt;99, "&gt;99", IF(san_table_data!S378&lt;1, "&lt;1", san_table_data!S378))), "-")</f>
        <v>-</v>
      </c>
      <c r="T381" s="59" t="str">
        <f>IF(ISNUMBER(san_table_data!T378), IF(san_table_data!T378=-999,"NA",IF(san_table_data!T378&gt;99, "&gt;99", IF(san_table_data!T378&lt;1, "&lt;1", san_table_data!T378))), "-")</f>
        <v>-</v>
      </c>
      <c r="U381" s="61" t="str">
        <f>IF(ISNUMBER(san_table_data!U378), IF(san_table_data!U378=-999,"NA",IF(san_table_data!U378&gt;99, "&gt;99", IF(san_table_data!U378&lt;1, "&lt;1", san_table_data!U378))), "-")</f>
        <v>-</v>
      </c>
      <c r="V381" s="47" t="str">
        <f>IF(ISNUMBER(san_table_data!V378), IF(san_table_data!V378=-999,"NA",san_table_data!V378), "-")</f>
        <v>-</v>
      </c>
      <c r="W381" s="47" t="str">
        <f>IF(ISNUMBER(san_table_data!W378), IF(san_table_data!W378=-999,"NA",san_table_data!W378), "-")</f>
        <v>-</v>
      </c>
      <c r="X381" s="47"/>
      <c r="Y381" s="47"/>
      <c r="Z381" s="62" t="str">
        <f>IF(ISNUMBER(san_table_data!Z378), IF(san_table_data!Z378=-999,"NA",IF(san_table_data!Z378&gt;99, "&gt;99", IF(san_table_data!Z378&lt;1, "&lt;1", san_table_data!Z378))), "-")</f>
        <v>-</v>
      </c>
      <c r="AA381" s="63" t="str">
        <f>IF(ISNUMBER(san_table_data!AA378), IF(san_table_data!AA378=-999,"NA",IF(san_table_data!AA378&gt;99, "&gt;99", IF(san_table_data!AA378&lt;1, "&lt;1", san_table_data!AA378))), "-")</f>
        <v>-</v>
      </c>
      <c r="AB381" s="63" t="str">
        <f>IF(ISNUMBER(san_table_data!AB378), IF(san_table_data!AB378=-999,"NA",IF(san_table_data!AB378&gt;99, "&gt;99", IF(san_table_data!AB378&lt;1, "&lt;1", san_table_data!AB378))), "-")</f>
        <v>-</v>
      </c>
      <c r="AC381" s="63" t="str">
        <f>IF(ISNUMBER(san_table_data!AC378), IF(san_table_data!AC378=-999,"NA",IF(san_table_data!AC378&gt;99, "&gt;99", IF(san_table_data!AC378&lt;1, "&lt;1", san_table_data!AC378))), "-")</f>
        <v>-</v>
      </c>
      <c r="AD381" s="59" t="str">
        <f>IF(ISNUMBER(san_table_data!AD378), IF(san_table_data!AD378=-999,"NA",IF(san_table_data!AD378&gt;99, "&gt;99", IF(san_table_data!AD378&lt;1, "&lt;1", san_table_data!AD378))), "-")</f>
        <v>-</v>
      </c>
      <c r="AE381" s="59" t="str">
        <f>IF(ISNUMBER(san_table_data!AE378), IF(san_table_data!AE378=-999,"NA",IF(san_table_data!AE378&gt;99, "&gt;99", IF(san_table_data!AE378&lt;1, "&lt;1", san_table_data!AE378))), "-")</f>
        <v>-</v>
      </c>
      <c r="AF381" s="59" t="str">
        <f>IF(ISNUMBER(san_table_data!AF378), IF(san_table_data!AF378=-999,"NA",IF(san_table_data!AF378&gt;99, "&gt;99", IF(san_table_data!AF378&lt;1, "&lt;1", san_table_data!AF378))), "-")</f>
        <v>-</v>
      </c>
      <c r="AG381" s="62" t="str">
        <f>IF(ISNUMBER(san_table_data!AG378), IF(san_table_data!AG378=-999,"NA",IF(san_table_data!AG378&gt;99, "&gt;99", IF(san_table_data!AG378&lt;1, "&lt;1", san_table_data!AG378))), "-")</f>
        <v>-</v>
      </c>
      <c r="AH381" s="63" t="str">
        <f>IF(ISNUMBER(san_table_data!AH378), IF(san_table_data!AH378=-999,"NA",IF(san_table_data!AH378&gt;99, "&gt;99", IF(san_table_data!AH378&lt;1, "&lt;1", san_table_data!AH378))), "-")</f>
        <v>-</v>
      </c>
      <c r="AI381" s="63" t="str">
        <f>IF(ISNUMBER(san_table_data!AI378), IF(san_table_data!AI378=-999,"NA",IF(san_table_data!AI378&gt;99, "&gt;99", IF(san_table_data!AI378&lt;1, "&lt;1", san_table_data!AI378))), "-")</f>
        <v>-</v>
      </c>
      <c r="AJ381" s="63" t="str">
        <f>IF(ISNUMBER(san_table_data!AJ378), IF(san_table_data!AJ378=-999,"NA",IF(san_table_data!AJ378&gt;99, "&gt;99", IF(san_table_data!AJ378&lt;1, "&lt;1", san_table_data!AJ378))), "-")</f>
        <v>-</v>
      </c>
      <c r="AK381" s="59" t="str">
        <f>IF(ISNUMBER(san_table_data!AK378), IF(san_table_data!AK378=-999,"NA",IF(san_table_data!AK378&gt;99, "&gt;99", IF(san_table_data!AK378&lt;1, "&lt;1", san_table_data!AK378))), "-")</f>
        <v>-</v>
      </c>
      <c r="AL381" s="59" t="str">
        <f>IF(ISNUMBER(san_table_data!AL378), IF(san_table_data!AL378=-999,"NA",IF(san_table_data!AL378&gt;99, "&gt;99", IF(san_table_data!AL378&lt;1, "&lt;1", san_table_data!AL378))), "-")</f>
        <v>-</v>
      </c>
      <c r="AM381" s="59" t="str">
        <f>IF(ISNUMBER(san_table_data!AM378), IF(san_table_data!AM378=-999,"NA",IF(san_table_data!AM378&gt;99, "&gt;99", IF(san_table_data!AM378&lt;1, "&lt;1", san_table_data!AM378))), "-")</f>
        <v>-</v>
      </c>
      <c r="AN381" s="62" t="str">
        <f>IF(ISNUMBER(san_table_data!AN378), IF(san_table_data!AN378=-999,"NA",IF(san_table_data!AN378&gt;99, "&gt;99", IF(san_table_data!AN378&lt;1, "&lt;1", san_table_data!AN378))), "-")</f>
        <v>-</v>
      </c>
      <c r="AO381" s="63" t="str">
        <f>IF(ISNUMBER(san_table_data!AO378), IF(san_table_data!AO378=-999,"NA",IF(san_table_data!AO378&gt;99, "&gt;99", IF(san_table_data!AO378&lt;1, "&lt;1", san_table_data!AO378))), "-")</f>
        <v>-</v>
      </c>
      <c r="AP381" s="63" t="str">
        <f>IF(ISNUMBER(san_table_data!AP378), IF(san_table_data!AP378=-999,"NA",IF(san_table_data!AP378&gt;99, "&gt;99", IF(san_table_data!AP378&lt;1, "&lt;1", san_table_data!AP378))), "-")</f>
        <v>-</v>
      </c>
      <c r="AQ381" s="63" t="str">
        <f>IF(ISNUMBER(san_table_data!AQ378), IF(san_table_data!AQ378=-999,"NA",IF(san_table_data!AQ378&gt;99, "&gt;99", IF(san_table_data!AQ378&lt;1, "&lt;1", san_table_data!AQ378))), "-")</f>
        <v>-</v>
      </c>
      <c r="AR381" s="59" t="str">
        <f>IF(ISNUMBER(san_table_data!AR378), IF(san_table_data!AR378=-999,"NA",IF(san_table_data!AR378&gt;99, "&gt;99", IF(san_table_data!AR378&lt;1, "&lt;1", san_table_data!AR378))), "-")</f>
        <v>-</v>
      </c>
      <c r="AS381" s="59" t="str">
        <f>IF(ISNUMBER(san_table_data!AS378), IF(san_table_data!AS378=-999,"NA",IF(san_table_data!AS378&gt;99, "&gt;99", IF(san_table_data!AS378&lt;1, "&lt;1", san_table_data!AS378))), "-")</f>
        <v>-</v>
      </c>
      <c r="AT381" s="59" t="str">
        <f>IF(ISNUMBER(san_table_data!AT378), IF(san_table_data!AT378=-999,"NA",IF(san_table_data!AT378&gt;99, "&gt;99", IF(san_table_data!AT378&lt;1, "&lt;1", san_table_data!AT378))), "-")</f>
        <v>-</v>
      </c>
    </row>
    <row r="382" x14ac:dyDescent="0.25">
      <c r="A382" s="56" t="str">
        <f>IF(ISBLANK(san_table_data!A379), "", san_table_data!A379)</f>
        <v/>
      </c>
      <c r="B382" s="56" t="str">
        <f>IF(ISBLANK(san_table_data!B379), "", san_table_data!B379)</f>
        <v/>
      </c>
      <c r="C382" s="57" t="str">
        <f>IF(ISNUMBER(san_table_data!C379), san_table_data!C379, "-")</f>
        <v>-</v>
      </c>
      <c r="D382" s="58" t="str">
        <f>IF(ISNUMBER(san_table_data!D379), san_table_data!D379, "-")</f>
        <v>-</v>
      </c>
      <c r="E382" s="59" t="str">
        <f>IF(ISNUMBER(san_table_data!E379), san_table_data!E379, "-")</f>
        <v>-</v>
      </c>
      <c r="F382" s="60" t="str">
        <f>IF(ISNUMBER(san_table_data!F379), IF(san_table_data!F379=-999,"NA",IF(san_table_data!F379&gt;99, "&gt;99", IF(san_table_data!F379&lt;1, "&lt;1", san_table_data!F379))), "-")</f>
        <v>-</v>
      </c>
      <c r="G382" s="59" t="str">
        <f>IF(ISNUMBER(san_table_data!G379), IF(san_table_data!G379=-999,"NA",IF(san_table_data!G379&gt;99, "&gt;99", IF(san_table_data!G379&lt;1, "&lt;1", san_table_data!G379))), "-")</f>
        <v>-</v>
      </c>
      <c r="H382" s="59" t="str">
        <f>IF(ISNUMBER(san_table_data!H379), IF(san_table_data!H379=-999,"NA",IF(san_table_data!H379&gt;99, "&gt;99", IF(san_table_data!H379&lt;1, "&lt;1", san_table_data!H379))), "-")</f>
        <v>-</v>
      </c>
      <c r="I382" s="61" t="str">
        <f>IF(ISNUMBER(san_table_data!I379), IF(san_table_data!I379=-999,"NA",IF(san_table_data!I379&gt;99, "&gt;99", IF(san_table_data!I379&lt;1, "&lt;1", san_table_data!I379))), "-")</f>
        <v>-</v>
      </c>
      <c r="J382" s="47" t="str">
        <f>IF(ISNUMBER(san_table_data!J379), IF(san_table_data!J379=-999,"NA",san_table_data!J379), "-")</f>
        <v>-</v>
      </c>
      <c r="K382" s="47" t="str">
        <f>IF(ISNUMBER(san_table_data!K379), IF(san_table_data!K379=-999,"NA",san_table_data!K379), "-")</f>
        <v>-</v>
      </c>
      <c r="L382" s="60" t="str">
        <f>IF(ISNUMBER(san_table_data!L379), IF(san_table_data!L379=-999,"NA",IF(san_table_data!L379&gt;99, "&gt;99", IF(san_table_data!L379&lt;1, "&lt;1", san_table_data!L379))), "-")</f>
        <v>-</v>
      </c>
      <c r="M382" s="59" t="str">
        <f>IF(ISNUMBER(san_table_data!M379), IF(san_table_data!M379=-999,"NA",IF(san_table_data!M379&gt;99, "&gt;99", IF(san_table_data!M379&lt;1, "&lt;1", san_table_data!M379))), "-")</f>
        <v>-</v>
      </c>
      <c r="N382" s="59" t="str">
        <f>IF(ISNUMBER(san_table_data!N379), IF(san_table_data!N379=-999,"NA",IF(san_table_data!N379&gt;99, "&gt;99", IF(san_table_data!N379&lt;1, "&lt;1", san_table_data!N379))), "-")</f>
        <v>-</v>
      </c>
      <c r="O382" s="61" t="str">
        <f>IF(ISNUMBER(san_table_data!O379), IF(san_table_data!O379=-999,"NA",IF(san_table_data!O379&gt;99, "&gt;99", IF(san_table_data!O379&lt;1, "&lt;1", san_table_data!O379))), "-")</f>
        <v>-</v>
      </c>
      <c r="P382" s="47" t="str">
        <f>IF(ISNUMBER(san_table_data!P379), IF(san_table_data!P379=-999,"NA",san_table_data!P379), "-")</f>
        <v>-</v>
      </c>
      <c r="Q382" s="47" t="str">
        <f>IF(ISNUMBER(san_table_data!Q379), IF(san_table_data!Q379=-999,"NA",san_table_data!Q379), "-")</f>
        <v>-</v>
      </c>
      <c r="R382" s="60" t="str">
        <f>IF(ISNUMBER(san_table_data!R379), IF(san_table_data!R379=-999,"NA",IF(san_table_data!R379&gt;99, "&gt;99", IF(san_table_data!R379&lt;1, "&lt;1", san_table_data!R379))), "-")</f>
        <v>-</v>
      </c>
      <c r="S382" s="59" t="str">
        <f>IF(ISNUMBER(san_table_data!S379), IF(san_table_data!S379=-999,"NA",IF(san_table_data!S379&gt;99, "&gt;99", IF(san_table_data!S379&lt;1, "&lt;1", san_table_data!S379))), "-")</f>
        <v>-</v>
      </c>
      <c r="T382" s="59" t="str">
        <f>IF(ISNUMBER(san_table_data!T379), IF(san_table_data!T379=-999,"NA",IF(san_table_data!T379&gt;99, "&gt;99", IF(san_table_data!T379&lt;1, "&lt;1", san_table_data!T379))), "-")</f>
        <v>-</v>
      </c>
      <c r="U382" s="61" t="str">
        <f>IF(ISNUMBER(san_table_data!U379), IF(san_table_data!U379=-999,"NA",IF(san_table_data!U379&gt;99, "&gt;99", IF(san_table_data!U379&lt;1, "&lt;1", san_table_data!U379))), "-")</f>
        <v>-</v>
      </c>
      <c r="V382" s="47" t="str">
        <f>IF(ISNUMBER(san_table_data!V379), IF(san_table_data!V379=-999,"NA",san_table_data!V379), "-")</f>
        <v>-</v>
      </c>
      <c r="W382" s="47" t="str">
        <f>IF(ISNUMBER(san_table_data!W379), IF(san_table_data!W379=-999,"NA",san_table_data!W379), "-")</f>
        <v>-</v>
      </c>
      <c r="X382" s="47"/>
      <c r="Y382" s="47"/>
      <c r="Z382" s="62" t="str">
        <f>IF(ISNUMBER(san_table_data!Z379), IF(san_table_data!Z379=-999,"NA",IF(san_table_data!Z379&gt;99, "&gt;99", IF(san_table_data!Z379&lt;1, "&lt;1", san_table_data!Z379))), "-")</f>
        <v>-</v>
      </c>
      <c r="AA382" s="63" t="str">
        <f>IF(ISNUMBER(san_table_data!AA379), IF(san_table_data!AA379=-999,"NA",IF(san_table_data!AA379&gt;99, "&gt;99", IF(san_table_data!AA379&lt;1, "&lt;1", san_table_data!AA379))), "-")</f>
        <v>-</v>
      </c>
      <c r="AB382" s="63" t="str">
        <f>IF(ISNUMBER(san_table_data!AB379), IF(san_table_data!AB379=-999,"NA",IF(san_table_data!AB379&gt;99, "&gt;99", IF(san_table_data!AB379&lt;1, "&lt;1", san_table_data!AB379))), "-")</f>
        <v>-</v>
      </c>
      <c r="AC382" s="63" t="str">
        <f>IF(ISNUMBER(san_table_data!AC379), IF(san_table_data!AC379=-999,"NA",IF(san_table_data!AC379&gt;99, "&gt;99", IF(san_table_data!AC379&lt;1, "&lt;1", san_table_data!AC379))), "-")</f>
        <v>-</v>
      </c>
      <c r="AD382" s="59" t="str">
        <f>IF(ISNUMBER(san_table_data!AD379), IF(san_table_data!AD379=-999,"NA",IF(san_table_data!AD379&gt;99, "&gt;99", IF(san_table_data!AD379&lt;1, "&lt;1", san_table_data!AD379))), "-")</f>
        <v>-</v>
      </c>
      <c r="AE382" s="59" t="str">
        <f>IF(ISNUMBER(san_table_data!AE379), IF(san_table_data!AE379=-999,"NA",IF(san_table_data!AE379&gt;99, "&gt;99", IF(san_table_data!AE379&lt;1, "&lt;1", san_table_data!AE379))), "-")</f>
        <v>-</v>
      </c>
      <c r="AF382" s="59" t="str">
        <f>IF(ISNUMBER(san_table_data!AF379), IF(san_table_data!AF379=-999,"NA",IF(san_table_data!AF379&gt;99, "&gt;99", IF(san_table_data!AF379&lt;1, "&lt;1", san_table_data!AF379))), "-")</f>
        <v>-</v>
      </c>
      <c r="AG382" s="62" t="str">
        <f>IF(ISNUMBER(san_table_data!AG379), IF(san_table_data!AG379=-999,"NA",IF(san_table_data!AG379&gt;99, "&gt;99", IF(san_table_data!AG379&lt;1, "&lt;1", san_table_data!AG379))), "-")</f>
        <v>-</v>
      </c>
      <c r="AH382" s="63" t="str">
        <f>IF(ISNUMBER(san_table_data!AH379), IF(san_table_data!AH379=-999,"NA",IF(san_table_data!AH379&gt;99, "&gt;99", IF(san_table_data!AH379&lt;1, "&lt;1", san_table_data!AH379))), "-")</f>
        <v>-</v>
      </c>
      <c r="AI382" s="63" t="str">
        <f>IF(ISNUMBER(san_table_data!AI379), IF(san_table_data!AI379=-999,"NA",IF(san_table_data!AI379&gt;99, "&gt;99", IF(san_table_data!AI379&lt;1, "&lt;1", san_table_data!AI379))), "-")</f>
        <v>-</v>
      </c>
      <c r="AJ382" s="63" t="str">
        <f>IF(ISNUMBER(san_table_data!AJ379), IF(san_table_data!AJ379=-999,"NA",IF(san_table_data!AJ379&gt;99, "&gt;99", IF(san_table_data!AJ379&lt;1, "&lt;1", san_table_data!AJ379))), "-")</f>
        <v>-</v>
      </c>
      <c r="AK382" s="59" t="str">
        <f>IF(ISNUMBER(san_table_data!AK379), IF(san_table_data!AK379=-999,"NA",IF(san_table_data!AK379&gt;99, "&gt;99", IF(san_table_data!AK379&lt;1, "&lt;1", san_table_data!AK379))), "-")</f>
        <v>-</v>
      </c>
      <c r="AL382" s="59" t="str">
        <f>IF(ISNUMBER(san_table_data!AL379), IF(san_table_data!AL379=-999,"NA",IF(san_table_data!AL379&gt;99, "&gt;99", IF(san_table_data!AL379&lt;1, "&lt;1", san_table_data!AL379))), "-")</f>
        <v>-</v>
      </c>
      <c r="AM382" s="59" t="str">
        <f>IF(ISNUMBER(san_table_data!AM379), IF(san_table_data!AM379=-999,"NA",IF(san_table_data!AM379&gt;99, "&gt;99", IF(san_table_data!AM379&lt;1, "&lt;1", san_table_data!AM379))), "-")</f>
        <v>-</v>
      </c>
      <c r="AN382" s="62" t="str">
        <f>IF(ISNUMBER(san_table_data!AN379), IF(san_table_data!AN379=-999,"NA",IF(san_table_data!AN379&gt;99, "&gt;99", IF(san_table_data!AN379&lt;1, "&lt;1", san_table_data!AN379))), "-")</f>
        <v>-</v>
      </c>
      <c r="AO382" s="63" t="str">
        <f>IF(ISNUMBER(san_table_data!AO379), IF(san_table_data!AO379=-999,"NA",IF(san_table_data!AO379&gt;99, "&gt;99", IF(san_table_data!AO379&lt;1, "&lt;1", san_table_data!AO379))), "-")</f>
        <v>-</v>
      </c>
      <c r="AP382" s="63" t="str">
        <f>IF(ISNUMBER(san_table_data!AP379), IF(san_table_data!AP379=-999,"NA",IF(san_table_data!AP379&gt;99, "&gt;99", IF(san_table_data!AP379&lt;1, "&lt;1", san_table_data!AP379))), "-")</f>
        <v>-</v>
      </c>
      <c r="AQ382" s="63" t="str">
        <f>IF(ISNUMBER(san_table_data!AQ379), IF(san_table_data!AQ379=-999,"NA",IF(san_table_data!AQ379&gt;99, "&gt;99", IF(san_table_data!AQ379&lt;1, "&lt;1", san_table_data!AQ379))), "-")</f>
        <v>-</v>
      </c>
      <c r="AR382" s="59" t="str">
        <f>IF(ISNUMBER(san_table_data!AR379), IF(san_table_data!AR379=-999,"NA",IF(san_table_data!AR379&gt;99, "&gt;99", IF(san_table_data!AR379&lt;1, "&lt;1", san_table_data!AR379))), "-")</f>
        <v>-</v>
      </c>
      <c r="AS382" s="59" t="str">
        <f>IF(ISNUMBER(san_table_data!AS379), IF(san_table_data!AS379=-999,"NA",IF(san_table_data!AS379&gt;99, "&gt;99", IF(san_table_data!AS379&lt;1, "&lt;1", san_table_data!AS379))), "-")</f>
        <v>-</v>
      </c>
      <c r="AT382" s="59" t="str">
        <f>IF(ISNUMBER(san_table_data!AT379), IF(san_table_data!AT379=-999,"NA",IF(san_table_data!AT379&gt;99, "&gt;99", IF(san_table_data!AT379&lt;1, "&lt;1", san_table_data!AT379))), "-")</f>
        <v>-</v>
      </c>
    </row>
    <row r="383" x14ac:dyDescent="0.25">
      <c r="A383" s="56" t="str">
        <f>IF(ISBLANK(san_table_data!A380), "", san_table_data!A380)</f>
        <v/>
      </c>
      <c r="B383" s="56" t="str">
        <f>IF(ISBLANK(san_table_data!B380), "", san_table_data!B380)</f>
        <v/>
      </c>
      <c r="C383" s="57" t="str">
        <f>IF(ISNUMBER(san_table_data!C380), san_table_data!C380, "-")</f>
        <v>-</v>
      </c>
      <c r="D383" s="58" t="str">
        <f>IF(ISNUMBER(san_table_data!D380), san_table_data!D380, "-")</f>
        <v>-</v>
      </c>
      <c r="E383" s="59" t="str">
        <f>IF(ISNUMBER(san_table_data!E380), san_table_data!E380, "-")</f>
        <v>-</v>
      </c>
      <c r="F383" s="60" t="str">
        <f>IF(ISNUMBER(san_table_data!F380), IF(san_table_data!F380=-999,"NA",IF(san_table_data!F380&gt;99, "&gt;99", IF(san_table_data!F380&lt;1, "&lt;1", san_table_data!F380))), "-")</f>
        <v>-</v>
      </c>
      <c r="G383" s="59" t="str">
        <f>IF(ISNUMBER(san_table_data!G380), IF(san_table_data!G380=-999,"NA",IF(san_table_data!G380&gt;99, "&gt;99", IF(san_table_data!G380&lt;1, "&lt;1", san_table_data!G380))), "-")</f>
        <v>-</v>
      </c>
      <c r="H383" s="59" t="str">
        <f>IF(ISNUMBER(san_table_data!H380), IF(san_table_data!H380=-999,"NA",IF(san_table_data!H380&gt;99, "&gt;99", IF(san_table_data!H380&lt;1, "&lt;1", san_table_data!H380))), "-")</f>
        <v>-</v>
      </c>
      <c r="I383" s="61" t="str">
        <f>IF(ISNUMBER(san_table_data!I380), IF(san_table_data!I380=-999,"NA",IF(san_table_data!I380&gt;99, "&gt;99", IF(san_table_data!I380&lt;1, "&lt;1", san_table_data!I380))), "-")</f>
        <v>-</v>
      </c>
      <c r="J383" s="47" t="str">
        <f>IF(ISNUMBER(san_table_data!J380), IF(san_table_data!J380=-999,"NA",san_table_data!J380), "-")</f>
        <v>-</v>
      </c>
      <c r="K383" s="47" t="str">
        <f>IF(ISNUMBER(san_table_data!K380), IF(san_table_data!K380=-999,"NA",san_table_data!K380), "-")</f>
        <v>-</v>
      </c>
      <c r="L383" s="60" t="str">
        <f>IF(ISNUMBER(san_table_data!L380), IF(san_table_data!L380=-999,"NA",IF(san_table_data!L380&gt;99, "&gt;99", IF(san_table_data!L380&lt;1, "&lt;1", san_table_data!L380))), "-")</f>
        <v>-</v>
      </c>
      <c r="M383" s="59" t="str">
        <f>IF(ISNUMBER(san_table_data!M380), IF(san_table_data!M380=-999,"NA",IF(san_table_data!M380&gt;99, "&gt;99", IF(san_table_data!M380&lt;1, "&lt;1", san_table_data!M380))), "-")</f>
        <v>-</v>
      </c>
      <c r="N383" s="59" t="str">
        <f>IF(ISNUMBER(san_table_data!N380), IF(san_table_data!N380=-999,"NA",IF(san_table_data!N380&gt;99, "&gt;99", IF(san_table_data!N380&lt;1, "&lt;1", san_table_data!N380))), "-")</f>
        <v>-</v>
      </c>
      <c r="O383" s="61" t="str">
        <f>IF(ISNUMBER(san_table_data!O380), IF(san_table_data!O380=-999,"NA",IF(san_table_data!O380&gt;99, "&gt;99", IF(san_table_data!O380&lt;1, "&lt;1", san_table_data!O380))), "-")</f>
        <v>-</v>
      </c>
      <c r="P383" s="47" t="str">
        <f>IF(ISNUMBER(san_table_data!P380), IF(san_table_data!P380=-999,"NA",san_table_data!P380), "-")</f>
        <v>-</v>
      </c>
      <c r="Q383" s="47" t="str">
        <f>IF(ISNUMBER(san_table_data!Q380), IF(san_table_data!Q380=-999,"NA",san_table_data!Q380), "-")</f>
        <v>-</v>
      </c>
      <c r="R383" s="60" t="str">
        <f>IF(ISNUMBER(san_table_data!R380), IF(san_table_data!R380=-999,"NA",IF(san_table_data!R380&gt;99, "&gt;99", IF(san_table_data!R380&lt;1, "&lt;1", san_table_data!R380))), "-")</f>
        <v>-</v>
      </c>
      <c r="S383" s="59" t="str">
        <f>IF(ISNUMBER(san_table_data!S380), IF(san_table_data!S380=-999,"NA",IF(san_table_data!S380&gt;99, "&gt;99", IF(san_table_data!S380&lt;1, "&lt;1", san_table_data!S380))), "-")</f>
        <v>-</v>
      </c>
      <c r="T383" s="59" t="str">
        <f>IF(ISNUMBER(san_table_data!T380), IF(san_table_data!T380=-999,"NA",IF(san_table_data!T380&gt;99, "&gt;99", IF(san_table_data!T380&lt;1, "&lt;1", san_table_data!T380))), "-")</f>
        <v>-</v>
      </c>
      <c r="U383" s="61" t="str">
        <f>IF(ISNUMBER(san_table_data!U380), IF(san_table_data!U380=-999,"NA",IF(san_table_data!U380&gt;99, "&gt;99", IF(san_table_data!U380&lt;1, "&lt;1", san_table_data!U380))), "-")</f>
        <v>-</v>
      </c>
      <c r="V383" s="47" t="str">
        <f>IF(ISNUMBER(san_table_data!V380), IF(san_table_data!V380=-999,"NA",san_table_data!V380), "-")</f>
        <v>-</v>
      </c>
      <c r="W383" s="47" t="str">
        <f>IF(ISNUMBER(san_table_data!W380), IF(san_table_data!W380=-999,"NA",san_table_data!W380), "-")</f>
        <v>-</v>
      </c>
      <c r="X383" s="47"/>
      <c r="Y383" s="47"/>
      <c r="Z383" s="62" t="str">
        <f>IF(ISNUMBER(san_table_data!Z380), IF(san_table_data!Z380=-999,"NA",IF(san_table_data!Z380&gt;99, "&gt;99", IF(san_table_data!Z380&lt;1, "&lt;1", san_table_data!Z380))), "-")</f>
        <v>-</v>
      </c>
      <c r="AA383" s="63" t="str">
        <f>IF(ISNUMBER(san_table_data!AA380), IF(san_table_data!AA380=-999,"NA",IF(san_table_data!AA380&gt;99, "&gt;99", IF(san_table_data!AA380&lt;1, "&lt;1", san_table_data!AA380))), "-")</f>
        <v>-</v>
      </c>
      <c r="AB383" s="63" t="str">
        <f>IF(ISNUMBER(san_table_data!AB380), IF(san_table_data!AB380=-999,"NA",IF(san_table_data!AB380&gt;99, "&gt;99", IF(san_table_data!AB380&lt;1, "&lt;1", san_table_data!AB380))), "-")</f>
        <v>-</v>
      </c>
      <c r="AC383" s="63" t="str">
        <f>IF(ISNUMBER(san_table_data!AC380), IF(san_table_data!AC380=-999,"NA",IF(san_table_data!AC380&gt;99, "&gt;99", IF(san_table_data!AC380&lt;1, "&lt;1", san_table_data!AC380))), "-")</f>
        <v>-</v>
      </c>
      <c r="AD383" s="59" t="str">
        <f>IF(ISNUMBER(san_table_data!AD380), IF(san_table_data!AD380=-999,"NA",IF(san_table_data!AD380&gt;99, "&gt;99", IF(san_table_data!AD380&lt;1, "&lt;1", san_table_data!AD380))), "-")</f>
        <v>-</v>
      </c>
      <c r="AE383" s="59" t="str">
        <f>IF(ISNUMBER(san_table_data!AE380), IF(san_table_data!AE380=-999,"NA",IF(san_table_data!AE380&gt;99, "&gt;99", IF(san_table_data!AE380&lt;1, "&lt;1", san_table_data!AE380))), "-")</f>
        <v>-</v>
      </c>
      <c r="AF383" s="59" t="str">
        <f>IF(ISNUMBER(san_table_data!AF380), IF(san_table_data!AF380=-999,"NA",IF(san_table_data!AF380&gt;99, "&gt;99", IF(san_table_data!AF380&lt;1, "&lt;1", san_table_data!AF380))), "-")</f>
        <v>-</v>
      </c>
      <c r="AG383" s="62" t="str">
        <f>IF(ISNUMBER(san_table_data!AG380), IF(san_table_data!AG380=-999,"NA",IF(san_table_data!AG380&gt;99, "&gt;99", IF(san_table_data!AG380&lt;1, "&lt;1", san_table_data!AG380))), "-")</f>
        <v>-</v>
      </c>
      <c r="AH383" s="63" t="str">
        <f>IF(ISNUMBER(san_table_data!AH380), IF(san_table_data!AH380=-999,"NA",IF(san_table_data!AH380&gt;99, "&gt;99", IF(san_table_data!AH380&lt;1, "&lt;1", san_table_data!AH380))), "-")</f>
        <v>-</v>
      </c>
      <c r="AI383" s="63" t="str">
        <f>IF(ISNUMBER(san_table_data!AI380), IF(san_table_data!AI380=-999,"NA",IF(san_table_data!AI380&gt;99, "&gt;99", IF(san_table_data!AI380&lt;1, "&lt;1", san_table_data!AI380))), "-")</f>
        <v>-</v>
      </c>
      <c r="AJ383" s="63" t="str">
        <f>IF(ISNUMBER(san_table_data!AJ380), IF(san_table_data!AJ380=-999,"NA",IF(san_table_data!AJ380&gt;99, "&gt;99", IF(san_table_data!AJ380&lt;1, "&lt;1", san_table_data!AJ380))), "-")</f>
        <v>-</v>
      </c>
      <c r="AK383" s="59" t="str">
        <f>IF(ISNUMBER(san_table_data!AK380), IF(san_table_data!AK380=-999,"NA",IF(san_table_data!AK380&gt;99, "&gt;99", IF(san_table_data!AK380&lt;1, "&lt;1", san_table_data!AK380))), "-")</f>
        <v>-</v>
      </c>
      <c r="AL383" s="59" t="str">
        <f>IF(ISNUMBER(san_table_data!AL380), IF(san_table_data!AL380=-999,"NA",IF(san_table_data!AL380&gt;99, "&gt;99", IF(san_table_data!AL380&lt;1, "&lt;1", san_table_data!AL380))), "-")</f>
        <v>-</v>
      </c>
      <c r="AM383" s="59" t="str">
        <f>IF(ISNUMBER(san_table_data!AM380), IF(san_table_data!AM380=-999,"NA",IF(san_table_data!AM380&gt;99, "&gt;99", IF(san_table_data!AM380&lt;1, "&lt;1", san_table_data!AM380))), "-")</f>
        <v>-</v>
      </c>
      <c r="AN383" s="62" t="str">
        <f>IF(ISNUMBER(san_table_data!AN380), IF(san_table_data!AN380=-999,"NA",IF(san_table_data!AN380&gt;99, "&gt;99", IF(san_table_data!AN380&lt;1, "&lt;1", san_table_data!AN380))), "-")</f>
        <v>-</v>
      </c>
      <c r="AO383" s="63" t="str">
        <f>IF(ISNUMBER(san_table_data!AO380), IF(san_table_data!AO380=-999,"NA",IF(san_table_data!AO380&gt;99, "&gt;99", IF(san_table_data!AO380&lt;1, "&lt;1", san_table_data!AO380))), "-")</f>
        <v>-</v>
      </c>
      <c r="AP383" s="63" t="str">
        <f>IF(ISNUMBER(san_table_data!AP380), IF(san_table_data!AP380=-999,"NA",IF(san_table_data!AP380&gt;99, "&gt;99", IF(san_table_data!AP380&lt;1, "&lt;1", san_table_data!AP380))), "-")</f>
        <v>-</v>
      </c>
      <c r="AQ383" s="63" t="str">
        <f>IF(ISNUMBER(san_table_data!AQ380), IF(san_table_data!AQ380=-999,"NA",IF(san_table_data!AQ380&gt;99, "&gt;99", IF(san_table_data!AQ380&lt;1, "&lt;1", san_table_data!AQ380))), "-")</f>
        <v>-</v>
      </c>
      <c r="AR383" s="59" t="str">
        <f>IF(ISNUMBER(san_table_data!AR380), IF(san_table_data!AR380=-999,"NA",IF(san_table_data!AR380&gt;99, "&gt;99", IF(san_table_data!AR380&lt;1, "&lt;1", san_table_data!AR380))), "-")</f>
        <v>-</v>
      </c>
      <c r="AS383" s="59" t="str">
        <f>IF(ISNUMBER(san_table_data!AS380), IF(san_table_data!AS380=-999,"NA",IF(san_table_data!AS380&gt;99, "&gt;99", IF(san_table_data!AS380&lt;1, "&lt;1", san_table_data!AS380))), "-")</f>
        <v>-</v>
      </c>
      <c r="AT383" s="59" t="str">
        <f>IF(ISNUMBER(san_table_data!AT380), IF(san_table_data!AT380=-999,"NA",IF(san_table_data!AT380&gt;99, "&gt;99", IF(san_table_data!AT380&lt;1, "&lt;1", san_table_data!AT380))), "-")</f>
        <v>-</v>
      </c>
    </row>
    <row r="384" x14ac:dyDescent="0.25">
      <c r="A384" s="56" t="str">
        <f>IF(ISBLANK(san_table_data!A381), "", san_table_data!A381)</f>
        <v/>
      </c>
      <c r="B384" s="56" t="str">
        <f>IF(ISBLANK(san_table_data!B381), "", san_table_data!B381)</f>
        <v/>
      </c>
      <c r="C384" s="57" t="str">
        <f>IF(ISNUMBER(san_table_data!C381), san_table_data!C381, "-")</f>
        <v>-</v>
      </c>
      <c r="D384" s="58" t="str">
        <f>IF(ISNUMBER(san_table_data!D381), san_table_data!D381, "-")</f>
        <v>-</v>
      </c>
      <c r="E384" s="59" t="str">
        <f>IF(ISNUMBER(san_table_data!E381), san_table_data!E381, "-")</f>
        <v>-</v>
      </c>
      <c r="F384" s="60" t="str">
        <f>IF(ISNUMBER(san_table_data!F381), IF(san_table_data!F381=-999,"NA",IF(san_table_data!F381&gt;99, "&gt;99", IF(san_table_data!F381&lt;1, "&lt;1", san_table_data!F381))), "-")</f>
        <v>-</v>
      </c>
      <c r="G384" s="59" t="str">
        <f>IF(ISNUMBER(san_table_data!G381), IF(san_table_data!G381=-999,"NA",IF(san_table_data!G381&gt;99, "&gt;99", IF(san_table_data!G381&lt;1, "&lt;1", san_table_data!G381))), "-")</f>
        <v>-</v>
      </c>
      <c r="H384" s="59" t="str">
        <f>IF(ISNUMBER(san_table_data!H381), IF(san_table_data!H381=-999,"NA",IF(san_table_data!H381&gt;99, "&gt;99", IF(san_table_data!H381&lt;1, "&lt;1", san_table_data!H381))), "-")</f>
        <v>-</v>
      </c>
      <c r="I384" s="61" t="str">
        <f>IF(ISNUMBER(san_table_data!I381), IF(san_table_data!I381=-999,"NA",IF(san_table_data!I381&gt;99, "&gt;99", IF(san_table_data!I381&lt;1, "&lt;1", san_table_data!I381))), "-")</f>
        <v>-</v>
      </c>
      <c r="J384" s="47" t="str">
        <f>IF(ISNUMBER(san_table_data!J381), IF(san_table_data!J381=-999,"NA",san_table_data!J381), "-")</f>
        <v>-</v>
      </c>
      <c r="K384" s="47" t="str">
        <f>IF(ISNUMBER(san_table_data!K381), IF(san_table_data!K381=-999,"NA",san_table_data!K381), "-")</f>
        <v>-</v>
      </c>
      <c r="L384" s="60" t="str">
        <f>IF(ISNUMBER(san_table_data!L381), IF(san_table_data!L381=-999,"NA",IF(san_table_data!L381&gt;99, "&gt;99", IF(san_table_data!L381&lt;1, "&lt;1", san_table_data!L381))), "-")</f>
        <v>-</v>
      </c>
      <c r="M384" s="59" t="str">
        <f>IF(ISNUMBER(san_table_data!M381), IF(san_table_data!M381=-999,"NA",IF(san_table_data!M381&gt;99, "&gt;99", IF(san_table_data!M381&lt;1, "&lt;1", san_table_data!M381))), "-")</f>
        <v>-</v>
      </c>
      <c r="N384" s="59" t="str">
        <f>IF(ISNUMBER(san_table_data!N381), IF(san_table_data!N381=-999,"NA",IF(san_table_data!N381&gt;99, "&gt;99", IF(san_table_data!N381&lt;1, "&lt;1", san_table_data!N381))), "-")</f>
        <v>-</v>
      </c>
      <c r="O384" s="61" t="str">
        <f>IF(ISNUMBER(san_table_data!O381), IF(san_table_data!O381=-999,"NA",IF(san_table_data!O381&gt;99, "&gt;99", IF(san_table_data!O381&lt;1, "&lt;1", san_table_data!O381))), "-")</f>
        <v>-</v>
      </c>
      <c r="P384" s="47" t="str">
        <f>IF(ISNUMBER(san_table_data!P381), IF(san_table_data!P381=-999,"NA",san_table_data!P381), "-")</f>
        <v>-</v>
      </c>
      <c r="Q384" s="47" t="str">
        <f>IF(ISNUMBER(san_table_data!Q381), IF(san_table_data!Q381=-999,"NA",san_table_data!Q381), "-")</f>
        <v>-</v>
      </c>
      <c r="R384" s="60" t="str">
        <f>IF(ISNUMBER(san_table_data!R381), IF(san_table_data!R381=-999,"NA",IF(san_table_data!R381&gt;99, "&gt;99", IF(san_table_data!R381&lt;1, "&lt;1", san_table_data!R381))), "-")</f>
        <v>-</v>
      </c>
      <c r="S384" s="59" t="str">
        <f>IF(ISNUMBER(san_table_data!S381), IF(san_table_data!S381=-999,"NA",IF(san_table_data!S381&gt;99, "&gt;99", IF(san_table_data!S381&lt;1, "&lt;1", san_table_data!S381))), "-")</f>
        <v>-</v>
      </c>
      <c r="T384" s="59" t="str">
        <f>IF(ISNUMBER(san_table_data!T381), IF(san_table_data!T381=-999,"NA",IF(san_table_data!T381&gt;99, "&gt;99", IF(san_table_data!T381&lt;1, "&lt;1", san_table_data!T381))), "-")</f>
        <v>-</v>
      </c>
      <c r="U384" s="61" t="str">
        <f>IF(ISNUMBER(san_table_data!U381), IF(san_table_data!U381=-999,"NA",IF(san_table_data!U381&gt;99, "&gt;99", IF(san_table_data!U381&lt;1, "&lt;1", san_table_data!U381))), "-")</f>
        <v>-</v>
      </c>
      <c r="V384" s="47" t="str">
        <f>IF(ISNUMBER(san_table_data!V381), IF(san_table_data!V381=-999,"NA",san_table_data!V381), "-")</f>
        <v>-</v>
      </c>
      <c r="W384" s="47" t="str">
        <f>IF(ISNUMBER(san_table_data!W381), IF(san_table_data!W381=-999,"NA",san_table_data!W381), "-")</f>
        <v>-</v>
      </c>
      <c r="X384" s="47"/>
      <c r="Y384" s="47"/>
      <c r="Z384" s="62" t="str">
        <f>IF(ISNUMBER(san_table_data!Z381), IF(san_table_data!Z381=-999,"NA",IF(san_table_data!Z381&gt;99, "&gt;99", IF(san_table_data!Z381&lt;1, "&lt;1", san_table_data!Z381))), "-")</f>
        <v>-</v>
      </c>
      <c r="AA384" s="63" t="str">
        <f>IF(ISNUMBER(san_table_data!AA381), IF(san_table_data!AA381=-999,"NA",IF(san_table_data!AA381&gt;99, "&gt;99", IF(san_table_data!AA381&lt;1, "&lt;1", san_table_data!AA381))), "-")</f>
        <v>-</v>
      </c>
      <c r="AB384" s="63" t="str">
        <f>IF(ISNUMBER(san_table_data!AB381), IF(san_table_data!AB381=-999,"NA",IF(san_table_data!AB381&gt;99, "&gt;99", IF(san_table_data!AB381&lt;1, "&lt;1", san_table_data!AB381))), "-")</f>
        <v>-</v>
      </c>
      <c r="AC384" s="63" t="str">
        <f>IF(ISNUMBER(san_table_data!AC381), IF(san_table_data!AC381=-999,"NA",IF(san_table_data!AC381&gt;99, "&gt;99", IF(san_table_data!AC381&lt;1, "&lt;1", san_table_data!AC381))), "-")</f>
        <v>-</v>
      </c>
      <c r="AD384" s="59" t="str">
        <f>IF(ISNUMBER(san_table_data!AD381), IF(san_table_data!AD381=-999,"NA",IF(san_table_data!AD381&gt;99, "&gt;99", IF(san_table_data!AD381&lt;1, "&lt;1", san_table_data!AD381))), "-")</f>
        <v>-</v>
      </c>
      <c r="AE384" s="59" t="str">
        <f>IF(ISNUMBER(san_table_data!AE381), IF(san_table_data!AE381=-999,"NA",IF(san_table_data!AE381&gt;99, "&gt;99", IF(san_table_data!AE381&lt;1, "&lt;1", san_table_data!AE381))), "-")</f>
        <v>-</v>
      </c>
      <c r="AF384" s="59" t="str">
        <f>IF(ISNUMBER(san_table_data!AF381), IF(san_table_data!AF381=-999,"NA",IF(san_table_data!AF381&gt;99, "&gt;99", IF(san_table_data!AF381&lt;1, "&lt;1", san_table_data!AF381))), "-")</f>
        <v>-</v>
      </c>
      <c r="AG384" s="62" t="str">
        <f>IF(ISNUMBER(san_table_data!AG381), IF(san_table_data!AG381=-999,"NA",IF(san_table_data!AG381&gt;99, "&gt;99", IF(san_table_data!AG381&lt;1, "&lt;1", san_table_data!AG381))), "-")</f>
        <v>-</v>
      </c>
      <c r="AH384" s="63" t="str">
        <f>IF(ISNUMBER(san_table_data!AH381), IF(san_table_data!AH381=-999,"NA",IF(san_table_data!AH381&gt;99, "&gt;99", IF(san_table_data!AH381&lt;1, "&lt;1", san_table_data!AH381))), "-")</f>
        <v>-</v>
      </c>
      <c r="AI384" s="63" t="str">
        <f>IF(ISNUMBER(san_table_data!AI381), IF(san_table_data!AI381=-999,"NA",IF(san_table_data!AI381&gt;99, "&gt;99", IF(san_table_data!AI381&lt;1, "&lt;1", san_table_data!AI381))), "-")</f>
        <v>-</v>
      </c>
      <c r="AJ384" s="63" t="str">
        <f>IF(ISNUMBER(san_table_data!AJ381), IF(san_table_data!AJ381=-999,"NA",IF(san_table_data!AJ381&gt;99, "&gt;99", IF(san_table_data!AJ381&lt;1, "&lt;1", san_table_data!AJ381))), "-")</f>
        <v>-</v>
      </c>
      <c r="AK384" s="59" t="str">
        <f>IF(ISNUMBER(san_table_data!AK381), IF(san_table_data!AK381=-999,"NA",IF(san_table_data!AK381&gt;99, "&gt;99", IF(san_table_data!AK381&lt;1, "&lt;1", san_table_data!AK381))), "-")</f>
        <v>-</v>
      </c>
      <c r="AL384" s="59" t="str">
        <f>IF(ISNUMBER(san_table_data!AL381), IF(san_table_data!AL381=-999,"NA",IF(san_table_data!AL381&gt;99, "&gt;99", IF(san_table_data!AL381&lt;1, "&lt;1", san_table_data!AL381))), "-")</f>
        <v>-</v>
      </c>
      <c r="AM384" s="59" t="str">
        <f>IF(ISNUMBER(san_table_data!AM381), IF(san_table_data!AM381=-999,"NA",IF(san_table_data!AM381&gt;99, "&gt;99", IF(san_table_data!AM381&lt;1, "&lt;1", san_table_data!AM381))), "-")</f>
        <v>-</v>
      </c>
      <c r="AN384" s="62" t="str">
        <f>IF(ISNUMBER(san_table_data!AN381), IF(san_table_data!AN381=-999,"NA",IF(san_table_data!AN381&gt;99, "&gt;99", IF(san_table_data!AN381&lt;1, "&lt;1", san_table_data!AN381))), "-")</f>
        <v>-</v>
      </c>
      <c r="AO384" s="63" t="str">
        <f>IF(ISNUMBER(san_table_data!AO381), IF(san_table_data!AO381=-999,"NA",IF(san_table_data!AO381&gt;99, "&gt;99", IF(san_table_data!AO381&lt;1, "&lt;1", san_table_data!AO381))), "-")</f>
        <v>-</v>
      </c>
      <c r="AP384" s="63" t="str">
        <f>IF(ISNUMBER(san_table_data!AP381), IF(san_table_data!AP381=-999,"NA",IF(san_table_data!AP381&gt;99, "&gt;99", IF(san_table_data!AP381&lt;1, "&lt;1", san_table_data!AP381))), "-")</f>
        <v>-</v>
      </c>
      <c r="AQ384" s="63" t="str">
        <f>IF(ISNUMBER(san_table_data!AQ381), IF(san_table_data!AQ381=-999,"NA",IF(san_table_data!AQ381&gt;99, "&gt;99", IF(san_table_data!AQ381&lt;1, "&lt;1", san_table_data!AQ381))), "-")</f>
        <v>-</v>
      </c>
      <c r="AR384" s="59" t="str">
        <f>IF(ISNUMBER(san_table_data!AR381), IF(san_table_data!AR381=-999,"NA",IF(san_table_data!AR381&gt;99, "&gt;99", IF(san_table_data!AR381&lt;1, "&lt;1", san_table_data!AR381))), "-")</f>
        <v>-</v>
      </c>
      <c r="AS384" s="59" t="str">
        <f>IF(ISNUMBER(san_table_data!AS381), IF(san_table_data!AS381=-999,"NA",IF(san_table_data!AS381&gt;99, "&gt;99", IF(san_table_data!AS381&lt;1, "&lt;1", san_table_data!AS381))), "-")</f>
        <v>-</v>
      </c>
      <c r="AT384" s="59" t="str">
        <f>IF(ISNUMBER(san_table_data!AT381), IF(san_table_data!AT381=-999,"NA",IF(san_table_data!AT381&gt;99, "&gt;99", IF(san_table_data!AT381&lt;1, "&lt;1", san_table_data!AT381))), "-")</f>
        <v>-</v>
      </c>
    </row>
    <row r="385" x14ac:dyDescent="0.25">
      <c r="A385" s="56" t="str">
        <f>IF(ISBLANK(san_table_data!A382), "", san_table_data!A382)</f>
        <v/>
      </c>
      <c r="B385" s="56" t="str">
        <f>IF(ISBLANK(san_table_data!B382), "", san_table_data!B382)</f>
        <v/>
      </c>
      <c r="C385" s="57" t="str">
        <f>IF(ISNUMBER(san_table_data!C382), san_table_data!C382, "-")</f>
        <v>-</v>
      </c>
      <c r="D385" s="58" t="str">
        <f>IF(ISNUMBER(san_table_data!D382), san_table_data!D382, "-")</f>
        <v>-</v>
      </c>
      <c r="E385" s="59" t="str">
        <f>IF(ISNUMBER(san_table_data!E382), san_table_data!E382, "-")</f>
        <v>-</v>
      </c>
      <c r="F385" s="60" t="str">
        <f>IF(ISNUMBER(san_table_data!F382), IF(san_table_data!F382=-999,"NA",IF(san_table_data!F382&gt;99, "&gt;99", IF(san_table_data!F382&lt;1, "&lt;1", san_table_data!F382))), "-")</f>
        <v>-</v>
      </c>
      <c r="G385" s="59" t="str">
        <f>IF(ISNUMBER(san_table_data!G382), IF(san_table_data!G382=-999,"NA",IF(san_table_data!G382&gt;99, "&gt;99", IF(san_table_data!G382&lt;1, "&lt;1", san_table_data!G382))), "-")</f>
        <v>-</v>
      </c>
      <c r="H385" s="59" t="str">
        <f>IF(ISNUMBER(san_table_data!H382), IF(san_table_data!H382=-999,"NA",IF(san_table_data!H382&gt;99, "&gt;99", IF(san_table_data!H382&lt;1, "&lt;1", san_table_data!H382))), "-")</f>
        <v>-</v>
      </c>
      <c r="I385" s="61" t="str">
        <f>IF(ISNUMBER(san_table_data!I382), IF(san_table_data!I382=-999,"NA",IF(san_table_data!I382&gt;99, "&gt;99", IF(san_table_data!I382&lt;1, "&lt;1", san_table_data!I382))), "-")</f>
        <v>-</v>
      </c>
      <c r="J385" s="47" t="str">
        <f>IF(ISNUMBER(san_table_data!J382), IF(san_table_data!J382=-999,"NA",san_table_data!J382), "-")</f>
        <v>-</v>
      </c>
      <c r="K385" s="47" t="str">
        <f>IF(ISNUMBER(san_table_data!K382), IF(san_table_data!K382=-999,"NA",san_table_data!K382), "-")</f>
        <v>-</v>
      </c>
      <c r="L385" s="60" t="str">
        <f>IF(ISNUMBER(san_table_data!L382), IF(san_table_data!L382=-999,"NA",IF(san_table_data!L382&gt;99, "&gt;99", IF(san_table_data!L382&lt;1, "&lt;1", san_table_data!L382))), "-")</f>
        <v>-</v>
      </c>
      <c r="M385" s="59" t="str">
        <f>IF(ISNUMBER(san_table_data!M382), IF(san_table_data!M382=-999,"NA",IF(san_table_data!M382&gt;99, "&gt;99", IF(san_table_data!M382&lt;1, "&lt;1", san_table_data!M382))), "-")</f>
        <v>-</v>
      </c>
      <c r="N385" s="59" t="str">
        <f>IF(ISNUMBER(san_table_data!N382), IF(san_table_data!N382=-999,"NA",IF(san_table_data!N382&gt;99, "&gt;99", IF(san_table_data!N382&lt;1, "&lt;1", san_table_data!N382))), "-")</f>
        <v>-</v>
      </c>
      <c r="O385" s="61" t="str">
        <f>IF(ISNUMBER(san_table_data!O382), IF(san_table_data!O382=-999,"NA",IF(san_table_data!O382&gt;99, "&gt;99", IF(san_table_data!O382&lt;1, "&lt;1", san_table_data!O382))), "-")</f>
        <v>-</v>
      </c>
      <c r="P385" s="47" t="str">
        <f>IF(ISNUMBER(san_table_data!P382), IF(san_table_data!P382=-999,"NA",san_table_data!P382), "-")</f>
        <v>-</v>
      </c>
      <c r="Q385" s="47" t="str">
        <f>IF(ISNUMBER(san_table_data!Q382), IF(san_table_data!Q382=-999,"NA",san_table_data!Q382), "-")</f>
        <v>-</v>
      </c>
      <c r="R385" s="60" t="str">
        <f>IF(ISNUMBER(san_table_data!R382), IF(san_table_data!R382=-999,"NA",IF(san_table_data!R382&gt;99, "&gt;99", IF(san_table_data!R382&lt;1, "&lt;1", san_table_data!R382))), "-")</f>
        <v>-</v>
      </c>
      <c r="S385" s="59" t="str">
        <f>IF(ISNUMBER(san_table_data!S382), IF(san_table_data!S382=-999,"NA",IF(san_table_data!S382&gt;99, "&gt;99", IF(san_table_data!S382&lt;1, "&lt;1", san_table_data!S382))), "-")</f>
        <v>-</v>
      </c>
      <c r="T385" s="59" t="str">
        <f>IF(ISNUMBER(san_table_data!T382), IF(san_table_data!T382=-999,"NA",IF(san_table_data!T382&gt;99, "&gt;99", IF(san_table_data!T382&lt;1, "&lt;1", san_table_data!T382))), "-")</f>
        <v>-</v>
      </c>
      <c r="U385" s="61" t="str">
        <f>IF(ISNUMBER(san_table_data!U382), IF(san_table_data!U382=-999,"NA",IF(san_table_data!U382&gt;99, "&gt;99", IF(san_table_data!U382&lt;1, "&lt;1", san_table_data!U382))), "-")</f>
        <v>-</v>
      </c>
      <c r="V385" s="47" t="str">
        <f>IF(ISNUMBER(san_table_data!V382), IF(san_table_data!V382=-999,"NA",san_table_data!V382), "-")</f>
        <v>-</v>
      </c>
      <c r="W385" s="47" t="str">
        <f>IF(ISNUMBER(san_table_data!W382), IF(san_table_data!W382=-999,"NA",san_table_data!W382), "-")</f>
        <v>-</v>
      </c>
      <c r="X385" s="47"/>
      <c r="Y385" s="47"/>
      <c r="Z385" s="62" t="str">
        <f>IF(ISNUMBER(san_table_data!Z382), IF(san_table_data!Z382=-999,"NA",IF(san_table_data!Z382&gt;99, "&gt;99", IF(san_table_data!Z382&lt;1, "&lt;1", san_table_data!Z382))), "-")</f>
        <v>-</v>
      </c>
      <c r="AA385" s="63" t="str">
        <f>IF(ISNUMBER(san_table_data!AA382), IF(san_table_data!AA382=-999,"NA",IF(san_table_data!AA382&gt;99, "&gt;99", IF(san_table_data!AA382&lt;1, "&lt;1", san_table_data!AA382))), "-")</f>
        <v>-</v>
      </c>
      <c r="AB385" s="63" t="str">
        <f>IF(ISNUMBER(san_table_data!AB382), IF(san_table_data!AB382=-999,"NA",IF(san_table_data!AB382&gt;99, "&gt;99", IF(san_table_data!AB382&lt;1, "&lt;1", san_table_data!AB382))), "-")</f>
        <v>-</v>
      </c>
      <c r="AC385" s="63" t="str">
        <f>IF(ISNUMBER(san_table_data!AC382), IF(san_table_data!AC382=-999,"NA",IF(san_table_data!AC382&gt;99, "&gt;99", IF(san_table_data!AC382&lt;1, "&lt;1", san_table_data!AC382))), "-")</f>
        <v>-</v>
      </c>
      <c r="AD385" s="59" t="str">
        <f>IF(ISNUMBER(san_table_data!AD382), IF(san_table_data!AD382=-999,"NA",IF(san_table_data!AD382&gt;99, "&gt;99", IF(san_table_data!AD382&lt;1, "&lt;1", san_table_data!AD382))), "-")</f>
        <v>-</v>
      </c>
      <c r="AE385" s="59" t="str">
        <f>IF(ISNUMBER(san_table_data!AE382), IF(san_table_data!AE382=-999,"NA",IF(san_table_data!AE382&gt;99, "&gt;99", IF(san_table_data!AE382&lt;1, "&lt;1", san_table_data!AE382))), "-")</f>
        <v>-</v>
      </c>
      <c r="AF385" s="59" t="str">
        <f>IF(ISNUMBER(san_table_data!AF382), IF(san_table_data!AF382=-999,"NA",IF(san_table_data!AF382&gt;99, "&gt;99", IF(san_table_data!AF382&lt;1, "&lt;1", san_table_data!AF382))), "-")</f>
        <v>-</v>
      </c>
      <c r="AG385" s="62" t="str">
        <f>IF(ISNUMBER(san_table_data!AG382), IF(san_table_data!AG382=-999,"NA",IF(san_table_data!AG382&gt;99, "&gt;99", IF(san_table_data!AG382&lt;1, "&lt;1", san_table_data!AG382))), "-")</f>
        <v>-</v>
      </c>
      <c r="AH385" s="63" t="str">
        <f>IF(ISNUMBER(san_table_data!AH382), IF(san_table_data!AH382=-999,"NA",IF(san_table_data!AH382&gt;99, "&gt;99", IF(san_table_data!AH382&lt;1, "&lt;1", san_table_data!AH382))), "-")</f>
        <v>-</v>
      </c>
      <c r="AI385" s="63" t="str">
        <f>IF(ISNUMBER(san_table_data!AI382), IF(san_table_data!AI382=-999,"NA",IF(san_table_data!AI382&gt;99, "&gt;99", IF(san_table_data!AI382&lt;1, "&lt;1", san_table_data!AI382))), "-")</f>
        <v>-</v>
      </c>
      <c r="AJ385" s="63" t="str">
        <f>IF(ISNUMBER(san_table_data!AJ382), IF(san_table_data!AJ382=-999,"NA",IF(san_table_data!AJ382&gt;99, "&gt;99", IF(san_table_data!AJ382&lt;1, "&lt;1", san_table_data!AJ382))), "-")</f>
        <v>-</v>
      </c>
      <c r="AK385" s="59" t="str">
        <f>IF(ISNUMBER(san_table_data!AK382), IF(san_table_data!AK382=-999,"NA",IF(san_table_data!AK382&gt;99, "&gt;99", IF(san_table_data!AK382&lt;1, "&lt;1", san_table_data!AK382))), "-")</f>
        <v>-</v>
      </c>
      <c r="AL385" s="59" t="str">
        <f>IF(ISNUMBER(san_table_data!AL382), IF(san_table_data!AL382=-999,"NA",IF(san_table_data!AL382&gt;99, "&gt;99", IF(san_table_data!AL382&lt;1, "&lt;1", san_table_data!AL382))), "-")</f>
        <v>-</v>
      </c>
      <c r="AM385" s="59" t="str">
        <f>IF(ISNUMBER(san_table_data!AM382), IF(san_table_data!AM382=-999,"NA",IF(san_table_data!AM382&gt;99, "&gt;99", IF(san_table_data!AM382&lt;1, "&lt;1", san_table_data!AM382))), "-")</f>
        <v>-</v>
      </c>
      <c r="AN385" s="62" t="str">
        <f>IF(ISNUMBER(san_table_data!AN382), IF(san_table_data!AN382=-999,"NA",IF(san_table_data!AN382&gt;99, "&gt;99", IF(san_table_data!AN382&lt;1, "&lt;1", san_table_data!AN382))), "-")</f>
        <v>-</v>
      </c>
      <c r="AO385" s="63" t="str">
        <f>IF(ISNUMBER(san_table_data!AO382), IF(san_table_data!AO382=-999,"NA",IF(san_table_data!AO382&gt;99, "&gt;99", IF(san_table_data!AO382&lt;1, "&lt;1", san_table_data!AO382))), "-")</f>
        <v>-</v>
      </c>
      <c r="AP385" s="63" t="str">
        <f>IF(ISNUMBER(san_table_data!AP382), IF(san_table_data!AP382=-999,"NA",IF(san_table_data!AP382&gt;99, "&gt;99", IF(san_table_data!AP382&lt;1, "&lt;1", san_table_data!AP382))), "-")</f>
        <v>-</v>
      </c>
      <c r="AQ385" s="63" t="str">
        <f>IF(ISNUMBER(san_table_data!AQ382), IF(san_table_data!AQ382=-999,"NA",IF(san_table_data!AQ382&gt;99, "&gt;99", IF(san_table_data!AQ382&lt;1, "&lt;1", san_table_data!AQ382))), "-")</f>
        <v>-</v>
      </c>
      <c r="AR385" s="59" t="str">
        <f>IF(ISNUMBER(san_table_data!AR382), IF(san_table_data!AR382=-999,"NA",IF(san_table_data!AR382&gt;99, "&gt;99", IF(san_table_data!AR382&lt;1, "&lt;1", san_table_data!AR382))), "-")</f>
        <v>-</v>
      </c>
      <c r="AS385" s="59" t="str">
        <f>IF(ISNUMBER(san_table_data!AS382), IF(san_table_data!AS382=-999,"NA",IF(san_table_data!AS382&gt;99, "&gt;99", IF(san_table_data!AS382&lt;1, "&lt;1", san_table_data!AS382))), "-")</f>
        <v>-</v>
      </c>
      <c r="AT385" s="59" t="str">
        <f>IF(ISNUMBER(san_table_data!AT382), IF(san_table_data!AT382=-999,"NA",IF(san_table_data!AT382&gt;99, "&gt;99", IF(san_table_data!AT382&lt;1, "&lt;1", san_table_data!AT382))), "-")</f>
        <v>-</v>
      </c>
    </row>
    <row r="386" x14ac:dyDescent="0.25">
      <c r="A386" s="56" t="str">
        <f>IF(ISBLANK(san_table_data!A383), "", san_table_data!A383)</f>
        <v/>
      </c>
      <c r="B386" s="56" t="str">
        <f>IF(ISBLANK(san_table_data!B383), "", san_table_data!B383)</f>
        <v/>
      </c>
      <c r="C386" s="57" t="str">
        <f>IF(ISNUMBER(san_table_data!C383), san_table_data!C383, "-")</f>
        <v>-</v>
      </c>
      <c r="D386" s="58" t="str">
        <f>IF(ISNUMBER(san_table_data!D383), san_table_data!D383, "-")</f>
        <v>-</v>
      </c>
      <c r="E386" s="59" t="str">
        <f>IF(ISNUMBER(san_table_data!E383), san_table_data!E383, "-")</f>
        <v>-</v>
      </c>
      <c r="F386" s="60" t="str">
        <f>IF(ISNUMBER(san_table_data!F383), IF(san_table_data!F383=-999,"NA",IF(san_table_data!F383&gt;99, "&gt;99", IF(san_table_data!F383&lt;1, "&lt;1", san_table_data!F383))), "-")</f>
        <v>-</v>
      </c>
      <c r="G386" s="59" t="str">
        <f>IF(ISNUMBER(san_table_data!G383), IF(san_table_data!G383=-999,"NA",IF(san_table_data!G383&gt;99, "&gt;99", IF(san_table_data!G383&lt;1, "&lt;1", san_table_data!G383))), "-")</f>
        <v>-</v>
      </c>
      <c r="H386" s="59" t="str">
        <f>IF(ISNUMBER(san_table_data!H383), IF(san_table_data!H383=-999,"NA",IF(san_table_data!H383&gt;99, "&gt;99", IF(san_table_data!H383&lt;1, "&lt;1", san_table_data!H383))), "-")</f>
        <v>-</v>
      </c>
      <c r="I386" s="61" t="str">
        <f>IF(ISNUMBER(san_table_data!I383), IF(san_table_data!I383=-999,"NA",IF(san_table_data!I383&gt;99, "&gt;99", IF(san_table_data!I383&lt;1, "&lt;1", san_table_data!I383))), "-")</f>
        <v>-</v>
      </c>
      <c r="J386" s="47" t="str">
        <f>IF(ISNUMBER(san_table_data!J383), IF(san_table_data!J383=-999,"NA",san_table_data!J383), "-")</f>
        <v>-</v>
      </c>
      <c r="K386" s="47" t="str">
        <f>IF(ISNUMBER(san_table_data!K383), IF(san_table_data!K383=-999,"NA",san_table_data!K383), "-")</f>
        <v>-</v>
      </c>
      <c r="L386" s="60" t="str">
        <f>IF(ISNUMBER(san_table_data!L383), IF(san_table_data!L383=-999,"NA",IF(san_table_data!L383&gt;99, "&gt;99", IF(san_table_data!L383&lt;1, "&lt;1", san_table_data!L383))), "-")</f>
        <v>-</v>
      </c>
      <c r="M386" s="59" t="str">
        <f>IF(ISNUMBER(san_table_data!M383), IF(san_table_data!M383=-999,"NA",IF(san_table_data!M383&gt;99, "&gt;99", IF(san_table_data!M383&lt;1, "&lt;1", san_table_data!M383))), "-")</f>
        <v>-</v>
      </c>
      <c r="N386" s="59" t="str">
        <f>IF(ISNUMBER(san_table_data!N383), IF(san_table_data!N383=-999,"NA",IF(san_table_data!N383&gt;99, "&gt;99", IF(san_table_data!N383&lt;1, "&lt;1", san_table_data!N383))), "-")</f>
        <v>-</v>
      </c>
      <c r="O386" s="61" t="str">
        <f>IF(ISNUMBER(san_table_data!O383), IF(san_table_data!O383=-999,"NA",IF(san_table_data!O383&gt;99, "&gt;99", IF(san_table_data!O383&lt;1, "&lt;1", san_table_data!O383))), "-")</f>
        <v>-</v>
      </c>
      <c r="P386" s="47" t="str">
        <f>IF(ISNUMBER(san_table_data!P383), IF(san_table_data!P383=-999,"NA",san_table_data!P383), "-")</f>
        <v>-</v>
      </c>
      <c r="Q386" s="47" t="str">
        <f>IF(ISNUMBER(san_table_data!Q383), IF(san_table_data!Q383=-999,"NA",san_table_data!Q383), "-")</f>
        <v>-</v>
      </c>
      <c r="R386" s="60" t="str">
        <f>IF(ISNUMBER(san_table_data!R383), IF(san_table_data!R383=-999,"NA",IF(san_table_data!R383&gt;99, "&gt;99", IF(san_table_data!R383&lt;1, "&lt;1", san_table_data!R383))), "-")</f>
        <v>-</v>
      </c>
      <c r="S386" s="59" t="str">
        <f>IF(ISNUMBER(san_table_data!S383), IF(san_table_data!S383=-999,"NA",IF(san_table_data!S383&gt;99, "&gt;99", IF(san_table_data!S383&lt;1, "&lt;1", san_table_data!S383))), "-")</f>
        <v>-</v>
      </c>
      <c r="T386" s="59" t="str">
        <f>IF(ISNUMBER(san_table_data!T383), IF(san_table_data!T383=-999,"NA",IF(san_table_data!T383&gt;99, "&gt;99", IF(san_table_data!T383&lt;1, "&lt;1", san_table_data!T383))), "-")</f>
        <v>-</v>
      </c>
      <c r="U386" s="61" t="str">
        <f>IF(ISNUMBER(san_table_data!U383), IF(san_table_data!U383=-999,"NA",IF(san_table_data!U383&gt;99, "&gt;99", IF(san_table_data!U383&lt;1, "&lt;1", san_table_data!U383))), "-")</f>
        <v>-</v>
      </c>
      <c r="V386" s="47" t="str">
        <f>IF(ISNUMBER(san_table_data!V383), IF(san_table_data!V383=-999,"NA",san_table_data!V383), "-")</f>
        <v>-</v>
      </c>
      <c r="W386" s="47" t="str">
        <f>IF(ISNUMBER(san_table_data!W383), IF(san_table_data!W383=-999,"NA",san_table_data!W383), "-")</f>
        <v>-</v>
      </c>
      <c r="X386" s="47"/>
      <c r="Y386" s="47"/>
      <c r="Z386" s="62" t="str">
        <f>IF(ISNUMBER(san_table_data!Z383), IF(san_table_data!Z383=-999,"NA",IF(san_table_data!Z383&gt;99, "&gt;99", IF(san_table_data!Z383&lt;1, "&lt;1", san_table_data!Z383))), "-")</f>
        <v>-</v>
      </c>
      <c r="AA386" s="63" t="str">
        <f>IF(ISNUMBER(san_table_data!AA383), IF(san_table_data!AA383=-999,"NA",IF(san_table_data!AA383&gt;99, "&gt;99", IF(san_table_data!AA383&lt;1, "&lt;1", san_table_data!AA383))), "-")</f>
        <v>-</v>
      </c>
      <c r="AB386" s="63" t="str">
        <f>IF(ISNUMBER(san_table_data!AB383), IF(san_table_data!AB383=-999,"NA",IF(san_table_data!AB383&gt;99, "&gt;99", IF(san_table_data!AB383&lt;1, "&lt;1", san_table_data!AB383))), "-")</f>
        <v>-</v>
      </c>
      <c r="AC386" s="63" t="str">
        <f>IF(ISNUMBER(san_table_data!AC383), IF(san_table_data!AC383=-999,"NA",IF(san_table_data!AC383&gt;99, "&gt;99", IF(san_table_data!AC383&lt;1, "&lt;1", san_table_data!AC383))), "-")</f>
        <v>-</v>
      </c>
      <c r="AD386" s="59" t="str">
        <f>IF(ISNUMBER(san_table_data!AD383), IF(san_table_data!AD383=-999,"NA",IF(san_table_data!AD383&gt;99, "&gt;99", IF(san_table_data!AD383&lt;1, "&lt;1", san_table_data!AD383))), "-")</f>
        <v>-</v>
      </c>
      <c r="AE386" s="59" t="str">
        <f>IF(ISNUMBER(san_table_data!AE383), IF(san_table_data!AE383=-999,"NA",IF(san_table_data!AE383&gt;99, "&gt;99", IF(san_table_data!AE383&lt;1, "&lt;1", san_table_data!AE383))), "-")</f>
        <v>-</v>
      </c>
      <c r="AF386" s="59" t="str">
        <f>IF(ISNUMBER(san_table_data!AF383), IF(san_table_data!AF383=-999,"NA",IF(san_table_data!AF383&gt;99, "&gt;99", IF(san_table_data!AF383&lt;1, "&lt;1", san_table_data!AF383))), "-")</f>
        <v>-</v>
      </c>
      <c r="AG386" s="62" t="str">
        <f>IF(ISNUMBER(san_table_data!AG383), IF(san_table_data!AG383=-999,"NA",IF(san_table_data!AG383&gt;99, "&gt;99", IF(san_table_data!AG383&lt;1, "&lt;1", san_table_data!AG383))), "-")</f>
        <v>-</v>
      </c>
      <c r="AH386" s="63" t="str">
        <f>IF(ISNUMBER(san_table_data!AH383), IF(san_table_data!AH383=-999,"NA",IF(san_table_data!AH383&gt;99, "&gt;99", IF(san_table_data!AH383&lt;1, "&lt;1", san_table_data!AH383))), "-")</f>
        <v>-</v>
      </c>
      <c r="AI386" s="63" t="str">
        <f>IF(ISNUMBER(san_table_data!AI383), IF(san_table_data!AI383=-999,"NA",IF(san_table_data!AI383&gt;99, "&gt;99", IF(san_table_data!AI383&lt;1, "&lt;1", san_table_data!AI383))), "-")</f>
        <v>-</v>
      </c>
      <c r="AJ386" s="63" t="str">
        <f>IF(ISNUMBER(san_table_data!AJ383), IF(san_table_data!AJ383=-999,"NA",IF(san_table_data!AJ383&gt;99, "&gt;99", IF(san_table_data!AJ383&lt;1, "&lt;1", san_table_data!AJ383))), "-")</f>
        <v>-</v>
      </c>
      <c r="AK386" s="59" t="str">
        <f>IF(ISNUMBER(san_table_data!AK383), IF(san_table_data!AK383=-999,"NA",IF(san_table_data!AK383&gt;99, "&gt;99", IF(san_table_data!AK383&lt;1, "&lt;1", san_table_data!AK383))), "-")</f>
        <v>-</v>
      </c>
      <c r="AL386" s="59" t="str">
        <f>IF(ISNUMBER(san_table_data!AL383), IF(san_table_data!AL383=-999,"NA",IF(san_table_data!AL383&gt;99, "&gt;99", IF(san_table_data!AL383&lt;1, "&lt;1", san_table_data!AL383))), "-")</f>
        <v>-</v>
      </c>
      <c r="AM386" s="59" t="str">
        <f>IF(ISNUMBER(san_table_data!AM383), IF(san_table_data!AM383=-999,"NA",IF(san_table_data!AM383&gt;99, "&gt;99", IF(san_table_data!AM383&lt;1, "&lt;1", san_table_data!AM383))), "-")</f>
        <v>-</v>
      </c>
      <c r="AN386" s="62" t="str">
        <f>IF(ISNUMBER(san_table_data!AN383), IF(san_table_data!AN383=-999,"NA",IF(san_table_data!AN383&gt;99, "&gt;99", IF(san_table_data!AN383&lt;1, "&lt;1", san_table_data!AN383))), "-")</f>
        <v>-</v>
      </c>
      <c r="AO386" s="63" t="str">
        <f>IF(ISNUMBER(san_table_data!AO383), IF(san_table_data!AO383=-999,"NA",IF(san_table_data!AO383&gt;99, "&gt;99", IF(san_table_data!AO383&lt;1, "&lt;1", san_table_data!AO383))), "-")</f>
        <v>-</v>
      </c>
      <c r="AP386" s="63" t="str">
        <f>IF(ISNUMBER(san_table_data!AP383), IF(san_table_data!AP383=-999,"NA",IF(san_table_data!AP383&gt;99, "&gt;99", IF(san_table_data!AP383&lt;1, "&lt;1", san_table_data!AP383))), "-")</f>
        <v>-</v>
      </c>
      <c r="AQ386" s="63" t="str">
        <f>IF(ISNUMBER(san_table_data!AQ383), IF(san_table_data!AQ383=-999,"NA",IF(san_table_data!AQ383&gt;99, "&gt;99", IF(san_table_data!AQ383&lt;1, "&lt;1", san_table_data!AQ383))), "-")</f>
        <v>-</v>
      </c>
      <c r="AR386" s="59" t="str">
        <f>IF(ISNUMBER(san_table_data!AR383), IF(san_table_data!AR383=-999,"NA",IF(san_table_data!AR383&gt;99, "&gt;99", IF(san_table_data!AR383&lt;1, "&lt;1", san_table_data!AR383))), "-")</f>
        <v>-</v>
      </c>
      <c r="AS386" s="59" t="str">
        <f>IF(ISNUMBER(san_table_data!AS383), IF(san_table_data!AS383=-999,"NA",IF(san_table_data!AS383&gt;99, "&gt;99", IF(san_table_data!AS383&lt;1, "&lt;1", san_table_data!AS383))), "-")</f>
        <v>-</v>
      </c>
      <c r="AT386" s="59" t="str">
        <f>IF(ISNUMBER(san_table_data!AT383), IF(san_table_data!AT383=-999,"NA",IF(san_table_data!AT383&gt;99, "&gt;99", IF(san_table_data!AT383&lt;1, "&lt;1", san_table_data!AT383))), "-")</f>
        <v>-</v>
      </c>
    </row>
    <row r="387" x14ac:dyDescent="0.25">
      <c r="A387" s="56" t="str">
        <f>IF(ISBLANK(san_table_data!A384), "", san_table_data!A384)</f>
        <v/>
      </c>
      <c r="B387" s="56" t="str">
        <f>IF(ISBLANK(san_table_data!B384), "", san_table_data!B384)</f>
        <v/>
      </c>
      <c r="C387" s="57" t="str">
        <f>IF(ISNUMBER(san_table_data!C384), san_table_data!C384, "-")</f>
        <v>-</v>
      </c>
      <c r="D387" s="58" t="str">
        <f>IF(ISNUMBER(san_table_data!D384), san_table_data!D384, "-")</f>
        <v>-</v>
      </c>
      <c r="E387" s="59" t="str">
        <f>IF(ISNUMBER(san_table_data!E384), san_table_data!E384, "-")</f>
        <v>-</v>
      </c>
      <c r="F387" s="60" t="str">
        <f>IF(ISNUMBER(san_table_data!F384), IF(san_table_data!F384=-999,"NA",IF(san_table_data!F384&gt;99, "&gt;99", IF(san_table_data!F384&lt;1, "&lt;1", san_table_data!F384))), "-")</f>
        <v>-</v>
      </c>
      <c r="G387" s="59" t="str">
        <f>IF(ISNUMBER(san_table_data!G384), IF(san_table_data!G384=-999,"NA",IF(san_table_data!G384&gt;99, "&gt;99", IF(san_table_data!G384&lt;1, "&lt;1", san_table_data!G384))), "-")</f>
        <v>-</v>
      </c>
      <c r="H387" s="59" t="str">
        <f>IF(ISNUMBER(san_table_data!H384), IF(san_table_data!H384=-999,"NA",IF(san_table_data!H384&gt;99, "&gt;99", IF(san_table_data!H384&lt;1, "&lt;1", san_table_data!H384))), "-")</f>
        <v>-</v>
      </c>
      <c r="I387" s="61" t="str">
        <f>IF(ISNUMBER(san_table_data!I384), IF(san_table_data!I384=-999,"NA",IF(san_table_data!I384&gt;99, "&gt;99", IF(san_table_data!I384&lt;1, "&lt;1", san_table_data!I384))), "-")</f>
        <v>-</v>
      </c>
      <c r="J387" s="47" t="str">
        <f>IF(ISNUMBER(san_table_data!J384), IF(san_table_data!J384=-999,"NA",san_table_data!J384), "-")</f>
        <v>-</v>
      </c>
      <c r="K387" s="47" t="str">
        <f>IF(ISNUMBER(san_table_data!K384), IF(san_table_data!K384=-999,"NA",san_table_data!K384), "-")</f>
        <v>-</v>
      </c>
      <c r="L387" s="60" t="str">
        <f>IF(ISNUMBER(san_table_data!L384), IF(san_table_data!L384=-999,"NA",IF(san_table_data!L384&gt;99, "&gt;99", IF(san_table_data!L384&lt;1, "&lt;1", san_table_data!L384))), "-")</f>
        <v>-</v>
      </c>
      <c r="M387" s="59" t="str">
        <f>IF(ISNUMBER(san_table_data!M384), IF(san_table_data!M384=-999,"NA",IF(san_table_data!M384&gt;99, "&gt;99", IF(san_table_data!M384&lt;1, "&lt;1", san_table_data!M384))), "-")</f>
        <v>-</v>
      </c>
      <c r="N387" s="59" t="str">
        <f>IF(ISNUMBER(san_table_data!N384), IF(san_table_data!N384=-999,"NA",IF(san_table_data!N384&gt;99, "&gt;99", IF(san_table_data!N384&lt;1, "&lt;1", san_table_data!N384))), "-")</f>
        <v>-</v>
      </c>
      <c r="O387" s="61" t="str">
        <f>IF(ISNUMBER(san_table_data!O384), IF(san_table_data!O384=-999,"NA",IF(san_table_data!O384&gt;99, "&gt;99", IF(san_table_data!O384&lt;1, "&lt;1", san_table_data!O384))), "-")</f>
        <v>-</v>
      </c>
      <c r="P387" s="47" t="str">
        <f>IF(ISNUMBER(san_table_data!P384), IF(san_table_data!P384=-999,"NA",san_table_data!P384), "-")</f>
        <v>-</v>
      </c>
      <c r="Q387" s="47" t="str">
        <f>IF(ISNUMBER(san_table_data!Q384), IF(san_table_data!Q384=-999,"NA",san_table_data!Q384), "-")</f>
        <v>-</v>
      </c>
      <c r="R387" s="60" t="str">
        <f>IF(ISNUMBER(san_table_data!R384), IF(san_table_data!R384=-999,"NA",IF(san_table_data!R384&gt;99, "&gt;99", IF(san_table_data!R384&lt;1, "&lt;1", san_table_data!R384))), "-")</f>
        <v>-</v>
      </c>
      <c r="S387" s="59" t="str">
        <f>IF(ISNUMBER(san_table_data!S384), IF(san_table_data!S384=-999,"NA",IF(san_table_data!S384&gt;99, "&gt;99", IF(san_table_data!S384&lt;1, "&lt;1", san_table_data!S384))), "-")</f>
        <v>-</v>
      </c>
      <c r="T387" s="59" t="str">
        <f>IF(ISNUMBER(san_table_data!T384), IF(san_table_data!T384=-999,"NA",IF(san_table_data!T384&gt;99, "&gt;99", IF(san_table_data!T384&lt;1, "&lt;1", san_table_data!T384))), "-")</f>
        <v>-</v>
      </c>
      <c r="U387" s="61" t="str">
        <f>IF(ISNUMBER(san_table_data!U384), IF(san_table_data!U384=-999,"NA",IF(san_table_data!U384&gt;99, "&gt;99", IF(san_table_data!U384&lt;1, "&lt;1", san_table_data!U384))), "-")</f>
        <v>-</v>
      </c>
      <c r="V387" s="47" t="str">
        <f>IF(ISNUMBER(san_table_data!V384), IF(san_table_data!V384=-999,"NA",san_table_data!V384), "-")</f>
        <v>-</v>
      </c>
      <c r="W387" s="47" t="str">
        <f>IF(ISNUMBER(san_table_data!W384), IF(san_table_data!W384=-999,"NA",san_table_data!W384), "-")</f>
        <v>-</v>
      </c>
      <c r="X387" s="47"/>
      <c r="Y387" s="47"/>
      <c r="Z387" s="62" t="str">
        <f>IF(ISNUMBER(san_table_data!Z384), IF(san_table_data!Z384=-999,"NA",IF(san_table_data!Z384&gt;99, "&gt;99", IF(san_table_data!Z384&lt;1, "&lt;1", san_table_data!Z384))), "-")</f>
        <v>-</v>
      </c>
      <c r="AA387" s="63" t="str">
        <f>IF(ISNUMBER(san_table_data!AA384), IF(san_table_data!AA384=-999,"NA",IF(san_table_data!AA384&gt;99, "&gt;99", IF(san_table_data!AA384&lt;1, "&lt;1", san_table_data!AA384))), "-")</f>
        <v>-</v>
      </c>
      <c r="AB387" s="63" t="str">
        <f>IF(ISNUMBER(san_table_data!AB384), IF(san_table_data!AB384=-999,"NA",IF(san_table_data!AB384&gt;99, "&gt;99", IF(san_table_data!AB384&lt;1, "&lt;1", san_table_data!AB384))), "-")</f>
        <v>-</v>
      </c>
      <c r="AC387" s="63" t="str">
        <f>IF(ISNUMBER(san_table_data!AC384), IF(san_table_data!AC384=-999,"NA",IF(san_table_data!AC384&gt;99, "&gt;99", IF(san_table_data!AC384&lt;1, "&lt;1", san_table_data!AC384))), "-")</f>
        <v>-</v>
      </c>
      <c r="AD387" s="59" t="str">
        <f>IF(ISNUMBER(san_table_data!AD384), IF(san_table_data!AD384=-999,"NA",IF(san_table_data!AD384&gt;99, "&gt;99", IF(san_table_data!AD384&lt;1, "&lt;1", san_table_data!AD384))), "-")</f>
        <v>-</v>
      </c>
      <c r="AE387" s="59" t="str">
        <f>IF(ISNUMBER(san_table_data!AE384), IF(san_table_data!AE384=-999,"NA",IF(san_table_data!AE384&gt;99, "&gt;99", IF(san_table_data!AE384&lt;1, "&lt;1", san_table_data!AE384))), "-")</f>
        <v>-</v>
      </c>
      <c r="AF387" s="59" t="str">
        <f>IF(ISNUMBER(san_table_data!AF384), IF(san_table_data!AF384=-999,"NA",IF(san_table_data!AF384&gt;99, "&gt;99", IF(san_table_data!AF384&lt;1, "&lt;1", san_table_data!AF384))), "-")</f>
        <v>-</v>
      </c>
      <c r="AG387" s="62" t="str">
        <f>IF(ISNUMBER(san_table_data!AG384), IF(san_table_data!AG384=-999,"NA",IF(san_table_data!AG384&gt;99, "&gt;99", IF(san_table_data!AG384&lt;1, "&lt;1", san_table_data!AG384))), "-")</f>
        <v>-</v>
      </c>
      <c r="AH387" s="63" t="str">
        <f>IF(ISNUMBER(san_table_data!AH384), IF(san_table_data!AH384=-999,"NA",IF(san_table_data!AH384&gt;99, "&gt;99", IF(san_table_data!AH384&lt;1, "&lt;1", san_table_data!AH384))), "-")</f>
        <v>-</v>
      </c>
      <c r="AI387" s="63" t="str">
        <f>IF(ISNUMBER(san_table_data!AI384), IF(san_table_data!AI384=-999,"NA",IF(san_table_data!AI384&gt;99, "&gt;99", IF(san_table_data!AI384&lt;1, "&lt;1", san_table_data!AI384))), "-")</f>
        <v>-</v>
      </c>
      <c r="AJ387" s="63" t="str">
        <f>IF(ISNUMBER(san_table_data!AJ384), IF(san_table_data!AJ384=-999,"NA",IF(san_table_data!AJ384&gt;99, "&gt;99", IF(san_table_data!AJ384&lt;1, "&lt;1", san_table_data!AJ384))), "-")</f>
        <v>-</v>
      </c>
      <c r="AK387" s="59" t="str">
        <f>IF(ISNUMBER(san_table_data!AK384), IF(san_table_data!AK384=-999,"NA",IF(san_table_data!AK384&gt;99, "&gt;99", IF(san_table_data!AK384&lt;1, "&lt;1", san_table_data!AK384))), "-")</f>
        <v>-</v>
      </c>
      <c r="AL387" s="59" t="str">
        <f>IF(ISNUMBER(san_table_data!AL384), IF(san_table_data!AL384=-999,"NA",IF(san_table_data!AL384&gt;99, "&gt;99", IF(san_table_data!AL384&lt;1, "&lt;1", san_table_data!AL384))), "-")</f>
        <v>-</v>
      </c>
      <c r="AM387" s="59" t="str">
        <f>IF(ISNUMBER(san_table_data!AM384), IF(san_table_data!AM384=-999,"NA",IF(san_table_data!AM384&gt;99, "&gt;99", IF(san_table_data!AM384&lt;1, "&lt;1", san_table_data!AM384))), "-")</f>
        <v>-</v>
      </c>
      <c r="AN387" s="62" t="str">
        <f>IF(ISNUMBER(san_table_data!AN384), IF(san_table_data!AN384=-999,"NA",IF(san_table_data!AN384&gt;99, "&gt;99", IF(san_table_data!AN384&lt;1, "&lt;1", san_table_data!AN384))), "-")</f>
        <v>-</v>
      </c>
      <c r="AO387" s="63" t="str">
        <f>IF(ISNUMBER(san_table_data!AO384), IF(san_table_data!AO384=-999,"NA",IF(san_table_data!AO384&gt;99, "&gt;99", IF(san_table_data!AO384&lt;1, "&lt;1", san_table_data!AO384))), "-")</f>
        <v>-</v>
      </c>
      <c r="AP387" s="63" t="str">
        <f>IF(ISNUMBER(san_table_data!AP384), IF(san_table_data!AP384=-999,"NA",IF(san_table_data!AP384&gt;99, "&gt;99", IF(san_table_data!AP384&lt;1, "&lt;1", san_table_data!AP384))), "-")</f>
        <v>-</v>
      </c>
      <c r="AQ387" s="63" t="str">
        <f>IF(ISNUMBER(san_table_data!AQ384), IF(san_table_data!AQ384=-999,"NA",IF(san_table_data!AQ384&gt;99, "&gt;99", IF(san_table_data!AQ384&lt;1, "&lt;1", san_table_data!AQ384))), "-")</f>
        <v>-</v>
      </c>
      <c r="AR387" s="59" t="str">
        <f>IF(ISNUMBER(san_table_data!AR384), IF(san_table_data!AR384=-999,"NA",IF(san_table_data!AR384&gt;99, "&gt;99", IF(san_table_data!AR384&lt;1, "&lt;1", san_table_data!AR384))), "-")</f>
        <v>-</v>
      </c>
      <c r="AS387" s="59" t="str">
        <f>IF(ISNUMBER(san_table_data!AS384), IF(san_table_data!AS384=-999,"NA",IF(san_table_data!AS384&gt;99, "&gt;99", IF(san_table_data!AS384&lt;1, "&lt;1", san_table_data!AS384))), "-")</f>
        <v>-</v>
      </c>
      <c r="AT387" s="59" t="str">
        <f>IF(ISNUMBER(san_table_data!AT384), IF(san_table_data!AT384=-999,"NA",IF(san_table_data!AT384&gt;99, "&gt;99", IF(san_table_data!AT384&lt;1, "&lt;1", san_table_data!AT384))), "-")</f>
        <v>-</v>
      </c>
    </row>
    <row r="388" x14ac:dyDescent="0.25">
      <c r="A388" s="56" t="str">
        <f>IF(ISBLANK(san_table_data!A385), "", san_table_data!A385)</f>
        <v/>
      </c>
      <c r="B388" s="56" t="str">
        <f>IF(ISBLANK(san_table_data!B385), "", san_table_data!B385)</f>
        <v/>
      </c>
      <c r="C388" s="57" t="str">
        <f>IF(ISNUMBER(san_table_data!C385), san_table_data!C385, "-")</f>
        <v>-</v>
      </c>
      <c r="D388" s="58" t="str">
        <f>IF(ISNUMBER(san_table_data!D385), san_table_data!D385, "-")</f>
        <v>-</v>
      </c>
      <c r="E388" s="59" t="str">
        <f>IF(ISNUMBER(san_table_data!E385), san_table_data!E385, "-")</f>
        <v>-</v>
      </c>
      <c r="F388" s="60" t="str">
        <f>IF(ISNUMBER(san_table_data!F385), IF(san_table_data!F385=-999,"NA",IF(san_table_data!F385&gt;99, "&gt;99", IF(san_table_data!F385&lt;1, "&lt;1", san_table_data!F385))), "-")</f>
        <v>-</v>
      </c>
      <c r="G388" s="59" t="str">
        <f>IF(ISNUMBER(san_table_data!G385), IF(san_table_data!G385=-999,"NA",IF(san_table_data!G385&gt;99, "&gt;99", IF(san_table_data!G385&lt;1, "&lt;1", san_table_data!G385))), "-")</f>
        <v>-</v>
      </c>
      <c r="H388" s="59" t="str">
        <f>IF(ISNUMBER(san_table_data!H385), IF(san_table_data!H385=-999,"NA",IF(san_table_data!H385&gt;99, "&gt;99", IF(san_table_data!H385&lt;1, "&lt;1", san_table_data!H385))), "-")</f>
        <v>-</v>
      </c>
      <c r="I388" s="61" t="str">
        <f>IF(ISNUMBER(san_table_data!I385), IF(san_table_data!I385=-999,"NA",IF(san_table_data!I385&gt;99, "&gt;99", IF(san_table_data!I385&lt;1, "&lt;1", san_table_data!I385))), "-")</f>
        <v>-</v>
      </c>
      <c r="J388" s="47" t="str">
        <f>IF(ISNUMBER(san_table_data!J385), IF(san_table_data!J385=-999,"NA",san_table_data!J385), "-")</f>
        <v>-</v>
      </c>
      <c r="K388" s="47" t="str">
        <f>IF(ISNUMBER(san_table_data!K385), IF(san_table_data!K385=-999,"NA",san_table_data!K385), "-")</f>
        <v>-</v>
      </c>
      <c r="L388" s="60" t="str">
        <f>IF(ISNUMBER(san_table_data!L385), IF(san_table_data!L385=-999,"NA",IF(san_table_data!L385&gt;99, "&gt;99", IF(san_table_data!L385&lt;1, "&lt;1", san_table_data!L385))), "-")</f>
        <v>-</v>
      </c>
      <c r="M388" s="59" t="str">
        <f>IF(ISNUMBER(san_table_data!M385), IF(san_table_data!M385=-999,"NA",IF(san_table_data!M385&gt;99, "&gt;99", IF(san_table_data!M385&lt;1, "&lt;1", san_table_data!M385))), "-")</f>
        <v>-</v>
      </c>
      <c r="N388" s="59" t="str">
        <f>IF(ISNUMBER(san_table_data!N385), IF(san_table_data!N385=-999,"NA",IF(san_table_data!N385&gt;99, "&gt;99", IF(san_table_data!N385&lt;1, "&lt;1", san_table_data!N385))), "-")</f>
        <v>-</v>
      </c>
      <c r="O388" s="61" t="str">
        <f>IF(ISNUMBER(san_table_data!O385), IF(san_table_data!O385=-999,"NA",IF(san_table_data!O385&gt;99, "&gt;99", IF(san_table_data!O385&lt;1, "&lt;1", san_table_data!O385))), "-")</f>
        <v>-</v>
      </c>
      <c r="P388" s="47" t="str">
        <f>IF(ISNUMBER(san_table_data!P385), IF(san_table_data!P385=-999,"NA",san_table_data!P385), "-")</f>
        <v>-</v>
      </c>
      <c r="Q388" s="47" t="str">
        <f>IF(ISNUMBER(san_table_data!Q385), IF(san_table_data!Q385=-999,"NA",san_table_data!Q385), "-")</f>
        <v>-</v>
      </c>
      <c r="R388" s="60" t="str">
        <f>IF(ISNUMBER(san_table_data!R385), IF(san_table_data!R385=-999,"NA",IF(san_table_data!R385&gt;99, "&gt;99", IF(san_table_data!R385&lt;1, "&lt;1", san_table_data!R385))), "-")</f>
        <v>-</v>
      </c>
      <c r="S388" s="59" t="str">
        <f>IF(ISNUMBER(san_table_data!S385), IF(san_table_data!S385=-999,"NA",IF(san_table_data!S385&gt;99, "&gt;99", IF(san_table_data!S385&lt;1, "&lt;1", san_table_data!S385))), "-")</f>
        <v>-</v>
      </c>
      <c r="T388" s="59" t="str">
        <f>IF(ISNUMBER(san_table_data!T385), IF(san_table_data!T385=-999,"NA",IF(san_table_data!T385&gt;99, "&gt;99", IF(san_table_data!T385&lt;1, "&lt;1", san_table_data!T385))), "-")</f>
        <v>-</v>
      </c>
      <c r="U388" s="61" t="str">
        <f>IF(ISNUMBER(san_table_data!U385), IF(san_table_data!U385=-999,"NA",IF(san_table_data!U385&gt;99, "&gt;99", IF(san_table_data!U385&lt;1, "&lt;1", san_table_data!U385))), "-")</f>
        <v>-</v>
      </c>
      <c r="V388" s="47" t="str">
        <f>IF(ISNUMBER(san_table_data!V385), IF(san_table_data!V385=-999,"NA",san_table_data!V385), "-")</f>
        <v>-</v>
      </c>
      <c r="W388" s="47" t="str">
        <f>IF(ISNUMBER(san_table_data!W385), IF(san_table_data!W385=-999,"NA",san_table_data!W385), "-")</f>
        <v>-</v>
      </c>
      <c r="X388" s="47"/>
      <c r="Y388" s="47"/>
      <c r="Z388" s="62" t="str">
        <f>IF(ISNUMBER(san_table_data!Z385), IF(san_table_data!Z385=-999,"NA",IF(san_table_data!Z385&gt;99, "&gt;99", IF(san_table_data!Z385&lt;1, "&lt;1", san_table_data!Z385))), "-")</f>
        <v>-</v>
      </c>
      <c r="AA388" s="63" t="str">
        <f>IF(ISNUMBER(san_table_data!AA385), IF(san_table_data!AA385=-999,"NA",IF(san_table_data!AA385&gt;99, "&gt;99", IF(san_table_data!AA385&lt;1, "&lt;1", san_table_data!AA385))), "-")</f>
        <v>-</v>
      </c>
      <c r="AB388" s="63" t="str">
        <f>IF(ISNUMBER(san_table_data!AB385), IF(san_table_data!AB385=-999,"NA",IF(san_table_data!AB385&gt;99, "&gt;99", IF(san_table_data!AB385&lt;1, "&lt;1", san_table_data!AB385))), "-")</f>
        <v>-</v>
      </c>
      <c r="AC388" s="63" t="str">
        <f>IF(ISNUMBER(san_table_data!AC385), IF(san_table_data!AC385=-999,"NA",IF(san_table_data!AC385&gt;99, "&gt;99", IF(san_table_data!AC385&lt;1, "&lt;1", san_table_data!AC385))), "-")</f>
        <v>-</v>
      </c>
      <c r="AD388" s="59" t="str">
        <f>IF(ISNUMBER(san_table_data!AD385), IF(san_table_data!AD385=-999,"NA",IF(san_table_data!AD385&gt;99, "&gt;99", IF(san_table_data!AD385&lt;1, "&lt;1", san_table_data!AD385))), "-")</f>
        <v>-</v>
      </c>
      <c r="AE388" s="59" t="str">
        <f>IF(ISNUMBER(san_table_data!AE385), IF(san_table_data!AE385=-999,"NA",IF(san_table_data!AE385&gt;99, "&gt;99", IF(san_table_data!AE385&lt;1, "&lt;1", san_table_data!AE385))), "-")</f>
        <v>-</v>
      </c>
      <c r="AF388" s="59" t="str">
        <f>IF(ISNUMBER(san_table_data!AF385), IF(san_table_data!AF385=-999,"NA",IF(san_table_data!AF385&gt;99, "&gt;99", IF(san_table_data!AF385&lt;1, "&lt;1", san_table_data!AF385))), "-")</f>
        <v>-</v>
      </c>
      <c r="AG388" s="62" t="str">
        <f>IF(ISNUMBER(san_table_data!AG385), IF(san_table_data!AG385=-999,"NA",IF(san_table_data!AG385&gt;99, "&gt;99", IF(san_table_data!AG385&lt;1, "&lt;1", san_table_data!AG385))), "-")</f>
        <v>-</v>
      </c>
      <c r="AH388" s="63" t="str">
        <f>IF(ISNUMBER(san_table_data!AH385), IF(san_table_data!AH385=-999,"NA",IF(san_table_data!AH385&gt;99, "&gt;99", IF(san_table_data!AH385&lt;1, "&lt;1", san_table_data!AH385))), "-")</f>
        <v>-</v>
      </c>
      <c r="AI388" s="63" t="str">
        <f>IF(ISNUMBER(san_table_data!AI385), IF(san_table_data!AI385=-999,"NA",IF(san_table_data!AI385&gt;99, "&gt;99", IF(san_table_data!AI385&lt;1, "&lt;1", san_table_data!AI385))), "-")</f>
        <v>-</v>
      </c>
      <c r="AJ388" s="63" t="str">
        <f>IF(ISNUMBER(san_table_data!AJ385), IF(san_table_data!AJ385=-999,"NA",IF(san_table_data!AJ385&gt;99, "&gt;99", IF(san_table_data!AJ385&lt;1, "&lt;1", san_table_data!AJ385))), "-")</f>
        <v>-</v>
      </c>
      <c r="AK388" s="59" t="str">
        <f>IF(ISNUMBER(san_table_data!AK385), IF(san_table_data!AK385=-999,"NA",IF(san_table_data!AK385&gt;99, "&gt;99", IF(san_table_data!AK385&lt;1, "&lt;1", san_table_data!AK385))), "-")</f>
        <v>-</v>
      </c>
      <c r="AL388" s="59" t="str">
        <f>IF(ISNUMBER(san_table_data!AL385), IF(san_table_data!AL385=-999,"NA",IF(san_table_data!AL385&gt;99, "&gt;99", IF(san_table_data!AL385&lt;1, "&lt;1", san_table_data!AL385))), "-")</f>
        <v>-</v>
      </c>
      <c r="AM388" s="59" t="str">
        <f>IF(ISNUMBER(san_table_data!AM385), IF(san_table_data!AM385=-999,"NA",IF(san_table_data!AM385&gt;99, "&gt;99", IF(san_table_data!AM385&lt;1, "&lt;1", san_table_data!AM385))), "-")</f>
        <v>-</v>
      </c>
      <c r="AN388" s="62" t="str">
        <f>IF(ISNUMBER(san_table_data!AN385), IF(san_table_data!AN385=-999,"NA",IF(san_table_data!AN385&gt;99, "&gt;99", IF(san_table_data!AN385&lt;1, "&lt;1", san_table_data!AN385))), "-")</f>
        <v>-</v>
      </c>
      <c r="AO388" s="63" t="str">
        <f>IF(ISNUMBER(san_table_data!AO385), IF(san_table_data!AO385=-999,"NA",IF(san_table_data!AO385&gt;99, "&gt;99", IF(san_table_data!AO385&lt;1, "&lt;1", san_table_data!AO385))), "-")</f>
        <v>-</v>
      </c>
      <c r="AP388" s="63" t="str">
        <f>IF(ISNUMBER(san_table_data!AP385), IF(san_table_data!AP385=-999,"NA",IF(san_table_data!AP385&gt;99, "&gt;99", IF(san_table_data!AP385&lt;1, "&lt;1", san_table_data!AP385))), "-")</f>
        <v>-</v>
      </c>
      <c r="AQ388" s="63" t="str">
        <f>IF(ISNUMBER(san_table_data!AQ385), IF(san_table_data!AQ385=-999,"NA",IF(san_table_data!AQ385&gt;99, "&gt;99", IF(san_table_data!AQ385&lt;1, "&lt;1", san_table_data!AQ385))), "-")</f>
        <v>-</v>
      </c>
      <c r="AR388" s="59" t="str">
        <f>IF(ISNUMBER(san_table_data!AR385), IF(san_table_data!AR385=-999,"NA",IF(san_table_data!AR385&gt;99, "&gt;99", IF(san_table_data!AR385&lt;1, "&lt;1", san_table_data!AR385))), "-")</f>
        <v>-</v>
      </c>
      <c r="AS388" s="59" t="str">
        <f>IF(ISNUMBER(san_table_data!AS385), IF(san_table_data!AS385=-999,"NA",IF(san_table_data!AS385&gt;99, "&gt;99", IF(san_table_data!AS385&lt;1, "&lt;1", san_table_data!AS385))), "-")</f>
        <v>-</v>
      </c>
      <c r="AT388" s="59" t="str">
        <f>IF(ISNUMBER(san_table_data!AT385), IF(san_table_data!AT385=-999,"NA",IF(san_table_data!AT385&gt;99, "&gt;99", IF(san_table_data!AT385&lt;1, "&lt;1", san_table_data!AT385))), "-")</f>
        <v>-</v>
      </c>
    </row>
    <row r="389" x14ac:dyDescent="0.25">
      <c r="A389" s="56" t="str">
        <f>IF(ISBLANK(san_table_data!A386), "", san_table_data!A386)</f>
        <v/>
      </c>
      <c r="B389" s="56" t="str">
        <f>IF(ISBLANK(san_table_data!B386), "", san_table_data!B386)</f>
        <v/>
      </c>
      <c r="C389" s="57" t="str">
        <f>IF(ISNUMBER(san_table_data!C386), san_table_data!C386, "-")</f>
        <v>-</v>
      </c>
      <c r="D389" s="58" t="str">
        <f>IF(ISNUMBER(san_table_data!D386), san_table_data!D386, "-")</f>
        <v>-</v>
      </c>
      <c r="E389" s="59" t="str">
        <f>IF(ISNUMBER(san_table_data!E386), san_table_data!E386, "-")</f>
        <v>-</v>
      </c>
      <c r="F389" s="60" t="str">
        <f>IF(ISNUMBER(san_table_data!F386), IF(san_table_data!F386=-999,"NA",IF(san_table_data!F386&gt;99, "&gt;99", IF(san_table_data!F386&lt;1, "&lt;1", san_table_data!F386))), "-")</f>
        <v>-</v>
      </c>
      <c r="G389" s="59" t="str">
        <f>IF(ISNUMBER(san_table_data!G386), IF(san_table_data!G386=-999,"NA",IF(san_table_data!G386&gt;99, "&gt;99", IF(san_table_data!G386&lt;1, "&lt;1", san_table_data!G386))), "-")</f>
        <v>-</v>
      </c>
      <c r="H389" s="59" t="str">
        <f>IF(ISNUMBER(san_table_data!H386), IF(san_table_data!H386=-999,"NA",IF(san_table_data!H386&gt;99, "&gt;99", IF(san_table_data!H386&lt;1, "&lt;1", san_table_data!H386))), "-")</f>
        <v>-</v>
      </c>
      <c r="I389" s="61" t="str">
        <f>IF(ISNUMBER(san_table_data!I386), IF(san_table_data!I386=-999,"NA",IF(san_table_data!I386&gt;99, "&gt;99", IF(san_table_data!I386&lt;1, "&lt;1", san_table_data!I386))), "-")</f>
        <v>-</v>
      </c>
      <c r="J389" s="47" t="str">
        <f>IF(ISNUMBER(san_table_data!J386), IF(san_table_data!J386=-999,"NA",san_table_data!J386), "-")</f>
        <v>-</v>
      </c>
      <c r="K389" s="47" t="str">
        <f>IF(ISNUMBER(san_table_data!K386), IF(san_table_data!K386=-999,"NA",san_table_data!K386), "-")</f>
        <v>-</v>
      </c>
      <c r="L389" s="60" t="str">
        <f>IF(ISNUMBER(san_table_data!L386), IF(san_table_data!L386=-999,"NA",IF(san_table_data!L386&gt;99, "&gt;99", IF(san_table_data!L386&lt;1, "&lt;1", san_table_data!L386))), "-")</f>
        <v>-</v>
      </c>
      <c r="M389" s="59" t="str">
        <f>IF(ISNUMBER(san_table_data!M386), IF(san_table_data!M386=-999,"NA",IF(san_table_data!M386&gt;99, "&gt;99", IF(san_table_data!M386&lt;1, "&lt;1", san_table_data!M386))), "-")</f>
        <v>-</v>
      </c>
      <c r="N389" s="59" t="str">
        <f>IF(ISNUMBER(san_table_data!N386), IF(san_table_data!N386=-999,"NA",IF(san_table_data!N386&gt;99, "&gt;99", IF(san_table_data!N386&lt;1, "&lt;1", san_table_data!N386))), "-")</f>
        <v>-</v>
      </c>
      <c r="O389" s="61" t="str">
        <f>IF(ISNUMBER(san_table_data!O386), IF(san_table_data!O386=-999,"NA",IF(san_table_data!O386&gt;99, "&gt;99", IF(san_table_data!O386&lt;1, "&lt;1", san_table_data!O386))), "-")</f>
        <v>-</v>
      </c>
      <c r="P389" s="47" t="str">
        <f>IF(ISNUMBER(san_table_data!P386), IF(san_table_data!P386=-999,"NA",san_table_data!P386), "-")</f>
        <v>-</v>
      </c>
      <c r="Q389" s="47" t="str">
        <f>IF(ISNUMBER(san_table_data!Q386), IF(san_table_data!Q386=-999,"NA",san_table_data!Q386), "-")</f>
        <v>-</v>
      </c>
      <c r="R389" s="60" t="str">
        <f>IF(ISNUMBER(san_table_data!R386), IF(san_table_data!R386=-999,"NA",IF(san_table_data!R386&gt;99, "&gt;99", IF(san_table_data!R386&lt;1, "&lt;1", san_table_data!R386))), "-")</f>
        <v>-</v>
      </c>
      <c r="S389" s="59" t="str">
        <f>IF(ISNUMBER(san_table_data!S386), IF(san_table_data!S386=-999,"NA",IF(san_table_data!S386&gt;99, "&gt;99", IF(san_table_data!S386&lt;1, "&lt;1", san_table_data!S386))), "-")</f>
        <v>-</v>
      </c>
      <c r="T389" s="59" t="str">
        <f>IF(ISNUMBER(san_table_data!T386), IF(san_table_data!T386=-999,"NA",IF(san_table_data!T386&gt;99, "&gt;99", IF(san_table_data!T386&lt;1, "&lt;1", san_table_data!T386))), "-")</f>
        <v>-</v>
      </c>
      <c r="U389" s="61" t="str">
        <f>IF(ISNUMBER(san_table_data!U386), IF(san_table_data!U386=-999,"NA",IF(san_table_data!U386&gt;99, "&gt;99", IF(san_table_data!U386&lt;1, "&lt;1", san_table_data!U386))), "-")</f>
        <v>-</v>
      </c>
      <c r="V389" s="47" t="str">
        <f>IF(ISNUMBER(san_table_data!V386), IF(san_table_data!V386=-999,"NA",san_table_data!V386), "-")</f>
        <v>-</v>
      </c>
      <c r="W389" s="47" t="str">
        <f>IF(ISNUMBER(san_table_data!W386), IF(san_table_data!W386=-999,"NA",san_table_data!W386), "-")</f>
        <v>-</v>
      </c>
      <c r="X389" s="47"/>
      <c r="Y389" s="47"/>
      <c r="Z389" s="62" t="str">
        <f>IF(ISNUMBER(san_table_data!Z386), IF(san_table_data!Z386=-999,"NA",IF(san_table_data!Z386&gt;99, "&gt;99", IF(san_table_data!Z386&lt;1, "&lt;1", san_table_data!Z386))), "-")</f>
        <v>-</v>
      </c>
      <c r="AA389" s="63" t="str">
        <f>IF(ISNUMBER(san_table_data!AA386), IF(san_table_data!AA386=-999,"NA",IF(san_table_data!AA386&gt;99, "&gt;99", IF(san_table_data!AA386&lt;1, "&lt;1", san_table_data!AA386))), "-")</f>
        <v>-</v>
      </c>
      <c r="AB389" s="63" t="str">
        <f>IF(ISNUMBER(san_table_data!AB386), IF(san_table_data!AB386=-999,"NA",IF(san_table_data!AB386&gt;99, "&gt;99", IF(san_table_data!AB386&lt;1, "&lt;1", san_table_data!AB386))), "-")</f>
        <v>-</v>
      </c>
      <c r="AC389" s="63" t="str">
        <f>IF(ISNUMBER(san_table_data!AC386), IF(san_table_data!AC386=-999,"NA",IF(san_table_data!AC386&gt;99, "&gt;99", IF(san_table_data!AC386&lt;1, "&lt;1", san_table_data!AC386))), "-")</f>
        <v>-</v>
      </c>
      <c r="AD389" s="59" t="str">
        <f>IF(ISNUMBER(san_table_data!AD386), IF(san_table_data!AD386=-999,"NA",IF(san_table_data!AD386&gt;99, "&gt;99", IF(san_table_data!AD386&lt;1, "&lt;1", san_table_data!AD386))), "-")</f>
        <v>-</v>
      </c>
      <c r="AE389" s="59" t="str">
        <f>IF(ISNUMBER(san_table_data!AE386), IF(san_table_data!AE386=-999,"NA",IF(san_table_data!AE386&gt;99, "&gt;99", IF(san_table_data!AE386&lt;1, "&lt;1", san_table_data!AE386))), "-")</f>
        <v>-</v>
      </c>
      <c r="AF389" s="59" t="str">
        <f>IF(ISNUMBER(san_table_data!AF386), IF(san_table_data!AF386=-999,"NA",IF(san_table_data!AF386&gt;99, "&gt;99", IF(san_table_data!AF386&lt;1, "&lt;1", san_table_data!AF386))), "-")</f>
        <v>-</v>
      </c>
      <c r="AG389" s="62" t="str">
        <f>IF(ISNUMBER(san_table_data!AG386), IF(san_table_data!AG386=-999,"NA",IF(san_table_data!AG386&gt;99, "&gt;99", IF(san_table_data!AG386&lt;1, "&lt;1", san_table_data!AG386))), "-")</f>
        <v>-</v>
      </c>
      <c r="AH389" s="63" t="str">
        <f>IF(ISNUMBER(san_table_data!AH386), IF(san_table_data!AH386=-999,"NA",IF(san_table_data!AH386&gt;99, "&gt;99", IF(san_table_data!AH386&lt;1, "&lt;1", san_table_data!AH386))), "-")</f>
        <v>-</v>
      </c>
      <c r="AI389" s="63" t="str">
        <f>IF(ISNUMBER(san_table_data!AI386), IF(san_table_data!AI386=-999,"NA",IF(san_table_data!AI386&gt;99, "&gt;99", IF(san_table_data!AI386&lt;1, "&lt;1", san_table_data!AI386))), "-")</f>
        <v>-</v>
      </c>
      <c r="AJ389" s="63" t="str">
        <f>IF(ISNUMBER(san_table_data!AJ386), IF(san_table_data!AJ386=-999,"NA",IF(san_table_data!AJ386&gt;99, "&gt;99", IF(san_table_data!AJ386&lt;1, "&lt;1", san_table_data!AJ386))), "-")</f>
        <v>-</v>
      </c>
      <c r="AK389" s="59" t="str">
        <f>IF(ISNUMBER(san_table_data!AK386), IF(san_table_data!AK386=-999,"NA",IF(san_table_data!AK386&gt;99, "&gt;99", IF(san_table_data!AK386&lt;1, "&lt;1", san_table_data!AK386))), "-")</f>
        <v>-</v>
      </c>
      <c r="AL389" s="59" t="str">
        <f>IF(ISNUMBER(san_table_data!AL386), IF(san_table_data!AL386=-999,"NA",IF(san_table_data!AL386&gt;99, "&gt;99", IF(san_table_data!AL386&lt;1, "&lt;1", san_table_data!AL386))), "-")</f>
        <v>-</v>
      </c>
      <c r="AM389" s="59" t="str">
        <f>IF(ISNUMBER(san_table_data!AM386), IF(san_table_data!AM386=-999,"NA",IF(san_table_data!AM386&gt;99, "&gt;99", IF(san_table_data!AM386&lt;1, "&lt;1", san_table_data!AM386))), "-")</f>
        <v>-</v>
      </c>
      <c r="AN389" s="62" t="str">
        <f>IF(ISNUMBER(san_table_data!AN386), IF(san_table_data!AN386=-999,"NA",IF(san_table_data!AN386&gt;99, "&gt;99", IF(san_table_data!AN386&lt;1, "&lt;1", san_table_data!AN386))), "-")</f>
        <v>-</v>
      </c>
      <c r="AO389" s="63" t="str">
        <f>IF(ISNUMBER(san_table_data!AO386), IF(san_table_data!AO386=-999,"NA",IF(san_table_data!AO386&gt;99, "&gt;99", IF(san_table_data!AO386&lt;1, "&lt;1", san_table_data!AO386))), "-")</f>
        <v>-</v>
      </c>
      <c r="AP389" s="63" t="str">
        <f>IF(ISNUMBER(san_table_data!AP386), IF(san_table_data!AP386=-999,"NA",IF(san_table_data!AP386&gt;99, "&gt;99", IF(san_table_data!AP386&lt;1, "&lt;1", san_table_data!AP386))), "-")</f>
        <v>-</v>
      </c>
      <c r="AQ389" s="63" t="str">
        <f>IF(ISNUMBER(san_table_data!AQ386), IF(san_table_data!AQ386=-999,"NA",IF(san_table_data!AQ386&gt;99, "&gt;99", IF(san_table_data!AQ386&lt;1, "&lt;1", san_table_data!AQ386))), "-")</f>
        <v>-</v>
      </c>
      <c r="AR389" s="59" t="str">
        <f>IF(ISNUMBER(san_table_data!AR386), IF(san_table_data!AR386=-999,"NA",IF(san_table_data!AR386&gt;99, "&gt;99", IF(san_table_data!AR386&lt;1, "&lt;1", san_table_data!AR386))), "-")</f>
        <v>-</v>
      </c>
      <c r="AS389" s="59" t="str">
        <f>IF(ISNUMBER(san_table_data!AS386), IF(san_table_data!AS386=-999,"NA",IF(san_table_data!AS386&gt;99, "&gt;99", IF(san_table_data!AS386&lt;1, "&lt;1", san_table_data!AS386))), "-")</f>
        <v>-</v>
      </c>
      <c r="AT389" s="59" t="str">
        <f>IF(ISNUMBER(san_table_data!AT386), IF(san_table_data!AT386=-999,"NA",IF(san_table_data!AT386&gt;99, "&gt;99", IF(san_table_data!AT386&lt;1, "&lt;1", san_table_data!AT386))), "-")</f>
        <v>-</v>
      </c>
    </row>
    <row r="390" x14ac:dyDescent="0.25">
      <c r="A390" s="56" t="str">
        <f>IF(ISBLANK(san_table_data!A387), "", san_table_data!A387)</f>
        <v/>
      </c>
      <c r="B390" s="56" t="str">
        <f>IF(ISBLANK(san_table_data!B387), "", san_table_data!B387)</f>
        <v/>
      </c>
      <c r="C390" s="57" t="str">
        <f>IF(ISNUMBER(san_table_data!C387), san_table_data!C387, "-")</f>
        <v>-</v>
      </c>
      <c r="D390" s="58" t="str">
        <f>IF(ISNUMBER(san_table_data!D387), san_table_data!D387, "-")</f>
        <v>-</v>
      </c>
      <c r="E390" s="59" t="str">
        <f>IF(ISNUMBER(san_table_data!E387), san_table_data!E387, "-")</f>
        <v>-</v>
      </c>
      <c r="F390" s="60" t="str">
        <f>IF(ISNUMBER(san_table_data!F387), IF(san_table_data!F387=-999,"NA",IF(san_table_data!F387&gt;99, "&gt;99", IF(san_table_data!F387&lt;1, "&lt;1", san_table_data!F387))), "-")</f>
        <v>-</v>
      </c>
      <c r="G390" s="59" t="str">
        <f>IF(ISNUMBER(san_table_data!G387), IF(san_table_data!G387=-999,"NA",IF(san_table_data!G387&gt;99, "&gt;99", IF(san_table_data!G387&lt;1, "&lt;1", san_table_data!G387))), "-")</f>
        <v>-</v>
      </c>
      <c r="H390" s="59" t="str">
        <f>IF(ISNUMBER(san_table_data!H387), IF(san_table_data!H387=-999,"NA",IF(san_table_data!H387&gt;99, "&gt;99", IF(san_table_data!H387&lt;1, "&lt;1", san_table_data!H387))), "-")</f>
        <v>-</v>
      </c>
      <c r="I390" s="61" t="str">
        <f>IF(ISNUMBER(san_table_data!I387), IF(san_table_data!I387=-999,"NA",IF(san_table_data!I387&gt;99, "&gt;99", IF(san_table_data!I387&lt;1, "&lt;1", san_table_data!I387))), "-")</f>
        <v>-</v>
      </c>
      <c r="J390" s="47" t="str">
        <f>IF(ISNUMBER(san_table_data!J387), IF(san_table_data!J387=-999,"NA",san_table_data!J387), "-")</f>
        <v>-</v>
      </c>
      <c r="K390" s="47" t="str">
        <f>IF(ISNUMBER(san_table_data!K387), IF(san_table_data!K387=-999,"NA",san_table_data!K387), "-")</f>
        <v>-</v>
      </c>
      <c r="L390" s="60" t="str">
        <f>IF(ISNUMBER(san_table_data!L387), IF(san_table_data!L387=-999,"NA",IF(san_table_data!L387&gt;99, "&gt;99", IF(san_table_data!L387&lt;1, "&lt;1", san_table_data!L387))), "-")</f>
        <v>-</v>
      </c>
      <c r="M390" s="59" t="str">
        <f>IF(ISNUMBER(san_table_data!M387), IF(san_table_data!M387=-999,"NA",IF(san_table_data!M387&gt;99, "&gt;99", IF(san_table_data!M387&lt;1, "&lt;1", san_table_data!M387))), "-")</f>
        <v>-</v>
      </c>
      <c r="N390" s="59" t="str">
        <f>IF(ISNUMBER(san_table_data!N387), IF(san_table_data!N387=-999,"NA",IF(san_table_data!N387&gt;99, "&gt;99", IF(san_table_data!N387&lt;1, "&lt;1", san_table_data!N387))), "-")</f>
        <v>-</v>
      </c>
      <c r="O390" s="61" t="str">
        <f>IF(ISNUMBER(san_table_data!O387), IF(san_table_data!O387=-999,"NA",IF(san_table_data!O387&gt;99, "&gt;99", IF(san_table_data!O387&lt;1, "&lt;1", san_table_data!O387))), "-")</f>
        <v>-</v>
      </c>
      <c r="P390" s="47" t="str">
        <f>IF(ISNUMBER(san_table_data!P387), IF(san_table_data!P387=-999,"NA",san_table_data!P387), "-")</f>
        <v>-</v>
      </c>
      <c r="Q390" s="47" t="str">
        <f>IF(ISNUMBER(san_table_data!Q387), IF(san_table_data!Q387=-999,"NA",san_table_data!Q387), "-")</f>
        <v>-</v>
      </c>
      <c r="R390" s="60" t="str">
        <f>IF(ISNUMBER(san_table_data!R387), IF(san_table_data!R387=-999,"NA",IF(san_table_data!R387&gt;99, "&gt;99", IF(san_table_data!R387&lt;1, "&lt;1", san_table_data!R387))), "-")</f>
        <v>-</v>
      </c>
      <c r="S390" s="59" t="str">
        <f>IF(ISNUMBER(san_table_data!S387), IF(san_table_data!S387=-999,"NA",IF(san_table_data!S387&gt;99, "&gt;99", IF(san_table_data!S387&lt;1, "&lt;1", san_table_data!S387))), "-")</f>
        <v>-</v>
      </c>
      <c r="T390" s="59" t="str">
        <f>IF(ISNUMBER(san_table_data!T387), IF(san_table_data!T387=-999,"NA",IF(san_table_data!T387&gt;99, "&gt;99", IF(san_table_data!T387&lt;1, "&lt;1", san_table_data!T387))), "-")</f>
        <v>-</v>
      </c>
      <c r="U390" s="61" t="str">
        <f>IF(ISNUMBER(san_table_data!U387), IF(san_table_data!U387=-999,"NA",IF(san_table_data!U387&gt;99, "&gt;99", IF(san_table_data!U387&lt;1, "&lt;1", san_table_data!U387))), "-")</f>
        <v>-</v>
      </c>
      <c r="V390" s="47" t="str">
        <f>IF(ISNUMBER(san_table_data!V387), IF(san_table_data!V387=-999,"NA",san_table_data!V387), "-")</f>
        <v>-</v>
      </c>
      <c r="W390" s="47" t="str">
        <f>IF(ISNUMBER(san_table_data!W387), IF(san_table_data!W387=-999,"NA",san_table_data!W387), "-")</f>
        <v>-</v>
      </c>
      <c r="X390" s="47"/>
      <c r="Y390" s="47"/>
      <c r="Z390" s="62" t="str">
        <f>IF(ISNUMBER(san_table_data!Z387), IF(san_table_data!Z387=-999,"NA",IF(san_table_data!Z387&gt;99, "&gt;99", IF(san_table_data!Z387&lt;1, "&lt;1", san_table_data!Z387))), "-")</f>
        <v>-</v>
      </c>
      <c r="AA390" s="63" t="str">
        <f>IF(ISNUMBER(san_table_data!AA387), IF(san_table_data!AA387=-999,"NA",IF(san_table_data!AA387&gt;99, "&gt;99", IF(san_table_data!AA387&lt;1, "&lt;1", san_table_data!AA387))), "-")</f>
        <v>-</v>
      </c>
      <c r="AB390" s="63" t="str">
        <f>IF(ISNUMBER(san_table_data!AB387), IF(san_table_data!AB387=-999,"NA",IF(san_table_data!AB387&gt;99, "&gt;99", IF(san_table_data!AB387&lt;1, "&lt;1", san_table_data!AB387))), "-")</f>
        <v>-</v>
      </c>
      <c r="AC390" s="63" t="str">
        <f>IF(ISNUMBER(san_table_data!AC387), IF(san_table_data!AC387=-999,"NA",IF(san_table_data!AC387&gt;99, "&gt;99", IF(san_table_data!AC387&lt;1, "&lt;1", san_table_data!AC387))), "-")</f>
        <v>-</v>
      </c>
      <c r="AD390" s="59" t="str">
        <f>IF(ISNUMBER(san_table_data!AD387), IF(san_table_data!AD387=-999,"NA",IF(san_table_data!AD387&gt;99, "&gt;99", IF(san_table_data!AD387&lt;1, "&lt;1", san_table_data!AD387))), "-")</f>
        <v>-</v>
      </c>
      <c r="AE390" s="59" t="str">
        <f>IF(ISNUMBER(san_table_data!AE387), IF(san_table_data!AE387=-999,"NA",IF(san_table_data!AE387&gt;99, "&gt;99", IF(san_table_data!AE387&lt;1, "&lt;1", san_table_data!AE387))), "-")</f>
        <v>-</v>
      </c>
      <c r="AF390" s="59" t="str">
        <f>IF(ISNUMBER(san_table_data!AF387), IF(san_table_data!AF387=-999,"NA",IF(san_table_data!AF387&gt;99, "&gt;99", IF(san_table_data!AF387&lt;1, "&lt;1", san_table_data!AF387))), "-")</f>
        <v>-</v>
      </c>
      <c r="AG390" s="62" t="str">
        <f>IF(ISNUMBER(san_table_data!AG387), IF(san_table_data!AG387=-999,"NA",IF(san_table_data!AG387&gt;99, "&gt;99", IF(san_table_data!AG387&lt;1, "&lt;1", san_table_data!AG387))), "-")</f>
        <v>-</v>
      </c>
      <c r="AH390" s="63" t="str">
        <f>IF(ISNUMBER(san_table_data!AH387), IF(san_table_data!AH387=-999,"NA",IF(san_table_data!AH387&gt;99, "&gt;99", IF(san_table_data!AH387&lt;1, "&lt;1", san_table_data!AH387))), "-")</f>
        <v>-</v>
      </c>
      <c r="AI390" s="63" t="str">
        <f>IF(ISNUMBER(san_table_data!AI387), IF(san_table_data!AI387=-999,"NA",IF(san_table_data!AI387&gt;99, "&gt;99", IF(san_table_data!AI387&lt;1, "&lt;1", san_table_data!AI387))), "-")</f>
        <v>-</v>
      </c>
      <c r="AJ390" s="63" t="str">
        <f>IF(ISNUMBER(san_table_data!AJ387), IF(san_table_data!AJ387=-999,"NA",IF(san_table_data!AJ387&gt;99, "&gt;99", IF(san_table_data!AJ387&lt;1, "&lt;1", san_table_data!AJ387))), "-")</f>
        <v>-</v>
      </c>
      <c r="AK390" s="59" t="str">
        <f>IF(ISNUMBER(san_table_data!AK387), IF(san_table_data!AK387=-999,"NA",IF(san_table_data!AK387&gt;99, "&gt;99", IF(san_table_data!AK387&lt;1, "&lt;1", san_table_data!AK387))), "-")</f>
        <v>-</v>
      </c>
      <c r="AL390" s="59" t="str">
        <f>IF(ISNUMBER(san_table_data!AL387), IF(san_table_data!AL387=-999,"NA",IF(san_table_data!AL387&gt;99, "&gt;99", IF(san_table_data!AL387&lt;1, "&lt;1", san_table_data!AL387))), "-")</f>
        <v>-</v>
      </c>
      <c r="AM390" s="59" t="str">
        <f>IF(ISNUMBER(san_table_data!AM387), IF(san_table_data!AM387=-999,"NA",IF(san_table_data!AM387&gt;99, "&gt;99", IF(san_table_data!AM387&lt;1, "&lt;1", san_table_data!AM387))), "-")</f>
        <v>-</v>
      </c>
      <c r="AN390" s="62" t="str">
        <f>IF(ISNUMBER(san_table_data!AN387), IF(san_table_data!AN387=-999,"NA",IF(san_table_data!AN387&gt;99, "&gt;99", IF(san_table_data!AN387&lt;1, "&lt;1", san_table_data!AN387))), "-")</f>
        <v>-</v>
      </c>
      <c r="AO390" s="63" t="str">
        <f>IF(ISNUMBER(san_table_data!AO387), IF(san_table_data!AO387=-999,"NA",IF(san_table_data!AO387&gt;99, "&gt;99", IF(san_table_data!AO387&lt;1, "&lt;1", san_table_data!AO387))), "-")</f>
        <v>-</v>
      </c>
      <c r="AP390" s="63" t="str">
        <f>IF(ISNUMBER(san_table_data!AP387), IF(san_table_data!AP387=-999,"NA",IF(san_table_data!AP387&gt;99, "&gt;99", IF(san_table_data!AP387&lt;1, "&lt;1", san_table_data!AP387))), "-")</f>
        <v>-</v>
      </c>
      <c r="AQ390" s="63" t="str">
        <f>IF(ISNUMBER(san_table_data!AQ387), IF(san_table_data!AQ387=-999,"NA",IF(san_table_data!AQ387&gt;99, "&gt;99", IF(san_table_data!AQ387&lt;1, "&lt;1", san_table_data!AQ387))), "-")</f>
        <v>-</v>
      </c>
      <c r="AR390" s="59" t="str">
        <f>IF(ISNUMBER(san_table_data!AR387), IF(san_table_data!AR387=-999,"NA",IF(san_table_data!AR387&gt;99, "&gt;99", IF(san_table_data!AR387&lt;1, "&lt;1", san_table_data!AR387))), "-")</f>
        <v>-</v>
      </c>
      <c r="AS390" s="59" t="str">
        <f>IF(ISNUMBER(san_table_data!AS387), IF(san_table_data!AS387=-999,"NA",IF(san_table_data!AS387&gt;99, "&gt;99", IF(san_table_data!AS387&lt;1, "&lt;1", san_table_data!AS387))), "-")</f>
        <v>-</v>
      </c>
      <c r="AT390" s="59" t="str">
        <f>IF(ISNUMBER(san_table_data!AT387), IF(san_table_data!AT387=-999,"NA",IF(san_table_data!AT387&gt;99, "&gt;99", IF(san_table_data!AT387&lt;1, "&lt;1", san_table_data!AT387))), "-")</f>
        <v>-</v>
      </c>
    </row>
    <row r="391" x14ac:dyDescent="0.25">
      <c r="A391" s="56" t="str">
        <f>IF(ISBLANK(san_table_data!A388), "", san_table_data!A388)</f>
        <v/>
      </c>
      <c r="B391" s="56" t="str">
        <f>IF(ISBLANK(san_table_data!B388), "", san_table_data!B388)</f>
        <v/>
      </c>
      <c r="C391" s="57" t="str">
        <f>IF(ISNUMBER(san_table_data!C388), san_table_data!C388, "-")</f>
        <v>-</v>
      </c>
      <c r="D391" s="58" t="str">
        <f>IF(ISNUMBER(san_table_data!D388), san_table_data!D388, "-")</f>
        <v>-</v>
      </c>
      <c r="E391" s="59" t="str">
        <f>IF(ISNUMBER(san_table_data!E388), san_table_data!E388, "-")</f>
        <v>-</v>
      </c>
      <c r="F391" s="60" t="str">
        <f>IF(ISNUMBER(san_table_data!F388), IF(san_table_data!F388=-999,"NA",IF(san_table_data!F388&gt;99, "&gt;99", IF(san_table_data!F388&lt;1, "&lt;1", san_table_data!F388))), "-")</f>
        <v>-</v>
      </c>
      <c r="G391" s="59" t="str">
        <f>IF(ISNUMBER(san_table_data!G388), IF(san_table_data!G388=-999,"NA",IF(san_table_data!G388&gt;99, "&gt;99", IF(san_table_data!G388&lt;1, "&lt;1", san_table_data!G388))), "-")</f>
        <v>-</v>
      </c>
      <c r="H391" s="59" t="str">
        <f>IF(ISNUMBER(san_table_data!H388), IF(san_table_data!H388=-999,"NA",IF(san_table_data!H388&gt;99, "&gt;99", IF(san_table_data!H388&lt;1, "&lt;1", san_table_data!H388))), "-")</f>
        <v>-</v>
      </c>
      <c r="I391" s="61" t="str">
        <f>IF(ISNUMBER(san_table_data!I388), IF(san_table_data!I388=-999,"NA",IF(san_table_data!I388&gt;99, "&gt;99", IF(san_table_data!I388&lt;1, "&lt;1", san_table_data!I388))), "-")</f>
        <v>-</v>
      </c>
      <c r="J391" s="47" t="str">
        <f>IF(ISNUMBER(san_table_data!J388), IF(san_table_data!J388=-999,"NA",san_table_data!J388), "-")</f>
        <v>-</v>
      </c>
      <c r="K391" s="47" t="str">
        <f>IF(ISNUMBER(san_table_data!K388), IF(san_table_data!K388=-999,"NA",san_table_data!K388), "-")</f>
        <v>-</v>
      </c>
      <c r="L391" s="60" t="str">
        <f>IF(ISNUMBER(san_table_data!L388), IF(san_table_data!L388=-999,"NA",IF(san_table_data!L388&gt;99, "&gt;99", IF(san_table_data!L388&lt;1, "&lt;1", san_table_data!L388))), "-")</f>
        <v>-</v>
      </c>
      <c r="M391" s="59" t="str">
        <f>IF(ISNUMBER(san_table_data!M388), IF(san_table_data!M388=-999,"NA",IF(san_table_data!M388&gt;99, "&gt;99", IF(san_table_data!M388&lt;1, "&lt;1", san_table_data!M388))), "-")</f>
        <v>-</v>
      </c>
      <c r="N391" s="59" t="str">
        <f>IF(ISNUMBER(san_table_data!N388), IF(san_table_data!N388=-999,"NA",IF(san_table_data!N388&gt;99, "&gt;99", IF(san_table_data!N388&lt;1, "&lt;1", san_table_data!N388))), "-")</f>
        <v>-</v>
      </c>
      <c r="O391" s="61" t="str">
        <f>IF(ISNUMBER(san_table_data!O388), IF(san_table_data!O388=-999,"NA",IF(san_table_data!O388&gt;99, "&gt;99", IF(san_table_data!O388&lt;1, "&lt;1", san_table_data!O388))), "-")</f>
        <v>-</v>
      </c>
      <c r="P391" s="47" t="str">
        <f>IF(ISNUMBER(san_table_data!P388), IF(san_table_data!P388=-999,"NA",san_table_data!P388), "-")</f>
        <v>-</v>
      </c>
      <c r="Q391" s="47" t="str">
        <f>IF(ISNUMBER(san_table_data!Q388), IF(san_table_data!Q388=-999,"NA",san_table_data!Q388), "-")</f>
        <v>-</v>
      </c>
      <c r="R391" s="60" t="str">
        <f>IF(ISNUMBER(san_table_data!R388), IF(san_table_data!R388=-999,"NA",IF(san_table_data!R388&gt;99, "&gt;99", IF(san_table_data!R388&lt;1, "&lt;1", san_table_data!R388))), "-")</f>
        <v>-</v>
      </c>
      <c r="S391" s="59" t="str">
        <f>IF(ISNUMBER(san_table_data!S388), IF(san_table_data!S388=-999,"NA",IF(san_table_data!S388&gt;99, "&gt;99", IF(san_table_data!S388&lt;1, "&lt;1", san_table_data!S388))), "-")</f>
        <v>-</v>
      </c>
      <c r="T391" s="59" t="str">
        <f>IF(ISNUMBER(san_table_data!T388), IF(san_table_data!T388=-999,"NA",IF(san_table_data!T388&gt;99, "&gt;99", IF(san_table_data!T388&lt;1, "&lt;1", san_table_data!T388))), "-")</f>
        <v>-</v>
      </c>
      <c r="U391" s="61" t="str">
        <f>IF(ISNUMBER(san_table_data!U388), IF(san_table_data!U388=-999,"NA",IF(san_table_data!U388&gt;99, "&gt;99", IF(san_table_data!U388&lt;1, "&lt;1", san_table_data!U388))), "-")</f>
        <v>-</v>
      </c>
      <c r="V391" s="47" t="str">
        <f>IF(ISNUMBER(san_table_data!V388), IF(san_table_data!V388=-999,"NA",san_table_data!V388), "-")</f>
        <v>-</v>
      </c>
      <c r="W391" s="47" t="str">
        <f>IF(ISNUMBER(san_table_data!W388), IF(san_table_data!W388=-999,"NA",san_table_data!W388), "-")</f>
        <v>-</v>
      </c>
      <c r="X391" s="47"/>
      <c r="Y391" s="47"/>
      <c r="Z391" s="62" t="str">
        <f>IF(ISNUMBER(san_table_data!Z388), IF(san_table_data!Z388=-999,"NA",IF(san_table_data!Z388&gt;99, "&gt;99", IF(san_table_data!Z388&lt;1, "&lt;1", san_table_data!Z388))), "-")</f>
        <v>-</v>
      </c>
      <c r="AA391" s="63" t="str">
        <f>IF(ISNUMBER(san_table_data!AA388), IF(san_table_data!AA388=-999,"NA",IF(san_table_data!AA388&gt;99, "&gt;99", IF(san_table_data!AA388&lt;1, "&lt;1", san_table_data!AA388))), "-")</f>
        <v>-</v>
      </c>
      <c r="AB391" s="63" t="str">
        <f>IF(ISNUMBER(san_table_data!AB388), IF(san_table_data!AB388=-999,"NA",IF(san_table_data!AB388&gt;99, "&gt;99", IF(san_table_data!AB388&lt;1, "&lt;1", san_table_data!AB388))), "-")</f>
        <v>-</v>
      </c>
      <c r="AC391" s="63" t="str">
        <f>IF(ISNUMBER(san_table_data!AC388), IF(san_table_data!AC388=-999,"NA",IF(san_table_data!AC388&gt;99, "&gt;99", IF(san_table_data!AC388&lt;1, "&lt;1", san_table_data!AC388))), "-")</f>
        <v>-</v>
      </c>
      <c r="AD391" s="59" t="str">
        <f>IF(ISNUMBER(san_table_data!AD388), IF(san_table_data!AD388=-999,"NA",IF(san_table_data!AD388&gt;99, "&gt;99", IF(san_table_data!AD388&lt;1, "&lt;1", san_table_data!AD388))), "-")</f>
        <v>-</v>
      </c>
      <c r="AE391" s="59" t="str">
        <f>IF(ISNUMBER(san_table_data!AE388), IF(san_table_data!AE388=-999,"NA",IF(san_table_data!AE388&gt;99, "&gt;99", IF(san_table_data!AE388&lt;1, "&lt;1", san_table_data!AE388))), "-")</f>
        <v>-</v>
      </c>
      <c r="AF391" s="59" t="str">
        <f>IF(ISNUMBER(san_table_data!AF388), IF(san_table_data!AF388=-999,"NA",IF(san_table_data!AF388&gt;99, "&gt;99", IF(san_table_data!AF388&lt;1, "&lt;1", san_table_data!AF388))), "-")</f>
        <v>-</v>
      </c>
      <c r="AG391" s="62" t="str">
        <f>IF(ISNUMBER(san_table_data!AG388), IF(san_table_data!AG388=-999,"NA",IF(san_table_data!AG388&gt;99, "&gt;99", IF(san_table_data!AG388&lt;1, "&lt;1", san_table_data!AG388))), "-")</f>
        <v>-</v>
      </c>
      <c r="AH391" s="63" t="str">
        <f>IF(ISNUMBER(san_table_data!AH388), IF(san_table_data!AH388=-999,"NA",IF(san_table_data!AH388&gt;99, "&gt;99", IF(san_table_data!AH388&lt;1, "&lt;1", san_table_data!AH388))), "-")</f>
        <v>-</v>
      </c>
      <c r="AI391" s="63" t="str">
        <f>IF(ISNUMBER(san_table_data!AI388), IF(san_table_data!AI388=-999,"NA",IF(san_table_data!AI388&gt;99, "&gt;99", IF(san_table_data!AI388&lt;1, "&lt;1", san_table_data!AI388))), "-")</f>
        <v>-</v>
      </c>
      <c r="AJ391" s="63" t="str">
        <f>IF(ISNUMBER(san_table_data!AJ388), IF(san_table_data!AJ388=-999,"NA",IF(san_table_data!AJ388&gt;99, "&gt;99", IF(san_table_data!AJ388&lt;1, "&lt;1", san_table_data!AJ388))), "-")</f>
        <v>-</v>
      </c>
      <c r="AK391" s="59" t="str">
        <f>IF(ISNUMBER(san_table_data!AK388), IF(san_table_data!AK388=-999,"NA",IF(san_table_data!AK388&gt;99, "&gt;99", IF(san_table_data!AK388&lt;1, "&lt;1", san_table_data!AK388))), "-")</f>
        <v>-</v>
      </c>
      <c r="AL391" s="59" t="str">
        <f>IF(ISNUMBER(san_table_data!AL388), IF(san_table_data!AL388=-999,"NA",IF(san_table_data!AL388&gt;99, "&gt;99", IF(san_table_data!AL388&lt;1, "&lt;1", san_table_data!AL388))), "-")</f>
        <v>-</v>
      </c>
      <c r="AM391" s="59" t="str">
        <f>IF(ISNUMBER(san_table_data!AM388), IF(san_table_data!AM388=-999,"NA",IF(san_table_data!AM388&gt;99, "&gt;99", IF(san_table_data!AM388&lt;1, "&lt;1", san_table_data!AM388))), "-")</f>
        <v>-</v>
      </c>
      <c r="AN391" s="62" t="str">
        <f>IF(ISNUMBER(san_table_data!AN388), IF(san_table_data!AN388=-999,"NA",IF(san_table_data!AN388&gt;99, "&gt;99", IF(san_table_data!AN388&lt;1, "&lt;1", san_table_data!AN388))), "-")</f>
        <v>-</v>
      </c>
      <c r="AO391" s="63" t="str">
        <f>IF(ISNUMBER(san_table_data!AO388), IF(san_table_data!AO388=-999,"NA",IF(san_table_data!AO388&gt;99, "&gt;99", IF(san_table_data!AO388&lt;1, "&lt;1", san_table_data!AO388))), "-")</f>
        <v>-</v>
      </c>
      <c r="AP391" s="63" t="str">
        <f>IF(ISNUMBER(san_table_data!AP388), IF(san_table_data!AP388=-999,"NA",IF(san_table_data!AP388&gt;99, "&gt;99", IF(san_table_data!AP388&lt;1, "&lt;1", san_table_data!AP388))), "-")</f>
        <v>-</v>
      </c>
      <c r="AQ391" s="63" t="str">
        <f>IF(ISNUMBER(san_table_data!AQ388), IF(san_table_data!AQ388=-999,"NA",IF(san_table_data!AQ388&gt;99, "&gt;99", IF(san_table_data!AQ388&lt;1, "&lt;1", san_table_data!AQ388))), "-")</f>
        <v>-</v>
      </c>
      <c r="AR391" s="59" t="str">
        <f>IF(ISNUMBER(san_table_data!AR388), IF(san_table_data!AR388=-999,"NA",IF(san_table_data!AR388&gt;99, "&gt;99", IF(san_table_data!AR388&lt;1, "&lt;1", san_table_data!AR388))), "-")</f>
        <v>-</v>
      </c>
      <c r="AS391" s="59" t="str">
        <f>IF(ISNUMBER(san_table_data!AS388), IF(san_table_data!AS388=-999,"NA",IF(san_table_data!AS388&gt;99, "&gt;99", IF(san_table_data!AS388&lt;1, "&lt;1", san_table_data!AS388))), "-")</f>
        <v>-</v>
      </c>
      <c r="AT391" s="59" t="str">
        <f>IF(ISNUMBER(san_table_data!AT388), IF(san_table_data!AT388=-999,"NA",IF(san_table_data!AT388&gt;99, "&gt;99", IF(san_table_data!AT388&lt;1, "&lt;1", san_table_data!AT388))), "-")</f>
        <v>-</v>
      </c>
    </row>
    <row r="392" x14ac:dyDescent="0.25">
      <c r="A392" s="56" t="str">
        <f>IF(ISBLANK(san_table_data!A389), "", san_table_data!A389)</f>
        <v/>
      </c>
      <c r="B392" s="56" t="str">
        <f>IF(ISBLANK(san_table_data!B389), "", san_table_data!B389)</f>
        <v/>
      </c>
      <c r="C392" s="57" t="str">
        <f>IF(ISNUMBER(san_table_data!C389), san_table_data!C389, "-")</f>
        <v>-</v>
      </c>
      <c r="D392" s="58" t="str">
        <f>IF(ISNUMBER(san_table_data!D389), san_table_data!D389, "-")</f>
        <v>-</v>
      </c>
      <c r="E392" s="59" t="str">
        <f>IF(ISNUMBER(san_table_data!E389), san_table_data!E389, "-")</f>
        <v>-</v>
      </c>
      <c r="F392" s="60" t="str">
        <f>IF(ISNUMBER(san_table_data!F389), IF(san_table_data!F389=-999,"NA",IF(san_table_data!F389&gt;99, "&gt;99", IF(san_table_data!F389&lt;1, "&lt;1", san_table_data!F389))), "-")</f>
        <v>-</v>
      </c>
      <c r="G392" s="59" t="str">
        <f>IF(ISNUMBER(san_table_data!G389), IF(san_table_data!G389=-999,"NA",IF(san_table_data!G389&gt;99, "&gt;99", IF(san_table_data!G389&lt;1, "&lt;1", san_table_data!G389))), "-")</f>
        <v>-</v>
      </c>
      <c r="H392" s="59" t="str">
        <f>IF(ISNUMBER(san_table_data!H389), IF(san_table_data!H389=-999,"NA",IF(san_table_data!H389&gt;99, "&gt;99", IF(san_table_data!H389&lt;1, "&lt;1", san_table_data!H389))), "-")</f>
        <v>-</v>
      </c>
      <c r="I392" s="61" t="str">
        <f>IF(ISNUMBER(san_table_data!I389), IF(san_table_data!I389=-999,"NA",IF(san_table_data!I389&gt;99, "&gt;99", IF(san_table_data!I389&lt;1, "&lt;1", san_table_data!I389))), "-")</f>
        <v>-</v>
      </c>
      <c r="J392" s="47" t="str">
        <f>IF(ISNUMBER(san_table_data!J389), IF(san_table_data!J389=-999,"NA",san_table_data!J389), "-")</f>
        <v>-</v>
      </c>
      <c r="K392" s="47" t="str">
        <f>IF(ISNUMBER(san_table_data!K389), IF(san_table_data!K389=-999,"NA",san_table_data!K389), "-")</f>
        <v>-</v>
      </c>
      <c r="L392" s="60" t="str">
        <f>IF(ISNUMBER(san_table_data!L389), IF(san_table_data!L389=-999,"NA",IF(san_table_data!L389&gt;99, "&gt;99", IF(san_table_data!L389&lt;1, "&lt;1", san_table_data!L389))), "-")</f>
        <v>-</v>
      </c>
      <c r="M392" s="59" t="str">
        <f>IF(ISNUMBER(san_table_data!M389), IF(san_table_data!M389=-999,"NA",IF(san_table_data!M389&gt;99, "&gt;99", IF(san_table_data!M389&lt;1, "&lt;1", san_table_data!M389))), "-")</f>
        <v>-</v>
      </c>
      <c r="N392" s="59" t="str">
        <f>IF(ISNUMBER(san_table_data!N389), IF(san_table_data!N389=-999,"NA",IF(san_table_data!N389&gt;99, "&gt;99", IF(san_table_data!N389&lt;1, "&lt;1", san_table_data!N389))), "-")</f>
        <v>-</v>
      </c>
      <c r="O392" s="61" t="str">
        <f>IF(ISNUMBER(san_table_data!O389), IF(san_table_data!O389=-999,"NA",IF(san_table_data!O389&gt;99, "&gt;99", IF(san_table_data!O389&lt;1, "&lt;1", san_table_data!O389))), "-")</f>
        <v>-</v>
      </c>
      <c r="P392" s="47" t="str">
        <f>IF(ISNUMBER(san_table_data!P389), IF(san_table_data!P389=-999,"NA",san_table_data!P389), "-")</f>
        <v>-</v>
      </c>
      <c r="Q392" s="47" t="str">
        <f>IF(ISNUMBER(san_table_data!Q389), IF(san_table_data!Q389=-999,"NA",san_table_data!Q389), "-")</f>
        <v>-</v>
      </c>
      <c r="R392" s="60" t="str">
        <f>IF(ISNUMBER(san_table_data!R389), IF(san_table_data!R389=-999,"NA",IF(san_table_data!R389&gt;99, "&gt;99", IF(san_table_data!R389&lt;1, "&lt;1", san_table_data!R389))), "-")</f>
        <v>-</v>
      </c>
      <c r="S392" s="59" t="str">
        <f>IF(ISNUMBER(san_table_data!S389), IF(san_table_data!S389=-999,"NA",IF(san_table_data!S389&gt;99, "&gt;99", IF(san_table_data!S389&lt;1, "&lt;1", san_table_data!S389))), "-")</f>
        <v>-</v>
      </c>
      <c r="T392" s="59" t="str">
        <f>IF(ISNUMBER(san_table_data!T389), IF(san_table_data!T389=-999,"NA",IF(san_table_data!T389&gt;99, "&gt;99", IF(san_table_data!T389&lt;1, "&lt;1", san_table_data!T389))), "-")</f>
        <v>-</v>
      </c>
      <c r="U392" s="61" t="str">
        <f>IF(ISNUMBER(san_table_data!U389), IF(san_table_data!U389=-999,"NA",IF(san_table_data!U389&gt;99, "&gt;99", IF(san_table_data!U389&lt;1, "&lt;1", san_table_data!U389))), "-")</f>
        <v>-</v>
      </c>
      <c r="V392" s="47" t="str">
        <f>IF(ISNUMBER(san_table_data!V389), IF(san_table_data!V389=-999,"NA",san_table_data!V389), "-")</f>
        <v>-</v>
      </c>
      <c r="W392" s="47" t="str">
        <f>IF(ISNUMBER(san_table_data!W389), IF(san_table_data!W389=-999,"NA",san_table_data!W389), "-")</f>
        <v>-</v>
      </c>
      <c r="X392" s="47"/>
      <c r="Y392" s="47"/>
      <c r="Z392" s="62" t="str">
        <f>IF(ISNUMBER(san_table_data!Z389), IF(san_table_data!Z389=-999,"NA",IF(san_table_data!Z389&gt;99, "&gt;99", IF(san_table_data!Z389&lt;1, "&lt;1", san_table_data!Z389))), "-")</f>
        <v>-</v>
      </c>
      <c r="AA392" s="63" t="str">
        <f>IF(ISNUMBER(san_table_data!AA389), IF(san_table_data!AA389=-999,"NA",IF(san_table_data!AA389&gt;99, "&gt;99", IF(san_table_data!AA389&lt;1, "&lt;1", san_table_data!AA389))), "-")</f>
        <v>-</v>
      </c>
      <c r="AB392" s="63" t="str">
        <f>IF(ISNUMBER(san_table_data!AB389), IF(san_table_data!AB389=-999,"NA",IF(san_table_data!AB389&gt;99, "&gt;99", IF(san_table_data!AB389&lt;1, "&lt;1", san_table_data!AB389))), "-")</f>
        <v>-</v>
      </c>
      <c r="AC392" s="63" t="str">
        <f>IF(ISNUMBER(san_table_data!AC389), IF(san_table_data!AC389=-999,"NA",IF(san_table_data!AC389&gt;99, "&gt;99", IF(san_table_data!AC389&lt;1, "&lt;1", san_table_data!AC389))), "-")</f>
        <v>-</v>
      </c>
      <c r="AD392" s="59" t="str">
        <f>IF(ISNUMBER(san_table_data!AD389), IF(san_table_data!AD389=-999,"NA",IF(san_table_data!AD389&gt;99, "&gt;99", IF(san_table_data!AD389&lt;1, "&lt;1", san_table_data!AD389))), "-")</f>
        <v>-</v>
      </c>
      <c r="AE392" s="59" t="str">
        <f>IF(ISNUMBER(san_table_data!AE389), IF(san_table_data!AE389=-999,"NA",IF(san_table_data!AE389&gt;99, "&gt;99", IF(san_table_data!AE389&lt;1, "&lt;1", san_table_data!AE389))), "-")</f>
        <v>-</v>
      </c>
      <c r="AF392" s="59" t="str">
        <f>IF(ISNUMBER(san_table_data!AF389), IF(san_table_data!AF389=-999,"NA",IF(san_table_data!AF389&gt;99, "&gt;99", IF(san_table_data!AF389&lt;1, "&lt;1", san_table_data!AF389))), "-")</f>
        <v>-</v>
      </c>
      <c r="AG392" s="62" t="str">
        <f>IF(ISNUMBER(san_table_data!AG389), IF(san_table_data!AG389=-999,"NA",IF(san_table_data!AG389&gt;99, "&gt;99", IF(san_table_data!AG389&lt;1, "&lt;1", san_table_data!AG389))), "-")</f>
        <v>-</v>
      </c>
      <c r="AH392" s="63" t="str">
        <f>IF(ISNUMBER(san_table_data!AH389), IF(san_table_data!AH389=-999,"NA",IF(san_table_data!AH389&gt;99, "&gt;99", IF(san_table_data!AH389&lt;1, "&lt;1", san_table_data!AH389))), "-")</f>
        <v>-</v>
      </c>
      <c r="AI392" s="63" t="str">
        <f>IF(ISNUMBER(san_table_data!AI389), IF(san_table_data!AI389=-999,"NA",IF(san_table_data!AI389&gt;99, "&gt;99", IF(san_table_data!AI389&lt;1, "&lt;1", san_table_data!AI389))), "-")</f>
        <v>-</v>
      </c>
      <c r="AJ392" s="63" t="str">
        <f>IF(ISNUMBER(san_table_data!AJ389), IF(san_table_data!AJ389=-999,"NA",IF(san_table_data!AJ389&gt;99, "&gt;99", IF(san_table_data!AJ389&lt;1, "&lt;1", san_table_data!AJ389))), "-")</f>
        <v>-</v>
      </c>
      <c r="AK392" s="59" t="str">
        <f>IF(ISNUMBER(san_table_data!AK389), IF(san_table_data!AK389=-999,"NA",IF(san_table_data!AK389&gt;99, "&gt;99", IF(san_table_data!AK389&lt;1, "&lt;1", san_table_data!AK389))), "-")</f>
        <v>-</v>
      </c>
      <c r="AL392" s="59" t="str">
        <f>IF(ISNUMBER(san_table_data!AL389), IF(san_table_data!AL389=-999,"NA",IF(san_table_data!AL389&gt;99, "&gt;99", IF(san_table_data!AL389&lt;1, "&lt;1", san_table_data!AL389))), "-")</f>
        <v>-</v>
      </c>
      <c r="AM392" s="59" t="str">
        <f>IF(ISNUMBER(san_table_data!AM389), IF(san_table_data!AM389=-999,"NA",IF(san_table_data!AM389&gt;99, "&gt;99", IF(san_table_data!AM389&lt;1, "&lt;1", san_table_data!AM389))), "-")</f>
        <v>-</v>
      </c>
      <c r="AN392" s="62" t="str">
        <f>IF(ISNUMBER(san_table_data!AN389), IF(san_table_data!AN389=-999,"NA",IF(san_table_data!AN389&gt;99, "&gt;99", IF(san_table_data!AN389&lt;1, "&lt;1", san_table_data!AN389))), "-")</f>
        <v>-</v>
      </c>
      <c r="AO392" s="63" t="str">
        <f>IF(ISNUMBER(san_table_data!AO389), IF(san_table_data!AO389=-999,"NA",IF(san_table_data!AO389&gt;99, "&gt;99", IF(san_table_data!AO389&lt;1, "&lt;1", san_table_data!AO389))), "-")</f>
        <v>-</v>
      </c>
      <c r="AP392" s="63" t="str">
        <f>IF(ISNUMBER(san_table_data!AP389), IF(san_table_data!AP389=-999,"NA",IF(san_table_data!AP389&gt;99, "&gt;99", IF(san_table_data!AP389&lt;1, "&lt;1", san_table_data!AP389))), "-")</f>
        <v>-</v>
      </c>
      <c r="AQ392" s="63" t="str">
        <f>IF(ISNUMBER(san_table_data!AQ389), IF(san_table_data!AQ389=-999,"NA",IF(san_table_data!AQ389&gt;99, "&gt;99", IF(san_table_data!AQ389&lt;1, "&lt;1", san_table_data!AQ389))), "-")</f>
        <v>-</v>
      </c>
      <c r="AR392" s="59" t="str">
        <f>IF(ISNUMBER(san_table_data!AR389), IF(san_table_data!AR389=-999,"NA",IF(san_table_data!AR389&gt;99, "&gt;99", IF(san_table_data!AR389&lt;1, "&lt;1", san_table_data!AR389))), "-")</f>
        <v>-</v>
      </c>
      <c r="AS392" s="59" t="str">
        <f>IF(ISNUMBER(san_table_data!AS389), IF(san_table_data!AS389=-999,"NA",IF(san_table_data!AS389&gt;99, "&gt;99", IF(san_table_data!AS389&lt;1, "&lt;1", san_table_data!AS389))), "-")</f>
        <v>-</v>
      </c>
      <c r="AT392" s="59" t="str">
        <f>IF(ISNUMBER(san_table_data!AT389), IF(san_table_data!AT389=-999,"NA",IF(san_table_data!AT389&gt;99, "&gt;99", IF(san_table_data!AT389&lt;1, "&lt;1", san_table_data!AT389))), "-")</f>
        <v>-</v>
      </c>
    </row>
    <row r="393" x14ac:dyDescent="0.25">
      <c r="A393" s="56" t="str">
        <f>IF(ISBLANK(san_table_data!A390), "", san_table_data!A390)</f>
        <v/>
      </c>
      <c r="B393" s="56" t="str">
        <f>IF(ISBLANK(san_table_data!B390), "", san_table_data!B390)</f>
        <v/>
      </c>
      <c r="C393" s="57" t="str">
        <f>IF(ISNUMBER(san_table_data!C390), san_table_data!C390, "-")</f>
        <v>-</v>
      </c>
      <c r="D393" s="58" t="str">
        <f>IF(ISNUMBER(san_table_data!D390), san_table_data!D390, "-")</f>
        <v>-</v>
      </c>
      <c r="E393" s="59" t="str">
        <f>IF(ISNUMBER(san_table_data!E390), san_table_data!E390, "-")</f>
        <v>-</v>
      </c>
      <c r="F393" s="60" t="str">
        <f>IF(ISNUMBER(san_table_data!F390), IF(san_table_data!F390=-999,"NA",IF(san_table_data!F390&gt;99, "&gt;99", IF(san_table_data!F390&lt;1, "&lt;1", san_table_data!F390))), "-")</f>
        <v>-</v>
      </c>
      <c r="G393" s="59" t="str">
        <f>IF(ISNUMBER(san_table_data!G390), IF(san_table_data!G390=-999,"NA",IF(san_table_data!G390&gt;99, "&gt;99", IF(san_table_data!G390&lt;1, "&lt;1", san_table_data!G390))), "-")</f>
        <v>-</v>
      </c>
      <c r="H393" s="59" t="str">
        <f>IF(ISNUMBER(san_table_data!H390), IF(san_table_data!H390=-999,"NA",IF(san_table_data!H390&gt;99, "&gt;99", IF(san_table_data!H390&lt;1, "&lt;1", san_table_data!H390))), "-")</f>
        <v>-</v>
      </c>
      <c r="I393" s="61" t="str">
        <f>IF(ISNUMBER(san_table_data!I390), IF(san_table_data!I390=-999,"NA",IF(san_table_data!I390&gt;99, "&gt;99", IF(san_table_data!I390&lt;1, "&lt;1", san_table_data!I390))), "-")</f>
        <v>-</v>
      </c>
      <c r="J393" s="47" t="str">
        <f>IF(ISNUMBER(san_table_data!J390), IF(san_table_data!J390=-999,"NA",san_table_data!J390), "-")</f>
        <v>-</v>
      </c>
      <c r="K393" s="47" t="str">
        <f>IF(ISNUMBER(san_table_data!K390), IF(san_table_data!K390=-999,"NA",san_table_data!K390), "-")</f>
        <v>-</v>
      </c>
      <c r="L393" s="60" t="str">
        <f>IF(ISNUMBER(san_table_data!L390), IF(san_table_data!L390=-999,"NA",IF(san_table_data!L390&gt;99, "&gt;99", IF(san_table_data!L390&lt;1, "&lt;1", san_table_data!L390))), "-")</f>
        <v>-</v>
      </c>
      <c r="M393" s="59" t="str">
        <f>IF(ISNUMBER(san_table_data!M390), IF(san_table_data!M390=-999,"NA",IF(san_table_data!M390&gt;99, "&gt;99", IF(san_table_data!M390&lt;1, "&lt;1", san_table_data!M390))), "-")</f>
        <v>-</v>
      </c>
      <c r="N393" s="59" t="str">
        <f>IF(ISNUMBER(san_table_data!N390), IF(san_table_data!N390=-999,"NA",IF(san_table_data!N390&gt;99, "&gt;99", IF(san_table_data!N390&lt;1, "&lt;1", san_table_data!N390))), "-")</f>
        <v>-</v>
      </c>
      <c r="O393" s="61" t="str">
        <f>IF(ISNUMBER(san_table_data!O390), IF(san_table_data!O390=-999,"NA",IF(san_table_data!O390&gt;99, "&gt;99", IF(san_table_data!O390&lt;1, "&lt;1", san_table_data!O390))), "-")</f>
        <v>-</v>
      </c>
      <c r="P393" s="47" t="str">
        <f>IF(ISNUMBER(san_table_data!P390), IF(san_table_data!P390=-999,"NA",san_table_data!P390), "-")</f>
        <v>-</v>
      </c>
      <c r="Q393" s="47" t="str">
        <f>IF(ISNUMBER(san_table_data!Q390), IF(san_table_data!Q390=-999,"NA",san_table_data!Q390), "-")</f>
        <v>-</v>
      </c>
      <c r="R393" s="60" t="str">
        <f>IF(ISNUMBER(san_table_data!R390), IF(san_table_data!R390=-999,"NA",IF(san_table_data!R390&gt;99, "&gt;99", IF(san_table_data!R390&lt;1, "&lt;1", san_table_data!R390))), "-")</f>
        <v>-</v>
      </c>
      <c r="S393" s="59" t="str">
        <f>IF(ISNUMBER(san_table_data!S390), IF(san_table_data!S390=-999,"NA",IF(san_table_data!S390&gt;99, "&gt;99", IF(san_table_data!S390&lt;1, "&lt;1", san_table_data!S390))), "-")</f>
        <v>-</v>
      </c>
      <c r="T393" s="59" t="str">
        <f>IF(ISNUMBER(san_table_data!T390), IF(san_table_data!T390=-999,"NA",IF(san_table_data!T390&gt;99, "&gt;99", IF(san_table_data!T390&lt;1, "&lt;1", san_table_data!T390))), "-")</f>
        <v>-</v>
      </c>
      <c r="U393" s="61" t="str">
        <f>IF(ISNUMBER(san_table_data!U390), IF(san_table_data!U390=-999,"NA",IF(san_table_data!U390&gt;99, "&gt;99", IF(san_table_data!U390&lt;1, "&lt;1", san_table_data!U390))), "-")</f>
        <v>-</v>
      </c>
      <c r="V393" s="47" t="str">
        <f>IF(ISNUMBER(san_table_data!V390), IF(san_table_data!V390=-999,"NA",san_table_data!V390), "-")</f>
        <v>-</v>
      </c>
      <c r="W393" s="47" t="str">
        <f>IF(ISNUMBER(san_table_data!W390), IF(san_table_data!W390=-999,"NA",san_table_data!W390), "-")</f>
        <v>-</v>
      </c>
      <c r="X393" s="47"/>
      <c r="Y393" s="47"/>
      <c r="Z393" s="62" t="str">
        <f>IF(ISNUMBER(san_table_data!Z390), IF(san_table_data!Z390=-999,"NA",IF(san_table_data!Z390&gt;99, "&gt;99", IF(san_table_data!Z390&lt;1, "&lt;1", san_table_data!Z390))), "-")</f>
        <v>-</v>
      </c>
      <c r="AA393" s="63" t="str">
        <f>IF(ISNUMBER(san_table_data!AA390), IF(san_table_data!AA390=-999,"NA",IF(san_table_data!AA390&gt;99, "&gt;99", IF(san_table_data!AA390&lt;1, "&lt;1", san_table_data!AA390))), "-")</f>
        <v>-</v>
      </c>
      <c r="AB393" s="63" t="str">
        <f>IF(ISNUMBER(san_table_data!AB390), IF(san_table_data!AB390=-999,"NA",IF(san_table_data!AB390&gt;99, "&gt;99", IF(san_table_data!AB390&lt;1, "&lt;1", san_table_data!AB390))), "-")</f>
        <v>-</v>
      </c>
      <c r="AC393" s="63" t="str">
        <f>IF(ISNUMBER(san_table_data!AC390), IF(san_table_data!AC390=-999,"NA",IF(san_table_data!AC390&gt;99, "&gt;99", IF(san_table_data!AC390&lt;1, "&lt;1", san_table_data!AC390))), "-")</f>
        <v>-</v>
      </c>
      <c r="AD393" s="59" t="str">
        <f>IF(ISNUMBER(san_table_data!AD390), IF(san_table_data!AD390=-999,"NA",IF(san_table_data!AD390&gt;99, "&gt;99", IF(san_table_data!AD390&lt;1, "&lt;1", san_table_data!AD390))), "-")</f>
        <v>-</v>
      </c>
      <c r="AE393" s="59" t="str">
        <f>IF(ISNUMBER(san_table_data!AE390), IF(san_table_data!AE390=-999,"NA",IF(san_table_data!AE390&gt;99, "&gt;99", IF(san_table_data!AE390&lt;1, "&lt;1", san_table_data!AE390))), "-")</f>
        <v>-</v>
      </c>
      <c r="AF393" s="59" t="str">
        <f>IF(ISNUMBER(san_table_data!AF390), IF(san_table_data!AF390=-999,"NA",IF(san_table_data!AF390&gt;99, "&gt;99", IF(san_table_data!AF390&lt;1, "&lt;1", san_table_data!AF390))), "-")</f>
        <v>-</v>
      </c>
      <c r="AG393" s="62" t="str">
        <f>IF(ISNUMBER(san_table_data!AG390), IF(san_table_data!AG390=-999,"NA",IF(san_table_data!AG390&gt;99, "&gt;99", IF(san_table_data!AG390&lt;1, "&lt;1", san_table_data!AG390))), "-")</f>
        <v>-</v>
      </c>
      <c r="AH393" s="63" t="str">
        <f>IF(ISNUMBER(san_table_data!AH390), IF(san_table_data!AH390=-999,"NA",IF(san_table_data!AH390&gt;99, "&gt;99", IF(san_table_data!AH390&lt;1, "&lt;1", san_table_data!AH390))), "-")</f>
        <v>-</v>
      </c>
      <c r="AI393" s="63" t="str">
        <f>IF(ISNUMBER(san_table_data!AI390), IF(san_table_data!AI390=-999,"NA",IF(san_table_data!AI390&gt;99, "&gt;99", IF(san_table_data!AI390&lt;1, "&lt;1", san_table_data!AI390))), "-")</f>
        <v>-</v>
      </c>
      <c r="AJ393" s="63" t="str">
        <f>IF(ISNUMBER(san_table_data!AJ390), IF(san_table_data!AJ390=-999,"NA",IF(san_table_data!AJ390&gt;99, "&gt;99", IF(san_table_data!AJ390&lt;1, "&lt;1", san_table_data!AJ390))), "-")</f>
        <v>-</v>
      </c>
      <c r="AK393" s="59" t="str">
        <f>IF(ISNUMBER(san_table_data!AK390), IF(san_table_data!AK390=-999,"NA",IF(san_table_data!AK390&gt;99, "&gt;99", IF(san_table_data!AK390&lt;1, "&lt;1", san_table_data!AK390))), "-")</f>
        <v>-</v>
      </c>
      <c r="AL393" s="59" t="str">
        <f>IF(ISNUMBER(san_table_data!AL390), IF(san_table_data!AL390=-999,"NA",IF(san_table_data!AL390&gt;99, "&gt;99", IF(san_table_data!AL390&lt;1, "&lt;1", san_table_data!AL390))), "-")</f>
        <v>-</v>
      </c>
      <c r="AM393" s="59" t="str">
        <f>IF(ISNUMBER(san_table_data!AM390), IF(san_table_data!AM390=-999,"NA",IF(san_table_data!AM390&gt;99, "&gt;99", IF(san_table_data!AM390&lt;1, "&lt;1", san_table_data!AM390))), "-")</f>
        <v>-</v>
      </c>
      <c r="AN393" s="62" t="str">
        <f>IF(ISNUMBER(san_table_data!AN390), IF(san_table_data!AN390=-999,"NA",IF(san_table_data!AN390&gt;99, "&gt;99", IF(san_table_data!AN390&lt;1, "&lt;1", san_table_data!AN390))), "-")</f>
        <v>-</v>
      </c>
      <c r="AO393" s="63" t="str">
        <f>IF(ISNUMBER(san_table_data!AO390), IF(san_table_data!AO390=-999,"NA",IF(san_table_data!AO390&gt;99, "&gt;99", IF(san_table_data!AO390&lt;1, "&lt;1", san_table_data!AO390))), "-")</f>
        <v>-</v>
      </c>
      <c r="AP393" s="63" t="str">
        <f>IF(ISNUMBER(san_table_data!AP390), IF(san_table_data!AP390=-999,"NA",IF(san_table_data!AP390&gt;99, "&gt;99", IF(san_table_data!AP390&lt;1, "&lt;1", san_table_data!AP390))), "-")</f>
        <v>-</v>
      </c>
      <c r="AQ393" s="63" t="str">
        <f>IF(ISNUMBER(san_table_data!AQ390), IF(san_table_data!AQ390=-999,"NA",IF(san_table_data!AQ390&gt;99, "&gt;99", IF(san_table_data!AQ390&lt;1, "&lt;1", san_table_data!AQ390))), "-")</f>
        <v>-</v>
      </c>
      <c r="AR393" s="59" t="str">
        <f>IF(ISNUMBER(san_table_data!AR390), IF(san_table_data!AR390=-999,"NA",IF(san_table_data!AR390&gt;99, "&gt;99", IF(san_table_data!AR390&lt;1, "&lt;1", san_table_data!AR390))), "-")</f>
        <v>-</v>
      </c>
      <c r="AS393" s="59" t="str">
        <f>IF(ISNUMBER(san_table_data!AS390), IF(san_table_data!AS390=-999,"NA",IF(san_table_data!AS390&gt;99, "&gt;99", IF(san_table_data!AS390&lt;1, "&lt;1", san_table_data!AS390))), "-")</f>
        <v>-</v>
      </c>
      <c r="AT393" s="59" t="str">
        <f>IF(ISNUMBER(san_table_data!AT390), IF(san_table_data!AT390=-999,"NA",IF(san_table_data!AT390&gt;99, "&gt;99", IF(san_table_data!AT390&lt;1, "&lt;1", san_table_data!AT390))), "-")</f>
        <v>-</v>
      </c>
    </row>
    <row r="394" x14ac:dyDescent="0.25">
      <c r="A394" s="56" t="str">
        <f>IF(ISBLANK(san_table_data!A391), "", san_table_data!A391)</f>
        <v/>
      </c>
      <c r="B394" s="56" t="str">
        <f>IF(ISBLANK(san_table_data!B391), "", san_table_data!B391)</f>
        <v/>
      </c>
      <c r="C394" s="57" t="str">
        <f>IF(ISNUMBER(san_table_data!C391), san_table_data!C391, "-")</f>
        <v>-</v>
      </c>
      <c r="D394" s="58" t="str">
        <f>IF(ISNUMBER(san_table_data!D391), san_table_data!D391, "-")</f>
        <v>-</v>
      </c>
      <c r="E394" s="59" t="str">
        <f>IF(ISNUMBER(san_table_data!E391), san_table_data!E391, "-")</f>
        <v>-</v>
      </c>
      <c r="F394" s="60" t="str">
        <f>IF(ISNUMBER(san_table_data!F391), IF(san_table_data!F391=-999,"NA",IF(san_table_data!F391&gt;99, "&gt;99", IF(san_table_data!F391&lt;1, "&lt;1", san_table_data!F391))), "-")</f>
        <v>-</v>
      </c>
      <c r="G394" s="59" t="str">
        <f>IF(ISNUMBER(san_table_data!G391), IF(san_table_data!G391=-999,"NA",IF(san_table_data!G391&gt;99, "&gt;99", IF(san_table_data!G391&lt;1, "&lt;1", san_table_data!G391))), "-")</f>
        <v>-</v>
      </c>
      <c r="H394" s="59" t="str">
        <f>IF(ISNUMBER(san_table_data!H391), IF(san_table_data!H391=-999,"NA",IF(san_table_data!H391&gt;99, "&gt;99", IF(san_table_data!H391&lt;1, "&lt;1", san_table_data!H391))), "-")</f>
        <v>-</v>
      </c>
      <c r="I394" s="61" t="str">
        <f>IF(ISNUMBER(san_table_data!I391), IF(san_table_data!I391=-999,"NA",IF(san_table_data!I391&gt;99, "&gt;99", IF(san_table_data!I391&lt;1, "&lt;1", san_table_data!I391))), "-")</f>
        <v>-</v>
      </c>
      <c r="J394" s="47" t="str">
        <f>IF(ISNUMBER(san_table_data!J391), IF(san_table_data!J391=-999,"NA",san_table_data!J391), "-")</f>
        <v>-</v>
      </c>
      <c r="K394" s="47" t="str">
        <f>IF(ISNUMBER(san_table_data!K391), IF(san_table_data!K391=-999,"NA",san_table_data!K391), "-")</f>
        <v>-</v>
      </c>
      <c r="L394" s="60" t="str">
        <f>IF(ISNUMBER(san_table_data!L391), IF(san_table_data!L391=-999,"NA",IF(san_table_data!L391&gt;99, "&gt;99", IF(san_table_data!L391&lt;1, "&lt;1", san_table_data!L391))), "-")</f>
        <v>-</v>
      </c>
      <c r="M394" s="59" t="str">
        <f>IF(ISNUMBER(san_table_data!M391), IF(san_table_data!M391=-999,"NA",IF(san_table_data!M391&gt;99, "&gt;99", IF(san_table_data!M391&lt;1, "&lt;1", san_table_data!M391))), "-")</f>
        <v>-</v>
      </c>
      <c r="N394" s="59" t="str">
        <f>IF(ISNUMBER(san_table_data!N391), IF(san_table_data!N391=-999,"NA",IF(san_table_data!N391&gt;99, "&gt;99", IF(san_table_data!N391&lt;1, "&lt;1", san_table_data!N391))), "-")</f>
        <v>-</v>
      </c>
      <c r="O394" s="61" t="str">
        <f>IF(ISNUMBER(san_table_data!O391), IF(san_table_data!O391=-999,"NA",IF(san_table_data!O391&gt;99, "&gt;99", IF(san_table_data!O391&lt;1, "&lt;1", san_table_data!O391))), "-")</f>
        <v>-</v>
      </c>
      <c r="P394" s="47" t="str">
        <f>IF(ISNUMBER(san_table_data!P391), IF(san_table_data!P391=-999,"NA",san_table_data!P391), "-")</f>
        <v>-</v>
      </c>
      <c r="Q394" s="47" t="str">
        <f>IF(ISNUMBER(san_table_data!Q391), IF(san_table_data!Q391=-999,"NA",san_table_data!Q391), "-")</f>
        <v>-</v>
      </c>
      <c r="R394" s="60" t="str">
        <f>IF(ISNUMBER(san_table_data!R391), IF(san_table_data!R391=-999,"NA",IF(san_table_data!R391&gt;99, "&gt;99", IF(san_table_data!R391&lt;1, "&lt;1", san_table_data!R391))), "-")</f>
        <v>-</v>
      </c>
      <c r="S394" s="59" t="str">
        <f>IF(ISNUMBER(san_table_data!S391), IF(san_table_data!S391=-999,"NA",IF(san_table_data!S391&gt;99, "&gt;99", IF(san_table_data!S391&lt;1, "&lt;1", san_table_data!S391))), "-")</f>
        <v>-</v>
      </c>
      <c r="T394" s="59" t="str">
        <f>IF(ISNUMBER(san_table_data!T391), IF(san_table_data!T391=-999,"NA",IF(san_table_data!T391&gt;99, "&gt;99", IF(san_table_data!T391&lt;1, "&lt;1", san_table_data!T391))), "-")</f>
        <v>-</v>
      </c>
      <c r="U394" s="61" t="str">
        <f>IF(ISNUMBER(san_table_data!U391), IF(san_table_data!U391=-999,"NA",IF(san_table_data!U391&gt;99, "&gt;99", IF(san_table_data!U391&lt;1, "&lt;1", san_table_data!U391))), "-")</f>
        <v>-</v>
      </c>
      <c r="V394" s="47" t="str">
        <f>IF(ISNUMBER(san_table_data!V391), IF(san_table_data!V391=-999,"NA",san_table_data!V391), "-")</f>
        <v>-</v>
      </c>
      <c r="W394" s="47" t="str">
        <f>IF(ISNUMBER(san_table_data!W391), IF(san_table_data!W391=-999,"NA",san_table_data!W391), "-")</f>
        <v>-</v>
      </c>
      <c r="X394" s="47"/>
      <c r="Y394" s="47"/>
      <c r="Z394" s="62" t="str">
        <f>IF(ISNUMBER(san_table_data!Z391), IF(san_table_data!Z391=-999,"NA",IF(san_table_data!Z391&gt;99, "&gt;99", IF(san_table_data!Z391&lt;1, "&lt;1", san_table_data!Z391))), "-")</f>
        <v>-</v>
      </c>
      <c r="AA394" s="63" t="str">
        <f>IF(ISNUMBER(san_table_data!AA391), IF(san_table_data!AA391=-999,"NA",IF(san_table_data!AA391&gt;99, "&gt;99", IF(san_table_data!AA391&lt;1, "&lt;1", san_table_data!AA391))), "-")</f>
        <v>-</v>
      </c>
      <c r="AB394" s="63" t="str">
        <f>IF(ISNUMBER(san_table_data!AB391), IF(san_table_data!AB391=-999,"NA",IF(san_table_data!AB391&gt;99, "&gt;99", IF(san_table_data!AB391&lt;1, "&lt;1", san_table_data!AB391))), "-")</f>
        <v>-</v>
      </c>
      <c r="AC394" s="63" t="str">
        <f>IF(ISNUMBER(san_table_data!AC391), IF(san_table_data!AC391=-999,"NA",IF(san_table_data!AC391&gt;99, "&gt;99", IF(san_table_data!AC391&lt;1, "&lt;1", san_table_data!AC391))), "-")</f>
        <v>-</v>
      </c>
      <c r="AD394" s="59" t="str">
        <f>IF(ISNUMBER(san_table_data!AD391), IF(san_table_data!AD391=-999,"NA",IF(san_table_data!AD391&gt;99, "&gt;99", IF(san_table_data!AD391&lt;1, "&lt;1", san_table_data!AD391))), "-")</f>
        <v>-</v>
      </c>
      <c r="AE394" s="59" t="str">
        <f>IF(ISNUMBER(san_table_data!AE391), IF(san_table_data!AE391=-999,"NA",IF(san_table_data!AE391&gt;99, "&gt;99", IF(san_table_data!AE391&lt;1, "&lt;1", san_table_data!AE391))), "-")</f>
        <v>-</v>
      </c>
      <c r="AF394" s="59" t="str">
        <f>IF(ISNUMBER(san_table_data!AF391), IF(san_table_data!AF391=-999,"NA",IF(san_table_data!AF391&gt;99, "&gt;99", IF(san_table_data!AF391&lt;1, "&lt;1", san_table_data!AF391))), "-")</f>
        <v>-</v>
      </c>
      <c r="AG394" s="62" t="str">
        <f>IF(ISNUMBER(san_table_data!AG391), IF(san_table_data!AG391=-999,"NA",IF(san_table_data!AG391&gt;99, "&gt;99", IF(san_table_data!AG391&lt;1, "&lt;1", san_table_data!AG391))), "-")</f>
        <v>-</v>
      </c>
      <c r="AH394" s="63" t="str">
        <f>IF(ISNUMBER(san_table_data!AH391), IF(san_table_data!AH391=-999,"NA",IF(san_table_data!AH391&gt;99, "&gt;99", IF(san_table_data!AH391&lt;1, "&lt;1", san_table_data!AH391))), "-")</f>
        <v>-</v>
      </c>
      <c r="AI394" s="63" t="str">
        <f>IF(ISNUMBER(san_table_data!AI391), IF(san_table_data!AI391=-999,"NA",IF(san_table_data!AI391&gt;99, "&gt;99", IF(san_table_data!AI391&lt;1, "&lt;1", san_table_data!AI391))), "-")</f>
        <v>-</v>
      </c>
      <c r="AJ394" s="63" t="str">
        <f>IF(ISNUMBER(san_table_data!AJ391), IF(san_table_data!AJ391=-999,"NA",IF(san_table_data!AJ391&gt;99, "&gt;99", IF(san_table_data!AJ391&lt;1, "&lt;1", san_table_data!AJ391))), "-")</f>
        <v>-</v>
      </c>
      <c r="AK394" s="59" t="str">
        <f>IF(ISNUMBER(san_table_data!AK391), IF(san_table_data!AK391=-999,"NA",IF(san_table_data!AK391&gt;99, "&gt;99", IF(san_table_data!AK391&lt;1, "&lt;1", san_table_data!AK391))), "-")</f>
        <v>-</v>
      </c>
      <c r="AL394" s="59" t="str">
        <f>IF(ISNUMBER(san_table_data!AL391), IF(san_table_data!AL391=-999,"NA",IF(san_table_data!AL391&gt;99, "&gt;99", IF(san_table_data!AL391&lt;1, "&lt;1", san_table_data!AL391))), "-")</f>
        <v>-</v>
      </c>
      <c r="AM394" s="59" t="str">
        <f>IF(ISNUMBER(san_table_data!AM391), IF(san_table_data!AM391=-999,"NA",IF(san_table_data!AM391&gt;99, "&gt;99", IF(san_table_data!AM391&lt;1, "&lt;1", san_table_data!AM391))), "-")</f>
        <v>-</v>
      </c>
      <c r="AN394" s="62" t="str">
        <f>IF(ISNUMBER(san_table_data!AN391), IF(san_table_data!AN391=-999,"NA",IF(san_table_data!AN391&gt;99, "&gt;99", IF(san_table_data!AN391&lt;1, "&lt;1", san_table_data!AN391))), "-")</f>
        <v>-</v>
      </c>
      <c r="AO394" s="63" t="str">
        <f>IF(ISNUMBER(san_table_data!AO391), IF(san_table_data!AO391=-999,"NA",IF(san_table_data!AO391&gt;99, "&gt;99", IF(san_table_data!AO391&lt;1, "&lt;1", san_table_data!AO391))), "-")</f>
        <v>-</v>
      </c>
      <c r="AP394" s="63" t="str">
        <f>IF(ISNUMBER(san_table_data!AP391), IF(san_table_data!AP391=-999,"NA",IF(san_table_data!AP391&gt;99, "&gt;99", IF(san_table_data!AP391&lt;1, "&lt;1", san_table_data!AP391))), "-")</f>
        <v>-</v>
      </c>
      <c r="AQ394" s="63" t="str">
        <f>IF(ISNUMBER(san_table_data!AQ391), IF(san_table_data!AQ391=-999,"NA",IF(san_table_data!AQ391&gt;99, "&gt;99", IF(san_table_data!AQ391&lt;1, "&lt;1", san_table_data!AQ391))), "-")</f>
        <v>-</v>
      </c>
      <c r="AR394" s="59" t="str">
        <f>IF(ISNUMBER(san_table_data!AR391), IF(san_table_data!AR391=-999,"NA",IF(san_table_data!AR391&gt;99, "&gt;99", IF(san_table_data!AR391&lt;1, "&lt;1", san_table_data!AR391))), "-")</f>
        <v>-</v>
      </c>
      <c r="AS394" s="59" t="str">
        <f>IF(ISNUMBER(san_table_data!AS391), IF(san_table_data!AS391=-999,"NA",IF(san_table_data!AS391&gt;99, "&gt;99", IF(san_table_data!AS391&lt;1, "&lt;1", san_table_data!AS391))), "-")</f>
        <v>-</v>
      </c>
      <c r="AT394" s="59" t="str">
        <f>IF(ISNUMBER(san_table_data!AT391), IF(san_table_data!AT391=-999,"NA",IF(san_table_data!AT391&gt;99, "&gt;99", IF(san_table_data!AT391&lt;1, "&lt;1", san_table_data!AT391))), "-")</f>
        <v>-</v>
      </c>
    </row>
    <row r="395" x14ac:dyDescent="0.25">
      <c r="A395" s="56" t="str">
        <f>IF(ISBLANK(san_table_data!A392), "", san_table_data!A392)</f>
        <v/>
      </c>
      <c r="B395" s="56" t="str">
        <f>IF(ISBLANK(san_table_data!B392), "", san_table_data!B392)</f>
        <v/>
      </c>
      <c r="C395" s="57" t="str">
        <f>IF(ISNUMBER(san_table_data!C392), san_table_data!C392, "-")</f>
        <v>-</v>
      </c>
      <c r="D395" s="58" t="str">
        <f>IF(ISNUMBER(san_table_data!D392), san_table_data!D392, "-")</f>
        <v>-</v>
      </c>
      <c r="E395" s="59" t="str">
        <f>IF(ISNUMBER(san_table_data!E392), san_table_data!E392, "-")</f>
        <v>-</v>
      </c>
      <c r="F395" s="60" t="str">
        <f>IF(ISNUMBER(san_table_data!F392), IF(san_table_data!F392=-999,"NA",IF(san_table_data!F392&gt;99, "&gt;99", IF(san_table_data!F392&lt;1, "&lt;1", san_table_data!F392))), "-")</f>
        <v>-</v>
      </c>
      <c r="G395" s="59" t="str">
        <f>IF(ISNUMBER(san_table_data!G392), IF(san_table_data!G392=-999,"NA",IF(san_table_data!G392&gt;99, "&gt;99", IF(san_table_data!G392&lt;1, "&lt;1", san_table_data!G392))), "-")</f>
        <v>-</v>
      </c>
      <c r="H395" s="59" t="str">
        <f>IF(ISNUMBER(san_table_data!H392), IF(san_table_data!H392=-999,"NA",IF(san_table_data!H392&gt;99, "&gt;99", IF(san_table_data!H392&lt;1, "&lt;1", san_table_data!H392))), "-")</f>
        <v>-</v>
      </c>
      <c r="I395" s="61" t="str">
        <f>IF(ISNUMBER(san_table_data!I392), IF(san_table_data!I392=-999,"NA",IF(san_table_data!I392&gt;99, "&gt;99", IF(san_table_data!I392&lt;1, "&lt;1", san_table_data!I392))), "-")</f>
        <v>-</v>
      </c>
      <c r="J395" s="47" t="str">
        <f>IF(ISNUMBER(san_table_data!J392), IF(san_table_data!J392=-999,"NA",san_table_data!J392), "-")</f>
        <v>-</v>
      </c>
      <c r="K395" s="47" t="str">
        <f>IF(ISNUMBER(san_table_data!K392), IF(san_table_data!K392=-999,"NA",san_table_data!K392), "-")</f>
        <v>-</v>
      </c>
      <c r="L395" s="60" t="str">
        <f>IF(ISNUMBER(san_table_data!L392), IF(san_table_data!L392=-999,"NA",IF(san_table_data!L392&gt;99, "&gt;99", IF(san_table_data!L392&lt;1, "&lt;1", san_table_data!L392))), "-")</f>
        <v>-</v>
      </c>
      <c r="M395" s="59" t="str">
        <f>IF(ISNUMBER(san_table_data!M392), IF(san_table_data!M392=-999,"NA",IF(san_table_data!M392&gt;99, "&gt;99", IF(san_table_data!M392&lt;1, "&lt;1", san_table_data!M392))), "-")</f>
        <v>-</v>
      </c>
      <c r="N395" s="59" t="str">
        <f>IF(ISNUMBER(san_table_data!N392), IF(san_table_data!N392=-999,"NA",IF(san_table_data!N392&gt;99, "&gt;99", IF(san_table_data!N392&lt;1, "&lt;1", san_table_data!N392))), "-")</f>
        <v>-</v>
      </c>
      <c r="O395" s="61" t="str">
        <f>IF(ISNUMBER(san_table_data!O392), IF(san_table_data!O392=-999,"NA",IF(san_table_data!O392&gt;99, "&gt;99", IF(san_table_data!O392&lt;1, "&lt;1", san_table_data!O392))), "-")</f>
        <v>-</v>
      </c>
      <c r="P395" s="47" t="str">
        <f>IF(ISNUMBER(san_table_data!P392), IF(san_table_data!P392=-999,"NA",san_table_data!P392), "-")</f>
        <v>-</v>
      </c>
      <c r="Q395" s="47" t="str">
        <f>IF(ISNUMBER(san_table_data!Q392), IF(san_table_data!Q392=-999,"NA",san_table_data!Q392), "-")</f>
        <v>-</v>
      </c>
      <c r="R395" s="60" t="str">
        <f>IF(ISNUMBER(san_table_data!R392), IF(san_table_data!R392=-999,"NA",IF(san_table_data!R392&gt;99, "&gt;99", IF(san_table_data!R392&lt;1, "&lt;1", san_table_data!R392))), "-")</f>
        <v>-</v>
      </c>
      <c r="S395" s="59" t="str">
        <f>IF(ISNUMBER(san_table_data!S392), IF(san_table_data!S392=-999,"NA",IF(san_table_data!S392&gt;99, "&gt;99", IF(san_table_data!S392&lt;1, "&lt;1", san_table_data!S392))), "-")</f>
        <v>-</v>
      </c>
      <c r="T395" s="59" t="str">
        <f>IF(ISNUMBER(san_table_data!T392), IF(san_table_data!T392=-999,"NA",IF(san_table_data!T392&gt;99, "&gt;99", IF(san_table_data!T392&lt;1, "&lt;1", san_table_data!T392))), "-")</f>
        <v>-</v>
      </c>
      <c r="U395" s="61" t="str">
        <f>IF(ISNUMBER(san_table_data!U392), IF(san_table_data!U392=-999,"NA",IF(san_table_data!U392&gt;99, "&gt;99", IF(san_table_data!U392&lt;1, "&lt;1", san_table_data!U392))), "-")</f>
        <v>-</v>
      </c>
      <c r="V395" s="47" t="str">
        <f>IF(ISNUMBER(san_table_data!V392), IF(san_table_data!V392=-999,"NA",san_table_data!V392), "-")</f>
        <v>-</v>
      </c>
      <c r="W395" s="47" t="str">
        <f>IF(ISNUMBER(san_table_data!W392), IF(san_table_data!W392=-999,"NA",san_table_data!W392), "-")</f>
        <v>-</v>
      </c>
      <c r="X395" s="47"/>
      <c r="Y395" s="47"/>
      <c r="Z395" s="62" t="str">
        <f>IF(ISNUMBER(san_table_data!Z392), IF(san_table_data!Z392=-999,"NA",IF(san_table_data!Z392&gt;99, "&gt;99", IF(san_table_data!Z392&lt;1, "&lt;1", san_table_data!Z392))), "-")</f>
        <v>-</v>
      </c>
      <c r="AA395" s="63" t="str">
        <f>IF(ISNUMBER(san_table_data!AA392), IF(san_table_data!AA392=-999,"NA",IF(san_table_data!AA392&gt;99, "&gt;99", IF(san_table_data!AA392&lt;1, "&lt;1", san_table_data!AA392))), "-")</f>
        <v>-</v>
      </c>
      <c r="AB395" s="63" t="str">
        <f>IF(ISNUMBER(san_table_data!AB392), IF(san_table_data!AB392=-999,"NA",IF(san_table_data!AB392&gt;99, "&gt;99", IF(san_table_data!AB392&lt;1, "&lt;1", san_table_data!AB392))), "-")</f>
        <v>-</v>
      </c>
      <c r="AC395" s="63" t="str">
        <f>IF(ISNUMBER(san_table_data!AC392), IF(san_table_data!AC392=-999,"NA",IF(san_table_data!AC392&gt;99, "&gt;99", IF(san_table_data!AC392&lt;1, "&lt;1", san_table_data!AC392))), "-")</f>
        <v>-</v>
      </c>
      <c r="AD395" s="59" t="str">
        <f>IF(ISNUMBER(san_table_data!AD392), IF(san_table_data!AD392=-999,"NA",IF(san_table_data!AD392&gt;99, "&gt;99", IF(san_table_data!AD392&lt;1, "&lt;1", san_table_data!AD392))), "-")</f>
        <v>-</v>
      </c>
      <c r="AE395" s="59" t="str">
        <f>IF(ISNUMBER(san_table_data!AE392), IF(san_table_data!AE392=-999,"NA",IF(san_table_data!AE392&gt;99, "&gt;99", IF(san_table_data!AE392&lt;1, "&lt;1", san_table_data!AE392))), "-")</f>
        <v>-</v>
      </c>
      <c r="AF395" s="59" t="str">
        <f>IF(ISNUMBER(san_table_data!AF392), IF(san_table_data!AF392=-999,"NA",IF(san_table_data!AF392&gt;99, "&gt;99", IF(san_table_data!AF392&lt;1, "&lt;1", san_table_data!AF392))), "-")</f>
        <v>-</v>
      </c>
      <c r="AG395" s="62" t="str">
        <f>IF(ISNUMBER(san_table_data!AG392), IF(san_table_data!AG392=-999,"NA",IF(san_table_data!AG392&gt;99, "&gt;99", IF(san_table_data!AG392&lt;1, "&lt;1", san_table_data!AG392))), "-")</f>
        <v>-</v>
      </c>
      <c r="AH395" s="63" t="str">
        <f>IF(ISNUMBER(san_table_data!AH392), IF(san_table_data!AH392=-999,"NA",IF(san_table_data!AH392&gt;99, "&gt;99", IF(san_table_data!AH392&lt;1, "&lt;1", san_table_data!AH392))), "-")</f>
        <v>-</v>
      </c>
      <c r="AI395" s="63" t="str">
        <f>IF(ISNUMBER(san_table_data!AI392), IF(san_table_data!AI392=-999,"NA",IF(san_table_data!AI392&gt;99, "&gt;99", IF(san_table_data!AI392&lt;1, "&lt;1", san_table_data!AI392))), "-")</f>
        <v>-</v>
      </c>
      <c r="AJ395" s="63" t="str">
        <f>IF(ISNUMBER(san_table_data!AJ392), IF(san_table_data!AJ392=-999,"NA",IF(san_table_data!AJ392&gt;99, "&gt;99", IF(san_table_data!AJ392&lt;1, "&lt;1", san_table_data!AJ392))), "-")</f>
        <v>-</v>
      </c>
      <c r="AK395" s="59" t="str">
        <f>IF(ISNUMBER(san_table_data!AK392), IF(san_table_data!AK392=-999,"NA",IF(san_table_data!AK392&gt;99, "&gt;99", IF(san_table_data!AK392&lt;1, "&lt;1", san_table_data!AK392))), "-")</f>
        <v>-</v>
      </c>
      <c r="AL395" s="59" t="str">
        <f>IF(ISNUMBER(san_table_data!AL392), IF(san_table_data!AL392=-999,"NA",IF(san_table_data!AL392&gt;99, "&gt;99", IF(san_table_data!AL392&lt;1, "&lt;1", san_table_data!AL392))), "-")</f>
        <v>-</v>
      </c>
      <c r="AM395" s="59" t="str">
        <f>IF(ISNUMBER(san_table_data!AM392), IF(san_table_data!AM392=-999,"NA",IF(san_table_data!AM392&gt;99, "&gt;99", IF(san_table_data!AM392&lt;1, "&lt;1", san_table_data!AM392))), "-")</f>
        <v>-</v>
      </c>
      <c r="AN395" s="62" t="str">
        <f>IF(ISNUMBER(san_table_data!AN392), IF(san_table_data!AN392=-999,"NA",IF(san_table_data!AN392&gt;99, "&gt;99", IF(san_table_data!AN392&lt;1, "&lt;1", san_table_data!AN392))), "-")</f>
        <v>-</v>
      </c>
      <c r="AO395" s="63" t="str">
        <f>IF(ISNUMBER(san_table_data!AO392), IF(san_table_data!AO392=-999,"NA",IF(san_table_data!AO392&gt;99, "&gt;99", IF(san_table_data!AO392&lt;1, "&lt;1", san_table_data!AO392))), "-")</f>
        <v>-</v>
      </c>
      <c r="AP395" s="63" t="str">
        <f>IF(ISNUMBER(san_table_data!AP392), IF(san_table_data!AP392=-999,"NA",IF(san_table_data!AP392&gt;99, "&gt;99", IF(san_table_data!AP392&lt;1, "&lt;1", san_table_data!AP392))), "-")</f>
        <v>-</v>
      </c>
      <c r="AQ395" s="63" t="str">
        <f>IF(ISNUMBER(san_table_data!AQ392), IF(san_table_data!AQ392=-999,"NA",IF(san_table_data!AQ392&gt;99, "&gt;99", IF(san_table_data!AQ392&lt;1, "&lt;1", san_table_data!AQ392))), "-")</f>
        <v>-</v>
      </c>
      <c r="AR395" s="59" t="str">
        <f>IF(ISNUMBER(san_table_data!AR392), IF(san_table_data!AR392=-999,"NA",IF(san_table_data!AR392&gt;99, "&gt;99", IF(san_table_data!AR392&lt;1, "&lt;1", san_table_data!AR392))), "-")</f>
        <v>-</v>
      </c>
      <c r="AS395" s="59" t="str">
        <f>IF(ISNUMBER(san_table_data!AS392), IF(san_table_data!AS392=-999,"NA",IF(san_table_data!AS392&gt;99, "&gt;99", IF(san_table_data!AS392&lt;1, "&lt;1", san_table_data!AS392))), "-")</f>
        <v>-</v>
      </c>
      <c r="AT395" s="59" t="str">
        <f>IF(ISNUMBER(san_table_data!AT392), IF(san_table_data!AT392=-999,"NA",IF(san_table_data!AT392&gt;99, "&gt;99", IF(san_table_data!AT392&lt;1, "&lt;1", san_table_data!AT392))), "-")</f>
        <v>-</v>
      </c>
    </row>
    <row r="396" x14ac:dyDescent="0.25">
      <c r="A396" s="56" t="str">
        <f>IF(ISBLANK(san_table_data!A393), "", san_table_data!A393)</f>
        <v/>
      </c>
      <c r="B396" s="56" t="str">
        <f>IF(ISBLANK(san_table_data!B393), "", san_table_data!B393)</f>
        <v/>
      </c>
      <c r="C396" s="57" t="str">
        <f>IF(ISNUMBER(san_table_data!C393), san_table_data!C393, "-")</f>
        <v>-</v>
      </c>
      <c r="D396" s="58" t="str">
        <f>IF(ISNUMBER(san_table_data!D393), san_table_data!D393, "-")</f>
        <v>-</v>
      </c>
      <c r="E396" s="59" t="str">
        <f>IF(ISNUMBER(san_table_data!E393), san_table_data!E393, "-")</f>
        <v>-</v>
      </c>
      <c r="F396" s="60" t="str">
        <f>IF(ISNUMBER(san_table_data!F393), IF(san_table_data!F393=-999,"NA",IF(san_table_data!F393&gt;99, "&gt;99", IF(san_table_data!F393&lt;1, "&lt;1", san_table_data!F393))), "-")</f>
        <v>-</v>
      </c>
      <c r="G396" s="59" t="str">
        <f>IF(ISNUMBER(san_table_data!G393), IF(san_table_data!G393=-999,"NA",IF(san_table_data!G393&gt;99, "&gt;99", IF(san_table_data!G393&lt;1, "&lt;1", san_table_data!G393))), "-")</f>
        <v>-</v>
      </c>
      <c r="H396" s="59" t="str">
        <f>IF(ISNUMBER(san_table_data!H393), IF(san_table_data!H393=-999,"NA",IF(san_table_data!H393&gt;99, "&gt;99", IF(san_table_data!H393&lt;1, "&lt;1", san_table_data!H393))), "-")</f>
        <v>-</v>
      </c>
      <c r="I396" s="61" t="str">
        <f>IF(ISNUMBER(san_table_data!I393), IF(san_table_data!I393=-999,"NA",IF(san_table_data!I393&gt;99, "&gt;99", IF(san_table_data!I393&lt;1, "&lt;1", san_table_data!I393))), "-")</f>
        <v>-</v>
      </c>
      <c r="J396" s="47" t="str">
        <f>IF(ISNUMBER(san_table_data!J393), IF(san_table_data!J393=-999,"NA",san_table_data!J393), "-")</f>
        <v>-</v>
      </c>
      <c r="K396" s="47" t="str">
        <f>IF(ISNUMBER(san_table_data!K393), IF(san_table_data!K393=-999,"NA",san_table_data!K393), "-")</f>
        <v>-</v>
      </c>
      <c r="L396" s="60" t="str">
        <f>IF(ISNUMBER(san_table_data!L393), IF(san_table_data!L393=-999,"NA",IF(san_table_data!L393&gt;99, "&gt;99", IF(san_table_data!L393&lt;1, "&lt;1", san_table_data!L393))), "-")</f>
        <v>-</v>
      </c>
      <c r="M396" s="59" t="str">
        <f>IF(ISNUMBER(san_table_data!M393), IF(san_table_data!M393=-999,"NA",IF(san_table_data!M393&gt;99, "&gt;99", IF(san_table_data!M393&lt;1, "&lt;1", san_table_data!M393))), "-")</f>
        <v>-</v>
      </c>
      <c r="N396" s="59" t="str">
        <f>IF(ISNUMBER(san_table_data!N393), IF(san_table_data!N393=-999,"NA",IF(san_table_data!N393&gt;99, "&gt;99", IF(san_table_data!N393&lt;1, "&lt;1", san_table_data!N393))), "-")</f>
        <v>-</v>
      </c>
      <c r="O396" s="61" t="str">
        <f>IF(ISNUMBER(san_table_data!O393), IF(san_table_data!O393=-999,"NA",IF(san_table_data!O393&gt;99, "&gt;99", IF(san_table_data!O393&lt;1, "&lt;1", san_table_data!O393))), "-")</f>
        <v>-</v>
      </c>
      <c r="P396" s="47" t="str">
        <f>IF(ISNUMBER(san_table_data!P393), IF(san_table_data!P393=-999,"NA",san_table_data!P393), "-")</f>
        <v>-</v>
      </c>
      <c r="Q396" s="47" t="str">
        <f>IF(ISNUMBER(san_table_data!Q393), IF(san_table_data!Q393=-999,"NA",san_table_data!Q393), "-")</f>
        <v>-</v>
      </c>
      <c r="R396" s="60" t="str">
        <f>IF(ISNUMBER(san_table_data!R393), IF(san_table_data!R393=-999,"NA",IF(san_table_data!R393&gt;99, "&gt;99", IF(san_table_data!R393&lt;1, "&lt;1", san_table_data!R393))), "-")</f>
        <v>-</v>
      </c>
      <c r="S396" s="59" t="str">
        <f>IF(ISNUMBER(san_table_data!S393), IF(san_table_data!S393=-999,"NA",IF(san_table_data!S393&gt;99, "&gt;99", IF(san_table_data!S393&lt;1, "&lt;1", san_table_data!S393))), "-")</f>
        <v>-</v>
      </c>
      <c r="T396" s="59" t="str">
        <f>IF(ISNUMBER(san_table_data!T393), IF(san_table_data!T393=-999,"NA",IF(san_table_data!T393&gt;99, "&gt;99", IF(san_table_data!T393&lt;1, "&lt;1", san_table_data!T393))), "-")</f>
        <v>-</v>
      </c>
      <c r="U396" s="61" t="str">
        <f>IF(ISNUMBER(san_table_data!U393), IF(san_table_data!U393=-999,"NA",IF(san_table_data!U393&gt;99, "&gt;99", IF(san_table_data!U393&lt;1, "&lt;1", san_table_data!U393))), "-")</f>
        <v>-</v>
      </c>
      <c r="V396" s="47" t="str">
        <f>IF(ISNUMBER(san_table_data!V393), IF(san_table_data!V393=-999,"NA",san_table_data!V393), "-")</f>
        <v>-</v>
      </c>
      <c r="W396" s="47" t="str">
        <f>IF(ISNUMBER(san_table_data!W393), IF(san_table_data!W393=-999,"NA",san_table_data!W393), "-")</f>
        <v>-</v>
      </c>
      <c r="X396" s="47"/>
      <c r="Y396" s="47"/>
      <c r="Z396" s="62" t="str">
        <f>IF(ISNUMBER(san_table_data!Z393), IF(san_table_data!Z393=-999,"NA",IF(san_table_data!Z393&gt;99, "&gt;99", IF(san_table_data!Z393&lt;1, "&lt;1", san_table_data!Z393))), "-")</f>
        <v>-</v>
      </c>
      <c r="AA396" s="63" t="str">
        <f>IF(ISNUMBER(san_table_data!AA393), IF(san_table_data!AA393=-999,"NA",IF(san_table_data!AA393&gt;99, "&gt;99", IF(san_table_data!AA393&lt;1, "&lt;1", san_table_data!AA393))), "-")</f>
        <v>-</v>
      </c>
      <c r="AB396" s="63" t="str">
        <f>IF(ISNUMBER(san_table_data!AB393), IF(san_table_data!AB393=-999,"NA",IF(san_table_data!AB393&gt;99, "&gt;99", IF(san_table_data!AB393&lt;1, "&lt;1", san_table_data!AB393))), "-")</f>
        <v>-</v>
      </c>
      <c r="AC396" s="63" t="str">
        <f>IF(ISNUMBER(san_table_data!AC393), IF(san_table_data!AC393=-999,"NA",IF(san_table_data!AC393&gt;99, "&gt;99", IF(san_table_data!AC393&lt;1, "&lt;1", san_table_data!AC393))), "-")</f>
        <v>-</v>
      </c>
      <c r="AD396" s="59" t="str">
        <f>IF(ISNUMBER(san_table_data!AD393), IF(san_table_data!AD393=-999,"NA",IF(san_table_data!AD393&gt;99, "&gt;99", IF(san_table_data!AD393&lt;1, "&lt;1", san_table_data!AD393))), "-")</f>
        <v>-</v>
      </c>
      <c r="AE396" s="59" t="str">
        <f>IF(ISNUMBER(san_table_data!AE393), IF(san_table_data!AE393=-999,"NA",IF(san_table_data!AE393&gt;99, "&gt;99", IF(san_table_data!AE393&lt;1, "&lt;1", san_table_data!AE393))), "-")</f>
        <v>-</v>
      </c>
      <c r="AF396" s="59" t="str">
        <f>IF(ISNUMBER(san_table_data!AF393), IF(san_table_data!AF393=-999,"NA",IF(san_table_data!AF393&gt;99, "&gt;99", IF(san_table_data!AF393&lt;1, "&lt;1", san_table_data!AF393))), "-")</f>
        <v>-</v>
      </c>
      <c r="AG396" s="62" t="str">
        <f>IF(ISNUMBER(san_table_data!AG393), IF(san_table_data!AG393=-999,"NA",IF(san_table_data!AG393&gt;99, "&gt;99", IF(san_table_data!AG393&lt;1, "&lt;1", san_table_data!AG393))), "-")</f>
        <v>-</v>
      </c>
      <c r="AH396" s="63" t="str">
        <f>IF(ISNUMBER(san_table_data!AH393), IF(san_table_data!AH393=-999,"NA",IF(san_table_data!AH393&gt;99, "&gt;99", IF(san_table_data!AH393&lt;1, "&lt;1", san_table_data!AH393))), "-")</f>
        <v>-</v>
      </c>
      <c r="AI396" s="63" t="str">
        <f>IF(ISNUMBER(san_table_data!AI393), IF(san_table_data!AI393=-999,"NA",IF(san_table_data!AI393&gt;99, "&gt;99", IF(san_table_data!AI393&lt;1, "&lt;1", san_table_data!AI393))), "-")</f>
        <v>-</v>
      </c>
      <c r="AJ396" s="63" t="str">
        <f>IF(ISNUMBER(san_table_data!AJ393), IF(san_table_data!AJ393=-999,"NA",IF(san_table_data!AJ393&gt;99, "&gt;99", IF(san_table_data!AJ393&lt;1, "&lt;1", san_table_data!AJ393))), "-")</f>
        <v>-</v>
      </c>
      <c r="AK396" s="59" t="str">
        <f>IF(ISNUMBER(san_table_data!AK393), IF(san_table_data!AK393=-999,"NA",IF(san_table_data!AK393&gt;99, "&gt;99", IF(san_table_data!AK393&lt;1, "&lt;1", san_table_data!AK393))), "-")</f>
        <v>-</v>
      </c>
      <c r="AL396" s="59" t="str">
        <f>IF(ISNUMBER(san_table_data!AL393), IF(san_table_data!AL393=-999,"NA",IF(san_table_data!AL393&gt;99, "&gt;99", IF(san_table_data!AL393&lt;1, "&lt;1", san_table_data!AL393))), "-")</f>
        <v>-</v>
      </c>
      <c r="AM396" s="59" t="str">
        <f>IF(ISNUMBER(san_table_data!AM393), IF(san_table_data!AM393=-999,"NA",IF(san_table_data!AM393&gt;99, "&gt;99", IF(san_table_data!AM393&lt;1, "&lt;1", san_table_data!AM393))), "-")</f>
        <v>-</v>
      </c>
      <c r="AN396" s="62" t="str">
        <f>IF(ISNUMBER(san_table_data!AN393), IF(san_table_data!AN393=-999,"NA",IF(san_table_data!AN393&gt;99, "&gt;99", IF(san_table_data!AN393&lt;1, "&lt;1", san_table_data!AN393))), "-")</f>
        <v>-</v>
      </c>
      <c r="AO396" s="63" t="str">
        <f>IF(ISNUMBER(san_table_data!AO393), IF(san_table_data!AO393=-999,"NA",IF(san_table_data!AO393&gt;99, "&gt;99", IF(san_table_data!AO393&lt;1, "&lt;1", san_table_data!AO393))), "-")</f>
        <v>-</v>
      </c>
      <c r="AP396" s="63" t="str">
        <f>IF(ISNUMBER(san_table_data!AP393), IF(san_table_data!AP393=-999,"NA",IF(san_table_data!AP393&gt;99, "&gt;99", IF(san_table_data!AP393&lt;1, "&lt;1", san_table_data!AP393))), "-")</f>
        <v>-</v>
      </c>
      <c r="AQ396" s="63" t="str">
        <f>IF(ISNUMBER(san_table_data!AQ393), IF(san_table_data!AQ393=-999,"NA",IF(san_table_data!AQ393&gt;99, "&gt;99", IF(san_table_data!AQ393&lt;1, "&lt;1", san_table_data!AQ393))), "-")</f>
        <v>-</v>
      </c>
      <c r="AR396" s="59" t="str">
        <f>IF(ISNUMBER(san_table_data!AR393), IF(san_table_data!AR393=-999,"NA",IF(san_table_data!AR393&gt;99, "&gt;99", IF(san_table_data!AR393&lt;1, "&lt;1", san_table_data!AR393))), "-")</f>
        <v>-</v>
      </c>
      <c r="AS396" s="59" t="str">
        <f>IF(ISNUMBER(san_table_data!AS393), IF(san_table_data!AS393=-999,"NA",IF(san_table_data!AS393&gt;99, "&gt;99", IF(san_table_data!AS393&lt;1, "&lt;1", san_table_data!AS393))), "-")</f>
        <v>-</v>
      </c>
      <c r="AT396" s="59" t="str">
        <f>IF(ISNUMBER(san_table_data!AT393), IF(san_table_data!AT393=-999,"NA",IF(san_table_data!AT393&gt;99, "&gt;99", IF(san_table_data!AT393&lt;1, "&lt;1", san_table_data!AT393))), "-")</f>
        <v>-</v>
      </c>
    </row>
    <row r="397" x14ac:dyDescent="0.25">
      <c r="A397" s="56" t="str">
        <f>IF(ISBLANK(san_table_data!A394), "", san_table_data!A394)</f>
        <v/>
      </c>
      <c r="B397" s="56" t="str">
        <f>IF(ISBLANK(san_table_data!B394), "", san_table_data!B394)</f>
        <v/>
      </c>
      <c r="C397" s="57" t="str">
        <f>IF(ISNUMBER(san_table_data!C394), san_table_data!C394, "-")</f>
        <v>-</v>
      </c>
      <c r="D397" s="58" t="str">
        <f>IF(ISNUMBER(san_table_data!D394), san_table_data!D394, "-")</f>
        <v>-</v>
      </c>
      <c r="E397" s="59" t="str">
        <f>IF(ISNUMBER(san_table_data!E394), san_table_data!E394, "-")</f>
        <v>-</v>
      </c>
      <c r="F397" s="60" t="str">
        <f>IF(ISNUMBER(san_table_data!F394), IF(san_table_data!F394=-999,"NA",IF(san_table_data!F394&gt;99, "&gt;99", IF(san_table_data!F394&lt;1, "&lt;1", san_table_data!F394))), "-")</f>
        <v>-</v>
      </c>
      <c r="G397" s="59" t="str">
        <f>IF(ISNUMBER(san_table_data!G394), IF(san_table_data!G394=-999,"NA",IF(san_table_data!G394&gt;99, "&gt;99", IF(san_table_data!G394&lt;1, "&lt;1", san_table_data!G394))), "-")</f>
        <v>-</v>
      </c>
      <c r="H397" s="59" t="str">
        <f>IF(ISNUMBER(san_table_data!H394), IF(san_table_data!H394=-999,"NA",IF(san_table_data!H394&gt;99, "&gt;99", IF(san_table_data!H394&lt;1, "&lt;1", san_table_data!H394))), "-")</f>
        <v>-</v>
      </c>
      <c r="I397" s="61" t="str">
        <f>IF(ISNUMBER(san_table_data!I394), IF(san_table_data!I394=-999,"NA",IF(san_table_data!I394&gt;99, "&gt;99", IF(san_table_data!I394&lt;1, "&lt;1", san_table_data!I394))), "-")</f>
        <v>-</v>
      </c>
      <c r="J397" s="47" t="str">
        <f>IF(ISNUMBER(san_table_data!J394), IF(san_table_data!J394=-999,"NA",san_table_data!J394), "-")</f>
        <v>-</v>
      </c>
      <c r="K397" s="47" t="str">
        <f>IF(ISNUMBER(san_table_data!K394), IF(san_table_data!K394=-999,"NA",san_table_data!K394), "-")</f>
        <v>-</v>
      </c>
      <c r="L397" s="60" t="str">
        <f>IF(ISNUMBER(san_table_data!L394), IF(san_table_data!L394=-999,"NA",IF(san_table_data!L394&gt;99, "&gt;99", IF(san_table_data!L394&lt;1, "&lt;1", san_table_data!L394))), "-")</f>
        <v>-</v>
      </c>
      <c r="M397" s="59" t="str">
        <f>IF(ISNUMBER(san_table_data!M394), IF(san_table_data!M394=-999,"NA",IF(san_table_data!M394&gt;99, "&gt;99", IF(san_table_data!M394&lt;1, "&lt;1", san_table_data!M394))), "-")</f>
        <v>-</v>
      </c>
      <c r="N397" s="59" t="str">
        <f>IF(ISNUMBER(san_table_data!N394), IF(san_table_data!N394=-999,"NA",IF(san_table_data!N394&gt;99, "&gt;99", IF(san_table_data!N394&lt;1, "&lt;1", san_table_data!N394))), "-")</f>
        <v>-</v>
      </c>
      <c r="O397" s="61" t="str">
        <f>IF(ISNUMBER(san_table_data!O394), IF(san_table_data!O394=-999,"NA",IF(san_table_data!O394&gt;99, "&gt;99", IF(san_table_data!O394&lt;1, "&lt;1", san_table_data!O394))), "-")</f>
        <v>-</v>
      </c>
      <c r="P397" s="47" t="str">
        <f>IF(ISNUMBER(san_table_data!P394), IF(san_table_data!P394=-999,"NA",san_table_data!P394), "-")</f>
        <v>-</v>
      </c>
      <c r="Q397" s="47" t="str">
        <f>IF(ISNUMBER(san_table_data!Q394), IF(san_table_data!Q394=-999,"NA",san_table_data!Q394), "-")</f>
        <v>-</v>
      </c>
      <c r="R397" s="60" t="str">
        <f>IF(ISNUMBER(san_table_data!R394), IF(san_table_data!R394=-999,"NA",IF(san_table_data!R394&gt;99, "&gt;99", IF(san_table_data!R394&lt;1, "&lt;1", san_table_data!R394))), "-")</f>
        <v>-</v>
      </c>
      <c r="S397" s="59" t="str">
        <f>IF(ISNUMBER(san_table_data!S394), IF(san_table_data!S394=-999,"NA",IF(san_table_data!S394&gt;99, "&gt;99", IF(san_table_data!S394&lt;1, "&lt;1", san_table_data!S394))), "-")</f>
        <v>-</v>
      </c>
      <c r="T397" s="59" t="str">
        <f>IF(ISNUMBER(san_table_data!T394), IF(san_table_data!T394=-999,"NA",IF(san_table_data!T394&gt;99, "&gt;99", IF(san_table_data!T394&lt;1, "&lt;1", san_table_data!T394))), "-")</f>
        <v>-</v>
      </c>
      <c r="U397" s="61" t="str">
        <f>IF(ISNUMBER(san_table_data!U394), IF(san_table_data!U394=-999,"NA",IF(san_table_data!U394&gt;99, "&gt;99", IF(san_table_data!U394&lt;1, "&lt;1", san_table_data!U394))), "-")</f>
        <v>-</v>
      </c>
      <c r="V397" s="47" t="str">
        <f>IF(ISNUMBER(san_table_data!V394), IF(san_table_data!V394=-999,"NA",san_table_data!V394), "-")</f>
        <v>-</v>
      </c>
      <c r="W397" s="47" t="str">
        <f>IF(ISNUMBER(san_table_data!W394), IF(san_table_data!W394=-999,"NA",san_table_data!W394), "-")</f>
        <v>-</v>
      </c>
      <c r="X397" s="47"/>
      <c r="Y397" s="47"/>
      <c r="Z397" s="62" t="str">
        <f>IF(ISNUMBER(san_table_data!Z394), IF(san_table_data!Z394=-999,"NA",IF(san_table_data!Z394&gt;99, "&gt;99", IF(san_table_data!Z394&lt;1, "&lt;1", san_table_data!Z394))), "-")</f>
        <v>-</v>
      </c>
      <c r="AA397" s="63" t="str">
        <f>IF(ISNUMBER(san_table_data!AA394), IF(san_table_data!AA394=-999,"NA",IF(san_table_data!AA394&gt;99, "&gt;99", IF(san_table_data!AA394&lt;1, "&lt;1", san_table_data!AA394))), "-")</f>
        <v>-</v>
      </c>
      <c r="AB397" s="63" t="str">
        <f>IF(ISNUMBER(san_table_data!AB394), IF(san_table_data!AB394=-999,"NA",IF(san_table_data!AB394&gt;99, "&gt;99", IF(san_table_data!AB394&lt;1, "&lt;1", san_table_data!AB394))), "-")</f>
        <v>-</v>
      </c>
      <c r="AC397" s="63" t="str">
        <f>IF(ISNUMBER(san_table_data!AC394), IF(san_table_data!AC394=-999,"NA",IF(san_table_data!AC394&gt;99, "&gt;99", IF(san_table_data!AC394&lt;1, "&lt;1", san_table_data!AC394))), "-")</f>
        <v>-</v>
      </c>
      <c r="AD397" s="59" t="str">
        <f>IF(ISNUMBER(san_table_data!AD394), IF(san_table_data!AD394=-999,"NA",IF(san_table_data!AD394&gt;99, "&gt;99", IF(san_table_data!AD394&lt;1, "&lt;1", san_table_data!AD394))), "-")</f>
        <v>-</v>
      </c>
      <c r="AE397" s="59" t="str">
        <f>IF(ISNUMBER(san_table_data!AE394), IF(san_table_data!AE394=-999,"NA",IF(san_table_data!AE394&gt;99, "&gt;99", IF(san_table_data!AE394&lt;1, "&lt;1", san_table_data!AE394))), "-")</f>
        <v>-</v>
      </c>
      <c r="AF397" s="59" t="str">
        <f>IF(ISNUMBER(san_table_data!AF394), IF(san_table_data!AF394=-999,"NA",IF(san_table_data!AF394&gt;99, "&gt;99", IF(san_table_data!AF394&lt;1, "&lt;1", san_table_data!AF394))), "-")</f>
        <v>-</v>
      </c>
      <c r="AG397" s="62" t="str">
        <f>IF(ISNUMBER(san_table_data!AG394), IF(san_table_data!AG394=-999,"NA",IF(san_table_data!AG394&gt;99, "&gt;99", IF(san_table_data!AG394&lt;1, "&lt;1", san_table_data!AG394))), "-")</f>
        <v>-</v>
      </c>
      <c r="AH397" s="63" t="str">
        <f>IF(ISNUMBER(san_table_data!AH394), IF(san_table_data!AH394=-999,"NA",IF(san_table_data!AH394&gt;99, "&gt;99", IF(san_table_data!AH394&lt;1, "&lt;1", san_table_data!AH394))), "-")</f>
        <v>-</v>
      </c>
      <c r="AI397" s="63" t="str">
        <f>IF(ISNUMBER(san_table_data!AI394), IF(san_table_data!AI394=-999,"NA",IF(san_table_data!AI394&gt;99, "&gt;99", IF(san_table_data!AI394&lt;1, "&lt;1", san_table_data!AI394))), "-")</f>
        <v>-</v>
      </c>
      <c r="AJ397" s="63" t="str">
        <f>IF(ISNUMBER(san_table_data!AJ394), IF(san_table_data!AJ394=-999,"NA",IF(san_table_data!AJ394&gt;99, "&gt;99", IF(san_table_data!AJ394&lt;1, "&lt;1", san_table_data!AJ394))), "-")</f>
        <v>-</v>
      </c>
      <c r="AK397" s="59" t="str">
        <f>IF(ISNUMBER(san_table_data!AK394), IF(san_table_data!AK394=-999,"NA",IF(san_table_data!AK394&gt;99, "&gt;99", IF(san_table_data!AK394&lt;1, "&lt;1", san_table_data!AK394))), "-")</f>
        <v>-</v>
      </c>
      <c r="AL397" s="59" t="str">
        <f>IF(ISNUMBER(san_table_data!AL394), IF(san_table_data!AL394=-999,"NA",IF(san_table_data!AL394&gt;99, "&gt;99", IF(san_table_data!AL394&lt;1, "&lt;1", san_table_data!AL394))), "-")</f>
        <v>-</v>
      </c>
      <c r="AM397" s="59" t="str">
        <f>IF(ISNUMBER(san_table_data!AM394), IF(san_table_data!AM394=-999,"NA",IF(san_table_data!AM394&gt;99, "&gt;99", IF(san_table_data!AM394&lt;1, "&lt;1", san_table_data!AM394))), "-")</f>
        <v>-</v>
      </c>
      <c r="AN397" s="62" t="str">
        <f>IF(ISNUMBER(san_table_data!AN394), IF(san_table_data!AN394=-999,"NA",IF(san_table_data!AN394&gt;99, "&gt;99", IF(san_table_data!AN394&lt;1, "&lt;1", san_table_data!AN394))), "-")</f>
        <v>-</v>
      </c>
      <c r="AO397" s="63" t="str">
        <f>IF(ISNUMBER(san_table_data!AO394), IF(san_table_data!AO394=-999,"NA",IF(san_table_data!AO394&gt;99, "&gt;99", IF(san_table_data!AO394&lt;1, "&lt;1", san_table_data!AO394))), "-")</f>
        <v>-</v>
      </c>
      <c r="AP397" s="63" t="str">
        <f>IF(ISNUMBER(san_table_data!AP394), IF(san_table_data!AP394=-999,"NA",IF(san_table_data!AP394&gt;99, "&gt;99", IF(san_table_data!AP394&lt;1, "&lt;1", san_table_data!AP394))), "-")</f>
        <v>-</v>
      </c>
      <c r="AQ397" s="63" t="str">
        <f>IF(ISNUMBER(san_table_data!AQ394), IF(san_table_data!AQ394=-999,"NA",IF(san_table_data!AQ394&gt;99, "&gt;99", IF(san_table_data!AQ394&lt;1, "&lt;1", san_table_data!AQ394))), "-")</f>
        <v>-</v>
      </c>
      <c r="AR397" s="59" t="str">
        <f>IF(ISNUMBER(san_table_data!AR394), IF(san_table_data!AR394=-999,"NA",IF(san_table_data!AR394&gt;99, "&gt;99", IF(san_table_data!AR394&lt;1, "&lt;1", san_table_data!AR394))), "-")</f>
        <v>-</v>
      </c>
      <c r="AS397" s="59" t="str">
        <f>IF(ISNUMBER(san_table_data!AS394), IF(san_table_data!AS394=-999,"NA",IF(san_table_data!AS394&gt;99, "&gt;99", IF(san_table_data!AS394&lt;1, "&lt;1", san_table_data!AS394))), "-")</f>
        <v>-</v>
      </c>
      <c r="AT397" s="59" t="str">
        <f>IF(ISNUMBER(san_table_data!AT394), IF(san_table_data!AT394=-999,"NA",IF(san_table_data!AT394&gt;99, "&gt;99", IF(san_table_data!AT394&lt;1, "&lt;1", san_table_data!AT394))), "-")</f>
        <v>-</v>
      </c>
    </row>
    <row r="398" x14ac:dyDescent="0.25">
      <c r="A398" s="56" t="str">
        <f>IF(ISBLANK(san_table_data!A395), "", san_table_data!A395)</f>
        <v/>
      </c>
      <c r="B398" s="56" t="str">
        <f>IF(ISBLANK(san_table_data!B395), "", san_table_data!B395)</f>
        <v/>
      </c>
      <c r="C398" s="57" t="str">
        <f>IF(ISNUMBER(san_table_data!C395), san_table_data!C395, "-")</f>
        <v>-</v>
      </c>
      <c r="D398" s="58" t="str">
        <f>IF(ISNUMBER(san_table_data!D395), san_table_data!D395, "-")</f>
        <v>-</v>
      </c>
      <c r="E398" s="59" t="str">
        <f>IF(ISNUMBER(san_table_data!E395), san_table_data!E395, "-")</f>
        <v>-</v>
      </c>
      <c r="F398" s="60" t="str">
        <f>IF(ISNUMBER(san_table_data!F395), IF(san_table_data!F395=-999,"NA",IF(san_table_data!F395&gt;99, "&gt;99", IF(san_table_data!F395&lt;1, "&lt;1", san_table_data!F395))), "-")</f>
        <v>-</v>
      </c>
      <c r="G398" s="59" t="str">
        <f>IF(ISNUMBER(san_table_data!G395), IF(san_table_data!G395=-999,"NA",IF(san_table_data!G395&gt;99, "&gt;99", IF(san_table_data!G395&lt;1, "&lt;1", san_table_data!G395))), "-")</f>
        <v>-</v>
      </c>
      <c r="H398" s="59" t="str">
        <f>IF(ISNUMBER(san_table_data!H395), IF(san_table_data!H395=-999,"NA",IF(san_table_data!H395&gt;99, "&gt;99", IF(san_table_data!H395&lt;1, "&lt;1", san_table_data!H395))), "-")</f>
        <v>-</v>
      </c>
      <c r="I398" s="61" t="str">
        <f>IF(ISNUMBER(san_table_data!I395), IF(san_table_data!I395=-999,"NA",IF(san_table_data!I395&gt;99, "&gt;99", IF(san_table_data!I395&lt;1, "&lt;1", san_table_data!I395))), "-")</f>
        <v>-</v>
      </c>
      <c r="J398" s="47" t="str">
        <f>IF(ISNUMBER(san_table_data!J395), IF(san_table_data!J395=-999,"NA",san_table_data!J395), "-")</f>
        <v>-</v>
      </c>
      <c r="K398" s="47" t="str">
        <f>IF(ISNUMBER(san_table_data!K395), IF(san_table_data!K395=-999,"NA",san_table_data!K395), "-")</f>
        <v>-</v>
      </c>
      <c r="L398" s="60" t="str">
        <f>IF(ISNUMBER(san_table_data!L395), IF(san_table_data!L395=-999,"NA",IF(san_table_data!L395&gt;99, "&gt;99", IF(san_table_data!L395&lt;1, "&lt;1", san_table_data!L395))), "-")</f>
        <v>-</v>
      </c>
      <c r="M398" s="59" t="str">
        <f>IF(ISNUMBER(san_table_data!M395), IF(san_table_data!M395=-999,"NA",IF(san_table_data!M395&gt;99, "&gt;99", IF(san_table_data!M395&lt;1, "&lt;1", san_table_data!M395))), "-")</f>
        <v>-</v>
      </c>
      <c r="N398" s="59" t="str">
        <f>IF(ISNUMBER(san_table_data!N395), IF(san_table_data!N395=-999,"NA",IF(san_table_data!N395&gt;99, "&gt;99", IF(san_table_data!N395&lt;1, "&lt;1", san_table_data!N395))), "-")</f>
        <v>-</v>
      </c>
      <c r="O398" s="61" t="str">
        <f>IF(ISNUMBER(san_table_data!O395), IF(san_table_data!O395=-999,"NA",IF(san_table_data!O395&gt;99, "&gt;99", IF(san_table_data!O395&lt;1, "&lt;1", san_table_data!O395))), "-")</f>
        <v>-</v>
      </c>
      <c r="P398" s="47" t="str">
        <f>IF(ISNUMBER(san_table_data!P395), IF(san_table_data!P395=-999,"NA",san_table_data!P395), "-")</f>
        <v>-</v>
      </c>
      <c r="Q398" s="47" t="str">
        <f>IF(ISNUMBER(san_table_data!Q395), IF(san_table_data!Q395=-999,"NA",san_table_data!Q395), "-")</f>
        <v>-</v>
      </c>
      <c r="R398" s="60" t="str">
        <f>IF(ISNUMBER(san_table_data!R395), IF(san_table_data!R395=-999,"NA",IF(san_table_data!R395&gt;99, "&gt;99", IF(san_table_data!R395&lt;1, "&lt;1", san_table_data!R395))), "-")</f>
        <v>-</v>
      </c>
      <c r="S398" s="59" t="str">
        <f>IF(ISNUMBER(san_table_data!S395), IF(san_table_data!S395=-999,"NA",IF(san_table_data!S395&gt;99, "&gt;99", IF(san_table_data!S395&lt;1, "&lt;1", san_table_data!S395))), "-")</f>
        <v>-</v>
      </c>
      <c r="T398" s="59" t="str">
        <f>IF(ISNUMBER(san_table_data!T395), IF(san_table_data!T395=-999,"NA",IF(san_table_data!T395&gt;99, "&gt;99", IF(san_table_data!T395&lt;1, "&lt;1", san_table_data!T395))), "-")</f>
        <v>-</v>
      </c>
      <c r="U398" s="61" t="str">
        <f>IF(ISNUMBER(san_table_data!U395), IF(san_table_data!U395=-999,"NA",IF(san_table_data!U395&gt;99, "&gt;99", IF(san_table_data!U395&lt;1, "&lt;1", san_table_data!U395))), "-")</f>
        <v>-</v>
      </c>
      <c r="V398" s="47" t="str">
        <f>IF(ISNUMBER(san_table_data!V395), IF(san_table_data!V395=-999,"NA",san_table_data!V395), "-")</f>
        <v>-</v>
      </c>
      <c r="W398" s="47" t="str">
        <f>IF(ISNUMBER(san_table_data!W395), IF(san_table_data!W395=-999,"NA",san_table_data!W395), "-")</f>
        <v>-</v>
      </c>
      <c r="X398" s="47"/>
      <c r="Y398" s="47"/>
      <c r="Z398" s="62" t="str">
        <f>IF(ISNUMBER(san_table_data!Z395), IF(san_table_data!Z395=-999,"NA",IF(san_table_data!Z395&gt;99, "&gt;99", IF(san_table_data!Z395&lt;1, "&lt;1", san_table_data!Z395))), "-")</f>
        <v>-</v>
      </c>
      <c r="AA398" s="63" t="str">
        <f>IF(ISNUMBER(san_table_data!AA395), IF(san_table_data!AA395=-999,"NA",IF(san_table_data!AA395&gt;99, "&gt;99", IF(san_table_data!AA395&lt;1, "&lt;1", san_table_data!AA395))), "-")</f>
        <v>-</v>
      </c>
      <c r="AB398" s="63" t="str">
        <f>IF(ISNUMBER(san_table_data!AB395), IF(san_table_data!AB395=-999,"NA",IF(san_table_data!AB395&gt;99, "&gt;99", IF(san_table_data!AB395&lt;1, "&lt;1", san_table_data!AB395))), "-")</f>
        <v>-</v>
      </c>
      <c r="AC398" s="63" t="str">
        <f>IF(ISNUMBER(san_table_data!AC395), IF(san_table_data!AC395=-999,"NA",IF(san_table_data!AC395&gt;99, "&gt;99", IF(san_table_data!AC395&lt;1, "&lt;1", san_table_data!AC395))), "-")</f>
        <v>-</v>
      </c>
      <c r="AD398" s="59" t="str">
        <f>IF(ISNUMBER(san_table_data!AD395), IF(san_table_data!AD395=-999,"NA",IF(san_table_data!AD395&gt;99, "&gt;99", IF(san_table_data!AD395&lt;1, "&lt;1", san_table_data!AD395))), "-")</f>
        <v>-</v>
      </c>
      <c r="AE398" s="59" t="str">
        <f>IF(ISNUMBER(san_table_data!AE395), IF(san_table_data!AE395=-999,"NA",IF(san_table_data!AE395&gt;99, "&gt;99", IF(san_table_data!AE395&lt;1, "&lt;1", san_table_data!AE395))), "-")</f>
        <v>-</v>
      </c>
      <c r="AF398" s="59" t="str">
        <f>IF(ISNUMBER(san_table_data!AF395), IF(san_table_data!AF395=-999,"NA",IF(san_table_data!AF395&gt;99, "&gt;99", IF(san_table_data!AF395&lt;1, "&lt;1", san_table_data!AF395))), "-")</f>
        <v>-</v>
      </c>
      <c r="AG398" s="62" t="str">
        <f>IF(ISNUMBER(san_table_data!AG395), IF(san_table_data!AG395=-999,"NA",IF(san_table_data!AG395&gt;99, "&gt;99", IF(san_table_data!AG395&lt;1, "&lt;1", san_table_data!AG395))), "-")</f>
        <v>-</v>
      </c>
      <c r="AH398" s="63" t="str">
        <f>IF(ISNUMBER(san_table_data!AH395), IF(san_table_data!AH395=-999,"NA",IF(san_table_data!AH395&gt;99, "&gt;99", IF(san_table_data!AH395&lt;1, "&lt;1", san_table_data!AH395))), "-")</f>
        <v>-</v>
      </c>
      <c r="AI398" s="63" t="str">
        <f>IF(ISNUMBER(san_table_data!AI395), IF(san_table_data!AI395=-999,"NA",IF(san_table_data!AI395&gt;99, "&gt;99", IF(san_table_data!AI395&lt;1, "&lt;1", san_table_data!AI395))), "-")</f>
        <v>-</v>
      </c>
      <c r="AJ398" s="63" t="str">
        <f>IF(ISNUMBER(san_table_data!AJ395), IF(san_table_data!AJ395=-999,"NA",IF(san_table_data!AJ395&gt;99, "&gt;99", IF(san_table_data!AJ395&lt;1, "&lt;1", san_table_data!AJ395))), "-")</f>
        <v>-</v>
      </c>
      <c r="AK398" s="59" t="str">
        <f>IF(ISNUMBER(san_table_data!AK395), IF(san_table_data!AK395=-999,"NA",IF(san_table_data!AK395&gt;99, "&gt;99", IF(san_table_data!AK395&lt;1, "&lt;1", san_table_data!AK395))), "-")</f>
        <v>-</v>
      </c>
      <c r="AL398" s="59" t="str">
        <f>IF(ISNUMBER(san_table_data!AL395), IF(san_table_data!AL395=-999,"NA",IF(san_table_data!AL395&gt;99, "&gt;99", IF(san_table_data!AL395&lt;1, "&lt;1", san_table_data!AL395))), "-")</f>
        <v>-</v>
      </c>
      <c r="AM398" s="59" t="str">
        <f>IF(ISNUMBER(san_table_data!AM395), IF(san_table_data!AM395=-999,"NA",IF(san_table_data!AM395&gt;99, "&gt;99", IF(san_table_data!AM395&lt;1, "&lt;1", san_table_data!AM395))), "-")</f>
        <v>-</v>
      </c>
      <c r="AN398" s="62" t="str">
        <f>IF(ISNUMBER(san_table_data!AN395), IF(san_table_data!AN395=-999,"NA",IF(san_table_data!AN395&gt;99, "&gt;99", IF(san_table_data!AN395&lt;1, "&lt;1", san_table_data!AN395))), "-")</f>
        <v>-</v>
      </c>
      <c r="AO398" s="63" t="str">
        <f>IF(ISNUMBER(san_table_data!AO395), IF(san_table_data!AO395=-999,"NA",IF(san_table_data!AO395&gt;99, "&gt;99", IF(san_table_data!AO395&lt;1, "&lt;1", san_table_data!AO395))), "-")</f>
        <v>-</v>
      </c>
      <c r="AP398" s="63" t="str">
        <f>IF(ISNUMBER(san_table_data!AP395), IF(san_table_data!AP395=-999,"NA",IF(san_table_data!AP395&gt;99, "&gt;99", IF(san_table_data!AP395&lt;1, "&lt;1", san_table_data!AP395))), "-")</f>
        <v>-</v>
      </c>
      <c r="AQ398" s="63" t="str">
        <f>IF(ISNUMBER(san_table_data!AQ395), IF(san_table_data!AQ395=-999,"NA",IF(san_table_data!AQ395&gt;99, "&gt;99", IF(san_table_data!AQ395&lt;1, "&lt;1", san_table_data!AQ395))), "-")</f>
        <v>-</v>
      </c>
      <c r="AR398" s="59" t="str">
        <f>IF(ISNUMBER(san_table_data!AR395), IF(san_table_data!AR395=-999,"NA",IF(san_table_data!AR395&gt;99, "&gt;99", IF(san_table_data!AR395&lt;1, "&lt;1", san_table_data!AR395))), "-")</f>
        <v>-</v>
      </c>
      <c r="AS398" s="59" t="str">
        <f>IF(ISNUMBER(san_table_data!AS395), IF(san_table_data!AS395=-999,"NA",IF(san_table_data!AS395&gt;99, "&gt;99", IF(san_table_data!AS395&lt;1, "&lt;1", san_table_data!AS395))), "-")</f>
        <v>-</v>
      </c>
      <c r="AT398" s="59" t="str">
        <f>IF(ISNUMBER(san_table_data!AT395), IF(san_table_data!AT395=-999,"NA",IF(san_table_data!AT395&gt;99, "&gt;99", IF(san_table_data!AT395&lt;1, "&lt;1", san_table_data!AT395))), "-")</f>
        <v>-</v>
      </c>
    </row>
    <row r="399" x14ac:dyDescent="0.25">
      <c r="A399" s="56" t="str">
        <f>IF(ISBLANK(san_table_data!A396), "", san_table_data!A396)</f>
        <v/>
      </c>
      <c r="B399" s="56" t="str">
        <f>IF(ISBLANK(san_table_data!B396), "", san_table_data!B396)</f>
        <v/>
      </c>
      <c r="C399" s="57" t="str">
        <f>IF(ISNUMBER(san_table_data!C396), san_table_data!C396, "-")</f>
        <v>-</v>
      </c>
      <c r="D399" s="58" t="str">
        <f>IF(ISNUMBER(san_table_data!D396), san_table_data!D396, "-")</f>
        <v>-</v>
      </c>
      <c r="E399" s="59" t="str">
        <f>IF(ISNUMBER(san_table_data!E396), san_table_data!E396, "-")</f>
        <v>-</v>
      </c>
      <c r="F399" s="60" t="str">
        <f>IF(ISNUMBER(san_table_data!F396), IF(san_table_data!F396=-999,"NA",IF(san_table_data!F396&gt;99, "&gt;99", IF(san_table_data!F396&lt;1, "&lt;1", san_table_data!F396))), "-")</f>
        <v>-</v>
      </c>
      <c r="G399" s="59" t="str">
        <f>IF(ISNUMBER(san_table_data!G396), IF(san_table_data!G396=-999,"NA",IF(san_table_data!G396&gt;99, "&gt;99", IF(san_table_data!G396&lt;1, "&lt;1", san_table_data!G396))), "-")</f>
        <v>-</v>
      </c>
      <c r="H399" s="59" t="str">
        <f>IF(ISNUMBER(san_table_data!H396), IF(san_table_data!H396=-999,"NA",IF(san_table_data!H396&gt;99, "&gt;99", IF(san_table_data!H396&lt;1, "&lt;1", san_table_data!H396))), "-")</f>
        <v>-</v>
      </c>
      <c r="I399" s="61" t="str">
        <f>IF(ISNUMBER(san_table_data!I396), IF(san_table_data!I396=-999,"NA",IF(san_table_data!I396&gt;99, "&gt;99", IF(san_table_data!I396&lt;1, "&lt;1", san_table_data!I396))), "-")</f>
        <v>-</v>
      </c>
      <c r="J399" s="47" t="str">
        <f>IF(ISNUMBER(san_table_data!J396), IF(san_table_data!J396=-999,"NA",san_table_data!J396), "-")</f>
        <v>-</v>
      </c>
      <c r="K399" s="47" t="str">
        <f>IF(ISNUMBER(san_table_data!K396), IF(san_table_data!K396=-999,"NA",san_table_data!K396), "-")</f>
        <v>-</v>
      </c>
      <c r="L399" s="60" t="str">
        <f>IF(ISNUMBER(san_table_data!L396), IF(san_table_data!L396=-999,"NA",IF(san_table_data!L396&gt;99, "&gt;99", IF(san_table_data!L396&lt;1, "&lt;1", san_table_data!L396))), "-")</f>
        <v>-</v>
      </c>
      <c r="M399" s="59" t="str">
        <f>IF(ISNUMBER(san_table_data!M396), IF(san_table_data!M396=-999,"NA",IF(san_table_data!M396&gt;99, "&gt;99", IF(san_table_data!M396&lt;1, "&lt;1", san_table_data!M396))), "-")</f>
        <v>-</v>
      </c>
      <c r="N399" s="59" t="str">
        <f>IF(ISNUMBER(san_table_data!N396), IF(san_table_data!N396=-999,"NA",IF(san_table_data!N396&gt;99, "&gt;99", IF(san_table_data!N396&lt;1, "&lt;1", san_table_data!N396))), "-")</f>
        <v>-</v>
      </c>
      <c r="O399" s="61" t="str">
        <f>IF(ISNUMBER(san_table_data!O396), IF(san_table_data!O396=-999,"NA",IF(san_table_data!O396&gt;99, "&gt;99", IF(san_table_data!O396&lt;1, "&lt;1", san_table_data!O396))), "-")</f>
        <v>-</v>
      </c>
      <c r="P399" s="47" t="str">
        <f>IF(ISNUMBER(san_table_data!P396), IF(san_table_data!P396=-999,"NA",san_table_data!P396), "-")</f>
        <v>-</v>
      </c>
      <c r="Q399" s="47" t="str">
        <f>IF(ISNUMBER(san_table_data!Q396), IF(san_table_data!Q396=-999,"NA",san_table_data!Q396), "-")</f>
        <v>-</v>
      </c>
      <c r="R399" s="60" t="str">
        <f>IF(ISNUMBER(san_table_data!R396), IF(san_table_data!R396=-999,"NA",IF(san_table_data!R396&gt;99, "&gt;99", IF(san_table_data!R396&lt;1, "&lt;1", san_table_data!R396))), "-")</f>
        <v>-</v>
      </c>
      <c r="S399" s="59" t="str">
        <f>IF(ISNUMBER(san_table_data!S396), IF(san_table_data!S396=-999,"NA",IF(san_table_data!S396&gt;99, "&gt;99", IF(san_table_data!S396&lt;1, "&lt;1", san_table_data!S396))), "-")</f>
        <v>-</v>
      </c>
      <c r="T399" s="59" t="str">
        <f>IF(ISNUMBER(san_table_data!T396), IF(san_table_data!T396=-999,"NA",IF(san_table_data!T396&gt;99, "&gt;99", IF(san_table_data!T396&lt;1, "&lt;1", san_table_data!T396))), "-")</f>
        <v>-</v>
      </c>
      <c r="U399" s="61" t="str">
        <f>IF(ISNUMBER(san_table_data!U396), IF(san_table_data!U396=-999,"NA",IF(san_table_data!U396&gt;99, "&gt;99", IF(san_table_data!U396&lt;1, "&lt;1", san_table_data!U396))), "-")</f>
        <v>-</v>
      </c>
      <c r="V399" s="47" t="str">
        <f>IF(ISNUMBER(san_table_data!V396), IF(san_table_data!V396=-999,"NA",san_table_data!V396), "-")</f>
        <v>-</v>
      </c>
      <c r="W399" s="47" t="str">
        <f>IF(ISNUMBER(san_table_data!W396), IF(san_table_data!W396=-999,"NA",san_table_data!W396), "-")</f>
        <v>-</v>
      </c>
      <c r="X399" s="47"/>
      <c r="Y399" s="47"/>
      <c r="Z399" s="62" t="str">
        <f>IF(ISNUMBER(san_table_data!Z396), IF(san_table_data!Z396=-999,"NA",IF(san_table_data!Z396&gt;99, "&gt;99", IF(san_table_data!Z396&lt;1, "&lt;1", san_table_data!Z396))), "-")</f>
        <v>-</v>
      </c>
      <c r="AA399" s="63" t="str">
        <f>IF(ISNUMBER(san_table_data!AA396), IF(san_table_data!AA396=-999,"NA",IF(san_table_data!AA396&gt;99, "&gt;99", IF(san_table_data!AA396&lt;1, "&lt;1", san_table_data!AA396))), "-")</f>
        <v>-</v>
      </c>
      <c r="AB399" s="63" t="str">
        <f>IF(ISNUMBER(san_table_data!AB396), IF(san_table_data!AB396=-999,"NA",IF(san_table_data!AB396&gt;99, "&gt;99", IF(san_table_data!AB396&lt;1, "&lt;1", san_table_data!AB396))), "-")</f>
        <v>-</v>
      </c>
      <c r="AC399" s="63" t="str">
        <f>IF(ISNUMBER(san_table_data!AC396), IF(san_table_data!AC396=-999,"NA",IF(san_table_data!AC396&gt;99, "&gt;99", IF(san_table_data!AC396&lt;1, "&lt;1", san_table_data!AC396))), "-")</f>
        <v>-</v>
      </c>
      <c r="AD399" s="59" t="str">
        <f>IF(ISNUMBER(san_table_data!AD396), IF(san_table_data!AD396=-999,"NA",IF(san_table_data!AD396&gt;99, "&gt;99", IF(san_table_data!AD396&lt;1, "&lt;1", san_table_data!AD396))), "-")</f>
        <v>-</v>
      </c>
      <c r="AE399" s="59" t="str">
        <f>IF(ISNUMBER(san_table_data!AE396), IF(san_table_data!AE396=-999,"NA",IF(san_table_data!AE396&gt;99, "&gt;99", IF(san_table_data!AE396&lt;1, "&lt;1", san_table_data!AE396))), "-")</f>
        <v>-</v>
      </c>
      <c r="AF399" s="59" t="str">
        <f>IF(ISNUMBER(san_table_data!AF396), IF(san_table_data!AF396=-999,"NA",IF(san_table_data!AF396&gt;99, "&gt;99", IF(san_table_data!AF396&lt;1, "&lt;1", san_table_data!AF396))), "-")</f>
        <v>-</v>
      </c>
      <c r="AG399" s="62" t="str">
        <f>IF(ISNUMBER(san_table_data!AG396), IF(san_table_data!AG396=-999,"NA",IF(san_table_data!AG396&gt;99, "&gt;99", IF(san_table_data!AG396&lt;1, "&lt;1", san_table_data!AG396))), "-")</f>
        <v>-</v>
      </c>
      <c r="AH399" s="63" t="str">
        <f>IF(ISNUMBER(san_table_data!AH396), IF(san_table_data!AH396=-999,"NA",IF(san_table_data!AH396&gt;99, "&gt;99", IF(san_table_data!AH396&lt;1, "&lt;1", san_table_data!AH396))), "-")</f>
        <v>-</v>
      </c>
      <c r="AI399" s="63" t="str">
        <f>IF(ISNUMBER(san_table_data!AI396), IF(san_table_data!AI396=-999,"NA",IF(san_table_data!AI396&gt;99, "&gt;99", IF(san_table_data!AI396&lt;1, "&lt;1", san_table_data!AI396))), "-")</f>
        <v>-</v>
      </c>
      <c r="AJ399" s="63" t="str">
        <f>IF(ISNUMBER(san_table_data!AJ396), IF(san_table_data!AJ396=-999,"NA",IF(san_table_data!AJ396&gt;99, "&gt;99", IF(san_table_data!AJ396&lt;1, "&lt;1", san_table_data!AJ396))), "-")</f>
        <v>-</v>
      </c>
      <c r="AK399" s="59" t="str">
        <f>IF(ISNUMBER(san_table_data!AK396), IF(san_table_data!AK396=-999,"NA",IF(san_table_data!AK396&gt;99, "&gt;99", IF(san_table_data!AK396&lt;1, "&lt;1", san_table_data!AK396))), "-")</f>
        <v>-</v>
      </c>
      <c r="AL399" s="59" t="str">
        <f>IF(ISNUMBER(san_table_data!AL396), IF(san_table_data!AL396=-999,"NA",IF(san_table_data!AL396&gt;99, "&gt;99", IF(san_table_data!AL396&lt;1, "&lt;1", san_table_data!AL396))), "-")</f>
        <v>-</v>
      </c>
      <c r="AM399" s="59" t="str">
        <f>IF(ISNUMBER(san_table_data!AM396), IF(san_table_data!AM396=-999,"NA",IF(san_table_data!AM396&gt;99, "&gt;99", IF(san_table_data!AM396&lt;1, "&lt;1", san_table_data!AM396))), "-")</f>
        <v>-</v>
      </c>
      <c r="AN399" s="62" t="str">
        <f>IF(ISNUMBER(san_table_data!AN396), IF(san_table_data!AN396=-999,"NA",IF(san_table_data!AN396&gt;99, "&gt;99", IF(san_table_data!AN396&lt;1, "&lt;1", san_table_data!AN396))), "-")</f>
        <v>-</v>
      </c>
      <c r="AO399" s="63" t="str">
        <f>IF(ISNUMBER(san_table_data!AO396), IF(san_table_data!AO396=-999,"NA",IF(san_table_data!AO396&gt;99, "&gt;99", IF(san_table_data!AO396&lt;1, "&lt;1", san_table_data!AO396))), "-")</f>
        <v>-</v>
      </c>
      <c r="AP399" s="63" t="str">
        <f>IF(ISNUMBER(san_table_data!AP396), IF(san_table_data!AP396=-999,"NA",IF(san_table_data!AP396&gt;99, "&gt;99", IF(san_table_data!AP396&lt;1, "&lt;1", san_table_data!AP396))), "-")</f>
        <v>-</v>
      </c>
      <c r="AQ399" s="63" t="str">
        <f>IF(ISNUMBER(san_table_data!AQ396), IF(san_table_data!AQ396=-999,"NA",IF(san_table_data!AQ396&gt;99, "&gt;99", IF(san_table_data!AQ396&lt;1, "&lt;1", san_table_data!AQ396))), "-")</f>
        <v>-</v>
      </c>
      <c r="AR399" s="59" t="str">
        <f>IF(ISNUMBER(san_table_data!AR396), IF(san_table_data!AR396=-999,"NA",IF(san_table_data!AR396&gt;99, "&gt;99", IF(san_table_data!AR396&lt;1, "&lt;1", san_table_data!AR396))), "-")</f>
        <v>-</v>
      </c>
      <c r="AS399" s="59" t="str">
        <f>IF(ISNUMBER(san_table_data!AS396), IF(san_table_data!AS396=-999,"NA",IF(san_table_data!AS396&gt;99, "&gt;99", IF(san_table_data!AS396&lt;1, "&lt;1", san_table_data!AS396))), "-")</f>
        <v>-</v>
      </c>
      <c r="AT399" s="59" t="str">
        <f>IF(ISNUMBER(san_table_data!AT396), IF(san_table_data!AT396=-999,"NA",IF(san_table_data!AT396&gt;99, "&gt;99", IF(san_table_data!AT396&lt;1, "&lt;1", san_table_data!AT396))), "-")</f>
        <v>-</v>
      </c>
    </row>
    <row r="400" x14ac:dyDescent="0.25">
      <c r="A400" s="56" t="str">
        <f>IF(ISBLANK(san_table_data!A397), "", san_table_data!A397)</f>
        <v/>
      </c>
      <c r="B400" s="56" t="str">
        <f>IF(ISBLANK(san_table_data!B397), "", san_table_data!B397)</f>
        <v/>
      </c>
      <c r="C400" s="57" t="str">
        <f>IF(ISNUMBER(san_table_data!C397), san_table_data!C397, "-")</f>
        <v>-</v>
      </c>
      <c r="D400" s="58" t="str">
        <f>IF(ISNUMBER(san_table_data!D397), san_table_data!D397, "-")</f>
        <v>-</v>
      </c>
      <c r="E400" s="59" t="str">
        <f>IF(ISNUMBER(san_table_data!E397), san_table_data!E397, "-")</f>
        <v>-</v>
      </c>
      <c r="F400" s="60" t="str">
        <f>IF(ISNUMBER(san_table_data!F397), IF(san_table_data!F397=-999,"NA",IF(san_table_data!F397&gt;99, "&gt;99", IF(san_table_data!F397&lt;1, "&lt;1", san_table_data!F397))), "-")</f>
        <v>-</v>
      </c>
      <c r="G400" s="59" t="str">
        <f>IF(ISNUMBER(san_table_data!G397), IF(san_table_data!G397=-999,"NA",IF(san_table_data!G397&gt;99, "&gt;99", IF(san_table_data!G397&lt;1, "&lt;1", san_table_data!G397))), "-")</f>
        <v>-</v>
      </c>
      <c r="H400" s="59" t="str">
        <f>IF(ISNUMBER(san_table_data!H397), IF(san_table_data!H397=-999,"NA",IF(san_table_data!H397&gt;99, "&gt;99", IF(san_table_data!H397&lt;1, "&lt;1", san_table_data!H397))), "-")</f>
        <v>-</v>
      </c>
      <c r="I400" s="61" t="str">
        <f>IF(ISNUMBER(san_table_data!I397), IF(san_table_data!I397=-999,"NA",IF(san_table_data!I397&gt;99, "&gt;99", IF(san_table_data!I397&lt;1, "&lt;1", san_table_data!I397))), "-")</f>
        <v>-</v>
      </c>
      <c r="J400" s="47" t="str">
        <f>IF(ISNUMBER(san_table_data!J397), IF(san_table_data!J397=-999,"NA",san_table_data!J397), "-")</f>
        <v>-</v>
      </c>
      <c r="K400" s="47" t="str">
        <f>IF(ISNUMBER(san_table_data!K397), IF(san_table_data!K397=-999,"NA",san_table_data!K397), "-")</f>
        <v>-</v>
      </c>
      <c r="L400" s="60" t="str">
        <f>IF(ISNUMBER(san_table_data!L397), IF(san_table_data!L397=-999,"NA",IF(san_table_data!L397&gt;99, "&gt;99", IF(san_table_data!L397&lt;1, "&lt;1", san_table_data!L397))), "-")</f>
        <v>-</v>
      </c>
      <c r="M400" s="59" t="str">
        <f>IF(ISNUMBER(san_table_data!M397), IF(san_table_data!M397=-999,"NA",IF(san_table_data!M397&gt;99, "&gt;99", IF(san_table_data!M397&lt;1, "&lt;1", san_table_data!M397))), "-")</f>
        <v>-</v>
      </c>
      <c r="N400" s="59" t="str">
        <f>IF(ISNUMBER(san_table_data!N397), IF(san_table_data!N397=-999,"NA",IF(san_table_data!N397&gt;99, "&gt;99", IF(san_table_data!N397&lt;1, "&lt;1", san_table_data!N397))), "-")</f>
        <v>-</v>
      </c>
      <c r="O400" s="61" t="str">
        <f>IF(ISNUMBER(san_table_data!O397), IF(san_table_data!O397=-999,"NA",IF(san_table_data!O397&gt;99, "&gt;99", IF(san_table_data!O397&lt;1, "&lt;1", san_table_data!O397))), "-")</f>
        <v>-</v>
      </c>
      <c r="P400" s="47" t="str">
        <f>IF(ISNUMBER(san_table_data!P397), IF(san_table_data!P397=-999,"NA",san_table_data!P397), "-")</f>
        <v>-</v>
      </c>
      <c r="Q400" s="47" t="str">
        <f>IF(ISNUMBER(san_table_data!Q397), IF(san_table_data!Q397=-999,"NA",san_table_data!Q397), "-")</f>
        <v>-</v>
      </c>
      <c r="R400" s="60" t="str">
        <f>IF(ISNUMBER(san_table_data!R397), IF(san_table_data!R397=-999,"NA",IF(san_table_data!R397&gt;99, "&gt;99", IF(san_table_data!R397&lt;1, "&lt;1", san_table_data!R397))), "-")</f>
        <v>-</v>
      </c>
      <c r="S400" s="59" t="str">
        <f>IF(ISNUMBER(san_table_data!S397), IF(san_table_data!S397=-999,"NA",IF(san_table_data!S397&gt;99, "&gt;99", IF(san_table_data!S397&lt;1, "&lt;1", san_table_data!S397))), "-")</f>
        <v>-</v>
      </c>
      <c r="T400" s="59" t="str">
        <f>IF(ISNUMBER(san_table_data!T397), IF(san_table_data!T397=-999,"NA",IF(san_table_data!T397&gt;99, "&gt;99", IF(san_table_data!T397&lt;1, "&lt;1", san_table_data!T397))), "-")</f>
        <v>-</v>
      </c>
      <c r="U400" s="61" t="str">
        <f>IF(ISNUMBER(san_table_data!U397), IF(san_table_data!U397=-999,"NA",IF(san_table_data!U397&gt;99, "&gt;99", IF(san_table_data!U397&lt;1, "&lt;1", san_table_data!U397))), "-")</f>
        <v>-</v>
      </c>
      <c r="V400" s="47" t="str">
        <f>IF(ISNUMBER(san_table_data!V397), IF(san_table_data!V397=-999,"NA",san_table_data!V397), "-")</f>
        <v>-</v>
      </c>
      <c r="W400" s="47" t="str">
        <f>IF(ISNUMBER(san_table_data!W397), IF(san_table_data!W397=-999,"NA",san_table_data!W397), "-")</f>
        <v>-</v>
      </c>
      <c r="X400" s="47"/>
      <c r="Y400" s="47"/>
      <c r="Z400" s="62" t="str">
        <f>IF(ISNUMBER(san_table_data!Z397), IF(san_table_data!Z397=-999,"NA",IF(san_table_data!Z397&gt;99, "&gt;99", IF(san_table_data!Z397&lt;1, "&lt;1", san_table_data!Z397))), "-")</f>
        <v>-</v>
      </c>
      <c r="AA400" s="63" t="str">
        <f>IF(ISNUMBER(san_table_data!AA397), IF(san_table_data!AA397=-999,"NA",IF(san_table_data!AA397&gt;99, "&gt;99", IF(san_table_data!AA397&lt;1, "&lt;1", san_table_data!AA397))), "-")</f>
        <v>-</v>
      </c>
      <c r="AB400" s="63" t="str">
        <f>IF(ISNUMBER(san_table_data!AB397), IF(san_table_data!AB397=-999,"NA",IF(san_table_data!AB397&gt;99, "&gt;99", IF(san_table_data!AB397&lt;1, "&lt;1", san_table_data!AB397))), "-")</f>
        <v>-</v>
      </c>
      <c r="AC400" s="63" t="str">
        <f>IF(ISNUMBER(san_table_data!AC397), IF(san_table_data!AC397=-999,"NA",IF(san_table_data!AC397&gt;99, "&gt;99", IF(san_table_data!AC397&lt;1, "&lt;1", san_table_data!AC397))), "-")</f>
        <v>-</v>
      </c>
      <c r="AD400" s="59" t="str">
        <f>IF(ISNUMBER(san_table_data!AD397), IF(san_table_data!AD397=-999,"NA",IF(san_table_data!AD397&gt;99, "&gt;99", IF(san_table_data!AD397&lt;1, "&lt;1", san_table_data!AD397))), "-")</f>
        <v>-</v>
      </c>
      <c r="AE400" s="59" t="str">
        <f>IF(ISNUMBER(san_table_data!AE397), IF(san_table_data!AE397=-999,"NA",IF(san_table_data!AE397&gt;99, "&gt;99", IF(san_table_data!AE397&lt;1, "&lt;1", san_table_data!AE397))), "-")</f>
        <v>-</v>
      </c>
      <c r="AF400" s="59" t="str">
        <f>IF(ISNUMBER(san_table_data!AF397), IF(san_table_data!AF397=-999,"NA",IF(san_table_data!AF397&gt;99, "&gt;99", IF(san_table_data!AF397&lt;1, "&lt;1", san_table_data!AF397))), "-")</f>
        <v>-</v>
      </c>
      <c r="AG400" s="62" t="str">
        <f>IF(ISNUMBER(san_table_data!AG397), IF(san_table_data!AG397=-999,"NA",IF(san_table_data!AG397&gt;99, "&gt;99", IF(san_table_data!AG397&lt;1, "&lt;1", san_table_data!AG397))), "-")</f>
        <v>-</v>
      </c>
      <c r="AH400" s="63" t="str">
        <f>IF(ISNUMBER(san_table_data!AH397), IF(san_table_data!AH397=-999,"NA",IF(san_table_data!AH397&gt;99, "&gt;99", IF(san_table_data!AH397&lt;1, "&lt;1", san_table_data!AH397))), "-")</f>
        <v>-</v>
      </c>
      <c r="AI400" s="63" t="str">
        <f>IF(ISNUMBER(san_table_data!AI397), IF(san_table_data!AI397=-999,"NA",IF(san_table_data!AI397&gt;99, "&gt;99", IF(san_table_data!AI397&lt;1, "&lt;1", san_table_data!AI397))), "-")</f>
        <v>-</v>
      </c>
      <c r="AJ400" s="63" t="str">
        <f>IF(ISNUMBER(san_table_data!AJ397), IF(san_table_data!AJ397=-999,"NA",IF(san_table_data!AJ397&gt;99, "&gt;99", IF(san_table_data!AJ397&lt;1, "&lt;1", san_table_data!AJ397))), "-")</f>
        <v>-</v>
      </c>
      <c r="AK400" s="59" t="str">
        <f>IF(ISNUMBER(san_table_data!AK397), IF(san_table_data!AK397=-999,"NA",IF(san_table_data!AK397&gt;99, "&gt;99", IF(san_table_data!AK397&lt;1, "&lt;1", san_table_data!AK397))), "-")</f>
        <v>-</v>
      </c>
      <c r="AL400" s="59" t="str">
        <f>IF(ISNUMBER(san_table_data!AL397), IF(san_table_data!AL397=-999,"NA",IF(san_table_data!AL397&gt;99, "&gt;99", IF(san_table_data!AL397&lt;1, "&lt;1", san_table_data!AL397))), "-")</f>
        <v>-</v>
      </c>
      <c r="AM400" s="59" t="str">
        <f>IF(ISNUMBER(san_table_data!AM397), IF(san_table_data!AM397=-999,"NA",IF(san_table_data!AM397&gt;99, "&gt;99", IF(san_table_data!AM397&lt;1, "&lt;1", san_table_data!AM397))), "-")</f>
        <v>-</v>
      </c>
      <c r="AN400" s="62" t="str">
        <f>IF(ISNUMBER(san_table_data!AN397), IF(san_table_data!AN397=-999,"NA",IF(san_table_data!AN397&gt;99, "&gt;99", IF(san_table_data!AN397&lt;1, "&lt;1", san_table_data!AN397))), "-")</f>
        <v>-</v>
      </c>
      <c r="AO400" s="63" t="str">
        <f>IF(ISNUMBER(san_table_data!AO397), IF(san_table_data!AO397=-999,"NA",IF(san_table_data!AO397&gt;99, "&gt;99", IF(san_table_data!AO397&lt;1, "&lt;1", san_table_data!AO397))), "-")</f>
        <v>-</v>
      </c>
      <c r="AP400" s="63" t="str">
        <f>IF(ISNUMBER(san_table_data!AP397), IF(san_table_data!AP397=-999,"NA",IF(san_table_data!AP397&gt;99, "&gt;99", IF(san_table_data!AP397&lt;1, "&lt;1", san_table_data!AP397))), "-")</f>
        <v>-</v>
      </c>
      <c r="AQ400" s="63" t="str">
        <f>IF(ISNUMBER(san_table_data!AQ397), IF(san_table_data!AQ397=-999,"NA",IF(san_table_data!AQ397&gt;99, "&gt;99", IF(san_table_data!AQ397&lt;1, "&lt;1", san_table_data!AQ397))), "-")</f>
        <v>-</v>
      </c>
      <c r="AR400" s="59" t="str">
        <f>IF(ISNUMBER(san_table_data!AR397), IF(san_table_data!AR397=-999,"NA",IF(san_table_data!AR397&gt;99, "&gt;99", IF(san_table_data!AR397&lt;1, "&lt;1", san_table_data!AR397))), "-")</f>
        <v>-</v>
      </c>
      <c r="AS400" s="59" t="str">
        <f>IF(ISNUMBER(san_table_data!AS397), IF(san_table_data!AS397=-999,"NA",IF(san_table_data!AS397&gt;99, "&gt;99", IF(san_table_data!AS397&lt;1, "&lt;1", san_table_data!AS397))), "-")</f>
        <v>-</v>
      </c>
      <c r="AT400" s="59" t="str">
        <f>IF(ISNUMBER(san_table_data!AT397), IF(san_table_data!AT397=-999,"NA",IF(san_table_data!AT397&gt;99, "&gt;99", IF(san_table_data!AT397&lt;1, "&lt;1", san_table_data!AT397))), "-")</f>
        <v>-</v>
      </c>
    </row>
    <row r="401" x14ac:dyDescent="0.25">
      <c r="A401" s="56" t="str">
        <f>IF(ISBLANK(san_table_data!A398), "", san_table_data!A398)</f>
        <v/>
      </c>
      <c r="B401" s="56" t="str">
        <f>IF(ISBLANK(san_table_data!B398), "", san_table_data!B398)</f>
        <v/>
      </c>
      <c r="C401" s="57" t="str">
        <f>IF(ISNUMBER(san_table_data!C398), san_table_data!C398, "-")</f>
        <v>-</v>
      </c>
      <c r="D401" s="58" t="str">
        <f>IF(ISNUMBER(san_table_data!D398), san_table_data!D398, "-")</f>
        <v>-</v>
      </c>
      <c r="E401" s="59" t="str">
        <f>IF(ISNUMBER(san_table_data!E398), san_table_data!E398, "-")</f>
        <v>-</v>
      </c>
      <c r="F401" s="60" t="str">
        <f>IF(ISNUMBER(san_table_data!F398), IF(san_table_data!F398=-999,"NA",IF(san_table_data!F398&gt;99, "&gt;99", IF(san_table_data!F398&lt;1, "&lt;1", san_table_data!F398))), "-")</f>
        <v>-</v>
      </c>
      <c r="G401" s="59" t="str">
        <f>IF(ISNUMBER(san_table_data!G398), IF(san_table_data!G398=-999,"NA",IF(san_table_data!G398&gt;99, "&gt;99", IF(san_table_data!G398&lt;1, "&lt;1", san_table_data!G398))), "-")</f>
        <v>-</v>
      </c>
      <c r="H401" s="59" t="str">
        <f>IF(ISNUMBER(san_table_data!H398), IF(san_table_data!H398=-999,"NA",IF(san_table_data!H398&gt;99, "&gt;99", IF(san_table_data!H398&lt;1, "&lt;1", san_table_data!H398))), "-")</f>
        <v>-</v>
      </c>
      <c r="I401" s="61" t="str">
        <f>IF(ISNUMBER(san_table_data!I398), IF(san_table_data!I398=-999,"NA",IF(san_table_data!I398&gt;99, "&gt;99", IF(san_table_data!I398&lt;1, "&lt;1", san_table_data!I398))), "-")</f>
        <v>-</v>
      </c>
      <c r="J401" s="47" t="str">
        <f>IF(ISNUMBER(san_table_data!J398), IF(san_table_data!J398=-999,"NA",san_table_data!J398), "-")</f>
        <v>-</v>
      </c>
      <c r="K401" s="47" t="str">
        <f>IF(ISNUMBER(san_table_data!K398), IF(san_table_data!K398=-999,"NA",san_table_data!K398), "-")</f>
        <v>-</v>
      </c>
      <c r="L401" s="60" t="str">
        <f>IF(ISNUMBER(san_table_data!L398), IF(san_table_data!L398=-999,"NA",IF(san_table_data!L398&gt;99, "&gt;99", IF(san_table_data!L398&lt;1, "&lt;1", san_table_data!L398))), "-")</f>
        <v>-</v>
      </c>
      <c r="M401" s="59" t="str">
        <f>IF(ISNUMBER(san_table_data!M398), IF(san_table_data!M398=-999,"NA",IF(san_table_data!M398&gt;99, "&gt;99", IF(san_table_data!M398&lt;1, "&lt;1", san_table_data!M398))), "-")</f>
        <v>-</v>
      </c>
      <c r="N401" s="59" t="str">
        <f>IF(ISNUMBER(san_table_data!N398), IF(san_table_data!N398=-999,"NA",IF(san_table_data!N398&gt;99, "&gt;99", IF(san_table_data!N398&lt;1, "&lt;1", san_table_data!N398))), "-")</f>
        <v>-</v>
      </c>
      <c r="O401" s="61" t="str">
        <f>IF(ISNUMBER(san_table_data!O398), IF(san_table_data!O398=-999,"NA",IF(san_table_data!O398&gt;99, "&gt;99", IF(san_table_data!O398&lt;1, "&lt;1", san_table_data!O398))), "-")</f>
        <v>-</v>
      </c>
      <c r="P401" s="47" t="str">
        <f>IF(ISNUMBER(san_table_data!P398), IF(san_table_data!P398=-999,"NA",san_table_data!P398), "-")</f>
        <v>-</v>
      </c>
      <c r="Q401" s="47" t="str">
        <f>IF(ISNUMBER(san_table_data!Q398), IF(san_table_data!Q398=-999,"NA",san_table_data!Q398), "-")</f>
        <v>-</v>
      </c>
      <c r="R401" s="60" t="str">
        <f>IF(ISNUMBER(san_table_data!R398), IF(san_table_data!R398=-999,"NA",IF(san_table_data!R398&gt;99, "&gt;99", IF(san_table_data!R398&lt;1, "&lt;1", san_table_data!R398))), "-")</f>
        <v>-</v>
      </c>
      <c r="S401" s="59" t="str">
        <f>IF(ISNUMBER(san_table_data!S398), IF(san_table_data!S398=-999,"NA",IF(san_table_data!S398&gt;99, "&gt;99", IF(san_table_data!S398&lt;1, "&lt;1", san_table_data!S398))), "-")</f>
        <v>-</v>
      </c>
      <c r="T401" s="59" t="str">
        <f>IF(ISNUMBER(san_table_data!T398), IF(san_table_data!T398=-999,"NA",IF(san_table_data!T398&gt;99, "&gt;99", IF(san_table_data!T398&lt;1, "&lt;1", san_table_data!T398))), "-")</f>
        <v>-</v>
      </c>
      <c r="U401" s="61" t="str">
        <f>IF(ISNUMBER(san_table_data!U398), IF(san_table_data!U398=-999,"NA",IF(san_table_data!U398&gt;99, "&gt;99", IF(san_table_data!U398&lt;1, "&lt;1", san_table_data!U398))), "-")</f>
        <v>-</v>
      </c>
      <c r="V401" s="47" t="str">
        <f>IF(ISNUMBER(san_table_data!V398), IF(san_table_data!V398=-999,"NA",san_table_data!V398), "-")</f>
        <v>-</v>
      </c>
      <c r="W401" s="47" t="str">
        <f>IF(ISNUMBER(san_table_data!W398), IF(san_table_data!W398=-999,"NA",san_table_data!W398), "-")</f>
        <v>-</v>
      </c>
      <c r="X401" s="47"/>
      <c r="Y401" s="47"/>
      <c r="Z401" s="62" t="str">
        <f>IF(ISNUMBER(san_table_data!Z398), IF(san_table_data!Z398=-999,"NA",IF(san_table_data!Z398&gt;99, "&gt;99", IF(san_table_data!Z398&lt;1, "&lt;1", san_table_data!Z398))), "-")</f>
        <v>-</v>
      </c>
      <c r="AA401" s="63" t="str">
        <f>IF(ISNUMBER(san_table_data!AA398), IF(san_table_data!AA398=-999,"NA",IF(san_table_data!AA398&gt;99, "&gt;99", IF(san_table_data!AA398&lt;1, "&lt;1", san_table_data!AA398))), "-")</f>
        <v>-</v>
      </c>
      <c r="AB401" s="63" t="str">
        <f>IF(ISNUMBER(san_table_data!AB398), IF(san_table_data!AB398=-999,"NA",IF(san_table_data!AB398&gt;99, "&gt;99", IF(san_table_data!AB398&lt;1, "&lt;1", san_table_data!AB398))), "-")</f>
        <v>-</v>
      </c>
      <c r="AC401" s="63" t="str">
        <f>IF(ISNUMBER(san_table_data!AC398), IF(san_table_data!AC398=-999,"NA",IF(san_table_data!AC398&gt;99, "&gt;99", IF(san_table_data!AC398&lt;1, "&lt;1", san_table_data!AC398))), "-")</f>
        <v>-</v>
      </c>
      <c r="AD401" s="59" t="str">
        <f>IF(ISNUMBER(san_table_data!AD398), IF(san_table_data!AD398=-999,"NA",IF(san_table_data!AD398&gt;99, "&gt;99", IF(san_table_data!AD398&lt;1, "&lt;1", san_table_data!AD398))), "-")</f>
        <v>-</v>
      </c>
      <c r="AE401" s="59" t="str">
        <f>IF(ISNUMBER(san_table_data!AE398), IF(san_table_data!AE398=-999,"NA",IF(san_table_data!AE398&gt;99, "&gt;99", IF(san_table_data!AE398&lt;1, "&lt;1", san_table_data!AE398))), "-")</f>
        <v>-</v>
      </c>
      <c r="AF401" s="59" t="str">
        <f>IF(ISNUMBER(san_table_data!AF398), IF(san_table_data!AF398=-999,"NA",IF(san_table_data!AF398&gt;99, "&gt;99", IF(san_table_data!AF398&lt;1, "&lt;1", san_table_data!AF398))), "-")</f>
        <v>-</v>
      </c>
      <c r="AG401" s="62" t="str">
        <f>IF(ISNUMBER(san_table_data!AG398), IF(san_table_data!AG398=-999,"NA",IF(san_table_data!AG398&gt;99, "&gt;99", IF(san_table_data!AG398&lt;1, "&lt;1", san_table_data!AG398))), "-")</f>
        <v>-</v>
      </c>
      <c r="AH401" s="63" t="str">
        <f>IF(ISNUMBER(san_table_data!AH398), IF(san_table_data!AH398=-999,"NA",IF(san_table_data!AH398&gt;99, "&gt;99", IF(san_table_data!AH398&lt;1, "&lt;1", san_table_data!AH398))), "-")</f>
        <v>-</v>
      </c>
      <c r="AI401" s="63" t="str">
        <f>IF(ISNUMBER(san_table_data!AI398), IF(san_table_data!AI398=-999,"NA",IF(san_table_data!AI398&gt;99, "&gt;99", IF(san_table_data!AI398&lt;1, "&lt;1", san_table_data!AI398))), "-")</f>
        <v>-</v>
      </c>
      <c r="AJ401" s="63" t="str">
        <f>IF(ISNUMBER(san_table_data!AJ398), IF(san_table_data!AJ398=-999,"NA",IF(san_table_data!AJ398&gt;99, "&gt;99", IF(san_table_data!AJ398&lt;1, "&lt;1", san_table_data!AJ398))), "-")</f>
        <v>-</v>
      </c>
      <c r="AK401" s="59" t="str">
        <f>IF(ISNUMBER(san_table_data!AK398), IF(san_table_data!AK398=-999,"NA",IF(san_table_data!AK398&gt;99, "&gt;99", IF(san_table_data!AK398&lt;1, "&lt;1", san_table_data!AK398))), "-")</f>
        <v>-</v>
      </c>
      <c r="AL401" s="59" t="str">
        <f>IF(ISNUMBER(san_table_data!AL398), IF(san_table_data!AL398=-999,"NA",IF(san_table_data!AL398&gt;99, "&gt;99", IF(san_table_data!AL398&lt;1, "&lt;1", san_table_data!AL398))), "-")</f>
        <v>-</v>
      </c>
      <c r="AM401" s="59" t="str">
        <f>IF(ISNUMBER(san_table_data!AM398), IF(san_table_data!AM398=-999,"NA",IF(san_table_data!AM398&gt;99, "&gt;99", IF(san_table_data!AM398&lt;1, "&lt;1", san_table_data!AM398))), "-")</f>
        <v>-</v>
      </c>
      <c r="AN401" s="62" t="str">
        <f>IF(ISNUMBER(san_table_data!AN398), IF(san_table_data!AN398=-999,"NA",IF(san_table_data!AN398&gt;99, "&gt;99", IF(san_table_data!AN398&lt;1, "&lt;1", san_table_data!AN398))), "-")</f>
        <v>-</v>
      </c>
      <c r="AO401" s="63" t="str">
        <f>IF(ISNUMBER(san_table_data!AO398), IF(san_table_data!AO398=-999,"NA",IF(san_table_data!AO398&gt;99, "&gt;99", IF(san_table_data!AO398&lt;1, "&lt;1", san_table_data!AO398))), "-")</f>
        <v>-</v>
      </c>
      <c r="AP401" s="63" t="str">
        <f>IF(ISNUMBER(san_table_data!AP398), IF(san_table_data!AP398=-999,"NA",IF(san_table_data!AP398&gt;99, "&gt;99", IF(san_table_data!AP398&lt;1, "&lt;1", san_table_data!AP398))), "-")</f>
        <v>-</v>
      </c>
      <c r="AQ401" s="63" t="str">
        <f>IF(ISNUMBER(san_table_data!AQ398), IF(san_table_data!AQ398=-999,"NA",IF(san_table_data!AQ398&gt;99, "&gt;99", IF(san_table_data!AQ398&lt;1, "&lt;1", san_table_data!AQ398))), "-")</f>
        <v>-</v>
      </c>
      <c r="AR401" s="59" t="str">
        <f>IF(ISNUMBER(san_table_data!AR398), IF(san_table_data!AR398=-999,"NA",IF(san_table_data!AR398&gt;99, "&gt;99", IF(san_table_data!AR398&lt;1, "&lt;1", san_table_data!AR398))), "-")</f>
        <v>-</v>
      </c>
      <c r="AS401" s="59" t="str">
        <f>IF(ISNUMBER(san_table_data!AS398), IF(san_table_data!AS398=-999,"NA",IF(san_table_data!AS398&gt;99, "&gt;99", IF(san_table_data!AS398&lt;1, "&lt;1", san_table_data!AS398))), "-")</f>
        <v>-</v>
      </c>
      <c r="AT401" s="59" t="str">
        <f>IF(ISNUMBER(san_table_data!AT398), IF(san_table_data!AT398=-999,"NA",IF(san_table_data!AT398&gt;99, "&gt;99", IF(san_table_data!AT398&lt;1, "&lt;1", san_table_data!AT398))), "-")</f>
        <v>-</v>
      </c>
    </row>
    <row r="402" x14ac:dyDescent="0.25">
      <c r="A402" s="56" t="str">
        <f>IF(ISBLANK(san_table_data!A399), "", san_table_data!A399)</f>
        <v/>
      </c>
      <c r="B402" s="56" t="str">
        <f>IF(ISBLANK(san_table_data!B399), "", san_table_data!B399)</f>
        <v/>
      </c>
      <c r="C402" s="57" t="str">
        <f>IF(ISNUMBER(san_table_data!C399), san_table_data!C399, "-")</f>
        <v>-</v>
      </c>
      <c r="D402" s="58" t="str">
        <f>IF(ISNUMBER(san_table_data!D399), san_table_data!D399, "-")</f>
        <v>-</v>
      </c>
      <c r="E402" s="59" t="str">
        <f>IF(ISNUMBER(san_table_data!E399), san_table_data!E399, "-")</f>
        <v>-</v>
      </c>
      <c r="F402" s="60" t="str">
        <f>IF(ISNUMBER(san_table_data!F399), IF(san_table_data!F399=-999,"NA",IF(san_table_data!F399&gt;99, "&gt;99", IF(san_table_data!F399&lt;1, "&lt;1", san_table_data!F399))), "-")</f>
        <v>-</v>
      </c>
      <c r="G402" s="59" t="str">
        <f>IF(ISNUMBER(san_table_data!G399), IF(san_table_data!G399=-999,"NA",IF(san_table_data!G399&gt;99, "&gt;99", IF(san_table_data!G399&lt;1, "&lt;1", san_table_data!G399))), "-")</f>
        <v>-</v>
      </c>
      <c r="H402" s="59" t="str">
        <f>IF(ISNUMBER(san_table_data!H399), IF(san_table_data!H399=-999,"NA",IF(san_table_data!H399&gt;99, "&gt;99", IF(san_table_data!H399&lt;1, "&lt;1", san_table_data!H399))), "-")</f>
        <v>-</v>
      </c>
      <c r="I402" s="61" t="str">
        <f>IF(ISNUMBER(san_table_data!I399), IF(san_table_data!I399=-999,"NA",IF(san_table_data!I399&gt;99, "&gt;99", IF(san_table_data!I399&lt;1, "&lt;1", san_table_data!I399))), "-")</f>
        <v>-</v>
      </c>
      <c r="J402" s="47" t="str">
        <f>IF(ISNUMBER(san_table_data!J399), IF(san_table_data!J399=-999,"NA",san_table_data!J399), "-")</f>
        <v>-</v>
      </c>
      <c r="K402" s="47" t="str">
        <f>IF(ISNUMBER(san_table_data!K399), IF(san_table_data!K399=-999,"NA",san_table_data!K399), "-")</f>
        <v>-</v>
      </c>
      <c r="L402" s="60" t="str">
        <f>IF(ISNUMBER(san_table_data!L399), IF(san_table_data!L399=-999,"NA",IF(san_table_data!L399&gt;99, "&gt;99", IF(san_table_data!L399&lt;1, "&lt;1", san_table_data!L399))), "-")</f>
        <v>-</v>
      </c>
      <c r="M402" s="59" t="str">
        <f>IF(ISNUMBER(san_table_data!M399), IF(san_table_data!M399=-999,"NA",IF(san_table_data!M399&gt;99, "&gt;99", IF(san_table_data!M399&lt;1, "&lt;1", san_table_data!M399))), "-")</f>
        <v>-</v>
      </c>
      <c r="N402" s="59" t="str">
        <f>IF(ISNUMBER(san_table_data!N399), IF(san_table_data!N399=-999,"NA",IF(san_table_data!N399&gt;99, "&gt;99", IF(san_table_data!N399&lt;1, "&lt;1", san_table_data!N399))), "-")</f>
        <v>-</v>
      </c>
      <c r="O402" s="61" t="str">
        <f>IF(ISNUMBER(san_table_data!O399), IF(san_table_data!O399=-999,"NA",IF(san_table_data!O399&gt;99, "&gt;99", IF(san_table_data!O399&lt;1, "&lt;1", san_table_data!O399))), "-")</f>
        <v>-</v>
      </c>
      <c r="P402" s="47" t="str">
        <f>IF(ISNUMBER(san_table_data!P399), IF(san_table_data!P399=-999,"NA",san_table_data!P399), "-")</f>
        <v>-</v>
      </c>
      <c r="Q402" s="47" t="str">
        <f>IF(ISNUMBER(san_table_data!Q399), IF(san_table_data!Q399=-999,"NA",san_table_data!Q399), "-")</f>
        <v>-</v>
      </c>
      <c r="R402" s="60" t="str">
        <f>IF(ISNUMBER(san_table_data!R399), IF(san_table_data!R399=-999,"NA",IF(san_table_data!R399&gt;99, "&gt;99", IF(san_table_data!R399&lt;1, "&lt;1", san_table_data!R399))), "-")</f>
        <v>-</v>
      </c>
      <c r="S402" s="59" t="str">
        <f>IF(ISNUMBER(san_table_data!S399), IF(san_table_data!S399=-999,"NA",IF(san_table_data!S399&gt;99, "&gt;99", IF(san_table_data!S399&lt;1, "&lt;1", san_table_data!S399))), "-")</f>
        <v>-</v>
      </c>
      <c r="T402" s="59" t="str">
        <f>IF(ISNUMBER(san_table_data!T399), IF(san_table_data!T399=-999,"NA",IF(san_table_data!T399&gt;99, "&gt;99", IF(san_table_data!T399&lt;1, "&lt;1", san_table_data!T399))), "-")</f>
        <v>-</v>
      </c>
      <c r="U402" s="61" t="str">
        <f>IF(ISNUMBER(san_table_data!U399), IF(san_table_data!U399=-999,"NA",IF(san_table_data!U399&gt;99, "&gt;99", IF(san_table_data!U399&lt;1, "&lt;1", san_table_data!U399))), "-")</f>
        <v>-</v>
      </c>
      <c r="V402" s="47" t="str">
        <f>IF(ISNUMBER(san_table_data!V399), IF(san_table_data!V399=-999,"NA",san_table_data!V399), "-")</f>
        <v>-</v>
      </c>
      <c r="W402" s="47" t="str">
        <f>IF(ISNUMBER(san_table_data!W399), IF(san_table_data!W399=-999,"NA",san_table_data!W399), "-")</f>
        <v>-</v>
      </c>
      <c r="X402" s="47"/>
      <c r="Y402" s="47"/>
      <c r="Z402" s="62" t="str">
        <f>IF(ISNUMBER(san_table_data!Z399), IF(san_table_data!Z399=-999,"NA",IF(san_table_data!Z399&gt;99, "&gt;99", IF(san_table_data!Z399&lt;1, "&lt;1", san_table_data!Z399))), "-")</f>
        <v>-</v>
      </c>
      <c r="AA402" s="63" t="str">
        <f>IF(ISNUMBER(san_table_data!AA399), IF(san_table_data!AA399=-999,"NA",IF(san_table_data!AA399&gt;99, "&gt;99", IF(san_table_data!AA399&lt;1, "&lt;1", san_table_data!AA399))), "-")</f>
        <v>-</v>
      </c>
      <c r="AB402" s="63" t="str">
        <f>IF(ISNUMBER(san_table_data!AB399), IF(san_table_data!AB399=-999,"NA",IF(san_table_data!AB399&gt;99, "&gt;99", IF(san_table_data!AB399&lt;1, "&lt;1", san_table_data!AB399))), "-")</f>
        <v>-</v>
      </c>
      <c r="AC402" s="63" t="str">
        <f>IF(ISNUMBER(san_table_data!AC399), IF(san_table_data!AC399=-999,"NA",IF(san_table_data!AC399&gt;99, "&gt;99", IF(san_table_data!AC399&lt;1, "&lt;1", san_table_data!AC399))), "-")</f>
        <v>-</v>
      </c>
      <c r="AD402" s="59" t="str">
        <f>IF(ISNUMBER(san_table_data!AD399), IF(san_table_data!AD399=-999,"NA",IF(san_table_data!AD399&gt;99, "&gt;99", IF(san_table_data!AD399&lt;1, "&lt;1", san_table_data!AD399))), "-")</f>
        <v>-</v>
      </c>
      <c r="AE402" s="59" t="str">
        <f>IF(ISNUMBER(san_table_data!AE399), IF(san_table_data!AE399=-999,"NA",IF(san_table_data!AE399&gt;99, "&gt;99", IF(san_table_data!AE399&lt;1, "&lt;1", san_table_data!AE399))), "-")</f>
        <v>-</v>
      </c>
      <c r="AF402" s="59" t="str">
        <f>IF(ISNUMBER(san_table_data!AF399), IF(san_table_data!AF399=-999,"NA",IF(san_table_data!AF399&gt;99, "&gt;99", IF(san_table_data!AF399&lt;1, "&lt;1", san_table_data!AF399))), "-")</f>
        <v>-</v>
      </c>
      <c r="AG402" s="62" t="str">
        <f>IF(ISNUMBER(san_table_data!AG399), IF(san_table_data!AG399=-999,"NA",IF(san_table_data!AG399&gt;99, "&gt;99", IF(san_table_data!AG399&lt;1, "&lt;1", san_table_data!AG399))), "-")</f>
        <v>-</v>
      </c>
      <c r="AH402" s="63" t="str">
        <f>IF(ISNUMBER(san_table_data!AH399), IF(san_table_data!AH399=-999,"NA",IF(san_table_data!AH399&gt;99, "&gt;99", IF(san_table_data!AH399&lt;1, "&lt;1", san_table_data!AH399))), "-")</f>
        <v>-</v>
      </c>
      <c r="AI402" s="63" t="str">
        <f>IF(ISNUMBER(san_table_data!AI399), IF(san_table_data!AI399=-999,"NA",IF(san_table_data!AI399&gt;99, "&gt;99", IF(san_table_data!AI399&lt;1, "&lt;1", san_table_data!AI399))), "-")</f>
        <v>-</v>
      </c>
      <c r="AJ402" s="63" t="str">
        <f>IF(ISNUMBER(san_table_data!AJ399), IF(san_table_data!AJ399=-999,"NA",IF(san_table_data!AJ399&gt;99, "&gt;99", IF(san_table_data!AJ399&lt;1, "&lt;1", san_table_data!AJ399))), "-")</f>
        <v>-</v>
      </c>
      <c r="AK402" s="59" t="str">
        <f>IF(ISNUMBER(san_table_data!AK399), IF(san_table_data!AK399=-999,"NA",IF(san_table_data!AK399&gt;99, "&gt;99", IF(san_table_data!AK399&lt;1, "&lt;1", san_table_data!AK399))), "-")</f>
        <v>-</v>
      </c>
      <c r="AL402" s="59" t="str">
        <f>IF(ISNUMBER(san_table_data!AL399), IF(san_table_data!AL399=-999,"NA",IF(san_table_data!AL399&gt;99, "&gt;99", IF(san_table_data!AL399&lt;1, "&lt;1", san_table_data!AL399))), "-")</f>
        <v>-</v>
      </c>
      <c r="AM402" s="59" t="str">
        <f>IF(ISNUMBER(san_table_data!AM399), IF(san_table_data!AM399=-999,"NA",IF(san_table_data!AM399&gt;99, "&gt;99", IF(san_table_data!AM399&lt;1, "&lt;1", san_table_data!AM399))), "-")</f>
        <v>-</v>
      </c>
      <c r="AN402" s="62" t="str">
        <f>IF(ISNUMBER(san_table_data!AN399), IF(san_table_data!AN399=-999,"NA",IF(san_table_data!AN399&gt;99, "&gt;99", IF(san_table_data!AN399&lt;1, "&lt;1", san_table_data!AN399))), "-")</f>
        <v>-</v>
      </c>
      <c r="AO402" s="63" t="str">
        <f>IF(ISNUMBER(san_table_data!AO399), IF(san_table_data!AO399=-999,"NA",IF(san_table_data!AO399&gt;99, "&gt;99", IF(san_table_data!AO399&lt;1, "&lt;1", san_table_data!AO399))), "-")</f>
        <v>-</v>
      </c>
      <c r="AP402" s="63" t="str">
        <f>IF(ISNUMBER(san_table_data!AP399), IF(san_table_data!AP399=-999,"NA",IF(san_table_data!AP399&gt;99, "&gt;99", IF(san_table_data!AP399&lt;1, "&lt;1", san_table_data!AP399))), "-")</f>
        <v>-</v>
      </c>
      <c r="AQ402" s="63" t="str">
        <f>IF(ISNUMBER(san_table_data!AQ399), IF(san_table_data!AQ399=-999,"NA",IF(san_table_data!AQ399&gt;99, "&gt;99", IF(san_table_data!AQ399&lt;1, "&lt;1", san_table_data!AQ399))), "-")</f>
        <v>-</v>
      </c>
      <c r="AR402" s="59" t="str">
        <f>IF(ISNUMBER(san_table_data!AR399), IF(san_table_data!AR399=-999,"NA",IF(san_table_data!AR399&gt;99, "&gt;99", IF(san_table_data!AR399&lt;1, "&lt;1", san_table_data!AR399))), "-")</f>
        <v>-</v>
      </c>
      <c r="AS402" s="59" t="str">
        <f>IF(ISNUMBER(san_table_data!AS399), IF(san_table_data!AS399=-999,"NA",IF(san_table_data!AS399&gt;99, "&gt;99", IF(san_table_data!AS399&lt;1, "&lt;1", san_table_data!AS399))), "-")</f>
        <v>-</v>
      </c>
      <c r="AT402" s="59" t="str">
        <f>IF(ISNUMBER(san_table_data!AT399), IF(san_table_data!AT399=-999,"NA",IF(san_table_data!AT399&gt;99, "&gt;99", IF(san_table_data!AT399&lt;1, "&lt;1", san_table_data!AT399))), "-")</f>
        <v>-</v>
      </c>
    </row>
    <row r="403" x14ac:dyDescent="0.25">
      <c r="A403" s="56" t="str">
        <f>IF(ISBLANK(san_table_data!A400), "", san_table_data!A400)</f>
        <v/>
      </c>
      <c r="B403" s="56" t="str">
        <f>IF(ISBLANK(san_table_data!B400), "", san_table_data!B400)</f>
        <v/>
      </c>
      <c r="C403" s="57" t="str">
        <f>IF(ISNUMBER(san_table_data!C400), san_table_data!C400, "-")</f>
        <v>-</v>
      </c>
      <c r="D403" s="58" t="str">
        <f>IF(ISNUMBER(san_table_data!D400), san_table_data!D400, "-")</f>
        <v>-</v>
      </c>
      <c r="E403" s="59" t="str">
        <f>IF(ISNUMBER(san_table_data!E400), san_table_data!E400, "-")</f>
        <v>-</v>
      </c>
      <c r="F403" s="60" t="str">
        <f>IF(ISNUMBER(san_table_data!F400), IF(san_table_data!F400=-999,"NA",IF(san_table_data!F400&gt;99, "&gt;99", IF(san_table_data!F400&lt;1, "&lt;1", san_table_data!F400))), "-")</f>
        <v>-</v>
      </c>
      <c r="G403" s="59" t="str">
        <f>IF(ISNUMBER(san_table_data!G400), IF(san_table_data!G400=-999,"NA",IF(san_table_data!G400&gt;99, "&gt;99", IF(san_table_data!G400&lt;1, "&lt;1", san_table_data!G400))), "-")</f>
        <v>-</v>
      </c>
      <c r="H403" s="59" t="str">
        <f>IF(ISNUMBER(san_table_data!H400), IF(san_table_data!H400=-999,"NA",IF(san_table_data!H400&gt;99, "&gt;99", IF(san_table_data!H400&lt;1, "&lt;1", san_table_data!H400))), "-")</f>
        <v>-</v>
      </c>
      <c r="I403" s="61" t="str">
        <f>IF(ISNUMBER(san_table_data!I400), IF(san_table_data!I400=-999,"NA",IF(san_table_data!I400&gt;99, "&gt;99", IF(san_table_data!I400&lt;1, "&lt;1", san_table_data!I400))), "-")</f>
        <v>-</v>
      </c>
      <c r="J403" s="47" t="str">
        <f>IF(ISNUMBER(san_table_data!J400), IF(san_table_data!J400=-999,"NA",san_table_data!J400), "-")</f>
        <v>-</v>
      </c>
      <c r="K403" s="47" t="str">
        <f>IF(ISNUMBER(san_table_data!K400), IF(san_table_data!K400=-999,"NA",san_table_data!K400), "-")</f>
        <v>-</v>
      </c>
      <c r="L403" s="60" t="str">
        <f>IF(ISNUMBER(san_table_data!L400), IF(san_table_data!L400=-999,"NA",IF(san_table_data!L400&gt;99, "&gt;99", IF(san_table_data!L400&lt;1, "&lt;1", san_table_data!L400))), "-")</f>
        <v>-</v>
      </c>
      <c r="M403" s="59" t="str">
        <f>IF(ISNUMBER(san_table_data!M400), IF(san_table_data!M400=-999,"NA",IF(san_table_data!M400&gt;99, "&gt;99", IF(san_table_data!M400&lt;1, "&lt;1", san_table_data!M400))), "-")</f>
        <v>-</v>
      </c>
      <c r="N403" s="59" t="str">
        <f>IF(ISNUMBER(san_table_data!N400), IF(san_table_data!N400=-999,"NA",IF(san_table_data!N400&gt;99, "&gt;99", IF(san_table_data!N400&lt;1, "&lt;1", san_table_data!N400))), "-")</f>
        <v>-</v>
      </c>
      <c r="O403" s="61" t="str">
        <f>IF(ISNUMBER(san_table_data!O400), IF(san_table_data!O400=-999,"NA",IF(san_table_data!O400&gt;99, "&gt;99", IF(san_table_data!O400&lt;1, "&lt;1", san_table_data!O400))), "-")</f>
        <v>-</v>
      </c>
      <c r="P403" s="47" t="str">
        <f>IF(ISNUMBER(san_table_data!P400), IF(san_table_data!P400=-999,"NA",san_table_data!P400), "-")</f>
        <v>-</v>
      </c>
      <c r="Q403" s="47" t="str">
        <f>IF(ISNUMBER(san_table_data!Q400), IF(san_table_data!Q400=-999,"NA",san_table_data!Q400), "-")</f>
        <v>-</v>
      </c>
      <c r="R403" s="60" t="str">
        <f>IF(ISNUMBER(san_table_data!R400), IF(san_table_data!R400=-999,"NA",IF(san_table_data!R400&gt;99, "&gt;99", IF(san_table_data!R400&lt;1, "&lt;1", san_table_data!R400))), "-")</f>
        <v>-</v>
      </c>
      <c r="S403" s="59" t="str">
        <f>IF(ISNUMBER(san_table_data!S400), IF(san_table_data!S400=-999,"NA",IF(san_table_data!S400&gt;99, "&gt;99", IF(san_table_data!S400&lt;1, "&lt;1", san_table_data!S400))), "-")</f>
        <v>-</v>
      </c>
      <c r="T403" s="59" t="str">
        <f>IF(ISNUMBER(san_table_data!T400), IF(san_table_data!T400=-999,"NA",IF(san_table_data!T400&gt;99, "&gt;99", IF(san_table_data!T400&lt;1, "&lt;1", san_table_data!T400))), "-")</f>
        <v>-</v>
      </c>
      <c r="U403" s="61" t="str">
        <f>IF(ISNUMBER(san_table_data!U400), IF(san_table_data!U400=-999,"NA",IF(san_table_data!U400&gt;99, "&gt;99", IF(san_table_data!U400&lt;1, "&lt;1", san_table_data!U400))), "-")</f>
        <v>-</v>
      </c>
      <c r="V403" s="47" t="str">
        <f>IF(ISNUMBER(san_table_data!V400), IF(san_table_data!V400=-999,"NA",san_table_data!V400), "-")</f>
        <v>-</v>
      </c>
      <c r="W403" s="47" t="str">
        <f>IF(ISNUMBER(san_table_data!W400), IF(san_table_data!W400=-999,"NA",san_table_data!W400), "-")</f>
        <v>-</v>
      </c>
      <c r="X403" s="47"/>
      <c r="Y403" s="47"/>
      <c r="Z403" s="62" t="str">
        <f>IF(ISNUMBER(san_table_data!Z400), IF(san_table_data!Z400=-999,"NA",IF(san_table_data!Z400&gt;99, "&gt;99", IF(san_table_data!Z400&lt;1, "&lt;1", san_table_data!Z400))), "-")</f>
        <v>-</v>
      </c>
      <c r="AA403" s="63" t="str">
        <f>IF(ISNUMBER(san_table_data!AA400), IF(san_table_data!AA400=-999,"NA",IF(san_table_data!AA400&gt;99, "&gt;99", IF(san_table_data!AA400&lt;1, "&lt;1", san_table_data!AA400))), "-")</f>
        <v>-</v>
      </c>
      <c r="AB403" s="63" t="str">
        <f>IF(ISNUMBER(san_table_data!AB400), IF(san_table_data!AB400=-999,"NA",IF(san_table_data!AB400&gt;99, "&gt;99", IF(san_table_data!AB400&lt;1, "&lt;1", san_table_data!AB400))), "-")</f>
        <v>-</v>
      </c>
      <c r="AC403" s="63" t="str">
        <f>IF(ISNUMBER(san_table_data!AC400), IF(san_table_data!AC400=-999,"NA",IF(san_table_data!AC400&gt;99, "&gt;99", IF(san_table_data!AC400&lt;1, "&lt;1", san_table_data!AC400))), "-")</f>
        <v>-</v>
      </c>
      <c r="AD403" s="59" t="str">
        <f>IF(ISNUMBER(san_table_data!AD400), IF(san_table_data!AD400=-999,"NA",IF(san_table_data!AD400&gt;99, "&gt;99", IF(san_table_data!AD400&lt;1, "&lt;1", san_table_data!AD400))), "-")</f>
        <v>-</v>
      </c>
      <c r="AE403" s="59" t="str">
        <f>IF(ISNUMBER(san_table_data!AE400), IF(san_table_data!AE400=-999,"NA",IF(san_table_data!AE400&gt;99, "&gt;99", IF(san_table_data!AE400&lt;1, "&lt;1", san_table_data!AE400))), "-")</f>
        <v>-</v>
      </c>
      <c r="AF403" s="59" t="str">
        <f>IF(ISNUMBER(san_table_data!AF400), IF(san_table_data!AF400=-999,"NA",IF(san_table_data!AF400&gt;99, "&gt;99", IF(san_table_data!AF400&lt;1, "&lt;1", san_table_data!AF400))), "-")</f>
        <v>-</v>
      </c>
      <c r="AG403" s="62" t="str">
        <f>IF(ISNUMBER(san_table_data!AG400), IF(san_table_data!AG400=-999,"NA",IF(san_table_data!AG400&gt;99, "&gt;99", IF(san_table_data!AG400&lt;1, "&lt;1", san_table_data!AG400))), "-")</f>
        <v>-</v>
      </c>
      <c r="AH403" s="63" t="str">
        <f>IF(ISNUMBER(san_table_data!AH400), IF(san_table_data!AH400=-999,"NA",IF(san_table_data!AH400&gt;99, "&gt;99", IF(san_table_data!AH400&lt;1, "&lt;1", san_table_data!AH400))), "-")</f>
        <v>-</v>
      </c>
      <c r="AI403" s="63" t="str">
        <f>IF(ISNUMBER(san_table_data!AI400), IF(san_table_data!AI400=-999,"NA",IF(san_table_data!AI400&gt;99, "&gt;99", IF(san_table_data!AI400&lt;1, "&lt;1", san_table_data!AI400))), "-")</f>
        <v>-</v>
      </c>
      <c r="AJ403" s="63" t="str">
        <f>IF(ISNUMBER(san_table_data!AJ400), IF(san_table_data!AJ400=-999,"NA",IF(san_table_data!AJ400&gt;99, "&gt;99", IF(san_table_data!AJ400&lt;1, "&lt;1", san_table_data!AJ400))), "-")</f>
        <v>-</v>
      </c>
      <c r="AK403" s="59" t="str">
        <f>IF(ISNUMBER(san_table_data!AK400), IF(san_table_data!AK400=-999,"NA",IF(san_table_data!AK400&gt;99, "&gt;99", IF(san_table_data!AK400&lt;1, "&lt;1", san_table_data!AK400))), "-")</f>
        <v>-</v>
      </c>
      <c r="AL403" s="59" t="str">
        <f>IF(ISNUMBER(san_table_data!AL400), IF(san_table_data!AL400=-999,"NA",IF(san_table_data!AL400&gt;99, "&gt;99", IF(san_table_data!AL400&lt;1, "&lt;1", san_table_data!AL400))), "-")</f>
        <v>-</v>
      </c>
      <c r="AM403" s="59" t="str">
        <f>IF(ISNUMBER(san_table_data!AM400), IF(san_table_data!AM400=-999,"NA",IF(san_table_data!AM400&gt;99, "&gt;99", IF(san_table_data!AM400&lt;1, "&lt;1", san_table_data!AM400))), "-")</f>
        <v>-</v>
      </c>
      <c r="AN403" s="62" t="str">
        <f>IF(ISNUMBER(san_table_data!AN400), IF(san_table_data!AN400=-999,"NA",IF(san_table_data!AN400&gt;99, "&gt;99", IF(san_table_data!AN400&lt;1, "&lt;1", san_table_data!AN400))), "-")</f>
        <v>-</v>
      </c>
      <c r="AO403" s="63" t="str">
        <f>IF(ISNUMBER(san_table_data!AO400), IF(san_table_data!AO400=-999,"NA",IF(san_table_data!AO400&gt;99, "&gt;99", IF(san_table_data!AO400&lt;1, "&lt;1", san_table_data!AO400))), "-")</f>
        <v>-</v>
      </c>
      <c r="AP403" s="63" t="str">
        <f>IF(ISNUMBER(san_table_data!AP400), IF(san_table_data!AP400=-999,"NA",IF(san_table_data!AP400&gt;99, "&gt;99", IF(san_table_data!AP400&lt;1, "&lt;1", san_table_data!AP400))), "-")</f>
        <v>-</v>
      </c>
      <c r="AQ403" s="63" t="str">
        <f>IF(ISNUMBER(san_table_data!AQ400), IF(san_table_data!AQ400=-999,"NA",IF(san_table_data!AQ400&gt;99, "&gt;99", IF(san_table_data!AQ400&lt;1, "&lt;1", san_table_data!AQ400))), "-")</f>
        <v>-</v>
      </c>
      <c r="AR403" s="59" t="str">
        <f>IF(ISNUMBER(san_table_data!AR400), IF(san_table_data!AR400=-999,"NA",IF(san_table_data!AR400&gt;99, "&gt;99", IF(san_table_data!AR400&lt;1, "&lt;1", san_table_data!AR400))), "-")</f>
        <v>-</v>
      </c>
      <c r="AS403" s="59" t="str">
        <f>IF(ISNUMBER(san_table_data!AS400), IF(san_table_data!AS400=-999,"NA",IF(san_table_data!AS400&gt;99, "&gt;99", IF(san_table_data!AS400&lt;1, "&lt;1", san_table_data!AS400))), "-")</f>
        <v>-</v>
      </c>
      <c r="AT403" s="59" t="str">
        <f>IF(ISNUMBER(san_table_data!AT400), IF(san_table_data!AT400=-999,"NA",IF(san_table_data!AT400&gt;99, "&gt;99", IF(san_table_data!AT400&lt;1, "&lt;1", san_table_data!AT400))), "-")</f>
        <v>-</v>
      </c>
    </row>
    <row r="404" x14ac:dyDescent="0.25">
      <c r="A404" s="56" t="str">
        <f>IF(ISBLANK(san_table_data!A401), "", san_table_data!A401)</f>
        <v/>
      </c>
      <c r="B404" s="56" t="str">
        <f>IF(ISBLANK(san_table_data!B401), "", san_table_data!B401)</f>
        <v/>
      </c>
      <c r="C404" s="57" t="str">
        <f>IF(ISNUMBER(san_table_data!C401), san_table_data!C401, "-")</f>
        <v>-</v>
      </c>
      <c r="D404" s="58" t="str">
        <f>IF(ISNUMBER(san_table_data!D401), san_table_data!D401, "-")</f>
        <v>-</v>
      </c>
      <c r="E404" s="59" t="str">
        <f>IF(ISNUMBER(san_table_data!E401), san_table_data!E401, "-")</f>
        <v>-</v>
      </c>
      <c r="F404" s="60" t="str">
        <f>IF(ISNUMBER(san_table_data!F401), IF(san_table_data!F401=-999,"NA",IF(san_table_data!F401&gt;99, "&gt;99", IF(san_table_data!F401&lt;1, "&lt;1", san_table_data!F401))), "-")</f>
        <v>-</v>
      </c>
      <c r="G404" s="59" t="str">
        <f>IF(ISNUMBER(san_table_data!G401), IF(san_table_data!G401=-999,"NA",IF(san_table_data!G401&gt;99, "&gt;99", IF(san_table_data!G401&lt;1, "&lt;1", san_table_data!G401))), "-")</f>
        <v>-</v>
      </c>
      <c r="H404" s="59" t="str">
        <f>IF(ISNUMBER(san_table_data!H401), IF(san_table_data!H401=-999,"NA",IF(san_table_data!H401&gt;99, "&gt;99", IF(san_table_data!H401&lt;1, "&lt;1", san_table_data!H401))), "-")</f>
        <v>-</v>
      </c>
      <c r="I404" s="61" t="str">
        <f>IF(ISNUMBER(san_table_data!I401), IF(san_table_data!I401=-999,"NA",IF(san_table_data!I401&gt;99, "&gt;99", IF(san_table_data!I401&lt;1, "&lt;1", san_table_data!I401))), "-")</f>
        <v>-</v>
      </c>
      <c r="J404" s="47" t="str">
        <f>IF(ISNUMBER(san_table_data!J401), IF(san_table_data!J401=-999,"NA",san_table_data!J401), "-")</f>
        <v>-</v>
      </c>
      <c r="K404" s="47" t="str">
        <f>IF(ISNUMBER(san_table_data!K401), IF(san_table_data!K401=-999,"NA",san_table_data!K401), "-")</f>
        <v>-</v>
      </c>
      <c r="L404" s="60" t="str">
        <f>IF(ISNUMBER(san_table_data!L401), IF(san_table_data!L401=-999,"NA",IF(san_table_data!L401&gt;99, "&gt;99", IF(san_table_data!L401&lt;1, "&lt;1", san_table_data!L401))), "-")</f>
        <v>-</v>
      </c>
      <c r="M404" s="59" t="str">
        <f>IF(ISNUMBER(san_table_data!M401), IF(san_table_data!M401=-999,"NA",IF(san_table_data!M401&gt;99, "&gt;99", IF(san_table_data!M401&lt;1, "&lt;1", san_table_data!M401))), "-")</f>
        <v>-</v>
      </c>
      <c r="N404" s="59" t="str">
        <f>IF(ISNUMBER(san_table_data!N401), IF(san_table_data!N401=-999,"NA",IF(san_table_data!N401&gt;99, "&gt;99", IF(san_table_data!N401&lt;1, "&lt;1", san_table_data!N401))), "-")</f>
        <v>-</v>
      </c>
      <c r="O404" s="61" t="str">
        <f>IF(ISNUMBER(san_table_data!O401), IF(san_table_data!O401=-999,"NA",IF(san_table_data!O401&gt;99, "&gt;99", IF(san_table_data!O401&lt;1, "&lt;1", san_table_data!O401))), "-")</f>
        <v>-</v>
      </c>
      <c r="P404" s="47" t="str">
        <f>IF(ISNUMBER(san_table_data!P401), IF(san_table_data!P401=-999,"NA",san_table_data!P401), "-")</f>
        <v>-</v>
      </c>
      <c r="Q404" s="47" t="str">
        <f>IF(ISNUMBER(san_table_data!Q401), IF(san_table_data!Q401=-999,"NA",san_table_data!Q401), "-")</f>
        <v>-</v>
      </c>
      <c r="R404" s="60" t="str">
        <f>IF(ISNUMBER(san_table_data!R401), IF(san_table_data!R401=-999,"NA",IF(san_table_data!R401&gt;99, "&gt;99", IF(san_table_data!R401&lt;1, "&lt;1", san_table_data!R401))), "-")</f>
        <v>-</v>
      </c>
      <c r="S404" s="59" t="str">
        <f>IF(ISNUMBER(san_table_data!S401), IF(san_table_data!S401=-999,"NA",IF(san_table_data!S401&gt;99, "&gt;99", IF(san_table_data!S401&lt;1, "&lt;1", san_table_data!S401))), "-")</f>
        <v>-</v>
      </c>
      <c r="T404" s="59" t="str">
        <f>IF(ISNUMBER(san_table_data!T401), IF(san_table_data!T401=-999,"NA",IF(san_table_data!T401&gt;99, "&gt;99", IF(san_table_data!T401&lt;1, "&lt;1", san_table_data!T401))), "-")</f>
        <v>-</v>
      </c>
      <c r="U404" s="61" t="str">
        <f>IF(ISNUMBER(san_table_data!U401), IF(san_table_data!U401=-999,"NA",IF(san_table_data!U401&gt;99, "&gt;99", IF(san_table_data!U401&lt;1, "&lt;1", san_table_data!U401))), "-")</f>
        <v>-</v>
      </c>
      <c r="V404" s="47" t="str">
        <f>IF(ISNUMBER(san_table_data!V401), IF(san_table_data!V401=-999,"NA",san_table_data!V401), "-")</f>
        <v>-</v>
      </c>
      <c r="W404" s="47" t="str">
        <f>IF(ISNUMBER(san_table_data!W401), IF(san_table_data!W401=-999,"NA",san_table_data!W401), "-")</f>
        <v>-</v>
      </c>
      <c r="X404" s="47"/>
      <c r="Y404" s="47"/>
      <c r="Z404" s="62" t="str">
        <f>IF(ISNUMBER(san_table_data!Z401), IF(san_table_data!Z401=-999,"NA",IF(san_table_data!Z401&gt;99, "&gt;99", IF(san_table_data!Z401&lt;1, "&lt;1", san_table_data!Z401))), "-")</f>
        <v>-</v>
      </c>
      <c r="AA404" s="63" t="str">
        <f>IF(ISNUMBER(san_table_data!AA401), IF(san_table_data!AA401=-999,"NA",IF(san_table_data!AA401&gt;99, "&gt;99", IF(san_table_data!AA401&lt;1, "&lt;1", san_table_data!AA401))), "-")</f>
        <v>-</v>
      </c>
      <c r="AB404" s="63" t="str">
        <f>IF(ISNUMBER(san_table_data!AB401), IF(san_table_data!AB401=-999,"NA",IF(san_table_data!AB401&gt;99, "&gt;99", IF(san_table_data!AB401&lt;1, "&lt;1", san_table_data!AB401))), "-")</f>
        <v>-</v>
      </c>
      <c r="AC404" s="63" t="str">
        <f>IF(ISNUMBER(san_table_data!AC401), IF(san_table_data!AC401=-999,"NA",IF(san_table_data!AC401&gt;99, "&gt;99", IF(san_table_data!AC401&lt;1, "&lt;1", san_table_data!AC401))), "-")</f>
        <v>-</v>
      </c>
      <c r="AD404" s="59" t="str">
        <f>IF(ISNUMBER(san_table_data!AD401), IF(san_table_data!AD401=-999,"NA",IF(san_table_data!AD401&gt;99, "&gt;99", IF(san_table_data!AD401&lt;1, "&lt;1", san_table_data!AD401))), "-")</f>
        <v>-</v>
      </c>
      <c r="AE404" s="59" t="str">
        <f>IF(ISNUMBER(san_table_data!AE401), IF(san_table_data!AE401=-999,"NA",IF(san_table_data!AE401&gt;99, "&gt;99", IF(san_table_data!AE401&lt;1, "&lt;1", san_table_data!AE401))), "-")</f>
        <v>-</v>
      </c>
      <c r="AF404" s="59" t="str">
        <f>IF(ISNUMBER(san_table_data!AF401), IF(san_table_data!AF401=-999,"NA",IF(san_table_data!AF401&gt;99, "&gt;99", IF(san_table_data!AF401&lt;1, "&lt;1", san_table_data!AF401))), "-")</f>
        <v>-</v>
      </c>
      <c r="AG404" s="62" t="str">
        <f>IF(ISNUMBER(san_table_data!AG401), IF(san_table_data!AG401=-999,"NA",IF(san_table_data!AG401&gt;99, "&gt;99", IF(san_table_data!AG401&lt;1, "&lt;1", san_table_data!AG401))), "-")</f>
        <v>-</v>
      </c>
      <c r="AH404" s="63" t="str">
        <f>IF(ISNUMBER(san_table_data!AH401), IF(san_table_data!AH401=-999,"NA",IF(san_table_data!AH401&gt;99, "&gt;99", IF(san_table_data!AH401&lt;1, "&lt;1", san_table_data!AH401))), "-")</f>
        <v>-</v>
      </c>
      <c r="AI404" s="63" t="str">
        <f>IF(ISNUMBER(san_table_data!AI401), IF(san_table_data!AI401=-999,"NA",IF(san_table_data!AI401&gt;99, "&gt;99", IF(san_table_data!AI401&lt;1, "&lt;1", san_table_data!AI401))), "-")</f>
        <v>-</v>
      </c>
      <c r="AJ404" s="63" t="str">
        <f>IF(ISNUMBER(san_table_data!AJ401), IF(san_table_data!AJ401=-999,"NA",IF(san_table_data!AJ401&gt;99, "&gt;99", IF(san_table_data!AJ401&lt;1, "&lt;1", san_table_data!AJ401))), "-")</f>
        <v>-</v>
      </c>
      <c r="AK404" s="59" t="str">
        <f>IF(ISNUMBER(san_table_data!AK401), IF(san_table_data!AK401=-999,"NA",IF(san_table_data!AK401&gt;99, "&gt;99", IF(san_table_data!AK401&lt;1, "&lt;1", san_table_data!AK401))), "-")</f>
        <v>-</v>
      </c>
      <c r="AL404" s="59" t="str">
        <f>IF(ISNUMBER(san_table_data!AL401), IF(san_table_data!AL401=-999,"NA",IF(san_table_data!AL401&gt;99, "&gt;99", IF(san_table_data!AL401&lt;1, "&lt;1", san_table_data!AL401))), "-")</f>
        <v>-</v>
      </c>
      <c r="AM404" s="59" t="str">
        <f>IF(ISNUMBER(san_table_data!AM401), IF(san_table_data!AM401=-999,"NA",IF(san_table_data!AM401&gt;99, "&gt;99", IF(san_table_data!AM401&lt;1, "&lt;1", san_table_data!AM401))), "-")</f>
        <v>-</v>
      </c>
      <c r="AN404" s="62" t="str">
        <f>IF(ISNUMBER(san_table_data!AN401), IF(san_table_data!AN401=-999,"NA",IF(san_table_data!AN401&gt;99, "&gt;99", IF(san_table_data!AN401&lt;1, "&lt;1", san_table_data!AN401))), "-")</f>
        <v>-</v>
      </c>
      <c r="AO404" s="63" t="str">
        <f>IF(ISNUMBER(san_table_data!AO401), IF(san_table_data!AO401=-999,"NA",IF(san_table_data!AO401&gt;99, "&gt;99", IF(san_table_data!AO401&lt;1, "&lt;1", san_table_data!AO401))), "-")</f>
        <v>-</v>
      </c>
      <c r="AP404" s="63" t="str">
        <f>IF(ISNUMBER(san_table_data!AP401), IF(san_table_data!AP401=-999,"NA",IF(san_table_data!AP401&gt;99, "&gt;99", IF(san_table_data!AP401&lt;1, "&lt;1", san_table_data!AP401))), "-")</f>
        <v>-</v>
      </c>
      <c r="AQ404" s="63" t="str">
        <f>IF(ISNUMBER(san_table_data!AQ401), IF(san_table_data!AQ401=-999,"NA",IF(san_table_data!AQ401&gt;99, "&gt;99", IF(san_table_data!AQ401&lt;1, "&lt;1", san_table_data!AQ401))), "-")</f>
        <v>-</v>
      </c>
      <c r="AR404" s="59" t="str">
        <f>IF(ISNUMBER(san_table_data!AR401), IF(san_table_data!AR401=-999,"NA",IF(san_table_data!AR401&gt;99, "&gt;99", IF(san_table_data!AR401&lt;1, "&lt;1", san_table_data!AR401))), "-")</f>
        <v>-</v>
      </c>
      <c r="AS404" s="59" t="str">
        <f>IF(ISNUMBER(san_table_data!AS401), IF(san_table_data!AS401=-999,"NA",IF(san_table_data!AS401&gt;99, "&gt;99", IF(san_table_data!AS401&lt;1, "&lt;1", san_table_data!AS401))), "-")</f>
        <v>-</v>
      </c>
      <c r="AT404" s="59" t="str">
        <f>IF(ISNUMBER(san_table_data!AT401), IF(san_table_data!AT401=-999,"NA",IF(san_table_data!AT401&gt;99, "&gt;99", IF(san_table_data!AT401&lt;1, "&lt;1", san_table_data!AT401))), "-")</f>
        <v>-</v>
      </c>
    </row>
    <row r="405" x14ac:dyDescent="0.25">
      <c r="A405" s="56" t="str">
        <f>IF(ISBLANK(san_table_data!A402), "", san_table_data!A402)</f>
        <v/>
      </c>
      <c r="B405" s="56" t="str">
        <f>IF(ISBLANK(san_table_data!B402), "", san_table_data!B402)</f>
        <v/>
      </c>
      <c r="C405" s="57" t="str">
        <f>IF(ISNUMBER(san_table_data!C402), san_table_data!C402, "-")</f>
        <v>-</v>
      </c>
      <c r="D405" s="58" t="str">
        <f>IF(ISNUMBER(san_table_data!D402), san_table_data!D402, "-")</f>
        <v>-</v>
      </c>
      <c r="E405" s="59" t="str">
        <f>IF(ISNUMBER(san_table_data!E402), san_table_data!E402, "-")</f>
        <v>-</v>
      </c>
      <c r="F405" s="60" t="str">
        <f>IF(ISNUMBER(san_table_data!F402), IF(san_table_data!F402=-999,"NA",IF(san_table_data!F402&gt;99, "&gt;99", IF(san_table_data!F402&lt;1, "&lt;1", san_table_data!F402))), "-")</f>
        <v>-</v>
      </c>
      <c r="G405" s="59" t="str">
        <f>IF(ISNUMBER(san_table_data!G402), IF(san_table_data!G402=-999,"NA",IF(san_table_data!G402&gt;99, "&gt;99", IF(san_table_data!G402&lt;1, "&lt;1", san_table_data!G402))), "-")</f>
        <v>-</v>
      </c>
      <c r="H405" s="59" t="str">
        <f>IF(ISNUMBER(san_table_data!H402), IF(san_table_data!H402=-999,"NA",IF(san_table_data!H402&gt;99, "&gt;99", IF(san_table_data!H402&lt;1, "&lt;1", san_table_data!H402))), "-")</f>
        <v>-</v>
      </c>
      <c r="I405" s="61" t="str">
        <f>IF(ISNUMBER(san_table_data!I402), IF(san_table_data!I402=-999,"NA",IF(san_table_data!I402&gt;99, "&gt;99", IF(san_table_data!I402&lt;1, "&lt;1", san_table_data!I402))), "-")</f>
        <v>-</v>
      </c>
      <c r="J405" s="47" t="str">
        <f>IF(ISNUMBER(san_table_data!J402), IF(san_table_data!J402=-999,"NA",san_table_data!J402), "-")</f>
        <v>-</v>
      </c>
      <c r="K405" s="47" t="str">
        <f>IF(ISNUMBER(san_table_data!K402), IF(san_table_data!K402=-999,"NA",san_table_data!K402), "-")</f>
        <v>-</v>
      </c>
      <c r="L405" s="60" t="str">
        <f>IF(ISNUMBER(san_table_data!L402), IF(san_table_data!L402=-999,"NA",IF(san_table_data!L402&gt;99, "&gt;99", IF(san_table_data!L402&lt;1, "&lt;1", san_table_data!L402))), "-")</f>
        <v>-</v>
      </c>
      <c r="M405" s="59" t="str">
        <f>IF(ISNUMBER(san_table_data!M402), IF(san_table_data!M402=-999,"NA",IF(san_table_data!M402&gt;99, "&gt;99", IF(san_table_data!M402&lt;1, "&lt;1", san_table_data!M402))), "-")</f>
        <v>-</v>
      </c>
      <c r="N405" s="59" t="str">
        <f>IF(ISNUMBER(san_table_data!N402), IF(san_table_data!N402=-999,"NA",IF(san_table_data!N402&gt;99, "&gt;99", IF(san_table_data!N402&lt;1, "&lt;1", san_table_data!N402))), "-")</f>
        <v>-</v>
      </c>
      <c r="O405" s="61" t="str">
        <f>IF(ISNUMBER(san_table_data!O402), IF(san_table_data!O402=-999,"NA",IF(san_table_data!O402&gt;99, "&gt;99", IF(san_table_data!O402&lt;1, "&lt;1", san_table_data!O402))), "-")</f>
        <v>-</v>
      </c>
      <c r="P405" s="47" t="str">
        <f>IF(ISNUMBER(san_table_data!P402), IF(san_table_data!P402=-999,"NA",san_table_data!P402), "-")</f>
        <v>-</v>
      </c>
      <c r="Q405" s="47" t="str">
        <f>IF(ISNUMBER(san_table_data!Q402), IF(san_table_data!Q402=-999,"NA",san_table_data!Q402), "-")</f>
        <v>-</v>
      </c>
      <c r="R405" s="60" t="str">
        <f>IF(ISNUMBER(san_table_data!R402), IF(san_table_data!R402=-999,"NA",IF(san_table_data!R402&gt;99, "&gt;99", IF(san_table_data!R402&lt;1, "&lt;1", san_table_data!R402))), "-")</f>
        <v>-</v>
      </c>
      <c r="S405" s="59" t="str">
        <f>IF(ISNUMBER(san_table_data!S402), IF(san_table_data!S402=-999,"NA",IF(san_table_data!S402&gt;99, "&gt;99", IF(san_table_data!S402&lt;1, "&lt;1", san_table_data!S402))), "-")</f>
        <v>-</v>
      </c>
      <c r="T405" s="59" t="str">
        <f>IF(ISNUMBER(san_table_data!T402), IF(san_table_data!T402=-999,"NA",IF(san_table_data!T402&gt;99, "&gt;99", IF(san_table_data!T402&lt;1, "&lt;1", san_table_data!T402))), "-")</f>
        <v>-</v>
      </c>
      <c r="U405" s="61" t="str">
        <f>IF(ISNUMBER(san_table_data!U402), IF(san_table_data!U402=-999,"NA",IF(san_table_data!U402&gt;99, "&gt;99", IF(san_table_data!U402&lt;1, "&lt;1", san_table_data!U402))), "-")</f>
        <v>-</v>
      </c>
      <c r="V405" s="47" t="str">
        <f>IF(ISNUMBER(san_table_data!V402), IF(san_table_data!V402=-999,"NA",san_table_data!V402), "-")</f>
        <v>-</v>
      </c>
      <c r="W405" s="47" t="str">
        <f>IF(ISNUMBER(san_table_data!W402), IF(san_table_data!W402=-999,"NA",san_table_data!W402), "-")</f>
        <v>-</v>
      </c>
      <c r="X405" s="47"/>
      <c r="Y405" s="47"/>
      <c r="Z405" s="62" t="str">
        <f>IF(ISNUMBER(san_table_data!Z402), IF(san_table_data!Z402=-999,"NA",IF(san_table_data!Z402&gt;99, "&gt;99", IF(san_table_data!Z402&lt;1, "&lt;1", san_table_data!Z402))), "-")</f>
        <v>-</v>
      </c>
      <c r="AA405" s="63" t="str">
        <f>IF(ISNUMBER(san_table_data!AA402), IF(san_table_data!AA402=-999,"NA",IF(san_table_data!AA402&gt;99, "&gt;99", IF(san_table_data!AA402&lt;1, "&lt;1", san_table_data!AA402))), "-")</f>
        <v>-</v>
      </c>
      <c r="AB405" s="63" t="str">
        <f>IF(ISNUMBER(san_table_data!AB402), IF(san_table_data!AB402=-999,"NA",IF(san_table_data!AB402&gt;99, "&gt;99", IF(san_table_data!AB402&lt;1, "&lt;1", san_table_data!AB402))), "-")</f>
        <v>-</v>
      </c>
      <c r="AC405" s="63" t="str">
        <f>IF(ISNUMBER(san_table_data!AC402), IF(san_table_data!AC402=-999,"NA",IF(san_table_data!AC402&gt;99, "&gt;99", IF(san_table_data!AC402&lt;1, "&lt;1", san_table_data!AC402))), "-")</f>
        <v>-</v>
      </c>
      <c r="AD405" s="59" t="str">
        <f>IF(ISNUMBER(san_table_data!AD402), IF(san_table_data!AD402=-999,"NA",IF(san_table_data!AD402&gt;99, "&gt;99", IF(san_table_data!AD402&lt;1, "&lt;1", san_table_data!AD402))), "-")</f>
        <v>-</v>
      </c>
      <c r="AE405" s="59" t="str">
        <f>IF(ISNUMBER(san_table_data!AE402), IF(san_table_data!AE402=-999,"NA",IF(san_table_data!AE402&gt;99, "&gt;99", IF(san_table_data!AE402&lt;1, "&lt;1", san_table_data!AE402))), "-")</f>
        <v>-</v>
      </c>
      <c r="AF405" s="59" t="str">
        <f>IF(ISNUMBER(san_table_data!AF402), IF(san_table_data!AF402=-999,"NA",IF(san_table_data!AF402&gt;99, "&gt;99", IF(san_table_data!AF402&lt;1, "&lt;1", san_table_data!AF402))), "-")</f>
        <v>-</v>
      </c>
      <c r="AG405" s="62" t="str">
        <f>IF(ISNUMBER(san_table_data!AG402), IF(san_table_data!AG402=-999,"NA",IF(san_table_data!AG402&gt;99, "&gt;99", IF(san_table_data!AG402&lt;1, "&lt;1", san_table_data!AG402))), "-")</f>
        <v>-</v>
      </c>
      <c r="AH405" s="63" t="str">
        <f>IF(ISNUMBER(san_table_data!AH402), IF(san_table_data!AH402=-999,"NA",IF(san_table_data!AH402&gt;99, "&gt;99", IF(san_table_data!AH402&lt;1, "&lt;1", san_table_data!AH402))), "-")</f>
        <v>-</v>
      </c>
      <c r="AI405" s="63" t="str">
        <f>IF(ISNUMBER(san_table_data!AI402), IF(san_table_data!AI402=-999,"NA",IF(san_table_data!AI402&gt;99, "&gt;99", IF(san_table_data!AI402&lt;1, "&lt;1", san_table_data!AI402))), "-")</f>
        <v>-</v>
      </c>
      <c r="AJ405" s="63" t="str">
        <f>IF(ISNUMBER(san_table_data!AJ402), IF(san_table_data!AJ402=-999,"NA",IF(san_table_data!AJ402&gt;99, "&gt;99", IF(san_table_data!AJ402&lt;1, "&lt;1", san_table_data!AJ402))), "-")</f>
        <v>-</v>
      </c>
      <c r="AK405" s="59" t="str">
        <f>IF(ISNUMBER(san_table_data!AK402), IF(san_table_data!AK402=-999,"NA",IF(san_table_data!AK402&gt;99, "&gt;99", IF(san_table_data!AK402&lt;1, "&lt;1", san_table_data!AK402))), "-")</f>
        <v>-</v>
      </c>
      <c r="AL405" s="59" t="str">
        <f>IF(ISNUMBER(san_table_data!AL402), IF(san_table_data!AL402=-999,"NA",IF(san_table_data!AL402&gt;99, "&gt;99", IF(san_table_data!AL402&lt;1, "&lt;1", san_table_data!AL402))), "-")</f>
        <v>-</v>
      </c>
      <c r="AM405" s="59" t="str">
        <f>IF(ISNUMBER(san_table_data!AM402), IF(san_table_data!AM402=-999,"NA",IF(san_table_data!AM402&gt;99, "&gt;99", IF(san_table_data!AM402&lt;1, "&lt;1", san_table_data!AM402))), "-")</f>
        <v>-</v>
      </c>
      <c r="AN405" s="62" t="str">
        <f>IF(ISNUMBER(san_table_data!AN402), IF(san_table_data!AN402=-999,"NA",IF(san_table_data!AN402&gt;99, "&gt;99", IF(san_table_data!AN402&lt;1, "&lt;1", san_table_data!AN402))), "-")</f>
        <v>-</v>
      </c>
      <c r="AO405" s="63" t="str">
        <f>IF(ISNUMBER(san_table_data!AO402), IF(san_table_data!AO402=-999,"NA",IF(san_table_data!AO402&gt;99, "&gt;99", IF(san_table_data!AO402&lt;1, "&lt;1", san_table_data!AO402))), "-")</f>
        <v>-</v>
      </c>
      <c r="AP405" s="63" t="str">
        <f>IF(ISNUMBER(san_table_data!AP402), IF(san_table_data!AP402=-999,"NA",IF(san_table_data!AP402&gt;99, "&gt;99", IF(san_table_data!AP402&lt;1, "&lt;1", san_table_data!AP402))), "-")</f>
        <v>-</v>
      </c>
      <c r="AQ405" s="63" t="str">
        <f>IF(ISNUMBER(san_table_data!AQ402), IF(san_table_data!AQ402=-999,"NA",IF(san_table_data!AQ402&gt;99, "&gt;99", IF(san_table_data!AQ402&lt;1, "&lt;1", san_table_data!AQ402))), "-")</f>
        <v>-</v>
      </c>
      <c r="AR405" s="59" t="str">
        <f>IF(ISNUMBER(san_table_data!AR402), IF(san_table_data!AR402=-999,"NA",IF(san_table_data!AR402&gt;99, "&gt;99", IF(san_table_data!AR402&lt;1, "&lt;1", san_table_data!AR402))), "-")</f>
        <v>-</v>
      </c>
      <c r="AS405" s="59" t="str">
        <f>IF(ISNUMBER(san_table_data!AS402), IF(san_table_data!AS402=-999,"NA",IF(san_table_data!AS402&gt;99, "&gt;99", IF(san_table_data!AS402&lt;1, "&lt;1", san_table_data!AS402))), "-")</f>
        <v>-</v>
      </c>
      <c r="AT405" s="59" t="str">
        <f>IF(ISNUMBER(san_table_data!AT402), IF(san_table_data!AT402=-999,"NA",IF(san_table_data!AT402&gt;99, "&gt;99", IF(san_table_data!AT402&lt;1, "&lt;1", san_table_data!AT402))), "-")</f>
        <v>-</v>
      </c>
    </row>
    <row r="406" x14ac:dyDescent="0.25">
      <c r="A406" s="56" t="str">
        <f>IF(ISBLANK(san_table_data!A403), "", san_table_data!A403)</f>
        <v/>
      </c>
      <c r="B406" s="56" t="str">
        <f>IF(ISBLANK(san_table_data!B403), "", san_table_data!B403)</f>
        <v/>
      </c>
      <c r="C406" s="57" t="str">
        <f>IF(ISNUMBER(san_table_data!C403), san_table_data!C403, "-")</f>
        <v>-</v>
      </c>
      <c r="D406" s="58" t="str">
        <f>IF(ISNUMBER(san_table_data!D403), san_table_data!D403, "-")</f>
        <v>-</v>
      </c>
      <c r="E406" s="59" t="str">
        <f>IF(ISNUMBER(san_table_data!E403), san_table_data!E403, "-")</f>
        <v>-</v>
      </c>
      <c r="F406" s="60" t="str">
        <f>IF(ISNUMBER(san_table_data!F403), IF(san_table_data!F403=-999,"NA",IF(san_table_data!F403&gt;99, "&gt;99", IF(san_table_data!F403&lt;1, "&lt;1", san_table_data!F403))), "-")</f>
        <v>-</v>
      </c>
      <c r="G406" s="59" t="str">
        <f>IF(ISNUMBER(san_table_data!G403), IF(san_table_data!G403=-999,"NA",IF(san_table_data!G403&gt;99, "&gt;99", IF(san_table_data!G403&lt;1, "&lt;1", san_table_data!G403))), "-")</f>
        <v>-</v>
      </c>
      <c r="H406" s="59" t="str">
        <f>IF(ISNUMBER(san_table_data!H403), IF(san_table_data!H403=-999,"NA",IF(san_table_data!H403&gt;99, "&gt;99", IF(san_table_data!H403&lt;1, "&lt;1", san_table_data!H403))), "-")</f>
        <v>-</v>
      </c>
      <c r="I406" s="61" t="str">
        <f>IF(ISNUMBER(san_table_data!I403), IF(san_table_data!I403=-999,"NA",IF(san_table_data!I403&gt;99, "&gt;99", IF(san_table_data!I403&lt;1, "&lt;1", san_table_data!I403))), "-")</f>
        <v>-</v>
      </c>
      <c r="J406" s="47" t="str">
        <f>IF(ISNUMBER(san_table_data!J403), IF(san_table_data!J403=-999,"NA",san_table_data!J403), "-")</f>
        <v>-</v>
      </c>
      <c r="K406" s="47" t="str">
        <f>IF(ISNUMBER(san_table_data!K403), IF(san_table_data!K403=-999,"NA",san_table_data!K403), "-")</f>
        <v>-</v>
      </c>
      <c r="L406" s="60" t="str">
        <f>IF(ISNUMBER(san_table_data!L403), IF(san_table_data!L403=-999,"NA",IF(san_table_data!L403&gt;99, "&gt;99", IF(san_table_data!L403&lt;1, "&lt;1", san_table_data!L403))), "-")</f>
        <v>-</v>
      </c>
      <c r="M406" s="59" t="str">
        <f>IF(ISNUMBER(san_table_data!M403), IF(san_table_data!M403=-999,"NA",IF(san_table_data!M403&gt;99, "&gt;99", IF(san_table_data!M403&lt;1, "&lt;1", san_table_data!M403))), "-")</f>
        <v>-</v>
      </c>
      <c r="N406" s="59" t="str">
        <f>IF(ISNUMBER(san_table_data!N403), IF(san_table_data!N403=-999,"NA",IF(san_table_data!N403&gt;99, "&gt;99", IF(san_table_data!N403&lt;1, "&lt;1", san_table_data!N403))), "-")</f>
        <v>-</v>
      </c>
      <c r="O406" s="61" t="str">
        <f>IF(ISNUMBER(san_table_data!O403), IF(san_table_data!O403=-999,"NA",IF(san_table_data!O403&gt;99, "&gt;99", IF(san_table_data!O403&lt;1, "&lt;1", san_table_data!O403))), "-")</f>
        <v>-</v>
      </c>
      <c r="P406" s="47" t="str">
        <f>IF(ISNUMBER(san_table_data!P403), IF(san_table_data!P403=-999,"NA",san_table_data!P403), "-")</f>
        <v>-</v>
      </c>
      <c r="Q406" s="47" t="str">
        <f>IF(ISNUMBER(san_table_data!Q403), IF(san_table_data!Q403=-999,"NA",san_table_data!Q403), "-")</f>
        <v>-</v>
      </c>
      <c r="R406" s="60" t="str">
        <f>IF(ISNUMBER(san_table_data!R403), IF(san_table_data!R403=-999,"NA",IF(san_table_data!R403&gt;99, "&gt;99", IF(san_table_data!R403&lt;1, "&lt;1", san_table_data!R403))), "-")</f>
        <v>-</v>
      </c>
      <c r="S406" s="59" t="str">
        <f>IF(ISNUMBER(san_table_data!S403), IF(san_table_data!S403=-999,"NA",IF(san_table_data!S403&gt;99, "&gt;99", IF(san_table_data!S403&lt;1, "&lt;1", san_table_data!S403))), "-")</f>
        <v>-</v>
      </c>
      <c r="T406" s="59" t="str">
        <f>IF(ISNUMBER(san_table_data!T403), IF(san_table_data!T403=-999,"NA",IF(san_table_data!T403&gt;99, "&gt;99", IF(san_table_data!T403&lt;1, "&lt;1", san_table_data!T403))), "-")</f>
        <v>-</v>
      </c>
      <c r="U406" s="61" t="str">
        <f>IF(ISNUMBER(san_table_data!U403), IF(san_table_data!U403=-999,"NA",IF(san_table_data!U403&gt;99, "&gt;99", IF(san_table_data!U403&lt;1, "&lt;1", san_table_data!U403))), "-")</f>
        <v>-</v>
      </c>
      <c r="V406" s="47" t="str">
        <f>IF(ISNUMBER(san_table_data!V403), IF(san_table_data!V403=-999,"NA",san_table_data!V403), "-")</f>
        <v>-</v>
      </c>
      <c r="W406" s="47" t="str">
        <f>IF(ISNUMBER(san_table_data!W403), IF(san_table_data!W403=-999,"NA",san_table_data!W403), "-")</f>
        <v>-</v>
      </c>
      <c r="X406" s="47"/>
      <c r="Y406" s="47"/>
      <c r="Z406" s="62" t="str">
        <f>IF(ISNUMBER(san_table_data!Z403), IF(san_table_data!Z403=-999,"NA",IF(san_table_data!Z403&gt;99, "&gt;99", IF(san_table_data!Z403&lt;1, "&lt;1", san_table_data!Z403))), "-")</f>
        <v>-</v>
      </c>
      <c r="AA406" s="63" t="str">
        <f>IF(ISNUMBER(san_table_data!AA403), IF(san_table_data!AA403=-999,"NA",IF(san_table_data!AA403&gt;99, "&gt;99", IF(san_table_data!AA403&lt;1, "&lt;1", san_table_data!AA403))), "-")</f>
        <v>-</v>
      </c>
      <c r="AB406" s="63" t="str">
        <f>IF(ISNUMBER(san_table_data!AB403), IF(san_table_data!AB403=-999,"NA",IF(san_table_data!AB403&gt;99, "&gt;99", IF(san_table_data!AB403&lt;1, "&lt;1", san_table_data!AB403))), "-")</f>
        <v>-</v>
      </c>
      <c r="AC406" s="63" t="str">
        <f>IF(ISNUMBER(san_table_data!AC403), IF(san_table_data!AC403=-999,"NA",IF(san_table_data!AC403&gt;99, "&gt;99", IF(san_table_data!AC403&lt;1, "&lt;1", san_table_data!AC403))), "-")</f>
        <v>-</v>
      </c>
      <c r="AD406" s="59" t="str">
        <f>IF(ISNUMBER(san_table_data!AD403), IF(san_table_data!AD403=-999,"NA",IF(san_table_data!AD403&gt;99, "&gt;99", IF(san_table_data!AD403&lt;1, "&lt;1", san_table_data!AD403))), "-")</f>
        <v>-</v>
      </c>
      <c r="AE406" s="59" t="str">
        <f>IF(ISNUMBER(san_table_data!AE403), IF(san_table_data!AE403=-999,"NA",IF(san_table_data!AE403&gt;99, "&gt;99", IF(san_table_data!AE403&lt;1, "&lt;1", san_table_data!AE403))), "-")</f>
        <v>-</v>
      </c>
      <c r="AF406" s="59" t="str">
        <f>IF(ISNUMBER(san_table_data!AF403), IF(san_table_data!AF403=-999,"NA",IF(san_table_data!AF403&gt;99, "&gt;99", IF(san_table_data!AF403&lt;1, "&lt;1", san_table_data!AF403))), "-")</f>
        <v>-</v>
      </c>
      <c r="AG406" s="62" t="str">
        <f>IF(ISNUMBER(san_table_data!AG403), IF(san_table_data!AG403=-999,"NA",IF(san_table_data!AG403&gt;99, "&gt;99", IF(san_table_data!AG403&lt;1, "&lt;1", san_table_data!AG403))), "-")</f>
        <v>-</v>
      </c>
      <c r="AH406" s="63" t="str">
        <f>IF(ISNUMBER(san_table_data!AH403), IF(san_table_data!AH403=-999,"NA",IF(san_table_data!AH403&gt;99, "&gt;99", IF(san_table_data!AH403&lt;1, "&lt;1", san_table_data!AH403))), "-")</f>
        <v>-</v>
      </c>
      <c r="AI406" s="63" t="str">
        <f>IF(ISNUMBER(san_table_data!AI403), IF(san_table_data!AI403=-999,"NA",IF(san_table_data!AI403&gt;99, "&gt;99", IF(san_table_data!AI403&lt;1, "&lt;1", san_table_data!AI403))), "-")</f>
        <v>-</v>
      </c>
      <c r="AJ406" s="63" t="str">
        <f>IF(ISNUMBER(san_table_data!AJ403), IF(san_table_data!AJ403=-999,"NA",IF(san_table_data!AJ403&gt;99, "&gt;99", IF(san_table_data!AJ403&lt;1, "&lt;1", san_table_data!AJ403))), "-")</f>
        <v>-</v>
      </c>
      <c r="AK406" s="59" t="str">
        <f>IF(ISNUMBER(san_table_data!AK403), IF(san_table_data!AK403=-999,"NA",IF(san_table_data!AK403&gt;99, "&gt;99", IF(san_table_data!AK403&lt;1, "&lt;1", san_table_data!AK403))), "-")</f>
        <v>-</v>
      </c>
      <c r="AL406" s="59" t="str">
        <f>IF(ISNUMBER(san_table_data!AL403), IF(san_table_data!AL403=-999,"NA",IF(san_table_data!AL403&gt;99, "&gt;99", IF(san_table_data!AL403&lt;1, "&lt;1", san_table_data!AL403))), "-")</f>
        <v>-</v>
      </c>
      <c r="AM406" s="59" t="str">
        <f>IF(ISNUMBER(san_table_data!AM403), IF(san_table_data!AM403=-999,"NA",IF(san_table_data!AM403&gt;99, "&gt;99", IF(san_table_data!AM403&lt;1, "&lt;1", san_table_data!AM403))), "-")</f>
        <v>-</v>
      </c>
      <c r="AN406" s="62" t="str">
        <f>IF(ISNUMBER(san_table_data!AN403), IF(san_table_data!AN403=-999,"NA",IF(san_table_data!AN403&gt;99, "&gt;99", IF(san_table_data!AN403&lt;1, "&lt;1", san_table_data!AN403))), "-")</f>
        <v>-</v>
      </c>
      <c r="AO406" s="63" t="str">
        <f>IF(ISNUMBER(san_table_data!AO403), IF(san_table_data!AO403=-999,"NA",IF(san_table_data!AO403&gt;99, "&gt;99", IF(san_table_data!AO403&lt;1, "&lt;1", san_table_data!AO403))), "-")</f>
        <v>-</v>
      </c>
      <c r="AP406" s="63" t="str">
        <f>IF(ISNUMBER(san_table_data!AP403), IF(san_table_data!AP403=-999,"NA",IF(san_table_data!AP403&gt;99, "&gt;99", IF(san_table_data!AP403&lt;1, "&lt;1", san_table_data!AP403))), "-")</f>
        <v>-</v>
      </c>
      <c r="AQ406" s="63" t="str">
        <f>IF(ISNUMBER(san_table_data!AQ403), IF(san_table_data!AQ403=-999,"NA",IF(san_table_data!AQ403&gt;99, "&gt;99", IF(san_table_data!AQ403&lt;1, "&lt;1", san_table_data!AQ403))), "-")</f>
        <v>-</v>
      </c>
      <c r="AR406" s="59" t="str">
        <f>IF(ISNUMBER(san_table_data!AR403), IF(san_table_data!AR403=-999,"NA",IF(san_table_data!AR403&gt;99, "&gt;99", IF(san_table_data!AR403&lt;1, "&lt;1", san_table_data!AR403))), "-")</f>
        <v>-</v>
      </c>
      <c r="AS406" s="59" t="str">
        <f>IF(ISNUMBER(san_table_data!AS403), IF(san_table_data!AS403=-999,"NA",IF(san_table_data!AS403&gt;99, "&gt;99", IF(san_table_data!AS403&lt;1, "&lt;1", san_table_data!AS403))), "-")</f>
        <v>-</v>
      </c>
      <c r="AT406" s="59" t="str">
        <f>IF(ISNUMBER(san_table_data!AT403), IF(san_table_data!AT403=-999,"NA",IF(san_table_data!AT403&gt;99, "&gt;99", IF(san_table_data!AT403&lt;1, "&lt;1", san_table_data!AT403))), "-")</f>
        <v>-</v>
      </c>
    </row>
    <row r="407" x14ac:dyDescent="0.25">
      <c r="A407" s="56" t="str">
        <f>IF(ISBLANK(san_table_data!A404), "", san_table_data!A404)</f>
        <v/>
      </c>
      <c r="B407" s="56" t="str">
        <f>IF(ISBLANK(san_table_data!B404), "", san_table_data!B404)</f>
        <v/>
      </c>
      <c r="C407" s="57" t="str">
        <f>IF(ISNUMBER(san_table_data!C404), san_table_data!C404, "-")</f>
        <v>-</v>
      </c>
      <c r="D407" s="58" t="str">
        <f>IF(ISNUMBER(san_table_data!D404), san_table_data!D404, "-")</f>
        <v>-</v>
      </c>
      <c r="E407" s="59" t="str">
        <f>IF(ISNUMBER(san_table_data!E404), san_table_data!E404, "-")</f>
        <v>-</v>
      </c>
      <c r="F407" s="60" t="str">
        <f>IF(ISNUMBER(san_table_data!F404), IF(san_table_data!F404=-999,"NA",IF(san_table_data!F404&gt;99, "&gt;99", IF(san_table_data!F404&lt;1, "&lt;1", san_table_data!F404))), "-")</f>
        <v>-</v>
      </c>
      <c r="G407" s="59" t="str">
        <f>IF(ISNUMBER(san_table_data!G404), IF(san_table_data!G404=-999,"NA",IF(san_table_data!G404&gt;99, "&gt;99", IF(san_table_data!G404&lt;1, "&lt;1", san_table_data!G404))), "-")</f>
        <v>-</v>
      </c>
      <c r="H407" s="59" t="str">
        <f>IF(ISNUMBER(san_table_data!H404), IF(san_table_data!H404=-999,"NA",IF(san_table_data!H404&gt;99, "&gt;99", IF(san_table_data!H404&lt;1, "&lt;1", san_table_data!H404))), "-")</f>
        <v>-</v>
      </c>
      <c r="I407" s="61" t="str">
        <f>IF(ISNUMBER(san_table_data!I404), IF(san_table_data!I404=-999,"NA",IF(san_table_data!I404&gt;99, "&gt;99", IF(san_table_data!I404&lt;1, "&lt;1", san_table_data!I404))), "-")</f>
        <v>-</v>
      </c>
      <c r="J407" s="47" t="str">
        <f>IF(ISNUMBER(san_table_data!J404), IF(san_table_data!J404=-999,"NA",san_table_data!J404), "-")</f>
        <v>-</v>
      </c>
      <c r="K407" s="47" t="str">
        <f>IF(ISNUMBER(san_table_data!K404), IF(san_table_data!K404=-999,"NA",san_table_data!K404), "-")</f>
        <v>-</v>
      </c>
      <c r="L407" s="60" t="str">
        <f>IF(ISNUMBER(san_table_data!L404), IF(san_table_data!L404=-999,"NA",IF(san_table_data!L404&gt;99, "&gt;99", IF(san_table_data!L404&lt;1, "&lt;1", san_table_data!L404))), "-")</f>
        <v>-</v>
      </c>
      <c r="M407" s="59" t="str">
        <f>IF(ISNUMBER(san_table_data!M404), IF(san_table_data!M404=-999,"NA",IF(san_table_data!M404&gt;99, "&gt;99", IF(san_table_data!M404&lt;1, "&lt;1", san_table_data!M404))), "-")</f>
        <v>-</v>
      </c>
      <c r="N407" s="59" t="str">
        <f>IF(ISNUMBER(san_table_data!N404), IF(san_table_data!N404=-999,"NA",IF(san_table_data!N404&gt;99, "&gt;99", IF(san_table_data!N404&lt;1, "&lt;1", san_table_data!N404))), "-")</f>
        <v>-</v>
      </c>
      <c r="O407" s="61" t="str">
        <f>IF(ISNUMBER(san_table_data!O404), IF(san_table_data!O404=-999,"NA",IF(san_table_data!O404&gt;99, "&gt;99", IF(san_table_data!O404&lt;1, "&lt;1", san_table_data!O404))), "-")</f>
        <v>-</v>
      </c>
      <c r="P407" s="47" t="str">
        <f>IF(ISNUMBER(san_table_data!P404), IF(san_table_data!P404=-999,"NA",san_table_data!P404), "-")</f>
        <v>-</v>
      </c>
      <c r="Q407" s="47" t="str">
        <f>IF(ISNUMBER(san_table_data!Q404), IF(san_table_data!Q404=-999,"NA",san_table_data!Q404), "-")</f>
        <v>-</v>
      </c>
      <c r="R407" s="60" t="str">
        <f>IF(ISNUMBER(san_table_data!R404), IF(san_table_data!R404=-999,"NA",IF(san_table_data!R404&gt;99, "&gt;99", IF(san_table_data!R404&lt;1, "&lt;1", san_table_data!R404))), "-")</f>
        <v>-</v>
      </c>
      <c r="S407" s="59" t="str">
        <f>IF(ISNUMBER(san_table_data!S404), IF(san_table_data!S404=-999,"NA",IF(san_table_data!S404&gt;99, "&gt;99", IF(san_table_data!S404&lt;1, "&lt;1", san_table_data!S404))), "-")</f>
        <v>-</v>
      </c>
      <c r="T407" s="59" t="str">
        <f>IF(ISNUMBER(san_table_data!T404), IF(san_table_data!T404=-999,"NA",IF(san_table_data!T404&gt;99, "&gt;99", IF(san_table_data!T404&lt;1, "&lt;1", san_table_data!T404))), "-")</f>
        <v>-</v>
      </c>
      <c r="U407" s="61" t="str">
        <f>IF(ISNUMBER(san_table_data!U404), IF(san_table_data!U404=-999,"NA",IF(san_table_data!U404&gt;99, "&gt;99", IF(san_table_data!U404&lt;1, "&lt;1", san_table_data!U404))), "-")</f>
        <v>-</v>
      </c>
      <c r="V407" s="47" t="str">
        <f>IF(ISNUMBER(san_table_data!V404), IF(san_table_data!V404=-999,"NA",san_table_data!V404), "-")</f>
        <v>-</v>
      </c>
      <c r="W407" s="47" t="str">
        <f>IF(ISNUMBER(san_table_data!W404), IF(san_table_data!W404=-999,"NA",san_table_data!W404), "-")</f>
        <v>-</v>
      </c>
      <c r="X407" s="47"/>
      <c r="Y407" s="47"/>
      <c r="Z407" s="62" t="str">
        <f>IF(ISNUMBER(san_table_data!Z404), IF(san_table_data!Z404=-999,"NA",IF(san_table_data!Z404&gt;99, "&gt;99", IF(san_table_data!Z404&lt;1, "&lt;1", san_table_data!Z404))), "-")</f>
        <v>-</v>
      </c>
      <c r="AA407" s="63" t="str">
        <f>IF(ISNUMBER(san_table_data!AA404), IF(san_table_data!AA404=-999,"NA",IF(san_table_data!AA404&gt;99, "&gt;99", IF(san_table_data!AA404&lt;1, "&lt;1", san_table_data!AA404))), "-")</f>
        <v>-</v>
      </c>
      <c r="AB407" s="63" t="str">
        <f>IF(ISNUMBER(san_table_data!AB404), IF(san_table_data!AB404=-999,"NA",IF(san_table_data!AB404&gt;99, "&gt;99", IF(san_table_data!AB404&lt;1, "&lt;1", san_table_data!AB404))), "-")</f>
        <v>-</v>
      </c>
      <c r="AC407" s="63" t="str">
        <f>IF(ISNUMBER(san_table_data!AC404), IF(san_table_data!AC404=-999,"NA",IF(san_table_data!AC404&gt;99, "&gt;99", IF(san_table_data!AC404&lt;1, "&lt;1", san_table_data!AC404))), "-")</f>
        <v>-</v>
      </c>
      <c r="AD407" s="59" t="str">
        <f>IF(ISNUMBER(san_table_data!AD404), IF(san_table_data!AD404=-999,"NA",IF(san_table_data!AD404&gt;99, "&gt;99", IF(san_table_data!AD404&lt;1, "&lt;1", san_table_data!AD404))), "-")</f>
        <v>-</v>
      </c>
      <c r="AE407" s="59" t="str">
        <f>IF(ISNUMBER(san_table_data!AE404), IF(san_table_data!AE404=-999,"NA",IF(san_table_data!AE404&gt;99, "&gt;99", IF(san_table_data!AE404&lt;1, "&lt;1", san_table_data!AE404))), "-")</f>
        <v>-</v>
      </c>
      <c r="AF407" s="59" t="str">
        <f>IF(ISNUMBER(san_table_data!AF404), IF(san_table_data!AF404=-999,"NA",IF(san_table_data!AF404&gt;99, "&gt;99", IF(san_table_data!AF404&lt;1, "&lt;1", san_table_data!AF404))), "-")</f>
        <v>-</v>
      </c>
      <c r="AG407" s="62" t="str">
        <f>IF(ISNUMBER(san_table_data!AG404), IF(san_table_data!AG404=-999,"NA",IF(san_table_data!AG404&gt;99, "&gt;99", IF(san_table_data!AG404&lt;1, "&lt;1", san_table_data!AG404))), "-")</f>
        <v>-</v>
      </c>
      <c r="AH407" s="63" t="str">
        <f>IF(ISNUMBER(san_table_data!AH404), IF(san_table_data!AH404=-999,"NA",IF(san_table_data!AH404&gt;99, "&gt;99", IF(san_table_data!AH404&lt;1, "&lt;1", san_table_data!AH404))), "-")</f>
        <v>-</v>
      </c>
      <c r="AI407" s="63" t="str">
        <f>IF(ISNUMBER(san_table_data!AI404), IF(san_table_data!AI404=-999,"NA",IF(san_table_data!AI404&gt;99, "&gt;99", IF(san_table_data!AI404&lt;1, "&lt;1", san_table_data!AI404))), "-")</f>
        <v>-</v>
      </c>
      <c r="AJ407" s="63" t="str">
        <f>IF(ISNUMBER(san_table_data!AJ404), IF(san_table_data!AJ404=-999,"NA",IF(san_table_data!AJ404&gt;99, "&gt;99", IF(san_table_data!AJ404&lt;1, "&lt;1", san_table_data!AJ404))), "-")</f>
        <v>-</v>
      </c>
      <c r="AK407" s="59" t="str">
        <f>IF(ISNUMBER(san_table_data!AK404), IF(san_table_data!AK404=-999,"NA",IF(san_table_data!AK404&gt;99, "&gt;99", IF(san_table_data!AK404&lt;1, "&lt;1", san_table_data!AK404))), "-")</f>
        <v>-</v>
      </c>
      <c r="AL407" s="59" t="str">
        <f>IF(ISNUMBER(san_table_data!AL404), IF(san_table_data!AL404=-999,"NA",IF(san_table_data!AL404&gt;99, "&gt;99", IF(san_table_data!AL404&lt;1, "&lt;1", san_table_data!AL404))), "-")</f>
        <v>-</v>
      </c>
      <c r="AM407" s="59" t="str">
        <f>IF(ISNUMBER(san_table_data!AM404), IF(san_table_data!AM404=-999,"NA",IF(san_table_data!AM404&gt;99, "&gt;99", IF(san_table_data!AM404&lt;1, "&lt;1", san_table_data!AM404))), "-")</f>
        <v>-</v>
      </c>
      <c r="AN407" s="62" t="str">
        <f>IF(ISNUMBER(san_table_data!AN404), IF(san_table_data!AN404=-999,"NA",IF(san_table_data!AN404&gt;99, "&gt;99", IF(san_table_data!AN404&lt;1, "&lt;1", san_table_data!AN404))), "-")</f>
        <v>-</v>
      </c>
      <c r="AO407" s="63" t="str">
        <f>IF(ISNUMBER(san_table_data!AO404), IF(san_table_data!AO404=-999,"NA",IF(san_table_data!AO404&gt;99, "&gt;99", IF(san_table_data!AO404&lt;1, "&lt;1", san_table_data!AO404))), "-")</f>
        <v>-</v>
      </c>
      <c r="AP407" s="63" t="str">
        <f>IF(ISNUMBER(san_table_data!AP404), IF(san_table_data!AP404=-999,"NA",IF(san_table_data!AP404&gt;99, "&gt;99", IF(san_table_data!AP404&lt;1, "&lt;1", san_table_data!AP404))), "-")</f>
        <v>-</v>
      </c>
      <c r="AQ407" s="63" t="str">
        <f>IF(ISNUMBER(san_table_data!AQ404), IF(san_table_data!AQ404=-999,"NA",IF(san_table_data!AQ404&gt;99, "&gt;99", IF(san_table_data!AQ404&lt;1, "&lt;1", san_table_data!AQ404))), "-")</f>
        <v>-</v>
      </c>
      <c r="AR407" s="59" t="str">
        <f>IF(ISNUMBER(san_table_data!AR404), IF(san_table_data!AR404=-999,"NA",IF(san_table_data!AR404&gt;99, "&gt;99", IF(san_table_data!AR404&lt;1, "&lt;1", san_table_data!AR404))), "-")</f>
        <v>-</v>
      </c>
      <c r="AS407" s="59" t="str">
        <f>IF(ISNUMBER(san_table_data!AS404), IF(san_table_data!AS404=-999,"NA",IF(san_table_data!AS404&gt;99, "&gt;99", IF(san_table_data!AS404&lt;1, "&lt;1", san_table_data!AS404))), "-")</f>
        <v>-</v>
      </c>
      <c r="AT407" s="59" t="str">
        <f>IF(ISNUMBER(san_table_data!AT404), IF(san_table_data!AT404=-999,"NA",IF(san_table_data!AT404&gt;99, "&gt;99", IF(san_table_data!AT404&lt;1, "&lt;1", san_table_data!AT404))), "-")</f>
        <v>-</v>
      </c>
    </row>
    <row r="408" x14ac:dyDescent="0.25">
      <c r="A408" s="56" t="str">
        <f>IF(ISBLANK(san_table_data!A405), "", san_table_data!A405)</f>
        <v/>
      </c>
      <c r="B408" s="56" t="str">
        <f>IF(ISBLANK(san_table_data!B405), "", san_table_data!B405)</f>
        <v/>
      </c>
      <c r="C408" s="57" t="str">
        <f>IF(ISNUMBER(san_table_data!C405), san_table_data!C405, "-")</f>
        <v>-</v>
      </c>
      <c r="D408" s="58" t="str">
        <f>IF(ISNUMBER(san_table_data!D405), san_table_data!D405, "-")</f>
        <v>-</v>
      </c>
      <c r="E408" s="59" t="str">
        <f>IF(ISNUMBER(san_table_data!E405), san_table_data!E405, "-")</f>
        <v>-</v>
      </c>
      <c r="F408" s="60" t="str">
        <f>IF(ISNUMBER(san_table_data!F405), IF(san_table_data!F405=-999,"NA",IF(san_table_data!F405&gt;99, "&gt;99", IF(san_table_data!F405&lt;1, "&lt;1", san_table_data!F405))), "-")</f>
        <v>-</v>
      </c>
      <c r="G408" s="59" t="str">
        <f>IF(ISNUMBER(san_table_data!G405), IF(san_table_data!G405=-999,"NA",IF(san_table_data!G405&gt;99, "&gt;99", IF(san_table_data!G405&lt;1, "&lt;1", san_table_data!G405))), "-")</f>
        <v>-</v>
      </c>
      <c r="H408" s="59" t="str">
        <f>IF(ISNUMBER(san_table_data!H405), IF(san_table_data!H405=-999,"NA",IF(san_table_data!H405&gt;99, "&gt;99", IF(san_table_data!H405&lt;1, "&lt;1", san_table_data!H405))), "-")</f>
        <v>-</v>
      </c>
      <c r="I408" s="61" t="str">
        <f>IF(ISNUMBER(san_table_data!I405), IF(san_table_data!I405=-999,"NA",IF(san_table_data!I405&gt;99, "&gt;99", IF(san_table_data!I405&lt;1, "&lt;1", san_table_data!I405))), "-")</f>
        <v>-</v>
      </c>
      <c r="J408" s="47" t="str">
        <f>IF(ISNUMBER(san_table_data!J405), IF(san_table_data!J405=-999,"NA",san_table_data!J405), "-")</f>
        <v>-</v>
      </c>
      <c r="K408" s="47" t="str">
        <f>IF(ISNUMBER(san_table_data!K405), IF(san_table_data!K405=-999,"NA",san_table_data!K405), "-")</f>
        <v>-</v>
      </c>
      <c r="L408" s="60" t="str">
        <f>IF(ISNUMBER(san_table_data!L405), IF(san_table_data!L405=-999,"NA",IF(san_table_data!L405&gt;99, "&gt;99", IF(san_table_data!L405&lt;1, "&lt;1", san_table_data!L405))), "-")</f>
        <v>-</v>
      </c>
      <c r="M408" s="59" t="str">
        <f>IF(ISNUMBER(san_table_data!M405), IF(san_table_data!M405=-999,"NA",IF(san_table_data!M405&gt;99, "&gt;99", IF(san_table_data!M405&lt;1, "&lt;1", san_table_data!M405))), "-")</f>
        <v>-</v>
      </c>
      <c r="N408" s="59" t="str">
        <f>IF(ISNUMBER(san_table_data!N405), IF(san_table_data!N405=-999,"NA",IF(san_table_data!N405&gt;99, "&gt;99", IF(san_table_data!N405&lt;1, "&lt;1", san_table_data!N405))), "-")</f>
        <v>-</v>
      </c>
      <c r="O408" s="61" t="str">
        <f>IF(ISNUMBER(san_table_data!O405), IF(san_table_data!O405=-999,"NA",IF(san_table_data!O405&gt;99, "&gt;99", IF(san_table_data!O405&lt;1, "&lt;1", san_table_data!O405))), "-")</f>
        <v>-</v>
      </c>
      <c r="P408" s="47" t="str">
        <f>IF(ISNUMBER(san_table_data!P405), IF(san_table_data!P405=-999,"NA",san_table_data!P405), "-")</f>
        <v>-</v>
      </c>
      <c r="Q408" s="47" t="str">
        <f>IF(ISNUMBER(san_table_data!Q405), IF(san_table_data!Q405=-999,"NA",san_table_data!Q405), "-")</f>
        <v>-</v>
      </c>
      <c r="R408" s="60" t="str">
        <f>IF(ISNUMBER(san_table_data!R405), IF(san_table_data!R405=-999,"NA",IF(san_table_data!R405&gt;99, "&gt;99", IF(san_table_data!R405&lt;1, "&lt;1", san_table_data!R405))), "-")</f>
        <v>-</v>
      </c>
      <c r="S408" s="59" t="str">
        <f>IF(ISNUMBER(san_table_data!S405), IF(san_table_data!S405=-999,"NA",IF(san_table_data!S405&gt;99, "&gt;99", IF(san_table_data!S405&lt;1, "&lt;1", san_table_data!S405))), "-")</f>
        <v>-</v>
      </c>
      <c r="T408" s="59" t="str">
        <f>IF(ISNUMBER(san_table_data!T405), IF(san_table_data!T405=-999,"NA",IF(san_table_data!T405&gt;99, "&gt;99", IF(san_table_data!T405&lt;1, "&lt;1", san_table_data!T405))), "-")</f>
        <v>-</v>
      </c>
      <c r="U408" s="61" t="str">
        <f>IF(ISNUMBER(san_table_data!U405), IF(san_table_data!U405=-999,"NA",IF(san_table_data!U405&gt;99, "&gt;99", IF(san_table_data!U405&lt;1, "&lt;1", san_table_data!U405))), "-")</f>
        <v>-</v>
      </c>
      <c r="V408" s="47" t="str">
        <f>IF(ISNUMBER(san_table_data!V405), IF(san_table_data!V405=-999,"NA",san_table_data!V405), "-")</f>
        <v>-</v>
      </c>
      <c r="W408" s="47" t="str">
        <f>IF(ISNUMBER(san_table_data!W405), IF(san_table_data!W405=-999,"NA",san_table_data!W405), "-")</f>
        <v>-</v>
      </c>
      <c r="X408" s="47"/>
      <c r="Y408" s="47"/>
      <c r="Z408" s="62" t="str">
        <f>IF(ISNUMBER(san_table_data!Z405), IF(san_table_data!Z405=-999,"NA",IF(san_table_data!Z405&gt;99, "&gt;99", IF(san_table_data!Z405&lt;1, "&lt;1", san_table_data!Z405))), "-")</f>
        <v>-</v>
      </c>
      <c r="AA408" s="63" t="str">
        <f>IF(ISNUMBER(san_table_data!AA405), IF(san_table_data!AA405=-999,"NA",IF(san_table_data!AA405&gt;99, "&gt;99", IF(san_table_data!AA405&lt;1, "&lt;1", san_table_data!AA405))), "-")</f>
        <v>-</v>
      </c>
      <c r="AB408" s="63" t="str">
        <f>IF(ISNUMBER(san_table_data!AB405), IF(san_table_data!AB405=-999,"NA",IF(san_table_data!AB405&gt;99, "&gt;99", IF(san_table_data!AB405&lt;1, "&lt;1", san_table_data!AB405))), "-")</f>
        <v>-</v>
      </c>
      <c r="AC408" s="63" t="str">
        <f>IF(ISNUMBER(san_table_data!AC405), IF(san_table_data!AC405=-999,"NA",IF(san_table_data!AC405&gt;99, "&gt;99", IF(san_table_data!AC405&lt;1, "&lt;1", san_table_data!AC405))), "-")</f>
        <v>-</v>
      </c>
      <c r="AD408" s="59" t="str">
        <f>IF(ISNUMBER(san_table_data!AD405), IF(san_table_data!AD405=-999,"NA",IF(san_table_data!AD405&gt;99, "&gt;99", IF(san_table_data!AD405&lt;1, "&lt;1", san_table_data!AD405))), "-")</f>
        <v>-</v>
      </c>
      <c r="AE408" s="59" t="str">
        <f>IF(ISNUMBER(san_table_data!AE405), IF(san_table_data!AE405=-999,"NA",IF(san_table_data!AE405&gt;99, "&gt;99", IF(san_table_data!AE405&lt;1, "&lt;1", san_table_data!AE405))), "-")</f>
        <v>-</v>
      </c>
      <c r="AF408" s="59" t="str">
        <f>IF(ISNUMBER(san_table_data!AF405), IF(san_table_data!AF405=-999,"NA",IF(san_table_data!AF405&gt;99, "&gt;99", IF(san_table_data!AF405&lt;1, "&lt;1", san_table_data!AF405))), "-")</f>
        <v>-</v>
      </c>
      <c r="AG408" s="62" t="str">
        <f>IF(ISNUMBER(san_table_data!AG405), IF(san_table_data!AG405=-999,"NA",IF(san_table_data!AG405&gt;99, "&gt;99", IF(san_table_data!AG405&lt;1, "&lt;1", san_table_data!AG405))), "-")</f>
        <v>-</v>
      </c>
      <c r="AH408" s="63" t="str">
        <f>IF(ISNUMBER(san_table_data!AH405), IF(san_table_data!AH405=-999,"NA",IF(san_table_data!AH405&gt;99, "&gt;99", IF(san_table_data!AH405&lt;1, "&lt;1", san_table_data!AH405))), "-")</f>
        <v>-</v>
      </c>
      <c r="AI408" s="63" t="str">
        <f>IF(ISNUMBER(san_table_data!AI405), IF(san_table_data!AI405=-999,"NA",IF(san_table_data!AI405&gt;99, "&gt;99", IF(san_table_data!AI405&lt;1, "&lt;1", san_table_data!AI405))), "-")</f>
        <v>-</v>
      </c>
      <c r="AJ408" s="63" t="str">
        <f>IF(ISNUMBER(san_table_data!AJ405), IF(san_table_data!AJ405=-999,"NA",IF(san_table_data!AJ405&gt;99, "&gt;99", IF(san_table_data!AJ405&lt;1, "&lt;1", san_table_data!AJ405))), "-")</f>
        <v>-</v>
      </c>
      <c r="AK408" s="59" t="str">
        <f>IF(ISNUMBER(san_table_data!AK405), IF(san_table_data!AK405=-999,"NA",IF(san_table_data!AK405&gt;99, "&gt;99", IF(san_table_data!AK405&lt;1, "&lt;1", san_table_data!AK405))), "-")</f>
        <v>-</v>
      </c>
      <c r="AL408" s="59" t="str">
        <f>IF(ISNUMBER(san_table_data!AL405), IF(san_table_data!AL405=-999,"NA",IF(san_table_data!AL405&gt;99, "&gt;99", IF(san_table_data!AL405&lt;1, "&lt;1", san_table_data!AL405))), "-")</f>
        <v>-</v>
      </c>
      <c r="AM408" s="59" t="str">
        <f>IF(ISNUMBER(san_table_data!AM405), IF(san_table_data!AM405=-999,"NA",IF(san_table_data!AM405&gt;99, "&gt;99", IF(san_table_data!AM405&lt;1, "&lt;1", san_table_data!AM405))), "-")</f>
        <v>-</v>
      </c>
      <c r="AN408" s="62" t="str">
        <f>IF(ISNUMBER(san_table_data!AN405), IF(san_table_data!AN405=-999,"NA",IF(san_table_data!AN405&gt;99, "&gt;99", IF(san_table_data!AN405&lt;1, "&lt;1", san_table_data!AN405))), "-")</f>
        <v>-</v>
      </c>
      <c r="AO408" s="63" t="str">
        <f>IF(ISNUMBER(san_table_data!AO405), IF(san_table_data!AO405=-999,"NA",IF(san_table_data!AO405&gt;99, "&gt;99", IF(san_table_data!AO405&lt;1, "&lt;1", san_table_data!AO405))), "-")</f>
        <v>-</v>
      </c>
      <c r="AP408" s="63" t="str">
        <f>IF(ISNUMBER(san_table_data!AP405), IF(san_table_data!AP405=-999,"NA",IF(san_table_data!AP405&gt;99, "&gt;99", IF(san_table_data!AP405&lt;1, "&lt;1", san_table_data!AP405))), "-")</f>
        <v>-</v>
      </c>
      <c r="AQ408" s="63" t="str">
        <f>IF(ISNUMBER(san_table_data!AQ405), IF(san_table_data!AQ405=-999,"NA",IF(san_table_data!AQ405&gt;99, "&gt;99", IF(san_table_data!AQ405&lt;1, "&lt;1", san_table_data!AQ405))), "-")</f>
        <v>-</v>
      </c>
      <c r="AR408" s="59" t="str">
        <f>IF(ISNUMBER(san_table_data!AR405), IF(san_table_data!AR405=-999,"NA",IF(san_table_data!AR405&gt;99, "&gt;99", IF(san_table_data!AR405&lt;1, "&lt;1", san_table_data!AR405))), "-")</f>
        <v>-</v>
      </c>
      <c r="AS408" s="59" t="str">
        <f>IF(ISNUMBER(san_table_data!AS405), IF(san_table_data!AS405=-999,"NA",IF(san_table_data!AS405&gt;99, "&gt;99", IF(san_table_data!AS405&lt;1, "&lt;1", san_table_data!AS405))), "-")</f>
        <v>-</v>
      </c>
      <c r="AT408" s="59" t="str">
        <f>IF(ISNUMBER(san_table_data!AT405), IF(san_table_data!AT405=-999,"NA",IF(san_table_data!AT405&gt;99, "&gt;99", IF(san_table_data!AT405&lt;1, "&lt;1", san_table_data!AT405))), "-")</f>
        <v>-</v>
      </c>
    </row>
    <row r="409" x14ac:dyDescent="0.25">
      <c r="A409" s="56" t="str">
        <f>IF(ISBLANK(san_table_data!A406), "", san_table_data!A406)</f>
        <v/>
      </c>
      <c r="B409" s="56" t="str">
        <f>IF(ISBLANK(san_table_data!B406), "", san_table_data!B406)</f>
        <v/>
      </c>
      <c r="C409" s="57" t="str">
        <f>IF(ISNUMBER(san_table_data!C406), san_table_data!C406, "-")</f>
        <v>-</v>
      </c>
      <c r="D409" s="58" t="str">
        <f>IF(ISNUMBER(san_table_data!D406), san_table_data!D406, "-")</f>
        <v>-</v>
      </c>
      <c r="E409" s="59" t="str">
        <f>IF(ISNUMBER(san_table_data!E406), san_table_data!E406, "-")</f>
        <v>-</v>
      </c>
      <c r="F409" s="60" t="str">
        <f>IF(ISNUMBER(san_table_data!F406), IF(san_table_data!F406=-999,"NA",IF(san_table_data!F406&gt;99, "&gt;99", IF(san_table_data!F406&lt;1, "&lt;1", san_table_data!F406))), "-")</f>
        <v>-</v>
      </c>
      <c r="G409" s="59" t="str">
        <f>IF(ISNUMBER(san_table_data!G406), IF(san_table_data!G406=-999,"NA",IF(san_table_data!G406&gt;99, "&gt;99", IF(san_table_data!G406&lt;1, "&lt;1", san_table_data!G406))), "-")</f>
        <v>-</v>
      </c>
      <c r="H409" s="59" t="str">
        <f>IF(ISNUMBER(san_table_data!H406), IF(san_table_data!H406=-999,"NA",IF(san_table_data!H406&gt;99, "&gt;99", IF(san_table_data!H406&lt;1, "&lt;1", san_table_data!H406))), "-")</f>
        <v>-</v>
      </c>
      <c r="I409" s="61" t="str">
        <f>IF(ISNUMBER(san_table_data!I406), IF(san_table_data!I406=-999,"NA",IF(san_table_data!I406&gt;99, "&gt;99", IF(san_table_data!I406&lt;1, "&lt;1", san_table_data!I406))), "-")</f>
        <v>-</v>
      </c>
      <c r="J409" s="47" t="str">
        <f>IF(ISNUMBER(san_table_data!J406), IF(san_table_data!J406=-999,"NA",san_table_data!J406), "-")</f>
        <v>-</v>
      </c>
      <c r="K409" s="47" t="str">
        <f>IF(ISNUMBER(san_table_data!K406), IF(san_table_data!K406=-999,"NA",san_table_data!K406), "-")</f>
        <v>-</v>
      </c>
      <c r="L409" s="60" t="str">
        <f>IF(ISNUMBER(san_table_data!L406), IF(san_table_data!L406=-999,"NA",IF(san_table_data!L406&gt;99, "&gt;99", IF(san_table_data!L406&lt;1, "&lt;1", san_table_data!L406))), "-")</f>
        <v>-</v>
      </c>
      <c r="M409" s="59" t="str">
        <f>IF(ISNUMBER(san_table_data!M406), IF(san_table_data!M406=-999,"NA",IF(san_table_data!M406&gt;99, "&gt;99", IF(san_table_data!M406&lt;1, "&lt;1", san_table_data!M406))), "-")</f>
        <v>-</v>
      </c>
      <c r="N409" s="59" t="str">
        <f>IF(ISNUMBER(san_table_data!N406), IF(san_table_data!N406=-999,"NA",IF(san_table_data!N406&gt;99, "&gt;99", IF(san_table_data!N406&lt;1, "&lt;1", san_table_data!N406))), "-")</f>
        <v>-</v>
      </c>
      <c r="O409" s="61" t="str">
        <f>IF(ISNUMBER(san_table_data!O406), IF(san_table_data!O406=-999,"NA",IF(san_table_data!O406&gt;99, "&gt;99", IF(san_table_data!O406&lt;1, "&lt;1", san_table_data!O406))), "-")</f>
        <v>-</v>
      </c>
      <c r="P409" s="47" t="str">
        <f>IF(ISNUMBER(san_table_data!P406), IF(san_table_data!P406=-999,"NA",san_table_data!P406), "-")</f>
        <v>-</v>
      </c>
      <c r="Q409" s="47" t="str">
        <f>IF(ISNUMBER(san_table_data!Q406), IF(san_table_data!Q406=-999,"NA",san_table_data!Q406), "-")</f>
        <v>-</v>
      </c>
      <c r="R409" s="60" t="str">
        <f>IF(ISNUMBER(san_table_data!R406), IF(san_table_data!R406=-999,"NA",IF(san_table_data!R406&gt;99, "&gt;99", IF(san_table_data!R406&lt;1, "&lt;1", san_table_data!R406))), "-")</f>
        <v>-</v>
      </c>
      <c r="S409" s="59" t="str">
        <f>IF(ISNUMBER(san_table_data!S406), IF(san_table_data!S406=-999,"NA",IF(san_table_data!S406&gt;99, "&gt;99", IF(san_table_data!S406&lt;1, "&lt;1", san_table_data!S406))), "-")</f>
        <v>-</v>
      </c>
      <c r="T409" s="59" t="str">
        <f>IF(ISNUMBER(san_table_data!T406), IF(san_table_data!T406=-999,"NA",IF(san_table_data!T406&gt;99, "&gt;99", IF(san_table_data!T406&lt;1, "&lt;1", san_table_data!T406))), "-")</f>
        <v>-</v>
      </c>
      <c r="U409" s="61" t="str">
        <f>IF(ISNUMBER(san_table_data!U406), IF(san_table_data!U406=-999,"NA",IF(san_table_data!U406&gt;99, "&gt;99", IF(san_table_data!U406&lt;1, "&lt;1", san_table_data!U406))), "-")</f>
        <v>-</v>
      </c>
      <c r="V409" s="47" t="str">
        <f>IF(ISNUMBER(san_table_data!V406), IF(san_table_data!V406=-999,"NA",san_table_data!V406), "-")</f>
        <v>-</v>
      </c>
      <c r="W409" s="47" t="str">
        <f>IF(ISNUMBER(san_table_data!W406), IF(san_table_data!W406=-999,"NA",san_table_data!W406), "-")</f>
        <v>-</v>
      </c>
      <c r="X409" s="47"/>
      <c r="Y409" s="47"/>
      <c r="Z409" s="62" t="str">
        <f>IF(ISNUMBER(san_table_data!Z406), IF(san_table_data!Z406=-999,"NA",IF(san_table_data!Z406&gt;99, "&gt;99", IF(san_table_data!Z406&lt;1, "&lt;1", san_table_data!Z406))), "-")</f>
        <v>-</v>
      </c>
      <c r="AA409" s="63" t="str">
        <f>IF(ISNUMBER(san_table_data!AA406), IF(san_table_data!AA406=-999,"NA",IF(san_table_data!AA406&gt;99, "&gt;99", IF(san_table_data!AA406&lt;1, "&lt;1", san_table_data!AA406))), "-")</f>
        <v>-</v>
      </c>
      <c r="AB409" s="63" t="str">
        <f>IF(ISNUMBER(san_table_data!AB406), IF(san_table_data!AB406=-999,"NA",IF(san_table_data!AB406&gt;99, "&gt;99", IF(san_table_data!AB406&lt;1, "&lt;1", san_table_data!AB406))), "-")</f>
        <v>-</v>
      </c>
      <c r="AC409" s="63" t="str">
        <f>IF(ISNUMBER(san_table_data!AC406), IF(san_table_data!AC406=-999,"NA",IF(san_table_data!AC406&gt;99, "&gt;99", IF(san_table_data!AC406&lt;1, "&lt;1", san_table_data!AC406))), "-")</f>
        <v>-</v>
      </c>
      <c r="AD409" s="59" t="str">
        <f>IF(ISNUMBER(san_table_data!AD406), IF(san_table_data!AD406=-999,"NA",IF(san_table_data!AD406&gt;99, "&gt;99", IF(san_table_data!AD406&lt;1, "&lt;1", san_table_data!AD406))), "-")</f>
        <v>-</v>
      </c>
      <c r="AE409" s="59" t="str">
        <f>IF(ISNUMBER(san_table_data!AE406), IF(san_table_data!AE406=-999,"NA",IF(san_table_data!AE406&gt;99, "&gt;99", IF(san_table_data!AE406&lt;1, "&lt;1", san_table_data!AE406))), "-")</f>
        <v>-</v>
      </c>
      <c r="AF409" s="59" t="str">
        <f>IF(ISNUMBER(san_table_data!AF406), IF(san_table_data!AF406=-999,"NA",IF(san_table_data!AF406&gt;99, "&gt;99", IF(san_table_data!AF406&lt;1, "&lt;1", san_table_data!AF406))), "-")</f>
        <v>-</v>
      </c>
      <c r="AG409" s="62" t="str">
        <f>IF(ISNUMBER(san_table_data!AG406), IF(san_table_data!AG406=-999,"NA",IF(san_table_data!AG406&gt;99, "&gt;99", IF(san_table_data!AG406&lt;1, "&lt;1", san_table_data!AG406))), "-")</f>
        <v>-</v>
      </c>
      <c r="AH409" s="63" t="str">
        <f>IF(ISNUMBER(san_table_data!AH406), IF(san_table_data!AH406=-999,"NA",IF(san_table_data!AH406&gt;99, "&gt;99", IF(san_table_data!AH406&lt;1, "&lt;1", san_table_data!AH406))), "-")</f>
        <v>-</v>
      </c>
      <c r="AI409" s="63" t="str">
        <f>IF(ISNUMBER(san_table_data!AI406), IF(san_table_data!AI406=-999,"NA",IF(san_table_data!AI406&gt;99, "&gt;99", IF(san_table_data!AI406&lt;1, "&lt;1", san_table_data!AI406))), "-")</f>
        <v>-</v>
      </c>
      <c r="AJ409" s="63" t="str">
        <f>IF(ISNUMBER(san_table_data!AJ406), IF(san_table_data!AJ406=-999,"NA",IF(san_table_data!AJ406&gt;99, "&gt;99", IF(san_table_data!AJ406&lt;1, "&lt;1", san_table_data!AJ406))), "-")</f>
        <v>-</v>
      </c>
      <c r="AK409" s="59" t="str">
        <f>IF(ISNUMBER(san_table_data!AK406), IF(san_table_data!AK406=-999,"NA",IF(san_table_data!AK406&gt;99, "&gt;99", IF(san_table_data!AK406&lt;1, "&lt;1", san_table_data!AK406))), "-")</f>
        <v>-</v>
      </c>
      <c r="AL409" s="59" t="str">
        <f>IF(ISNUMBER(san_table_data!AL406), IF(san_table_data!AL406=-999,"NA",IF(san_table_data!AL406&gt;99, "&gt;99", IF(san_table_data!AL406&lt;1, "&lt;1", san_table_data!AL406))), "-")</f>
        <v>-</v>
      </c>
      <c r="AM409" s="59" t="str">
        <f>IF(ISNUMBER(san_table_data!AM406), IF(san_table_data!AM406=-999,"NA",IF(san_table_data!AM406&gt;99, "&gt;99", IF(san_table_data!AM406&lt;1, "&lt;1", san_table_data!AM406))), "-")</f>
        <v>-</v>
      </c>
      <c r="AN409" s="62" t="str">
        <f>IF(ISNUMBER(san_table_data!AN406), IF(san_table_data!AN406=-999,"NA",IF(san_table_data!AN406&gt;99, "&gt;99", IF(san_table_data!AN406&lt;1, "&lt;1", san_table_data!AN406))), "-")</f>
        <v>-</v>
      </c>
      <c r="AO409" s="63" t="str">
        <f>IF(ISNUMBER(san_table_data!AO406), IF(san_table_data!AO406=-999,"NA",IF(san_table_data!AO406&gt;99, "&gt;99", IF(san_table_data!AO406&lt;1, "&lt;1", san_table_data!AO406))), "-")</f>
        <v>-</v>
      </c>
      <c r="AP409" s="63" t="str">
        <f>IF(ISNUMBER(san_table_data!AP406), IF(san_table_data!AP406=-999,"NA",IF(san_table_data!AP406&gt;99, "&gt;99", IF(san_table_data!AP406&lt;1, "&lt;1", san_table_data!AP406))), "-")</f>
        <v>-</v>
      </c>
      <c r="AQ409" s="63" t="str">
        <f>IF(ISNUMBER(san_table_data!AQ406), IF(san_table_data!AQ406=-999,"NA",IF(san_table_data!AQ406&gt;99, "&gt;99", IF(san_table_data!AQ406&lt;1, "&lt;1", san_table_data!AQ406))), "-")</f>
        <v>-</v>
      </c>
      <c r="AR409" s="59" t="str">
        <f>IF(ISNUMBER(san_table_data!AR406), IF(san_table_data!AR406=-999,"NA",IF(san_table_data!AR406&gt;99, "&gt;99", IF(san_table_data!AR406&lt;1, "&lt;1", san_table_data!AR406))), "-")</f>
        <v>-</v>
      </c>
      <c r="AS409" s="59" t="str">
        <f>IF(ISNUMBER(san_table_data!AS406), IF(san_table_data!AS406=-999,"NA",IF(san_table_data!AS406&gt;99, "&gt;99", IF(san_table_data!AS406&lt;1, "&lt;1", san_table_data!AS406))), "-")</f>
        <v>-</v>
      </c>
      <c r="AT409" s="59" t="str">
        <f>IF(ISNUMBER(san_table_data!AT406), IF(san_table_data!AT406=-999,"NA",IF(san_table_data!AT406&gt;99, "&gt;99", IF(san_table_data!AT406&lt;1, "&lt;1", san_table_data!AT406))), "-")</f>
        <v>-</v>
      </c>
    </row>
    <row r="410" x14ac:dyDescent="0.25">
      <c r="A410" s="56" t="str">
        <f>IF(ISBLANK(san_table_data!A407), "", san_table_data!A407)</f>
        <v/>
      </c>
      <c r="B410" s="56" t="str">
        <f>IF(ISBLANK(san_table_data!B407), "", san_table_data!B407)</f>
        <v/>
      </c>
      <c r="C410" s="57" t="str">
        <f>IF(ISNUMBER(san_table_data!C407), san_table_data!C407, "-")</f>
        <v>-</v>
      </c>
      <c r="D410" s="58" t="str">
        <f>IF(ISNUMBER(san_table_data!D407), san_table_data!D407, "-")</f>
        <v>-</v>
      </c>
      <c r="E410" s="59" t="str">
        <f>IF(ISNUMBER(san_table_data!E407), san_table_data!E407, "-")</f>
        <v>-</v>
      </c>
      <c r="F410" s="60" t="str">
        <f>IF(ISNUMBER(san_table_data!F407), IF(san_table_data!F407=-999,"NA",IF(san_table_data!F407&gt;99, "&gt;99", IF(san_table_data!F407&lt;1, "&lt;1", san_table_data!F407))), "-")</f>
        <v>-</v>
      </c>
      <c r="G410" s="59" t="str">
        <f>IF(ISNUMBER(san_table_data!G407), IF(san_table_data!G407=-999,"NA",IF(san_table_data!G407&gt;99, "&gt;99", IF(san_table_data!G407&lt;1, "&lt;1", san_table_data!G407))), "-")</f>
        <v>-</v>
      </c>
      <c r="H410" s="59" t="str">
        <f>IF(ISNUMBER(san_table_data!H407), IF(san_table_data!H407=-999,"NA",IF(san_table_data!H407&gt;99, "&gt;99", IF(san_table_data!H407&lt;1, "&lt;1", san_table_data!H407))), "-")</f>
        <v>-</v>
      </c>
      <c r="I410" s="61" t="str">
        <f>IF(ISNUMBER(san_table_data!I407), IF(san_table_data!I407=-999,"NA",IF(san_table_data!I407&gt;99, "&gt;99", IF(san_table_data!I407&lt;1, "&lt;1", san_table_data!I407))), "-")</f>
        <v>-</v>
      </c>
      <c r="J410" s="47" t="str">
        <f>IF(ISNUMBER(san_table_data!J407), IF(san_table_data!J407=-999,"NA",san_table_data!J407), "-")</f>
        <v>-</v>
      </c>
      <c r="K410" s="47" t="str">
        <f>IF(ISNUMBER(san_table_data!K407), IF(san_table_data!K407=-999,"NA",san_table_data!K407), "-")</f>
        <v>-</v>
      </c>
      <c r="L410" s="60" t="str">
        <f>IF(ISNUMBER(san_table_data!L407), IF(san_table_data!L407=-999,"NA",IF(san_table_data!L407&gt;99, "&gt;99", IF(san_table_data!L407&lt;1, "&lt;1", san_table_data!L407))), "-")</f>
        <v>-</v>
      </c>
      <c r="M410" s="59" t="str">
        <f>IF(ISNUMBER(san_table_data!M407), IF(san_table_data!M407=-999,"NA",IF(san_table_data!M407&gt;99, "&gt;99", IF(san_table_data!M407&lt;1, "&lt;1", san_table_data!M407))), "-")</f>
        <v>-</v>
      </c>
      <c r="N410" s="59" t="str">
        <f>IF(ISNUMBER(san_table_data!N407), IF(san_table_data!N407=-999,"NA",IF(san_table_data!N407&gt;99, "&gt;99", IF(san_table_data!N407&lt;1, "&lt;1", san_table_data!N407))), "-")</f>
        <v>-</v>
      </c>
      <c r="O410" s="61" t="str">
        <f>IF(ISNUMBER(san_table_data!O407), IF(san_table_data!O407=-999,"NA",IF(san_table_data!O407&gt;99, "&gt;99", IF(san_table_data!O407&lt;1, "&lt;1", san_table_data!O407))), "-")</f>
        <v>-</v>
      </c>
      <c r="P410" s="47" t="str">
        <f>IF(ISNUMBER(san_table_data!P407), IF(san_table_data!P407=-999,"NA",san_table_data!P407), "-")</f>
        <v>-</v>
      </c>
      <c r="Q410" s="47" t="str">
        <f>IF(ISNUMBER(san_table_data!Q407), IF(san_table_data!Q407=-999,"NA",san_table_data!Q407), "-")</f>
        <v>-</v>
      </c>
      <c r="R410" s="60" t="str">
        <f>IF(ISNUMBER(san_table_data!R407), IF(san_table_data!R407=-999,"NA",IF(san_table_data!R407&gt;99, "&gt;99", IF(san_table_data!R407&lt;1, "&lt;1", san_table_data!R407))), "-")</f>
        <v>-</v>
      </c>
      <c r="S410" s="59" t="str">
        <f>IF(ISNUMBER(san_table_data!S407), IF(san_table_data!S407=-999,"NA",IF(san_table_data!S407&gt;99, "&gt;99", IF(san_table_data!S407&lt;1, "&lt;1", san_table_data!S407))), "-")</f>
        <v>-</v>
      </c>
      <c r="T410" s="59" t="str">
        <f>IF(ISNUMBER(san_table_data!T407), IF(san_table_data!T407=-999,"NA",IF(san_table_data!T407&gt;99, "&gt;99", IF(san_table_data!T407&lt;1, "&lt;1", san_table_data!T407))), "-")</f>
        <v>-</v>
      </c>
      <c r="U410" s="61" t="str">
        <f>IF(ISNUMBER(san_table_data!U407), IF(san_table_data!U407=-999,"NA",IF(san_table_data!U407&gt;99, "&gt;99", IF(san_table_data!U407&lt;1, "&lt;1", san_table_data!U407))), "-")</f>
        <v>-</v>
      </c>
      <c r="V410" s="47" t="str">
        <f>IF(ISNUMBER(san_table_data!V407), IF(san_table_data!V407=-999,"NA",san_table_data!V407), "-")</f>
        <v>-</v>
      </c>
      <c r="W410" s="47" t="str">
        <f>IF(ISNUMBER(san_table_data!W407), IF(san_table_data!W407=-999,"NA",san_table_data!W407), "-")</f>
        <v>-</v>
      </c>
      <c r="X410" s="47"/>
      <c r="Y410" s="47"/>
      <c r="Z410" s="62" t="str">
        <f>IF(ISNUMBER(san_table_data!Z407), IF(san_table_data!Z407=-999,"NA",IF(san_table_data!Z407&gt;99, "&gt;99", IF(san_table_data!Z407&lt;1, "&lt;1", san_table_data!Z407))), "-")</f>
        <v>-</v>
      </c>
      <c r="AA410" s="63" t="str">
        <f>IF(ISNUMBER(san_table_data!AA407), IF(san_table_data!AA407=-999,"NA",IF(san_table_data!AA407&gt;99, "&gt;99", IF(san_table_data!AA407&lt;1, "&lt;1", san_table_data!AA407))), "-")</f>
        <v>-</v>
      </c>
      <c r="AB410" s="63" t="str">
        <f>IF(ISNUMBER(san_table_data!AB407), IF(san_table_data!AB407=-999,"NA",IF(san_table_data!AB407&gt;99, "&gt;99", IF(san_table_data!AB407&lt;1, "&lt;1", san_table_data!AB407))), "-")</f>
        <v>-</v>
      </c>
      <c r="AC410" s="63" t="str">
        <f>IF(ISNUMBER(san_table_data!AC407), IF(san_table_data!AC407=-999,"NA",IF(san_table_data!AC407&gt;99, "&gt;99", IF(san_table_data!AC407&lt;1, "&lt;1", san_table_data!AC407))), "-")</f>
        <v>-</v>
      </c>
      <c r="AD410" s="59" t="str">
        <f>IF(ISNUMBER(san_table_data!AD407), IF(san_table_data!AD407=-999,"NA",IF(san_table_data!AD407&gt;99, "&gt;99", IF(san_table_data!AD407&lt;1, "&lt;1", san_table_data!AD407))), "-")</f>
        <v>-</v>
      </c>
      <c r="AE410" s="59" t="str">
        <f>IF(ISNUMBER(san_table_data!AE407), IF(san_table_data!AE407=-999,"NA",IF(san_table_data!AE407&gt;99, "&gt;99", IF(san_table_data!AE407&lt;1, "&lt;1", san_table_data!AE407))), "-")</f>
        <v>-</v>
      </c>
      <c r="AF410" s="59" t="str">
        <f>IF(ISNUMBER(san_table_data!AF407), IF(san_table_data!AF407=-999,"NA",IF(san_table_data!AF407&gt;99, "&gt;99", IF(san_table_data!AF407&lt;1, "&lt;1", san_table_data!AF407))), "-")</f>
        <v>-</v>
      </c>
      <c r="AG410" s="62" t="str">
        <f>IF(ISNUMBER(san_table_data!AG407), IF(san_table_data!AG407=-999,"NA",IF(san_table_data!AG407&gt;99, "&gt;99", IF(san_table_data!AG407&lt;1, "&lt;1", san_table_data!AG407))), "-")</f>
        <v>-</v>
      </c>
      <c r="AH410" s="63" t="str">
        <f>IF(ISNUMBER(san_table_data!AH407), IF(san_table_data!AH407=-999,"NA",IF(san_table_data!AH407&gt;99, "&gt;99", IF(san_table_data!AH407&lt;1, "&lt;1", san_table_data!AH407))), "-")</f>
        <v>-</v>
      </c>
      <c r="AI410" s="63" t="str">
        <f>IF(ISNUMBER(san_table_data!AI407), IF(san_table_data!AI407=-999,"NA",IF(san_table_data!AI407&gt;99, "&gt;99", IF(san_table_data!AI407&lt;1, "&lt;1", san_table_data!AI407))), "-")</f>
        <v>-</v>
      </c>
      <c r="AJ410" s="63" t="str">
        <f>IF(ISNUMBER(san_table_data!AJ407), IF(san_table_data!AJ407=-999,"NA",IF(san_table_data!AJ407&gt;99, "&gt;99", IF(san_table_data!AJ407&lt;1, "&lt;1", san_table_data!AJ407))), "-")</f>
        <v>-</v>
      </c>
      <c r="AK410" s="59" t="str">
        <f>IF(ISNUMBER(san_table_data!AK407), IF(san_table_data!AK407=-999,"NA",IF(san_table_data!AK407&gt;99, "&gt;99", IF(san_table_data!AK407&lt;1, "&lt;1", san_table_data!AK407))), "-")</f>
        <v>-</v>
      </c>
      <c r="AL410" s="59" t="str">
        <f>IF(ISNUMBER(san_table_data!AL407), IF(san_table_data!AL407=-999,"NA",IF(san_table_data!AL407&gt;99, "&gt;99", IF(san_table_data!AL407&lt;1, "&lt;1", san_table_data!AL407))), "-")</f>
        <v>-</v>
      </c>
      <c r="AM410" s="59" t="str">
        <f>IF(ISNUMBER(san_table_data!AM407), IF(san_table_data!AM407=-999,"NA",IF(san_table_data!AM407&gt;99, "&gt;99", IF(san_table_data!AM407&lt;1, "&lt;1", san_table_data!AM407))), "-")</f>
        <v>-</v>
      </c>
      <c r="AN410" s="62" t="str">
        <f>IF(ISNUMBER(san_table_data!AN407), IF(san_table_data!AN407=-999,"NA",IF(san_table_data!AN407&gt;99, "&gt;99", IF(san_table_data!AN407&lt;1, "&lt;1", san_table_data!AN407))), "-")</f>
        <v>-</v>
      </c>
      <c r="AO410" s="63" t="str">
        <f>IF(ISNUMBER(san_table_data!AO407), IF(san_table_data!AO407=-999,"NA",IF(san_table_data!AO407&gt;99, "&gt;99", IF(san_table_data!AO407&lt;1, "&lt;1", san_table_data!AO407))), "-")</f>
        <v>-</v>
      </c>
      <c r="AP410" s="63" t="str">
        <f>IF(ISNUMBER(san_table_data!AP407), IF(san_table_data!AP407=-999,"NA",IF(san_table_data!AP407&gt;99, "&gt;99", IF(san_table_data!AP407&lt;1, "&lt;1", san_table_data!AP407))), "-")</f>
        <v>-</v>
      </c>
      <c r="AQ410" s="63" t="str">
        <f>IF(ISNUMBER(san_table_data!AQ407), IF(san_table_data!AQ407=-999,"NA",IF(san_table_data!AQ407&gt;99, "&gt;99", IF(san_table_data!AQ407&lt;1, "&lt;1", san_table_data!AQ407))), "-")</f>
        <v>-</v>
      </c>
      <c r="AR410" s="59" t="str">
        <f>IF(ISNUMBER(san_table_data!AR407), IF(san_table_data!AR407=-999,"NA",IF(san_table_data!AR407&gt;99, "&gt;99", IF(san_table_data!AR407&lt;1, "&lt;1", san_table_data!AR407))), "-")</f>
        <v>-</v>
      </c>
      <c r="AS410" s="59" t="str">
        <f>IF(ISNUMBER(san_table_data!AS407), IF(san_table_data!AS407=-999,"NA",IF(san_table_data!AS407&gt;99, "&gt;99", IF(san_table_data!AS407&lt;1, "&lt;1", san_table_data!AS407))), "-")</f>
        <v>-</v>
      </c>
      <c r="AT410" s="59" t="str">
        <f>IF(ISNUMBER(san_table_data!AT407), IF(san_table_data!AT407=-999,"NA",IF(san_table_data!AT407&gt;99, "&gt;99", IF(san_table_data!AT407&lt;1, "&lt;1", san_table_data!AT407))), "-")</f>
        <v>-</v>
      </c>
    </row>
    <row r="411" x14ac:dyDescent="0.25">
      <c r="A411" s="56" t="str">
        <f>IF(ISBLANK(san_table_data!A408), "", san_table_data!A408)</f>
        <v/>
      </c>
      <c r="B411" s="56" t="str">
        <f>IF(ISBLANK(san_table_data!B408), "", san_table_data!B408)</f>
        <v/>
      </c>
      <c r="C411" s="57" t="str">
        <f>IF(ISNUMBER(san_table_data!C408), san_table_data!C408, "-")</f>
        <v>-</v>
      </c>
      <c r="D411" s="58" t="str">
        <f>IF(ISNUMBER(san_table_data!D408), san_table_data!D408, "-")</f>
        <v>-</v>
      </c>
      <c r="E411" s="59" t="str">
        <f>IF(ISNUMBER(san_table_data!E408), san_table_data!E408, "-")</f>
        <v>-</v>
      </c>
      <c r="F411" s="60" t="str">
        <f>IF(ISNUMBER(san_table_data!F408), IF(san_table_data!F408=-999,"NA",IF(san_table_data!F408&gt;99, "&gt;99", IF(san_table_data!F408&lt;1, "&lt;1", san_table_data!F408))), "-")</f>
        <v>-</v>
      </c>
      <c r="G411" s="59" t="str">
        <f>IF(ISNUMBER(san_table_data!G408), IF(san_table_data!G408=-999,"NA",IF(san_table_data!G408&gt;99, "&gt;99", IF(san_table_data!G408&lt;1, "&lt;1", san_table_data!G408))), "-")</f>
        <v>-</v>
      </c>
      <c r="H411" s="59" t="str">
        <f>IF(ISNUMBER(san_table_data!H408), IF(san_table_data!H408=-999,"NA",IF(san_table_data!H408&gt;99, "&gt;99", IF(san_table_data!H408&lt;1, "&lt;1", san_table_data!H408))), "-")</f>
        <v>-</v>
      </c>
      <c r="I411" s="61" t="str">
        <f>IF(ISNUMBER(san_table_data!I408), IF(san_table_data!I408=-999,"NA",IF(san_table_data!I408&gt;99, "&gt;99", IF(san_table_data!I408&lt;1, "&lt;1", san_table_data!I408))), "-")</f>
        <v>-</v>
      </c>
      <c r="J411" s="47" t="str">
        <f>IF(ISNUMBER(san_table_data!J408), IF(san_table_data!J408=-999,"NA",san_table_data!J408), "-")</f>
        <v>-</v>
      </c>
      <c r="K411" s="47" t="str">
        <f>IF(ISNUMBER(san_table_data!K408), IF(san_table_data!K408=-999,"NA",san_table_data!K408), "-")</f>
        <v>-</v>
      </c>
      <c r="L411" s="60" t="str">
        <f>IF(ISNUMBER(san_table_data!L408), IF(san_table_data!L408=-999,"NA",IF(san_table_data!L408&gt;99, "&gt;99", IF(san_table_data!L408&lt;1, "&lt;1", san_table_data!L408))), "-")</f>
        <v>-</v>
      </c>
      <c r="M411" s="59" t="str">
        <f>IF(ISNUMBER(san_table_data!M408), IF(san_table_data!M408=-999,"NA",IF(san_table_data!M408&gt;99, "&gt;99", IF(san_table_data!M408&lt;1, "&lt;1", san_table_data!M408))), "-")</f>
        <v>-</v>
      </c>
      <c r="N411" s="59" t="str">
        <f>IF(ISNUMBER(san_table_data!N408), IF(san_table_data!N408=-999,"NA",IF(san_table_data!N408&gt;99, "&gt;99", IF(san_table_data!N408&lt;1, "&lt;1", san_table_data!N408))), "-")</f>
        <v>-</v>
      </c>
      <c r="O411" s="61" t="str">
        <f>IF(ISNUMBER(san_table_data!O408), IF(san_table_data!O408=-999,"NA",IF(san_table_data!O408&gt;99, "&gt;99", IF(san_table_data!O408&lt;1, "&lt;1", san_table_data!O408))), "-")</f>
        <v>-</v>
      </c>
      <c r="P411" s="47" t="str">
        <f>IF(ISNUMBER(san_table_data!P408), IF(san_table_data!P408=-999,"NA",san_table_data!P408), "-")</f>
        <v>-</v>
      </c>
      <c r="Q411" s="47" t="str">
        <f>IF(ISNUMBER(san_table_data!Q408), IF(san_table_data!Q408=-999,"NA",san_table_data!Q408), "-")</f>
        <v>-</v>
      </c>
      <c r="R411" s="60" t="str">
        <f>IF(ISNUMBER(san_table_data!R408), IF(san_table_data!R408=-999,"NA",IF(san_table_data!R408&gt;99, "&gt;99", IF(san_table_data!R408&lt;1, "&lt;1", san_table_data!R408))), "-")</f>
        <v>-</v>
      </c>
      <c r="S411" s="59" t="str">
        <f>IF(ISNUMBER(san_table_data!S408), IF(san_table_data!S408=-999,"NA",IF(san_table_data!S408&gt;99, "&gt;99", IF(san_table_data!S408&lt;1, "&lt;1", san_table_data!S408))), "-")</f>
        <v>-</v>
      </c>
      <c r="T411" s="59" t="str">
        <f>IF(ISNUMBER(san_table_data!T408), IF(san_table_data!T408=-999,"NA",IF(san_table_data!T408&gt;99, "&gt;99", IF(san_table_data!T408&lt;1, "&lt;1", san_table_data!T408))), "-")</f>
        <v>-</v>
      </c>
      <c r="U411" s="61" t="str">
        <f>IF(ISNUMBER(san_table_data!U408), IF(san_table_data!U408=-999,"NA",IF(san_table_data!U408&gt;99, "&gt;99", IF(san_table_data!U408&lt;1, "&lt;1", san_table_data!U408))), "-")</f>
        <v>-</v>
      </c>
      <c r="V411" s="47" t="str">
        <f>IF(ISNUMBER(san_table_data!V408), IF(san_table_data!V408=-999,"NA",san_table_data!V408), "-")</f>
        <v>-</v>
      </c>
      <c r="W411" s="47" t="str">
        <f>IF(ISNUMBER(san_table_data!W408), IF(san_table_data!W408=-999,"NA",san_table_data!W408), "-")</f>
        <v>-</v>
      </c>
      <c r="X411" s="47"/>
      <c r="Y411" s="47"/>
      <c r="Z411" s="62" t="str">
        <f>IF(ISNUMBER(san_table_data!Z408), IF(san_table_data!Z408=-999,"NA",IF(san_table_data!Z408&gt;99, "&gt;99", IF(san_table_data!Z408&lt;1, "&lt;1", san_table_data!Z408))), "-")</f>
        <v>-</v>
      </c>
      <c r="AA411" s="63" t="str">
        <f>IF(ISNUMBER(san_table_data!AA408), IF(san_table_data!AA408=-999,"NA",IF(san_table_data!AA408&gt;99, "&gt;99", IF(san_table_data!AA408&lt;1, "&lt;1", san_table_data!AA408))), "-")</f>
        <v>-</v>
      </c>
      <c r="AB411" s="63" t="str">
        <f>IF(ISNUMBER(san_table_data!AB408), IF(san_table_data!AB408=-999,"NA",IF(san_table_data!AB408&gt;99, "&gt;99", IF(san_table_data!AB408&lt;1, "&lt;1", san_table_data!AB408))), "-")</f>
        <v>-</v>
      </c>
      <c r="AC411" s="63" t="str">
        <f>IF(ISNUMBER(san_table_data!AC408), IF(san_table_data!AC408=-999,"NA",IF(san_table_data!AC408&gt;99, "&gt;99", IF(san_table_data!AC408&lt;1, "&lt;1", san_table_data!AC408))), "-")</f>
        <v>-</v>
      </c>
      <c r="AD411" s="59" t="str">
        <f>IF(ISNUMBER(san_table_data!AD408), IF(san_table_data!AD408=-999,"NA",IF(san_table_data!AD408&gt;99, "&gt;99", IF(san_table_data!AD408&lt;1, "&lt;1", san_table_data!AD408))), "-")</f>
        <v>-</v>
      </c>
      <c r="AE411" s="59" t="str">
        <f>IF(ISNUMBER(san_table_data!AE408), IF(san_table_data!AE408=-999,"NA",IF(san_table_data!AE408&gt;99, "&gt;99", IF(san_table_data!AE408&lt;1, "&lt;1", san_table_data!AE408))), "-")</f>
        <v>-</v>
      </c>
      <c r="AF411" s="59" t="str">
        <f>IF(ISNUMBER(san_table_data!AF408), IF(san_table_data!AF408=-999,"NA",IF(san_table_data!AF408&gt;99, "&gt;99", IF(san_table_data!AF408&lt;1, "&lt;1", san_table_data!AF408))), "-")</f>
        <v>-</v>
      </c>
      <c r="AG411" s="62" t="str">
        <f>IF(ISNUMBER(san_table_data!AG408), IF(san_table_data!AG408=-999,"NA",IF(san_table_data!AG408&gt;99, "&gt;99", IF(san_table_data!AG408&lt;1, "&lt;1", san_table_data!AG408))), "-")</f>
        <v>-</v>
      </c>
      <c r="AH411" s="63" t="str">
        <f>IF(ISNUMBER(san_table_data!AH408), IF(san_table_data!AH408=-999,"NA",IF(san_table_data!AH408&gt;99, "&gt;99", IF(san_table_data!AH408&lt;1, "&lt;1", san_table_data!AH408))), "-")</f>
        <v>-</v>
      </c>
      <c r="AI411" s="63" t="str">
        <f>IF(ISNUMBER(san_table_data!AI408), IF(san_table_data!AI408=-999,"NA",IF(san_table_data!AI408&gt;99, "&gt;99", IF(san_table_data!AI408&lt;1, "&lt;1", san_table_data!AI408))), "-")</f>
        <v>-</v>
      </c>
      <c r="AJ411" s="63" t="str">
        <f>IF(ISNUMBER(san_table_data!AJ408), IF(san_table_data!AJ408=-999,"NA",IF(san_table_data!AJ408&gt;99, "&gt;99", IF(san_table_data!AJ408&lt;1, "&lt;1", san_table_data!AJ408))), "-")</f>
        <v>-</v>
      </c>
      <c r="AK411" s="59" t="str">
        <f>IF(ISNUMBER(san_table_data!AK408), IF(san_table_data!AK408=-999,"NA",IF(san_table_data!AK408&gt;99, "&gt;99", IF(san_table_data!AK408&lt;1, "&lt;1", san_table_data!AK408))), "-")</f>
        <v>-</v>
      </c>
      <c r="AL411" s="59" t="str">
        <f>IF(ISNUMBER(san_table_data!AL408), IF(san_table_data!AL408=-999,"NA",IF(san_table_data!AL408&gt;99, "&gt;99", IF(san_table_data!AL408&lt;1, "&lt;1", san_table_data!AL408))), "-")</f>
        <v>-</v>
      </c>
      <c r="AM411" s="59" t="str">
        <f>IF(ISNUMBER(san_table_data!AM408), IF(san_table_data!AM408=-999,"NA",IF(san_table_data!AM408&gt;99, "&gt;99", IF(san_table_data!AM408&lt;1, "&lt;1", san_table_data!AM408))), "-")</f>
        <v>-</v>
      </c>
      <c r="AN411" s="62" t="str">
        <f>IF(ISNUMBER(san_table_data!AN408), IF(san_table_data!AN408=-999,"NA",IF(san_table_data!AN408&gt;99, "&gt;99", IF(san_table_data!AN408&lt;1, "&lt;1", san_table_data!AN408))), "-")</f>
        <v>-</v>
      </c>
      <c r="AO411" s="63" t="str">
        <f>IF(ISNUMBER(san_table_data!AO408), IF(san_table_data!AO408=-999,"NA",IF(san_table_data!AO408&gt;99, "&gt;99", IF(san_table_data!AO408&lt;1, "&lt;1", san_table_data!AO408))), "-")</f>
        <v>-</v>
      </c>
      <c r="AP411" s="63" t="str">
        <f>IF(ISNUMBER(san_table_data!AP408), IF(san_table_data!AP408=-999,"NA",IF(san_table_data!AP408&gt;99, "&gt;99", IF(san_table_data!AP408&lt;1, "&lt;1", san_table_data!AP408))), "-")</f>
        <v>-</v>
      </c>
      <c r="AQ411" s="63" t="str">
        <f>IF(ISNUMBER(san_table_data!AQ408), IF(san_table_data!AQ408=-999,"NA",IF(san_table_data!AQ408&gt;99, "&gt;99", IF(san_table_data!AQ408&lt;1, "&lt;1", san_table_data!AQ408))), "-")</f>
        <v>-</v>
      </c>
      <c r="AR411" s="59" t="str">
        <f>IF(ISNUMBER(san_table_data!AR408), IF(san_table_data!AR408=-999,"NA",IF(san_table_data!AR408&gt;99, "&gt;99", IF(san_table_data!AR408&lt;1, "&lt;1", san_table_data!AR408))), "-")</f>
        <v>-</v>
      </c>
      <c r="AS411" s="59" t="str">
        <f>IF(ISNUMBER(san_table_data!AS408), IF(san_table_data!AS408=-999,"NA",IF(san_table_data!AS408&gt;99, "&gt;99", IF(san_table_data!AS408&lt;1, "&lt;1", san_table_data!AS408))), "-")</f>
        <v>-</v>
      </c>
      <c r="AT411" s="59" t="str">
        <f>IF(ISNUMBER(san_table_data!AT408), IF(san_table_data!AT408=-999,"NA",IF(san_table_data!AT408&gt;99, "&gt;99", IF(san_table_data!AT408&lt;1, "&lt;1", san_table_data!AT408))), "-")</f>
        <v>-</v>
      </c>
    </row>
    <row r="412" x14ac:dyDescent="0.25">
      <c r="A412" s="56" t="str">
        <f>IF(ISBLANK(san_table_data!A409), "", san_table_data!A409)</f>
        <v/>
      </c>
      <c r="B412" s="56" t="str">
        <f>IF(ISBLANK(san_table_data!B409), "", san_table_data!B409)</f>
        <v/>
      </c>
      <c r="C412" s="57" t="str">
        <f>IF(ISNUMBER(san_table_data!C409), san_table_data!C409, "-")</f>
        <v>-</v>
      </c>
      <c r="D412" s="58" t="str">
        <f>IF(ISNUMBER(san_table_data!D409), san_table_data!D409, "-")</f>
        <v>-</v>
      </c>
      <c r="E412" s="59" t="str">
        <f>IF(ISNUMBER(san_table_data!E409), san_table_data!E409, "-")</f>
        <v>-</v>
      </c>
      <c r="F412" s="60" t="str">
        <f>IF(ISNUMBER(san_table_data!F409), IF(san_table_data!F409=-999,"NA",IF(san_table_data!F409&gt;99, "&gt;99", IF(san_table_data!F409&lt;1, "&lt;1", san_table_data!F409))), "-")</f>
        <v>-</v>
      </c>
      <c r="G412" s="59" t="str">
        <f>IF(ISNUMBER(san_table_data!G409), IF(san_table_data!G409=-999,"NA",IF(san_table_data!G409&gt;99, "&gt;99", IF(san_table_data!G409&lt;1, "&lt;1", san_table_data!G409))), "-")</f>
        <v>-</v>
      </c>
      <c r="H412" s="59" t="str">
        <f>IF(ISNUMBER(san_table_data!H409), IF(san_table_data!H409=-999,"NA",IF(san_table_data!H409&gt;99, "&gt;99", IF(san_table_data!H409&lt;1, "&lt;1", san_table_data!H409))), "-")</f>
        <v>-</v>
      </c>
      <c r="I412" s="61" t="str">
        <f>IF(ISNUMBER(san_table_data!I409), IF(san_table_data!I409=-999,"NA",IF(san_table_data!I409&gt;99, "&gt;99", IF(san_table_data!I409&lt;1, "&lt;1", san_table_data!I409))), "-")</f>
        <v>-</v>
      </c>
      <c r="J412" s="47" t="str">
        <f>IF(ISNUMBER(san_table_data!J409), IF(san_table_data!J409=-999,"NA",san_table_data!J409), "-")</f>
        <v>-</v>
      </c>
      <c r="K412" s="47" t="str">
        <f>IF(ISNUMBER(san_table_data!K409), IF(san_table_data!K409=-999,"NA",san_table_data!K409), "-")</f>
        <v>-</v>
      </c>
      <c r="L412" s="60" t="str">
        <f>IF(ISNUMBER(san_table_data!L409), IF(san_table_data!L409=-999,"NA",IF(san_table_data!L409&gt;99, "&gt;99", IF(san_table_data!L409&lt;1, "&lt;1", san_table_data!L409))), "-")</f>
        <v>-</v>
      </c>
      <c r="M412" s="59" t="str">
        <f>IF(ISNUMBER(san_table_data!M409), IF(san_table_data!M409=-999,"NA",IF(san_table_data!M409&gt;99, "&gt;99", IF(san_table_data!M409&lt;1, "&lt;1", san_table_data!M409))), "-")</f>
        <v>-</v>
      </c>
      <c r="N412" s="59" t="str">
        <f>IF(ISNUMBER(san_table_data!N409), IF(san_table_data!N409=-999,"NA",IF(san_table_data!N409&gt;99, "&gt;99", IF(san_table_data!N409&lt;1, "&lt;1", san_table_data!N409))), "-")</f>
        <v>-</v>
      </c>
      <c r="O412" s="61" t="str">
        <f>IF(ISNUMBER(san_table_data!O409), IF(san_table_data!O409=-999,"NA",IF(san_table_data!O409&gt;99, "&gt;99", IF(san_table_data!O409&lt;1, "&lt;1", san_table_data!O409))), "-")</f>
        <v>-</v>
      </c>
      <c r="P412" s="47" t="str">
        <f>IF(ISNUMBER(san_table_data!P409), IF(san_table_data!P409=-999,"NA",san_table_data!P409), "-")</f>
        <v>-</v>
      </c>
      <c r="Q412" s="47" t="str">
        <f>IF(ISNUMBER(san_table_data!Q409), IF(san_table_data!Q409=-999,"NA",san_table_data!Q409), "-")</f>
        <v>-</v>
      </c>
      <c r="R412" s="60" t="str">
        <f>IF(ISNUMBER(san_table_data!R409), IF(san_table_data!R409=-999,"NA",IF(san_table_data!R409&gt;99, "&gt;99", IF(san_table_data!R409&lt;1, "&lt;1", san_table_data!R409))), "-")</f>
        <v>-</v>
      </c>
      <c r="S412" s="59" t="str">
        <f>IF(ISNUMBER(san_table_data!S409), IF(san_table_data!S409=-999,"NA",IF(san_table_data!S409&gt;99, "&gt;99", IF(san_table_data!S409&lt;1, "&lt;1", san_table_data!S409))), "-")</f>
        <v>-</v>
      </c>
      <c r="T412" s="59" t="str">
        <f>IF(ISNUMBER(san_table_data!T409), IF(san_table_data!T409=-999,"NA",IF(san_table_data!T409&gt;99, "&gt;99", IF(san_table_data!T409&lt;1, "&lt;1", san_table_data!T409))), "-")</f>
        <v>-</v>
      </c>
      <c r="U412" s="61" t="str">
        <f>IF(ISNUMBER(san_table_data!U409), IF(san_table_data!U409=-999,"NA",IF(san_table_data!U409&gt;99, "&gt;99", IF(san_table_data!U409&lt;1, "&lt;1", san_table_data!U409))), "-")</f>
        <v>-</v>
      </c>
      <c r="V412" s="47" t="str">
        <f>IF(ISNUMBER(san_table_data!V409), IF(san_table_data!V409=-999,"NA",san_table_data!V409), "-")</f>
        <v>-</v>
      </c>
      <c r="W412" s="47" t="str">
        <f>IF(ISNUMBER(san_table_data!W409), IF(san_table_data!W409=-999,"NA",san_table_data!W409), "-")</f>
        <v>-</v>
      </c>
      <c r="X412" s="47"/>
      <c r="Y412" s="47"/>
      <c r="Z412" s="62" t="str">
        <f>IF(ISNUMBER(san_table_data!Z409), IF(san_table_data!Z409=-999,"NA",IF(san_table_data!Z409&gt;99, "&gt;99", IF(san_table_data!Z409&lt;1, "&lt;1", san_table_data!Z409))), "-")</f>
        <v>-</v>
      </c>
      <c r="AA412" s="63" t="str">
        <f>IF(ISNUMBER(san_table_data!AA409), IF(san_table_data!AA409=-999,"NA",IF(san_table_data!AA409&gt;99, "&gt;99", IF(san_table_data!AA409&lt;1, "&lt;1", san_table_data!AA409))), "-")</f>
        <v>-</v>
      </c>
      <c r="AB412" s="63" t="str">
        <f>IF(ISNUMBER(san_table_data!AB409), IF(san_table_data!AB409=-999,"NA",IF(san_table_data!AB409&gt;99, "&gt;99", IF(san_table_data!AB409&lt;1, "&lt;1", san_table_data!AB409))), "-")</f>
        <v>-</v>
      </c>
      <c r="AC412" s="63" t="str">
        <f>IF(ISNUMBER(san_table_data!AC409), IF(san_table_data!AC409=-999,"NA",IF(san_table_data!AC409&gt;99, "&gt;99", IF(san_table_data!AC409&lt;1, "&lt;1", san_table_data!AC409))), "-")</f>
        <v>-</v>
      </c>
      <c r="AD412" s="59" t="str">
        <f>IF(ISNUMBER(san_table_data!AD409), IF(san_table_data!AD409=-999,"NA",IF(san_table_data!AD409&gt;99, "&gt;99", IF(san_table_data!AD409&lt;1, "&lt;1", san_table_data!AD409))), "-")</f>
        <v>-</v>
      </c>
      <c r="AE412" s="59" t="str">
        <f>IF(ISNUMBER(san_table_data!AE409), IF(san_table_data!AE409=-999,"NA",IF(san_table_data!AE409&gt;99, "&gt;99", IF(san_table_data!AE409&lt;1, "&lt;1", san_table_data!AE409))), "-")</f>
        <v>-</v>
      </c>
      <c r="AF412" s="59" t="str">
        <f>IF(ISNUMBER(san_table_data!AF409), IF(san_table_data!AF409=-999,"NA",IF(san_table_data!AF409&gt;99, "&gt;99", IF(san_table_data!AF409&lt;1, "&lt;1", san_table_data!AF409))), "-")</f>
        <v>-</v>
      </c>
      <c r="AG412" s="62" t="str">
        <f>IF(ISNUMBER(san_table_data!AG409), IF(san_table_data!AG409=-999,"NA",IF(san_table_data!AG409&gt;99, "&gt;99", IF(san_table_data!AG409&lt;1, "&lt;1", san_table_data!AG409))), "-")</f>
        <v>-</v>
      </c>
      <c r="AH412" s="63" t="str">
        <f>IF(ISNUMBER(san_table_data!AH409), IF(san_table_data!AH409=-999,"NA",IF(san_table_data!AH409&gt;99, "&gt;99", IF(san_table_data!AH409&lt;1, "&lt;1", san_table_data!AH409))), "-")</f>
        <v>-</v>
      </c>
      <c r="AI412" s="63" t="str">
        <f>IF(ISNUMBER(san_table_data!AI409), IF(san_table_data!AI409=-999,"NA",IF(san_table_data!AI409&gt;99, "&gt;99", IF(san_table_data!AI409&lt;1, "&lt;1", san_table_data!AI409))), "-")</f>
        <v>-</v>
      </c>
      <c r="AJ412" s="63" t="str">
        <f>IF(ISNUMBER(san_table_data!AJ409), IF(san_table_data!AJ409=-999,"NA",IF(san_table_data!AJ409&gt;99, "&gt;99", IF(san_table_data!AJ409&lt;1, "&lt;1", san_table_data!AJ409))), "-")</f>
        <v>-</v>
      </c>
      <c r="AK412" s="59" t="str">
        <f>IF(ISNUMBER(san_table_data!AK409), IF(san_table_data!AK409=-999,"NA",IF(san_table_data!AK409&gt;99, "&gt;99", IF(san_table_data!AK409&lt;1, "&lt;1", san_table_data!AK409))), "-")</f>
        <v>-</v>
      </c>
      <c r="AL412" s="59" t="str">
        <f>IF(ISNUMBER(san_table_data!AL409), IF(san_table_data!AL409=-999,"NA",IF(san_table_data!AL409&gt;99, "&gt;99", IF(san_table_data!AL409&lt;1, "&lt;1", san_table_data!AL409))), "-")</f>
        <v>-</v>
      </c>
      <c r="AM412" s="59" t="str">
        <f>IF(ISNUMBER(san_table_data!AM409), IF(san_table_data!AM409=-999,"NA",IF(san_table_data!AM409&gt;99, "&gt;99", IF(san_table_data!AM409&lt;1, "&lt;1", san_table_data!AM409))), "-")</f>
        <v>-</v>
      </c>
      <c r="AN412" s="62" t="str">
        <f>IF(ISNUMBER(san_table_data!AN409), IF(san_table_data!AN409=-999,"NA",IF(san_table_data!AN409&gt;99, "&gt;99", IF(san_table_data!AN409&lt;1, "&lt;1", san_table_data!AN409))), "-")</f>
        <v>-</v>
      </c>
      <c r="AO412" s="63" t="str">
        <f>IF(ISNUMBER(san_table_data!AO409), IF(san_table_data!AO409=-999,"NA",IF(san_table_data!AO409&gt;99, "&gt;99", IF(san_table_data!AO409&lt;1, "&lt;1", san_table_data!AO409))), "-")</f>
        <v>-</v>
      </c>
      <c r="AP412" s="63" t="str">
        <f>IF(ISNUMBER(san_table_data!AP409), IF(san_table_data!AP409=-999,"NA",IF(san_table_data!AP409&gt;99, "&gt;99", IF(san_table_data!AP409&lt;1, "&lt;1", san_table_data!AP409))), "-")</f>
        <v>-</v>
      </c>
      <c r="AQ412" s="63" t="str">
        <f>IF(ISNUMBER(san_table_data!AQ409), IF(san_table_data!AQ409=-999,"NA",IF(san_table_data!AQ409&gt;99, "&gt;99", IF(san_table_data!AQ409&lt;1, "&lt;1", san_table_data!AQ409))), "-")</f>
        <v>-</v>
      </c>
      <c r="AR412" s="59" t="str">
        <f>IF(ISNUMBER(san_table_data!AR409), IF(san_table_data!AR409=-999,"NA",IF(san_table_data!AR409&gt;99, "&gt;99", IF(san_table_data!AR409&lt;1, "&lt;1", san_table_data!AR409))), "-")</f>
        <v>-</v>
      </c>
      <c r="AS412" s="59" t="str">
        <f>IF(ISNUMBER(san_table_data!AS409), IF(san_table_data!AS409=-999,"NA",IF(san_table_data!AS409&gt;99, "&gt;99", IF(san_table_data!AS409&lt;1, "&lt;1", san_table_data!AS409))), "-")</f>
        <v>-</v>
      </c>
      <c r="AT412" s="59" t="str">
        <f>IF(ISNUMBER(san_table_data!AT409), IF(san_table_data!AT409=-999,"NA",IF(san_table_data!AT409&gt;99, "&gt;99", IF(san_table_data!AT409&lt;1, "&lt;1", san_table_data!AT409))), "-")</f>
        <v>-</v>
      </c>
    </row>
    <row r="413" x14ac:dyDescent="0.25">
      <c r="A413" s="56" t="str">
        <f>IF(ISBLANK(san_table_data!A410), "", san_table_data!A410)</f>
        <v/>
      </c>
      <c r="B413" s="56" t="str">
        <f>IF(ISBLANK(san_table_data!B410), "", san_table_data!B410)</f>
        <v/>
      </c>
      <c r="C413" s="57" t="str">
        <f>IF(ISNUMBER(san_table_data!C410), san_table_data!C410, "-")</f>
        <v>-</v>
      </c>
      <c r="D413" s="58" t="str">
        <f>IF(ISNUMBER(san_table_data!D410), san_table_data!D410, "-")</f>
        <v>-</v>
      </c>
      <c r="E413" s="59" t="str">
        <f>IF(ISNUMBER(san_table_data!E410), san_table_data!E410, "-")</f>
        <v>-</v>
      </c>
      <c r="F413" s="60" t="str">
        <f>IF(ISNUMBER(san_table_data!F410), IF(san_table_data!F410=-999,"NA",IF(san_table_data!F410&gt;99, "&gt;99", IF(san_table_data!F410&lt;1, "&lt;1", san_table_data!F410))), "-")</f>
        <v>-</v>
      </c>
      <c r="G413" s="59" t="str">
        <f>IF(ISNUMBER(san_table_data!G410), IF(san_table_data!G410=-999,"NA",IF(san_table_data!G410&gt;99, "&gt;99", IF(san_table_data!G410&lt;1, "&lt;1", san_table_data!G410))), "-")</f>
        <v>-</v>
      </c>
      <c r="H413" s="59" t="str">
        <f>IF(ISNUMBER(san_table_data!H410), IF(san_table_data!H410=-999,"NA",IF(san_table_data!H410&gt;99, "&gt;99", IF(san_table_data!H410&lt;1, "&lt;1", san_table_data!H410))), "-")</f>
        <v>-</v>
      </c>
      <c r="I413" s="61" t="str">
        <f>IF(ISNUMBER(san_table_data!I410), IF(san_table_data!I410=-999,"NA",IF(san_table_data!I410&gt;99, "&gt;99", IF(san_table_data!I410&lt;1, "&lt;1", san_table_data!I410))), "-")</f>
        <v>-</v>
      </c>
      <c r="J413" s="47" t="str">
        <f>IF(ISNUMBER(san_table_data!J410), IF(san_table_data!J410=-999,"NA",san_table_data!J410), "-")</f>
        <v>-</v>
      </c>
      <c r="K413" s="47" t="str">
        <f>IF(ISNUMBER(san_table_data!K410), IF(san_table_data!K410=-999,"NA",san_table_data!K410), "-")</f>
        <v>-</v>
      </c>
      <c r="L413" s="60" t="str">
        <f>IF(ISNUMBER(san_table_data!L410), IF(san_table_data!L410=-999,"NA",IF(san_table_data!L410&gt;99, "&gt;99", IF(san_table_data!L410&lt;1, "&lt;1", san_table_data!L410))), "-")</f>
        <v>-</v>
      </c>
      <c r="M413" s="59" t="str">
        <f>IF(ISNUMBER(san_table_data!M410), IF(san_table_data!M410=-999,"NA",IF(san_table_data!M410&gt;99, "&gt;99", IF(san_table_data!M410&lt;1, "&lt;1", san_table_data!M410))), "-")</f>
        <v>-</v>
      </c>
      <c r="N413" s="59" t="str">
        <f>IF(ISNUMBER(san_table_data!N410), IF(san_table_data!N410=-999,"NA",IF(san_table_data!N410&gt;99, "&gt;99", IF(san_table_data!N410&lt;1, "&lt;1", san_table_data!N410))), "-")</f>
        <v>-</v>
      </c>
      <c r="O413" s="61" t="str">
        <f>IF(ISNUMBER(san_table_data!O410), IF(san_table_data!O410=-999,"NA",IF(san_table_data!O410&gt;99, "&gt;99", IF(san_table_data!O410&lt;1, "&lt;1", san_table_data!O410))), "-")</f>
        <v>-</v>
      </c>
      <c r="P413" s="47" t="str">
        <f>IF(ISNUMBER(san_table_data!P410), IF(san_table_data!P410=-999,"NA",san_table_data!P410), "-")</f>
        <v>-</v>
      </c>
      <c r="Q413" s="47" t="str">
        <f>IF(ISNUMBER(san_table_data!Q410), IF(san_table_data!Q410=-999,"NA",san_table_data!Q410), "-")</f>
        <v>-</v>
      </c>
      <c r="R413" s="60" t="str">
        <f>IF(ISNUMBER(san_table_data!R410), IF(san_table_data!R410=-999,"NA",IF(san_table_data!R410&gt;99, "&gt;99", IF(san_table_data!R410&lt;1, "&lt;1", san_table_data!R410))), "-")</f>
        <v>-</v>
      </c>
      <c r="S413" s="59" t="str">
        <f>IF(ISNUMBER(san_table_data!S410), IF(san_table_data!S410=-999,"NA",IF(san_table_data!S410&gt;99, "&gt;99", IF(san_table_data!S410&lt;1, "&lt;1", san_table_data!S410))), "-")</f>
        <v>-</v>
      </c>
      <c r="T413" s="59" t="str">
        <f>IF(ISNUMBER(san_table_data!T410), IF(san_table_data!T410=-999,"NA",IF(san_table_data!T410&gt;99, "&gt;99", IF(san_table_data!T410&lt;1, "&lt;1", san_table_data!T410))), "-")</f>
        <v>-</v>
      </c>
      <c r="U413" s="61" t="str">
        <f>IF(ISNUMBER(san_table_data!U410), IF(san_table_data!U410=-999,"NA",IF(san_table_data!U410&gt;99, "&gt;99", IF(san_table_data!U410&lt;1, "&lt;1", san_table_data!U410))), "-")</f>
        <v>-</v>
      </c>
      <c r="V413" s="47" t="str">
        <f>IF(ISNUMBER(san_table_data!V410), IF(san_table_data!V410=-999,"NA",san_table_data!V410), "-")</f>
        <v>-</v>
      </c>
      <c r="W413" s="47" t="str">
        <f>IF(ISNUMBER(san_table_data!W410), IF(san_table_data!W410=-999,"NA",san_table_data!W410), "-")</f>
        <v>-</v>
      </c>
      <c r="X413" s="47"/>
      <c r="Y413" s="47"/>
      <c r="Z413" s="62" t="str">
        <f>IF(ISNUMBER(san_table_data!Z410), IF(san_table_data!Z410=-999,"NA",IF(san_table_data!Z410&gt;99, "&gt;99", IF(san_table_data!Z410&lt;1, "&lt;1", san_table_data!Z410))), "-")</f>
        <v>-</v>
      </c>
      <c r="AA413" s="63" t="str">
        <f>IF(ISNUMBER(san_table_data!AA410), IF(san_table_data!AA410=-999,"NA",IF(san_table_data!AA410&gt;99, "&gt;99", IF(san_table_data!AA410&lt;1, "&lt;1", san_table_data!AA410))), "-")</f>
        <v>-</v>
      </c>
      <c r="AB413" s="63" t="str">
        <f>IF(ISNUMBER(san_table_data!AB410), IF(san_table_data!AB410=-999,"NA",IF(san_table_data!AB410&gt;99, "&gt;99", IF(san_table_data!AB410&lt;1, "&lt;1", san_table_data!AB410))), "-")</f>
        <v>-</v>
      </c>
      <c r="AC413" s="63" t="str">
        <f>IF(ISNUMBER(san_table_data!AC410), IF(san_table_data!AC410=-999,"NA",IF(san_table_data!AC410&gt;99, "&gt;99", IF(san_table_data!AC410&lt;1, "&lt;1", san_table_data!AC410))), "-")</f>
        <v>-</v>
      </c>
      <c r="AD413" s="59" t="str">
        <f>IF(ISNUMBER(san_table_data!AD410), IF(san_table_data!AD410=-999,"NA",IF(san_table_data!AD410&gt;99, "&gt;99", IF(san_table_data!AD410&lt;1, "&lt;1", san_table_data!AD410))), "-")</f>
        <v>-</v>
      </c>
      <c r="AE413" s="59" t="str">
        <f>IF(ISNUMBER(san_table_data!AE410), IF(san_table_data!AE410=-999,"NA",IF(san_table_data!AE410&gt;99, "&gt;99", IF(san_table_data!AE410&lt;1, "&lt;1", san_table_data!AE410))), "-")</f>
        <v>-</v>
      </c>
      <c r="AF413" s="59" t="str">
        <f>IF(ISNUMBER(san_table_data!AF410), IF(san_table_data!AF410=-999,"NA",IF(san_table_data!AF410&gt;99, "&gt;99", IF(san_table_data!AF410&lt;1, "&lt;1", san_table_data!AF410))), "-")</f>
        <v>-</v>
      </c>
      <c r="AG413" s="62" t="str">
        <f>IF(ISNUMBER(san_table_data!AG410), IF(san_table_data!AG410=-999,"NA",IF(san_table_data!AG410&gt;99, "&gt;99", IF(san_table_data!AG410&lt;1, "&lt;1", san_table_data!AG410))), "-")</f>
        <v>-</v>
      </c>
      <c r="AH413" s="63" t="str">
        <f>IF(ISNUMBER(san_table_data!AH410), IF(san_table_data!AH410=-999,"NA",IF(san_table_data!AH410&gt;99, "&gt;99", IF(san_table_data!AH410&lt;1, "&lt;1", san_table_data!AH410))), "-")</f>
        <v>-</v>
      </c>
      <c r="AI413" s="63" t="str">
        <f>IF(ISNUMBER(san_table_data!AI410), IF(san_table_data!AI410=-999,"NA",IF(san_table_data!AI410&gt;99, "&gt;99", IF(san_table_data!AI410&lt;1, "&lt;1", san_table_data!AI410))), "-")</f>
        <v>-</v>
      </c>
      <c r="AJ413" s="63" t="str">
        <f>IF(ISNUMBER(san_table_data!AJ410), IF(san_table_data!AJ410=-999,"NA",IF(san_table_data!AJ410&gt;99, "&gt;99", IF(san_table_data!AJ410&lt;1, "&lt;1", san_table_data!AJ410))), "-")</f>
        <v>-</v>
      </c>
      <c r="AK413" s="59" t="str">
        <f>IF(ISNUMBER(san_table_data!AK410), IF(san_table_data!AK410=-999,"NA",IF(san_table_data!AK410&gt;99, "&gt;99", IF(san_table_data!AK410&lt;1, "&lt;1", san_table_data!AK410))), "-")</f>
        <v>-</v>
      </c>
      <c r="AL413" s="59" t="str">
        <f>IF(ISNUMBER(san_table_data!AL410), IF(san_table_data!AL410=-999,"NA",IF(san_table_data!AL410&gt;99, "&gt;99", IF(san_table_data!AL410&lt;1, "&lt;1", san_table_data!AL410))), "-")</f>
        <v>-</v>
      </c>
      <c r="AM413" s="59" t="str">
        <f>IF(ISNUMBER(san_table_data!AM410), IF(san_table_data!AM410=-999,"NA",IF(san_table_data!AM410&gt;99, "&gt;99", IF(san_table_data!AM410&lt;1, "&lt;1", san_table_data!AM410))), "-")</f>
        <v>-</v>
      </c>
      <c r="AN413" s="62" t="str">
        <f>IF(ISNUMBER(san_table_data!AN410), IF(san_table_data!AN410=-999,"NA",IF(san_table_data!AN410&gt;99, "&gt;99", IF(san_table_data!AN410&lt;1, "&lt;1", san_table_data!AN410))), "-")</f>
        <v>-</v>
      </c>
      <c r="AO413" s="63" t="str">
        <f>IF(ISNUMBER(san_table_data!AO410), IF(san_table_data!AO410=-999,"NA",IF(san_table_data!AO410&gt;99, "&gt;99", IF(san_table_data!AO410&lt;1, "&lt;1", san_table_data!AO410))), "-")</f>
        <v>-</v>
      </c>
      <c r="AP413" s="63" t="str">
        <f>IF(ISNUMBER(san_table_data!AP410), IF(san_table_data!AP410=-999,"NA",IF(san_table_data!AP410&gt;99, "&gt;99", IF(san_table_data!AP410&lt;1, "&lt;1", san_table_data!AP410))), "-")</f>
        <v>-</v>
      </c>
      <c r="AQ413" s="63" t="str">
        <f>IF(ISNUMBER(san_table_data!AQ410), IF(san_table_data!AQ410=-999,"NA",IF(san_table_data!AQ410&gt;99, "&gt;99", IF(san_table_data!AQ410&lt;1, "&lt;1", san_table_data!AQ410))), "-")</f>
        <v>-</v>
      </c>
      <c r="AR413" s="59" t="str">
        <f>IF(ISNUMBER(san_table_data!AR410), IF(san_table_data!AR410=-999,"NA",IF(san_table_data!AR410&gt;99, "&gt;99", IF(san_table_data!AR410&lt;1, "&lt;1", san_table_data!AR410))), "-")</f>
        <v>-</v>
      </c>
      <c r="AS413" s="59" t="str">
        <f>IF(ISNUMBER(san_table_data!AS410), IF(san_table_data!AS410=-999,"NA",IF(san_table_data!AS410&gt;99, "&gt;99", IF(san_table_data!AS410&lt;1, "&lt;1", san_table_data!AS410))), "-")</f>
        <v>-</v>
      </c>
      <c r="AT413" s="59" t="str">
        <f>IF(ISNUMBER(san_table_data!AT410), IF(san_table_data!AT410=-999,"NA",IF(san_table_data!AT410&gt;99, "&gt;99", IF(san_table_data!AT410&lt;1, "&lt;1", san_table_data!AT410))), "-")</f>
        <v>-</v>
      </c>
    </row>
    <row r="414" x14ac:dyDescent="0.25">
      <c r="A414" s="56" t="str">
        <f>IF(ISBLANK(san_table_data!A411), "", san_table_data!A411)</f>
        <v/>
      </c>
      <c r="B414" s="56" t="str">
        <f>IF(ISBLANK(san_table_data!B411), "", san_table_data!B411)</f>
        <v/>
      </c>
      <c r="C414" s="57" t="str">
        <f>IF(ISNUMBER(san_table_data!C411), san_table_data!C411, "-")</f>
        <v>-</v>
      </c>
      <c r="D414" s="58" t="str">
        <f>IF(ISNUMBER(san_table_data!D411), san_table_data!D411, "-")</f>
        <v>-</v>
      </c>
      <c r="E414" s="59" t="str">
        <f>IF(ISNUMBER(san_table_data!E411), san_table_data!E411, "-")</f>
        <v>-</v>
      </c>
      <c r="F414" s="60" t="str">
        <f>IF(ISNUMBER(san_table_data!F411), IF(san_table_data!F411=-999,"NA",IF(san_table_data!F411&gt;99, "&gt;99", IF(san_table_data!F411&lt;1, "&lt;1", san_table_data!F411))), "-")</f>
        <v>-</v>
      </c>
      <c r="G414" s="59" t="str">
        <f>IF(ISNUMBER(san_table_data!G411), IF(san_table_data!G411=-999,"NA",IF(san_table_data!G411&gt;99, "&gt;99", IF(san_table_data!G411&lt;1, "&lt;1", san_table_data!G411))), "-")</f>
        <v>-</v>
      </c>
      <c r="H414" s="59" t="str">
        <f>IF(ISNUMBER(san_table_data!H411), IF(san_table_data!H411=-999,"NA",IF(san_table_data!H411&gt;99, "&gt;99", IF(san_table_data!H411&lt;1, "&lt;1", san_table_data!H411))), "-")</f>
        <v>-</v>
      </c>
      <c r="I414" s="61" t="str">
        <f>IF(ISNUMBER(san_table_data!I411), IF(san_table_data!I411=-999,"NA",IF(san_table_data!I411&gt;99, "&gt;99", IF(san_table_data!I411&lt;1, "&lt;1", san_table_data!I411))), "-")</f>
        <v>-</v>
      </c>
      <c r="J414" s="47" t="str">
        <f>IF(ISNUMBER(san_table_data!J411), IF(san_table_data!J411=-999,"NA",san_table_data!J411), "-")</f>
        <v>-</v>
      </c>
      <c r="K414" s="47" t="str">
        <f>IF(ISNUMBER(san_table_data!K411), IF(san_table_data!K411=-999,"NA",san_table_data!K411), "-")</f>
        <v>-</v>
      </c>
      <c r="L414" s="60" t="str">
        <f>IF(ISNUMBER(san_table_data!L411), IF(san_table_data!L411=-999,"NA",IF(san_table_data!L411&gt;99, "&gt;99", IF(san_table_data!L411&lt;1, "&lt;1", san_table_data!L411))), "-")</f>
        <v>-</v>
      </c>
      <c r="M414" s="59" t="str">
        <f>IF(ISNUMBER(san_table_data!M411), IF(san_table_data!M411=-999,"NA",IF(san_table_data!M411&gt;99, "&gt;99", IF(san_table_data!M411&lt;1, "&lt;1", san_table_data!M411))), "-")</f>
        <v>-</v>
      </c>
      <c r="N414" s="59" t="str">
        <f>IF(ISNUMBER(san_table_data!N411), IF(san_table_data!N411=-999,"NA",IF(san_table_data!N411&gt;99, "&gt;99", IF(san_table_data!N411&lt;1, "&lt;1", san_table_data!N411))), "-")</f>
        <v>-</v>
      </c>
      <c r="O414" s="61" t="str">
        <f>IF(ISNUMBER(san_table_data!O411), IF(san_table_data!O411=-999,"NA",IF(san_table_data!O411&gt;99, "&gt;99", IF(san_table_data!O411&lt;1, "&lt;1", san_table_data!O411))), "-")</f>
        <v>-</v>
      </c>
      <c r="P414" s="47" t="str">
        <f>IF(ISNUMBER(san_table_data!P411), IF(san_table_data!P411=-999,"NA",san_table_data!P411), "-")</f>
        <v>-</v>
      </c>
      <c r="Q414" s="47" t="str">
        <f>IF(ISNUMBER(san_table_data!Q411), IF(san_table_data!Q411=-999,"NA",san_table_data!Q411), "-")</f>
        <v>-</v>
      </c>
      <c r="R414" s="60" t="str">
        <f>IF(ISNUMBER(san_table_data!R411), IF(san_table_data!R411=-999,"NA",IF(san_table_data!R411&gt;99, "&gt;99", IF(san_table_data!R411&lt;1, "&lt;1", san_table_data!R411))), "-")</f>
        <v>-</v>
      </c>
      <c r="S414" s="59" t="str">
        <f>IF(ISNUMBER(san_table_data!S411), IF(san_table_data!S411=-999,"NA",IF(san_table_data!S411&gt;99, "&gt;99", IF(san_table_data!S411&lt;1, "&lt;1", san_table_data!S411))), "-")</f>
        <v>-</v>
      </c>
      <c r="T414" s="59" t="str">
        <f>IF(ISNUMBER(san_table_data!T411), IF(san_table_data!T411=-999,"NA",IF(san_table_data!T411&gt;99, "&gt;99", IF(san_table_data!T411&lt;1, "&lt;1", san_table_data!T411))), "-")</f>
        <v>-</v>
      </c>
      <c r="U414" s="61" t="str">
        <f>IF(ISNUMBER(san_table_data!U411), IF(san_table_data!U411=-999,"NA",IF(san_table_data!U411&gt;99, "&gt;99", IF(san_table_data!U411&lt;1, "&lt;1", san_table_data!U411))), "-")</f>
        <v>-</v>
      </c>
      <c r="V414" s="47" t="str">
        <f>IF(ISNUMBER(san_table_data!V411), IF(san_table_data!V411=-999,"NA",san_table_data!V411), "-")</f>
        <v>-</v>
      </c>
      <c r="W414" s="47" t="str">
        <f>IF(ISNUMBER(san_table_data!W411), IF(san_table_data!W411=-999,"NA",san_table_data!W411), "-")</f>
        <v>-</v>
      </c>
      <c r="X414" s="47"/>
      <c r="Y414" s="47"/>
      <c r="Z414" s="62" t="str">
        <f>IF(ISNUMBER(san_table_data!Z411), IF(san_table_data!Z411=-999,"NA",IF(san_table_data!Z411&gt;99, "&gt;99", IF(san_table_data!Z411&lt;1, "&lt;1", san_table_data!Z411))), "-")</f>
        <v>-</v>
      </c>
      <c r="AA414" s="63" t="str">
        <f>IF(ISNUMBER(san_table_data!AA411), IF(san_table_data!AA411=-999,"NA",IF(san_table_data!AA411&gt;99, "&gt;99", IF(san_table_data!AA411&lt;1, "&lt;1", san_table_data!AA411))), "-")</f>
        <v>-</v>
      </c>
      <c r="AB414" s="63" t="str">
        <f>IF(ISNUMBER(san_table_data!AB411), IF(san_table_data!AB411=-999,"NA",IF(san_table_data!AB411&gt;99, "&gt;99", IF(san_table_data!AB411&lt;1, "&lt;1", san_table_data!AB411))), "-")</f>
        <v>-</v>
      </c>
      <c r="AC414" s="63" t="str">
        <f>IF(ISNUMBER(san_table_data!AC411), IF(san_table_data!AC411=-999,"NA",IF(san_table_data!AC411&gt;99, "&gt;99", IF(san_table_data!AC411&lt;1, "&lt;1", san_table_data!AC411))), "-")</f>
        <v>-</v>
      </c>
      <c r="AD414" s="59" t="str">
        <f>IF(ISNUMBER(san_table_data!AD411), IF(san_table_data!AD411=-999,"NA",IF(san_table_data!AD411&gt;99, "&gt;99", IF(san_table_data!AD411&lt;1, "&lt;1", san_table_data!AD411))), "-")</f>
        <v>-</v>
      </c>
      <c r="AE414" s="59" t="str">
        <f>IF(ISNUMBER(san_table_data!AE411), IF(san_table_data!AE411=-999,"NA",IF(san_table_data!AE411&gt;99, "&gt;99", IF(san_table_data!AE411&lt;1, "&lt;1", san_table_data!AE411))), "-")</f>
        <v>-</v>
      </c>
      <c r="AF414" s="59" t="str">
        <f>IF(ISNUMBER(san_table_data!AF411), IF(san_table_data!AF411=-999,"NA",IF(san_table_data!AF411&gt;99, "&gt;99", IF(san_table_data!AF411&lt;1, "&lt;1", san_table_data!AF411))), "-")</f>
        <v>-</v>
      </c>
      <c r="AG414" s="62" t="str">
        <f>IF(ISNUMBER(san_table_data!AG411), IF(san_table_data!AG411=-999,"NA",IF(san_table_data!AG411&gt;99, "&gt;99", IF(san_table_data!AG411&lt;1, "&lt;1", san_table_data!AG411))), "-")</f>
        <v>-</v>
      </c>
      <c r="AH414" s="63" t="str">
        <f>IF(ISNUMBER(san_table_data!AH411), IF(san_table_data!AH411=-999,"NA",IF(san_table_data!AH411&gt;99, "&gt;99", IF(san_table_data!AH411&lt;1, "&lt;1", san_table_data!AH411))), "-")</f>
        <v>-</v>
      </c>
      <c r="AI414" s="63" t="str">
        <f>IF(ISNUMBER(san_table_data!AI411), IF(san_table_data!AI411=-999,"NA",IF(san_table_data!AI411&gt;99, "&gt;99", IF(san_table_data!AI411&lt;1, "&lt;1", san_table_data!AI411))), "-")</f>
        <v>-</v>
      </c>
      <c r="AJ414" s="63" t="str">
        <f>IF(ISNUMBER(san_table_data!AJ411), IF(san_table_data!AJ411=-999,"NA",IF(san_table_data!AJ411&gt;99, "&gt;99", IF(san_table_data!AJ411&lt;1, "&lt;1", san_table_data!AJ411))), "-")</f>
        <v>-</v>
      </c>
      <c r="AK414" s="59" t="str">
        <f>IF(ISNUMBER(san_table_data!AK411), IF(san_table_data!AK411=-999,"NA",IF(san_table_data!AK411&gt;99, "&gt;99", IF(san_table_data!AK411&lt;1, "&lt;1", san_table_data!AK411))), "-")</f>
        <v>-</v>
      </c>
      <c r="AL414" s="59" t="str">
        <f>IF(ISNUMBER(san_table_data!AL411), IF(san_table_data!AL411=-999,"NA",IF(san_table_data!AL411&gt;99, "&gt;99", IF(san_table_data!AL411&lt;1, "&lt;1", san_table_data!AL411))), "-")</f>
        <v>-</v>
      </c>
      <c r="AM414" s="59" t="str">
        <f>IF(ISNUMBER(san_table_data!AM411), IF(san_table_data!AM411=-999,"NA",IF(san_table_data!AM411&gt;99, "&gt;99", IF(san_table_data!AM411&lt;1, "&lt;1", san_table_data!AM411))), "-")</f>
        <v>-</v>
      </c>
      <c r="AN414" s="62" t="str">
        <f>IF(ISNUMBER(san_table_data!AN411), IF(san_table_data!AN411=-999,"NA",IF(san_table_data!AN411&gt;99, "&gt;99", IF(san_table_data!AN411&lt;1, "&lt;1", san_table_data!AN411))), "-")</f>
        <v>-</v>
      </c>
      <c r="AO414" s="63" t="str">
        <f>IF(ISNUMBER(san_table_data!AO411), IF(san_table_data!AO411=-999,"NA",IF(san_table_data!AO411&gt;99, "&gt;99", IF(san_table_data!AO411&lt;1, "&lt;1", san_table_data!AO411))), "-")</f>
        <v>-</v>
      </c>
      <c r="AP414" s="63" t="str">
        <f>IF(ISNUMBER(san_table_data!AP411), IF(san_table_data!AP411=-999,"NA",IF(san_table_data!AP411&gt;99, "&gt;99", IF(san_table_data!AP411&lt;1, "&lt;1", san_table_data!AP411))), "-")</f>
        <v>-</v>
      </c>
      <c r="AQ414" s="63" t="str">
        <f>IF(ISNUMBER(san_table_data!AQ411), IF(san_table_data!AQ411=-999,"NA",IF(san_table_data!AQ411&gt;99, "&gt;99", IF(san_table_data!AQ411&lt;1, "&lt;1", san_table_data!AQ411))), "-")</f>
        <v>-</v>
      </c>
      <c r="AR414" s="59" t="str">
        <f>IF(ISNUMBER(san_table_data!AR411), IF(san_table_data!AR411=-999,"NA",IF(san_table_data!AR411&gt;99, "&gt;99", IF(san_table_data!AR411&lt;1, "&lt;1", san_table_data!AR411))), "-")</f>
        <v>-</v>
      </c>
      <c r="AS414" s="59" t="str">
        <f>IF(ISNUMBER(san_table_data!AS411), IF(san_table_data!AS411=-999,"NA",IF(san_table_data!AS411&gt;99, "&gt;99", IF(san_table_data!AS411&lt;1, "&lt;1", san_table_data!AS411))), "-")</f>
        <v>-</v>
      </c>
      <c r="AT414" s="59" t="str">
        <f>IF(ISNUMBER(san_table_data!AT411), IF(san_table_data!AT411=-999,"NA",IF(san_table_data!AT411&gt;99, "&gt;99", IF(san_table_data!AT411&lt;1, "&lt;1", san_table_data!AT411))), "-")</f>
        <v>-</v>
      </c>
    </row>
    <row r="415" x14ac:dyDescent="0.25">
      <c r="A415" s="56" t="str">
        <f>IF(ISBLANK(san_table_data!A412), "", san_table_data!A412)</f>
        <v/>
      </c>
      <c r="B415" s="56" t="str">
        <f>IF(ISBLANK(san_table_data!B412), "", san_table_data!B412)</f>
        <v/>
      </c>
      <c r="C415" s="57" t="str">
        <f>IF(ISNUMBER(san_table_data!C412), san_table_data!C412, "-")</f>
        <v>-</v>
      </c>
      <c r="D415" s="58" t="str">
        <f>IF(ISNUMBER(san_table_data!D412), san_table_data!D412, "-")</f>
        <v>-</v>
      </c>
      <c r="E415" s="59" t="str">
        <f>IF(ISNUMBER(san_table_data!E412), san_table_data!E412, "-")</f>
        <v>-</v>
      </c>
      <c r="F415" s="60" t="str">
        <f>IF(ISNUMBER(san_table_data!F412), IF(san_table_data!F412=-999,"NA",IF(san_table_data!F412&gt;99, "&gt;99", IF(san_table_data!F412&lt;1, "&lt;1", san_table_data!F412))), "-")</f>
        <v>-</v>
      </c>
      <c r="G415" s="59" t="str">
        <f>IF(ISNUMBER(san_table_data!G412), IF(san_table_data!G412=-999,"NA",IF(san_table_data!G412&gt;99, "&gt;99", IF(san_table_data!G412&lt;1, "&lt;1", san_table_data!G412))), "-")</f>
        <v>-</v>
      </c>
      <c r="H415" s="59" t="str">
        <f>IF(ISNUMBER(san_table_data!H412), IF(san_table_data!H412=-999,"NA",IF(san_table_data!H412&gt;99, "&gt;99", IF(san_table_data!H412&lt;1, "&lt;1", san_table_data!H412))), "-")</f>
        <v>-</v>
      </c>
      <c r="I415" s="61" t="str">
        <f>IF(ISNUMBER(san_table_data!I412), IF(san_table_data!I412=-999,"NA",IF(san_table_data!I412&gt;99, "&gt;99", IF(san_table_data!I412&lt;1, "&lt;1", san_table_data!I412))), "-")</f>
        <v>-</v>
      </c>
      <c r="J415" s="47" t="str">
        <f>IF(ISNUMBER(san_table_data!J412), IF(san_table_data!J412=-999,"NA",san_table_data!J412), "-")</f>
        <v>-</v>
      </c>
      <c r="K415" s="47" t="str">
        <f>IF(ISNUMBER(san_table_data!K412), IF(san_table_data!K412=-999,"NA",san_table_data!K412), "-")</f>
        <v>-</v>
      </c>
      <c r="L415" s="60" t="str">
        <f>IF(ISNUMBER(san_table_data!L412), IF(san_table_data!L412=-999,"NA",IF(san_table_data!L412&gt;99, "&gt;99", IF(san_table_data!L412&lt;1, "&lt;1", san_table_data!L412))), "-")</f>
        <v>-</v>
      </c>
      <c r="M415" s="59" t="str">
        <f>IF(ISNUMBER(san_table_data!M412), IF(san_table_data!M412=-999,"NA",IF(san_table_data!M412&gt;99, "&gt;99", IF(san_table_data!M412&lt;1, "&lt;1", san_table_data!M412))), "-")</f>
        <v>-</v>
      </c>
      <c r="N415" s="59" t="str">
        <f>IF(ISNUMBER(san_table_data!N412), IF(san_table_data!N412=-999,"NA",IF(san_table_data!N412&gt;99, "&gt;99", IF(san_table_data!N412&lt;1, "&lt;1", san_table_data!N412))), "-")</f>
        <v>-</v>
      </c>
      <c r="O415" s="61" t="str">
        <f>IF(ISNUMBER(san_table_data!O412), IF(san_table_data!O412=-999,"NA",IF(san_table_data!O412&gt;99, "&gt;99", IF(san_table_data!O412&lt;1, "&lt;1", san_table_data!O412))), "-")</f>
        <v>-</v>
      </c>
      <c r="P415" s="47" t="str">
        <f>IF(ISNUMBER(san_table_data!P412), IF(san_table_data!P412=-999,"NA",san_table_data!P412), "-")</f>
        <v>-</v>
      </c>
      <c r="Q415" s="47" t="str">
        <f>IF(ISNUMBER(san_table_data!Q412), IF(san_table_data!Q412=-999,"NA",san_table_data!Q412), "-")</f>
        <v>-</v>
      </c>
      <c r="R415" s="60" t="str">
        <f>IF(ISNUMBER(san_table_data!R412), IF(san_table_data!R412=-999,"NA",IF(san_table_data!R412&gt;99, "&gt;99", IF(san_table_data!R412&lt;1, "&lt;1", san_table_data!R412))), "-")</f>
        <v>-</v>
      </c>
      <c r="S415" s="59" t="str">
        <f>IF(ISNUMBER(san_table_data!S412), IF(san_table_data!S412=-999,"NA",IF(san_table_data!S412&gt;99, "&gt;99", IF(san_table_data!S412&lt;1, "&lt;1", san_table_data!S412))), "-")</f>
        <v>-</v>
      </c>
      <c r="T415" s="59" t="str">
        <f>IF(ISNUMBER(san_table_data!T412), IF(san_table_data!T412=-999,"NA",IF(san_table_data!T412&gt;99, "&gt;99", IF(san_table_data!T412&lt;1, "&lt;1", san_table_data!T412))), "-")</f>
        <v>-</v>
      </c>
      <c r="U415" s="61" t="str">
        <f>IF(ISNUMBER(san_table_data!U412), IF(san_table_data!U412=-999,"NA",IF(san_table_data!U412&gt;99, "&gt;99", IF(san_table_data!U412&lt;1, "&lt;1", san_table_data!U412))), "-")</f>
        <v>-</v>
      </c>
      <c r="V415" s="47" t="str">
        <f>IF(ISNUMBER(san_table_data!V412), IF(san_table_data!V412=-999,"NA",san_table_data!V412), "-")</f>
        <v>-</v>
      </c>
      <c r="W415" s="47" t="str">
        <f>IF(ISNUMBER(san_table_data!W412), IF(san_table_data!W412=-999,"NA",san_table_data!W412), "-")</f>
        <v>-</v>
      </c>
      <c r="X415" s="47"/>
      <c r="Y415" s="47"/>
      <c r="Z415" s="62" t="str">
        <f>IF(ISNUMBER(san_table_data!Z412), IF(san_table_data!Z412=-999,"NA",IF(san_table_data!Z412&gt;99, "&gt;99", IF(san_table_data!Z412&lt;1, "&lt;1", san_table_data!Z412))), "-")</f>
        <v>-</v>
      </c>
      <c r="AA415" s="63" t="str">
        <f>IF(ISNUMBER(san_table_data!AA412), IF(san_table_data!AA412=-999,"NA",IF(san_table_data!AA412&gt;99, "&gt;99", IF(san_table_data!AA412&lt;1, "&lt;1", san_table_data!AA412))), "-")</f>
        <v>-</v>
      </c>
      <c r="AB415" s="63" t="str">
        <f>IF(ISNUMBER(san_table_data!AB412), IF(san_table_data!AB412=-999,"NA",IF(san_table_data!AB412&gt;99, "&gt;99", IF(san_table_data!AB412&lt;1, "&lt;1", san_table_data!AB412))), "-")</f>
        <v>-</v>
      </c>
      <c r="AC415" s="63" t="str">
        <f>IF(ISNUMBER(san_table_data!AC412), IF(san_table_data!AC412=-999,"NA",IF(san_table_data!AC412&gt;99, "&gt;99", IF(san_table_data!AC412&lt;1, "&lt;1", san_table_data!AC412))), "-")</f>
        <v>-</v>
      </c>
      <c r="AD415" s="59" t="str">
        <f>IF(ISNUMBER(san_table_data!AD412), IF(san_table_data!AD412=-999,"NA",IF(san_table_data!AD412&gt;99, "&gt;99", IF(san_table_data!AD412&lt;1, "&lt;1", san_table_data!AD412))), "-")</f>
        <v>-</v>
      </c>
      <c r="AE415" s="59" t="str">
        <f>IF(ISNUMBER(san_table_data!AE412), IF(san_table_data!AE412=-999,"NA",IF(san_table_data!AE412&gt;99, "&gt;99", IF(san_table_data!AE412&lt;1, "&lt;1", san_table_data!AE412))), "-")</f>
        <v>-</v>
      </c>
      <c r="AF415" s="59" t="str">
        <f>IF(ISNUMBER(san_table_data!AF412), IF(san_table_data!AF412=-999,"NA",IF(san_table_data!AF412&gt;99, "&gt;99", IF(san_table_data!AF412&lt;1, "&lt;1", san_table_data!AF412))), "-")</f>
        <v>-</v>
      </c>
      <c r="AG415" s="62" t="str">
        <f>IF(ISNUMBER(san_table_data!AG412), IF(san_table_data!AG412=-999,"NA",IF(san_table_data!AG412&gt;99, "&gt;99", IF(san_table_data!AG412&lt;1, "&lt;1", san_table_data!AG412))), "-")</f>
        <v>-</v>
      </c>
      <c r="AH415" s="63" t="str">
        <f>IF(ISNUMBER(san_table_data!AH412), IF(san_table_data!AH412=-999,"NA",IF(san_table_data!AH412&gt;99, "&gt;99", IF(san_table_data!AH412&lt;1, "&lt;1", san_table_data!AH412))), "-")</f>
        <v>-</v>
      </c>
      <c r="AI415" s="63" t="str">
        <f>IF(ISNUMBER(san_table_data!AI412), IF(san_table_data!AI412=-999,"NA",IF(san_table_data!AI412&gt;99, "&gt;99", IF(san_table_data!AI412&lt;1, "&lt;1", san_table_data!AI412))), "-")</f>
        <v>-</v>
      </c>
      <c r="AJ415" s="63" t="str">
        <f>IF(ISNUMBER(san_table_data!AJ412), IF(san_table_data!AJ412=-999,"NA",IF(san_table_data!AJ412&gt;99, "&gt;99", IF(san_table_data!AJ412&lt;1, "&lt;1", san_table_data!AJ412))), "-")</f>
        <v>-</v>
      </c>
      <c r="AK415" s="59" t="str">
        <f>IF(ISNUMBER(san_table_data!AK412), IF(san_table_data!AK412=-999,"NA",IF(san_table_data!AK412&gt;99, "&gt;99", IF(san_table_data!AK412&lt;1, "&lt;1", san_table_data!AK412))), "-")</f>
        <v>-</v>
      </c>
      <c r="AL415" s="59" t="str">
        <f>IF(ISNUMBER(san_table_data!AL412), IF(san_table_data!AL412=-999,"NA",IF(san_table_data!AL412&gt;99, "&gt;99", IF(san_table_data!AL412&lt;1, "&lt;1", san_table_data!AL412))), "-")</f>
        <v>-</v>
      </c>
      <c r="AM415" s="59" t="str">
        <f>IF(ISNUMBER(san_table_data!AM412), IF(san_table_data!AM412=-999,"NA",IF(san_table_data!AM412&gt;99, "&gt;99", IF(san_table_data!AM412&lt;1, "&lt;1", san_table_data!AM412))), "-")</f>
        <v>-</v>
      </c>
      <c r="AN415" s="62" t="str">
        <f>IF(ISNUMBER(san_table_data!AN412), IF(san_table_data!AN412=-999,"NA",IF(san_table_data!AN412&gt;99, "&gt;99", IF(san_table_data!AN412&lt;1, "&lt;1", san_table_data!AN412))), "-")</f>
        <v>-</v>
      </c>
      <c r="AO415" s="63" t="str">
        <f>IF(ISNUMBER(san_table_data!AO412), IF(san_table_data!AO412=-999,"NA",IF(san_table_data!AO412&gt;99, "&gt;99", IF(san_table_data!AO412&lt;1, "&lt;1", san_table_data!AO412))), "-")</f>
        <v>-</v>
      </c>
      <c r="AP415" s="63" t="str">
        <f>IF(ISNUMBER(san_table_data!AP412), IF(san_table_data!AP412=-999,"NA",IF(san_table_data!AP412&gt;99, "&gt;99", IF(san_table_data!AP412&lt;1, "&lt;1", san_table_data!AP412))), "-")</f>
        <v>-</v>
      </c>
      <c r="AQ415" s="63" t="str">
        <f>IF(ISNUMBER(san_table_data!AQ412), IF(san_table_data!AQ412=-999,"NA",IF(san_table_data!AQ412&gt;99, "&gt;99", IF(san_table_data!AQ412&lt;1, "&lt;1", san_table_data!AQ412))), "-")</f>
        <v>-</v>
      </c>
      <c r="AR415" s="59" t="str">
        <f>IF(ISNUMBER(san_table_data!AR412), IF(san_table_data!AR412=-999,"NA",IF(san_table_data!AR412&gt;99, "&gt;99", IF(san_table_data!AR412&lt;1, "&lt;1", san_table_data!AR412))), "-")</f>
        <v>-</v>
      </c>
      <c r="AS415" s="59" t="str">
        <f>IF(ISNUMBER(san_table_data!AS412), IF(san_table_data!AS412=-999,"NA",IF(san_table_data!AS412&gt;99, "&gt;99", IF(san_table_data!AS412&lt;1, "&lt;1", san_table_data!AS412))), "-")</f>
        <v>-</v>
      </c>
      <c r="AT415" s="59" t="str">
        <f>IF(ISNUMBER(san_table_data!AT412), IF(san_table_data!AT412=-999,"NA",IF(san_table_data!AT412&gt;99, "&gt;99", IF(san_table_data!AT412&lt;1, "&lt;1", san_table_data!AT412))), "-")</f>
        <v>-</v>
      </c>
    </row>
    <row r="416" x14ac:dyDescent="0.25">
      <c r="A416" s="56" t="str">
        <f>IF(ISBLANK(san_table_data!A413), "", san_table_data!A413)</f>
        <v/>
      </c>
      <c r="B416" s="56" t="str">
        <f>IF(ISBLANK(san_table_data!B413), "", san_table_data!B413)</f>
        <v/>
      </c>
      <c r="C416" s="57" t="str">
        <f>IF(ISNUMBER(san_table_data!C413), san_table_data!C413, "-")</f>
        <v>-</v>
      </c>
      <c r="D416" s="58" t="str">
        <f>IF(ISNUMBER(san_table_data!D413), san_table_data!D413, "-")</f>
        <v>-</v>
      </c>
      <c r="E416" s="59" t="str">
        <f>IF(ISNUMBER(san_table_data!E413), san_table_data!E413, "-")</f>
        <v>-</v>
      </c>
      <c r="F416" s="60" t="str">
        <f>IF(ISNUMBER(san_table_data!F413), IF(san_table_data!F413=-999,"NA",IF(san_table_data!F413&gt;99, "&gt;99", IF(san_table_data!F413&lt;1, "&lt;1", san_table_data!F413))), "-")</f>
        <v>-</v>
      </c>
      <c r="G416" s="59" t="str">
        <f>IF(ISNUMBER(san_table_data!G413), IF(san_table_data!G413=-999,"NA",IF(san_table_data!G413&gt;99, "&gt;99", IF(san_table_data!G413&lt;1, "&lt;1", san_table_data!G413))), "-")</f>
        <v>-</v>
      </c>
      <c r="H416" s="59" t="str">
        <f>IF(ISNUMBER(san_table_data!H413), IF(san_table_data!H413=-999,"NA",IF(san_table_data!H413&gt;99, "&gt;99", IF(san_table_data!H413&lt;1, "&lt;1", san_table_data!H413))), "-")</f>
        <v>-</v>
      </c>
      <c r="I416" s="61" t="str">
        <f>IF(ISNUMBER(san_table_data!I413), IF(san_table_data!I413=-999,"NA",IF(san_table_data!I413&gt;99, "&gt;99", IF(san_table_data!I413&lt;1, "&lt;1", san_table_data!I413))), "-")</f>
        <v>-</v>
      </c>
      <c r="J416" s="47" t="str">
        <f>IF(ISNUMBER(san_table_data!J413), IF(san_table_data!J413=-999,"NA",san_table_data!J413), "-")</f>
        <v>-</v>
      </c>
      <c r="K416" s="47" t="str">
        <f>IF(ISNUMBER(san_table_data!K413), IF(san_table_data!K413=-999,"NA",san_table_data!K413), "-")</f>
        <v>-</v>
      </c>
      <c r="L416" s="60" t="str">
        <f>IF(ISNUMBER(san_table_data!L413), IF(san_table_data!L413=-999,"NA",IF(san_table_data!L413&gt;99, "&gt;99", IF(san_table_data!L413&lt;1, "&lt;1", san_table_data!L413))), "-")</f>
        <v>-</v>
      </c>
      <c r="M416" s="59" t="str">
        <f>IF(ISNUMBER(san_table_data!M413), IF(san_table_data!M413=-999,"NA",IF(san_table_data!M413&gt;99, "&gt;99", IF(san_table_data!M413&lt;1, "&lt;1", san_table_data!M413))), "-")</f>
        <v>-</v>
      </c>
      <c r="N416" s="59" t="str">
        <f>IF(ISNUMBER(san_table_data!N413), IF(san_table_data!N413=-999,"NA",IF(san_table_data!N413&gt;99, "&gt;99", IF(san_table_data!N413&lt;1, "&lt;1", san_table_data!N413))), "-")</f>
        <v>-</v>
      </c>
      <c r="O416" s="61" t="str">
        <f>IF(ISNUMBER(san_table_data!O413), IF(san_table_data!O413=-999,"NA",IF(san_table_data!O413&gt;99, "&gt;99", IF(san_table_data!O413&lt;1, "&lt;1", san_table_data!O413))), "-")</f>
        <v>-</v>
      </c>
      <c r="P416" s="47" t="str">
        <f>IF(ISNUMBER(san_table_data!P413), IF(san_table_data!P413=-999,"NA",san_table_data!P413), "-")</f>
        <v>-</v>
      </c>
      <c r="Q416" s="47" t="str">
        <f>IF(ISNUMBER(san_table_data!Q413), IF(san_table_data!Q413=-999,"NA",san_table_data!Q413), "-")</f>
        <v>-</v>
      </c>
      <c r="R416" s="60" t="str">
        <f>IF(ISNUMBER(san_table_data!R413), IF(san_table_data!R413=-999,"NA",IF(san_table_data!R413&gt;99, "&gt;99", IF(san_table_data!R413&lt;1, "&lt;1", san_table_data!R413))), "-")</f>
        <v>-</v>
      </c>
      <c r="S416" s="59" t="str">
        <f>IF(ISNUMBER(san_table_data!S413), IF(san_table_data!S413=-999,"NA",IF(san_table_data!S413&gt;99, "&gt;99", IF(san_table_data!S413&lt;1, "&lt;1", san_table_data!S413))), "-")</f>
        <v>-</v>
      </c>
      <c r="T416" s="59" t="str">
        <f>IF(ISNUMBER(san_table_data!T413), IF(san_table_data!T413=-999,"NA",IF(san_table_data!T413&gt;99, "&gt;99", IF(san_table_data!T413&lt;1, "&lt;1", san_table_data!T413))), "-")</f>
        <v>-</v>
      </c>
      <c r="U416" s="61" t="str">
        <f>IF(ISNUMBER(san_table_data!U413), IF(san_table_data!U413=-999,"NA",IF(san_table_data!U413&gt;99, "&gt;99", IF(san_table_data!U413&lt;1, "&lt;1", san_table_data!U413))), "-")</f>
        <v>-</v>
      </c>
      <c r="V416" s="47" t="str">
        <f>IF(ISNUMBER(san_table_data!V413), IF(san_table_data!V413=-999,"NA",san_table_data!V413), "-")</f>
        <v>-</v>
      </c>
      <c r="W416" s="47" t="str">
        <f>IF(ISNUMBER(san_table_data!W413), IF(san_table_data!W413=-999,"NA",san_table_data!W413), "-")</f>
        <v>-</v>
      </c>
      <c r="X416" s="47"/>
      <c r="Y416" s="47"/>
      <c r="Z416" s="62" t="str">
        <f>IF(ISNUMBER(san_table_data!Z413), IF(san_table_data!Z413=-999,"NA",IF(san_table_data!Z413&gt;99, "&gt;99", IF(san_table_data!Z413&lt;1, "&lt;1", san_table_data!Z413))), "-")</f>
        <v>-</v>
      </c>
      <c r="AA416" s="63" t="str">
        <f>IF(ISNUMBER(san_table_data!AA413), IF(san_table_data!AA413=-999,"NA",IF(san_table_data!AA413&gt;99, "&gt;99", IF(san_table_data!AA413&lt;1, "&lt;1", san_table_data!AA413))), "-")</f>
        <v>-</v>
      </c>
      <c r="AB416" s="63" t="str">
        <f>IF(ISNUMBER(san_table_data!AB413), IF(san_table_data!AB413=-999,"NA",IF(san_table_data!AB413&gt;99, "&gt;99", IF(san_table_data!AB413&lt;1, "&lt;1", san_table_data!AB413))), "-")</f>
        <v>-</v>
      </c>
      <c r="AC416" s="63" t="str">
        <f>IF(ISNUMBER(san_table_data!AC413), IF(san_table_data!AC413=-999,"NA",IF(san_table_data!AC413&gt;99, "&gt;99", IF(san_table_data!AC413&lt;1, "&lt;1", san_table_data!AC413))), "-")</f>
        <v>-</v>
      </c>
      <c r="AD416" s="59" t="str">
        <f>IF(ISNUMBER(san_table_data!AD413), IF(san_table_data!AD413=-999,"NA",IF(san_table_data!AD413&gt;99, "&gt;99", IF(san_table_data!AD413&lt;1, "&lt;1", san_table_data!AD413))), "-")</f>
        <v>-</v>
      </c>
      <c r="AE416" s="59" t="str">
        <f>IF(ISNUMBER(san_table_data!AE413), IF(san_table_data!AE413=-999,"NA",IF(san_table_data!AE413&gt;99, "&gt;99", IF(san_table_data!AE413&lt;1, "&lt;1", san_table_data!AE413))), "-")</f>
        <v>-</v>
      </c>
      <c r="AF416" s="59" t="str">
        <f>IF(ISNUMBER(san_table_data!AF413), IF(san_table_data!AF413=-999,"NA",IF(san_table_data!AF413&gt;99, "&gt;99", IF(san_table_data!AF413&lt;1, "&lt;1", san_table_data!AF413))), "-")</f>
        <v>-</v>
      </c>
      <c r="AG416" s="62" t="str">
        <f>IF(ISNUMBER(san_table_data!AG413), IF(san_table_data!AG413=-999,"NA",IF(san_table_data!AG413&gt;99, "&gt;99", IF(san_table_data!AG413&lt;1, "&lt;1", san_table_data!AG413))), "-")</f>
        <v>-</v>
      </c>
      <c r="AH416" s="63" t="str">
        <f>IF(ISNUMBER(san_table_data!AH413), IF(san_table_data!AH413=-999,"NA",IF(san_table_data!AH413&gt;99, "&gt;99", IF(san_table_data!AH413&lt;1, "&lt;1", san_table_data!AH413))), "-")</f>
        <v>-</v>
      </c>
      <c r="AI416" s="63" t="str">
        <f>IF(ISNUMBER(san_table_data!AI413), IF(san_table_data!AI413=-999,"NA",IF(san_table_data!AI413&gt;99, "&gt;99", IF(san_table_data!AI413&lt;1, "&lt;1", san_table_data!AI413))), "-")</f>
        <v>-</v>
      </c>
      <c r="AJ416" s="63" t="str">
        <f>IF(ISNUMBER(san_table_data!AJ413), IF(san_table_data!AJ413=-999,"NA",IF(san_table_data!AJ413&gt;99, "&gt;99", IF(san_table_data!AJ413&lt;1, "&lt;1", san_table_data!AJ413))), "-")</f>
        <v>-</v>
      </c>
      <c r="AK416" s="59" t="str">
        <f>IF(ISNUMBER(san_table_data!AK413), IF(san_table_data!AK413=-999,"NA",IF(san_table_data!AK413&gt;99, "&gt;99", IF(san_table_data!AK413&lt;1, "&lt;1", san_table_data!AK413))), "-")</f>
        <v>-</v>
      </c>
      <c r="AL416" s="59" t="str">
        <f>IF(ISNUMBER(san_table_data!AL413), IF(san_table_data!AL413=-999,"NA",IF(san_table_data!AL413&gt;99, "&gt;99", IF(san_table_data!AL413&lt;1, "&lt;1", san_table_data!AL413))), "-")</f>
        <v>-</v>
      </c>
      <c r="AM416" s="59" t="str">
        <f>IF(ISNUMBER(san_table_data!AM413), IF(san_table_data!AM413=-999,"NA",IF(san_table_data!AM413&gt;99, "&gt;99", IF(san_table_data!AM413&lt;1, "&lt;1", san_table_data!AM413))), "-")</f>
        <v>-</v>
      </c>
      <c r="AN416" s="62" t="str">
        <f>IF(ISNUMBER(san_table_data!AN413), IF(san_table_data!AN413=-999,"NA",IF(san_table_data!AN413&gt;99, "&gt;99", IF(san_table_data!AN413&lt;1, "&lt;1", san_table_data!AN413))), "-")</f>
        <v>-</v>
      </c>
      <c r="AO416" s="63" t="str">
        <f>IF(ISNUMBER(san_table_data!AO413), IF(san_table_data!AO413=-999,"NA",IF(san_table_data!AO413&gt;99, "&gt;99", IF(san_table_data!AO413&lt;1, "&lt;1", san_table_data!AO413))), "-")</f>
        <v>-</v>
      </c>
      <c r="AP416" s="63" t="str">
        <f>IF(ISNUMBER(san_table_data!AP413), IF(san_table_data!AP413=-999,"NA",IF(san_table_data!AP413&gt;99, "&gt;99", IF(san_table_data!AP413&lt;1, "&lt;1", san_table_data!AP413))), "-")</f>
        <v>-</v>
      </c>
      <c r="AQ416" s="63" t="str">
        <f>IF(ISNUMBER(san_table_data!AQ413), IF(san_table_data!AQ413=-999,"NA",IF(san_table_data!AQ413&gt;99, "&gt;99", IF(san_table_data!AQ413&lt;1, "&lt;1", san_table_data!AQ413))), "-")</f>
        <v>-</v>
      </c>
      <c r="AR416" s="59" t="str">
        <f>IF(ISNUMBER(san_table_data!AR413), IF(san_table_data!AR413=-999,"NA",IF(san_table_data!AR413&gt;99, "&gt;99", IF(san_table_data!AR413&lt;1, "&lt;1", san_table_data!AR413))), "-")</f>
        <v>-</v>
      </c>
      <c r="AS416" s="59" t="str">
        <f>IF(ISNUMBER(san_table_data!AS413), IF(san_table_data!AS413=-999,"NA",IF(san_table_data!AS413&gt;99, "&gt;99", IF(san_table_data!AS413&lt;1, "&lt;1", san_table_data!AS413))), "-")</f>
        <v>-</v>
      </c>
      <c r="AT416" s="59" t="str">
        <f>IF(ISNUMBER(san_table_data!AT413), IF(san_table_data!AT413=-999,"NA",IF(san_table_data!AT413&gt;99, "&gt;99", IF(san_table_data!AT413&lt;1, "&lt;1", san_table_data!AT413))), "-")</f>
        <v>-</v>
      </c>
    </row>
    <row r="417" x14ac:dyDescent="0.25">
      <c r="A417" s="56" t="str">
        <f>IF(ISBLANK(san_table_data!A414), "", san_table_data!A414)</f>
        <v/>
      </c>
      <c r="B417" s="56" t="str">
        <f>IF(ISBLANK(san_table_data!B414), "", san_table_data!B414)</f>
        <v/>
      </c>
      <c r="C417" s="57" t="str">
        <f>IF(ISNUMBER(san_table_data!C414), san_table_data!C414, "-")</f>
        <v>-</v>
      </c>
      <c r="D417" s="58" t="str">
        <f>IF(ISNUMBER(san_table_data!D414), san_table_data!D414, "-")</f>
        <v>-</v>
      </c>
      <c r="E417" s="59" t="str">
        <f>IF(ISNUMBER(san_table_data!E414), san_table_data!E414, "-")</f>
        <v>-</v>
      </c>
      <c r="F417" s="60" t="str">
        <f>IF(ISNUMBER(san_table_data!F414), IF(san_table_data!F414=-999,"NA",IF(san_table_data!F414&gt;99, "&gt;99", IF(san_table_data!F414&lt;1, "&lt;1", san_table_data!F414))), "-")</f>
        <v>-</v>
      </c>
      <c r="G417" s="59" t="str">
        <f>IF(ISNUMBER(san_table_data!G414), IF(san_table_data!G414=-999,"NA",IF(san_table_data!G414&gt;99, "&gt;99", IF(san_table_data!G414&lt;1, "&lt;1", san_table_data!G414))), "-")</f>
        <v>-</v>
      </c>
      <c r="H417" s="59" t="str">
        <f>IF(ISNUMBER(san_table_data!H414), IF(san_table_data!H414=-999,"NA",IF(san_table_data!H414&gt;99, "&gt;99", IF(san_table_data!H414&lt;1, "&lt;1", san_table_data!H414))), "-")</f>
        <v>-</v>
      </c>
      <c r="I417" s="61" t="str">
        <f>IF(ISNUMBER(san_table_data!I414), IF(san_table_data!I414=-999,"NA",IF(san_table_data!I414&gt;99, "&gt;99", IF(san_table_data!I414&lt;1, "&lt;1", san_table_data!I414))), "-")</f>
        <v>-</v>
      </c>
      <c r="J417" s="47" t="str">
        <f>IF(ISNUMBER(san_table_data!J414), IF(san_table_data!J414=-999,"NA",san_table_data!J414), "-")</f>
        <v>-</v>
      </c>
      <c r="K417" s="47" t="str">
        <f>IF(ISNUMBER(san_table_data!K414), IF(san_table_data!K414=-999,"NA",san_table_data!K414), "-")</f>
        <v>-</v>
      </c>
      <c r="L417" s="60" t="str">
        <f>IF(ISNUMBER(san_table_data!L414), IF(san_table_data!L414=-999,"NA",IF(san_table_data!L414&gt;99, "&gt;99", IF(san_table_data!L414&lt;1, "&lt;1", san_table_data!L414))), "-")</f>
        <v>-</v>
      </c>
      <c r="M417" s="59" t="str">
        <f>IF(ISNUMBER(san_table_data!M414), IF(san_table_data!M414=-999,"NA",IF(san_table_data!M414&gt;99, "&gt;99", IF(san_table_data!M414&lt;1, "&lt;1", san_table_data!M414))), "-")</f>
        <v>-</v>
      </c>
      <c r="N417" s="59" t="str">
        <f>IF(ISNUMBER(san_table_data!N414), IF(san_table_data!N414=-999,"NA",IF(san_table_data!N414&gt;99, "&gt;99", IF(san_table_data!N414&lt;1, "&lt;1", san_table_data!N414))), "-")</f>
        <v>-</v>
      </c>
      <c r="O417" s="61" t="str">
        <f>IF(ISNUMBER(san_table_data!O414), IF(san_table_data!O414=-999,"NA",IF(san_table_data!O414&gt;99, "&gt;99", IF(san_table_data!O414&lt;1, "&lt;1", san_table_data!O414))), "-")</f>
        <v>-</v>
      </c>
      <c r="P417" s="47" t="str">
        <f>IF(ISNUMBER(san_table_data!P414), IF(san_table_data!P414=-999,"NA",san_table_data!P414), "-")</f>
        <v>-</v>
      </c>
      <c r="Q417" s="47" t="str">
        <f>IF(ISNUMBER(san_table_data!Q414), IF(san_table_data!Q414=-999,"NA",san_table_data!Q414), "-")</f>
        <v>-</v>
      </c>
      <c r="R417" s="60" t="str">
        <f>IF(ISNUMBER(san_table_data!R414), IF(san_table_data!R414=-999,"NA",IF(san_table_data!R414&gt;99, "&gt;99", IF(san_table_data!R414&lt;1, "&lt;1", san_table_data!R414))), "-")</f>
        <v>-</v>
      </c>
      <c r="S417" s="59" t="str">
        <f>IF(ISNUMBER(san_table_data!S414), IF(san_table_data!S414=-999,"NA",IF(san_table_data!S414&gt;99, "&gt;99", IF(san_table_data!S414&lt;1, "&lt;1", san_table_data!S414))), "-")</f>
        <v>-</v>
      </c>
      <c r="T417" s="59" t="str">
        <f>IF(ISNUMBER(san_table_data!T414), IF(san_table_data!T414=-999,"NA",IF(san_table_data!T414&gt;99, "&gt;99", IF(san_table_data!T414&lt;1, "&lt;1", san_table_data!T414))), "-")</f>
        <v>-</v>
      </c>
      <c r="U417" s="61" t="str">
        <f>IF(ISNUMBER(san_table_data!U414), IF(san_table_data!U414=-999,"NA",IF(san_table_data!U414&gt;99, "&gt;99", IF(san_table_data!U414&lt;1, "&lt;1", san_table_data!U414))), "-")</f>
        <v>-</v>
      </c>
      <c r="V417" s="47" t="str">
        <f>IF(ISNUMBER(san_table_data!V414), IF(san_table_data!V414=-999,"NA",san_table_data!V414), "-")</f>
        <v>-</v>
      </c>
      <c r="W417" s="47" t="str">
        <f>IF(ISNUMBER(san_table_data!W414), IF(san_table_data!W414=-999,"NA",san_table_data!W414), "-")</f>
        <v>-</v>
      </c>
      <c r="X417" s="47"/>
      <c r="Y417" s="47"/>
      <c r="Z417" s="62" t="str">
        <f>IF(ISNUMBER(san_table_data!Z414), IF(san_table_data!Z414=-999,"NA",IF(san_table_data!Z414&gt;99, "&gt;99", IF(san_table_data!Z414&lt;1, "&lt;1", san_table_data!Z414))), "-")</f>
        <v>-</v>
      </c>
      <c r="AA417" s="63" t="str">
        <f>IF(ISNUMBER(san_table_data!AA414), IF(san_table_data!AA414=-999,"NA",IF(san_table_data!AA414&gt;99, "&gt;99", IF(san_table_data!AA414&lt;1, "&lt;1", san_table_data!AA414))), "-")</f>
        <v>-</v>
      </c>
      <c r="AB417" s="63" t="str">
        <f>IF(ISNUMBER(san_table_data!AB414), IF(san_table_data!AB414=-999,"NA",IF(san_table_data!AB414&gt;99, "&gt;99", IF(san_table_data!AB414&lt;1, "&lt;1", san_table_data!AB414))), "-")</f>
        <v>-</v>
      </c>
      <c r="AC417" s="63" t="str">
        <f>IF(ISNUMBER(san_table_data!AC414), IF(san_table_data!AC414=-999,"NA",IF(san_table_data!AC414&gt;99, "&gt;99", IF(san_table_data!AC414&lt;1, "&lt;1", san_table_data!AC414))), "-")</f>
        <v>-</v>
      </c>
      <c r="AD417" s="59" t="str">
        <f>IF(ISNUMBER(san_table_data!AD414), IF(san_table_data!AD414=-999,"NA",IF(san_table_data!AD414&gt;99, "&gt;99", IF(san_table_data!AD414&lt;1, "&lt;1", san_table_data!AD414))), "-")</f>
        <v>-</v>
      </c>
      <c r="AE417" s="59" t="str">
        <f>IF(ISNUMBER(san_table_data!AE414), IF(san_table_data!AE414=-999,"NA",IF(san_table_data!AE414&gt;99, "&gt;99", IF(san_table_data!AE414&lt;1, "&lt;1", san_table_data!AE414))), "-")</f>
        <v>-</v>
      </c>
      <c r="AF417" s="59" t="str">
        <f>IF(ISNUMBER(san_table_data!AF414), IF(san_table_data!AF414=-999,"NA",IF(san_table_data!AF414&gt;99, "&gt;99", IF(san_table_data!AF414&lt;1, "&lt;1", san_table_data!AF414))), "-")</f>
        <v>-</v>
      </c>
      <c r="AG417" s="62" t="str">
        <f>IF(ISNUMBER(san_table_data!AG414), IF(san_table_data!AG414=-999,"NA",IF(san_table_data!AG414&gt;99, "&gt;99", IF(san_table_data!AG414&lt;1, "&lt;1", san_table_data!AG414))), "-")</f>
        <v>-</v>
      </c>
      <c r="AH417" s="63" t="str">
        <f>IF(ISNUMBER(san_table_data!AH414), IF(san_table_data!AH414=-999,"NA",IF(san_table_data!AH414&gt;99, "&gt;99", IF(san_table_data!AH414&lt;1, "&lt;1", san_table_data!AH414))), "-")</f>
        <v>-</v>
      </c>
      <c r="AI417" s="63" t="str">
        <f>IF(ISNUMBER(san_table_data!AI414), IF(san_table_data!AI414=-999,"NA",IF(san_table_data!AI414&gt;99, "&gt;99", IF(san_table_data!AI414&lt;1, "&lt;1", san_table_data!AI414))), "-")</f>
        <v>-</v>
      </c>
      <c r="AJ417" s="63" t="str">
        <f>IF(ISNUMBER(san_table_data!AJ414), IF(san_table_data!AJ414=-999,"NA",IF(san_table_data!AJ414&gt;99, "&gt;99", IF(san_table_data!AJ414&lt;1, "&lt;1", san_table_data!AJ414))), "-")</f>
        <v>-</v>
      </c>
      <c r="AK417" s="59" t="str">
        <f>IF(ISNUMBER(san_table_data!AK414), IF(san_table_data!AK414=-999,"NA",IF(san_table_data!AK414&gt;99, "&gt;99", IF(san_table_data!AK414&lt;1, "&lt;1", san_table_data!AK414))), "-")</f>
        <v>-</v>
      </c>
      <c r="AL417" s="59" t="str">
        <f>IF(ISNUMBER(san_table_data!AL414), IF(san_table_data!AL414=-999,"NA",IF(san_table_data!AL414&gt;99, "&gt;99", IF(san_table_data!AL414&lt;1, "&lt;1", san_table_data!AL414))), "-")</f>
        <v>-</v>
      </c>
      <c r="AM417" s="59" t="str">
        <f>IF(ISNUMBER(san_table_data!AM414), IF(san_table_data!AM414=-999,"NA",IF(san_table_data!AM414&gt;99, "&gt;99", IF(san_table_data!AM414&lt;1, "&lt;1", san_table_data!AM414))), "-")</f>
        <v>-</v>
      </c>
      <c r="AN417" s="62" t="str">
        <f>IF(ISNUMBER(san_table_data!AN414), IF(san_table_data!AN414=-999,"NA",IF(san_table_data!AN414&gt;99, "&gt;99", IF(san_table_data!AN414&lt;1, "&lt;1", san_table_data!AN414))), "-")</f>
        <v>-</v>
      </c>
      <c r="AO417" s="63" t="str">
        <f>IF(ISNUMBER(san_table_data!AO414), IF(san_table_data!AO414=-999,"NA",IF(san_table_data!AO414&gt;99, "&gt;99", IF(san_table_data!AO414&lt;1, "&lt;1", san_table_data!AO414))), "-")</f>
        <v>-</v>
      </c>
      <c r="AP417" s="63" t="str">
        <f>IF(ISNUMBER(san_table_data!AP414), IF(san_table_data!AP414=-999,"NA",IF(san_table_data!AP414&gt;99, "&gt;99", IF(san_table_data!AP414&lt;1, "&lt;1", san_table_data!AP414))), "-")</f>
        <v>-</v>
      </c>
      <c r="AQ417" s="63" t="str">
        <f>IF(ISNUMBER(san_table_data!AQ414), IF(san_table_data!AQ414=-999,"NA",IF(san_table_data!AQ414&gt;99, "&gt;99", IF(san_table_data!AQ414&lt;1, "&lt;1", san_table_data!AQ414))), "-")</f>
        <v>-</v>
      </c>
      <c r="AR417" s="59" t="str">
        <f>IF(ISNUMBER(san_table_data!AR414), IF(san_table_data!AR414=-999,"NA",IF(san_table_data!AR414&gt;99, "&gt;99", IF(san_table_data!AR414&lt;1, "&lt;1", san_table_data!AR414))), "-")</f>
        <v>-</v>
      </c>
      <c r="AS417" s="59" t="str">
        <f>IF(ISNUMBER(san_table_data!AS414), IF(san_table_data!AS414=-999,"NA",IF(san_table_data!AS414&gt;99, "&gt;99", IF(san_table_data!AS414&lt;1, "&lt;1", san_table_data!AS414))), "-")</f>
        <v>-</v>
      </c>
      <c r="AT417" s="59" t="str">
        <f>IF(ISNUMBER(san_table_data!AT414), IF(san_table_data!AT414=-999,"NA",IF(san_table_data!AT414&gt;99, "&gt;99", IF(san_table_data!AT414&lt;1, "&lt;1", san_table_data!AT414))), "-")</f>
        <v>-</v>
      </c>
    </row>
    <row r="418" x14ac:dyDescent="0.25">
      <c r="A418" s="56" t="str">
        <f>IF(ISBLANK(san_table_data!A415), "", san_table_data!A415)</f>
        <v/>
      </c>
      <c r="B418" s="56" t="str">
        <f>IF(ISBLANK(san_table_data!B415), "", san_table_data!B415)</f>
        <v/>
      </c>
      <c r="C418" s="57" t="str">
        <f>IF(ISNUMBER(san_table_data!C415), san_table_data!C415, "-")</f>
        <v>-</v>
      </c>
      <c r="D418" s="58" t="str">
        <f>IF(ISNUMBER(san_table_data!D415), san_table_data!D415, "-")</f>
        <v>-</v>
      </c>
      <c r="E418" s="59" t="str">
        <f>IF(ISNUMBER(san_table_data!E415), san_table_data!E415, "-")</f>
        <v>-</v>
      </c>
      <c r="F418" s="60" t="str">
        <f>IF(ISNUMBER(san_table_data!F415), IF(san_table_data!F415=-999,"NA",IF(san_table_data!F415&gt;99, "&gt;99", IF(san_table_data!F415&lt;1, "&lt;1", san_table_data!F415))), "-")</f>
        <v>-</v>
      </c>
      <c r="G418" s="59" t="str">
        <f>IF(ISNUMBER(san_table_data!G415), IF(san_table_data!G415=-999,"NA",IF(san_table_data!G415&gt;99, "&gt;99", IF(san_table_data!G415&lt;1, "&lt;1", san_table_data!G415))), "-")</f>
        <v>-</v>
      </c>
      <c r="H418" s="59" t="str">
        <f>IF(ISNUMBER(san_table_data!H415), IF(san_table_data!H415=-999,"NA",IF(san_table_data!H415&gt;99, "&gt;99", IF(san_table_data!H415&lt;1, "&lt;1", san_table_data!H415))), "-")</f>
        <v>-</v>
      </c>
      <c r="I418" s="61" t="str">
        <f>IF(ISNUMBER(san_table_data!I415), IF(san_table_data!I415=-999,"NA",IF(san_table_data!I415&gt;99, "&gt;99", IF(san_table_data!I415&lt;1, "&lt;1", san_table_data!I415))), "-")</f>
        <v>-</v>
      </c>
      <c r="J418" s="47" t="str">
        <f>IF(ISNUMBER(san_table_data!J415), IF(san_table_data!J415=-999,"NA",san_table_data!J415), "-")</f>
        <v>-</v>
      </c>
      <c r="K418" s="47" t="str">
        <f>IF(ISNUMBER(san_table_data!K415), IF(san_table_data!K415=-999,"NA",san_table_data!K415), "-")</f>
        <v>-</v>
      </c>
      <c r="L418" s="60" t="str">
        <f>IF(ISNUMBER(san_table_data!L415), IF(san_table_data!L415=-999,"NA",IF(san_table_data!L415&gt;99, "&gt;99", IF(san_table_data!L415&lt;1, "&lt;1", san_table_data!L415))), "-")</f>
        <v>-</v>
      </c>
      <c r="M418" s="59" t="str">
        <f>IF(ISNUMBER(san_table_data!M415), IF(san_table_data!M415=-999,"NA",IF(san_table_data!M415&gt;99, "&gt;99", IF(san_table_data!M415&lt;1, "&lt;1", san_table_data!M415))), "-")</f>
        <v>-</v>
      </c>
      <c r="N418" s="59" t="str">
        <f>IF(ISNUMBER(san_table_data!N415), IF(san_table_data!N415=-999,"NA",IF(san_table_data!N415&gt;99, "&gt;99", IF(san_table_data!N415&lt;1, "&lt;1", san_table_data!N415))), "-")</f>
        <v>-</v>
      </c>
      <c r="O418" s="61" t="str">
        <f>IF(ISNUMBER(san_table_data!O415), IF(san_table_data!O415=-999,"NA",IF(san_table_data!O415&gt;99, "&gt;99", IF(san_table_data!O415&lt;1, "&lt;1", san_table_data!O415))), "-")</f>
        <v>-</v>
      </c>
      <c r="P418" s="47" t="str">
        <f>IF(ISNUMBER(san_table_data!P415), IF(san_table_data!P415=-999,"NA",san_table_data!P415), "-")</f>
        <v>-</v>
      </c>
      <c r="Q418" s="47" t="str">
        <f>IF(ISNUMBER(san_table_data!Q415), IF(san_table_data!Q415=-999,"NA",san_table_data!Q415), "-")</f>
        <v>-</v>
      </c>
      <c r="R418" s="60" t="str">
        <f>IF(ISNUMBER(san_table_data!R415), IF(san_table_data!R415=-999,"NA",IF(san_table_data!R415&gt;99, "&gt;99", IF(san_table_data!R415&lt;1, "&lt;1", san_table_data!R415))), "-")</f>
        <v>-</v>
      </c>
      <c r="S418" s="59" t="str">
        <f>IF(ISNUMBER(san_table_data!S415), IF(san_table_data!S415=-999,"NA",IF(san_table_data!S415&gt;99, "&gt;99", IF(san_table_data!S415&lt;1, "&lt;1", san_table_data!S415))), "-")</f>
        <v>-</v>
      </c>
      <c r="T418" s="59" t="str">
        <f>IF(ISNUMBER(san_table_data!T415), IF(san_table_data!T415=-999,"NA",IF(san_table_data!T415&gt;99, "&gt;99", IF(san_table_data!T415&lt;1, "&lt;1", san_table_data!T415))), "-")</f>
        <v>-</v>
      </c>
      <c r="U418" s="61" t="str">
        <f>IF(ISNUMBER(san_table_data!U415), IF(san_table_data!U415=-999,"NA",IF(san_table_data!U415&gt;99, "&gt;99", IF(san_table_data!U415&lt;1, "&lt;1", san_table_data!U415))), "-")</f>
        <v>-</v>
      </c>
      <c r="V418" s="47" t="str">
        <f>IF(ISNUMBER(san_table_data!V415), IF(san_table_data!V415=-999,"NA",san_table_data!V415), "-")</f>
        <v>-</v>
      </c>
      <c r="W418" s="47" t="str">
        <f>IF(ISNUMBER(san_table_data!W415), IF(san_table_data!W415=-999,"NA",san_table_data!W415), "-")</f>
        <v>-</v>
      </c>
      <c r="X418" s="47"/>
      <c r="Y418" s="47"/>
      <c r="Z418" s="62" t="str">
        <f>IF(ISNUMBER(san_table_data!Z415), IF(san_table_data!Z415=-999,"NA",IF(san_table_data!Z415&gt;99, "&gt;99", IF(san_table_data!Z415&lt;1, "&lt;1", san_table_data!Z415))), "-")</f>
        <v>-</v>
      </c>
      <c r="AA418" s="63" t="str">
        <f>IF(ISNUMBER(san_table_data!AA415), IF(san_table_data!AA415=-999,"NA",IF(san_table_data!AA415&gt;99, "&gt;99", IF(san_table_data!AA415&lt;1, "&lt;1", san_table_data!AA415))), "-")</f>
        <v>-</v>
      </c>
      <c r="AB418" s="63" t="str">
        <f>IF(ISNUMBER(san_table_data!AB415), IF(san_table_data!AB415=-999,"NA",IF(san_table_data!AB415&gt;99, "&gt;99", IF(san_table_data!AB415&lt;1, "&lt;1", san_table_data!AB415))), "-")</f>
        <v>-</v>
      </c>
      <c r="AC418" s="63" t="str">
        <f>IF(ISNUMBER(san_table_data!AC415), IF(san_table_data!AC415=-999,"NA",IF(san_table_data!AC415&gt;99, "&gt;99", IF(san_table_data!AC415&lt;1, "&lt;1", san_table_data!AC415))), "-")</f>
        <v>-</v>
      </c>
      <c r="AD418" s="59" t="str">
        <f>IF(ISNUMBER(san_table_data!AD415), IF(san_table_data!AD415=-999,"NA",IF(san_table_data!AD415&gt;99, "&gt;99", IF(san_table_data!AD415&lt;1, "&lt;1", san_table_data!AD415))), "-")</f>
        <v>-</v>
      </c>
      <c r="AE418" s="59" t="str">
        <f>IF(ISNUMBER(san_table_data!AE415), IF(san_table_data!AE415=-999,"NA",IF(san_table_data!AE415&gt;99, "&gt;99", IF(san_table_data!AE415&lt;1, "&lt;1", san_table_data!AE415))), "-")</f>
        <v>-</v>
      </c>
      <c r="AF418" s="59" t="str">
        <f>IF(ISNUMBER(san_table_data!AF415), IF(san_table_data!AF415=-999,"NA",IF(san_table_data!AF415&gt;99, "&gt;99", IF(san_table_data!AF415&lt;1, "&lt;1", san_table_data!AF415))), "-")</f>
        <v>-</v>
      </c>
      <c r="AG418" s="62" t="str">
        <f>IF(ISNUMBER(san_table_data!AG415), IF(san_table_data!AG415=-999,"NA",IF(san_table_data!AG415&gt;99, "&gt;99", IF(san_table_data!AG415&lt;1, "&lt;1", san_table_data!AG415))), "-")</f>
        <v>-</v>
      </c>
      <c r="AH418" s="63" t="str">
        <f>IF(ISNUMBER(san_table_data!AH415), IF(san_table_data!AH415=-999,"NA",IF(san_table_data!AH415&gt;99, "&gt;99", IF(san_table_data!AH415&lt;1, "&lt;1", san_table_data!AH415))), "-")</f>
        <v>-</v>
      </c>
      <c r="AI418" s="63" t="str">
        <f>IF(ISNUMBER(san_table_data!AI415), IF(san_table_data!AI415=-999,"NA",IF(san_table_data!AI415&gt;99, "&gt;99", IF(san_table_data!AI415&lt;1, "&lt;1", san_table_data!AI415))), "-")</f>
        <v>-</v>
      </c>
      <c r="AJ418" s="63" t="str">
        <f>IF(ISNUMBER(san_table_data!AJ415), IF(san_table_data!AJ415=-999,"NA",IF(san_table_data!AJ415&gt;99, "&gt;99", IF(san_table_data!AJ415&lt;1, "&lt;1", san_table_data!AJ415))), "-")</f>
        <v>-</v>
      </c>
      <c r="AK418" s="59" t="str">
        <f>IF(ISNUMBER(san_table_data!AK415), IF(san_table_data!AK415=-999,"NA",IF(san_table_data!AK415&gt;99, "&gt;99", IF(san_table_data!AK415&lt;1, "&lt;1", san_table_data!AK415))), "-")</f>
        <v>-</v>
      </c>
      <c r="AL418" s="59" t="str">
        <f>IF(ISNUMBER(san_table_data!AL415), IF(san_table_data!AL415=-999,"NA",IF(san_table_data!AL415&gt;99, "&gt;99", IF(san_table_data!AL415&lt;1, "&lt;1", san_table_data!AL415))), "-")</f>
        <v>-</v>
      </c>
      <c r="AM418" s="59" t="str">
        <f>IF(ISNUMBER(san_table_data!AM415), IF(san_table_data!AM415=-999,"NA",IF(san_table_data!AM415&gt;99, "&gt;99", IF(san_table_data!AM415&lt;1, "&lt;1", san_table_data!AM415))), "-")</f>
        <v>-</v>
      </c>
      <c r="AN418" s="62" t="str">
        <f>IF(ISNUMBER(san_table_data!AN415), IF(san_table_data!AN415=-999,"NA",IF(san_table_data!AN415&gt;99, "&gt;99", IF(san_table_data!AN415&lt;1, "&lt;1", san_table_data!AN415))), "-")</f>
        <v>-</v>
      </c>
      <c r="AO418" s="63" t="str">
        <f>IF(ISNUMBER(san_table_data!AO415), IF(san_table_data!AO415=-999,"NA",IF(san_table_data!AO415&gt;99, "&gt;99", IF(san_table_data!AO415&lt;1, "&lt;1", san_table_data!AO415))), "-")</f>
        <v>-</v>
      </c>
      <c r="AP418" s="63" t="str">
        <f>IF(ISNUMBER(san_table_data!AP415), IF(san_table_data!AP415=-999,"NA",IF(san_table_data!AP415&gt;99, "&gt;99", IF(san_table_data!AP415&lt;1, "&lt;1", san_table_data!AP415))), "-")</f>
        <v>-</v>
      </c>
      <c r="AQ418" s="63" t="str">
        <f>IF(ISNUMBER(san_table_data!AQ415), IF(san_table_data!AQ415=-999,"NA",IF(san_table_data!AQ415&gt;99, "&gt;99", IF(san_table_data!AQ415&lt;1, "&lt;1", san_table_data!AQ415))), "-")</f>
        <v>-</v>
      </c>
      <c r="AR418" s="59" t="str">
        <f>IF(ISNUMBER(san_table_data!AR415), IF(san_table_data!AR415=-999,"NA",IF(san_table_data!AR415&gt;99, "&gt;99", IF(san_table_data!AR415&lt;1, "&lt;1", san_table_data!AR415))), "-")</f>
        <v>-</v>
      </c>
      <c r="AS418" s="59" t="str">
        <f>IF(ISNUMBER(san_table_data!AS415), IF(san_table_data!AS415=-999,"NA",IF(san_table_data!AS415&gt;99, "&gt;99", IF(san_table_data!AS415&lt;1, "&lt;1", san_table_data!AS415))), "-")</f>
        <v>-</v>
      </c>
      <c r="AT418" s="59" t="str">
        <f>IF(ISNUMBER(san_table_data!AT415), IF(san_table_data!AT415=-999,"NA",IF(san_table_data!AT415&gt;99, "&gt;99", IF(san_table_data!AT415&lt;1, "&lt;1", san_table_data!AT415))), "-")</f>
        <v>-</v>
      </c>
    </row>
    <row r="419" x14ac:dyDescent="0.25">
      <c r="A419" s="56" t="str">
        <f>IF(ISBLANK(san_table_data!A416), "", san_table_data!A416)</f>
        <v/>
      </c>
      <c r="B419" s="56" t="str">
        <f>IF(ISBLANK(san_table_data!B416), "", san_table_data!B416)</f>
        <v/>
      </c>
      <c r="C419" s="57" t="str">
        <f>IF(ISNUMBER(san_table_data!C416), san_table_data!C416, "-")</f>
        <v>-</v>
      </c>
      <c r="D419" s="58" t="str">
        <f>IF(ISNUMBER(san_table_data!D416), san_table_data!D416, "-")</f>
        <v>-</v>
      </c>
      <c r="E419" s="59" t="str">
        <f>IF(ISNUMBER(san_table_data!E416), san_table_data!E416, "-")</f>
        <v>-</v>
      </c>
      <c r="F419" s="60" t="str">
        <f>IF(ISNUMBER(san_table_data!F416), IF(san_table_data!F416=-999,"NA",IF(san_table_data!F416&gt;99, "&gt;99", IF(san_table_data!F416&lt;1, "&lt;1", san_table_data!F416))), "-")</f>
        <v>-</v>
      </c>
      <c r="G419" s="59" t="str">
        <f>IF(ISNUMBER(san_table_data!G416), IF(san_table_data!G416=-999,"NA",IF(san_table_data!G416&gt;99, "&gt;99", IF(san_table_data!G416&lt;1, "&lt;1", san_table_data!G416))), "-")</f>
        <v>-</v>
      </c>
      <c r="H419" s="59" t="str">
        <f>IF(ISNUMBER(san_table_data!H416), IF(san_table_data!H416=-999,"NA",IF(san_table_data!H416&gt;99, "&gt;99", IF(san_table_data!H416&lt;1, "&lt;1", san_table_data!H416))), "-")</f>
        <v>-</v>
      </c>
      <c r="I419" s="61" t="str">
        <f>IF(ISNUMBER(san_table_data!I416), IF(san_table_data!I416=-999,"NA",IF(san_table_data!I416&gt;99, "&gt;99", IF(san_table_data!I416&lt;1, "&lt;1", san_table_data!I416))), "-")</f>
        <v>-</v>
      </c>
      <c r="J419" s="47" t="str">
        <f>IF(ISNUMBER(san_table_data!J416), IF(san_table_data!J416=-999,"NA",san_table_data!J416), "-")</f>
        <v>-</v>
      </c>
      <c r="K419" s="47" t="str">
        <f>IF(ISNUMBER(san_table_data!K416), IF(san_table_data!K416=-999,"NA",san_table_data!K416), "-")</f>
        <v>-</v>
      </c>
      <c r="L419" s="60" t="str">
        <f>IF(ISNUMBER(san_table_data!L416), IF(san_table_data!L416=-999,"NA",IF(san_table_data!L416&gt;99, "&gt;99", IF(san_table_data!L416&lt;1, "&lt;1", san_table_data!L416))), "-")</f>
        <v>-</v>
      </c>
      <c r="M419" s="59" t="str">
        <f>IF(ISNUMBER(san_table_data!M416), IF(san_table_data!M416=-999,"NA",IF(san_table_data!M416&gt;99, "&gt;99", IF(san_table_data!M416&lt;1, "&lt;1", san_table_data!M416))), "-")</f>
        <v>-</v>
      </c>
      <c r="N419" s="59" t="str">
        <f>IF(ISNUMBER(san_table_data!N416), IF(san_table_data!N416=-999,"NA",IF(san_table_data!N416&gt;99, "&gt;99", IF(san_table_data!N416&lt;1, "&lt;1", san_table_data!N416))), "-")</f>
        <v>-</v>
      </c>
      <c r="O419" s="61" t="str">
        <f>IF(ISNUMBER(san_table_data!O416), IF(san_table_data!O416=-999,"NA",IF(san_table_data!O416&gt;99, "&gt;99", IF(san_table_data!O416&lt;1, "&lt;1", san_table_data!O416))), "-")</f>
        <v>-</v>
      </c>
      <c r="P419" s="47" t="str">
        <f>IF(ISNUMBER(san_table_data!P416), IF(san_table_data!P416=-999,"NA",san_table_data!P416), "-")</f>
        <v>-</v>
      </c>
      <c r="Q419" s="47" t="str">
        <f>IF(ISNUMBER(san_table_data!Q416), IF(san_table_data!Q416=-999,"NA",san_table_data!Q416), "-")</f>
        <v>-</v>
      </c>
      <c r="R419" s="60" t="str">
        <f>IF(ISNUMBER(san_table_data!R416), IF(san_table_data!R416=-999,"NA",IF(san_table_data!R416&gt;99, "&gt;99", IF(san_table_data!R416&lt;1, "&lt;1", san_table_data!R416))), "-")</f>
        <v>-</v>
      </c>
      <c r="S419" s="59" t="str">
        <f>IF(ISNUMBER(san_table_data!S416), IF(san_table_data!S416=-999,"NA",IF(san_table_data!S416&gt;99, "&gt;99", IF(san_table_data!S416&lt;1, "&lt;1", san_table_data!S416))), "-")</f>
        <v>-</v>
      </c>
      <c r="T419" s="59" t="str">
        <f>IF(ISNUMBER(san_table_data!T416), IF(san_table_data!T416=-999,"NA",IF(san_table_data!T416&gt;99, "&gt;99", IF(san_table_data!T416&lt;1, "&lt;1", san_table_data!T416))), "-")</f>
        <v>-</v>
      </c>
      <c r="U419" s="61" t="str">
        <f>IF(ISNUMBER(san_table_data!U416), IF(san_table_data!U416=-999,"NA",IF(san_table_data!U416&gt;99, "&gt;99", IF(san_table_data!U416&lt;1, "&lt;1", san_table_data!U416))), "-")</f>
        <v>-</v>
      </c>
      <c r="V419" s="47" t="str">
        <f>IF(ISNUMBER(san_table_data!V416), IF(san_table_data!V416=-999,"NA",san_table_data!V416), "-")</f>
        <v>-</v>
      </c>
      <c r="W419" s="47" t="str">
        <f>IF(ISNUMBER(san_table_data!W416), IF(san_table_data!W416=-999,"NA",san_table_data!W416), "-")</f>
        <v>-</v>
      </c>
      <c r="X419" s="47"/>
      <c r="Y419" s="47"/>
      <c r="Z419" s="62" t="str">
        <f>IF(ISNUMBER(san_table_data!Z416), IF(san_table_data!Z416=-999,"NA",IF(san_table_data!Z416&gt;99, "&gt;99", IF(san_table_data!Z416&lt;1, "&lt;1", san_table_data!Z416))), "-")</f>
        <v>-</v>
      </c>
      <c r="AA419" s="63" t="str">
        <f>IF(ISNUMBER(san_table_data!AA416), IF(san_table_data!AA416=-999,"NA",IF(san_table_data!AA416&gt;99, "&gt;99", IF(san_table_data!AA416&lt;1, "&lt;1", san_table_data!AA416))), "-")</f>
        <v>-</v>
      </c>
      <c r="AB419" s="63" t="str">
        <f>IF(ISNUMBER(san_table_data!AB416), IF(san_table_data!AB416=-999,"NA",IF(san_table_data!AB416&gt;99, "&gt;99", IF(san_table_data!AB416&lt;1, "&lt;1", san_table_data!AB416))), "-")</f>
        <v>-</v>
      </c>
      <c r="AC419" s="63" t="str">
        <f>IF(ISNUMBER(san_table_data!AC416), IF(san_table_data!AC416=-999,"NA",IF(san_table_data!AC416&gt;99, "&gt;99", IF(san_table_data!AC416&lt;1, "&lt;1", san_table_data!AC416))), "-")</f>
        <v>-</v>
      </c>
      <c r="AD419" s="59" t="str">
        <f>IF(ISNUMBER(san_table_data!AD416), IF(san_table_data!AD416=-999,"NA",IF(san_table_data!AD416&gt;99, "&gt;99", IF(san_table_data!AD416&lt;1, "&lt;1", san_table_data!AD416))), "-")</f>
        <v>-</v>
      </c>
      <c r="AE419" s="59" t="str">
        <f>IF(ISNUMBER(san_table_data!AE416), IF(san_table_data!AE416=-999,"NA",IF(san_table_data!AE416&gt;99, "&gt;99", IF(san_table_data!AE416&lt;1, "&lt;1", san_table_data!AE416))), "-")</f>
        <v>-</v>
      </c>
      <c r="AF419" s="59" t="str">
        <f>IF(ISNUMBER(san_table_data!AF416), IF(san_table_data!AF416=-999,"NA",IF(san_table_data!AF416&gt;99, "&gt;99", IF(san_table_data!AF416&lt;1, "&lt;1", san_table_data!AF416))), "-")</f>
        <v>-</v>
      </c>
      <c r="AG419" s="62" t="str">
        <f>IF(ISNUMBER(san_table_data!AG416), IF(san_table_data!AG416=-999,"NA",IF(san_table_data!AG416&gt;99, "&gt;99", IF(san_table_data!AG416&lt;1, "&lt;1", san_table_data!AG416))), "-")</f>
        <v>-</v>
      </c>
      <c r="AH419" s="63" t="str">
        <f>IF(ISNUMBER(san_table_data!AH416), IF(san_table_data!AH416=-999,"NA",IF(san_table_data!AH416&gt;99, "&gt;99", IF(san_table_data!AH416&lt;1, "&lt;1", san_table_data!AH416))), "-")</f>
        <v>-</v>
      </c>
      <c r="AI419" s="63" t="str">
        <f>IF(ISNUMBER(san_table_data!AI416), IF(san_table_data!AI416=-999,"NA",IF(san_table_data!AI416&gt;99, "&gt;99", IF(san_table_data!AI416&lt;1, "&lt;1", san_table_data!AI416))), "-")</f>
        <v>-</v>
      </c>
      <c r="AJ419" s="63" t="str">
        <f>IF(ISNUMBER(san_table_data!AJ416), IF(san_table_data!AJ416=-999,"NA",IF(san_table_data!AJ416&gt;99, "&gt;99", IF(san_table_data!AJ416&lt;1, "&lt;1", san_table_data!AJ416))), "-")</f>
        <v>-</v>
      </c>
      <c r="AK419" s="59" t="str">
        <f>IF(ISNUMBER(san_table_data!AK416), IF(san_table_data!AK416=-999,"NA",IF(san_table_data!AK416&gt;99, "&gt;99", IF(san_table_data!AK416&lt;1, "&lt;1", san_table_data!AK416))), "-")</f>
        <v>-</v>
      </c>
      <c r="AL419" s="59" t="str">
        <f>IF(ISNUMBER(san_table_data!AL416), IF(san_table_data!AL416=-999,"NA",IF(san_table_data!AL416&gt;99, "&gt;99", IF(san_table_data!AL416&lt;1, "&lt;1", san_table_data!AL416))), "-")</f>
        <v>-</v>
      </c>
      <c r="AM419" s="59" t="str">
        <f>IF(ISNUMBER(san_table_data!AM416), IF(san_table_data!AM416=-999,"NA",IF(san_table_data!AM416&gt;99, "&gt;99", IF(san_table_data!AM416&lt;1, "&lt;1", san_table_data!AM416))), "-")</f>
        <v>-</v>
      </c>
      <c r="AN419" s="62" t="str">
        <f>IF(ISNUMBER(san_table_data!AN416), IF(san_table_data!AN416=-999,"NA",IF(san_table_data!AN416&gt;99, "&gt;99", IF(san_table_data!AN416&lt;1, "&lt;1", san_table_data!AN416))), "-")</f>
        <v>-</v>
      </c>
      <c r="AO419" s="63" t="str">
        <f>IF(ISNUMBER(san_table_data!AO416), IF(san_table_data!AO416=-999,"NA",IF(san_table_data!AO416&gt;99, "&gt;99", IF(san_table_data!AO416&lt;1, "&lt;1", san_table_data!AO416))), "-")</f>
        <v>-</v>
      </c>
      <c r="AP419" s="63" t="str">
        <f>IF(ISNUMBER(san_table_data!AP416), IF(san_table_data!AP416=-999,"NA",IF(san_table_data!AP416&gt;99, "&gt;99", IF(san_table_data!AP416&lt;1, "&lt;1", san_table_data!AP416))), "-")</f>
        <v>-</v>
      </c>
      <c r="AQ419" s="63" t="str">
        <f>IF(ISNUMBER(san_table_data!AQ416), IF(san_table_data!AQ416=-999,"NA",IF(san_table_data!AQ416&gt;99, "&gt;99", IF(san_table_data!AQ416&lt;1, "&lt;1", san_table_data!AQ416))), "-")</f>
        <v>-</v>
      </c>
      <c r="AR419" s="59" t="str">
        <f>IF(ISNUMBER(san_table_data!AR416), IF(san_table_data!AR416=-999,"NA",IF(san_table_data!AR416&gt;99, "&gt;99", IF(san_table_data!AR416&lt;1, "&lt;1", san_table_data!AR416))), "-")</f>
        <v>-</v>
      </c>
      <c r="AS419" s="59" t="str">
        <f>IF(ISNUMBER(san_table_data!AS416), IF(san_table_data!AS416=-999,"NA",IF(san_table_data!AS416&gt;99, "&gt;99", IF(san_table_data!AS416&lt;1, "&lt;1", san_table_data!AS416))), "-")</f>
        <v>-</v>
      </c>
      <c r="AT419" s="59" t="str">
        <f>IF(ISNUMBER(san_table_data!AT416), IF(san_table_data!AT416=-999,"NA",IF(san_table_data!AT416&gt;99, "&gt;99", IF(san_table_data!AT416&lt;1, "&lt;1", san_table_data!AT416))), "-")</f>
        <v>-</v>
      </c>
    </row>
    <row r="420" x14ac:dyDescent="0.25">
      <c r="A420" s="56" t="str">
        <f>IF(ISBLANK(san_table_data!A417), "", san_table_data!A417)</f>
        <v/>
      </c>
      <c r="B420" s="56" t="str">
        <f>IF(ISBLANK(san_table_data!B417), "", san_table_data!B417)</f>
        <v/>
      </c>
      <c r="C420" s="57" t="str">
        <f>IF(ISNUMBER(san_table_data!C417), san_table_data!C417, "-")</f>
        <v>-</v>
      </c>
      <c r="D420" s="58" t="str">
        <f>IF(ISNUMBER(san_table_data!D417), san_table_data!D417, "-")</f>
        <v>-</v>
      </c>
      <c r="E420" s="59" t="str">
        <f>IF(ISNUMBER(san_table_data!E417), san_table_data!E417, "-")</f>
        <v>-</v>
      </c>
      <c r="F420" s="60" t="str">
        <f>IF(ISNUMBER(san_table_data!F417), IF(san_table_data!F417=-999,"NA",IF(san_table_data!F417&gt;99, "&gt;99", IF(san_table_data!F417&lt;1, "&lt;1", san_table_data!F417))), "-")</f>
        <v>-</v>
      </c>
      <c r="G420" s="59" t="str">
        <f>IF(ISNUMBER(san_table_data!G417), IF(san_table_data!G417=-999,"NA",IF(san_table_data!G417&gt;99, "&gt;99", IF(san_table_data!G417&lt;1, "&lt;1", san_table_data!G417))), "-")</f>
        <v>-</v>
      </c>
      <c r="H420" s="59" t="str">
        <f>IF(ISNUMBER(san_table_data!H417), IF(san_table_data!H417=-999,"NA",IF(san_table_data!H417&gt;99, "&gt;99", IF(san_table_data!H417&lt;1, "&lt;1", san_table_data!H417))), "-")</f>
        <v>-</v>
      </c>
      <c r="I420" s="61" t="str">
        <f>IF(ISNUMBER(san_table_data!I417), IF(san_table_data!I417=-999,"NA",IF(san_table_data!I417&gt;99, "&gt;99", IF(san_table_data!I417&lt;1, "&lt;1", san_table_data!I417))), "-")</f>
        <v>-</v>
      </c>
      <c r="J420" s="47" t="str">
        <f>IF(ISNUMBER(san_table_data!J417), IF(san_table_data!J417=-999,"NA",san_table_data!J417), "-")</f>
        <v>-</v>
      </c>
      <c r="K420" s="47" t="str">
        <f>IF(ISNUMBER(san_table_data!K417), IF(san_table_data!K417=-999,"NA",san_table_data!K417), "-")</f>
        <v>-</v>
      </c>
      <c r="L420" s="60" t="str">
        <f>IF(ISNUMBER(san_table_data!L417), IF(san_table_data!L417=-999,"NA",IF(san_table_data!L417&gt;99, "&gt;99", IF(san_table_data!L417&lt;1, "&lt;1", san_table_data!L417))), "-")</f>
        <v>-</v>
      </c>
      <c r="M420" s="59" t="str">
        <f>IF(ISNUMBER(san_table_data!M417), IF(san_table_data!M417=-999,"NA",IF(san_table_data!M417&gt;99, "&gt;99", IF(san_table_data!M417&lt;1, "&lt;1", san_table_data!M417))), "-")</f>
        <v>-</v>
      </c>
      <c r="N420" s="59" t="str">
        <f>IF(ISNUMBER(san_table_data!N417), IF(san_table_data!N417=-999,"NA",IF(san_table_data!N417&gt;99, "&gt;99", IF(san_table_data!N417&lt;1, "&lt;1", san_table_data!N417))), "-")</f>
        <v>-</v>
      </c>
      <c r="O420" s="61" t="str">
        <f>IF(ISNUMBER(san_table_data!O417), IF(san_table_data!O417=-999,"NA",IF(san_table_data!O417&gt;99, "&gt;99", IF(san_table_data!O417&lt;1, "&lt;1", san_table_data!O417))), "-")</f>
        <v>-</v>
      </c>
      <c r="P420" s="47" t="str">
        <f>IF(ISNUMBER(san_table_data!P417), IF(san_table_data!P417=-999,"NA",san_table_data!P417), "-")</f>
        <v>-</v>
      </c>
      <c r="Q420" s="47" t="str">
        <f>IF(ISNUMBER(san_table_data!Q417), IF(san_table_data!Q417=-999,"NA",san_table_data!Q417), "-")</f>
        <v>-</v>
      </c>
      <c r="R420" s="60" t="str">
        <f>IF(ISNUMBER(san_table_data!R417), IF(san_table_data!R417=-999,"NA",IF(san_table_data!R417&gt;99, "&gt;99", IF(san_table_data!R417&lt;1, "&lt;1", san_table_data!R417))), "-")</f>
        <v>-</v>
      </c>
      <c r="S420" s="59" t="str">
        <f>IF(ISNUMBER(san_table_data!S417), IF(san_table_data!S417=-999,"NA",IF(san_table_data!S417&gt;99, "&gt;99", IF(san_table_data!S417&lt;1, "&lt;1", san_table_data!S417))), "-")</f>
        <v>-</v>
      </c>
      <c r="T420" s="59" t="str">
        <f>IF(ISNUMBER(san_table_data!T417), IF(san_table_data!T417=-999,"NA",IF(san_table_data!T417&gt;99, "&gt;99", IF(san_table_data!T417&lt;1, "&lt;1", san_table_data!T417))), "-")</f>
        <v>-</v>
      </c>
      <c r="U420" s="61" t="str">
        <f>IF(ISNUMBER(san_table_data!U417), IF(san_table_data!U417=-999,"NA",IF(san_table_data!U417&gt;99, "&gt;99", IF(san_table_data!U417&lt;1, "&lt;1", san_table_data!U417))), "-")</f>
        <v>-</v>
      </c>
      <c r="V420" s="47" t="str">
        <f>IF(ISNUMBER(san_table_data!V417), IF(san_table_data!V417=-999,"NA",san_table_data!V417), "-")</f>
        <v>-</v>
      </c>
      <c r="W420" s="47" t="str">
        <f>IF(ISNUMBER(san_table_data!W417), IF(san_table_data!W417=-999,"NA",san_table_data!W417), "-")</f>
        <v>-</v>
      </c>
      <c r="X420" s="47"/>
      <c r="Y420" s="47"/>
      <c r="Z420" s="62" t="str">
        <f>IF(ISNUMBER(san_table_data!Z417), IF(san_table_data!Z417=-999,"NA",IF(san_table_data!Z417&gt;99, "&gt;99", IF(san_table_data!Z417&lt;1, "&lt;1", san_table_data!Z417))), "-")</f>
        <v>-</v>
      </c>
      <c r="AA420" s="63" t="str">
        <f>IF(ISNUMBER(san_table_data!AA417), IF(san_table_data!AA417=-999,"NA",IF(san_table_data!AA417&gt;99, "&gt;99", IF(san_table_data!AA417&lt;1, "&lt;1", san_table_data!AA417))), "-")</f>
        <v>-</v>
      </c>
      <c r="AB420" s="63" t="str">
        <f>IF(ISNUMBER(san_table_data!AB417), IF(san_table_data!AB417=-999,"NA",IF(san_table_data!AB417&gt;99, "&gt;99", IF(san_table_data!AB417&lt;1, "&lt;1", san_table_data!AB417))), "-")</f>
        <v>-</v>
      </c>
      <c r="AC420" s="63" t="str">
        <f>IF(ISNUMBER(san_table_data!AC417), IF(san_table_data!AC417=-999,"NA",IF(san_table_data!AC417&gt;99, "&gt;99", IF(san_table_data!AC417&lt;1, "&lt;1", san_table_data!AC417))), "-")</f>
        <v>-</v>
      </c>
      <c r="AD420" s="59" t="str">
        <f>IF(ISNUMBER(san_table_data!AD417), IF(san_table_data!AD417=-999,"NA",IF(san_table_data!AD417&gt;99, "&gt;99", IF(san_table_data!AD417&lt;1, "&lt;1", san_table_data!AD417))), "-")</f>
        <v>-</v>
      </c>
      <c r="AE420" s="59" t="str">
        <f>IF(ISNUMBER(san_table_data!AE417), IF(san_table_data!AE417=-999,"NA",IF(san_table_data!AE417&gt;99, "&gt;99", IF(san_table_data!AE417&lt;1, "&lt;1", san_table_data!AE417))), "-")</f>
        <v>-</v>
      </c>
      <c r="AF420" s="59" t="str">
        <f>IF(ISNUMBER(san_table_data!AF417), IF(san_table_data!AF417=-999,"NA",IF(san_table_data!AF417&gt;99, "&gt;99", IF(san_table_data!AF417&lt;1, "&lt;1", san_table_data!AF417))), "-")</f>
        <v>-</v>
      </c>
      <c r="AG420" s="62" t="str">
        <f>IF(ISNUMBER(san_table_data!AG417), IF(san_table_data!AG417=-999,"NA",IF(san_table_data!AG417&gt;99, "&gt;99", IF(san_table_data!AG417&lt;1, "&lt;1", san_table_data!AG417))), "-")</f>
        <v>-</v>
      </c>
      <c r="AH420" s="63" t="str">
        <f>IF(ISNUMBER(san_table_data!AH417), IF(san_table_data!AH417=-999,"NA",IF(san_table_data!AH417&gt;99, "&gt;99", IF(san_table_data!AH417&lt;1, "&lt;1", san_table_data!AH417))), "-")</f>
        <v>-</v>
      </c>
      <c r="AI420" s="63" t="str">
        <f>IF(ISNUMBER(san_table_data!AI417), IF(san_table_data!AI417=-999,"NA",IF(san_table_data!AI417&gt;99, "&gt;99", IF(san_table_data!AI417&lt;1, "&lt;1", san_table_data!AI417))), "-")</f>
        <v>-</v>
      </c>
      <c r="AJ420" s="63" t="str">
        <f>IF(ISNUMBER(san_table_data!AJ417), IF(san_table_data!AJ417=-999,"NA",IF(san_table_data!AJ417&gt;99, "&gt;99", IF(san_table_data!AJ417&lt;1, "&lt;1", san_table_data!AJ417))), "-")</f>
        <v>-</v>
      </c>
      <c r="AK420" s="59" t="str">
        <f>IF(ISNUMBER(san_table_data!AK417), IF(san_table_data!AK417=-999,"NA",IF(san_table_data!AK417&gt;99, "&gt;99", IF(san_table_data!AK417&lt;1, "&lt;1", san_table_data!AK417))), "-")</f>
        <v>-</v>
      </c>
      <c r="AL420" s="59" t="str">
        <f>IF(ISNUMBER(san_table_data!AL417), IF(san_table_data!AL417=-999,"NA",IF(san_table_data!AL417&gt;99, "&gt;99", IF(san_table_data!AL417&lt;1, "&lt;1", san_table_data!AL417))), "-")</f>
        <v>-</v>
      </c>
      <c r="AM420" s="59" t="str">
        <f>IF(ISNUMBER(san_table_data!AM417), IF(san_table_data!AM417=-999,"NA",IF(san_table_data!AM417&gt;99, "&gt;99", IF(san_table_data!AM417&lt;1, "&lt;1", san_table_data!AM417))), "-")</f>
        <v>-</v>
      </c>
      <c r="AN420" s="62" t="str">
        <f>IF(ISNUMBER(san_table_data!AN417), IF(san_table_data!AN417=-999,"NA",IF(san_table_data!AN417&gt;99, "&gt;99", IF(san_table_data!AN417&lt;1, "&lt;1", san_table_data!AN417))), "-")</f>
        <v>-</v>
      </c>
      <c r="AO420" s="63" t="str">
        <f>IF(ISNUMBER(san_table_data!AO417), IF(san_table_data!AO417=-999,"NA",IF(san_table_data!AO417&gt;99, "&gt;99", IF(san_table_data!AO417&lt;1, "&lt;1", san_table_data!AO417))), "-")</f>
        <v>-</v>
      </c>
      <c r="AP420" s="63" t="str">
        <f>IF(ISNUMBER(san_table_data!AP417), IF(san_table_data!AP417=-999,"NA",IF(san_table_data!AP417&gt;99, "&gt;99", IF(san_table_data!AP417&lt;1, "&lt;1", san_table_data!AP417))), "-")</f>
        <v>-</v>
      </c>
      <c r="AQ420" s="63" t="str">
        <f>IF(ISNUMBER(san_table_data!AQ417), IF(san_table_data!AQ417=-999,"NA",IF(san_table_data!AQ417&gt;99, "&gt;99", IF(san_table_data!AQ417&lt;1, "&lt;1", san_table_data!AQ417))), "-")</f>
        <v>-</v>
      </c>
      <c r="AR420" s="59" t="str">
        <f>IF(ISNUMBER(san_table_data!AR417), IF(san_table_data!AR417=-999,"NA",IF(san_table_data!AR417&gt;99, "&gt;99", IF(san_table_data!AR417&lt;1, "&lt;1", san_table_data!AR417))), "-")</f>
        <v>-</v>
      </c>
      <c r="AS420" s="59" t="str">
        <f>IF(ISNUMBER(san_table_data!AS417), IF(san_table_data!AS417=-999,"NA",IF(san_table_data!AS417&gt;99, "&gt;99", IF(san_table_data!AS417&lt;1, "&lt;1", san_table_data!AS417))), "-")</f>
        <v>-</v>
      </c>
      <c r="AT420" s="59" t="str">
        <f>IF(ISNUMBER(san_table_data!AT417), IF(san_table_data!AT417=-999,"NA",IF(san_table_data!AT417&gt;99, "&gt;99", IF(san_table_data!AT417&lt;1, "&lt;1", san_table_data!AT417))), "-")</f>
        <v>-</v>
      </c>
    </row>
    <row r="421" x14ac:dyDescent="0.25">
      <c r="A421" s="56" t="str">
        <f>IF(ISBLANK(san_table_data!A418), "", san_table_data!A418)</f>
        <v/>
      </c>
      <c r="B421" s="56" t="str">
        <f>IF(ISBLANK(san_table_data!B418), "", san_table_data!B418)</f>
        <v/>
      </c>
      <c r="C421" s="57" t="str">
        <f>IF(ISNUMBER(san_table_data!C418), san_table_data!C418, "-")</f>
        <v>-</v>
      </c>
      <c r="D421" s="58" t="str">
        <f>IF(ISNUMBER(san_table_data!D418), san_table_data!D418, "-")</f>
        <v>-</v>
      </c>
      <c r="E421" s="59" t="str">
        <f>IF(ISNUMBER(san_table_data!E418), san_table_data!E418, "-")</f>
        <v>-</v>
      </c>
      <c r="F421" s="60" t="str">
        <f>IF(ISNUMBER(san_table_data!F418), IF(san_table_data!F418=-999,"NA",IF(san_table_data!F418&gt;99, "&gt;99", IF(san_table_data!F418&lt;1, "&lt;1", san_table_data!F418))), "-")</f>
        <v>-</v>
      </c>
      <c r="G421" s="59" t="str">
        <f>IF(ISNUMBER(san_table_data!G418), IF(san_table_data!G418=-999,"NA",IF(san_table_data!G418&gt;99, "&gt;99", IF(san_table_data!G418&lt;1, "&lt;1", san_table_data!G418))), "-")</f>
        <v>-</v>
      </c>
      <c r="H421" s="59" t="str">
        <f>IF(ISNUMBER(san_table_data!H418), IF(san_table_data!H418=-999,"NA",IF(san_table_data!H418&gt;99, "&gt;99", IF(san_table_data!H418&lt;1, "&lt;1", san_table_data!H418))), "-")</f>
        <v>-</v>
      </c>
      <c r="I421" s="61" t="str">
        <f>IF(ISNUMBER(san_table_data!I418), IF(san_table_data!I418=-999,"NA",IF(san_table_data!I418&gt;99, "&gt;99", IF(san_table_data!I418&lt;1, "&lt;1", san_table_data!I418))), "-")</f>
        <v>-</v>
      </c>
      <c r="J421" s="47" t="str">
        <f>IF(ISNUMBER(san_table_data!J418), IF(san_table_data!J418=-999,"NA",san_table_data!J418), "-")</f>
        <v>-</v>
      </c>
      <c r="K421" s="47" t="str">
        <f>IF(ISNUMBER(san_table_data!K418), IF(san_table_data!K418=-999,"NA",san_table_data!K418), "-")</f>
        <v>-</v>
      </c>
      <c r="L421" s="60" t="str">
        <f>IF(ISNUMBER(san_table_data!L418), IF(san_table_data!L418=-999,"NA",IF(san_table_data!L418&gt;99, "&gt;99", IF(san_table_data!L418&lt;1, "&lt;1", san_table_data!L418))), "-")</f>
        <v>-</v>
      </c>
      <c r="M421" s="59" t="str">
        <f>IF(ISNUMBER(san_table_data!M418), IF(san_table_data!M418=-999,"NA",IF(san_table_data!M418&gt;99, "&gt;99", IF(san_table_data!M418&lt;1, "&lt;1", san_table_data!M418))), "-")</f>
        <v>-</v>
      </c>
      <c r="N421" s="59" t="str">
        <f>IF(ISNUMBER(san_table_data!N418), IF(san_table_data!N418=-999,"NA",IF(san_table_data!N418&gt;99, "&gt;99", IF(san_table_data!N418&lt;1, "&lt;1", san_table_data!N418))), "-")</f>
        <v>-</v>
      </c>
      <c r="O421" s="61" t="str">
        <f>IF(ISNUMBER(san_table_data!O418), IF(san_table_data!O418=-999,"NA",IF(san_table_data!O418&gt;99, "&gt;99", IF(san_table_data!O418&lt;1, "&lt;1", san_table_data!O418))), "-")</f>
        <v>-</v>
      </c>
      <c r="P421" s="47" t="str">
        <f>IF(ISNUMBER(san_table_data!P418), IF(san_table_data!P418=-999,"NA",san_table_data!P418), "-")</f>
        <v>-</v>
      </c>
      <c r="Q421" s="47" t="str">
        <f>IF(ISNUMBER(san_table_data!Q418), IF(san_table_data!Q418=-999,"NA",san_table_data!Q418), "-")</f>
        <v>-</v>
      </c>
      <c r="R421" s="60" t="str">
        <f>IF(ISNUMBER(san_table_data!R418), IF(san_table_data!R418=-999,"NA",IF(san_table_data!R418&gt;99, "&gt;99", IF(san_table_data!R418&lt;1, "&lt;1", san_table_data!R418))), "-")</f>
        <v>-</v>
      </c>
      <c r="S421" s="59" t="str">
        <f>IF(ISNUMBER(san_table_data!S418), IF(san_table_data!S418=-999,"NA",IF(san_table_data!S418&gt;99, "&gt;99", IF(san_table_data!S418&lt;1, "&lt;1", san_table_data!S418))), "-")</f>
        <v>-</v>
      </c>
      <c r="T421" s="59" t="str">
        <f>IF(ISNUMBER(san_table_data!T418), IF(san_table_data!T418=-999,"NA",IF(san_table_data!T418&gt;99, "&gt;99", IF(san_table_data!T418&lt;1, "&lt;1", san_table_data!T418))), "-")</f>
        <v>-</v>
      </c>
      <c r="U421" s="61" t="str">
        <f>IF(ISNUMBER(san_table_data!U418), IF(san_table_data!U418=-999,"NA",IF(san_table_data!U418&gt;99, "&gt;99", IF(san_table_data!U418&lt;1, "&lt;1", san_table_data!U418))), "-")</f>
        <v>-</v>
      </c>
      <c r="V421" s="47" t="str">
        <f>IF(ISNUMBER(san_table_data!V418), IF(san_table_data!V418=-999,"NA",san_table_data!V418), "-")</f>
        <v>-</v>
      </c>
      <c r="W421" s="47" t="str">
        <f>IF(ISNUMBER(san_table_data!W418), IF(san_table_data!W418=-999,"NA",san_table_data!W418), "-")</f>
        <v>-</v>
      </c>
      <c r="X421" s="47"/>
      <c r="Y421" s="47"/>
      <c r="Z421" s="62" t="str">
        <f>IF(ISNUMBER(san_table_data!Z418), IF(san_table_data!Z418=-999,"NA",IF(san_table_data!Z418&gt;99, "&gt;99", IF(san_table_data!Z418&lt;1, "&lt;1", san_table_data!Z418))), "-")</f>
        <v>-</v>
      </c>
      <c r="AA421" s="63" t="str">
        <f>IF(ISNUMBER(san_table_data!AA418), IF(san_table_data!AA418=-999,"NA",IF(san_table_data!AA418&gt;99, "&gt;99", IF(san_table_data!AA418&lt;1, "&lt;1", san_table_data!AA418))), "-")</f>
        <v>-</v>
      </c>
      <c r="AB421" s="63" t="str">
        <f>IF(ISNUMBER(san_table_data!AB418), IF(san_table_data!AB418=-999,"NA",IF(san_table_data!AB418&gt;99, "&gt;99", IF(san_table_data!AB418&lt;1, "&lt;1", san_table_data!AB418))), "-")</f>
        <v>-</v>
      </c>
      <c r="AC421" s="63" t="str">
        <f>IF(ISNUMBER(san_table_data!AC418), IF(san_table_data!AC418=-999,"NA",IF(san_table_data!AC418&gt;99, "&gt;99", IF(san_table_data!AC418&lt;1, "&lt;1", san_table_data!AC418))), "-")</f>
        <v>-</v>
      </c>
      <c r="AD421" s="59" t="str">
        <f>IF(ISNUMBER(san_table_data!AD418), IF(san_table_data!AD418=-999,"NA",IF(san_table_data!AD418&gt;99, "&gt;99", IF(san_table_data!AD418&lt;1, "&lt;1", san_table_data!AD418))), "-")</f>
        <v>-</v>
      </c>
      <c r="AE421" s="59" t="str">
        <f>IF(ISNUMBER(san_table_data!AE418), IF(san_table_data!AE418=-999,"NA",IF(san_table_data!AE418&gt;99, "&gt;99", IF(san_table_data!AE418&lt;1, "&lt;1", san_table_data!AE418))), "-")</f>
        <v>-</v>
      </c>
      <c r="AF421" s="59" t="str">
        <f>IF(ISNUMBER(san_table_data!AF418), IF(san_table_data!AF418=-999,"NA",IF(san_table_data!AF418&gt;99, "&gt;99", IF(san_table_data!AF418&lt;1, "&lt;1", san_table_data!AF418))), "-")</f>
        <v>-</v>
      </c>
      <c r="AG421" s="62" t="str">
        <f>IF(ISNUMBER(san_table_data!AG418), IF(san_table_data!AG418=-999,"NA",IF(san_table_data!AG418&gt;99, "&gt;99", IF(san_table_data!AG418&lt;1, "&lt;1", san_table_data!AG418))), "-")</f>
        <v>-</v>
      </c>
      <c r="AH421" s="63" t="str">
        <f>IF(ISNUMBER(san_table_data!AH418), IF(san_table_data!AH418=-999,"NA",IF(san_table_data!AH418&gt;99, "&gt;99", IF(san_table_data!AH418&lt;1, "&lt;1", san_table_data!AH418))), "-")</f>
        <v>-</v>
      </c>
      <c r="AI421" s="63" t="str">
        <f>IF(ISNUMBER(san_table_data!AI418), IF(san_table_data!AI418=-999,"NA",IF(san_table_data!AI418&gt;99, "&gt;99", IF(san_table_data!AI418&lt;1, "&lt;1", san_table_data!AI418))), "-")</f>
        <v>-</v>
      </c>
      <c r="AJ421" s="63" t="str">
        <f>IF(ISNUMBER(san_table_data!AJ418), IF(san_table_data!AJ418=-999,"NA",IF(san_table_data!AJ418&gt;99, "&gt;99", IF(san_table_data!AJ418&lt;1, "&lt;1", san_table_data!AJ418))), "-")</f>
        <v>-</v>
      </c>
      <c r="AK421" s="59" t="str">
        <f>IF(ISNUMBER(san_table_data!AK418), IF(san_table_data!AK418=-999,"NA",IF(san_table_data!AK418&gt;99, "&gt;99", IF(san_table_data!AK418&lt;1, "&lt;1", san_table_data!AK418))), "-")</f>
        <v>-</v>
      </c>
      <c r="AL421" s="59" t="str">
        <f>IF(ISNUMBER(san_table_data!AL418), IF(san_table_data!AL418=-999,"NA",IF(san_table_data!AL418&gt;99, "&gt;99", IF(san_table_data!AL418&lt;1, "&lt;1", san_table_data!AL418))), "-")</f>
        <v>-</v>
      </c>
      <c r="AM421" s="59" t="str">
        <f>IF(ISNUMBER(san_table_data!AM418), IF(san_table_data!AM418=-999,"NA",IF(san_table_data!AM418&gt;99, "&gt;99", IF(san_table_data!AM418&lt;1, "&lt;1", san_table_data!AM418))), "-")</f>
        <v>-</v>
      </c>
      <c r="AN421" s="62" t="str">
        <f>IF(ISNUMBER(san_table_data!AN418), IF(san_table_data!AN418=-999,"NA",IF(san_table_data!AN418&gt;99, "&gt;99", IF(san_table_data!AN418&lt;1, "&lt;1", san_table_data!AN418))), "-")</f>
        <v>-</v>
      </c>
      <c r="AO421" s="63" t="str">
        <f>IF(ISNUMBER(san_table_data!AO418), IF(san_table_data!AO418=-999,"NA",IF(san_table_data!AO418&gt;99, "&gt;99", IF(san_table_data!AO418&lt;1, "&lt;1", san_table_data!AO418))), "-")</f>
        <v>-</v>
      </c>
      <c r="AP421" s="63" t="str">
        <f>IF(ISNUMBER(san_table_data!AP418), IF(san_table_data!AP418=-999,"NA",IF(san_table_data!AP418&gt;99, "&gt;99", IF(san_table_data!AP418&lt;1, "&lt;1", san_table_data!AP418))), "-")</f>
        <v>-</v>
      </c>
      <c r="AQ421" s="63" t="str">
        <f>IF(ISNUMBER(san_table_data!AQ418), IF(san_table_data!AQ418=-999,"NA",IF(san_table_data!AQ418&gt;99, "&gt;99", IF(san_table_data!AQ418&lt;1, "&lt;1", san_table_data!AQ418))), "-")</f>
        <v>-</v>
      </c>
      <c r="AR421" s="59" t="str">
        <f>IF(ISNUMBER(san_table_data!AR418), IF(san_table_data!AR418=-999,"NA",IF(san_table_data!AR418&gt;99, "&gt;99", IF(san_table_data!AR418&lt;1, "&lt;1", san_table_data!AR418))), "-")</f>
        <v>-</v>
      </c>
      <c r="AS421" s="59" t="str">
        <f>IF(ISNUMBER(san_table_data!AS418), IF(san_table_data!AS418=-999,"NA",IF(san_table_data!AS418&gt;99, "&gt;99", IF(san_table_data!AS418&lt;1, "&lt;1", san_table_data!AS418))), "-")</f>
        <v>-</v>
      </c>
      <c r="AT421" s="59" t="str">
        <f>IF(ISNUMBER(san_table_data!AT418), IF(san_table_data!AT418=-999,"NA",IF(san_table_data!AT418&gt;99, "&gt;99", IF(san_table_data!AT418&lt;1, "&lt;1", san_table_data!AT418))), "-")</f>
        <v>-</v>
      </c>
    </row>
    <row r="422" x14ac:dyDescent="0.25">
      <c r="A422" s="56" t="str">
        <f>IF(ISBLANK(san_table_data!A419), "", san_table_data!A419)</f>
        <v/>
      </c>
      <c r="B422" s="56" t="str">
        <f>IF(ISBLANK(san_table_data!B419), "", san_table_data!B419)</f>
        <v/>
      </c>
      <c r="C422" s="57" t="str">
        <f>IF(ISNUMBER(san_table_data!C419), san_table_data!C419, "-")</f>
        <v>-</v>
      </c>
      <c r="D422" s="58" t="str">
        <f>IF(ISNUMBER(san_table_data!D419), san_table_data!D419, "-")</f>
        <v>-</v>
      </c>
      <c r="E422" s="59" t="str">
        <f>IF(ISNUMBER(san_table_data!E419), san_table_data!E419, "-")</f>
        <v>-</v>
      </c>
      <c r="F422" s="60" t="str">
        <f>IF(ISNUMBER(san_table_data!F419), IF(san_table_data!F419=-999,"NA",IF(san_table_data!F419&gt;99, "&gt;99", IF(san_table_data!F419&lt;1, "&lt;1", san_table_data!F419))), "-")</f>
        <v>-</v>
      </c>
      <c r="G422" s="59" t="str">
        <f>IF(ISNUMBER(san_table_data!G419), IF(san_table_data!G419=-999,"NA",IF(san_table_data!G419&gt;99, "&gt;99", IF(san_table_data!G419&lt;1, "&lt;1", san_table_data!G419))), "-")</f>
        <v>-</v>
      </c>
      <c r="H422" s="59" t="str">
        <f>IF(ISNUMBER(san_table_data!H419), IF(san_table_data!H419=-999,"NA",IF(san_table_data!H419&gt;99, "&gt;99", IF(san_table_data!H419&lt;1, "&lt;1", san_table_data!H419))), "-")</f>
        <v>-</v>
      </c>
      <c r="I422" s="61" t="str">
        <f>IF(ISNUMBER(san_table_data!I419), IF(san_table_data!I419=-999,"NA",IF(san_table_data!I419&gt;99, "&gt;99", IF(san_table_data!I419&lt;1, "&lt;1", san_table_data!I419))), "-")</f>
        <v>-</v>
      </c>
      <c r="J422" s="47" t="str">
        <f>IF(ISNUMBER(san_table_data!J419), IF(san_table_data!J419=-999,"NA",san_table_data!J419), "-")</f>
        <v>-</v>
      </c>
      <c r="K422" s="47" t="str">
        <f>IF(ISNUMBER(san_table_data!K419), IF(san_table_data!K419=-999,"NA",san_table_data!K419), "-")</f>
        <v>-</v>
      </c>
      <c r="L422" s="60" t="str">
        <f>IF(ISNUMBER(san_table_data!L419), IF(san_table_data!L419=-999,"NA",IF(san_table_data!L419&gt;99, "&gt;99", IF(san_table_data!L419&lt;1, "&lt;1", san_table_data!L419))), "-")</f>
        <v>-</v>
      </c>
      <c r="M422" s="59" t="str">
        <f>IF(ISNUMBER(san_table_data!M419), IF(san_table_data!M419=-999,"NA",IF(san_table_data!M419&gt;99, "&gt;99", IF(san_table_data!M419&lt;1, "&lt;1", san_table_data!M419))), "-")</f>
        <v>-</v>
      </c>
      <c r="N422" s="59" t="str">
        <f>IF(ISNUMBER(san_table_data!N419), IF(san_table_data!N419=-999,"NA",IF(san_table_data!N419&gt;99, "&gt;99", IF(san_table_data!N419&lt;1, "&lt;1", san_table_data!N419))), "-")</f>
        <v>-</v>
      </c>
      <c r="O422" s="61" t="str">
        <f>IF(ISNUMBER(san_table_data!O419), IF(san_table_data!O419=-999,"NA",IF(san_table_data!O419&gt;99, "&gt;99", IF(san_table_data!O419&lt;1, "&lt;1", san_table_data!O419))), "-")</f>
        <v>-</v>
      </c>
      <c r="P422" s="47" t="str">
        <f>IF(ISNUMBER(san_table_data!P419), IF(san_table_data!P419=-999,"NA",san_table_data!P419), "-")</f>
        <v>-</v>
      </c>
      <c r="Q422" s="47" t="str">
        <f>IF(ISNUMBER(san_table_data!Q419), IF(san_table_data!Q419=-999,"NA",san_table_data!Q419), "-")</f>
        <v>-</v>
      </c>
      <c r="R422" s="60" t="str">
        <f>IF(ISNUMBER(san_table_data!R419), IF(san_table_data!R419=-999,"NA",IF(san_table_data!R419&gt;99, "&gt;99", IF(san_table_data!R419&lt;1, "&lt;1", san_table_data!R419))), "-")</f>
        <v>-</v>
      </c>
      <c r="S422" s="59" t="str">
        <f>IF(ISNUMBER(san_table_data!S419), IF(san_table_data!S419=-999,"NA",IF(san_table_data!S419&gt;99, "&gt;99", IF(san_table_data!S419&lt;1, "&lt;1", san_table_data!S419))), "-")</f>
        <v>-</v>
      </c>
      <c r="T422" s="59" t="str">
        <f>IF(ISNUMBER(san_table_data!T419), IF(san_table_data!T419=-999,"NA",IF(san_table_data!T419&gt;99, "&gt;99", IF(san_table_data!T419&lt;1, "&lt;1", san_table_data!T419))), "-")</f>
        <v>-</v>
      </c>
      <c r="U422" s="61" t="str">
        <f>IF(ISNUMBER(san_table_data!U419), IF(san_table_data!U419=-999,"NA",IF(san_table_data!U419&gt;99, "&gt;99", IF(san_table_data!U419&lt;1, "&lt;1", san_table_data!U419))), "-")</f>
        <v>-</v>
      </c>
      <c r="V422" s="47" t="str">
        <f>IF(ISNUMBER(san_table_data!V419), IF(san_table_data!V419=-999,"NA",san_table_data!V419), "-")</f>
        <v>-</v>
      </c>
      <c r="W422" s="47" t="str">
        <f>IF(ISNUMBER(san_table_data!W419), IF(san_table_data!W419=-999,"NA",san_table_data!W419), "-")</f>
        <v>-</v>
      </c>
      <c r="X422" s="47"/>
      <c r="Y422" s="47"/>
      <c r="Z422" s="62" t="str">
        <f>IF(ISNUMBER(san_table_data!Z419), IF(san_table_data!Z419=-999,"NA",IF(san_table_data!Z419&gt;99, "&gt;99", IF(san_table_data!Z419&lt;1, "&lt;1", san_table_data!Z419))), "-")</f>
        <v>-</v>
      </c>
      <c r="AA422" s="63" t="str">
        <f>IF(ISNUMBER(san_table_data!AA419), IF(san_table_data!AA419=-999,"NA",IF(san_table_data!AA419&gt;99, "&gt;99", IF(san_table_data!AA419&lt;1, "&lt;1", san_table_data!AA419))), "-")</f>
        <v>-</v>
      </c>
      <c r="AB422" s="63" t="str">
        <f>IF(ISNUMBER(san_table_data!AB419), IF(san_table_data!AB419=-999,"NA",IF(san_table_data!AB419&gt;99, "&gt;99", IF(san_table_data!AB419&lt;1, "&lt;1", san_table_data!AB419))), "-")</f>
        <v>-</v>
      </c>
      <c r="AC422" s="63" t="str">
        <f>IF(ISNUMBER(san_table_data!AC419), IF(san_table_data!AC419=-999,"NA",IF(san_table_data!AC419&gt;99, "&gt;99", IF(san_table_data!AC419&lt;1, "&lt;1", san_table_data!AC419))), "-")</f>
        <v>-</v>
      </c>
      <c r="AD422" s="59" t="str">
        <f>IF(ISNUMBER(san_table_data!AD419), IF(san_table_data!AD419=-999,"NA",IF(san_table_data!AD419&gt;99, "&gt;99", IF(san_table_data!AD419&lt;1, "&lt;1", san_table_data!AD419))), "-")</f>
        <v>-</v>
      </c>
      <c r="AE422" s="59" t="str">
        <f>IF(ISNUMBER(san_table_data!AE419), IF(san_table_data!AE419=-999,"NA",IF(san_table_data!AE419&gt;99, "&gt;99", IF(san_table_data!AE419&lt;1, "&lt;1", san_table_data!AE419))), "-")</f>
        <v>-</v>
      </c>
      <c r="AF422" s="59" t="str">
        <f>IF(ISNUMBER(san_table_data!AF419), IF(san_table_data!AF419=-999,"NA",IF(san_table_data!AF419&gt;99, "&gt;99", IF(san_table_data!AF419&lt;1, "&lt;1", san_table_data!AF419))), "-")</f>
        <v>-</v>
      </c>
      <c r="AG422" s="62" t="str">
        <f>IF(ISNUMBER(san_table_data!AG419), IF(san_table_data!AG419=-999,"NA",IF(san_table_data!AG419&gt;99, "&gt;99", IF(san_table_data!AG419&lt;1, "&lt;1", san_table_data!AG419))), "-")</f>
        <v>-</v>
      </c>
      <c r="AH422" s="63" t="str">
        <f>IF(ISNUMBER(san_table_data!AH419), IF(san_table_data!AH419=-999,"NA",IF(san_table_data!AH419&gt;99, "&gt;99", IF(san_table_data!AH419&lt;1, "&lt;1", san_table_data!AH419))), "-")</f>
        <v>-</v>
      </c>
      <c r="AI422" s="63" t="str">
        <f>IF(ISNUMBER(san_table_data!AI419), IF(san_table_data!AI419=-999,"NA",IF(san_table_data!AI419&gt;99, "&gt;99", IF(san_table_data!AI419&lt;1, "&lt;1", san_table_data!AI419))), "-")</f>
        <v>-</v>
      </c>
      <c r="AJ422" s="63" t="str">
        <f>IF(ISNUMBER(san_table_data!AJ419), IF(san_table_data!AJ419=-999,"NA",IF(san_table_data!AJ419&gt;99, "&gt;99", IF(san_table_data!AJ419&lt;1, "&lt;1", san_table_data!AJ419))), "-")</f>
        <v>-</v>
      </c>
      <c r="AK422" s="59" t="str">
        <f>IF(ISNUMBER(san_table_data!AK419), IF(san_table_data!AK419=-999,"NA",IF(san_table_data!AK419&gt;99, "&gt;99", IF(san_table_data!AK419&lt;1, "&lt;1", san_table_data!AK419))), "-")</f>
        <v>-</v>
      </c>
      <c r="AL422" s="59" t="str">
        <f>IF(ISNUMBER(san_table_data!AL419), IF(san_table_data!AL419=-999,"NA",IF(san_table_data!AL419&gt;99, "&gt;99", IF(san_table_data!AL419&lt;1, "&lt;1", san_table_data!AL419))), "-")</f>
        <v>-</v>
      </c>
      <c r="AM422" s="59" t="str">
        <f>IF(ISNUMBER(san_table_data!AM419), IF(san_table_data!AM419=-999,"NA",IF(san_table_data!AM419&gt;99, "&gt;99", IF(san_table_data!AM419&lt;1, "&lt;1", san_table_data!AM419))), "-")</f>
        <v>-</v>
      </c>
      <c r="AN422" s="62" t="str">
        <f>IF(ISNUMBER(san_table_data!AN419), IF(san_table_data!AN419=-999,"NA",IF(san_table_data!AN419&gt;99, "&gt;99", IF(san_table_data!AN419&lt;1, "&lt;1", san_table_data!AN419))), "-")</f>
        <v>-</v>
      </c>
      <c r="AO422" s="63" t="str">
        <f>IF(ISNUMBER(san_table_data!AO419), IF(san_table_data!AO419=-999,"NA",IF(san_table_data!AO419&gt;99, "&gt;99", IF(san_table_data!AO419&lt;1, "&lt;1", san_table_data!AO419))), "-")</f>
        <v>-</v>
      </c>
      <c r="AP422" s="63" t="str">
        <f>IF(ISNUMBER(san_table_data!AP419), IF(san_table_data!AP419=-999,"NA",IF(san_table_data!AP419&gt;99, "&gt;99", IF(san_table_data!AP419&lt;1, "&lt;1", san_table_data!AP419))), "-")</f>
        <v>-</v>
      </c>
      <c r="AQ422" s="63" t="str">
        <f>IF(ISNUMBER(san_table_data!AQ419), IF(san_table_data!AQ419=-999,"NA",IF(san_table_data!AQ419&gt;99, "&gt;99", IF(san_table_data!AQ419&lt;1, "&lt;1", san_table_data!AQ419))), "-")</f>
        <v>-</v>
      </c>
      <c r="AR422" s="59" t="str">
        <f>IF(ISNUMBER(san_table_data!AR419), IF(san_table_data!AR419=-999,"NA",IF(san_table_data!AR419&gt;99, "&gt;99", IF(san_table_data!AR419&lt;1, "&lt;1", san_table_data!AR419))), "-")</f>
        <v>-</v>
      </c>
      <c r="AS422" s="59" t="str">
        <f>IF(ISNUMBER(san_table_data!AS419), IF(san_table_data!AS419=-999,"NA",IF(san_table_data!AS419&gt;99, "&gt;99", IF(san_table_data!AS419&lt;1, "&lt;1", san_table_data!AS419))), "-")</f>
        <v>-</v>
      </c>
      <c r="AT422" s="59" t="str">
        <f>IF(ISNUMBER(san_table_data!AT419), IF(san_table_data!AT419=-999,"NA",IF(san_table_data!AT419&gt;99, "&gt;99", IF(san_table_data!AT419&lt;1, "&lt;1", san_table_data!AT419))), "-")</f>
        <v>-</v>
      </c>
    </row>
    <row r="423" x14ac:dyDescent="0.25">
      <c r="A423" s="56" t="str">
        <f>IF(ISBLANK(san_table_data!A420), "", san_table_data!A420)</f>
        <v/>
      </c>
      <c r="B423" s="56" t="str">
        <f>IF(ISBLANK(san_table_data!B420), "", san_table_data!B420)</f>
        <v/>
      </c>
      <c r="C423" s="57" t="str">
        <f>IF(ISNUMBER(san_table_data!C420), san_table_data!C420, "-")</f>
        <v>-</v>
      </c>
      <c r="D423" s="58" t="str">
        <f>IF(ISNUMBER(san_table_data!D420), san_table_data!D420, "-")</f>
        <v>-</v>
      </c>
      <c r="E423" s="59" t="str">
        <f>IF(ISNUMBER(san_table_data!E420), san_table_data!E420, "-")</f>
        <v>-</v>
      </c>
      <c r="F423" s="60" t="str">
        <f>IF(ISNUMBER(san_table_data!F420), IF(san_table_data!F420=-999,"NA",IF(san_table_data!F420&gt;99, "&gt;99", IF(san_table_data!F420&lt;1, "&lt;1", san_table_data!F420))), "-")</f>
        <v>-</v>
      </c>
      <c r="G423" s="59" t="str">
        <f>IF(ISNUMBER(san_table_data!G420), IF(san_table_data!G420=-999,"NA",IF(san_table_data!G420&gt;99, "&gt;99", IF(san_table_data!G420&lt;1, "&lt;1", san_table_data!G420))), "-")</f>
        <v>-</v>
      </c>
      <c r="H423" s="59" t="str">
        <f>IF(ISNUMBER(san_table_data!H420), IF(san_table_data!H420=-999,"NA",IF(san_table_data!H420&gt;99, "&gt;99", IF(san_table_data!H420&lt;1, "&lt;1", san_table_data!H420))), "-")</f>
        <v>-</v>
      </c>
      <c r="I423" s="61" t="str">
        <f>IF(ISNUMBER(san_table_data!I420), IF(san_table_data!I420=-999,"NA",IF(san_table_data!I420&gt;99, "&gt;99", IF(san_table_data!I420&lt;1, "&lt;1", san_table_data!I420))), "-")</f>
        <v>-</v>
      </c>
      <c r="J423" s="47" t="str">
        <f>IF(ISNUMBER(san_table_data!J420), IF(san_table_data!J420=-999,"NA",san_table_data!J420), "-")</f>
        <v>-</v>
      </c>
      <c r="K423" s="47" t="str">
        <f>IF(ISNUMBER(san_table_data!K420), IF(san_table_data!K420=-999,"NA",san_table_data!K420), "-")</f>
        <v>-</v>
      </c>
      <c r="L423" s="60" t="str">
        <f>IF(ISNUMBER(san_table_data!L420), IF(san_table_data!L420=-999,"NA",IF(san_table_data!L420&gt;99, "&gt;99", IF(san_table_data!L420&lt;1, "&lt;1", san_table_data!L420))), "-")</f>
        <v>-</v>
      </c>
      <c r="M423" s="59" t="str">
        <f>IF(ISNUMBER(san_table_data!M420), IF(san_table_data!M420=-999,"NA",IF(san_table_data!M420&gt;99, "&gt;99", IF(san_table_data!M420&lt;1, "&lt;1", san_table_data!M420))), "-")</f>
        <v>-</v>
      </c>
      <c r="N423" s="59" t="str">
        <f>IF(ISNUMBER(san_table_data!N420), IF(san_table_data!N420=-999,"NA",IF(san_table_data!N420&gt;99, "&gt;99", IF(san_table_data!N420&lt;1, "&lt;1", san_table_data!N420))), "-")</f>
        <v>-</v>
      </c>
      <c r="O423" s="61" t="str">
        <f>IF(ISNUMBER(san_table_data!O420), IF(san_table_data!O420=-999,"NA",IF(san_table_data!O420&gt;99, "&gt;99", IF(san_table_data!O420&lt;1, "&lt;1", san_table_data!O420))), "-")</f>
        <v>-</v>
      </c>
      <c r="P423" s="47" t="str">
        <f>IF(ISNUMBER(san_table_data!P420), IF(san_table_data!P420=-999,"NA",san_table_data!P420), "-")</f>
        <v>-</v>
      </c>
      <c r="Q423" s="47" t="str">
        <f>IF(ISNUMBER(san_table_data!Q420), IF(san_table_data!Q420=-999,"NA",san_table_data!Q420), "-")</f>
        <v>-</v>
      </c>
      <c r="R423" s="60" t="str">
        <f>IF(ISNUMBER(san_table_data!R420), IF(san_table_data!R420=-999,"NA",IF(san_table_data!R420&gt;99, "&gt;99", IF(san_table_data!R420&lt;1, "&lt;1", san_table_data!R420))), "-")</f>
        <v>-</v>
      </c>
      <c r="S423" s="59" t="str">
        <f>IF(ISNUMBER(san_table_data!S420), IF(san_table_data!S420=-999,"NA",IF(san_table_data!S420&gt;99, "&gt;99", IF(san_table_data!S420&lt;1, "&lt;1", san_table_data!S420))), "-")</f>
        <v>-</v>
      </c>
      <c r="T423" s="59" t="str">
        <f>IF(ISNUMBER(san_table_data!T420), IF(san_table_data!T420=-999,"NA",IF(san_table_data!T420&gt;99, "&gt;99", IF(san_table_data!T420&lt;1, "&lt;1", san_table_data!T420))), "-")</f>
        <v>-</v>
      </c>
      <c r="U423" s="61" t="str">
        <f>IF(ISNUMBER(san_table_data!U420), IF(san_table_data!U420=-999,"NA",IF(san_table_data!U420&gt;99, "&gt;99", IF(san_table_data!U420&lt;1, "&lt;1", san_table_data!U420))), "-")</f>
        <v>-</v>
      </c>
      <c r="V423" s="47" t="str">
        <f>IF(ISNUMBER(san_table_data!V420), IF(san_table_data!V420=-999,"NA",san_table_data!V420), "-")</f>
        <v>-</v>
      </c>
      <c r="W423" s="47" t="str">
        <f>IF(ISNUMBER(san_table_data!W420), IF(san_table_data!W420=-999,"NA",san_table_data!W420), "-")</f>
        <v>-</v>
      </c>
      <c r="X423" s="47"/>
      <c r="Y423" s="47"/>
      <c r="Z423" s="62" t="str">
        <f>IF(ISNUMBER(san_table_data!Z420), IF(san_table_data!Z420=-999,"NA",IF(san_table_data!Z420&gt;99, "&gt;99", IF(san_table_data!Z420&lt;1, "&lt;1", san_table_data!Z420))), "-")</f>
        <v>-</v>
      </c>
      <c r="AA423" s="63" t="str">
        <f>IF(ISNUMBER(san_table_data!AA420), IF(san_table_data!AA420=-999,"NA",IF(san_table_data!AA420&gt;99, "&gt;99", IF(san_table_data!AA420&lt;1, "&lt;1", san_table_data!AA420))), "-")</f>
        <v>-</v>
      </c>
      <c r="AB423" s="63" t="str">
        <f>IF(ISNUMBER(san_table_data!AB420), IF(san_table_data!AB420=-999,"NA",IF(san_table_data!AB420&gt;99, "&gt;99", IF(san_table_data!AB420&lt;1, "&lt;1", san_table_data!AB420))), "-")</f>
        <v>-</v>
      </c>
      <c r="AC423" s="63" t="str">
        <f>IF(ISNUMBER(san_table_data!AC420), IF(san_table_data!AC420=-999,"NA",IF(san_table_data!AC420&gt;99, "&gt;99", IF(san_table_data!AC420&lt;1, "&lt;1", san_table_data!AC420))), "-")</f>
        <v>-</v>
      </c>
      <c r="AD423" s="59" t="str">
        <f>IF(ISNUMBER(san_table_data!AD420), IF(san_table_data!AD420=-999,"NA",IF(san_table_data!AD420&gt;99, "&gt;99", IF(san_table_data!AD420&lt;1, "&lt;1", san_table_data!AD420))), "-")</f>
        <v>-</v>
      </c>
      <c r="AE423" s="59" t="str">
        <f>IF(ISNUMBER(san_table_data!AE420), IF(san_table_data!AE420=-999,"NA",IF(san_table_data!AE420&gt;99, "&gt;99", IF(san_table_data!AE420&lt;1, "&lt;1", san_table_data!AE420))), "-")</f>
        <v>-</v>
      </c>
      <c r="AF423" s="59" t="str">
        <f>IF(ISNUMBER(san_table_data!AF420), IF(san_table_data!AF420=-999,"NA",IF(san_table_data!AF420&gt;99, "&gt;99", IF(san_table_data!AF420&lt;1, "&lt;1", san_table_data!AF420))), "-")</f>
        <v>-</v>
      </c>
      <c r="AG423" s="62" t="str">
        <f>IF(ISNUMBER(san_table_data!AG420), IF(san_table_data!AG420=-999,"NA",IF(san_table_data!AG420&gt;99, "&gt;99", IF(san_table_data!AG420&lt;1, "&lt;1", san_table_data!AG420))), "-")</f>
        <v>-</v>
      </c>
      <c r="AH423" s="63" t="str">
        <f>IF(ISNUMBER(san_table_data!AH420), IF(san_table_data!AH420=-999,"NA",IF(san_table_data!AH420&gt;99, "&gt;99", IF(san_table_data!AH420&lt;1, "&lt;1", san_table_data!AH420))), "-")</f>
        <v>-</v>
      </c>
      <c r="AI423" s="63" t="str">
        <f>IF(ISNUMBER(san_table_data!AI420), IF(san_table_data!AI420=-999,"NA",IF(san_table_data!AI420&gt;99, "&gt;99", IF(san_table_data!AI420&lt;1, "&lt;1", san_table_data!AI420))), "-")</f>
        <v>-</v>
      </c>
      <c r="AJ423" s="63" t="str">
        <f>IF(ISNUMBER(san_table_data!AJ420), IF(san_table_data!AJ420=-999,"NA",IF(san_table_data!AJ420&gt;99, "&gt;99", IF(san_table_data!AJ420&lt;1, "&lt;1", san_table_data!AJ420))), "-")</f>
        <v>-</v>
      </c>
      <c r="AK423" s="59" t="str">
        <f>IF(ISNUMBER(san_table_data!AK420), IF(san_table_data!AK420=-999,"NA",IF(san_table_data!AK420&gt;99, "&gt;99", IF(san_table_data!AK420&lt;1, "&lt;1", san_table_data!AK420))), "-")</f>
        <v>-</v>
      </c>
      <c r="AL423" s="59" t="str">
        <f>IF(ISNUMBER(san_table_data!AL420), IF(san_table_data!AL420=-999,"NA",IF(san_table_data!AL420&gt;99, "&gt;99", IF(san_table_data!AL420&lt;1, "&lt;1", san_table_data!AL420))), "-")</f>
        <v>-</v>
      </c>
      <c r="AM423" s="59" t="str">
        <f>IF(ISNUMBER(san_table_data!AM420), IF(san_table_data!AM420=-999,"NA",IF(san_table_data!AM420&gt;99, "&gt;99", IF(san_table_data!AM420&lt;1, "&lt;1", san_table_data!AM420))), "-")</f>
        <v>-</v>
      </c>
      <c r="AN423" s="62" t="str">
        <f>IF(ISNUMBER(san_table_data!AN420), IF(san_table_data!AN420=-999,"NA",IF(san_table_data!AN420&gt;99, "&gt;99", IF(san_table_data!AN420&lt;1, "&lt;1", san_table_data!AN420))), "-")</f>
        <v>-</v>
      </c>
      <c r="AO423" s="63" t="str">
        <f>IF(ISNUMBER(san_table_data!AO420), IF(san_table_data!AO420=-999,"NA",IF(san_table_data!AO420&gt;99, "&gt;99", IF(san_table_data!AO420&lt;1, "&lt;1", san_table_data!AO420))), "-")</f>
        <v>-</v>
      </c>
      <c r="AP423" s="63" t="str">
        <f>IF(ISNUMBER(san_table_data!AP420), IF(san_table_data!AP420=-999,"NA",IF(san_table_data!AP420&gt;99, "&gt;99", IF(san_table_data!AP420&lt;1, "&lt;1", san_table_data!AP420))), "-")</f>
        <v>-</v>
      </c>
      <c r="AQ423" s="63" t="str">
        <f>IF(ISNUMBER(san_table_data!AQ420), IF(san_table_data!AQ420=-999,"NA",IF(san_table_data!AQ420&gt;99, "&gt;99", IF(san_table_data!AQ420&lt;1, "&lt;1", san_table_data!AQ420))), "-")</f>
        <v>-</v>
      </c>
      <c r="AR423" s="59" t="str">
        <f>IF(ISNUMBER(san_table_data!AR420), IF(san_table_data!AR420=-999,"NA",IF(san_table_data!AR420&gt;99, "&gt;99", IF(san_table_data!AR420&lt;1, "&lt;1", san_table_data!AR420))), "-")</f>
        <v>-</v>
      </c>
      <c r="AS423" s="59" t="str">
        <f>IF(ISNUMBER(san_table_data!AS420), IF(san_table_data!AS420=-999,"NA",IF(san_table_data!AS420&gt;99, "&gt;99", IF(san_table_data!AS420&lt;1, "&lt;1", san_table_data!AS420))), "-")</f>
        <v>-</v>
      </c>
      <c r="AT423" s="59" t="str">
        <f>IF(ISNUMBER(san_table_data!AT420), IF(san_table_data!AT420=-999,"NA",IF(san_table_data!AT420&gt;99, "&gt;99", IF(san_table_data!AT420&lt;1, "&lt;1", san_table_data!AT420))), "-")</f>
        <v>-</v>
      </c>
    </row>
    <row r="424" x14ac:dyDescent="0.25">
      <c r="A424" s="56" t="str">
        <f>IF(ISBLANK(san_table_data!A421), "", san_table_data!A421)</f>
        <v/>
      </c>
      <c r="B424" s="56" t="str">
        <f>IF(ISBLANK(san_table_data!B421), "", san_table_data!B421)</f>
        <v/>
      </c>
      <c r="C424" s="57" t="str">
        <f>IF(ISNUMBER(san_table_data!C421), san_table_data!C421, "-")</f>
        <v>-</v>
      </c>
      <c r="D424" s="58" t="str">
        <f>IF(ISNUMBER(san_table_data!D421), san_table_data!D421, "-")</f>
        <v>-</v>
      </c>
      <c r="E424" s="59" t="str">
        <f>IF(ISNUMBER(san_table_data!E421), san_table_data!E421, "-")</f>
        <v>-</v>
      </c>
      <c r="F424" s="60" t="str">
        <f>IF(ISNUMBER(san_table_data!F421), IF(san_table_data!F421=-999,"NA",IF(san_table_data!F421&gt;99, "&gt;99", IF(san_table_data!F421&lt;1, "&lt;1", san_table_data!F421))), "-")</f>
        <v>-</v>
      </c>
      <c r="G424" s="59" t="str">
        <f>IF(ISNUMBER(san_table_data!G421), IF(san_table_data!G421=-999,"NA",IF(san_table_data!G421&gt;99, "&gt;99", IF(san_table_data!G421&lt;1, "&lt;1", san_table_data!G421))), "-")</f>
        <v>-</v>
      </c>
      <c r="H424" s="59" t="str">
        <f>IF(ISNUMBER(san_table_data!H421), IF(san_table_data!H421=-999,"NA",IF(san_table_data!H421&gt;99, "&gt;99", IF(san_table_data!H421&lt;1, "&lt;1", san_table_data!H421))), "-")</f>
        <v>-</v>
      </c>
      <c r="I424" s="61" t="str">
        <f>IF(ISNUMBER(san_table_data!I421), IF(san_table_data!I421=-999,"NA",IF(san_table_data!I421&gt;99, "&gt;99", IF(san_table_data!I421&lt;1, "&lt;1", san_table_data!I421))), "-")</f>
        <v>-</v>
      </c>
      <c r="J424" s="47" t="str">
        <f>IF(ISNUMBER(san_table_data!J421), IF(san_table_data!J421=-999,"NA",san_table_data!J421), "-")</f>
        <v>-</v>
      </c>
      <c r="K424" s="47" t="str">
        <f>IF(ISNUMBER(san_table_data!K421), IF(san_table_data!K421=-999,"NA",san_table_data!K421), "-")</f>
        <v>-</v>
      </c>
      <c r="L424" s="60" t="str">
        <f>IF(ISNUMBER(san_table_data!L421), IF(san_table_data!L421=-999,"NA",IF(san_table_data!L421&gt;99, "&gt;99", IF(san_table_data!L421&lt;1, "&lt;1", san_table_data!L421))), "-")</f>
        <v>-</v>
      </c>
      <c r="M424" s="59" t="str">
        <f>IF(ISNUMBER(san_table_data!M421), IF(san_table_data!M421=-999,"NA",IF(san_table_data!M421&gt;99, "&gt;99", IF(san_table_data!M421&lt;1, "&lt;1", san_table_data!M421))), "-")</f>
        <v>-</v>
      </c>
      <c r="N424" s="59" t="str">
        <f>IF(ISNUMBER(san_table_data!N421), IF(san_table_data!N421=-999,"NA",IF(san_table_data!N421&gt;99, "&gt;99", IF(san_table_data!N421&lt;1, "&lt;1", san_table_data!N421))), "-")</f>
        <v>-</v>
      </c>
      <c r="O424" s="61" t="str">
        <f>IF(ISNUMBER(san_table_data!O421), IF(san_table_data!O421=-999,"NA",IF(san_table_data!O421&gt;99, "&gt;99", IF(san_table_data!O421&lt;1, "&lt;1", san_table_data!O421))), "-")</f>
        <v>-</v>
      </c>
      <c r="P424" s="47" t="str">
        <f>IF(ISNUMBER(san_table_data!P421), IF(san_table_data!P421=-999,"NA",san_table_data!P421), "-")</f>
        <v>-</v>
      </c>
      <c r="Q424" s="47" t="str">
        <f>IF(ISNUMBER(san_table_data!Q421), IF(san_table_data!Q421=-999,"NA",san_table_data!Q421), "-")</f>
        <v>-</v>
      </c>
      <c r="R424" s="60" t="str">
        <f>IF(ISNUMBER(san_table_data!R421), IF(san_table_data!R421=-999,"NA",IF(san_table_data!R421&gt;99, "&gt;99", IF(san_table_data!R421&lt;1, "&lt;1", san_table_data!R421))), "-")</f>
        <v>-</v>
      </c>
      <c r="S424" s="59" t="str">
        <f>IF(ISNUMBER(san_table_data!S421), IF(san_table_data!S421=-999,"NA",IF(san_table_data!S421&gt;99, "&gt;99", IF(san_table_data!S421&lt;1, "&lt;1", san_table_data!S421))), "-")</f>
        <v>-</v>
      </c>
      <c r="T424" s="59" t="str">
        <f>IF(ISNUMBER(san_table_data!T421), IF(san_table_data!T421=-999,"NA",IF(san_table_data!T421&gt;99, "&gt;99", IF(san_table_data!T421&lt;1, "&lt;1", san_table_data!T421))), "-")</f>
        <v>-</v>
      </c>
      <c r="U424" s="61" t="str">
        <f>IF(ISNUMBER(san_table_data!U421), IF(san_table_data!U421=-999,"NA",IF(san_table_data!U421&gt;99, "&gt;99", IF(san_table_data!U421&lt;1, "&lt;1", san_table_data!U421))), "-")</f>
        <v>-</v>
      </c>
      <c r="V424" s="47" t="str">
        <f>IF(ISNUMBER(san_table_data!V421), IF(san_table_data!V421=-999,"NA",san_table_data!V421), "-")</f>
        <v>-</v>
      </c>
      <c r="W424" s="47" t="str">
        <f>IF(ISNUMBER(san_table_data!W421), IF(san_table_data!W421=-999,"NA",san_table_data!W421), "-")</f>
        <v>-</v>
      </c>
      <c r="X424" s="47"/>
      <c r="Y424" s="47"/>
      <c r="Z424" s="62" t="str">
        <f>IF(ISNUMBER(san_table_data!Z421), IF(san_table_data!Z421=-999,"NA",IF(san_table_data!Z421&gt;99, "&gt;99", IF(san_table_data!Z421&lt;1, "&lt;1", san_table_data!Z421))), "-")</f>
        <v>-</v>
      </c>
      <c r="AA424" s="63" t="str">
        <f>IF(ISNUMBER(san_table_data!AA421), IF(san_table_data!AA421=-999,"NA",IF(san_table_data!AA421&gt;99, "&gt;99", IF(san_table_data!AA421&lt;1, "&lt;1", san_table_data!AA421))), "-")</f>
        <v>-</v>
      </c>
      <c r="AB424" s="63" t="str">
        <f>IF(ISNUMBER(san_table_data!AB421), IF(san_table_data!AB421=-999,"NA",IF(san_table_data!AB421&gt;99, "&gt;99", IF(san_table_data!AB421&lt;1, "&lt;1", san_table_data!AB421))), "-")</f>
        <v>-</v>
      </c>
      <c r="AC424" s="63" t="str">
        <f>IF(ISNUMBER(san_table_data!AC421), IF(san_table_data!AC421=-999,"NA",IF(san_table_data!AC421&gt;99, "&gt;99", IF(san_table_data!AC421&lt;1, "&lt;1", san_table_data!AC421))), "-")</f>
        <v>-</v>
      </c>
      <c r="AD424" s="59" t="str">
        <f>IF(ISNUMBER(san_table_data!AD421), IF(san_table_data!AD421=-999,"NA",IF(san_table_data!AD421&gt;99, "&gt;99", IF(san_table_data!AD421&lt;1, "&lt;1", san_table_data!AD421))), "-")</f>
        <v>-</v>
      </c>
      <c r="AE424" s="59" t="str">
        <f>IF(ISNUMBER(san_table_data!AE421), IF(san_table_data!AE421=-999,"NA",IF(san_table_data!AE421&gt;99, "&gt;99", IF(san_table_data!AE421&lt;1, "&lt;1", san_table_data!AE421))), "-")</f>
        <v>-</v>
      </c>
      <c r="AF424" s="59" t="str">
        <f>IF(ISNUMBER(san_table_data!AF421), IF(san_table_data!AF421=-999,"NA",IF(san_table_data!AF421&gt;99, "&gt;99", IF(san_table_data!AF421&lt;1, "&lt;1", san_table_data!AF421))), "-")</f>
        <v>-</v>
      </c>
      <c r="AG424" s="62" t="str">
        <f>IF(ISNUMBER(san_table_data!AG421), IF(san_table_data!AG421=-999,"NA",IF(san_table_data!AG421&gt;99, "&gt;99", IF(san_table_data!AG421&lt;1, "&lt;1", san_table_data!AG421))), "-")</f>
        <v>-</v>
      </c>
      <c r="AH424" s="63" t="str">
        <f>IF(ISNUMBER(san_table_data!AH421), IF(san_table_data!AH421=-999,"NA",IF(san_table_data!AH421&gt;99, "&gt;99", IF(san_table_data!AH421&lt;1, "&lt;1", san_table_data!AH421))), "-")</f>
        <v>-</v>
      </c>
      <c r="AI424" s="63" t="str">
        <f>IF(ISNUMBER(san_table_data!AI421), IF(san_table_data!AI421=-999,"NA",IF(san_table_data!AI421&gt;99, "&gt;99", IF(san_table_data!AI421&lt;1, "&lt;1", san_table_data!AI421))), "-")</f>
        <v>-</v>
      </c>
      <c r="AJ424" s="63" t="str">
        <f>IF(ISNUMBER(san_table_data!AJ421), IF(san_table_data!AJ421=-999,"NA",IF(san_table_data!AJ421&gt;99, "&gt;99", IF(san_table_data!AJ421&lt;1, "&lt;1", san_table_data!AJ421))), "-")</f>
        <v>-</v>
      </c>
      <c r="AK424" s="59" t="str">
        <f>IF(ISNUMBER(san_table_data!AK421), IF(san_table_data!AK421=-999,"NA",IF(san_table_data!AK421&gt;99, "&gt;99", IF(san_table_data!AK421&lt;1, "&lt;1", san_table_data!AK421))), "-")</f>
        <v>-</v>
      </c>
      <c r="AL424" s="59" t="str">
        <f>IF(ISNUMBER(san_table_data!AL421), IF(san_table_data!AL421=-999,"NA",IF(san_table_data!AL421&gt;99, "&gt;99", IF(san_table_data!AL421&lt;1, "&lt;1", san_table_data!AL421))), "-")</f>
        <v>-</v>
      </c>
      <c r="AM424" s="59" t="str">
        <f>IF(ISNUMBER(san_table_data!AM421), IF(san_table_data!AM421=-999,"NA",IF(san_table_data!AM421&gt;99, "&gt;99", IF(san_table_data!AM421&lt;1, "&lt;1", san_table_data!AM421))), "-")</f>
        <v>-</v>
      </c>
      <c r="AN424" s="62" t="str">
        <f>IF(ISNUMBER(san_table_data!AN421), IF(san_table_data!AN421=-999,"NA",IF(san_table_data!AN421&gt;99, "&gt;99", IF(san_table_data!AN421&lt;1, "&lt;1", san_table_data!AN421))), "-")</f>
        <v>-</v>
      </c>
      <c r="AO424" s="63" t="str">
        <f>IF(ISNUMBER(san_table_data!AO421), IF(san_table_data!AO421=-999,"NA",IF(san_table_data!AO421&gt;99, "&gt;99", IF(san_table_data!AO421&lt;1, "&lt;1", san_table_data!AO421))), "-")</f>
        <v>-</v>
      </c>
      <c r="AP424" s="63" t="str">
        <f>IF(ISNUMBER(san_table_data!AP421), IF(san_table_data!AP421=-999,"NA",IF(san_table_data!AP421&gt;99, "&gt;99", IF(san_table_data!AP421&lt;1, "&lt;1", san_table_data!AP421))), "-")</f>
        <v>-</v>
      </c>
      <c r="AQ424" s="63" t="str">
        <f>IF(ISNUMBER(san_table_data!AQ421), IF(san_table_data!AQ421=-999,"NA",IF(san_table_data!AQ421&gt;99, "&gt;99", IF(san_table_data!AQ421&lt;1, "&lt;1", san_table_data!AQ421))), "-")</f>
        <v>-</v>
      </c>
      <c r="AR424" s="59" t="str">
        <f>IF(ISNUMBER(san_table_data!AR421), IF(san_table_data!AR421=-999,"NA",IF(san_table_data!AR421&gt;99, "&gt;99", IF(san_table_data!AR421&lt;1, "&lt;1", san_table_data!AR421))), "-")</f>
        <v>-</v>
      </c>
      <c r="AS424" s="59" t="str">
        <f>IF(ISNUMBER(san_table_data!AS421), IF(san_table_data!AS421=-999,"NA",IF(san_table_data!AS421&gt;99, "&gt;99", IF(san_table_data!AS421&lt;1, "&lt;1", san_table_data!AS421))), "-")</f>
        <v>-</v>
      </c>
      <c r="AT424" s="59" t="str">
        <f>IF(ISNUMBER(san_table_data!AT421), IF(san_table_data!AT421=-999,"NA",IF(san_table_data!AT421&gt;99, "&gt;99", IF(san_table_data!AT421&lt;1, "&lt;1", san_table_data!AT421))), "-")</f>
        <v>-</v>
      </c>
    </row>
    <row r="425" x14ac:dyDescent="0.25">
      <c r="A425" s="56" t="str">
        <f>IF(ISBLANK(san_table_data!A422), "", san_table_data!A422)</f>
        <v/>
      </c>
      <c r="B425" s="56" t="str">
        <f>IF(ISBLANK(san_table_data!B422), "", san_table_data!B422)</f>
        <v/>
      </c>
      <c r="C425" s="57" t="str">
        <f>IF(ISNUMBER(san_table_data!C422), san_table_data!C422, "-")</f>
        <v>-</v>
      </c>
      <c r="D425" s="58" t="str">
        <f>IF(ISNUMBER(san_table_data!D422), san_table_data!D422, "-")</f>
        <v>-</v>
      </c>
      <c r="E425" s="59" t="str">
        <f>IF(ISNUMBER(san_table_data!E422), san_table_data!E422, "-")</f>
        <v>-</v>
      </c>
      <c r="F425" s="60" t="str">
        <f>IF(ISNUMBER(san_table_data!F422), IF(san_table_data!F422=-999,"NA",IF(san_table_data!F422&gt;99, "&gt;99", IF(san_table_data!F422&lt;1, "&lt;1", san_table_data!F422))), "-")</f>
        <v>-</v>
      </c>
      <c r="G425" s="59" t="str">
        <f>IF(ISNUMBER(san_table_data!G422), IF(san_table_data!G422=-999,"NA",IF(san_table_data!G422&gt;99, "&gt;99", IF(san_table_data!G422&lt;1, "&lt;1", san_table_data!G422))), "-")</f>
        <v>-</v>
      </c>
      <c r="H425" s="59" t="str">
        <f>IF(ISNUMBER(san_table_data!H422), IF(san_table_data!H422=-999,"NA",IF(san_table_data!H422&gt;99, "&gt;99", IF(san_table_data!H422&lt;1, "&lt;1", san_table_data!H422))), "-")</f>
        <v>-</v>
      </c>
      <c r="I425" s="61" t="str">
        <f>IF(ISNUMBER(san_table_data!I422), IF(san_table_data!I422=-999,"NA",IF(san_table_data!I422&gt;99, "&gt;99", IF(san_table_data!I422&lt;1, "&lt;1", san_table_data!I422))), "-")</f>
        <v>-</v>
      </c>
      <c r="J425" s="47" t="str">
        <f>IF(ISNUMBER(san_table_data!J422), IF(san_table_data!J422=-999,"NA",san_table_data!J422), "-")</f>
        <v>-</v>
      </c>
      <c r="K425" s="47" t="str">
        <f>IF(ISNUMBER(san_table_data!K422), IF(san_table_data!K422=-999,"NA",san_table_data!K422), "-")</f>
        <v>-</v>
      </c>
      <c r="L425" s="60" t="str">
        <f>IF(ISNUMBER(san_table_data!L422), IF(san_table_data!L422=-999,"NA",IF(san_table_data!L422&gt;99, "&gt;99", IF(san_table_data!L422&lt;1, "&lt;1", san_table_data!L422))), "-")</f>
        <v>-</v>
      </c>
      <c r="M425" s="59" t="str">
        <f>IF(ISNUMBER(san_table_data!M422), IF(san_table_data!M422=-999,"NA",IF(san_table_data!M422&gt;99, "&gt;99", IF(san_table_data!M422&lt;1, "&lt;1", san_table_data!M422))), "-")</f>
        <v>-</v>
      </c>
      <c r="N425" s="59" t="str">
        <f>IF(ISNUMBER(san_table_data!N422), IF(san_table_data!N422=-999,"NA",IF(san_table_data!N422&gt;99, "&gt;99", IF(san_table_data!N422&lt;1, "&lt;1", san_table_data!N422))), "-")</f>
        <v>-</v>
      </c>
      <c r="O425" s="61" t="str">
        <f>IF(ISNUMBER(san_table_data!O422), IF(san_table_data!O422=-999,"NA",IF(san_table_data!O422&gt;99, "&gt;99", IF(san_table_data!O422&lt;1, "&lt;1", san_table_data!O422))), "-")</f>
        <v>-</v>
      </c>
      <c r="P425" s="47" t="str">
        <f>IF(ISNUMBER(san_table_data!P422), IF(san_table_data!P422=-999,"NA",san_table_data!P422), "-")</f>
        <v>-</v>
      </c>
      <c r="Q425" s="47" t="str">
        <f>IF(ISNUMBER(san_table_data!Q422), IF(san_table_data!Q422=-999,"NA",san_table_data!Q422), "-")</f>
        <v>-</v>
      </c>
      <c r="R425" s="60" t="str">
        <f>IF(ISNUMBER(san_table_data!R422), IF(san_table_data!R422=-999,"NA",IF(san_table_data!R422&gt;99, "&gt;99", IF(san_table_data!R422&lt;1, "&lt;1", san_table_data!R422))), "-")</f>
        <v>-</v>
      </c>
      <c r="S425" s="59" t="str">
        <f>IF(ISNUMBER(san_table_data!S422), IF(san_table_data!S422=-999,"NA",IF(san_table_data!S422&gt;99, "&gt;99", IF(san_table_data!S422&lt;1, "&lt;1", san_table_data!S422))), "-")</f>
        <v>-</v>
      </c>
      <c r="T425" s="59" t="str">
        <f>IF(ISNUMBER(san_table_data!T422), IF(san_table_data!T422=-999,"NA",IF(san_table_data!T422&gt;99, "&gt;99", IF(san_table_data!T422&lt;1, "&lt;1", san_table_data!T422))), "-")</f>
        <v>-</v>
      </c>
      <c r="U425" s="61" t="str">
        <f>IF(ISNUMBER(san_table_data!U422), IF(san_table_data!U422=-999,"NA",IF(san_table_data!U422&gt;99, "&gt;99", IF(san_table_data!U422&lt;1, "&lt;1", san_table_data!U422))), "-")</f>
        <v>-</v>
      </c>
      <c r="V425" s="47" t="str">
        <f>IF(ISNUMBER(san_table_data!V422), IF(san_table_data!V422=-999,"NA",san_table_data!V422), "-")</f>
        <v>-</v>
      </c>
      <c r="W425" s="47" t="str">
        <f>IF(ISNUMBER(san_table_data!W422), IF(san_table_data!W422=-999,"NA",san_table_data!W422), "-")</f>
        <v>-</v>
      </c>
      <c r="X425" s="47"/>
      <c r="Y425" s="47"/>
      <c r="Z425" s="62" t="str">
        <f>IF(ISNUMBER(san_table_data!Z422), IF(san_table_data!Z422=-999,"NA",IF(san_table_data!Z422&gt;99, "&gt;99", IF(san_table_data!Z422&lt;1, "&lt;1", san_table_data!Z422))), "-")</f>
        <v>-</v>
      </c>
      <c r="AA425" s="63" t="str">
        <f>IF(ISNUMBER(san_table_data!AA422), IF(san_table_data!AA422=-999,"NA",IF(san_table_data!AA422&gt;99, "&gt;99", IF(san_table_data!AA422&lt;1, "&lt;1", san_table_data!AA422))), "-")</f>
        <v>-</v>
      </c>
      <c r="AB425" s="63" t="str">
        <f>IF(ISNUMBER(san_table_data!AB422), IF(san_table_data!AB422=-999,"NA",IF(san_table_data!AB422&gt;99, "&gt;99", IF(san_table_data!AB422&lt;1, "&lt;1", san_table_data!AB422))), "-")</f>
        <v>-</v>
      </c>
      <c r="AC425" s="63" t="str">
        <f>IF(ISNUMBER(san_table_data!AC422), IF(san_table_data!AC422=-999,"NA",IF(san_table_data!AC422&gt;99, "&gt;99", IF(san_table_data!AC422&lt;1, "&lt;1", san_table_data!AC422))), "-")</f>
        <v>-</v>
      </c>
      <c r="AD425" s="59" t="str">
        <f>IF(ISNUMBER(san_table_data!AD422), IF(san_table_data!AD422=-999,"NA",IF(san_table_data!AD422&gt;99, "&gt;99", IF(san_table_data!AD422&lt;1, "&lt;1", san_table_data!AD422))), "-")</f>
        <v>-</v>
      </c>
      <c r="AE425" s="59" t="str">
        <f>IF(ISNUMBER(san_table_data!AE422), IF(san_table_data!AE422=-999,"NA",IF(san_table_data!AE422&gt;99, "&gt;99", IF(san_table_data!AE422&lt;1, "&lt;1", san_table_data!AE422))), "-")</f>
        <v>-</v>
      </c>
      <c r="AF425" s="59" t="str">
        <f>IF(ISNUMBER(san_table_data!AF422), IF(san_table_data!AF422=-999,"NA",IF(san_table_data!AF422&gt;99, "&gt;99", IF(san_table_data!AF422&lt;1, "&lt;1", san_table_data!AF422))), "-")</f>
        <v>-</v>
      </c>
      <c r="AG425" s="62" t="str">
        <f>IF(ISNUMBER(san_table_data!AG422), IF(san_table_data!AG422=-999,"NA",IF(san_table_data!AG422&gt;99, "&gt;99", IF(san_table_data!AG422&lt;1, "&lt;1", san_table_data!AG422))), "-")</f>
        <v>-</v>
      </c>
      <c r="AH425" s="63" t="str">
        <f>IF(ISNUMBER(san_table_data!AH422), IF(san_table_data!AH422=-999,"NA",IF(san_table_data!AH422&gt;99, "&gt;99", IF(san_table_data!AH422&lt;1, "&lt;1", san_table_data!AH422))), "-")</f>
        <v>-</v>
      </c>
      <c r="AI425" s="63" t="str">
        <f>IF(ISNUMBER(san_table_data!AI422), IF(san_table_data!AI422=-999,"NA",IF(san_table_data!AI422&gt;99, "&gt;99", IF(san_table_data!AI422&lt;1, "&lt;1", san_table_data!AI422))), "-")</f>
        <v>-</v>
      </c>
      <c r="AJ425" s="63" t="str">
        <f>IF(ISNUMBER(san_table_data!AJ422), IF(san_table_data!AJ422=-999,"NA",IF(san_table_data!AJ422&gt;99, "&gt;99", IF(san_table_data!AJ422&lt;1, "&lt;1", san_table_data!AJ422))), "-")</f>
        <v>-</v>
      </c>
      <c r="AK425" s="59" t="str">
        <f>IF(ISNUMBER(san_table_data!AK422), IF(san_table_data!AK422=-999,"NA",IF(san_table_data!AK422&gt;99, "&gt;99", IF(san_table_data!AK422&lt;1, "&lt;1", san_table_data!AK422))), "-")</f>
        <v>-</v>
      </c>
      <c r="AL425" s="59" t="str">
        <f>IF(ISNUMBER(san_table_data!AL422), IF(san_table_data!AL422=-999,"NA",IF(san_table_data!AL422&gt;99, "&gt;99", IF(san_table_data!AL422&lt;1, "&lt;1", san_table_data!AL422))), "-")</f>
        <v>-</v>
      </c>
      <c r="AM425" s="59" t="str">
        <f>IF(ISNUMBER(san_table_data!AM422), IF(san_table_data!AM422=-999,"NA",IF(san_table_data!AM422&gt;99, "&gt;99", IF(san_table_data!AM422&lt;1, "&lt;1", san_table_data!AM422))), "-")</f>
        <v>-</v>
      </c>
      <c r="AN425" s="62" t="str">
        <f>IF(ISNUMBER(san_table_data!AN422), IF(san_table_data!AN422=-999,"NA",IF(san_table_data!AN422&gt;99, "&gt;99", IF(san_table_data!AN422&lt;1, "&lt;1", san_table_data!AN422))), "-")</f>
        <v>-</v>
      </c>
      <c r="AO425" s="63" t="str">
        <f>IF(ISNUMBER(san_table_data!AO422), IF(san_table_data!AO422=-999,"NA",IF(san_table_data!AO422&gt;99, "&gt;99", IF(san_table_data!AO422&lt;1, "&lt;1", san_table_data!AO422))), "-")</f>
        <v>-</v>
      </c>
      <c r="AP425" s="63" t="str">
        <f>IF(ISNUMBER(san_table_data!AP422), IF(san_table_data!AP422=-999,"NA",IF(san_table_data!AP422&gt;99, "&gt;99", IF(san_table_data!AP422&lt;1, "&lt;1", san_table_data!AP422))), "-")</f>
        <v>-</v>
      </c>
      <c r="AQ425" s="63" t="str">
        <f>IF(ISNUMBER(san_table_data!AQ422), IF(san_table_data!AQ422=-999,"NA",IF(san_table_data!AQ422&gt;99, "&gt;99", IF(san_table_data!AQ422&lt;1, "&lt;1", san_table_data!AQ422))), "-")</f>
        <v>-</v>
      </c>
      <c r="AR425" s="59" t="str">
        <f>IF(ISNUMBER(san_table_data!AR422), IF(san_table_data!AR422=-999,"NA",IF(san_table_data!AR422&gt;99, "&gt;99", IF(san_table_data!AR422&lt;1, "&lt;1", san_table_data!AR422))), "-")</f>
        <v>-</v>
      </c>
      <c r="AS425" s="59" t="str">
        <f>IF(ISNUMBER(san_table_data!AS422), IF(san_table_data!AS422=-999,"NA",IF(san_table_data!AS422&gt;99, "&gt;99", IF(san_table_data!AS422&lt;1, "&lt;1", san_table_data!AS422))), "-")</f>
        <v>-</v>
      </c>
      <c r="AT425" s="59" t="str">
        <f>IF(ISNUMBER(san_table_data!AT422), IF(san_table_data!AT422=-999,"NA",IF(san_table_data!AT422&gt;99, "&gt;99", IF(san_table_data!AT422&lt;1, "&lt;1", san_table_data!AT422))), "-")</f>
        <v>-</v>
      </c>
    </row>
    <row r="426" x14ac:dyDescent="0.25">
      <c r="A426" s="56" t="str">
        <f>IF(ISBLANK(san_table_data!A423), "", san_table_data!A423)</f>
        <v/>
      </c>
      <c r="B426" s="56" t="str">
        <f>IF(ISBLANK(san_table_data!B423), "", san_table_data!B423)</f>
        <v/>
      </c>
      <c r="C426" s="57" t="str">
        <f>IF(ISNUMBER(san_table_data!C423), san_table_data!C423, "-")</f>
        <v>-</v>
      </c>
      <c r="D426" s="58" t="str">
        <f>IF(ISNUMBER(san_table_data!D423), san_table_data!D423, "-")</f>
        <v>-</v>
      </c>
      <c r="E426" s="59" t="str">
        <f>IF(ISNUMBER(san_table_data!E423), san_table_data!E423, "-")</f>
        <v>-</v>
      </c>
      <c r="F426" s="60" t="str">
        <f>IF(ISNUMBER(san_table_data!F423), IF(san_table_data!F423=-999,"NA",IF(san_table_data!F423&gt;99, "&gt;99", IF(san_table_data!F423&lt;1, "&lt;1", san_table_data!F423))), "-")</f>
        <v>-</v>
      </c>
      <c r="G426" s="59" t="str">
        <f>IF(ISNUMBER(san_table_data!G423), IF(san_table_data!G423=-999,"NA",IF(san_table_data!G423&gt;99, "&gt;99", IF(san_table_data!G423&lt;1, "&lt;1", san_table_data!G423))), "-")</f>
        <v>-</v>
      </c>
      <c r="H426" s="59" t="str">
        <f>IF(ISNUMBER(san_table_data!H423), IF(san_table_data!H423=-999,"NA",IF(san_table_data!H423&gt;99, "&gt;99", IF(san_table_data!H423&lt;1, "&lt;1", san_table_data!H423))), "-")</f>
        <v>-</v>
      </c>
      <c r="I426" s="61" t="str">
        <f>IF(ISNUMBER(san_table_data!I423), IF(san_table_data!I423=-999,"NA",IF(san_table_data!I423&gt;99, "&gt;99", IF(san_table_data!I423&lt;1, "&lt;1", san_table_data!I423))), "-")</f>
        <v>-</v>
      </c>
      <c r="J426" s="47" t="str">
        <f>IF(ISNUMBER(san_table_data!J423), IF(san_table_data!J423=-999,"NA",san_table_data!J423), "-")</f>
        <v>-</v>
      </c>
      <c r="K426" s="47" t="str">
        <f>IF(ISNUMBER(san_table_data!K423), IF(san_table_data!K423=-999,"NA",san_table_data!K423), "-")</f>
        <v>-</v>
      </c>
      <c r="L426" s="60" t="str">
        <f>IF(ISNUMBER(san_table_data!L423), IF(san_table_data!L423=-999,"NA",IF(san_table_data!L423&gt;99, "&gt;99", IF(san_table_data!L423&lt;1, "&lt;1", san_table_data!L423))), "-")</f>
        <v>-</v>
      </c>
      <c r="M426" s="59" t="str">
        <f>IF(ISNUMBER(san_table_data!M423), IF(san_table_data!M423=-999,"NA",IF(san_table_data!M423&gt;99, "&gt;99", IF(san_table_data!M423&lt;1, "&lt;1", san_table_data!M423))), "-")</f>
        <v>-</v>
      </c>
      <c r="N426" s="59" t="str">
        <f>IF(ISNUMBER(san_table_data!N423), IF(san_table_data!N423=-999,"NA",IF(san_table_data!N423&gt;99, "&gt;99", IF(san_table_data!N423&lt;1, "&lt;1", san_table_data!N423))), "-")</f>
        <v>-</v>
      </c>
      <c r="O426" s="61" t="str">
        <f>IF(ISNUMBER(san_table_data!O423), IF(san_table_data!O423=-999,"NA",IF(san_table_data!O423&gt;99, "&gt;99", IF(san_table_data!O423&lt;1, "&lt;1", san_table_data!O423))), "-")</f>
        <v>-</v>
      </c>
      <c r="P426" s="47" t="str">
        <f>IF(ISNUMBER(san_table_data!P423), IF(san_table_data!P423=-999,"NA",san_table_data!P423), "-")</f>
        <v>-</v>
      </c>
      <c r="Q426" s="47" t="str">
        <f>IF(ISNUMBER(san_table_data!Q423), IF(san_table_data!Q423=-999,"NA",san_table_data!Q423), "-")</f>
        <v>-</v>
      </c>
      <c r="R426" s="60" t="str">
        <f>IF(ISNUMBER(san_table_data!R423), IF(san_table_data!R423=-999,"NA",IF(san_table_data!R423&gt;99, "&gt;99", IF(san_table_data!R423&lt;1, "&lt;1", san_table_data!R423))), "-")</f>
        <v>-</v>
      </c>
      <c r="S426" s="59" t="str">
        <f>IF(ISNUMBER(san_table_data!S423), IF(san_table_data!S423=-999,"NA",IF(san_table_data!S423&gt;99, "&gt;99", IF(san_table_data!S423&lt;1, "&lt;1", san_table_data!S423))), "-")</f>
        <v>-</v>
      </c>
      <c r="T426" s="59" t="str">
        <f>IF(ISNUMBER(san_table_data!T423), IF(san_table_data!T423=-999,"NA",IF(san_table_data!T423&gt;99, "&gt;99", IF(san_table_data!T423&lt;1, "&lt;1", san_table_data!T423))), "-")</f>
        <v>-</v>
      </c>
      <c r="U426" s="61" t="str">
        <f>IF(ISNUMBER(san_table_data!U423), IF(san_table_data!U423=-999,"NA",IF(san_table_data!U423&gt;99, "&gt;99", IF(san_table_data!U423&lt;1, "&lt;1", san_table_data!U423))), "-")</f>
        <v>-</v>
      </c>
      <c r="V426" s="47" t="str">
        <f>IF(ISNUMBER(san_table_data!V423), IF(san_table_data!V423=-999,"NA",san_table_data!V423), "-")</f>
        <v>-</v>
      </c>
      <c r="W426" s="47" t="str">
        <f>IF(ISNUMBER(san_table_data!W423), IF(san_table_data!W423=-999,"NA",san_table_data!W423), "-")</f>
        <v>-</v>
      </c>
      <c r="X426" s="47"/>
      <c r="Y426" s="47"/>
      <c r="Z426" s="62" t="str">
        <f>IF(ISNUMBER(san_table_data!Z423), IF(san_table_data!Z423=-999,"NA",IF(san_table_data!Z423&gt;99, "&gt;99", IF(san_table_data!Z423&lt;1, "&lt;1", san_table_data!Z423))), "-")</f>
        <v>-</v>
      </c>
      <c r="AA426" s="63" t="str">
        <f>IF(ISNUMBER(san_table_data!AA423), IF(san_table_data!AA423=-999,"NA",IF(san_table_data!AA423&gt;99, "&gt;99", IF(san_table_data!AA423&lt;1, "&lt;1", san_table_data!AA423))), "-")</f>
        <v>-</v>
      </c>
      <c r="AB426" s="63" t="str">
        <f>IF(ISNUMBER(san_table_data!AB423), IF(san_table_data!AB423=-999,"NA",IF(san_table_data!AB423&gt;99, "&gt;99", IF(san_table_data!AB423&lt;1, "&lt;1", san_table_data!AB423))), "-")</f>
        <v>-</v>
      </c>
      <c r="AC426" s="63" t="str">
        <f>IF(ISNUMBER(san_table_data!AC423), IF(san_table_data!AC423=-999,"NA",IF(san_table_data!AC423&gt;99, "&gt;99", IF(san_table_data!AC423&lt;1, "&lt;1", san_table_data!AC423))), "-")</f>
        <v>-</v>
      </c>
      <c r="AD426" s="59" t="str">
        <f>IF(ISNUMBER(san_table_data!AD423), IF(san_table_data!AD423=-999,"NA",IF(san_table_data!AD423&gt;99, "&gt;99", IF(san_table_data!AD423&lt;1, "&lt;1", san_table_data!AD423))), "-")</f>
        <v>-</v>
      </c>
      <c r="AE426" s="59" t="str">
        <f>IF(ISNUMBER(san_table_data!AE423), IF(san_table_data!AE423=-999,"NA",IF(san_table_data!AE423&gt;99, "&gt;99", IF(san_table_data!AE423&lt;1, "&lt;1", san_table_data!AE423))), "-")</f>
        <v>-</v>
      </c>
      <c r="AF426" s="59" t="str">
        <f>IF(ISNUMBER(san_table_data!AF423), IF(san_table_data!AF423=-999,"NA",IF(san_table_data!AF423&gt;99, "&gt;99", IF(san_table_data!AF423&lt;1, "&lt;1", san_table_data!AF423))), "-")</f>
        <v>-</v>
      </c>
      <c r="AG426" s="62" t="str">
        <f>IF(ISNUMBER(san_table_data!AG423), IF(san_table_data!AG423=-999,"NA",IF(san_table_data!AG423&gt;99, "&gt;99", IF(san_table_data!AG423&lt;1, "&lt;1", san_table_data!AG423))), "-")</f>
        <v>-</v>
      </c>
      <c r="AH426" s="63" t="str">
        <f>IF(ISNUMBER(san_table_data!AH423), IF(san_table_data!AH423=-999,"NA",IF(san_table_data!AH423&gt;99, "&gt;99", IF(san_table_data!AH423&lt;1, "&lt;1", san_table_data!AH423))), "-")</f>
        <v>-</v>
      </c>
      <c r="AI426" s="63" t="str">
        <f>IF(ISNUMBER(san_table_data!AI423), IF(san_table_data!AI423=-999,"NA",IF(san_table_data!AI423&gt;99, "&gt;99", IF(san_table_data!AI423&lt;1, "&lt;1", san_table_data!AI423))), "-")</f>
        <v>-</v>
      </c>
      <c r="AJ426" s="63" t="str">
        <f>IF(ISNUMBER(san_table_data!AJ423), IF(san_table_data!AJ423=-999,"NA",IF(san_table_data!AJ423&gt;99, "&gt;99", IF(san_table_data!AJ423&lt;1, "&lt;1", san_table_data!AJ423))), "-")</f>
        <v>-</v>
      </c>
      <c r="AK426" s="59" t="str">
        <f>IF(ISNUMBER(san_table_data!AK423), IF(san_table_data!AK423=-999,"NA",IF(san_table_data!AK423&gt;99, "&gt;99", IF(san_table_data!AK423&lt;1, "&lt;1", san_table_data!AK423))), "-")</f>
        <v>-</v>
      </c>
      <c r="AL426" s="59" t="str">
        <f>IF(ISNUMBER(san_table_data!AL423), IF(san_table_data!AL423=-999,"NA",IF(san_table_data!AL423&gt;99, "&gt;99", IF(san_table_data!AL423&lt;1, "&lt;1", san_table_data!AL423))), "-")</f>
        <v>-</v>
      </c>
      <c r="AM426" s="59" t="str">
        <f>IF(ISNUMBER(san_table_data!AM423), IF(san_table_data!AM423=-999,"NA",IF(san_table_data!AM423&gt;99, "&gt;99", IF(san_table_data!AM423&lt;1, "&lt;1", san_table_data!AM423))), "-")</f>
        <v>-</v>
      </c>
      <c r="AN426" s="62" t="str">
        <f>IF(ISNUMBER(san_table_data!AN423), IF(san_table_data!AN423=-999,"NA",IF(san_table_data!AN423&gt;99, "&gt;99", IF(san_table_data!AN423&lt;1, "&lt;1", san_table_data!AN423))), "-")</f>
        <v>-</v>
      </c>
      <c r="AO426" s="63" t="str">
        <f>IF(ISNUMBER(san_table_data!AO423), IF(san_table_data!AO423=-999,"NA",IF(san_table_data!AO423&gt;99, "&gt;99", IF(san_table_data!AO423&lt;1, "&lt;1", san_table_data!AO423))), "-")</f>
        <v>-</v>
      </c>
      <c r="AP426" s="63" t="str">
        <f>IF(ISNUMBER(san_table_data!AP423), IF(san_table_data!AP423=-999,"NA",IF(san_table_data!AP423&gt;99, "&gt;99", IF(san_table_data!AP423&lt;1, "&lt;1", san_table_data!AP423))), "-")</f>
        <v>-</v>
      </c>
      <c r="AQ426" s="63" t="str">
        <f>IF(ISNUMBER(san_table_data!AQ423), IF(san_table_data!AQ423=-999,"NA",IF(san_table_data!AQ423&gt;99, "&gt;99", IF(san_table_data!AQ423&lt;1, "&lt;1", san_table_data!AQ423))), "-")</f>
        <v>-</v>
      </c>
      <c r="AR426" s="59" t="str">
        <f>IF(ISNUMBER(san_table_data!AR423), IF(san_table_data!AR423=-999,"NA",IF(san_table_data!AR423&gt;99, "&gt;99", IF(san_table_data!AR423&lt;1, "&lt;1", san_table_data!AR423))), "-")</f>
        <v>-</v>
      </c>
      <c r="AS426" s="59" t="str">
        <f>IF(ISNUMBER(san_table_data!AS423), IF(san_table_data!AS423=-999,"NA",IF(san_table_data!AS423&gt;99, "&gt;99", IF(san_table_data!AS423&lt;1, "&lt;1", san_table_data!AS423))), "-")</f>
        <v>-</v>
      </c>
      <c r="AT426" s="59" t="str">
        <f>IF(ISNUMBER(san_table_data!AT423), IF(san_table_data!AT423=-999,"NA",IF(san_table_data!AT423&gt;99, "&gt;99", IF(san_table_data!AT423&lt;1, "&lt;1", san_table_data!AT423))), "-")</f>
        <v>-</v>
      </c>
    </row>
    <row r="427" x14ac:dyDescent="0.25">
      <c r="A427" s="56" t="str">
        <f>IF(ISBLANK(san_table_data!A424), "", san_table_data!A424)</f>
        <v/>
      </c>
      <c r="B427" s="56" t="str">
        <f>IF(ISBLANK(san_table_data!B424), "", san_table_data!B424)</f>
        <v/>
      </c>
      <c r="C427" s="57" t="str">
        <f>IF(ISNUMBER(san_table_data!C424), san_table_data!C424, "-")</f>
        <v>-</v>
      </c>
      <c r="D427" s="58" t="str">
        <f>IF(ISNUMBER(san_table_data!D424), san_table_data!D424, "-")</f>
        <v>-</v>
      </c>
      <c r="E427" s="59" t="str">
        <f>IF(ISNUMBER(san_table_data!E424), san_table_data!E424, "-")</f>
        <v>-</v>
      </c>
      <c r="F427" s="60" t="str">
        <f>IF(ISNUMBER(san_table_data!F424), IF(san_table_data!F424=-999,"NA",IF(san_table_data!F424&gt;99, "&gt;99", IF(san_table_data!F424&lt;1, "&lt;1", san_table_data!F424))), "-")</f>
        <v>-</v>
      </c>
      <c r="G427" s="59" t="str">
        <f>IF(ISNUMBER(san_table_data!G424), IF(san_table_data!G424=-999,"NA",IF(san_table_data!G424&gt;99, "&gt;99", IF(san_table_data!G424&lt;1, "&lt;1", san_table_data!G424))), "-")</f>
        <v>-</v>
      </c>
      <c r="H427" s="59" t="str">
        <f>IF(ISNUMBER(san_table_data!H424), IF(san_table_data!H424=-999,"NA",IF(san_table_data!H424&gt;99, "&gt;99", IF(san_table_data!H424&lt;1, "&lt;1", san_table_data!H424))), "-")</f>
        <v>-</v>
      </c>
      <c r="I427" s="61" t="str">
        <f>IF(ISNUMBER(san_table_data!I424), IF(san_table_data!I424=-999,"NA",IF(san_table_data!I424&gt;99, "&gt;99", IF(san_table_data!I424&lt;1, "&lt;1", san_table_data!I424))), "-")</f>
        <v>-</v>
      </c>
      <c r="J427" s="47" t="str">
        <f>IF(ISNUMBER(san_table_data!J424), IF(san_table_data!J424=-999,"NA",san_table_data!J424), "-")</f>
        <v>-</v>
      </c>
      <c r="K427" s="47" t="str">
        <f>IF(ISNUMBER(san_table_data!K424), IF(san_table_data!K424=-999,"NA",san_table_data!K424), "-")</f>
        <v>-</v>
      </c>
      <c r="L427" s="60" t="str">
        <f>IF(ISNUMBER(san_table_data!L424), IF(san_table_data!L424=-999,"NA",IF(san_table_data!L424&gt;99, "&gt;99", IF(san_table_data!L424&lt;1, "&lt;1", san_table_data!L424))), "-")</f>
        <v>-</v>
      </c>
      <c r="M427" s="59" t="str">
        <f>IF(ISNUMBER(san_table_data!M424), IF(san_table_data!M424=-999,"NA",IF(san_table_data!M424&gt;99, "&gt;99", IF(san_table_data!M424&lt;1, "&lt;1", san_table_data!M424))), "-")</f>
        <v>-</v>
      </c>
      <c r="N427" s="59" t="str">
        <f>IF(ISNUMBER(san_table_data!N424), IF(san_table_data!N424=-999,"NA",IF(san_table_data!N424&gt;99, "&gt;99", IF(san_table_data!N424&lt;1, "&lt;1", san_table_data!N424))), "-")</f>
        <v>-</v>
      </c>
      <c r="O427" s="61" t="str">
        <f>IF(ISNUMBER(san_table_data!O424), IF(san_table_data!O424=-999,"NA",IF(san_table_data!O424&gt;99, "&gt;99", IF(san_table_data!O424&lt;1, "&lt;1", san_table_data!O424))), "-")</f>
        <v>-</v>
      </c>
      <c r="P427" s="47" t="str">
        <f>IF(ISNUMBER(san_table_data!P424), IF(san_table_data!P424=-999,"NA",san_table_data!P424), "-")</f>
        <v>-</v>
      </c>
      <c r="Q427" s="47" t="str">
        <f>IF(ISNUMBER(san_table_data!Q424), IF(san_table_data!Q424=-999,"NA",san_table_data!Q424), "-")</f>
        <v>-</v>
      </c>
      <c r="R427" s="60" t="str">
        <f>IF(ISNUMBER(san_table_data!R424), IF(san_table_data!R424=-999,"NA",IF(san_table_data!R424&gt;99, "&gt;99", IF(san_table_data!R424&lt;1, "&lt;1", san_table_data!R424))), "-")</f>
        <v>-</v>
      </c>
      <c r="S427" s="59" t="str">
        <f>IF(ISNUMBER(san_table_data!S424), IF(san_table_data!S424=-999,"NA",IF(san_table_data!S424&gt;99, "&gt;99", IF(san_table_data!S424&lt;1, "&lt;1", san_table_data!S424))), "-")</f>
        <v>-</v>
      </c>
      <c r="T427" s="59" t="str">
        <f>IF(ISNUMBER(san_table_data!T424), IF(san_table_data!T424=-999,"NA",IF(san_table_data!T424&gt;99, "&gt;99", IF(san_table_data!T424&lt;1, "&lt;1", san_table_data!T424))), "-")</f>
        <v>-</v>
      </c>
      <c r="U427" s="61" t="str">
        <f>IF(ISNUMBER(san_table_data!U424), IF(san_table_data!U424=-999,"NA",IF(san_table_data!U424&gt;99, "&gt;99", IF(san_table_data!U424&lt;1, "&lt;1", san_table_data!U424))), "-")</f>
        <v>-</v>
      </c>
      <c r="V427" s="47" t="str">
        <f>IF(ISNUMBER(san_table_data!V424), IF(san_table_data!V424=-999,"NA",san_table_data!V424), "-")</f>
        <v>-</v>
      </c>
      <c r="W427" s="47" t="str">
        <f>IF(ISNUMBER(san_table_data!W424), IF(san_table_data!W424=-999,"NA",san_table_data!W424), "-")</f>
        <v>-</v>
      </c>
      <c r="X427" s="47"/>
      <c r="Y427" s="47"/>
      <c r="Z427" s="62" t="str">
        <f>IF(ISNUMBER(san_table_data!Z424), IF(san_table_data!Z424=-999,"NA",IF(san_table_data!Z424&gt;99, "&gt;99", IF(san_table_data!Z424&lt;1, "&lt;1", san_table_data!Z424))), "-")</f>
        <v>-</v>
      </c>
      <c r="AA427" s="63" t="str">
        <f>IF(ISNUMBER(san_table_data!AA424), IF(san_table_data!AA424=-999,"NA",IF(san_table_data!AA424&gt;99, "&gt;99", IF(san_table_data!AA424&lt;1, "&lt;1", san_table_data!AA424))), "-")</f>
        <v>-</v>
      </c>
      <c r="AB427" s="63" t="str">
        <f>IF(ISNUMBER(san_table_data!AB424), IF(san_table_data!AB424=-999,"NA",IF(san_table_data!AB424&gt;99, "&gt;99", IF(san_table_data!AB424&lt;1, "&lt;1", san_table_data!AB424))), "-")</f>
        <v>-</v>
      </c>
      <c r="AC427" s="63" t="str">
        <f>IF(ISNUMBER(san_table_data!AC424), IF(san_table_data!AC424=-999,"NA",IF(san_table_data!AC424&gt;99, "&gt;99", IF(san_table_data!AC424&lt;1, "&lt;1", san_table_data!AC424))), "-")</f>
        <v>-</v>
      </c>
      <c r="AD427" s="59" t="str">
        <f>IF(ISNUMBER(san_table_data!AD424), IF(san_table_data!AD424=-999,"NA",IF(san_table_data!AD424&gt;99, "&gt;99", IF(san_table_data!AD424&lt;1, "&lt;1", san_table_data!AD424))), "-")</f>
        <v>-</v>
      </c>
      <c r="AE427" s="59" t="str">
        <f>IF(ISNUMBER(san_table_data!AE424), IF(san_table_data!AE424=-999,"NA",IF(san_table_data!AE424&gt;99, "&gt;99", IF(san_table_data!AE424&lt;1, "&lt;1", san_table_data!AE424))), "-")</f>
        <v>-</v>
      </c>
      <c r="AF427" s="59" t="str">
        <f>IF(ISNUMBER(san_table_data!AF424), IF(san_table_data!AF424=-999,"NA",IF(san_table_data!AF424&gt;99, "&gt;99", IF(san_table_data!AF424&lt;1, "&lt;1", san_table_data!AF424))), "-")</f>
        <v>-</v>
      </c>
      <c r="AG427" s="62" t="str">
        <f>IF(ISNUMBER(san_table_data!AG424), IF(san_table_data!AG424=-999,"NA",IF(san_table_data!AG424&gt;99, "&gt;99", IF(san_table_data!AG424&lt;1, "&lt;1", san_table_data!AG424))), "-")</f>
        <v>-</v>
      </c>
      <c r="AH427" s="63" t="str">
        <f>IF(ISNUMBER(san_table_data!AH424), IF(san_table_data!AH424=-999,"NA",IF(san_table_data!AH424&gt;99, "&gt;99", IF(san_table_data!AH424&lt;1, "&lt;1", san_table_data!AH424))), "-")</f>
        <v>-</v>
      </c>
      <c r="AI427" s="63" t="str">
        <f>IF(ISNUMBER(san_table_data!AI424), IF(san_table_data!AI424=-999,"NA",IF(san_table_data!AI424&gt;99, "&gt;99", IF(san_table_data!AI424&lt;1, "&lt;1", san_table_data!AI424))), "-")</f>
        <v>-</v>
      </c>
      <c r="AJ427" s="63" t="str">
        <f>IF(ISNUMBER(san_table_data!AJ424), IF(san_table_data!AJ424=-999,"NA",IF(san_table_data!AJ424&gt;99, "&gt;99", IF(san_table_data!AJ424&lt;1, "&lt;1", san_table_data!AJ424))), "-")</f>
        <v>-</v>
      </c>
      <c r="AK427" s="59" t="str">
        <f>IF(ISNUMBER(san_table_data!AK424), IF(san_table_data!AK424=-999,"NA",IF(san_table_data!AK424&gt;99, "&gt;99", IF(san_table_data!AK424&lt;1, "&lt;1", san_table_data!AK424))), "-")</f>
        <v>-</v>
      </c>
      <c r="AL427" s="59" t="str">
        <f>IF(ISNUMBER(san_table_data!AL424), IF(san_table_data!AL424=-999,"NA",IF(san_table_data!AL424&gt;99, "&gt;99", IF(san_table_data!AL424&lt;1, "&lt;1", san_table_data!AL424))), "-")</f>
        <v>-</v>
      </c>
      <c r="AM427" s="59" t="str">
        <f>IF(ISNUMBER(san_table_data!AM424), IF(san_table_data!AM424=-999,"NA",IF(san_table_data!AM424&gt;99, "&gt;99", IF(san_table_data!AM424&lt;1, "&lt;1", san_table_data!AM424))), "-")</f>
        <v>-</v>
      </c>
      <c r="AN427" s="62" t="str">
        <f>IF(ISNUMBER(san_table_data!AN424), IF(san_table_data!AN424=-999,"NA",IF(san_table_data!AN424&gt;99, "&gt;99", IF(san_table_data!AN424&lt;1, "&lt;1", san_table_data!AN424))), "-")</f>
        <v>-</v>
      </c>
      <c r="AO427" s="63" t="str">
        <f>IF(ISNUMBER(san_table_data!AO424), IF(san_table_data!AO424=-999,"NA",IF(san_table_data!AO424&gt;99, "&gt;99", IF(san_table_data!AO424&lt;1, "&lt;1", san_table_data!AO424))), "-")</f>
        <v>-</v>
      </c>
      <c r="AP427" s="63" t="str">
        <f>IF(ISNUMBER(san_table_data!AP424), IF(san_table_data!AP424=-999,"NA",IF(san_table_data!AP424&gt;99, "&gt;99", IF(san_table_data!AP424&lt;1, "&lt;1", san_table_data!AP424))), "-")</f>
        <v>-</v>
      </c>
      <c r="AQ427" s="63" t="str">
        <f>IF(ISNUMBER(san_table_data!AQ424), IF(san_table_data!AQ424=-999,"NA",IF(san_table_data!AQ424&gt;99, "&gt;99", IF(san_table_data!AQ424&lt;1, "&lt;1", san_table_data!AQ424))), "-")</f>
        <v>-</v>
      </c>
      <c r="AR427" s="59" t="str">
        <f>IF(ISNUMBER(san_table_data!AR424), IF(san_table_data!AR424=-999,"NA",IF(san_table_data!AR424&gt;99, "&gt;99", IF(san_table_data!AR424&lt;1, "&lt;1", san_table_data!AR424))), "-")</f>
        <v>-</v>
      </c>
      <c r="AS427" s="59" t="str">
        <f>IF(ISNUMBER(san_table_data!AS424), IF(san_table_data!AS424=-999,"NA",IF(san_table_data!AS424&gt;99, "&gt;99", IF(san_table_data!AS424&lt;1, "&lt;1", san_table_data!AS424))), "-")</f>
        <v>-</v>
      </c>
      <c r="AT427" s="59" t="str">
        <f>IF(ISNUMBER(san_table_data!AT424), IF(san_table_data!AT424=-999,"NA",IF(san_table_data!AT424&gt;99, "&gt;99", IF(san_table_data!AT424&lt;1, "&lt;1", san_table_data!AT424))), "-")</f>
        <v>-</v>
      </c>
    </row>
    <row r="428" x14ac:dyDescent="0.25">
      <c r="A428" s="56" t="str">
        <f>IF(ISBLANK(san_table_data!A425), "", san_table_data!A425)</f>
        <v/>
      </c>
      <c r="B428" s="56" t="str">
        <f>IF(ISBLANK(san_table_data!B425), "", san_table_data!B425)</f>
        <v/>
      </c>
      <c r="C428" s="57" t="str">
        <f>IF(ISNUMBER(san_table_data!C425), san_table_data!C425, "-")</f>
        <v>-</v>
      </c>
      <c r="D428" s="58" t="str">
        <f>IF(ISNUMBER(san_table_data!D425), san_table_data!D425, "-")</f>
        <v>-</v>
      </c>
      <c r="E428" s="59" t="str">
        <f>IF(ISNUMBER(san_table_data!E425), san_table_data!E425, "-")</f>
        <v>-</v>
      </c>
      <c r="F428" s="60" t="str">
        <f>IF(ISNUMBER(san_table_data!F425), IF(san_table_data!F425=-999,"NA",IF(san_table_data!F425&gt;99, "&gt;99", IF(san_table_data!F425&lt;1, "&lt;1", san_table_data!F425))), "-")</f>
        <v>-</v>
      </c>
      <c r="G428" s="59" t="str">
        <f>IF(ISNUMBER(san_table_data!G425), IF(san_table_data!G425=-999,"NA",IF(san_table_data!G425&gt;99, "&gt;99", IF(san_table_data!G425&lt;1, "&lt;1", san_table_data!G425))), "-")</f>
        <v>-</v>
      </c>
      <c r="H428" s="59" t="str">
        <f>IF(ISNUMBER(san_table_data!H425), IF(san_table_data!H425=-999,"NA",IF(san_table_data!H425&gt;99, "&gt;99", IF(san_table_data!H425&lt;1, "&lt;1", san_table_data!H425))), "-")</f>
        <v>-</v>
      </c>
      <c r="I428" s="61" t="str">
        <f>IF(ISNUMBER(san_table_data!I425), IF(san_table_data!I425=-999,"NA",IF(san_table_data!I425&gt;99, "&gt;99", IF(san_table_data!I425&lt;1, "&lt;1", san_table_data!I425))), "-")</f>
        <v>-</v>
      </c>
      <c r="J428" s="47" t="str">
        <f>IF(ISNUMBER(san_table_data!J425), IF(san_table_data!J425=-999,"NA",san_table_data!J425), "-")</f>
        <v>-</v>
      </c>
      <c r="K428" s="47" t="str">
        <f>IF(ISNUMBER(san_table_data!K425), IF(san_table_data!K425=-999,"NA",san_table_data!K425), "-")</f>
        <v>-</v>
      </c>
      <c r="L428" s="60" t="str">
        <f>IF(ISNUMBER(san_table_data!L425), IF(san_table_data!L425=-999,"NA",IF(san_table_data!L425&gt;99, "&gt;99", IF(san_table_data!L425&lt;1, "&lt;1", san_table_data!L425))), "-")</f>
        <v>-</v>
      </c>
      <c r="M428" s="59" t="str">
        <f>IF(ISNUMBER(san_table_data!M425), IF(san_table_data!M425=-999,"NA",IF(san_table_data!M425&gt;99, "&gt;99", IF(san_table_data!M425&lt;1, "&lt;1", san_table_data!M425))), "-")</f>
        <v>-</v>
      </c>
      <c r="N428" s="59" t="str">
        <f>IF(ISNUMBER(san_table_data!N425), IF(san_table_data!N425=-999,"NA",IF(san_table_data!N425&gt;99, "&gt;99", IF(san_table_data!N425&lt;1, "&lt;1", san_table_data!N425))), "-")</f>
        <v>-</v>
      </c>
      <c r="O428" s="61" t="str">
        <f>IF(ISNUMBER(san_table_data!O425), IF(san_table_data!O425=-999,"NA",IF(san_table_data!O425&gt;99, "&gt;99", IF(san_table_data!O425&lt;1, "&lt;1", san_table_data!O425))), "-")</f>
        <v>-</v>
      </c>
      <c r="P428" s="47" t="str">
        <f>IF(ISNUMBER(san_table_data!P425), IF(san_table_data!P425=-999,"NA",san_table_data!P425), "-")</f>
        <v>-</v>
      </c>
      <c r="Q428" s="47" t="str">
        <f>IF(ISNUMBER(san_table_data!Q425), IF(san_table_data!Q425=-999,"NA",san_table_data!Q425), "-")</f>
        <v>-</v>
      </c>
      <c r="R428" s="60" t="str">
        <f>IF(ISNUMBER(san_table_data!R425), IF(san_table_data!R425=-999,"NA",IF(san_table_data!R425&gt;99, "&gt;99", IF(san_table_data!R425&lt;1, "&lt;1", san_table_data!R425))), "-")</f>
        <v>-</v>
      </c>
      <c r="S428" s="59" t="str">
        <f>IF(ISNUMBER(san_table_data!S425), IF(san_table_data!S425=-999,"NA",IF(san_table_data!S425&gt;99, "&gt;99", IF(san_table_data!S425&lt;1, "&lt;1", san_table_data!S425))), "-")</f>
        <v>-</v>
      </c>
      <c r="T428" s="59" t="str">
        <f>IF(ISNUMBER(san_table_data!T425), IF(san_table_data!T425=-999,"NA",IF(san_table_data!T425&gt;99, "&gt;99", IF(san_table_data!T425&lt;1, "&lt;1", san_table_data!T425))), "-")</f>
        <v>-</v>
      </c>
      <c r="U428" s="61" t="str">
        <f>IF(ISNUMBER(san_table_data!U425), IF(san_table_data!U425=-999,"NA",IF(san_table_data!U425&gt;99, "&gt;99", IF(san_table_data!U425&lt;1, "&lt;1", san_table_data!U425))), "-")</f>
        <v>-</v>
      </c>
      <c r="V428" s="47" t="str">
        <f>IF(ISNUMBER(san_table_data!V425), IF(san_table_data!V425=-999,"NA",san_table_data!V425), "-")</f>
        <v>-</v>
      </c>
      <c r="W428" s="47" t="str">
        <f>IF(ISNUMBER(san_table_data!W425), IF(san_table_data!W425=-999,"NA",san_table_data!W425), "-")</f>
        <v>-</v>
      </c>
      <c r="X428" s="47"/>
      <c r="Y428" s="47"/>
      <c r="Z428" s="62" t="str">
        <f>IF(ISNUMBER(san_table_data!Z425), IF(san_table_data!Z425=-999,"NA",IF(san_table_data!Z425&gt;99, "&gt;99", IF(san_table_data!Z425&lt;1, "&lt;1", san_table_data!Z425))), "-")</f>
        <v>-</v>
      </c>
      <c r="AA428" s="63" t="str">
        <f>IF(ISNUMBER(san_table_data!AA425), IF(san_table_data!AA425=-999,"NA",IF(san_table_data!AA425&gt;99, "&gt;99", IF(san_table_data!AA425&lt;1, "&lt;1", san_table_data!AA425))), "-")</f>
        <v>-</v>
      </c>
      <c r="AB428" s="63" t="str">
        <f>IF(ISNUMBER(san_table_data!AB425), IF(san_table_data!AB425=-999,"NA",IF(san_table_data!AB425&gt;99, "&gt;99", IF(san_table_data!AB425&lt;1, "&lt;1", san_table_data!AB425))), "-")</f>
        <v>-</v>
      </c>
      <c r="AC428" s="63" t="str">
        <f>IF(ISNUMBER(san_table_data!AC425), IF(san_table_data!AC425=-999,"NA",IF(san_table_data!AC425&gt;99, "&gt;99", IF(san_table_data!AC425&lt;1, "&lt;1", san_table_data!AC425))), "-")</f>
        <v>-</v>
      </c>
      <c r="AD428" s="59" t="str">
        <f>IF(ISNUMBER(san_table_data!AD425), IF(san_table_data!AD425=-999,"NA",IF(san_table_data!AD425&gt;99, "&gt;99", IF(san_table_data!AD425&lt;1, "&lt;1", san_table_data!AD425))), "-")</f>
        <v>-</v>
      </c>
      <c r="AE428" s="59" t="str">
        <f>IF(ISNUMBER(san_table_data!AE425), IF(san_table_data!AE425=-999,"NA",IF(san_table_data!AE425&gt;99, "&gt;99", IF(san_table_data!AE425&lt;1, "&lt;1", san_table_data!AE425))), "-")</f>
        <v>-</v>
      </c>
      <c r="AF428" s="59" t="str">
        <f>IF(ISNUMBER(san_table_data!AF425), IF(san_table_data!AF425=-999,"NA",IF(san_table_data!AF425&gt;99, "&gt;99", IF(san_table_data!AF425&lt;1, "&lt;1", san_table_data!AF425))), "-")</f>
        <v>-</v>
      </c>
      <c r="AG428" s="62" t="str">
        <f>IF(ISNUMBER(san_table_data!AG425), IF(san_table_data!AG425=-999,"NA",IF(san_table_data!AG425&gt;99, "&gt;99", IF(san_table_data!AG425&lt;1, "&lt;1", san_table_data!AG425))), "-")</f>
        <v>-</v>
      </c>
      <c r="AH428" s="63" t="str">
        <f>IF(ISNUMBER(san_table_data!AH425), IF(san_table_data!AH425=-999,"NA",IF(san_table_data!AH425&gt;99, "&gt;99", IF(san_table_data!AH425&lt;1, "&lt;1", san_table_data!AH425))), "-")</f>
        <v>-</v>
      </c>
      <c r="AI428" s="63" t="str">
        <f>IF(ISNUMBER(san_table_data!AI425), IF(san_table_data!AI425=-999,"NA",IF(san_table_data!AI425&gt;99, "&gt;99", IF(san_table_data!AI425&lt;1, "&lt;1", san_table_data!AI425))), "-")</f>
        <v>-</v>
      </c>
      <c r="AJ428" s="63" t="str">
        <f>IF(ISNUMBER(san_table_data!AJ425), IF(san_table_data!AJ425=-999,"NA",IF(san_table_data!AJ425&gt;99, "&gt;99", IF(san_table_data!AJ425&lt;1, "&lt;1", san_table_data!AJ425))), "-")</f>
        <v>-</v>
      </c>
      <c r="AK428" s="59" t="str">
        <f>IF(ISNUMBER(san_table_data!AK425), IF(san_table_data!AK425=-999,"NA",IF(san_table_data!AK425&gt;99, "&gt;99", IF(san_table_data!AK425&lt;1, "&lt;1", san_table_data!AK425))), "-")</f>
        <v>-</v>
      </c>
      <c r="AL428" s="59" t="str">
        <f>IF(ISNUMBER(san_table_data!AL425), IF(san_table_data!AL425=-999,"NA",IF(san_table_data!AL425&gt;99, "&gt;99", IF(san_table_data!AL425&lt;1, "&lt;1", san_table_data!AL425))), "-")</f>
        <v>-</v>
      </c>
      <c r="AM428" s="59" t="str">
        <f>IF(ISNUMBER(san_table_data!AM425), IF(san_table_data!AM425=-999,"NA",IF(san_table_data!AM425&gt;99, "&gt;99", IF(san_table_data!AM425&lt;1, "&lt;1", san_table_data!AM425))), "-")</f>
        <v>-</v>
      </c>
      <c r="AN428" s="62" t="str">
        <f>IF(ISNUMBER(san_table_data!AN425), IF(san_table_data!AN425=-999,"NA",IF(san_table_data!AN425&gt;99, "&gt;99", IF(san_table_data!AN425&lt;1, "&lt;1", san_table_data!AN425))), "-")</f>
        <v>-</v>
      </c>
      <c r="AO428" s="63" t="str">
        <f>IF(ISNUMBER(san_table_data!AO425), IF(san_table_data!AO425=-999,"NA",IF(san_table_data!AO425&gt;99, "&gt;99", IF(san_table_data!AO425&lt;1, "&lt;1", san_table_data!AO425))), "-")</f>
        <v>-</v>
      </c>
      <c r="AP428" s="63" t="str">
        <f>IF(ISNUMBER(san_table_data!AP425), IF(san_table_data!AP425=-999,"NA",IF(san_table_data!AP425&gt;99, "&gt;99", IF(san_table_data!AP425&lt;1, "&lt;1", san_table_data!AP425))), "-")</f>
        <v>-</v>
      </c>
      <c r="AQ428" s="63" t="str">
        <f>IF(ISNUMBER(san_table_data!AQ425), IF(san_table_data!AQ425=-999,"NA",IF(san_table_data!AQ425&gt;99, "&gt;99", IF(san_table_data!AQ425&lt;1, "&lt;1", san_table_data!AQ425))), "-")</f>
        <v>-</v>
      </c>
      <c r="AR428" s="59" t="str">
        <f>IF(ISNUMBER(san_table_data!AR425), IF(san_table_data!AR425=-999,"NA",IF(san_table_data!AR425&gt;99, "&gt;99", IF(san_table_data!AR425&lt;1, "&lt;1", san_table_data!AR425))), "-")</f>
        <v>-</v>
      </c>
      <c r="AS428" s="59" t="str">
        <f>IF(ISNUMBER(san_table_data!AS425), IF(san_table_data!AS425=-999,"NA",IF(san_table_data!AS425&gt;99, "&gt;99", IF(san_table_data!AS425&lt;1, "&lt;1", san_table_data!AS425))), "-")</f>
        <v>-</v>
      </c>
      <c r="AT428" s="59" t="str">
        <f>IF(ISNUMBER(san_table_data!AT425), IF(san_table_data!AT425=-999,"NA",IF(san_table_data!AT425&gt;99, "&gt;99", IF(san_table_data!AT425&lt;1, "&lt;1", san_table_data!AT425))), "-")</f>
        <v>-</v>
      </c>
    </row>
    <row r="429" x14ac:dyDescent="0.25">
      <c r="A429" s="56" t="str">
        <f>IF(ISBLANK(san_table_data!A426), "", san_table_data!A426)</f>
        <v/>
      </c>
      <c r="B429" s="56" t="str">
        <f>IF(ISBLANK(san_table_data!B426), "", san_table_data!B426)</f>
        <v/>
      </c>
      <c r="C429" s="57" t="str">
        <f>IF(ISNUMBER(san_table_data!C426), san_table_data!C426, "-")</f>
        <v>-</v>
      </c>
      <c r="D429" s="58" t="str">
        <f>IF(ISNUMBER(san_table_data!D426), san_table_data!D426, "-")</f>
        <v>-</v>
      </c>
      <c r="E429" s="59" t="str">
        <f>IF(ISNUMBER(san_table_data!E426), san_table_data!E426, "-")</f>
        <v>-</v>
      </c>
      <c r="F429" s="60" t="str">
        <f>IF(ISNUMBER(san_table_data!F426), IF(san_table_data!F426=-999,"NA",IF(san_table_data!F426&gt;99, "&gt;99", IF(san_table_data!F426&lt;1, "&lt;1", san_table_data!F426))), "-")</f>
        <v>-</v>
      </c>
      <c r="G429" s="59" t="str">
        <f>IF(ISNUMBER(san_table_data!G426), IF(san_table_data!G426=-999,"NA",IF(san_table_data!G426&gt;99, "&gt;99", IF(san_table_data!G426&lt;1, "&lt;1", san_table_data!G426))), "-")</f>
        <v>-</v>
      </c>
      <c r="H429" s="59" t="str">
        <f>IF(ISNUMBER(san_table_data!H426), IF(san_table_data!H426=-999,"NA",IF(san_table_data!H426&gt;99, "&gt;99", IF(san_table_data!H426&lt;1, "&lt;1", san_table_data!H426))), "-")</f>
        <v>-</v>
      </c>
      <c r="I429" s="61" t="str">
        <f>IF(ISNUMBER(san_table_data!I426), IF(san_table_data!I426=-999,"NA",IF(san_table_data!I426&gt;99, "&gt;99", IF(san_table_data!I426&lt;1, "&lt;1", san_table_data!I426))), "-")</f>
        <v>-</v>
      </c>
      <c r="J429" s="47" t="str">
        <f>IF(ISNUMBER(san_table_data!J426), IF(san_table_data!J426=-999,"NA",san_table_data!J426), "-")</f>
        <v>-</v>
      </c>
      <c r="K429" s="47" t="str">
        <f>IF(ISNUMBER(san_table_data!K426), IF(san_table_data!K426=-999,"NA",san_table_data!K426), "-")</f>
        <v>-</v>
      </c>
      <c r="L429" s="60" t="str">
        <f>IF(ISNUMBER(san_table_data!L426), IF(san_table_data!L426=-999,"NA",IF(san_table_data!L426&gt;99, "&gt;99", IF(san_table_data!L426&lt;1, "&lt;1", san_table_data!L426))), "-")</f>
        <v>-</v>
      </c>
      <c r="M429" s="59" t="str">
        <f>IF(ISNUMBER(san_table_data!M426), IF(san_table_data!M426=-999,"NA",IF(san_table_data!M426&gt;99, "&gt;99", IF(san_table_data!M426&lt;1, "&lt;1", san_table_data!M426))), "-")</f>
        <v>-</v>
      </c>
      <c r="N429" s="59" t="str">
        <f>IF(ISNUMBER(san_table_data!N426), IF(san_table_data!N426=-999,"NA",IF(san_table_data!N426&gt;99, "&gt;99", IF(san_table_data!N426&lt;1, "&lt;1", san_table_data!N426))), "-")</f>
        <v>-</v>
      </c>
      <c r="O429" s="61" t="str">
        <f>IF(ISNUMBER(san_table_data!O426), IF(san_table_data!O426=-999,"NA",IF(san_table_data!O426&gt;99, "&gt;99", IF(san_table_data!O426&lt;1, "&lt;1", san_table_data!O426))), "-")</f>
        <v>-</v>
      </c>
      <c r="P429" s="47" t="str">
        <f>IF(ISNUMBER(san_table_data!P426), IF(san_table_data!P426=-999,"NA",san_table_data!P426), "-")</f>
        <v>-</v>
      </c>
      <c r="Q429" s="47" t="str">
        <f>IF(ISNUMBER(san_table_data!Q426), IF(san_table_data!Q426=-999,"NA",san_table_data!Q426), "-")</f>
        <v>-</v>
      </c>
      <c r="R429" s="60" t="str">
        <f>IF(ISNUMBER(san_table_data!R426), IF(san_table_data!R426=-999,"NA",IF(san_table_data!R426&gt;99, "&gt;99", IF(san_table_data!R426&lt;1, "&lt;1", san_table_data!R426))), "-")</f>
        <v>-</v>
      </c>
      <c r="S429" s="59" t="str">
        <f>IF(ISNUMBER(san_table_data!S426), IF(san_table_data!S426=-999,"NA",IF(san_table_data!S426&gt;99, "&gt;99", IF(san_table_data!S426&lt;1, "&lt;1", san_table_data!S426))), "-")</f>
        <v>-</v>
      </c>
      <c r="T429" s="59" t="str">
        <f>IF(ISNUMBER(san_table_data!T426), IF(san_table_data!T426=-999,"NA",IF(san_table_data!T426&gt;99, "&gt;99", IF(san_table_data!T426&lt;1, "&lt;1", san_table_data!T426))), "-")</f>
        <v>-</v>
      </c>
      <c r="U429" s="61" t="str">
        <f>IF(ISNUMBER(san_table_data!U426), IF(san_table_data!U426=-999,"NA",IF(san_table_data!U426&gt;99, "&gt;99", IF(san_table_data!U426&lt;1, "&lt;1", san_table_data!U426))), "-")</f>
        <v>-</v>
      </c>
      <c r="V429" s="47" t="str">
        <f>IF(ISNUMBER(san_table_data!V426), IF(san_table_data!V426=-999,"NA",san_table_data!V426), "-")</f>
        <v>-</v>
      </c>
      <c r="W429" s="47" t="str">
        <f>IF(ISNUMBER(san_table_data!W426), IF(san_table_data!W426=-999,"NA",san_table_data!W426), "-")</f>
        <v>-</v>
      </c>
      <c r="X429" s="47"/>
      <c r="Y429" s="47"/>
      <c r="Z429" s="62" t="str">
        <f>IF(ISNUMBER(san_table_data!Z426), IF(san_table_data!Z426=-999,"NA",IF(san_table_data!Z426&gt;99, "&gt;99", IF(san_table_data!Z426&lt;1, "&lt;1", san_table_data!Z426))), "-")</f>
        <v>-</v>
      </c>
      <c r="AA429" s="63" t="str">
        <f>IF(ISNUMBER(san_table_data!AA426), IF(san_table_data!AA426=-999,"NA",IF(san_table_data!AA426&gt;99, "&gt;99", IF(san_table_data!AA426&lt;1, "&lt;1", san_table_data!AA426))), "-")</f>
        <v>-</v>
      </c>
      <c r="AB429" s="63" t="str">
        <f>IF(ISNUMBER(san_table_data!AB426), IF(san_table_data!AB426=-999,"NA",IF(san_table_data!AB426&gt;99, "&gt;99", IF(san_table_data!AB426&lt;1, "&lt;1", san_table_data!AB426))), "-")</f>
        <v>-</v>
      </c>
      <c r="AC429" s="63" t="str">
        <f>IF(ISNUMBER(san_table_data!AC426), IF(san_table_data!AC426=-999,"NA",IF(san_table_data!AC426&gt;99, "&gt;99", IF(san_table_data!AC426&lt;1, "&lt;1", san_table_data!AC426))), "-")</f>
        <v>-</v>
      </c>
      <c r="AD429" s="59" t="str">
        <f>IF(ISNUMBER(san_table_data!AD426), IF(san_table_data!AD426=-999,"NA",IF(san_table_data!AD426&gt;99, "&gt;99", IF(san_table_data!AD426&lt;1, "&lt;1", san_table_data!AD426))), "-")</f>
        <v>-</v>
      </c>
      <c r="AE429" s="59" t="str">
        <f>IF(ISNUMBER(san_table_data!AE426), IF(san_table_data!AE426=-999,"NA",IF(san_table_data!AE426&gt;99, "&gt;99", IF(san_table_data!AE426&lt;1, "&lt;1", san_table_data!AE426))), "-")</f>
        <v>-</v>
      </c>
      <c r="AF429" s="59" t="str">
        <f>IF(ISNUMBER(san_table_data!AF426), IF(san_table_data!AF426=-999,"NA",IF(san_table_data!AF426&gt;99, "&gt;99", IF(san_table_data!AF426&lt;1, "&lt;1", san_table_data!AF426))), "-")</f>
        <v>-</v>
      </c>
      <c r="AG429" s="62" t="str">
        <f>IF(ISNUMBER(san_table_data!AG426), IF(san_table_data!AG426=-999,"NA",IF(san_table_data!AG426&gt;99, "&gt;99", IF(san_table_data!AG426&lt;1, "&lt;1", san_table_data!AG426))), "-")</f>
        <v>-</v>
      </c>
      <c r="AH429" s="63" t="str">
        <f>IF(ISNUMBER(san_table_data!AH426), IF(san_table_data!AH426=-999,"NA",IF(san_table_data!AH426&gt;99, "&gt;99", IF(san_table_data!AH426&lt;1, "&lt;1", san_table_data!AH426))), "-")</f>
        <v>-</v>
      </c>
      <c r="AI429" s="63" t="str">
        <f>IF(ISNUMBER(san_table_data!AI426), IF(san_table_data!AI426=-999,"NA",IF(san_table_data!AI426&gt;99, "&gt;99", IF(san_table_data!AI426&lt;1, "&lt;1", san_table_data!AI426))), "-")</f>
        <v>-</v>
      </c>
      <c r="AJ429" s="63" t="str">
        <f>IF(ISNUMBER(san_table_data!AJ426), IF(san_table_data!AJ426=-999,"NA",IF(san_table_data!AJ426&gt;99, "&gt;99", IF(san_table_data!AJ426&lt;1, "&lt;1", san_table_data!AJ426))), "-")</f>
        <v>-</v>
      </c>
      <c r="AK429" s="59" t="str">
        <f>IF(ISNUMBER(san_table_data!AK426), IF(san_table_data!AK426=-999,"NA",IF(san_table_data!AK426&gt;99, "&gt;99", IF(san_table_data!AK426&lt;1, "&lt;1", san_table_data!AK426))), "-")</f>
        <v>-</v>
      </c>
      <c r="AL429" s="59" t="str">
        <f>IF(ISNUMBER(san_table_data!AL426), IF(san_table_data!AL426=-999,"NA",IF(san_table_data!AL426&gt;99, "&gt;99", IF(san_table_data!AL426&lt;1, "&lt;1", san_table_data!AL426))), "-")</f>
        <v>-</v>
      </c>
      <c r="AM429" s="59" t="str">
        <f>IF(ISNUMBER(san_table_data!AM426), IF(san_table_data!AM426=-999,"NA",IF(san_table_data!AM426&gt;99, "&gt;99", IF(san_table_data!AM426&lt;1, "&lt;1", san_table_data!AM426))), "-")</f>
        <v>-</v>
      </c>
      <c r="AN429" s="62" t="str">
        <f>IF(ISNUMBER(san_table_data!AN426), IF(san_table_data!AN426=-999,"NA",IF(san_table_data!AN426&gt;99, "&gt;99", IF(san_table_data!AN426&lt;1, "&lt;1", san_table_data!AN426))), "-")</f>
        <v>-</v>
      </c>
      <c r="AO429" s="63" t="str">
        <f>IF(ISNUMBER(san_table_data!AO426), IF(san_table_data!AO426=-999,"NA",IF(san_table_data!AO426&gt;99, "&gt;99", IF(san_table_data!AO426&lt;1, "&lt;1", san_table_data!AO426))), "-")</f>
        <v>-</v>
      </c>
      <c r="AP429" s="63" t="str">
        <f>IF(ISNUMBER(san_table_data!AP426), IF(san_table_data!AP426=-999,"NA",IF(san_table_data!AP426&gt;99, "&gt;99", IF(san_table_data!AP426&lt;1, "&lt;1", san_table_data!AP426))), "-")</f>
        <v>-</v>
      </c>
      <c r="AQ429" s="63" t="str">
        <f>IF(ISNUMBER(san_table_data!AQ426), IF(san_table_data!AQ426=-999,"NA",IF(san_table_data!AQ426&gt;99, "&gt;99", IF(san_table_data!AQ426&lt;1, "&lt;1", san_table_data!AQ426))), "-")</f>
        <v>-</v>
      </c>
      <c r="AR429" s="59" t="str">
        <f>IF(ISNUMBER(san_table_data!AR426), IF(san_table_data!AR426=-999,"NA",IF(san_table_data!AR426&gt;99, "&gt;99", IF(san_table_data!AR426&lt;1, "&lt;1", san_table_data!AR426))), "-")</f>
        <v>-</v>
      </c>
      <c r="AS429" s="59" t="str">
        <f>IF(ISNUMBER(san_table_data!AS426), IF(san_table_data!AS426=-999,"NA",IF(san_table_data!AS426&gt;99, "&gt;99", IF(san_table_data!AS426&lt;1, "&lt;1", san_table_data!AS426))), "-")</f>
        <v>-</v>
      </c>
      <c r="AT429" s="59" t="str">
        <f>IF(ISNUMBER(san_table_data!AT426), IF(san_table_data!AT426=-999,"NA",IF(san_table_data!AT426&gt;99, "&gt;99", IF(san_table_data!AT426&lt;1, "&lt;1", san_table_data!AT426))), "-")</f>
        <v>-</v>
      </c>
    </row>
    <row r="430" x14ac:dyDescent="0.25">
      <c r="A430" s="56" t="str">
        <f>IF(ISBLANK(san_table_data!A427), "", san_table_data!A427)</f>
        <v/>
      </c>
      <c r="B430" s="56" t="str">
        <f>IF(ISBLANK(san_table_data!B427), "", san_table_data!B427)</f>
        <v/>
      </c>
      <c r="C430" s="57" t="str">
        <f>IF(ISNUMBER(san_table_data!C427), san_table_data!C427, "-")</f>
        <v>-</v>
      </c>
      <c r="D430" s="58" t="str">
        <f>IF(ISNUMBER(san_table_data!D427), san_table_data!D427, "-")</f>
        <v>-</v>
      </c>
      <c r="E430" s="59" t="str">
        <f>IF(ISNUMBER(san_table_data!E427), san_table_data!E427, "-")</f>
        <v>-</v>
      </c>
      <c r="F430" s="60" t="str">
        <f>IF(ISNUMBER(san_table_data!F427), IF(san_table_data!F427=-999,"NA",IF(san_table_data!F427&gt;99, "&gt;99", IF(san_table_data!F427&lt;1, "&lt;1", san_table_data!F427))), "-")</f>
        <v>-</v>
      </c>
      <c r="G430" s="59" t="str">
        <f>IF(ISNUMBER(san_table_data!G427), IF(san_table_data!G427=-999,"NA",IF(san_table_data!G427&gt;99, "&gt;99", IF(san_table_data!G427&lt;1, "&lt;1", san_table_data!G427))), "-")</f>
        <v>-</v>
      </c>
      <c r="H430" s="59" t="str">
        <f>IF(ISNUMBER(san_table_data!H427), IF(san_table_data!H427=-999,"NA",IF(san_table_data!H427&gt;99, "&gt;99", IF(san_table_data!H427&lt;1, "&lt;1", san_table_data!H427))), "-")</f>
        <v>-</v>
      </c>
      <c r="I430" s="61" t="str">
        <f>IF(ISNUMBER(san_table_data!I427), IF(san_table_data!I427=-999,"NA",IF(san_table_data!I427&gt;99, "&gt;99", IF(san_table_data!I427&lt;1, "&lt;1", san_table_data!I427))), "-")</f>
        <v>-</v>
      </c>
      <c r="J430" s="47" t="str">
        <f>IF(ISNUMBER(san_table_data!J427), IF(san_table_data!J427=-999,"NA",san_table_data!J427), "-")</f>
        <v>-</v>
      </c>
      <c r="K430" s="47" t="str">
        <f>IF(ISNUMBER(san_table_data!K427), IF(san_table_data!K427=-999,"NA",san_table_data!K427), "-")</f>
        <v>-</v>
      </c>
      <c r="L430" s="60" t="str">
        <f>IF(ISNUMBER(san_table_data!L427), IF(san_table_data!L427=-999,"NA",IF(san_table_data!L427&gt;99, "&gt;99", IF(san_table_data!L427&lt;1, "&lt;1", san_table_data!L427))), "-")</f>
        <v>-</v>
      </c>
      <c r="M430" s="59" t="str">
        <f>IF(ISNUMBER(san_table_data!M427), IF(san_table_data!M427=-999,"NA",IF(san_table_data!M427&gt;99, "&gt;99", IF(san_table_data!M427&lt;1, "&lt;1", san_table_data!M427))), "-")</f>
        <v>-</v>
      </c>
      <c r="N430" s="59" t="str">
        <f>IF(ISNUMBER(san_table_data!N427), IF(san_table_data!N427=-999,"NA",IF(san_table_data!N427&gt;99, "&gt;99", IF(san_table_data!N427&lt;1, "&lt;1", san_table_data!N427))), "-")</f>
        <v>-</v>
      </c>
      <c r="O430" s="61" t="str">
        <f>IF(ISNUMBER(san_table_data!O427), IF(san_table_data!O427=-999,"NA",IF(san_table_data!O427&gt;99, "&gt;99", IF(san_table_data!O427&lt;1, "&lt;1", san_table_data!O427))), "-")</f>
        <v>-</v>
      </c>
      <c r="P430" s="47" t="str">
        <f>IF(ISNUMBER(san_table_data!P427), IF(san_table_data!P427=-999,"NA",san_table_data!P427), "-")</f>
        <v>-</v>
      </c>
      <c r="Q430" s="47" t="str">
        <f>IF(ISNUMBER(san_table_data!Q427), IF(san_table_data!Q427=-999,"NA",san_table_data!Q427), "-")</f>
        <v>-</v>
      </c>
      <c r="R430" s="60" t="str">
        <f>IF(ISNUMBER(san_table_data!R427), IF(san_table_data!R427=-999,"NA",IF(san_table_data!R427&gt;99, "&gt;99", IF(san_table_data!R427&lt;1, "&lt;1", san_table_data!R427))), "-")</f>
        <v>-</v>
      </c>
      <c r="S430" s="59" t="str">
        <f>IF(ISNUMBER(san_table_data!S427), IF(san_table_data!S427=-999,"NA",IF(san_table_data!S427&gt;99, "&gt;99", IF(san_table_data!S427&lt;1, "&lt;1", san_table_data!S427))), "-")</f>
        <v>-</v>
      </c>
      <c r="T430" s="59" t="str">
        <f>IF(ISNUMBER(san_table_data!T427), IF(san_table_data!T427=-999,"NA",IF(san_table_data!T427&gt;99, "&gt;99", IF(san_table_data!T427&lt;1, "&lt;1", san_table_data!T427))), "-")</f>
        <v>-</v>
      </c>
      <c r="U430" s="61" t="str">
        <f>IF(ISNUMBER(san_table_data!U427), IF(san_table_data!U427=-999,"NA",IF(san_table_data!U427&gt;99, "&gt;99", IF(san_table_data!U427&lt;1, "&lt;1", san_table_data!U427))), "-")</f>
        <v>-</v>
      </c>
      <c r="V430" s="47" t="str">
        <f>IF(ISNUMBER(san_table_data!V427), IF(san_table_data!V427=-999,"NA",san_table_data!V427), "-")</f>
        <v>-</v>
      </c>
      <c r="W430" s="47" t="str">
        <f>IF(ISNUMBER(san_table_data!W427), IF(san_table_data!W427=-999,"NA",san_table_data!W427), "-")</f>
        <v>-</v>
      </c>
      <c r="X430" s="47"/>
      <c r="Y430" s="47"/>
      <c r="Z430" s="62" t="str">
        <f>IF(ISNUMBER(san_table_data!Z427), IF(san_table_data!Z427=-999,"NA",IF(san_table_data!Z427&gt;99, "&gt;99", IF(san_table_data!Z427&lt;1, "&lt;1", san_table_data!Z427))), "-")</f>
        <v>-</v>
      </c>
      <c r="AA430" s="63" t="str">
        <f>IF(ISNUMBER(san_table_data!AA427), IF(san_table_data!AA427=-999,"NA",IF(san_table_data!AA427&gt;99, "&gt;99", IF(san_table_data!AA427&lt;1, "&lt;1", san_table_data!AA427))), "-")</f>
        <v>-</v>
      </c>
      <c r="AB430" s="63" t="str">
        <f>IF(ISNUMBER(san_table_data!AB427), IF(san_table_data!AB427=-999,"NA",IF(san_table_data!AB427&gt;99, "&gt;99", IF(san_table_data!AB427&lt;1, "&lt;1", san_table_data!AB427))), "-")</f>
        <v>-</v>
      </c>
      <c r="AC430" s="63" t="str">
        <f>IF(ISNUMBER(san_table_data!AC427), IF(san_table_data!AC427=-999,"NA",IF(san_table_data!AC427&gt;99, "&gt;99", IF(san_table_data!AC427&lt;1, "&lt;1", san_table_data!AC427))), "-")</f>
        <v>-</v>
      </c>
      <c r="AD430" s="59" t="str">
        <f>IF(ISNUMBER(san_table_data!AD427), IF(san_table_data!AD427=-999,"NA",IF(san_table_data!AD427&gt;99, "&gt;99", IF(san_table_data!AD427&lt;1, "&lt;1", san_table_data!AD427))), "-")</f>
        <v>-</v>
      </c>
      <c r="AE430" s="59" t="str">
        <f>IF(ISNUMBER(san_table_data!AE427), IF(san_table_data!AE427=-999,"NA",IF(san_table_data!AE427&gt;99, "&gt;99", IF(san_table_data!AE427&lt;1, "&lt;1", san_table_data!AE427))), "-")</f>
        <v>-</v>
      </c>
      <c r="AF430" s="59" t="str">
        <f>IF(ISNUMBER(san_table_data!AF427), IF(san_table_data!AF427=-999,"NA",IF(san_table_data!AF427&gt;99, "&gt;99", IF(san_table_data!AF427&lt;1, "&lt;1", san_table_data!AF427))), "-")</f>
        <v>-</v>
      </c>
      <c r="AG430" s="62" t="str">
        <f>IF(ISNUMBER(san_table_data!AG427), IF(san_table_data!AG427=-999,"NA",IF(san_table_data!AG427&gt;99, "&gt;99", IF(san_table_data!AG427&lt;1, "&lt;1", san_table_data!AG427))), "-")</f>
        <v>-</v>
      </c>
      <c r="AH430" s="63" t="str">
        <f>IF(ISNUMBER(san_table_data!AH427), IF(san_table_data!AH427=-999,"NA",IF(san_table_data!AH427&gt;99, "&gt;99", IF(san_table_data!AH427&lt;1, "&lt;1", san_table_data!AH427))), "-")</f>
        <v>-</v>
      </c>
      <c r="AI430" s="63" t="str">
        <f>IF(ISNUMBER(san_table_data!AI427), IF(san_table_data!AI427=-999,"NA",IF(san_table_data!AI427&gt;99, "&gt;99", IF(san_table_data!AI427&lt;1, "&lt;1", san_table_data!AI427))), "-")</f>
        <v>-</v>
      </c>
      <c r="AJ430" s="63" t="str">
        <f>IF(ISNUMBER(san_table_data!AJ427), IF(san_table_data!AJ427=-999,"NA",IF(san_table_data!AJ427&gt;99, "&gt;99", IF(san_table_data!AJ427&lt;1, "&lt;1", san_table_data!AJ427))), "-")</f>
        <v>-</v>
      </c>
      <c r="AK430" s="59" t="str">
        <f>IF(ISNUMBER(san_table_data!AK427), IF(san_table_data!AK427=-999,"NA",IF(san_table_data!AK427&gt;99, "&gt;99", IF(san_table_data!AK427&lt;1, "&lt;1", san_table_data!AK427))), "-")</f>
        <v>-</v>
      </c>
      <c r="AL430" s="59" t="str">
        <f>IF(ISNUMBER(san_table_data!AL427), IF(san_table_data!AL427=-999,"NA",IF(san_table_data!AL427&gt;99, "&gt;99", IF(san_table_data!AL427&lt;1, "&lt;1", san_table_data!AL427))), "-")</f>
        <v>-</v>
      </c>
      <c r="AM430" s="59" t="str">
        <f>IF(ISNUMBER(san_table_data!AM427), IF(san_table_data!AM427=-999,"NA",IF(san_table_data!AM427&gt;99, "&gt;99", IF(san_table_data!AM427&lt;1, "&lt;1", san_table_data!AM427))), "-")</f>
        <v>-</v>
      </c>
      <c r="AN430" s="62" t="str">
        <f>IF(ISNUMBER(san_table_data!AN427), IF(san_table_data!AN427=-999,"NA",IF(san_table_data!AN427&gt;99, "&gt;99", IF(san_table_data!AN427&lt;1, "&lt;1", san_table_data!AN427))), "-")</f>
        <v>-</v>
      </c>
      <c r="AO430" s="63" t="str">
        <f>IF(ISNUMBER(san_table_data!AO427), IF(san_table_data!AO427=-999,"NA",IF(san_table_data!AO427&gt;99, "&gt;99", IF(san_table_data!AO427&lt;1, "&lt;1", san_table_data!AO427))), "-")</f>
        <v>-</v>
      </c>
      <c r="AP430" s="63" t="str">
        <f>IF(ISNUMBER(san_table_data!AP427), IF(san_table_data!AP427=-999,"NA",IF(san_table_data!AP427&gt;99, "&gt;99", IF(san_table_data!AP427&lt;1, "&lt;1", san_table_data!AP427))), "-")</f>
        <v>-</v>
      </c>
      <c r="AQ430" s="63" t="str">
        <f>IF(ISNUMBER(san_table_data!AQ427), IF(san_table_data!AQ427=-999,"NA",IF(san_table_data!AQ427&gt;99, "&gt;99", IF(san_table_data!AQ427&lt;1, "&lt;1", san_table_data!AQ427))), "-")</f>
        <v>-</v>
      </c>
      <c r="AR430" s="59" t="str">
        <f>IF(ISNUMBER(san_table_data!AR427), IF(san_table_data!AR427=-999,"NA",IF(san_table_data!AR427&gt;99, "&gt;99", IF(san_table_data!AR427&lt;1, "&lt;1", san_table_data!AR427))), "-")</f>
        <v>-</v>
      </c>
      <c r="AS430" s="59" t="str">
        <f>IF(ISNUMBER(san_table_data!AS427), IF(san_table_data!AS427=-999,"NA",IF(san_table_data!AS427&gt;99, "&gt;99", IF(san_table_data!AS427&lt;1, "&lt;1", san_table_data!AS427))), "-")</f>
        <v>-</v>
      </c>
      <c r="AT430" s="59" t="str">
        <f>IF(ISNUMBER(san_table_data!AT427), IF(san_table_data!AT427=-999,"NA",IF(san_table_data!AT427&gt;99, "&gt;99", IF(san_table_data!AT427&lt;1, "&lt;1", san_table_data!AT427))), "-")</f>
        <v>-</v>
      </c>
    </row>
    <row r="431" x14ac:dyDescent="0.25">
      <c r="A431" s="56" t="str">
        <f>IF(ISBLANK(san_table_data!A428), "", san_table_data!A428)</f>
        <v/>
      </c>
      <c r="B431" s="56" t="str">
        <f>IF(ISBLANK(san_table_data!B428), "", san_table_data!B428)</f>
        <v/>
      </c>
      <c r="C431" s="57" t="str">
        <f>IF(ISNUMBER(san_table_data!C428), san_table_data!C428, "-")</f>
        <v>-</v>
      </c>
      <c r="D431" s="58" t="str">
        <f>IF(ISNUMBER(san_table_data!D428), san_table_data!D428, "-")</f>
        <v>-</v>
      </c>
      <c r="E431" s="59" t="str">
        <f>IF(ISNUMBER(san_table_data!E428), san_table_data!E428, "-")</f>
        <v>-</v>
      </c>
      <c r="F431" s="60" t="str">
        <f>IF(ISNUMBER(san_table_data!F428), IF(san_table_data!F428=-999,"NA",IF(san_table_data!F428&gt;99, "&gt;99", IF(san_table_data!F428&lt;1, "&lt;1", san_table_data!F428))), "-")</f>
        <v>-</v>
      </c>
      <c r="G431" s="59" t="str">
        <f>IF(ISNUMBER(san_table_data!G428), IF(san_table_data!G428=-999,"NA",IF(san_table_data!G428&gt;99, "&gt;99", IF(san_table_data!G428&lt;1, "&lt;1", san_table_data!G428))), "-")</f>
        <v>-</v>
      </c>
      <c r="H431" s="59" t="str">
        <f>IF(ISNUMBER(san_table_data!H428), IF(san_table_data!H428=-999,"NA",IF(san_table_data!H428&gt;99, "&gt;99", IF(san_table_data!H428&lt;1, "&lt;1", san_table_data!H428))), "-")</f>
        <v>-</v>
      </c>
      <c r="I431" s="61" t="str">
        <f>IF(ISNUMBER(san_table_data!I428), IF(san_table_data!I428=-999,"NA",IF(san_table_data!I428&gt;99, "&gt;99", IF(san_table_data!I428&lt;1, "&lt;1", san_table_data!I428))), "-")</f>
        <v>-</v>
      </c>
      <c r="J431" s="47" t="str">
        <f>IF(ISNUMBER(san_table_data!J428), IF(san_table_data!J428=-999,"NA",san_table_data!J428), "-")</f>
        <v>-</v>
      </c>
      <c r="K431" s="47" t="str">
        <f>IF(ISNUMBER(san_table_data!K428), IF(san_table_data!K428=-999,"NA",san_table_data!K428), "-")</f>
        <v>-</v>
      </c>
      <c r="L431" s="60" t="str">
        <f>IF(ISNUMBER(san_table_data!L428), IF(san_table_data!L428=-999,"NA",IF(san_table_data!L428&gt;99, "&gt;99", IF(san_table_data!L428&lt;1, "&lt;1", san_table_data!L428))), "-")</f>
        <v>-</v>
      </c>
      <c r="M431" s="59" t="str">
        <f>IF(ISNUMBER(san_table_data!M428), IF(san_table_data!M428=-999,"NA",IF(san_table_data!M428&gt;99, "&gt;99", IF(san_table_data!M428&lt;1, "&lt;1", san_table_data!M428))), "-")</f>
        <v>-</v>
      </c>
      <c r="N431" s="59" t="str">
        <f>IF(ISNUMBER(san_table_data!N428), IF(san_table_data!N428=-999,"NA",IF(san_table_data!N428&gt;99, "&gt;99", IF(san_table_data!N428&lt;1, "&lt;1", san_table_data!N428))), "-")</f>
        <v>-</v>
      </c>
      <c r="O431" s="61" t="str">
        <f>IF(ISNUMBER(san_table_data!O428), IF(san_table_data!O428=-999,"NA",IF(san_table_data!O428&gt;99, "&gt;99", IF(san_table_data!O428&lt;1, "&lt;1", san_table_data!O428))), "-")</f>
        <v>-</v>
      </c>
      <c r="P431" s="47" t="str">
        <f>IF(ISNUMBER(san_table_data!P428), IF(san_table_data!P428=-999,"NA",san_table_data!P428), "-")</f>
        <v>-</v>
      </c>
      <c r="Q431" s="47" t="str">
        <f>IF(ISNUMBER(san_table_data!Q428), IF(san_table_data!Q428=-999,"NA",san_table_data!Q428), "-")</f>
        <v>-</v>
      </c>
      <c r="R431" s="60" t="str">
        <f>IF(ISNUMBER(san_table_data!R428), IF(san_table_data!R428=-999,"NA",IF(san_table_data!R428&gt;99, "&gt;99", IF(san_table_data!R428&lt;1, "&lt;1", san_table_data!R428))), "-")</f>
        <v>-</v>
      </c>
      <c r="S431" s="59" t="str">
        <f>IF(ISNUMBER(san_table_data!S428), IF(san_table_data!S428=-999,"NA",IF(san_table_data!S428&gt;99, "&gt;99", IF(san_table_data!S428&lt;1, "&lt;1", san_table_data!S428))), "-")</f>
        <v>-</v>
      </c>
      <c r="T431" s="59" t="str">
        <f>IF(ISNUMBER(san_table_data!T428), IF(san_table_data!T428=-999,"NA",IF(san_table_data!T428&gt;99, "&gt;99", IF(san_table_data!T428&lt;1, "&lt;1", san_table_data!T428))), "-")</f>
        <v>-</v>
      </c>
      <c r="U431" s="61" t="str">
        <f>IF(ISNUMBER(san_table_data!U428), IF(san_table_data!U428=-999,"NA",IF(san_table_data!U428&gt;99, "&gt;99", IF(san_table_data!U428&lt;1, "&lt;1", san_table_data!U428))), "-")</f>
        <v>-</v>
      </c>
      <c r="V431" s="47" t="str">
        <f>IF(ISNUMBER(san_table_data!V428), IF(san_table_data!V428=-999,"NA",san_table_data!V428), "-")</f>
        <v>-</v>
      </c>
      <c r="W431" s="47" t="str">
        <f>IF(ISNUMBER(san_table_data!W428), IF(san_table_data!W428=-999,"NA",san_table_data!W428), "-")</f>
        <v>-</v>
      </c>
      <c r="X431" s="47"/>
      <c r="Y431" s="47"/>
      <c r="Z431" s="62" t="str">
        <f>IF(ISNUMBER(san_table_data!Z428), IF(san_table_data!Z428=-999,"NA",IF(san_table_data!Z428&gt;99, "&gt;99", IF(san_table_data!Z428&lt;1, "&lt;1", san_table_data!Z428))), "-")</f>
        <v>-</v>
      </c>
      <c r="AA431" s="63" t="str">
        <f>IF(ISNUMBER(san_table_data!AA428), IF(san_table_data!AA428=-999,"NA",IF(san_table_data!AA428&gt;99, "&gt;99", IF(san_table_data!AA428&lt;1, "&lt;1", san_table_data!AA428))), "-")</f>
        <v>-</v>
      </c>
      <c r="AB431" s="63" t="str">
        <f>IF(ISNUMBER(san_table_data!AB428), IF(san_table_data!AB428=-999,"NA",IF(san_table_data!AB428&gt;99, "&gt;99", IF(san_table_data!AB428&lt;1, "&lt;1", san_table_data!AB428))), "-")</f>
        <v>-</v>
      </c>
      <c r="AC431" s="63" t="str">
        <f>IF(ISNUMBER(san_table_data!AC428), IF(san_table_data!AC428=-999,"NA",IF(san_table_data!AC428&gt;99, "&gt;99", IF(san_table_data!AC428&lt;1, "&lt;1", san_table_data!AC428))), "-")</f>
        <v>-</v>
      </c>
      <c r="AD431" s="59" t="str">
        <f>IF(ISNUMBER(san_table_data!AD428), IF(san_table_data!AD428=-999,"NA",IF(san_table_data!AD428&gt;99, "&gt;99", IF(san_table_data!AD428&lt;1, "&lt;1", san_table_data!AD428))), "-")</f>
        <v>-</v>
      </c>
      <c r="AE431" s="59" t="str">
        <f>IF(ISNUMBER(san_table_data!AE428), IF(san_table_data!AE428=-999,"NA",IF(san_table_data!AE428&gt;99, "&gt;99", IF(san_table_data!AE428&lt;1, "&lt;1", san_table_data!AE428))), "-")</f>
        <v>-</v>
      </c>
      <c r="AF431" s="59" t="str">
        <f>IF(ISNUMBER(san_table_data!AF428), IF(san_table_data!AF428=-999,"NA",IF(san_table_data!AF428&gt;99, "&gt;99", IF(san_table_data!AF428&lt;1, "&lt;1", san_table_data!AF428))), "-")</f>
        <v>-</v>
      </c>
      <c r="AG431" s="62" t="str">
        <f>IF(ISNUMBER(san_table_data!AG428), IF(san_table_data!AG428=-999,"NA",IF(san_table_data!AG428&gt;99, "&gt;99", IF(san_table_data!AG428&lt;1, "&lt;1", san_table_data!AG428))), "-")</f>
        <v>-</v>
      </c>
      <c r="AH431" s="63" t="str">
        <f>IF(ISNUMBER(san_table_data!AH428), IF(san_table_data!AH428=-999,"NA",IF(san_table_data!AH428&gt;99, "&gt;99", IF(san_table_data!AH428&lt;1, "&lt;1", san_table_data!AH428))), "-")</f>
        <v>-</v>
      </c>
      <c r="AI431" s="63" t="str">
        <f>IF(ISNUMBER(san_table_data!AI428), IF(san_table_data!AI428=-999,"NA",IF(san_table_data!AI428&gt;99, "&gt;99", IF(san_table_data!AI428&lt;1, "&lt;1", san_table_data!AI428))), "-")</f>
        <v>-</v>
      </c>
      <c r="AJ431" s="63" t="str">
        <f>IF(ISNUMBER(san_table_data!AJ428), IF(san_table_data!AJ428=-999,"NA",IF(san_table_data!AJ428&gt;99, "&gt;99", IF(san_table_data!AJ428&lt;1, "&lt;1", san_table_data!AJ428))), "-")</f>
        <v>-</v>
      </c>
      <c r="AK431" s="59" t="str">
        <f>IF(ISNUMBER(san_table_data!AK428), IF(san_table_data!AK428=-999,"NA",IF(san_table_data!AK428&gt;99, "&gt;99", IF(san_table_data!AK428&lt;1, "&lt;1", san_table_data!AK428))), "-")</f>
        <v>-</v>
      </c>
      <c r="AL431" s="59" t="str">
        <f>IF(ISNUMBER(san_table_data!AL428), IF(san_table_data!AL428=-999,"NA",IF(san_table_data!AL428&gt;99, "&gt;99", IF(san_table_data!AL428&lt;1, "&lt;1", san_table_data!AL428))), "-")</f>
        <v>-</v>
      </c>
      <c r="AM431" s="59" t="str">
        <f>IF(ISNUMBER(san_table_data!AM428), IF(san_table_data!AM428=-999,"NA",IF(san_table_data!AM428&gt;99, "&gt;99", IF(san_table_data!AM428&lt;1, "&lt;1", san_table_data!AM428))), "-")</f>
        <v>-</v>
      </c>
      <c r="AN431" s="62" t="str">
        <f>IF(ISNUMBER(san_table_data!AN428), IF(san_table_data!AN428=-999,"NA",IF(san_table_data!AN428&gt;99, "&gt;99", IF(san_table_data!AN428&lt;1, "&lt;1", san_table_data!AN428))), "-")</f>
        <v>-</v>
      </c>
      <c r="AO431" s="63" t="str">
        <f>IF(ISNUMBER(san_table_data!AO428), IF(san_table_data!AO428=-999,"NA",IF(san_table_data!AO428&gt;99, "&gt;99", IF(san_table_data!AO428&lt;1, "&lt;1", san_table_data!AO428))), "-")</f>
        <v>-</v>
      </c>
      <c r="AP431" s="63" t="str">
        <f>IF(ISNUMBER(san_table_data!AP428), IF(san_table_data!AP428=-999,"NA",IF(san_table_data!AP428&gt;99, "&gt;99", IF(san_table_data!AP428&lt;1, "&lt;1", san_table_data!AP428))), "-")</f>
        <v>-</v>
      </c>
      <c r="AQ431" s="63" t="str">
        <f>IF(ISNUMBER(san_table_data!AQ428), IF(san_table_data!AQ428=-999,"NA",IF(san_table_data!AQ428&gt;99, "&gt;99", IF(san_table_data!AQ428&lt;1, "&lt;1", san_table_data!AQ428))), "-")</f>
        <v>-</v>
      </c>
      <c r="AR431" s="59" t="str">
        <f>IF(ISNUMBER(san_table_data!AR428), IF(san_table_data!AR428=-999,"NA",IF(san_table_data!AR428&gt;99, "&gt;99", IF(san_table_data!AR428&lt;1, "&lt;1", san_table_data!AR428))), "-")</f>
        <v>-</v>
      </c>
      <c r="AS431" s="59" t="str">
        <f>IF(ISNUMBER(san_table_data!AS428), IF(san_table_data!AS428=-999,"NA",IF(san_table_data!AS428&gt;99, "&gt;99", IF(san_table_data!AS428&lt;1, "&lt;1", san_table_data!AS428))), "-")</f>
        <v>-</v>
      </c>
      <c r="AT431" s="59" t="str">
        <f>IF(ISNUMBER(san_table_data!AT428), IF(san_table_data!AT428=-999,"NA",IF(san_table_data!AT428&gt;99, "&gt;99", IF(san_table_data!AT428&lt;1, "&lt;1", san_table_data!AT428))), "-")</f>
        <v>-</v>
      </c>
    </row>
    <row r="432" x14ac:dyDescent="0.25">
      <c r="A432" s="56" t="str">
        <f>IF(ISBLANK(san_table_data!A429), "", san_table_data!A429)</f>
        <v/>
      </c>
      <c r="B432" s="56" t="str">
        <f>IF(ISBLANK(san_table_data!B429), "", san_table_data!B429)</f>
        <v/>
      </c>
      <c r="C432" s="57" t="str">
        <f>IF(ISNUMBER(san_table_data!C429), san_table_data!C429, "-")</f>
        <v>-</v>
      </c>
      <c r="D432" s="58" t="str">
        <f>IF(ISNUMBER(san_table_data!D429), san_table_data!D429, "-")</f>
        <v>-</v>
      </c>
      <c r="E432" s="59" t="str">
        <f>IF(ISNUMBER(san_table_data!E429), san_table_data!E429, "-")</f>
        <v>-</v>
      </c>
      <c r="F432" s="60" t="str">
        <f>IF(ISNUMBER(san_table_data!F429), IF(san_table_data!F429=-999,"NA",IF(san_table_data!F429&gt;99, "&gt;99", IF(san_table_data!F429&lt;1, "&lt;1", san_table_data!F429))), "-")</f>
        <v>-</v>
      </c>
      <c r="G432" s="59" t="str">
        <f>IF(ISNUMBER(san_table_data!G429), IF(san_table_data!G429=-999,"NA",IF(san_table_data!G429&gt;99, "&gt;99", IF(san_table_data!G429&lt;1, "&lt;1", san_table_data!G429))), "-")</f>
        <v>-</v>
      </c>
      <c r="H432" s="59" t="str">
        <f>IF(ISNUMBER(san_table_data!H429), IF(san_table_data!H429=-999,"NA",IF(san_table_data!H429&gt;99, "&gt;99", IF(san_table_data!H429&lt;1, "&lt;1", san_table_data!H429))), "-")</f>
        <v>-</v>
      </c>
      <c r="I432" s="61" t="str">
        <f>IF(ISNUMBER(san_table_data!I429), IF(san_table_data!I429=-999,"NA",IF(san_table_data!I429&gt;99, "&gt;99", IF(san_table_data!I429&lt;1, "&lt;1", san_table_data!I429))), "-")</f>
        <v>-</v>
      </c>
      <c r="J432" s="47" t="str">
        <f>IF(ISNUMBER(san_table_data!J429), IF(san_table_data!J429=-999,"NA",san_table_data!J429), "-")</f>
        <v>-</v>
      </c>
      <c r="K432" s="47" t="str">
        <f>IF(ISNUMBER(san_table_data!K429), IF(san_table_data!K429=-999,"NA",san_table_data!K429), "-")</f>
        <v>-</v>
      </c>
      <c r="L432" s="60" t="str">
        <f>IF(ISNUMBER(san_table_data!L429), IF(san_table_data!L429=-999,"NA",IF(san_table_data!L429&gt;99, "&gt;99", IF(san_table_data!L429&lt;1, "&lt;1", san_table_data!L429))), "-")</f>
        <v>-</v>
      </c>
      <c r="M432" s="59" t="str">
        <f>IF(ISNUMBER(san_table_data!M429), IF(san_table_data!M429=-999,"NA",IF(san_table_data!M429&gt;99, "&gt;99", IF(san_table_data!M429&lt;1, "&lt;1", san_table_data!M429))), "-")</f>
        <v>-</v>
      </c>
      <c r="N432" s="59" t="str">
        <f>IF(ISNUMBER(san_table_data!N429), IF(san_table_data!N429=-999,"NA",IF(san_table_data!N429&gt;99, "&gt;99", IF(san_table_data!N429&lt;1, "&lt;1", san_table_data!N429))), "-")</f>
        <v>-</v>
      </c>
      <c r="O432" s="61" t="str">
        <f>IF(ISNUMBER(san_table_data!O429), IF(san_table_data!O429=-999,"NA",IF(san_table_data!O429&gt;99, "&gt;99", IF(san_table_data!O429&lt;1, "&lt;1", san_table_data!O429))), "-")</f>
        <v>-</v>
      </c>
      <c r="P432" s="47" t="str">
        <f>IF(ISNUMBER(san_table_data!P429), IF(san_table_data!P429=-999,"NA",san_table_data!P429), "-")</f>
        <v>-</v>
      </c>
      <c r="Q432" s="47" t="str">
        <f>IF(ISNUMBER(san_table_data!Q429), IF(san_table_data!Q429=-999,"NA",san_table_data!Q429), "-")</f>
        <v>-</v>
      </c>
      <c r="R432" s="60" t="str">
        <f>IF(ISNUMBER(san_table_data!R429), IF(san_table_data!R429=-999,"NA",IF(san_table_data!R429&gt;99, "&gt;99", IF(san_table_data!R429&lt;1, "&lt;1", san_table_data!R429))), "-")</f>
        <v>-</v>
      </c>
      <c r="S432" s="59" t="str">
        <f>IF(ISNUMBER(san_table_data!S429), IF(san_table_data!S429=-999,"NA",IF(san_table_data!S429&gt;99, "&gt;99", IF(san_table_data!S429&lt;1, "&lt;1", san_table_data!S429))), "-")</f>
        <v>-</v>
      </c>
      <c r="T432" s="59" t="str">
        <f>IF(ISNUMBER(san_table_data!T429), IF(san_table_data!T429=-999,"NA",IF(san_table_data!T429&gt;99, "&gt;99", IF(san_table_data!T429&lt;1, "&lt;1", san_table_data!T429))), "-")</f>
        <v>-</v>
      </c>
      <c r="U432" s="61" t="str">
        <f>IF(ISNUMBER(san_table_data!U429), IF(san_table_data!U429=-999,"NA",IF(san_table_data!U429&gt;99, "&gt;99", IF(san_table_data!U429&lt;1, "&lt;1", san_table_data!U429))), "-")</f>
        <v>-</v>
      </c>
      <c r="V432" s="47" t="str">
        <f>IF(ISNUMBER(san_table_data!V429), IF(san_table_data!V429=-999,"NA",san_table_data!V429), "-")</f>
        <v>-</v>
      </c>
      <c r="W432" s="47" t="str">
        <f>IF(ISNUMBER(san_table_data!W429), IF(san_table_data!W429=-999,"NA",san_table_data!W429), "-")</f>
        <v>-</v>
      </c>
      <c r="X432" s="47"/>
      <c r="Y432" s="47"/>
      <c r="Z432" s="62" t="str">
        <f>IF(ISNUMBER(san_table_data!Z429), IF(san_table_data!Z429=-999,"NA",IF(san_table_data!Z429&gt;99, "&gt;99", IF(san_table_data!Z429&lt;1, "&lt;1", san_table_data!Z429))), "-")</f>
        <v>-</v>
      </c>
      <c r="AA432" s="63" t="str">
        <f>IF(ISNUMBER(san_table_data!AA429), IF(san_table_data!AA429=-999,"NA",IF(san_table_data!AA429&gt;99, "&gt;99", IF(san_table_data!AA429&lt;1, "&lt;1", san_table_data!AA429))), "-")</f>
        <v>-</v>
      </c>
      <c r="AB432" s="63" t="str">
        <f>IF(ISNUMBER(san_table_data!AB429), IF(san_table_data!AB429=-999,"NA",IF(san_table_data!AB429&gt;99, "&gt;99", IF(san_table_data!AB429&lt;1, "&lt;1", san_table_data!AB429))), "-")</f>
        <v>-</v>
      </c>
      <c r="AC432" s="63" t="str">
        <f>IF(ISNUMBER(san_table_data!AC429), IF(san_table_data!AC429=-999,"NA",IF(san_table_data!AC429&gt;99, "&gt;99", IF(san_table_data!AC429&lt;1, "&lt;1", san_table_data!AC429))), "-")</f>
        <v>-</v>
      </c>
      <c r="AD432" s="59" t="str">
        <f>IF(ISNUMBER(san_table_data!AD429), IF(san_table_data!AD429=-999,"NA",IF(san_table_data!AD429&gt;99, "&gt;99", IF(san_table_data!AD429&lt;1, "&lt;1", san_table_data!AD429))), "-")</f>
        <v>-</v>
      </c>
      <c r="AE432" s="59" t="str">
        <f>IF(ISNUMBER(san_table_data!AE429), IF(san_table_data!AE429=-999,"NA",IF(san_table_data!AE429&gt;99, "&gt;99", IF(san_table_data!AE429&lt;1, "&lt;1", san_table_data!AE429))), "-")</f>
        <v>-</v>
      </c>
      <c r="AF432" s="59" t="str">
        <f>IF(ISNUMBER(san_table_data!AF429), IF(san_table_data!AF429=-999,"NA",IF(san_table_data!AF429&gt;99, "&gt;99", IF(san_table_data!AF429&lt;1, "&lt;1", san_table_data!AF429))), "-")</f>
        <v>-</v>
      </c>
      <c r="AG432" s="62" t="str">
        <f>IF(ISNUMBER(san_table_data!AG429), IF(san_table_data!AG429=-999,"NA",IF(san_table_data!AG429&gt;99, "&gt;99", IF(san_table_data!AG429&lt;1, "&lt;1", san_table_data!AG429))), "-")</f>
        <v>-</v>
      </c>
      <c r="AH432" s="63" t="str">
        <f>IF(ISNUMBER(san_table_data!AH429), IF(san_table_data!AH429=-999,"NA",IF(san_table_data!AH429&gt;99, "&gt;99", IF(san_table_data!AH429&lt;1, "&lt;1", san_table_data!AH429))), "-")</f>
        <v>-</v>
      </c>
      <c r="AI432" s="63" t="str">
        <f>IF(ISNUMBER(san_table_data!AI429), IF(san_table_data!AI429=-999,"NA",IF(san_table_data!AI429&gt;99, "&gt;99", IF(san_table_data!AI429&lt;1, "&lt;1", san_table_data!AI429))), "-")</f>
        <v>-</v>
      </c>
      <c r="AJ432" s="63" t="str">
        <f>IF(ISNUMBER(san_table_data!AJ429), IF(san_table_data!AJ429=-999,"NA",IF(san_table_data!AJ429&gt;99, "&gt;99", IF(san_table_data!AJ429&lt;1, "&lt;1", san_table_data!AJ429))), "-")</f>
        <v>-</v>
      </c>
      <c r="AK432" s="59" t="str">
        <f>IF(ISNUMBER(san_table_data!AK429), IF(san_table_data!AK429=-999,"NA",IF(san_table_data!AK429&gt;99, "&gt;99", IF(san_table_data!AK429&lt;1, "&lt;1", san_table_data!AK429))), "-")</f>
        <v>-</v>
      </c>
      <c r="AL432" s="59" t="str">
        <f>IF(ISNUMBER(san_table_data!AL429), IF(san_table_data!AL429=-999,"NA",IF(san_table_data!AL429&gt;99, "&gt;99", IF(san_table_data!AL429&lt;1, "&lt;1", san_table_data!AL429))), "-")</f>
        <v>-</v>
      </c>
      <c r="AM432" s="59" t="str">
        <f>IF(ISNUMBER(san_table_data!AM429), IF(san_table_data!AM429=-999,"NA",IF(san_table_data!AM429&gt;99, "&gt;99", IF(san_table_data!AM429&lt;1, "&lt;1", san_table_data!AM429))), "-")</f>
        <v>-</v>
      </c>
      <c r="AN432" s="62" t="str">
        <f>IF(ISNUMBER(san_table_data!AN429), IF(san_table_data!AN429=-999,"NA",IF(san_table_data!AN429&gt;99, "&gt;99", IF(san_table_data!AN429&lt;1, "&lt;1", san_table_data!AN429))), "-")</f>
        <v>-</v>
      </c>
      <c r="AO432" s="63" t="str">
        <f>IF(ISNUMBER(san_table_data!AO429), IF(san_table_data!AO429=-999,"NA",IF(san_table_data!AO429&gt;99, "&gt;99", IF(san_table_data!AO429&lt;1, "&lt;1", san_table_data!AO429))), "-")</f>
        <v>-</v>
      </c>
      <c r="AP432" s="63" t="str">
        <f>IF(ISNUMBER(san_table_data!AP429), IF(san_table_data!AP429=-999,"NA",IF(san_table_data!AP429&gt;99, "&gt;99", IF(san_table_data!AP429&lt;1, "&lt;1", san_table_data!AP429))), "-")</f>
        <v>-</v>
      </c>
      <c r="AQ432" s="63" t="str">
        <f>IF(ISNUMBER(san_table_data!AQ429), IF(san_table_data!AQ429=-999,"NA",IF(san_table_data!AQ429&gt;99, "&gt;99", IF(san_table_data!AQ429&lt;1, "&lt;1", san_table_data!AQ429))), "-")</f>
        <v>-</v>
      </c>
      <c r="AR432" s="59" t="str">
        <f>IF(ISNUMBER(san_table_data!AR429), IF(san_table_data!AR429=-999,"NA",IF(san_table_data!AR429&gt;99, "&gt;99", IF(san_table_data!AR429&lt;1, "&lt;1", san_table_data!AR429))), "-")</f>
        <v>-</v>
      </c>
      <c r="AS432" s="59" t="str">
        <f>IF(ISNUMBER(san_table_data!AS429), IF(san_table_data!AS429=-999,"NA",IF(san_table_data!AS429&gt;99, "&gt;99", IF(san_table_data!AS429&lt;1, "&lt;1", san_table_data!AS429))), "-")</f>
        <v>-</v>
      </c>
      <c r="AT432" s="59" t="str">
        <f>IF(ISNUMBER(san_table_data!AT429), IF(san_table_data!AT429=-999,"NA",IF(san_table_data!AT429&gt;99, "&gt;99", IF(san_table_data!AT429&lt;1, "&lt;1", san_table_data!AT429))), "-")</f>
        <v>-</v>
      </c>
    </row>
    <row r="433" x14ac:dyDescent="0.25">
      <c r="A433" s="56" t="str">
        <f>IF(ISBLANK(san_table_data!A430), "", san_table_data!A430)</f>
        <v/>
      </c>
      <c r="B433" s="56" t="str">
        <f>IF(ISBLANK(san_table_data!B430), "", san_table_data!B430)</f>
        <v/>
      </c>
      <c r="C433" s="57" t="str">
        <f>IF(ISNUMBER(san_table_data!C430), san_table_data!C430, "-")</f>
        <v>-</v>
      </c>
      <c r="D433" s="58" t="str">
        <f>IF(ISNUMBER(san_table_data!D430), san_table_data!D430, "-")</f>
        <v>-</v>
      </c>
      <c r="E433" s="59" t="str">
        <f>IF(ISNUMBER(san_table_data!E430), san_table_data!E430, "-")</f>
        <v>-</v>
      </c>
      <c r="F433" s="60" t="str">
        <f>IF(ISNUMBER(san_table_data!F430), IF(san_table_data!F430=-999,"NA",IF(san_table_data!F430&gt;99, "&gt;99", IF(san_table_data!F430&lt;1, "&lt;1", san_table_data!F430))), "-")</f>
        <v>-</v>
      </c>
      <c r="G433" s="59" t="str">
        <f>IF(ISNUMBER(san_table_data!G430), IF(san_table_data!G430=-999,"NA",IF(san_table_data!G430&gt;99, "&gt;99", IF(san_table_data!G430&lt;1, "&lt;1", san_table_data!G430))), "-")</f>
        <v>-</v>
      </c>
      <c r="H433" s="59" t="str">
        <f>IF(ISNUMBER(san_table_data!H430), IF(san_table_data!H430=-999,"NA",IF(san_table_data!H430&gt;99, "&gt;99", IF(san_table_data!H430&lt;1, "&lt;1", san_table_data!H430))), "-")</f>
        <v>-</v>
      </c>
      <c r="I433" s="61" t="str">
        <f>IF(ISNUMBER(san_table_data!I430), IF(san_table_data!I430=-999,"NA",IF(san_table_data!I430&gt;99, "&gt;99", IF(san_table_data!I430&lt;1, "&lt;1", san_table_data!I430))), "-")</f>
        <v>-</v>
      </c>
      <c r="J433" s="47" t="str">
        <f>IF(ISNUMBER(san_table_data!J430), IF(san_table_data!J430=-999,"NA",san_table_data!J430), "-")</f>
        <v>-</v>
      </c>
      <c r="K433" s="47" t="str">
        <f>IF(ISNUMBER(san_table_data!K430), IF(san_table_data!K430=-999,"NA",san_table_data!K430), "-")</f>
        <v>-</v>
      </c>
      <c r="L433" s="60" t="str">
        <f>IF(ISNUMBER(san_table_data!L430), IF(san_table_data!L430=-999,"NA",IF(san_table_data!L430&gt;99, "&gt;99", IF(san_table_data!L430&lt;1, "&lt;1", san_table_data!L430))), "-")</f>
        <v>-</v>
      </c>
      <c r="M433" s="59" t="str">
        <f>IF(ISNUMBER(san_table_data!M430), IF(san_table_data!M430=-999,"NA",IF(san_table_data!M430&gt;99, "&gt;99", IF(san_table_data!M430&lt;1, "&lt;1", san_table_data!M430))), "-")</f>
        <v>-</v>
      </c>
      <c r="N433" s="59" t="str">
        <f>IF(ISNUMBER(san_table_data!N430), IF(san_table_data!N430=-999,"NA",IF(san_table_data!N430&gt;99, "&gt;99", IF(san_table_data!N430&lt;1, "&lt;1", san_table_data!N430))), "-")</f>
        <v>-</v>
      </c>
      <c r="O433" s="61" t="str">
        <f>IF(ISNUMBER(san_table_data!O430), IF(san_table_data!O430=-999,"NA",IF(san_table_data!O430&gt;99, "&gt;99", IF(san_table_data!O430&lt;1, "&lt;1", san_table_data!O430))), "-")</f>
        <v>-</v>
      </c>
      <c r="P433" s="47" t="str">
        <f>IF(ISNUMBER(san_table_data!P430), IF(san_table_data!P430=-999,"NA",san_table_data!P430), "-")</f>
        <v>-</v>
      </c>
      <c r="Q433" s="47" t="str">
        <f>IF(ISNUMBER(san_table_data!Q430), IF(san_table_data!Q430=-999,"NA",san_table_data!Q430), "-")</f>
        <v>-</v>
      </c>
      <c r="R433" s="60" t="str">
        <f>IF(ISNUMBER(san_table_data!R430), IF(san_table_data!R430=-999,"NA",IF(san_table_data!R430&gt;99, "&gt;99", IF(san_table_data!R430&lt;1, "&lt;1", san_table_data!R430))), "-")</f>
        <v>-</v>
      </c>
      <c r="S433" s="59" t="str">
        <f>IF(ISNUMBER(san_table_data!S430), IF(san_table_data!S430=-999,"NA",IF(san_table_data!S430&gt;99, "&gt;99", IF(san_table_data!S430&lt;1, "&lt;1", san_table_data!S430))), "-")</f>
        <v>-</v>
      </c>
      <c r="T433" s="59" t="str">
        <f>IF(ISNUMBER(san_table_data!T430), IF(san_table_data!T430=-999,"NA",IF(san_table_data!T430&gt;99, "&gt;99", IF(san_table_data!T430&lt;1, "&lt;1", san_table_data!T430))), "-")</f>
        <v>-</v>
      </c>
      <c r="U433" s="61" t="str">
        <f>IF(ISNUMBER(san_table_data!U430), IF(san_table_data!U430=-999,"NA",IF(san_table_data!U430&gt;99, "&gt;99", IF(san_table_data!U430&lt;1, "&lt;1", san_table_data!U430))), "-")</f>
        <v>-</v>
      </c>
      <c r="V433" s="47" t="str">
        <f>IF(ISNUMBER(san_table_data!V430), IF(san_table_data!V430=-999,"NA",san_table_data!V430), "-")</f>
        <v>-</v>
      </c>
      <c r="W433" s="47" t="str">
        <f>IF(ISNUMBER(san_table_data!W430), IF(san_table_data!W430=-999,"NA",san_table_data!W430), "-")</f>
        <v>-</v>
      </c>
      <c r="X433" s="47"/>
      <c r="Y433" s="47"/>
      <c r="Z433" s="62" t="str">
        <f>IF(ISNUMBER(san_table_data!Z430), IF(san_table_data!Z430=-999,"NA",IF(san_table_data!Z430&gt;99, "&gt;99", IF(san_table_data!Z430&lt;1, "&lt;1", san_table_data!Z430))), "-")</f>
        <v>-</v>
      </c>
      <c r="AA433" s="63" t="str">
        <f>IF(ISNUMBER(san_table_data!AA430), IF(san_table_data!AA430=-999,"NA",IF(san_table_data!AA430&gt;99, "&gt;99", IF(san_table_data!AA430&lt;1, "&lt;1", san_table_data!AA430))), "-")</f>
        <v>-</v>
      </c>
      <c r="AB433" s="63" t="str">
        <f>IF(ISNUMBER(san_table_data!AB430), IF(san_table_data!AB430=-999,"NA",IF(san_table_data!AB430&gt;99, "&gt;99", IF(san_table_data!AB430&lt;1, "&lt;1", san_table_data!AB430))), "-")</f>
        <v>-</v>
      </c>
      <c r="AC433" s="63" t="str">
        <f>IF(ISNUMBER(san_table_data!AC430), IF(san_table_data!AC430=-999,"NA",IF(san_table_data!AC430&gt;99, "&gt;99", IF(san_table_data!AC430&lt;1, "&lt;1", san_table_data!AC430))), "-")</f>
        <v>-</v>
      </c>
      <c r="AD433" s="59" t="str">
        <f>IF(ISNUMBER(san_table_data!AD430), IF(san_table_data!AD430=-999,"NA",IF(san_table_data!AD430&gt;99, "&gt;99", IF(san_table_data!AD430&lt;1, "&lt;1", san_table_data!AD430))), "-")</f>
        <v>-</v>
      </c>
      <c r="AE433" s="59" t="str">
        <f>IF(ISNUMBER(san_table_data!AE430), IF(san_table_data!AE430=-999,"NA",IF(san_table_data!AE430&gt;99, "&gt;99", IF(san_table_data!AE430&lt;1, "&lt;1", san_table_data!AE430))), "-")</f>
        <v>-</v>
      </c>
      <c r="AF433" s="59" t="str">
        <f>IF(ISNUMBER(san_table_data!AF430), IF(san_table_data!AF430=-999,"NA",IF(san_table_data!AF430&gt;99, "&gt;99", IF(san_table_data!AF430&lt;1, "&lt;1", san_table_data!AF430))), "-")</f>
        <v>-</v>
      </c>
      <c r="AG433" s="62" t="str">
        <f>IF(ISNUMBER(san_table_data!AG430), IF(san_table_data!AG430=-999,"NA",IF(san_table_data!AG430&gt;99, "&gt;99", IF(san_table_data!AG430&lt;1, "&lt;1", san_table_data!AG430))), "-")</f>
        <v>-</v>
      </c>
      <c r="AH433" s="63" t="str">
        <f>IF(ISNUMBER(san_table_data!AH430), IF(san_table_data!AH430=-999,"NA",IF(san_table_data!AH430&gt;99, "&gt;99", IF(san_table_data!AH430&lt;1, "&lt;1", san_table_data!AH430))), "-")</f>
        <v>-</v>
      </c>
      <c r="AI433" s="63" t="str">
        <f>IF(ISNUMBER(san_table_data!AI430), IF(san_table_data!AI430=-999,"NA",IF(san_table_data!AI430&gt;99, "&gt;99", IF(san_table_data!AI430&lt;1, "&lt;1", san_table_data!AI430))), "-")</f>
        <v>-</v>
      </c>
      <c r="AJ433" s="63" t="str">
        <f>IF(ISNUMBER(san_table_data!AJ430), IF(san_table_data!AJ430=-999,"NA",IF(san_table_data!AJ430&gt;99, "&gt;99", IF(san_table_data!AJ430&lt;1, "&lt;1", san_table_data!AJ430))), "-")</f>
        <v>-</v>
      </c>
      <c r="AK433" s="59" t="str">
        <f>IF(ISNUMBER(san_table_data!AK430), IF(san_table_data!AK430=-999,"NA",IF(san_table_data!AK430&gt;99, "&gt;99", IF(san_table_data!AK430&lt;1, "&lt;1", san_table_data!AK430))), "-")</f>
        <v>-</v>
      </c>
      <c r="AL433" s="59" t="str">
        <f>IF(ISNUMBER(san_table_data!AL430), IF(san_table_data!AL430=-999,"NA",IF(san_table_data!AL430&gt;99, "&gt;99", IF(san_table_data!AL430&lt;1, "&lt;1", san_table_data!AL430))), "-")</f>
        <v>-</v>
      </c>
      <c r="AM433" s="59" t="str">
        <f>IF(ISNUMBER(san_table_data!AM430), IF(san_table_data!AM430=-999,"NA",IF(san_table_data!AM430&gt;99, "&gt;99", IF(san_table_data!AM430&lt;1, "&lt;1", san_table_data!AM430))), "-")</f>
        <v>-</v>
      </c>
      <c r="AN433" s="62" t="str">
        <f>IF(ISNUMBER(san_table_data!AN430), IF(san_table_data!AN430=-999,"NA",IF(san_table_data!AN430&gt;99, "&gt;99", IF(san_table_data!AN430&lt;1, "&lt;1", san_table_data!AN430))), "-")</f>
        <v>-</v>
      </c>
      <c r="AO433" s="63" t="str">
        <f>IF(ISNUMBER(san_table_data!AO430), IF(san_table_data!AO430=-999,"NA",IF(san_table_data!AO430&gt;99, "&gt;99", IF(san_table_data!AO430&lt;1, "&lt;1", san_table_data!AO430))), "-")</f>
        <v>-</v>
      </c>
      <c r="AP433" s="63" t="str">
        <f>IF(ISNUMBER(san_table_data!AP430), IF(san_table_data!AP430=-999,"NA",IF(san_table_data!AP430&gt;99, "&gt;99", IF(san_table_data!AP430&lt;1, "&lt;1", san_table_data!AP430))), "-")</f>
        <v>-</v>
      </c>
      <c r="AQ433" s="63" t="str">
        <f>IF(ISNUMBER(san_table_data!AQ430), IF(san_table_data!AQ430=-999,"NA",IF(san_table_data!AQ430&gt;99, "&gt;99", IF(san_table_data!AQ430&lt;1, "&lt;1", san_table_data!AQ430))), "-")</f>
        <v>-</v>
      </c>
      <c r="AR433" s="59" t="str">
        <f>IF(ISNUMBER(san_table_data!AR430), IF(san_table_data!AR430=-999,"NA",IF(san_table_data!AR430&gt;99, "&gt;99", IF(san_table_data!AR430&lt;1, "&lt;1", san_table_data!AR430))), "-")</f>
        <v>-</v>
      </c>
      <c r="AS433" s="59" t="str">
        <f>IF(ISNUMBER(san_table_data!AS430), IF(san_table_data!AS430=-999,"NA",IF(san_table_data!AS430&gt;99, "&gt;99", IF(san_table_data!AS430&lt;1, "&lt;1", san_table_data!AS430))), "-")</f>
        <v>-</v>
      </c>
      <c r="AT433" s="59" t="str">
        <f>IF(ISNUMBER(san_table_data!AT430), IF(san_table_data!AT430=-999,"NA",IF(san_table_data!AT430&gt;99, "&gt;99", IF(san_table_data!AT430&lt;1, "&lt;1", san_table_data!AT430))), "-")</f>
        <v>-</v>
      </c>
    </row>
    <row r="434" x14ac:dyDescent="0.25">
      <c r="A434" s="56" t="str">
        <f>IF(ISBLANK(san_table_data!A431), "", san_table_data!A431)</f>
        <v/>
      </c>
      <c r="B434" s="56" t="str">
        <f>IF(ISBLANK(san_table_data!B431), "", san_table_data!B431)</f>
        <v/>
      </c>
      <c r="C434" s="57" t="str">
        <f>IF(ISNUMBER(san_table_data!C431), san_table_data!C431, "-")</f>
        <v>-</v>
      </c>
      <c r="D434" s="58" t="str">
        <f>IF(ISNUMBER(san_table_data!D431), san_table_data!D431, "-")</f>
        <v>-</v>
      </c>
      <c r="E434" s="59" t="str">
        <f>IF(ISNUMBER(san_table_data!E431), san_table_data!E431, "-")</f>
        <v>-</v>
      </c>
      <c r="F434" s="60" t="str">
        <f>IF(ISNUMBER(san_table_data!F431), IF(san_table_data!F431=-999,"NA",IF(san_table_data!F431&gt;99, "&gt;99", IF(san_table_data!F431&lt;1, "&lt;1", san_table_data!F431))), "-")</f>
        <v>-</v>
      </c>
      <c r="G434" s="59" t="str">
        <f>IF(ISNUMBER(san_table_data!G431), IF(san_table_data!G431=-999,"NA",IF(san_table_data!G431&gt;99, "&gt;99", IF(san_table_data!G431&lt;1, "&lt;1", san_table_data!G431))), "-")</f>
        <v>-</v>
      </c>
      <c r="H434" s="59" t="str">
        <f>IF(ISNUMBER(san_table_data!H431), IF(san_table_data!H431=-999,"NA",IF(san_table_data!H431&gt;99, "&gt;99", IF(san_table_data!H431&lt;1, "&lt;1", san_table_data!H431))), "-")</f>
        <v>-</v>
      </c>
      <c r="I434" s="61" t="str">
        <f>IF(ISNUMBER(san_table_data!I431), IF(san_table_data!I431=-999,"NA",IF(san_table_data!I431&gt;99, "&gt;99", IF(san_table_data!I431&lt;1, "&lt;1", san_table_data!I431))), "-")</f>
        <v>-</v>
      </c>
      <c r="J434" s="47" t="str">
        <f>IF(ISNUMBER(san_table_data!J431), IF(san_table_data!J431=-999,"NA",san_table_data!J431), "-")</f>
        <v>-</v>
      </c>
      <c r="K434" s="47" t="str">
        <f>IF(ISNUMBER(san_table_data!K431), IF(san_table_data!K431=-999,"NA",san_table_data!K431), "-")</f>
        <v>-</v>
      </c>
      <c r="L434" s="60" t="str">
        <f>IF(ISNUMBER(san_table_data!L431), IF(san_table_data!L431=-999,"NA",IF(san_table_data!L431&gt;99, "&gt;99", IF(san_table_data!L431&lt;1, "&lt;1", san_table_data!L431))), "-")</f>
        <v>-</v>
      </c>
      <c r="M434" s="59" t="str">
        <f>IF(ISNUMBER(san_table_data!M431), IF(san_table_data!M431=-999,"NA",IF(san_table_data!M431&gt;99, "&gt;99", IF(san_table_data!M431&lt;1, "&lt;1", san_table_data!M431))), "-")</f>
        <v>-</v>
      </c>
      <c r="N434" s="59" t="str">
        <f>IF(ISNUMBER(san_table_data!N431), IF(san_table_data!N431=-999,"NA",IF(san_table_data!N431&gt;99, "&gt;99", IF(san_table_data!N431&lt;1, "&lt;1", san_table_data!N431))), "-")</f>
        <v>-</v>
      </c>
      <c r="O434" s="61" t="str">
        <f>IF(ISNUMBER(san_table_data!O431), IF(san_table_data!O431=-999,"NA",IF(san_table_data!O431&gt;99, "&gt;99", IF(san_table_data!O431&lt;1, "&lt;1", san_table_data!O431))), "-")</f>
        <v>-</v>
      </c>
      <c r="P434" s="47" t="str">
        <f>IF(ISNUMBER(san_table_data!P431), IF(san_table_data!P431=-999,"NA",san_table_data!P431), "-")</f>
        <v>-</v>
      </c>
      <c r="Q434" s="47" t="str">
        <f>IF(ISNUMBER(san_table_data!Q431), IF(san_table_data!Q431=-999,"NA",san_table_data!Q431), "-")</f>
        <v>-</v>
      </c>
      <c r="R434" s="60" t="str">
        <f>IF(ISNUMBER(san_table_data!R431), IF(san_table_data!R431=-999,"NA",IF(san_table_data!R431&gt;99, "&gt;99", IF(san_table_data!R431&lt;1, "&lt;1", san_table_data!R431))), "-")</f>
        <v>-</v>
      </c>
      <c r="S434" s="59" t="str">
        <f>IF(ISNUMBER(san_table_data!S431), IF(san_table_data!S431=-999,"NA",IF(san_table_data!S431&gt;99, "&gt;99", IF(san_table_data!S431&lt;1, "&lt;1", san_table_data!S431))), "-")</f>
        <v>-</v>
      </c>
      <c r="T434" s="59" t="str">
        <f>IF(ISNUMBER(san_table_data!T431), IF(san_table_data!T431=-999,"NA",IF(san_table_data!T431&gt;99, "&gt;99", IF(san_table_data!T431&lt;1, "&lt;1", san_table_data!T431))), "-")</f>
        <v>-</v>
      </c>
      <c r="U434" s="61" t="str">
        <f>IF(ISNUMBER(san_table_data!U431), IF(san_table_data!U431=-999,"NA",IF(san_table_data!U431&gt;99, "&gt;99", IF(san_table_data!U431&lt;1, "&lt;1", san_table_data!U431))), "-")</f>
        <v>-</v>
      </c>
      <c r="V434" s="47" t="str">
        <f>IF(ISNUMBER(san_table_data!V431), IF(san_table_data!V431=-999,"NA",san_table_data!V431), "-")</f>
        <v>-</v>
      </c>
      <c r="W434" s="47" t="str">
        <f>IF(ISNUMBER(san_table_data!W431), IF(san_table_data!W431=-999,"NA",san_table_data!W431), "-")</f>
        <v>-</v>
      </c>
      <c r="X434" s="47"/>
      <c r="Y434" s="47"/>
      <c r="Z434" s="62" t="str">
        <f>IF(ISNUMBER(san_table_data!Z431), IF(san_table_data!Z431=-999,"NA",IF(san_table_data!Z431&gt;99, "&gt;99", IF(san_table_data!Z431&lt;1, "&lt;1", san_table_data!Z431))), "-")</f>
        <v>-</v>
      </c>
      <c r="AA434" s="63" t="str">
        <f>IF(ISNUMBER(san_table_data!AA431), IF(san_table_data!AA431=-999,"NA",IF(san_table_data!AA431&gt;99, "&gt;99", IF(san_table_data!AA431&lt;1, "&lt;1", san_table_data!AA431))), "-")</f>
        <v>-</v>
      </c>
      <c r="AB434" s="63" t="str">
        <f>IF(ISNUMBER(san_table_data!AB431), IF(san_table_data!AB431=-999,"NA",IF(san_table_data!AB431&gt;99, "&gt;99", IF(san_table_data!AB431&lt;1, "&lt;1", san_table_data!AB431))), "-")</f>
        <v>-</v>
      </c>
      <c r="AC434" s="63" t="str">
        <f>IF(ISNUMBER(san_table_data!AC431), IF(san_table_data!AC431=-999,"NA",IF(san_table_data!AC431&gt;99, "&gt;99", IF(san_table_data!AC431&lt;1, "&lt;1", san_table_data!AC431))), "-")</f>
        <v>-</v>
      </c>
      <c r="AD434" s="59" t="str">
        <f>IF(ISNUMBER(san_table_data!AD431), IF(san_table_data!AD431=-999,"NA",IF(san_table_data!AD431&gt;99, "&gt;99", IF(san_table_data!AD431&lt;1, "&lt;1", san_table_data!AD431))), "-")</f>
        <v>-</v>
      </c>
      <c r="AE434" s="59" t="str">
        <f>IF(ISNUMBER(san_table_data!AE431), IF(san_table_data!AE431=-999,"NA",IF(san_table_data!AE431&gt;99, "&gt;99", IF(san_table_data!AE431&lt;1, "&lt;1", san_table_data!AE431))), "-")</f>
        <v>-</v>
      </c>
      <c r="AF434" s="59" t="str">
        <f>IF(ISNUMBER(san_table_data!AF431), IF(san_table_data!AF431=-999,"NA",IF(san_table_data!AF431&gt;99, "&gt;99", IF(san_table_data!AF431&lt;1, "&lt;1", san_table_data!AF431))), "-")</f>
        <v>-</v>
      </c>
      <c r="AG434" s="62" t="str">
        <f>IF(ISNUMBER(san_table_data!AG431), IF(san_table_data!AG431=-999,"NA",IF(san_table_data!AG431&gt;99, "&gt;99", IF(san_table_data!AG431&lt;1, "&lt;1", san_table_data!AG431))), "-")</f>
        <v>-</v>
      </c>
      <c r="AH434" s="63" t="str">
        <f>IF(ISNUMBER(san_table_data!AH431), IF(san_table_data!AH431=-999,"NA",IF(san_table_data!AH431&gt;99, "&gt;99", IF(san_table_data!AH431&lt;1, "&lt;1", san_table_data!AH431))), "-")</f>
        <v>-</v>
      </c>
      <c r="AI434" s="63" t="str">
        <f>IF(ISNUMBER(san_table_data!AI431), IF(san_table_data!AI431=-999,"NA",IF(san_table_data!AI431&gt;99, "&gt;99", IF(san_table_data!AI431&lt;1, "&lt;1", san_table_data!AI431))), "-")</f>
        <v>-</v>
      </c>
      <c r="AJ434" s="63" t="str">
        <f>IF(ISNUMBER(san_table_data!AJ431), IF(san_table_data!AJ431=-999,"NA",IF(san_table_data!AJ431&gt;99, "&gt;99", IF(san_table_data!AJ431&lt;1, "&lt;1", san_table_data!AJ431))), "-")</f>
        <v>-</v>
      </c>
      <c r="AK434" s="59" t="str">
        <f>IF(ISNUMBER(san_table_data!AK431), IF(san_table_data!AK431=-999,"NA",IF(san_table_data!AK431&gt;99, "&gt;99", IF(san_table_data!AK431&lt;1, "&lt;1", san_table_data!AK431))), "-")</f>
        <v>-</v>
      </c>
      <c r="AL434" s="59" t="str">
        <f>IF(ISNUMBER(san_table_data!AL431), IF(san_table_data!AL431=-999,"NA",IF(san_table_data!AL431&gt;99, "&gt;99", IF(san_table_data!AL431&lt;1, "&lt;1", san_table_data!AL431))), "-")</f>
        <v>-</v>
      </c>
      <c r="AM434" s="59" t="str">
        <f>IF(ISNUMBER(san_table_data!AM431), IF(san_table_data!AM431=-999,"NA",IF(san_table_data!AM431&gt;99, "&gt;99", IF(san_table_data!AM431&lt;1, "&lt;1", san_table_data!AM431))), "-")</f>
        <v>-</v>
      </c>
      <c r="AN434" s="62" t="str">
        <f>IF(ISNUMBER(san_table_data!AN431), IF(san_table_data!AN431=-999,"NA",IF(san_table_data!AN431&gt;99, "&gt;99", IF(san_table_data!AN431&lt;1, "&lt;1", san_table_data!AN431))), "-")</f>
        <v>-</v>
      </c>
      <c r="AO434" s="63" t="str">
        <f>IF(ISNUMBER(san_table_data!AO431), IF(san_table_data!AO431=-999,"NA",IF(san_table_data!AO431&gt;99, "&gt;99", IF(san_table_data!AO431&lt;1, "&lt;1", san_table_data!AO431))), "-")</f>
        <v>-</v>
      </c>
      <c r="AP434" s="63" t="str">
        <f>IF(ISNUMBER(san_table_data!AP431), IF(san_table_data!AP431=-999,"NA",IF(san_table_data!AP431&gt;99, "&gt;99", IF(san_table_data!AP431&lt;1, "&lt;1", san_table_data!AP431))), "-")</f>
        <v>-</v>
      </c>
      <c r="AQ434" s="63" t="str">
        <f>IF(ISNUMBER(san_table_data!AQ431), IF(san_table_data!AQ431=-999,"NA",IF(san_table_data!AQ431&gt;99, "&gt;99", IF(san_table_data!AQ431&lt;1, "&lt;1", san_table_data!AQ431))), "-")</f>
        <v>-</v>
      </c>
      <c r="AR434" s="59" t="str">
        <f>IF(ISNUMBER(san_table_data!AR431), IF(san_table_data!AR431=-999,"NA",IF(san_table_data!AR431&gt;99, "&gt;99", IF(san_table_data!AR431&lt;1, "&lt;1", san_table_data!AR431))), "-")</f>
        <v>-</v>
      </c>
      <c r="AS434" s="59" t="str">
        <f>IF(ISNUMBER(san_table_data!AS431), IF(san_table_data!AS431=-999,"NA",IF(san_table_data!AS431&gt;99, "&gt;99", IF(san_table_data!AS431&lt;1, "&lt;1", san_table_data!AS431))), "-")</f>
        <v>-</v>
      </c>
      <c r="AT434" s="59" t="str">
        <f>IF(ISNUMBER(san_table_data!AT431), IF(san_table_data!AT431=-999,"NA",IF(san_table_data!AT431&gt;99, "&gt;99", IF(san_table_data!AT431&lt;1, "&lt;1", san_table_data!AT431))), "-")</f>
        <v>-</v>
      </c>
    </row>
    <row r="435" x14ac:dyDescent="0.25">
      <c r="A435" s="56" t="str">
        <f>IF(ISBLANK(san_table_data!A432), "", san_table_data!A432)</f>
        <v/>
      </c>
      <c r="B435" s="56" t="str">
        <f>IF(ISBLANK(san_table_data!B432), "", san_table_data!B432)</f>
        <v/>
      </c>
      <c r="C435" s="57" t="str">
        <f>IF(ISNUMBER(san_table_data!C432), san_table_data!C432, "-")</f>
        <v>-</v>
      </c>
      <c r="D435" s="58" t="str">
        <f>IF(ISNUMBER(san_table_data!D432), san_table_data!D432, "-")</f>
        <v>-</v>
      </c>
      <c r="E435" s="59" t="str">
        <f>IF(ISNUMBER(san_table_data!E432), san_table_data!E432, "-")</f>
        <v>-</v>
      </c>
      <c r="F435" s="60" t="str">
        <f>IF(ISNUMBER(san_table_data!F432), IF(san_table_data!F432=-999,"NA",IF(san_table_data!F432&gt;99, "&gt;99", IF(san_table_data!F432&lt;1, "&lt;1", san_table_data!F432))), "-")</f>
        <v>-</v>
      </c>
      <c r="G435" s="59" t="str">
        <f>IF(ISNUMBER(san_table_data!G432), IF(san_table_data!G432=-999,"NA",IF(san_table_data!G432&gt;99, "&gt;99", IF(san_table_data!G432&lt;1, "&lt;1", san_table_data!G432))), "-")</f>
        <v>-</v>
      </c>
      <c r="H435" s="59" t="str">
        <f>IF(ISNUMBER(san_table_data!H432), IF(san_table_data!H432=-999,"NA",IF(san_table_data!H432&gt;99, "&gt;99", IF(san_table_data!H432&lt;1, "&lt;1", san_table_data!H432))), "-")</f>
        <v>-</v>
      </c>
      <c r="I435" s="61" t="str">
        <f>IF(ISNUMBER(san_table_data!I432), IF(san_table_data!I432=-999,"NA",IF(san_table_data!I432&gt;99, "&gt;99", IF(san_table_data!I432&lt;1, "&lt;1", san_table_data!I432))), "-")</f>
        <v>-</v>
      </c>
      <c r="J435" s="47" t="str">
        <f>IF(ISNUMBER(san_table_data!J432), IF(san_table_data!J432=-999,"NA",san_table_data!J432), "-")</f>
        <v>-</v>
      </c>
      <c r="K435" s="47" t="str">
        <f>IF(ISNUMBER(san_table_data!K432), IF(san_table_data!K432=-999,"NA",san_table_data!K432), "-")</f>
        <v>-</v>
      </c>
      <c r="L435" s="60" t="str">
        <f>IF(ISNUMBER(san_table_data!L432), IF(san_table_data!L432=-999,"NA",IF(san_table_data!L432&gt;99, "&gt;99", IF(san_table_data!L432&lt;1, "&lt;1", san_table_data!L432))), "-")</f>
        <v>-</v>
      </c>
      <c r="M435" s="59" t="str">
        <f>IF(ISNUMBER(san_table_data!M432), IF(san_table_data!M432=-999,"NA",IF(san_table_data!M432&gt;99, "&gt;99", IF(san_table_data!M432&lt;1, "&lt;1", san_table_data!M432))), "-")</f>
        <v>-</v>
      </c>
      <c r="N435" s="59" t="str">
        <f>IF(ISNUMBER(san_table_data!N432), IF(san_table_data!N432=-999,"NA",IF(san_table_data!N432&gt;99, "&gt;99", IF(san_table_data!N432&lt;1, "&lt;1", san_table_data!N432))), "-")</f>
        <v>-</v>
      </c>
      <c r="O435" s="61" t="str">
        <f>IF(ISNUMBER(san_table_data!O432), IF(san_table_data!O432=-999,"NA",IF(san_table_data!O432&gt;99, "&gt;99", IF(san_table_data!O432&lt;1, "&lt;1", san_table_data!O432))), "-")</f>
        <v>-</v>
      </c>
      <c r="P435" s="47" t="str">
        <f>IF(ISNUMBER(san_table_data!P432), IF(san_table_data!P432=-999,"NA",san_table_data!P432), "-")</f>
        <v>-</v>
      </c>
      <c r="Q435" s="47" t="str">
        <f>IF(ISNUMBER(san_table_data!Q432), IF(san_table_data!Q432=-999,"NA",san_table_data!Q432), "-")</f>
        <v>-</v>
      </c>
      <c r="R435" s="60" t="str">
        <f>IF(ISNUMBER(san_table_data!R432), IF(san_table_data!R432=-999,"NA",IF(san_table_data!R432&gt;99, "&gt;99", IF(san_table_data!R432&lt;1, "&lt;1", san_table_data!R432))), "-")</f>
        <v>-</v>
      </c>
      <c r="S435" s="59" t="str">
        <f>IF(ISNUMBER(san_table_data!S432), IF(san_table_data!S432=-999,"NA",IF(san_table_data!S432&gt;99, "&gt;99", IF(san_table_data!S432&lt;1, "&lt;1", san_table_data!S432))), "-")</f>
        <v>-</v>
      </c>
      <c r="T435" s="59" t="str">
        <f>IF(ISNUMBER(san_table_data!T432), IF(san_table_data!T432=-999,"NA",IF(san_table_data!T432&gt;99, "&gt;99", IF(san_table_data!T432&lt;1, "&lt;1", san_table_data!T432))), "-")</f>
        <v>-</v>
      </c>
      <c r="U435" s="61" t="str">
        <f>IF(ISNUMBER(san_table_data!U432), IF(san_table_data!U432=-999,"NA",IF(san_table_data!U432&gt;99, "&gt;99", IF(san_table_data!U432&lt;1, "&lt;1", san_table_data!U432))), "-")</f>
        <v>-</v>
      </c>
      <c r="V435" s="47" t="str">
        <f>IF(ISNUMBER(san_table_data!V432), IF(san_table_data!V432=-999,"NA",san_table_data!V432), "-")</f>
        <v>-</v>
      </c>
      <c r="W435" s="47" t="str">
        <f>IF(ISNUMBER(san_table_data!W432), IF(san_table_data!W432=-999,"NA",san_table_data!W432), "-")</f>
        <v>-</v>
      </c>
      <c r="X435" s="47"/>
      <c r="Y435" s="47"/>
      <c r="Z435" s="62" t="str">
        <f>IF(ISNUMBER(san_table_data!Z432), IF(san_table_data!Z432=-999,"NA",IF(san_table_data!Z432&gt;99, "&gt;99", IF(san_table_data!Z432&lt;1, "&lt;1", san_table_data!Z432))), "-")</f>
        <v>-</v>
      </c>
      <c r="AA435" s="63" t="str">
        <f>IF(ISNUMBER(san_table_data!AA432), IF(san_table_data!AA432=-999,"NA",IF(san_table_data!AA432&gt;99, "&gt;99", IF(san_table_data!AA432&lt;1, "&lt;1", san_table_data!AA432))), "-")</f>
        <v>-</v>
      </c>
      <c r="AB435" s="63" t="str">
        <f>IF(ISNUMBER(san_table_data!AB432), IF(san_table_data!AB432=-999,"NA",IF(san_table_data!AB432&gt;99, "&gt;99", IF(san_table_data!AB432&lt;1, "&lt;1", san_table_data!AB432))), "-")</f>
        <v>-</v>
      </c>
      <c r="AC435" s="63" t="str">
        <f>IF(ISNUMBER(san_table_data!AC432), IF(san_table_data!AC432=-999,"NA",IF(san_table_data!AC432&gt;99, "&gt;99", IF(san_table_data!AC432&lt;1, "&lt;1", san_table_data!AC432))), "-")</f>
        <v>-</v>
      </c>
      <c r="AD435" s="59" t="str">
        <f>IF(ISNUMBER(san_table_data!AD432), IF(san_table_data!AD432=-999,"NA",IF(san_table_data!AD432&gt;99, "&gt;99", IF(san_table_data!AD432&lt;1, "&lt;1", san_table_data!AD432))), "-")</f>
        <v>-</v>
      </c>
      <c r="AE435" s="59" t="str">
        <f>IF(ISNUMBER(san_table_data!AE432), IF(san_table_data!AE432=-999,"NA",IF(san_table_data!AE432&gt;99, "&gt;99", IF(san_table_data!AE432&lt;1, "&lt;1", san_table_data!AE432))), "-")</f>
        <v>-</v>
      </c>
      <c r="AF435" s="59" t="str">
        <f>IF(ISNUMBER(san_table_data!AF432), IF(san_table_data!AF432=-999,"NA",IF(san_table_data!AF432&gt;99, "&gt;99", IF(san_table_data!AF432&lt;1, "&lt;1", san_table_data!AF432))), "-")</f>
        <v>-</v>
      </c>
      <c r="AG435" s="62" t="str">
        <f>IF(ISNUMBER(san_table_data!AG432), IF(san_table_data!AG432=-999,"NA",IF(san_table_data!AG432&gt;99, "&gt;99", IF(san_table_data!AG432&lt;1, "&lt;1", san_table_data!AG432))), "-")</f>
        <v>-</v>
      </c>
      <c r="AH435" s="63" t="str">
        <f>IF(ISNUMBER(san_table_data!AH432), IF(san_table_data!AH432=-999,"NA",IF(san_table_data!AH432&gt;99, "&gt;99", IF(san_table_data!AH432&lt;1, "&lt;1", san_table_data!AH432))), "-")</f>
        <v>-</v>
      </c>
      <c r="AI435" s="63" t="str">
        <f>IF(ISNUMBER(san_table_data!AI432), IF(san_table_data!AI432=-999,"NA",IF(san_table_data!AI432&gt;99, "&gt;99", IF(san_table_data!AI432&lt;1, "&lt;1", san_table_data!AI432))), "-")</f>
        <v>-</v>
      </c>
      <c r="AJ435" s="63" t="str">
        <f>IF(ISNUMBER(san_table_data!AJ432), IF(san_table_data!AJ432=-999,"NA",IF(san_table_data!AJ432&gt;99, "&gt;99", IF(san_table_data!AJ432&lt;1, "&lt;1", san_table_data!AJ432))), "-")</f>
        <v>-</v>
      </c>
      <c r="AK435" s="59" t="str">
        <f>IF(ISNUMBER(san_table_data!AK432), IF(san_table_data!AK432=-999,"NA",IF(san_table_data!AK432&gt;99, "&gt;99", IF(san_table_data!AK432&lt;1, "&lt;1", san_table_data!AK432))), "-")</f>
        <v>-</v>
      </c>
      <c r="AL435" s="59" t="str">
        <f>IF(ISNUMBER(san_table_data!AL432), IF(san_table_data!AL432=-999,"NA",IF(san_table_data!AL432&gt;99, "&gt;99", IF(san_table_data!AL432&lt;1, "&lt;1", san_table_data!AL432))), "-")</f>
        <v>-</v>
      </c>
      <c r="AM435" s="59" t="str">
        <f>IF(ISNUMBER(san_table_data!AM432), IF(san_table_data!AM432=-999,"NA",IF(san_table_data!AM432&gt;99, "&gt;99", IF(san_table_data!AM432&lt;1, "&lt;1", san_table_data!AM432))), "-")</f>
        <v>-</v>
      </c>
      <c r="AN435" s="62" t="str">
        <f>IF(ISNUMBER(san_table_data!AN432), IF(san_table_data!AN432=-999,"NA",IF(san_table_data!AN432&gt;99, "&gt;99", IF(san_table_data!AN432&lt;1, "&lt;1", san_table_data!AN432))), "-")</f>
        <v>-</v>
      </c>
      <c r="AO435" s="63" t="str">
        <f>IF(ISNUMBER(san_table_data!AO432), IF(san_table_data!AO432=-999,"NA",IF(san_table_data!AO432&gt;99, "&gt;99", IF(san_table_data!AO432&lt;1, "&lt;1", san_table_data!AO432))), "-")</f>
        <v>-</v>
      </c>
      <c r="AP435" s="63" t="str">
        <f>IF(ISNUMBER(san_table_data!AP432), IF(san_table_data!AP432=-999,"NA",IF(san_table_data!AP432&gt;99, "&gt;99", IF(san_table_data!AP432&lt;1, "&lt;1", san_table_data!AP432))), "-")</f>
        <v>-</v>
      </c>
      <c r="AQ435" s="63" t="str">
        <f>IF(ISNUMBER(san_table_data!AQ432), IF(san_table_data!AQ432=-999,"NA",IF(san_table_data!AQ432&gt;99, "&gt;99", IF(san_table_data!AQ432&lt;1, "&lt;1", san_table_data!AQ432))), "-")</f>
        <v>-</v>
      </c>
      <c r="AR435" s="59" t="str">
        <f>IF(ISNUMBER(san_table_data!AR432), IF(san_table_data!AR432=-999,"NA",IF(san_table_data!AR432&gt;99, "&gt;99", IF(san_table_data!AR432&lt;1, "&lt;1", san_table_data!AR432))), "-")</f>
        <v>-</v>
      </c>
      <c r="AS435" s="59" t="str">
        <f>IF(ISNUMBER(san_table_data!AS432), IF(san_table_data!AS432=-999,"NA",IF(san_table_data!AS432&gt;99, "&gt;99", IF(san_table_data!AS432&lt;1, "&lt;1", san_table_data!AS432))), "-")</f>
        <v>-</v>
      </c>
      <c r="AT435" s="59" t="str">
        <f>IF(ISNUMBER(san_table_data!AT432), IF(san_table_data!AT432=-999,"NA",IF(san_table_data!AT432&gt;99, "&gt;99", IF(san_table_data!AT432&lt;1, "&lt;1", san_table_data!AT432))), "-")</f>
        <v>-</v>
      </c>
    </row>
    <row r="436" x14ac:dyDescent="0.25">
      <c r="A436" s="56" t="str">
        <f>IF(ISBLANK(san_table_data!A433), "", san_table_data!A433)</f>
        <v/>
      </c>
      <c r="B436" s="56" t="str">
        <f>IF(ISBLANK(san_table_data!B433), "", san_table_data!B433)</f>
        <v/>
      </c>
      <c r="C436" s="57" t="str">
        <f>IF(ISNUMBER(san_table_data!C433), san_table_data!C433, "-")</f>
        <v>-</v>
      </c>
      <c r="D436" s="58" t="str">
        <f>IF(ISNUMBER(san_table_data!D433), san_table_data!D433, "-")</f>
        <v>-</v>
      </c>
      <c r="E436" s="59" t="str">
        <f>IF(ISNUMBER(san_table_data!E433), san_table_data!E433, "-")</f>
        <v>-</v>
      </c>
      <c r="F436" s="60" t="str">
        <f>IF(ISNUMBER(san_table_data!F433), IF(san_table_data!F433=-999,"NA",IF(san_table_data!F433&gt;99, "&gt;99", IF(san_table_data!F433&lt;1, "&lt;1", san_table_data!F433))), "-")</f>
        <v>-</v>
      </c>
      <c r="G436" s="59" t="str">
        <f>IF(ISNUMBER(san_table_data!G433), IF(san_table_data!G433=-999,"NA",IF(san_table_data!G433&gt;99, "&gt;99", IF(san_table_data!G433&lt;1, "&lt;1", san_table_data!G433))), "-")</f>
        <v>-</v>
      </c>
      <c r="H436" s="59" t="str">
        <f>IF(ISNUMBER(san_table_data!H433), IF(san_table_data!H433=-999,"NA",IF(san_table_data!H433&gt;99, "&gt;99", IF(san_table_data!H433&lt;1, "&lt;1", san_table_data!H433))), "-")</f>
        <v>-</v>
      </c>
      <c r="I436" s="61" t="str">
        <f>IF(ISNUMBER(san_table_data!I433), IF(san_table_data!I433=-999,"NA",IF(san_table_data!I433&gt;99, "&gt;99", IF(san_table_data!I433&lt;1, "&lt;1", san_table_data!I433))), "-")</f>
        <v>-</v>
      </c>
      <c r="J436" s="47" t="str">
        <f>IF(ISNUMBER(san_table_data!J433), IF(san_table_data!J433=-999,"NA",san_table_data!J433), "-")</f>
        <v>-</v>
      </c>
      <c r="K436" s="47" t="str">
        <f>IF(ISNUMBER(san_table_data!K433), IF(san_table_data!K433=-999,"NA",san_table_data!K433), "-")</f>
        <v>-</v>
      </c>
      <c r="L436" s="60" t="str">
        <f>IF(ISNUMBER(san_table_data!L433), IF(san_table_data!L433=-999,"NA",IF(san_table_data!L433&gt;99, "&gt;99", IF(san_table_data!L433&lt;1, "&lt;1", san_table_data!L433))), "-")</f>
        <v>-</v>
      </c>
      <c r="M436" s="59" t="str">
        <f>IF(ISNUMBER(san_table_data!M433), IF(san_table_data!M433=-999,"NA",IF(san_table_data!M433&gt;99, "&gt;99", IF(san_table_data!M433&lt;1, "&lt;1", san_table_data!M433))), "-")</f>
        <v>-</v>
      </c>
      <c r="N436" s="59" t="str">
        <f>IF(ISNUMBER(san_table_data!N433), IF(san_table_data!N433=-999,"NA",IF(san_table_data!N433&gt;99, "&gt;99", IF(san_table_data!N433&lt;1, "&lt;1", san_table_data!N433))), "-")</f>
        <v>-</v>
      </c>
      <c r="O436" s="61" t="str">
        <f>IF(ISNUMBER(san_table_data!O433), IF(san_table_data!O433=-999,"NA",IF(san_table_data!O433&gt;99, "&gt;99", IF(san_table_data!O433&lt;1, "&lt;1", san_table_data!O433))), "-")</f>
        <v>-</v>
      </c>
      <c r="P436" s="47" t="str">
        <f>IF(ISNUMBER(san_table_data!P433), IF(san_table_data!P433=-999,"NA",san_table_data!P433), "-")</f>
        <v>-</v>
      </c>
      <c r="Q436" s="47" t="str">
        <f>IF(ISNUMBER(san_table_data!Q433), IF(san_table_data!Q433=-999,"NA",san_table_data!Q433), "-")</f>
        <v>-</v>
      </c>
      <c r="R436" s="60" t="str">
        <f>IF(ISNUMBER(san_table_data!R433), IF(san_table_data!R433=-999,"NA",IF(san_table_data!R433&gt;99, "&gt;99", IF(san_table_data!R433&lt;1, "&lt;1", san_table_data!R433))), "-")</f>
        <v>-</v>
      </c>
      <c r="S436" s="59" t="str">
        <f>IF(ISNUMBER(san_table_data!S433), IF(san_table_data!S433=-999,"NA",IF(san_table_data!S433&gt;99, "&gt;99", IF(san_table_data!S433&lt;1, "&lt;1", san_table_data!S433))), "-")</f>
        <v>-</v>
      </c>
      <c r="T436" s="59" t="str">
        <f>IF(ISNUMBER(san_table_data!T433), IF(san_table_data!T433=-999,"NA",IF(san_table_data!T433&gt;99, "&gt;99", IF(san_table_data!T433&lt;1, "&lt;1", san_table_data!T433))), "-")</f>
        <v>-</v>
      </c>
      <c r="U436" s="61" t="str">
        <f>IF(ISNUMBER(san_table_data!U433), IF(san_table_data!U433=-999,"NA",IF(san_table_data!U433&gt;99, "&gt;99", IF(san_table_data!U433&lt;1, "&lt;1", san_table_data!U433))), "-")</f>
        <v>-</v>
      </c>
      <c r="V436" s="47" t="str">
        <f>IF(ISNUMBER(san_table_data!V433), IF(san_table_data!V433=-999,"NA",san_table_data!V433), "-")</f>
        <v>-</v>
      </c>
      <c r="W436" s="47" t="str">
        <f>IF(ISNUMBER(san_table_data!W433), IF(san_table_data!W433=-999,"NA",san_table_data!W433), "-")</f>
        <v>-</v>
      </c>
      <c r="X436" s="47"/>
      <c r="Y436" s="47"/>
      <c r="Z436" s="62" t="str">
        <f>IF(ISNUMBER(san_table_data!Z433), IF(san_table_data!Z433=-999,"NA",IF(san_table_data!Z433&gt;99, "&gt;99", IF(san_table_data!Z433&lt;1, "&lt;1", san_table_data!Z433))), "-")</f>
        <v>-</v>
      </c>
      <c r="AA436" s="63" t="str">
        <f>IF(ISNUMBER(san_table_data!AA433), IF(san_table_data!AA433=-999,"NA",IF(san_table_data!AA433&gt;99, "&gt;99", IF(san_table_data!AA433&lt;1, "&lt;1", san_table_data!AA433))), "-")</f>
        <v>-</v>
      </c>
      <c r="AB436" s="63" t="str">
        <f>IF(ISNUMBER(san_table_data!AB433), IF(san_table_data!AB433=-999,"NA",IF(san_table_data!AB433&gt;99, "&gt;99", IF(san_table_data!AB433&lt;1, "&lt;1", san_table_data!AB433))), "-")</f>
        <v>-</v>
      </c>
      <c r="AC436" s="63" t="str">
        <f>IF(ISNUMBER(san_table_data!AC433), IF(san_table_data!AC433=-999,"NA",IF(san_table_data!AC433&gt;99, "&gt;99", IF(san_table_data!AC433&lt;1, "&lt;1", san_table_data!AC433))), "-")</f>
        <v>-</v>
      </c>
      <c r="AD436" s="59" t="str">
        <f>IF(ISNUMBER(san_table_data!AD433), IF(san_table_data!AD433=-999,"NA",IF(san_table_data!AD433&gt;99, "&gt;99", IF(san_table_data!AD433&lt;1, "&lt;1", san_table_data!AD433))), "-")</f>
        <v>-</v>
      </c>
      <c r="AE436" s="59" t="str">
        <f>IF(ISNUMBER(san_table_data!AE433), IF(san_table_data!AE433=-999,"NA",IF(san_table_data!AE433&gt;99, "&gt;99", IF(san_table_data!AE433&lt;1, "&lt;1", san_table_data!AE433))), "-")</f>
        <v>-</v>
      </c>
      <c r="AF436" s="59" t="str">
        <f>IF(ISNUMBER(san_table_data!AF433), IF(san_table_data!AF433=-999,"NA",IF(san_table_data!AF433&gt;99, "&gt;99", IF(san_table_data!AF433&lt;1, "&lt;1", san_table_data!AF433))), "-")</f>
        <v>-</v>
      </c>
      <c r="AG436" s="62" t="str">
        <f>IF(ISNUMBER(san_table_data!AG433), IF(san_table_data!AG433=-999,"NA",IF(san_table_data!AG433&gt;99, "&gt;99", IF(san_table_data!AG433&lt;1, "&lt;1", san_table_data!AG433))), "-")</f>
        <v>-</v>
      </c>
      <c r="AH436" s="63" t="str">
        <f>IF(ISNUMBER(san_table_data!AH433), IF(san_table_data!AH433=-999,"NA",IF(san_table_data!AH433&gt;99, "&gt;99", IF(san_table_data!AH433&lt;1, "&lt;1", san_table_data!AH433))), "-")</f>
        <v>-</v>
      </c>
      <c r="AI436" s="63" t="str">
        <f>IF(ISNUMBER(san_table_data!AI433), IF(san_table_data!AI433=-999,"NA",IF(san_table_data!AI433&gt;99, "&gt;99", IF(san_table_data!AI433&lt;1, "&lt;1", san_table_data!AI433))), "-")</f>
        <v>-</v>
      </c>
      <c r="AJ436" s="63" t="str">
        <f>IF(ISNUMBER(san_table_data!AJ433), IF(san_table_data!AJ433=-999,"NA",IF(san_table_data!AJ433&gt;99, "&gt;99", IF(san_table_data!AJ433&lt;1, "&lt;1", san_table_data!AJ433))), "-")</f>
        <v>-</v>
      </c>
      <c r="AK436" s="59" t="str">
        <f>IF(ISNUMBER(san_table_data!AK433), IF(san_table_data!AK433=-999,"NA",IF(san_table_data!AK433&gt;99, "&gt;99", IF(san_table_data!AK433&lt;1, "&lt;1", san_table_data!AK433))), "-")</f>
        <v>-</v>
      </c>
      <c r="AL436" s="59" t="str">
        <f>IF(ISNUMBER(san_table_data!AL433), IF(san_table_data!AL433=-999,"NA",IF(san_table_data!AL433&gt;99, "&gt;99", IF(san_table_data!AL433&lt;1, "&lt;1", san_table_data!AL433))), "-")</f>
        <v>-</v>
      </c>
      <c r="AM436" s="59" t="str">
        <f>IF(ISNUMBER(san_table_data!AM433), IF(san_table_data!AM433=-999,"NA",IF(san_table_data!AM433&gt;99, "&gt;99", IF(san_table_data!AM433&lt;1, "&lt;1", san_table_data!AM433))), "-")</f>
        <v>-</v>
      </c>
      <c r="AN436" s="62" t="str">
        <f>IF(ISNUMBER(san_table_data!AN433), IF(san_table_data!AN433=-999,"NA",IF(san_table_data!AN433&gt;99, "&gt;99", IF(san_table_data!AN433&lt;1, "&lt;1", san_table_data!AN433))), "-")</f>
        <v>-</v>
      </c>
      <c r="AO436" s="63" t="str">
        <f>IF(ISNUMBER(san_table_data!AO433), IF(san_table_data!AO433=-999,"NA",IF(san_table_data!AO433&gt;99, "&gt;99", IF(san_table_data!AO433&lt;1, "&lt;1", san_table_data!AO433))), "-")</f>
        <v>-</v>
      </c>
      <c r="AP436" s="63" t="str">
        <f>IF(ISNUMBER(san_table_data!AP433), IF(san_table_data!AP433=-999,"NA",IF(san_table_data!AP433&gt;99, "&gt;99", IF(san_table_data!AP433&lt;1, "&lt;1", san_table_data!AP433))), "-")</f>
        <v>-</v>
      </c>
      <c r="AQ436" s="63" t="str">
        <f>IF(ISNUMBER(san_table_data!AQ433), IF(san_table_data!AQ433=-999,"NA",IF(san_table_data!AQ433&gt;99, "&gt;99", IF(san_table_data!AQ433&lt;1, "&lt;1", san_table_data!AQ433))), "-")</f>
        <v>-</v>
      </c>
      <c r="AR436" s="59" t="str">
        <f>IF(ISNUMBER(san_table_data!AR433), IF(san_table_data!AR433=-999,"NA",IF(san_table_data!AR433&gt;99, "&gt;99", IF(san_table_data!AR433&lt;1, "&lt;1", san_table_data!AR433))), "-")</f>
        <v>-</v>
      </c>
      <c r="AS436" s="59" t="str">
        <f>IF(ISNUMBER(san_table_data!AS433), IF(san_table_data!AS433=-999,"NA",IF(san_table_data!AS433&gt;99, "&gt;99", IF(san_table_data!AS433&lt;1, "&lt;1", san_table_data!AS433))), "-")</f>
        <v>-</v>
      </c>
      <c r="AT436" s="59" t="str">
        <f>IF(ISNUMBER(san_table_data!AT433), IF(san_table_data!AT433=-999,"NA",IF(san_table_data!AT433&gt;99, "&gt;99", IF(san_table_data!AT433&lt;1, "&lt;1", san_table_data!AT433))), "-")</f>
        <v>-</v>
      </c>
    </row>
    <row r="437" x14ac:dyDescent="0.25">
      <c r="A437" s="56" t="str">
        <f>IF(ISBLANK(san_table_data!A434), "", san_table_data!A434)</f>
        <v/>
      </c>
      <c r="B437" s="56" t="str">
        <f>IF(ISBLANK(san_table_data!B434), "", san_table_data!B434)</f>
        <v/>
      </c>
      <c r="C437" s="57" t="str">
        <f>IF(ISNUMBER(san_table_data!C434), san_table_data!C434, "-")</f>
        <v>-</v>
      </c>
      <c r="D437" s="58" t="str">
        <f>IF(ISNUMBER(san_table_data!D434), san_table_data!D434, "-")</f>
        <v>-</v>
      </c>
      <c r="E437" s="59" t="str">
        <f>IF(ISNUMBER(san_table_data!E434), san_table_data!E434, "-")</f>
        <v>-</v>
      </c>
      <c r="F437" s="60" t="str">
        <f>IF(ISNUMBER(san_table_data!F434), IF(san_table_data!F434=-999,"NA",IF(san_table_data!F434&gt;99, "&gt;99", IF(san_table_data!F434&lt;1, "&lt;1", san_table_data!F434))), "-")</f>
        <v>-</v>
      </c>
      <c r="G437" s="59" t="str">
        <f>IF(ISNUMBER(san_table_data!G434), IF(san_table_data!G434=-999,"NA",IF(san_table_data!G434&gt;99, "&gt;99", IF(san_table_data!G434&lt;1, "&lt;1", san_table_data!G434))), "-")</f>
        <v>-</v>
      </c>
      <c r="H437" s="59" t="str">
        <f>IF(ISNUMBER(san_table_data!H434), IF(san_table_data!H434=-999,"NA",IF(san_table_data!H434&gt;99, "&gt;99", IF(san_table_data!H434&lt;1, "&lt;1", san_table_data!H434))), "-")</f>
        <v>-</v>
      </c>
      <c r="I437" s="61" t="str">
        <f>IF(ISNUMBER(san_table_data!I434), IF(san_table_data!I434=-999,"NA",IF(san_table_data!I434&gt;99, "&gt;99", IF(san_table_data!I434&lt;1, "&lt;1", san_table_data!I434))), "-")</f>
        <v>-</v>
      </c>
      <c r="J437" s="47" t="str">
        <f>IF(ISNUMBER(san_table_data!J434), IF(san_table_data!J434=-999,"NA",san_table_data!J434), "-")</f>
        <v>-</v>
      </c>
      <c r="K437" s="47" t="str">
        <f>IF(ISNUMBER(san_table_data!K434), IF(san_table_data!K434=-999,"NA",san_table_data!K434), "-")</f>
        <v>-</v>
      </c>
      <c r="L437" s="60" t="str">
        <f>IF(ISNUMBER(san_table_data!L434), IF(san_table_data!L434=-999,"NA",IF(san_table_data!L434&gt;99, "&gt;99", IF(san_table_data!L434&lt;1, "&lt;1", san_table_data!L434))), "-")</f>
        <v>-</v>
      </c>
      <c r="M437" s="59" t="str">
        <f>IF(ISNUMBER(san_table_data!M434), IF(san_table_data!M434=-999,"NA",IF(san_table_data!M434&gt;99, "&gt;99", IF(san_table_data!M434&lt;1, "&lt;1", san_table_data!M434))), "-")</f>
        <v>-</v>
      </c>
      <c r="N437" s="59" t="str">
        <f>IF(ISNUMBER(san_table_data!N434), IF(san_table_data!N434=-999,"NA",IF(san_table_data!N434&gt;99, "&gt;99", IF(san_table_data!N434&lt;1, "&lt;1", san_table_data!N434))), "-")</f>
        <v>-</v>
      </c>
      <c r="O437" s="61" t="str">
        <f>IF(ISNUMBER(san_table_data!O434), IF(san_table_data!O434=-999,"NA",IF(san_table_data!O434&gt;99, "&gt;99", IF(san_table_data!O434&lt;1, "&lt;1", san_table_data!O434))), "-")</f>
        <v>-</v>
      </c>
      <c r="P437" s="47" t="str">
        <f>IF(ISNUMBER(san_table_data!P434), IF(san_table_data!P434=-999,"NA",san_table_data!P434), "-")</f>
        <v>-</v>
      </c>
      <c r="Q437" s="47" t="str">
        <f>IF(ISNUMBER(san_table_data!Q434), IF(san_table_data!Q434=-999,"NA",san_table_data!Q434), "-")</f>
        <v>-</v>
      </c>
      <c r="R437" s="60" t="str">
        <f>IF(ISNUMBER(san_table_data!R434), IF(san_table_data!R434=-999,"NA",IF(san_table_data!R434&gt;99, "&gt;99", IF(san_table_data!R434&lt;1, "&lt;1", san_table_data!R434))), "-")</f>
        <v>-</v>
      </c>
      <c r="S437" s="59" t="str">
        <f>IF(ISNUMBER(san_table_data!S434), IF(san_table_data!S434=-999,"NA",IF(san_table_data!S434&gt;99, "&gt;99", IF(san_table_data!S434&lt;1, "&lt;1", san_table_data!S434))), "-")</f>
        <v>-</v>
      </c>
      <c r="T437" s="59" t="str">
        <f>IF(ISNUMBER(san_table_data!T434), IF(san_table_data!T434=-999,"NA",IF(san_table_data!T434&gt;99, "&gt;99", IF(san_table_data!T434&lt;1, "&lt;1", san_table_data!T434))), "-")</f>
        <v>-</v>
      </c>
      <c r="U437" s="61" t="str">
        <f>IF(ISNUMBER(san_table_data!U434), IF(san_table_data!U434=-999,"NA",IF(san_table_data!U434&gt;99, "&gt;99", IF(san_table_data!U434&lt;1, "&lt;1", san_table_data!U434))), "-")</f>
        <v>-</v>
      </c>
      <c r="V437" s="47" t="str">
        <f>IF(ISNUMBER(san_table_data!V434), IF(san_table_data!V434=-999,"NA",san_table_data!V434), "-")</f>
        <v>-</v>
      </c>
      <c r="W437" s="47" t="str">
        <f>IF(ISNUMBER(san_table_data!W434), IF(san_table_data!W434=-999,"NA",san_table_data!W434), "-")</f>
        <v>-</v>
      </c>
      <c r="X437" s="47"/>
      <c r="Y437" s="47"/>
      <c r="Z437" s="62" t="str">
        <f>IF(ISNUMBER(san_table_data!Z434), IF(san_table_data!Z434=-999,"NA",IF(san_table_data!Z434&gt;99, "&gt;99", IF(san_table_data!Z434&lt;1, "&lt;1", san_table_data!Z434))), "-")</f>
        <v>-</v>
      </c>
      <c r="AA437" s="63" t="str">
        <f>IF(ISNUMBER(san_table_data!AA434), IF(san_table_data!AA434=-999,"NA",IF(san_table_data!AA434&gt;99, "&gt;99", IF(san_table_data!AA434&lt;1, "&lt;1", san_table_data!AA434))), "-")</f>
        <v>-</v>
      </c>
      <c r="AB437" s="63" t="str">
        <f>IF(ISNUMBER(san_table_data!AB434), IF(san_table_data!AB434=-999,"NA",IF(san_table_data!AB434&gt;99, "&gt;99", IF(san_table_data!AB434&lt;1, "&lt;1", san_table_data!AB434))), "-")</f>
        <v>-</v>
      </c>
      <c r="AC437" s="63" t="str">
        <f>IF(ISNUMBER(san_table_data!AC434), IF(san_table_data!AC434=-999,"NA",IF(san_table_data!AC434&gt;99, "&gt;99", IF(san_table_data!AC434&lt;1, "&lt;1", san_table_data!AC434))), "-")</f>
        <v>-</v>
      </c>
      <c r="AD437" s="59" t="str">
        <f>IF(ISNUMBER(san_table_data!AD434), IF(san_table_data!AD434=-999,"NA",IF(san_table_data!AD434&gt;99, "&gt;99", IF(san_table_data!AD434&lt;1, "&lt;1", san_table_data!AD434))), "-")</f>
        <v>-</v>
      </c>
      <c r="AE437" s="59" t="str">
        <f>IF(ISNUMBER(san_table_data!AE434), IF(san_table_data!AE434=-999,"NA",IF(san_table_data!AE434&gt;99, "&gt;99", IF(san_table_data!AE434&lt;1, "&lt;1", san_table_data!AE434))), "-")</f>
        <v>-</v>
      </c>
      <c r="AF437" s="59" t="str">
        <f>IF(ISNUMBER(san_table_data!AF434), IF(san_table_data!AF434=-999,"NA",IF(san_table_data!AF434&gt;99, "&gt;99", IF(san_table_data!AF434&lt;1, "&lt;1", san_table_data!AF434))), "-")</f>
        <v>-</v>
      </c>
      <c r="AG437" s="62" t="str">
        <f>IF(ISNUMBER(san_table_data!AG434), IF(san_table_data!AG434=-999,"NA",IF(san_table_data!AG434&gt;99, "&gt;99", IF(san_table_data!AG434&lt;1, "&lt;1", san_table_data!AG434))), "-")</f>
        <v>-</v>
      </c>
      <c r="AH437" s="63" t="str">
        <f>IF(ISNUMBER(san_table_data!AH434), IF(san_table_data!AH434=-999,"NA",IF(san_table_data!AH434&gt;99, "&gt;99", IF(san_table_data!AH434&lt;1, "&lt;1", san_table_data!AH434))), "-")</f>
        <v>-</v>
      </c>
      <c r="AI437" s="63" t="str">
        <f>IF(ISNUMBER(san_table_data!AI434), IF(san_table_data!AI434=-999,"NA",IF(san_table_data!AI434&gt;99, "&gt;99", IF(san_table_data!AI434&lt;1, "&lt;1", san_table_data!AI434))), "-")</f>
        <v>-</v>
      </c>
      <c r="AJ437" s="63" t="str">
        <f>IF(ISNUMBER(san_table_data!AJ434), IF(san_table_data!AJ434=-999,"NA",IF(san_table_data!AJ434&gt;99, "&gt;99", IF(san_table_data!AJ434&lt;1, "&lt;1", san_table_data!AJ434))), "-")</f>
        <v>-</v>
      </c>
      <c r="AK437" s="59" t="str">
        <f>IF(ISNUMBER(san_table_data!AK434), IF(san_table_data!AK434=-999,"NA",IF(san_table_data!AK434&gt;99, "&gt;99", IF(san_table_data!AK434&lt;1, "&lt;1", san_table_data!AK434))), "-")</f>
        <v>-</v>
      </c>
      <c r="AL437" s="59" t="str">
        <f>IF(ISNUMBER(san_table_data!AL434), IF(san_table_data!AL434=-999,"NA",IF(san_table_data!AL434&gt;99, "&gt;99", IF(san_table_data!AL434&lt;1, "&lt;1", san_table_data!AL434))), "-")</f>
        <v>-</v>
      </c>
      <c r="AM437" s="59" t="str">
        <f>IF(ISNUMBER(san_table_data!AM434), IF(san_table_data!AM434=-999,"NA",IF(san_table_data!AM434&gt;99, "&gt;99", IF(san_table_data!AM434&lt;1, "&lt;1", san_table_data!AM434))), "-")</f>
        <v>-</v>
      </c>
      <c r="AN437" s="62" t="str">
        <f>IF(ISNUMBER(san_table_data!AN434), IF(san_table_data!AN434=-999,"NA",IF(san_table_data!AN434&gt;99, "&gt;99", IF(san_table_data!AN434&lt;1, "&lt;1", san_table_data!AN434))), "-")</f>
        <v>-</v>
      </c>
      <c r="AO437" s="63" t="str">
        <f>IF(ISNUMBER(san_table_data!AO434), IF(san_table_data!AO434=-999,"NA",IF(san_table_data!AO434&gt;99, "&gt;99", IF(san_table_data!AO434&lt;1, "&lt;1", san_table_data!AO434))), "-")</f>
        <v>-</v>
      </c>
      <c r="AP437" s="63" t="str">
        <f>IF(ISNUMBER(san_table_data!AP434), IF(san_table_data!AP434=-999,"NA",IF(san_table_data!AP434&gt;99, "&gt;99", IF(san_table_data!AP434&lt;1, "&lt;1", san_table_data!AP434))), "-")</f>
        <v>-</v>
      </c>
      <c r="AQ437" s="63" t="str">
        <f>IF(ISNUMBER(san_table_data!AQ434), IF(san_table_data!AQ434=-999,"NA",IF(san_table_data!AQ434&gt;99, "&gt;99", IF(san_table_data!AQ434&lt;1, "&lt;1", san_table_data!AQ434))), "-")</f>
        <v>-</v>
      </c>
      <c r="AR437" s="59" t="str">
        <f>IF(ISNUMBER(san_table_data!AR434), IF(san_table_data!AR434=-999,"NA",IF(san_table_data!AR434&gt;99, "&gt;99", IF(san_table_data!AR434&lt;1, "&lt;1", san_table_data!AR434))), "-")</f>
        <v>-</v>
      </c>
      <c r="AS437" s="59" t="str">
        <f>IF(ISNUMBER(san_table_data!AS434), IF(san_table_data!AS434=-999,"NA",IF(san_table_data!AS434&gt;99, "&gt;99", IF(san_table_data!AS434&lt;1, "&lt;1", san_table_data!AS434))), "-")</f>
        <v>-</v>
      </c>
      <c r="AT437" s="59" t="str">
        <f>IF(ISNUMBER(san_table_data!AT434), IF(san_table_data!AT434=-999,"NA",IF(san_table_data!AT434&gt;99, "&gt;99", IF(san_table_data!AT434&lt;1, "&lt;1", san_table_data!AT434))), "-")</f>
        <v>-</v>
      </c>
    </row>
    <row r="438" x14ac:dyDescent="0.25">
      <c r="A438" s="56" t="str">
        <f>IF(ISBLANK(san_table_data!A435), "", san_table_data!A435)</f>
        <v/>
      </c>
      <c r="B438" s="56" t="str">
        <f>IF(ISBLANK(san_table_data!B435), "", san_table_data!B435)</f>
        <v/>
      </c>
      <c r="C438" s="57" t="str">
        <f>IF(ISNUMBER(san_table_data!C435), san_table_data!C435, "-")</f>
        <v>-</v>
      </c>
      <c r="D438" s="58" t="str">
        <f>IF(ISNUMBER(san_table_data!D435), san_table_data!D435, "-")</f>
        <v>-</v>
      </c>
      <c r="E438" s="59" t="str">
        <f>IF(ISNUMBER(san_table_data!E435), san_table_data!E435, "-")</f>
        <v>-</v>
      </c>
      <c r="F438" s="60" t="str">
        <f>IF(ISNUMBER(san_table_data!F435), IF(san_table_data!F435=-999,"NA",IF(san_table_data!F435&gt;99, "&gt;99", IF(san_table_data!F435&lt;1, "&lt;1", san_table_data!F435))), "-")</f>
        <v>-</v>
      </c>
      <c r="G438" s="59" t="str">
        <f>IF(ISNUMBER(san_table_data!G435), IF(san_table_data!G435=-999,"NA",IF(san_table_data!G435&gt;99, "&gt;99", IF(san_table_data!G435&lt;1, "&lt;1", san_table_data!G435))), "-")</f>
        <v>-</v>
      </c>
      <c r="H438" s="59" t="str">
        <f>IF(ISNUMBER(san_table_data!H435), IF(san_table_data!H435=-999,"NA",IF(san_table_data!H435&gt;99, "&gt;99", IF(san_table_data!H435&lt;1, "&lt;1", san_table_data!H435))), "-")</f>
        <v>-</v>
      </c>
      <c r="I438" s="61" t="str">
        <f>IF(ISNUMBER(san_table_data!I435), IF(san_table_data!I435=-999,"NA",IF(san_table_data!I435&gt;99, "&gt;99", IF(san_table_data!I435&lt;1, "&lt;1", san_table_data!I435))), "-")</f>
        <v>-</v>
      </c>
      <c r="J438" s="47" t="str">
        <f>IF(ISNUMBER(san_table_data!J435), IF(san_table_data!J435=-999,"NA",san_table_data!J435), "-")</f>
        <v>-</v>
      </c>
      <c r="K438" s="47" t="str">
        <f>IF(ISNUMBER(san_table_data!K435), IF(san_table_data!K435=-999,"NA",san_table_data!K435), "-")</f>
        <v>-</v>
      </c>
      <c r="L438" s="60" t="str">
        <f>IF(ISNUMBER(san_table_data!L435), IF(san_table_data!L435=-999,"NA",IF(san_table_data!L435&gt;99, "&gt;99", IF(san_table_data!L435&lt;1, "&lt;1", san_table_data!L435))), "-")</f>
        <v>-</v>
      </c>
      <c r="M438" s="59" t="str">
        <f>IF(ISNUMBER(san_table_data!M435), IF(san_table_data!M435=-999,"NA",IF(san_table_data!M435&gt;99, "&gt;99", IF(san_table_data!M435&lt;1, "&lt;1", san_table_data!M435))), "-")</f>
        <v>-</v>
      </c>
      <c r="N438" s="59" t="str">
        <f>IF(ISNUMBER(san_table_data!N435), IF(san_table_data!N435=-999,"NA",IF(san_table_data!N435&gt;99, "&gt;99", IF(san_table_data!N435&lt;1, "&lt;1", san_table_data!N435))), "-")</f>
        <v>-</v>
      </c>
      <c r="O438" s="61" t="str">
        <f>IF(ISNUMBER(san_table_data!O435), IF(san_table_data!O435=-999,"NA",IF(san_table_data!O435&gt;99, "&gt;99", IF(san_table_data!O435&lt;1, "&lt;1", san_table_data!O435))), "-")</f>
        <v>-</v>
      </c>
      <c r="P438" s="47" t="str">
        <f>IF(ISNUMBER(san_table_data!P435), IF(san_table_data!P435=-999,"NA",san_table_data!P435), "-")</f>
        <v>-</v>
      </c>
      <c r="Q438" s="47" t="str">
        <f>IF(ISNUMBER(san_table_data!Q435), IF(san_table_data!Q435=-999,"NA",san_table_data!Q435), "-")</f>
        <v>-</v>
      </c>
      <c r="R438" s="60" t="str">
        <f>IF(ISNUMBER(san_table_data!R435), IF(san_table_data!R435=-999,"NA",IF(san_table_data!R435&gt;99, "&gt;99", IF(san_table_data!R435&lt;1, "&lt;1", san_table_data!R435))), "-")</f>
        <v>-</v>
      </c>
      <c r="S438" s="59" t="str">
        <f>IF(ISNUMBER(san_table_data!S435), IF(san_table_data!S435=-999,"NA",IF(san_table_data!S435&gt;99, "&gt;99", IF(san_table_data!S435&lt;1, "&lt;1", san_table_data!S435))), "-")</f>
        <v>-</v>
      </c>
      <c r="T438" s="59" t="str">
        <f>IF(ISNUMBER(san_table_data!T435), IF(san_table_data!T435=-999,"NA",IF(san_table_data!T435&gt;99, "&gt;99", IF(san_table_data!T435&lt;1, "&lt;1", san_table_data!T435))), "-")</f>
        <v>-</v>
      </c>
      <c r="U438" s="61" t="str">
        <f>IF(ISNUMBER(san_table_data!U435), IF(san_table_data!U435=-999,"NA",IF(san_table_data!U435&gt;99, "&gt;99", IF(san_table_data!U435&lt;1, "&lt;1", san_table_data!U435))), "-")</f>
        <v>-</v>
      </c>
      <c r="V438" s="47" t="str">
        <f>IF(ISNUMBER(san_table_data!V435), IF(san_table_data!V435=-999,"NA",san_table_data!V435), "-")</f>
        <v>-</v>
      </c>
      <c r="W438" s="47" t="str">
        <f>IF(ISNUMBER(san_table_data!W435), IF(san_table_data!W435=-999,"NA",san_table_data!W435), "-")</f>
        <v>-</v>
      </c>
      <c r="X438" s="47"/>
      <c r="Y438" s="47"/>
      <c r="Z438" s="62" t="str">
        <f>IF(ISNUMBER(san_table_data!Z435), IF(san_table_data!Z435=-999,"NA",IF(san_table_data!Z435&gt;99, "&gt;99", IF(san_table_data!Z435&lt;1, "&lt;1", san_table_data!Z435))), "-")</f>
        <v>-</v>
      </c>
      <c r="AA438" s="63" t="str">
        <f>IF(ISNUMBER(san_table_data!AA435), IF(san_table_data!AA435=-999,"NA",IF(san_table_data!AA435&gt;99, "&gt;99", IF(san_table_data!AA435&lt;1, "&lt;1", san_table_data!AA435))), "-")</f>
        <v>-</v>
      </c>
      <c r="AB438" s="63" t="str">
        <f>IF(ISNUMBER(san_table_data!AB435), IF(san_table_data!AB435=-999,"NA",IF(san_table_data!AB435&gt;99, "&gt;99", IF(san_table_data!AB435&lt;1, "&lt;1", san_table_data!AB435))), "-")</f>
        <v>-</v>
      </c>
      <c r="AC438" s="63" t="str">
        <f>IF(ISNUMBER(san_table_data!AC435), IF(san_table_data!AC435=-999,"NA",IF(san_table_data!AC435&gt;99, "&gt;99", IF(san_table_data!AC435&lt;1, "&lt;1", san_table_data!AC435))), "-")</f>
        <v>-</v>
      </c>
      <c r="AD438" s="59" t="str">
        <f>IF(ISNUMBER(san_table_data!AD435), IF(san_table_data!AD435=-999,"NA",IF(san_table_data!AD435&gt;99, "&gt;99", IF(san_table_data!AD435&lt;1, "&lt;1", san_table_data!AD435))), "-")</f>
        <v>-</v>
      </c>
      <c r="AE438" s="59" t="str">
        <f>IF(ISNUMBER(san_table_data!AE435), IF(san_table_data!AE435=-999,"NA",IF(san_table_data!AE435&gt;99, "&gt;99", IF(san_table_data!AE435&lt;1, "&lt;1", san_table_data!AE435))), "-")</f>
        <v>-</v>
      </c>
      <c r="AF438" s="59" t="str">
        <f>IF(ISNUMBER(san_table_data!AF435), IF(san_table_data!AF435=-999,"NA",IF(san_table_data!AF435&gt;99, "&gt;99", IF(san_table_data!AF435&lt;1, "&lt;1", san_table_data!AF435))), "-")</f>
        <v>-</v>
      </c>
      <c r="AG438" s="62" t="str">
        <f>IF(ISNUMBER(san_table_data!AG435), IF(san_table_data!AG435=-999,"NA",IF(san_table_data!AG435&gt;99, "&gt;99", IF(san_table_data!AG435&lt;1, "&lt;1", san_table_data!AG435))), "-")</f>
        <v>-</v>
      </c>
      <c r="AH438" s="63" t="str">
        <f>IF(ISNUMBER(san_table_data!AH435), IF(san_table_data!AH435=-999,"NA",IF(san_table_data!AH435&gt;99, "&gt;99", IF(san_table_data!AH435&lt;1, "&lt;1", san_table_data!AH435))), "-")</f>
        <v>-</v>
      </c>
      <c r="AI438" s="63" t="str">
        <f>IF(ISNUMBER(san_table_data!AI435), IF(san_table_data!AI435=-999,"NA",IF(san_table_data!AI435&gt;99, "&gt;99", IF(san_table_data!AI435&lt;1, "&lt;1", san_table_data!AI435))), "-")</f>
        <v>-</v>
      </c>
      <c r="AJ438" s="63" t="str">
        <f>IF(ISNUMBER(san_table_data!AJ435), IF(san_table_data!AJ435=-999,"NA",IF(san_table_data!AJ435&gt;99, "&gt;99", IF(san_table_data!AJ435&lt;1, "&lt;1", san_table_data!AJ435))), "-")</f>
        <v>-</v>
      </c>
      <c r="AK438" s="59" t="str">
        <f>IF(ISNUMBER(san_table_data!AK435), IF(san_table_data!AK435=-999,"NA",IF(san_table_data!AK435&gt;99, "&gt;99", IF(san_table_data!AK435&lt;1, "&lt;1", san_table_data!AK435))), "-")</f>
        <v>-</v>
      </c>
      <c r="AL438" s="59" t="str">
        <f>IF(ISNUMBER(san_table_data!AL435), IF(san_table_data!AL435=-999,"NA",IF(san_table_data!AL435&gt;99, "&gt;99", IF(san_table_data!AL435&lt;1, "&lt;1", san_table_data!AL435))), "-")</f>
        <v>-</v>
      </c>
      <c r="AM438" s="59" t="str">
        <f>IF(ISNUMBER(san_table_data!AM435), IF(san_table_data!AM435=-999,"NA",IF(san_table_data!AM435&gt;99, "&gt;99", IF(san_table_data!AM435&lt;1, "&lt;1", san_table_data!AM435))), "-")</f>
        <v>-</v>
      </c>
      <c r="AN438" s="62" t="str">
        <f>IF(ISNUMBER(san_table_data!AN435), IF(san_table_data!AN435=-999,"NA",IF(san_table_data!AN435&gt;99, "&gt;99", IF(san_table_data!AN435&lt;1, "&lt;1", san_table_data!AN435))), "-")</f>
        <v>-</v>
      </c>
      <c r="AO438" s="63" t="str">
        <f>IF(ISNUMBER(san_table_data!AO435), IF(san_table_data!AO435=-999,"NA",IF(san_table_data!AO435&gt;99, "&gt;99", IF(san_table_data!AO435&lt;1, "&lt;1", san_table_data!AO435))), "-")</f>
        <v>-</v>
      </c>
      <c r="AP438" s="63" t="str">
        <f>IF(ISNUMBER(san_table_data!AP435), IF(san_table_data!AP435=-999,"NA",IF(san_table_data!AP435&gt;99, "&gt;99", IF(san_table_data!AP435&lt;1, "&lt;1", san_table_data!AP435))), "-")</f>
        <v>-</v>
      </c>
      <c r="AQ438" s="63" t="str">
        <f>IF(ISNUMBER(san_table_data!AQ435), IF(san_table_data!AQ435=-999,"NA",IF(san_table_data!AQ435&gt;99, "&gt;99", IF(san_table_data!AQ435&lt;1, "&lt;1", san_table_data!AQ435))), "-")</f>
        <v>-</v>
      </c>
      <c r="AR438" s="59" t="str">
        <f>IF(ISNUMBER(san_table_data!AR435), IF(san_table_data!AR435=-999,"NA",IF(san_table_data!AR435&gt;99, "&gt;99", IF(san_table_data!AR435&lt;1, "&lt;1", san_table_data!AR435))), "-")</f>
        <v>-</v>
      </c>
      <c r="AS438" s="59" t="str">
        <f>IF(ISNUMBER(san_table_data!AS435), IF(san_table_data!AS435=-999,"NA",IF(san_table_data!AS435&gt;99, "&gt;99", IF(san_table_data!AS435&lt;1, "&lt;1", san_table_data!AS435))), "-")</f>
        <v>-</v>
      </c>
      <c r="AT438" s="59" t="str">
        <f>IF(ISNUMBER(san_table_data!AT435), IF(san_table_data!AT435=-999,"NA",IF(san_table_data!AT435&gt;99, "&gt;99", IF(san_table_data!AT435&lt;1, "&lt;1", san_table_data!AT435))), "-")</f>
        <v>-</v>
      </c>
    </row>
    <row r="439" x14ac:dyDescent="0.25">
      <c r="A439" s="56" t="str">
        <f>IF(ISBLANK(san_table_data!A436), "", san_table_data!A436)</f>
        <v/>
      </c>
      <c r="B439" s="56" t="str">
        <f>IF(ISBLANK(san_table_data!B436), "", san_table_data!B436)</f>
        <v/>
      </c>
      <c r="C439" s="57" t="str">
        <f>IF(ISNUMBER(san_table_data!C436), san_table_data!C436, "-")</f>
        <v>-</v>
      </c>
      <c r="D439" s="58" t="str">
        <f>IF(ISNUMBER(san_table_data!D436), san_table_data!D436, "-")</f>
        <v>-</v>
      </c>
      <c r="E439" s="59" t="str">
        <f>IF(ISNUMBER(san_table_data!E436), san_table_data!E436, "-")</f>
        <v>-</v>
      </c>
      <c r="F439" s="60" t="str">
        <f>IF(ISNUMBER(san_table_data!F436), IF(san_table_data!F436=-999,"NA",IF(san_table_data!F436&gt;99, "&gt;99", IF(san_table_data!F436&lt;1, "&lt;1", san_table_data!F436))), "-")</f>
        <v>-</v>
      </c>
      <c r="G439" s="59" t="str">
        <f>IF(ISNUMBER(san_table_data!G436), IF(san_table_data!G436=-999,"NA",IF(san_table_data!G436&gt;99, "&gt;99", IF(san_table_data!G436&lt;1, "&lt;1", san_table_data!G436))), "-")</f>
        <v>-</v>
      </c>
      <c r="H439" s="59" t="str">
        <f>IF(ISNUMBER(san_table_data!H436), IF(san_table_data!H436=-999,"NA",IF(san_table_data!H436&gt;99, "&gt;99", IF(san_table_data!H436&lt;1, "&lt;1", san_table_data!H436))), "-")</f>
        <v>-</v>
      </c>
      <c r="I439" s="61" t="str">
        <f>IF(ISNUMBER(san_table_data!I436), IF(san_table_data!I436=-999,"NA",IF(san_table_data!I436&gt;99, "&gt;99", IF(san_table_data!I436&lt;1, "&lt;1", san_table_data!I436))), "-")</f>
        <v>-</v>
      </c>
      <c r="J439" s="47" t="str">
        <f>IF(ISNUMBER(san_table_data!J436), IF(san_table_data!J436=-999,"NA",san_table_data!J436), "-")</f>
        <v>-</v>
      </c>
      <c r="K439" s="47" t="str">
        <f>IF(ISNUMBER(san_table_data!K436), IF(san_table_data!K436=-999,"NA",san_table_data!K436), "-")</f>
        <v>-</v>
      </c>
      <c r="L439" s="60" t="str">
        <f>IF(ISNUMBER(san_table_data!L436), IF(san_table_data!L436=-999,"NA",IF(san_table_data!L436&gt;99, "&gt;99", IF(san_table_data!L436&lt;1, "&lt;1", san_table_data!L436))), "-")</f>
        <v>-</v>
      </c>
      <c r="M439" s="59" t="str">
        <f>IF(ISNUMBER(san_table_data!M436), IF(san_table_data!M436=-999,"NA",IF(san_table_data!M436&gt;99, "&gt;99", IF(san_table_data!M436&lt;1, "&lt;1", san_table_data!M436))), "-")</f>
        <v>-</v>
      </c>
      <c r="N439" s="59" t="str">
        <f>IF(ISNUMBER(san_table_data!N436), IF(san_table_data!N436=-999,"NA",IF(san_table_data!N436&gt;99, "&gt;99", IF(san_table_data!N436&lt;1, "&lt;1", san_table_data!N436))), "-")</f>
        <v>-</v>
      </c>
      <c r="O439" s="61" t="str">
        <f>IF(ISNUMBER(san_table_data!O436), IF(san_table_data!O436=-999,"NA",IF(san_table_data!O436&gt;99, "&gt;99", IF(san_table_data!O436&lt;1, "&lt;1", san_table_data!O436))), "-")</f>
        <v>-</v>
      </c>
      <c r="P439" s="47" t="str">
        <f>IF(ISNUMBER(san_table_data!P436), IF(san_table_data!P436=-999,"NA",san_table_data!P436), "-")</f>
        <v>-</v>
      </c>
      <c r="Q439" s="47" t="str">
        <f>IF(ISNUMBER(san_table_data!Q436), IF(san_table_data!Q436=-999,"NA",san_table_data!Q436), "-")</f>
        <v>-</v>
      </c>
      <c r="R439" s="60" t="str">
        <f>IF(ISNUMBER(san_table_data!R436), IF(san_table_data!R436=-999,"NA",IF(san_table_data!R436&gt;99, "&gt;99", IF(san_table_data!R436&lt;1, "&lt;1", san_table_data!R436))), "-")</f>
        <v>-</v>
      </c>
      <c r="S439" s="59" t="str">
        <f>IF(ISNUMBER(san_table_data!S436), IF(san_table_data!S436=-999,"NA",IF(san_table_data!S436&gt;99, "&gt;99", IF(san_table_data!S436&lt;1, "&lt;1", san_table_data!S436))), "-")</f>
        <v>-</v>
      </c>
      <c r="T439" s="59" t="str">
        <f>IF(ISNUMBER(san_table_data!T436), IF(san_table_data!T436=-999,"NA",IF(san_table_data!T436&gt;99, "&gt;99", IF(san_table_data!T436&lt;1, "&lt;1", san_table_data!T436))), "-")</f>
        <v>-</v>
      </c>
      <c r="U439" s="61" t="str">
        <f>IF(ISNUMBER(san_table_data!U436), IF(san_table_data!U436=-999,"NA",IF(san_table_data!U436&gt;99, "&gt;99", IF(san_table_data!U436&lt;1, "&lt;1", san_table_data!U436))), "-")</f>
        <v>-</v>
      </c>
      <c r="V439" s="47" t="str">
        <f>IF(ISNUMBER(san_table_data!V436), IF(san_table_data!V436=-999,"NA",san_table_data!V436), "-")</f>
        <v>-</v>
      </c>
      <c r="W439" s="47" t="str">
        <f>IF(ISNUMBER(san_table_data!W436), IF(san_table_data!W436=-999,"NA",san_table_data!W436), "-")</f>
        <v>-</v>
      </c>
      <c r="X439" s="47"/>
      <c r="Y439" s="47"/>
      <c r="Z439" s="62" t="str">
        <f>IF(ISNUMBER(san_table_data!Z436), IF(san_table_data!Z436=-999,"NA",IF(san_table_data!Z436&gt;99, "&gt;99", IF(san_table_data!Z436&lt;1, "&lt;1", san_table_data!Z436))), "-")</f>
        <v>-</v>
      </c>
      <c r="AA439" s="63" t="str">
        <f>IF(ISNUMBER(san_table_data!AA436), IF(san_table_data!AA436=-999,"NA",IF(san_table_data!AA436&gt;99, "&gt;99", IF(san_table_data!AA436&lt;1, "&lt;1", san_table_data!AA436))), "-")</f>
        <v>-</v>
      </c>
      <c r="AB439" s="63" t="str">
        <f>IF(ISNUMBER(san_table_data!AB436), IF(san_table_data!AB436=-999,"NA",IF(san_table_data!AB436&gt;99, "&gt;99", IF(san_table_data!AB436&lt;1, "&lt;1", san_table_data!AB436))), "-")</f>
        <v>-</v>
      </c>
      <c r="AC439" s="63" t="str">
        <f>IF(ISNUMBER(san_table_data!AC436), IF(san_table_data!AC436=-999,"NA",IF(san_table_data!AC436&gt;99, "&gt;99", IF(san_table_data!AC436&lt;1, "&lt;1", san_table_data!AC436))), "-")</f>
        <v>-</v>
      </c>
      <c r="AD439" s="59" t="str">
        <f>IF(ISNUMBER(san_table_data!AD436), IF(san_table_data!AD436=-999,"NA",IF(san_table_data!AD436&gt;99, "&gt;99", IF(san_table_data!AD436&lt;1, "&lt;1", san_table_data!AD436))), "-")</f>
        <v>-</v>
      </c>
      <c r="AE439" s="59" t="str">
        <f>IF(ISNUMBER(san_table_data!AE436), IF(san_table_data!AE436=-999,"NA",IF(san_table_data!AE436&gt;99, "&gt;99", IF(san_table_data!AE436&lt;1, "&lt;1", san_table_data!AE436))), "-")</f>
        <v>-</v>
      </c>
      <c r="AF439" s="59" t="str">
        <f>IF(ISNUMBER(san_table_data!AF436), IF(san_table_data!AF436=-999,"NA",IF(san_table_data!AF436&gt;99, "&gt;99", IF(san_table_data!AF436&lt;1, "&lt;1", san_table_data!AF436))), "-")</f>
        <v>-</v>
      </c>
      <c r="AG439" s="62" t="str">
        <f>IF(ISNUMBER(san_table_data!AG436), IF(san_table_data!AG436=-999,"NA",IF(san_table_data!AG436&gt;99, "&gt;99", IF(san_table_data!AG436&lt;1, "&lt;1", san_table_data!AG436))), "-")</f>
        <v>-</v>
      </c>
      <c r="AH439" s="63" t="str">
        <f>IF(ISNUMBER(san_table_data!AH436), IF(san_table_data!AH436=-999,"NA",IF(san_table_data!AH436&gt;99, "&gt;99", IF(san_table_data!AH436&lt;1, "&lt;1", san_table_data!AH436))), "-")</f>
        <v>-</v>
      </c>
      <c r="AI439" s="63" t="str">
        <f>IF(ISNUMBER(san_table_data!AI436), IF(san_table_data!AI436=-999,"NA",IF(san_table_data!AI436&gt;99, "&gt;99", IF(san_table_data!AI436&lt;1, "&lt;1", san_table_data!AI436))), "-")</f>
        <v>-</v>
      </c>
      <c r="AJ439" s="63" t="str">
        <f>IF(ISNUMBER(san_table_data!AJ436), IF(san_table_data!AJ436=-999,"NA",IF(san_table_data!AJ436&gt;99, "&gt;99", IF(san_table_data!AJ436&lt;1, "&lt;1", san_table_data!AJ436))), "-")</f>
        <v>-</v>
      </c>
      <c r="AK439" s="59" t="str">
        <f>IF(ISNUMBER(san_table_data!AK436), IF(san_table_data!AK436=-999,"NA",IF(san_table_data!AK436&gt;99, "&gt;99", IF(san_table_data!AK436&lt;1, "&lt;1", san_table_data!AK436))), "-")</f>
        <v>-</v>
      </c>
      <c r="AL439" s="59" t="str">
        <f>IF(ISNUMBER(san_table_data!AL436), IF(san_table_data!AL436=-999,"NA",IF(san_table_data!AL436&gt;99, "&gt;99", IF(san_table_data!AL436&lt;1, "&lt;1", san_table_data!AL436))), "-")</f>
        <v>-</v>
      </c>
      <c r="AM439" s="59" t="str">
        <f>IF(ISNUMBER(san_table_data!AM436), IF(san_table_data!AM436=-999,"NA",IF(san_table_data!AM436&gt;99, "&gt;99", IF(san_table_data!AM436&lt;1, "&lt;1", san_table_data!AM436))), "-")</f>
        <v>-</v>
      </c>
      <c r="AN439" s="62" t="str">
        <f>IF(ISNUMBER(san_table_data!AN436), IF(san_table_data!AN436=-999,"NA",IF(san_table_data!AN436&gt;99, "&gt;99", IF(san_table_data!AN436&lt;1, "&lt;1", san_table_data!AN436))), "-")</f>
        <v>-</v>
      </c>
      <c r="AO439" s="63" t="str">
        <f>IF(ISNUMBER(san_table_data!AO436), IF(san_table_data!AO436=-999,"NA",IF(san_table_data!AO436&gt;99, "&gt;99", IF(san_table_data!AO436&lt;1, "&lt;1", san_table_data!AO436))), "-")</f>
        <v>-</v>
      </c>
      <c r="AP439" s="63" t="str">
        <f>IF(ISNUMBER(san_table_data!AP436), IF(san_table_data!AP436=-999,"NA",IF(san_table_data!AP436&gt;99, "&gt;99", IF(san_table_data!AP436&lt;1, "&lt;1", san_table_data!AP436))), "-")</f>
        <v>-</v>
      </c>
      <c r="AQ439" s="63" t="str">
        <f>IF(ISNUMBER(san_table_data!AQ436), IF(san_table_data!AQ436=-999,"NA",IF(san_table_data!AQ436&gt;99, "&gt;99", IF(san_table_data!AQ436&lt;1, "&lt;1", san_table_data!AQ436))), "-")</f>
        <v>-</v>
      </c>
      <c r="AR439" s="59" t="str">
        <f>IF(ISNUMBER(san_table_data!AR436), IF(san_table_data!AR436=-999,"NA",IF(san_table_data!AR436&gt;99, "&gt;99", IF(san_table_data!AR436&lt;1, "&lt;1", san_table_data!AR436))), "-")</f>
        <v>-</v>
      </c>
      <c r="AS439" s="59" t="str">
        <f>IF(ISNUMBER(san_table_data!AS436), IF(san_table_data!AS436=-999,"NA",IF(san_table_data!AS436&gt;99, "&gt;99", IF(san_table_data!AS436&lt;1, "&lt;1", san_table_data!AS436))), "-")</f>
        <v>-</v>
      </c>
      <c r="AT439" s="59" t="str">
        <f>IF(ISNUMBER(san_table_data!AT436), IF(san_table_data!AT436=-999,"NA",IF(san_table_data!AT436&gt;99, "&gt;99", IF(san_table_data!AT436&lt;1, "&lt;1", san_table_data!AT436))), "-")</f>
        <v>-</v>
      </c>
    </row>
    <row r="440" x14ac:dyDescent="0.25">
      <c r="A440" s="56" t="str">
        <f>IF(ISBLANK(san_table_data!A437), "", san_table_data!A437)</f>
        <v/>
      </c>
      <c r="B440" s="56" t="str">
        <f>IF(ISBLANK(san_table_data!B437), "", san_table_data!B437)</f>
        <v/>
      </c>
      <c r="C440" s="57" t="str">
        <f>IF(ISNUMBER(san_table_data!C437), san_table_data!C437, "-")</f>
        <v>-</v>
      </c>
      <c r="D440" s="58" t="str">
        <f>IF(ISNUMBER(san_table_data!D437), san_table_data!D437, "-")</f>
        <v>-</v>
      </c>
      <c r="E440" s="59" t="str">
        <f>IF(ISNUMBER(san_table_data!E437), san_table_data!E437, "-")</f>
        <v>-</v>
      </c>
      <c r="F440" s="60" t="str">
        <f>IF(ISNUMBER(san_table_data!F437), IF(san_table_data!F437=-999,"NA",IF(san_table_data!F437&gt;99, "&gt;99", IF(san_table_data!F437&lt;1, "&lt;1", san_table_data!F437))), "-")</f>
        <v>-</v>
      </c>
      <c r="G440" s="59" t="str">
        <f>IF(ISNUMBER(san_table_data!G437), IF(san_table_data!G437=-999,"NA",IF(san_table_data!G437&gt;99, "&gt;99", IF(san_table_data!G437&lt;1, "&lt;1", san_table_data!G437))), "-")</f>
        <v>-</v>
      </c>
      <c r="H440" s="59" t="str">
        <f>IF(ISNUMBER(san_table_data!H437), IF(san_table_data!H437=-999,"NA",IF(san_table_data!H437&gt;99, "&gt;99", IF(san_table_data!H437&lt;1, "&lt;1", san_table_data!H437))), "-")</f>
        <v>-</v>
      </c>
      <c r="I440" s="61" t="str">
        <f>IF(ISNUMBER(san_table_data!I437), IF(san_table_data!I437=-999,"NA",IF(san_table_data!I437&gt;99, "&gt;99", IF(san_table_data!I437&lt;1, "&lt;1", san_table_data!I437))), "-")</f>
        <v>-</v>
      </c>
      <c r="J440" s="47" t="str">
        <f>IF(ISNUMBER(san_table_data!J437), IF(san_table_data!J437=-999,"NA",san_table_data!J437), "-")</f>
        <v>-</v>
      </c>
      <c r="K440" s="47" t="str">
        <f>IF(ISNUMBER(san_table_data!K437), IF(san_table_data!K437=-999,"NA",san_table_data!K437), "-")</f>
        <v>-</v>
      </c>
      <c r="L440" s="60" t="str">
        <f>IF(ISNUMBER(san_table_data!L437), IF(san_table_data!L437=-999,"NA",IF(san_table_data!L437&gt;99, "&gt;99", IF(san_table_data!L437&lt;1, "&lt;1", san_table_data!L437))), "-")</f>
        <v>-</v>
      </c>
      <c r="M440" s="59" t="str">
        <f>IF(ISNUMBER(san_table_data!M437), IF(san_table_data!M437=-999,"NA",IF(san_table_data!M437&gt;99, "&gt;99", IF(san_table_data!M437&lt;1, "&lt;1", san_table_data!M437))), "-")</f>
        <v>-</v>
      </c>
      <c r="N440" s="59" t="str">
        <f>IF(ISNUMBER(san_table_data!N437), IF(san_table_data!N437=-999,"NA",IF(san_table_data!N437&gt;99, "&gt;99", IF(san_table_data!N437&lt;1, "&lt;1", san_table_data!N437))), "-")</f>
        <v>-</v>
      </c>
      <c r="O440" s="61" t="str">
        <f>IF(ISNUMBER(san_table_data!O437), IF(san_table_data!O437=-999,"NA",IF(san_table_data!O437&gt;99, "&gt;99", IF(san_table_data!O437&lt;1, "&lt;1", san_table_data!O437))), "-")</f>
        <v>-</v>
      </c>
      <c r="P440" s="47" t="str">
        <f>IF(ISNUMBER(san_table_data!P437), IF(san_table_data!P437=-999,"NA",san_table_data!P437), "-")</f>
        <v>-</v>
      </c>
      <c r="Q440" s="47" t="str">
        <f>IF(ISNUMBER(san_table_data!Q437), IF(san_table_data!Q437=-999,"NA",san_table_data!Q437), "-")</f>
        <v>-</v>
      </c>
      <c r="R440" s="60" t="str">
        <f>IF(ISNUMBER(san_table_data!R437), IF(san_table_data!R437=-999,"NA",IF(san_table_data!R437&gt;99, "&gt;99", IF(san_table_data!R437&lt;1, "&lt;1", san_table_data!R437))), "-")</f>
        <v>-</v>
      </c>
      <c r="S440" s="59" t="str">
        <f>IF(ISNUMBER(san_table_data!S437), IF(san_table_data!S437=-999,"NA",IF(san_table_data!S437&gt;99, "&gt;99", IF(san_table_data!S437&lt;1, "&lt;1", san_table_data!S437))), "-")</f>
        <v>-</v>
      </c>
      <c r="T440" s="59" t="str">
        <f>IF(ISNUMBER(san_table_data!T437), IF(san_table_data!T437=-999,"NA",IF(san_table_data!T437&gt;99, "&gt;99", IF(san_table_data!T437&lt;1, "&lt;1", san_table_data!T437))), "-")</f>
        <v>-</v>
      </c>
      <c r="U440" s="61" t="str">
        <f>IF(ISNUMBER(san_table_data!U437), IF(san_table_data!U437=-999,"NA",IF(san_table_data!U437&gt;99, "&gt;99", IF(san_table_data!U437&lt;1, "&lt;1", san_table_data!U437))), "-")</f>
        <v>-</v>
      </c>
      <c r="V440" s="47" t="str">
        <f>IF(ISNUMBER(san_table_data!V437), IF(san_table_data!V437=-999,"NA",san_table_data!V437), "-")</f>
        <v>-</v>
      </c>
      <c r="W440" s="47" t="str">
        <f>IF(ISNUMBER(san_table_data!W437), IF(san_table_data!W437=-999,"NA",san_table_data!W437), "-")</f>
        <v>-</v>
      </c>
      <c r="X440" s="47"/>
      <c r="Y440" s="47"/>
      <c r="Z440" s="62" t="str">
        <f>IF(ISNUMBER(san_table_data!Z437), IF(san_table_data!Z437=-999,"NA",IF(san_table_data!Z437&gt;99, "&gt;99", IF(san_table_data!Z437&lt;1, "&lt;1", san_table_data!Z437))), "-")</f>
        <v>-</v>
      </c>
      <c r="AA440" s="63" t="str">
        <f>IF(ISNUMBER(san_table_data!AA437), IF(san_table_data!AA437=-999,"NA",IF(san_table_data!AA437&gt;99, "&gt;99", IF(san_table_data!AA437&lt;1, "&lt;1", san_table_data!AA437))), "-")</f>
        <v>-</v>
      </c>
      <c r="AB440" s="63" t="str">
        <f>IF(ISNUMBER(san_table_data!AB437), IF(san_table_data!AB437=-999,"NA",IF(san_table_data!AB437&gt;99, "&gt;99", IF(san_table_data!AB437&lt;1, "&lt;1", san_table_data!AB437))), "-")</f>
        <v>-</v>
      </c>
      <c r="AC440" s="63" t="str">
        <f>IF(ISNUMBER(san_table_data!AC437), IF(san_table_data!AC437=-999,"NA",IF(san_table_data!AC437&gt;99, "&gt;99", IF(san_table_data!AC437&lt;1, "&lt;1", san_table_data!AC437))), "-")</f>
        <v>-</v>
      </c>
      <c r="AD440" s="59" t="str">
        <f>IF(ISNUMBER(san_table_data!AD437), IF(san_table_data!AD437=-999,"NA",IF(san_table_data!AD437&gt;99, "&gt;99", IF(san_table_data!AD437&lt;1, "&lt;1", san_table_data!AD437))), "-")</f>
        <v>-</v>
      </c>
      <c r="AE440" s="59" t="str">
        <f>IF(ISNUMBER(san_table_data!AE437), IF(san_table_data!AE437=-999,"NA",IF(san_table_data!AE437&gt;99, "&gt;99", IF(san_table_data!AE437&lt;1, "&lt;1", san_table_data!AE437))), "-")</f>
        <v>-</v>
      </c>
      <c r="AF440" s="59" t="str">
        <f>IF(ISNUMBER(san_table_data!AF437), IF(san_table_data!AF437=-999,"NA",IF(san_table_data!AF437&gt;99, "&gt;99", IF(san_table_data!AF437&lt;1, "&lt;1", san_table_data!AF437))), "-")</f>
        <v>-</v>
      </c>
      <c r="AG440" s="62" t="str">
        <f>IF(ISNUMBER(san_table_data!AG437), IF(san_table_data!AG437=-999,"NA",IF(san_table_data!AG437&gt;99, "&gt;99", IF(san_table_data!AG437&lt;1, "&lt;1", san_table_data!AG437))), "-")</f>
        <v>-</v>
      </c>
      <c r="AH440" s="63" t="str">
        <f>IF(ISNUMBER(san_table_data!AH437), IF(san_table_data!AH437=-999,"NA",IF(san_table_data!AH437&gt;99, "&gt;99", IF(san_table_data!AH437&lt;1, "&lt;1", san_table_data!AH437))), "-")</f>
        <v>-</v>
      </c>
      <c r="AI440" s="63" t="str">
        <f>IF(ISNUMBER(san_table_data!AI437), IF(san_table_data!AI437=-999,"NA",IF(san_table_data!AI437&gt;99, "&gt;99", IF(san_table_data!AI437&lt;1, "&lt;1", san_table_data!AI437))), "-")</f>
        <v>-</v>
      </c>
      <c r="AJ440" s="63" t="str">
        <f>IF(ISNUMBER(san_table_data!AJ437), IF(san_table_data!AJ437=-999,"NA",IF(san_table_data!AJ437&gt;99, "&gt;99", IF(san_table_data!AJ437&lt;1, "&lt;1", san_table_data!AJ437))), "-")</f>
        <v>-</v>
      </c>
      <c r="AK440" s="59" t="str">
        <f>IF(ISNUMBER(san_table_data!AK437), IF(san_table_data!AK437=-999,"NA",IF(san_table_data!AK437&gt;99, "&gt;99", IF(san_table_data!AK437&lt;1, "&lt;1", san_table_data!AK437))), "-")</f>
        <v>-</v>
      </c>
      <c r="AL440" s="59" t="str">
        <f>IF(ISNUMBER(san_table_data!AL437), IF(san_table_data!AL437=-999,"NA",IF(san_table_data!AL437&gt;99, "&gt;99", IF(san_table_data!AL437&lt;1, "&lt;1", san_table_data!AL437))), "-")</f>
        <v>-</v>
      </c>
      <c r="AM440" s="59" t="str">
        <f>IF(ISNUMBER(san_table_data!AM437), IF(san_table_data!AM437=-999,"NA",IF(san_table_data!AM437&gt;99, "&gt;99", IF(san_table_data!AM437&lt;1, "&lt;1", san_table_data!AM437))), "-")</f>
        <v>-</v>
      </c>
      <c r="AN440" s="62" t="str">
        <f>IF(ISNUMBER(san_table_data!AN437), IF(san_table_data!AN437=-999,"NA",IF(san_table_data!AN437&gt;99, "&gt;99", IF(san_table_data!AN437&lt;1, "&lt;1", san_table_data!AN437))), "-")</f>
        <v>-</v>
      </c>
      <c r="AO440" s="63" t="str">
        <f>IF(ISNUMBER(san_table_data!AO437), IF(san_table_data!AO437=-999,"NA",IF(san_table_data!AO437&gt;99, "&gt;99", IF(san_table_data!AO437&lt;1, "&lt;1", san_table_data!AO437))), "-")</f>
        <v>-</v>
      </c>
      <c r="AP440" s="63" t="str">
        <f>IF(ISNUMBER(san_table_data!AP437), IF(san_table_data!AP437=-999,"NA",IF(san_table_data!AP437&gt;99, "&gt;99", IF(san_table_data!AP437&lt;1, "&lt;1", san_table_data!AP437))), "-")</f>
        <v>-</v>
      </c>
      <c r="AQ440" s="63" t="str">
        <f>IF(ISNUMBER(san_table_data!AQ437), IF(san_table_data!AQ437=-999,"NA",IF(san_table_data!AQ437&gt;99, "&gt;99", IF(san_table_data!AQ437&lt;1, "&lt;1", san_table_data!AQ437))), "-")</f>
        <v>-</v>
      </c>
      <c r="AR440" s="59" t="str">
        <f>IF(ISNUMBER(san_table_data!AR437), IF(san_table_data!AR437=-999,"NA",IF(san_table_data!AR437&gt;99, "&gt;99", IF(san_table_data!AR437&lt;1, "&lt;1", san_table_data!AR437))), "-")</f>
        <v>-</v>
      </c>
      <c r="AS440" s="59" t="str">
        <f>IF(ISNUMBER(san_table_data!AS437), IF(san_table_data!AS437=-999,"NA",IF(san_table_data!AS437&gt;99, "&gt;99", IF(san_table_data!AS437&lt;1, "&lt;1", san_table_data!AS437))), "-")</f>
        <v>-</v>
      </c>
      <c r="AT440" s="59" t="str">
        <f>IF(ISNUMBER(san_table_data!AT437), IF(san_table_data!AT437=-999,"NA",IF(san_table_data!AT437&gt;99, "&gt;99", IF(san_table_data!AT437&lt;1, "&lt;1", san_table_data!AT437))), "-")</f>
        <v>-</v>
      </c>
    </row>
    <row r="441" x14ac:dyDescent="0.25">
      <c r="A441" s="56" t="str">
        <f>IF(ISBLANK(san_table_data!A438), "", san_table_data!A438)</f>
        <v/>
      </c>
      <c r="B441" s="56" t="str">
        <f>IF(ISBLANK(san_table_data!B438), "", san_table_data!B438)</f>
        <v/>
      </c>
      <c r="C441" s="57" t="str">
        <f>IF(ISNUMBER(san_table_data!C438), san_table_data!C438, "-")</f>
        <v>-</v>
      </c>
      <c r="D441" s="58" t="str">
        <f>IF(ISNUMBER(san_table_data!D438), san_table_data!D438, "-")</f>
        <v>-</v>
      </c>
      <c r="E441" s="59" t="str">
        <f>IF(ISNUMBER(san_table_data!E438), san_table_data!E438, "-")</f>
        <v>-</v>
      </c>
      <c r="F441" s="60" t="str">
        <f>IF(ISNUMBER(san_table_data!F438), IF(san_table_data!F438=-999,"NA",IF(san_table_data!F438&gt;99, "&gt;99", IF(san_table_data!F438&lt;1, "&lt;1", san_table_data!F438))), "-")</f>
        <v>-</v>
      </c>
      <c r="G441" s="59" t="str">
        <f>IF(ISNUMBER(san_table_data!G438), IF(san_table_data!G438=-999,"NA",IF(san_table_data!G438&gt;99, "&gt;99", IF(san_table_data!G438&lt;1, "&lt;1", san_table_data!G438))), "-")</f>
        <v>-</v>
      </c>
      <c r="H441" s="59" t="str">
        <f>IF(ISNUMBER(san_table_data!H438), IF(san_table_data!H438=-999,"NA",IF(san_table_data!H438&gt;99, "&gt;99", IF(san_table_data!H438&lt;1, "&lt;1", san_table_data!H438))), "-")</f>
        <v>-</v>
      </c>
      <c r="I441" s="61" t="str">
        <f>IF(ISNUMBER(san_table_data!I438), IF(san_table_data!I438=-999,"NA",IF(san_table_data!I438&gt;99, "&gt;99", IF(san_table_data!I438&lt;1, "&lt;1", san_table_data!I438))), "-")</f>
        <v>-</v>
      </c>
      <c r="J441" s="47" t="str">
        <f>IF(ISNUMBER(san_table_data!J438), IF(san_table_data!J438=-999,"NA",san_table_data!J438), "-")</f>
        <v>-</v>
      </c>
      <c r="K441" s="47" t="str">
        <f>IF(ISNUMBER(san_table_data!K438), IF(san_table_data!K438=-999,"NA",san_table_data!K438), "-")</f>
        <v>-</v>
      </c>
      <c r="L441" s="60" t="str">
        <f>IF(ISNUMBER(san_table_data!L438), IF(san_table_data!L438=-999,"NA",IF(san_table_data!L438&gt;99, "&gt;99", IF(san_table_data!L438&lt;1, "&lt;1", san_table_data!L438))), "-")</f>
        <v>-</v>
      </c>
      <c r="M441" s="59" t="str">
        <f>IF(ISNUMBER(san_table_data!M438), IF(san_table_data!M438=-999,"NA",IF(san_table_data!M438&gt;99, "&gt;99", IF(san_table_data!M438&lt;1, "&lt;1", san_table_data!M438))), "-")</f>
        <v>-</v>
      </c>
      <c r="N441" s="59" t="str">
        <f>IF(ISNUMBER(san_table_data!N438), IF(san_table_data!N438=-999,"NA",IF(san_table_data!N438&gt;99, "&gt;99", IF(san_table_data!N438&lt;1, "&lt;1", san_table_data!N438))), "-")</f>
        <v>-</v>
      </c>
      <c r="O441" s="61" t="str">
        <f>IF(ISNUMBER(san_table_data!O438), IF(san_table_data!O438=-999,"NA",IF(san_table_data!O438&gt;99, "&gt;99", IF(san_table_data!O438&lt;1, "&lt;1", san_table_data!O438))), "-")</f>
        <v>-</v>
      </c>
      <c r="P441" s="47" t="str">
        <f>IF(ISNUMBER(san_table_data!P438), IF(san_table_data!P438=-999,"NA",san_table_data!P438), "-")</f>
        <v>-</v>
      </c>
      <c r="Q441" s="47" t="str">
        <f>IF(ISNUMBER(san_table_data!Q438), IF(san_table_data!Q438=-999,"NA",san_table_data!Q438), "-")</f>
        <v>-</v>
      </c>
      <c r="R441" s="60" t="str">
        <f>IF(ISNUMBER(san_table_data!R438), IF(san_table_data!R438=-999,"NA",IF(san_table_data!R438&gt;99, "&gt;99", IF(san_table_data!R438&lt;1, "&lt;1", san_table_data!R438))), "-")</f>
        <v>-</v>
      </c>
      <c r="S441" s="59" t="str">
        <f>IF(ISNUMBER(san_table_data!S438), IF(san_table_data!S438=-999,"NA",IF(san_table_data!S438&gt;99, "&gt;99", IF(san_table_data!S438&lt;1, "&lt;1", san_table_data!S438))), "-")</f>
        <v>-</v>
      </c>
      <c r="T441" s="59" t="str">
        <f>IF(ISNUMBER(san_table_data!T438), IF(san_table_data!T438=-999,"NA",IF(san_table_data!T438&gt;99, "&gt;99", IF(san_table_data!T438&lt;1, "&lt;1", san_table_data!T438))), "-")</f>
        <v>-</v>
      </c>
      <c r="U441" s="61" t="str">
        <f>IF(ISNUMBER(san_table_data!U438), IF(san_table_data!U438=-999,"NA",IF(san_table_data!U438&gt;99, "&gt;99", IF(san_table_data!U438&lt;1, "&lt;1", san_table_data!U438))), "-")</f>
        <v>-</v>
      </c>
      <c r="V441" s="47" t="str">
        <f>IF(ISNUMBER(san_table_data!V438), IF(san_table_data!V438=-999,"NA",san_table_data!V438), "-")</f>
        <v>-</v>
      </c>
      <c r="W441" s="47" t="str">
        <f>IF(ISNUMBER(san_table_data!W438), IF(san_table_data!W438=-999,"NA",san_table_data!W438), "-")</f>
        <v>-</v>
      </c>
      <c r="X441" s="47"/>
      <c r="Y441" s="47"/>
      <c r="Z441" s="62" t="str">
        <f>IF(ISNUMBER(san_table_data!Z438), IF(san_table_data!Z438=-999,"NA",IF(san_table_data!Z438&gt;99, "&gt;99", IF(san_table_data!Z438&lt;1, "&lt;1", san_table_data!Z438))), "-")</f>
        <v>-</v>
      </c>
      <c r="AA441" s="63" t="str">
        <f>IF(ISNUMBER(san_table_data!AA438), IF(san_table_data!AA438=-999,"NA",IF(san_table_data!AA438&gt;99, "&gt;99", IF(san_table_data!AA438&lt;1, "&lt;1", san_table_data!AA438))), "-")</f>
        <v>-</v>
      </c>
      <c r="AB441" s="63" t="str">
        <f>IF(ISNUMBER(san_table_data!AB438), IF(san_table_data!AB438=-999,"NA",IF(san_table_data!AB438&gt;99, "&gt;99", IF(san_table_data!AB438&lt;1, "&lt;1", san_table_data!AB438))), "-")</f>
        <v>-</v>
      </c>
      <c r="AC441" s="63" t="str">
        <f>IF(ISNUMBER(san_table_data!AC438), IF(san_table_data!AC438=-999,"NA",IF(san_table_data!AC438&gt;99, "&gt;99", IF(san_table_data!AC438&lt;1, "&lt;1", san_table_data!AC438))), "-")</f>
        <v>-</v>
      </c>
      <c r="AD441" s="59" t="str">
        <f>IF(ISNUMBER(san_table_data!AD438), IF(san_table_data!AD438=-999,"NA",IF(san_table_data!AD438&gt;99, "&gt;99", IF(san_table_data!AD438&lt;1, "&lt;1", san_table_data!AD438))), "-")</f>
        <v>-</v>
      </c>
      <c r="AE441" s="59" t="str">
        <f>IF(ISNUMBER(san_table_data!AE438), IF(san_table_data!AE438=-999,"NA",IF(san_table_data!AE438&gt;99, "&gt;99", IF(san_table_data!AE438&lt;1, "&lt;1", san_table_data!AE438))), "-")</f>
        <v>-</v>
      </c>
      <c r="AF441" s="59" t="str">
        <f>IF(ISNUMBER(san_table_data!AF438), IF(san_table_data!AF438=-999,"NA",IF(san_table_data!AF438&gt;99, "&gt;99", IF(san_table_data!AF438&lt;1, "&lt;1", san_table_data!AF438))), "-")</f>
        <v>-</v>
      </c>
      <c r="AG441" s="62" t="str">
        <f>IF(ISNUMBER(san_table_data!AG438), IF(san_table_data!AG438=-999,"NA",IF(san_table_data!AG438&gt;99, "&gt;99", IF(san_table_data!AG438&lt;1, "&lt;1", san_table_data!AG438))), "-")</f>
        <v>-</v>
      </c>
      <c r="AH441" s="63" t="str">
        <f>IF(ISNUMBER(san_table_data!AH438), IF(san_table_data!AH438=-999,"NA",IF(san_table_data!AH438&gt;99, "&gt;99", IF(san_table_data!AH438&lt;1, "&lt;1", san_table_data!AH438))), "-")</f>
        <v>-</v>
      </c>
      <c r="AI441" s="63" t="str">
        <f>IF(ISNUMBER(san_table_data!AI438), IF(san_table_data!AI438=-999,"NA",IF(san_table_data!AI438&gt;99, "&gt;99", IF(san_table_data!AI438&lt;1, "&lt;1", san_table_data!AI438))), "-")</f>
        <v>-</v>
      </c>
      <c r="AJ441" s="63" t="str">
        <f>IF(ISNUMBER(san_table_data!AJ438), IF(san_table_data!AJ438=-999,"NA",IF(san_table_data!AJ438&gt;99, "&gt;99", IF(san_table_data!AJ438&lt;1, "&lt;1", san_table_data!AJ438))), "-")</f>
        <v>-</v>
      </c>
      <c r="AK441" s="59" t="str">
        <f>IF(ISNUMBER(san_table_data!AK438), IF(san_table_data!AK438=-999,"NA",IF(san_table_data!AK438&gt;99, "&gt;99", IF(san_table_data!AK438&lt;1, "&lt;1", san_table_data!AK438))), "-")</f>
        <v>-</v>
      </c>
      <c r="AL441" s="59" t="str">
        <f>IF(ISNUMBER(san_table_data!AL438), IF(san_table_data!AL438=-999,"NA",IF(san_table_data!AL438&gt;99, "&gt;99", IF(san_table_data!AL438&lt;1, "&lt;1", san_table_data!AL438))), "-")</f>
        <v>-</v>
      </c>
      <c r="AM441" s="59" t="str">
        <f>IF(ISNUMBER(san_table_data!AM438), IF(san_table_data!AM438=-999,"NA",IF(san_table_data!AM438&gt;99, "&gt;99", IF(san_table_data!AM438&lt;1, "&lt;1", san_table_data!AM438))), "-")</f>
        <v>-</v>
      </c>
      <c r="AN441" s="62" t="str">
        <f>IF(ISNUMBER(san_table_data!AN438), IF(san_table_data!AN438=-999,"NA",IF(san_table_data!AN438&gt;99, "&gt;99", IF(san_table_data!AN438&lt;1, "&lt;1", san_table_data!AN438))), "-")</f>
        <v>-</v>
      </c>
      <c r="AO441" s="63" t="str">
        <f>IF(ISNUMBER(san_table_data!AO438), IF(san_table_data!AO438=-999,"NA",IF(san_table_data!AO438&gt;99, "&gt;99", IF(san_table_data!AO438&lt;1, "&lt;1", san_table_data!AO438))), "-")</f>
        <v>-</v>
      </c>
      <c r="AP441" s="63" t="str">
        <f>IF(ISNUMBER(san_table_data!AP438), IF(san_table_data!AP438=-999,"NA",IF(san_table_data!AP438&gt;99, "&gt;99", IF(san_table_data!AP438&lt;1, "&lt;1", san_table_data!AP438))), "-")</f>
        <v>-</v>
      </c>
      <c r="AQ441" s="63" t="str">
        <f>IF(ISNUMBER(san_table_data!AQ438), IF(san_table_data!AQ438=-999,"NA",IF(san_table_data!AQ438&gt;99, "&gt;99", IF(san_table_data!AQ438&lt;1, "&lt;1", san_table_data!AQ438))), "-")</f>
        <v>-</v>
      </c>
      <c r="AR441" s="59" t="str">
        <f>IF(ISNUMBER(san_table_data!AR438), IF(san_table_data!AR438=-999,"NA",IF(san_table_data!AR438&gt;99, "&gt;99", IF(san_table_data!AR438&lt;1, "&lt;1", san_table_data!AR438))), "-")</f>
        <v>-</v>
      </c>
      <c r="AS441" s="59" t="str">
        <f>IF(ISNUMBER(san_table_data!AS438), IF(san_table_data!AS438=-999,"NA",IF(san_table_data!AS438&gt;99, "&gt;99", IF(san_table_data!AS438&lt;1, "&lt;1", san_table_data!AS438))), "-")</f>
        <v>-</v>
      </c>
      <c r="AT441" s="59" t="str">
        <f>IF(ISNUMBER(san_table_data!AT438), IF(san_table_data!AT438=-999,"NA",IF(san_table_data!AT438&gt;99, "&gt;99", IF(san_table_data!AT438&lt;1, "&lt;1", san_table_data!AT438))), "-")</f>
        <v>-</v>
      </c>
    </row>
    <row r="442" x14ac:dyDescent="0.25">
      <c r="A442" s="56" t="str">
        <f>IF(ISBLANK(san_table_data!A439), "", san_table_data!A439)</f>
        <v/>
      </c>
      <c r="B442" s="56" t="str">
        <f>IF(ISBLANK(san_table_data!B439), "", san_table_data!B439)</f>
        <v/>
      </c>
      <c r="C442" s="57" t="str">
        <f>IF(ISNUMBER(san_table_data!C439), san_table_data!C439, "-")</f>
        <v>-</v>
      </c>
      <c r="D442" s="58" t="str">
        <f>IF(ISNUMBER(san_table_data!D439), san_table_data!D439, "-")</f>
        <v>-</v>
      </c>
      <c r="E442" s="59" t="str">
        <f>IF(ISNUMBER(san_table_data!E439), san_table_data!E439, "-")</f>
        <v>-</v>
      </c>
      <c r="F442" s="60" t="str">
        <f>IF(ISNUMBER(san_table_data!F439), IF(san_table_data!F439=-999,"NA",IF(san_table_data!F439&gt;99, "&gt;99", IF(san_table_data!F439&lt;1, "&lt;1", san_table_data!F439))), "-")</f>
        <v>-</v>
      </c>
      <c r="G442" s="59" t="str">
        <f>IF(ISNUMBER(san_table_data!G439), IF(san_table_data!G439=-999,"NA",IF(san_table_data!G439&gt;99, "&gt;99", IF(san_table_data!G439&lt;1, "&lt;1", san_table_data!G439))), "-")</f>
        <v>-</v>
      </c>
      <c r="H442" s="59" t="str">
        <f>IF(ISNUMBER(san_table_data!H439), IF(san_table_data!H439=-999,"NA",IF(san_table_data!H439&gt;99, "&gt;99", IF(san_table_data!H439&lt;1, "&lt;1", san_table_data!H439))), "-")</f>
        <v>-</v>
      </c>
      <c r="I442" s="61" t="str">
        <f>IF(ISNUMBER(san_table_data!I439), IF(san_table_data!I439=-999,"NA",IF(san_table_data!I439&gt;99, "&gt;99", IF(san_table_data!I439&lt;1, "&lt;1", san_table_data!I439))), "-")</f>
        <v>-</v>
      </c>
      <c r="J442" s="47" t="str">
        <f>IF(ISNUMBER(san_table_data!J439), IF(san_table_data!J439=-999,"NA",san_table_data!J439), "-")</f>
        <v>-</v>
      </c>
      <c r="K442" s="47" t="str">
        <f>IF(ISNUMBER(san_table_data!K439), IF(san_table_data!K439=-999,"NA",san_table_data!K439), "-")</f>
        <v>-</v>
      </c>
      <c r="L442" s="60" t="str">
        <f>IF(ISNUMBER(san_table_data!L439), IF(san_table_data!L439=-999,"NA",IF(san_table_data!L439&gt;99, "&gt;99", IF(san_table_data!L439&lt;1, "&lt;1", san_table_data!L439))), "-")</f>
        <v>-</v>
      </c>
      <c r="M442" s="59" t="str">
        <f>IF(ISNUMBER(san_table_data!M439), IF(san_table_data!M439=-999,"NA",IF(san_table_data!M439&gt;99, "&gt;99", IF(san_table_data!M439&lt;1, "&lt;1", san_table_data!M439))), "-")</f>
        <v>-</v>
      </c>
      <c r="N442" s="59" t="str">
        <f>IF(ISNUMBER(san_table_data!N439), IF(san_table_data!N439=-999,"NA",IF(san_table_data!N439&gt;99, "&gt;99", IF(san_table_data!N439&lt;1, "&lt;1", san_table_data!N439))), "-")</f>
        <v>-</v>
      </c>
      <c r="O442" s="61" t="str">
        <f>IF(ISNUMBER(san_table_data!O439), IF(san_table_data!O439=-999,"NA",IF(san_table_data!O439&gt;99, "&gt;99", IF(san_table_data!O439&lt;1, "&lt;1", san_table_data!O439))), "-")</f>
        <v>-</v>
      </c>
      <c r="P442" s="47" t="str">
        <f>IF(ISNUMBER(san_table_data!P439), IF(san_table_data!P439=-999,"NA",san_table_data!P439), "-")</f>
        <v>-</v>
      </c>
      <c r="Q442" s="47" t="str">
        <f>IF(ISNUMBER(san_table_data!Q439), IF(san_table_data!Q439=-999,"NA",san_table_data!Q439), "-")</f>
        <v>-</v>
      </c>
      <c r="R442" s="60" t="str">
        <f>IF(ISNUMBER(san_table_data!R439), IF(san_table_data!R439=-999,"NA",IF(san_table_data!R439&gt;99, "&gt;99", IF(san_table_data!R439&lt;1, "&lt;1", san_table_data!R439))), "-")</f>
        <v>-</v>
      </c>
      <c r="S442" s="59" t="str">
        <f>IF(ISNUMBER(san_table_data!S439), IF(san_table_data!S439=-999,"NA",IF(san_table_data!S439&gt;99, "&gt;99", IF(san_table_data!S439&lt;1, "&lt;1", san_table_data!S439))), "-")</f>
        <v>-</v>
      </c>
      <c r="T442" s="59" t="str">
        <f>IF(ISNUMBER(san_table_data!T439), IF(san_table_data!T439=-999,"NA",IF(san_table_data!T439&gt;99, "&gt;99", IF(san_table_data!T439&lt;1, "&lt;1", san_table_data!T439))), "-")</f>
        <v>-</v>
      </c>
      <c r="U442" s="61" t="str">
        <f>IF(ISNUMBER(san_table_data!U439), IF(san_table_data!U439=-999,"NA",IF(san_table_data!U439&gt;99, "&gt;99", IF(san_table_data!U439&lt;1, "&lt;1", san_table_data!U439))), "-")</f>
        <v>-</v>
      </c>
      <c r="V442" s="47" t="str">
        <f>IF(ISNUMBER(san_table_data!V439), IF(san_table_data!V439=-999,"NA",san_table_data!V439), "-")</f>
        <v>-</v>
      </c>
      <c r="W442" s="47" t="str">
        <f>IF(ISNUMBER(san_table_data!W439), IF(san_table_data!W439=-999,"NA",san_table_data!W439), "-")</f>
        <v>-</v>
      </c>
      <c r="X442" s="47"/>
      <c r="Y442" s="47"/>
      <c r="Z442" s="62" t="str">
        <f>IF(ISNUMBER(san_table_data!Z439), IF(san_table_data!Z439=-999,"NA",IF(san_table_data!Z439&gt;99, "&gt;99", IF(san_table_data!Z439&lt;1, "&lt;1", san_table_data!Z439))), "-")</f>
        <v>-</v>
      </c>
      <c r="AA442" s="63" t="str">
        <f>IF(ISNUMBER(san_table_data!AA439), IF(san_table_data!AA439=-999,"NA",IF(san_table_data!AA439&gt;99, "&gt;99", IF(san_table_data!AA439&lt;1, "&lt;1", san_table_data!AA439))), "-")</f>
        <v>-</v>
      </c>
      <c r="AB442" s="63" t="str">
        <f>IF(ISNUMBER(san_table_data!AB439), IF(san_table_data!AB439=-999,"NA",IF(san_table_data!AB439&gt;99, "&gt;99", IF(san_table_data!AB439&lt;1, "&lt;1", san_table_data!AB439))), "-")</f>
        <v>-</v>
      </c>
      <c r="AC442" s="63" t="str">
        <f>IF(ISNUMBER(san_table_data!AC439), IF(san_table_data!AC439=-999,"NA",IF(san_table_data!AC439&gt;99, "&gt;99", IF(san_table_data!AC439&lt;1, "&lt;1", san_table_data!AC439))), "-")</f>
        <v>-</v>
      </c>
      <c r="AD442" s="59" t="str">
        <f>IF(ISNUMBER(san_table_data!AD439), IF(san_table_data!AD439=-999,"NA",IF(san_table_data!AD439&gt;99, "&gt;99", IF(san_table_data!AD439&lt;1, "&lt;1", san_table_data!AD439))), "-")</f>
        <v>-</v>
      </c>
      <c r="AE442" s="59" t="str">
        <f>IF(ISNUMBER(san_table_data!AE439), IF(san_table_data!AE439=-999,"NA",IF(san_table_data!AE439&gt;99, "&gt;99", IF(san_table_data!AE439&lt;1, "&lt;1", san_table_data!AE439))), "-")</f>
        <v>-</v>
      </c>
      <c r="AF442" s="59" t="str">
        <f>IF(ISNUMBER(san_table_data!AF439), IF(san_table_data!AF439=-999,"NA",IF(san_table_data!AF439&gt;99, "&gt;99", IF(san_table_data!AF439&lt;1, "&lt;1", san_table_data!AF439))), "-")</f>
        <v>-</v>
      </c>
      <c r="AG442" s="62" t="str">
        <f>IF(ISNUMBER(san_table_data!AG439), IF(san_table_data!AG439=-999,"NA",IF(san_table_data!AG439&gt;99, "&gt;99", IF(san_table_data!AG439&lt;1, "&lt;1", san_table_data!AG439))), "-")</f>
        <v>-</v>
      </c>
      <c r="AH442" s="63" t="str">
        <f>IF(ISNUMBER(san_table_data!AH439), IF(san_table_data!AH439=-999,"NA",IF(san_table_data!AH439&gt;99, "&gt;99", IF(san_table_data!AH439&lt;1, "&lt;1", san_table_data!AH439))), "-")</f>
        <v>-</v>
      </c>
      <c r="AI442" s="63" t="str">
        <f>IF(ISNUMBER(san_table_data!AI439), IF(san_table_data!AI439=-999,"NA",IF(san_table_data!AI439&gt;99, "&gt;99", IF(san_table_data!AI439&lt;1, "&lt;1", san_table_data!AI439))), "-")</f>
        <v>-</v>
      </c>
      <c r="AJ442" s="63" t="str">
        <f>IF(ISNUMBER(san_table_data!AJ439), IF(san_table_data!AJ439=-999,"NA",IF(san_table_data!AJ439&gt;99, "&gt;99", IF(san_table_data!AJ439&lt;1, "&lt;1", san_table_data!AJ439))), "-")</f>
        <v>-</v>
      </c>
      <c r="AK442" s="59" t="str">
        <f>IF(ISNUMBER(san_table_data!AK439), IF(san_table_data!AK439=-999,"NA",IF(san_table_data!AK439&gt;99, "&gt;99", IF(san_table_data!AK439&lt;1, "&lt;1", san_table_data!AK439))), "-")</f>
        <v>-</v>
      </c>
      <c r="AL442" s="59" t="str">
        <f>IF(ISNUMBER(san_table_data!AL439), IF(san_table_data!AL439=-999,"NA",IF(san_table_data!AL439&gt;99, "&gt;99", IF(san_table_data!AL439&lt;1, "&lt;1", san_table_data!AL439))), "-")</f>
        <v>-</v>
      </c>
      <c r="AM442" s="59" t="str">
        <f>IF(ISNUMBER(san_table_data!AM439), IF(san_table_data!AM439=-999,"NA",IF(san_table_data!AM439&gt;99, "&gt;99", IF(san_table_data!AM439&lt;1, "&lt;1", san_table_data!AM439))), "-")</f>
        <v>-</v>
      </c>
      <c r="AN442" s="62" t="str">
        <f>IF(ISNUMBER(san_table_data!AN439), IF(san_table_data!AN439=-999,"NA",IF(san_table_data!AN439&gt;99, "&gt;99", IF(san_table_data!AN439&lt;1, "&lt;1", san_table_data!AN439))), "-")</f>
        <v>-</v>
      </c>
      <c r="AO442" s="63" t="str">
        <f>IF(ISNUMBER(san_table_data!AO439), IF(san_table_data!AO439=-999,"NA",IF(san_table_data!AO439&gt;99, "&gt;99", IF(san_table_data!AO439&lt;1, "&lt;1", san_table_data!AO439))), "-")</f>
        <v>-</v>
      </c>
      <c r="AP442" s="63" t="str">
        <f>IF(ISNUMBER(san_table_data!AP439), IF(san_table_data!AP439=-999,"NA",IF(san_table_data!AP439&gt;99, "&gt;99", IF(san_table_data!AP439&lt;1, "&lt;1", san_table_data!AP439))), "-")</f>
        <v>-</v>
      </c>
      <c r="AQ442" s="63" t="str">
        <f>IF(ISNUMBER(san_table_data!AQ439), IF(san_table_data!AQ439=-999,"NA",IF(san_table_data!AQ439&gt;99, "&gt;99", IF(san_table_data!AQ439&lt;1, "&lt;1", san_table_data!AQ439))), "-")</f>
        <v>-</v>
      </c>
      <c r="AR442" s="59" t="str">
        <f>IF(ISNUMBER(san_table_data!AR439), IF(san_table_data!AR439=-999,"NA",IF(san_table_data!AR439&gt;99, "&gt;99", IF(san_table_data!AR439&lt;1, "&lt;1", san_table_data!AR439))), "-")</f>
        <v>-</v>
      </c>
      <c r="AS442" s="59" t="str">
        <f>IF(ISNUMBER(san_table_data!AS439), IF(san_table_data!AS439=-999,"NA",IF(san_table_data!AS439&gt;99, "&gt;99", IF(san_table_data!AS439&lt;1, "&lt;1", san_table_data!AS439))), "-")</f>
        <v>-</v>
      </c>
      <c r="AT442" s="59" t="str">
        <f>IF(ISNUMBER(san_table_data!AT439), IF(san_table_data!AT439=-999,"NA",IF(san_table_data!AT439&gt;99, "&gt;99", IF(san_table_data!AT439&lt;1, "&lt;1", san_table_data!AT439))), "-")</f>
        <v>-</v>
      </c>
    </row>
    <row r="443" x14ac:dyDescent="0.25">
      <c r="A443" s="56" t="str">
        <f>IF(ISBLANK(san_table_data!A440), "", san_table_data!A440)</f>
        <v/>
      </c>
      <c r="B443" s="56" t="str">
        <f>IF(ISBLANK(san_table_data!B440), "", san_table_data!B440)</f>
        <v/>
      </c>
      <c r="C443" s="57" t="str">
        <f>IF(ISNUMBER(san_table_data!C440), san_table_data!C440, "-")</f>
        <v>-</v>
      </c>
      <c r="D443" s="58" t="str">
        <f>IF(ISNUMBER(san_table_data!D440), san_table_data!D440, "-")</f>
        <v>-</v>
      </c>
      <c r="E443" s="59" t="str">
        <f>IF(ISNUMBER(san_table_data!E440), san_table_data!E440, "-")</f>
        <v>-</v>
      </c>
      <c r="F443" s="60" t="str">
        <f>IF(ISNUMBER(san_table_data!F440), IF(san_table_data!F440=-999,"NA",IF(san_table_data!F440&gt;99, "&gt;99", IF(san_table_data!F440&lt;1, "&lt;1", san_table_data!F440))), "-")</f>
        <v>-</v>
      </c>
      <c r="G443" s="59" t="str">
        <f>IF(ISNUMBER(san_table_data!G440), IF(san_table_data!G440=-999,"NA",IF(san_table_data!G440&gt;99, "&gt;99", IF(san_table_data!G440&lt;1, "&lt;1", san_table_data!G440))), "-")</f>
        <v>-</v>
      </c>
      <c r="H443" s="59" t="str">
        <f>IF(ISNUMBER(san_table_data!H440), IF(san_table_data!H440=-999,"NA",IF(san_table_data!H440&gt;99, "&gt;99", IF(san_table_data!H440&lt;1, "&lt;1", san_table_data!H440))), "-")</f>
        <v>-</v>
      </c>
      <c r="I443" s="61" t="str">
        <f>IF(ISNUMBER(san_table_data!I440), IF(san_table_data!I440=-999,"NA",IF(san_table_data!I440&gt;99, "&gt;99", IF(san_table_data!I440&lt;1, "&lt;1", san_table_data!I440))), "-")</f>
        <v>-</v>
      </c>
      <c r="J443" s="47" t="str">
        <f>IF(ISNUMBER(san_table_data!J440), IF(san_table_data!J440=-999,"NA",san_table_data!J440), "-")</f>
        <v>-</v>
      </c>
      <c r="K443" s="47" t="str">
        <f>IF(ISNUMBER(san_table_data!K440), IF(san_table_data!K440=-999,"NA",san_table_data!K440), "-")</f>
        <v>-</v>
      </c>
      <c r="L443" s="60" t="str">
        <f>IF(ISNUMBER(san_table_data!L440), IF(san_table_data!L440=-999,"NA",IF(san_table_data!L440&gt;99, "&gt;99", IF(san_table_data!L440&lt;1, "&lt;1", san_table_data!L440))), "-")</f>
        <v>-</v>
      </c>
      <c r="M443" s="59" t="str">
        <f>IF(ISNUMBER(san_table_data!M440), IF(san_table_data!M440=-999,"NA",IF(san_table_data!M440&gt;99, "&gt;99", IF(san_table_data!M440&lt;1, "&lt;1", san_table_data!M440))), "-")</f>
        <v>-</v>
      </c>
      <c r="N443" s="59" t="str">
        <f>IF(ISNUMBER(san_table_data!N440), IF(san_table_data!N440=-999,"NA",IF(san_table_data!N440&gt;99, "&gt;99", IF(san_table_data!N440&lt;1, "&lt;1", san_table_data!N440))), "-")</f>
        <v>-</v>
      </c>
      <c r="O443" s="61" t="str">
        <f>IF(ISNUMBER(san_table_data!O440), IF(san_table_data!O440=-999,"NA",IF(san_table_data!O440&gt;99, "&gt;99", IF(san_table_data!O440&lt;1, "&lt;1", san_table_data!O440))), "-")</f>
        <v>-</v>
      </c>
      <c r="P443" s="47" t="str">
        <f>IF(ISNUMBER(san_table_data!P440), IF(san_table_data!P440=-999,"NA",san_table_data!P440), "-")</f>
        <v>-</v>
      </c>
      <c r="Q443" s="47" t="str">
        <f>IF(ISNUMBER(san_table_data!Q440), IF(san_table_data!Q440=-999,"NA",san_table_data!Q440), "-")</f>
        <v>-</v>
      </c>
      <c r="R443" s="60" t="str">
        <f>IF(ISNUMBER(san_table_data!R440), IF(san_table_data!R440=-999,"NA",IF(san_table_data!R440&gt;99, "&gt;99", IF(san_table_data!R440&lt;1, "&lt;1", san_table_data!R440))), "-")</f>
        <v>-</v>
      </c>
      <c r="S443" s="59" t="str">
        <f>IF(ISNUMBER(san_table_data!S440), IF(san_table_data!S440=-999,"NA",IF(san_table_data!S440&gt;99, "&gt;99", IF(san_table_data!S440&lt;1, "&lt;1", san_table_data!S440))), "-")</f>
        <v>-</v>
      </c>
      <c r="T443" s="59" t="str">
        <f>IF(ISNUMBER(san_table_data!T440), IF(san_table_data!T440=-999,"NA",IF(san_table_data!T440&gt;99, "&gt;99", IF(san_table_data!T440&lt;1, "&lt;1", san_table_data!T440))), "-")</f>
        <v>-</v>
      </c>
      <c r="U443" s="61" t="str">
        <f>IF(ISNUMBER(san_table_data!U440), IF(san_table_data!U440=-999,"NA",IF(san_table_data!U440&gt;99, "&gt;99", IF(san_table_data!U440&lt;1, "&lt;1", san_table_data!U440))), "-")</f>
        <v>-</v>
      </c>
      <c r="V443" s="47" t="str">
        <f>IF(ISNUMBER(san_table_data!V440), IF(san_table_data!V440=-999,"NA",san_table_data!V440), "-")</f>
        <v>-</v>
      </c>
      <c r="W443" s="47" t="str">
        <f>IF(ISNUMBER(san_table_data!W440), IF(san_table_data!W440=-999,"NA",san_table_data!W440), "-")</f>
        <v>-</v>
      </c>
      <c r="X443" s="47"/>
      <c r="Y443" s="47"/>
      <c r="Z443" s="62" t="str">
        <f>IF(ISNUMBER(san_table_data!Z440), IF(san_table_data!Z440=-999,"NA",IF(san_table_data!Z440&gt;99, "&gt;99", IF(san_table_data!Z440&lt;1, "&lt;1", san_table_data!Z440))), "-")</f>
        <v>-</v>
      </c>
      <c r="AA443" s="63" t="str">
        <f>IF(ISNUMBER(san_table_data!AA440), IF(san_table_data!AA440=-999,"NA",IF(san_table_data!AA440&gt;99, "&gt;99", IF(san_table_data!AA440&lt;1, "&lt;1", san_table_data!AA440))), "-")</f>
        <v>-</v>
      </c>
      <c r="AB443" s="63" t="str">
        <f>IF(ISNUMBER(san_table_data!AB440), IF(san_table_data!AB440=-999,"NA",IF(san_table_data!AB440&gt;99, "&gt;99", IF(san_table_data!AB440&lt;1, "&lt;1", san_table_data!AB440))), "-")</f>
        <v>-</v>
      </c>
      <c r="AC443" s="63" t="str">
        <f>IF(ISNUMBER(san_table_data!AC440), IF(san_table_data!AC440=-999,"NA",IF(san_table_data!AC440&gt;99, "&gt;99", IF(san_table_data!AC440&lt;1, "&lt;1", san_table_data!AC440))), "-")</f>
        <v>-</v>
      </c>
      <c r="AD443" s="59" t="str">
        <f>IF(ISNUMBER(san_table_data!AD440), IF(san_table_data!AD440=-999,"NA",IF(san_table_data!AD440&gt;99, "&gt;99", IF(san_table_data!AD440&lt;1, "&lt;1", san_table_data!AD440))), "-")</f>
        <v>-</v>
      </c>
      <c r="AE443" s="59" t="str">
        <f>IF(ISNUMBER(san_table_data!AE440), IF(san_table_data!AE440=-999,"NA",IF(san_table_data!AE440&gt;99, "&gt;99", IF(san_table_data!AE440&lt;1, "&lt;1", san_table_data!AE440))), "-")</f>
        <v>-</v>
      </c>
      <c r="AF443" s="59" t="str">
        <f>IF(ISNUMBER(san_table_data!AF440), IF(san_table_data!AF440=-999,"NA",IF(san_table_data!AF440&gt;99, "&gt;99", IF(san_table_data!AF440&lt;1, "&lt;1", san_table_data!AF440))), "-")</f>
        <v>-</v>
      </c>
      <c r="AG443" s="62" t="str">
        <f>IF(ISNUMBER(san_table_data!AG440), IF(san_table_data!AG440=-999,"NA",IF(san_table_data!AG440&gt;99, "&gt;99", IF(san_table_data!AG440&lt;1, "&lt;1", san_table_data!AG440))), "-")</f>
        <v>-</v>
      </c>
      <c r="AH443" s="63" t="str">
        <f>IF(ISNUMBER(san_table_data!AH440), IF(san_table_data!AH440=-999,"NA",IF(san_table_data!AH440&gt;99, "&gt;99", IF(san_table_data!AH440&lt;1, "&lt;1", san_table_data!AH440))), "-")</f>
        <v>-</v>
      </c>
      <c r="AI443" s="63" t="str">
        <f>IF(ISNUMBER(san_table_data!AI440), IF(san_table_data!AI440=-999,"NA",IF(san_table_data!AI440&gt;99, "&gt;99", IF(san_table_data!AI440&lt;1, "&lt;1", san_table_data!AI440))), "-")</f>
        <v>-</v>
      </c>
      <c r="AJ443" s="63" t="str">
        <f>IF(ISNUMBER(san_table_data!AJ440), IF(san_table_data!AJ440=-999,"NA",IF(san_table_data!AJ440&gt;99, "&gt;99", IF(san_table_data!AJ440&lt;1, "&lt;1", san_table_data!AJ440))), "-")</f>
        <v>-</v>
      </c>
      <c r="AK443" s="59" t="str">
        <f>IF(ISNUMBER(san_table_data!AK440), IF(san_table_data!AK440=-999,"NA",IF(san_table_data!AK440&gt;99, "&gt;99", IF(san_table_data!AK440&lt;1, "&lt;1", san_table_data!AK440))), "-")</f>
        <v>-</v>
      </c>
      <c r="AL443" s="59" t="str">
        <f>IF(ISNUMBER(san_table_data!AL440), IF(san_table_data!AL440=-999,"NA",IF(san_table_data!AL440&gt;99, "&gt;99", IF(san_table_data!AL440&lt;1, "&lt;1", san_table_data!AL440))), "-")</f>
        <v>-</v>
      </c>
      <c r="AM443" s="59" t="str">
        <f>IF(ISNUMBER(san_table_data!AM440), IF(san_table_data!AM440=-999,"NA",IF(san_table_data!AM440&gt;99, "&gt;99", IF(san_table_data!AM440&lt;1, "&lt;1", san_table_data!AM440))), "-")</f>
        <v>-</v>
      </c>
      <c r="AN443" s="62" t="str">
        <f>IF(ISNUMBER(san_table_data!AN440), IF(san_table_data!AN440=-999,"NA",IF(san_table_data!AN440&gt;99, "&gt;99", IF(san_table_data!AN440&lt;1, "&lt;1", san_table_data!AN440))), "-")</f>
        <v>-</v>
      </c>
      <c r="AO443" s="63" t="str">
        <f>IF(ISNUMBER(san_table_data!AO440), IF(san_table_data!AO440=-999,"NA",IF(san_table_data!AO440&gt;99, "&gt;99", IF(san_table_data!AO440&lt;1, "&lt;1", san_table_data!AO440))), "-")</f>
        <v>-</v>
      </c>
      <c r="AP443" s="63" t="str">
        <f>IF(ISNUMBER(san_table_data!AP440), IF(san_table_data!AP440=-999,"NA",IF(san_table_data!AP440&gt;99, "&gt;99", IF(san_table_data!AP440&lt;1, "&lt;1", san_table_data!AP440))), "-")</f>
        <v>-</v>
      </c>
      <c r="AQ443" s="63" t="str">
        <f>IF(ISNUMBER(san_table_data!AQ440), IF(san_table_data!AQ440=-999,"NA",IF(san_table_data!AQ440&gt;99, "&gt;99", IF(san_table_data!AQ440&lt;1, "&lt;1", san_table_data!AQ440))), "-")</f>
        <v>-</v>
      </c>
      <c r="AR443" s="59" t="str">
        <f>IF(ISNUMBER(san_table_data!AR440), IF(san_table_data!AR440=-999,"NA",IF(san_table_data!AR440&gt;99, "&gt;99", IF(san_table_data!AR440&lt;1, "&lt;1", san_table_data!AR440))), "-")</f>
        <v>-</v>
      </c>
      <c r="AS443" s="59" t="str">
        <f>IF(ISNUMBER(san_table_data!AS440), IF(san_table_data!AS440=-999,"NA",IF(san_table_data!AS440&gt;99, "&gt;99", IF(san_table_data!AS440&lt;1, "&lt;1", san_table_data!AS440))), "-")</f>
        <v>-</v>
      </c>
      <c r="AT443" s="59" t="str">
        <f>IF(ISNUMBER(san_table_data!AT440), IF(san_table_data!AT440=-999,"NA",IF(san_table_data!AT440&gt;99, "&gt;99", IF(san_table_data!AT440&lt;1, "&lt;1", san_table_data!AT440))), "-")</f>
        <v>-</v>
      </c>
    </row>
    <row r="444" x14ac:dyDescent="0.25">
      <c r="A444" s="56" t="str">
        <f>IF(ISBLANK(san_table_data!A441), "", san_table_data!A441)</f>
        <v/>
      </c>
      <c r="B444" s="56" t="str">
        <f>IF(ISBLANK(san_table_data!B441), "", san_table_data!B441)</f>
        <v/>
      </c>
      <c r="C444" s="57" t="str">
        <f>IF(ISNUMBER(san_table_data!C441), san_table_data!C441, "-")</f>
        <v>-</v>
      </c>
      <c r="D444" s="58" t="str">
        <f>IF(ISNUMBER(san_table_data!D441), san_table_data!D441, "-")</f>
        <v>-</v>
      </c>
      <c r="E444" s="59" t="str">
        <f>IF(ISNUMBER(san_table_data!E441), san_table_data!E441, "-")</f>
        <v>-</v>
      </c>
      <c r="F444" s="60" t="str">
        <f>IF(ISNUMBER(san_table_data!F441), IF(san_table_data!F441=-999,"NA",IF(san_table_data!F441&gt;99, "&gt;99", IF(san_table_data!F441&lt;1, "&lt;1", san_table_data!F441))), "-")</f>
        <v>-</v>
      </c>
      <c r="G444" s="59" t="str">
        <f>IF(ISNUMBER(san_table_data!G441), IF(san_table_data!G441=-999,"NA",IF(san_table_data!G441&gt;99, "&gt;99", IF(san_table_data!G441&lt;1, "&lt;1", san_table_data!G441))), "-")</f>
        <v>-</v>
      </c>
      <c r="H444" s="59" t="str">
        <f>IF(ISNUMBER(san_table_data!H441), IF(san_table_data!H441=-999,"NA",IF(san_table_data!H441&gt;99, "&gt;99", IF(san_table_data!H441&lt;1, "&lt;1", san_table_data!H441))), "-")</f>
        <v>-</v>
      </c>
      <c r="I444" s="61" t="str">
        <f>IF(ISNUMBER(san_table_data!I441), IF(san_table_data!I441=-999,"NA",IF(san_table_data!I441&gt;99, "&gt;99", IF(san_table_data!I441&lt;1, "&lt;1", san_table_data!I441))), "-")</f>
        <v>-</v>
      </c>
      <c r="J444" s="47" t="str">
        <f>IF(ISNUMBER(san_table_data!J441), IF(san_table_data!J441=-999,"NA",san_table_data!J441), "-")</f>
        <v>-</v>
      </c>
      <c r="K444" s="47" t="str">
        <f>IF(ISNUMBER(san_table_data!K441), IF(san_table_data!K441=-999,"NA",san_table_data!K441), "-")</f>
        <v>-</v>
      </c>
      <c r="L444" s="60" t="str">
        <f>IF(ISNUMBER(san_table_data!L441), IF(san_table_data!L441=-999,"NA",IF(san_table_data!L441&gt;99, "&gt;99", IF(san_table_data!L441&lt;1, "&lt;1", san_table_data!L441))), "-")</f>
        <v>-</v>
      </c>
      <c r="M444" s="59" t="str">
        <f>IF(ISNUMBER(san_table_data!M441), IF(san_table_data!M441=-999,"NA",IF(san_table_data!M441&gt;99, "&gt;99", IF(san_table_data!M441&lt;1, "&lt;1", san_table_data!M441))), "-")</f>
        <v>-</v>
      </c>
      <c r="N444" s="59" t="str">
        <f>IF(ISNUMBER(san_table_data!N441), IF(san_table_data!N441=-999,"NA",IF(san_table_data!N441&gt;99, "&gt;99", IF(san_table_data!N441&lt;1, "&lt;1", san_table_data!N441))), "-")</f>
        <v>-</v>
      </c>
      <c r="O444" s="61" t="str">
        <f>IF(ISNUMBER(san_table_data!O441), IF(san_table_data!O441=-999,"NA",IF(san_table_data!O441&gt;99, "&gt;99", IF(san_table_data!O441&lt;1, "&lt;1", san_table_data!O441))), "-")</f>
        <v>-</v>
      </c>
      <c r="P444" s="47" t="str">
        <f>IF(ISNUMBER(san_table_data!P441), IF(san_table_data!P441=-999,"NA",san_table_data!P441), "-")</f>
        <v>-</v>
      </c>
      <c r="Q444" s="47" t="str">
        <f>IF(ISNUMBER(san_table_data!Q441), IF(san_table_data!Q441=-999,"NA",san_table_data!Q441), "-")</f>
        <v>-</v>
      </c>
      <c r="R444" s="60" t="str">
        <f>IF(ISNUMBER(san_table_data!R441), IF(san_table_data!R441=-999,"NA",IF(san_table_data!R441&gt;99, "&gt;99", IF(san_table_data!R441&lt;1, "&lt;1", san_table_data!R441))), "-")</f>
        <v>-</v>
      </c>
      <c r="S444" s="59" t="str">
        <f>IF(ISNUMBER(san_table_data!S441), IF(san_table_data!S441=-999,"NA",IF(san_table_data!S441&gt;99, "&gt;99", IF(san_table_data!S441&lt;1, "&lt;1", san_table_data!S441))), "-")</f>
        <v>-</v>
      </c>
      <c r="T444" s="59" t="str">
        <f>IF(ISNUMBER(san_table_data!T441), IF(san_table_data!T441=-999,"NA",IF(san_table_data!T441&gt;99, "&gt;99", IF(san_table_data!T441&lt;1, "&lt;1", san_table_data!T441))), "-")</f>
        <v>-</v>
      </c>
      <c r="U444" s="61" t="str">
        <f>IF(ISNUMBER(san_table_data!U441), IF(san_table_data!U441=-999,"NA",IF(san_table_data!U441&gt;99, "&gt;99", IF(san_table_data!U441&lt;1, "&lt;1", san_table_data!U441))), "-")</f>
        <v>-</v>
      </c>
      <c r="V444" s="47" t="str">
        <f>IF(ISNUMBER(san_table_data!V441), IF(san_table_data!V441=-999,"NA",san_table_data!V441), "-")</f>
        <v>-</v>
      </c>
      <c r="W444" s="47" t="str">
        <f>IF(ISNUMBER(san_table_data!W441), IF(san_table_data!W441=-999,"NA",san_table_data!W441), "-")</f>
        <v>-</v>
      </c>
      <c r="X444" s="47"/>
      <c r="Y444" s="47"/>
      <c r="Z444" s="62" t="str">
        <f>IF(ISNUMBER(san_table_data!Z441), IF(san_table_data!Z441=-999,"NA",IF(san_table_data!Z441&gt;99, "&gt;99", IF(san_table_data!Z441&lt;1, "&lt;1", san_table_data!Z441))), "-")</f>
        <v>-</v>
      </c>
      <c r="AA444" s="63" t="str">
        <f>IF(ISNUMBER(san_table_data!AA441), IF(san_table_data!AA441=-999,"NA",IF(san_table_data!AA441&gt;99, "&gt;99", IF(san_table_data!AA441&lt;1, "&lt;1", san_table_data!AA441))), "-")</f>
        <v>-</v>
      </c>
      <c r="AB444" s="63" t="str">
        <f>IF(ISNUMBER(san_table_data!AB441), IF(san_table_data!AB441=-999,"NA",IF(san_table_data!AB441&gt;99, "&gt;99", IF(san_table_data!AB441&lt;1, "&lt;1", san_table_data!AB441))), "-")</f>
        <v>-</v>
      </c>
      <c r="AC444" s="63" t="str">
        <f>IF(ISNUMBER(san_table_data!AC441), IF(san_table_data!AC441=-999,"NA",IF(san_table_data!AC441&gt;99, "&gt;99", IF(san_table_data!AC441&lt;1, "&lt;1", san_table_data!AC441))), "-")</f>
        <v>-</v>
      </c>
      <c r="AD444" s="59" t="str">
        <f>IF(ISNUMBER(san_table_data!AD441), IF(san_table_data!AD441=-999,"NA",IF(san_table_data!AD441&gt;99, "&gt;99", IF(san_table_data!AD441&lt;1, "&lt;1", san_table_data!AD441))), "-")</f>
        <v>-</v>
      </c>
      <c r="AE444" s="59" t="str">
        <f>IF(ISNUMBER(san_table_data!AE441), IF(san_table_data!AE441=-999,"NA",IF(san_table_data!AE441&gt;99, "&gt;99", IF(san_table_data!AE441&lt;1, "&lt;1", san_table_data!AE441))), "-")</f>
        <v>-</v>
      </c>
      <c r="AF444" s="59" t="str">
        <f>IF(ISNUMBER(san_table_data!AF441), IF(san_table_data!AF441=-999,"NA",IF(san_table_data!AF441&gt;99, "&gt;99", IF(san_table_data!AF441&lt;1, "&lt;1", san_table_data!AF441))), "-")</f>
        <v>-</v>
      </c>
      <c r="AG444" s="62" t="str">
        <f>IF(ISNUMBER(san_table_data!AG441), IF(san_table_data!AG441=-999,"NA",IF(san_table_data!AG441&gt;99, "&gt;99", IF(san_table_data!AG441&lt;1, "&lt;1", san_table_data!AG441))), "-")</f>
        <v>-</v>
      </c>
      <c r="AH444" s="63" t="str">
        <f>IF(ISNUMBER(san_table_data!AH441), IF(san_table_data!AH441=-999,"NA",IF(san_table_data!AH441&gt;99, "&gt;99", IF(san_table_data!AH441&lt;1, "&lt;1", san_table_data!AH441))), "-")</f>
        <v>-</v>
      </c>
      <c r="AI444" s="63" t="str">
        <f>IF(ISNUMBER(san_table_data!AI441), IF(san_table_data!AI441=-999,"NA",IF(san_table_data!AI441&gt;99, "&gt;99", IF(san_table_data!AI441&lt;1, "&lt;1", san_table_data!AI441))), "-")</f>
        <v>-</v>
      </c>
      <c r="AJ444" s="63" t="str">
        <f>IF(ISNUMBER(san_table_data!AJ441), IF(san_table_data!AJ441=-999,"NA",IF(san_table_data!AJ441&gt;99, "&gt;99", IF(san_table_data!AJ441&lt;1, "&lt;1", san_table_data!AJ441))), "-")</f>
        <v>-</v>
      </c>
      <c r="AK444" s="59" t="str">
        <f>IF(ISNUMBER(san_table_data!AK441), IF(san_table_data!AK441=-999,"NA",IF(san_table_data!AK441&gt;99, "&gt;99", IF(san_table_data!AK441&lt;1, "&lt;1", san_table_data!AK441))), "-")</f>
        <v>-</v>
      </c>
      <c r="AL444" s="59" t="str">
        <f>IF(ISNUMBER(san_table_data!AL441), IF(san_table_data!AL441=-999,"NA",IF(san_table_data!AL441&gt;99, "&gt;99", IF(san_table_data!AL441&lt;1, "&lt;1", san_table_data!AL441))), "-")</f>
        <v>-</v>
      </c>
      <c r="AM444" s="59" t="str">
        <f>IF(ISNUMBER(san_table_data!AM441), IF(san_table_data!AM441=-999,"NA",IF(san_table_data!AM441&gt;99, "&gt;99", IF(san_table_data!AM441&lt;1, "&lt;1", san_table_data!AM441))), "-")</f>
        <v>-</v>
      </c>
      <c r="AN444" s="62" t="str">
        <f>IF(ISNUMBER(san_table_data!AN441), IF(san_table_data!AN441=-999,"NA",IF(san_table_data!AN441&gt;99, "&gt;99", IF(san_table_data!AN441&lt;1, "&lt;1", san_table_data!AN441))), "-")</f>
        <v>-</v>
      </c>
      <c r="AO444" s="63" t="str">
        <f>IF(ISNUMBER(san_table_data!AO441), IF(san_table_data!AO441=-999,"NA",IF(san_table_data!AO441&gt;99, "&gt;99", IF(san_table_data!AO441&lt;1, "&lt;1", san_table_data!AO441))), "-")</f>
        <v>-</v>
      </c>
      <c r="AP444" s="63" t="str">
        <f>IF(ISNUMBER(san_table_data!AP441), IF(san_table_data!AP441=-999,"NA",IF(san_table_data!AP441&gt;99, "&gt;99", IF(san_table_data!AP441&lt;1, "&lt;1", san_table_data!AP441))), "-")</f>
        <v>-</v>
      </c>
      <c r="AQ444" s="63" t="str">
        <f>IF(ISNUMBER(san_table_data!AQ441), IF(san_table_data!AQ441=-999,"NA",IF(san_table_data!AQ441&gt;99, "&gt;99", IF(san_table_data!AQ441&lt;1, "&lt;1", san_table_data!AQ441))), "-")</f>
        <v>-</v>
      </c>
      <c r="AR444" s="59" t="str">
        <f>IF(ISNUMBER(san_table_data!AR441), IF(san_table_data!AR441=-999,"NA",IF(san_table_data!AR441&gt;99, "&gt;99", IF(san_table_data!AR441&lt;1, "&lt;1", san_table_data!AR441))), "-")</f>
        <v>-</v>
      </c>
      <c r="AS444" s="59" t="str">
        <f>IF(ISNUMBER(san_table_data!AS441), IF(san_table_data!AS441=-999,"NA",IF(san_table_data!AS441&gt;99, "&gt;99", IF(san_table_data!AS441&lt;1, "&lt;1", san_table_data!AS441))), "-")</f>
        <v>-</v>
      </c>
      <c r="AT444" s="59" t="str">
        <f>IF(ISNUMBER(san_table_data!AT441), IF(san_table_data!AT441=-999,"NA",IF(san_table_data!AT441&gt;99, "&gt;99", IF(san_table_data!AT441&lt;1, "&lt;1", san_table_data!AT441))), "-")</f>
        <v>-</v>
      </c>
    </row>
    <row r="445" x14ac:dyDescent="0.25">
      <c r="A445" s="56" t="str">
        <f>IF(ISBLANK(san_table_data!A442), "", san_table_data!A442)</f>
        <v/>
      </c>
      <c r="B445" s="56" t="str">
        <f>IF(ISBLANK(san_table_data!B442), "", san_table_data!B442)</f>
        <v/>
      </c>
      <c r="C445" s="57" t="str">
        <f>IF(ISNUMBER(san_table_data!C442), san_table_data!C442, "-")</f>
        <v>-</v>
      </c>
      <c r="D445" s="58" t="str">
        <f>IF(ISNUMBER(san_table_data!D442), san_table_data!D442, "-")</f>
        <v>-</v>
      </c>
      <c r="E445" s="59" t="str">
        <f>IF(ISNUMBER(san_table_data!E442), san_table_data!E442, "-")</f>
        <v>-</v>
      </c>
      <c r="F445" s="60" t="str">
        <f>IF(ISNUMBER(san_table_data!F442), IF(san_table_data!F442=-999,"NA",IF(san_table_data!F442&gt;99, "&gt;99", IF(san_table_data!F442&lt;1, "&lt;1", san_table_data!F442))), "-")</f>
        <v>-</v>
      </c>
      <c r="G445" s="59" t="str">
        <f>IF(ISNUMBER(san_table_data!G442), IF(san_table_data!G442=-999,"NA",IF(san_table_data!G442&gt;99, "&gt;99", IF(san_table_data!G442&lt;1, "&lt;1", san_table_data!G442))), "-")</f>
        <v>-</v>
      </c>
      <c r="H445" s="59" t="str">
        <f>IF(ISNUMBER(san_table_data!H442), IF(san_table_data!H442=-999,"NA",IF(san_table_data!H442&gt;99, "&gt;99", IF(san_table_data!H442&lt;1, "&lt;1", san_table_data!H442))), "-")</f>
        <v>-</v>
      </c>
      <c r="I445" s="61" t="str">
        <f>IF(ISNUMBER(san_table_data!I442), IF(san_table_data!I442=-999,"NA",IF(san_table_data!I442&gt;99, "&gt;99", IF(san_table_data!I442&lt;1, "&lt;1", san_table_data!I442))), "-")</f>
        <v>-</v>
      </c>
      <c r="J445" s="47" t="str">
        <f>IF(ISNUMBER(san_table_data!J442), IF(san_table_data!J442=-999,"NA",san_table_data!J442), "-")</f>
        <v>-</v>
      </c>
      <c r="K445" s="47" t="str">
        <f>IF(ISNUMBER(san_table_data!K442), IF(san_table_data!K442=-999,"NA",san_table_data!K442), "-")</f>
        <v>-</v>
      </c>
      <c r="L445" s="60" t="str">
        <f>IF(ISNUMBER(san_table_data!L442), IF(san_table_data!L442=-999,"NA",IF(san_table_data!L442&gt;99, "&gt;99", IF(san_table_data!L442&lt;1, "&lt;1", san_table_data!L442))), "-")</f>
        <v>-</v>
      </c>
      <c r="M445" s="59" t="str">
        <f>IF(ISNUMBER(san_table_data!M442), IF(san_table_data!M442=-999,"NA",IF(san_table_data!M442&gt;99, "&gt;99", IF(san_table_data!M442&lt;1, "&lt;1", san_table_data!M442))), "-")</f>
        <v>-</v>
      </c>
      <c r="N445" s="59" t="str">
        <f>IF(ISNUMBER(san_table_data!N442), IF(san_table_data!N442=-999,"NA",IF(san_table_data!N442&gt;99, "&gt;99", IF(san_table_data!N442&lt;1, "&lt;1", san_table_data!N442))), "-")</f>
        <v>-</v>
      </c>
      <c r="O445" s="61" t="str">
        <f>IF(ISNUMBER(san_table_data!O442), IF(san_table_data!O442=-999,"NA",IF(san_table_data!O442&gt;99, "&gt;99", IF(san_table_data!O442&lt;1, "&lt;1", san_table_data!O442))), "-")</f>
        <v>-</v>
      </c>
      <c r="P445" s="47" t="str">
        <f>IF(ISNUMBER(san_table_data!P442), IF(san_table_data!P442=-999,"NA",san_table_data!P442), "-")</f>
        <v>-</v>
      </c>
      <c r="Q445" s="47" t="str">
        <f>IF(ISNUMBER(san_table_data!Q442), IF(san_table_data!Q442=-999,"NA",san_table_data!Q442), "-")</f>
        <v>-</v>
      </c>
      <c r="R445" s="60" t="str">
        <f>IF(ISNUMBER(san_table_data!R442), IF(san_table_data!R442=-999,"NA",IF(san_table_data!R442&gt;99, "&gt;99", IF(san_table_data!R442&lt;1, "&lt;1", san_table_data!R442))), "-")</f>
        <v>-</v>
      </c>
      <c r="S445" s="59" t="str">
        <f>IF(ISNUMBER(san_table_data!S442), IF(san_table_data!S442=-999,"NA",IF(san_table_data!S442&gt;99, "&gt;99", IF(san_table_data!S442&lt;1, "&lt;1", san_table_data!S442))), "-")</f>
        <v>-</v>
      </c>
      <c r="T445" s="59" t="str">
        <f>IF(ISNUMBER(san_table_data!T442), IF(san_table_data!T442=-999,"NA",IF(san_table_data!T442&gt;99, "&gt;99", IF(san_table_data!T442&lt;1, "&lt;1", san_table_data!T442))), "-")</f>
        <v>-</v>
      </c>
      <c r="U445" s="61" t="str">
        <f>IF(ISNUMBER(san_table_data!U442), IF(san_table_data!U442=-999,"NA",IF(san_table_data!U442&gt;99, "&gt;99", IF(san_table_data!U442&lt;1, "&lt;1", san_table_data!U442))), "-")</f>
        <v>-</v>
      </c>
      <c r="V445" s="47" t="str">
        <f>IF(ISNUMBER(san_table_data!V442), IF(san_table_data!V442=-999,"NA",san_table_data!V442), "-")</f>
        <v>-</v>
      </c>
      <c r="W445" s="47" t="str">
        <f>IF(ISNUMBER(san_table_data!W442), IF(san_table_data!W442=-999,"NA",san_table_data!W442), "-")</f>
        <v>-</v>
      </c>
      <c r="X445" s="47"/>
      <c r="Y445" s="47"/>
      <c r="Z445" s="62" t="str">
        <f>IF(ISNUMBER(san_table_data!Z442), IF(san_table_data!Z442=-999,"NA",IF(san_table_data!Z442&gt;99, "&gt;99", IF(san_table_data!Z442&lt;1, "&lt;1", san_table_data!Z442))), "-")</f>
        <v>-</v>
      </c>
      <c r="AA445" s="63" t="str">
        <f>IF(ISNUMBER(san_table_data!AA442), IF(san_table_data!AA442=-999,"NA",IF(san_table_data!AA442&gt;99, "&gt;99", IF(san_table_data!AA442&lt;1, "&lt;1", san_table_data!AA442))), "-")</f>
        <v>-</v>
      </c>
      <c r="AB445" s="63" t="str">
        <f>IF(ISNUMBER(san_table_data!AB442), IF(san_table_data!AB442=-999,"NA",IF(san_table_data!AB442&gt;99, "&gt;99", IF(san_table_data!AB442&lt;1, "&lt;1", san_table_data!AB442))), "-")</f>
        <v>-</v>
      </c>
      <c r="AC445" s="63" t="str">
        <f>IF(ISNUMBER(san_table_data!AC442), IF(san_table_data!AC442=-999,"NA",IF(san_table_data!AC442&gt;99, "&gt;99", IF(san_table_data!AC442&lt;1, "&lt;1", san_table_data!AC442))), "-")</f>
        <v>-</v>
      </c>
      <c r="AD445" s="59" t="str">
        <f>IF(ISNUMBER(san_table_data!AD442), IF(san_table_data!AD442=-999,"NA",IF(san_table_data!AD442&gt;99, "&gt;99", IF(san_table_data!AD442&lt;1, "&lt;1", san_table_data!AD442))), "-")</f>
        <v>-</v>
      </c>
      <c r="AE445" s="59" t="str">
        <f>IF(ISNUMBER(san_table_data!AE442), IF(san_table_data!AE442=-999,"NA",IF(san_table_data!AE442&gt;99, "&gt;99", IF(san_table_data!AE442&lt;1, "&lt;1", san_table_data!AE442))), "-")</f>
        <v>-</v>
      </c>
      <c r="AF445" s="59" t="str">
        <f>IF(ISNUMBER(san_table_data!AF442), IF(san_table_data!AF442=-999,"NA",IF(san_table_data!AF442&gt;99, "&gt;99", IF(san_table_data!AF442&lt;1, "&lt;1", san_table_data!AF442))), "-")</f>
        <v>-</v>
      </c>
      <c r="AG445" s="62" t="str">
        <f>IF(ISNUMBER(san_table_data!AG442), IF(san_table_data!AG442=-999,"NA",IF(san_table_data!AG442&gt;99, "&gt;99", IF(san_table_data!AG442&lt;1, "&lt;1", san_table_data!AG442))), "-")</f>
        <v>-</v>
      </c>
      <c r="AH445" s="63" t="str">
        <f>IF(ISNUMBER(san_table_data!AH442), IF(san_table_data!AH442=-999,"NA",IF(san_table_data!AH442&gt;99, "&gt;99", IF(san_table_data!AH442&lt;1, "&lt;1", san_table_data!AH442))), "-")</f>
        <v>-</v>
      </c>
      <c r="AI445" s="63" t="str">
        <f>IF(ISNUMBER(san_table_data!AI442), IF(san_table_data!AI442=-999,"NA",IF(san_table_data!AI442&gt;99, "&gt;99", IF(san_table_data!AI442&lt;1, "&lt;1", san_table_data!AI442))), "-")</f>
        <v>-</v>
      </c>
      <c r="AJ445" s="63" t="str">
        <f>IF(ISNUMBER(san_table_data!AJ442), IF(san_table_data!AJ442=-999,"NA",IF(san_table_data!AJ442&gt;99, "&gt;99", IF(san_table_data!AJ442&lt;1, "&lt;1", san_table_data!AJ442))), "-")</f>
        <v>-</v>
      </c>
      <c r="AK445" s="59" t="str">
        <f>IF(ISNUMBER(san_table_data!AK442), IF(san_table_data!AK442=-999,"NA",IF(san_table_data!AK442&gt;99, "&gt;99", IF(san_table_data!AK442&lt;1, "&lt;1", san_table_data!AK442))), "-")</f>
        <v>-</v>
      </c>
      <c r="AL445" s="59" t="str">
        <f>IF(ISNUMBER(san_table_data!AL442), IF(san_table_data!AL442=-999,"NA",IF(san_table_data!AL442&gt;99, "&gt;99", IF(san_table_data!AL442&lt;1, "&lt;1", san_table_data!AL442))), "-")</f>
        <v>-</v>
      </c>
      <c r="AM445" s="59" t="str">
        <f>IF(ISNUMBER(san_table_data!AM442), IF(san_table_data!AM442=-999,"NA",IF(san_table_data!AM442&gt;99, "&gt;99", IF(san_table_data!AM442&lt;1, "&lt;1", san_table_data!AM442))), "-")</f>
        <v>-</v>
      </c>
      <c r="AN445" s="62" t="str">
        <f>IF(ISNUMBER(san_table_data!AN442), IF(san_table_data!AN442=-999,"NA",IF(san_table_data!AN442&gt;99, "&gt;99", IF(san_table_data!AN442&lt;1, "&lt;1", san_table_data!AN442))), "-")</f>
        <v>-</v>
      </c>
      <c r="AO445" s="63" t="str">
        <f>IF(ISNUMBER(san_table_data!AO442), IF(san_table_data!AO442=-999,"NA",IF(san_table_data!AO442&gt;99, "&gt;99", IF(san_table_data!AO442&lt;1, "&lt;1", san_table_data!AO442))), "-")</f>
        <v>-</v>
      </c>
      <c r="AP445" s="63" t="str">
        <f>IF(ISNUMBER(san_table_data!AP442), IF(san_table_data!AP442=-999,"NA",IF(san_table_data!AP442&gt;99, "&gt;99", IF(san_table_data!AP442&lt;1, "&lt;1", san_table_data!AP442))), "-")</f>
        <v>-</v>
      </c>
      <c r="AQ445" s="63" t="str">
        <f>IF(ISNUMBER(san_table_data!AQ442), IF(san_table_data!AQ442=-999,"NA",IF(san_table_data!AQ442&gt;99, "&gt;99", IF(san_table_data!AQ442&lt;1, "&lt;1", san_table_data!AQ442))), "-")</f>
        <v>-</v>
      </c>
      <c r="AR445" s="59" t="str">
        <f>IF(ISNUMBER(san_table_data!AR442), IF(san_table_data!AR442=-999,"NA",IF(san_table_data!AR442&gt;99, "&gt;99", IF(san_table_data!AR442&lt;1, "&lt;1", san_table_data!AR442))), "-")</f>
        <v>-</v>
      </c>
      <c r="AS445" s="59" t="str">
        <f>IF(ISNUMBER(san_table_data!AS442), IF(san_table_data!AS442=-999,"NA",IF(san_table_data!AS442&gt;99, "&gt;99", IF(san_table_data!AS442&lt;1, "&lt;1", san_table_data!AS442))), "-")</f>
        <v>-</v>
      </c>
      <c r="AT445" s="59" t="str">
        <f>IF(ISNUMBER(san_table_data!AT442), IF(san_table_data!AT442=-999,"NA",IF(san_table_data!AT442&gt;99, "&gt;99", IF(san_table_data!AT442&lt;1, "&lt;1", san_table_data!AT442))), "-")</f>
        <v>-</v>
      </c>
    </row>
    <row r="446" x14ac:dyDescent="0.25">
      <c r="A446" s="56" t="str">
        <f>IF(ISBLANK(san_table_data!A443), "", san_table_data!A443)</f>
        <v/>
      </c>
      <c r="B446" s="56" t="str">
        <f>IF(ISBLANK(san_table_data!B443), "", san_table_data!B443)</f>
        <v/>
      </c>
      <c r="C446" s="57" t="str">
        <f>IF(ISNUMBER(san_table_data!C443), san_table_data!C443, "-")</f>
        <v>-</v>
      </c>
      <c r="D446" s="58" t="str">
        <f>IF(ISNUMBER(san_table_data!D443), san_table_data!D443, "-")</f>
        <v>-</v>
      </c>
      <c r="E446" s="59" t="str">
        <f>IF(ISNUMBER(san_table_data!E443), san_table_data!E443, "-")</f>
        <v>-</v>
      </c>
      <c r="F446" s="60" t="str">
        <f>IF(ISNUMBER(san_table_data!F443), IF(san_table_data!F443=-999,"NA",IF(san_table_data!F443&gt;99, "&gt;99", IF(san_table_data!F443&lt;1, "&lt;1", san_table_data!F443))), "-")</f>
        <v>-</v>
      </c>
      <c r="G446" s="59" t="str">
        <f>IF(ISNUMBER(san_table_data!G443), IF(san_table_data!G443=-999,"NA",IF(san_table_data!G443&gt;99, "&gt;99", IF(san_table_data!G443&lt;1, "&lt;1", san_table_data!G443))), "-")</f>
        <v>-</v>
      </c>
      <c r="H446" s="59" t="str">
        <f>IF(ISNUMBER(san_table_data!H443), IF(san_table_data!H443=-999,"NA",IF(san_table_data!H443&gt;99, "&gt;99", IF(san_table_data!H443&lt;1, "&lt;1", san_table_data!H443))), "-")</f>
        <v>-</v>
      </c>
      <c r="I446" s="61" t="str">
        <f>IF(ISNUMBER(san_table_data!I443), IF(san_table_data!I443=-999,"NA",IF(san_table_data!I443&gt;99, "&gt;99", IF(san_table_data!I443&lt;1, "&lt;1", san_table_data!I443))), "-")</f>
        <v>-</v>
      </c>
      <c r="J446" s="47" t="str">
        <f>IF(ISNUMBER(san_table_data!J443), IF(san_table_data!J443=-999,"NA",san_table_data!J443), "-")</f>
        <v>-</v>
      </c>
      <c r="K446" s="47" t="str">
        <f>IF(ISNUMBER(san_table_data!K443), IF(san_table_data!K443=-999,"NA",san_table_data!K443), "-")</f>
        <v>-</v>
      </c>
      <c r="L446" s="60" t="str">
        <f>IF(ISNUMBER(san_table_data!L443), IF(san_table_data!L443=-999,"NA",IF(san_table_data!L443&gt;99, "&gt;99", IF(san_table_data!L443&lt;1, "&lt;1", san_table_data!L443))), "-")</f>
        <v>-</v>
      </c>
      <c r="M446" s="59" t="str">
        <f>IF(ISNUMBER(san_table_data!M443), IF(san_table_data!M443=-999,"NA",IF(san_table_data!M443&gt;99, "&gt;99", IF(san_table_data!M443&lt;1, "&lt;1", san_table_data!M443))), "-")</f>
        <v>-</v>
      </c>
      <c r="N446" s="59" t="str">
        <f>IF(ISNUMBER(san_table_data!N443), IF(san_table_data!N443=-999,"NA",IF(san_table_data!N443&gt;99, "&gt;99", IF(san_table_data!N443&lt;1, "&lt;1", san_table_data!N443))), "-")</f>
        <v>-</v>
      </c>
      <c r="O446" s="61" t="str">
        <f>IF(ISNUMBER(san_table_data!O443), IF(san_table_data!O443=-999,"NA",IF(san_table_data!O443&gt;99, "&gt;99", IF(san_table_data!O443&lt;1, "&lt;1", san_table_data!O443))), "-")</f>
        <v>-</v>
      </c>
      <c r="P446" s="47" t="str">
        <f>IF(ISNUMBER(san_table_data!P443), IF(san_table_data!P443=-999,"NA",san_table_data!P443), "-")</f>
        <v>-</v>
      </c>
      <c r="Q446" s="47" t="str">
        <f>IF(ISNUMBER(san_table_data!Q443), IF(san_table_data!Q443=-999,"NA",san_table_data!Q443), "-")</f>
        <v>-</v>
      </c>
      <c r="R446" s="60" t="str">
        <f>IF(ISNUMBER(san_table_data!R443), IF(san_table_data!R443=-999,"NA",IF(san_table_data!R443&gt;99, "&gt;99", IF(san_table_data!R443&lt;1, "&lt;1", san_table_data!R443))), "-")</f>
        <v>-</v>
      </c>
      <c r="S446" s="59" t="str">
        <f>IF(ISNUMBER(san_table_data!S443), IF(san_table_data!S443=-999,"NA",IF(san_table_data!S443&gt;99, "&gt;99", IF(san_table_data!S443&lt;1, "&lt;1", san_table_data!S443))), "-")</f>
        <v>-</v>
      </c>
      <c r="T446" s="59" t="str">
        <f>IF(ISNUMBER(san_table_data!T443), IF(san_table_data!T443=-999,"NA",IF(san_table_data!T443&gt;99, "&gt;99", IF(san_table_data!T443&lt;1, "&lt;1", san_table_data!T443))), "-")</f>
        <v>-</v>
      </c>
      <c r="U446" s="61" t="str">
        <f>IF(ISNUMBER(san_table_data!U443), IF(san_table_data!U443=-999,"NA",IF(san_table_data!U443&gt;99, "&gt;99", IF(san_table_data!U443&lt;1, "&lt;1", san_table_data!U443))), "-")</f>
        <v>-</v>
      </c>
      <c r="V446" s="47" t="str">
        <f>IF(ISNUMBER(san_table_data!V443), IF(san_table_data!V443=-999,"NA",san_table_data!V443), "-")</f>
        <v>-</v>
      </c>
      <c r="W446" s="47" t="str">
        <f>IF(ISNUMBER(san_table_data!W443), IF(san_table_data!W443=-999,"NA",san_table_data!W443), "-")</f>
        <v>-</v>
      </c>
      <c r="X446" s="47"/>
      <c r="Y446" s="47"/>
      <c r="Z446" s="62" t="str">
        <f>IF(ISNUMBER(san_table_data!Z443), IF(san_table_data!Z443=-999,"NA",IF(san_table_data!Z443&gt;99, "&gt;99", IF(san_table_data!Z443&lt;1, "&lt;1", san_table_data!Z443))), "-")</f>
        <v>-</v>
      </c>
      <c r="AA446" s="63" t="str">
        <f>IF(ISNUMBER(san_table_data!AA443), IF(san_table_data!AA443=-999,"NA",IF(san_table_data!AA443&gt;99, "&gt;99", IF(san_table_data!AA443&lt;1, "&lt;1", san_table_data!AA443))), "-")</f>
        <v>-</v>
      </c>
      <c r="AB446" s="63" t="str">
        <f>IF(ISNUMBER(san_table_data!AB443), IF(san_table_data!AB443=-999,"NA",IF(san_table_data!AB443&gt;99, "&gt;99", IF(san_table_data!AB443&lt;1, "&lt;1", san_table_data!AB443))), "-")</f>
        <v>-</v>
      </c>
      <c r="AC446" s="63" t="str">
        <f>IF(ISNUMBER(san_table_data!AC443), IF(san_table_data!AC443=-999,"NA",IF(san_table_data!AC443&gt;99, "&gt;99", IF(san_table_data!AC443&lt;1, "&lt;1", san_table_data!AC443))), "-")</f>
        <v>-</v>
      </c>
      <c r="AD446" s="59" t="str">
        <f>IF(ISNUMBER(san_table_data!AD443), IF(san_table_data!AD443=-999,"NA",IF(san_table_data!AD443&gt;99, "&gt;99", IF(san_table_data!AD443&lt;1, "&lt;1", san_table_data!AD443))), "-")</f>
        <v>-</v>
      </c>
      <c r="AE446" s="59" t="str">
        <f>IF(ISNUMBER(san_table_data!AE443), IF(san_table_data!AE443=-999,"NA",IF(san_table_data!AE443&gt;99, "&gt;99", IF(san_table_data!AE443&lt;1, "&lt;1", san_table_data!AE443))), "-")</f>
        <v>-</v>
      </c>
      <c r="AF446" s="59" t="str">
        <f>IF(ISNUMBER(san_table_data!AF443), IF(san_table_data!AF443=-999,"NA",IF(san_table_data!AF443&gt;99, "&gt;99", IF(san_table_data!AF443&lt;1, "&lt;1", san_table_data!AF443))), "-")</f>
        <v>-</v>
      </c>
      <c r="AG446" s="62" t="str">
        <f>IF(ISNUMBER(san_table_data!AG443), IF(san_table_data!AG443=-999,"NA",IF(san_table_data!AG443&gt;99, "&gt;99", IF(san_table_data!AG443&lt;1, "&lt;1", san_table_data!AG443))), "-")</f>
        <v>-</v>
      </c>
      <c r="AH446" s="63" t="str">
        <f>IF(ISNUMBER(san_table_data!AH443), IF(san_table_data!AH443=-999,"NA",IF(san_table_data!AH443&gt;99, "&gt;99", IF(san_table_data!AH443&lt;1, "&lt;1", san_table_data!AH443))), "-")</f>
        <v>-</v>
      </c>
      <c r="AI446" s="63" t="str">
        <f>IF(ISNUMBER(san_table_data!AI443), IF(san_table_data!AI443=-999,"NA",IF(san_table_data!AI443&gt;99, "&gt;99", IF(san_table_data!AI443&lt;1, "&lt;1", san_table_data!AI443))), "-")</f>
        <v>-</v>
      </c>
      <c r="AJ446" s="63" t="str">
        <f>IF(ISNUMBER(san_table_data!AJ443), IF(san_table_data!AJ443=-999,"NA",IF(san_table_data!AJ443&gt;99, "&gt;99", IF(san_table_data!AJ443&lt;1, "&lt;1", san_table_data!AJ443))), "-")</f>
        <v>-</v>
      </c>
      <c r="AK446" s="59" t="str">
        <f>IF(ISNUMBER(san_table_data!AK443), IF(san_table_data!AK443=-999,"NA",IF(san_table_data!AK443&gt;99, "&gt;99", IF(san_table_data!AK443&lt;1, "&lt;1", san_table_data!AK443))), "-")</f>
        <v>-</v>
      </c>
      <c r="AL446" s="59" t="str">
        <f>IF(ISNUMBER(san_table_data!AL443), IF(san_table_data!AL443=-999,"NA",IF(san_table_data!AL443&gt;99, "&gt;99", IF(san_table_data!AL443&lt;1, "&lt;1", san_table_data!AL443))), "-")</f>
        <v>-</v>
      </c>
      <c r="AM446" s="59" t="str">
        <f>IF(ISNUMBER(san_table_data!AM443), IF(san_table_data!AM443=-999,"NA",IF(san_table_data!AM443&gt;99, "&gt;99", IF(san_table_data!AM443&lt;1, "&lt;1", san_table_data!AM443))), "-")</f>
        <v>-</v>
      </c>
      <c r="AN446" s="62" t="str">
        <f>IF(ISNUMBER(san_table_data!AN443), IF(san_table_data!AN443=-999,"NA",IF(san_table_data!AN443&gt;99, "&gt;99", IF(san_table_data!AN443&lt;1, "&lt;1", san_table_data!AN443))), "-")</f>
        <v>-</v>
      </c>
      <c r="AO446" s="63" t="str">
        <f>IF(ISNUMBER(san_table_data!AO443), IF(san_table_data!AO443=-999,"NA",IF(san_table_data!AO443&gt;99, "&gt;99", IF(san_table_data!AO443&lt;1, "&lt;1", san_table_data!AO443))), "-")</f>
        <v>-</v>
      </c>
      <c r="AP446" s="63" t="str">
        <f>IF(ISNUMBER(san_table_data!AP443), IF(san_table_data!AP443=-999,"NA",IF(san_table_data!AP443&gt;99, "&gt;99", IF(san_table_data!AP443&lt;1, "&lt;1", san_table_data!AP443))), "-")</f>
        <v>-</v>
      </c>
      <c r="AQ446" s="63" t="str">
        <f>IF(ISNUMBER(san_table_data!AQ443), IF(san_table_data!AQ443=-999,"NA",IF(san_table_data!AQ443&gt;99, "&gt;99", IF(san_table_data!AQ443&lt;1, "&lt;1", san_table_data!AQ443))), "-")</f>
        <v>-</v>
      </c>
      <c r="AR446" s="59" t="str">
        <f>IF(ISNUMBER(san_table_data!AR443), IF(san_table_data!AR443=-999,"NA",IF(san_table_data!AR443&gt;99, "&gt;99", IF(san_table_data!AR443&lt;1, "&lt;1", san_table_data!AR443))), "-")</f>
        <v>-</v>
      </c>
      <c r="AS446" s="59" t="str">
        <f>IF(ISNUMBER(san_table_data!AS443), IF(san_table_data!AS443=-999,"NA",IF(san_table_data!AS443&gt;99, "&gt;99", IF(san_table_data!AS443&lt;1, "&lt;1", san_table_data!AS443))), "-")</f>
        <v>-</v>
      </c>
      <c r="AT446" s="59" t="str">
        <f>IF(ISNUMBER(san_table_data!AT443), IF(san_table_data!AT443=-999,"NA",IF(san_table_data!AT443&gt;99, "&gt;99", IF(san_table_data!AT443&lt;1, "&lt;1", san_table_data!AT443))), "-")</f>
        <v>-</v>
      </c>
    </row>
    <row r="447" x14ac:dyDescent="0.25">
      <c r="A447" s="56" t="str">
        <f>IF(ISBLANK(san_table_data!A444), "", san_table_data!A444)</f>
        <v/>
      </c>
      <c r="B447" s="56" t="str">
        <f>IF(ISBLANK(san_table_data!B444), "", san_table_data!B444)</f>
        <v/>
      </c>
      <c r="C447" s="57" t="str">
        <f>IF(ISNUMBER(san_table_data!C444), san_table_data!C444, "-")</f>
        <v>-</v>
      </c>
      <c r="D447" s="58" t="str">
        <f>IF(ISNUMBER(san_table_data!D444), san_table_data!D444, "-")</f>
        <v>-</v>
      </c>
      <c r="E447" s="59" t="str">
        <f>IF(ISNUMBER(san_table_data!E444), san_table_data!E444, "-")</f>
        <v>-</v>
      </c>
      <c r="F447" s="60" t="str">
        <f>IF(ISNUMBER(san_table_data!F444), IF(san_table_data!F444=-999,"NA",IF(san_table_data!F444&gt;99, "&gt;99", IF(san_table_data!F444&lt;1, "&lt;1", san_table_data!F444))), "-")</f>
        <v>-</v>
      </c>
      <c r="G447" s="59" t="str">
        <f>IF(ISNUMBER(san_table_data!G444), IF(san_table_data!G444=-999,"NA",IF(san_table_data!G444&gt;99, "&gt;99", IF(san_table_data!G444&lt;1, "&lt;1", san_table_data!G444))), "-")</f>
        <v>-</v>
      </c>
      <c r="H447" s="59" t="str">
        <f>IF(ISNUMBER(san_table_data!H444), IF(san_table_data!H444=-999,"NA",IF(san_table_data!H444&gt;99, "&gt;99", IF(san_table_data!H444&lt;1, "&lt;1", san_table_data!H444))), "-")</f>
        <v>-</v>
      </c>
      <c r="I447" s="61" t="str">
        <f>IF(ISNUMBER(san_table_data!I444), IF(san_table_data!I444=-999,"NA",IF(san_table_data!I444&gt;99, "&gt;99", IF(san_table_data!I444&lt;1, "&lt;1", san_table_data!I444))), "-")</f>
        <v>-</v>
      </c>
      <c r="J447" s="47" t="str">
        <f>IF(ISNUMBER(san_table_data!J444), IF(san_table_data!J444=-999,"NA",san_table_data!J444), "-")</f>
        <v>-</v>
      </c>
      <c r="K447" s="47" t="str">
        <f>IF(ISNUMBER(san_table_data!K444), IF(san_table_data!K444=-999,"NA",san_table_data!K444), "-")</f>
        <v>-</v>
      </c>
      <c r="L447" s="60" t="str">
        <f>IF(ISNUMBER(san_table_data!L444), IF(san_table_data!L444=-999,"NA",IF(san_table_data!L444&gt;99, "&gt;99", IF(san_table_data!L444&lt;1, "&lt;1", san_table_data!L444))), "-")</f>
        <v>-</v>
      </c>
      <c r="M447" s="59" t="str">
        <f>IF(ISNUMBER(san_table_data!M444), IF(san_table_data!M444=-999,"NA",IF(san_table_data!M444&gt;99, "&gt;99", IF(san_table_data!M444&lt;1, "&lt;1", san_table_data!M444))), "-")</f>
        <v>-</v>
      </c>
      <c r="N447" s="59" t="str">
        <f>IF(ISNUMBER(san_table_data!N444), IF(san_table_data!N444=-999,"NA",IF(san_table_data!N444&gt;99, "&gt;99", IF(san_table_data!N444&lt;1, "&lt;1", san_table_data!N444))), "-")</f>
        <v>-</v>
      </c>
      <c r="O447" s="61" t="str">
        <f>IF(ISNUMBER(san_table_data!O444), IF(san_table_data!O444=-999,"NA",IF(san_table_data!O444&gt;99, "&gt;99", IF(san_table_data!O444&lt;1, "&lt;1", san_table_data!O444))), "-")</f>
        <v>-</v>
      </c>
      <c r="P447" s="47" t="str">
        <f>IF(ISNUMBER(san_table_data!P444), IF(san_table_data!P444=-999,"NA",san_table_data!P444), "-")</f>
        <v>-</v>
      </c>
      <c r="Q447" s="47" t="str">
        <f>IF(ISNUMBER(san_table_data!Q444), IF(san_table_data!Q444=-999,"NA",san_table_data!Q444), "-")</f>
        <v>-</v>
      </c>
      <c r="R447" s="60" t="str">
        <f>IF(ISNUMBER(san_table_data!R444), IF(san_table_data!R444=-999,"NA",IF(san_table_data!R444&gt;99, "&gt;99", IF(san_table_data!R444&lt;1, "&lt;1", san_table_data!R444))), "-")</f>
        <v>-</v>
      </c>
      <c r="S447" s="59" t="str">
        <f>IF(ISNUMBER(san_table_data!S444), IF(san_table_data!S444=-999,"NA",IF(san_table_data!S444&gt;99, "&gt;99", IF(san_table_data!S444&lt;1, "&lt;1", san_table_data!S444))), "-")</f>
        <v>-</v>
      </c>
      <c r="T447" s="59" t="str">
        <f>IF(ISNUMBER(san_table_data!T444), IF(san_table_data!T444=-999,"NA",IF(san_table_data!T444&gt;99, "&gt;99", IF(san_table_data!T444&lt;1, "&lt;1", san_table_data!T444))), "-")</f>
        <v>-</v>
      </c>
      <c r="U447" s="61" t="str">
        <f>IF(ISNUMBER(san_table_data!U444), IF(san_table_data!U444=-999,"NA",IF(san_table_data!U444&gt;99, "&gt;99", IF(san_table_data!U444&lt;1, "&lt;1", san_table_data!U444))), "-")</f>
        <v>-</v>
      </c>
      <c r="V447" s="47" t="str">
        <f>IF(ISNUMBER(san_table_data!V444), IF(san_table_data!V444=-999,"NA",san_table_data!V444), "-")</f>
        <v>-</v>
      </c>
      <c r="W447" s="47" t="str">
        <f>IF(ISNUMBER(san_table_data!W444), IF(san_table_data!W444=-999,"NA",san_table_data!W444), "-")</f>
        <v>-</v>
      </c>
      <c r="X447" s="47"/>
      <c r="Y447" s="47"/>
      <c r="Z447" s="62" t="str">
        <f>IF(ISNUMBER(san_table_data!Z444), IF(san_table_data!Z444=-999,"NA",IF(san_table_data!Z444&gt;99, "&gt;99", IF(san_table_data!Z444&lt;1, "&lt;1", san_table_data!Z444))), "-")</f>
        <v>-</v>
      </c>
      <c r="AA447" s="63" t="str">
        <f>IF(ISNUMBER(san_table_data!AA444), IF(san_table_data!AA444=-999,"NA",IF(san_table_data!AA444&gt;99, "&gt;99", IF(san_table_data!AA444&lt;1, "&lt;1", san_table_data!AA444))), "-")</f>
        <v>-</v>
      </c>
      <c r="AB447" s="63" t="str">
        <f>IF(ISNUMBER(san_table_data!AB444), IF(san_table_data!AB444=-999,"NA",IF(san_table_data!AB444&gt;99, "&gt;99", IF(san_table_data!AB444&lt;1, "&lt;1", san_table_data!AB444))), "-")</f>
        <v>-</v>
      </c>
      <c r="AC447" s="63" t="str">
        <f>IF(ISNUMBER(san_table_data!AC444), IF(san_table_data!AC444=-999,"NA",IF(san_table_data!AC444&gt;99, "&gt;99", IF(san_table_data!AC444&lt;1, "&lt;1", san_table_data!AC444))), "-")</f>
        <v>-</v>
      </c>
      <c r="AD447" s="59" t="str">
        <f>IF(ISNUMBER(san_table_data!AD444), IF(san_table_data!AD444=-999,"NA",IF(san_table_data!AD444&gt;99, "&gt;99", IF(san_table_data!AD444&lt;1, "&lt;1", san_table_data!AD444))), "-")</f>
        <v>-</v>
      </c>
      <c r="AE447" s="59" t="str">
        <f>IF(ISNUMBER(san_table_data!AE444), IF(san_table_data!AE444=-999,"NA",IF(san_table_data!AE444&gt;99, "&gt;99", IF(san_table_data!AE444&lt;1, "&lt;1", san_table_data!AE444))), "-")</f>
        <v>-</v>
      </c>
      <c r="AF447" s="59" t="str">
        <f>IF(ISNUMBER(san_table_data!AF444), IF(san_table_data!AF444=-999,"NA",IF(san_table_data!AF444&gt;99, "&gt;99", IF(san_table_data!AF444&lt;1, "&lt;1", san_table_data!AF444))), "-")</f>
        <v>-</v>
      </c>
      <c r="AG447" s="62" t="str">
        <f>IF(ISNUMBER(san_table_data!AG444), IF(san_table_data!AG444=-999,"NA",IF(san_table_data!AG444&gt;99, "&gt;99", IF(san_table_data!AG444&lt;1, "&lt;1", san_table_data!AG444))), "-")</f>
        <v>-</v>
      </c>
      <c r="AH447" s="63" t="str">
        <f>IF(ISNUMBER(san_table_data!AH444), IF(san_table_data!AH444=-999,"NA",IF(san_table_data!AH444&gt;99, "&gt;99", IF(san_table_data!AH444&lt;1, "&lt;1", san_table_data!AH444))), "-")</f>
        <v>-</v>
      </c>
      <c r="AI447" s="63" t="str">
        <f>IF(ISNUMBER(san_table_data!AI444), IF(san_table_data!AI444=-999,"NA",IF(san_table_data!AI444&gt;99, "&gt;99", IF(san_table_data!AI444&lt;1, "&lt;1", san_table_data!AI444))), "-")</f>
        <v>-</v>
      </c>
      <c r="AJ447" s="63" t="str">
        <f>IF(ISNUMBER(san_table_data!AJ444), IF(san_table_data!AJ444=-999,"NA",IF(san_table_data!AJ444&gt;99, "&gt;99", IF(san_table_data!AJ444&lt;1, "&lt;1", san_table_data!AJ444))), "-")</f>
        <v>-</v>
      </c>
      <c r="AK447" s="59" t="str">
        <f>IF(ISNUMBER(san_table_data!AK444), IF(san_table_data!AK444=-999,"NA",IF(san_table_data!AK444&gt;99, "&gt;99", IF(san_table_data!AK444&lt;1, "&lt;1", san_table_data!AK444))), "-")</f>
        <v>-</v>
      </c>
      <c r="AL447" s="59" t="str">
        <f>IF(ISNUMBER(san_table_data!AL444), IF(san_table_data!AL444=-999,"NA",IF(san_table_data!AL444&gt;99, "&gt;99", IF(san_table_data!AL444&lt;1, "&lt;1", san_table_data!AL444))), "-")</f>
        <v>-</v>
      </c>
      <c r="AM447" s="59" t="str">
        <f>IF(ISNUMBER(san_table_data!AM444), IF(san_table_data!AM444=-999,"NA",IF(san_table_data!AM444&gt;99, "&gt;99", IF(san_table_data!AM444&lt;1, "&lt;1", san_table_data!AM444))), "-")</f>
        <v>-</v>
      </c>
      <c r="AN447" s="62" t="str">
        <f>IF(ISNUMBER(san_table_data!AN444), IF(san_table_data!AN444=-999,"NA",IF(san_table_data!AN444&gt;99, "&gt;99", IF(san_table_data!AN444&lt;1, "&lt;1", san_table_data!AN444))), "-")</f>
        <v>-</v>
      </c>
      <c r="AO447" s="63" t="str">
        <f>IF(ISNUMBER(san_table_data!AO444), IF(san_table_data!AO444=-999,"NA",IF(san_table_data!AO444&gt;99, "&gt;99", IF(san_table_data!AO444&lt;1, "&lt;1", san_table_data!AO444))), "-")</f>
        <v>-</v>
      </c>
      <c r="AP447" s="63" t="str">
        <f>IF(ISNUMBER(san_table_data!AP444), IF(san_table_data!AP444=-999,"NA",IF(san_table_data!AP444&gt;99, "&gt;99", IF(san_table_data!AP444&lt;1, "&lt;1", san_table_data!AP444))), "-")</f>
        <v>-</v>
      </c>
      <c r="AQ447" s="63" t="str">
        <f>IF(ISNUMBER(san_table_data!AQ444), IF(san_table_data!AQ444=-999,"NA",IF(san_table_data!AQ444&gt;99, "&gt;99", IF(san_table_data!AQ444&lt;1, "&lt;1", san_table_data!AQ444))), "-")</f>
        <v>-</v>
      </c>
      <c r="AR447" s="59" t="str">
        <f>IF(ISNUMBER(san_table_data!AR444), IF(san_table_data!AR444=-999,"NA",IF(san_table_data!AR444&gt;99, "&gt;99", IF(san_table_data!AR444&lt;1, "&lt;1", san_table_data!AR444))), "-")</f>
        <v>-</v>
      </c>
      <c r="AS447" s="59" t="str">
        <f>IF(ISNUMBER(san_table_data!AS444), IF(san_table_data!AS444=-999,"NA",IF(san_table_data!AS444&gt;99, "&gt;99", IF(san_table_data!AS444&lt;1, "&lt;1", san_table_data!AS444))), "-")</f>
        <v>-</v>
      </c>
      <c r="AT447" s="59" t="str">
        <f>IF(ISNUMBER(san_table_data!AT444), IF(san_table_data!AT444=-999,"NA",IF(san_table_data!AT444&gt;99, "&gt;99", IF(san_table_data!AT444&lt;1, "&lt;1", san_table_data!AT444))), "-")</f>
        <v>-</v>
      </c>
    </row>
    <row r="448" x14ac:dyDescent="0.25">
      <c r="A448" s="56" t="str">
        <f>IF(ISBLANK(san_table_data!A445), "", san_table_data!A445)</f>
        <v/>
      </c>
      <c r="B448" s="56" t="str">
        <f>IF(ISBLANK(san_table_data!B445), "", san_table_data!B445)</f>
        <v/>
      </c>
      <c r="C448" s="57" t="str">
        <f>IF(ISNUMBER(san_table_data!C445), san_table_data!C445, "-")</f>
        <v>-</v>
      </c>
      <c r="D448" s="58" t="str">
        <f>IF(ISNUMBER(san_table_data!D445), san_table_data!D445, "-")</f>
        <v>-</v>
      </c>
      <c r="E448" s="59" t="str">
        <f>IF(ISNUMBER(san_table_data!E445), san_table_data!E445, "-")</f>
        <v>-</v>
      </c>
      <c r="F448" s="60" t="str">
        <f>IF(ISNUMBER(san_table_data!F445), IF(san_table_data!F445=-999,"NA",IF(san_table_data!F445&gt;99, "&gt;99", IF(san_table_data!F445&lt;1, "&lt;1", san_table_data!F445))), "-")</f>
        <v>-</v>
      </c>
      <c r="G448" s="59" t="str">
        <f>IF(ISNUMBER(san_table_data!G445), IF(san_table_data!G445=-999,"NA",IF(san_table_data!G445&gt;99, "&gt;99", IF(san_table_data!G445&lt;1, "&lt;1", san_table_data!G445))), "-")</f>
        <v>-</v>
      </c>
      <c r="H448" s="59" t="str">
        <f>IF(ISNUMBER(san_table_data!H445), IF(san_table_data!H445=-999,"NA",IF(san_table_data!H445&gt;99, "&gt;99", IF(san_table_data!H445&lt;1, "&lt;1", san_table_data!H445))), "-")</f>
        <v>-</v>
      </c>
      <c r="I448" s="61" t="str">
        <f>IF(ISNUMBER(san_table_data!I445), IF(san_table_data!I445=-999,"NA",IF(san_table_data!I445&gt;99, "&gt;99", IF(san_table_data!I445&lt;1, "&lt;1", san_table_data!I445))), "-")</f>
        <v>-</v>
      </c>
      <c r="J448" s="47" t="str">
        <f>IF(ISNUMBER(san_table_data!J445), IF(san_table_data!J445=-999,"NA",san_table_data!J445), "-")</f>
        <v>-</v>
      </c>
      <c r="K448" s="47" t="str">
        <f>IF(ISNUMBER(san_table_data!K445), IF(san_table_data!K445=-999,"NA",san_table_data!K445), "-")</f>
        <v>-</v>
      </c>
      <c r="L448" s="60" t="str">
        <f>IF(ISNUMBER(san_table_data!L445), IF(san_table_data!L445=-999,"NA",IF(san_table_data!L445&gt;99, "&gt;99", IF(san_table_data!L445&lt;1, "&lt;1", san_table_data!L445))), "-")</f>
        <v>-</v>
      </c>
      <c r="M448" s="59" t="str">
        <f>IF(ISNUMBER(san_table_data!M445), IF(san_table_data!M445=-999,"NA",IF(san_table_data!M445&gt;99, "&gt;99", IF(san_table_data!M445&lt;1, "&lt;1", san_table_data!M445))), "-")</f>
        <v>-</v>
      </c>
      <c r="N448" s="59" t="str">
        <f>IF(ISNUMBER(san_table_data!N445), IF(san_table_data!N445=-999,"NA",IF(san_table_data!N445&gt;99, "&gt;99", IF(san_table_data!N445&lt;1, "&lt;1", san_table_data!N445))), "-")</f>
        <v>-</v>
      </c>
      <c r="O448" s="61" t="str">
        <f>IF(ISNUMBER(san_table_data!O445), IF(san_table_data!O445=-999,"NA",IF(san_table_data!O445&gt;99, "&gt;99", IF(san_table_data!O445&lt;1, "&lt;1", san_table_data!O445))), "-")</f>
        <v>-</v>
      </c>
      <c r="P448" s="47" t="str">
        <f>IF(ISNUMBER(san_table_data!P445), IF(san_table_data!P445=-999,"NA",san_table_data!P445), "-")</f>
        <v>-</v>
      </c>
      <c r="Q448" s="47" t="str">
        <f>IF(ISNUMBER(san_table_data!Q445), IF(san_table_data!Q445=-999,"NA",san_table_data!Q445), "-")</f>
        <v>-</v>
      </c>
      <c r="R448" s="60" t="str">
        <f>IF(ISNUMBER(san_table_data!R445), IF(san_table_data!R445=-999,"NA",IF(san_table_data!R445&gt;99, "&gt;99", IF(san_table_data!R445&lt;1, "&lt;1", san_table_data!R445))), "-")</f>
        <v>-</v>
      </c>
      <c r="S448" s="59" t="str">
        <f>IF(ISNUMBER(san_table_data!S445), IF(san_table_data!S445=-999,"NA",IF(san_table_data!S445&gt;99, "&gt;99", IF(san_table_data!S445&lt;1, "&lt;1", san_table_data!S445))), "-")</f>
        <v>-</v>
      </c>
      <c r="T448" s="59" t="str">
        <f>IF(ISNUMBER(san_table_data!T445), IF(san_table_data!T445=-999,"NA",IF(san_table_data!T445&gt;99, "&gt;99", IF(san_table_data!T445&lt;1, "&lt;1", san_table_data!T445))), "-")</f>
        <v>-</v>
      </c>
      <c r="U448" s="61" t="str">
        <f>IF(ISNUMBER(san_table_data!U445), IF(san_table_data!U445=-999,"NA",IF(san_table_data!U445&gt;99, "&gt;99", IF(san_table_data!U445&lt;1, "&lt;1", san_table_data!U445))), "-")</f>
        <v>-</v>
      </c>
      <c r="V448" s="47" t="str">
        <f>IF(ISNUMBER(san_table_data!V445), IF(san_table_data!V445=-999,"NA",san_table_data!V445), "-")</f>
        <v>-</v>
      </c>
      <c r="W448" s="47" t="str">
        <f>IF(ISNUMBER(san_table_data!W445), IF(san_table_data!W445=-999,"NA",san_table_data!W445), "-")</f>
        <v>-</v>
      </c>
      <c r="X448" s="47"/>
      <c r="Y448" s="47"/>
      <c r="Z448" s="62" t="str">
        <f>IF(ISNUMBER(san_table_data!Z445), IF(san_table_data!Z445=-999,"NA",IF(san_table_data!Z445&gt;99, "&gt;99", IF(san_table_data!Z445&lt;1, "&lt;1", san_table_data!Z445))), "-")</f>
        <v>-</v>
      </c>
      <c r="AA448" s="63" t="str">
        <f>IF(ISNUMBER(san_table_data!AA445), IF(san_table_data!AA445=-999,"NA",IF(san_table_data!AA445&gt;99, "&gt;99", IF(san_table_data!AA445&lt;1, "&lt;1", san_table_data!AA445))), "-")</f>
        <v>-</v>
      </c>
      <c r="AB448" s="63" t="str">
        <f>IF(ISNUMBER(san_table_data!AB445), IF(san_table_data!AB445=-999,"NA",IF(san_table_data!AB445&gt;99, "&gt;99", IF(san_table_data!AB445&lt;1, "&lt;1", san_table_data!AB445))), "-")</f>
        <v>-</v>
      </c>
      <c r="AC448" s="63" t="str">
        <f>IF(ISNUMBER(san_table_data!AC445), IF(san_table_data!AC445=-999,"NA",IF(san_table_data!AC445&gt;99, "&gt;99", IF(san_table_data!AC445&lt;1, "&lt;1", san_table_data!AC445))), "-")</f>
        <v>-</v>
      </c>
      <c r="AD448" s="59" t="str">
        <f>IF(ISNUMBER(san_table_data!AD445), IF(san_table_data!AD445=-999,"NA",IF(san_table_data!AD445&gt;99, "&gt;99", IF(san_table_data!AD445&lt;1, "&lt;1", san_table_data!AD445))), "-")</f>
        <v>-</v>
      </c>
      <c r="AE448" s="59" t="str">
        <f>IF(ISNUMBER(san_table_data!AE445), IF(san_table_data!AE445=-999,"NA",IF(san_table_data!AE445&gt;99, "&gt;99", IF(san_table_data!AE445&lt;1, "&lt;1", san_table_data!AE445))), "-")</f>
        <v>-</v>
      </c>
      <c r="AF448" s="59" t="str">
        <f>IF(ISNUMBER(san_table_data!AF445), IF(san_table_data!AF445=-999,"NA",IF(san_table_data!AF445&gt;99, "&gt;99", IF(san_table_data!AF445&lt;1, "&lt;1", san_table_data!AF445))), "-")</f>
        <v>-</v>
      </c>
      <c r="AG448" s="62" t="str">
        <f>IF(ISNUMBER(san_table_data!AG445), IF(san_table_data!AG445=-999,"NA",IF(san_table_data!AG445&gt;99, "&gt;99", IF(san_table_data!AG445&lt;1, "&lt;1", san_table_data!AG445))), "-")</f>
        <v>-</v>
      </c>
      <c r="AH448" s="63" t="str">
        <f>IF(ISNUMBER(san_table_data!AH445), IF(san_table_data!AH445=-999,"NA",IF(san_table_data!AH445&gt;99, "&gt;99", IF(san_table_data!AH445&lt;1, "&lt;1", san_table_data!AH445))), "-")</f>
        <v>-</v>
      </c>
      <c r="AI448" s="63" t="str">
        <f>IF(ISNUMBER(san_table_data!AI445), IF(san_table_data!AI445=-999,"NA",IF(san_table_data!AI445&gt;99, "&gt;99", IF(san_table_data!AI445&lt;1, "&lt;1", san_table_data!AI445))), "-")</f>
        <v>-</v>
      </c>
      <c r="AJ448" s="63" t="str">
        <f>IF(ISNUMBER(san_table_data!AJ445), IF(san_table_data!AJ445=-999,"NA",IF(san_table_data!AJ445&gt;99, "&gt;99", IF(san_table_data!AJ445&lt;1, "&lt;1", san_table_data!AJ445))), "-")</f>
        <v>-</v>
      </c>
      <c r="AK448" s="59" t="str">
        <f>IF(ISNUMBER(san_table_data!AK445), IF(san_table_data!AK445=-999,"NA",IF(san_table_data!AK445&gt;99, "&gt;99", IF(san_table_data!AK445&lt;1, "&lt;1", san_table_data!AK445))), "-")</f>
        <v>-</v>
      </c>
      <c r="AL448" s="59" t="str">
        <f>IF(ISNUMBER(san_table_data!AL445), IF(san_table_data!AL445=-999,"NA",IF(san_table_data!AL445&gt;99, "&gt;99", IF(san_table_data!AL445&lt;1, "&lt;1", san_table_data!AL445))), "-")</f>
        <v>-</v>
      </c>
      <c r="AM448" s="59" t="str">
        <f>IF(ISNUMBER(san_table_data!AM445), IF(san_table_data!AM445=-999,"NA",IF(san_table_data!AM445&gt;99, "&gt;99", IF(san_table_data!AM445&lt;1, "&lt;1", san_table_data!AM445))), "-")</f>
        <v>-</v>
      </c>
      <c r="AN448" s="62" t="str">
        <f>IF(ISNUMBER(san_table_data!AN445), IF(san_table_data!AN445=-999,"NA",IF(san_table_data!AN445&gt;99, "&gt;99", IF(san_table_data!AN445&lt;1, "&lt;1", san_table_data!AN445))), "-")</f>
        <v>-</v>
      </c>
      <c r="AO448" s="63" t="str">
        <f>IF(ISNUMBER(san_table_data!AO445), IF(san_table_data!AO445=-999,"NA",IF(san_table_data!AO445&gt;99, "&gt;99", IF(san_table_data!AO445&lt;1, "&lt;1", san_table_data!AO445))), "-")</f>
        <v>-</v>
      </c>
      <c r="AP448" s="63" t="str">
        <f>IF(ISNUMBER(san_table_data!AP445), IF(san_table_data!AP445=-999,"NA",IF(san_table_data!AP445&gt;99, "&gt;99", IF(san_table_data!AP445&lt;1, "&lt;1", san_table_data!AP445))), "-")</f>
        <v>-</v>
      </c>
      <c r="AQ448" s="63" t="str">
        <f>IF(ISNUMBER(san_table_data!AQ445), IF(san_table_data!AQ445=-999,"NA",IF(san_table_data!AQ445&gt;99, "&gt;99", IF(san_table_data!AQ445&lt;1, "&lt;1", san_table_data!AQ445))), "-")</f>
        <v>-</v>
      </c>
      <c r="AR448" s="59" t="str">
        <f>IF(ISNUMBER(san_table_data!AR445), IF(san_table_data!AR445=-999,"NA",IF(san_table_data!AR445&gt;99, "&gt;99", IF(san_table_data!AR445&lt;1, "&lt;1", san_table_data!AR445))), "-")</f>
        <v>-</v>
      </c>
      <c r="AS448" s="59" t="str">
        <f>IF(ISNUMBER(san_table_data!AS445), IF(san_table_data!AS445=-999,"NA",IF(san_table_data!AS445&gt;99, "&gt;99", IF(san_table_data!AS445&lt;1, "&lt;1", san_table_data!AS445))), "-")</f>
        <v>-</v>
      </c>
      <c r="AT448" s="59" t="str">
        <f>IF(ISNUMBER(san_table_data!AT445), IF(san_table_data!AT445=-999,"NA",IF(san_table_data!AT445&gt;99, "&gt;99", IF(san_table_data!AT445&lt;1, "&lt;1", san_table_data!AT445))), "-")</f>
        <v>-</v>
      </c>
    </row>
    <row r="449" x14ac:dyDescent="0.25">
      <c r="A449" s="56" t="str">
        <f>IF(ISBLANK(san_table_data!A446), "", san_table_data!A446)</f>
        <v/>
      </c>
      <c r="B449" s="56" t="str">
        <f>IF(ISBLANK(san_table_data!B446), "", san_table_data!B446)</f>
        <v/>
      </c>
      <c r="C449" s="57" t="str">
        <f>IF(ISNUMBER(san_table_data!C446), san_table_data!C446, "-")</f>
        <v>-</v>
      </c>
      <c r="D449" s="58" t="str">
        <f>IF(ISNUMBER(san_table_data!D446), san_table_data!D446, "-")</f>
        <v>-</v>
      </c>
      <c r="E449" s="59" t="str">
        <f>IF(ISNUMBER(san_table_data!E446), san_table_data!E446, "-")</f>
        <v>-</v>
      </c>
      <c r="F449" s="60" t="str">
        <f>IF(ISNUMBER(san_table_data!F446), IF(san_table_data!F446=-999,"NA",IF(san_table_data!F446&gt;99, "&gt;99", IF(san_table_data!F446&lt;1, "&lt;1", san_table_data!F446))), "-")</f>
        <v>-</v>
      </c>
      <c r="G449" s="59" t="str">
        <f>IF(ISNUMBER(san_table_data!G446), IF(san_table_data!G446=-999,"NA",IF(san_table_data!G446&gt;99, "&gt;99", IF(san_table_data!G446&lt;1, "&lt;1", san_table_data!G446))), "-")</f>
        <v>-</v>
      </c>
      <c r="H449" s="59" t="str">
        <f>IF(ISNUMBER(san_table_data!H446), IF(san_table_data!H446=-999,"NA",IF(san_table_data!H446&gt;99, "&gt;99", IF(san_table_data!H446&lt;1, "&lt;1", san_table_data!H446))), "-")</f>
        <v>-</v>
      </c>
      <c r="I449" s="61" t="str">
        <f>IF(ISNUMBER(san_table_data!I446), IF(san_table_data!I446=-999,"NA",IF(san_table_data!I446&gt;99, "&gt;99", IF(san_table_data!I446&lt;1, "&lt;1", san_table_data!I446))), "-")</f>
        <v>-</v>
      </c>
      <c r="J449" s="47" t="str">
        <f>IF(ISNUMBER(san_table_data!J446), IF(san_table_data!J446=-999,"NA",san_table_data!J446), "-")</f>
        <v>-</v>
      </c>
      <c r="K449" s="47" t="str">
        <f>IF(ISNUMBER(san_table_data!K446), IF(san_table_data!K446=-999,"NA",san_table_data!K446), "-")</f>
        <v>-</v>
      </c>
      <c r="L449" s="60" t="str">
        <f>IF(ISNUMBER(san_table_data!L446), IF(san_table_data!L446=-999,"NA",IF(san_table_data!L446&gt;99, "&gt;99", IF(san_table_data!L446&lt;1, "&lt;1", san_table_data!L446))), "-")</f>
        <v>-</v>
      </c>
      <c r="M449" s="59" t="str">
        <f>IF(ISNUMBER(san_table_data!M446), IF(san_table_data!M446=-999,"NA",IF(san_table_data!M446&gt;99, "&gt;99", IF(san_table_data!M446&lt;1, "&lt;1", san_table_data!M446))), "-")</f>
        <v>-</v>
      </c>
      <c r="N449" s="59" t="str">
        <f>IF(ISNUMBER(san_table_data!N446), IF(san_table_data!N446=-999,"NA",IF(san_table_data!N446&gt;99, "&gt;99", IF(san_table_data!N446&lt;1, "&lt;1", san_table_data!N446))), "-")</f>
        <v>-</v>
      </c>
      <c r="O449" s="61" t="str">
        <f>IF(ISNUMBER(san_table_data!O446), IF(san_table_data!O446=-999,"NA",IF(san_table_data!O446&gt;99, "&gt;99", IF(san_table_data!O446&lt;1, "&lt;1", san_table_data!O446))), "-")</f>
        <v>-</v>
      </c>
      <c r="P449" s="47" t="str">
        <f>IF(ISNUMBER(san_table_data!P446), IF(san_table_data!P446=-999,"NA",san_table_data!P446), "-")</f>
        <v>-</v>
      </c>
      <c r="Q449" s="47" t="str">
        <f>IF(ISNUMBER(san_table_data!Q446), IF(san_table_data!Q446=-999,"NA",san_table_data!Q446), "-")</f>
        <v>-</v>
      </c>
      <c r="R449" s="60" t="str">
        <f>IF(ISNUMBER(san_table_data!R446), IF(san_table_data!R446=-999,"NA",IF(san_table_data!R446&gt;99, "&gt;99", IF(san_table_data!R446&lt;1, "&lt;1", san_table_data!R446))), "-")</f>
        <v>-</v>
      </c>
      <c r="S449" s="59" t="str">
        <f>IF(ISNUMBER(san_table_data!S446), IF(san_table_data!S446=-999,"NA",IF(san_table_data!S446&gt;99, "&gt;99", IF(san_table_data!S446&lt;1, "&lt;1", san_table_data!S446))), "-")</f>
        <v>-</v>
      </c>
      <c r="T449" s="59" t="str">
        <f>IF(ISNUMBER(san_table_data!T446), IF(san_table_data!T446=-999,"NA",IF(san_table_data!T446&gt;99, "&gt;99", IF(san_table_data!T446&lt;1, "&lt;1", san_table_data!T446))), "-")</f>
        <v>-</v>
      </c>
      <c r="U449" s="61" t="str">
        <f>IF(ISNUMBER(san_table_data!U446), IF(san_table_data!U446=-999,"NA",IF(san_table_data!U446&gt;99, "&gt;99", IF(san_table_data!U446&lt;1, "&lt;1", san_table_data!U446))), "-")</f>
        <v>-</v>
      </c>
      <c r="V449" s="47" t="str">
        <f>IF(ISNUMBER(san_table_data!V446), IF(san_table_data!V446=-999,"NA",san_table_data!V446), "-")</f>
        <v>-</v>
      </c>
      <c r="W449" s="47" t="str">
        <f>IF(ISNUMBER(san_table_data!W446), IF(san_table_data!W446=-999,"NA",san_table_data!W446), "-")</f>
        <v>-</v>
      </c>
      <c r="X449" s="47"/>
      <c r="Y449" s="47"/>
      <c r="Z449" s="62" t="str">
        <f>IF(ISNUMBER(san_table_data!Z446), IF(san_table_data!Z446=-999,"NA",IF(san_table_data!Z446&gt;99, "&gt;99", IF(san_table_data!Z446&lt;1, "&lt;1", san_table_data!Z446))), "-")</f>
        <v>-</v>
      </c>
      <c r="AA449" s="63" t="str">
        <f>IF(ISNUMBER(san_table_data!AA446), IF(san_table_data!AA446=-999,"NA",IF(san_table_data!AA446&gt;99, "&gt;99", IF(san_table_data!AA446&lt;1, "&lt;1", san_table_data!AA446))), "-")</f>
        <v>-</v>
      </c>
      <c r="AB449" s="63" t="str">
        <f>IF(ISNUMBER(san_table_data!AB446), IF(san_table_data!AB446=-999,"NA",IF(san_table_data!AB446&gt;99, "&gt;99", IF(san_table_data!AB446&lt;1, "&lt;1", san_table_data!AB446))), "-")</f>
        <v>-</v>
      </c>
      <c r="AC449" s="63" t="str">
        <f>IF(ISNUMBER(san_table_data!AC446), IF(san_table_data!AC446=-999,"NA",IF(san_table_data!AC446&gt;99, "&gt;99", IF(san_table_data!AC446&lt;1, "&lt;1", san_table_data!AC446))), "-")</f>
        <v>-</v>
      </c>
      <c r="AD449" s="59" t="str">
        <f>IF(ISNUMBER(san_table_data!AD446), IF(san_table_data!AD446=-999,"NA",IF(san_table_data!AD446&gt;99, "&gt;99", IF(san_table_data!AD446&lt;1, "&lt;1", san_table_data!AD446))), "-")</f>
        <v>-</v>
      </c>
      <c r="AE449" s="59" t="str">
        <f>IF(ISNUMBER(san_table_data!AE446), IF(san_table_data!AE446=-999,"NA",IF(san_table_data!AE446&gt;99, "&gt;99", IF(san_table_data!AE446&lt;1, "&lt;1", san_table_data!AE446))), "-")</f>
        <v>-</v>
      </c>
      <c r="AF449" s="59" t="str">
        <f>IF(ISNUMBER(san_table_data!AF446), IF(san_table_data!AF446=-999,"NA",IF(san_table_data!AF446&gt;99, "&gt;99", IF(san_table_data!AF446&lt;1, "&lt;1", san_table_data!AF446))), "-")</f>
        <v>-</v>
      </c>
      <c r="AG449" s="62" t="str">
        <f>IF(ISNUMBER(san_table_data!AG446), IF(san_table_data!AG446=-999,"NA",IF(san_table_data!AG446&gt;99, "&gt;99", IF(san_table_data!AG446&lt;1, "&lt;1", san_table_data!AG446))), "-")</f>
        <v>-</v>
      </c>
      <c r="AH449" s="63" t="str">
        <f>IF(ISNUMBER(san_table_data!AH446), IF(san_table_data!AH446=-999,"NA",IF(san_table_data!AH446&gt;99, "&gt;99", IF(san_table_data!AH446&lt;1, "&lt;1", san_table_data!AH446))), "-")</f>
        <v>-</v>
      </c>
      <c r="AI449" s="63" t="str">
        <f>IF(ISNUMBER(san_table_data!AI446), IF(san_table_data!AI446=-999,"NA",IF(san_table_data!AI446&gt;99, "&gt;99", IF(san_table_data!AI446&lt;1, "&lt;1", san_table_data!AI446))), "-")</f>
        <v>-</v>
      </c>
      <c r="AJ449" s="63" t="str">
        <f>IF(ISNUMBER(san_table_data!AJ446), IF(san_table_data!AJ446=-999,"NA",IF(san_table_data!AJ446&gt;99, "&gt;99", IF(san_table_data!AJ446&lt;1, "&lt;1", san_table_data!AJ446))), "-")</f>
        <v>-</v>
      </c>
      <c r="AK449" s="59" t="str">
        <f>IF(ISNUMBER(san_table_data!AK446), IF(san_table_data!AK446=-999,"NA",IF(san_table_data!AK446&gt;99, "&gt;99", IF(san_table_data!AK446&lt;1, "&lt;1", san_table_data!AK446))), "-")</f>
        <v>-</v>
      </c>
      <c r="AL449" s="59" t="str">
        <f>IF(ISNUMBER(san_table_data!AL446), IF(san_table_data!AL446=-999,"NA",IF(san_table_data!AL446&gt;99, "&gt;99", IF(san_table_data!AL446&lt;1, "&lt;1", san_table_data!AL446))), "-")</f>
        <v>-</v>
      </c>
      <c r="AM449" s="59" t="str">
        <f>IF(ISNUMBER(san_table_data!AM446), IF(san_table_data!AM446=-999,"NA",IF(san_table_data!AM446&gt;99, "&gt;99", IF(san_table_data!AM446&lt;1, "&lt;1", san_table_data!AM446))), "-")</f>
        <v>-</v>
      </c>
      <c r="AN449" s="62" t="str">
        <f>IF(ISNUMBER(san_table_data!AN446), IF(san_table_data!AN446=-999,"NA",IF(san_table_data!AN446&gt;99, "&gt;99", IF(san_table_data!AN446&lt;1, "&lt;1", san_table_data!AN446))), "-")</f>
        <v>-</v>
      </c>
      <c r="AO449" s="63" t="str">
        <f>IF(ISNUMBER(san_table_data!AO446), IF(san_table_data!AO446=-999,"NA",IF(san_table_data!AO446&gt;99, "&gt;99", IF(san_table_data!AO446&lt;1, "&lt;1", san_table_data!AO446))), "-")</f>
        <v>-</v>
      </c>
      <c r="AP449" s="63" t="str">
        <f>IF(ISNUMBER(san_table_data!AP446), IF(san_table_data!AP446=-999,"NA",IF(san_table_data!AP446&gt;99, "&gt;99", IF(san_table_data!AP446&lt;1, "&lt;1", san_table_data!AP446))), "-")</f>
        <v>-</v>
      </c>
      <c r="AQ449" s="63" t="str">
        <f>IF(ISNUMBER(san_table_data!AQ446), IF(san_table_data!AQ446=-999,"NA",IF(san_table_data!AQ446&gt;99, "&gt;99", IF(san_table_data!AQ446&lt;1, "&lt;1", san_table_data!AQ446))), "-")</f>
        <v>-</v>
      </c>
      <c r="AR449" s="59" t="str">
        <f>IF(ISNUMBER(san_table_data!AR446), IF(san_table_data!AR446=-999,"NA",IF(san_table_data!AR446&gt;99, "&gt;99", IF(san_table_data!AR446&lt;1, "&lt;1", san_table_data!AR446))), "-")</f>
        <v>-</v>
      </c>
      <c r="AS449" s="59" t="str">
        <f>IF(ISNUMBER(san_table_data!AS446), IF(san_table_data!AS446=-999,"NA",IF(san_table_data!AS446&gt;99, "&gt;99", IF(san_table_data!AS446&lt;1, "&lt;1", san_table_data!AS446))), "-")</f>
        <v>-</v>
      </c>
      <c r="AT449" s="59" t="str">
        <f>IF(ISNUMBER(san_table_data!AT446), IF(san_table_data!AT446=-999,"NA",IF(san_table_data!AT446&gt;99, "&gt;99", IF(san_table_data!AT446&lt;1, "&lt;1", san_table_data!AT446))), "-")</f>
        <v>-</v>
      </c>
    </row>
    <row r="450" x14ac:dyDescent="0.25">
      <c r="A450" s="56" t="str">
        <f>IF(ISBLANK(san_table_data!A447), "", san_table_data!A447)</f>
        <v/>
      </c>
      <c r="B450" s="56" t="str">
        <f>IF(ISBLANK(san_table_data!B447), "", san_table_data!B447)</f>
        <v/>
      </c>
      <c r="C450" s="57" t="str">
        <f>IF(ISNUMBER(san_table_data!C447), san_table_data!C447, "-")</f>
        <v>-</v>
      </c>
      <c r="D450" s="58" t="str">
        <f>IF(ISNUMBER(san_table_data!D447), san_table_data!D447, "-")</f>
        <v>-</v>
      </c>
      <c r="E450" s="59" t="str">
        <f>IF(ISNUMBER(san_table_data!E447), san_table_data!E447, "-")</f>
        <v>-</v>
      </c>
      <c r="F450" s="60" t="str">
        <f>IF(ISNUMBER(san_table_data!F447), IF(san_table_data!F447=-999,"NA",IF(san_table_data!F447&gt;99, "&gt;99", IF(san_table_data!F447&lt;1, "&lt;1", san_table_data!F447))), "-")</f>
        <v>-</v>
      </c>
      <c r="G450" s="59" t="str">
        <f>IF(ISNUMBER(san_table_data!G447), IF(san_table_data!G447=-999,"NA",IF(san_table_data!G447&gt;99, "&gt;99", IF(san_table_data!G447&lt;1, "&lt;1", san_table_data!G447))), "-")</f>
        <v>-</v>
      </c>
      <c r="H450" s="59" t="str">
        <f>IF(ISNUMBER(san_table_data!H447), IF(san_table_data!H447=-999,"NA",IF(san_table_data!H447&gt;99, "&gt;99", IF(san_table_data!H447&lt;1, "&lt;1", san_table_data!H447))), "-")</f>
        <v>-</v>
      </c>
      <c r="I450" s="61" t="str">
        <f>IF(ISNUMBER(san_table_data!I447), IF(san_table_data!I447=-999,"NA",IF(san_table_data!I447&gt;99, "&gt;99", IF(san_table_data!I447&lt;1, "&lt;1", san_table_data!I447))), "-")</f>
        <v>-</v>
      </c>
      <c r="J450" s="47" t="str">
        <f>IF(ISNUMBER(san_table_data!J447), IF(san_table_data!J447=-999,"NA",san_table_data!J447), "-")</f>
        <v>-</v>
      </c>
      <c r="K450" s="47" t="str">
        <f>IF(ISNUMBER(san_table_data!K447), IF(san_table_data!K447=-999,"NA",san_table_data!K447), "-")</f>
        <v>-</v>
      </c>
      <c r="L450" s="60" t="str">
        <f>IF(ISNUMBER(san_table_data!L447), IF(san_table_data!L447=-999,"NA",IF(san_table_data!L447&gt;99, "&gt;99", IF(san_table_data!L447&lt;1, "&lt;1", san_table_data!L447))), "-")</f>
        <v>-</v>
      </c>
      <c r="M450" s="59" t="str">
        <f>IF(ISNUMBER(san_table_data!M447), IF(san_table_data!M447=-999,"NA",IF(san_table_data!M447&gt;99, "&gt;99", IF(san_table_data!M447&lt;1, "&lt;1", san_table_data!M447))), "-")</f>
        <v>-</v>
      </c>
      <c r="N450" s="59" t="str">
        <f>IF(ISNUMBER(san_table_data!N447), IF(san_table_data!N447=-999,"NA",IF(san_table_data!N447&gt;99, "&gt;99", IF(san_table_data!N447&lt;1, "&lt;1", san_table_data!N447))), "-")</f>
        <v>-</v>
      </c>
      <c r="O450" s="61" t="str">
        <f>IF(ISNUMBER(san_table_data!O447), IF(san_table_data!O447=-999,"NA",IF(san_table_data!O447&gt;99, "&gt;99", IF(san_table_data!O447&lt;1, "&lt;1", san_table_data!O447))), "-")</f>
        <v>-</v>
      </c>
      <c r="P450" s="47" t="str">
        <f>IF(ISNUMBER(san_table_data!P447), IF(san_table_data!P447=-999,"NA",san_table_data!P447), "-")</f>
        <v>-</v>
      </c>
      <c r="Q450" s="47" t="str">
        <f>IF(ISNUMBER(san_table_data!Q447), IF(san_table_data!Q447=-999,"NA",san_table_data!Q447), "-")</f>
        <v>-</v>
      </c>
      <c r="R450" s="60" t="str">
        <f>IF(ISNUMBER(san_table_data!R447), IF(san_table_data!R447=-999,"NA",IF(san_table_data!R447&gt;99, "&gt;99", IF(san_table_data!R447&lt;1, "&lt;1", san_table_data!R447))), "-")</f>
        <v>-</v>
      </c>
      <c r="S450" s="59" t="str">
        <f>IF(ISNUMBER(san_table_data!S447), IF(san_table_data!S447=-999,"NA",IF(san_table_data!S447&gt;99, "&gt;99", IF(san_table_data!S447&lt;1, "&lt;1", san_table_data!S447))), "-")</f>
        <v>-</v>
      </c>
      <c r="T450" s="59" t="str">
        <f>IF(ISNUMBER(san_table_data!T447), IF(san_table_data!T447=-999,"NA",IF(san_table_data!T447&gt;99, "&gt;99", IF(san_table_data!T447&lt;1, "&lt;1", san_table_data!T447))), "-")</f>
        <v>-</v>
      </c>
      <c r="U450" s="61" t="str">
        <f>IF(ISNUMBER(san_table_data!U447), IF(san_table_data!U447=-999,"NA",IF(san_table_data!U447&gt;99, "&gt;99", IF(san_table_data!U447&lt;1, "&lt;1", san_table_data!U447))), "-")</f>
        <v>-</v>
      </c>
      <c r="V450" s="47" t="str">
        <f>IF(ISNUMBER(san_table_data!V447), IF(san_table_data!V447=-999,"NA",san_table_data!V447), "-")</f>
        <v>-</v>
      </c>
      <c r="W450" s="47" t="str">
        <f>IF(ISNUMBER(san_table_data!W447), IF(san_table_data!W447=-999,"NA",san_table_data!W447), "-")</f>
        <v>-</v>
      </c>
      <c r="X450" s="47"/>
      <c r="Y450" s="47"/>
      <c r="Z450" s="62" t="str">
        <f>IF(ISNUMBER(san_table_data!Z447), IF(san_table_data!Z447=-999,"NA",IF(san_table_data!Z447&gt;99, "&gt;99", IF(san_table_data!Z447&lt;1, "&lt;1", san_table_data!Z447))), "-")</f>
        <v>-</v>
      </c>
      <c r="AA450" s="63" t="str">
        <f>IF(ISNUMBER(san_table_data!AA447), IF(san_table_data!AA447=-999,"NA",IF(san_table_data!AA447&gt;99, "&gt;99", IF(san_table_data!AA447&lt;1, "&lt;1", san_table_data!AA447))), "-")</f>
        <v>-</v>
      </c>
      <c r="AB450" s="63" t="str">
        <f>IF(ISNUMBER(san_table_data!AB447), IF(san_table_data!AB447=-999,"NA",IF(san_table_data!AB447&gt;99, "&gt;99", IF(san_table_data!AB447&lt;1, "&lt;1", san_table_data!AB447))), "-")</f>
        <v>-</v>
      </c>
      <c r="AC450" s="63" t="str">
        <f>IF(ISNUMBER(san_table_data!AC447), IF(san_table_data!AC447=-999,"NA",IF(san_table_data!AC447&gt;99, "&gt;99", IF(san_table_data!AC447&lt;1, "&lt;1", san_table_data!AC447))), "-")</f>
        <v>-</v>
      </c>
      <c r="AD450" s="59" t="str">
        <f>IF(ISNUMBER(san_table_data!AD447), IF(san_table_data!AD447=-999,"NA",IF(san_table_data!AD447&gt;99, "&gt;99", IF(san_table_data!AD447&lt;1, "&lt;1", san_table_data!AD447))), "-")</f>
        <v>-</v>
      </c>
      <c r="AE450" s="59" t="str">
        <f>IF(ISNUMBER(san_table_data!AE447), IF(san_table_data!AE447=-999,"NA",IF(san_table_data!AE447&gt;99, "&gt;99", IF(san_table_data!AE447&lt;1, "&lt;1", san_table_data!AE447))), "-")</f>
        <v>-</v>
      </c>
      <c r="AF450" s="59" t="str">
        <f>IF(ISNUMBER(san_table_data!AF447), IF(san_table_data!AF447=-999,"NA",IF(san_table_data!AF447&gt;99, "&gt;99", IF(san_table_data!AF447&lt;1, "&lt;1", san_table_data!AF447))), "-")</f>
        <v>-</v>
      </c>
      <c r="AG450" s="62" t="str">
        <f>IF(ISNUMBER(san_table_data!AG447), IF(san_table_data!AG447=-999,"NA",IF(san_table_data!AG447&gt;99, "&gt;99", IF(san_table_data!AG447&lt;1, "&lt;1", san_table_data!AG447))), "-")</f>
        <v>-</v>
      </c>
      <c r="AH450" s="63" t="str">
        <f>IF(ISNUMBER(san_table_data!AH447), IF(san_table_data!AH447=-999,"NA",IF(san_table_data!AH447&gt;99, "&gt;99", IF(san_table_data!AH447&lt;1, "&lt;1", san_table_data!AH447))), "-")</f>
        <v>-</v>
      </c>
      <c r="AI450" s="63" t="str">
        <f>IF(ISNUMBER(san_table_data!AI447), IF(san_table_data!AI447=-999,"NA",IF(san_table_data!AI447&gt;99, "&gt;99", IF(san_table_data!AI447&lt;1, "&lt;1", san_table_data!AI447))), "-")</f>
        <v>-</v>
      </c>
      <c r="AJ450" s="63" t="str">
        <f>IF(ISNUMBER(san_table_data!AJ447), IF(san_table_data!AJ447=-999,"NA",IF(san_table_data!AJ447&gt;99, "&gt;99", IF(san_table_data!AJ447&lt;1, "&lt;1", san_table_data!AJ447))), "-")</f>
        <v>-</v>
      </c>
      <c r="AK450" s="59" t="str">
        <f>IF(ISNUMBER(san_table_data!AK447), IF(san_table_data!AK447=-999,"NA",IF(san_table_data!AK447&gt;99, "&gt;99", IF(san_table_data!AK447&lt;1, "&lt;1", san_table_data!AK447))), "-")</f>
        <v>-</v>
      </c>
      <c r="AL450" s="59" t="str">
        <f>IF(ISNUMBER(san_table_data!AL447), IF(san_table_data!AL447=-999,"NA",IF(san_table_data!AL447&gt;99, "&gt;99", IF(san_table_data!AL447&lt;1, "&lt;1", san_table_data!AL447))), "-")</f>
        <v>-</v>
      </c>
      <c r="AM450" s="59" t="str">
        <f>IF(ISNUMBER(san_table_data!AM447), IF(san_table_data!AM447=-999,"NA",IF(san_table_data!AM447&gt;99, "&gt;99", IF(san_table_data!AM447&lt;1, "&lt;1", san_table_data!AM447))), "-")</f>
        <v>-</v>
      </c>
      <c r="AN450" s="62" t="str">
        <f>IF(ISNUMBER(san_table_data!AN447), IF(san_table_data!AN447=-999,"NA",IF(san_table_data!AN447&gt;99, "&gt;99", IF(san_table_data!AN447&lt;1, "&lt;1", san_table_data!AN447))), "-")</f>
        <v>-</v>
      </c>
      <c r="AO450" s="63" t="str">
        <f>IF(ISNUMBER(san_table_data!AO447), IF(san_table_data!AO447=-999,"NA",IF(san_table_data!AO447&gt;99, "&gt;99", IF(san_table_data!AO447&lt;1, "&lt;1", san_table_data!AO447))), "-")</f>
        <v>-</v>
      </c>
      <c r="AP450" s="63" t="str">
        <f>IF(ISNUMBER(san_table_data!AP447), IF(san_table_data!AP447=-999,"NA",IF(san_table_data!AP447&gt;99, "&gt;99", IF(san_table_data!AP447&lt;1, "&lt;1", san_table_data!AP447))), "-")</f>
        <v>-</v>
      </c>
      <c r="AQ450" s="63" t="str">
        <f>IF(ISNUMBER(san_table_data!AQ447), IF(san_table_data!AQ447=-999,"NA",IF(san_table_data!AQ447&gt;99, "&gt;99", IF(san_table_data!AQ447&lt;1, "&lt;1", san_table_data!AQ447))), "-")</f>
        <v>-</v>
      </c>
      <c r="AR450" s="59" t="str">
        <f>IF(ISNUMBER(san_table_data!AR447), IF(san_table_data!AR447=-999,"NA",IF(san_table_data!AR447&gt;99, "&gt;99", IF(san_table_data!AR447&lt;1, "&lt;1", san_table_data!AR447))), "-")</f>
        <v>-</v>
      </c>
      <c r="AS450" s="59" t="str">
        <f>IF(ISNUMBER(san_table_data!AS447), IF(san_table_data!AS447=-999,"NA",IF(san_table_data!AS447&gt;99, "&gt;99", IF(san_table_data!AS447&lt;1, "&lt;1", san_table_data!AS447))), "-")</f>
        <v>-</v>
      </c>
      <c r="AT450" s="59" t="str">
        <f>IF(ISNUMBER(san_table_data!AT447), IF(san_table_data!AT447=-999,"NA",IF(san_table_data!AT447&gt;99, "&gt;99", IF(san_table_data!AT447&lt;1, "&lt;1", san_table_data!AT447))), "-")</f>
        <v>-</v>
      </c>
    </row>
    <row r="451" x14ac:dyDescent="0.25">
      <c r="A451" s="56" t="str">
        <f>IF(ISBLANK(san_table_data!A448), "", san_table_data!A448)</f>
        <v/>
      </c>
      <c r="B451" s="56" t="str">
        <f>IF(ISBLANK(san_table_data!B448), "", san_table_data!B448)</f>
        <v/>
      </c>
      <c r="C451" s="57" t="str">
        <f>IF(ISNUMBER(san_table_data!C448), san_table_data!C448, "-")</f>
        <v>-</v>
      </c>
      <c r="D451" s="58" t="str">
        <f>IF(ISNUMBER(san_table_data!D448), san_table_data!D448, "-")</f>
        <v>-</v>
      </c>
      <c r="E451" s="59" t="str">
        <f>IF(ISNUMBER(san_table_data!E448), san_table_data!E448, "-")</f>
        <v>-</v>
      </c>
      <c r="F451" s="60" t="str">
        <f>IF(ISNUMBER(san_table_data!F448), IF(san_table_data!F448=-999,"NA",IF(san_table_data!F448&gt;99, "&gt;99", IF(san_table_data!F448&lt;1, "&lt;1", san_table_data!F448))), "-")</f>
        <v>-</v>
      </c>
      <c r="G451" s="59" t="str">
        <f>IF(ISNUMBER(san_table_data!G448), IF(san_table_data!G448=-999,"NA",IF(san_table_data!G448&gt;99, "&gt;99", IF(san_table_data!G448&lt;1, "&lt;1", san_table_data!G448))), "-")</f>
        <v>-</v>
      </c>
      <c r="H451" s="59" t="str">
        <f>IF(ISNUMBER(san_table_data!H448), IF(san_table_data!H448=-999,"NA",IF(san_table_data!H448&gt;99, "&gt;99", IF(san_table_data!H448&lt;1, "&lt;1", san_table_data!H448))), "-")</f>
        <v>-</v>
      </c>
      <c r="I451" s="61" t="str">
        <f>IF(ISNUMBER(san_table_data!I448), IF(san_table_data!I448=-999,"NA",IF(san_table_data!I448&gt;99, "&gt;99", IF(san_table_data!I448&lt;1, "&lt;1", san_table_data!I448))), "-")</f>
        <v>-</v>
      </c>
      <c r="J451" s="47" t="str">
        <f>IF(ISNUMBER(san_table_data!J448), IF(san_table_data!J448=-999,"NA",san_table_data!J448), "-")</f>
        <v>-</v>
      </c>
      <c r="K451" s="47" t="str">
        <f>IF(ISNUMBER(san_table_data!K448), IF(san_table_data!K448=-999,"NA",san_table_data!K448), "-")</f>
        <v>-</v>
      </c>
      <c r="L451" s="60" t="str">
        <f>IF(ISNUMBER(san_table_data!L448), IF(san_table_data!L448=-999,"NA",IF(san_table_data!L448&gt;99, "&gt;99", IF(san_table_data!L448&lt;1, "&lt;1", san_table_data!L448))), "-")</f>
        <v>-</v>
      </c>
      <c r="M451" s="59" t="str">
        <f>IF(ISNUMBER(san_table_data!M448), IF(san_table_data!M448=-999,"NA",IF(san_table_data!M448&gt;99, "&gt;99", IF(san_table_data!M448&lt;1, "&lt;1", san_table_data!M448))), "-")</f>
        <v>-</v>
      </c>
      <c r="N451" s="59" t="str">
        <f>IF(ISNUMBER(san_table_data!N448), IF(san_table_data!N448=-999,"NA",IF(san_table_data!N448&gt;99, "&gt;99", IF(san_table_data!N448&lt;1, "&lt;1", san_table_data!N448))), "-")</f>
        <v>-</v>
      </c>
      <c r="O451" s="61" t="str">
        <f>IF(ISNUMBER(san_table_data!O448), IF(san_table_data!O448=-999,"NA",IF(san_table_data!O448&gt;99, "&gt;99", IF(san_table_data!O448&lt;1, "&lt;1", san_table_data!O448))), "-")</f>
        <v>-</v>
      </c>
      <c r="P451" s="47" t="str">
        <f>IF(ISNUMBER(san_table_data!P448), IF(san_table_data!P448=-999,"NA",san_table_data!P448), "-")</f>
        <v>-</v>
      </c>
      <c r="Q451" s="47" t="str">
        <f>IF(ISNUMBER(san_table_data!Q448), IF(san_table_data!Q448=-999,"NA",san_table_data!Q448), "-")</f>
        <v>-</v>
      </c>
      <c r="R451" s="60" t="str">
        <f>IF(ISNUMBER(san_table_data!R448), IF(san_table_data!R448=-999,"NA",IF(san_table_data!R448&gt;99, "&gt;99", IF(san_table_data!R448&lt;1, "&lt;1", san_table_data!R448))), "-")</f>
        <v>-</v>
      </c>
      <c r="S451" s="59" t="str">
        <f>IF(ISNUMBER(san_table_data!S448), IF(san_table_data!S448=-999,"NA",IF(san_table_data!S448&gt;99, "&gt;99", IF(san_table_data!S448&lt;1, "&lt;1", san_table_data!S448))), "-")</f>
        <v>-</v>
      </c>
      <c r="T451" s="59" t="str">
        <f>IF(ISNUMBER(san_table_data!T448), IF(san_table_data!T448=-999,"NA",IF(san_table_data!T448&gt;99, "&gt;99", IF(san_table_data!T448&lt;1, "&lt;1", san_table_data!T448))), "-")</f>
        <v>-</v>
      </c>
      <c r="U451" s="61" t="str">
        <f>IF(ISNUMBER(san_table_data!U448), IF(san_table_data!U448=-999,"NA",IF(san_table_data!U448&gt;99, "&gt;99", IF(san_table_data!U448&lt;1, "&lt;1", san_table_data!U448))), "-")</f>
        <v>-</v>
      </c>
      <c r="V451" s="47" t="str">
        <f>IF(ISNUMBER(san_table_data!V448), IF(san_table_data!V448=-999,"NA",san_table_data!V448), "-")</f>
        <v>-</v>
      </c>
      <c r="W451" s="47" t="str">
        <f>IF(ISNUMBER(san_table_data!W448), IF(san_table_data!W448=-999,"NA",san_table_data!W448), "-")</f>
        <v>-</v>
      </c>
      <c r="X451" s="47"/>
      <c r="Y451" s="47"/>
      <c r="Z451" s="62" t="str">
        <f>IF(ISNUMBER(san_table_data!Z448), IF(san_table_data!Z448=-999,"NA",IF(san_table_data!Z448&gt;99, "&gt;99", IF(san_table_data!Z448&lt;1, "&lt;1", san_table_data!Z448))), "-")</f>
        <v>-</v>
      </c>
      <c r="AA451" s="63" t="str">
        <f>IF(ISNUMBER(san_table_data!AA448), IF(san_table_data!AA448=-999,"NA",IF(san_table_data!AA448&gt;99, "&gt;99", IF(san_table_data!AA448&lt;1, "&lt;1", san_table_data!AA448))), "-")</f>
        <v>-</v>
      </c>
      <c r="AB451" s="63" t="str">
        <f>IF(ISNUMBER(san_table_data!AB448), IF(san_table_data!AB448=-999,"NA",IF(san_table_data!AB448&gt;99, "&gt;99", IF(san_table_data!AB448&lt;1, "&lt;1", san_table_data!AB448))), "-")</f>
        <v>-</v>
      </c>
      <c r="AC451" s="63" t="str">
        <f>IF(ISNUMBER(san_table_data!AC448), IF(san_table_data!AC448=-999,"NA",IF(san_table_data!AC448&gt;99, "&gt;99", IF(san_table_data!AC448&lt;1, "&lt;1", san_table_data!AC448))), "-")</f>
        <v>-</v>
      </c>
      <c r="AD451" s="59" t="str">
        <f>IF(ISNUMBER(san_table_data!AD448), IF(san_table_data!AD448=-999,"NA",IF(san_table_data!AD448&gt;99, "&gt;99", IF(san_table_data!AD448&lt;1, "&lt;1", san_table_data!AD448))), "-")</f>
        <v>-</v>
      </c>
      <c r="AE451" s="59" t="str">
        <f>IF(ISNUMBER(san_table_data!AE448), IF(san_table_data!AE448=-999,"NA",IF(san_table_data!AE448&gt;99, "&gt;99", IF(san_table_data!AE448&lt;1, "&lt;1", san_table_data!AE448))), "-")</f>
        <v>-</v>
      </c>
      <c r="AF451" s="59" t="str">
        <f>IF(ISNUMBER(san_table_data!AF448), IF(san_table_data!AF448=-999,"NA",IF(san_table_data!AF448&gt;99, "&gt;99", IF(san_table_data!AF448&lt;1, "&lt;1", san_table_data!AF448))), "-")</f>
        <v>-</v>
      </c>
      <c r="AG451" s="62" t="str">
        <f>IF(ISNUMBER(san_table_data!AG448), IF(san_table_data!AG448=-999,"NA",IF(san_table_data!AG448&gt;99, "&gt;99", IF(san_table_data!AG448&lt;1, "&lt;1", san_table_data!AG448))), "-")</f>
        <v>-</v>
      </c>
      <c r="AH451" s="63" t="str">
        <f>IF(ISNUMBER(san_table_data!AH448), IF(san_table_data!AH448=-999,"NA",IF(san_table_data!AH448&gt;99, "&gt;99", IF(san_table_data!AH448&lt;1, "&lt;1", san_table_data!AH448))), "-")</f>
        <v>-</v>
      </c>
      <c r="AI451" s="63" t="str">
        <f>IF(ISNUMBER(san_table_data!AI448), IF(san_table_data!AI448=-999,"NA",IF(san_table_data!AI448&gt;99, "&gt;99", IF(san_table_data!AI448&lt;1, "&lt;1", san_table_data!AI448))), "-")</f>
        <v>-</v>
      </c>
      <c r="AJ451" s="63" t="str">
        <f>IF(ISNUMBER(san_table_data!AJ448), IF(san_table_data!AJ448=-999,"NA",IF(san_table_data!AJ448&gt;99, "&gt;99", IF(san_table_data!AJ448&lt;1, "&lt;1", san_table_data!AJ448))), "-")</f>
        <v>-</v>
      </c>
      <c r="AK451" s="59" t="str">
        <f>IF(ISNUMBER(san_table_data!AK448), IF(san_table_data!AK448=-999,"NA",IF(san_table_data!AK448&gt;99, "&gt;99", IF(san_table_data!AK448&lt;1, "&lt;1", san_table_data!AK448))), "-")</f>
        <v>-</v>
      </c>
      <c r="AL451" s="59" t="str">
        <f>IF(ISNUMBER(san_table_data!AL448), IF(san_table_data!AL448=-999,"NA",IF(san_table_data!AL448&gt;99, "&gt;99", IF(san_table_data!AL448&lt;1, "&lt;1", san_table_data!AL448))), "-")</f>
        <v>-</v>
      </c>
      <c r="AM451" s="59" t="str">
        <f>IF(ISNUMBER(san_table_data!AM448), IF(san_table_data!AM448=-999,"NA",IF(san_table_data!AM448&gt;99, "&gt;99", IF(san_table_data!AM448&lt;1, "&lt;1", san_table_data!AM448))), "-")</f>
        <v>-</v>
      </c>
      <c r="AN451" s="62" t="str">
        <f>IF(ISNUMBER(san_table_data!AN448), IF(san_table_data!AN448=-999,"NA",IF(san_table_data!AN448&gt;99, "&gt;99", IF(san_table_data!AN448&lt;1, "&lt;1", san_table_data!AN448))), "-")</f>
        <v>-</v>
      </c>
      <c r="AO451" s="63" t="str">
        <f>IF(ISNUMBER(san_table_data!AO448), IF(san_table_data!AO448=-999,"NA",IF(san_table_data!AO448&gt;99, "&gt;99", IF(san_table_data!AO448&lt;1, "&lt;1", san_table_data!AO448))), "-")</f>
        <v>-</v>
      </c>
      <c r="AP451" s="63" t="str">
        <f>IF(ISNUMBER(san_table_data!AP448), IF(san_table_data!AP448=-999,"NA",IF(san_table_data!AP448&gt;99, "&gt;99", IF(san_table_data!AP448&lt;1, "&lt;1", san_table_data!AP448))), "-")</f>
        <v>-</v>
      </c>
      <c r="AQ451" s="63" t="str">
        <f>IF(ISNUMBER(san_table_data!AQ448), IF(san_table_data!AQ448=-999,"NA",IF(san_table_data!AQ448&gt;99, "&gt;99", IF(san_table_data!AQ448&lt;1, "&lt;1", san_table_data!AQ448))), "-")</f>
        <v>-</v>
      </c>
      <c r="AR451" s="59" t="str">
        <f>IF(ISNUMBER(san_table_data!AR448), IF(san_table_data!AR448=-999,"NA",IF(san_table_data!AR448&gt;99, "&gt;99", IF(san_table_data!AR448&lt;1, "&lt;1", san_table_data!AR448))), "-")</f>
        <v>-</v>
      </c>
      <c r="AS451" s="59" t="str">
        <f>IF(ISNUMBER(san_table_data!AS448), IF(san_table_data!AS448=-999,"NA",IF(san_table_data!AS448&gt;99, "&gt;99", IF(san_table_data!AS448&lt;1, "&lt;1", san_table_data!AS448))), "-")</f>
        <v>-</v>
      </c>
      <c r="AT451" s="59" t="str">
        <f>IF(ISNUMBER(san_table_data!AT448), IF(san_table_data!AT448=-999,"NA",IF(san_table_data!AT448&gt;99, "&gt;99", IF(san_table_data!AT448&lt;1, "&lt;1", san_table_data!AT448))), "-")</f>
        <v>-</v>
      </c>
    </row>
    <row r="452" x14ac:dyDescent="0.25">
      <c r="A452" s="56" t="str">
        <f>IF(ISBLANK(san_table_data!A449), "", san_table_data!A449)</f>
        <v/>
      </c>
      <c r="B452" s="56" t="str">
        <f>IF(ISBLANK(san_table_data!B449), "", san_table_data!B449)</f>
        <v/>
      </c>
      <c r="C452" s="57" t="str">
        <f>IF(ISNUMBER(san_table_data!C449), san_table_data!C449, "-")</f>
        <v>-</v>
      </c>
      <c r="D452" s="58" t="str">
        <f>IF(ISNUMBER(san_table_data!D449), san_table_data!D449, "-")</f>
        <v>-</v>
      </c>
      <c r="E452" s="59" t="str">
        <f>IF(ISNUMBER(san_table_data!E449), san_table_data!E449, "-")</f>
        <v>-</v>
      </c>
      <c r="F452" s="60" t="str">
        <f>IF(ISNUMBER(san_table_data!F449), IF(san_table_data!F449=-999,"NA",IF(san_table_data!F449&gt;99, "&gt;99", IF(san_table_data!F449&lt;1, "&lt;1", san_table_data!F449))), "-")</f>
        <v>-</v>
      </c>
      <c r="G452" s="59" t="str">
        <f>IF(ISNUMBER(san_table_data!G449), IF(san_table_data!G449=-999,"NA",IF(san_table_data!G449&gt;99, "&gt;99", IF(san_table_data!G449&lt;1, "&lt;1", san_table_data!G449))), "-")</f>
        <v>-</v>
      </c>
      <c r="H452" s="59" t="str">
        <f>IF(ISNUMBER(san_table_data!H449), IF(san_table_data!H449=-999,"NA",IF(san_table_data!H449&gt;99, "&gt;99", IF(san_table_data!H449&lt;1, "&lt;1", san_table_data!H449))), "-")</f>
        <v>-</v>
      </c>
      <c r="I452" s="61" t="str">
        <f>IF(ISNUMBER(san_table_data!I449), IF(san_table_data!I449=-999,"NA",IF(san_table_data!I449&gt;99, "&gt;99", IF(san_table_data!I449&lt;1, "&lt;1", san_table_data!I449))), "-")</f>
        <v>-</v>
      </c>
      <c r="J452" s="47" t="str">
        <f>IF(ISNUMBER(san_table_data!J449), IF(san_table_data!J449=-999,"NA",san_table_data!J449), "-")</f>
        <v>-</v>
      </c>
      <c r="K452" s="47" t="str">
        <f>IF(ISNUMBER(san_table_data!K449), IF(san_table_data!K449=-999,"NA",san_table_data!K449), "-")</f>
        <v>-</v>
      </c>
      <c r="L452" s="60" t="str">
        <f>IF(ISNUMBER(san_table_data!L449), IF(san_table_data!L449=-999,"NA",IF(san_table_data!L449&gt;99, "&gt;99", IF(san_table_data!L449&lt;1, "&lt;1", san_table_data!L449))), "-")</f>
        <v>-</v>
      </c>
      <c r="M452" s="59" t="str">
        <f>IF(ISNUMBER(san_table_data!M449), IF(san_table_data!M449=-999,"NA",IF(san_table_data!M449&gt;99, "&gt;99", IF(san_table_data!M449&lt;1, "&lt;1", san_table_data!M449))), "-")</f>
        <v>-</v>
      </c>
      <c r="N452" s="59" t="str">
        <f>IF(ISNUMBER(san_table_data!N449), IF(san_table_data!N449=-999,"NA",IF(san_table_data!N449&gt;99, "&gt;99", IF(san_table_data!N449&lt;1, "&lt;1", san_table_data!N449))), "-")</f>
        <v>-</v>
      </c>
      <c r="O452" s="61" t="str">
        <f>IF(ISNUMBER(san_table_data!O449), IF(san_table_data!O449=-999,"NA",IF(san_table_data!O449&gt;99, "&gt;99", IF(san_table_data!O449&lt;1, "&lt;1", san_table_data!O449))), "-")</f>
        <v>-</v>
      </c>
      <c r="P452" s="47" t="str">
        <f>IF(ISNUMBER(san_table_data!P449), IF(san_table_data!P449=-999,"NA",san_table_data!P449), "-")</f>
        <v>-</v>
      </c>
      <c r="Q452" s="47" t="str">
        <f>IF(ISNUMBER(san_table_data!Q449), IF(san_table_data!Q449=-999,"NA",san_table_data!Q449), "-")</f>
        <v>-</v>
      </c>
      <c r="R452" s="60" t="str">
        <f>IF(ISNUMBER(san_table_data!R449), IF(san_table_data!R449=-999,"NA",IF(san_table_data!R449&gt;99, "&gt;99", IF(san_table_data!R449&lt;1, "&lt;1", san_table_data!R449))), "-")</f>
        <v>-</v>
      </c>
      <c r="S452" s="59" t="str">
        <f>IF(ISNUMBER(san_table_data!S449), IF(san_table_data!S449=-999,"NA",IF(san_table_data!S449&gt;99, "&gt;99", IF(san_table_data!S449&lt;1, "&lt;1", san_table_data!S449))), "-")</f>
        <v>-</v>
      </c>
      <c r="T452" s="59" t="str">
        <f>IF(ISNUMBER(san_table_data!T449), IF(san_table_data!T449=-999,"NA",IF(san_table_data!T449&gt;99, "&gt;99", IF(san_table_data!T449&lt;1, "&lt;1", san_table_data!T449))), "-")</f>
        <v>-</v>
      </c>
      <c r="U452" s="61" t="str">
        <f>IF(ISNUMBER(san_table_data!U449), IF(san_table_data!U449=-999,"NA",IF(san_table_data!U449&gt;99, "&gt;99", IF(san_table_data!U449&lt;1, "&lt;1", san_table_data!U449))), "-")</f>
        <v>-</v>
      </c>
      <c r="V452" s="47" t="str">
        <f>IF(ISNUMBER(san_table_data!V449), IF(san_table_data!V449=-999,"NA",san_table_data!V449), "-")</f>
        <v>-</v>
      </c>
      <c r="W452" s="47" t="str">
        <f>IF(ISNUMBER(san_table_data!W449), IF(san_table_data!W449=-999,"NA",san_table_data!W449), "-")</f>
        <v>-</v>
      </c>
      <c r="X452" s="47"/>
      <c r="Y452" s="47"/>
      <c r="Z452" s="62" t="str">
        <f>IF(ISNUMBER(san_table_data!Z449), IF(san_table_data!Z449=-999,"NA",IF(san_table_data!Z449&gt;99, "&gt;99", IF(san_table_data!Z449&lt;1, "&lt;1", san_table_data!Z449))), "-")</f>
        <v>-</v>
      </c>
      <c r="AA452" s="63" t="str">
        <f>IF(ISNUMBER(san_table_data!AA449), IF(san_table_data!AA449=-999,"NA",IF(san_table_data!AA449&gt;99, "&gt;99", IF(san_table_data!AA449&lt;1, "&lt;1", san_table_data!AA449))), "-")</f>
        <v>-</v>
      </c>
      <c r="AB452" s="63" t="str">
        <f>IF(ISNUMBER(san_table_data!AB449), IF(san_table_data!AB449=-999,"NA",IF(san_table_data!AB449&gt;99, "&gt;99", IF(san_table_data!AB449&lt;1, "&lt;1", san_table_data!AB449))), "-")</f>
        <v>-</v>
      </c>
      <c r="AC452" s="63" t="str">
        <f>IF(ISNUMBER(san_table_data!AC449), IF(san_table_data!AC449=-999,"NA",IF(san_table_data!AC449&gt;99, "&gt;99", IF(san_table_data!AC449&lt;1, "&lt;1", san_table_data!AC449))), "-")</f>
        <v>-</v>
      </c>
      <c r="AD452" s="59" t="str">
        <f>IF(ISNUMBER(san_table_data!AD449), IF(san_table_data!AD449=-999,"NA",IF(san_table_data!AD449&gt;99, "&gt;99", IF(san_table_data!AD449&lt;1, "&lt;1", san_table_data!AD449))), "-")</f>
        <v>-</v>
      </c>
      <c r="AE452" s="59" t="str">
        <f>IF(ISNUMBER(san_table_data!AE449), IF(san_table_data!AE449=-999,"NA",IF(san_table_data!AE449&gt;99, "&gt;99", IF(san_table_data!AE449&lt;1, "&lt;1", san_table_data!AE449))), "-")</f>
        <v>-</v>
      </c>
      <c r="AF452" s="59" t="str">
        <f>IF(ISNUMBER(san_table_data!AF449), IF(san_table_data!AF449=-999,"NA",IF(san_table_data!AF449&gt;99, "&gt;99", IF(san_table_data!AF449&lt;1, "&lt;1", san_table_data!AF449))), "-")</f>
        <v>-</v>
      </c>
      <c r="AG452" s="62" t="str">
        <f>IF(ISNUMBER(san_table_data!AG449), IF(san_table_data!AG449=-999,"NA",IF(san_table_data!AG449&gt;99, "&gt;99", IF(san_table_data!AG449&lt;1, "&lt;1", san_table_data!AG449))), "-")</f>
        <v>-</v>
      </c>
      <c r="AH452" s="63" t="str">
        <f>IF(ISNUMBER(san_table_data!AH449), IF(san_table_data!AH449=-999,"NA",IF(san_table_data!AH449&gt;99, "&gt;99", IF(san_table_data!AH449&lt;1, "&lt;1", san_table_data!AH449))), "-")</f>
        <v>-</v>
      </c>
      <c r="AI452" s="63" t="str">
        <f>IF(ISNUMBER(san_table_data!AI449), IF(san_table_data!AI449=-999,"NA",IF(san_table_data!AI449&gt;99, "&gt;99", IF(san_table_data!AI449&lt;1, "&lt;1", san_table_data!AI449))), "-")</f>
        <v>-</v>
      </c>
      <c r="AJ452" s="63" t="str">
        <f>IF(ISNUMBER(san_table_data!AJ449), IF(san_table_data!AJ449=-999,"NA",IF(san_table_data!AJ449&gt;99, "&gt;99", IF(san_table_data!AJ449&lt;1, "&lt;1", san_table_data!AJ449))), "-")</f>
        <v>-</v>
      </c>
      <c r="AK452" s="59" t="str">
        <f>IF(ISNUMBER(san_table_data!AK449), IF(san_table_data!AK449=-999,"NA",IF(san_table_data!AK449&gt;99, "&gt;99", IF(san_table_data!AK449&lt;1, "&lt;1", san_table_data!AK449))), "-")</f>
        <v>-</v>
      </c>
      <c r="AL452" s="59" t="str">
        <f>IF(ISNUMBER(san_table_data!AL449), IF(san_table_data!AL449=-999,"NA",IF(san_table_data!AL449&gt;99, "&gt;99", IF(san_table_data!AL449&lt;1, "&lt;1", san_table_data!AL449))), "-")</f>
        <v>-</v>
      </c>
      <c r="AM452" s="59" t="str">
        <f>IF(ISNUMBER(san_table_data!AM449), IF(san_table_data!AM449=-999,"NA",IF(san_table_data!AM449&gt;99, "&gt;99", IF(san_table_data!AM449&lt;1, "&lt;1", san_table_data!AM449))), "-")</f>
        <v>-</v>
      </c>
      <c r="AN452" s="62" t="str">
        <f>IF(ISNUMBER(san_table_data!AN449), IF(san_table_data!AN449=-999,"NA",IF(san_table_data!AN449&gt;99, "&gt;99", IF(san_table_data!AN449&lt;1, "&lt;1", san_table_data!AN449))), "-")</f>
        <v>-</v>
      </c>
      <c r="AO452" s="63" t="str">
        <f>IF(ISNUMBER(san_table_data!AO449), IF(san_table_data!AO449=-999,"NA",IF(san_table_data!AO449&gt;99, "&gt;99", IF(san_table_data!AO449&lt;1, "&lt;1", san_table_data!AO449))), "-")</f>
        <v>-</v>
      </c>
      <c r="AP452" s="63" t="str">
        <f>IF(ISNUMBER(san_table_data!AP449), IF(san_table_data!AP449=-999,"NA",IF(san_table_data!AP449&gt;99, "&gt;99", IF(san_table_data!AP449&lt;1, "&lt;1", san_table_data!AP449))), "-")</f>
        <v>-</v>
      </c>
      <c r="AQ452" s="63" t="str">
        <f>IF(ISNUMBER(san_table_data!AQ449), IF(san_table_data!AQ449=-999,"NA",IF(san_table_data!AQ449&gt;99, "&gt;99", IF(san_table_data!AQ449&lt;1, "&lt;1", san_table_data!AQ449))), "-")</f>
        <v>-</v>
      </c>
      <c r="AR452" s="59" t="str">
        <f>IF(ISNUMBER(san_table_data!AR449), IF(san_table_data!AR449=-999,"NA",IF(san_table_data!AR449&gt;99, "&gt;99", IF(san_table_data!AR449&lt;1, "&lt;1", san_table_data!AR449))), "-")</f>
        <v>-</v>
      </c>
      <c r="AS452" s="59" t="str">
        <f>IF(ISNUMBER(san_table_data!AS449), IF(san_table_data!AS449=-999,"NA",IF(san_table_data!AS449&gt;99, "&gt;99", IF(san_table_data!AS449&lt;1, "&lt;1", san_table_data!AS449))), "-")</f>
        <v>-</v>
      </c>
      <c r="AT452" s="59" t="str">
        <f>IF(ISNUMBER(san_table_data!AT449), IF(san_table_data!AT449=-999,"NA",IF(san_table_data!AT449&gt;99, "&gt;99", IF(san_table_data!AT449&lt;1, "&lt;1", san_table_data!AT449))), "-")</f>
        <v>-</v>
      </c>
    </row>
    <row r="453" x14ac:dyDescent="0.25">
      <c r="A453" s="56" t="str">
        <f>IF(ISBLANK(san_table_data!A450), "", san_table_data!A450)</f>
        <v/>
      </c>
      <c r="B453" s="56" t="str">
        <f>IF(ISBLANK(san_table_data!B450), "", san_table_data!B450)</f>
        <v/>
      </c>
      <c r="C453" s="57" t="str">
        <f>IF(ISNUMBER(san_table_data!C450), san_table_data!C450, "-")</f>
        <v>-</v>
      </c>
      <c r="D453" s="58" t="str">
        <f>IF(ISNUMBER(san_table_data!D450), san_table_data!D450, "-")</f>
        <v>-</v>
      </c>
      <c r="E453" s="59" t="str">
        <f>IF(ISNUMBER(san_table_data!E450), san_table_data!E450, "-")</f>
        <v>-</v>
      </c>
      <c r="F453" s="60" t="str">
        <f>IF(ISNUMBER(san_table_data!F450), IF(san_table_data!F450=-999,"NA",IF(san_table_data!F450&gt;99, "&gt;99", IF(san_table_data!F450&lt;1, "&lt;1", san_table_data!F450))), "-")</f>
        <v>-</v>
      </c>
      <c r="G453" s="59" t="str">
        <f>IF(ISNUMBER(san_table_data!G450), IF(san_table_data!G450=-999,"NA",IF(san_table_data!G450&gt;99, "&gt;99", IF(san_table_data!G450&lt;1, "&lt;1", san_table_data!G450))), "-")</f>
        <v>-</v>
      </c>
      <c r="H453" s="59" t="str">
        <f>IF(ISNUMBER(san_table_data!H450), IF(san_table_data!H450=-999,"NA",IF(san_table_data!H450&gt;99, "&gt;99", IF(san_table_data!H450&lt;1, "&lt;1", san_table_data!H450))), "-")</f>
        <v>-</v>
      </c>
      <c r="I453" s="61" t="str">
        <f>IF(ISNUMBER(san_table_data!I450), IF(san_table_data!I450=-999,"NA",IF(san_table_data!I450&gt;99, "&gt;99", IF(san_table_data!I450&lt;1, "&lt;1", san_table_data!I450))), "-")</f>
        <v>-</v>
      </c>
      <c r="J453" s="47" t="str">
        <f>IF(ISNUMBER(san_table_data!J450), IF(san_table_data!J450=-999,"NA",san_table_data!J450), "-")</f>
        <v>-</v>
      </c>
      <c r="K453" s="47" t="str">
        <f>IF(ISNUMBER(san_table_data!K450), IF(san_table_data!K450=-999,"NA",san_table_data!K450), "-")</f>
        <v>-</v>
      </c>
      <c r="L453" s="60" t="str">
        <f>IF(ISNUMBER(san_table_data!L450), IF(san_table_data!L450=-999,"NA",IF(san_table_data!L450&gt;99, "&gt;99", IF(san_table_data!L450&lt;1, "&lt;1", san_table_data!L450))), "-")</f>
        <v>-</v>
      </c>
      <c r="M453" s="59" t="str">
        <f>IF(ISNUMBER(san_table_data!M450), IF(san_table_data!M450=-999,"NA",IF(san_table_data!M450&gt;99, "&gt;99", IF(san_table_data!M450&lt;1, "&lt;1", san_table_data!M450))), "-")</f>
        <v>-</v>
      </c>
      <c r="N453" s="59" t="str">
        <f>IF(ISNUMBER(san_table_data!N450), IF(san_table_data!N450=-999,"NA",IF(san_table_data!N450&gt;99, "&gt;99", IF(san_table_data!N450&lt;1, "&lt;1", san_table_data!N450))), "-")</f>
        <v>-</v>
      </c>
      <c r="O453" s="61" t="str">
        <f>IF(ISNUMBER(san_table_data!O450), IF(san_table_data!O450=-999,"NA",IF(san_table_data!O450&gt;99, "&gt;99", IF(san_table_data!O450&lt;1, "&lt;1", san_table_data!O450))), "-")</f>
        <v>-</v>
      </c>
      <c r="P453" s="47" t="str">
        <f>IF(ISNUMBER(san_table_data!P450), IF(san_table_data!P450=-999,"NA",san_table_data!P450), "-")</f>
        <v>-</v>
      </c>
      <c r="Q453" s="47" t="str">
        <f>IF(ISNUMBER(san_table_data!Q450), IF(san_table_data!Q450=-999,"NA",san_table_data!Q450), "-")</f>
        <v>-</v>
      </c>
      <c r="R453" s="60" t="str">
        <f>IF(ISNUMBER(san_table_data!R450), IF(san_table_data!R450=-999,"NA",IF(san_table_data!R450&gt;99, "&gt;99", IF(san_table_data!R450&lt;1, "&lt;1", san_table_data!R450))), "-")</f>
        <v>-</v>
      </c>
      <c r="S453" s="59" t="str">
        <f>IF(ISNUMBER(san_table_data!S450), IF(san_table_data!S450=-999,"NA",IF(san_table_data!S450&gt;99, "&gt;99", IF(san_table_data!S450&lt;1, "&lt;1", san_table_data!S450))), "-")</f>
        <v>-</v>
      </c>
      <c r="T453" s="59" t="str">
        <f>IF(ISNUMBER(san_table_data!T450), IF(san_table_data!T450=-999,"NA",IF(san_table_data!T450&gt;99, "&gt;99", IF(san_table_data!T450&lt;1, "&lt;1", san_table_data!T450))), "-")</f>
        <v>-</v>
      </c>
      <c r="U453" s="61" t="str">
        <f>IF(ISNUMBER(san_table_data!U450), IF(san_table_data!U450=-999,"NA",IF(san_table_data!U450&gt;99, "&gt;99", IF(san_table_data!U450&lt;1, "&lt;1", san_table_data!U450))), "-")</f>
        <v>-</v>
      </c>
      <c r="V453" s="47" t="str">
        <f>IF(ISNUMBER(san_table_data!V450), IF(san_table_data!V450=-999,"NA",san_table_data!V450), "-")</f>
        <v>-</v>
      </c>
      <c r="W453" s="47" t="str">
        <f>IF(ISNUMBER(san_table_data!W450), IF(san_table_data!W450=-999,"NA",san_table_data!W450), "-")</f>
        <v>-</v>
      </c>
      <c r="X453" s="47"/>
      <c r="Y453" s="47"/>
      <c r="Z453" s="62" t="str">
        <f>IF(ISNUMBER(san_table_data!Z450), IF(san_table_data!Z450=-999,"NA",IF(san_table_data!Z450&gt;99, "&gt;99", IF(san_table_data!Z450&lt;1, "&lt;1", san_table_data!Z450))), "-")</f>
        <v>-</v>
      </c>
      <c r="AA453" s="63" t="str">
        <f>IF(ISNUMBER(san_table_data!AA450), IF(san_table_data!AA450=-999,"NA",IF(san_table_data!AA450&gt;99, "&gt;99", IF(san_table_data!AA450&lt;1, "&lt;1", san_table_data!AA450))), "-")</f>
        <v>-</v>
      </c>
      <c r="AB453" s="63" t="str">
        <f>IF(ISNUMBER(san_table_data!AB450), IF(san_table_data!AB450=-999,"NA",IF(san_table_data!AB450&gt;99, "&gt;99", IF(san_table_data!AB450&lt;1, "&lt;1", san_table_data!AB450))), "-")</f>
        <v>-</v>
      </c>
      <c r="AC453" s="63" t="str">
        <f>IF(ISNUMBER(san_table_data!AC450), IF(san_table_data!AC450=-999,"NA",IF(san_table_data!AC450&gt;99, "&gt;99", IF(san_table_data!AC450&lt;1, "&lt;1", san_table_data!AC450))), "-")</f>
        <v>-</v>
      </c>
      <c r="AD453" s="59" t="str">
        <f>IF(ISNUMBER(san_table_data!AD450), IF(san_table_data!AD450=-999,"NA",IF(san_table_data!AD450&gt;99, "&gt;99", IF(san_table_data!AD450&lt;1, "&lt;1", san_table_data!AD450))), "-")</f>
        <v>-</v>
      </c>
      <c r="AE453" s="59" t="str">
        <f>IF(ISNUMBER(san_table_data!AE450), IF(san_table_data!AE450=-999,"NA",IF(san_table_data!AE450&gt;99, "&gt;99", IF(san_table_data!AE450&lt;1, "&lt;1", san_table_data!AE450))), "-")</f>
        <v>-</v>
      </c>
      <c r="AF453" s="59" t="str">
        <f>IF(ISNUMBER(san_table_data!AF450), IF(san_table_data!AF450=-999,"NA",IF(san_table_data!AF450&gt;99, "&gt;99", IF(san_table_data!AF450&lt;1, "&lt;1", san_table_data!AF450))), "-")</f>
        <v>-</v>
      </c>
      <c r="AG453" s="62" t="str">
        <f>IF(ISNUMBER(san_table_data!AG450), IF(san_table_data!AG450=-999,"NA",IF(san_table_data!AG450&gt;99, "&gt;99", IF(san_table_data!AG450&lt;1, "&lt;1", san_table_data!AG450))), "-")</f>
        <v>-</v>
      </c>
      <c r="AH453" s="63" t="str">
        <f>IF(ISNUMBER(san_table_data!AH450), IF(san_table_data!AH450=-999,"NA",IF(san_table_data!AH450&gt;99, "&gt;99", IF(san_table_data!AH450&lt;1, "&lt;1", san_table_data!AH450))), "-")</f>
        <v>-</v>
      </c>
      <c r="AI453" s="63" t="str">
        <f>IF(ISNUMBER(san_table_data!AI450), IF(san_table_data!AI450=-999,"NA",IF(san_table_data!AI450&gt;99, "&gt;99", IF(san_table_data!AI450&lt;1, "&lt;1", san_table_data!AI450))), "-")</f>
        <v>-</v>
      </c>
      <c r="AJ453" s="63" t="str">
        <f>IF(ISNUMBER(san_table_data!AJ450), IF(san_table_data!AJ450=-999,"NA",IF(san_table_data!AJ450&gt;99, "&gt;99", IF(san_table_data!AJ450&lt;1, "&lt;1", san_table_data!AJ450))), "-")</f>
        <v>-</v>
      </c>
      <c r="AK453" s="59" t="str">
        <f>IF(ISNUMBER(san_table_data!AK450), IF(san_table_data!AK450=-999,"NA",IF(san_table_data!AK450&gt;99, "&gt;99", IF(san_table_data!AK450&lt;1, "&lt;1", san_table_data!AK450))), "-")</f>
        <v>-</v>
      </c>
      <c r="AL453" s="59" t="str">
        <f>IF(ISNUMBER(san_table_data!AL450), IF(san_table_data!AL450=-999,"NA",IF(san_table_data!AL450&gt;99, "&gt;99", IF(san_table_data!AL450&lt;1, "&lt;1", san_table_data!AL450))), "-")</f>
        <v>-</v>
      </c>
      <c r="AM453" s="59" t="str">
        <f>IF(ISNUMBER(san_table_data!AM450), IF(san_table_data!AM450=-999,"NA",IF(san_table_data!AM450&gt;99, "&gt;99", IF(san_table_data!AM450&lt;1, "&lt;1", san_table_data!AM450))), "-")</f>
        <v>-</v>
      </c>
      <c r="AN453" s="62" t="str">
        <f>IF(ISNUMBER(san_table_data!AN450), IF(san_table_data!AN450=-999,"NA",IF(san_table_data!AN450&gt;99, "&gt;99", IF(san_table_data!AN450&lt;1, "&lt;1", san_table_data!AN450))), "-")</f>
        <v>-</v>
      </c>
      <c r="AO453" s="63" t="str">
        <f>IF(ISNUMBER(san_table_data!AO450), IF(san_table_data!AO450=-999,"NA",IF(san_table_data!AO450&gt;99, "&gt;99", IF(san_table_data!AO450&lt;1, "&lt;1", san_table_data!AO450))), "-")</f>
        <v>-</v>
      </c>
      <c r="AP453" s="63" t="str">
        <f>IF(ISNUMBER(san_table_data!AP450), IF(san_table_data!AP450=-999,"NA",IF(san_table_data!AP450&gt;99, "&gt;99", IF(san_table_data!AP450&lt;1, "&lt;1", san_table_data!AP450))), "-")</f>
        <v>-</v>
      </c>
      <c r="AQ453" s="63" t="str">
        <f>IF(ISNUMBER(san_table_data!AQ450), IF(san_table_data!AQ450=-999,"NA",IF(san_table_data!AQ450&gt;99, "&gt;99", IF(san_table_data!AQ450&lt;1, "&lt;1", san_table_data!AQ450))), "-")</f>
        <v>-</v>
      </c>
      <c r="AR453" s="59" t="str">
        <f>IF(ISNUMBER(san_table_data!AR450), IF(san_table_data!AR450=-999,"NA",IF(san_table_data!AR450&gt;99, "&gt;99", IF(san_table_data!AR450&lt;1, "&lt;1", san_table_data!AR450))), "-")</f>
        <v>-</v>
      </c>
      <c r="AS453" s="59" t="str">
        <f>IF(ISNUMBER(san_table_data!AS450), IF(san_table_data!AS450=-999,"NA",IF(san_table_data!AS450&gt;99, "&gt;99", IF(san_table_data!AS450&lt;1, "&lt;1", san_table_data!AS450))), "-")</f>
        <v>-</v>
      </c>
      <c r="AT453" s="59" t="str">
        <f>IF(ISNUMBER(san_table_data!AT450), IF(san_table_data!AT450=-999,"NA",IF(san_table_data!AT450&gt;99, "&gt;99", IF(san_table_data!AT450&lt;1, "&lt;1", san_table_data!AT450))), "-")</f>
        <v>-</v>
      </c>
    </row>
    <row r="454" x14ac:dyDescent="0.25">
      <c r="A454" s="56" t="str">
        <f>IF(ISBLANK(san_table_data!A451), "", san_table_data!A451)</f>
        <v/>
      </c>
      <c r="B454" s="56" t="str">
        <f>IF(ISBLANK(san_table_data!B451), "", san_table_data!B451)</f>
        <v/>
      </c>
      <c r="C454" s="57" t="str">
        <f>IF(ISNUMBER(san_table_data!C451), san_table_data!C451, "-")</f>
        <v>-</v>
      </c>
      <c r="D454" s="58" t="str">
        <f>IF(ISNUMBER(san_table_data!D451), san_table_data!D451, "-")</f>
        <v>-</v>
      </c>
      <c r="E454" s="59" t="str">
        <f>IF(ISNUMBER(san_table_data!E451), san_table_data!E451, "-")</f>
        <v>-</v>
      </c>
      <c r="F454" s="60" t="str">
        <f>IF(ISNUMBER(san_table_data!F451), IF(san_table_data!F451=-999,"NA",IF(san_table_data!F451&gt;99, "&gt;99", IF(san_table_data!F451&lt;1, "&lt;1", san_table_data!F451))), "-")</f>
        <v>-</v>
      </c>
      <c r="G454" s="59" t="str">
        <f>IF(ISNUMBER(san_table_data!G451), IF(san_table_data!G451=-999,"NA",IF(san_table_data!G451&gt;99, "&gt;99", IF(san_table_data!G451&lt;1, "&lt;1", san_table_data!G451))), "-")</f>
        <v>-</v>
      </c>
      <c r="H454" s="59" t="str">
        <f>IF(ISNUMBER(san_table_data!H451), IF(san_table_data!H451=-999,"NA",IF(san_table_data!H451&gt;99, "&gt;99", IF(san_table_data!H451&lt;1, "&lt;1", san_table_data!H451))), "-")</f>
        <v>-</v>
      </c>
      <c r="I454" s="61" t="str">
        <f>IF(ISNUMBER(san_table_data!I451), IF(san_table_data!I451=-999,"NA",IF(san_table_data!I451&gt;99, "&gt;99", IF(san_table_data!I451&lt;1, "&lt;1", san_table_data!I451))), "-")</f>
        <v>-</v>
      </c>
      <c r="J454" s="47" t="str">
        <f>IF(ISNUMBER(san_table_data!J451), IF(san_table_data!J451=-999,"NA",san_table_data!J451), "-")</f>
        <v>-</v>
      </c>
      <c r="K454" s="47" t="str">
        <f>IF(ISNUMBER(san_table_data!K451), IF(san_table_data!K451=-999,"NA",san_table_data!K451), "-")</f>
        <v>-</v>
      </c>
      <c r="L454" s="60" t="str">
        <f>IF(ISNUMBER(san_table_data!L451), IF(san_table_data!L451=-999,"NA",IF(san_table_data!L451&gt;99, "&gt;99", IF(san_table_data!L451&lt;1, "&lt;1", san_table_data!L451))), "-")</f>
        <v>-</v>
      </c>
      <c r="M454" s="59" t="str">
        <f>IF(ISNUMBER(san_table_data!M451), IF(san_table_data!M451=-999,"NA",IF(san_table_data!M451&gt;99, "&gt;99", IF(san_table_data!M451&lt;1, "&lt;1", san_table_data!M451))), "-")</f>
        <v>-</v>
      </c>
      <c r="N454" s="59" t="str">
        <f>IF(ISNUMBER(san_table_data!N451), IF(san_table_data!N451=-999,"NA",IF(san_table_data!N451&gt;99, "&gt;99", IF(san_table_data!N451&lt;1, "&lt;1", san_table_data!N451))), "-")</f>
        <v>-</v>
      </c>
      <c r="O454" s="61" t="str">
        <f>IF(ISNUMBER(san_table_data!O451), IF(san_table_data!O451=-999,"NA",IF(san_table_data!O451&gt;99, "&gt;99", IF(san_table_data!O451&lt;1, "&lt;1", san_table_data!O451))), "-")</f>
        <v>-</v>
      </c>
      <c r="P454" s="47" t="str">
        <f>IF(ISNUMBER(san_table_data!P451), IF(san_table_data!P451=-999,"NA",san_table_data!P451), "-")</f>
        <v>-</v>
      </c>
      <c r="Q454" s="47" t="str">
        <f>IF(ISNUMBER(san_table_data!Q451), IF(san_table_data!Q451=-999,"NA",san_table_data!Q451), "-")</f>
        <v>-</v>
      </c>
      <c r="R454" s="60" t="str">
        <f>IF(ISNUMBER(san_table_data!R451), IF(san_table_data!R451=-999,"NA",IF(san_table_data!R451&gt;99, "&gt;99", IF(san_table_data!R451&lt;1, "&lt;1", san_table_data!R451))), "-")</f>
        <v>-</v>
      </c>
      <c r="S454" s="59" t="str">
        <f>IF(ISNUMBER(san_table_data!S451), IF(san_table_data!S451=-999,"NA",IF(san_table_data!S451&gt;99, "&gt;99", IF(san_table_data!S451&lt;1, "&lt;1", san_table_data!S451))), "-")</f>
        <v>-</v>
      </c>
      <c r="T454" s="59" t="str">
        <f>IF(ISNUMBER(san_table_data!T451), IF(san_table_data!T451=-999,"NA",IF(san_table_data!T451&gt;99, "&gt;99", IF(san_table_data!T451&lt;1, "&lt;1", san_table_data!T451))), "-")</f>
        <v>-</v>
      </c>
      <c r="U454" s="61" t="str">
        <f>IF(ISNUMBER(san_table_data!U451), IF(san_table_data!U451=-999,"NA",IF(san_table_data!U451&gt;99, "&gt;99", IF(san_table_data!U451&lt;1, "&lt;1", san_table_data!U451))), "-")</f>
        <v>-</v>
      </c>
      <c r="V454" s="47" t="str">
        <f>IF(ISNUMBER(san_table_data!V451), IF(san_table_data!V451=-999,"NA",san_table_data!V451), "-")</f>
        <v>-</v>
      </c>
      <c r="W454" s="47" t="str">
        <f>IF(ISNUMBER(san_table_data!W451), IF(san_table_data!W451=-999,"NA",san_table_data!W451), "-")</f>
        <v>-</v>
      </c>
      <c r="X454" s="47"/>
      <c r="Y454" s="47"/>
      <c r="Z454" s="62" t="str">
        <f>IF(ISNUMBER(san_table_data!Z451), IF(san_table_data!Z451=-999,"NA",IF(san_table_data!Z451&gt;99, "&gt;99", IF(san_table_data!Z451&lt;1, "&lt;1", san_table_data!Z451))), "-")</f>
        <v>-</v>
      </c>
      <c r="AA454" s="63" t="str">
        <f>IF(ISNUMBER(san_table_data!AA451), IF(san_table_data!AA451=-999,"NA",IF(san_table_data!AA451&gt;99, "&gt;99", IF(san_table_data!AA451&lt;1, "&lt;1", san_table_data!AA451))), "-")</f>
        <v>-</v>
      </c>
      <c r="AB454" s="63" t="str">
        <f>IF(ISNUMBER(san_table_data!AB451), IF(san_table_data!AB451=-999,"NA",IF(san_table_data!AB451&gt;99, "&gt;99", IF(san_table_data!AB451&lt;1, "&lt;1", san_table_data!AB451))), "-")</f>
        <v>-</v>
      </c>
      <c r="AC454" s="63" t="str">
        <f>IF(ISNUMBER(san_table_data!AC451), IF(san_table_data!AC451=-999,"NA",IF(san_table_data!AC451&gt;99, "&gt;99", IF(san_table_data!AC451&lt;1, "&lt;1", san_table_data!AC451))), "-")</f>
        <v>-</v>
      </c>
      <c r="AD454" s="59" t="str">
        <f>IF(ISNUMBER(san_table_data!AD451), IF(san_table_data!AD451=-999,"NA",IF(san_table_data!AD451&gt;99, "&gt;99", IF(san_table_data!AD451&lt;1, "&lt;1", san_table_data!AD451))), "-")</f>
        <v>-</v>
      </c>
      <c r="AE454" s="59" t="str">
        <f>IF(ISNUMBER(san_table_data!AE451), IF(san_table_data!AE451=-999,"NA",IF(san_table_data!AE451&gt;99, "&gt;99", IF(san_table_data!AE451&lt;1, "&lt;1", san_table_data!AE451))), "-")</f>
        <v>-</v>
      </c>
      <c r="AF454" s="59" t="str">
        <f>IF(ISNUMBER(san_table_data!AF451), IF(san_table_data!AF451=-999,"NA",IF(san_table_data!AF451&gt;99, "&gt;99", IF(san_table_data!AF451&lt;1, "&lt;1", san_table_data!AF451))), "-")</f>
        <v>-</v>
      </c>
      <c r="AG454" s="62" t="str">
        <f>IF(ISNUMBER(san_table_data!AG451), IF(san_table_data!AG451=-999,"NA",IF(san_table_data!AG451&gt;99, "&gt;99", IF(san_table_data!AG451&lt;1, "&lt;1", san_table_data!AG451))), "-")</f>
        <v>-</v>
      </c>
      <c r="AH454" s="63" t="str">
        <f>IF(ISNUMBER(san_table_data!AH451), IF(san_table_data!AH451=-999,"NA",IF(san_table_data!AH451&gt;99, "&gt;99", IF(san_table_data!AH451&lt;1, "&lt;1", san_table_data!AH451))), "-")</f>
        <v>-</v>
      </c>
      <c r="AI454" s="63" t="str">
        <f>IF(ISNUMBER(san_table_data!AI451), IF(san_table_data!AI451=-999,"NA",IF(san_table_data!AI451&gt;99, "&gt;99", IF(san_table_data!AI451&lt;1, "&lt;1", san_table_data!AI451))), "-")</f>
        <v>-</v>
      </c>
      <c r="AJ454" s="63" t="str">
        <f>IF(ISNUMBER(san_table_data!AJ451), IF(san_table_data!AJ451=-999,"NA",IF(san_table_data!AJ451&gt;99, "&gt;99", IF(san_table_data!AJ451&lt;1, "&lt;1", san_table_data!AJ451))), "-")</f>
        <v>-</v>
      </c>
      <c r="AK454" s="59" t="str">
        <f>IF(ISNUMBER(san_table_data!AK451), IF(san_table_data!AK451=-999,"NA",IF(san_table_data!AK451&gt;99, "&gt;99", IF(san_table_data!AK451&lt;1, "&lt;1", san_table_data!AK451))), "-")</f>
        <v>-</v>
      </c>
      <c r="AL454" s="59" t="str">
        <f>IF(ISNUMBER(san_table_data!AL451), IF(san_table_data!AL451=-999,"NA",IF(san_table_data!AL451&gt;99, "&gt;99", IF(san_table_data!AL451&lt;1, "&lt;1", san_table_data!AL451))), "-")</f>
        <v>-</v>
      </c>
      <c r="AM454" s="59" t="str">
        <f>IF(ISNUMBER(san_table_data!AM451), IF(san_table_data!AM451=-999,"NA",IF(san_table_data!AM451&gt;99, "&gt;99", IF(san_table_data!AM451&lt;1, "&lt;1", san_table_data!AM451))), "-")</f>
        <v>-</v>
      </c>
      <c r="AN454" s="62" t="str">
        <f>IF(ISNUMBER(san_table_data!AN451), IF(san_table_data!AN451=-999,"NA",IF(san_table_data!AN451&gt;99, "&gt;99", IF(san_table_data!AN451&lt;1, "&lt;1", san_table_data!AN451))), "-")</f>
        <v>-</v>
      </c>
      <c r="AO454" s="63" t="str">
        <f>IF(ISNUMBER(san_table_data!AO451), IF(san_table_data!AO451=-999,"NA",IF(san_table_data!AO451&gt;99, "&gt;99", IF(san_table_data!AO451&lt;1, "&lt;1", san_table_data!AO451))), "-")</f>
        <v>-</v>
      </c>
      <c r="AP454" s="63" t="str">
        <f>IF(ISNUMBER(san_table_data!AP451), IF(san_table_data!AP451=-999,"NA",IF(san_table_data!AP451&gt;99, "&gt;99", IF(san_table_data!AP451&lt;1, "&lt;1", san_table_data!AP451))), "-")</f>
        <v>-</v>
      </c>
      <c r="AQ454" s="63" t="str">
        <f>IF(ISNUMBER(san_table_data!AQ451), IF(san_table_data!AQ451=-999,"NA",IF(san_table_data!AQ451&gt;99, "&gt;99", IF(san_table_data!AQ451&lt;1, "&lt;1", san_table_data!AQ451))), "-")</f>
        <v>-</v>
      </c>
      <c r="AR454" s="59" t="str">
        <f>IF(ISNUMBER(san_table_data!AR451), IF(san_table_data!AR451=-999,"NA",IF(san_table_data!AR451&gt;99, "&gt;99", IF(san_table_data!AR451&lt;1, "&lt;1", san_table_data!AR451))), "-")</f>
        <v>-</v>
      </c>
      <c r="AS454" s="59" t="str">
        <f>IF(ISNUMBER(san_table_data!AS451), IF(san_table_data!AS451=-999,"NA",IF(san_table_data!AS451&gt;99, "&gt;99", IF(san_table_data!AS451&lt;1, "&lt;1", san_table_data!AS451))), "-")</f>
        <v>-</v>
      </c>
      <c r="AT454" s="59" t="str">
        <f>IF(ISNUMBER(san_table_data!AT451), IF(san_table_data!AT451=-999,"NA",IF(san_table_data!AT451&gt;99, "&gt;99", IF(san_table_data!AT451&lt;1, "&lt;1", san_table_data!AT451))), "-")</f>
        <v>-</v>
      </c>
    </row>
    <row r="455" x14ac:dyDescent="0.25">
      <c r="A455" s="56" t="str">
        <f>IF(ISBLANK(san_table_data!A452), "", san_table_data!A452)</f>
        <v/>
      </c>
      <c r="B455" s="56" t="str">
        <f>IF(ISBLANK(san_table_data!B452), "", san_table_data!B452)</f>
        <v/>
      </c>
      <c r="C455" s="57" t="str">
        <f>IF(ISNUMBER(san_table_data!C452), san_table_data!C452, "-")</f>
        <v>-</v>
      </c>
      <c r="D455" s="58" t="str">
        <f>IF(ISNUMBER(san_table_data!D452), san_table_data!D452, "-")</f>
        <v>-</v>
      </c>
      <c r="E455" s="59" t="str">
        <f>IF(ISNUMBER(san_table_data!E452), san_table_data!E452, "-")</f>
        <v>-</v>
      </c>
      <c r="F455" s="60" t="str">
        <f>IF(ISNUMBER(san_table_data!F452), IF(san_table_data!F452=-999,"NA",IF(san_table_data!F452&gt;99, "&gt;99", IF(san_table_data!F452&lt;1, "&lt;1", san_table_data!F452))), "-")</f>
        <v>-</v>
      </c>
      <c r="G455" s="59" t="str">
        <f>IF(ISNUMBER(san_table_data!G452), IF(san_table_data!G452=-999,"NA",IF(san_table_data!G452&gt;99, "&gt;99", IF(san_table_data!G452&lt;1, "&lt;1", san_table_data!G452))), "-")</f>
        <v>-</v>
      </c>
      <c r="H455" s="59" t="str">
        <f>IF(ISNUMBER(san_table_data!H452), IF(san_table_data!H452=-999,"NA",IF(san_table_data!H452&gt;99, "&gt;99", IF(san_table_data!H452&lt;1, "&lt;1", san_table_data!H452))), "-")</f>
        <v>-</v>
      </c>
      <c r="I455" s="61" t="str">
        <f>IF(ISNUMBER(san_table_data!I452), IF(san_table_data!I452=-999,"NA",IF(san_table_data!I452&gt;99, "&gt;99", IF(san_table_data!I452&lt;1, "&lt;1", san_table_data!I452))), "-")</f>
        <v>-</v>
      </c>
      <c r="J455" s="47" t="str">
        <f>IF(ISNUMBER(san_table_data!J452), IF(san_table_data!J452=-999,"NA",san_table_data!J452), "-")</f>
        <v>-</v>
      </c>
      <c r="K455" s="47" t="str">
        <f>IF(ISNUMBER(san_table_data!K452), IF(san_table_data!K452=-999,"NA",san_table_data!K452), "-")</f>
        <v>-</v>
      </c>
      <c r="L455" s="60" t="str">
        <f>IF(ISNUMBER(san_table_data!L452), IF(san_table_data!L452=-999,"NA",IF(san_table_data!L452&gt;99, "&gt;99", IF(san_table_data!L452&lt;1, "&lt;1", san_table_data!L452))), "-")</f>
        <v>-</v>
      </c>
      <c r="M455" s="59" t="str">
        <f>IF(ISNUMBER(san_table_data!M452), IF(san_table_data!M452=-999,"NA",IF(san_table_data!M452&gt;99, "&gt;99", IF(san_table_data!M452&lt;1, "&lt;1", san_table_data!M452))), "-")</f>
        <v>-</v>
      </c>
      <c r="N455" s="59" t="str">
        <f>IF(ISNUMBER(san_table_data!N452), IF(san_table_data!N452=-999,"NA",IF(san_table_data!N452&gt;99, "&gt;99", IF(san_table_data!N452&lt;1, "&lt;1", san_table_data!N452))), "-")</f>
        <v>-</v>
      </c>
      <c r="O455" s="61" t="str">
        <f>IF(ISNUMBER(san_table_data!O452), IF(san_table_data!O452=-999,"NA",IF(san_table_data!O452&gt;99, "&gt;99", IF(san_table_data!O452&lt;1, "&lt;1", san_table_data!O452))), "-")</f>
        <v>-</v>
      </c>
      <c r="P455" s="47" t="str">
        <f>IF(ISNUMBER(san_table_data!P452), IF(san_table_data!P452=-999,"NA",san_table_data!P452), "-")</f>
        <v>-</v>
      </c>
      <c r="Q455" s="47" t="str">
        <f>IF(ISNUMBER(san_table_data!Q452), IF(san_table_data!Q452=-999,"NA",san_table_data!Q452), "-")</f>
        <v>-</v>
      </c>
      <c r="R455" s="60" t="str">
        <f>IF(ISNUMBER(san_table_data!R452), IF(san_table_data!R452=-999,"NA",IF(san_table_data!R452&gt;99, "&gt;99", IF(san_table_data!R452&lt;1, "&lt;1", san_table_data!R452))), "-")</f>
        <v>-</v>
      </c>
      <c r="S455" s="59" t="str">
        <f>IF(ISNUMBER(san_table_data!S452), IF(san_table_data!S452=-999,"NA",IF(san_table_data!S452&gt;99, "&gt;99", IF(san_table_data!S452&lt;1, "&lt;1", san_table_data!S452))), "-")</f>
        <v>-</v>
      </c>
      <c r="T455" s="59" t="str">
        <f>IF(ISNUMBER(san_table_data!T452), IF(san_table_data!T452=-999,"NA",IF(san_table_data!T452&gt;99, "&gt;99", IF(san_table_data!T452&lt;1, "&lt;1", san_table_data!T452))), "-")</f>
        <v>-</v>
      </c>
      <c r="U455" s="61" t="str">
        <f>IF(ISNUMBER(san_table_data!U452), IF(san_table_data!U452=-999,"NA",IF(san_table_data!U452&gt;99, "&gt;99", IF(san_table_data!U452&lt;1, "&lt;1", san_table_data!U452))), "-")</f>
        <v>-</v>
      </c>
      <c r="V455" s="47" t="str">
        <f>IF(ISNUMBER(san_table_data!V452), IF(san_table_data!V452=-999,"NA",san_table_data!V452), "-")</f>
        <v>-</v>
      </c>
      <c r="W455" s="47" t="str">
        <f>IF(ISNUMBER(san_table_data!W452), IF(san_table_data!W452=-999,"NA",san_table_data!W452), "-")</f>
        <v>-</v>
      </c>
      <c r="X455" s="47"/>
      <c r="Y455" s="47"/>
      <c r="Z455" s="62" t="str">
        <f>IF(ISNUMBER(san_table_data!Z452), IF(san_table_data!Z452=-999,"NA",IF(san_table_data!Z452&gt;99, "&gt;99", IF(san_table_data!Z452&lt;1, "&lt;1", san_table_data!Z452))), "-")</f>
        <v>-</v>
      </c>
      <c r="AA455" s="63" t="str">
        <f>IF(ISNUMBER(san_table_data!AA452), IF(san_table_data!AA452=-999,"NA",IF(san_table_data!AA452&gt;99, "&gt;99", IF(san_table_data!AA452&lt;1, "&lt;1", san_table_data!AA452))), "-")</f>
        <v>-</v>
      </c>
      <c r="AB455" s="63" t="str">
        <f>IF(ISNUMBER(san_table_data!AB452), IF(san_table_data!AB452=-999,"NA",IF(san_table_data!AB452&gt;99, "&gt;99", IF(san_table_data!AB452&lt;1, "&lt;1", san_table_data!AB452))), "-")</f>
        <v>-</v>
      </c>
      <c r="AC455" s="63" t="str">
        <f>IF(ISNUMBER(san_table_data!AC452), IF(san_table_data!AC452=-999,"NA",IF(san_table_data!AC452&gt;99, "&gt;99", IF(san_table_data!AC452&lt;1, "&lt;1", san_table_data!AC452))), "-")</f>
        <v>-</v>
      </c>
      <c r="AD455" s="59" t="str">
        <f>IF(ISNUMBER(san_table_data!AD452), IF(san_table_data!AD452=-999,"NA",IF(san_table_data!AD452&gt;99, "&gt;99", IF(san_table_data!AD452&lt;1, "&lt;1", san_table_data!AD452))), "-")</f>
        <v>-</v>
      </c>
      <c r="AE455" s="59" t="str">
        <f>IF(ISNUMBER(san_table_data!AE452), IF(san_table_data!AE452=-999,"NA",IF(san_table_data!AE452&gt;99, "&gt;99", IF(san_table_data!AE452&lt;1, "&lt;1", san_table_data!AE452))), "-")</f>
        <v>-</v>
      </c>
      <c r="AF455" s="59" t="str">
        <f>IF(ISNUMBER(san_table_data!AF452), IF(san_table_data!AF452=-999,"NA",IF(san_table_data!AF452&gt;99, "&gt;99", IF(san_table_data!AF452&lt;1, "&lt;1", san_table_data!AF452))), "-")</f>
        <v>-</v>
      </c>
      <c r="AG455" s="62" t="str">
        <f>IF(ISNUMBER(san_table_data!AG452), IF(san_table_data!AG452=-999,"NA",IF(san_table_data!AG452&gt;99, "&gt;99", IF(san_table_data!AG452&lt;1, "&lt;1", san_table_data!AG452))), "-")</f>
        <v>-</v>
      </c>
      <c r="AH455" s="63" t="str">
        <f>IF(ISNUMBER(san_table_data!AH452), IF(san_table_data!AH452=-999,"NA",IF(san_table_data!AH452&gt;99, "&gt;99", IF(san_table_data!AH452&lt;1, "&lt;1", san_table_data!AH452))), "-")</f>
        <v>-</v>
      </c>
      <c r="AI455" s="63" t="str">
        <f>IF(ISNUMBER(san_table_data!AI452), IF(san_table_data!AI452=-999,"NA",IF(san_table_data!AI452&gt;99, "&gt;99", IF(san_table_data!AI452&lt;1, "&lt;1", san_table_data!AI452))), "-")</f>
        <v>-</v>
      </c>
      <c r="AJ455" s="63" t="str">
        <f>IF(ISNUMBER(san_table_data!AJ452), IF(san_table_data!AJ452=-999,"NA",IF(san_table_data!AJ452&gt;99, "&gt;99", IF(san_table_data!AJ452&lt;1, "&lt;1", san_table_data!AJ452))), "-")</f>
        <v>-</v>
      </c>
      <c r="AK455" s="59" t="str">
        <f>IF(ISNUMBER(san_table_data!AK452), IF(san_table_data!AK452=-999,"NA",IF(san_table_data!AK452&gt;99, "&gt;99", IF(san_table_data!AK452&lt;1, "&lt;1", san_table_data!AK452))), "-")</f>
        <v>-</v>
      </c>
      <c r="AL455" s="59" t="str">
        <f>IF(ISNUMBER(san_table_data!AL452), IF(san_table_data!AL452=-999,"NA",IF(san_table_data!AL452&gt;99, "&gt;99", IF(san_table_data!AL452&lt;1, "&lt;1", san_table_data!AL452))), "-")</f>
        <v>-</v>
      </c>
      <c r="AM455" s="59" t="str">
        <f>IF(ISNUMBER(san_table_data!AM452), IF(san_table_data!AM452=-999,"NA",IF(san_table_data!AM452&gt;99, "&gt;99", IF(san_table_data!AM452&lt;1, "&lt;1", san_table_data!AM452))), "-")</f>
        <v>-</v>
      </c>
      <c r="AN455" s="62" t="str">
        <f>IF(ISNUMBER(san_table_data!AN452), IF(san_table_data!AN452=-999,"NA",IF(san_table_data!AN452&gt;99, "&gt;99", IF(san_table_data!AN452&lt;1, "&lt;1", san_table_data!AN452))), "-")</f>
        <v>-</v>
      </c>
      <c r="AO455" s="63" t="str">
        <f>IF(ISNUMBER(san_table_data!AO452), IF(san_table_data!AO452=-999,"NA",IF(san_table_data!AO452&gt;99, "&gt;99", IF(san_table_data!AO452&lt;1, "&lt;1", san_table_data!AO452))), "-")</f>
        <v>-</v>
      </c>
      <c r="AP455" s="63" t="str">
        <f>IF(ISNUMBER(san_table_data!AP452), IF(san_table_data!AP452=-999,"NA",IF(san_table_data!AP452&gt;99, "&gt;99", IF(san_table_data!AP452&lt;1, "&lt;1", san_table_data!AP452))), "-")</f>
        <v>-</v>
      </c>
      <c r="AQ455" s="63" t="str">
        <f>IF(ISNUMBER(san_table_data!AQ452), IF(san_table_data!AQ452=-999,"NA",IF(san_table_data!AQ452&gt;99, "&gt;99", IF(san_table_data!AQ452&lt;1, "&lt;1", san_table_data!AQ452))), "-")</f>
        <v>-</v>
      </c>
      <c r="AR455" s="59" t="str">
        <f>IF(ISNUMBER(san_table_data!AR452), IF(san_table_data!AR452=-999,"NA",IF(san_table_data!AR452&gt;99, "&gt;99", IF(san_table_data!AR452&lt;1, "&lt;1", san_table_data!AR452))), "-")</f>
        <v>-</v>
      </c>
      <c r="AS455" s="59" t="str">
        <f>IF(ISNUMBER(san_table_data!AS452), IF(san_table_data!AS452=-999,"NA",IF(san_table_data!AS452&gt;99, "&gt;99", IF(san_table_data!AS452&lt;1, "&lt;1", san_table_data!AS452))), "-")</f>
        <v>-</v>
      </c>
      <c r="AT455" s="59" t="str">
        <f>IF(ISNUMBER(san_table_data!AT452), IF(san_table_data!AT452=-999,"NA",IF(san_table_data!AT452&gt;99, "&gt;99", IF(san_table_data!AT452&lt;1, "&lt;1", san_table_data!AT452))), "-")</f>
        <v>-</v>
      </c>
    </row>
    <row r="456" x14ac:dyDescent="0.25">
      <c r="A456" s="56" t="str">
        <f>IF(ISBLANK(san_table_data!A453), "", san_table_data!A453)</f>
        <v/>
      </c>
      <c r="B456" s="56" t="str">
        <f>IF(ISBLANK(san_table_data!B453), "", san_table_data!B453)</f>
        <v/>
      </c>
      <c r="C456" s="57" t="str">
        <f>IF(ISNUMBER(san_table_data!C453), san_table_data!C453, "-")</f>
        <v>-</v>
      </c>
      <c r="D456" s="58" t="str">
        <f>IF(ISNUMBER(san_table_data!D453), san_table_data!D453, "-")</f>
        <v>-</v>
      </c>
      <c r="E456" s="59" t="str">
        <f>IF(ISNUMBER(san_table_data!E453), san_table_data!E453, "-")</f>
        <v>-</v>
      </c>
      <c r="F456" s="60" t="str">
        <f>IF(ISNUMBER(san_table_data!F453), IF(san_table_data!F453=-999,"NA",IF(san_table_data!F453&gt;99, "&gt;99", IF(san_table_data!F453&lt;1, "&lt;1", san_table_data!F453))), "-")</f>
        <v>-</v>
      </c>
      <c r="G456" s="59" t="str">
        <f>IF(ISNUMBER(san_table_data!G453), IF(san_table_data!G453=-999,"NA",IF(san_table_data!G453&gt;99, "&gt;99", IF(san_table_data!G453&lt;1, "&lt;1", san_table_data!G453))), "-")</f>
        <v>-</v>
      </c>
      <c r="H456" s="59" t="str">
        <f>IF(ISNUMBER(san_table_data!H453), IF(san_table_data!H453=-999,"NA",IF(san_table_data!H453&gt;99, "&gt;99", IF(san_table_data!H453&lt;1, "&lt;1", san_table_data!H453))), "-")</f>
        <v>-</v>
      </c>
      <c r="I456" s="61" t="str">
        <f>IF(ISNUMBER(san_table_data!I453), IF(san_table_data!I453=-999,"NA",IF(san_table_data!I453&gt;99, "&gt;99", IF(san_table_data!I453&lt;1, "&lt;1", san_table_data!I453))), "-")</f>
        <v>-</v>
      </c>
      <c r="J456" s="47" t="str">
        <f>IF(ISNUMBER(san_table_data!J453), IF(san_table_data!J453=-999,"NA",san_table_data!J453), "-")</f>
        <v>-</v>
      </c>
      <c r="K456" s="47" t="str">
        <f>IF(ISNUMBER(san_table_data!K453), IF(san_table_data!K453=-999,"NA",san_table_data!K453), "-")</f>
        <v>-</v>
      </c>
      <c r="L456" s="60" t="str">
        <f>IF(ISNUMBER(san_table_data!L453), IF(san_table_data!L453=-999,"NA",IF(san_table_data!L453&gt;99, "&gt;99", IF(san_table_data!L453&lt;1, "&lt;1", san_table_data!L453))), "-")</f>
        <v>-</v>
      </c>
      <c r="M456" s="59" t="str">
        <f>IF(ISNUMBER(san_table_data!M453), IF(san_table_data!M453=-999,"NA",IF(san_table_data!M453&gt;99, "&gt;99", IF(san_table_data!M453&lt;1, "&lt;1", san_table_data!M453))), "-")</f>
        <v>-</v>
      </c>
      <c r="N456" s="59" t="str">
        <f>IF(ISNUMBER(san_table_data!N453), IF(san_table_data!N453=-999,"NA",IF(san_table_data!N453&gt;99, "&gt;99", IF(san_table_data!N453&lt;1, "&lt;1", san_table_data!N453))), "-")</f>
        <v>-</v>
      </c>
      <c r="O456" s="61" t="str">
        <f>IF(ISNUMBER(san_table_data!O453), IF(san_table_data!O453=-999,"NA",IF(san_table_data!O453&gt;99, "&gt;99", IF(san_table_data!O453&lt;1, "&lt;1", san_table_data!O453))), "-")</f>
        <v>-</v>
      </c>
      <c r="P456" s="47" t="str">
        <f>IF(ISNUMBER(san_table_data!P453), IF(san_table_data!P453=-999,"NA",san_table_data!P453), "-")</f>
        <v>-</v>
      </c>
      <c r="Q456" s="47" t="str">
        <f>IF(ISNUMBER(san_table_data!Q453), IF(san_table_data!Q453=-999,"NA",san_table_data!Q453), "-")</f>
        <v>-</v>
      </c>
      <c r="R456" s="60" t="str">
        <f>IF(ISNUMBER(san_table_data!R453), IF(san_table_data!R453=-999,"NA",IF(san_table_data!R453&gt;99, "&gt;99", IF(san_table_data!R453&lt;1, "&lt;1", san_table_data!R453))), "-")</f>
        <v>-</v>
      </c>
      <c r="S456" s="59" t="str">
        <f>IF(ISNUMBER(san_table_data!S453), IF(san_table_data!S453=-999,"NA",IF(san_table_data!S453&gt;99, "&gt;99", IF(san_table_data!S453&lt;1, "&lt;1", san_table_data!S453))), "-")</f>
        <v>-</v>
      </c>
      <c r="T456" s="59" t="str">
        <f>IF(ISNUMBER(san_table_data!T453), IF(san_table_data!T453=-999,"NA",IF(san_table_data!T453&gt;99, "&gt;99", IF(san_table_data!T453&lt;1, "&lt;1", san_table_data!T453))), "-")</f>
        <v>-</v>
      </c>
      <c r="U456" s="61" t="str">
        <f>IF(ISNUMBER(san_table_data!U453), IF(san_table_data!U453=-999,"NA",IF(san_table_data!U453&gt;99, "&gt;99", IF(san_table_data!U453&lt;1, "&lt;1", san_table_data!U453))), "-")</f>
        <v>-</v>
      </c>
      <c r="V456" s="47" t="str">
        <f>IF(ISNUMBER(san_table_data!V453), IF(san_table_data!V453=-999,"NA",san_table_data!V453), "-")</f>
        <v>-</v>
      </c>
      <c r="W456" s="47" t="str">
        <f>IF(ISNUMBER(san_table_data!W453), IF(san_table_data!W453=-999,"NA",san_table_data!W453), "-")</f>
        <v>-</v>
      </c>
      <c r="X456" s="47"/>
      <c r="Y456" s="47"/>
      <c r="Z456" s="62" t="str">
        <f>IF(ISNUMBER(san_table_data!Z453), IF(san_table_data!Z453=-999,"NA",IF(san_table_data!Z453&gt;99, "&gt;99", IF(san_table_data!Z453&lt;1, "&lt;1", san_table_data!Z453))), "-")</f>
        <v>-</v>
      </c>
      <c r="AA456" s="63" t="str">
        <f>IF(ISNUMBER(san_table_data!AA453), IF(san_table_data!AA453=-999,"NA",IF(san_table_data!AA453&gt;99, "&gt;99", IF(san_table_data!AA453&lt;1, "&lt;1", san_table_data!AA453))), "-")</f>
        <v>-</v>
      </c>
      <c r="AB456" s="63" t="str">
        <f>IF(ISNUMBER(san_table_data!AB453), IF(san_table_data!AB453=-999,"NA",IF(san_table_data!AB453&gt;99, "&gt;99", IF(san_table_data!AB453&lt;1, "&lt;1", san_table_data!AB453))), "-")</f>
        <v>-</v>
      </c>
      <c r="AC456" s="63" t="str">
        <f>IF(ISNUMBER(san_table_data!AC453), IF(san_table_data!AC453=-999,"NA",IF(san_table_data!AC453&gt;99, "&gt;99", IF(san_table_data!AC453&lt;1, "&lt;1", san_table_data!AC453))), "-")</f>
        <v>-</v>
      </c>
      <c r="AD456" s="59" t="str">
        <f>IF(ISNUMBER(san_table_data!AD453), IF(san_table_data!AD453=-999,"NA",IF(san_table_data!AD453&gt;99, "&gt;99", IF(san_table_data!AD453&lt;1, "&lt;1", san_table_data!AD453))), "-")</f>
        <v>-</v>
      </c>
      <c r="AE456" s="59" t="str">
        <f>IF(ISNUMBER(san_table_data!AE453), IF(san_table_data!AE453=-999,"NA",IF(san_table_data!AE453&gt;99, "&gt;99", IF(san_table_data!AE453&lt;1, "&lt;1", san_table_data!AE453))), "-")</f>
        <v>-</v>
      </c>
      <c r="AF456" s="59" t="str">
        <f>IF(ISNUMBER(san_table_data!AF453), IF(san_table_data!AF453=-999,"NA",IF(san_table_data!AF453&gt;99, "&gt;99", IF(san_table_data!AF453&lt;1, "&lt;1", san_table_data!AF453))), "-")</f>
        <v>-</v>
      </c>
      <c r="AG456" s="62" t="str">
        <f>IF(ISNUMBER(san_table_data!AG453), IF(san_table_data!AG453=-999,"NA",IF(san_table_data!AG453&gt;99, "&gt;99", IF(san_table_data!AG453&lt;1, "&lt;1", san_table_data!AG453))), "-")</f>
        <v>-</v>
      </c>
      <c r="AH456" s="63" t="str">
        <f>IF(ISNUMBER(san_table_data!AH453), IF(san_table_data!AH453=-999,"NA",IF(san_table_data!AH453&gt;99, "&gt;99", IF(san_table_data!AH453&lt;1, "&lt;1", san_table_data!AH453))), "-")</f>
        <v>-</v>
      </c>
      <c r="AI456" s="63" t="str">
        <f>IF(ISNUMBER(san_table_data!AI453), IF(san_table_data!AI453=-999,"NA",IF(san_table_data!AI453&gt;99, "&gt;99", IF(san_table_data!AI453&lt;1, "&lt;1", san_table_data!AI453))), "-")</f>
        <v>-</v>
      </c>
      <c r="AJ456" s="63" t="str">
        <f>IF(ISNUMBER(san_table_data!AJ453), IF(san_table_data!AJ453=-999,"NA",IF(san_table_data!AJ453&gt;99, "&gt;99", IF(san_table_data!AJ453&lt;1, "&lt;1", san_table_data!AJ453))), "-")</f>
        <v>-</v>
      </c>
      <c r="AK456" s="59" t="str">
        <f>IF(ISNUMBER(san_table_data!AK453), IF(san_table_data!AK453=-999,"NA",IF(san_table_data!AK453&gt;99, "&gt;99", IF(san_table_data!AK453&lt;1, "&lt;1", san_table_data!AK453))), "-")</f>
        <v>-</v>
      </c>
      <c r="AL456" s="59" t="str">
        <f>IF(ISNUMBER(san_table_data!AL453), IF(san_table_data!AL453=-999,"NA",IF(san_table_data!AL453&gt;99, "&gt;99", IF(san_table_data!AL453&lt;1, "&lt;1", san_table_data!AL453))), "-")</f>
        <v>-</v>
      </c>
      <c r="AM456" s="59" t="str">
        <f>IF(ISNUMBER(san_table_data!AM453), IF(san_table_data!AM453=-999,"NA",IF(san_table_data!AM453&gt;99, "&gt;99", IF(san_table_data!AM453&lt;1, "&lt;1", san_table_data!AM453))), "-")</f>
        <v>-</v>
      </c>
      <c r="AN456" s="62" t="str">
        <f>IF(ISNUMBER(san_table_data!AN453), IF(san_table_data!AN453=-999,"NA",IF(san_table_data!AN453&gt;99, "&gt;99", IF(san_table_data!AN453&lt;1, "&lt;1", san_table_data!AN453))), "-")</f>
        <v>-</v>
      </c>
      <c r="AO456" s="63" t="str">
        <f>IF(ISNUMBER(san_table_data!AO453), IF(san_table_data!AO453=-999,"NA",IF(san_table_data!AO453&gt;99, "&gt;99", IF(san_table_data!AO453&lt;1, "&lt;1", san_table_data!AO453))), "-")</f>
        <v>-</v>
      </c>
      <c r="AP456" s="63" t="str">
        <f>IF(ISNUMBER(san_table_data!AP453), IF(san_table_data!AP453=-999,"NA",IF(san_table_data!AP453&gt;99, "&gt;99", IF(san_table_data!AP453&lt;1, "&lt;1", san_table_data!AP453))), "-")</f>
        <v>-</v>
      </c>
      <c r="AQ456" s="63" t="str">
        <f>IF(ISNUMBER(san_table_data!AQ453), IF(san_table_data!AQ453=-999,"NA",IF(san_table_data!AQ453&gt;99, "&gt;99", IF(san_table_data!AQ453&lt;1, "&lt;1", san_table_data!AQ453))), "-")</f>
        <v>-</v>
      </c>
      <c r="AR456" s="59" t="str">
        <f>IF(ISNUMBER(san_table_data!AR453), IF(san_table_data!AR453=-999,"NA",IF(san_table_data!AR453&gt;99, "&gt;99", IF(san_table_data!AR453&lt;1, "&lt;1", san_table_data!AR453))), "-")</f>
        <v>-</v>
      </c>
      <c r="AS456" s="59" t="str">
        <f>IF(ISNUMBER(san_table_data!AS453), IF(san_table_data!AS453=-999,"NA",IF(san_table_data!AS453&gt;99, "&gt;99", IF(san_table_data!AS453&lt;1, "&lt;1", san_table_data!AS453))), "-")</f>
        <v>-</v>
      </c>
      <c r="AT456" s="59" t="str">
        <f>IF(ISNUMBER(san_table_data!AT453), IF(san_table_data!AT453=-999,"NA",IF(san_table_data!AT453&gt;99, "&gt;99", IF(san_table_data!AT453&lt;1, "&lt;1", san_table_data!AT453))), "-")</f>
        <v>-</v>
      </c>
    </row>
    <row r="457" x14ac:dyDescent="0.25">
      <c r="A457" s="56" t="str">
        <f>IF(ISBLANK(san_table_data!A454), "", san_table_data!A454)</f>
        <v/>
      </c>
      <c r="B457" s="56" t="str">
        <f>IF(ISBLANK(san_table_data!B454), "", san_table_data!B454)</f>
        <v/>
      </c>
      <c r="C457" s="57" t="str">
        <f>IF(ISNUMBER(san_table_data!C454), san_table_data!C454, "-")</f>
        <v>-</v>
      </c>
      <c r="D457" s="58" t="str">
        <f>IF(ISNUMBER(san_table_data!D454), san_table_data!D454, "-")</f>
        <v>-</v>
      </c>
      <c r="E457" s="59" t="str">
        <f>IF(ISNUMBER(san_table_data!E454), san_table_data!E454, "-")</f>
        <v>-</v>
      </c>
      <c r="F457" s="60" t="str">
        <f>IF(ISNUMBER(san_table_data!F454), IF(san_table_data!F454=-999,"NA",IF(san_table_data!F454&gt;99, "&gt;99", IF(san_table_data!F454&lt;1, "&lt;1", san_table_data!F454))), "-")</f>
        <v>-</v>
      </c>
      <c r="G457" s="59" t="str">
        <f>IF(ISNUMBER(san_table_data!G454), IF(san_table_data!G454=-999,"NA",IF(san_table_data!G454&gt;99, "&gt;99", IF(san_table_data!G454&lt;1, "&lt;1", san_table_data!G454))), "-")</f>
        <v>-</v>
      </c>
      <c r="H457" s="59" t="str">
        <f>IF(ISNUMBER(san_table_data!H454), IF(san_table_data!H454=-999,"NA",IF(san_table_data!H454&gt;99, "&gt;99", IF(san_table_data!H454&lt;1, "&lt;1", san_table_data!H454))), "-")</f>
        <v>-</v>
      </c>
      <c r="I457" s="61" t="str">
        <f>IF(ISNUMBER(san_table_data!I454), IF(san_table_data!I454=-999,"NA",IF(san_table_data!I454&gt;99, "&gt;99", IF(san_table_data!I454&lt;1, "&lt;1", san_table_data!I454))), "-")</f>
        <v>-</v>
      </c>
      <c r="J457" s="47" t="str">
        <f>IF(ISNUMBER(san_table_data!J454), IF(san_table_data!J454=-999,"NA",san_table_data!J454), "-")</f>
        <v>-</v>
      </c>
      <c r="K457" s="47" t="str">
        <f>IF(ISNUMBER(san_table_data!K454), IF(san_table_data!K454=-999,"NA",san_table_data!K454), "-")</f>
        <v>-</v>
      </c>
      <c r="L457" s="60" t="str">
        <f>IF(ISNUMBER(san_table_data!L454), IF(san_table_data!L454=-999,"NA",IF(san_table_data!L454&gt;99, "&gt;99", IF(san_table_data!L454&lt;1, "&lt;1", san_table_data!L454))), "-")</f>
        <v>-</v>
      </c>
      <c r="M457" s="59" t="str">
        <f>IF(ISNUMBER(san_table_data!M454), IF(san_table_data!M454=-999,"NA",IF(san_table_data!M454&gt;99, "&gt;99", IF(san_table_data!M454&lt;1, "&lt;1", san_table_data!M454))), "-")</f>
        <v>-</v>
      </c>
      <c r="N457" s="59" t="str">
        <f>IF(ISNUMBER(san_table_data!N454), IF(san_table_data!N454=-999,"NA",IF(san_table_data!N454&gt;99, "&gt;99", IF(san_table_data!N454&lt;1, "&lt;1", san_table_data!N454))), "-")</f>
        <v>-</v>
      </c>
      <c r="O457" s="61" t="str">
        <f>IF(ISNUMBER(san_table_data!O454), IF(san_table_data!O454=-999,"NA",IF(san_table_data!O454&gt;99, "&gt;99", IF(san_table_data!O454&lt;1, "&lt;1", san_table_data!O454))), "-")</f>
        <v>-</v>
      </c>
      <c r="P457" s="47" t="str">
        <f>IF(ISNUMBER(san_table_data!P454), IF(san_table_data!P454=-999,"NA",san_table_data!P454), "-")</f>
        <v>-</v>
      </c>
      <c r="Q457" s="47" t="str">
        <f>IF(ISNUMBER(san_table_data!Q454), IF(san_table_data!Q454=-999,"NA",san_table_data!Q454), "-")</f>
        <v>-</v>
      </c>
      <c r="R457" s="60" t="str">
        <f>IF(ISNUMBER(san_table_data!R454), IF(san_table_data!R454=-999,"NA",IF(san_table_data!R454&gt;99, "&gt;99", IF(san_table_data!R454&lt;1, "&lt;1", san_table_data!R454))), "-")</f>
        <v>-</v>
      </c>
      <c r="S457" s="59" t="str">
        <f>IF(ISNUMBER(san_table_data!S454), IF(san_table_data!S454=-999,"NA",IF(san_table_data!S454&gt;99, "&gt;99", IF(san_table_data!S454&lt;1, "&lt;1", san_table_data!S454))), "-")</f>
        <v>-</v>
      </c>
      <c r="T457" s="59" t="str">
        <f>IF(ISNUMBER(san_table_data!T454), IF(san_table_data!T454=-999,"NA",IF(san_table_data!T454&gt;99, "&gt;99", IF(san_table_data!T454&lt;1, "&lt;1", san_table_data!T454))), "-")</f>
        <v>-</v>
      </c>
      <c r="U457" s="61" t="str">
        <f>IF(ISNUMBER(san_table_data!U454), IF(san_table_data!U454=-999,"NA",IF(san_table_data!U454&gt;99, "&gt;99", IF(san_table_data!U454&lt;1, "&lt;1", san_table_data!U454))), "-")</f>
        <v>-</v>
      </c>
      <c r="V457" s="47" t="str">
        <f>IF(ISNUMBER(san_table_data!V454), IF(san_table_data!V454=-999,"NA",san_table_data!V454), "-")</f>
        <v>-</v>
      </c>
      <c r="W457" s="47" t="str">
        <f>IF(ISNUMBER(san_table_data!W454), IF(san_table_data!W454=-999,"NA",san_table_data!W454), "-")</f>
        <v>-</v>
      </c>
      <c r="X457" s="47"/>
      <c r="Y457" s="47"/>
      <c r="Z457" s="62" t="str">
        <f>IF(ISNUMBER(san_table_data!Z454), IF(san_table_data!Z454=-999,"NA",IF(san_table_data!Z454&gt;99, "&gt;99", IF(san_table_data!Z454&lt;1, "&lt;1", san_table_data!Z454))), "-")</f>
        <v>-</v>
      </c>
      <c r="AA457" s="63" t="str">
        <f>IF(ISNUMBER(san_table_data!AA454), IF(san_table_data!AA454=-999,"NA",IF(san_table_data!AA454&gt;99, "&gt;99", IF(san_table_data!AA454&lt;1, "&lt;1", san_table_data!AA454))), "-")</f>
        <v>-</v>
      </c>
      <c r="AB457" s="63" t="str">
        <f>IF(ISNUMBER(san_table_data!AB454), IF(san_table_data!AB454=-999,"NA",IF(san_table_data!AB454&gt;99, "&gt;99", IF(san_table_data!AB454&lt;1, "&lt;1", san_table_data!AB454))), "-")</f>
        <v>-</v>
      </c>
      <c r="AC457" s="63" t="str">
        <f>IF(ISNUMBER(san_table_data!AC454), IF(san_table_data!AC454=-999,"NA",IF(san_table_data!AC454&gt;99, "&gt;99", IF(san_table_data!AC454&lt;1, "&lt;1", san_table_data!AC454))), "-")</f>
        <v>-</v>
      </c>
      <c r="AD457" s="59" t="str">
        <f>IF(ISNUMBER(san_table_data!AD454), IF(san_table_data!AD454=-999,"NA",IF(san_table_data!AD454&gt;99, "&gt;99", IF(san_table_data!AD454&lt;1, "&lt;1", san_table_data!AD454))), "-")</f>
        <v>-</v>
      </c>
      <c r="AE457" s="59" t="str">
        <f>IF(ISNUMBER(san_table_data!AE454), IF(san_table_data!AE454=-999,"NA",IF(san_table_data!AE454&gt;99, "&gt;99", IF(san_table_data!AE454&lt;1, "&lt;1", san_table_data!AE454))), "-")</f>
        <v>-</v>
      </c>
      <c r="AF457" s="59" t="str">
        <f>IF(ISNUMBER(san_table_data!AF454), IF(san_table_data!AF454=-999,"NA",IF(san_table_data!AF454&gt;99, "&gt;99", IF(san_table_data!AF454&lt;1, "&lt;1", san_table_data!AF454))), "-")</f>
        <v>-</v>
      </c>
      <c r="AG457" s="62" t="str">
        <f>IF(ISNUMBER(san_table_data!AG454), IF(san_table_data!AG454=-999,"NA",IF(san_table_data!AG454&gt;99, "&gt;99", IF(san_table_data!AG454&lt;1, "&lt;1", san_table_data!AG454))), "-")</f>
        <v>-</v>
      </c>
      <c r="AH457" s="63" t="str">
        <f>IF(ISNUMBER(san_table_data!AH454), IF(san_table_data!AH454=-999,"NA",IF(san_table_data!AH454&gt;99, "&gt;99", IF(san_table_data!AH454&lt;1, "&lt;1", san_table_data!AH454))), "-")</f>
        <v>-</v>
      </c>
      <c r="AI457" s="63" t="str">
        <f>IF(ISNUMBER(san_table_data!AI454), IF(san_table_data!AI454=-999,"NA",IF(san_table_data!AI454&gt;99, "&gt;99", IF(san_table_data!AI454&lt;1, "&lt;1", san_table_data!AI454))), "-")</f>
        <v>-</v>
      </c>
      <c r="AJ457" s="63" t="str">
        <f>IF(ISNUMBER(san_table_data!AJ454), IF(san_table_data!AJ454=-999,"NA",IF(san_table_data!AJ454&gt;99, "&gt;99", IF(san_table_data!AJ454&lt;1, "&lt;1", san_table_data!AJ454))), "-")</f>
        <v>-</v>
      </c>
      <c r="AK457" s="59" t="str">
        <f>IF(ISNUMBER(san_table_data!AK454), IF(san_table_data!AK454=-999,"NA",IF(san_table_data!AK454&gt;99, "&gt;99", IF(san_table_data!AK454&lt;1, "&lt;1", san_table_data!AK454))), "-")</f>
        <v>-</v>
      </c>
      <c r="AL457" s="59" t="str">
        <f>IF(ISNUMBER(san_table_data!AL454), IF(san_table_data!AL454=-999,"NA",IF(san_table_data!AL454&gt;99, "&gt;99", IF(san_table_data!AL454&lt;1, "&lt;1", san_table_data!AL454))), "-")</f>
        <v>-</v>
      </c>
      <c r="AM457" s="59" t="str">
        <f>IF(ISNUMBER(san_table_data!AM454), IF(san_table_data!AM454=-999,"NA",IF(san_table_data!AM454&gt;99, "&gt;99", IF(san_table_data!AM454&lt;1, "&lt;1", san_table_data!AM454))), "-")</f>
        <v>-</v>
      </c>
      <c r="AN457" s="62" t="str">
        <f>IF(ISNUMBER(san_table_data!AN454), IF(san_table_data!AN454=-999,"NA",IF(san_table_data!AN454&gt;99, "&gt;99", IF(san_table_data!AN454&lt;1, "&lt;1", san_table_data!AN454))), "-")</f>
        <v>-</v>
      </c>
      <c r="AO457" s="63" t="str">
        <f>IF(ISNUMBER(san_table_data!AO454), IF(san_table_data!AO454=-999,"NA",IF(san_table_data!AO454&gt;99, "&gt;99", IF(san_table_data!AO454&lt;1, "&lt;1", san_table_data!AO454))), "-")</f>
        <v>-</v>
      </c>
      <c r="AP457" s="63" t="str">
        <f>IF(ISNUMBER(san_table_data!AP454), IF(san_table_data!AP454=-999,"NA",IF(san_table_data!AP454&gt;99, "&gt;99", IF(san_table_data!AP454&lt;1, "&lt;1", san_table_data!AP454))), "-")</f>
        <v>-</v>
      </c>
      <c r="AQ457" s="63" t="str">
        <f>IF(ISNUMBER(san_table_data!AQ454), IF(san_table_data!AQ454=-999,"NA",IF(san_table_data!AQ454&gt;99, "&gt;99", IF(san_table_data!AQ454&lt;1, "&lt;1", san_table_data!AQ454))), "-")</f>
        <v>-</v>
      </c>
      <c r="AR457" s="59" t="str">
        <f>IF(ISNUMBER(san_table_data!AR454), IF(san_table_data!AR454=-999,"NA",IF(san_table_data!AR454&gt;99, "&gt;99", IF(san_table_data!AR454&lt;1, "&lt;1", san_table_data!AR454))), "-")</f>
        <v>-</v>
      </c>
      <c r="AS457" s="59" t="str">
        <f>IF(ISNUMBER(san_table_data!AS454), IF(san_table_data!AS454=-999,"NA",IF(san_table_data!AS454&gt;99, "&gt;99", IF(san_table_data!AS454&lt;1, "&lt;1", san_table_data!AS454))), "-")</f>
        <v>-</v>
      </c>
      <c r="AT457" s="59" t="str">
        <f>IF(ISNUMBER(san_table_data!AT454), IF(san_table_data!AT454=-999,"NA",IF(san_table_data!AT454&gt;99, "&gt;99", IF(san_table_data!AT454&lt;1, "&lt;1", san_table_data!AT454))), "-")</f>
        <v>-</v>
      </c>
    </row>
    <row r="458" x14ac:dyDescent="0.25">
      <c r="A458" s="56" t="str">
        <f>IF(ISBLANK(san_table_data!A455), "", san_table_data!A455)</f>
        <v/>
      </c>
      <c r="B458" s="56" t="str">
        <f>IF(ISBLANK(san_table_data!B455), "", san_table_data!B455)</f>
        <v/>
      </c>
      <c r="C458" s="57" t="str">
        <f>IF(ISNUMBER(san_table_data!C455), san_table_data!C455, "-")</f>
        <v>-</v>
      </c>
      <c r="D458" s="58" t="str">
        <f>IF(ISNUMBER(san_table_data!D455), san_table_data!D455, "-")</f>
        <v>-</v>
      </c>
      <c r="E458" s="59" t="str">
        <f>IF(ISNUMBER(san_table_data!E455), san_table_data!E455, "-")</f>
        <v>-</v>
      </c>
      <c r="F458" s="60" t="str">
        <f>IF(ISNUMBER(san_table_data!F455), IF(san_table_data!F455=-999,"NA",IF(san_table_data!F455&gt;99, "&gt;99", IF(san_table_data!F455&lt;1, "&lt;1", san_table_data!F455))), "-")</f>
        <v>-</v>
      </c>
      <c r="G458" s="59" t="str">
        <f>IF(ISNUMBER(san_table_data!G455), IF(san_table_data!G455=-999,"NA",IF(san_table_data!G455&gt;99, "&gt;99", IF(san_table_data!G455&lt;1, "&lt;1", san_table_data!G455))), "-")</f>
        <v>-</v>
      </c>
      <c r="H458" s="59" t="str">
        <f>IF(ISNUMBER(san_table_data!H455), IF(san_table_data!H455=-999,"NA",IF(san_table_data!H455&gt;99, "&gt;99", IF(san_table_data!H455&lt;1, "&lt;1", san_table_data!H455))), "-")</f>
        <v>-</v>
      </c>
      <c r="I458" s="61" t="str">
        <f>IF(ISNUMBER(san_table_data!I455), IF(san_table_data!I455=-999,"NA",IF(san_table_data!I455&gt;99, "&gt;99", IF(san_table_data!I455&lt;1, "&lt;1", san_table_data!I455))), "-")</f>
        <v>-</v>
      </c>
      <c r="J458" s="47" t="str">
        <f>IF(ISNUMBER(san_table_data!J455), IF(san_table_data!J455=-999,"NA",san_table_data!J455), "-")</f>
        <v>-</v>
      </c>
      <c r="K458" s="47" t="str">
        <f>IF(ISNUMBER(san_table_data!K455), IF(san_table_data!K455=-999,"NA",san_table_data!K455), "-")</f>
        <v>-</v>
      </c>
      <c r="L458" s="60" t="str">
        <f>IF(ISNUMBER(san_table_data!L455), IF(san_table_data!L455=-999,"NA",IF(san_table_data!L455&gt;99, "&gt;99", IF(san_table_data!L455&lt;1, "&lt;1", san_table_data!L455))), "-")</f>
        <v>-</v>
      </c>
      <c r="M458" s="59" t="str">
        <f>IF(ISNUMBER(san_table_data!M455), IF(san_table_data!M455=-999,"NA",IF(san_table_data!M455&gt;99, "&gt;99", IF(san_table_data!M455&lt;1, "&lt;1", san_table_data!M455))), "-")</f>
        <v>-</v>
      </c>
      <c r="N458" s="59" t="str">
        <f>IF(ISNUMBER(san_table_data!N455), IF(san_table_data!N455=-999,"NA",IF(san_table_data!N455&gt;99, "&gt;99", IF(san_table_data!N455&lt;1, "&lt;1", san_table_data!N455))), "-")</f>
        <v>-</v>
      </c>
      <c r="O458" s="61" t="str">
        <f>IF(ISNUMBER(san_table_data!O455), IF(san_table_data!O455=-999,"NA",IF(san_table_data!O455&gt;99, "&gt;99", IF(san_table_data!O455&lt;1, "&lt;1", san_table_data!O455))), "-")</f>
        <v>-</v>
      </c>
      <c r="P458" s="47" t="str">
        <f>IF(ISNUMBER(san_table_data!P455), IF(san_table_data!P455=-999,"NA",san_table_data!P455), "-")</f>
        <v>-</v>
      </c>
      <c r="Q458" s="47" t="str">
        <f>IF(ISNUMBER(san_table_data!Q455), IF(san_table_data!Q455=-999,"NA",san_table_data!Q455), "-")</f>
        <v>-</v>
      </c>
      <c r="R458" s="60" t="str">
        <f>IF(ISNUMBER(san_table_data!R455), IF(san_table_data!R455=-999,"NA",IF(san_table_data!R455&gt;99, "&gt;99", IF(san_table_data!R455&lt;1, "&lt;1", san_table_data!R455))), "-")</f>
        <v>-</v>
      </c>
      <c r="S458" s="59" t="str">
        <f>IF(ISNUMBER(san_table_data!S455), IF(san_table_data!S455=-999,"NA",IF(san_table_data!S455&gt;99, "&gt;99", IF(san_table_data!S455&lt;1, "&lt;1", san_table_data!S455))), "-")</f>
        <v>-</v>
      </c>
      <c r="T458" s="59" t="str">
        <f>IF(ISNUMBER(san_table_data!T455), IF(san_table_data!T455=-999,"NA",IF(san_table_data!T455&gt;99, "&gt;99", IF(san_table_data!T455&lt;1, "&lt;1", san_table_data!T455))), "-")</f>
        <v>-</v>
      </c>
      <c r="U458" s="61" t="str">
        <f>IF(ISNUMBER(san_table_data!U455), IF(san_table_data!U455=-999,"NA",IF(san_table_data!U455&gt;99, "&gt;99", IF(san_table_data!U455&lt;1, "&lt;1", san_table_data!U455))), "-")</f>
        <v>-</v>
      </c>
      <c r="V458" s="47" t="str">
        <f>IF(ISNUMBER(san_table_data!V455), IF(san_table_data!V455=-999,"NA",san_table_data!V455), "-")</f>
        <v>-</v>
      </c>
      <c r="W458" s="47" t="str">
        <f>IF(ISNUMBER(san_table_data!W455), IF(san_table_data!W455=-999,"NA",san_table_data!W455), "-")</f>
        <v>-</v>
      </c>
      <c r="X458" s="47"/>
      <c r="Y458" s="47"/>
      <c r="Z458" s="62" t="str">
        <f>IF(ISNUMBER(san_table_data!Z455), IF(san_table_data!Z455=-999,"NA",IF(san_table_data!Z455&gt;99, "&gt;99", IF(san_table_data!Z455&lt;1, "&lt;1", san_table_data!Z455))), "-")</f>
        <v>-</v>
      </c>
      <c r="AA458" s="63" t="str">
        <f>IF(ISNUMBER(san_table_data!AA455), IF(san_table_data!AA455=-999,"NA",IF(san_table_data!AA455&gt;99, "&gt;99", IF(san_table_data!AA455&lt;1, "&lt;1", san_table_data!AA455))), "-")</f>
        <v>-</v>
      </c>
      <c r="AB458" s="63" t="str">
        <f>IF(ISNUMBER(san_table_data!AB455), IF(san_table_data!AB455=-999,"NA",IF(san_table_data!AB455&gt;99, "&gt;99", IF(san_table_data!AB455&lt;1, "&lt;1", san_table_data!AB455))), "-")</f>
        <v>-</v>
      </c>
      <c r="AC458" s="63" t="str">
        <f>IF(ISNUMBER(san_table_data!AC455), IF(san_table_data!AC455=-999,"NA",IF(san_table_data!AC455&gt;99, "&gt;99", IF(san_table_data!AC455&lt;1, "&lt;1", san_table_data!AC455))), "-")</f>
        <v>-</v>
      </c>
      <c r="AD458" s="59" t="str">
        <f>IF(ISNUMBER(san_table_data!AD455), IF(san_table_data!AD455=-999,"NA",IF(san_table_data!AD455&gt;99, "&gt;99", IF(san_table_data!AD455&lt;1, "&lt;1", san_table_data!AD455))), "-")</f>
        <v>-</v>
      </c>
      <c r="AE458" s="59" t="str">
        <f>IF(ISNUMBER(san_table_data!AE455), IF(san_table_data!AE455=-999,"NA",IF(san_table_data!AE455&gt;99, "&gt;99", IF(san_table_data!AE455&lt;1, "&lt;1", san_table_data!AE455))), "-")</f>
        <v>-</v>
      </c>
      <c r="AF458" s="59" t="str">
        <f>IF(ISNUMBER(san_table_data!AF455), IF(san_table_data!AF455=-999,"NA",IF(san_table_data!AF455&gt;99, "&gt;99", IF(san_table_data!AF455&lt;1, "&lt;1", san_table_data!AF455))), "-")</f>
        <v>-</v>
      </c>
      <c r="AG458" s="62" t="str">
        <f>IF(ISNUMBER(san_table_data!AG455), IF(san_table_data!AG455=-999,"NA",IF(san_table_data!AG455&gt;99, "&gt;99", IF(san_table_data!AG455&lt;1, "&lt;1", san_table_data!AG455))), "-")</f>
        <v>-</v>
      </c>
      <c r="AH458" s="63" t="str">
        <f>IF(ISNUMBER(san_table_data!AH455), IF(san_table_data!AH455=-999,"NA",IF(san_table_data!AH455&gt;99, "&gt;99", IF(san_table_data!AH455&lt;1, "&lt;1", san_table_data!AH455))), "-")</f>
        <v>-</v>
      </c>
      <c r="AI458" s="63" t="str">
        <f>IF(ISNUMBER(san_table_data!AI455), IF(san_table_data!AI455=-999,"NA",IF(san_table_data!AI455&gt;99, "&gt;99", IF(san_table_data!AI455&lt;1, "&lt;1", san_table_data!AI455))), "-")</f>
        <v>-</v>
      </c>
      <c r="AJ458" s="63" t="str">
        <f>IF(ISNUMBER(san_table_data!AJ455), IF(san_table_data!AJ455=-999,"NA",IF(san_table_data!AJ455&gt;99, "&gt;99", IF(san_table_data!AJ455&lt;1, "&lt;1", san_table_data!AJ455))), "-")</f>
        <v>-</v>
      </c>
      <c r="AK458" s="59" t="str">
        <f>IF(ISNUMBER(san_table_data!AK455), IF(san_table_data!AK455=-999,"NA",IF(san_table_data!AK455&gt;99, "&gt;99", IF(san_table_data!AK455&lt;1, "&lt;1", san_table_data!AK455))), "-")</f>
        <v>-</v>
      </c>
      <c r="AL458" s="59" t="str">
        <f>IF(ISNUMBER(san_table_data!AL455), IF(san_table_data!AL455=-999,"NA",IF(san_table_data!AL455&gt;99, "&gt;99", IF(san_table_data!AL455&lt;1, "&lt;1", san_table_data!AL455))), "-")</f>
        <v>-</v>
      </c>
      <c r="AM458" s="59" t="str">
        <f>IF(ISNUMBER(san_table_data!AM455), IF(san_table_data!AM455=-999,"NA",IF(san_table_data!AM455&gt;99, "&gt;99", IF(san_table_data!AM455&lt;1, "&lt;1", san_table_data!AM455))), "-")</f>
        <v>-</v>
      </c>
      <c r="AN458" s="62" t="str">
        <f>IF(ISNUMBER(san_table_data!AN455), IF(san_table_data!AN455=-999,"NA",IF(san_table_data!AN455&gt;99, "&gt;99", IF(san_table_data!AN455&lt;1, "&lt;1", san_table_data!AN455))), "-")</f>
        <v>-</v>
      </c>
      <c r="AO458" s="63" t="str">
        <f>IF(ISNUMBER(san_table_data!AO455), IF(san_table_data!AO455=-999,"NA",IF(san_table_data!AO455&gt;99, "&gt;99", IF(san_table_data!AO455&lt;1, "&lt;1", san_table_data!AO455))), "-")</f>
        <v>-</v>
      </c>
      <c r="AP458" s="63" t="str">
        <f>IF(ISNUMBER(san_table_data!AP455), IF(san_table_data!AP455=-999,"NA",IF(san_table_data!AP455&gt;99, "&gt;99", IF(san_table_data!AP455&lt;1, "&lt;1", san_table_data!AP455))), "-")</f>
        <v>-</v>
      </c>
      <c r="AQ458" s="63" t="str">
        <f>IF(ISNUMBER(san_table_data!AQ455), IF(san_table_data!AQ455=-999,"NA",IF(san_table_data!AQ455&gt;99, "&gt;99", IF(san_table_data!AQ455&lt;1, "&lt;1", san_table_data!AQ455))), "-")</f>
        <v>-</v>
      </c>
      <c r="AR458" s="59" t="str">
        <f>IF(ISNUMBER(san_table_data!AR455), IF(san_table_data!AR455=-999,"NA",IF(san_table_data!AR455&gt;99, "&gt;99", IF(san_table_data!AR455&lt;1, "&lt;1", san_table_data!AR455))), "-")</f>
        <v>-</v>
      </c>
      <c r="AS458" s="59" t="str">
        <f>IF(ISNUMBER(san_table_data!AS455), IF(san_table_data!AS455=-999,"NA",IF(san_table_data!AS455&gt;99, "&gt;99", IF(san_table_data!AS455&lt;1, "&lt;1", san_table_data!AS455))), "-")</f>
        <v>-</v>
      </c>
      <c r="AT458" s="59" t="str">
        <f>IF(ISNUMBER(san_table_data!AT455), IF(san_table_data!AT455=-999,"NA",IF(san_table_data!AT455&gt;99, "&gt;99", IF(san_table_data!AT455&lt;1, "&lt;1", san_table_data!AT455))), "-")</f>
        <v>-</v>
      </c>
    </row>
    <row r="459" x14ac:dyDescent="0.25">
      <c r="A459" s="56" t="str">
        <f>IF(ISBLANK(san_table_data!A456), "", san_table_data!A456)</f>
        <v/>
      </c>
      <c r="B459" s="56" t="str">
        <f>IF(ISBLANK(san_table_data!B456), "", san_table_data!B456)</f>
        <v/>
      </c>
      <c r="C459" s="57" t="str">
        <f>IF(ISNUMBER(san_table_data!C456), san_table_data!C456, "-")</f>
        <v>-</v>
      </c>
      <c r="D459" s="58" t="str">
        <f>IF(ISNUMBER(san_table_data!D456), san_table_data!D456, "-")</f>
        <v>-</v>
      </c>
      <c r="E459" s="59" t="str">
        <f>IF(ISNUMBER(san_table_data!E456), san_table_data!E456, "-")</f>
        <v>-</v>
      </c>
      <c r="F459" s="60" t="str">
        <f>IF(ISNUMBER(san_table_data!F456), IF(san_table_data!F456=-999,"NA",IF(san_table_data!F456&gt;99, "&gt;99", IF(san_table_data!F456&lt;1, "&lt;1", san_table_data!F456))), "-")</f>
        <v>-</v>
      </c>
      <c r="G459" s="59" t="str">
        <f>IF(ISNUMBER(san_table_data!G456), IF(san_table_data!G456=-999,"NA",IF(san_table_data!G456&gt;99, "&gt;99", IF(san_table_data!G456&lt;1, "&lt;1", san_table_data!G456))), "-")</f>
        <v>-</v>
      </c>
      <c r="H459" s="59" t="str">
        <f>IF(ISNUMBER(san_table_data!H456), IF(san_table_data!H456=-999,"NA",IF(san_table_data!H456&gt;99, "&gt;99", IF(san_table_data!H456&lt;1, "&lt;1", san_table_data!H456))), "-")</f>
        <v>-</v>
      </c>
      <c r="I459" s="61" t="str">
        <f>IF(ISNUMBER(san_table_data!I456), IF(san_table_data!I456=-999,"NA",IF(san_table_data!I456&gt;99, "&gt;99", IF(san_table_data!I456&lt;1, "&lt;1", san_table_data!I456))), "-")</f>
        <v>-</v>
      </c>
      <c r="J459" s="47" t="str">
        <f>IF(ISNUMBER(san_table_data!J456), IF(san_table_data!J456=-999,"NA",san_table_data!J456), "-")</f>
        <v>-</v>
      </c>
      <c r="K459" s="47" t="str">
        <f>IF(ISNUMBER(san_table_data!K456), IF(san_table_data!K456=-999,"NA",san_table_data!K456), "-")</f>
        <v>-</v>
      </c>
      <c r="L459" s="60" t="str">
        <f>IF(ISNUMBER(san_table_data!L456), IF(san_table_data!L456=-999,"NA",IF(san_table_data!L456&gt;99, "&gt;99", IF(san_table_data!L456&lt;1, "&lt;1", san_table_data!L456))), "-")</f>
        <v>-</v>
      </c>
      <c r="M459" s="59" t="str">
        <f>IF(ISNUMBER(san_table_data!M456), IF(san_table_data!M456=-999,"NA",IF(san_table_data!M456&gt;99, "&gt;99", IF(san_table_data!M456&lt;1, "&lt;1", san_table_data!M456))), "-")</f>
        <v>-</v>
      </c>
      <c r="N459" s="59" t="str">
        <f>IF(ISNUMBER(san_table_data!N456), IF(san_table_data!N456=-999,"NA",IF(san_table_data!N456&gt;99, "&gt;99", IF(san_table_data!N456&lt;1, "&lt;1", san_table_data!N456))), "-")</f>
        <v>-</v>
      </c>
      <c r="O459" s="61" t="str">
        <f>IF(ISNUMBER(san_table_data!O456), IF(san_table_data!O456=-999,"NA",IF(san_table_data!O456&gt;99, "&gt;99", IF(san_table_data!O456&lt;1, "&lt;1", san_table_data!O456))), "-")</f>
        <v>-</v>
      </c>
      <c r="P459" s="47" t="str">
        <f>IF(ISNUMBER(san_table_data!P456), IF(san_table_data!P456=-999,"NA",san_table_data!P456), "-")</f>
        <v>-</v>
      </c>
      <c r="Q459" s="47" t="str">
        <f>IF(ISNUMBER(san_table_data!Q456), IF(san_table_data!Q456=-999,"NA",san_table_data!Q456), "-")</f>
        <v>-</v>
      </c>
      <c r="R459" s="60" t="str">
        <f>IF(ISNUMBER(san_table_data!R456), IF(san_table_data!R456=-999,"NA",IF(san_table_data!R456&gt;99, "&gt;99", IF(san_table_data!R456&lt;1, "&lt;1", san_table_data!R456))), "-")</f>
        <v>-</v>
      </c>
      <c r="S459" s="59" t="str">
        <f>IF(ISNUMBER(san_table_data!S456), IF(san_table_data!S456=-999,"NA",IF(san_table_data!S456&gt;99, "&gt;99", IF(san_table_data!S456&lt;1, "&lt;1", san_table_data!S456))), "-")</f>
        <v>-</v>
      </c>
      <c r="T459" s="59" t="str">
        <f>IF(ISNUMBER(san_table_data!T456), IF(san_table_data!T456=-999,"NA",IF(san_table_data!T456&gt;99, "&gt;99", IF(san_table_data!T456&lt;1, "&lt;1", san_table_data!T456))), "-")</f>
        <v>-</v>
      </c>
      <c r="U459" s="61" t="str">
        <f>IF(ISNUMBER(san_table_data!U456), IF(san_table_data!U456=-999,"NA",IF(san_table_data!U456&gt;99, "&gt;99", IF(san_table_data!U456&lt;1, "&lt;1", san_table_data!U456))), "-")</f>
        <v>-</v>
      </c>
      <c r="V459" s="47" t="str">
        <f>IF(ISNUMBER(san_table_data!V456), IF(san_table_data!V456=-999,"NA",san_table_data!V456), "-")</f>
        <v>-</v>
      </c>
      <c r="W459" s="47" t="str">
        <f>IF(ISNUMBER(san_table_data!W456), IF(san_table_data!W456=-999,"NA",san_table_data!W456), "-")</f>
        <v>-</v>
      </c>
      <c r="X459" s="47"/>
      <c r="Y459" s="47"/>
      <c r="Z459" s="62" t="str">
        <f>IF(ISNUMBER(san_table_data!Z456), IF(san_table_data!Z456=-999,"NA",IF(san_table_data!Z456&gt;99, "&gt;99", IF(san_table_data!Z456&lt;1, "&lt;1", san_table_data!Z456))), "-")</f>
        <v>-</v>
      </c>
      <c r="AA459" s="63" t="str">
        <f>IF(ISNUMBER(san_table_data!AA456), IF(san_table_data!AA456=-999,"NA",IF(san_table_data!AA456&gt;99, "&gt;99", IF(san_table_data!AA456&lt;1, "&lt;1", san_table_data!AA456))), "-")</f>
        <v>-</v>
      </c>
      <c r="AB459" s="63" t="str">
        <f>IF(ISNUMBER(san_table_data!AB456), IF(san_table_data!AB456=-999,"NA",IF(san_table_data!AB456&gt;99, "&gt;99", IF(san_table_data!AB456&lt;1, "&lt;1", san_table_data!AB456))), "-")</f>
        <v>-</v>
      </c>
      <c r="AC459" s="63" t="str">
        <f>IF(ISNUMBER(san_table_data!AC456), IF(san_table_data!AC456=-999,"NA",IF(san_table_data!AC456&gt;99, "&gt;99", IF(san_table_data!AC456&lt;1, "&lt;1", san_table_data!AC456))), "-")</f>
        <v>-</v>
      </c>
      <c r="AD459" s="59" t="str">
        <f>IF(ISNUMBER(san_table_data!AD456), IF(san_table_data!AD456=-999,"NA",IF(san_table_data!AD456&gt;99, "&gt;99", IF(san_table_data!AD456&lt;1, "&lt;1", san_table_data!AD456))), "-")</f>
        <v>-</v>
      </c>
      <c r="AE459" s="59" t="str">
        <f>IF(ISNUMBER(san_table_data!AE456), IF(san_table_data!AE456=-999,"NA",IF(san_table_data!AE456&gt;99, "&gt;99", IF(san_table_data!AE456&lt;1, "&lt;1", san_table_data!AE456))), "-")</f>
        <v>-</v>
      </c>
      <c r="AF459" s="59" t="str">
        <f>IF(ISNUMBER(san_table_data!AF456), IF(san_table_data!AF456=-999,"NA",IF(san_table_data!AF456&gt;99, "&gt;99", IF(san_table_data!AF456&lt;1, "&lt;1", san_table_data!AF456))), "-")</f>
        <v>-</v>
      </c>
      <c r="AG459" s="62" t="str">
        <f>IF(ISNUMBER(san_table_data!AG456), IF(san_table_data!AG456=-999,"NA",IF(san_table_data!AG456&gt;99, "&gt;99", IF(san_table_data!AG456&lt;1, "&lt;1", san_table_data!AG456))), "-")</f>
        <v>-</v>
      </c>
      <c r="AH459" s="63" t="str">
        <f>IF(ISNUMBER(san_table_data!AH456), IF(san_table_data!AH456=-999,"NA",IF(san_table_data!AH456&gt;99, "&gt;99", IF(san_table_data!AH456&lt;1, "&lt;1", san_table_data!AH456))), "-")</f>
        <v>-</v>
      </c>
      <c r="AI459" s="63" t="str">
        <f>IF(ISNUMBER(san_table_data!AI456), IF(san_table_data!AI456=-999,"NA",IF(san_table_data!AI456&gt;99, "&gt;99", IF(san_table_data!AI456&lt;1, "&lt;1", san_table_data!AI456))), "-")</f>
        <v>-</v>
      </c>
      <c r="AJ459" s="63" t="str">
        <f>IF(ISNUMBER(san_table_data!AJ456), IF(san_table_data!AJ456=-999,"NA",IF(san_table_data!AJ456&gt;99, "&gt;99", IF(san_table_data!AJ456&lt;1, "&lt;1", san_table_data!AJ456))), "-")</f>
        <v>-</v>
      </c>
      <c r="AK459" s="59" t="str">
        <f>IF(ISNUMBER(san_table_data!AK456), IF(san_table_data!AK456=-999,"NA",IF(san_table_data!AK456&gt;99, "&gt;99", IF(san_table_data!AK456&lt;1, "&lt;1", san_table_data!AK456))), "-")</f>
        <v>-</v>
      </c>
      <c r="AL459" s="59" t="str">
        <f>IF(ISNUMBER(san_table_data!AL456), IF(san_table_data!AL456=-999,"NA",IF(san_table_data!AL456&gt;99, "&gt;99", IF(san_table_data!AL456&lt;1, "&lt;1", san_table_data!AL456))), "-")</f>
        <v>-</v>
      </c>
      <c r="AM459" s="59" t="str">
        <f>IF(ISNUMBER(san_table_data!AM456), IF(san_table_data!AM456=-999,"NA",IF(san_table_data!AM456&gt;99, "&gt;99", IF(san_table_data!AM456&lt;1, "&lt;1", san_table_data!AM456))), "-")</f>
        <v>-</v>
      </c>
      <c r="AN459" s="62" t="str">
        <f>IF(ISNUMBER(san_table_data!AN456), IF(san_table_data!AN456=-999,"NA",IF(san_table_data!AN456&gt;99, "&gt;99", IF(san_table_data!AN456&lt;1, "&lt;1", san_table_data!AN456))), "-")</f>
        <v>-</v>
      </c>
      <c r="AO459" s="63" t="str">
        <f>IF(ISNUMBER(san_table_data!AO456), IF(san_table_data!AO456=-999,"NA",IF(san_table_data!AO456&gt;99, "&gt;99", IF(san_table_data!AO456&lt;1, "&lt;1", san_table_data!AO456))), "-")</f>
        <v>-</v>
      </c>
      <c r="AP459" s="63" t="str">
        <f>IF(ISNUMBER(san_table_data!AP456), IF(san_table_data!AP456=-999,"NA",IF(san_table_data!AP456&gt;99, "&gt;99", IF(san_table_data!AP456&lt;1, "&lt;1", san_table_data!AP456))), "-")</f>
        <v>-</v>
      </c>
      <c r="AQ459" s="63" t="str">
        <f>IF(ISNUMBER(san_table_data!AQ456), IF(san_table_data!AQ456=-999,"NA",IF(san_table_data!AQ456&gt;99, "&gt;99", IF(san_table_data!AQ456&lt;1, "&lt;1", san_table_data!AQ456))), "-")</f>
        <v>-</v>
      </c>
      <c r="AR459" s="59" t="str">
        <f>IF(ISNUMBER(san_table_data!AR456), IF(san_table_data!AR456=-999,"NA",IF(san_table_data!AR456&gt;99, "&gt;99", IF(san_table_data!AR456&lt;1, "&lt;1", san_table_data!AR456))), "-")</f>
        <v>-</v>
      </c>
      <c r="AS459" s="59" t="str">
        <f>IF(ISNUMBER(san_table_data!AS456), IF(san_table_data!AS456=-999,"NA",IF(san_table_data!AS456&gt;99, "&gt;99", IF(san_table_data!AS456&lt;1, "&lt;1", san_table_data!AS456))), "-")</f>
        <v>-</v>
      </c>
      <c r="AT459" s="59" t="str">
        <f>IF(ISNUMBER(san_table_data!AT456), IF(san_table_data!AT456=-999,"NA",IF(san_table_data!AT456&gt;99, "&gt;99", IF(san_table_data!AT456&lt;1, "&lt;1", san_table_data!AT456))), "-")</f>
        <v>-</v>
      </c>
    </row>
    <row r="460" x14ac:dyDescent="0.25">
      <c r="A460" s="56" t="str">
        <f>IF(ISBLANK(san_table_data!A457), "", san_table_data!A457)</f>
        <v/>
      </c>
      <c r="B460" s="56" t="str">
        <f>IF(ISBLANK(san_table_data!B457), "", san_table_data!B457)</f>
        <v/>
      </c>
      <c r="C460" s="57" t="str">
        <f>IF(ISNUMBER(san_table_data!C457), san_table_data!C457, "-")</f>
        <v>-</v>
      </c>
      <c r="D460" s="58" t="str">
        <f>IF(ISNUMBER(san_table_data!D457), san_table_data!D457, "-")</f>
        <v>-</v>
      </c>
      <c r="E460" s="59" t="str">
        <f>IF(ISNUMBER(san_table_data!E457), san_table_data!E457, "-")</f>
        <v>-</v>
      </c>
      <c r="F460" s="60" t="str">
        <f>IF(ISNUMBER(san_table_data!F457), IF(san_table_data!F457=-999,"NA",IF(san_table_data!F457&gt;99, "&gt;99", IF(san_table_data!F457&lt;1, "&lt;1", san_table_data!F457))), "-")</f>
        <v>-</v>
      </c>
      <c r="G460" s="59" t="str">
        <f>IF(ISNUMBER(san_table_data!G457), IF(san_table_data!G457=-999,"NA",IF(san_table_data!G457&gt;99, "&gt;99", IF(san_table_data!G457&lt;1, "&lt;1", san_table_data!G457))), "-")</f>
        <v>-</v>
      </c>
      <c r="H460" s="59" t="str">
        <f>IF(ISNUMBER(san_table_data!H457), IF(san_table_data!H457=-999,"NA",IF(san_table_data!H457&gt;99, "&gt;99", IF(san_table_data!H457&lt;1, "&lt;1", san_table_data!H457))), "-")</f>
        <v>-</v>
      </c>
      <c r="I460" s="61" t="str">
        <f>IF(ISNUMBER(san_table_data!I457), IF(san_table_data!I457=-999,"NA",IF(san_table_data!I457&gt;99, "&gt;99", IF(san_table_data!I457&lt;1, "&lt;1", san_table_data!I457))), "-")</f>
        <v>-</v>
      </c>
      <c r="J460" s="47" t="str">
        <f>IF(ISNUMBER(san_table_data!J457), IF(san_table_data!J457=-999,"NA",san_table_data!J457), "-")</f>
        <v>-</v>
      </c>
      <c r="K460" s="47" t="str">
        <f>IF(ISNUMBER(san_table_data!K457), IF(san_table_data!K457=-999,"NA",san_table_data!K457), "-")</f>
        <v>-</v>
      </c>
      <c r="L460" s="60" t="str">
        <f>IF(ISNUMBER(san_table_data!L457), IF(san_table_data!L457=-999,"NA",IF(san_table_data!L457&gt;99, "&gt;99", IF(san_table_data!L457&lt;1, "&lt;1", san_table_data!L457))), "-")</f>
        <v>-</v>
      </c>
      <c r="M460" s="59" t="str">
        <f>IF(ISNUMBER(san_table_data!M457), IF(san_table_data!M457=-999,"NA",IF(san_table_data!M457&gt;99, "&gt;99", IF(san_table_data!M457&lt;1, "&lt;1", san_table_data!M457))), "-")</f>
        <v>-</v>
      </c>
      <c r="N460" s="59" t="str">
        <f>IF(ISNUMBER(san_table_data!N457), IF(san_table_data!N457=-999,"NA",IF(san_table_data!N457&gt;99, "&gt;99", IF(san_table_data!N457&lt;1, "&lt;1", san_table_data!N457))), "-")</f>
        <v>-</v>
      </c>
      <c r="O460" s="61" t="str">
        <f>IF(ISNUMBER(san_table_data!O457), IF(san_table_data!O457=-999,"NA",IF(san_table_data!O457&gt;99, "&gt;99", IF(san_table_data!O457&lt;1, "&lt;1", san_table_data!O457))), "-")</f>
        <v>-</v>
      </c>
      <c r="P460" s="47" t="str">
        <f>IF(ISNUMBER(san_table_data!P457), IF(san_table_data!P457=-999,"NA",san_table_data!P457), "-")</f>
        <v>-</v>
      </c>
      <c r="Q460" s="47" t="str">
        <f>IF(ISNUMBER(san_table_data!Q457), IF(san_table_data!Q457=-999,"NA",san_table_data!Q457), "-")</f>
        <v>-</v>
      </c>
      <c r="R460" s="60" t="str">
        <f>IF(ISNUMBER(san_table_data!R457), IF(san_table_data!R457=-999,"NA",IF(san_table_data!R457&gt;99, "&gt;99", IF(san_table_data!R457&lt;1, "&lt;1", san_table_data!R457))), "-")</f>
        <v>-</v>
      </c>
      <c r="S460" s="59" t="str">
        <f>IF(ISNUMBER(san_table_data!S457), IF(san_table_data!S457=-999,"NA",IF(san_table_data!S457&gt;99, "&gt;99", IF(san_table_data!S457&lt;1, "&lt;1", san_table_data!S457))), "-")</f>
        <v>-</v>
      </c>
      <c r="T460" s="59" t="str">
        <f>IF(ISNUMBER(san_table_data!T457), IF(san_table_data!T457=-999,"NA",IF(san_table_data!T457&gt;99, "&gt;99", IF(san_table_data!T457&lt;1, "&lt;1", san_table_data!T457))), "-")</f>
        <v>-</v>
      </c>
      <c r="U460" s="61" t="str">
        <f>IF(ISNUMBER(san_table_data!U457), IF(san_table_data!U457=-999,"NA",IF(san_table_data!U457&gt;99, "&gt;99", IF(san_table_data!U457&lt;1, "&lt;1", san_table_data!U457))), "-")</f>
        <v>-</v>
      </c>
      <c r="V460" s="47" t="str">
        <f>IF(ISNUMBER(san_table_data!V457), IF(san_table_data!V457=-999,"NA",san_table_data!V457), "-")</f>
        <v>-</v>
      </c>
      <c r="W460" s="47" t="str">
        <f>IF(ISNUMBER(san_table_data!W457), IF(san_table_data!W457=-999,"NA",san_table_data!W457), "-")</f>
        <v>-</v>
      </c>
      <c r="X460" s="47"/>
      <c r="Y460" s="47"/>
      <c r="Z460" s="62" t="str">
        <f>IF(ISNUMBER(san_table_data!Z457), IF(san_table_data!Z457=-999,"NA",IF(san_table_data!Z457&gt;99, "&gt;99", IF(san_table_data!Z457&lt;1, "&lt;1", san_table_data!Z457))), "-")</f>
        <v>-</v>
      </c>
      <c r="AA460" s="63" t="str">
        <f>IF(ISNUMBER(san_table_data!AA457), IF(san_table_data!AA457=-999,"NA",IF(san_table_data!AA457&gt;99, "&gt;99", IF(san_table_data!AA457&lt;1, "&lt;1", san_table_data!AA457))), "-")</f>
        <v>-</v>
      </c>
      <c r="AB460" s="63" t="str">
        <f>IF(ISNUMBER(san_table_data!AB457), IF(san_table_data!AB457=-999,"NA",IF(san_table_data!AB457&gt;99, "&gt;99", IF(san_table_data!AB457&lt;1, "&lt;1", san_table_data!AB457))), "-")</f>
        <v>-</v>
      </c>
      <c r="AC460" s="63" t="str">
        <f>IF(ISNUMBER(san_table_data!AC457), IF(san_table_data!AC457=-999,"NA",IF(san_table_data!AC457&gt;99, "&gt;99", IF(san_table_data!AC457&lt;1, "&lt;1", san_table_data!AC457))), "-")</f>
        <v>-</v>
      </c>
      <c r="AD460" s="59" t="str">
        <f>IF(ISNUMBER(san_table_data!AD457), IF(san_table_data!AD457=-999,"NA",IF(san_table_data!AD457&gt;99, "&gt;99", IF(san_table_data!AD457&lt;1, "&lt;1", san_table_data!AD457))), "-")</f>
        <v>-</v>
      </c>
      <c r="AE460" s="59" t="str">
        <f>IF(ISNUMBER(san_table_data!AE457), IF(san_table_data!AE457=-999,"NA",IF(san_table_data!AE457&gt;99, "&gt;99", IF(san_table_data!AE457&lt;1, "&lt;1", san_table_data!AE457))), "-")</f>
        <v>-</v>
      </c>
      <c r="AF460" s="59" t="str">
        <f>IF(ISNUMBER(san_table_data!AF457), IF(san_table_data!AF457=-999,"NA",IF(san_table_data!AF457&gt;99, "&gt;99", IF(san_table_data!AF457&lt;1, "&lt;1", san_table_data!AF457))), "-")</f>
        <v>-</v>
      </c>
      <c r="AG460" s="62" t="str">
        <f>IF(ISNUMBER(san_table_data!AG457), IF(san_table_data!AG457=-999,"NA",IF(san_table_data!AG457&gt;99, "&gt;99", IF(san_table_data!AG457&lt;1, "&lt;1", san_table_data!AG457))), "-")</f>
        <v>-</v>
      </c>
      <c r="AH460" s="63" t="str">
        <f>IF(ISNUMBER(san_table_data!AH457), IF(san_table_data!AH457=-999,"NA",IF(san_table_data!AH457&gt;99, "&gt;99", IF(san_table_data!AH457&lt;1, "&lt;1", san_table_data!AH457))), "-")</f>
        <v>-</v>
      </c>
      <c r="AI460" s="63" t="str">
        <f>IF(ISNUMBER(san_table_data!AI457), IF(san_table_data!AI457=-999,"NA",IF(san_table_data!AI457&gt;99, "&gt;99", IF(san_table_data!AI457&lt;1, "&lt;1", san_table_data!AI457))), "-")</f>
        <v>-</v>
      </c>
      <c r="AJ460" s="63" t="str">
        <f>IF(ISNUMBER(san_table_data!AJ457), IF(san_table_data!AJ457=-999,"NA",IF(san_table_data!AJ457&gt;99, "&gt;99", IF(san_table_data!AJ457&lt;1, "&lt;1", san_table_data!AJ457))), "-")</f>
        <v>-</v>
      </c>
      <c r="AK460" s="59" t="str">
        <f>IF(ISNUMBER(san_table_data!AK457), IF(san_table_data!AK457=-999,"NA",IF(san_table_data!AK457&gt;99, "&gt;99", IF(san_table_data!AK457&lt;1, "&lt;1", san_table_data!AK457))), "-")</f>
        <v>-</v>
      </c>
      <c r="AL460" s="59" t="str">
        <f>IF(ISNUMBER(san_table_data!AL457), IF(san_table_data!AL457=-999,"NA",IF(san_table_data!AL457&gt;99, "&gt;99", IF(san_table_data!AL457&lt;1, "&lt;1", san_table_data!AL457))), "-")</f>
        <v>-</v>
      </c>
      <c r="AM460" s="59" t="str">
        <f>IF(ISNUMBER(san_table_data!AM457), IF(san_table_data!AM457=-999,"NA",IF(san_table_data!AM457&gt;99, "&gt;99", IF(san_table_data!AM457&lt;1, "&lt;1", san_table_data!AM457))), "-")</f>
        <v>-</v>
      </c>
      <c r="AN460" s="62" t="str">
        <f>IF(ISNUMBER(san_table_data!AN457), IF(san_table_data!AN457=-999,"NA",IF(san_table_data!AN457&gt;99, "&gt;99", IF(san_table_data!AN457&lt;1, "&lt;1", san_table_data!AN457))), "-")</f>
        <v>-</v>
      </c>
      <c r="AO460" s="63" t="str">
        <f>IF(ISNUMBER(san_table_data!AO457), IF(san_table_data!AO457=-999,"NA",IF(san_table_data!AO457&gt;99, "&gt;99", IF(san_table_data!AO457&lt;1, "&lt;1", san_table_data!AO457))), "-")</f>
        <v>-</v>
      </c>
      <c r="AP460" s="63" t="str">
        <f>IF(ISNUMBER(san_table_data!AP457), IF(san_table_data!AP457=-999,"NA",IF(san_table_data!AP457&gt;99, "&gt;99", IF(san_table_data!AP457&lt;1, "&lt;1", san_table_data!AP457))), "-")</f>
        <v>-</v>
      </c>
      <c r="AQ460" s="63" t="str">
        <f>IF(ISNUMBER(san_table_data!AQ457), IF(san_table_data!AQ457=-999,"NA",IF(san_table_data!AQ457&gt;99, "&gt;99", IF(san_table_data!AQ457&lt;1, "&lt;1", san_table_data!AQ457))), "-")</f>
        <v>-</v>
      </c>
      <c r="AR460" s="59" t="str">
        <f>IF(ISNUMBER(san_table_data!AR457), IF(san_table_data!AR457=-999,"NA",IF(san_table_data!AR457&gt;99, "&gt;99", IF(san_table_data!AR457&lt;1, "&lt;1", san_table_data!AR457))), "-")</f>
        <v>-</v>
      </c>
      <c r="AS460" s="59" t="str">
        <f>IF(ISNUMBER(san_table_data!AS457), IF(san_table_data!AS457=-999,"NA",IF(san_table_data!AS457&gt;99, "&gt;99", IF(san_table_data!AS457&lt;1, "&lt;1", san_table_data!AS457))), "-")</f>
        <v>-</v>
      </c>
      <c r="AT460" s="59" t="str">
        <f>IF(ISNUMBER(san_table_data!AT457), IF(san_table_data!AT457=-999,"NA",IF(san_table_data!AT457&gt;99, "&gt;99", IF(san_table_data!AT457&lt;1, "&lt;1", san_table_data!AT457))), "-")</f>
        <v>-</v>
      </c>
    </row>
    <row r="461" x14ac:dyDescent="0.25">
      <c r="A461" s="56" t="str">
        <f>IF(ISBLANK(san_table_data!A458), "", san_table_data!A458)</f>
        <v/>
      </c>
      <c r="B461" s="56" t="str">
        <f>IF(ISBLANK(san_table_data!B458), "", san_table_data!B458)</f>
        <v/>
      </c>
      <c r="C461" s="57" t="str">
        <f>IF(ISNUMBER(san_table_data!C458), san_table_data!C458, "-")</f>
        <v>-</v>
      </c>
      <c r="D461" s="58" t="str">
        <f>IF(ISNUMBER(san_table_data!D458), san_table_data!D458, "-")</f>
        <v>-</v>
      </c>
      <c r="E461" s="59" t="str">
        <f>IF(ISNUMBER(san_table_data!E458), san_table_data!E458, "-")</f>
        <v>-</v>
      </c>
      <c r="F461" s="60" t="str">
        <f>IF(ISNUMBER(san_table_data!F458), IF(san_table_data!F458=-999,"NA",IF(san_table_data!F458&gt;99, "&gt;99", IF(san_table_data!F458&lt;1, "&lt;1", san_table_data!F458))), "-")</f>
        <v>-</v>
      </c>
      <c r="G461" s="59" t="str">
        <f>IF(ISNUMBER(san_table_data!G458), IF(san_table_data!G458=-999,"NA",IF(san_table_data!G458&gt;99, "&gt;99", IF(san_table_data!G458&lt;1, "&lt;1", san_table_data!G458))), "-")</f>
        <v>-</v>
      </c>
      <c r="H461" s="59" t="str">
        <f>IF(ISNUMBER(san_table_data!H458), IF(san_table_data!H458=-999,"NA",IF(san_table_data!H458&gt;99, "&gt;99", IF(san_table_data!H458&lt;1, "&lt;1", san_table_data!H458))), "-")</f>
        <v>-</v>
      </c>
      <c r="I461" s="61" t="str">
        <f>IF(ISNUMBER(san_table_data!I458), IF(san_table_data!I458=-999,"NA",IF(san_table_data!I458&gt;99, "&gt;99", IF(san_table_data!I458&lt;1, "&lt;1", san_table_data!I458))), "-")</f>
        <v>-</v>
      </c>
      <c r="J461" s="47" t="str">
        <f>IF(ISNUMBER(san_table_data!J458), IF(san_table_data!J458=-999,"NA",san_table_data!J458), "-")</f>
        <v>-</v>
      </c>
      <c r="K461" s="47" t="str">
        <f>IF(ISNUMBER(san_table_data!K458), IF(san_table_data!K458=-999,"NA",san_table_data!K458), "-")</f>
        <v>-</v>
      </c>
      <c r="L461" s="60" t="str">
        <f>IF(ISNUMBER(san_table_data!L458), IF(san_table_data!L458=-999,"NA",IF(san_table_data!L458&gt;99, "&gt;99", IF(san_table_data!L458&lt;1, "&lt;1", san_table_data!L458))), "-")</f>
        <v>-</v>
      </c>
      <c r="M461" s="59" t="str">
        <f>IF(ISNUMBER(san_table_data!M458), IF(san_table_data!M458=-999,"NA",IF(san_table_data!M458&gt;99, "&gt;99", IF(san_table_data!M458&lt;1, "&lt;1", san_table_data!M458))), "-")</f>
        <v>-</v>
      </c>
      <c r="N461" s="59" t="str">
        <f>IF(ISNUMBER(san_table_data!N458), IF(san_table_data!N458=-999,"NA",IF(san_table_data!N458&gt;99, "&gt;99", IF(san_table_data!N458&lt;1, "&lt;1", san_table_data!N458))), "-")</f>
        <v>-</v>
      </c>
      <c r="O461" s="61" t="str">
        <f>IF(ISNUMBER(san_table_data!O458), IF(san_table_data!O458=-999,"NA",IF(san_table_data!O458&gt;99, "&gt;99", IF(san_table_data!O458&lt;1, "&lt;1", san_table_data!O458))), "-")</f>
        <v>-</v>
      </c>
      <c r="P461" s="47" t="str">
        <f>IF(ISNUMBER(san_table_data!P458), IF(san_table_data!P458=-999,"NA",san_table_data!P458), "-")</f>
        <v>-</v>
      </c>
      <c r="Q461" s="47" t="str">
        <f>IF(ISNUMBER(san_table_data!Q458), IF(san_table_data!Q458=-999,"NA",san_table_data!Q458), "-")</f>
        <v>-</v>
      </c>
      <c r="R461" s="60" t="str">
        <f>IF(ISNUMBER(san_table_data!R458), IF(san_table_data!R458=-999,"NA",IF(san_table_data!R458&gt;99, "&gt;99", IF(san_table_data!R458&lt;1, "&lt;1", san_table_data!R458))), "-")</f>
        <v>-</v>
      </c>
      <c r="S461" s="59" t="str">
        <f>IF(ISNUMBER(san_table_data!S458), IF(san_table_data!S458=-999,"NA",IF(san_table_data!S458&gt;99, "&gt;99", IF(san_table_data!S458&lt;1, "&lt;1", san_table_data!S458))), "-")</f>
        <v>-</v>
      </c>
      <c r="T461" s="59" t="str">
        <f>IF(ISNUMBER(san_table_data!T458), IF(san_table_data!T458=-999,"NA",IF(san_table_data!T458&gt;99, "&gt;99", IF(san_table_data!T458&lt;1, "&lt;1", san_table_data!T458))), "-")</f>
        <v>-</v>
      </c>
      <c r="U461" s="61" t="str">
        <f>IF(ISNUMBER(san_table_data!U458), IF(san_table_data!U458=-999,"NA",IF(san_table_data!U458&gt;99, "&gt;99", IF(san_table_data!U458&lt;1, "&lt;1", san_table_data!U458))), "-")</f>
        <v>-</v>
      </c>
      <c r="V461" s="47" t="str">
        <f>IF(ISNUMBER(san_table_data!V458), IF(san_table_data!V458=-999,"NA",san_table_data!V458), "-")</f>
        <v>-</v>
      </c>
      <c r="W461" s="47" t="str">
        <f>IF(ISNUMBER(san_table_data!W458), IF(san_table_data!W458=-999,"NA",san_table_data!W458), "-")</f>
        <v>-</v>
      </c>
      <c r="X461" s="47"/>
      <c r="Y461" s="47"/>
      <c r="Z461" s="62" t="str">
        <f>IF(ISNUMBER(san_table_data!Z458), IF(san_table_data!Z458=-999,"NA",IF(san_table_data!Z458&gt;99, "&gt;99", IF(san_table_data!Z458&lt;1, "&lt;1", san_table_data!Z458))), "-")</f>
        <v>-</v>
      </c>
      <c r="AA461" s="63" t="str">
        <f>IF(ISNUMBER(san_table_data!AA458), IF(san_table_data!AA458=-999,"NA",IF(san_table_data!AA458&gt;99, "&gt;99", IF(san_table_data!AA458&lt;1, "&lt;1", san_table_data!AA458))), "-")</f>
        <v>-</v>
      </c>
      <c r="AB461" s="63" t="str">
        <f>IF(ISNUMBER(san_table_data!AB458), IF(san_table_data!AB458=-999,"NA",IF(san_table_data!AB458&gt;99, "&gt;99", IF(san_table_data!AB458&lt;1, "&lt;1", san_table_data!AB458))), "-")</f>
        <v>-</v>
      </c>
      <c r="AC461" s="63" t="str">
        <f>IF(ISNUMBER(san_table_data!AC458), IF(san_table_data!AC458=-999,"NA",IF(san_table_data!AC458&gt;99, "&gt;99", IF(san_table_data!AC458&lt;1, "&lt;1", san_table_data!AC458))), "-")</f>
        <v>-</v>
      </c>
      <c r="AD461" s="59" t="str">
        <f>IF(ISNUMBER(san_table_data!AD458), IF(san_table_data!AD458=-999,"NA",IF(san_table_data!AD458&gt;99, "&gt;99", IF(san_table_data!AD458&lt;1, "&lt;1", san_table_data!AD458))), "-")</f>
        <v>-</v>
      </c>
      <c r="AE461" s="59" t="str">
        <f>IF(ISNUMBER(san_table_data!AE458), IF(san_table_data!AE458=-999,"NA",IF(san_table_data!AE458&gt;99, "&gt;99", IF(san_table_data!AE458&lt;1, "&lt;1", san_table_data!AE458))), "-")</f>
        <v>-</v>
      </c>
      <c r="AF461" s="59" t="str">
        <f>IF(ISNUMBER(san_table_data!AF458), IF(san_table_data!AF458=-999,"NA",IF(san_table_data!AF458&gt;99, "&gt;99", IF(san_table_data!AF458&lt;1, "&lt;1", san_table_data!AF458))), "-")</f>
        <v>-</v>
      </c>
      <c r="AG461" s="62" t="str">
        <f>IF(ISNUMBER(san_table_data!AG458), IF(san_table_data!AG458=-999,"NA",IF(san_table_data!AG458&gt;99, "&gt;99", IF(san_table_data!AG458&lt;1, "&lt;1", san_table_data!AG458))), "-")</f>
        <v>-</v>
      </c>
      <c r="AH461" s="63" t="str">
        <f>IF(ISNUMBER(san_table_data!AH458), IF(san_table_data!AH458=-999,"NA",IF(san_table_data!AH458&gt;99, "&gt;99", IF(san_table_data!AH458&lt;1, "&lt;1", san_table_data!AH458))), "-")</f>
        <v>-</v>
      </c>
      <c r="AI461" s="63" t="str">
        <f>IF(ISNUMBER(san_table_data!AI458), IF(san_table_data!AI458=-999,"NA",IF(san_table_data!AI458&gt;99, "&gt;99", IF(san_table_data!AI458&lt;1, "&lt;1", san_table_data!AI458))), "-")</f>
        <v>-</v>
      </c>
      <c r="AJ461" s="63" t="str">
        <f>IF(ISNUMBER(san_table_data!AJ458), IF(san_table_data!AJ458=-999,"NA",IF(san_table_data!AJ458&gt;99, "&gt;99", IF(san_table_data!AJ458&lt;1, "&lt;1", san_table_data!AJ458))), "-")</f>
        <v>-</v>
      </c>
      <c r="AK461" s="59" t="str">
        <f>IF(ISNUMBER(san_table_data!AK458), IF(san_table_data!AK458=-999,"NA",IF(san_table_data!AK458&gt;99, "&gt;99", IF(san_table_data!AK458&lt;1, "&lt;1", san_table_data!AK458))), "-")</f>
        <v>-</v>
      </c>
      <c r="AL461" s="59" t="str">
        <f>IF(ISNUMBER(san_table_data!AL458), IF(san_table_data!AL458=-999,"NA",IF(san_table_data!AL458&gt;99, "&gt;99", IF(san_table_data!AL458&lt;1, "&lt;1", san_table_data!AL458))), "-")</f>
        <v>-</v>
      </c>
      <c r="AM461" s="59" t="str">
        <f>IF(ISNUMBER(san_table_data!AM458), IF(san_table_data!AM458=-999,"NA",IF(san_table_data!AM458&gt;99, "&gt;99", IF(san_table_data!AM458&lt;1, "&lt;1", san_table_data!AM458))), "-")</f>
        <v>-</v>
      </c>
      <c r="AN461" s="62" t="str">
        <f>IF(ISNUMBER(san_table_data!AN458), IF(san_table_data!AN458=-999,"NA",IF(san_table_data!AN458&gt;99, "&gt;99", IF(san_table_data!AN458&lt;1, "&lt;1", san_table_data!AN458))), "-")</f>
        <v>-</v>
      </c>
      <c r="AO461" s="63" t="str">
        <f>IF(ISNUMBER(san_table_data!AO458), IF(san_table_data!AO458=-999,"NA",IF(san_table_data!AO458&gt;99, "&gt;99", IF(san_table_data!AO458&lt;1, "&lt;1", san_table_data!AO458))), "-")</f>
        <v>-</v>
      </c>
      <c r="AP461" s="63" t="str">
        <f>IF(ISNUMBER(san_table_data!AP458), IF(san_table_data!AP458=-999,"NA",IF(san_table_data!AP458&gt;99, "&gt;99", IF(san_table_data!AP458&lt;1, "&lt;1", san_table_data!AP458))), "-")</f>
        <v>-</v>
      </c>
      <c r="AQ461" s="63" t="str">
        <f>IF(ISNUMBER(san_table_data!AQ458), IF(san_table_data!AQ458=-999,"NA",IF(san_table_data!AQ458&gt;99, "&gt;99", IF(san_table_data!AQ458&lt;1, "&lt;1", san_table_data!AQ458))), "-")</f>
        <v>-</v>
      </c>
      <c r="AR461" s="59" t="str">
        <f>IF(ISNUMBER(san_table_data!AR458), IF(san_table_data!AR458=-999,"NA",IF(san_table_data!AR458&gt;99, "&gt;99", IF(san_table_data!AR458&lt;1, "&lt;1", san_table_data!AR458))), "-")</f>
        <v>-</v>
      </c>
      <c r="AS461" s="59" t="str">
        <f>IF(ISNUMBER(san_table_data!AS458), IF(san_table_data!AS458=-999,"NA",IF(san_table_data!AS458&gt;99, "&gt;99", IF(san_table_data!AS458&lt;1, "&lt;1", san_table_data!AS458))), "-")</f>
        <v>-</v>
      </c>
      <c r="AT461" s="59" t="str">
        <f>IF(ISNUMBER(san_table_data!AT458), IF(san_table_data!AT458=-999,"NA",IF(san_table_data!AT458&gt;99, "&gt;99", IF(san_table_data!AT458&lt;1, "&lt;1", san_table_data!AT458))), "-")</f>
        <v>-</v>
      </c>
    </row>
    <row r="462" x14ac:dyDescent="0.25">
      <c r="A462" s="56" t="str">
        <f>IF(ISBLANK(san_table_data!A459), "", san_table_data!A459)</f>
        <v/>
      </c>
      <c r="B462" s="56" t="str">
        <f>IF(ISBLANK(san_table_data!B459), "", san_table_data!B459)</f>
        <v/>
      </c>
      <c r="C462" s="57" t="str">
        <f>IF(ISNUMBER(san_table_data!C459), san_table_data!C459, "-")</f>
        <v>-</v>
      </c>
      <c r="D462" s="58" t="str">
        <f>IF(ISNUMBER(san_table_data!D459), san_table_data!D459, "-")</f>
        <v>-</v>
      </c>
      <c r="E462" s="59" t="str">
        <f>IF(ISNUMBER(san_table_data!E459), san_table_data!E459, "-")</f>
        <v>-</v>
      </c>
      <c r="F462" s="60" t="str">
        <f>IF(ISNUMBER(san_table_data!F459), IF(san_table_data!F459=-999,"NA",IF(san_table_data!F459&gt;99, "&gt;99", IF(san_table_data!F459&lt;1, "&lt;1", san_table_data!F459))), "-")</f>
        <v>-</v>
      </c>
      <c r="G462" s="59" t="str">
        <f>IF(ISNUMBER(san_table_data!G459), IF(san_table_data!G459=-999,"NA",IF(san_table_data!G459&gt;99, "&gt;99", IF(san_table_data!G459&lt;1, "&lt;1", san_table_data!G459))), "-")</f>
        <v>-</v>
      </c>
      <c r="H462" s="59" t="str">
        <f>IF(ISNUMBER(san_table_data!H459), IF(san_table_data!H459=-999,"NA",IF(san_table_data!H459&gt;99, "&gt;99", IF(san_table_data!H459&lt;1, "&lt;1", san_table_data!H459))), "-")</f>
        <v>-</v>
      </c>
      <c r="I462" s="61" t="str">
        <f>IF(ISNUMBER(san_table_data!I459), IF(san_table_data!I459=-999,"NA",IF(san_table_data!I459&gt;99, "&gt;99", IF(san_table_data!I459&lt;1, "&lt;1", san_table_data!I459))), "-")</f>
        <v>-</v>
      </c>
      <c r="J462" s="47" t="str">
        <f>IF(ISNUMBER(san_table_data!J459), IF(san_table_data!J459=-999,"NA",san_table_data!J459), "-")</f>
        <v>-</v>
      </c>
      <c r="K462" s="47" t="str">
        <f>IF(ISNUMBER(san_table_data!K459), IF(san_table_data!K459=-999,"NA",san_table_data!K459), "-")</f>
        <v>-</v>
      </c>
      <c r="L462" s="60" t="str">
        <f>IF(ISNUMBER(san_table_data!L459), IF(san_table_data!L459=-999,"NA",IF(san_table_data!L459&gt;99, "&gt;99", IF(san_table_data!L459&lt;1, "&lt;1", san_table_data!L459))), "-")</f>
        <v>-</v>
      </c>
      <c r="M462" s="59" t="str">
        <f>IF(ISNUMBER(san_table_data!M459), IF(san_table_data!M459=-999,"NA",IF(san_table_data!M459&gt;99, "&gt;99", IF(san_table_data!M459&lt;1, "&lt;1", san_table_data!M459))), "-")</f>
        <v>-</v>
      </c>
      <c r="N462" s="59" t="str">
        <f>IF(ISNUMBER(san_table_data!N459), IF(san_table_data!N459=-999,"NA",IF(san_table_data!N459&gt;99, "&gt;99", IF(san_table_data!N459&lt;1, "&lt;1", san_table_data!N459))), "-")</f>
        <v>-</v>
      </c>
      <c r="O462" s="61" t="str">
        <f>IF(ISNUMBER(san_table_data!O459), IF(san_table_data!O459=-999,"NA",IF(san_table_data!O459&gt;99, "&gt;99", IF(san_table_data!O459&lt;1, "&lt;1", san_table_data!O459))), "-")</f>
        <v>-</v>
      </c>
      <c r="P462" s="47" t="str">
        <f>IF(ISNUMBER(san_table_data!P459), IF(san_table_data!P459=-999,"NA",san_table_data!P459), "-")</f>
        <v>-</v>
      </c>
      <c r="Q462" s="47" t="str">
        <f>IF(ISNUMBER(san_table_data!Q459), IF(san_table_data!Q459=-999,"NA",san_table_data!Q459), "-")</f>
        <v>-</v>
      </c>
      <c r="R462" s="60" t="str">
        <f>IF(ISNUMBER(san_table_data!R459), IF(san_table_data!R459=-999,"NA",IF(san_table_data!R459&gt;99, "&gt;99", IF(san_table_data!R459&lt;1, "&lt;1", san_table_data!R459))), "-")</f>
        <v>-</v>
      </c>
      <c r="S462" s="59" t="str">
        <f>IF(ISNUMBER(san_table_data!S459), IF(san_table_data!S459=-999,"NA",IF(san_table_data!S459&gt;99, "&gt;99", IF(san_table_data!S459&lt;1, "&lt;1", san_table_data!S459))), "-")</f>
        <v>-</v>
      </c>
      <c r="T462" s="59" t="str">
        <f>IF(ISNUMBER(san_table_data!T459), IF(san_table_data!T459=-999,"NA",IF(san_table_data!T459&gt;99, "&gt;99", IF(san_table_data!T459&lt;1, "&lt;1", san_table_data!T459))), "-")</f>
        <v>-</v>
      </c>
      <c r="U462" s="61" t="str">
        <f>IF(ISNUMBER(san_table_data!U459), IF(san_table_data!U459=-999,"NA",IF(san_table_data!U459&gt;99, "&gt;99", IF(san_table_data!U459&lt;1, "&lt;1", san_table_data!U459))), "-")</f>
        <v>-</v>
      </c>
      <c r="V462" s="47" t="str">
        <f>IF(ISNUMBER(san_table_data!V459), IF(san_table_data!V459=-999,"NA",san_table_data!V459), "-")</f>
        <v>-</v>
      </c>
      <c r="W462" s="47" t="str">
        <f>IF(ISNUMBER(san_table_data!W459), IF(san_table_data!W459=-999,"NA",san_table_data!W459), "-")</f>
        <v>-</v>
      </c>
      <c r="X462" s="47"/>
      <c r="Y462" s="47"/>
      <c r="Z462" s="62" t="str">
        <f>IF(ISNUMBER(san_table_data!Z459), IF(san_table_data!Z459=-999,"NA",IF(san_table_data!Z459&gt;99, "&gt;99", IF(san_table_data!Z459&lt;1, "&lt;1", san_table_data!Z459))), "-")</f>
        <v>-</v>
      </c>
      <c r="AA462" s="63" t="str">
        <f>IF(ISNUMBER(san_table_data!AA459), IF(san_table_data!AA459=-999,"NA",IF(san_table_data!AA459&gt;99, "&gt;99", IF(san_table_data!AA459&lt;1, "&lt;1", san_table_data!AA459))), "-")</f>
        <v>-</v>
      </c>
      <c r="AB462" s="63" t="str">
        <f>IF(ISNUMBER(san_table_data!AB459), IF(san_table_data!AB459=-999,"NA",IF(san_table_data!AB459&gt;99, "&gt;99", IF(san_table_data!AB459&lt;1, "&lt;1", san_table_data!AB459))), "-")</f>
        <v>-</v>
      </c>
      <c r="AC462" s="63" t="str">
        <f>IF(ISNUMBER(san_table_data!AC459), IF(san_table_data!AC459=-999,"NA",IF(san_table_data!AC459&gt;99, "&gt;99", IF(san_table_data!AC459&lt;1, "&lt;1", san_table_data!AC459))), "-")</f>
        <v>-</v>
      </c>
      <c r="AD462" s="59" t="str">
        <f>IF(ISNUMBER(san_table_data!AD459), IF(san_table_data!AD459=-999,"NA",IF(san_table_data!AD459&gt;99, "&gt;99", IF(san_table_data!AD459&lt;1, "&lt;1", san_table_data!AD459))), "-")</f>
        <v>-</v>
      </c>
      <c r="AE462" s="59" t="str">
        <f>IF(ISNUMBER(san_table_data!AE459), IF(san_table_data!AE459=-999,"NA",IF(san_table_data!AE459&gt;99, "&gt;99", IF(san_table_data!AE459&lt;1, "&lt;1", san_table_data!AE459))), "-")</f>
        <v>-</v>
      </c>
      <c r="AF462" s="59" t="str">
        <f>IF(ISNUMBER(san_table_data!AF459), IF(san_table_data!AF459=-999,"NA",IF(san_table_data!AF459&gt;99, "&gt;99", IF(san_table_data!AF459&lt;1, "&lt;1", san_table_data!AF459))), "-")</f>
        <v>-</v>
      </c>
      <c r="AG462" s="62" t="str">
        <f>IF(ISNUMBER(san_table_data!AG459), IF(san_table_data!AG459=-999,"NA",IF(san_table_data!AG459&gt;99, "&gt;99", IF(san_table_data!AG459&lt;1, "&lt;1", san_table_data!AG459))), "-")</f>
        <v>-</v>
      </c>
      <c r="AH462" s="63" t="str">
        <f>IF(ISNUMBER(san_table_data!AH459), IF(san_table_data!AH459=-999,"NA",IF(san_table_data!AH459&gt;99, "&gt;99", IF(san_table_data!AH459&lt;1, "&lt;1", san_table_data!AH459))), "-")</f>
        <v>-</v>
      </c>
      <c r="AI462" s="63" t="str">
        <f>IF(ISNUMBER(san_table_data!AI459), IF(san_table_data!AI459=-999,"NA",IF(san_table_data!AI459&gt;99, "&gt;99", IF(san_table_data!AI459&lt;1, "&lt;1", san_table_data!AI459))), "-")</f>
        <v>-</v>
      </c>
      <c r="AJ462" s="63" t="str">
        <f>IF(ISNUMBER(san_table_data!AJ459), IF(san_table_data!AJ459=-999,"NA",IF(san_table_data!AJ459&gt;99, "&gt;99", IF(san_table_data!AJ459&lt;1, "&lt;1", san_table_data!AJ459))), "-")</f>
        <v>-</v>
      </c>
      <c r="AK462" s="59" t="str">
        <f>IF(ISNUMBER(san_table_data!AK459), IF(san_table_data!AK459=-999,"NA",IF(san_table_data!AK459&gt;99, "&gt;99", IF(san_table_data!AK459&lt;1, "&lt;1", san_table_data!AK459))), "-")</f>
        <v>-</v>
      </c>
      <c r="AL462" s="59" t="str">
        <f>IF(ISNUMBER(san_table_data!AL459), IF(san_table_data!AL459=-999,"NA",IF(san_table_data!AL459&gt;99, "&gt;99", IF(san_table_data!AL459&lt;1, "&lt;1", san_table_data!AL459))), "-")</f>
        <v>-</v>
      </c>
      <c r="AM462" s="59" t="str">
        <f>IF(ISNUMBER(san_table_data!AM459), IF(san_table_data!AM459=-999,"NA",IF(san_table_data!AM459&gt;99, "&gt;99", IF(san_table_data!AM459&lt;1, "&lt;1", san_table_data!AM459))), "-")</f>
        <v>-</v>
      </c>
      <c r="AN462" s="62" t="str">
        <f>IF(ISNUMBER(san_table_data!AN459), IF(san_table_data!AN459=-999,"NA",IF(san_table_data!AN459&gt;99, "&gt;99", IF(san_table_data!AN459&lt;1, "&lt;1", san_table_data!AN459))), "-")</f>
        <v>-</v>
      </c>
      <c r="AO462" s="63" t="str">
        <f>IF(ISNUMBER(san_table_data!AO459), IF(san_table_data!AO459=-999,"NA",IF(san_table_data!AO459&gt;99, "&gt;99", IF(san_table_data!AO459&lt;1, "&lt;1", san_table_data!AO459))), "-")</f>
        <v>-</v>
      </c>
      <c r="AP462" s="63" t="str">
        <f>IF(ISNUMBER(san_table_data!AP459), IF(san_table_data!AP459=-999,"NA",IF(san_table_data!AP459&gt;99, "&gt;99", IF(san_table_data!AP459&lt;1, "&lt;1", san_table_data!AP459))), "-")</f>
        <v>-</v>
      </c>
      <c r="AQ462" s="63" t="str">
        <f>IF(ISNUMBER(san_table_data!AQ459), IF(san_table_data!AQ459=-999,"NA",IF(san_table_data!AQ459&gt;99, "&gt;99", IF(san_table_data!AQ459&lt;1, "&lt;1", san_table_data!AQ459))), "-")</f>
        <v>-</v>
      </c>
      <c r="AR462" s="59" t="str">
        <f>IF(ISNUMBER(san_table_data!AR459), IF(san_table_data!AR459=-999,"NA",IF(san_table_data!AR459&gt;99, "&gt;99", IF(san_table_data!AR459&lt;1, "&lt;1", san_table_data!AR459))), "-")</f>
        <v>-</v>
      </c>
      <c r="AS462" s="59" t="str">
        <f>IF(ISNUMBER(san_table_data!AS459), IF(san_table_data!AS459=-999,"NA",IF(san_table_data!AS459&gt;99, "&gt;99", IF(san_table_data!AS459&lt;1, "&lt;1", san_table_data!AS459))), "-")</f>
        <v>-</v>
      </c>
      <c r="AT462" s="59" t="str">
        <f>IF(ISNUMBER(san_table_data!AT459), IF(san_table_data!AT459=-999,"NA",IF(san_table_data!AT459&gt;99, "&gt;99", IF(san_table_data!AT459&lt;1, "&lt;1", san_table_data!AT459))), "-")</f>
        <v>-</v>
      </c>
    </row>
    <row r="463" x14ac:dyDescent="0.25">
      <c r="A463" s="56" t="str">
        <f>IF(ISBLANK(san_table_data!A460), "", san_table_data!A460)</f>
        <v/>
      </c>
      <c r="B463" s="56" t="str">
        <f>IF(ISBLANK(san_table_data!B460), "", san_table_data!B460)</f>
        <v/>
      </c>
      <c r="C463" s="57" t="str">
        <f>IF(ISNUMBER(san_table_data!C460), san_table_data!C460, "-")</f>
        <v>-</v>
      </c>
      <c r="D463" s="58" t="str">
        <f>IF(ISNUMBER(san_table_data!D460), san_table_data!D460, "-")</f>
        <v>-</v>
      </c>
      <c r="E463" s="59" t="str">
        <f>IF(ISNUMBER(san_table_data!E460), san_table_data!E460, "-")</f>
        <v>-</v>
      </c>
      <c r="F463" s="60" t="str">
        <f>IF(ISNUMBER(san_table_data!F460), IF(san_table_data!F460=-999,"NA",IF(san_table_data!F460&gt;99, "&gt;99", IF(san_table_data!F460&lt;1, "&lt;1", san_table_data!F460))), "-")</f>
        <v>-</v>
      </c>
      <c r="G463" s="59" t="str">
        <f>IF(ISNUMBER(san_table_data!G460), IF(san_table_data!G460=-999,"NA",IF(san_table_data!G460&gt;99, "&gt;99", IF(san_table_data!G460&lt;1, "&lt;1", san_table_data!G460))), "-")</f>
        <v>-</v>
      </c>
      <c r="H463" s="59" t="str">
        <f>IF(ISNUMBER(san_table_data!H460), IF(san_table_data!H460=-999,"NA",IF(san_table_data!H460&gt;99, "&gt;99", IF(san_table_data!H460&lt;1, "&lt;1", san_table_data!H460))), "-")</f>
        <v>-</v>
      </c>
      <c r="I463" s="61" t="str">
        <f>IF(ISNUMBER(san_table_data!I460), IF(san_table_data!I460=-999,"NA",IF(san_table_data!I460&gt;99, "&gt;99", IF(san_table_data!I460&lt;1, "&lt;1", san_table_data!I460))), "-")</f>
        <v>-</v>
      </c>
      <c r="J463" s="47" t="str">
        <f>IF(ISNUMBER(san_table_data!J460), IF(san_table_data!J460=-999,"NA",san_table_data!J460), "-")</f>
        <v>-</v>
      </c>
      <c r="K463" s="47" t="str">
        <f>IF(ISNUMBER(san_table_data!K460), IF(san_table_data!K460=-999,"NA",san_table_data!K460), "-")</f>
        <v>-</v>
      </c>
      <c r="L463" s="60" t="str">
        <f>IF(ISNUMBER(san_table_data!L460), IF(san_table_data!L460=-999,"NA",IF(san_table_data!L460&gt;99, "&gt;99", IF(san_table_data!L460&lt;1, "&lt;1", san_table_data!L460))), "-")</f>
        <v>-</v>
      </c>
      <c r="M463" s="59" t="str">
        <f>IF(ISNUMBER(san_table_data!M460), IF(san_table_data!M460=-999,"NA",IF(san_table_data!M460&gt;99, "&gt;99", IF(san_table_data!M460&lt;1, "&lt;1", san_table_data!M460))), "-")</f>
        <v>-</v>
      </c>
      <c r="N463" s="59" t="str">
        <f>IF(ISNUMBER(san_table_data!N460), IF(san_table_data!N460=-999,"NA",IF(san_table_data!N460&gt;99, "&gt;99", IF(san_table_data!N460&lt;1, "&lt;1", san_table_data!N460))), "-")</f>
        <v>-</v>
      </c>
      <c r="O463" s="61" t="str">
        <f>IF(ISNUMBER(san_table_data!O460), IF(san_table_data!O460=-999,"NA",IF(san_table_data!O460&gt;99, "&gt;99", IF(san_table_data!O460&lt;1, "&lt;1", san_table_data!O460))), "-")</f>
        <v>-</v>
      </c>
      <c r="P463" s="47" t="str">
        <f>IF(ISNUMBER(san_table_data!P460), IF(san_table_data!P460=-999,"NA",san_table_data!P460), "-")</f>
        <v>-</v>
      </c>
      <c r="Q463" s="47" t="str">
        <f>IF(ISNUMBER(san_table_data!Q460), IF(san_table_data!Q460=-999,"NA",san_table_data!Q460), "-")</f>
        <v>-</v>
      </c>
      <c r="R463" s="60" t="str">
        <f>IF(ISNUMBER(san_table_data!R460), IF(san_table_data!R460=-999,"NA",IF(san_table_data!R460&gt;99, "&gt;99", IF(san_table_data!R460&lt;1, "&lt;1", san_table_data!R460))), "-")</f>
        <v>-</v>
      </c>
      <c r="S463" s="59" t="str">
        <f>IF(ISNUMBER(san_table_data!S460), IF(san_table_data!S460=-999,"NA",IF(san_table_data!S460&gt;99, "&gt;99", IF(san_table_data!S460&lt;1, "&lt;1", san_table_data!S460))), "-")</f>
        <v>-</v>
      </c>
      <c r="T463" s="59" t="str">
        <f>IF(ISNUMBER(san_table_data!T460), IF(san_table_data!T460=-999,"NA",IF(san_table_data!T460&gt;99, "&gt;99", IF(san_table_data!T460&lt;1, "&lt;1", san_table_data!T460))), "-")</f>
        <v>-</v>
      </c>
      <c r="U463" s="61" t="str">
        <f>IF(ISNUMBER(san_table_data!U460), IF(san_table_data!U460=-999,"NA",IF(san_table_data!U460&gt;99, "&gt;99", IF(san_table_data!U460&lt;1, "&lt;1", san_table_data!U460))), "-")</f>
        <v>-</v>
      </c>
      <c r="V463" s="47" t="str">
        <f>IF(ISNUMBER(san_table_data!V460), IF(san_table_data!V460=-999,"NA",san_table_data!V460), "-")</f>
        <v>-</v>
      </c>
      <c r="W463" s="47" t="str">
        <f>IF(ISNUMBER(san_table_data!W460), IF(san_table_data!W460=-999,"NA",san_table_data!W460), "-")</f>
        <v>-</v>
      </c>
      <c r="X463" s="47"/>
      <c r="Y463" s="47"/>
      <c r="Z463" s="62" t="str">
        <f>IF(ISNUMBER(san_table_data!Z460), IF(san_table_data!Z460=-999,"NA",IF(san_table_data!Z460&gt;99, "&gt;99", IF(san_table_data!Z460&lt;1, "&lt;1", san_table_data!Z460))), "-")</f>
        <v>-</v>
      </c>
      <c r="AA463" s="63" t="str">
        <f>IF(ISNUMBER(san_table_data!AA460), IF(san_table_data!AA460=-999,"NA",IF(san_table_data!AA460&gt;99, "&gt;99", IF(san_table_data!AA460&lt;1, "&lt;1", san_table_data!AA460))), "-")</f>
        <v>-</v>
      </c>
      <c r="AB463" s="63" t="str">
        <f>IF(ISNUMBER(san_table_data!AB460), IF(san_table_data!AB460=-999,"NA",IF(san_table_data!AB460&gt;99, "&gt;99", IF(san_table_data!AB460&lt;1, "&lt;1", san_table_data!AB460))), "-")</f>
        <v>-</v>
      </c>
      <c r="AC463" s="63" t="str">
        <f>IF(ISNUMBER(san_table_data!AC460), IF(san_table_data!AC460=-999,"NA",IF(san_table_data!AC460&gt;99, "&gt;99", IF(san_table_data!AC460&lt;1, "&lt;1", san_table_data!AC460))), "-")</f>
        <v>-</v>
      </c>
      <c r="AD463" s="59" t="str">
        <f>IF(ISNUMBER(san_table_data!AD460), IF(san_table_data!AD460=-999,"NA",IF(san_table_data!AD460&gt;99, "&gt;99", IF(san_table_data!AD460&lt;1, "&lt;1", san_table_data!AD460))), "-")</f>
        <v>-</v>
      </c>
      <c r="AE463" s="59" t="str">
        <f>IF(ISNUMBER(san_table_data!AE460), IF(san_table_data!AE460=-999,"NA",IF(san_table_data!AE460&gt;99, "&gt;99", IF(san_table_data!AE460&lt;1, "&lt;1", san_table_data!AE460))), "-")</f>
        <v>-</v>
      </c>
      <c r="AF463" s="59" t="str">
        <f>IF(ISNUMBER(san_table_data!AF460), IF(san_table_data!AF460=-999,"NA",IF(san_table_data!AF460&gt;99, "&gt;99", IF(san_table_data!AF460&lt;1, "&lt;1", san_table_data!AF460))), "-")</f>
        <v>-</v>
      </c>
      <c r="AG463" s="62" t="str">
        <f>IF(ISNUMBER(san_table_data!AG460), IF(san_table_data!AG460=-999,"NA",IF(san_table_data!AG460&gt;99, "&gt;99", IF(san_table_data!AG460&lt;1, "&lt;1", san_table_data!AG460))), "-")</f>
        <v>-</v>
      </c>
      <c r="AH463" s="63" t="str">
        <f>IF(ISNUMBER(san_table_data!AH460), IF(san_table_data!AH460=-999,"NA",IF(san_table_data!AH460&gt;99, "&gt;99", IF(san_table_data!AH460&lt;1, "&lt;1", san_table_data!AH460))), "-")</f>
        <v>-</v>
      </c>
      <c r="AI463" s="63" t="str">
        <f>IF(ISNUMBER(san_table_data!AI460), IF(san_table_data!AI460=-999,"NA",IF(san_table_data!AI460&gt;99, "&gt;99", IF(san_table_data!AI460&lt;1, "&lt;1", san_table_data!AI460))), "-")</f>
        <v>-</v>
      </c>
      <c r="AJ463" s="63" t="str">
        <f>IF(ISNUMBER(san_table_data!AJ460), IF(san_table_data!AJ460=-999,"NA",IF(san_table_data!AJ460&gt;99, "&gt;99", IF(san_table_data!AJ460&lt;1, "&lt;1", san_table_data!AJ460))), "-")</f>
        <v>-</v>
      </c>
      <c r="AK463" s="59" t="str">
        <f>IF(ISNUMBER(san_table_data!AK460), IF(san_table_data!AK460=-999,"NA",IF(san_table_data!AK460&gt;99, "&gt;99", IF(san_table_data!AK460&lt;1, "&lt;1", san_table_data!AK460))), "-")</f>
        <v>-</v>
      </c>
      <c r="AL463" s="59" t="str">
        <f>IF(ISNUMBER(san_table_data!AL460), IF(san_table_data!AL460=-999,"NA",IF(san_table_data!AL460&gt;99, "&gt;99", IF(san_table_data!AL460&lt;1, "&lt;1", san_table_data!AL460))), "-")</f>
        <v>-</v>
      </c>
      <c r="AM463" s="59" t="str">
        <f>IF(ISNUMBER(san_table_data!AM460), IF(san_table_data!AM460=-999,"NA",IF(san_table_data!AM460&gt;99, "&gt;99", IF(san_table_data!AM460&lt;1, "&lt;1", san_table_data!AM460))), "-")</f>
        <v>-</v>
      </c>
      <c r="AN463" s="62" t="str">
        <f>IF(ISNUMBER(san_table_data!AN460), IF(san_table_data!AN460=-999,"NA",IF(san_table_data!AN460&gt;99, "&gt;99", IF(san_table_data!AN460&lt;1, "&lt;1", san_table_data!AN460))), "-")</f>
        <v>-</v>
      </c>
      <c r="AO463" s="63" t="str">
        <f>IF(ISNUMBER(san_table_data!AO460), IF(san_table_data!AO460=-999,"NA",IF(san_table_data!AO460&gt;99, "&gt;99", IF(san_table_data!AO460&lt;1, "&lt;1", san_table_data!AO460))), "-")</f>
        <v>-</v>
      </c>
      <c r="AP463" s="63" t="str">
        <f>IF(ISNUMBER(san_table_data!AP460), IF(san_table_data!AP460=-999,"NA",IF(san_table_data!AP460&gt;99, "&gt;99", IF(san_table_data!AP460&lt;1, "&lt;1", san_table_data!AP460))), "-")</f>
        <v>-</v>
      </c>
      <c r="AQ463" s="63" t="str">
        <f>IF(ISNUMBER(san_table_data!AQ460), IF(san_table_data!AQ460=-999,"NA",IF(san_table_data!AQ460&gt;99, "&gt;99", IF(san_table_data!AQ460&lt;1, "&lt;1", san_table_data!AQ460))), "-")</f>
        <v>-</v>
      </c>
      <c r="AR463" s="59" t="str">
        <f>IF(ISNUMBER(san_table_data!AR460), IF(san_table_data!AR460=-999,"NA",IF(san_table_data!AR460&gt;99, "&gt;99", IF(san_table_data!AR460&lt;1, "&lt;1", san_table_data!AR460))), "-")</f>
        <v>-</v>
      </c>
      <c r="AS463" s="59" t="str">
        <f>IF(ISNUMBER(san_table_data!AS460), IF(san_table_data!AS460=-999,"NA",IF(san_table_data!AS460&gt;99, "&gt;99", IF(san_table_data!AS460&lt;1, "&lt;1", san_table_data!AS460))), "-")</f>
        <v>-</v>
      </c>
      <c r="AT463" s="59" t="str">
        <f>IF(ISNUMBER(san_table_data!AT460), IF(san_table_data!AT460=-999,"NA",IF(san_table_data!AT460&gt;99, "&gt;99", IF(san_table_data!AT460&lt;1, "&lt;1", san_table_data!AT460))), "-")</f>
        <v>-</v>
      </c>
    </row>
    <row r="464" x14ac:dyDescent="0.25">
      <c r="A464" s="56" t="str">
        <f>IF(ISBLANK(san_table_data!A461), "", san_table_data!A461)</f>
        <v/>
      </c>
      <c r="B464" s="56" t="str">
        <f>IF(ISBLANK(san_table_data!B461), "", san_table_data!B461)</f>
        <v/>
      </c>
      <c r="C464" s="57" t="str">
        <f>IF(ISNUMBER(san_table_data!C461), san_table_data!C461, "-")</f>
        <v>-</v>
      </c>
      <c r="D464" s="58" t="str">
        <f>IF(ISNUMBER(san_table_data!D461), san_table_data!D461, "-")</f>
        <v>-</v>
      </c>
      <c r="E464" s="59" t="str">
        <f>IF(ISNUMBER(san_table_data!E461), san_table_data!E461, "-")</f>
        <v>-</v>
      </c>
      <c r="F464" s="60" t="str">
        <f>IF(ISNUMBER(san_table_data!F461), IF(san_table_data!F461=-999,"NA",IF(san_table_data!F461&gt;99, "&gt;99", IF(san_table_data!F461&lt;1, "&lt;1", san_table_data!F461))), "-")</f>
        <v>-</v>
      </c>
      <c r="G464" s="59" t="str">
        <f>IF(ISNUMBER(san_table_data!G461), IF(san_table_data!G461=-999,"NA",IF(san_table_data!G461&gt;99, "&gt;99", IF(san_table_data!G461&lt;1, "&lt;1", san_table_data!G461))), "-")</f>
        <v>-</v>
      </c>
      <c r="H464" s="59" t="str">
        <f>IF(ISNUMBER(san_table_data!H461), IF(san_table_data!H461=-999,"NA",IF(san_table_data!H461&gt;99, "&gt;99", IF(san_table_data!H461&lt;1, "&lt;1", san_table_data!H461))), "-")</f>
        <v>-</v>
      </c>
      <c r="I464" s="61" t="str">
        <f>IF(ISNUMBER(san_table_data!I461), IF(san_table_data!I461=-999,"NA",IF(san_table_data!I461&gt;99, "&gt;99", IF(san_table_data!I461&lt;1, "&lt;1", san_table_data!I461))), "-")</f>
        <v>-</v>
      </c>
      <c r="J464" s="47" t="str">
        <f>IF(ISNUMBER(san_table_data!J461), IF(san_table_data!J461=-999,"NA",san_table_data!J461), "-")</f>
        <v>-</v>
      </c>
      <c r="K464" s="47" t="str">
        <f>IF(ISNUMBER(san_table_data!K461), IF(san_table_data!K461=-999,"NA",san_table_data!K461), "-")</f>
        <v>-</v>
      </c>
      <c r="L464" s="60" t="str">
        <f>IF(ISNUMBER(san_table_data!L461), IF(san_table_data!L461=-999,"NA",IF(san_table_data!L461&gt;99, "&gt;99", IF(san_table_data!L461&lt;1, "&lt;1", san_table_data!L461))), "-")</f>
        <v>-</v>
      </c>
      <c r="M464" s="59" t="str">
        <f>IF(ISNUMBER(san_table_data!M461), IF(san_table_data!M461=-999,"NA",IF(san_table_data!M461&gt;99, "&gt;99", IF(san_table_data!M461&lt;1, "&lt;1", san_table_data!M461))), "-")</f>
        <v>-</v>
      </c>
      <c r="N464" s="59" t="str">
        <f>IF(ISNUMBER(san_table_data!N461), IF(san_table_data!N461=-999,"NA",IF(san_table_data!N461&gt;99, "&gt;99", IF(san_table_data!N461&lt;1, "&lt;1", san_table_data!N461))), "-")</f>
        <v>-</v>
      </c>
      <c r="O464" s="61" t="str">
        <f>IF(ISNUMBER(san_table_data!O461), IF(san_table_data!O461=-999,"NA",IF(san_table_data!O461&gt;99, "&gt;99", IF(san_table_data!O461&lt;1, "&lt;1", san_table_data!O461))), "-")</f>
        <v>-</v>
      </c>
      <c r="P464" s="47" t="str">
        <f>IF(ISNUMBER(san_table_data!P461), IF(san_table_data!P461=-999,"NA",san_table_data!P461), "-")</f>
        <v>-</v>
      </c>
      <c r="Q464" s="47" t="str">
        <f>IF(ISNUMBER(san_table_data!Q461), IF(san_table_data!Q461=-999,"NA",san_table_data!Q461), "-")</f>
        <v>-</v>
      </c>
      <c r="R464" s="60" t="str">
        <f>IF(ISNUMBER(san_table_data!R461), IF(san_table_data!R461=-999,"NA",IF(san_table_data!R461&gt;99, "&gt;99", IF(san_table_data!R461&lt;1, "&lt;1", san_table_data!R461))), "-")</f>
        <v>-</v>
      </c>
      <c r="S464" s="59" t="str">
        <f>IF(ISNUMBER(san_table_data!S461), IF(san_table_data!S461=-999,"NA",IF(san_table_data!S461&gt;99, "&gt;99", IF(san_table_data!S461&lt;1, "&lt;1", san_table_data!S461))), "-")</f>
        <v>-</v>
      </c>
      <c r="T464" s="59" t="str">
        <f>IF(ISNUMBER(san_table_data!T461), IF(san_table_data!T461=-999,"NA",IF(san_table_data!T461&gt;99, "&gt;99", IF(san_table_data!T461&lt;1, "&lt;1", san_table_data!T461))), "-")</f>
        <v>-</v>
      </c>
      <c r="U464" s="61" t="str">
        <f>IF(ISNUMBER(san_table_data!U461), IF(san_table_data!U461=-999,"NA",IF(san_table_data!U461&gt;99, "&gt;99", IF(san_table_data!U461&lt;1, "&lt;1", san_table_data!U461))), "-")</f>
        <v>-</v>
      </c>
      <c r="V464" s="47" t="str">
        <f>IF(ISNUMBER(san_table_data!V461), IF(san_table_data!V461=-999,"NA",san_table_data!V461), "-")</f>
        <v>-</v>
      </c>
      <c r="W464" s="47" t="str">
        <f>IF(ISNUMBER(san_table_data!W461), IF(san_table_data!W461=-999,"NA",san_table_data!W461), "-")</f>
        <v>-</v>
      </c>
      <c r="X464" s="47"/>
      <c r="Y464" s="47"/>
      <c r="Z464" s="62" t="str">
        <f>IF(ISNUMBER(san_table_data!Z461), IF(san_table_data!Z461=-999,"NA",IF(san_table_data!Z461&gt;99, "&gt;99", IF(san_table_data!Z461&lt;1, "&lt;1", san_table_data!Z461))), "-")</f>
        <v>-</v>
      </c>
      <c r="AA464" s="63" t="str">
        <f>IF(ISNUMBER(san_table_data!AA461), IF(san_table_data!AA461=-999,"NA",IF(san_table_data!AA461&gt;99, "&gt;99", IF(san_table_data!AA461&lt;1, "&lt;1", san_table_data!AA461))), "-")</f>
        <v>-</v>
      </c>
      <c r="AB464" s="63" t="str">
        <f>IF(ISNUMBER(san_table_data!AB461), IF(san_table_data!AB461=-999,"NA",IF(san_table_data!AB461&gt;99, "&gt;99", IF(san_table_data!AB461&lt;1, "&lt;1", san_table_data!AB461))), "-")</f>
        <v>-</v>
      </c>
      <c r="AC464" s="63" t="str">
        <f>IF(ISNUMBER(san_table_data!AC461), IF(san_table_data!AC461=-999,"NA",IF(san_table_data!AC461&gt;99, "&gt;99", IF(san_table_data!AC461&lt;1, "&lt;1", san_table_data!AC461))), "-")</f>
        <v>-</v>
      </c>
      <c r="AD464" s="59" t="str">
        <f>IF(ISNUMBER(san_table_data!AD461), IF(san_table_data!AD461=-999,"NA",IF(san_table_data!AD461&gt;99, "&gt;99", IF(san_table_data!AD461&lt;1, "&lt;1", san_table_data!AD461))), "-")</f>
        <v>-</v>
      </c>
      <c r="AE464" s="59" t="str">
        <f>IF(ISNUMBER(san_table_data!AE461), IF(san_table_data!AE461=-999,"NA",IF(san_table_data!AE461&gt;99, "&gt;99", IF(san_table_data!AE461&lt;1, "&lt;1", san_table_data!AE461))), "-")</f>
        <v>-</v>
      </c>
      <c r="AF464" s="59" t="str">
        <f>IF(ISNUMBER(san_table_data!AF461), IF(san_table_data!AF461=-999,"NA",IF(san_table_data!AF461&gt;99, "&gt;99", IF(san_table_data!AF461&lt;1, "&lt;1", san_table_data!AF461))), "-")</f>
        <v>-</v>
      </c>
      <c r="AG464" s="62" t="str">
        <f>IF(ISNUMBER(san_table_data!AG461), IF(san_table_data!AG461=-999,"NA",IF(san_table_data!AG461&gt;99, "&gt;99", IF(san_table_data!AG461&lt;1, "&lt;1", san_table_data!AG461))), "-")</f>
        <v>-</v>
      </c>
      <c r="AH464" s="63" t="str">
        <f>IF(ISNUMBER(san_table_data!AH461), IF(san_table_data!AH461=-999,"NA",IF(san_table_data!AH461&gt;99, "&gt;99", IF(san_table_data!AH461&lt;1, "&lt;1", san_table_data!AH461))), "-")</f>
        <v>-</v>
      </c>
      <c r="AI464" s="63" t="str">
        <f>IF(ISNUMBER(san_table_data!AI461), IF(san_table_data!AI461=-999,"NA",IF(san_table_data!AI461&gt;99, "&gt;99", IF(san_table_data!AI461&lt;1, "&lt;1", san_table_data!AI461))), "-")</f>
        <v>-</v>
      </c>
      <c r="AJ464" s="63" t="str">
        <f>IF(ISNUMBER(san_table_data!AJ461), IF(san_table_data!AJ461=-999,"NA",IF(san_table_data!AJ461&gt;99, "&gt;99", IF(san_table_data!AJ461&lt;1, "&lt;1", san_table_data!AJ461))), "-")</f>
        <v>-</v>
      </c>
      <c r="AK464" s="59" t="str">
        <f>IF(ISNUMBER(san_table_data!AK461), IF(san_table_data!AK461=-999,"NA",IF(san_table_data!AK461&gt;99, "&gt;99", IF(san_table_data!AK461&lt;1, "&lt;1", san_table_data!AK461))), "-")</f>
        <v>-</v>
      </c>
      <c r="AL464" s="59" t="str">
        <f>IF(ISNUMBER(san_table_data!AL461), IF(san_table_data!AL461=-999,"NA",IF(san_table_data!AL461&gt;99, "&gt;99", IF(san_table_data!AL461&lt;1, "&lt;1", san_table_data!AL461))), "-")</f>
        <v>-</v>
      </c>
      <c r="AM464" s="59" t="str">
        <f>IF(ISNUMBER(san_table_data!AM461), IF(san_table_data!AM461=-999,"NA",IF(san_table_data!AM461&gt;99, "&gt;99", IF(san_table_data!AM461&lt;1, "&lt;1", san_table_data!AM461))), "-")</f>
        <v>-</v>
      </c>
      <c r="AN464" s="62" t="str">
        <f>IF(ISNUMBER(san_table_data!AN461), IF(san_table_data!AN461=-999,"NA",IF(san_table_data!AN461&gt;99, "&gt;99", IF(san_table_data!AN461&lt;1, "&lt;1", san_table_data!AN461))), "-")</f>
        <v>-</v>
      </c>
      <c r="AO464" s="63" t="str">
        <f>IF(ISNUMBER(san_table_data!AO461), IF(san_table_data!AO461=-999,"NA",IF(san_table_data!AO461&gt;99, "&gt;99", IF(san_table_data!AO461&lt;1, "&lt;1", san_table_data!AO461))), "-")</f>
        <v>-</v>
      </c>
      <c r="AP464" s="63" t="str">
        <f>IF(ISNUMBER(san_table_data!AP461), IF(san_table_data!AP461=-999,"NA",IF(san_table_data!AP461&gt;99, "&gt;99", IF(san_table_data!AP461&lt;1, "&lt;1", san_table_data!AP461))), "-")</f>
        <v>-</v>
      </c>
      <c r="AQ464" s="63" t="str">
        <f>IF(ISNUMBER(san_table_data!AQ461), IF(san_table_data!AQ461=-999,"NA",IF(san_table_data!AQ461&gt;99, "&gt;99", IF(san_table_data!AQ461&lt;1, "&lt;1", san_table_data!AQ461))), "-")</f>
        <v>-</v>
      </c>
      <c r="AR464" s="59" t="str">
        <f>IF(ISNUMBER(san_table_data!AR461), IF(san_table_data!AR461=-999,"NA",IF(san_table_data!AR461&gt;99, "&gt;99", IF(san_table_data!AR461&lt;1, "&lt;1", san_table_data!AR461))), "-")</f>
        <v>-</v>
      </c>
      <c r="AS464" s="59" t="str">
        <f>IF(ISNUMBER(san_table_data!AS461), IF(san_table_data!AS461=-999,"NA",IF(san_table_data!AS461&gt;99, "&gt;99", IF(san_table_data!AS461&lt;1, "&lt;1", san_table_data!AS461))), "-")</f>
        <v>-</v>
      </c>
      <c r="AT464" s="59" t="str">
        <f>IF(ISNUMBER(san_table_data!AT461), IF(san_table_data!AT461=-999,"NA",IF(san_table_data!AT461&gt;99, "&gt;99", IF(san_table_data!AT461&lt;1, "&lt;1", san_table_data!AT461))), "-")</f>
        <v>-</v>
      </c>
    </row>
    <row r="465" x14ac:dyDescent="0.25">
      <c r="A465" s="56" t="str">
        <f>IF(ISBLANK(san_table_data!A462), "", san_table_data!A462)</f>
        <v/>
      </c>
      <c r="B465" s="56" t="str">
        <f>IF(ISBLANK(san_table_data!B462), "", san_table_data!B462)</f>
        <v/>
      </c>
      <c r="C465" s="57" t="str">
        <f>IF(ISNUMBER(san_table_data!C462), san_table_data!C462, "-")</f>
        <v>-</v>
      </c>
      <c r="D465" s="58" t="str">
        <f>IF(ISNUMBER(san_table_data!D462), san_table_data!D462, "-")</f>
        <v>-</v>
      </c>
      <c r="E465" s="59" t="str">
        <f>IF(ISNUMBER(san_table_data!E462), san_table_data!E462, "-")</f>
        <v>-</v>
      </c>
      <c r="F465" s="60" t="str">
        <f>IF(ISNUMBER(san_table_data!F462), IF(san_table_data!F462=-999,"NA",IF(san_table_data!F462&gt;99, "&gt;99", IF(san_table_data!F462&lt;1, "&lt;1", san_table_data!F462))), "-")</f>
        <v>-</v>
      </c>
      <c r="G465" s="59" t="str">
        <f>IF(ISNUMBER(san_table_data!G462), IF(san_table_data!G462=-999,"NA",IF(san_table_data!G462&gt;99, "&gt;99", IF(san_table_data!G462&lt;1, "&lt;1", san_table_data!G462))), "-")</f>
        <v>-</v>
      </c>
      <c r="H465" s="59" t="str">
        <f>IF(ISNUMBER(san_table_data!H462), IF(san_table_data!H462=-999,"NA",IF(san_table_data!H462&gt;99, "&gt;99", IF(san_table_data!H462&lt;1, "&lt;1", san_table_data!H462))), "-")</f>
        <v>-</v>
      </c>
      <c r="I465" s="61" t="str">
        <f>IF(ISNUMBER(san_table_data!I462), IF(san_table_data!I462=-999,"NA",IF(san_table_data!I462&gt;99, "&gt;99", IF(san_table_data!I462&lt;1, "&lt;1", san_table_data!I462))), "-")</f>
        <v>-</v>
      </c>
      <c r="J465" s="47" t="str">
        <f>IF(ISNUMBER(san_table_data!J462), IF(san_table_data!J462=-999,"NA",san_table_data!J462), "-")</f>
        <v>-</v>
      </c>
      <c r="K465" s="47" t="str">
        <f>IF(ISNUMBER(san_table_data!K462), IF(san_table_data!K462=-999,"NA",san_table_data!K462), "-")</f>
        <v>-</v>
      </c>
      <c r="L465" s="60" t="str">
        <f>IF(ISNUMBER(san_table_data!L462), IF(san_table_data!L462=-999,"NA",IF(san_table_data!L462&gt;99, "&gt;99", IF(san_table_data!L462&lt;1, "&lt;1", san_table_data!L462))), "-")</f>
        <v>-</v>
      </c>
      <c r="M465" s="59" t="str">
        <f>IF(ISNUMBER(san_table_data!M462), IF(san_table_data!M462=-999,"NA",IF(san_table_data!M462&gt;99, "&gt;99", IF(san_table_data!M462&lt;1, "&lt;1", san_table_data!M462))), "-")</f>
        <v>-</v>
      </c>
      <c r="N465" s="59" t="str">
        <f>IF(ISNUMBER(san_table_data!N462), IF(san_table_data!N462=-999,"NA",IF(san_table_data!N462&gt;99, "&gt;99", IF(san_table_data!N462&lt;1, "&lt;1", san_table_data!N462))), "-")</f>
        <v>-</v>
      </c>
      <c r="O465" s="61" t="str">
        <f>IF(ISNUMBER(san_table_data!O462), IF(san_table_data!O462=-999,"NA",IF(san_table_data!O462&gt;99, "&gt;99", IF(san_table_data!O462&lt;1, "&lt;1", san_table_data!O462))), "-")</f>
        <v>-</v>
      </c>
      <c r="P465" s="47" t="str">
        <f>IF(ISNUMBER(san_table_data!P462), IF(san_table_data!P462=-999,"NA",san_table_data!P462), "-")</f>
        <v>-</v>
      </c>
      <c r="Q465" s="47" t="str">
        <f>IF(ISNUMBER(san_table_data!Q462), IF(san_table_data!Q462=-999,"NA",san_table_data!Q462), "-")</f>
        <v>-</v>
      </c>
      <c r="R465" s="60" t="str">
        <f>IF(ISNUMBER(san_table_data!R462), IF(san_table_data!R462=-999,"NA",IF(san_table_data!R462&gt;99, "&gt;99", IF(san_table_data!R462&lt;1, "&lt;1", san_table_data!R462))), "-")</f>
        <v>-</v>
      </c>
      <c r="S465" s="59" t="str">
        <f>IF(ISNUMBER(san_table_data!S462), IF(san_table_data!S462=-999,"NA",IF(san_table_data!S462&gt;99, "&gt;99", IF(san_table_data!S462&lt;1, "&lt;1", san_table_data!S462))), "-")</f>
        <v>-</v>
      </c>
      <c r="T465" s="59" t="str">
        <f>IF(ISNUMBER(san_table_data!T462), IF(san_table_data!T462=-999,"NA",IF(san_table_data!T462&gt;99, "&gt;99", IF(san_table_data!T462&lt;1, "&lt;1", san_table_data!T462))), "-")</f>
        <v>-</v>
      </c>
      <c r="U465" s="61" t="str">
        <f>IF(ISNUMBER(san_table_data!U462), IF(san_table_data!U462=-999,"NA",IF(san_table_data!U462&gt;99, "&gt;99", IF(san_table_data!U462&lt;1, "&lt;1", san_table_data!U462))), "-")</f>
        <v>-</v>
      </c>
      <c r="V465" s="47" t="str">
        <f>IF(ISNUMBER(san_table_data!V462), IF(san_table_data!V462=-999,"NA",san_table_data!V462), "-")</f>
        <v>-</v>
      </c>
      <c r="W465" s="47" t="str">
        <f>IF(ISNUMBER(san_table_data!W462), IF(san_table_data!W462=-999,"NA",san_table_data!W462), "-")</f>
        <v>-</v>
      </c>
      <c r="X465" s="47"/>
      <c r="Y465" s="47"/>
      <c r="Z465" s="62" t="str">
        <f>IF(ISNUMBER(san_table_data!Z462), IF(san_table_data!Z462=-999,"NA",IF(san_table_data!Z462&gt;99, "&gt;99", IF(san_table_data!Z462&lt;1, "&lt;1", san_table_data!Z462))), "-")</f>
        <v>-</v>
      </c>
      <c r="AA465" s="63" t="str">
        <f>IF(ISNUMBER(san_table_data!AA462), IF(san_table_data!AA462=-999,"NA",IF(san_table_data!AA462&gt;99, "&gt;99", IF(san_table_data!AA462&lt;1, "&lt;1", san_table_data!AA462))), "-")</f>
        <v>-</v>
      </c>
      <c r="AB465" s="63" t="str">
        <f>IF(ISNUMBER(san_table_data!AB462), IF(san_table_data!AB462=-999,"NA",IF(san_table_data!AB462&gt;99, "&gt;99", IF(san_table_data!AB462&lt;1, "&lt;1", san_table_data!AB462))), "-")</f>
        <v>-</v>
      </c>
      <c r="AC465" s="63" t="str">
        <f>IF(ISNUMBER(san_table_data!AC462), IF(san_table_data!AC462=-999,"NA",IF(san_table_data!AC462&gt;99, "&gt;99", IF(san_table_data!AC462&lt;1, "&lt;1", san_table_data!AC462))), "-")</f>
        <v>-</v>
      </c>
      <c r="AD465" s="59" t="str">
        <f>IF(ISNUMBER(san_table_data!AD462), IF(san_table_data!AD462=-999,"NA",IF(san_table_data!AD462&gt;99, "&gt;99", IF(san_table_data!AD462&lt;1, "&lt;1", san_table_data!AD462))), "-")</f>
        <v>-</v>
      </c>
      <c r="AE465" s="59" t="str">
        <f>IF(ISNUMBER(san_table_data!AE462), IF(san_table_data!AE462=-999,"NA",IF(san_table_data!AE462&gt;99, "&gt;99", IF(san_table_data!AE462&lt;1, "&lt;1", san_table_data!AE462))), "-")</f>
        <v>-</v>
      </c>
      <c r="AF465" s="59" t="str">
        <f>IF(ISNUMBER(san_table_data!AF462), IF(san_table_data!AF462=-999,"NA",IF(san_table_data!AF462&gt;99, "&gt;99", IF(san_table_data!AF462&lt;1, "&lt;1", san_table_data!AF462))), "-")</f>
        <v>-</v>
      </c>
      <c r="AG465" s="62" t="str">
        <f>IF(ISNUMBER(san_table_data!AG462), IF(san_table_data!AG462=-999,"NA",IF(san_table_data!AG462&gt;99, "&gt;99", IF(san_table_data!AG462&lt;1, "&lt;1", san_table_data!AG462))), "-")</f>
        <v>-</v>
      </c>
      <c r="AH465" s="63" t="str">
        <f>IF(ISNUMBER(san_table_data!AH462), IF(san_table_data!AH462=-999,"NA",IF(san_table_data!AH462&gt;99, "&gt;99", IF(san_table_data!AH462&lt;1, "&lt;1", san_table_data!AH462))), "-")</f>
        <v>-</v>
      </c>
      <c r="AI465" s="63" t="str">
        <f>IF(ISNUMBER(san_table_data!AI462), IF(san_table_data!AI462=-999,"NA",IF(san_table_data!AI462&gt;99, "&gt;99", IF(san_table_data!AI462&lt;1, "&lt;1", san_table_data!AI462))), "-")</f>
        <v>-</v>
      </c>
      <c r="AJ465" s="63" t="str">
        <f>IF(ISNUMBER(san_table_data!AJ462), IF(san_table_data!AJ462=-999,"NA",IF(san_table_data!AJ462&gt;99, "&gt;99", IF(san_table_data!AJ462&lt;1, "&lt;1", san_table_data!AJ462))), "-")</f>
        <v>-</v>
      </c>
      <c r="AK465" s="59" t="str">
        <f>IF(ISNUMBER(san_table_data!AK462), IF(san_table_data!AK462=-999,"NA",IF(san_table_data!AK462&gt;99, "&gt;99", IF(san_table_data!AK462&lt;1, "&lt;1", san_table_data!AK462))), "-")</f>
        <v>-</v>
      </c>
      <c r="AL465" s="59" t="str">
        <f>IF(ISNUMBER(san_table_data!AL462), IF(san_table_data!AL462=-999,"NA",IF(san_table_data!AL462&gt;99, "&gt;99", IF(san_table_data!AL462&lt;1, "&lt;1", san_table_data!AL462))), "-")</f>
        <v>-</v>
      </c>
      <c r="AM465" s="59" t="str">
        <f>IF(ISNUMBER(san_table_data!AM462), IF(san_table_data!AM462=-999,"NA",IF(san_table_data!AM462&gt;99, "&gt;99", IF(san_table_data!AM462&lt;1, "&lt;1", san_table_data!AM462))), "-")</f>
        <v>-</v>
      </c>
      <c r="AN465" s="62" t="str">
        <f>IF(ISNUMBER(san_table_data!AN462), IF(san_table_data!AN462=-999,"NA",IF(san_table_data!AN462&gt;99, "&gt;99", IF(san_table_data!AN462&lt;1, "&lt;1", san_table_data!AN462))), "-")</f>
        <v>-</v>
      </c>
      <c r="AO465" s="63" t="str">
        <f>IF(ISNUMBER(san_table_data!AO462), IF(san_table_data!AO462=-999,"NA",IF(san_table_data!AO462&gt;99, "&gt;99", IF(san_table_data!AO462&lt;1, "&lt;1", san_table_data!AO462))), "-")</f>
        <v>-</v>
      </c>
      <c r="AP465" s="63" t="str">
        <f>IF(ISNUMBER(san_table_data!AP462), IF(san_table_data!AP462=-999,"NA",IF(san_table_data!AP462&gt;99, "&gt;99", IF(san_table_data!AP462&lt;1, "&lt;1", san_table_data!AP462))), "-")</f>
        <v>-</v>
      </c>
      <c r="AQ465" s="63" t="str">
        <f>IF(ISNUMBER(san_table_data!AQ462), IF(san_table_data!AQ462=-999,"NA",IF(san_table_data!AQ462&gt;99, "&gt;99", IF(san_table_data!AQ462&lt;1, "&lt;1", san_table_data!AQ462))), "-")</f>
        <v>-</v>
      </c>
      <c r="AR465" s="59" t="str">
        <f>IF(ISNUMBER(san_table_data!AR462), IF(san_table_data!AR462=-999,"NA",IF(san_table_data!AR462&gt;99, "&gt;99", IF(san_table_data!AR462&lt;1, "&lt;1", san_table_data!AR462))), "-")</f>
        <v>-</v>
      </c>
      <c r="AS465" s="59" t="str">
        <f>IF(ISNUMBER(san_table_data!AS462), IF(san_table_data!AS462=-999,"NA",IF(san_table_data!AS462&gt;99, "&gt;99", IF(san_table_data!AS462&lt;1, "&lt;1", san_table_data!AS462))), "-")</f>
        <v>-</v>
      </c>
      <c r="AT465" s="59" t="str">
        <f>IF(ISNUMBER(san_table_data!AT462), IF(san_table_data!AT462=-999,"NA",IF(san_table_data!AT462&gt;99, "&gt;99", IF(san_table_data!AT462&lt;1, "&lt;1", san_table_data!AT462))), "-")</f>
        <v>-</v>
      </c>
    </row>
    <row r="466" x14ac:dyDescent="0.25">
      <c r="A466" s="56" t="str">
        <f>IF(ISBLANK(san_table_data!A463), "", san_table_data!A463)</f>
        <v/>
      </c>
      <c r="B466" s="56" t="str">
        <f>IF(ISBLANK(san_table_data!B463), "", san_table_data!B463)</f>
        <v/>
      </c>
      <c r="C466" s="57" t="str">
        <f>IF(ISNUMBER(san_table_data!C463), san_table_data!C463, "-")</f>
        <v>-</v>
      </c>
      <c r="D466" s="58" t="str">
        <f>IF(ISNUMBER(san_table_data!D463), san_table_data!D463, "-")</f>
        <v>-</v>
      </c>
      <c r="E466" s="59" t="str">
        <f>IF(ISNUMBER(san_table_data!E463), san_table_data!E463, "-")</f>
        <v>-</v>
      </c>
      <c r="F466" s="60" t="str">
        <f>IF(ISNUMBER(san_table_data!F463), IF(san_table_data!F463=-999,"NA",IF(san_table_data!F463&gt;99, "&gt;99", IF(san_table_data!F463&lt;1, "&lt;1", san_table_data!F463))), "-")</f>
        <v>-</v>
      </c>
      <c r="G466" s="59" t="str">
        <f>IF(ISNUMBER(san_table_data!G463), IF(san_table_data!G463=-999,"NA",IF(san_table_data!G463&gt;99, "&gt;99", IF(san_table_data!G463&lt;1, "&lt;1", san_table_data!G463))), "-")</f>
        <v>-</v>
      </c>
      <c r="H466" s="59" t="str">
        <f>IF(ISNUMBER(san_table_data!H463), IF(san_table_data!H463=-999,"NA",IF(san_table_data!H463&gt;99, "&gt;99", IF(san_table_data!H463&lt;1, "&lt;1", san_table_data!H463))), "-")</f>
        <v>-</v>
      </c>
      <c r="I466" s="61" t="str">
        <f>IF(ISNUMBER(san_table_data!I463), IF(san_table_data!I463=-999,"NA",IF(san_table_data!I463&gt;99, "&gt;99", IF(san_table_data!I463&lt;1, "&lt;1", san_table_data!I463))), "-")</f>
        <v>-</v>
      </c>
      <c r="J466" s="47" t="str">
        <f>IF(ISNUMBER(san_table_data!J463), IF(san_table_data!J463=-999,"NA",san_table_data!J463), "-")</f>
        <v>-</v>
      </c>
      <c r="K466" s="47" t="str">
        <f>IF(ISNUMBER(san_table_data!K463), IF(san_table_data!K463=-999,"NA",san_table_data!K463), "-")</f>
        <v>-</v>
      </c>
      <c r="L466" s="60" t="str">
        <f>IF(ISNUMBER(san_table_data!L463), IF(san_table_data!L463=-999,"NA",IF(san_table_data!L463&gt;99, "&gt;99", IF(san_table_data!L463&lt;1, "&lt;1", san_table_data!L463))), "-")</f>
        <v>-</v>
      </c>
      <c r="M466" s="59" t="str">
        <f>IF(ISNUMBER(san_table_data!M463), IF(san_table_data!M463=-999,"NA",IF(san_table_data!M463&gt;99, "&gt;99", IF(san_table_data!M463&lt;1, "&lt;1", san_table_data!M463))), "-")</f>
        <v>-</v>
      </c>
      <c r="N466" s="59" t="str">
        <f>IF(ISNUMBER(san_table_data!N463), IF(san_table_data!N463=-999,"NA",IF(san_table_data!N463&gt;99, "&gt;99", IF(san_table_data!N463&lt;1, "&lt;1", san_table_data!N463))), "-")</f>
        <v>-</v>
      </c>
      <c r="O466" s="61" t="str">
        <f>IF(ISNUMBER(san_table_data!O463), IF(san_table_data!O463=-999,"NA",IF(san_table_data!O463&gt;99, "&gt;99", IF(san_table_data!O463&lt;1, "&lt;1", san_table_data!O463))), "-")</f>
        <v>-</v>
      </c>
      <c r="P466" s="47" t="str">
        <f>IF(ISNUMBER(san_table_data!P463), IF(san_table_data!P463=-999,"NA",san_table_data!P463), "-")</f>
        <v>-</v>
      </c>
      <c r="Q466" s="47" t="str">
        <f>IF(ISNUMBER(san_table_data!Q463), IF(san_table_data!Q463=-999,"NA",san_table_data!Q463), "-")</f>
        <v>-</v>
      </c>
      <c r="R466" s="60" t="str">
        <f>IF(ISNUMBER(san_table_data!R463), IF(san_table_data!R463=-999,"NA",IF(san_table_data!R463&gt;99, "&gt;99", IF(san_table_data!R463&lt;1, "&lt;1", san_table_data!R463))), "-")</f>
        <v>-</v>
      </c>
      <c r="S466" s="59" t="str">
        <f>IF(ISNUMBER(san_table_data!S463), IF(san_table_data!S463=-999,"NA",IF(san_table_data!S463&gt;99, "&gt;99", IF(san_table_data!S463&lt;1, "&lt;1", san_table_data!S463))), "-")</f>
        <v>-</v>
      </c>
      <c r="T466" s="59" t="str">
        <f>IF(ISNUMBER(san_table_data!T463), IF(san_table_data!T463=-999,"NA",IF(san_table_data!T463&gt;99, "&gt;99", IF(san_table_data!T463&lt;1, "&lt;1", san_table_data!T463))), "-")</f>
        <v>-</v>
      </c>
      <c r="U466" s="61" t="str">
        <f>IF(ISNUMBER(san_table_data!U463), IF(san_table_data!U463=-999,"NA",IF(san_table_data!U463&gt;99, "&gt;99", IF(san_table_data!U463&lt;1, "&lt;1", san_table_data!U463))), "-")</f>
        <v>-</v>
      </c>
      <c r="V466" s="47" t="str">
        <f>IF(ISNUMBER(san_table_data!V463), IF(san_table_data!V463=-999,"NA",san_table_data!V463), "-")</f>
        <v>-</v>
      </c>
      <c r="W466" s="47" t="str">
        <f>IF(ISNUMBER(san_table_data!W463), IF(san_table_data!W463=-999,"NA",san_table_data!W463), "-")</f>
        <v>-</v>
      </c>
      <c r="X466" s="47"/>
      <c r="Y466" s="47"/>
      <c r="Z466" s="62" t="str">
        <f>IF(ISNUMBER(san_table_data!Z463), IF(san_table_data!Z463=-999,"NA",IF(san_table_data!Z463&gt;99, "&gt;99", IF(san_table_data!Z463&lt;1, "&lt;1", san_table_data!Z463))), "-")</f>
        <v>-</v>
      </c>
      <c r="AA466" s="63" t="str">
        <f>IF(ISNUMBER(san_table_data!AA463), IF(san_table_data!AA463=-999,"NA",IF(san_table_data!AA463&gt;99, "&gt;99", IF(san_table_data!AA463&lt;1, "&lt;1", san_table_data!AA463))), "-")</f>
        <v>-</v>
      </c>
      <c r="AB466" s="63" t="str">
        <f>IF(ISNUMBER(san_table_data!AB463), IF(san_table_data!AB463=-999,"NA",IF(san_table_data!AB463&gt;99, "&gt;99", IF(san_table_data!AB463&lt;1, "&lt;1", san_table_data!AB463))), "-")</f>
        <v>-</v>
      </c>
      <c r="AC466" s="63" t="str">
        <f>IF(ISNUMBER(san_table_data!AC463), IF(san_table_data!AC463=-999,"NA",IF(san_table_data!AC463&gt;99, "&gt;99", IF(san_table_data!AC463&lt;1, "&lt;1", san_table_data!AC463))), "-")</f>
        <v>-</v>
      </c>
      <c r="AD466" s="59" t="str">
        <f>IF(ISNUMBER(san_table_data!AD463), IF(san_table_data!AD463=-999,"NA",IF(san_table_data!AD463&gt;99, "&gt;99", IF(san_table_data!AD463&lt;1, "&lt;1", san_table_data!AD463))), "-")</f>
        <v>-</v>
      </c>
      <c r="AE466" s="59" t="str">
        <f>IF(ISNUMBER(san_table_data!AE463), IF(san_table_data!AE463=-999,"NA",IF(san_table_data!AE463&gt;99, "&gt;99", IF(san_table_data!AE463&lt;1, "&lt;1", san_table_data!AE463))), "-")</f>
        <v>-</v>
      </c>
      <c r="AF466" s="59" t="str">
        <f>IF(ISNUMBER(san_table_data!AF463), IF(san_table_data!AF463=-999,"NA",IF(san_table_data!AF463&gt;99, "&gt;99", IF(san_table_data!AF463&lt;1, "&lt;1", san_table_data!AF463))), "-")</f>
        <v>-</v>
      </c>
      <c r="AG466" s="62" t="str">
        <f>IF(ISNUMBER(san_table_data!AG463), IF(san_table_data!AG463=-999,"NA",IF(san_table_data!AG463&gt;99, "&gt;99", IF(san_table_data!AG463&lt;1, "&lt;1", san_table_data!AG463))), "-")</f>
        <v>-</v>
      </c>
      <c r="AH466" s="63" t="str">
        <f>IF(ISNUMBER(san_table_data!AH463), IF(san_table_data!AH463=-999,"NA",IF(san_table_data!AH463&gt;99, "&gt;99", IF(san_table_data!AH463&lt;1, "&lt;1", san_table_data!AH463))), "-")</f>
        <v>-</v>
      </c>
      <c r="AI466" s="63" t="str">
        <f>IF(ISNUMBER(san_table_data!AI463), IF(san_table_data!AI463=-999,"NA",IF(san_table_data!AI463&gt;99, "&gt;99", IF(san_table_data!AI463&lt;1, "&lt;1", san_table_data!AI463))), "-")</f>
        <v>-</v>
      </c>
      <c r="AJ466" s="63" t="str">
        <f>IF(ISNUMBER(san_table_data!AJ463), IF(san_table_data!AJ463=-999,"NA",IF(san_table_data!AJ463&gt;99, "&gt;99", IF(san_table_data!AJ463&lt;1, "&lt;1", san_table_data!AJ463))), "-")</f>
        <v>-</v>
      </c>
      <c r="AK466" s="59" t="str">
        <f>IF(ISNUMBER(san_table_data!AK463), IF(san_table_data!AK463=-999,"NA",IF(san_table_data!AK463&gt;99, "&gt;99", IF(san_table_data!AK463&lt;1, "&lt;1", san_table_data!AK463))), "-")</f>
        <v>-</v>
      </c>
      <c r="AL466" s="59" t="str">
        <f>IF(ISNUMBER(san_table_data!AL463), IF(san_table_data!AL463=-999,"NA",IF(san_table_data!AL463&gt;99, "&gt;99", IF(san_table_data!AL463&lt;1, "&lt;1", san_table_data!AL463))), "-")</f>
        <v>-</v>
      </c>
      <c r="AM466" s="59" t="str">
        <f>IF(ISNUMBER(san_table_data!AM463), IF(san_table_data!AM463=-999,"NA",IF(san_table_data!AM463&gt;99, "&gt;99", IF(san_table_data!AM463&lt;1, "&lt;1", san_table_data!AM463))), "-")</f>
        <v>-</v>
      </c>
      <c r="AN466" s="62" t="str">
        <f>IF(ISNUMBER(san_table_data!AN463), IF(san_table_data!AN463=-999,"NA",IF(san_table_data!AN463&gt;99, "&gt;99", IF(san_table_data!AN463&lt;1, "&lt;1", san_table_data!AN463))), "-")</f>
        <v>-</v>
      </c>
      <c r="AO466" s="63" t="str">
        <f>IF(ISNUMBER(san_table_data!AO463), IF(san_table_data!AO463=-999,"NA",IF(san_table_data!AO463&gt;99, "&gt;99", IF(san_table_data!AO463&lt;1, "&lt;1", san_table_data!AO463))), "-")</f>
        <v>-</v>
      </c>
      <c r="AP466" s="63" t="str">
        <f>IF(ISNUMBER(san_table_data!AP463), IF(san_table_data!AP463=-999,"NA",IF(san_table_data!AP463&gt;99, "&gt;99", IF(san_table_data!AP463&lt;1, "&lt;1", san_table_data!AP463))), "-")</f>
        <v>-</v>
      </c>
      <c r="AQ466" s="63" t="str">
        <f>IF(ISNUMBER(san_table_data!AQ463), IF(san_table_data!AQ463=-999,"NA",IF(san_table_data!AQ463&gt;99, "&gt;99", IF(san_table_data!AQ463&lt;1, "&lt;1", san_table_data!AQ463))), "-")</f>
        <v>-</v>
      </c>
      <c r="AR466" s="59" t="str">
        <f>IF(ISNUMBER(san_table_data!AR463), IF(san_table_data!AR463=-999,"NA",IF(san_table_data!AR463&gt;99, "&gt;99", IF(san_table_data!AR463&lt;1, "&lt;1", san_table_data!AR463))), "-")</f>
        <v>-</v>
      </c>
      <c r="AS466" s="59" t="str">
        <f>IF(ISNUMBER(san_table_data!AS463), IF(san_table_data!AS463=-999,"NA",IF(san_table_data!AS463&gt;99, "&gt;99", IF(san_table_data!AS463&lt;1, "&lt;1", san_table_data!AS463))), "-")</f>
        <v>-</v>
      </c>
      <c r="AT466" s="59" t="str">
        <f>IF(ISNUMBER(san_table_data!AT463), IF(san_table_data!AT463=-999,"NA",IF(san_table_data!AT463&gt;99, "&gt;99", IF(san_table_data!AT463&lt;1, "&lt;1", san_table_data!AT463))), "-")</f>
        <v>-</v>
      </c>
    </row>
    <row r="467" x14ac:dyDescent="0.25">
      <c r="A467" s="56" t="str">
        <f>IF(ISBLANK(san_table_data!A464), "", san_table_data!A464)</f>
        <v/>
      </c>
      <c r="B467" s="56" t="str">
        <f>IF(ISBLANK(san_table_data!B464), "", san_table_data!B464)</f>
        <v/>
      </c>
      <c r="C467" s="57" t="str">
        <f>IF(ISNUMBER(san_table_data!C464), san_table_data!C464, "-")</f>
        <v>-</v>
      </c>
      <c r="D467" s="58" t="str">
        <f>IF(ISNUMBER(san_table_data!D464), san_table_data!D464, "-")</f>
        <v>-</v>
      </c>
      <c r="E467" s="59" t="str">
        <f>IF(ISNUMBER(san_table_data!E464), san_table_data!E464, "-")</f>
        <v>-</v>
      </c>
      <c r="F467" s="60" t="str">
        <f>IF(ISNUMBER(san_table_data!F464), IF(san_table_data!F464=-999,"NA",IF(san_table_data!F464&gt;99, "&gt;99", IF(san_table_data!F464&lt;1, "&lt;1", san_table_data!F464))), "-")</f>
        <v>-</v>
      </c>
      <c r="G467" s="59" t="str">
        <f>IF(ISNUMBER(san_table_data!G464), IF(san_table_data!G464=-999,"NA",IF(san_table_data!G464&gt;99, "&gt;99", IF(san_table_data!G464&lt;1, "&lt;1", san_table_data!G464))), "-")</f>
        <v>-</v>
      </c>
      <c r="H467" s="59" t="str">
        <f>IF(ISNUMBER(san_table_data!H464), IF(san_table_data!H464=-999,"NA",IF(san_table_data!H464&gt;99, "&gt;99", IF(san_table_data!H464&lt;1, "&lt;1", san_table_data!H464))), "-")</f>
        <v>-</v>
      </c>
      <c r="I467" s="61" t="str">
        <f>IF(ISNUMBER(san_table_data!I464), IF(san_table_data!I464=-999,"NA",IF(san_table_data!I464&gt;99, "&gt;99", IF(san_table_data!I464&lt;1, "&lt;1", san_table_data!I464))), "-")</f>
        <v>-</v>
      </c>
      <c r="J467" s="47" t="str">
        <f>IF(ISNUMBER(san_table_data!J464), IF(san_table_data!J464=-999,"NA",san_table_data!J464), "-")</f>
        <v>-</v>
      </c>
      <c r="K467" s="47" t="str">
        <f>IF(ISNUMBER(san_table_data!K464), IF(san_table_data!K464=-999,"NA",san_table_data!K464), "-")</f>
        <v>-</v>
      </c>
      <c r="L467" s="60" t="str">
        <f>IF(ISNUMBER(san_table_data!L464), IF(san_table_data!L464=-999,"NA",IF(san_table_data!L464&gt;99, "&gt;99", IF(san_table_data!L464&lt;1, "&lt;1", san_table_data!L464))), "-")</f>
        <v>-</v>
      </c>
      <c r="M467" s="59" t="str">
        <f>IF(ISNUMBER(san_table_data!M464), IF(san_table_data!M464=-999,"NA",IF(san_table_data!M464&gt;99, "&gt;99", IF(san_table_data!M464&lt;1, "&lt;1", san_table_data!M464))), "-")</f>
        <v>-</v>
      </c>
      <c r="N467" s="59" t="str">
        <f>IF(ISNUMBER(san_table_data!N464), IF(san_table_data!N464=-999,"NA",IF(san_table_data!N464&gt;99, "&gt;99", IF(san_table_data!N464&lt;1, "&lt;1", san_table_data!N464))), "-")</f>
        <v>-</v>
      </c>
      <c r="O467" s="61" t="str">
        <f>IF(ISNUMBER(san_table_data!O464), IF(san_table_data!O464=-999,"NA",IF(san_table_data!O464&gt;99, "&gt;99", IF(san_table_data!O464&lt;1, "&lt;1", san_table_data!O464))), "-")</f>
        <v>-</v>
      </c>
      <c r="P467" s="47" t="str">
        <f>IF(ISNUMBER(san_table_data!P464), IF(san_table_data!P464=-999,"NA",san_table_data!P464), "-")</f>
        <v>-</v>
      </c>
      <c r="Q467" s="47" t="str">
        <f>IF(ISNUMBER(san_table_data!Q464), IF(san_table_data!Q464=-999,"NA",san_table_data!Q464), "-")</f>
        <v>-</v>
      </c>
      <c r="R467" s="60" t="str">
        <f>IF(ISNUMBER(san_table_data!R464), IF(san_table_data!R464=-999,"NA",IF(san_table_data!R464&gt;99, "&gt;99", IF(san_table_data!R464&lt;1, "&lt;1", san_table_data!R464))), "-")</f>
        <v>-</v>
      </c>
      <c r="S467" s="59" t="str">
        <f>IF(ISNUMBER(san_table_data!S464), IF(san_table_data!S464=-999,"NA",IF(san_table_data!S464&gt;99, "&gt;99", IF(san_table_data!S464&lt;1, "&lt;1", san_table_data!S464))), "-")</f>
        <v>-</v>
      </c>
      <c r="T467" s="59" t="str">
        <f>IF(ISNUMBER(san_table_data!T464), IF(san_table_data!T464=-999,"NA",IF(san_table_data!T464&gt;99, "&gt;99", IF(san_table_data!T464&lt;1, "&lt;1", san_table_data!T464))), "-")</f>
        <v>-</v>
      </c>
      <c r="U467" s="61" t="str">
        <f>IF(ISNUMBER(san_table_data!U464), IF(san_table_data!U464=-999,"NA",IF(san_table_data!U464&gt;99, "&gt;99", IF(san_table_data!U464&lt;1, "&lt;1", san_table_data!U464))), "-")</f>
        <v>-</v>
      </c>
      <c r="V467" s="47" t="str">
        <f>IF(ISNUMBER(san_table_data!V464), IF(san_table_data!V464=-999,"NA",san_table_data!V464), "-")</f>
        <v>-</v>
      </c>
      <c r="W467" s="47" t="str">
        <f>IF(ISNUMBER(san_table_data!W464), IF(san_table_data!W464=-999,"NA",san_table_data!W464), "-")</f>
        <v>-</v>
      </c>
      <c r="X467" s="47"/>
      <c r="Y467" s="47"/>
      <c r="Z467" s="62" t="str">
        <f>IF(ISNUMBER(san_table_data!Z464), IF(san_table_data!Z464=-999,"NA",IF(san_table_data!Z464&gt;99, "&gt;99", IF(san_table_data!Z464&lt;1, "&lt;1", san_table_data!Z464))), "-")</f>
        <v>-</v>
      </c>
      <c r="AA467" s="63" t="str">
        <f>IF(ISNUMBER(san_table_data!AA464), IF(san_table_data!AA464=-999,"NA",IF(san_table_data!AA464&gt;99, "&gt;99", IF(san_table_data!AA464&lt;1, "&lt;1", san_table_data!AA464))), "-")</f>
        <v>-</v>
      </c>
      <c r="AB467" s="63" t="str">
        <f>IF(ISNUMBER(san_table_data!AB464), IF(san_table_data!AB464=-999,"NA",IF(san_table_data!AB464&gt;99, "&gt;99", IF(san_table_data!AB464&lt;1, "&lt;1", san_table_data!AB464))), "-")</f>
        <v>-</v>
      </c>
      <c r="AC467" s="63" t="str">
        <f>IF(ISNUMBER(san_table_data!AC464), IF(san_table_data!AC464=-999,"NA",IF(san_table_data!AC464&gt;99, "&gt;99", IF(san_table_data!AC464&lt;1, "&lt;1", san_table_data!AC464))), "-")</f>
        <v>-</v>
      </c>
      <c r="AD467" s="59" t="str">
        <f>IF(ISNUMBER(san_table_data!AD464), IF(san_table_data!AD464=-999,"NA",IF(san_table_data!AD464&gt;99, "&gt;99", IF(san_table_data!AD464&lt;1, "&lt;1", san_table_data!AD464))), "-")</f>
        <v>-</v>
      </c>
      <c r="AE467" s="59" t="str">
        <f>IF(ISNUMBER(san_table_data!AE464), IF(san_table_data!AE464=-999,"NA",IF(san_table_data!AE464&gt;99, "&gt;99", IF(san_table_data!AE464&lt;1, "&lt;1", san_table_data!AE464))), "-")</f>
        <v>-</v>
      </c>
      <c r="AF467" s="59" t="str">
        <f>IF(ISNUMBER(san_table_data!AF464), IF(san_table_data!AF464=-999,"NA",IF(san_table_data!AF464&gt;99, "&gt;99", IF(san_table_data!AF464&lt;1, "&lt;1", san_table_data!AF464))), "-")</f>
        <v>-</v>
      </c>
      <c r="AG467" s="62" t="str">
        <f>IF(ISNUMBER(san_table_data!AG464), IF(san_table_data!AG464=-999,"NA",IF(san_table_data!AG464&gt;99, "&gt;99", IF(san_table_data!AG464&lt;1, "&lt;1", san_table_data!AG464))), "-")</f>
        <v>-</v>
      </c>
      <c r="AH467" s="63" t="str">
        <f>IF(ISNUMBER(san_table_data!AH464), IF(san_table_data!AH464=-999,"NA",IF(san_table_data!AH464&gt;99, "&gt;99", IF(san_table_data!AH464&lt;1, "&lt;1", san_table_data!AH464))), "-")</f>
        <v>-</v>
      </c>
      <c r="AI467" s="63" t="str">
        <f>IF(ISNUMBER(san_table_data!AI464), IF(san_table_data!AI464=-999,"NA",IF(san_table_data!AI464&gt;99, "&gt;99", IF(san_table_data!AI464&lt;1, "&lt;1", san_table_data!AI464))), "-")</f>
        <v>-</v>
      </c>
      <c r="AJ467" s="63" t="str">
        <f>IF(ISNUMBER(san_table_data!AJ464), IF(san_table_data!AJ464=-999,"NA",IF(san_table_data!AJ464&gt;99, "&gt;99", IF(san_table_data!AJ464&lt;1, "&lt;1", san_table_data!AJ464))), "-")</f>
        <v>-</v>
      </c>
      <c r="AK467" s="59" t="str">
        <f>IF(ISNUMBER(san_table_data!AK464), IF(san_table_data!AK464=-999,"NA",IF(san_table_data!AK464&gt;99, "&gt;99", IF(san_table_data!AK464&lt;1, "&lt;1", san_table_data!AK464))), "-")</f>
        <v>-</v>
      </c>
      <c r="AL467" s="59" t="str">
        <f>IF(ISNUMBER(san_table_data!AL464), IF(san_table_data!AL464=-999,"NA",IF(san_table_data!AL464&gt;99, "&gt;99", IF(san_table_data!AL464&lt;1, "&lt;1", san_table_data!AL464))), "-")</f>
        <v>-</v>
      </c>
      <c r="AM467" s="59" t="str">
        <f>IF(ISNUMBER(san_table_data!AM464), IF(san_table_data!AM464=-999,"NA",IF(san_table_data!AM464&gt;99, "&gt;99", IF(san_table_data!AM464&lt;1, "&lt;1", san_table_data!AM464))), "-")</f>
        <v>-</v>
      </c>
      <c r="AN467" s="62" t="str">
        <f>IF(ISNUMBER(san_table_data!AN464), IF(san_table_data!AN464=-999,"NA",IF(san_table_data!AN464&gt;99, "&gt;99", IF(san_table_data!AN464&lt;1, "&lt;1", san_table_data!AN464))), "-")</f>
        <v>-</v>
      </c>
      <c r="AO467" s="63" t="str">
        <f>IF(ISNUMBER(san_table_data!AO464), IF(san_table_data!AO464=-999,"NA",IF(san_table_data!AO464&gt;99, "&gt;99", IF(san_table_data!AO464&lt;1, "&lt;1", san_table_data!AO464))), "-")</f>
        <v>-</v>
      </c>
      <c r="AP467" s="63" t="str">
        <f>IF(ISNUMBER(san_table_data!AP464), IF(san_table_data!AP464=-999,"NA",IF(san_table_data!AP464&gt;99, "&gt;99", IF(san_table_data!AP464&lt;1, "&lt;1", san_table_data!AP464))), "-")</f>
        <v>-</v>
      </c>
      <c r="AQ467" s="63" t="str">
        <f>IF(ISNUMBER(san_table_data!AQ464), IF(san_table_data!AQ464=-999,"NA",IF(san_table_data!AQ464&gt;99, "&gt;99", IF(san_table_data!AQ464&lt;1, "&lt;1", san_table_data!AQ464))), "-")</f>
        <v>-</v>
      </c>
      <c r="AR467" s="59" t="str">
        <f>IF(ISNUMBER(san_table_data!AR464), IF(san_table_data!AR464=-999,"NA",IF(san_table_data!AR464&gt;99, "&gt;99", IF(san_table_data!AR464&lt;1, "&lt;1", san_table_data!AR464))), "-")</f>
        <v>-</v>
      </c>
      <c r="AS467" s="59" t="str">
        <f>IF(ISNUMBER(san_table_data!AS464), IF(san_table_data!AS464=-999,"NA",IF(san_table_data!AS464&gt;99, "&gt;99", IF(san_table_data!AS464&lt;1, "&lt;1", san_table_data!AS464))), "-")</f>
        <v>-</v>
      </c>
      <c r="AT467" s="59" t="str">
        <f>IF(ISNUMBER(san_table_data!AT464), IF(san_table_data!AT464=-999,"NA",IF(san_table_data!AT464&gt;99, "&gt;99", IF(san_table_data!AT464&lt;1, "&lt;1", san_table_data!AT464))), "-")</f>
        <v>-</v>
      </c>
    </row>
    <row r="468" x14ac:dyDescent="0.25">
      <c r="A468" s="56" t="str">
        <f>IF(ISBLANK(san_table_data!A465), "", san_table_data!A465)</f>
        <v/>
      </c>
      <c r="B468" s="56" t="str">
        <f>IF(ISBLANK(san_table_data!B465), "", san_table_data!B465)</f>
        <v/>
      </c>
      <c r="C468" s="57" t="str">
        <f>IF(ISNUMBER(san_table_data!C465), san_table_data!C465, "-")</f>
        <v>-</v>
      </c>
      <c r="D468" s="58" t="str">
        <f>IF(ISNUMBER(san_table_data!D465), san_table_data!D465, "-")</f>
        <v>-</v>
      </c>
      <c r="E468" s="59" t="str">
        <f>IF(ISNUMBER(san_table_data!E465), san_table_data!E465, "-")</f>
        <v>-</v>
      </c>
      <c r="F468" s="60" t="str">
        <f>IF(ISNUMBER(san_table_data!F465), IF(san_table_data!F465=-999,"NA",IF(san_table_data!F465&gt;99, "&gt;99", IF(san_table_data!F465&lt;1, "&lt;1", san_table_data!F465))), "-")</f>
        <v>-</v>
      </c>
      <c r="G468" s="59" t="str">
        <f>IF(ISNUMBER(san_table_data!G465), IF(san_table_data!G465=-999,"NA",IF(san_table_data!G465&gt;99, "&gt;99", IF(san_table_data!G465&lt;1, "&lt;1", san_table_data!G465))), "-")</f>
        <v>-</v>
      </c>
      <c r="H468" s="59" t="str">
        <f>IF(ISNUMBER(san_table_data!H465), IF(san_table_data!H465=-999,"NA",IF(san_table_data!H465&gt;99, "&gt;99", IF(san_table_data!H465&lt;1, "&lt;1", san_table_data!H465))), "-")</f>
        <v>-</v>
      </c>
      <c r="I468" s="61" t="str">
        <f>IF(ISNUMBER(san_table_data!I465), IF(san_table_data!I465=-999,"NA",IF(san_table_data!I465&gt;99, "&gt;99", IF(san_table_data!I465&lt;1, "&lt;1", san_table_data!I465))), "-")</f>
        <v>-</v>
      </c>
      <c r="J468" s="47" t="str">
        <f>IF(ISNUMBER(san_table_data!J465), IF(san_table_data!J465=-999,"NA",san_table_data!J465), "-")</f>
        <v>-</v>
      </c>
      <c r="K468" s="47" t="str">
        <f>IF(ISNUMBER(san_table_data!K465), IF(san_table_data!K465=-999,"NA",san_table_data!K465), "-")</f>
        <v>-</v>
      </c>
      <c r="L468" s="60" t="str">
        <f>IF(ISNUMBER(san_table_data!L465), IF(san_table_data!L465=-999,"NA",IF(san_table_data!L465&gt;99, "&gt;99", IF(san_table_data!L465&lt;1, "&lt;1", san_table_data!L465))), "-")</f>
        <v>-</v>
      </c>
      <c r="M468" s="59" t="str">
        <f>IF(ISNUMBER(san_table_data!M465), IF(san_table_data!M465=-999,"NA",IF(san_table_data!M465&gt;99, "&gt;99", IF(san_table_data!M465&lt;1, "&lt;1", san_table_data!M465))), "-")</f>
        <v>-</v>
      </c>
      <c r="N468" s="59" t="str">
        <f>IF(ISNUMBER(san_table_data!N465), IF(san_table_data!N465=-999,"NA",IF(san_table_data!N465&gt;99, "&gt;99", IF(san_table_data!N465&lt;1, "&lt;1", san_table_data!N465))), "-")</f>
        <v>-</v>
      </c>
      <c r="O468" s="61" t="str">
        <f>IF(ISNUMBER(san_table_data!O465), IF(san_table_data!O465=-999,"NA",IF(san_table_data!O465&gt;99, "&gt;99", IF(san_table_data!O465&lt;1, "&lt;1", san_table_data!O465))), "-")</f>
        <v>-</v>
      </c>
      <c r="P468" s="47" t="str">
        <f>IF(ISNUMBER(san_table_data!P465), IF(san_table_data!P465=-999,"NA",san_table_data!P465), "-")</f>
        <v>-</v>
      </c>
      <c r="Q468" s="47" t="str">
        <f>IF(ISNUMBER(san_table_data!Q465), IF(san_table_data!Q465=-999,"NA",san_table_data!Q465), "-")</f>
        <v>-</v>
      </c>
      <c r="R468" s="60" t="str">
        <f>IF(ISNUMBER(san_table_data!R465), IF(san_table_data!R465=-999,"NA",IF(san_table_data!R465&gt;99, "&gt;99", IF(san_table_data!R465&lt;1, "&lt;1", san_table_data!R465))), "-")</f>
        <v>-</v>
      </c>
      <c r="S468" s="59" t="str">
        <f>IF(ISNUMBER(san_table_data!S465), IF(san_table_data!S465=-999,"NA",IF(san_table_data!S465&gt;99, "&gt;99", IF(san_table_data!S465&lt;1, "&lt;1", san_table_data!S465))), "-")</f>
        <v>-</v>
      </c>
      <c r="T468" s="59" t="str">
        <f>IF(ISNUMBER(san_table_data!T465), IF(san_table_data!T465=-999,"NA",IF(san_table_data!T465&gt;99, "&gt;99", IF(san_table_data!T465&lt;1, "&lt;1", san_table_data!T465))), "-")</f>
        <v>-</v>
      </c>
      <c r="U468" s="61" t="str">
        <f>IF(ISNUMBER(san_table_data!U465), IF(san_table_data!U465=-999,"NA",IF(san_table_data!U465&gt;99, "&gt;99", IF(san_table_data!U465&lt;1, "&lt;1", san_table_data!U465))), "-")</f>
        <v>-</v>
      </c>
      <c r="V468" s="47" t="str">
        <f>IF(ISNUMBER(san_table_data!V465), IF(san_table_data!V465=-999,"NA",san_table_data!V465), "-")</f>
        <v>-</v>
      </c>
      <c r="W468" s="47" t="str">
        <f>IF(ISNUMBER(san_table_data!W465), IF(san_table_data!W465=-999,"NA",san_table_data!W465), "-")</f>
        <v>-</v>
      </c>
      <c r="X468" s="47"/>
      <c r="Y468" s="47"/>
      <c r="Z468" s="62" t="str">
        <f>IF(ISNUMBER(san_table_data!Z465), IF(san_table_data!Z465=-999,"NA",IF(san_table_data!Z465&gt;99, "&gt;99", IF(san_table_data!Z465&lt;1, "&lt;1", san_table_data!Z465))), "-")</f>
        <v>-</v>
      </c>
      <c r="AA468" s="63" t="str">
        <f>IF(ISNUMBER(san_table_data!AA465), IF(san_table_data!AA465=-999,"NA",IF(san_table_data!AA465&gt;99, "&gt;99", IF(san_table_data!AA465&lt;1, "&lt;1", san_table_data!AA465))), "-")</f>
        <v>-</v>
      </c>
      <c r="AB468" s="63" t="str">
        <f>IF(ISNUMBER(san_table_data!AB465), IF(san_table_data!AB465=-999,"NA",IF(san_table_data!AB465&gt;99, "&gt;99", IF(san_table_data!AB465&lt;1, "&lt;1", san_table_data!AB465))), "-")</f>
        <v>-</v>
      </c>
      <c r="AC468" s="63" t="str">
        <f>IF(ISNUMBER(san_table_data!AC465), IF(san_table_data!AC465=-999,"NA",IF(san_table_data!AC465&gt;99, "&gt;99", IF(san_table_data!AC465&lt;1, "&lt;1", san_table_data!AC465))), "-")</f>
        <v>-</v>
      </c>
      <c r="AD468" s="59" t="str">
        <f>IF(ISNUMBER(san_table_data!AD465), IF(san_table_data!AD465=-999,"NA",IF(san_table_data!AD465&gt;99, "&gt;99", IF(san_table_data!AD465&lt;1, "&lt;1", san_table_data!AD465))), "-")</f>
        <v>-</v>
      </c>
      <c r="AE468" s="59" t="str">
        <f>IF(ISNUMBER(san_table_data!AE465), IF(san_table_data!AE465=-999,"NA",IF(san_table_data!AE465&gt;99, "&gt;99", IF(san_table_data!AE465&lt;1, "&lt;1", san_table_data!AE465))), "-")</f>
        <v>-</v>
      </c>
      <c r="AF468" s="59" t="str">
        <f>IF(ISNUMBER(san_table_data!AF465), IF(san_table_data!AF465=-999,"NA",IF(san_table_data!AF465&gt;99, "&gt;99", IF(san_table_data!AF465&lt;1, "&lt;1", san_table_data!AF465))), "-")</f>
        <v>-</v>
      </c>
      <c r="AG468" s="62" t="str">
        <f>IF(ISNUMBER(san_table_data!AG465), IF(san_table_data!AG465=-999,"NA",IF(san_table_data!AG465&gt;99, "&gt;99", IF(san_table_data!AG465&lt;1, "&lt;1", san_table_data!AG465))), "-")</f>
        <v>-</v>
      </c>
      <c r="AH468" s="63" t="str">
        <f>IF(ISNUMBER(san_table_data!AH465), IF(san_table_data!AH465=-999,"NA",IF(san_table_data!AH465&gt;99, "&gt;99", IF(san_table_data!AH465&lt;1, "&lt;1", san_table_data!AH465))), "-")</f>
        <v>-</v>
      </c>
      <c r="AI468" s="63" t="str">
        <f>IF(ISNUMBER(san_table_data!AI465), IF(san_table_data!AI465=-999,"NA",IF(san_table_data!AI465&gt;99, "&gt;99", IF(san_table_data!AI465&lt;1, "&lt;1", san_table_data!AI465))), "-")</f>
        <v>-</v>
      </c>
      <c r="AJ468" s="63" t="str">
        <f>IF(ISNUMBER(san_table_data!AJ465), IF(san_table_data!AJ465=-999,"NA",IF(san_table_data!AJ465&gt;99, "&gt;99", IF(san_table_data!AJ465&lt;1, "&lt;1", san_table_data!AJ465))), "-")</f>
        <v>-</v>
      </c>
      <c r="AK468" s="59" t="str">
        <f>IF(ISNUMBER(san_table_data!AK465), IF(san_table_data!AK465=-999,"NA",IF(san_table_data!AK465&gt;99, "&gt;99", IF(san_table_data!AK465&lt;1, "&lt;1", san_table_data!AK465))), "-")</f>
        <v>-</v>
      </c>
      <c r="AL468" s="59" t="str">
        <f>IF(ISNUMBER(san_table_data!AL465), IF(san_table_data!AL465=-999,"NA",IF(san_table_data!AL465&gt;99, "&gt;99", IF(san_table_data!AL465&lt;1, "&lt;1", san_table_data!AL465))), "-")</f>
        <v>-</v>
      </c>
      <c r="AM468" s="59" t="str">
        <f>IF(ISNUMBER(san_table_data!AM465), IF(san_table_data!AM465=-999,"NA",IF(san_table_data!AM465&gt;99, "&gt;99", IF(san_table_data!AM465&lt;1, "&lt;1", san_table_data!AM465))), "-")</f>
        <v>-</v>
      </c>
      <c r="AN468" s="62" t="str">
        <f>IF(ISNUMBER(san_table_data!AN465), IF(san_table_data!AN465=-999,"NA",IF(san_table_data!AN465&gt;99, "&gt;99", IF(san_table_data!AN465&lt;1, "&lt;1", san_table_data!AN465))), "-")</f>
        <v>-</v>
      </c>
      <c r="AO468" s="63" t="str">
        <f>IF(ISNUMBER(san_table_data!AO465), IF(san_table_data!AO465=-999,"NA",IF(san_table_data!AO465&gt;99, "&gt;99", IF(san_table_data!AO465&lt;1, "&lt;1", san_table_data!AO465))), "-")</f>
        <v>-</v>
      </c>
      <c r="AP468" s="63" t="str">
        <f>IF(ISNUMBER(san_table_data!AP465), IF(san_table_data!AP465=-999,"NA",IF(san_table_data!AP465&gt;99, "&gt;99", IF(san_table_data!AP465&lt;1, "&lt;1", san_table_data!AP465))), "-")</f>
        <v>-</v>
      </c>
      <c r="AQ468" s="63" t="str">
        <f>IF(ISNUMBER(san_table_data!AQ465), IF(san_table_data!AQ465=-999,"NA",IF(san_table_data!AQ465&gt;99, "&gt;99", IF(san_table_data!AQ465&lt;1, "&lt;1", san_table_data!AQ465))), "-")</f>
        <v>-</v>
      </c>
      <c r="AR468" s="59" t="str">
        <f>IF(ISNUMBER(san_table_data!AR465), IF(san_table_data!AR465=-999,"NA",IF(san_table_data!AR465&gt;99, "&gt;99", IF(san_table_data!AR465&lt;1, "&lt;1", san_table_data!AR465))), "-")</f>
        <v>-</v>
      </c>
      <c r="AS468" s="59" t="str">
        <f>IF(ISNUMBER(san_table_data!AS465), IF(san_table_data!AS465=-999,"NA",IF(san_table_data!AS465&gt;99, "&gt;99", IF(san_table_data!AS465&lt;1, "&lt;1", san_table_data!AS465))), "-")</f>
        <v>-</v>
      </c>
      <c r="AT468" s="59" t="str">
        <f>IF(ISNUMBER(san_table_data!AT465), IF(san_table_data!AT465=-999,"NA",IF(san_table_data!AT465&gt;99, "&gt;99", IF(san_table_data!AT465&lt;1, "&lt;1", san_table_data!AT465))), "-")</f>
        <v>-</v>
      </c>
    </row>
    <row r="469" x14ac:dyDescent="0.25">
      <c r="A469" s="56" t="str">
        <f>IF(ISBLANK(san_table_data!A466), "", san_table_data!A466)</f>
        <v/>
      </c>
      <c r="B469" s="56" t="str">
        <f>IF(ISBLANK(san_table_data!B466), "", san_table_data!B466)</f>
        <v/>
      </c>
      <c r="C469" s="57" t="str">
        <f>IF(ISNUMBER(san_table_data!C466), san_table_data!C466, "-")</f>
        <v>-</v>
      </c>
      <c r="D469" s="58" t="str">
        <f>IF(ISNUMBER(san_table_data!D466), san_table_data!D466, "-")</f>
        <v>-</v>
      </c>
      <c r="E469" s="59" t="str">
        <f>IF(ISNUMBER(san_table_data!E466), san_table_data!E466, "-")</f>
        <v>-</v>
      </c>
      <c r="F469" s="60" t="str">
        <f>IF(ISNUMBER(san_table_data!F466), IF(san_table_data!F466=-999,"NA",IF(san_table_data!F466&gt;99, "&gt;99", IF(san_table_data!F466&lt;1, "&lt;1", san_table_data!F466))), "-")</f>
        <v>-</v>
      </c>
      <c r="G469" s="59" t="str">
        <f>IF(ISNUMBER(san_table_data!G466), IF(san_table_data!G466=-999,"NA",IF(san_table_data!G466&gt;99, "&gt;99", IF(san_table_data!G466&lt;1, "&lt;1", san_table_data!G466))), "-")</f>
        <v>-</v>
      </c>
      <c r="H469" s="59" t="str">
        <f>IF(ISNUMBER(san_table_data!H466), IF(san_table_data!H466=-999,"NA",IF(san_table_data!H466&gt;99, "&gt;99", IF(san_table_data!H466&lt;1, "&lt;1", san_table_data!H466))), "-")</f>
        <v>-</v>
      </c>
      <c r="I469" s="61" t="str">
        <f>IF(ISNUMBER(san_table_data!I466), IF(san_table_data!I466=-999,"NA",IF(san_table_data!I466&gt;99, "&gt;99", IF(san_table_data!I466&lt;1, "&lt;1", san_table_data!I466))), "-")</f>
        <v>-</v>
      </c>
      <c r="J469" s="47" t="str">
        <f>IF(ISNUMBER(san_table_data!J466), IF(san_table_data!J466=-999,"NA",san_table_data!J466), "-")</f>
        <v>-</v>
      </c>
      <c r="K469" s="47" t="str">
        <f>IF(ISNUMBER(san_table_data!K466), IF(san_table_data!K466=-999,"NA",san_table_data!K466), "-")</f>
        <v>-</v>
      </c>
      <c r="L469" s="60" t="str">
        <f>IF(ISNUMBER(san_table_data!L466), IF(san_table_data!L466=-999,"NA",IF(san_table_data!L466&gt;99, "&gt;99", IF(san_table_data!L466&lt;1, "&lt;1", san_table_data!L466))), "-")</f>
        <v>-</v>
      </c>
      <c r="M469" s="59" t="str">
        <f>IF(ISNUMBER(san_table_data!M466), IF(san_table_data!M466=-999,"NA",IF(san_table_data!M466&gt;99, "&gt;99", IF(san_table_data!M466&lt;1, "&lt;1", san_table_data!M466))), "-")</f>
        <v>-</v>
      </c>
      <c r="N469" s="59" t="str">
        <f>IF(ISNUMBER(san_table_data!N466), IF(san_table_data!N466=-999,"NA",IF(san_table_data!N466&gt;99, "&gt;99", IF(san_table_data!N466&lt;1, "&lt;1", san_table_data!N466))), "-")</f>
        <v>-</v>
      </c>
      <c r="O469" s="61" t="str">
        <f>IF(ISNUMBER(san_table_data!O466), IF(san_table_data!O466=-999,"NA",IF(san_table_data!O466&gt;99, "&gt;99", IF(san_table_data!O466&lt;1, "&lt;1", san_table_data!O466))), "-")</f>
        <v>-</v>
      </c>
      <c r="P469" s="47" t="str">
        <f>IF(ISNUMBER(san_table_data!P466), IF(san_table_data!P466=-999,"NA",san_table_data!P466), "-")</f>
        <v>-</v>
      </c>
      <c r="Q469" s="47" t="str">
        <f>IF(ISNUMBER(san_table_data!Q466), IF(san_table_data!Q466=-999,"NA",san_table_data!Q466), "-")</f>
        <v>-</v>
      </c>
      <c r="R469" s="60" t="str">
        <f>IF(ISNUMBER(san_table_data!R466), IF(san_table_data!R466=-999,"NA",IF(san_table_data!R466&gt;99, "&gt;99", IF(san_table_data!R466&lt;1, "&lt;1", san_table_data!R466))), "-")</f>
        <v>-</v>
      </c>
      <c r="S469" s="59" t="str">
        <f>IF(ISNUMBER(san_table_data!S466), IF(san_table_data!S466=-999,"NA",IF(san_table_data!S466&gt;99, "&gt;99", IF(san_table_data!S466&lt;1, "&lt;1", san_table_data!S466))), "-")</f>
        <v>-</v>
      </c>
      <c r="T469" s="59" t="str">
        <f>IF(ISNUMBER(san_table_data!T466), IF(san_table_data!T466=-999,"NA",IF(san_table_data!T466&gt;99, "&gt;99", IF(san_table_data!T466&lt;1, "&lt;1", san_table_data!T466))), "-")</f>
        <v>-</v>
      </c>
      <c r="U469" s="61" t="str">
        <f>IF(ISNUMBER(san_table_data!U466), IF(san_table_data!U466=-999,"NA",IF(san_table_data!U466&gt;99, "&gt;99", IF(san_table_data!U466&lt;1, "&lt;1", san_table_data!U466))), "-")</f>
        <v>-</v>
      </c>
      <c r="V469" s="47" t="str">
        <f>IF(ISNUMBER(san_table_data!V466), IF(san_table_data!V466=-999,"NA",san_table_data!V466), "-")</f>
        <v>-</v>
      </c>
      <c r="W469" s="47" t="str">
        <f>IF(ISNUMBER(san_table_data!W466), IF(san_table_data!W466=-999,"NA",san_table_data!W466), "-")</f>
        <v>-</v>
      </c>
      <c r="X469" s="47"/>
      <c r="Y469" s="47"/>
      <c r="Z469" s="62" t="str">
        <f>IF(ISNUMBER(san_table_data!Z466), IF(san_table_data!Z466=-999,"NA",IF(san_table_data!Z466&gt;99, "&gt;99", IF(san_table_data!Z466&lt;1, "&lt;1", san_table_data!Z466))), "-")</f>
        <v>-</v>
      </c>
      <c r="AA469" s="63" t="str">
        <f>IF(ISNUMBER(san_table_data!AA466), IF(san_table_data!AA466=-999,"NA",IF(san_table_data!AA466&gt;99, "&gt;99", IF(san_table_data!AA466&lt;1, "&lt;1", san_table_data!AA466))), "-")</f>
        <v>-</v>
      </c>
      <c r="AB469" s="63" t="str">
        <f>IF(ISNUMBER(san_table_data!AB466), IF(san_table_data!AB466=-999,"NA",IF(san_table_data!AB466&gt;99, "&gt;99", IF(san_table_data!AB466&lt;1, "&lt;1", san_table_data!AB466))), "-")</f>
        <v>-</v>
      </c>
      <c r="AC469" s="63" t="str">
        <f>IF(ISNUMBER(san_table_data!AC466), IF(san_table_data!AC466=-999,"NA",IF(san_table_data!AC466&gt;99, "&gt;99", IF(san_table_data!AC466&lt;1, "&lt;1", san_table_data!AC466))), "-")</f>
        <v>-</v>
      </c>
      <c r="AD469" s="59" t="str">
        <f>IF(ISNUMBER(san_table_data!AD466), IF(san_table_data!AD466=-999,"NA",IF(san_table_data!AD466&gt;99, "&gt;99", IF(san_table_data!AD466&lt;1, "&lt;1", san_table_data!AD466))), "-")</f>
        <v>-</v>
      </c>
      <c r="AE469" s="59" t="str">
        <f>IF(ISNUMBER(san_table_data!AE466), IF(san_table_data!AE466=-999,"NA",IF(san_table_data!AE466&gt;99, "&gt;99", IF(san_table_data!AE466&lt;1, "&lt;1", san_table_data!AE466))), "-")</f>
        <v>-</v>
      </c>
      <c r="AF469" s="59" t="str">
        <f>IF(ISNUMBER(san_table_data!AF466), IF(san_table_data!AF466=-999,"NA",IF(san_table_data!AF466&gt;99, "&gt;99", IF(san_table_data!AF466&lt;1, "&lt;1", san_table_data!AF466))), "-")</f>
        <v>-</v>
      </c>
      <c r="AG469" s="62" t="str">
        <f>IF(ISNUMBER(san_table_data!AG466), IF(san_table_data!AG466=-999,"NA",IF(san_table_data!AG466&gt;99, "&gt;99", IF(san_table_data!AG466&lt;1, "&lt;1", san_table_data!AG466))), "-")</f>
        <v>-</v>
      </c>
      <c r="AH469" s="63" t="str">
        <f>IF(ISNUMBER(san_table_data!AH466), IF(san_table_data!AH466=-999,"NA",IF(san_table_data!AH466&gt;99, "&gt;99", IF(san_table_data!AH466&lt;1, "&lt;1", san_table_data!AH466))), "-")</f>
        <v>-</v>
      </c>
      <c r="AI469" s="63" t="str">
        <f>IF(ISNUMBER(san_table_data!AI466), IF(san_table_data!AI466=-999,"NA",IF(san_table_data!AI466&gt;99, "&gt;99", IF(san_table_data!AI466&lt;1, "&lt;1", san_table_data!AI466))), "-")</f>
        <v>-</v>
      </c>
      <c r="AJ469" s="63" t="str">
        <f>IF(ISNUMBER(san_table_data!AJ466), IF(san_table_data!AJ466=-999,"NA",IF(san_table_data!AJ466&gt;99, "&gt;99", IF(san_table_data!AJ466&lt;1, "&lt;1", san_table_data!AJ466))), "-")</f>
        <v>-</v>
      </c>
      <c r="AK469" s="59" t="str">
        <f>IF(ISNUMBER(san_table_data!AK466), IF(san_table_data!AK466=-999,"NA",IF(san_table_data!AK466&gt;99, "&gt;99", IF(san_table_data!AK466&lt;1, "&lt;1", san_table_data!AK466))), "-")</f>
        <v>-</v>
      </c>
      <c r="AL469" s="59" t="str">
        <f>IF(ISNUMBER(san_table_data!AL466), IF(san_table_data!AL466=-999,"NA",IF(san_table_data!AL466&gt;99, "&gt;99", IF(san_table_data!AL466&lt;1, "&lt;1", san_table_data!AL466))), "-")</f>
        <v>-</v>
      </c>
      <c r="AM469" s="59" t="str">
        <f>IF(ISNUMBER(san_table_data!AM466), IF(san_table_data!AM466=-999,"NA",IF(san_table_data!AM466&gt;99, "&gt;99", IF(san_table_data!AM466&lt;1, "&lt;1", san_table_data!AM466))), "-")</f>
        <v>-</v>
      </c>
      <c r="AN469" s="62" t="str">
        <f>IF(ISNUMBER(san_table_data!AN466), IF(san_table_data!AN466=-999,"NA",IF(san_table_data!AN466&gt;99, "&gt;99", IF(san_table_data!AN466&lt;1, "&lt;1", san_table_data!AN466))), "-")</f>
        <v>-</v>
      </c>
      <c r="AO469" s="63" t="str">
        <f>IF(ISNUMBER(san_table_data!AO466), IF(san_table_data!AO466=-999,"NA",IF(san_table_data!AO466&gt;99, "&gt;99", IF(san_table_data!AO466&lt;1, "&lt;1", san_table_data!AO466))), "-")</f>
        <v>-</v>
      </c>
      <c r="AP469" s="63" t="str">
        <f>IF(ISNUMBER(san_table_data!AP466), IF(san_table_data!AP466=-999,"NA",IF(san_table_data!AP466&gt;99, "&gt;99", IF(san_table_data!AP466&lt;1, "&lt;1", san_table_data!AP466))), "-")</f>
        <v>-</v>
      </c>
      <c r="AQ469" s="63" t="str">
        <f>IF(ISNUMBER(san_table_data!AQ466), IF(san_table_data!AQ466=-999,"NA",IF(san_table_data!AQ466&gt;99, "&gt;99", IF(san_table_data!AQ466&lt;1, "&lt;1", san_table_data!AQ466))), "-")</f>
        <v>-</v>
      </c>
      <c r="AR469" s="59" t="str">
        <f>IF(ISNUMBER(san_table_data!AR466), IF(san_table_data!AR466=-999,"NA",IF(san_table_data!AR466&gt;99, "&gt;99", IF(san_table_data!AR466&lt;1, "&lt;1", san_table_data!AR466))), "-")</f>
        <v>-</v>
      </c>
      <c r="AS469" s="59" t="str">
        <f>IF(ISNUMBER(san_table_data!AS466), IF(san_table_data!AS466=-999,"NA",IF(san_table_data!AS466&gt;99, "&gt;99", IF(san_table_data!AS466&lt;1, "&lt;1", san_table_data!AS466))), "-")</f>
        <v>-</v>
      </c>
      <c r="AT469" s="59" t="str">
        <f>IF(ISNUMBER(san_table_data!AT466), IF(san_table_data!AT466=-999,"NA",IF(san_table_data!AT466&gt;99, "&gt;99", IF(san_table_data!AT466&lt;1, "&lt;1", san_table_data!AT466))), "-")</f>
        <v>-</v>
      </c>
    </row>
    <row r="470" x14ac:dyDescent="0.25">
      <c r="A470" s="56" t="str">
        <f>IF(ISBLANK(san_table_data!A467), "", san_table_data!A467)</f>
        <v/>
      </c>
      <c r="B470" s="56" t="str">
        <f>IF(ISBLANK(san_table_data!B467), "", san_table_data!B467)</f>
        <v/>
      </c>
      <c r="C470" s="57" t="str">
        <f>IF(ISNUMBER(san_table_data!C467), san_table_data!C467, "-")</f>
        <v>-</v>
      </c>
      <c r="D470" s="58" t="str">
        <f>IF(ISNUMBER(san_table_data!D467), san_table_data!D467, "-")</f>
        <v>-</v>
      </c>
      <c r="E470" s="59" t="str">
        <f>IF(ISNUMBER(san_table_data!E467), san_table_data!E467, "-")</f>
        <v>-</v>
      </c>
      <c r="F470" s="60" t="str">
        <f>IF(ISNUMBER(san_table_data!F467), IF(san_table_data!F467=-999,"NA",IF(san_table_data!F467&gt;99, "&gt;99", IF(san_table_data!F467&lt;1, "&lt;1", san_table_data!F467))), "-")</f>
        <v>-</v>
      </c>
      <c r="G470" s="59" t="str">
        <f>IF(ISNUMBER(san_table_data!G467), IF(san_table_data!G467=-999,"NA",IF(san_table_data!G467&gt;99, "&gt;99", IF(san_table_data!G467&lt;1, "&lt;1", san_table_data!G467))), "-")</f>
        <v>-</v>
      </c>
      <c r="H470" s="59" t="str">
        <f>IF(ISNUMBER(san_table_data!H467), IF(san_table_data!H467=-999,"NA",IF(san_table_data!H467&gt;99, "&gt;99", IF(san_table_data!H467&lt;1, "&lt;1", san_table_data!H467))), "-")</f>
        <v>-</v>
      </c>
      <c r="I470" s="61" t="str">
        <f>IF(ISNUMBER(san_table_data!I467), IF(san_table_data!I467=-999,"NA",IF(san_table_data!I467&gt;99, "&gt;99", IF(san_table_data!I467&lt;1, "&lt;1", san_table_data!I467))), "-")</f>
        <v>-</v>
      </c>
      <c r="J470" s="47" t="str">
        <f>IF(ISNUMBER(san_table_data!J467), IF(san_table_data!J467=-999,"NA",san_table_data!J467), "-")</f>
        <v>-</v>
      </c>
      <c r="K470" s="47" t="str">
        <f>IF(ISNUMBER(san_table_data!K467), IF(san_table_data!K467=-999,"NA",san_table_data!K467), "-")</f>
        <v>-</v>
      </c>
      <c r="L470" s="60" t="str">
        <f>IF(ISNUMBER(san_table_data!L467), IF(san_table_data!L467=-999,"NA",IF(san_table_data!L467&gt;99, "&gt;99", IF(san_table_data!L467&lt;1, "&lt;1", san_table_data!L467))), "-")</f>
        <v>-</v>
      </c>
      <c r="M470" s="59" t="str">
        <f>IF(ISNUMBER(san_table_data!M467), IF(san_table_data!M467=-999,"NA",IF(san_table_data!M467&gt;99, "&gt;99", IF(san_table_data!M467&lt;1, "&lt;1", san_table_data!M467))), "-")</f>
        <v>-</v>
      </c>
      <c r="N470" s="59" t="str">
        <f>IF(ISNUMBER(san_table_data!N467), IF(san_table_data!N467=-999,"NA",IF(san_table_data!N467&gt;99, "&gt;99", IF(san_table_data!N467&lt;1, "&lt;1", san_table_data!N467))), "-")</f>
        <v>-</v>
      </c>
      <c r="O470" s="61" t="str">
        <f>IF(ISNUMBER(san_table_data!O467), IF(san_table_data!O467=-999,"NA",IF(san_table_data!O467&gt;99, "&gt;99", IF(san_table_data!O467&lt;1, "&lt;1", san_table_data!O467))), "-")</f>
        <v>-</v>
      </c>
      <c r="P470" s="47" t="str">
        <f>IF(ISNUMBER(san_table_data!P467), IF(san_table_data!P467=-999,"NA",san_table_data!P467), "-")</f>
        <v>-</v>
      </c>
      <c r="Q470" s="47" t="str">
        <f>IF(ISNUMBER(san_table_data!Q467), IF(san_table_data!Q467=-999,"NA",san_table_data!Q467), "-")</f>
        <v>-</v>
      </c>
      <c r="R470" s="60" t="str">
        <f>IF(ISNUMBER(san_table_data!R467), IF(san_table_data!R467=-999,"NA",IF(san_table_data!R467&gt;99, "&gt;99", IF(san_table_data!R467&lt;1, "&lt;1", san_table_data!R467))), "-")</f>
        <v>-</v>
      </c>
      <c r="S470" s="59" t="str">
        <f>IF(ISNUMBER(san_table_data!S467), IF(san_table_data!S467=-999,"NA",IF(san_table_data!S467&gt;99, "&gt;99", IF(san_table_data!S467&lt;1, "&lt;1", san_table_data!S467))), "-")</f>
        <v>-</v>
      </c>
      <c r="T470" s="59" t="str">
        <f>IF(ISNUMBER(san_table_data!T467), IF(san_table_data!T467=-999,"NA",IF(san_table_data!T467&gt;99, "&gt;99", IF(san_table_data!T467&lt;1, "&lt;1", san_table_data!T467))), "-")</f>
        <v>-</v>
      </c>
      <c r="U470" s="61" t="str">
        <f>IF(ISNUMBER(san_table_data!U467), IF(san_table_data!U467=-999,"NA",IF(san_table_data!U467&gt;99, "&gt;99", IF(san_table_data!U467&lt;1, "&lt;1", san_table_data!U467))), "-")</f>
        <v>-</v>
      </c>
      <c r="V470" s="47" t="str">
        <f>IF(ISNUMBER(san_table_data!V467), IF(san_table_data!V467=-999,"NA",san_table_data!V467), "-")</f>
        <v>-</v>
      </c>
      <c r="W470" s="47" t="str">
        <f>IF(ISNUMBER(san_table_data!W467), IF(san_table_data!W467=-999,"NA",san_table_data!W467), "-")</f>
        <v>-</v>
      </c>
      <c r="X470" s="47"/>
      <c r="Y470" s="47"/>
      <c r="Z470" s="62" t="str">
        <f>IF(ISNUMBER(san_table_data!Z467), IF(san_table_data!Z467=-999,"NA",IF(san_table_data!Z467&gt;99, "&gt;99", IF(san_table_data!Z467&lt;1, "&lt;1", san_table_data!Z467))), "-")</f>
        <v>-</v>
      </c>
      <c r="AA470" s="63" t="str">
        <f>IF(ISNUMBER(san_table_data!AA467), IF(san_table_data!AA467=-999,"NA",IF(san_table_data!AA467&gt;99, "&gt;99", IF(san_table_data!AA467&lt;1, "&lt;1", san_table_data!AA467))), "-")</f>
        <v>-</v>
      </c>
      <c r="AB470" s="63" t="str">
        <f>IF(ISNUMBER(san_table_data!AB467), IF(san_table_data!AB467=-999,"NA",IF(san_table_data!AB467&gt;99, "&gt;99", IF(san_table_data!AB467&lt;1, "&lt;1", san_table_data!AB467))), "-")</f>
        <v>-</v>
      </c>
      <c r="AC470" s="63" t="str">
        <f>IF(ISNUMBER(san_table_data!AC467), IF(san_table_data!AC467=-999,"NA",IF(san_table_data!AC467&gt;99, "&gt;99", IF(san_table_data!AC467&lt;1, "&lt;1", san_table_data!AC467))), "-")</f>
        <v>-</v>
      </c>
      <c r="AD470" s="59" t="str">
        <f>IF(ISNUMBER(san_table_data!AD467), IF(san_table_data!AD467=-999,"NA",IF(san_table_data!AD467&gt;99, "&gt;99", IF(san_table_data!AD467&lt;1, "&lt;1", san_table_data!AD467))), "-")</f>
        <v>-</v>
      </c>
      <c r="AE470" s="59" t="str">
        <f>IF(ISNUMBER(san_table_data!AE467), IF(san_table_data!AE467=-999,"NA",IF(san_table_data!AE467&gt;99, "&gt;99", IF(san_table_data!AE467&lt;1, "&lt;1", san_table_data!AE467))), "-")</f>
        <v>-</v>
      </c>
      <c r="AF470" s="59" t="str">
        <f>IF(ISNUMBER(san_table_data!AF467), IF(san_table_data!AF467=-999,"NA",IF(san_table_data!AF467&gt;99, "&gt;99", IF(san_table_data!AF467&lt;1, "&lt;1", san_table_data!AF467))), "-")</f>
        <v>-</v>
      </c>
      <c r="AG470" s="62" t="str">
        <f>IF(ISNUMBER(san_table_data!AG467), IF(san_table_data!AG467=-999,"NA",IF(san_table_data!AG467&gt;99, "&gt;99", IF(san_table_data!AG467&lt;1, "&lt;1", san_table_data!AG467))), "-")</f>
        <v>-</v>
      </c>
      <c r="AH470" s="63" t="str">
        <f>IF(ISNUMBER(san_table_data!AH467), IF(san_table_data!AH467=-999,"NA",IF(san_table_data!AH467&gt;99, "&gt;99", IF(san_table_data!AH467&lt;1, "&lt;1", san_table_data!AH467))), "-")</f>
        <v>-</v>
      </c>
      <c r="AI470" s="63" t="str">
        <f>IF(ISNUMBER(san_table_data!AI467), IF(san_table_data!AI467=-999,"NA",IF(san_table_data!AI467&gt;99, "&gt;99", IF(san_table_data!AI467&lt;1, "&lt;1", san_table_data!AI467))), "-")</f>
        <v>-</v>
      </c>
      <c r="AJ470" s="63" t="str">
        <f>IF(ISNUMBER(san_table_data!AJ467), IF(san_table_data!AJ467=-999,"NA",IF(san_table_data!AJ467&gt;99, "&gt;99", IF(san_table_data!AJ467&lt;1, "&lt;1", san_table_data!AJ467))), "-")</f>
        <v>-</v>
      </c>
      <c r="AK470" s="59" t="str">
        <f>IF(ISNUMBER(san_table_data!AK467), IF(san_table_data!AK467=-999,"NA",IF(san_table_data!AK467&gt;99, "&gt;99", IF(san_table_data!AK467&lt;1, "&lt;1", san_table_data!AK467))), "-")</f>
        <v>-</v>
      </c>
      <c r="AL470" s="59" t="str">
        <f>IF(ISNUMBER(san_table_data!AL467), IF(san_table_data!AL467=-999,"NA",IF(san_table_data!AL467&gt;99, "&gt;99", IF(san_table_data!AL467&lt;1, "&lt;1", san_table_data!AL467))), "-")</f>
        <v>-</v>
      </c>
      <c r="AM470" s="59" t="str">
        <f>IF(ISNUMBER(san_table_data!AM467), IF(san_table_data!AM467=-999,"NA",IF(san_table_data!AM467&gt;99, "&gt;99", IF(san_table_data!AM467&lt;1, "&lt;1", san_table_data!AM467))), "-")</f>
        <v>-</v>
      </c>
      <c r="AN470" s="62" t="str">
        <f>IF(ISNUMBER(san_table_data!AN467), IF(san_table_data!AN467=-999,"NA",IF(san_table_data!AN467&gt;99, "&gt;99", IF(san_table_data!AN467&lt;1, "&lt;1", san_table_data!AN467))), "-")</f>
        <v>-</v>
      </c>
      <c r="AO470" s="63" t="str">
        <f>IF(ISNUMBER(san_table_data!AO467), IF(san_table_data!AO467=-999,"NA",IF(san_table_data!AO467&gt;99, "&gt;99", IF(san_table_data!AO467&lt;1, "&lt;1", san_table_data!AO467))), "-")</f>
        <v>-</v>
      </c>
      <c r="AP470" s="63" t="str">
        <f>IF(ISNUMBER(san_table_data!AP467), IF(san_table_data!AP467=-999,"NA",IF(san_table_data!AP467&gt;99, "&gt;99", IF(san_table_data!AP467&lt;1, "&lt;1", san_table_data!AP467))), "-")</f>
        <v>-</v>
      </c>
      <c r="AQ470" s="63" t="str">
        <f>IF(ISNUMBER(san_table_data!AQ467), IF(san_table_data!AQ467=-999,"NA",IF(san_table_data!AQ467&gt;99, "&gt;99", IF(san_table_data!AQ467&lt;1, "&lt;1", san_table_data!AQ467))), "-")</f>
        <v>-</v>
      </c>
      <c r="AR470" s="59" t="str">
        <f>IF(ISNUMBER(san_table_data!AR467), IF(san_table_data!AR467=-999,"NA",IF(san_table_data!AR467&gt;99, "&gt;99", IF(san_table_data!AR467&lt;1, "&lt;1", san_table_data!AR467))), "-")</f>
        <v>-</v>
      </c>
      <c r="AS470" s="59" t="str">
        <f>IF(ISNUMBER(san_table_data!AS467), IF(san_table_data!AS467=-999,"NA",IF(san_table_data!AS467&gt;99, "&gt;99", IF(san_table_data!AS467&lt;1, "&lt;1", san_table_data!AS467))), "-")</f>
        <v>-</v>
      </c>
      <c r="AT470" s="59" t="str">
        <f>IF(ISNUMBER(san_table_data!AT467), IF(san_table_data!AT467=-999,"NA",IF(san_table_data!AT467&gt;99, "&gt;99", IF(san_table_data!AT467&lt;1, "&lt;1", san_table_data!AT467))), "-")</f>
        <v>-</v>
      </c>
    </row>
    <row r="471" x14ac:dyDescent="0.25">
      <c r="A471" s="56" t="str">
        <f>IF(ISBLANK(san_table_data!A468), "", san_table_data!A468)</f>
        <v/>
      </c>
      <c r="B471" s="56" t="str">
        <f>IF(ISBLANK(san_table_data!B468), "", san_table_data!B468)</f>
        <v/>
      </c>
      <c r="C471" s="57" t="str">
        <f>IF(ISNUMBER(san_table_data!C468), san_table_data!C468, "-")</f>
        <v>-</v>
      </c>
      <c r="D471" s="58" t="str">
        <f>IF(ISNUMBER(san_table_data!D468), san_table_data!D468, "-")</f>
        <v>-</v>
      </c>
      <c r="E471" s="59" t="str">
        <f>IF(ISNUMBER(san_table_data!E468), san_table_data!E468, "-")</f>
        <v>-</v>
      </c>
      <c r="F471" s="60" t="str">
        <f>IF(ISNUMBER(san_table_data!F468), IF(san_table_data!F468=-999,"NA",IF(san_table_data!F468&gt;99, "&gt;99", IF(san_table_data!F468&lt;1, "&lt;1", san_table_data!F468))), "-")</f>
        <v>-</v>
      </c>
      <c r="G471" s="59" t="str">
        <f>IF(ISNUMBER(san_table_data!G468), IF(san_table_data!G468=-999,"NA",IF(san_table_data!G468&gt;99, "&gt;99", IF(san_table_data!G468&lt;1, "&lt;1", san_table_data!G468))), "-")</f>
        <v>-</v>
      </c>
      <c r="H471" s="59" t="str">
        <f>IF(ISNUMBER(san_table_data!H468), IF(san_table_data!H468=-999,"NA",IF(san_table_data!H468&gt;99, "&gt;99", IF(san_table_data!H468&lt;1, "&lt;1", san_table_data!H468))), "-")</f>
        <v>-</v>
      </c>
      <c r="I471" s="61" t="str">
        <f>IF(ISNUMBER(san_table_data!I468), IF(san_table_data!I468=-999,"NA",IF(san_table_data!I468&gt;99, "&gt;99", IF(san_table_data!I468&lt;1, "&lt;1", san_table_data!I468))), "-")</f>
        <v>-</v>
      </c>
      <c r="J471" s="47" t="str">
        <f>IF(ISNUMBER(san_table_data!J468), IF(san_table_data!J468=-999,"NA",san_table_data!J468), "-")</f>
        <v>-</v>
      </c>
      <c r="K471" s="47" t="str">
        <f>IF(ISNUMBER(san_table_data!K468), IF(san_table_data!K468=-999,"NA",san_table_data!K468), "-")</f>
        <v>-</v>
      </c>
      <c r="L471" s="60" t="str">
        <f>IF(ISNUMBER(san_table_data!L468), IF(san_table_data!L468=-999,"NA",IF(san_table_data!L468&gt;99, "&gt;99", IF(san_table_data!L468&lt;1, "&lt;1", san_table_data!L468))), "-")</f>
        <v>-</v>
      </c>
      <c r="M471" s="59" t="str">
        <f>IF(ISNUMBER(san_table_data!M468), IF(san_table_data!M468=-999,"NA",IF(san_table_data!M468&gt;99, "&gt;99", IF(san_table_data!M468&lt;1, "&lt;1", san_table_data!M468))), "-")</f>
        <v>-</v>
      </c>
      <c r="N471" s="59" t="str">
        <f>IF(ISNUMBER(san_table_data!N468), IF(san_table_data!N468=-999,"NA",IF(san_table_data!N468&gt;99, "&gt;99", IF(san_table_data!N468&lt;1, "&lt;1", san_table_data!N468))), "-")</f>
        <v>-</v>
      </c>
      <c r="O471" s="61" t="str">
        <f>IF(ISNUMBER(san_table_data!O468), IF(san_table_data!O468=-999,"NA",IF(san_table_data!O468&gt;99, "&gt;99", IF(san_table_data!O468&lt;1, "&lt;1", san_table_data!O468))), "-")</f>
        <v>-</v>
      </c>
      <c r="P471" s="47" t="str">
        <f>IF(ISNUMBER(san_table_data!P468), IF(san_table_data!P468=-999,"NA",san_table_data!P468), "-")</f>
        <v>-</v>
      </c>
      <c r="Q471" s="47" t="str">
        <f>IF(ISNUMBER(san_table_data!Q468), IF(san_table_data!Q468=-999,"NA",san_table_data!Q468), "-")</f>
        <v>-</v>
      </c>
      <c r="R471" s="60" t="str">
        <f>IF(ISNUMBER(san_table_data!R468), IF(san_table_data!R468=-999,"NA",IF(san_table_data!R468&gt;99, "&gt;99", IF(san_table_data!R468&lt;1, "&lt;1", san_table_data!R468))), "-")</f>
        <v>-</v>
      </c>
      <c r="S471" s="59" t="str">
        <f>IF(ISNUMBER(san_table_data!S468), IF(san_table_data!S468=-999,"NA",IF(san_table_data!S468&gt;99, "&gt;99", IF(san_table_data!S468&lt;1, "&lt;1", san_table_data!S468))), "-")</f>
        <v>-</v>
      </c>
      <c r="T471" s="59" t="str">
        <f>IF(ISNUMBER(san_table_data!T468), IF(san_table_data!T468=-999,"NA",IF(san_table_data!T468&gt;99, "&gt;99", IF(san_table_data!T468&lt;1, "&lt;1", san_table_data!T468))), "-")</f>
        <v>-</v>
      </c>
      <c r="U471" s="61" t="str">
        <f>IF(ISNUMBER(san_table_data!U468), IF(san_table_data!U468=-999,"NA",IF(san_table_data!U468&gt;99, "&gt;99", IF(san_table_data!U468&lt;1, "&lt;1", san_table_data!U468))), "-")</f>
        <v>-</v>
      </c>
      <c r="V471" s="47" t="str">
        <f>IF(ISNUMBER(san_table_data!V468), IF(san_table_data!V468=-999,"NA",san_table_data!V468), "-")</f>
        <v>-</v>
      </c>
      <c r="W471" s="47" t="str">
        <f>IF(ISNUMBER(san_table_data!W468), IF(san_table_data!W468=-999,"NA",san_table_data!W468), "-")</f>
        <v>-</v>
      </c>
      <c r="X471" s="47"/>
      <c r="Y471" s="47"/>
      <c r="Z471" s="62" t="str">
        <f>IF(ISNUMBER(san_table_data!Z468), IF(san_table_data!Z468=-999,"NA",IF(san_table_data!Z468&gt;99, "&gt;99", IF(san_table_data!Z468&lt;1, "&lt;1", san_table_data!Z468))), "-")</f>
        <v>-</v>
      </c>
      <c r="AA471" s="63" t="str">
        <f>IF(ISNUMBER(san_table_data!AA468), IF(san_table_data!AA468=-999,"NA",IF(san_table_data!AA468&gt;99, "&gt;99", IF(san_table_data!AA468&lt;1, "&lt;1", san_table_data!AA468))), "-")</f>
        <v>-</v>
      </c>
      <c r="AB471" s="63" t="str">
        <f>IF(ISNUMBER(san_table_data!AB468), IF(san_table_data!AB468=-999,"NA",IF(san_table_data!AB468&gt;99, "&gt;99", IF(san_table_data!AB468&lt;1, "&lt;1", san_table_data!AB468))), "-")</f>
        <v>-</v>
      </c>
      <c r="AC471" s="63" t="str">
        <f>IF(ISNUMBER(san_table_data!AC468), IF(san_table_data!AC468=-999,"NA",IF(san_table_data!AC468&gt;99, "&gt;99", IF(san_table_data!AC468&lt;1, "&lt;1", san_table_data!AC468))), "-")</f>
        <v>-</v>
      </c>
      <c r="AD471" s="59" t="str">
        <f>IF(ISNUMBER(san_table_data!AD468), IF(san_table_data!AD468=-999,"NA",IF(san_table_data!AD468&gt;99, "&gt;99", IF(san_table_data!AD468&lt;1, "&lt;1", san_table_data!AD468))), "-")</f>
        <v>-</v>
      </c>
      <c r="AE471" s="59" t="str">
        <f>IF(ISNUMBER(san_table_data!AE468), IF(san_table_data!AE468=-999,"NA",IF(san_table_data!AE468&gt;99, "&gt;99", IF(san_table_data!AE468&lt;1, "&lt;1", san_table_data!AE468))), "-")</f>
        <v>-</v>
      </c>
      <c r="AF471" s="59" t="str">
        <f>IF(ISNUMBER(san_table_data!AF468), IF(san_table_data!AF468=-999,"NA",IF(san_table_data!AF468&gt;99, "&gt;99", IF(san_table_data!AF468&lt;1, "&lt;1", san_table_data!AF468))), "-")</f>
        <v>-</v>
      </c>
      <c r="AG471" s="62" t="str">
        <f>IF(ISNUMBER(san_table_data!AG468), IF(san_table_data!AG468=-999,"NA",IF(san_table_data!AG468&gt;99, "&gt;99", IF(san_table_data!AG468&lt;1, "&lt;1", san_table_data!AG468))), "-")</f>
        <v>-</v>
      </c>
      <c r="AH471" s="63" t="str">
        <f>IF(ISNUMBER(san_table_data!AH468), IF(san_table_data!AH468=-999,"NA",IF(san_table_data!AH468&gt;99, "&gt;99", IF(san_table_data!AH468&lt;1, "&lt;1", san_table_data!AH468))), "-")</f>
        <v>-</v>
      </c>
      <c r="AI471" s="63" t="str">
        <f>IF(ISNUMBER(san_table_data!AI468), IF(san_table_data!AI468=-999,"NA",IF(san_table_data!AI468&gt;99, "&gt;99", IF(san_table_data!AI468&lt;1, "&lt;1", san_table_data!AI468))), "-")</f>
        <v>-</v>
      </c>
      <c r="AJ471" s="63" t="str">
        <f>IF(ISNUMBER(san_table_data!AJ468), IF(san_table_data!AJ468=-999,"NA",IF(san_table_data!AJ468&gt;99, "&gt;99", IF(san_table_data!AJ468&lt;1, "&lt;1", san_table_data!AJ468))), "-")</f>
        <v>-</v>
      </c>
      <c r="AK471" s="59" t="str">
        <f>IF(ISNUMBER(san_table_data!AK468), IF(san_table_data!AK468=-999,"NA",IF(san_table_data!AK468&gt;99, "&gt;99", IF(san_table_data!AK468&lt;1, "&lt;1", san_table_data!AK468))), "-")</f>
        <v>-</v>
      </c>
      <c r="AL471" s="59" t="str">
        <f>IF(ISNUMBER(san_table_data!AL468), IF(san_table_data!AL468=-999,"NA",IF(san_table_data!AL468&gt;99, "&gt;99", IF(san_table_data!AL468&lt;1, "&lt;1", san_table_data!AL468))), "-")</f>
        <v>-</v>
      </c>
      <c r="AM471" s="59" t="str">
        <f>IF(ISNUMBER(san_table_data!AM468), IF(san_table_data!AM468=-999,"NA",IF(san_table_data!AM468&gt;99, "&gt;99", IF(san_table_data!AM468&lt;1, "&lt;1", san_table_data!AM468))), "-")</f>
        <v>-</v>
      </c>
      <c r="AN471" s="62" t="str">
        <f>IF(ISNUMBER(san_table_data!AN468), IF(san_table_data!AN468=-999,"NA",IF(san_table_data!AN468&gt;99, "&gt;99", IF(san_table_data!AN468&lt;1, "&lt;1", san_table_data!AN468))), "-")</f>
        <v>-</v>
      </c>
      <c r="AO471" s="63" t="str">
        <f>IF(ISNUMBER(san_table_data!AO468), IF(san_table_data!AO468=-999,"NA",IF(san_table_data!AO468&gt;99, "&gt;99", IF(san_table_data!AO468&lt;1, "&lt;1", san_table_data!AO468))), "-")</f>
        <v>-</v>
      </c>
      <c r="AP471" s="63" t="str">
        <f>IF(ISNUMBER(san_table_data!AP468), IF(san_table_data!AP468=-999,"NA",IF(san_table_data!AP468&gt;99, "&gt;99", IF(san_table_data!AP468&lt;1, "&lt;1", san_table_data!AP468))), "-")</f>
        <v>-</v>
      </c>
      <c r="AQ471" s="63" t="str">
        <f>IF(ISNUMBER(san_table_data!AQ468), IF(san_table_data!AQ468=-999,"NA",IF(san_table_data!AQ468&gt;99, "&gt;99", IF(san_table_data!AQ468&lt;1, "&lt;1", san_table_data!AQ468))), "-")</f>
        <v>-</v>
      </c>
      <c r="AR471" s="59" t="str">
        <f>IF(ISNUMBER(san_table_data!AR468), IF(san_table_data!AR468=-999,"NA",IF(san_table_data!AR468&gt;99, "&gt;99", IF(san_table_data!AR468&lt;1, "&lt;1", san_table_data!AR468))), "-")</f>
        <v>-</v>
      </c>
      <c r="AS471" s="59" t="str">
        <f>IF(ISNUMBER(san_table_data!AS468), IF(san_table_data!AS468=-999,"NA",IF(san_table_data!AS468&gt;99, "&gt;99", IF(san_table_data!AS468&lt;1, "&lt;1", san_table_data!AS468))), "-")</f>
        <v>-</v>
      </c>
      <c r="AT471" s="59" t="str">
        <f>IF(ISNUMBER(san_table_data!AT468), IF(san_table_data!AT468=-999,"NA",IF(san_table_data!AT468&gt;99, "&gt;99", IF(san_table_data!AT468&lt;1, "&lt;1", san_table_data!AT468))), "-")</f>
        <v>-</v>
      </c>
    </row>
    <row r="472" x14ac:dyDescent="0.25">
      <c r="A472" s="56" t="str">
        <f>IF(ISBLANK(san_table_data!A469), "", san_table_data!A469)</f>
        <v/>
      </c>
      <c r="B472" s="56" t="str">
        <f>IF(ISBLANK(san_table_data!B469), "", san_table_data!B469)</f>
        <v/>
      </c>
      <c r="C472" s="57" t="str">
        <f>IF(ISNUMBER(san_table_data!C469), san_table_data!C469, "-")</f>
        <v>-</v>
      </c>
      <c r="D472" s="58" t="str">
        <f>IF(ISNUMBER(san_table_data!D469), san_table_data!D469, "-")</f>
        <v>-</v>
      </c>
      <c r="E472" s="59" t="str">
        <f>IF(ISNUMBER(san_table_data!E469), san_table_data!E469, "-")</f>
        <v>-</v>
      </c>
      <c r="F472" s="60" t="str">
        <f>IF(ISNUMBER(san_table_data!F469), IF(san_table_data!F469=-999,"NA",IF(san_table_data!F469&gt;99, "&gt;99", IF(san_table_data!F469&lt;1, "&lt;1", san_table_data!F469))), "-")</f>
        <v>-</v>
      </c>
      <c r="G472" s="59" t="str">
        <f>IF(ISNUMBER(san_table_data!G469), IF(san_table_data!G469=-999,"NA",IF(san_table_data!G469&gt;99, "&gt;99", IF(san_table_data!G469&lt;1, "&lt;1", san_table_data!G469))), "-")</f>
        <v>-</v>
      </c>
      <c r="H472" s="59" t="str">
        <f>IF(ISNUMBER(san_table_data!H469), IF(san_table_data!H469=-999,"NA",IF(san_table_data!H469&gt;99, "&gt;99", IF(san_table_data!H469&lt;1, "&lt;1", san_table_data!H469))), "-")</f>
        <v>-</v>
      </c>
      <c r="I472" s="61" t="str">
        <f>IF(ISNUMBER(san_table_data!I469), IF(san_table_data!I469=-999,"NA",IF(san_table_data!I469&gt;99, "&gt;99", IF(san_table_data!I469&lt;1, "&lt;1", san_table_data!I469))), "-")</f>
        <v>-</v>
      </c>
      <c r="J472" s="47" t="str">
        <f>IF(ISNUMBER(san_table_data!J469), IF(san_table_data!J469=-999,"NA",san_table_data!J469), "-")</f>
        <v>-</v>
      </c>
      <c r="K472" s="47" t="str">
        <f>IF(ISNUMBER(san_table_data!K469), IF(san_table_data!K469=-999,"NA",san_table_data!K469), "-")</f>
        <v>-</v>
      </c>
      <c r="L472" s="60" t="str">
        <f>IF(ISNUMBER(san_table_data!L469), IF(san_table_data!L469=-999,"NA",IF(san_table_data!L469&gt;99, "&gt;99", IF(san_table_data!L469&lt;1, "&lt;1", san_table_data!L469))), "-")</f>
        <v>-</v>
      </c>
      <c r="M472" s="59" t="str">
        <f>IF(ISNUMBER(san_table_data!M469), IF(san_table_data!M469=-999,"NA",IF(san_table_data!M469&gt;99, "&gt;99", IF(san_table_data!M469&lt;1, "&lt;1", san_table_data!M469))), "-")</f>
        <v>-</v>
      </c>
      <c r="N472" s="59" t="str">
        <f>IF(ISNUMBER(san_table_data!N469), IF(san_table_data!N469=-999,"NA",IF(san_table_data!N469&gt;99, "&gt;99", IF(san_table_data!N469&lt;1, "&lt;1", san_table_data!N469))), "-")</f>
        <v>-</v>
      </c>
      <c r="O472" s="61" t="str">
        <f>IF(ISNUMBER(san_table_data!O469), IF(san_table_data!O469=-999,"NA",IF(san_table_data!O469&gt;99, "&gt;99", IF(san_table_data!O469&lt;1, "&lt;1", san_table_data!O469))), "-")</f>
        <v>-</v>
      </c>
      <c r="P472" s="47" t="str">
        <f>IF(ISNUMBER(san_table_data!P469), IF(san_table_data!P469=-999,"NA",san_table_data!P469), "-")</f>
        <v>-</v>
      </c>
      <c r="Q472" s="47" t="str">
        <f>IF(ISNUMBER(san_table_data!Q469), IF(san_table_data!Q469=-999,"NA",san_table_data!Q469), "-")</f>
        <v>-</v>
      </c>
      <c r="R472" s="60" t="str">
        <f>IF(ISNUMBER(san_table_data!R469), IF(san_table_data!R469=-999,"NA",IF(san_table_data!R469&gt;99, "&gt;99", IF(san_table_data!R469&lt;1, "&lt;1", san_table_data!R469))), "-")</f>
        <v>-</v>
      </c>
      <c r="S472" s="59" t="str">
        <f>IF(ISNUMBER(san_table_data!S469), IF(san_table_data!S469=-999,"NA",IF(san_table_data!S469&gt;99, "&gt;99", IF(san_table_data!S469&lt;1, "&lt;1", san_table_data!S469))), "-")</f>
        <v>-</v>
      </c>
      <c r="T472" s="59" t="str">
        <f>IF(ISNUMBER(san_table_data!T469), IF(san_table_data!T469=-999,"NA",IF(san_table_data!T469&gt;99, "&gt;99", IF(san_table_data!T469&lt;1, "&lt;1", san_table_data!T469))), "-")</f>
        <v>-</v>
      </c>
      <c r="U472" s="61" t="str">
        <f>IF(ISNUMBER(san_table_data!U469), IF(san_table_data!U469=-999,"NA",IF(san_table_data!U469&gt;99, "&gt;99", IF(san_table_data!U469&lt;1, "&lt;1", san_table_data!U469))), "-")</f>
        <v>-</v>
      </c>
      <c r="V472" s="47" t="str">
        <f>IF(ISNUMBER(san_table_data!V469), IF(san_table_data!V469=-999,"NA",san_table_data!V469), "-")</f>
        <v>-</v>
      </c>
      <c r="W472" s="47" t="str">
        <f>IF(ISNUMBER(san_table_data!W469), IF(san_table_data!W469=-999,"NA",san_table_data!W469), "-")</f>
        <v>-</v>
      </c>
      <c r="X472" s="47"/>
      <c r="Y472" s="47"/>
      <c r="Z472" s="62" t="str">
        <f>IF(ISNUMBER(san_table_data!Z469), IF(san_table_data!Z469=-999,"NA",IF(san_table_data!Z469&gt;99, "&gt;99", IF(san_table_data!Z469&lt;1, "&lt;1", san_table_data!Z469))), "-")</f>
        <v>-</v>
      </c>
      <c r="AA472" s="63" t="str">
        <f>IF(ISNUMBER(san_table_data!AA469), IF(san_table_data!AA469=-999,"NA",IF(san_table_data!AA469&gt;99, "&gt;99", IF(san_table_data!AA469&lt;1, "&lt;1", san_table_data!AA469))), "-")</f>
        <v>-</v>
      </c>
      <c r="AB472" s="63" t="str">
        <f>IF(ISNUMBER(san_table_data!AB469), IF(san_table_data!AB469=-999,"NA",IF(san_table_data!AB469&gt;99, "&gt;99", IF(san_table_data!AB469&lt;1, "&lt;1", san_table_data!AB469))), "-")</f>
        <v>-</v>
      </c>
      <c r="AC472" s="63" t="str">
        <f>IF(ISNUMBER(san_table_data!AC469), IF(san_table_data!AC469=-999,"NA",IF(san_table_data!AC469&gt;99, "&gt;99", IF(san_table_data!AC469&lt;1, "&lt;1", san_table_data!AC469))), "-")</f>
        <v>-</v>
      </c>
      <c r="AD472" s="59" t="str">
        <f>IF(ISNUMBER(san_table_data!AD469), IF(san_table_data!AD469=-999,"NA",IF(san_table_data!AD469&gt;99, "&gt;99", IF(san_table_data!AD469&lt;1, "&lt;1", san_table_data!AD469))), "-")</f>
        <v>-</v>
      </c>
      <c r="AE472" s="59" t="str">
        <f>IF(ISNUMBER(san_table_data!AE469), IF(san_table_data!AE469=-999,"NA",IF(san_table_data!AE469&gt;99, "&gt;99", IF(san_table_data!AE469&lt;1, "&lt;1", san_table_data!AE469))), "-")</f>
        <v>-</v>
      </c>
      <c r="AF472" s="59" t="str">
        <f>IF(ISNUMBER(san_table_data!AF469), IF(san_table_data!AF469=-999,"NA",IF(san_table_data!AF469&gt;99, "&gt;99", IF(san_table_data!AF469&lt;1, "&lt;1", san_table_data!AF469))), "-")</f>
        <v>-</v>
      </c>
      <c r="AG472" s="62" t="str">
        <f>IF(ISNUMBER(san_table_data!AG469), IF(san_table_data!AG469=-999,"NA",IF(san_table_data!AG469&gt;99, "&gt;99", IF(san_table_data!AG469&lt;1, "&lt;1", san_table_data!AG469))), "-")</f>
        <v>-</v>
      </c>
      <c r="AH472" s="63" t="str">
        <f>IF(ISNUMBER(san_table_data!AH469), IF(san_table_data!AH469=-999,"NA",IF(san_table_data!AH469&gt;99, "&gt;99", IF(san_table_data!AH469&lt;1, "&lt;1", san_table_data!AH469))), "-")</f>
        <v>-</v>
      </c>
      <c r="AI472" s="63" t="str">
        <f>IF(ISNUMBER(san_table_data!AI469), IF(san_table_data!AI469=-999,"NA",IF(san_table_data!AI469&gt;99, "&gt;99", IF(san_table_data!AI469&lt;1, "&lt;1", san_table_data!AI469))), "-")</f>
        <v>-</v>
      </c>
      <c r="AJ472" s="63" t="str">
        <f>IF(ISNUMBER(san_table_data!AJ469), IF(san_table_data!AJ469=-999,"NA",IF(san_table_data!AJ469&gt;99, "&gt;99", IF(san_table_data!AJ469&lt;1, "&lt;1", san_table_data!AJ469))), "-")</f>
        <v>-</v>
      </c>
      <c r="AK472" s="59" t="str">
        <f>IF(ISNUMBER(san_table_data!AK469), IF(san_table_data!AK469=-999,"NA",IF(san_table_data!AK469&gt;99, "&gt;99", IF(san_table_data!AK469&lt;1, "&lt;1", san_table_data!AK469))), "-")</f>
        <v>-</v>
      </c>
      <c r="AL472" s="59" t="str">
        <f>IF(ISNUMBER(san_table_data!AL469), IF(san_table_data!AL469=-999,"NA",IF(san_table_data!AL469&gt;99, "&gt;99", IF(san_table_data!AL469&lt;1, "&lt;1", san_table_data!AL469))), "-")</f>
        <v>-</v>
      </c>
      <c r="AM472" s="59" t="str">
        <f>IF(ISNUMBER(san_table_data!AM469), IF(san_table_data!AM469=-999,"NA",IF(san_table_data!AM469&gt;99, "&gt;99", IF(san_table_data!AM469&lt;1, "&lt;1", san_table_data!AM469))), "-")</f>
        <v>-</v>
      </c>
      <c r="AN472" s="62" t="str">
        <f>IF(ISNUMBER(san_table_data!AN469), IF(san_table_data!AN469=-999,"NA",IF(san_table_data!AN469&gt;99, "&gt;99", IF(san_table_data!AN469&lt;1, "&lt;1", san_table_data!AN469))), "-")</f>
        <v>-</v>
      </c>
      <c r="AO472" s="63" t="str">
        <f>IF(ISNUMBER(san_table_data!AO469), IF(san_table_data!AO469=-999,"NA",IF(san_table_data!AO469&gt;99, "&gt;99", IF(san_table_data!AO469&lt;1, "&lt;1", san_table_data!AO469))), "-")</f>
        <v>-</v>
      </c>
      <c r="AP472" s="63" t="str">
        <f>IF(ISNUMBER(san_table_data!AP469), IF(san_table_data!AP469=-999,"NA",IF(san_table_data!AP469&gt;99, "&gt;99", IF(san_table_data!AP469&lt;1, "&lt;1", san_table_data!AP469))), "-")</f>
        <v>-</v>
      </c>
      <c r="AQ472" s="63" t="str">
        <f>IF(ISNUMBER(san_table_data!AQ469), IF(san_table_data!AQ469=-999,"NA",IF(san_table_data!AQ469&gt;99, "&gt;99", IF(san_table_data!AQ469&lt;1, "&lt;1", san_table_data!AQ469))), "-")</f>
        <v>-</v>
      </c>
      <c r="AR472" s="59" t="str">
        <f>IF(ISNUMBER(san_table_data!AR469), IF(san_table_data!AR469=-999,"NA",IF(san_table_data!AR469&gt;99, "&gt;99", IF(san_table_data!AR469&lt;1, "&lt;1", san_table_data!AR469))), "-")</f>
        <v>-</v>
      </c>
      <c r="AS472" s="59" t="str">
        <f>IF(ISNUMBER(san_table_data!AS469), IF(san_table_data!AS469=-999,"NA",IF(san_table_data!AS469&gt;99, "&gt;99", IF(san_table_data!AS469&lt;1, "&lt;1", san_table_data!AS469))), "-")</f>
        <v>-</v>
      </c>
      <c r="AT472" s="59" t="str">
        <f>IF(ISNUMBER(san_table_data!AT469), IF(san_table_data!AT469=-999,"NA",IF(san_table_data!AT469&gt;99, "&gt;99", IF(san_table_data!AT469&lt;1, "&lt;1", san_table_data!AT469))), "-")</f>
        <v>-</v>
      </c>
    </row>
    <row r="473" x14ac:dyDescent="0.25">
      <c r="A473" s="56" t="str">
        <f>IF(ISBLANK(san_table_data!A470), "", san_table_data!A470)</f>
        <v/>
      </c>
      <c r="B473" s="56" t="str">
        <f>IF(ISBLANK(san_table_data!B470), "", san_table_data!B470)</f>
        <v/>
      </c>
      <c r="C473" s="57" t="str">
        <f>IF(ISNUMBER(san_table_data!C470), san_table_data!C470, "-")</f>
        <v>-</v>
      </c>
      <c r="D473" s="58" t="str">
        <f>IF(ISNUMBER(san_table_data!D470), san_table_data!D470, "-")</f>
        <v>-</v>
      </c>
      <c r="E473" s="59" t="str">
        <f>IF(ISNUMBER(san_table_data!E470), san_table_data!E470, "-")</f>
        <v>-</v>
      </c>
      <c r="F473" s="60" t="str">
        <f>IF(ISNUMBER(san_table_data!F470), IF(san_table_data!F470=-999,"NA",IF(san_table_data!F470&gt;99, "&gt;99", IF(san_table_data!F470&lt;1, "&lt;1", san_table_data!F470))), "-")</f>
        <v>-</v>
      </c>
      <c r="G473" s="59" t="str">
        <f>IF(ISNUMBER(san_table_data!G470), IF(san_table_data!G470=-999,"NA",IF(san_table_data!G470&gt;99, "&gt;99", IF(san_table_data!G470&lt;1, "&lt;1", san_table_data!G470))), "-")</f>
        <v>-</v>
      </c>
      <c r="H473" s="59" t="str">
        <f>IF(ISNUMBER(san_table_data!H470), IF(san_table_data!H470=-999,"NA",IF(san_table_data!H470&gt;99, "&gt;99", IF(san_table_data!H470&lt;1, "&lt;1", san_table_data!H470))), "-")</f>
        <v>-</v>
      </c>
      <c r="I473" s="61" t="str">
        <f>IF(ISNUMBER(san_table_data!I470), IF(san_table_data!I470=-999,"NA",IF(san_table_data!I470&gt;99, "&gt;99", IF(san_table_data!I470&lt;1, "&lt;1", san_table_data!I470))), "-")</f>
        <v>-</v>
      </c>
      <c r="J473" s="47" t="str">
        <f>IF(ISNUMBER(san_table_data!J470), IF(san_table_data!J470=-999,"NA",san_table_data!J470), "-")</f>
        <v>-</v>
      </c>
      <c r="K473" s="47" t="str">
        <f>IF(ISNUMBER(san_table_data!K470), IF(san_table_data!K470=-999,"NA",san_table_data!K470), "-")</f>
        <v>-</v>
      </c>
      <c r="L473" s="60" t="str">
        <f>IF(ISNUMBER(san_table_data!L470), IF(san_table_data!L470=-999,"NA",IF(san_table_data!L470&gt;99, "&gt;99", IF(san_table_data!L470&lt;1, "&lt;1", san_table_data!L470))), "-")</f>
        <v>-</v>
      </c>
      <c r="M473" s="59" t="str">
        <f>IF(ISNUMBER(san_table_data!M470), IF(san_table_data!M470=-999,"NA",IF(san_table_data!M470&gt;99, "&gt;99", IF(san_table_data!M470&lt;1, "&lt;1", san_table_data!M470))), "-")</f>
        <v>-</v>
      </c>
      <c r="N473" s="59" t="str">
        <f>IF(ISNUMBER(san_table_data!N470), IF(san_table_data!N470=-999,"NA",IF(san_table_data!N470&gt;99, "&gt;99", IF(san_table_data!N470&lt;1, "&lt;1", san_table_data!N470))), "-")</f>
        <v>-</v>
      </c>
      <c r="O473" s="61" t="str">
        <f>IF(ISNUMBER(san_table_data!O470), IF(san_table_data!O470=-999,"NA",IF(san_table_data!O470&gt;99, "&gt;99", IF(san_table_data!O470&lt;1, "&lt;1", san_table_data!O470))), "-")</f>
        <v>-</v>
      </c>
      <c r="P473" s="47" t="str">
        <f>IF(ISNUMBER(san_table_data!P470), IF(san_table_data!P470=-999,"NA",san_table_data!P470), "-")</f>
        <v>-</v>
      </c>
      <c r="Q473" s="47" t="str">
        <f>IF(ISNUMBER(san_table_data!Q470), IF(san_table_data!Q470=-999,"NA",san_table_data!Q470), "-")</f>
        <v>-</v>
      </c>
      <c r="R473" s="60" t="str">
        <f>IF(ISNUMBER(san_table_data!R470), IF(san_table_data!R470=-999,"NA",IF(san_table_data!R470&gt;99, "&gt;99", IF(san_table_data!R470&lt;1, "&lt;1", san_table_data!R470))), "-")</f>
        <v>-</v>
      </c>
      <c r="S473" s="59" t="str">
        <f>IF(ISNUMBER(san_table_data!S470), IF(san_table_data!S470=-999,"NA",IF(san_table_data!S470&gt;99, "&gt;99", IF(san_table_data!S470&lt;1, "&lt;1", san_table_data!S470))), "-")</f>
        <v>-</v>
      </c>
      <c r="T473" s="59" t="str">
        <f>IF(ISNUMBER(san_table_data!T470), IF(san_table_data!T470=-999,"NA",IF(san_table_data!T470&gt;99, "&gt;99", IF(san_table_data!T470&lt;1, "&lt;1", san_table_data!T470))), "-")</f>
        <v>-</v>
      </c>
      <c r="U473" s="61" t="str">
        <f>IF(ISNUMBER(san_table_data!U470), IF(san_table_data!U470=-999,"NA",IF(san_table_data!U470&gt;99, "&gt;99", IF(san_table_data!U470&lt;1, "&lt;1", san_table_data!U470))), "-")</f>
        <v>-</v>
      </c>
      <c r="V473" s="47" t="str">
        <f>IF(ISNUMBER(san_table_data!V470), IF(san_table_data!V470=-999,"NA",san_table_data!V470), "-")</f>
        <v>-</v>
      </c>
      <c r="W473" s="47" t="str">
        <f>IF(ISNUMBER(san_table_data!W470), IF(san_table_data!W470=-999,"NA",san_table_data!W470), "-")</f>
        <v>-</v>
      </c>
      <c r="X473" s="47"/>
      <c r="Y473" s="47"/>
      <c r="Z473" s="62" t="str">
        <f>IF(ISNUMBER(san_table_data!Z470), IF(san_table_data!Z470=-999,"NA",IF(san_table_data!Z470&gt;99, "&gt;99", IF(san_table_data!Z470&lt;1, "&lt;1", san_table_data!Z470))), "-")</f>
        <v>-</v>
      </c>
      <c r="AA473" s="63" t="str">
        <f>IF(ISNUMBER(san_table_data!AA470), IF(san_table_data!AA470=-999,"NA",IF(san_table_data!AA470&gt;99, "&gt;99", IF(san_table_data!AA470&lt;1, "&lt;1", san_table_data!AA470))), "-")</f>
        <v>-</v>
      </c>
      <c r="AB473" s="63" t="str">
        <f>IF(ISNUMBER(san_table_data!AB470), IF(san_table_data!AB470=-999,"NA",IF(san_table_data!AB470&gt;99, "&gt;99", IF(san_table_data!AB470&lt;1, "&lt;1", san_table_data!AB470))), "-")</f>
        <v>-</v>
      </c>
      <c r="AC473" s="63" t="str">
        <f>IF(ISNUMBER(san_table_data!AC470), IF(san_table_data!AC470=-999,"NA",IF(san_table_data!AC470&gt;99, "&gt;99", IF(san_table_data!AC470&lt;1, "&lt;1", san_table_data!AC470))), "-")</f>
        <v>-</v>
      </c>
      <c r="AD473" s="59" t="str">
        <f>IF(ISNUMBER(san_table_data!AD470), IF(san_table_data!AD470=-999,"NA",IF(san_table_data!AD470&gt;99, "&gt;99", IF(san_table_data!AD470&lt;1, "&lt;1", san_table_data!AD470))), "-")</f>
        <v>-</v>
      </c>
      <c r="AE473" s="59" t="str">
        <f>IF(ISNUMBER(san_table_data!AE470), IF(san_table_data!AE470=-999,"NA",IF(san_table_data!AE470&gt;99, "&gt;99", IF(san_table_data!AE470&lt;1, "&lt;1", san_table_data!AE470))), "-")</f>
        <v>-</v>
      </c>
      <c r="AF473" s="59" t="str">
        <f>IF(ISNUMBER(san_table_data!AF470), IF(san_table_data!AF470=-999,"NA",IF(san_table_data!AF470&gt;99, "&gt;99", IF(san_table_data!AF470&lt;1, "&lt;1", san_table_data!AF470))), "-")</f>
        <v>-</v>
      </c>
      <c r="AG473" s="62" t="str">
        <f>IF(ISNUMBER(san_table_data!AG470), IF(san_table_data!AG470=-999,"NA",IF(san_table_data!AG470&gt;99, "&gt;99", IF(san_table_data!AG470&lt;1, "&lt;1", san_table_data!AG470))), "-")</f>
        <v>-</v>
      </c>
      <c r="AH473" s="63" t="str">
        <f>IF(ISNUMBER(san_table_data!AH470), IF(san_table_data!AH470=-999,"NA",IF(san_table_data!AH470&gt;99, "&gt;99", IF(san_table_data!AH470&lt;1, "&lt;1", san_table_data!AH470))), "-")</f>
        <v>-</v>
      </c>
      <c r="AI473" s="63" t="str">
        <f>IF(ISNUMBER(san_table_data!AI470), IF(san_table_data!AI470=-999,"NA",IF(san_table_data!AI470&gt;99, "&gt;99", IF(san_table_data!AI470&lt;1, "&lt;1", san_table_data!AI470))), "-")</f>
        <v>-</v>
      </c>
      <c r="AJ473" s="63" t="str">
        <f>IF(ISNUMBER(san_table_data!AJ470), IF(san_table_data!AJ470=-999,"NA",IF(san_table_data!AJ470&gt;99, "&gt;99", IF(san_table_data!AJ470&lt;1, "&lt;1", san_table_data!AJ470))), "-")</f>
        <v>-</v>
      </c>
      <c r="AK473" s="59" t="str">
        <f>IF(ISNUMBER(san_table_data!AK470), IF(san_table_data!AK470=-999,"NA",IF(san_table_data!AK470&gt;99, "&gt;99", IF(san_table_data!AK470&lt;1, "&lt;1", san_table_data!AK470))), "-")</f>
        <v>-</v>
      </c>
      <c r="AL473" s="59" t="str">
        <f>IF(ISNUMBER(san_table_data!AL470), IF(san_table_data!AL470=-999,"NA",IF(san_table_data!AL470&gt;99, "&gt;99", IF(san_table_data!AL470&lt;1, "&lt;1", san_table_data!AL470))), "-")</f>
        <v>-</v>
      </c>
      <c r="AM473" s="59" t="str">
        <f>IF(ISNUMBER(san_table_data!AM470), IF(san_table_data!AM470=-999,"NA",IF(san_table_data!AM470&gt;99, "&gt;99", IF(san_table_data!AM470&lt;1, "&lt;1", san_table_data!AM470))), "-")</f>
        <v>-</v>
      </c>
      <c r="AN473" s="62" t="str">
        <f>IF(ISNUMBER(san_table_data!AN470), IF(san_table_data!AN470=-999,"NA",IF(san_table_data!AN470&gt;99, "&gt;99", IF(san_table_data!AN470&lt;1, "&lt;1", san_table_data!AN470))), "-")</f>
        <v>-</v>
      </c>
      <c r="AO473" s="63" t="str">
        <f>IF(ISNUMBER(san_table_data!AO470), IF(san_table_data!AO470=-999,"NA",IF(san_table_data!AO470&gt;99, "&gt;99", IF(san_table_data!AO470&lt;1, "&lt;1", san_table_data!AO470))), "-")</f>
        <v>-</v>
      </c>
      <c r="AP473" s="63" t="str">
        <f>IF(ISNUMBER(san_table_data!AP470), IF(san_table_data!AP470=-999,"NA",IF(san_table_data!AP470&gt;99, "&gt;99", IF(san_table_data!AP470&lt;1, "&lt;1", san_table_data!AP470))), "-")</f>
        <v>-</v>
      </c>
      <c r="AQ473" s="63" t="str">
        <f>IF(ISNUMBER(san_table_data!AQ470), IF(san_table_data!AQ470=-999,"NA",IF(san_table_data!AQ470&gt;99, "&gt;99", IF(san_table_data!AQ470&lt;1, "&lt;1", san_table_data!AQ470))), "-")</f>
        <v>-</v>
      </c>
      <c r="AR473" s="59" t="str">
        <f>IF(ISNUMBER(san_table_data!AR470), IF(san_table_data!AR470=-999,"NA",IF(san_table_data!AR470&gt;99, "&gt;99", IF(san_table_data!AR470&lt;1, "&lt;1", san_table_data!AR470))), "-")</f>
        <v>-</v>
      </c>
      <c r="AS473" s="59" t="str">
        <f>IF(ISNUMBER(san_table_data!AS470), IF(san_table_data!AS470=-999,"NA",IF(san_table_data!AS470&gt;99, "&gt;99", IF(san_table_data!AS470&lt;1, "&lt;1", san_table_data!AS470))), "-")</f>
        <v>-</v>
      </c>
      <c r="AT473" s="59" t="str">
        <f>IF(ISNUMBER(san_table_data!AT470), IF(san_table_data!AT470=-999,"NA",IF(san_table_data!AT470&gt;99, "&gt;99", IF(san_table_data!AT470&lt;1, "&lt;1", san_table_data!AT470))), "-")</f>
        <v>-</v>
      </c>
    </row>
    <row r="474" x14ac:dyDescent="0.25">
      <c r="A474" s="56" t="str">
        <f>IF(ISBLANK(san_table_data!A471), "", san_table_data!A471)</f>
        <v/>
      </c>
      <c r="B474" s="56" t="str">
        <f>IF(ISBLANK(san_table_data!B471), "", san_table_data!B471)</f>
        <v/>
      </c>
      <c r="C474" s="57" t="str">
        <f>IF(ISNUMBER(san_table_data!C471), san_table_data!C471, "-")</f>
        <v>-</v>
      </c>
      <c r="D474" s="58" t="str">
        <f>IF(ISNUMBER(san_table_data!D471), san_table_data!D471, "-")</f>
        <v>-</v>
      </c>
      <c r="E474" s="59" t="str">
        <f>IF(ISNUMBER(san_table_data!E471), san_table_data!E471, "-")</f>
        <v>-</v>
      </c>
      <c r="F474" s="60" t="str">
        <f>IF(ISNUMBER(san_table_data!F471), IF(san_table_data!F471=-999,"NA",IF(san_table_data!F471&gt;99, "&gt;99", IF(san_table_data!F471&lt;1, "&lt;1", san_table_data!F471))), "-")</f>
        <v>-</v>
      </c>
      <c r="G474" s="59" t="str">
        <f>IF(ISNUMBER(san_table_data!G471), IF(san_table_data!G471=-999,"NA",IF(san_table_data!G471&gt;99, "&gt;99", IF(san_table_data!G471&lt;1, "&lt;1", san_table_data!G471))), "-")</f>
        <v>-</v>
      </c>
      <c r="H474" s="59" t="str">
        <f>IF(ISNUMBER(san_table_data!H471), IF(san_table_data!H471=-999,"NA",IF(san_table_data!H471&gt;99, "&gt;99", IF(san_table_data!H471&lt;1, "&lt;1", san_table_data!H471))), "-")</f>
        <v>-</v>
      </c>
      <c r="I474" s="61" t="str">
        <f>IF(ISNUMBER(san_table_data!I471), IF(san_table_data!I471=-999,"NA",IF(san_table_data!I471&gt;99, "&gt;99", IF(san_table_data!I471&lt;1, "&lt;1", san_table_data!I471))), "-")</f>
        <v>-</v>
      </c>
      <c r="J474" s="47" t="str">
        <f>IF(ISNUMBER(san_table_data!J471), IF(san_table_data!J471=-999,"NA",san_table_data!J471), "-")</f>
        <v>-</v>
      </c>
      <c r="K474" s="47" t="str">
        <f>IF(ISNUMBER(san_table_data!K471), IF(san_table_data!K471=-999,"NA",san_table_data!K471), "-")</f>
        <v>-</v>
      </c>
      <c r="L474" s="60" t="str">
        <f>IF(ISNUMBER(san_table_data!L471), IF(san_table_data!L471=-999,"NA",IF(san_table_data!L471&gt;99, "&gt;99", IF(san_table_data!L471&lt;1, "&lt;1", san_table_data!L471))), "-")</f>
        <v>-</v>
      </c>
      <c r="M474" s="59" t="str">
        <f>IF(ISNUMBER(san_table_data!M471), IF(san_table_data!M471=-999,"NA",IF(san_table_data!M471&gt;99, "&gt;99", IF(san_table_data!M471&lt;1, "&lt;1", san_table_data!M471))), "-")</f>
        <v>-</v>
      </c>
      <c r="N474" s="59" t="str">
        <f>IF(ISNUMBER(san_table_data!N471), IF(san_table_data!N471=-999,"NA",IF(san_table_data!N471&gt;99, "&gt;99", IF(san_table_data!N471&lt;1, "&lt;1", san_table_data!N471))), "-")</f>
        <v>-</v>
      </c>
      <c r="O474" s="61" t="str">
        <f>IF(ISNUMBER(san_table_data!O471), IF(san_table_data!O471=-999,"NA",IF(san_table_data!O471&gt;99, "&gt;99", IF(san_table_data!O471&lt;1, "&lt;1", san_table_data!O471))), "-")</f>
        <v>-</v>
      </c>
      <c r="P474" s="47" t="str">
        <f>IF(ISNUMBER(san_table_data!P471), IF(san_table_data!P471=-999,"NA",san_table_data!P471), "-")</f>
        <v>-</v>
      </c>
      <c r="Q474" s="47" t="str">
        <f>IF(ISNUMBER(san_table_data!Q471), IF(san_table_data!Q471=-999,"NA",san_table_data!Q471), "-")</f>
        <v>-</v>
      </c>
      <c r="R474" s="60" t="str">
        <f>IF(ISNUMBER(san_table_data!R471), IF(san_table_data!R471=-999,"NA",IF(san_table_data!R471&gt;99, "&gt;99", IF(san_table_data!R471&lt;1, "&lt;1", san_table_data!R471))), "-")</f>
        <v>-</v>
      </c>
      <c r="S474" s="59" t="str">
        <f>IF(ISNUMBER(san_table_data!S471), IF(san_table_data!S471=-999,"NA",IF(san_table_data!S471&gt;99, "&gt;99", IF(san_table_data!S471&lt;1, "&lt;1", san_table_data!S471))), "-")</f>
        <v>-</v>
      </c>
      <c r="T474" s="59" t="str">
        <f>IF(ISNUMBER(san_table_data!T471), IF(san_table_data!T471=-999,"NA",IF(san_table_data!T471&gt;99, "&gt;99", IF(san_table_data!T471&lt;1, "&lt;1", san_table_data!T471))), "-")</f>
        <v>-</v>
      </c>
      <c r="U474" s="61" t="str">
        <f>IF(ISNUMBER(san_table_data!U471), IF(san_table_data!U471=-999,"NA",IF(san_table_data!U471&gt;99, "&gt;99", IF(san_table_data!U471&lt;1, "&lt;1", san_table_data!U471))), "-")</f>
        <v>-</v>
      </c>
      <c r="V474" s="47" t="str">
        <f>IF(ISNUMBER(san_table_data!V471), IF(san_table_data!V471=-999,"NA",san_table_data!V471), "-")</f>
        <v>-</v>
      </c>
      <c r="W474" s="47" t="str">
        <f>IF(ISNUMBER(san_table_data!W471), IF(san_table_data!W471=-999,"NA",san_table_data!W471), "-")</f>
        <v>-</v>
      </c>
      <c r="X474" s="47"/>
      <c r="Y474" s="47"/>
      <c r="Z474" s="62" t="str">
        <f>IF(ISNUMBER(san_table_data!Z471), IF(san_table_data!Z471=-999,"NA",IF(san_table_data!Z471&gt;99, "&gt;99", IF(san_table_data!Z471&lt;1, "&lt;1", san_table_data!Z471))), "-")</f>
        <v>-</v>
      </c>
      <c r="AA474" s="63" t="str">
        <f>IF(ISNUMBER(san_table_data!AA471), IF(san_table_data!AA471=-999,"NA",IF(san_table_data!AA471&gt;99, "&gt;99", IF(san_table_data!AA471&lt;1, "&lt;1", san_table_data!AA471))), "-")</f>
        <v>-</v>
      </c>
      <c r="AB474" s="63" t="str">
        <f>IF(ISNUMBER(san_table_data!AB471), IF(san_table_data!AB471=-999,"NA",IF(san_table_data!AB471&gt;99, "&gt;99", IF(san_table_data!AB471&lt;1, "&lt;1", san_table_data!AB471))), "-")</f>
        <v>-</v>
      </c>
      <c r="AC474" s="63" t="str">
        <f>IF(ISNUMBER(san_table_data!AC471), IF(san_table_data!AC471=-999,"NA",IF(san_table_data!AC471&gt;99, "&gt;99", IF(san_table_data!AC471&lt;1, "&lt;1", san_table_data!AC471))), "-")</f>
        <v>-</v>
      </c>
      <c r="AD474" s="59" t="str">
        <f>IF(ISNUMBER(san_table_data!AD471), IF(san_table_data!AD471=-999,"NA",IF(san_table_data!AD471&gt;99, "&gt;99", IF(san_table_data!AD471&lt;1, "&lt;1", san_table_data!AD471))), "-")</f>
        <v>-</v>
      </c>
      <c r="AE474" s="59" t="str">
        <f>IF(ISNUMBER(san_table_data!AE471), IF(san_table_data!AE471=-999,"NA",IF(san_table_data!AE471&gt;99, "&gt;99", IF(san_table_data!AE471&lt;1, "&lt;1", san_table_data!AE471))), "-")</f>
        <v>-</v>
      </c>
      <c r="AF474" s="59" t="str">
        <f>IF(ISNUMBER(san_table_data!AF471), IF(san_table_data!AF471=-999,"NA",IF(san_table_data!AF471&gt;99, "&gt;99", IF(san_table_data!AF471&lt;1, "&lt;1", san_table_data!AF471))), "-")</f>
        <v>-</v>
      </c>
      <c r="AG474" s="62" t="str">
        <f>IF(ISNUMBER(san_table_data!AG471), IF(san_table_data!AG471=-999,"NA",IF(san_table_data!AG471&gt;99, "&gt;99", IF(san_table_data!AG471&lt;1, "&lt;1", san_table_data!AG471))), "-")</f>
        <v>-</v>
      </c>
      <c r="AH474" s="63" t="str">
        <f>IF(ISNUMBER(san_table_data!AH471), IF(san_table_data!AH471=-999,"NA",IF(san_table_data!AH471&gt;99, "&gt;99", IF(san_table_data!AH471&lt;1, "&lt;1", san_table_data!AH471))), "-")</f>
        <v>-</v>
      </c>
      <c r="AI474" s="63" t="str">
        <f>IF(ISNUMBER(san_table_data!AI471), IF(san_table_data!AI471=-999,"NA",IF(san_table_data!AI471&gt;99, "&gt;99", IF(san_table_data!AI471&lt;1, "&lt;1", san_table_data!AI471))), "-")</f>
        <v>-</v>
      </c>
      <c r="AJ474" s="63" t="str">
        <f>IF(ISNUMBER(san_table_data!AJ471), IF(san_table_data!AJ471=-999,"NA",IF(san_table_data!AJ471&gt;99, "&gt;99", IF(san_table_data!AJ471&lt;1, "&lt;1", san_table_data!AJ471))), "-")</f>
        <v>-</v>
      </c>
      <c r="AK474" s="59" t="str">
        <f>IF(ISNUMBER(san_table_data!AK471), IF(san_table_data!AK471=-999,"NA",IF(san_table_data!AK471&gt;99, "&gt;99", IF(san_table_data!AK471&lt;1, "&lt;1", san_table_data!AK471))), "-")</f>
        <v>-</v>
      </c>
      <c r="AL474" s="59" t="str">
        <f>IF(ISNUMBER(san_table_data!AL471), IF(san_table_data!AL471=-999,"NA",IF(san_table_data!AL471&gt;99, "&gt;99", IF(san_table_data!AL471&lt;1, "&lt;1", san_table_data!AL471))), "-")</f>
        <v>-</v>
      </c>
      <c r="AM474" s="59" t="str">
        <f>IF(ISNUMBER(san_table_data!AM471), IF(san_table_data!AM471=-999,"NA",IF(san_table_data!AM471&gt;99, "&gt;99", IF(san_table_data!AM471&lt;1, "&lt;1", san_table_data!AM471))), "-")</f>
        <v>-</v>
      </c>
      <c r="AN474" s="62" t="str">
        <f>IF(ISNUMBER(san_table_data!AN471), IF(san_table_data!AN471=-999,"NA",IF(san_table_data!AN471&gt;99, "&gt;99", IF(san_table_data!AN471&lt;1, "&lt;1", san_table_data!AN471))), "-")</f>
        <v>-</v>
      </c>
      <c r="AO474" s="63" t="str">
        <f>IF(ISNUMBER(san_table_data!AO471), IF(san_table_data!AO471=-999,"NA",IF(san_table_data!AO471&gt;99, "&gt;99", IF(san_table_data!AO471&lt;1, "&lt;1", san_table_data!AO471))), "-")</f>
        <v>-</v>
      </c>
      <c r="AP474" s="63" t="str">
        <f>IF(ISNUMBER(san_table_data!AP471), IF(san_table_data!AP471=-999,"NA",IF(san_table_data!AP471&gt;99, "&gt;99", IF(san_table_data!AP471&lt;1, "&lt;1", san_table_data!AP471))), "-")</f>
        <v>-</v>
      </c>
      <c r="AQ474" s="63" t="str">
        <f>IF(ISNUMBER(san_table_data!AQ471), IF(san_table_data!AQ471=-999,"NA",IF(san_table_data!AQ471&gt;99, "&gt;99", IF(san_table_data!AQ471&lt;1, "&lt;1", san_table_data!AQ471))), "-")</f>
        <v>-</v>
      </c>
      <c r="AR474" s="59" t="str">
        <f>IF(ISNUMBER(san_table_data!AR471), IF(san_table_data!AR471=-999,"NA",IF(san_table_data!AR471&gt;99, "&gt;99", IF(san_table_data!AR471&lt;1, "&lt;1", san_table_data!AR471))), "-")</f>
        <v>-</v>
      </c>
      <c r="AS474" s="59" t="str">
        <f>IF(ISNUMBER(san_table_data!AS471), IF(san_table_data!AS471=-999,"NA",IF(san_table_data!AS471&gt;99, "&gt;99", IF(san_table_data!AS471&lt;1, "&lt;1", san_table_data!AS471))), "-")</f>
        <v>-</v>
      </c>
      <c r="AT474" s="59" t="str">
        <f>IF(ISNUMBER(san_table_data!AT471), IF(san_table_data!AT471=-999,"NA",IF(san_table_data!AT471&gt;99, "&gt;99", IF(san_table_data!AT471&lt;1, "&lt;1", san_table_data!AT471))), "-")</f>
        <v>-</v>
      </c>
    </row>
    <row r="475" x14ac:dyDescent="0.25">
      <c r="A475" s="56" t="str">
        <f>IF(ISBLANK(san_table_data!A472), "", san_table_data!A472)</f>
        <v/>
      </c>
      <c r="B475" s="56" t="str">
        <f>IF(ISBLANK(san_table_data!B472), "", san_table_data!B472)</f>
        <v/>
      </c>
      <c r="C475" s="57" t="str">
        <f>IF(ISNUMBER(san_table_data!C472), san_table_data!C472, "-")</f>
        <v>-</v>
      </c>
      <c r="D475" s="58" t="str">
        <f>IF(ISNUMBER(san_table_data!D472), san_table_data!D472, "-")</f>
        <v>-</v>
      </c>
      <c r="E475" s="59" t="str">
        <f>IF(ISNUMBER(san_table_data!E472), san_table_data!E472, "-")</f>
        <v>-</v>
      </c>
      <c r="F475" s="60" t="str">
        <f>IF(ISNUMBER(san_table_data!F472), IF(san_table_data!F472=-999,"NA",IF(san_table_data!F472&gt;99, "&gt;99", IF(san_table_data!F472&lt;1, "&lt;1", san_table_data!F472))), "-")</f>
        <v>-</v>
      </c>
      <c r="G475" s="59" t="str">
        <f>IF(ISNUMBER(san_table_data!G472), IF(san_table_data!G472=-999,"NA",IF(san_table_data!G472&gt;99, "&gt;99", IF(san_table_data!G472&lt;1, "&lt;1", san_table_data!G472))), "-")</f>
        <v>-</v>
      </c>
      <c r="H475" s="59" t="str">
        <f>IF(ISNUMBER(san_table_data!H472), IF(san_table_data!H472=-999,"NA",IF(san_table_data!H472&gt;99, "&gt;99", IF(san_table_data!H472&lt;1, "&lt;1", san_table_data!H472))), "-")</f>
        <v>-</v>
      </c>
      <c r="I475" s="61" t="str">
        <f>IF(ISNUMBER(san_table_data!I472), IF(san_table_data!I472=-999,"NA",IF(san_table_data!I472&gt;99, "&gt;99", IF(san_table_data!I472&lt;1, "&lt;1", san_table_data!I472))), "-")</f>
        <v>-</v>
      </c>
      <c r="J475" s="47" t="str">
        <f>IF(ISNUMBER(san_table_data!J472), IF(san_table_data!J472=-999,"NA",san_table_data!J472), "-")</f>
        <v>-</v>
      </c>
      <c r="K475" s="47" t="str">
        <f>IF(ISNUMBER(san_table_data!K472), IF(san_table_data!K472=-999,"NA",san_table_data!K472), "-")</f>
        <v>-</v>
      </c>
      <c r="L475" s="60" t="str">
        <f>IF(ISNUMBER(san_table_data!L472), IF(san_table_data!L472=-999,"NA",IF(san_table_data!L472&gt;99, "&gt;99", IF(san_table_data!L472&lt;1, "&lt;1", san_table_data!L472))), "-")</f>
        <v>-</v>
      </c>
      <c r="M475" s="59" t="str">
        <f>IF(ISNUMBER(san_table_data!M472), IF(san_table_data!M472=-999,"NA",IF(san_table_data!M472&gt;99, "&gt;99", IF(san_table_data!M472&lt;1, "&lt;1", san_table_data!M472))), "-")</f>
        <v>-</v>
      </c>
      <c r="N475" s="59" t="str">
        <f>IF(ISNUMBER(san_table_data!N472), IF(san_table_data!N472=-999,"NA",IF(san_table_data!N472&gt;99, "&gt;99", IF(san_table_data!N472&lt;1, "&lt;1", san_table_data!N472))), "-")</f>
        <v>-</v>
      </c>
      <c r="O475" s="61" t="str">
        <f>IF(ISNUMBER(san_table_data!O472), IF(san_table_data!O472=-999,"NA",IF(san_table_data!O472&gt;99, "&gt;99", IF(san_table_data!O472&lt;1, "&lt;1", san_table_data!O472))), "-")</f>
        <v>-</v>
      </c>
      <c r="P475" s="47" t="str">
        <f>IF(ISNUMBER(san_table_data!P472), IF(san_table_data!P472=-999,"NA",san_table_data!P472), "-")</f>
        <v>-</v>
      </c>
      <c r="Q475" s="47" t="str">
        <f>IF(ISNUMBER(san_table_data!Q472), IF(san_table_data!Q472=-999,"NA",san_table_data!Q472), "-")</f>
        <v>-</v>
      </c>
      <c r="R475" s="60" t="str">
        <f>IF(ISNUMBER(san_table_data!R472), IF(san_table_data!R472=-999,"NA",IF(san_table_data!R472&gt;99, "&gt;99", IF(san_table_data!R472&lt;1, "&lt;1", san_table_data!R472))), "-")</f>
        <v>-</v>
      </c>
      <c r="S475" s="59" t="str">
        <f>IF(ISNUMBER(san_table_data!S472), IF(san_table_data!S472=-999,"NA",IF(san_table_data!S472&gt;99, "&gt;99", IF(san_table_data!S472&lt;1, "&lt;1", san_table_data!S472))), "-")</f>
        <v>-</v>
      </c>
      <c r="T475" s="59" t="str">
        <f>IF(ISNUMBER(san_table_data!T472), IF(san_table_data!T472=-999,"NA",IF(san_table_data!T472&gt;99, "&gt;99", IF(san_table_data!T472&lt;1, "&lt;1", san_table_data!T472))), "-")</f>
        <v>-</v>
      </c>
      <c r="U475" s="61" t="str">
        <f>IF(ISNUMBER(san_table_data!U472), IF(san_table_data!U472=-999,"NA",IF(san_table_data!U472&gt;99, "&gt;99", IF(san_table_data!U472&lt;1, "&lt;1", san_table_data!U472))), "-")</f>
        <v>-</v>
      </c>
      <c r="V475" s="47" t="str">
        <f>IF(ISNUMBER(san_table_data!V472), IF(san_table_data!V472=-999,"NA",san_table_data!V472), "-")</f>
        <v>-</v>
      </c>
      <c r="W475" s="47" t="str">
        <f>IF(ISNUMBER(san_table_data!W472), IF(san_table_data!W472=-999,"NA",san_table_data!W472), "-")</f>
        <v>-</v>
      </c>
      <c r="X475" s="47"/>
      <c r="Y475" s="47"/>
      <c r="Z475" s="62" t="str">
        <f>IF(ISNUMBER(san_table_data!Z472), IF(san_table_data!Z472=-999,"NA",IF(san_table_data!Z472&gt;99, "&gt;99", IF(san_table_data!Z472&lt;1, "&lt;1", san_table_data!Z472))), "-")</f>
        <v>-</v>
      </c>
      <c r="AA475" s="63" t="str">
        <f>IF(ISNUMBER(san_table_data!AA472), IF(san_table_data!AA472=-999,"NA",IF(san_table_data!AA472&gt;99, "&gt;99", IF(san_table_data!AA472&lt;1, "&lt;1", san_table_data!AA472))), "-")</f>
        <v>-</v>
      </c>
      <c r="AB475" s="63" t="str">
        <f>IF(ISNUMBER(san_table_data!AB472), IF(san_table_data!AB472=-999,"NA",IF(san_table_data!AB472&gt;99, "&gt;99", IF(san_table_data!AB472&lt;1, "&lt;1", san_table_data!AB472))), "-")</f>
        <v>-</v>
      </c>
      <c r="AC475" s="63" t="str">
        <f>IF(ISNUMBER(san_table_data!AC472), IF(san_table_data!AC472=-999,"NA",IF(san_table_data!AC472&gt;99, "&gt;99", IF(san_table_data!AC472&lt;1, "&lt;1", san_table_data!AC472))), "-")</f>
        <v>-</v>
      </c>
      <c r="AD475" s="59" t="str">
        <f>IF(ISNUMBER(san_table_data!AD472), IF(san_table_data!AD472=-999,"NA",IF(san_table_data!AD472&gt;99, "&gt;99", IF(san_table_data!AD472&lt;1, "&lt;1", san_table_data!AD472))), "-")</f>
        <v>-</v>
      </c>
      <c r="AE475" s="59" t="str">
        <f>IF(ISNUMBER(san_table_data!AE472), IF(san_table_data!AE472=-999,"NA",IF(san_table_data!AE472&gt;99, "&gt;99", IF(san_table_data!AE472&lt;1, "&lt;1", san_table_data!AE472))), "-")</f>
        <v>-</v>
      </c>
      <c r="AF475" s="59" t="str">
        <f>IF(ISNUMBER(san_table_data!AF472), IF(san_table_data!AF472=-999,"NA",IF(san_table_data!AF472&gt;99, "&gt;99", IF(san_table_data!AF472&lt;1, "&lt;1", san_table_data!AF472))), "-")</f>
        <v>-</v>
      </c>
      <c r="AG475" s="62" t="str">
        <f>IF(ISNUMBER(san_table_data!AG472), IF(san_table_data!AG472=-999,"NA",IF(san_table_data!AG472&gt;99, "&gt;99", IF(san_table_data!AG472&lt;1, "&lt;1", san_table_data!AG472))), "-")</f>
        <v>-</v>
      </c>
      <c r="AH475" s="63" t="str">
        <f>IF(ISNUMBER(san_table_data!AH472), IF(san_table_data!AH472=-999,"NA",IF(san_table_data!AH472&gt;99, "&gt;99", IF(san_table_data!AH472&lt;1, "&lt;1", san_table_data!AH472))), "-")</f>
        <v>-</v>
      </c>
      <c r="AI475" s="63" t="str">
        <f>IF(ISNUMBER(san_table_data!AI472), IF(san_table_data!AI472=-999,"NA",IF(san_table_data!AI472&gt;99, "&gt;99", IF(san_table_data!AI472&lt;1, "&lt;1", san_table_data!AI472))), "-")</f>
        <v>-</v>
      </c>
      <c r="AJ475" s="63" t="str">
        <f>IF(ISNUMBER(san_table_data!AJ472), IF(san_table_data!AJ472=-999,"NA",IF(san_table_data!AJ472&gt;99, "&gt;99", IF(san_table_data!AJ472&lt;1, "&lt;1", san_table_data!AJ472))), "-")</f>
        <v>-</v>
      </c>
      <c r="AK475" s="59" t="str">
        <f>IF(ISNUMBER(san_table_data!AK472), IF(san_table_data!AK472=-999,"NA",IF(san_table_data!AK472&gt;99, "&gt;99", IF(san_table_data!AK472&lt;1, "&lt;1", san_table_data!AK472))), "-")</f>
        <v>-</v>
      </c>
      <c r="AL475" s="59" t="str">
        <f>IF(ISNUMBER(san_table_data!AL472), IF(san_table_data!AL472=-999,"NA",IF(san_table_data!AL472&gt;99, "&gt;99", IF(san_table_data!AL472&lt;1, "&lt;1", san_table_data!AL472))), "-")</f>
        <v>-</v>
      </c>
      <c r="AM475" s="59" t="str">
        <f>IF(ISNUMBER(san_table_data!AM472), IF(san_table_data!AM472=-999,"NA",IF(san_table_data!AM472&gt;99, "&gt;99", IF(san_table_data!AM472&lt;1, "&lt;1", san_table_data!AM472))), "-")</f>
        <v>-</v>
      </c>
      <c r="AN475" s="62" t="str">
        <f>IF(ISNUMBER(san_table_data!AN472), IF(san_table_data!AN472=-999,"NA",IF(san_table_data!AN472&gt;99, "&gt;99", IF(san_table_data!AN472&lt;1, "&lt;1", san_table_data!AN472))), "-")</f>
        <v>-</v>
      </c>
      <c r="AO475" s="63" t="str">
        <f>IF(ISNUMBER(san_table_data!AO472), IF(san_table_data!AO472=-999,"NA",IF(san_table_data!AO472&gt;99, "&gt;99", IF(san_table_data!AO472&lt;1, "&lt;1", san_table_data!AO472))), "-")</f>
        <v>-</v>
      </c>
      <c r="AP475" s="63" t="str">
        <f>IF(ISNUMBER(san_table_data!AP472), IF(san_table_data!AP472=-999,"NA",IF(san_table_data!AP472&gt;99, "&gt;99", IF(san_table_data!AP472&lt;1, "&lt;1", san_table_data!AP472))), "-")</f>
        <v>-</v>
      </c>
      <c r="AQ475" s="63" t="str">
        <f>IF(ISNUMBER(san_table_data!AQ472), IF(san_table_data!AQ472=-999,"NA",IF(san_table_data!AQ472&gt;99, "&gt;99", IF(san_table_data!AQ472&lt;1, "&lt;1", san_table_data!AQ472))), "-")</f>
        <v>-</v>
      </c>
      <c r="AR475" s="59" t="str">
        <f>IF(ISNUMBER(san_table_data!AR472), IF(san_table_data!AR472=-999,"NA",IF(san_table_data!AR472&gt;99, "&gt;99", IF(san_table_data!AR472&lt;1, "&lt;1", san_table_data!AR472))), "-")</f>
        <v>-</v>
      </c>
      <c r="AS475" s="59" t="str">
        <f>IF(ISNUMBER(san_table_data!AS472), IF(san_table_data!AS472=-999,"NA",IF(san_table_data!AS472&gt;99, "&gt;99", IF(san_table_data!AS472&lt;1, "&lt;1", san_table_data!AS472))), "-")</f>
        <v>-</v>
      </c>
      <c r="AT475" s="59" t="str">
        <f>IF(ISNUMBER(san_table_data!AT472), IF(san_table_data!AT472=-999,"NA",IF(san_table_data!AT472&gt;99, "&gt;99", IF(san_table_data!AT472&lt;1, "&lt;1", san_table_data!AT472))), "-")</f>
        <v>-</v>
      </c>
    </row>
    <row r="476" x14ac:dyDescent="0.25">
      <c r="A476" s="56" t="str">
        <f>IF(ISBLANK(san_table_data!A473), "", san_table_data!A473)</f>
        <v/>
      </c>
      <c r="B476" s="56" t="str">
        <f>IF(ISBLANK(san_table_data!B473), "", san_table_data!B473)</f>
        <v/>
      </c>
      <c r="C476" s="57" t="str">
        <f>IF(ISNUMBER(san_table_data!C473), san_table_data!C473, "-")</f>
        <v>-</v>
      </c>
      <c r="D476" s="58" t="str">
        <f>IF(ISNUMBER(san_table_data!D473), san_table_data!D473, "-")</f>
        <v>-</v>
      </c>
      <c r="E476" s="59" t="str">
        <f>IF(ISNUMBER(san_table_data!E473), san_table_data!E473, "-")</f>
        <v>-</v>
      </c>
      <c r="F476" s="60" t="str">
        <f>IF(ISNUMBER(san_table_data!F473), IF(san_table_data!F473=-999,"NA",IF(san_table_data!F473&gt;99, "&gt;99", IF(san_table_data!F473&lt;1, "&lt;1", san_table_data!F473))), "-")</f>
        <v>-</v>
      </c>
      <c r="G476" s="59" t="str">
        <f>IF(ISNUMBER(san_table_data!G473), IF(san_table_data!G473=-999,"NA",IF(san_table_data!G473&gt;99, "&gt;99", IF(san_table_data!G473&lt;1, "&lt;1", san_table_data!G473))), "-")</f>
        <v>-</v>
      </c>
      <c r="H476" s="59" t="str">
        <f>IF(ISNUMBER(san_table_data!H473), IF(san_table_data!H473=-999,"NA",IF(san_table_data!H473&gt;99, "&gt;99", IF(san_table_data!H473&lt;1, "&lt;1", san_table_data!H473))), "-")</f>
        <v>-</v>
      </c>
      <c r="I476" s="61" t="str">
        <f>IF(ISNUMBER(san_table_data!I473), IF(san_table_data!I473=-999,"NA",IF(san_table_data!I473&gt;99, "&gt;99", IF(san_table_data!I473&lt;1, "&lt;1", san_table_data!I473))), "-")</f>
        <v>-</v>
      </c>
      <c r="J476" s="47" t="str">
        <f>IF(ISNUMBER(san_table_data!J473), IF(san_table_data!J473=-999,"NA",san_table_data!J473), "-")</f>
        <v>-</v>
      </c>
      <c r="K476" s="47" t="str">
        <f>IF(ISNUMBER(san_table_data!K473), IF(san_table_data!K473=-999,"NA",san_table_data!K473), "-")</f>
        <v>-</v>
      </c>
      <c r="L476" s="60" t="str">
        <f>IF(ISNUMBER(san_table_data!L473), IF(san_table_data!L473=-999,"NA",IF(san_table_data!L473&gt;99, "&gt;99", IF(san_table_data!L473&lt;1, "&lt;1", san_table_data!L473))), "-")</f>
        <v>-</v>
      </c>
      <c r="M476" s="59" t="str">
        <f>IF(ISNUMBER(san_table_data!M473), IF(san_table_data!M473=-999,"NA",IF(san_table_data!M473&gt;99, "&gt;99", IF(san_table_data!M473&lt;1, "&lt;1", san_table_data!M473))), "-")</f>
        <v>-</v>
      </c>
      <c r="N476" s="59" t="str">
        <f>IF(ISNUMBER(san_table_data!N473), IF(san_table_data!N473=-999,"NA",IF(san_table_data!N473&gt;99, "&gt;99", IF(san_table_data!N473&lt;1, "&lt;1", san_table_data!N473))), "-")</f>
        <v>-</v>
      </c>
      <c r="O476" s="61" t="str">
        <f>IF(ISNUMBER(san_table_data!O473), IF(san_table_data!O473=-999,"NA",IF(san_table_data!O473&gt;99, "&gt;99", IF(san_table_data!O473&lt;1, "&lt;1", san_table_data!O473))), "-")</f>
        <v>-</v>
      </c>
      <c r="P476" s="47" t="str">
        <f>IF(ISNUMBER(san_table_data!P473), IF(san_table_data!P473=-999,"NA",san_table_data!P473), "-")</f>
        <v>-</v>
      </c>
      <c r="Q476" s="47" t="str">
        <f>IF(ISNUMBER(san_table_data!Q473), IF(san_table_data!Q473=-999,"NA",san_table_data!Q473), "-")</f>
        <v>-</v>
      </c>
      <c r="R476" s="60" t="str">
        <f>IF(ISNUMBER(san_table_data!R473), IF(san_table_data!R473=-999,"NA",IF(san_table_data!R473&gt;99, "&gt;99", IF(san_table_data!R473&lt;1, "&lt;1", san_table_data!R473))), "-")</f>
        <v>-</v>
      </c>
      <c r="S476" s="59" t="str">
        <f>IF(ISNUMBER(san_table_data!S473), IF(san_table_data!S473=-999,"NA",IF(san_table_data!S473&gt;99, "&gt;99", IF(san_table_data!S473&lt;1, "&lt;1", san_table_data!S473))), "-")</f>
        <v>-</v>
      </c>
      <c r="T476" s="59" t="str">
        <f>IF(ISNUMBER(san_table_data!T473), IF(san_table_data!T473=-999,"NA",IF(san_table_data!T473&gt;99, "&gt;99", IF(san_table_data!T473&lt;1, "&lt;1", san_table_data!T473))), "-")</f>
        <v>-</v>
      </c>
      <c r="U476" s="61" t="str">
        <f>IF(ISNUMBER(san_table_data!U473), IF(san_table_data!U473=-999,"NA",IF(san_table_data!U473&gt;99, "&gt;99", IF(san_table_data!U473&lt;1, "&lt;1", san_table_data!U473))), "-")</f>
        <v>-</v>
      </c>
      <c r="V476" s="47" t="str">
        <f>IF(ISNUMBER(san_table_data!V473), IF(san_table_data!V473=-999,"NA",san_table_data!V473), "-")</f>
        <v>-</v>
      </c>
      <c r="W476" s="47" t="str">
        <f>IF(ISNUMBER(san_table_data!W473), IF(san_table_data!W473=-999,"NA",san_table_data!W473), "-")</f>
        <v>-</v>
      </c>
      <c r="X476" s="47"/>
      <c r="Y476" s="47"/>
      <c r="Z476" s="62" t="str">
        <f>IF(ISNUMBER(san_table_data!Z473), IF(san_table_data!Z473=-999,"NA",IF(san_table_data!Z473&gt;99, "&gt;99", IF(san_table_data!Z473&lt;1, "&lt;1", san_table_data!Z473))), "-")</f>
        <v>-</v>
      </c>
      <c r="AA476" s="63" t="str">
        <f>IF(ISNUMBER(san_table_data!AA473), IF(san_table_data!AA473=-999,"NA",IF(san_table_data!AA473&gt;99, "&gt;99", IF(san_table_data!AA473&lt;1, "&lt;1", san_table_data!AA473))), "-")</f>
        <v>-</v>
      </c>
      <c r="AB476" s="63" t="str">
        <f>IF(ISNUMBER(san_table_data!AB473), IF(san_table_data!AB473=-999,"NA",IF(san_table_data!AB473&gt;99, "&gt;99", IF(san_table_data!AB473&lt;1, "&lt;1", san_table_data!AB473))), "-")</f>
        <v>-</v>
      </c>
      <c r="AC476" s="63" t="str">
        <f>IF(ISNUMBER(san_table_data!AC473), IF(san_table_data!AC473=-999,"NA",IF(san_table_data!AC473&gt;99, "&gt;99", IF(san_table_data!AC473&lt;1, "&lt;1", san_table_data!AC473))), "-")</f>
        <v>-</v>
      </c>
      <c r="AD476" s="59" t="str">
        <f>IF(ISNUMBER(san_table_data!AD473), IF(san_table_data!AD473=-999,"NA",IF(san_table_data!AD473&gt;99, "&gt;99", IF(san_table_data!AD473&lt;1, "&lt;1", san_table_data!AD473))), "-")</f>
        <v>-</v>
      </c>
      <c r="AE476" s="59" t="str">
        <f>IF(ISNUMBER(san_table_data!AE473), IF(san_table_data!AE473=-999,"NA",IF(san_table_data!AE473&gt;99, "&gt;99", IF(san_table_data!AE473&lt;1, "&lt;1", san_table_data!AE473))), "-")</f>
        <v>-</v>
      </c>
      <c r="AF476" s="59" t="str">
        <f>IF(ISNUMBER(san_table_data!AF473), IF(san_table_data!AF473=-999,"NA",IF(san_table_data!AF473&gt;99, "&gt;99", IF(san_table_data!AF473&lt;1, "&lt;1", san_table_data!AF473))), "-")</f>
        <v>-</v>
      </c>
      <c r="AG476" s="62" t="str">
        <f>IF(ISNUMBER(san_table_data!AG473), IF(san_table_data!AG473=-999,"NA",IF(san_table_data!AG473&gt;99, "&gt;99", IF(san_table_data!AG473&lt;1, "&lt;1", san_table_data!AG473))), "-")</f>
        <v>-</v>
      </c>
      <c r="AH476" s="63" t="str">
        <f>IF(ISNUMBER(san_table_data!AH473), IF(san_table_data!AH473=-999,"NA",IF(san_table_data!AH473&gt;99, "&gt;99", IF(san_table_data!AH473&lt;1, "&lt;1", san_table_data!AH473))), "-")</f>
        <v>-</v>
      </c>
      <c r="AI476" s="63" t="str">
        <f>IF(ISNUMBER(san_table_data!AI473), IF(san_table_data!AI473=-999,"NA",IF(san_table_data!AI473&gt;99, "&gt;99", IF(san_table_data!AI473&lt;1, "&lt;1", san_table_data!AI473))), "-")</f>
        <v>-</v>
      </c>
      <c r="AJ476" s="63" t="str">
        <f>IF(ISNUMBER(san_table_data!AJ473), IF(san_table_data!AJ473=-999,"NA",IF(san_table_data!AJ473&gt;99, "&gt;99", IF(san_table_data!AJ473&lt;1, "&lt;1", san_table_data!AJ473))), "-")</f>
        <v>-</v>
      </c>
      <c r="AK476" s="59" t="str">
        <f>IF(ISNUMBER(san_table_data!AK473), IF(san_table_data!AK473=-999,"NA",IF(san_table_data!AK473&gt;99, "&gt;99", IF(san_table_data!AK473&lt;1, "&lt;1", san_table_data!AK473))), "-")</f>
        <v>-</v>
      </c>
      <c r="AL476" s="59" t="str">
        <f>IF(ISNUMBER(san_table_data!AL473), IF(san_table_data!AL473=-999,"NA",IF(san_table_data!AL473&gt;99, "&gt;99", IF(san_table_data!AL473&lt;1, "&lt;1", san_table_data!AL473))), "-")</f>
        <v>-</v>
      </c>
      <c r="AM476" s="59" t="str">
        <f>IF(ISNUMBER(san_table_data!AM473), IF(san_table_data!AM473=-999,"NA",IF(san_table_data!AM473&gt;99, "&gt;99", IF(san_table_data!AM473&lt;1, "&lt;1", san_table_data!AM473))), "-")</f>
        <v>-</v>
      </c>
      <c r="AN476" s="62" t="str">
        <f>IF(ISNUMBER(san_table_data!AN473), IF(san_table_data!AN473=-999,"NA",IF(san_table_data!AN473&gt;99, "&gt;99", IF(san_table_data!AN473&lt;1, "&lt;1", san_table_data!AN473))), "-")</f>
        <v>-</v>
      </c>
      <c r="AO476" s="63" t="str">
        <f>IF(ISNUMBER(san_table_data!AO473), IF(san_table_data!AO473=-999,"NA",IF(san_table_data!AO473&gt;99, "&gt;99", IF(san_table_data!AO473&lt;1, "&lt;1", san_table_data!AO473))), "-")</f>
        <v>-</v>
      </c>
      <c r="AP476" s="63" t="str">
        <f>IF(ISNUMBER(san_table_data!AP473), IF(san_table_data!AP473=-999,"NA",IF(san_table_data!AP473&gt;99, "&gt;99", IF(san_table_data!AP473&lt;1, "&lt;1", san_table_data!AP473))), "-")</f>
        <v>-</v>
      </c>
      <c r="AQ476" s="63" t="str">
        <f>IF(ISNUMBER(san_table_data!AQ473), IF(san_table_data!AQ473=-999,"NA",IF(san_table_data!AQ473&gt;99, "&gt;99", IF(san_table_data!AQ473&lt;1, "&lt;1", san_table_data!AQ473))), "-")</f>
        <v>-</v>
      </c>
      <c r="AR476" s="59" t="str">
        <f>IF(ISNUMBER(san_table_data!AR473), IF(san_table_data!AR473=-999,"NA",IF(san_table_data!AR473&gt;99, "&gt;99", IF(san_table_data!AR473&lt;1, "&lt;1", san_table_data!AR473))), "-")</f>
        <v>-</v>
      </c>
      <c r="AS476" s="59" t="str">
        <f>IF(ISNUMBER(san_table_data!AS473), IF(san_table_data!AS473=-999,"NA",IF(san_table_data!AS473&gt;99, "&gt;99", IF(san_table_data!AS473&lt;1, "&lt;1", san_table_data!AS473))), "-")</f>
        <v>-</v>
      </c>
      <c r="AT476" s="59" t="str">
        <f>IF(ISNUMBER(san_table_data!AT473), IF(san_table_data!AT473=-999,"NA",IF(san_table_data!AT473&gt;99, "&gt;99", IF(san_table_data!AT473&lt;1, "&lt;1", san_table_data!AT473))), "-")</f>
        <v>-</v>
      </c>
    </row>
    <row r="477" x14ac:dyDescent="0.25">
      <c r="A477" s="56" t="str">
        <f>IF(ISBLANK(san_table_data!A474), "", san_table_data!A474)</f>
        <v/>
      </c>
      <c r="B477" s="56" t="str">
        <f>IF(ISBLANK(san_table_data!B474), "", san_table_data!B474)</f>
        <v/>
      </c>
      <c r="C477" s="57" t="str">
        <f>IF(ISNUMBER(san_table_data!C474), san_table_data!C474, "-")</f>
        <v>-</v>
      </c>
      <c r="D477" s="58" t="str">
        <f>IF(ISNUMBER(san_table_data!D474), san_table_data!D474, "-")</f>
        <v>-</v>
      </c>
      <c r="E477" s="59" t="str">
        <f>IF(ISNUMBER(san_table_data!E474), san_table_data!E474, "-")</f>
        <v>-</v>
      </c>
      <c r="F477" s="60" t="str">
        <f>IF(ISNUMBER(san_table_data!F474), IF(san_table_data!F474=-999,"NA",IF(san_table_data!F474&gt;99, "&gt;99", IF(san_table_data!F474&lt;1, "&lt;1", san_table_data!F474))), "-")</f>
        <v>-</v>
      </c>
      <c r="G477" s="59" t="str">
        <f>IF(ISNUMBER(san_table_data!G474), IF(san_table_data!G474=-999,"NA",IF(san_table_data!G474&gt;99, "&gt;99", IF(san_table_data!G474&lt;1, "&lt;1", san_table_data!G474))), "-")</f>
        <v>-</v>
      </c>
      <c r="H477" s="59" t="str">
        <f>IF(ISNUMBER(san_table_data!H474), IF(san_table_data!H474=-999,"NA",IF(san_table_data!H474&gt;99, "&gt;99", IF(san_table_data!H474&lt;1, "&lt;1", san_table_data!H474))), "-")</f>
        <v>-</v>
      </c>
      <c r="I477" s="61" t="str">
        <f>IF(ISNUMBER(san_table_data!I474), IF(san_table_data!I474=-999,"NA",IF(san_table_data!I474&gt;99, "&gt;99", IF(san_table_data!I474&lt;1, "&lt;1", san_table_data!I474))), "-")</f>
        <v>-</v>
      </c>
      <c r="J477" s="47" t="str">
        <f>IF(ISNUMBER(san_table_data!J474), IF(san_table_data!J474=-999,"NA",san_table_data!J474), "-")</f>
        <v>-</v>
      </c>
      <c r="K477" s="47" t="str">
        <f>IF(ISNUMBER(san_table_data!K474), IF(san_table_data!K474=-999,"NA",san_table_data!K474), "-")</f>
        <v>-</v>
      </c>
      <c r="L477" s="60" t="str">
        <f>IF(ISNUMBER(san_table_data!L474), IF(san_table_data!L474=-999,"NA",IF(san_table_data!L474&gt;99, "&gt;99", IF(san_table_data!L474&lt;1, "&lt;1", san_table_data!L474))), "-")</f>
        <v>-</v>
      </c>
      <c r="M477" s="59" t="str">
        <f>IF(ISNUMBER(san_table_data!M474), IF(san_table_data!M474=-999,"NA",IF(san_table_data!M474&gt;99, "&gt;99", IF(san_table_data!M474&lt;1, "&lt;1", san_table_data!M474))), "-")</f>
        <v>-</v>
      </c>
      <c r="N477" s="59" t="str">
        <f>IF(ISNUMBER(san_table_data!N474), IF(san_table_data!N474=-999,"NA",IF(san_table_data!N474&gt;99, "&gt;99", IF(san_table_data!N474&lt;1, "&lt;1", san_table_data!N474))), "-")</f>
        <v>-</v>
      </c>
      <c r="O477" s="61" t="str">
        <f>IF(ISNUMBER(san_table_data!O474), IF(san_table_data!O474=-999,"NA",IF(san_table_data!O474&gt;99, "&gt;99", IF(san_table_data!O474&lt;1, "&lt;1", san_table_data!O474))), "-")</f>
        <v>-</v>
      </c>
      <c r="P477" s="47" t="str">
        <f>IF(ISNUMBER(san_table_data!P474), IF(san_table_data!P474=-999,"NA",san_table_data!P474), "-")</f>
        <v>-</v>
      </c>
      <c r="Q477" s="47" t="str">
        <f>IF(ISNUMBER(san_table_data!Q474), IF(san_table_data!Q474=-999,"NA",san_table_data!Q474), "-")</f>
        <v>-</v>
      </c>
      <c r="R477" s="60" t="str">
        <f>IF(ISNUMBER(san_table_data!R474), IF(san_table_data!R474=-999,"NA",IF(san_table_data!R474&gt;99, "&gt;99", IF(san_table_data!R474&lt;1, "&lt;1", san_table_data!R474))), "-")</f>
        <v>-</v>
      </c>
      <c r="S477" s="59" t="str">
        <f>IF(ISNUMBER(san_table_data!S474), IF(san_table_data!S474=-999,"NA",IF(san_table_data!S474&gt;99, "&gt;99", IF(san_table_data!S474&lt;1, "&lt;1", san_table_data!S474))), "-")</f>
        <v>-</v>
      </c>
      <c r="T477" s="59" t="str">
        <f>IF(ISNUMBER(san_table_data!T474), IF(san_table_data!T474=-999,"NA",IF(san_table_data!T474&gt;99, "&gt;99", IF(san_table_data!T474&lt;1, "&lt;1", san_table_data!T474))), "-")</f>
        <v>-</v>
      </c>
      <c r="U477" s="61" t="str">
        <f>IF(ISNUMBER(san_table_data!U474), IF(san_table_data!U474=-999,"NA",IF(san_table_data!U474&gt;99, "&gt;99", IF(san_table_data!U474&lt;1, "&lt;1", san_table_data!U474))), "-")</f>
        <v>-</v>
      </c>
      <c r="V477" s="47" t="str">
        <f>IF(ISNUMBER(san_table_data!V474), IF(san_table_data!V474=-999,"NA",san_table_data!V474), "-")</f>
        <v>-</v>
      </c>
      <c r="W477" s="47" t="str">
        <f>IF(ISNUMBER(san_table_data!W474), IF(san_table_data!W474=-999,"NA",san_table_data!W474), "-")</f>
        <v>-</v>
      </c>
      <c r="X477" s="47"/>
      <c r="Y477" s="47"/>
      <c r="Z477" s="62" t="str">
        <f>IF(ISNUMBER(san_table_data!Z474), IF(san_table_data!Z474=-999,"NA",IF(san_table_data!Z474&gt;99, "&gt;99", IF(san_table_data!Z474&lt;1, "&lt;1", san_table_data!Z474))), "-")</f>
        <v>-</v>
      </c>
      <c r="AA477" s="63" t="str">
        <f>IF(ISNUMBER(san_table_data!AA474), IF(san_table_data!AA474=-999,"NA",IF(san_table_data!AA474&gt;99, "&gt;99", IF(san_table_data!AA474&lt;1, "&lt;1", san_table_data!AA474))), "-")</f>
        <v>-</v>
      </c>
      <c r="AB477" s="63" t="str">
        <f>IF(ISNUMBER(san_table_data!AB474), IF(san_table_data!AB474=-999,"NA",IF(san_table_data!AB474&gt;99, "&gt;99", IF(san_table_data!AB474&lt;1, "&lt;1", san_table_data!AB474))), "-")</f>
        <v>-</v>
      </c>
      <c r="AC477" s="63" t="str">
        <f>IF(ISNUMBER(san_table_data!AC474), IF(san_table_data!AC474=-999,"NA",IF(san_table_data!AC474&gt;99, "&gt;99", IF(san_table_data!AC474&lt;1, "&lt;1", san_table_data!AC474))), "-")</f>
        <v>-</v>
      </c>
      <c r="AD477" s="59" t="str">
        <f>IF(ISNUMBER(san_table_data!AD474), IF(san_table_data!AD474=-999,"NA",IF(san_table_data!AD474&gt;99, "&gt;99", IF(san_table_data!AD474&lt;1, "&lt;1", san_table_data!AD474))), "-")</f>
        <v>-</v>
      </c>
      <c r="AE477" s="59" t="str">
        <f>IF(ISNUMBER(san_table_data!AE474), IF(san_table_data!AE474=-999,"NA",IF(san_table_data!AE474&gt;99, "&gt;99", IF(san_table_data!AE474&lt;1, "&lt;1", san_table_data!AE474))), "-")</f>
        <v>-</v>
      </c>
      <c r="AF477" s="59" t="str">
        <f>IF(ISNUMBER(san_table_data!AF474), IF(san_table_data!AF474=-999,"NA",IF(san_table_data!AF474&gt;99, "&gt;99", IF(san_table_data!AF474&lt;1, "&lt;1", san_table_data!AF474))), "-")</f>
        <v>-</v>
      </c>
      <c r="AG477" s="62" t="str">
        <f>IF(ISNUMBER(san_table_data!AG474), IF(san_table_data!AG474=-999,"NA",IF(san_table_data!AG474&gt;99, "&gt;99", IF(san_table_data!AG474&lt;1, "&lt;1", san_table_data!AG474))), "-")</f>
        <v>-</v>
      </c>
      <c r="AH477" s="63" t="str">
        <f>IF(ISNUMBER(san_table_data!AH474), IF(san_table_data!AH474=-999,"NA",IF(san_table_data!AH474&gt;99, "&gt;99", IF(san_table_data!AH474&lt;1, "&lt;1", san_table_data!AH474))), "-")</f>
        <v>-</v>
      </c>
      <c r="AI477" s="63" t="str">
        <f>IF(ISNUMBER(san_table_data!AI474), IF(san_table_data!AI474=-999,"NA",IF(san_table_data!AI474&gt;99, "&gt;99", IF(san_table_data!AI474&lt;1, "&lt;1", san_table_data!AI474))), "-")</f>
        <v>-</v>
      </c>
      <c r="AJ477" s="63" t="str">
        <f>IF(ISNUMBER(san_table_data!AJ474), IF(san_table_data!AJ474=-999,"NA",IF(san_table_data!AJ474&gt;99, "&gt;99", IF(san_table_data!AJ474&lt;1, "&lt;1", san_table_data!AJ474))), "-")</f>
        <v>-</v>
      </c>
      <c r="AK477" s="59" t="str">
        <f>IF(ISNUMBER(san_table_data!AK474), IF(san_table_data!AK474=-999,"NA",IF(san_table_data!AK474&gt;99, "&gt;99", IF(san_table_data!AK474&lt;1, "&lt;1", san_table_data!AK474))), "-")</f>
        <v>-</v>
      </c>
      <c r="AL477" s="59" t="str">
        <f>IF(ISNUMBER(san_table_data!AL474), IF(san_table_data!AL474=-999,"NA",IF(san_table_data!AL474&gt;99, "&gt;99", IF(san_table_data!AL474&lt;1, "&lt;1", san_table_data!AL474))), "-")</f>
        <v>-</v>
      </c>
      <c r="AM477" s="59" t="str">
        <f>IF(ISNUMBER(san_table_data!AM474), IF(san_table_data!AM474=-999,"NA",IF(san_table_data!AM474&gt;99, "&gt;99", IF(san_table_data!AM474&lt;1, "&lt;1", san_table_data!AM474))), "-")</f>
        <v>-</v>
      </c>
      <c r="AN477" s="62" t="str">
        <f>IF(ISNUMBER(san_table_data!AN474), IF(san_table_data!AN474=-999,"NA",IF(san_table_data!AN474&gt;99, "&gt;99", IF(san_table_data!AN474&lt;1, "&lt;1", san_table_data!AN474))), "-")</f>
        <v>-</v>
      </c>
      <c r="AO477" s="63" t="str">
        <f>IF(ISNUMBER(san_table_data!AO474), IF(san_table_data!AO474=-999,"NA",IF(san_table_data!AO474&gt;99, "&gt;99", IF(san_table_data!AO474&lt;1, "&lt;1", san_table_data!AO474))), "-")</f>
        <v>-</v>
      </c>
      <c r="AP477" s="63" t="str">
        <f>IF(ISNUMBER(san_table_data!AP474), IF(san_table_data!AP474=-999,"NA",IF(san_table_data!AP474&gt;99, "&gt;99", IF(san_table_data!AP474&lt;1, "&lt;1", san_table_data!AP474))), "-")</f>
        <v>-</v>
      </c>
      <c r="AQ477" s="63" t="str">
        <f>IF(ISNUMBER(san_table_data!AQ474), IF(san_table_data!AQ474=-999,"NA",IF(san_table_data!AQ474&gt;99, "&gt;99", IF(san_table_data!AQ474&lt;1, "&lt;1", san_table_data!AQ474))), "-")</f>
        <v>-</v>
      </c>
      <c r="AR477" s="59" t="str">
        <f>IF(ISNUMBER(san_table_data!AR474), IF(san_table_data!AR474=-999,"NA",IF(san_table_data!AR474&gt;99, "&gt;99", IF(san_table_data!AR474&lt;1, "&lt;1", san_table_data!AR474))), "-")</f>
        <v>-</v>
      </c>
      <c r="AS477" s="59" t="str">
        <f>IF(ISNUMBER(san_table_data!AS474), IF(san_table_data!AS474=-999,"NA",IF(san_table_data!AS474&gt;99, "&gt;99", IF(san_table_data!AS474&lt;1, "&lt;1", san_table_data!AS474))), "-")</f>
        <v>-</v>
      </c>
      <c r="AT477" s="59" t="str">
        <f>IF(ISNUMBER(san_table_data!AT474), IF(san_table_data!AT474=-999,"NA",IF(san_table_data!AT474&gt;99, "&gt;99", IF(san_table_data!AT474&lt;1, "&lt;1", san_table_data!AT474))), "-")</f>
        <v>-</v>
      </c>
    </row>
    <row r="478" x14ac:dyDescent="0.25">
      <c r="A478" s="56" t="str">
        <f>IF(ISBLANK(san_table_data!A475), "", san_table_data!A475)</f>
        <v/>
      </c>
      <c r="B478" s="56" t="str">
        <f>IF(ISBLANK(san_table_data!B475), "", san_table_data!B475)</f>
        <v/>
      </c>
      <c r="C478" s="57" t="str">
        <f>IF(ISNUMBER(san_table_data!C475), san_table_data!C475, "-")</f>
        <v>-</v>
      </c>
      <c r="D478" s="58" t="str">
        <f>IF(ISNUMBER(san_table_data!D475), san_table_data!D475, "-")</f>
        <v>-</v>
      </c>
      <c r="E478" s="59" t="str">
        <f>IF(ISNUMBER(san_table_data!E475), san_table_data!E475, "-")</f>
        <v>-</v>
      </c>
      <c r="F478" s="60" t="str">
        <f>IF(ISNUMBER(san_table_data!F475), IF(san_table_data!F475=-999,"NA",IF(san_table_data!F475&gt;99, "&gt;99", IF(san_table_data!F475&lt;1, "&lt;1", san_table_data!F475))), "-")</f>
        <v>-</v>
      </c>
      <c r="G478" s="59" t="str">
        <f>IF(ISNUMBER(san_table_data!G475), IF(san_table_data!G475=-999,"NA",IF(san_table_data!G475&gt;99, "&gt;99", IF(san_table_data!G475&lt;1, "&lt;1", san_table_data!G475))), "-")</f>
        <v>-</v>
      </c>
      <c r="H478" s="59" t="str">
        <f>IF(ISNUMBER(san_table_data!H475), IF(san_table_data!H475=-999,"NA",IF(san_table_data!H475&gt;99, "&gt;99", IF(san_table_data!H475&lt;1, "&lt;1", san_table_data!H475))), "-")</f>
        <v>-</v>
      </c>
      <c r="I478" s="61" t="str">
        <f>IF(ISNUMBER(san_table_data!I475), IF(san_table_data!I475=-999,"NA",IF(san_table_data!I475&gt;99, "&gt;99", IF(san_table_data!I475&lt;1, "&lt;1", san_table_data!I475))), "-")</f>
        <v>-</v>
      </c>
      <c r="J478" s="47" t="str">
        <f>IF(ISNUMBER(san_table_data!J475), IF(san_table_data!J475=-999,"NA",san_table_data!J475), "-")</f>
        <v>-</v>
      </c>
      <c r="K478" s="47" t="str">
        <f>IF(ISNUMBER(san_table_data!K475), IF(san_table_data!K475=-999,"NA",san_table_data!K475), "-")</f>
        <v>-</v>
      </c>
      <c r="L478" s="60" t="str">
        <f>IF(ISNUMBER(san_table_data!L475), IF(san_table_data!L475=-999,"NA",IF(san_table_data!L475&gt;99, "&gt;99", IF(san_table_data!L475&lt;1, "&lt;1", san_table_data!L475))), "-")</f>
        <v>-</v>
      </c>
      <c r="M478" s="59" t="str">
        <f>IF(ISNUMBER(san_table_data!M475), IF(san_table_data!M475=-999,"NA",IF(san_table_data!M475&gt;99, "&gt;99", IF(san_table_data!M475&lt;1, "&lt;1", san_table_data!M475))), "-")</f>
        <v>-</v>
      </c>
      <c r="N478" s="59" t="str">
        <f>IF(ISNUMBER(san_table_data!N475), IF(san_table_data!N475=-999,"NA",IF(san_table_data!N475&gt;99, "&gt;99", IF(san_table_data!N475&lt;1, "&lt;1", san_table_data!N475))), "-")</f>
        <v>-</v>
      </c>
      <c r="O478" s="61" t="str">
        <f>IF(ISNUMBER(san_table_data!O475), IF(san_table_data!O475=-999,"NA",IF(san_table_data!O475&gt;99, "&gt;99", IF(san_table_data!O475&lt;1, "&lt;1", san_table_data!O475))), "-")</f>
        <v>-</v>
      </c>
      <c r="P478" s="47" t="str">
        <f>IF(ISNUMBER(san_table_data!P475), IF(san_table_data!P475=-999,"NA",san_table_data!P475), "-")</f>
        <v>-</v>
      </c>
      <c r="Q478" s="47" t="str">
        <f>IF(ISNUMBER(san_table_data!Q475), IF(san_table_data!Q475=-999,"NA",san_table_data!Q475), "-")</f>
        <v>-</v>
      </c>
      <c r="R478" s="60" t="str">
        <f>IF(ISNUMBER(san_table_data!R475), IF(san_table_data!R475=-999,"NA",IF(san_table_data!R475&gt;99, "&gt;99", IF(san_table_data!R475&lt;1, "&lt;1", san_table_data!R475))), "-")</f>
        <v>-</v>
      </c>
      <c r="S478" s="59" t="str">
        <f>IF(ISNUMBER(san_table_data!S475), IF(san_table_data!S475=-999,"NA",IF(san_table_data!S475&gt;99, "&gt;99", IF(san_table_data!S475&lt;1, "&lt;1", san_table_data!S475))), "-")</f>
        <v>-</v>
      </c>
      <c r="T478" s="59" t="str">
        <f>IF(ISNUMBER(san_table_data!T475), IF(san_table_data!T475=-999,"NA",IF(san_table_data!T475&gt;99, "&gt;99", IF(san_table_data!T475&lt;1, "&lt;1", san_table_data!T475))), "-")</f>
        <v>-</v>
      </c>
      <c r="U478" s="61" t="str">
        <f>IF(ISNUMBER(san_table_data!U475), IF(san_table_data!U475=-999,"NA",IF(san_table_data!U475&gt;99, "&gt;99", IF(san_table_data!U475&lt;1, "&lt;1", san_table_data!U475))), "-")</f>
        <v>-</v>
      </c>
      <c r="V478" s="47" t="str">
        <f>IF(ISNUMBER(san_table_data!V475), IF(san_table_data!V475=-999,"NA",san_table_data!V475), "-")</f>
        <v>-</v>
      </c>
      <c r="W478" s="47" t="str">
        <f>IF(ISNUMBER(san_table_data!W475), IF(san_table_data!W475=-999,"NA",san_table_data!W475), "-")</f>
        <v>-</v>
      </c>
      <c r="X478" s="47"/>
      <c r="Y478" s="47"/>
      <c r="Z478" s="62" t="str">
        <f>IF(ISNUMBER(san_table_data!Z475), IF(san_table_data!Z475=-999,"NA",IF(san_table_data!Z475&gt;99, "&gt;99", IF(san_table_data!Z475&lt;1, "&lt;1", san_table_data!Z475))), "-")</f>
        <v>-</v>
      </c>
      <c r="AA478" s="63" t="str">
        <f>IF(ISNUMBER(san_table_data!AA475), IF(san_table_data!AA475=-999,"NA",IF(san_table_data!AA475&gt;99, "&gt;99", IF(san_table_data!AA475&lt;1, "&lt;1", san_table_data!AA475))), "-")</f>
        <v>-</v>
      </c>
      <c r="AB478" s="63" t="str">
        <f>IF(ISNUMBER(san_table_data!AB475), IF(san_table_data!AB475=-999,"NA",IF(san_table_data!AB475&gt;99, "&gt;99", IF(san_table_data!AB475&lt;1, "&lt;1", san_table_data!AB475))), "-")</f>
        <v>-</v>
      </c>
      <c r="AC478" s="63" t="str">
        <f>IF(ISNUMBER(san_table_data!AC475), IF(san_table_data!AC475=-999,"NA",IF(san_table_data!AC475&gt;99, "&gt;99", IF(san_table_data!AC475&lt;1, "&lt;1", san_table_data!AC475))), "-")</f>
        <v>-</v>
      </c>
      <c r="AD478" s="59" t="str">
        <f>IF(ISNUMBER(san_table_data!AD475), IF(san_table_data!AD475=-999,"NA",IF(san_table_data!AD475&gt;99, "&gt;99", IF(san_table_data!AD475&lt;1, "&lt;1", san_table_data!AD475))), "-")</f>
        <v>-</v>
      </c>
      <c r="AE478" s="59" t="str">
        <f>IF(ISNUMBER(san_table_data!AE475), IF(san_table_data!AE475=-999,"NA",IF(san_table_data!AE475&gt;99, "&gt;99", IF(san_table_data!AE475&lt;1, "&lt;1", san_table_data!AE475))), "-")</f>
        <v>-</v>
      </c>
      <c r="AF478" s="59" t="str">
        <f>IF(ISNUMBER(san_table_data!AF475), IF(san_table_data!AF475=-999,"NA",IF(san_table_data!AF475&gt;99, "&gt;99", IF(san_table_data!AF475&lt;1, "&lt;1", san_table_data!AF475))), "-")</f>
        <v>-</v>
      </c>
      <c r="AG478" s="62" t="str">
        <f>IF(ISNUMBER(san_table_data!AG475), IF(san_table_data!AG475=-999,"NA",IF(san_table_data!AG475&gt;99, "&gt;99", IF(san_table_data!AG475&lt;1, "&lt;1", san_table_data!AG475))), "-")</f>
        <v>-</v>
      </c>
      <c r="AH478" s="63" t="str">
        <f>IF(ISNUMBER(san_table_data!AH475), IF(san_table_data!AH475=-999,"NA",IF(san_table_data!AH475&gt;99, "&gt;99", IF(san_table_data!AH475&lt;1, "&lt;1", san_table_data!AH475))), "-")</f>
        <v>-</v>
      </c>
      <c r="AI478" s="63" t="str">
        <f>IF(ISNUMBER(san_table_data!AI475), IF(san_table_data!AI475=-999,"NA",IF(san_table_data!AI475&gt;99, "&gt;99", IF(san_table_data!AI475&lt;1, "&lt;1", san_table_data!AI475))), "-")</f>
        <v>-</v>
      </c>
      <c r="AJ478" s="63" t="str">
        <f>IF(ISNUMBER(san_table_data!AJ475), IF(san_table_data!AJ475=-999,"NA",IF(san_table_data!AJ475&gt;99, "&gt;99", IF(san_table_data!AJ475&lt;1, "&lt;1", san_table_data!AJ475))), "-")</f>
        <v>-</v>
      </c>
      <c r="AK478" s="59" t="str">
        <f>IF(ISNUMBER(san_table_data!AK475), IF(san_table_data!AK475=-999,"NA",IF(san_table_data!AK475&gt;99, "&gt;99", IF(san_table_data!AK475&lt;1, "&lt;1", san_table_data!AK475))), "-")</f>
        <v>-</v>
      </c>
      <c r="AL478" s="59" t="str">
        <f>IF(ISNUMBER(san_table_data!AL475), IF(san_table_data!AL475=-999,"NA",IF(san_table_data!AL475&gt;99, "&gt;99", IF(san_table_data!AL475&lt;1, "&lt;1", san_table_data!AL475))), "-")</f>
        <v>-</v>
      </c>
      <c r="AM478" s="59" t="str">
        <f>IF(ISNUMBER(san_table_data!AM475), IF(san_table_data!AM475=-999,"NA",IF(san_table_data!AM475&gt;99, "&gt;99", IF(san_table_data!AM475&lt;1, "&lt;1", san_table_data!AM475))), "-")</f>
        <v>-</v>
      </c>
      <c r="AN478" s="62" t="str">
        <f>IF(ISNUMBER(san_table_data!AN475), IF(san_table_data!AN475=-999,"NA",IF(san_table_data!AN475&gt;99, "&gt;99", IF(san_table_data!AN475&lt;1, "&lt;1", san_table_data!AN475))), "-")</f>
        <v>-</v>
      </c>
      <c r="AO478" s="63" t="str">
        <f>IF(ISNUMBER(san_table_data!AO475), IF(san_table_data!AO475=-999,"NA",IF(san_table_data!AO475&gt;99, "&gt;99", IF(san_table_data!AO475&lt;1, "&lt;1", san_table_data!AO475))), "-")</f>
        <v>-</v>
      </c>
      <c r="AP478" s="63" t="str">
        <f>IF(ISNUMBER(san_table_data!AP475), IF(san_table_data!AP475=-999,"NA",IF(san_table_data!AP475&gt;99, "&gt;99", IF(san_table_data!AP475&lt;1, "&lt;1", san_table_data!AP475))), "-")</f>
        <v>-</v>
      </c>
      <c r="AQ478" s="63" t="str">
        <f>IF(ISNUMBER(san_table_data!AQ475), IF(san_table_data!AQ475=-999,"NA",IF(san_table_data!AQ475&gt;99, "&gt;99", IF(san_table_data!AQ475&lt;1, "&lt;1", san_table_data!AQ475))), "-")</f>
        <v>-</v>
      </c>
      <c r="AR478" s="59" t="str">
        <f>IF(ISNUMBER(san_table_data!AR475), IF(san_table_data!AR475=-999,"NA",IF(san_table_data!AR475&gt;99, "&gt;99", IF(san_table_data!AR475&lt;1, "&lt;1", san_table_data!AR475))), "-")</f>
        <v>-</v>
      </c>
      <c r="AS478" s="59" t="str">
        <f>IF(ISNUMBER(san_table_data!AS475), IF(san_table_data!AS475=-999,"NA",IF(san_table_data!AS475&gt;99, "&gt;99", IF(san_table_data!AS475&lt;1, "&lt;1", san_table_data!AS475))), "-")</f>
        <v>-</v>
      </c>
      <c r="AT478" s="59" t="str">
        <f>IF(ISNUMBER(san_table_data!AT475), IF(san_table_data!AT475=-999,"NA",IF(san_table_data!AT475&gt;99, "&gt;99", IF(san_table_data!AT475&lt;1, "&lt;1", san_table_data!AT475))), "-")</f>
        <v>-</v>
      </c>
    </row>
    <row r="479" x14ac:dyDescent="0.25">
      <c r="A479" s="56" t="str">
        <f>IF(ISBLANK(san_table_data!A476), "", san_table_data!A476)</f>
        <v/>
      </c>
      <c r="B479" s="56" t="str">
        <f>IF(ISBLANK(san_table_data!B476), "", san_table_data!B476)</f>
        <v/>
      </c>
      <c r="C479" s="57" t="str">
        <f>IF(ISNUMBER(san_table_data!C476), san_table_data!C476, "-")</f>
        <v>-</v>
      </c>
      <c r="D479" s="58" t="str">
        <f>IF(ISNUMBER(san_table_data!D476), san_table_data!D476, "-")</f>
        <v>-</v>
      </c>
      <c r="E479" s="59" t="str">
        <f>IF(ISNUMBER(san_table_data!E476), san_table_data!E476, "-")</f>
        <v>-</v>
      </c>
      <c r="F479" s="60" t="str">
        <f>IF(ISNUMBER(san_table_data!F476), IF(san_table_data!F476=-999,"NA",IF(san_table_data!F476&gt;99, "&gt;99", IF(san_table_data!F476&lt;1, "&lt;1", san_table_data!F476))), "-")</f>
        <v>-</v>
      </c>
      <c r="G479" s="59" t="str">
        <f>IF(ISNUMBER(san_table_data!G476), IF(san_table_data!G476=-999,"NA",IF(san_table_data!G476&gt;99, "&gt;99", IF(san_table_data!G476&lt;1, "&lt;1", san_table_data!G476))), "-")</f>
        <v>-</v>
      </c>
      <c r="H479" s="59" t="str">
        <f>IF(ISNUMBER(san_table_data!H476), IF(san_table_data!H476=-999,"NA",IF(san_table_data!H476&gt;99, "&gt;99", IF(san_table_data!H476&lt;1, "&lt;1", san_table_data!H476))), "-")</f>
        <v>-</v>
      </c>
      <c r="I479" s="61" t="str">
        <f>IF(ISNUMBER(san_table_data!I476), IF(san_table_data!I476=-999,"NA",IF(san_table_data!I476&gt;99, "&gt;99", IF(san_table_data!I476&lt;1, "&lt;1", san_table_data!I476))), "-")</f>
        <v>-</v>
      </c>
      <c r="J479" s="47" t="str">
        <f>IF(ISNUMBER(san_table_data!J476), IF(san_table_data!J476=-999,"NA",san_table_data!J476), "-")</f>
        <v>-</v>
      </c>
      <c r="K479" s="47" t="str">
        <f>IF(ISNUMBER(san_table_data!K476), IF(san_table_data!K476=-999,"NA",san_table_data!K476), "-")</f>
        <v>-</v>
      </c>
      <c r="L479" s="60" t="str">
        <f>IF(ISNUMBER(san_table_data!L476), IF(san_table_data!L476=-999,"NA",IF(san_table_data!L476&gt;99, "&gt;99", IF(san_table_data!L476&lt;1, "&lt;1", san_table_data!L476))), "-")</f>
        <v>-</v>
      </c>
      <c r="M479" s="59" t="str">
        <f>IF(ISNUMBER(san_table_data!M476), IF(san_table_data!M476=-999,"NA",IF(san_table_data!M476&gt;99, "&gt;99", IF(san_table_data!M476&lt;1, "&lt;1", san_table_data!M476))), "-")</f>
        <v>-</v>
      </c>
      <c r="N479" s="59" t="str">
        <f>IF(ISNUMBER(san_table_data!N476), IF(san_table_data!N476=-999,"NA",IF(san_table_data!N476&gt;99, "&gt;99", IF(san_table_data!N476&lt;1, "&lt;1", san_table_data!N476))), "-")</f>
        <v>-</v>
      </c>
      <c r="O479" s="61" t="str">
        <f>IF(ISNUMBER(san_table_data!O476), IF(san_table_data!O476=-999,"NA",IF(san_table_data!O476&gt;99, "&gt;99", IF(san_table_data!O476&lt;1, "&lt;1", san_table_data!O476))), "-")</f>
        <v>-</v>
      </c>
      <c r="P479" s="47" t="str">
        <f>IF(ISNUMBER(san_table_data!P476), IF(san_table_data!P476=-999,"NA",san_table_data!P476), "-")</f>
        <v>-</v>
      </c>
      <c r="Q479" s="47" t="str">
        <f>IF(ISNUMBER(san_table_data!Q476), IF(san_table_data!Q476=-999,"NA",san_table_data!Q476), "-")</f>
        <v>-</v>
      </c>
      <c r="R479" s="60" t="str">
        <f>IF(ISNUMBER(san_table_data!R476), IF(san_table_data!R476=-999,"NA",IF(san_table_data!R476&gt;99, "&gt;99", IF(san_table_data!R476&lt;1, "&lt;1", san_table_data!R476))), "-")</f>
        <v>-</v>
      </c>
      <c r="S479" s="59" t="str">
        <f>IF(ISNUMBER(san_table_data!S476), IF(san_table_data!S476=-999,"NA",IF(san_table_data!S476&gt;99, "&gt;99", IF(san_table_data!S476&lt;1, "&lt;1", san_table_data!S476))), "-")</f>
        <v>-</v>
      </c>
      <c r="T479" s="59" t="str">
        <f>IF(ISNUMBER(san_table_data!T476), IF(san_table_data!T476=-999,"NA",IF(san_table_data!T476&gt;99, "&gt;99", IF(san_table_data!T476&lt;1, "&lt;1", san_table_data!T476))), "-")</f>
        <v>-</v>
      </c>
      <c r="U479" s="61" t="str">
        <f>IF(ISNUMBER(san_table_data!U476), IF(san_table_data!U476=-999,"NA",IF(san_table_data!U476&gt;99, "&gt;99", IF(san_table_data!U476&lt;1, "&lt;1", san_table_data!U476))), "-")</f>
        <v>-</v>
      </c>
      <c r="V479" s="47" t="str">
        <f>IF(ISNUMBER(san_table_data!V476), IF(san_table_data!V476=-999,"NA",san_table_data!V476), "-")</f>
        <v>-</v>
      </c>
      <c r="W479" s="47" t="str">
        <f>IF(ISNUMBER(san_table_data!W476), IF(san_table_data!W476=-999,"NA",san_table_data!W476), "-")</f>
        <v>-</v>
      </c>
      <c r="X479" s="47"/>
      <c r="Y479" s="47"/>
      <c r="Z479" s="62" t="str">
        <f>IF(ISNUMBER(san_table_data!Z476), IF(san_table_data!Z476=-999,"NA",IF(san_table_data!Z476&gt;99, "&gt;99", IF(san_table_data!Z476&lt;1, "&lt;1", san_table_data!Z476))), "-")</f>
        <v>-</v>
      </c>
      <c r="AA479" s="63" t="str">
        <f>IF(ISNUMBER(san_table_data!AA476), IF(san_table_data!AA476=-999,"NA",IF(san_table_data!AA476&gt;99, "&gt;99", IF(san_table_data!AA476&lt;1, "&lt;1", san_table_data!AA476))), "-")</f>
        <v>-</v>
      </c>
      <c r="AB479" s="63" t="str">
        <f>IF(ISNUMBER(san_table_data!AB476), IF(san_table_data!AB476=-999,"NA",IF(san_table_data!AB476&gt;99, "&gt;99", IF(san_table_data!AB476&lt;1, "&lt;1", san_table_data!AB476))), "-")</f>
        <v>-</v>
      </c>
      <c r="AC479" s="63" t="str">
        <f>IF(ISNUMBER(san_table_data!AC476), IF(san_table_data!AC476=-999,"NA",IF(san_table_data!AC476&gt;99, "&gt;99", IF(san_table_data!AC476&lt;1, "&lt;1", san_table_data!AC476))), "-")</f>
        <v>-</v>
      </c>
      <c r="AD479" s="59" t="str">
        <f>IF(ISNUMBER(san_table_data!AD476), IF(san_table_data!AD476=-999,"NA",IF(san_table_data!AD476&gt;99, "&gt;99", IF(san_table_data!AD476&lt;1, "&lt;1", san_table_data!AD476))), "-")</f>
        <v>-</v>
      </c>
      <c r="AE479" s="59" t="str">
        <f>IF(ISNUMBER(san_table_data!AE476), IF(san_table_data!AE476=-999,"NA",IF(san_table_data!AE476&gt;99, "&gt;99", IF(san_table_data!AE476&lt;1, "&lt;1", san_table_data!AE476))), "-")</f>
        <v>-</v>
      </c>
      <c r="AF479" s="59" t="str">
        <f>IF(ISNUMBER(san_table_data!AF476), IF(san_table_data!AF476=-999,"NA",IF(san_table_data!AF476&gt;99, "&gt;99", IF(san_table_data!AF476&lt;1, "&lt;1", san_table_data!AF476))), "-")</f>
        <v>-</v>
      </c>
      <c r="AG479" s="62" t="str">
        <f>IF(ISNUMBER(san_table_data!AG476), IF(san_table_data!AG476=-999,"NA",IF(san_table_data!AG476&gt;99, "&gt;99", IF(san_table_data!AG476&lt;1, "&lt;1", san_table_data!AG476))), "-")</f>
        <v>-</v>
      </c>
      <c r="AH479" s="63" t="str">
        <f>IF(ISNUMBER(san_table_data!AH476), IF(san_table_data!AH476=-999,"NA",IF(san_table_data!AH476&gt;99, "&gt;99", IF(san_table_data!AH476&lt;1, "&lt;1", san_table_data!AH476))), "-")</f>
        <v>-</v>
      </c>
      <c r="AI479" s="63" t="str">
        <f>IF(ISNUMBER(san_table_data!AI476), IF(san_table_data!AI476=-999,"NA",IF(san_table_data!AI476&gt;99, "&gt;99", IF(san_table_data!AI476&lt;1, "&lt;1", san_table_data!AI476))), "-")</f>
        <v>-</v>
      </c>
      <c r="AJ479" s="63" t="str">
        <f>IF(ISNUMBER(san_table_data!AJ476), IF(san_table_data!AJ476=-999,"NA",IF(san_table_data!AJ476&gt;99, "&gt;99", IF(san_table_data!AJ476&lt;1, "&lt;1", san_table_data!AJ476))), "-")</f>
        <v>-</v>
      </c>
      <c r="AK479" s="59" t="str">
        <f>IF(ISNUMBER(san_table_data!AK476), IF(san_table_data!AK476=-999,"NA",IF(san_table_data!AK476&gt;99, "&gt;99", IF(san_table_data!AK476&lt;1, "&lt;1", san_table_data!AK476))), "-")</f>
        <v>-</v>
      </c>
      <c r="AL479" s="59" t="str">
        <f>IF(ISNUMBER(san_table_data!AL476), IF(san_table_data!AL476=-999,"NA",IF(san_table_data!AL476&gt;99, "&gt;99", IF(san_table_data!AL476&lt;1, "&lt;1", san_table_data!AL476))), "-")</f>
        <v>-</v>
      </c>
      <c r="AM479" s="59" t="str">
        <f>IF(ISNUMBER(san_table_data!AM476), IF(san_table_data!AM476=-999,"NA",IF(san_table_data!AM476&gt;99, "&gt;99", IF(san_table_data!AM476&lt;1, "&lt;1", san_table_data!AM476))), "-")</f>
        <v>-</v>
      </c>
      <c r="AN479" s="62" t="str">
        <f>IF(ISNUMBER(san_table_data!AN476), IF(san_table_data!AN476=-999,"NA",IF(san_table_data!AN476&gt;99, "&gt;99", IF(san_table_data!AN476&lt;1, "&lt;1", san_table_data!AN476))), "-")</f>
        <v>-</v>
      </c>
      <c r="AO479" s="63" t="str">
        <f>IF(ISNUMBER(san_table_data!AO476), IF(san_table_data!AO476=-999,"NA",IF(san_table_data!AO476&gt;99, "&gt;99", IF(san_table_data!AO476&lt;1, "&lt;1", san_table_data!AO476))), "-")</f>
        <v>-</v>
      </c>
      <c r="AP479" s="63" t="str">
        <f>IF(ISNUMBER(san_table_data!AP476), IF(san_table_data!AP476=-999,"NA",IF(san_table_data!AP476&gt;99, "&gt;99", IF(san_table_data!AP476&lt;1, "&lt;1", san_table_data!AP476))), "-")</f>
        <v>-</v>
      </c>
      <c r="AQ479" s="63" t="str">
        <f>IF(ISNUMBER(san_table_data!AQ476), IF(san_table_data!AQ476=-999,"NA",IF(san_table_data!AQ476&gt;99, "&gt;99", IF(san_table_data!AQ476&lt;1, "&lt;1", san_table_data!AQ476))), "-")</f>
        <v>-</v>
      </c>
      <c r="AR479" s="59" t="str">
        <f>IF(ISNUMBER(san_table_data!AR476), IF(san_table_data!AR476=-999,"NA",IF(san_table_data!AR476&gt;99, "&gt;99", IF(san_table_data!AR476&lt;1, "&lt;1", san_table_data!AR476))), "-")</f>
        <v>-</v>
      </c>
      <c r="AS479" s="59" t="str">
        <f>IF(ISNUMBER(san_table_data!AS476), IF(san_table_data!AS476=-999,"NA",IF(san_table_data!AS476&gt;99, "&gt;99", IF(san_table_data!AS476&lt;1, "&lt;1", san_table_data!AS476))), "-")</f>
        <v>-</v>
      </c>
      <c r="AT479" s="59" t="str">
        <f>IF(ISNUMBER(san_table_data!AT476), IF(san_table_data!AT476=-999,"NA",IF(san_table_data!AT476&gt;99, "&gt;99", IF(san_table_data!AT476&lt;1, "&lt;1", san_table_data!AT476))), "-")</f>
        <v>-</v>
      </c>
    </row>
    <row r="480" x14ac:dyDescent="0.25">
      <c r="A480" s="56" t="str">
        <f>IF(ISBLANK(san_table_data!A477), "", san_table_data!A477)</f>
        <v/>
      </c>
      <c r="B480" s="56" t="str">
        <f>IF(ISBLANK(san_table_data!B477), "", san_table_data!B477)</f>
        <v/>
      </c>
      <c r="C480" s="57" t="str">
        <f>IF(ISNUMBER(san_table_data!C477), san_table_data!C477, "-")</f>
        <v>-</v>
      </c>
      <c r="D480" s="58" t="str">
        <f>IF(ISNUMBER(san_table_data!D477), san_table_data!D477, "-")</f>
        <v>-</v>
      </c>
      <c r="E480" s="59" t="str">
        <f>IF(ISNUMBER(san_table_data!E477), san_table_data!E477, "-")</f>
        <v>-</v>
      </c>
      <c r="F480" s="60" t="str">
        <f>IF(ISNUMBER(san_table_data!F477), IF(san_table_data!F477=-999,"NA",IF(san_table_data!F477&gt;99, "&gt;99", IF(san_table_data!F477&lt;1, "&lt;1", san_table_data!F477))), "-")</f>
        <v>-</v>
      </c>
      <c r="G480" s="59" t="str">
        <f>IF(ISNUMBER(san_table_data!G477), IF(san_table_data!G477=-999,"NA",IF(san_table_data!G477&gt;99, "&gt;99", IF(san_table_data!G477&lt;1, "&lt;1", san_table_data!G477))), "-")</f>
        <v>-</v>
      </c>
      <c r="H480" s="59" t="str">
        <f>IF(ISNUMBER(san_table_data!H477), IF(san_table_data!H477=-999,"NA",IF(san_table_data!H477&gt;99, "&gt;99", IF(san_table_data!H477&lt;1, "&lt;1", san_table_data!H477))), "-")</f>
        <v>-</v>
      </c>
      <c r="I480" s="61" t="str">
        <f>IF(ISNUMBER(san_table_data!I477), IF(san_table_data!I477=-999,"NA",IF(san_table_data!I477&gt;99, "&gt;99", IF(san_table_data!I477&lt;1, "&lt;1", san_table_data!I477))), "-")</f>
        <v>-</v>
      </c>
      <c r="J480" s="47" t="str">
        <f>IF(ISNUMBER(san_table_data!J477), IF(san_table_data!J477=-999,"NA",san_table_data!J477), "-")</f>
        <v>-</v>
      </c>
      <c r="K480" s="47" t="str">
        <f>IF(ISNUMBER(san_table_data!K477), IF(san_table_data!K477=-999,"NA",san_table_data!K477), "-")</f>
        <v>-</v>
      </c>
      <c r="L480" s="60" t="str">
        <f>IF(ISNUMBER(san_table_data!L477), IF(san_table_data!L477=-999,"NA",IF(san_table_data!L477&gt;99, "&gt;99", IF(san_table_data!L477&lt;1, "&lt;1", san_table_data!L477))), "-")</f>
        <v>-</v>
      </c>
      <c r="M480" s="59" t="str">
        <f>IF(ISNUMBER(san_table_data!M477), IF(san_table_data!M477=-999,"NA",IF(san_table_data!M477&gt;99, "&gt;99", IF(san_table_data!M477&lt;1, "&lt;1", san_table_data!M477))), "-")</f>
        <v>-</v>
      </c>
      <c r="N480" s="59" t="str">
        <f>IF(ISNUMBER(san_table_data!N477), IF(san_table_data!N477=-999,"NA",IF(san_table_data!N477&gt;99, "&gt;99", IF(san_table_data!N477&lt;1, "&lt;1", san_table_data!N477))), "-")</f>
        <v>-</v>
      </c>
      <c r="O480" s="61" t="str">
        <f>IF(ISNUMBER(san_table_data!O477), IF(san_table_data!O477=-999,"NA",IF(san_table_data!O477&gt;99, "&gt;99", IF(san_table_data!O477&lt;1, "&lt;1", san_table_data!O477))), "-")</f>
        <v>-</v>
      </c>
      <c r="P480" s="47" t="str">
        <f>IF(ISNUMBER(san_table_data!P477), IF(san_table_data!P477=-999,"NA",san_table_data!P477), "-")</f>
        <v>-</v>
      </c>
      <c r="Q480" s="47" t="str">
        <f>IF(ISNUMBER(san_table_data!Q477), IF(san_table_data!Q477=-999,"NA",san_table_data!Q477), "-")</f>
        <v>-</v>
      </c>
      <c r="R480" s="60" t="str">
        <f>IF(ISNUMBER(san_table_data!R477), IF(san_table_data!R477=-999,"NA",IF(san_table_data!R477&gt;99, "&gt;99", IF(san_table_data!R477&lt;1, "&lt;1", san_table_data!R477))), "-")</f>
        <v>-</v>
      </c>
      <c r="S480" s="59" t="str">
        <f>IF(ISNUMBER(san_table_data!S477), IF(san_table_data!S477=-999,"NA",IF(san_table_data!S477&gt;99, "&gt;99", IF(san_table_data!S477&lt;1, "&lt;1", san_table_data!S477))), "-")</f>
        <v>-</v>
      </c>
      <c r="T480" s="59" t="str">
        <f>IF(ISNUMBER(san_table_data!T477), IF(san_table_data!T477=-999,"NA",IF(san_table_data!T477&gt;99, "&gt;99", IF(san_table_data!T477&lt;1, "&lt;1", san_table_data!T477))), "-")</f>
        <v>-</v>
      </c>
      <c r="U480" s="61" t="str">
        <f>IF(ISNUMBER(san_table_data!U477), IF(san_table_data!U477=-999,"NA",IF(san_table_data!U477&gt;99, "&gt;99", IF(san_table_data!U477&lt;1, "&lt;1", san_table_data!U477))), "-")</f>
        <v>-</v>
      </c>
      <c r="V480" s="47" t="str">
        <f>IF(ISNUMBER(san_table_data!V477), IF(san_table_data!V477=-999,"NA",san_table_data!V477), "-")</f>
        <v>-</v>
      </c>
      <c r="W480" s="47" t="str">
        <f>IF(ISNUMBER(san_table_data!W477), IF(san_table_data!W477=-999,"NA",san_table_data!W477), "-")</f>
        <v>-</v>
      </c>
      <c r="X480" s="47"/>
      <c r="Y480" s="47"/>
      <c r="Z480" s="62" t="str">
        <f>IF(ISNUMBER(san_table_data!Z477), IF(san_table_data!Z477=-999,"NA",IF(san_table_data!Z477&gt;99, "&gt;99", IF(san_table_data!Z477&lt;1, "&lt;1", san_table_data!Z477))), "-")</f>
        <v>-</v>
      </c>
      <c r="AA480" s="63" t="str">
        <f>IF(ISNUMBER(san_table_data!AA477), IF(san_table_data!AA477=-999,"NA",IF(san_table_data!AA477&gt;99, "&gt;99", IF(san_table_data!AA477&lt;1, "&lt;1", san_table_data!AA477))), "-")</f>
        <v>-</v>
      </c>
      <c r="AB480" s="63" t="str">
        <f>IF(ISNUMBER(san_table_data!AB477), IF(san_table_data!AB477=-999,"NA",IF(san_table_data!AB477&gt;99, "&gt;99", IF(san_table_data!AB477&lt;1, "&lt;1", san_table_data!AB477))), "-")</f>
        <v>-</v>
      </c>
      <c r="AC480" s="63" t="str">
        <f>IF(ISNUMBER(san_table_data!AC477), IF(san_table_data!AC477=-999,"NA",IF(san_table_data!AC477&gt;99, "&gt;99", IF(san_table_data!AC477&lt;1, "&lt;1", san_table_data!AC477))), "-")</f>
        <v>-</v>
      </c>
      <c r="AD480" s="59" t="str">
        <f>IF(ISNUMBER(san_table_data!AD477), IF(san_table_data!AD477=-999,"NA",IF(san_table_data!AD477&gt;99, "&gt;99", IF(san_table_data!AD477&lt;1, "&lt;1", san_table_data!AD477))), "-")</f>
        <v>-</v>
      </c>
      <c r="AE480" s="59" t="str">
        <f>IF(ISNUMBER(san_table_data!AE477), IF(san_table_data!AE477=-999,"NA",IF(san_table_data!AE477&gt;99, "&gt;99", IF(san_table_data!AE477&lt;1, "&lt;1", san_table_data!AE477))), "-")</f>
        <v>-</v>
      </c>
      <c r="AF480" s="59" t="str">
        <f>IF(ISNUMBER(san_table_data!AF477), IF(san_table_data!AF477=-999,"NA",IF(san_table_data!AF477&gt;99, "&gt;99", IF(san_table_data!AF477&lt;1, "&lt;1", san_table_data!AF477))), "-")</f>
        <v>-</v>
      </c>
      <c r="AG480" s="62" t="str">
        <f>IF(ISNUMBER(san_table_data!AG477), IF(san_table_data!AG477=-999,"NA",IF(san_table_data!AG477&gt;99, "&gt;99", IF(san_table_data!AG477&lt;1, "&lt;1", san_table_data!AG477))), "-")</f>
        <v>-</v>
      </c>
      <c r="AH480" s="63" t="str">
        <f>IF(ISNUMBER(san_table_data!AH477), IF(san_table_data!AH477=-999,"NA",IF(san_table_data!AH477&gt;99, "&gt;99", IF(san_table_data!AH477&lt;1, "&lt;1", san_table_data!AH477))), "-")</f>
        <v>-</v>
      </c>
      <c r="AI480" s="63" t="str">
        <f>IF(ISNUMBER(san_table_data!AI477), IF(san_table_data!AI477=-999,"NA",IF(san_table_data!AI477&gt;99, "&gt;99", IF(san_table_data!AI477&lt;1, "&lt;1", san_table_data!AI477))), "-")</f>
        <v>-</v>
      </c>
      <c r="AJ480" s="63" t="str">
        <f>IF(ISNUMBER(san_table_data!AJ477), IF(san_table_data!AJ477=-999,"NA",IF(san_table_data!AJ477&gt;99, "&gt;99", IF(san_table_data!AJ477&lt;1, "&lt;1", san_table_data!AJ477))), "-")</f>
        <v>-</v>
      </c>
      <c r="AK480" s="59" t="str">
        <f>IF(ISNUMBER(san_table_data!AK477), IF(san_table_data!AK477=-999,"NA",IF(san_table_data!AK477&gt;99, "&gt;99", IF(san_table_data!AK477&lt;1, "&lt;1", san_table_data!AK477))), "-")</f>
        <v>-</v>
      </c>
      <c r="AL480" s="59" t="str">
        <f>IF(ISNUMBER(san_table_data!AL477), IF(san_table_data!AL477=-999,"NA",IF(san_table_data!AL477&gt;99, "&gt;99", IF(san_table_data!AL477&lt;1, "&lt;1", san_table_data!AL477))), "-")</f>
        <v>-</v>
      </c>
      <c r="AM480" s="59" t="str">
        <f>IF(ISNUMBER(san_table_data!AM477), IF(san_table_data!AM477=-999,"NA",IF(san_table_data!AM477&gt;99, "&gt;99", IF(san_table_data!AM477&lt;1, "&lt;1", san_table_data!AM477))), "-")</f>
        <v>-</v>
      </c>
      <c r="AN480" s="62" t="str">
        <f>IF(ISNUMBER(san_table_data!AN477), IF(san_table_data!AN477=-999,"NA",IF(san_table_data!AN477&gt;99, "&gt;99", IF(san_table_data!AN477&lt;1, "&lt;1", san_table_data!AN477))), "-")</f>
        <v>-</v>
      </c>
      <c r="AO480" s="63" t="str">
        <f>IF(ISNUMBER(san_table_data!AO477), IF(san_table_data!AO477=-999,"NA",IF(san_table_data!AO477&gt;99, "&gt;99", IF(san_table_data!AO477&lt;1, "&lt;1", san_table_data!AO477))), "-")</f>
        <v>-</v>
      </c>
      <c r="AP480" s="63" t="str">
        <f>IF(ISNUMBER(san_table_data!AP477), IF(san_table_data!AP477=-999,"NA",IF(san_table_data!AP477&gt;99, "&gt;99", IF(san_table_data!AP477&lt;1, "&lt;1", san_table_data!AP477))), "-")</f>
        <v>-</v>
      </c>
      <c r="AQ480" s="63" t="str">
        <f>IF(ISNUMBER(san_table_data!AQ477), IF(san_table_data!AQ477=-999,"NA",IF(san_table_data!AQ477&gt;99, "&gt;99", IF(san_table_data!AQ477&lt;1, "&lt;1", san_table_data!AQ477))), "-")</f>
        <v>-</v>
      </c>
      <c r="AR480" s="59" t="str">
        <f>IF(ISNUMBER(san_table_data!AR477), IF(san_table_data!AR477=-999,"NA",IF(san_table_data!AR477&gt;99, "&gt;99", IF(san_table_data!AR477&lt;1, "&lt;1", san_table_data!AR477))), "-")</f>
        <v>-</v>
      </c>
      <c r="AS480" s="59" t="str">
        <f>IF(ISNUMBER(san_table_data!AS477), IF(san_table_data!AS477=-999,"NA",IF(san_table_data!AS477&gt;99, "&gt;99", IF(san_table_data!AS477&lt;1, "&lt;1", san_table_data!AS477))), "-")</f>
        <v>-</v>
      </c>
      <c r="AT480" s="59" t="str">
        <f>IF(ISNUMBER(san_table_data!AT477), IF(san_table_data!AT477=-999,"NA",IF(san_table_data!AT477&gt;99, "&gt;99", IF(san_table_data!AT477&lt;1, "&lt;1", san_table_data!AT477))), "-")</f>
        <v>-</v>
      </c>
    </row>
    <row r="481" x14ac:dyDescent="0.25">
      <c r="A481" s="56" t="str">
        <f>IF(ISBLANK(san_table_data!A478), "", san_table_data!A478)</f>
        <v/>
      </c>
      <c r="B481" s="56" t="str">
        <f>IF(ISBLANK(san_table_data!B478), "", san_table_data!B478)</f>
        <v/>
      </c>
      <c r="C481" s="57" t="str">
        <f>IF(ISNUMBER(san_table_data!C478), san_table_data!C478, "-")</f>
        <v>-</v>
      </c>
      <c r="D481" s="58" t="str">
        <f>IF(ISNUMBER(san_table_data!D478), san_table_data!D478, "-")</f>
        <v>-</v>
      </c>
      <c r="E481" s="59" t="str">
        <f>IF(ISNUMBER(san_table_data!E478), san_table_data!E478, "-")</f>
        <v>-</v>
      </c>
      <c r="F481" s="60" t="str">
        <f>IF(ISNUMBER(san_table_data!F478), IF(san_table_data!F478=-999,"NA",IF(san_table_data!F478&gt;99, "&gt;99", IF(san_table_data!F478&lt;1, "&lt;1", san_table_data!F478))), "-")</f>
        <v>-</v>
      </c>
      <c r="G481" s="59" t="str">
        <f>IF(ISNUMBER(san_table_data!G478), IF(san_table_data!G478=-999,"NA",IF(san_table_data!G478&gt;99, "&gt;99", IF(san_table_data!G478&lt;1, "&lt;1", san_table_data!G478))), "-")</f>
        <v>-</v>
      </c>
      <c r="H481" s="59" t="str">
        <f>IF(ISNUMBER(san_table_data!H478), IF(san_table_data!H478=-999,"NA",IF(san_table_data!H478&gt;99, "&gt;99", IF(san_table_data!H478&lt;1, "&lt;1", san_table_data!H478))), "-")</f>
        <v>-</v>
      </c>
      <c r="I481" s="61" t="str">
        <f>IF(ISNUMBER(san_table_data!I478), IF(san_table_data!I478=-999,"NA",IF(san_table_data!I478&gt;99, "&gt;99", IF(san_table_data!I478&lt;1, "&lt;1", san_table_data!I478))), "-")</f>
        <v>-</v>
      </c>
      <c r="J481" s="47" t="str">
        <f>IF(ISNUMBER(san_table_data!J478), IF(san_table_data!J478=-999,"NA",san_table_data!J478), "-")</f>
        <v>-</v>
      </c>
      <c r="K481" s="47" t="str">
        <f>IF(ISNUMBER(san_table_data!K478), IF(san_table_data!K478=-999,"NA",san_table_data!K478), "-")</f>
        <v>-</v>
      </c>
      <c r="L481" s="60" t="str">
        <f>IF(ISNUMBER(san_table_data!L478), IF(san_table_data!L478=-999,"NA",IF(san_table_data!L478&gt;99, "&gt;99", IF(san_table_data!L478&lt;1, "&lt;1", san_table_data!L478))), "-")</f>
        <v>-</v>
      </c>
      <c r="M481" s="59" t="str">
        <f>IF(ISNUMBER(san_table_data!M478), IF(san_table_data!M478=-999,"NA",IF(san_table_data!M478&gt;99, "&gt;99", IF(san_table_data!M478&lt;1, "&lt;1", san_table_data!M478))), "-")</f>
        <v>-</v>
      </c>
      <c r="N481" s="59" t="str">
        <f>IF(ISNUMBER(san_table_data!N478), IF(san_table_data!N478=-999,"NA",IF(san_table_data!N478&gt;99, "&gt;99", IF(san_table_data!N478&lt;1, "&lt;1", san_table_data!N478))), "-")</f>
        <v>-</v>
      </c>
      <c r="O481" s="61" t="str">
        <f>IF(ISNUMBER(san_table_data!O478), IF(san_table_data!O478=-999,"NA",IF(san_table_data!O478&gt;99, "&gt;99", IF(san_table_data!O478&lt;1, "&lt;1", san_table_data!O478))), "-")</f>
        <v>-</v>
      </c>
      <c r="P481" s="47" t="str">
        <f>IF(ISNUMBER(san_table_data!P478), IF(san_table_data!P478=-999,"NA",san_table_data!P478), "-")</f>
        <v>-</v>
      </c>
      <c r="Q481" s="47" t="str">
        <f>IF(ISNUMBER(san_table_data!Q478), IF(san_table_data!Q478=-999,"NA",san_table_data!Q478), "-")</f>
        <v>-</v>
      </c>
      <c r="R481" s="60" t="str">
        <f>IF(ISNUMBER(san_table_data!R478), IF(san_table_data!R478=-999,"NA",IF(san_table_data!R478&gt;99, "&gt;99", IF(san_table_data!R478&lt;1, "&lt;1", san_table_data!R478))), "-")</f>
        <v>-</v>
      </c>
      <c r="S481" s="59" t="str">
        <f>IF(ISNUMBER(san_table_data!S478), IF(san_table_data!S478=-999,"NA",IF(san_table_data!S478&gt;99, "&gt;99", IF(san_table_data!S478&lt;1, "&lt;1", san_table_data!S478))), "-")</f>
        <v>-</v>
      </c>
      <c r="T481" s="59" t="str">
        <f>IF(ISNUMBER(san_table_data!T478), IF(san_table_data!T478=-999,"NA",IF(san_table_data!T478&gt;99, "&gt;99", IF(san_table_data!T478&lt;1, "&lt;1", san_table_data!T478))), "-")</f>
        <v>-</v>
      </c>
      <c r="U481" s="61" t="str">
        <f>IF(ISNUMBER(san_table_data!U478), IF(san_table_data!U478=-999,"NA",IF(san_table_data!U478&gt;99, "&gt;99", IF(san_table_data!U478&lt;1, "&lt;1", san_table_data!U478))), "-")</f>
        <v>-</v>
      </c>
      <c r="V481" s="47" t="str">
        <f>IF(ISNUMBER(san_table_data!V478), IF(san_table_data!V478=-999,"NA",san_table_data!V478), "-")</f>
        <v>-</v>
      </c>
      <c r="W481" s="47" t="str">
        <f>IF(ISNUMBER(san_table_data!W478), IF(san_table_data!W478=-999,"NA",san_table_data!W478), "-")</f>
        <v>-</v>
      </c>
      <c r="X481" s="47"/>
      <c r="Y481" s="47"/>
      <c r="Z481" s="62" t="str">
        <f>IF(ISNUMBER(san_table_data!Z478), IF(san_table_data!Z478=-999,"NA",IF(san_table_data!Z478&gt;99, "&gt;99", IF(san_table_data!Z478&lt;1, "&lt;1", san_table_data!Z478))), "-")</f>
        <v>-</v>
      </c>
      <c r="AA481" s="63" t="str">
        <f>IF(ISNUMBER(san_table_data!AA478), IF(san_table_data!AA478=-999,"NA",IF(san_table_data!AA478&gt;99, "&gt;99", IF(san_table_data!AA478&lt;1, "&lt;1", san_table_data!AA478))), "-")</f>
        <v>-</v>
      </c>
      <c r="AB481" s="63" t="str">
        <f>IF(ISNUMBER(san_table_data!AB478), IF(san_table_data!AB478=-999,"NA",IF(san_table_data!AB478&gt;99, "&gt;99", IF(san_table_data!AB478&lt;1, "&lt;1", san_table_data!AB478))), "-")</f>
        <v>-</v>
      </c>
      <c r="AC481" s="63" t="str">
        <f>IF(ISNUMBER(san_table_data!AC478), IF(san_table_data!AC478=-999,"NA",IF(san_table_data!AC478&gt;99, "&gt;99", IF(san_table_data!AC478&lt;1, "&lt;1", san_table_data!AC478))), "-")</f>
        <v>-</v>
      </c>
      <c r="AD481" s="59" t="str">
        <f>IF(ISNUMBER(san_table_data!AD478), IF(san_table_data!AD478=-999,"NA",IF(san_table_data!AD478&gt;99, "&gt;99", IF(san_table_data!AD478&lt;1, "&lt;1", san_table_data!AD478))), "-")</f>
        <v>-</v>
      </c>
      <c r="AE481" s="59" t="str">
        <f>IF(ISNUMBER(san_table_data!AE478), IF(san_table_data!AE478=-999,"NA",IF(san_table_data!AE478&gt;99, "&gt;99", IF(san_table_data!AE478&lt;1, "&lt;1", san_table_data!AE478))), "-")</f>
        <v>-</v>
      </c>
      <c r="AF481" s="59" t="str">
        <f>IF(ISNUMBER(san_table_data!AF478), IF(san_table_data!AF478=-999,"NA",IF(san_table_data!AF478&gt;99, "&gt;99", IF(san_table_data!AF478&lt;1, "&lt;1", san_table_data!AF478))), "-")</f>
        <v>-</v>
      </c>
      <c r="AG481" s="62" t="str">
        <f>IF(ISNUMBER(san_table_data!AG478), IF(san_table_data!AG478=-999,"NA",IF(san_table_data!AG478&gt;99, "&gt;99", IF(san_table_data!AG478&lt;1, "&lt;1", san_table_data!AG478))), "-")</f>
        <v>-</v>
      </c>
      <c r="AH481" s="63" t="str">
        <f>IF(ISNUMBER(san_table_data!AH478), IF(san_table_data!AH478=-999,"NA",IF(san_table_data!AH478&gt;99, "&gt;99", IF(san_table_data!AH478&lt;1, "&lt;1", san_table_data!AH478))), "-")</f>
        <v>-</v>
      </c>
      <c r="AI481" s="63" t="str">
        <f>IF(ISNUMBER(san_table_data!AI478), IF(san_table_data!AI478=-999,"NA",IF(san_table_data!AI478&gt;99, "&gt;99", IF(san_table_data!AI478&lt;1, "&lt;1", san_table_data!AI478))), "-")</f>
        <v>-</v>
      </c>
      <c r="AJ481" s="63" t="str">
        <f>IF(ISNUMBER(san_table_data!AJ478), IF(san_table_data!AJ478=-999,"NA",IF(san_table_data!AJ478&gt;99, "&gt;99", IF(san_table_data!AJ478&lt;1, "&lt;1", san_table_data!AJ478))), "-")</f>
        <v>-</v>
      </c>
      <c r="AK481" s="59" t="str">
        <f>IF(ISNUMBER(san_table_data!AK478), IF(san_table_data!AK478=-999,"NA",IF(san_table_data!AK478&gt;99, "&gt;99", IF(san_table_data!AK478&lt;1, "&lt;1", san_table_data!AK478))), "-")</f>
        <v>-</v>
      </c>
      <c r="AL481" s="59" t="str">
        <f>IF(ISNUMBER(san_table_data!AL478), IF(san_table_data!AL478=-999,"NA",IF(san_table_data!AL478&gt;99, "&gt;99", IF(san_table_data!AL478&lt;1, "&lt;1", san_table_data!AL478))), "-")</f>
        <v>-</v>
      </c>
      <c r="AM481" s="59" t="str">
        <f>IF(ISNUMBER(san_table_data!AM478), IF(san_table_data!AM478=-999,"NA",IF(san_table_data!AM478&gt;99, "&gt;99", IF(san_table_data!AM478&lt;1, "&lt;1", san_table_data!AM478))), "-")</f>
        <v>-</v>
      </c>
      <c r="AN481" s="62" t="str">
        <f>IF(ISNUMBER(san_table_data!AN478), IF(san_table_data!AN478=-999,"NA",IF(san_table_data!AN478&gt;99, "&gt;99", IF(san_table_data!AN478&lt;1, "&lt;1", san_table_data!AN478))), "-")</f>
        <v>-</v>
      </c>
      <c r="AO481" s="63" t="str">
        <f>IF(ISNUMBER(san_table_data!AO478), IF(san_table_data!AO478=-999,"NA",IF(san_table_data!AO478&gt;99, "&gt;99", IF(san_table_data!AO478&lt;1, "&lt;1", san_table_data!AO478))), "-")</f>
        <v>-</v>
      </c>
      <c r="AP481" s="63" t="str">
        <f>IF(ISNUMBER(san_table_data!AP478), IF(san_table_data!AP478=-999,"NA",IF(san_table_data!AP478&gt;99, "&gt;99", IF(san_table_data!AP478&lt;1, "&lt;1", san_table_data!AP478))), "-")</f>
        <v>-</v>
      </c>
      <c r="AQ481" s="63" t="str">
        <f>IF(ISNUMBER(san_table_data!AQ478), IF(san_table_data!AQ478=-999,"NA",IF(san_table_data!AQ478&gt;99, "&gt;99", IF(san_table_data!AQ478&lt;1, "&lt;1", san_table_data!AQ478))), "-")</f>
        <v>-</v>
      </c>
      <c r="AR481" s="59" t="str">
        <f>IF(ISNUMBER(san_table_data!AR478), IF(san_table_data!AR478=-999,"NA",IF(san_table_data!AR478&gt;99, "&gt;99", IF(san_table_data!AR478&lt;1, "&lt;1", san_table_data!AR478))), "-")</f>
        <v>-</v>
      </c>
      <c r="AS481" s="59" t="str">
        <f>IF(ISNUMBER(san_table_data!AS478), IF(san_table_data!AS478=-999,"NA",IF(san_table_data!AS478&gt;99, "&gt;99", IF(san_table_data!AS478&lt;1, "&lt;1", san_table_data!AS478))), "-")</f>
        <v>-</v>
      </c>
      <c r="AT481" s="59" t="str">
        <f>IF(ISNUMBER(san_table_data!AT478), IF(san_table_data!AT478=-999,"NA",IF(san_table_data!AT478&gt;99, "&gt;99", IF(san_table_data!AT478&lt;1, "&lt;1", san_table_data!AT478))), "-")</f>
        <v>-</v>
      </c>
    </row>
    <row r="482" x14ac:dyDescent="0.25">
      <c r="A482" s="56" t="str">
        <f>IF(ISBLANK(san_table_data!A479), "", san_table_data!A479)</f>
        <v/>
      </c>
      <c r="B482" s="56" t="str">
        <f>IF(ISBLANK(san_table_data!B479), "", san_table_data!B479)</f>
        <v/>
      </c>
      <c r="C482" s="57" t="str">
        <f>IF(ISNUMBER(san_table_data!C479), san_table_data!C479, "-")</f>
        <v>-</v>
      </c>
      <c r="D482" s="58" t="str">
        <f>IF(ISNUMBER(san_table_data!D479), san_table_data!D479, "-")</f>
        <v>-</v>
      </c>
      <c r="E482" s="59" t="str">
        <f>IF(ISNUMBER(san_table_data!E479), san_table_data!E479, "-")</f>
        <v>-</v>
      </c>
      <c r="F482" s="60" t="str">
        <f>IF(ISNUMBER(san_table_data!F479), IF(san_table_data!F479=-999,"NA",IF(san_table_data!F479&gt;99, "&gt;99", IF(san_table_data!F479&lt;1, "&lt;1", san_table_data!F479))), "-")</f>
        <v>-</v>
      </c>
      <c r="G482" s="59" t="str">
        <f>IF(ISNUMBER(san_table_data!G479), IF(san_table_data!G479=-999,"NA",IF(san_table_data!G479&gt;99, "&gt;99", IF(san_table_data!G479&lt;1, "&lt;1", san_table_data!G479))), "-")</f>
        <v>-</v>
      </c>
      <c r="H482" s="59" t="str">
        <f>IF(ISNUMBER(san_table_data!H479), IF(san_table_data!H479=-999,"NA",IF(san_table_data!H479&gt;99, "&gt;99", IF(san_table_data!H479&lt;1, "&lt;1", san_table_data!H479))), "-")</f>
        <v>-</v>
      </c>
      <c r="I482" s="61" t="str">
        <f>IF(ISNUMBER(san_table_data!I479), IF(san_table_data!I479=-999,"NA",IF(san_table_data!I479&gt;99, "&gt;99", IF(san_table_data!I479&lt;1, "&lt;1", san_table_data!I479))), "-")</f>
        <v>-</v>
      </c>
      <c r="J482" s="47" t="str">
        <f>IF(ISNUMBER(san_table_data!J479), IF(san_table_data!J479=-999,"NA",san_table_data!J479), "-")</f>
        <v>-</v>
      </c>
      <c r="K482" s="47" t="str">
        <f>IF(ISNUMBER(san_table_data!K479), IF(san_table_data!K479=-999,"NA",san_table_data!K479), "-")</f>
        <v>-</v>
      </c>
      <c r="L482" s="60" t="str">
        <f>IF(ISNUMBER(san_table_data!L479), IF(san_table_data!L479=-999,"NA",IF(san_table_data!L479&gt;99, "&gt;99", IF(san_table_data!L479&lt;1, "&lt;1", san_table_data!L479))), "-")</f>
        <v>-</v>
      </c>
      <c r="M482" s="59" t="str">
        <f>IF(ISNUMBER(san_table_data!M479), IF(san_table_data!M479=-999,"NA",IF(san_table_data!M479&gt;99, "&gt;99", IF(san_table_data!M479&lt;1, "&lt;1", san_table_data!M479))), "-")</f>
        <v>-</v>
      </c>
      <c r="N482" s="59" t="str">
        <f>IF(ISNUMBER(san_table_data!N479), IF(san_table_data!N479=-999,"NA",IF(san_table_data!N479&gt;99, "&gt;99", IF(san_table_data!N479&lt;1, "&lt;1", san_table_data!N479))), "-")</f>
        <v>-</v>
      </c>
      <c r="O482" s="61" t="str">
        <f>IF(ISNUMBER(san_table_data!O479), IF(san_table_data!O479=-999,"NA",IF(san_table_data!O479&gt;99, "&gt;99", IF(san_table_data!O479&lt;1, "&lt;1", san_table_data!O479))), "-")</f>
        <v>-</v>
      </c>
      <c r="P482" s="47" t="str">
        <f>IF(ISNUMBER(san_table_data!P479), IF(san_table_data!P479=-999,"NA",san_table_data!P479), "-")</f>
        <v>-</v>
      </c>
      <c r="Q482" s="47" t="str">
        <f>IF(ISNUMBER(san_table_data!Q479), IF(san_table_data!Q479=-999,"NA",san_table_data!Q479), "-")</f>
        <v>-</v>
      </c>
      <c r="R482" s="60" t="str">
        <f>IF(ISNUMBER(san_table_data!R479), IF(san_table_data!R479=-999,"NA",IF(san_table_data!R479&gt;99, "&gt;99", IF(san_table_data!R479&lt;1, "&lt;1", san_table_data!R479))), "-")</f>
        <v>-</v>
      </c>
      <c r="S482" s="59" t="str">
        <f>IF(ISNUMBER(san_table_data!S479), IF(san_table_data!S479=-999,"NA",IF(san_table_data!S479&gt;99, "&gt;99", IF(san_table_data!S479&lt;1, "&lt;1", san_table_data!S479))), "-")</f>
        <v>-</v>
      </c>
      <c r="T482" s="59" t="str">
        <f>IF(ISNUMBER(san_table_data!T479), IF(san_table_data!T479=-999,"NA",IF(san_table_data!T479&gt;99, "&gt;99", IF(san_table_data!T479&lt;1, "&lt;1", san_table_data!T479))), "-")</f>
        <v>-</v>
      </c>
      <c r="U482" s="61" t="str">
        <f>IF(ISNUMBER(san_table_data!U479), IF(san_table_data!U479=-999,"NA",IF(san_table_data!U479&gt;99, "&gt;99", IF(san_table_data!U479&lt;1, "&lt;1", san_table_data!U479))), "-")</f>
        <v>-</v>
      </c>
      <c r="V482" s="47" t="str">
        <f>IF(ISNUMBER(san_table_data!V479), IF(san_table_data!V479=-999,"NA",san_table_data!V479), "-")</f>
        <v>-</v>
      </c>
      <c r="W482" s="47" t="str">
        <f>IF(ISNUMBER(san_table_data!W479), IF(san_table_data!W479=-999,"NA",san_table_data!W479), "-")</f>
        <v>-</v>
      </c>
      <c r="X482" s="47"/>
      <c r="Y482" s="47"/>
      <c r="Z482" s="62" t="str">
        <f>IF(ISNUMBER(san_table_data!Z479), IF(san_table_data!Z479=-999,"NA",IF(san_table_data!Z479&gt;99, "&gt;99", IF(san_table_data!Z479&lt;1, "&lt;1", san_table_data!Z479))), "-")</f>
        <v>-</v>
      </c>
      <c r="AA482" s="63" t="str">
        <f>IF(ISNUMBER(san_table_data!AA479), IF(san_table_data!AA479=-999,"NA",IF(san_table_data!AA479&gt;99, "&gt;99", IF(san_table_data!AA479&lt;1, "&lt;1", san_table_data!AA479))), "-")</f>
        <v>-</v>
      </c>
      <c r="AB482" s="63" t="str">
        <f>IF(ISNUMBER(san_table_data!AB479), IF(san_table_data!AB479=-999,"NA",IF(san_table_data!AB479&gt;99, "&gt;99", IF(san_table_data!AB479&lt;1, "&lt;1", san_table_data!AB479))), "-")</f>
        <v>-</v>
      </c>
      <c r="AC482" s="63" t="str">
        <f>IF(ISNUMBER(san_table_data!AC479), IF(san_table_data!AC479=-999,"NA",IF(san_table_data!AC479&gt;99, "&gt;99", IF(san_table_data!AC479&lt;1, "&lt;1", san_table_data!AC479))), "-")</f>
        <v>-</v>
      </c>
      <c r="AD482" s="59" t="str">
        <f>IF(ISNUMBER(san_table_data!AD479), IF(san_table_data!AD479=-999,"NA",IF(san_table_data!AD479&gt;99, "&gt;99", IF(san_table_data!AD479&lt;1, "&lt;1", san_table_data!AD479))), "-")</f>
        <v>-</v>
      </c>
      <c r="AE482" s="59" t="str">
        <f>IF(ISNUMBER(san_table_data!AE479), IF(san_table_data!AE479=-999,"NA",IF(san_table_data!AE479&gt;99, "&gt;99", IF(san_table_data!AE479&lt;1, "&lt;1", san_table_data!AE479))), "-")</f>
        <v>-</v>
      </c>
      <c r="AF482" s="59" t="str">
        <f>IF(ISNUMBER(san_table_data!AF479), IF(san_table_data!AF479=-999,"NA",IF(san_table_data!AF479&gt;99, "&gt;99", IF(san_table_data!AF479&lt;1, "&lt;1", san_table_data!AF479))), "-")</f>
        <v>-</v>
      </c>
      <c r="AG482" s="62" t="str">
        <f>IF(ISNUMBER(san_table_data!AG479), IF(san_table_data!AG479=-999,"NA",IF(san_table_data!AG479&gt;99, "&gt;99", IF(san_table_data!AG479&lt;1, "&lt;1", san_table_data!AG479))), "-")</f>
        <v>-</v>
      </c>
      <c r="AH482" s="63" t="str">
        <f>IF(ISNUMBER(san_table_data!AH479), IF(san_table_data!AH479=-999,"NA",IF(san_table_data!AH479&gt;99, "&gt;99", IF(san_table_data!AH479&lt;1, "&lt;1", san_table_data!AH479))), "-")</f>
        <v>-</v>
      </c>
      <c r="AI482" s="63" t="str">
        <f>IF(ISNUMBER(san_table_data!AI479), IF(san_table_data!AI479=-999,"NA",IF(san_table_data!AI479&gt;99, "&gt;99", IF(san_table_data!AI479&lt;1, "&lt;1", san_table_data!AI479))), "-")</f>
        <v>-</v>
      </c>
      <c r="AJ482" s="63" t="str">
        <f>IF(ISNUMBER(san_table_data!AJ479), IF(san_table_data!AJ479=-999,"NA",IF(san_table_data!AJ479&gt;99, "&gt;99", IF(san_table_data!AJ479&lt;1, "&lt;1", san_table_data!AJ479))), "-")</f>
        <v>-</v>
      </c>
      <c r="AK482" s="59" t="str">
        <f>IF(ISNUMBER(san_table_data!AK479), IF(san_table_data!AK479=-999,"NA",IF(san_table_data!AK479&gt;99, "&gt;99", IF(san_table_data!AK479&lt;1, "&lt;1", san_table_data!AK479))), "-")</f>
        <v>-</v>
      </c>
      <c r="AL482" s="59" t="str">
        <f>IF(ISNUMBER(san_table_data!AL479), IF(san_table_data!AL479=-999,"NA",IF(san_table_data!AL479&gt;99, "&gt;99", IF(san_table_data!AL479&lt;1, "&lt;1", san_table_data!AL479))), "-")</f>
        <v>-</v>
      </c>
      <c r="AM482" s="59" t="str">
        <f>IF(ISNUMBER(san_table_data!AM479), IF(san_table_data!AM479=-999,"NA",IF(san_table_data!AM479&gt;99, "&gt;99", IF(san_table_data!AM479&lt;1, "&lt;1", san_table_data!AM479))), "-")</f>
        <v>-</v>
      </c>
      <c r="AN482" s="62" t="str">
        <f>IF(ISNUMBER(san_table_data!AN479), IF(san_table_data!AN479=-999,"NA",IF(san_table_data!AN479&gt;99, "&gt;99", IF(san_table_data!AN479&lt;1, "&lt;1", san_table_data!AN479))), "-")</f>
        <v>-</v>
      </c>
      <c r="AO482" s="63" t="str">
        <f>IF(ISNUMBER(san_table_data!AO479), IF(san_table_data!AO479=-999,"NA",IF(san_table_data!AO479&gt;99, "&gt;99", IF(san_table_data!AO479&lt;1, "&lt;1", san_table_data!AO479))), "-")</f>
        <v>-</v>
      </c>
      <c r="AP482" s="63" t="str">
        <f>IF(ISNUMBER(san_table_data!AP479), IF(san_table_data!AP479=-999,"NA",IF(san_table_data!AP479&gt;99, "&gt;99", IF(san_table_data!AP479&lt;1, "&lt;1", san_table_data!AP479))), "-")</f>
        <v>-</v>
      </c>
      <c r="AQ482" s="63" t="str">
        <f>IF(ISNUMBER(san_table_data!AQ479), IF(san_table_data!AQ479=-999,"NA",IF(san_table_data!AQ479&gt;99, "&gt;99", IF(san_table_data!AQ479&lt;1, "&lt;1", san_table_data!AQ479))), "-")</f>
        <v>-</v>
      </c>
      <c r="AR482" s="59" t="str">
        <f>IF(ISNUMBER(san_table_data!AR479), IF(san_table_data!AR479=-999,"NA",IF(san_table_data!AR479&gt;99, "&gt;99", IF(san_table_data!AR479&lt;1, "&lt;1", san_table_data!AR479))), "-")</f>
        <v>-</v>
      </c>
      <c r="AS482" s="59" t="str">
        <f>IF(ISNUMBER(san_table_data!AS479), IF(san_table_data!AS479=-999,"NA",IF(san_table_data!AS479&gt;99, "&gt;99", IF(san_table_data!AS479&lt;1, "&lt;1", san_table_data!AS479))), "-")</f>
        <v>-</v>
      </c>
      <c r="AT482" s="59" t="str">
        <f>IF(ISNUMBER(san_table_data!AT479), IF(san_table_data!AT479=-999,"NA",IF(san_table_data!AT479&gt;99, "&gt;99", IF(san_table_data!AT479&lt;1, "&lt;1", san_table_data!AT479))), "-")</f>
        <v>-</v>
      </c>
    </row>
  </sheetData>
  <autoFilter ref="A4:AT482" xr:uid="{00000000-0009-0000-0000-000002000000}"/>
  <mergeCells count="17">
    <mergeCell ref="AR3:AT3"/>
    <mergeCell ref="R2:W3"/>
    <mergeCell ref="Z2:AF2"/>
    <mergeCell ref="AG2:AM2"/>
    <mergeCell ref="AN2:AT2"/>
    <mergeCell ref="AN3:AQ3"/>
    <mergeCell ref="A3:A4"/>
    <mergeCell ref="Z3:AC3"/>
    <mergeCell ref="AD3:AF3"/>
    <mergeCell ref="AG3:AJ3"/>
    <mergeCell ref="AK3:AM3"/>
    <mergeCell ref="B2:B4"/>
    <mergeCell ref="C2:C4"/>
    <mergeCell ref="D2:D4"/>
    <mergeCell ref="E2:E4"/>
    <mergeCell ref="F2:K3"/>
    <mergeCell ref="L2:Q3"/>
  </mergeCells>
  <hyperlinks>
    <hyperlink ref="A1" location="ToC!A1" display="Back to ToC"/>
  </hyperlinks>
  <pageMargins left="0.7" right="0.7" top="0.75" bottom="0.75" header="0.3" footer="0.3"/>
  <pageSetup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8B51B-82ED-4EEF-9E51-223A206F939B}">
  <sheetPr codeName="Sheet41">
    <tabColor theme="0" tint="-0.24997711111789"/>
  </sheetPr>
  <dimension ref="A1:AO482"/>
  <sheetViews>
    <sheetView zoomScale="90" zoomScaleNormal="90" workbookViewId="0">
      <pane xSplit="1" ySplit="3" topLeftCell="B4" activePane="bottomRight" state="frozen"/>
      <selection pane="topRight"/>
      <selection pane="bottomLeft"/>
      <selection pane="bottomRight" activeCell="B4" sqref="B4"/>
    </sheetView>
  </sheetViews>
  <sheetFormatPr defaultColWidth="9.109375" defaultRowHeight="14.4" x14ac:dyDescent="0.3"/>
  <cols>
    <col min="1" max="1" width="38.5546875" style="3" customWidth="true"/>
    <col min="2" max="2" width="14.44140625" style="3" customWidth="true"/>
    <col min="3" max="3" width="9.109375" style="3"/>
    <col min="4" max="4" width="13.5546875" style="3" customWidth="true"/>
    <col min="5" max="5" width="9.109375" style="74" customWidth="true"/>
    <col min="6" max="14" width="9.88671875" style="3" customWidth="true"/>
    <col min="15" max="16" width="0.0" style="65" hidden="true" customWidth="true"/>
    <col min="17" max="16384" width="9.109375" style="65"/>
  </cols>
  <sheetData>
    <row r="1" s="72" customFormat="true" x14ac:dyDescent="0.3">
      <c r="A1" s="112" t="s">
        <v>226</v>
      </c>
      <c r="D1" s="311"/>
      <c r="E1" s="311"/>
      <c r="F1" s="312"/>
      <c r="G1" s="313"/>
      <c r="H1" s="313"/>
      <c r="I1" s="313"/>
      <c r="J1" s="314"/>
      <c r="K1" s="312"/>
      <c r="L1" s="313"/>
      <c r="M1" s="313"/>
      <c r="N1" s="313"/>
      <c r="O1" s="314"/>
      <c r="P1" s="312"/>
      <c r="Q1" s="313"/>
      <c r="R1" s="313"/>
      <c r="S1" s="313"/>
      <c r="T1" s="314"/>
      <c r="U1" s="314"/>
      <c r="V1" s="314"/>
      <c r="W1" s="314"/>
      <c r="X1" s="70"/>
      <c r="Y1" s="313"/>
      <c r="Z1" s="70"/>
      <c r="AA1" s="313"/>
      <c r="AB1" s="313"/>
      <c r="AC1" s="313"/>
      <c r="AD1" s="313"/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</row>
    <row r="2" x14ac:dyDescent="0.3">
      <c r="A2" s="23" t="s">
        <v>173</v>
      </c>
      <c r="B2" s="337" t="s">
        <v>177</v>
      </c>
      <c r="C2" s="337" t="s">
        <v>49</v>
      </c>
      <c r="D2" s="337" t="s">
        <v>128</v>
      </c>
      <c r="E2" s="338" t="s">
        <v>129</v>
      </c>
      <c r="F2" s="346" t="s">
        <v>130</v>
      </c>
      <c r="G2" s="346"/>
      <c r="H2" s="346"/>
      <c r="I2" s="346" t="s">
        <v>131</v>
      </c>
      <c r="J2" s="346"/>
      <c r="K2" s="346"/>
      <c r="L2" s="346" t="s">
        <v>132</v>
      </c>
      <c r="M2" s="346"/>
      <c r="N2" s="346"/>
    </row>
    <row r="3" ht="87.6" customHeight="true" x14ac:dyDescent="0.3">
      <c r="A3" s="23" t="s">
        <v>133</v>
      </c>
      <c r="B3" s="337"/>
      <c r="C3" s="337"/>
      <c r="D3" s="337"/>
      <c r="E3" s="338"/>
      <c r="F3" s="66" t="s">
        <v>119</v>
      </c>
      <c r="G3" s="67" t="s">
        <v>174</v>
      </c>
      <c r="H3" s="68" t="s">
        <v>126</v>
      </c>
      <c r="I3" s="66" t="s">
        <v>119</v>
      </c>
      <c r="J3" s="49" t="s">
        <v>175</v>
      </c>
      <c r="K3" s="68" t="s">
        <v>126</v>
      </c>
      <c r="L3" s="66" t="s">
        <v>119</v>
      </c>
      <c r="M3" s="49" t="s">
        <v>175</v>
      </c>
      <c r="N3" s="68" t="s">
        <v>126</v>
      </c>
      <c r="O3" s="65" t="s">
        <v>176</v>
      </c>
      <c r="P3" s="65" t="s">
        <v>177</v>
      </c>
    </row>
    <row r="4" ht="14.4" customHeight="true" x14ac:dyDescent="0.3">
      <c r="A4" s="34" t="str">
        <f>IF(ISBLANK(hyg_table_data!A2), "", hyg_table_data!A2)</f>
        <v/>
      </c>
      <c r="B4" s="34" t="str">
        <f>IF(ISBLANK(hyg_table_data!B2), "", hyg_table_data!B2)</f>
        <v/>
      </c>
      <c r="C4" s="34" t="str">
        <f>IF(ISBLANK(hyg_table_data!C2), "", hyg_table_data!C2)</f>
        <v/>
      </c>
      <c r="D4" s="69" t="str">
        <f>IF(ISNUMBER(hyg_table_data!D2), hyg_table_data!D2,  "-")</f>
        <v>-</v>
      </c>
      <c r="E4" s="70" t="str">
        <f>IF(ISNUMBER(hyg_table_data!E2), hyg_table_data!E2,  "-")</f>
        <v>-</v>
      </c>
      <c r="F4" s="71" t="str">
        <f>IF(ISNUMBER(hyg_table_data!F2), IF(hyg_table_data!F2&gt;99, "&gt;99", IF(hyg_table_data!F2&lt;1, "&lt;1", hyg_table_data!F2)), "-")</f>
        <v>-</v>
      </c>
      <c r="G4" s="38" t="str">
        <f>IF(ISNUMBER(hyg_table_data!G2), IF(hyg_table_data!G2&gt;99, "&gt;99", IF(hyg_table_data!G2&lt;1, "&lt;1", hyg_table_data!G2)), "-")</f>
        <v>-</v>
      </c>
      <c r="H4" s="38" t="str">
        <f>IF(ISNUMBER(hyg_table_data!H2), IF(hyg_table_data!H2&gt;99, "&gt;99", IF(hyg_table_data!H2&lt;1, "&lt;1", hyg_table_data!H2)), "-")</f>
        <v>-</v>
      </c>
      <c r="I4" s="71" t="str">
        <f>IF(ISNUMBER(hyg_table_data!I2), IF(hyg_table_data!I2&gt;99, "&gt;99", IF(hyg_table_data!I2&lt;1, "&lt;1", hyg_table_data!I2)), "-")</f>
        <v>-</v>
      </c>
      <c r="J4" s="38" t="str">
        <f>IF(ISNUMBER(hyg_table_data!J2), IF(hyg_table_data!J2&gt;99, "&gt;99", IF(hyg_table_data!J2&lt;1, "&lt;1", hyg_table_data!J2)), "-")</f>
        <v>-</v>
      </c>
      <c r="K4" s="38" t="str">
        <f>IF(ISNUMBER(hyg_table_data!K2), IF(hyg_table_data!K2&gt;99, "&gt;99", IF(hyg_table_data!K2&lt;1, "&lt;1", hyg_table_data!K2)), "-")</f>
        <v>-</v>
      </c>
      <c r="L4" s="71" t="str">
        <f>IF(ISNUMBER(hyg_table_data!L2), IF(hyg_table_data!L2&gt;99, "&gt;99", IF(hyg_table_data!L2&lt;1, "&lt;1", hyg_table_data!L2)), "-")</f>
        <v>-</v>
      </c>
      <c r="M4" s="38" t="str">
        <f>IF(ISNUMBER(hyg_table_data!M2), IF(hyg_table_data!M2&gt;99, "&gt;99", IF(hyg_table_data!M2&lt;1, "&lt;1", hyg_table_data!M2)), "-")</f>
        <v>-</v>
      </c>
      <c r="N4" s="38" t="str">
        <f>IF(ISNUMBER(hyg_table_data!N2), IF(hyg_table_data!N2&gt;99, "&gt;99", IF(hyg_table_data!N2&lt;1, "&lt;1", hyg_table_data!N2)), "-")</f>
        <v>-</v>
      </c>
      <c r="O4" s="72" t="str">
        <f>IF(ISBLANK(hyg_table_data!N2), "", hyg_table_data!N2)</f>
        <v/>
      </c>
      <c r="P4" s="72" t="str">
        <f>IF(ISBLANK(hyg_table_data!O2), "", hyg_table_data!O2)</f>
        <v/>
      </c>
      <c r="Q4" s="46"/>
    </row>
    <row r="5" x14ac:dyDescent="0.3">
      <c r="A5" s="34" t="str">
        <f>IF(ISBLANK(hyg_table_data!A3), "", hyg_table_data!A3)</f>
        <v/>
      </c>
      <c r="B5" s="34" t="str">
        <f>IF(ISBLANK(hyg_table_data!B3), "", hyg_table_data!B3)</f>
        <v/>
      </c>
      <c r="C5" s="34" t="str">
        <f>IF(ISBLANK(hyg_table_data!C3), "", hyg_table_data!C3)</f>
        <v/>
      </c>
      <c r="D5" s="69" t="str">
        <f>IF(ISNUMBER(hyg_table_data!D3), hyg_table_data!D3,  "-")</f>
        <v>-</v>
      </c>
      <c r="E5" s="70" t="str">
        <f>IF(ISNUMBER(hyg_table_data!E3), hyg_table_data!E3,  "-")</f>
        <v>-</v>
      </c>
      <c r="F5" s="71" t="str">
        <f>IF(ISNUMBER(hyg_table_data!F3), IF(hyg_table_data!F3&gt;99, "&gt;99", IF(hyg_table_data!F3&lt;1, "&lt;1", hyg_table_data!F3)), "-")</f>
        <v>-</v>
      </c>
      <c r="G5" s="38" t="str">
        <f>IF(ISNUMBER(hyg_table_data!G3), IF(hyg_table_data!G3&gt;99, "&gt;99", IF(hyg_table_data!G3&lt;1, "&lt;1", hyg_table_data!G3)), "-")</f>
        <v>-</v>
      </c>
      <c r="H5" s="38" t="str">
        <f>IF(ISNUMBER(hyg_table_data!H3), IF(hyg_table_data!H3&gt;99, "&gt;99", IF(hyg_table_data!H3&lt;1, "&lt;1", hyg_table_data!H3)), "-")</f>
        <v>-</v>
      </c>
      <c r="I5" s="71" t="str">
        <f>IF(ISNUMBER(hyg_table_data!I3), IF(hyg_table_data!I3&gt;99, "&gt;99", IF(hyg_table_data!I3&lt;1, "&lt;1", hyg_table_data!I3)), "-")</f>
        <v>-</v>
      </c>
      <c r="J5" s="38" t="str">
        <f>IF(ISNUMBER(hyg_table_data!J3), IF(hyg_table_data!J3&gt;99, "&gt;99", IF(hyg_table_data!J3&lt;1, "&lt;1", hyg_table_data!J3)), "-")</f>
        <v>-</v>
      </c>
      <c r="K5" s="38" t="str">
        <f>IF(ISNUMBER(hyg_table_data!K3), IF(hyg_table_data!K3&gt;99, "&gt;99", IF(hyg_table_data!K3&lt;1, "&lt;1", hyg_table_data!K3)), "-")</f>
        <v>-</v>
      </c>
      <c r="L5" s="71" t="str">
        <f>IF(ISNUMBER(hyg_table_data!L3), IF(hyg_table_data!L3&gt;99, "&gt;99", IF(hyg_table_data!L3&lt;1, "&lt;1", hyg_table_data!L3)), "-")</f>
        <v>-</v>
      </c>
      <c r="M5" s="38" t="str">
        <f>IF(ISNUMBER(hyg_table_data!M3), IF(hyg_table_data!M3&gt;99, "&gt;99", IF(hyg_table_data!M3&lt;1, "&lt;1", hyg_table_data!M3)), "-")</f>
        <v>-</v>
      </c>
      <c r="N5" s="38" t="str">
        <f>IF(ISNUMBER(hyg_table_data!N3), IF(hyg_table_data!N3&gt;99, "&gt;99", IF(hyg_table_data!N3&lt;1, "&lt;1", hyg_table_data!N3)), "-")</f>
        <v>-</v>
      </c>
      <c r="O5" s="72" t="str">
        <f>IF(ISBLANK(hyg_table_data!N3), "", hyg_table_data!N3)</f>
        <v/>
      </c>
      <c r="P5" s="72" t="str">
        <f>IF(ISBLANK(hyg_table_data!O3), "", hyg_table_data!O3)</f>
        <v/>
      </c>
      <c r="Q5" s="46"/>
    </row>
    <row r="6" x14ac:dyDescent="0.3">
      <c r="A6" s="34" t="str">
        <f>IF(ISBLANK(hyg_table_data!A4), "", hyg_table_data!A4)</f>
        <v/>
      </c>
      <c r="B6" s="34" t="str">
        <f>IF(ISBLANK(hyg_table_data!B4), "", hyg_table_data!B4)</f>
        <v/>
      </c>
      <c r="C6" s="34" t="str">
        <f>IF(ISBLANK(hyg_table_data!C4), "", hyg_table_data!C4)</f>
        <v/>
      </c>
      <c r="D6" s="69" t="str">
        <f>IF(ISNUMBER(hyg_table_data!D4), hyg_table_data!D4,  "-")</f>
        <v>-</v>
      </c>
      <c r="E6" s="70" t="str">
        <f>IF(ISNUMBER(hyg_table_data!E4), hyg_table_data!E4,  "-")</f>
        <v>-</v>
      </c>
      <c r="F6" s="71" t="str">
        <f>IF(ISNUMBER(hyg_table_data!F4), IF(hyg_table_data!F4&gt;99, "&gt;99", IF(hyg_table_data!F4&lt;1, "&lt;1", hyg_table_data!F4)), "-")</f>
        <v>-</v>
      </c>
      <c r="G6" s="38" t="str">
        <f>IF(ISNUMBER(hyg_table_data!G4), IF(hyg_table_data!G4&gt;99, "&gt;99", IF(hyg_table_data!G4&lt;1, "&lt;1", hyg_table_data!G4)), "-")</f>
        <v>-</v>
      </c>
      <c r="H6" s="38" t="str">
        <f>IF(ISNUMBER(hyg_table_data!H4), IF(hyg_table_data!H4&gt;99, "&gt;99", IF(hyg_table_data!H4&lt;1, "&lt;1", hyg_table_data!H4)), "-")</f>
        <v>-</v>
      </c>
      <c r="I6" s="71" t="str">
        <f>IF(ISNUMBER(hyg_table_data!I4), IF(hyg_table_data!I4&gt;99, "&gt;99", IF(hyg_table_data!I4&lt;1, "&lt;1", hyg_table_data!I4)), "-")</f>
        <v>-</v>
      </c>
      <c r="J6" s="38" t="str">
        <f>IF(ISNUMBER(hyg_table_data!J4), IF(hyg_table_data!J4&gt;99, "&gt;99", IF(hyg_table_data!J4&lt;1, "&lt;1", hyg_table_data!J4)), "-")</f>
        <v>-</v>
      </c>
      <c r="K6" s="38" t="str">
        <f>IF(ISNUMBER(hyg_table_data!K4), IF(hyg_table_data!K4&gt;99, "&gt;99", IF(hyg_table_data!K4&lt;1, "&lt;1", hyg_table_data!K4)), "-")</f>
        <v>-</v>
      </c>
      <c r="L6" s="71" t="str">
        <f>IF(ISNUMBER(hyg_table_data!L4), IF(hyg_table_data!L4&gt;99, "&gt;99", IF(hyg_table_data!L4&lt;1, "&lt;1", hyg_table_data!L4)), "-")</f>
        <v>-</v>
      </c>
      <c r="M6" s="38" t="str">
        <f>IF(ISNUMBER(hyg_table_data!M4), IF(hyg_table_data!M4&gt;99, "&gt;99", IF(hyg_table_data!M4&lt;1, "&lt;1", hyg_table_data!M4)), "-")</f>
        <v>-</v>
      </c>
      <c r="N6" s="38" t="str">
        <f>IF(ISNUMBER(hyg_table_data!N4), IF(hyg_table_data!N4&gt;99, "&gt;99", IF(hyg_table_data!N4&lt;1, "&lt;1", hyg_table_data!N4)), "-")</f>
        <v>-</v>
      </c>
      <c r="O6" s="72"/>
      <c r="P6" s="72"/>
      <c r="Q6" s="46"/>
    </row>
    <row r="7" x14ac:dyDescent="0.3">
      <c r="A7" s="34" t="str">
        <f>IF(ISBLANK(hyg_table_data!A5), "", hyg_table_data!A5)</f>
        <v/>
      </c>
      <c r="B7" s="34" t="str">
        <f>IF(ISBLANK(hyg_table_data!B5), "", hyg_table_data!B5)</f>
        <v/>
      </c>
      <c r="C7" s="34" t="str">
        <f>IF(ISBLANK(hyg_table_data!C5), "", hyg_table_data!C5)</f>
        <v/>
      </c>
      <c r="D7" s="69" t="str">
        <f>IF(ISNUMBER(hyg_table_data!D5), hyg_table_data!D5,  "-")</f>
        <v>-</v>
      </c>
      <c r="E7" s="70" t="str">
        <f>IF(ISNUMBER(hyg_table_data!E5), hyg_table_data!E5,  "-")</f>
        <v>-</v>
      </c>
      <c r="F7" s="71" t="str">
        <f>IF(ISNUMBER(hyg_table_data!F5), IF(hyg_table_data!F5&gt;99, "&gt;99", IF(hyg_table_data!F5&lt;1, "&lt;1", hyg_table_data!F5)), "-")</f>
        <v>-</v>
      </c>
      <c r="G7" s="38" t="str">
        <f>IF(ISNUMBER(hyg_table_data!G5), IF(hyg_table_data!G5&gt;99, "&gt;99", IF(hyg_table_data!G5&lt;1, "&lt;1", hyg_table_data!G5)), "-")</f>
        <v>-</v>
      </c>
      <c r="H7" s="38" t="str">
        <f>IF(ISNUMBER(hyg_table_data!H5), IF(hyg_table_data!H5&gt;99, "&gt;99", IF(hyg_table_data!H5&lt;1, "&lt;1", hyg_table_data!H5)), "-")</f>
        <v>-</v>
      </c>
      <c r="I7" s="71" t="str">
        <f>IF(ISNUMBER(hyg_table_data!I5), IF(hyg_table_data!I5&gt;99, "&gt;99", IF(hyg_table_data!I5&lt;1, "&lt;1", hyg_table_data!I5)), "-")</f>
        <v>-</v>
      </c>
      <c r="J7" s="38" t="str">
        <f>IF(ISNUMBER(hyg_table_data!J5), IF(hyg_table_data!J5&gt;99, "&gt;99", IF(hyg_table_data!J5&lt;1, "&lt;1", hyg_table_data!J5)), "-")</f>
        <v>-</v>
      </c>
      <c r="K7" s="38" t="str">
        <f>IF(ISNUMBER(hyg_table_data!K5), IF(hyg_table_data!K5&gt;99, "&gt;99", IF(hyg_table_data!K5&lt;1, "&lt;1", hyg_table_data!K5)), "-")</f>
        <v>-</v>
      </c>
      <c r="L7" s="71" t="str">
        <f>IF(ISNUMBER(hyg_table_data!L5), IF(hyg_table_data!L5&gt;99, "&gt;99", IF(hyg_table_data!L5&lt;1, "&lt;1", hyg_table_data!L5)), "-")</f>
        <v>-</v>
      </c>
      <c r="M7" s="38" t="str">
        <f>IF(ISNUMBER(hyg_table_data!M5), IF(hyg_table_data!M5&gt;99, "&gt;99", IF(hyg_table_data!M5&lt;1, "&lt;1", hyg_table_data!M5)), "-")</f>
        <v>-</v>
      </c>
      <c r="N7" s="38" t="str">
        <f>IF(ISNUMBER(hyg_table_data!N5), IF(hyg_table_data!N5&gt;99, "&gt;99", IF(hyg_table_data!N5&lt;1, "&lt;1", hyg_table_data!N5)), "-")</f>
        <v>-</v>
      </c>
      <c r="O7" s="72"/>
      <c r="P7" s="72"/>
      <c r="Q7" s="46"/>
    </row>
    <row r="8" x14ac:dyDescent="0.3">
      <c r="A8" s="34" t="str">
        <f>IF(ISBLANK(hyg_table_data!A6), "", hyg_table_data!A6)</f>
        <v/>
      </c>
      <c r="B8" s="34" t="str">
        <f>IF(ISBLANK(hyg_table_data!B6), "", hyg_table_data!B6)</f>
        <v/>
      </c>
      <c r="C8" s="34" t="str">
        <f>IF(ISBLANK(hyg_table_data!C6), "", hyg_table_data!C6)</f>
        <v/>
      </c>
      <c r="D8" s="69" t="str">
        <f>IF(ISNUMBER(hyg_table_data!D6), hyg_table_data!D6,  "-")</f>
        <v>-</v>
      </c>
      <c r="E8" s="70" t="str">
        <f>IF(ISNUMBER(hyg_table_data!E6), hyg_table_data!E6,  "-")</f>
        <v>-</v>
      </c>
      <c r="F8" s="71" t="str">
        <f>IF(ISNUMBER(hyg_table_data!F6), IF(hyg_table_data!F6&gt;99, "&gt;99", IF(hyg_table_data!F6&lt;1, "&lt;1", hyg_table_data!F6)), "-")</f>
        <v>-</v>
      </c>
      <c r="G8" s="38" t="str">
        <f>IF(ISNUMBER(hyg_table_data!G6), IF(hyg_table_data!G6&gt;99, "&gt;99", IF(hyg_table_data!G6&lt;1, "&lt;1", hyg_table_data!G6)), "-")</f>
        <v>-</v>
      </c>
      <c r="H8" s="38" t="str">
        <f>IF(ISNUMBER(hyg_table_data!H6), IF(hyg_table_data!H6&gt;99, "&gt;99", IF(hyg_table_data!H6&lt;1, "&lt;1", hyg_table_data!H6)), "-")</f>
        <v>-</v>
      </c>
      <c r="I8" s="71" t="str">
        <f>IF(ISNUMBER(hyg_table_data!I6), IF(hyg_table_data!I6&gt;99, "&gt;99", IF(hyg_table_data!I6&lt;1, "&lt;1", hyg_table_data!I6)), "-")</f>
        <v>-</v>
      </c>
      <c r="J8" s="38" t="str">
        <f>IF(ISNUMBER(hyg_table_data!J6), IF(hyg_table_data!J6&gt;99, "&gt;99", IF(hyg_table_data!J6&lt;1, "&lt;1", hyg_table_data!J6)), "-")</f>
        <v>-</v>
      </c>
      <c r="K8" s="38" t="str">
        <f>IF(ISNUMBER(hyg_table_data!K6), IF(hyg_table_data!K6&gt;99, "&gt;99", IF(hyg_table_data!K6&lt;1, "&lt;1", hyg_table_data!K6)), "-")</f>
        <v>-</v>
      </c>
      <c r="L8" s="71" t="str">
        <f>IF(ISNUMBER(hyg_table_data!L6), IF(hyg_table_data!L6&gt;99, "&gt;99", IF(hyg_table_data!L6&lt;1, "&lt;1", hyg_table_data!L6)), "-")</f>
        <v>-</v>
      </c>
      <c r="M8" s="38" t="str">
        <f>IF(ISNUMBER(hyg_table_data!M6), IF(hyg_table_data!M6&gt;99, "&gt;99", IF(hyg_table_data!M6&lt;1, "&lt;1", hyg_table_data!M6)), "-")</f>
        <v>-</v>
      </c>
      <c r="N8" s="38" t="str">
        <f>IF(ISNUMBER(hyg_table_data!N6), IF(hyg_table_data!N6&gt;99, "&gt;99", IF(hyg_table_data!N6&lt;1, "&lt;1", hyg_table_data!N6)), "-")</f>
        <v>-</v>
      </c>
      <c r="O8" s="72" t="str">
        <f>IF(ISBLANK(hyg_table_data!N4), "", hyg_table_data!N4)</f>
        <v/>
      </c>
      <c r="P8" s="72" t="str">
        <f>IF(ISBLANK(hyg_table_data!O4), "", hyg_table_data!O4)</f>
        <v/>
      </c>
      <c r="Q8" s="46"/>
    </row>
    <row r="9" x14ac:dyDescent="0.3">
      <c r="A9" s="34" t="str">
        <f>IF(ISBLANK(hyg_table_data!A7), "", hyg_table_data!A7)</f>
        <v/>
      </c>
      <c r="B9" s="34" t="str">
        <f>IF(ISBLANK(hyg_table_data!B7), "", hyg_table_data!B7)</f>
        <v/>
      </c>
      <c r="C9" s="34" t="str">
        <f>IF(ISBLANK(hyg_table_data!C7), "", hyg_table_data!C7)</f>
        <v/>
      </c>
      <c r="D9" s="69" t="str">
        <f>IF(ISNUMBER(hyg_table_data!D7), hyg_table_data!D7,  "-")</f>
        <v>-</v>
      </c>
      <c r="E9" s="70" t="str">
        <f>IF(ISNUMBER(hyg_table_data!E7), hyg_table_data!E7,  "-")</f>
        <v>-</v>
      </c>
      <c r="F9" s="71" t="str">
        <f>IF(ISNUMBER(hyg_table_data!F7), IF(hyg_table_data!F7&gt;99, "&gt;99", IF(hyg_table_data!F7&lt;1, "&lt;1", hyg_table_data!F7)), "-")</f>
        <v>-</v>
      </c>
      <c r="G9" s="38" t="str">
        <f>IF(ISNUMBER(hyg_table_data!G7), IF(hyg_table_data!G7&gt;99, "&gt;99", IF(hyg_table_data!G7&lt;1, "&lt;1", hyg_table_data!G7)), "-")</f>
        <v>-</v>
      </c>
      <c r="H9" s="38" t="str">
        <f>IF(ISNUMBER(hyg_table_data!H7), IF(hyg_table_data!H7&gt;99, "&gt;99", IF(hyg_table_data!H7&lt;1, "&lt;1", hyg_table_data!H7)), "-")</f>
        <v>-</v>
      </c>
      <c r="I9" s="71" t="str">
        <f>IF(ISNUMBER(hyg_table_data!I7), IF(hyg_table_data!I7&gt;99, "&gt;99", IF(hyg_table_data!I7&lt;1, "&lt;1", hyg_table_data!I7)), "-")</f>
        <v>-</v>
      </c>
      <c r="J9" s="38" t="str">
        <f>IF(ISNUMBER(hyg_table_data!J7), IF(hyg_table_data!J7&gt;99, "&gt;99", IF(hyg_table_data!J7&lt;1, "&lt;1", hyg_table_data!J7)), "-")</f>
        <v>-</v>
      </c>
      <c r="K9" s="38" t="str">
        <f>IF(ISNUMBER(hyg_table_data!K7), IF(hyg_table_data!K7&gt;99, "&gt;99", IF(hyg_table_data!K7&lt;1, "&lt;1", hyg_table_data!K7)), "-")</f>
        <v>-</v>
      </c>
      <c r="L9" s="71" t="str">
        <f>IF(ISNUMBER(hyg_table_data!L7), IF(hyg_table_data!L7&gt;99, "&gt;99", IF(hyg_table_data!L7&lt;1, "&lt;1", hyg_table_data!L7)), "-")</f>
        <v>-</v>
      </c>
      <c r="M9" s="38" t="str">
        <f>IF(ISNUMBER(hyg_table_data!M7), IF(hyg_table_data!M7&gt;99, "&gt;99", IF(hyg_table_data!M7&lt;1, "&lt;1", hyg_table_data!M7)), "-")</f>
        <v>-</v>
      </c>
      <c r="N9" s="38" t="str">
        <f>IF(ISNUMBER(hyg_table_data!N7), IF(hyg_table_data!N7&gt;99, "&gt;99", IF(hyg_table_data!N7&lt;1, "&lt;1", hyg_table_data!N7)), "-")</f>
        <v>-</v>
      </c>
      <c r="O9" s="72" t="str">
        <f>IF(ISBLANK(hyg_table_data!N5), "", hyg_table_data!N5)</f>
        <v/>
      </c>
      <c r="P9" s="72" t="str">
        <f>IF(ISBLANK(hyg_table_data!O5), "", hyg_table_data!O5)</f>
        <v/>
      </c>
      <c r="Q9" s="46"/>
    </row>
    <row r="10" x14ac:dyDescent="0.3">
      <c r="A10" s="34" t="str">
        <f>IF(ISBLANK(hyg_table_data!A8), "", hyg_table_data!A8)</f>
        <v/>
      </c>
      <c r="B10" s="34" t="str">
        <f>IF(ISBLANK(hyg_table_data!B8), "", hyg_table_data!B8)</f>
        <v/>
      </c>
      <c r="C10" s="34" t="str">
        <f>IF(ISBLANK(hyg_table_data!C8), "", hyg_table_data!C8)</f>
        <v/>
      </c>
      <c r="D10" s="69" t="str">
        <f>IF(ISNUMBER(hyg_table_data!D8), hyg_table_data!D8,  "-")</f>
        <v>-</v>
      </c>
      <c r="E10" s="70" t="str">
        <f>IF(ISNUMBER(hyg_table_data!E8), hyg_table_data!E8,  "-")</f>
        <v>-</v>
      </c>
      <c r="F10" s="71" t="str">
        <f>IF(ISNUMBER(hyg_table_data!F8), IF(hyg_table_data!F8&gt;99, "&gt;99", IF(hyg_table_data!F8&lt;1, "&lt;1", hyg_table_data!F8)), "-")</f>
        <v>-</v>
      </c>
      <c r="G10" s="38" t="str">
        <f>IF(ISNUMBER(hyg_table_data!G8), IF(hyg_table_data!G8&gt;99, "&gt;99", IF(hyg_table_data!G8&lt;1, "&lt;1", hyg_table_data!G8)), "-")</f>
        <v>-</v>
      </c>
      <c r="H10" s="38" t="str">
        <f>IF(ISNUMBER(hyg_table_data!H8), IF(hyg_table_data!H8&gt;99, "&gt;99", IF(hyg_table_data!H8&lt;1, "&lt;1", hyg_table_data!H8)), "-")</f>
        <v>-</v>
      </c>
      <c r="I10" s="71" t="str">
        <f>IF(ISNUMBER(hyg_table_data!I8), IF(hyg_table_data!I8&gt;99, "&gt;99", IF(hyg_table_data!I8&lt;1, "&lt;1", hyg_table_data!I8)), "-")</f>
        <v>-</v>
      </c>
      <c r="J10" s="38" t="str">
        <f>IF(ISNUMBER(hyg_table_data!J8), IF(hyg_table_data!J8&gt;99, "&gt;99", IF(hyg_table_data!J8&lt;1, "&lt;1", hyg_table_data!J8)), "-")</f>
        <v>-</v>
      </c>
      <c r="K10" s="38" t="str">
        <f>IF(ISNUMBER(hyg_table_data!K8), IF(hyg_table_data!K8&gt;99, "&gt;99", IF(hyg_table_data!K8&lt;1, "&lt;1", hyg_table_data!K8)), "-")</f>
        <v>-</v>
      </c>
      <c r="L10" s="71" t="str">
        <f>IF(ISNUMBER(hyg_table_data!L8), IF(hyg_table_data!L8&gt;99, "&gt;99", IF(hyg_table_data!L8&lt;1, "&lt;1", hyg_table_data!L8)), "-")</f>
        <v>-</v>
      </c>
      <c r="M10" s="38" t="str">
        <f>IF(ISNUMBER(hyg_table_data!M8), IF(hyg_table_data!M8&gt;99, "&gt;99", IF(hyg_table_data!M8&lt;1, "&lt;1", hyg_table_data!M8)), "-")</f>
        <v>-</v>
      </c>
      <c r="N10" s="38" t="str">
        <f>IF(ISNUMBER(hyg_table_data!N8), IF(hyg_table_data!N8&gt;99, "&gt;99", IF(hyg_table_data!N8&lt;1, "&lt;1", hyg_table_data!N8)), "-")</f>
        <v>-</v>
      </c>
      <c r="O10" s="72" t="str">
        <f>IF(ISBLANK(hyg_table_data!N6), "", hyg_table_data!N6)</f>
        <v/>
      </c>
      <c r="P10" s="72" t="str">
        <f>IF(ISBLANK(hyg_table_data!O6), "", hyg_table_data!O6)</f>
        <v/>
      </c>
      <c r="Q10" s="46"/>
    </row>
    <row r="11" x14ac:dyDescent="0.3">
      <c r="A11" s="34" t="str">
        <f>IF(ISBLANK(hyg_table_data!A9), "", hyg_table_data!A9)</f>
        <v/>
      </c>
      <c r="B11" s="34" t="str">
        <f>IF(ISBLANK(hyg_table_data!B9), "", hyg_table_data!B9)</f>
        <v/>
      </c>
      <c r="C11" s="34" t="str">
        <f>IF(ISBLANK(hyg_table_data!C9), "", hyg_table_data!C9)</f>
        <v/>
      </c>
      <c r="D11" s="69" t="str">
        <f>IF(ISNUMBER(hyg_table_data!D9), hyg_table_data!D9,  "-")</f>
        <v>-</v>
      </c>
      <c r="E11" s="70" t="str">
        <f>IF(ISNUMBER(hyg_table_data!E9), hyg_table_data!E9,  "-")</f>
        <v>-</v>
      </c>
      <c r="F11" s="71" t="str">
        <f>IF(ISNUMBER(hyg_table_data!F9), IF(hyg_table_data!F9&gt;99, "&gt;99", IF(hyg_table_data!F9&lt;1, "&lt;1", hyg_table_data!F9)), "-")</f>
        <v>-</v>
      </c>
      <c r="G11" s="38" t="str">
        <f>IF(ISNUMBER(hyg_table_data!G9), IF(hyg_table_data!G9&gt;99, "&gt;99", IF(hyg_table_data!G9&lt;1, "&lt;1", hyg_table_data!G9)), "-")</f>
        <v>-</v>
      </c>
      <c r="H11" s="38" t="str">
        <f>IF(ISNUMBER(hyg_table_data!H9), IF(hyg_table_data!H9&gt;99, "&gt;99", IF(hyg_table_data!H9&lt;1, "&lt;1", hyg_table_data!H9)), "-")</f>
        <v>-</v>
      </c>
      <c r="I11" s="71" t="str">
        <f>IF(ISNUMBER(hyg_table_data!I9), IF(hyg_table_data!I9&gt;99, "&gt;99", IF(hyg_table_data!I9&lt;1, "&lt;1", hyg_table_data!I9)), "-")</f>
        <v>-</v>
      </c>
      <c r="J11" s="38" t="str">
        <f>IF(ISNUMBER(hyg_table_data!J9), IF(hyg_table_data!J9&gt;99, "&gt;99", IF(hyg_table_data!J9&lt;1, "&lt;1", hyg_table_data!J9)), "-")</f>
        <v>-</v>
      </c>
      <c r="K11" s="38" t="str">
        <f>IF(ISNUMBER(hyg_table_data!K9), IF(hyg_table_data!K9&gt;99, "&gt;99", IF(hyg_table_data!K9&lt;1, "&lt;1", hyg_table_data!K9)), "-")</f>
        <v>-</v>
      </c>
      <c r="L11" s="71" t="str">
        <f>IF(ISNUMBER(hyg_table_data!L9), IF(hyg_table_data!L9&gt;99, "&gt;99", IF(hyg_table_data!L9&lt;1, "&lt;1", hyg_table_data!L9)), "-")</f>
        <v>-</v>
      </c>
      <c r="M11" s="38" t="str">
        <f>IF(ISNUMBER(hyg_table_data!M9), IF(hyg_table_data!M9&gt;99, "&gt;99", IF(hyg_table_data!M9&lt;1, "&lt;1", hyg_table_data!M9)), "-")</f>
        <v>-</v>
      </c>
      <c r="N11" s="38" t="str">
        <f>IF(ISNUMBER(hyg_table_data!N9), IF(hyg_table_data!N9&gt;99, "&gt;99", IF(hyg_table_data!N9&lt;1, "&lt;1", hyg_table_data!N9)), "-")</f>
        <v>-</v>
      </c>
      <c r="O11" s="72"/>
      <c r="P11" s="72"/>
      <c r="Q11" s="46"/>
    </row>
    <row r="12" x14ac:dyDescent="0.3">
      <c r="A12" s="34" t="str">
        <f>IF(ISBLANK(hyg_table_data!A10), "", hyg_table_data!A10)</f>
        <v/>
      </c>
      <c r="B12" s="34" t="str">
        <f>IF(ISBLANK(hyg_table_data!B10), "", hyg_table_data!B10)</f>
        <v/>
      </c>
      <c r="C12" s="34" t="str">
        <f>IF(ISBLANK(hyg_table_data!C10), "", hyg_table_data!C10)</f>
        <v/>
      </c>
      <c r="D12" s="69" t="str">
        <f>IF(ISNUMBER(hyg_table_data!D10), hyg_table_data!D10,  "-")</f>
        <v>-</v>
      </c>
      <c r="E12" s="70" t="str">
        <f>IF(ISNUMBER(hyg_table_data!E10), hyg_table_data!E10,  "-")</f>
        <v>-</v>
      </c>
      <c r="F12" s="71" t="str">
        <f>IF(ISNUMBER(hyg_table_data!F10), IF(hyg_table_data!F10&gt;99, "&gt;99", IF(hyg_table_data!F10&lt;1, "&lt;1", hyg_table_data!F10)), "-")</f>
        <v>-</v>
      </c>
      <c r="G12" s="38" t="str">
        <f>IF(ISNUMBER(hyg_table_data!G10), IF(hyg_table_data!G10&gt;99, "&gt;99", IF(hyg_table_data!G10&lt;1, "&lt;1", hyg_table_data!G10)), "-")</f>
        <v>-</v>
      </c>
      <c r="H12" s="38" t="str">
        <f>IF(ISNUMBER(hyg_table_data!H10), IF(hyg_table_data!H10&gt;99, "&gt;99", IF(hyg_table_data!H10&lt;1, "&lt;1", hyg_table_data!H10)), "-")</f>
        <v>-</v>
      </c>
      <c r="I12" s="71" t="str">
        <f>IF(ISNUMBER(hyg_table_data!I10), IF(hyg_table_data!I10&gt;99, "&gt;99", IF(hyg_table_data!I10&lt;1, "&lt;1", hyg_table_data!I10)), "-")</f>
        <v>-</v>
      </c>
      <c r="J12" s="38" t="str">
        <f>IF(ISNUMBER(hyg_table_data!J10), IF(hyg_table_data!J10&gt;99, "&gt;99", IF(hyg_table_data!J10&lt;1, "&lt;1", hyg_table_data!J10)), "-")</f>
        <v>-</v>
      </c>
      <c r="K12" s="38" t="str">
        <f>IF(ISNUMBER(hyg_table_data!K10), IF(hyg_table_data!K10&gt;99, "&gt;99", IF(hyg_table_data!K10&lt;1, "&lt;1", hyg_table_data!K10)), "-")</f>
        <v>-</v>
      </c>
      <c r="L12" s="71" t="str">
        <f>IF(ISNUMBER(hyg_table_data!L10), IF(hyg_table_data!L10&gt;99, "&gt;99", IF(hyg_table_data!L10&lt;1, "&lt;1", hyg_table_data!L10)), "-")</f>
        <v>-</v>
      </c>
      <c r="M12" s="38" t="str">
        <f>IF(ISNUMBER(hyg_table_data!M10), IF(hyg_table_data!M10&gt;99, "&gt;99", IF(hyg_table_data!M10&lt;1, "&lt;1", hyg_table_data!M10)), "-")</f>
        <v>-</v>
      </c>
      <c r="N12" s="38" t="str">
        <f>IF(ISNUMBER(hyg_table_data!N10), IF(hyg_table_data!N10&gt;99, "&gt;99", IF(hyg_table_data!N10&lt;1, "&lt;1", hyg_table_data!N10)), "-")</f>
        <v>-</v>
      </c>
      <c r="O12" s="72"/>
      <c r="P12" s="72"/>
      <c r="Q12" s="46"/>
    </row>
    <row r="13" x14ac:dyDescent="0.3">
      <c r="A13" s="34" t="str">
        <f>IF(ISBLANK(hyg_table_data!A11), "", hyg_table_data!A11)</f>
        <v/>
      </c>
      <c r="B13" s="34" t="str">
        <f>IF(ISBLANK(hyg_table_data!B11), "", hyg_table_data!B11)</f>
        <v/>
      </c>
      <c r="C13" s="34" t="str">
        <f>IF(ISBLANK(hyg_table_data!C11), "", hyg_table_data!C11)</f>
        <v/>
      </c>
      <c r="D13" s="69" t="str">
        <f>IF(ISNUMBER(hyg_table_data!D11), hyg_table_data!D11,  "-")</f>
        <v>-</v>
      </c>
      <c r="E13" s="70" t="str">
        <f>IF(ISNUMBER(hyg_table_data!E11), hyg_table_data!E11,  "-")</f>
        <v>-</v>
      </c>
      <c r="F13" s="71" t="str">
        <f>IF(ISNUMBER(hyg_table_data!F11), IF(hyg_table_data!F11&gt;99, "&gt;99", IF(hyg_table_data!F11&lt;1, "&lt;1", hyg_table_data!F11)), "-")</f>
        <v>-</v>
      </c>
      <c r="G13" s="38" t="str">
        <f>IF(ISNUMBER(hyg_table_data!G11), IF(hyg_table_data!G11&gt;99, "&gt;99", IF(hyg_table_data!G11&lt;1, "&lt;1", hyg_table_data!G11)), "-")</f>
        <v>-</v>
      </c>
      <c r="H13" s="38" t="str">
        <f>IF(ISNUMBER(hyg_table_data!H11), IF(hyg_table_data!H11&gt;99, "&gt;99", IF(hyg_table_data!H11&lt;1, "&lt;1", hyg_table_data!H11)), "-")</f>
        <v>-</v>
      </c>
      <c r="I13" s="71" t="str">
        <f>IF(ISNUMBER(hyg_table_data!I11), IF(hyg_table_data!I11&gt;99, "&gt;99", IF(hyg_table_data!I11&lt;1, "&lt;1", hyg_table_data!I11)), "-")</f>
        <v>-</v>
      </c>
      <c r="J13" s="38" t="str">
        <f>IF(ISNUMBER(hyg_table_data!J11), IF(hyg_table_data!J11&gt;99, "&gt;99", IF(hyg_table_data!J11&lt;1, "&lt;1", hyg_table_data!J11)), "-")</f>
        <v>-</v>
      </c>
      <c r="K13" s="38" t="str">
        <f>IF(ISNUMBER(hyg_table_data!K11), IF(hyg_table_data!K11&gt;99, "&gt;99", IF(hyg_table_data!K11&lt;1, "&lt;1", hyg_table_data!K11)), "-")</f>
        <v>-</v>
      </c>
      <c r="L13" s="71" t="str">
        <f>IF(ISNUMBER(hyg_table_data!L11), IF(hyg_table_data!L11&gt;99, "&gt;99", IF(hyg_table_data!L11&lt;1, "&lt;1", hyg_table_data!L11)), "-")</f>
        <v>-</v>
      </c>
      <c r="M13" s="38" t="str">
        <f>IF(ISNUMBER(hyg_table_data!M11), IF(hyg_table_data!M11&gt;99, "&gt;99", IF(hyg_table_data!M11&lt;1, "&lt;1", hyg_table_data!M11)), "-")</f>
        <v>-</v>
      </c>
      <c r="N13" s="38" t="str">
        <f>IF(ISNUMBER(hyg_table_data!N11), IF(hyg_table_data!N11&gt;99, "&gt;99", IF(hyg_table_data!N11&lt;1, "&lt;1", hyg_table_data!N11)), "-")</f>
        <v>-</v>
      </c>
      <c r="O13" s="72" t="e">
        <f>IF(ISBLANK(hyg_table_data!#REF!), "", hyg_table_data!#REF!)</f>
        <v>#REF!</v>
      </c>
      <c r="P13" s="72" t="e">
        <f>IF(ISBLANK(hyg_table_data!#REF!), "", hyg_table_data!#REF!)</f>
        <v>#REF!</v>
      </c>
      <c r="Q13" s="46"/>
    </row>
    <row r="14" x14ac:dyDescent="0.3">
      <c r="A14" s="34" t="str">
        <f>IF(ISBLANK(hyg_table_data!A12), "", hyg_table_data!A12)</f>
        <v/>
      </c>
      <c r="B14" s="34" t="str">
        <f>IF(ISBLANK(hyg_table_data!B12), "", hyg_table_data!B12)</f>
        <v/>
      </c>
      <c r="C14" s="34" t="str">
        <f>IF(ISBLANK(hyg_table_data!C12), "", hyg_table_data!C12)</f>
        <v/>
      </c>
      <c r="D14" s="69" t="str">
        <f>IF(ISNUMBER(hyg_table_data!D12), hyg_table_data!D12,  "-")</f>
        <v>-</v>
      </c>
      <c r="E14" s="70" t="str">
        <f>IF(ISNUMBER(hyg_table_data!E12), hyg_table_data!E12,  "-")</f>
        <v>-</v>
      </c>
      <c r="F14" s="71" t="str">
        <f>IF(ISNUMBER(hyg_table_data!F12), IF(hyg_table_data!F12&gt;99, "&gt;99", IF(hyg_table_data!F12&lt;1, "&lt;1", hyg_table_data!F12)), "-")</f>
        <v>-</v>
      </c>
      <c r="G14" s="38" t="str">
        <f>IF(ISNUMBER(hyg_table_data!G12), IF(hyg_table_data!G12&gt;99, "&gt;99", IF(hyg_table_data!G12&lt;1, "&lt;1", hyg_table_data!G12)), "-")</f>
        <v>-</v>
      </c>
      <c r="H14" s="38" t="str">
        <f>IF(ISNUMBER(hyg_table_data!H12), IF(hyg_table_data!H12&gt;99, "&gt;99", IF(hyg_table_data!H12&lt;1, "&lt;1", hyg_table_data!H12)), "-")</f>
        <v>-</v>
      </c>
      <c r="I14" s="71" t="str">
        <f>IF(ISNUMBER(hyg_table_data!I12), IF(hyg_table_data!I12&gt;99, "&gt;99", IF(hyg_table_data!I12&lt;1, "&lt;1", hyg_table_data!I12)), "-")</f>
        <v>-</v>
      </c>
      <c r="J14" s="38" t="str">
        <f>IF(ISNUMBER(hyg_table_data!J12), IF(hyg_table_data!J12&gt;99, "&gt;99", IF(hyg_table_data!J12&lt;1, "&lt;1", hyg_table_data!J12)), "-")</f>
        <v>-</v>
      </c>
      <c r="K14" s="38" t="str">
        <f>IF(ISNUMBER(hyg_table_data!K12), IF(hyg_table_data!K12&gt;99, "&gt;99", IF(hyg_table_data!K12&lt;1, "&lt;1", hyg_table_data!K12)), "-")</f>
        <v>-</v>
      </c>
      <c r="L14" s="71" t="str">
        <f>IF(ISNUMBER(hyg_table_data!L12), IF(hyg_table_data!L12&gt;99, "&gt;99", IF(hyg_table_data!L12&lt;1, "&lt;1", hyg_table_data!L12)), "-")</f>
        <v>-</v>
      </c>
      <c r="M14" s="38" t="str">
        <f>IF(ISNUMBER(hyg_table_data!M12), IF(hyg_table_data!M12&gt;99, "&gt;99", IF(hyg_table_data!M12&lt;1, "&lt;1", hyg_table_data!M12)), "-")</f>
        <v>-</v>
      </c>
      <c r="N14" s="38" t="str">
        <f>IF(ISNUMBER(hyg_table_data!N12), IF(hyg_table_data!N12&gt;99, "&gt;99", IF(hyg_table_data!N12&lt;1, "&lt;1", hyg_table_data!N12)), "-")</f>
        <v>-</v>
      </c>
      <c r="O14" s="72" t="e">
        <f>IF(ISBLANK(hyg_table_data!#REF!), "", hyg_table_data!#REF!)</f>
        <v>#REF!</v>
      </c>
      <c r="P14" s="72" t="e">
        <f>IF(ISBLANK(hyg_table_data!#REF!), "", hyg_table_data!#REF!)</f>
        <v>#REF!</v>
      </c>
      <c r="Q14" s="46"/>
    </row>
    <row r="15" x14ac:dyDescent="0.3">
      <c r="A15" s="34" t="str">
        <f>IF(ISBLANK(hyg_table_data!A13), "", hyg_table_data!A13)</f>
        <v/>
      </c>
      <c r="B15" s="34" t="str">
        <f>IF(ISBLANK(hyg_table_data!B13), "", hyg_table_data!B13)</f>
        <v/>
      </c>
      <c r="C15" s="34" t="str">
        <f>IF(ISBLANK(hyg_table_data!C13), "", hyg_table_data!C13)</f>
        <v/>
      </c>
      <c r="D15" s="69" t="str">
        <f>IF(ISNUMBER(hyg_table_data!D13), hyg_table_data!D13,  "-")</f>
        <v>-</v>
      </c>
      <c r="E15" s="70" t="str">
        <f>IF(ISNUMBER(hyg_table_data!E13), hyg_table_data!E13,  "-")</f>
        <v>-</v>
      </c>
      <c r="F15" s="71" t="str">
        <f>IF(ISNUMBER(hyg_table_data!F13), IF(hyg_table_data!F13&gt;99, "&gt;99", IF(hyg_table_data!F13&lt;1, "&lt;1", hyg_table_data!F13)), "-")</f>
        <v>-</v>
      </c>
      <c r="G15" s="38" t="str">
        <f>IF(ISNUMBER(hyg_table_data!G13), IF(hyg_table_data!G13&gt;99, "&gt;99", IF(hyg_table_data!G13&lt;1, "&lt;1", hyg_table_data!G13)), "-")</f>
        <v>-</v>
      </c>
      <c r="H15" s="38" t="str">
        <f>IF(ISNUMBER(hyg_table_data!H13), IF(hyg_table_data!H13&gt;99, "&gt;99", IF(hyg_table_data!H13&lt;1, "&lt;1", hyg_table_data!H13)), "-")</f>
        <v>-</v>
      </c>
      <c r="I15" s="71" t="str">
        <f>IF(ISNUMBER(hyg_table_data!I13), IF(hyg_table_data!I13&gt;99, "&gt;99", IF(hyg_table_data!I13&lt;1, "&lt;1", hyg_table_data!I13)), "-")</f>
        <v>-</v>
      </c>
      <c r="J15" s="38" t="str">
        <f>IF(ISNUMBER(hyg_table_data!J13), IF(hyg_table_data!J13&gt;99, "&gt;99", IF(hyg_table_data!J13&lt;1, "&lt;1", hyg_table_data!J13)), "-")</f>
        <v>-</v>
      </c>
      <c r="K15" s="38" t="str">
        <f>IF(ISNUMBER(hyg_table_data!K13), IF(hyg_table_data!K13&gt;99, "&gt;99", IF(hyg_table_data!K13&lt;1, "&lt;1", hyg_table_data!K13)), "-")</f>
        <v>-</v>
      </c>
      <c r="L15" s="71" t="str">
        <f>IF(ISNUMBER(hyg_table_data!L13), IF(hyg_table_data!L13&gt;99, "&gt;99", IF(hyg_table_data!L13&lt;1, "&lt;1", hyg_table_data!L13)), "-")</f>
        <v>-</v>
      </c>
      <c r="M15" s="38" t="str">
        <f>IF(ISNUMBER(hyg_table_data!M13), IF(hyg_table_data!M13&gt;99, "&gt;99", IF(hyg_table_data!M13&lt;1, "&lt;1", hyg_table_data!M13)), "-")</f>
        <v>-</v>
      </c>
      <c r="N15" s="38" t="str">
        <f>IF(ISNUMBER(hyg_table_data!N13), IF(hyg_table_data!N13&gt;99, "&gt;99", IF(hyg_table_data!N13&lt;1, "&lt;1", hyg_table_data!N13)), "-")</f>
        <v>-</v>
      </c>
      <c r="O15" s="72" t="e">
        <f>IF(ISBLANK(hyg_table_data!#REF!), "", hyg_table_data!#REF!)</f>
        <v>#REF!</v>
      </c>
      <c r="P15" s="72" t="e">
        <f>IF(ISBLANK(hyg_table_data!#REF!), "", hyg_table_data!#REF!)</f>
        <v>#REF!</v>
      </c>
      <c r="Q15" s="46"/>
    </row>
    <row r="16" x14ac:dyDescent="0.3">
      <c r="A16" s="34" t="str">
        <f>IF(ISBLANK(hyg_table_data!A14), "", hyg_table_data!A14)</f>
        <v/>
      </c>
      <c r="B16" s="34" t="str">
        <f>IF(ISBLANK(hyg_table_data!B14), "", hyg_table_data!B14)</f>
        <v/>
      </c>
      <c r="C16" s="34" t="str">
        <f>IF(ISBLANK(hyg_table_data!C14), "", hyg_table_data!C14)</f>
        <v/>
      </c>
      <c r="D16" s="69" t="str">
        <f>IF(ISNUMBER(hyg_table_data!D14), hyg_table_data!D14,  "-")</f>
        <v>-</v>
      </c>
      <c r="E16" s="70" t="str">
        <f>IF(ISNUMBER(hyg_table_data!E14), hyg_table_data!E14,  "-")</f>
        <v>-</v>
      </c>
      <c r="F16" s="71" t="str">
        <f>IF(ISNUMBER(hyg_table_data!F14), IF(hyg_table_data!F14&gt;99, "&gt;99", IF(hyg_table_data!F14&lt;1, "&lt;1", hyg_table_data!F14)), "-")</f>
        <v>-</v>
      </c>
      <c r="G16" s="38" t="str">
        <f>IF(ISNUMBER(hyg_table_data!G14), IF(hyg_table_data!G14&gt;99, "&gt;99", IF(hyg_table_data!G14&lt;1, "&lt;1", hyg_table_data!G14)), "-")</f>
        <v>-</v>
      </c>
      <c r="H16" s="38" t="str">
        <f>IF(ISNUMBER(hyg_table_data!H14), IF(hyg_table_data!H14&gt;99, "&gt;99", IF(hyg_table_data!H14&lt;1, "&lt;1", hyg_table_data!H14)), "-")</f>
        <v>-</v>
      </c>
      <c r="I16" s="71" t="str">
        <f>IF(ISNUMBER(hyg_table_data!I14), IF(hyg_table_data!I14&gt;99, "&gt;99", IF(hyg_table_data!I14&lt;1, "&lt;1", hyg_table_data!I14)), "-")</f>
        <v>-</v>
      </c>
      <c r="J16" s="38" t="str">
        <f>IF(ISNUMBER(hyg_table_data!J14), IF(hyg_table_data!J14&gt;99, "&gt;99", IF(hyg_table_data!J14&lt;1, "&lt;1", hyg_table_data!J14)), "-")</f>
        <v>-</v>
      </c>
      <c r="K16" s="38" t="str">
        <f>IF(ISNUMBER(hyg_table_data!K14), IF(hyg_table_data!K14&gt;99, "&gt;99", IF(hyg_table_data!K14&lt;1, "&lt;1", hyg_table_data!K14)), "-")</f>
        <v>-</v>
      </c>
      <c r="L16" s="71" t="str">
        <f>IF(ISNUMBER(hyg_table_data!L14), IF(hyg_table_data!L14&gt;99, "&gt;99", IF(hyg_table_data!L14&lt;1, "&lt;1", hyg_table_data!L14)), "-")</f>
        <v>-</v>
      </c>
      <c r="M16" s="38" t="str">
        <f>IF(ISNUMBER(hyg_table_data!M14), IF(hyg_table_data!M14&gt;99, "&gt;99", IF(hyg_table_data!M14&lt;1, "&lt;1", hyg_table_data!M14)), "-")</f>
        <v>-</v>
      </c>
      <c r="N16" s="38" t="str">
        <f>IF(ISNUMBER(hyg_table_data!N14), IF(hyg_table_data!N14&gt;99, "&gt;99", IF(hyg_table_data!N14&lt;1, "&lt;1", hyg_table_data!N14)), "-")</f>
        <v>-</v>
      </c>
      <c r="O16" s="72" t="e">
        <f>IF(ISBLANK(hyg_table_data!#REF!), "", hyg_table_data!#REF!)</f>
        <v>#REF!</v>
      </c>
      <c r="P16" s="72" t="e">
        <f>IF(ISBLANK(hyg_table_data!#REF!), "", hyg_table_data!#REF!)</f>
        <v>#REF!</v>
      </c>
      <c r="Q16" s="46"/>
    </row>
    <row r="17" x14ac:dyDescent="0.3">
      <c r="A17" s="34" t="str">
        <f>IF(ISBLANK(hyg_table_data!A15), "", hyg_table_data!A15)</f>
        <v/>
      </c>
      <c r="B17" s="34" t="str">
        <f>IF(ISBLANK(hyg_table_data!B15), "", hyg_table_data!B15)</f>
        <v/>
      </c>
      <c r="C17" s="34" t="str">
        <f>IF(ISBLANK(hyg_table_data!C15), "", hyg_table_data!C15)</f>
        <v/>
      </c>
      <c r="D17" s="69" t="str">
        <f>IF(ISNUMBER(hyg_table_data!D15), hyg_table_data!D15,  "-")</f>
        <v>-</v>
      </c>
      <c r="E17" s="70" t="str">
        <f>IF(ISNUMBER(hyg_table_data!E15), hyg_table_data!E15,  "-")</f>
        <v>-</v>
      </c>
      <c r="F17" s="71" t="str">
        <f>IF(ISNUMBER(hyg_table_data!F15), IF(hyg_table_data!F15&gt;99, "&gt;99", IF(hyg_table_data!F15&lt;1, "&lt;1", hyg_table_data!F15)), "-")</f>
        <v>-</v>
      </c>
      <c r="G17" s="38" t="str">
        <f>IF(ISNUMBER(hyg_table_data!G15), IF(hyg_table_data!G15&gt;99, "&gt;99", IF(hyg_table_data!G15&lt;1, "&lt;1", hyg_table_data!G15)), "-")</f>
        <v>-</v>
      </c>
      <c r="H17" s="38" t="str">
        <f>IF(ISNUMBER(hyg_table_data!H15), IF(hyg_table_data!H15&gt;99, "&gt;99", IF(hyg_table_data!H15&lt;1, "&lt;1", hyg_table_data!H15)), "-")</f>
        <v>-</v>
      </c>
      <c r="I17" s="71" t="str">
        <f>IF(ISNUMBER(hyg_table_data!I15), IF(hyg_table_data!I15&gt;99, "&gt;99", IF(hyg_table_data!I15&lt;1, "&lt;1", hyg_table_data!I15)), "-")</f>
        <v>-</v>
      </c>
      <c r="J17" s="38" t="str">
        <f>IF(ISNUMBER(hyg_table_data!J15), IF(hyg_table_data!J15&gt;99, "&gt;99", IF(hyg_table_data!J15&lt;1, "&lt;1", hyg_table_data!J15)), "-")</f>
        <v>-</v>
      </c>
      <c r="K17" s="38" t="str">
        <f>IF(ISNUMBER(hyg_table_data!K15), IF(hyg_table_data!K15&gt;99, "&gt;99", IF(hyg_table_data!K15&lt;1, "&lt;1", hyg_table_data!K15)), "-")</f>
        <v>-</v>
      </c>
      <c r="L17" s="71" t="str">
        <f>IF(ISNUMBER(hyg_table_data!L15), IF(hyg_table_data!L15&gt;99, "&gt;99", IF(hyg_table_data!L15&lt;1, "&lt;1", hyg_table_data!L15)), "-")</f>
        <v>-</v>
      </c>
      <c r="M17" s="38" t="str">
        <f>IF(ISNUMBER(hyg_table_data!M15), IF(hyg_table_data!M15&gt;99, "&gt;99", IF(hyg_table_data!M15&lt;1, "&lt;1", hyg_table_data!M15)), "-")</f>
        <v>-</v>
      </c>
      <c r="N17" s="38" t="str">
        <f>IF(ISNUMBER(hyg_table_data!N15), IF(hyg_table_data!N15&gt;99, "&gt;99", IF(hyg_table_data!N15&lt;1, "&lt;1", hyg_table_data!N15)), "-")</f>
        <v>-</v>
      </c>
      <c r="O17" s="72" t="e">
        <f>IF(ISBLANK(hyg_table_data!#REF!), "", hyg_table_data!#REF!)</f>
        <v>#REF!</v>
      </c>
      <c r="P17" s="72" t="e">
        <f>IF(ISBLANK(hyg_table_data!#REF!), "", hyg_table_data!#REF!)</f>
        <v>#REF!</v>
      </c>
      <c r="Q17" s="46"/>
    </row>
    <row r="18" x14ac:dyDescent="0.3">
      <c r="A18" s="34" t="str">
        <f>IF(ISBLANK(hyg_table_data!A16), "", hyg_table_data!A16)</f>
        <v/>
      </c>
      <c r="B18" s="34" t="str">
        <f>IF(ISBLANK(hyg_table_data!B16), "", hyg_table_data!B16)</f>
        <v/>
      </c>
      <c r="C18" s="34" t="str">
        <f>IF(ISBLANK(hyg_table_data!C16), "", hyg_table_data!C16)</f>
        <v/>
      </c>
      <c r="D18" s="69" t="str">
        <f>IF(ISNUMBER(hyg_table_data!D16), hyg_table_data!D16,  "-")</f>
        <v>-</v>
      </c>
      <c r="E18" s="70" t="str">
        <f>IF(ISNUMBER(hyg_table_data!E16), hyg_table_data!E16,  "-")</f>
        <v>-</v>
      </c>
      <c r="F18" s="71" t="str">
        <f>IF(ISNUMBER(hyg_table_data!F16), IF(hyg_table_data!F16&gt;99, "&gt;99", IF(hyg_table_data!F16&lt;1, "&lt;1", hyg_table_data!F16)), "-")</f>
        <v>-</v>
      </c>
      <c r="G18" s="38" t="str">
        <f>IF(ISNUMBER(hyg_table_data!G16), IF(hyg_table_data!G16&gt;99, "&gt;99", IF(hyg_table_data!G16&lt;1, "&lt;1", hyg_table_data!G16)), "-")</f>
        <v>-</v>
      </c>
      <c r="H18" s="38" t="str">
        <f>IF(ISNUMBER(hyg_table_data!H16), IF(hyg_table_data!H16&gt;99, "&gt;99", IF(hyg_table_data!H16&lt;1, "&lt;1", hyg_table_data!H16)), "-")</f>
        <v>-</v>
      </c>
      <c r="I18" s="71" t="str">
        <f>IF(ISNUMBER(hyg_table_data!I16), IF(hyg_table_data!I16&gt;99, "&gt;99", IF(hyg_table_data!I16&lt;1, "&lt;1", hyg_table_data!I16)), "-")</f>
        <v>-</v>
      </c>
      <c r="J18" s="38" t="str">
        <f>IF(ISNUMBER(hyg_table_data!J16), IF(hyg_table_data!J16&gt;99, "&gt;99", IF(hyg_table_data!J16&lt;1, "&lt;1", hyg_table_data!J16)), "-")</f>
        <v>-</v>
      </c>
      <c r="K18" s="38" t="str">
        <f>IF(ISNUMBER(hyg_table_data!K16), IF(hyg_table_data!K16&gt;99, "&gt;99", IF(hyg_table_data!K16&lt;1, "&lt;1", hyg_table_data!K16)), "-")</f>
        <v>-</v>
      </c>
      <c r="L18" s="71" t="str">
        <f>IF(ISNUMBER(hyg_table_data!L16), IF(hyg_table_data!L16&gt;99, "&gt;99", IF(hyg_table_data!L16&lt;1, "&lt;1", hyg_table_data!L16)), "-")</f>
        <v>-</v>
      </c>
      <c r="M18" s="38" t="str">
        <f>IF(ISNUMBER(hyg_table_data!M16), IF(hyg_table_data!M16&gt;99, "&gt;99", IF(hyg_table_data!M16&lt;1, "&lt;1", hyg_table_data!M16)), "-")</f>
        <v>-</v>
      </c>
      <c r="N18" s="38" t="str">
        <f>IF(ISNUMBER(hyg_table_data!N16), IF(hyg_table_data!N16&gt;99, "&gt;99", IF(hyg_table_data!N16&lt;1, "&lt;1", hyg_table_data!N16)), "-")</f>
        <v>-</v>
      </c>
      <c r="O18" s="72" t="e">
        <f>IF(ISBLANK(hyg_table_data!#REF!), "", hyg_table_data!#REF!)</f>
        <v>#REF!</v>
      </c>
      <c r="P18" s="72" t="e">
        <f>IF(ISBLANK(hyg_table_data!#REF!), "", hyg_table_data!#REF!)</f>
        <v>#REF!</v>
      </c>
      <c r="Q18" s="46"/>
    </row>
    <row r="19" x14ac:dyDescent="0.3">
      <c r="A19" s="34" t="str">
        <f>IF(ISBLANK(hyg_table_data!A17), "", hyg_table_data!A17)</f>
        <v/>
      </c>
      <c r="B19" s="34" t="str">
        <f>IF(ISBLANK(hyg_table_data!B17), "", hyg_table_data!B17)</f>
        <v/>
      </c>
      <c r="C19" s="34" t="str">
        <f>IF(ISBLANK(hyg_table_data!C17), "", hyg_table_data!C17)</f>
        <v/>
      </c>
      <c r="D19" s="69" t="str">
        <f>IF(ISNUMBER(hyg_table_data!D17), hyg_table_data!D17,  "-")</f>
        <v>-</v>
      </c>
      <c r="E19" s="70" t="str">
        <f>IF(ISNUMBER(hyg_table_data!E17), hyg_table_data!E17,  "-")</f>
        <v>-</v>
      </c>
      <c r="F19" s="71" t="str">
        <f>IF(ISNUMBER(hyg_table_data!F17), IF(hyg_table_data!F17&gt;99, "&gt;99", IF(hyg_table_data!F17&lt;1, "&lt;1", hyg_table_data!F17)), "-")</f>
        <v>-</v>
      </c>
      <c r="G19" s="38" t="str">
        <f>IF(ISNUMBER(hyg_table_data!G17), IF(hyg_table_data!G17&gt;99, "&gt;99", IF(hyg_table_data!G17&lt;1, "&lt;1", hyg_table_data!G17)), "-")</f>
        <v>-</v>
      </c>
      <c r="H19" s="38" t="str">
        <f>IF(ISNUMBER(hyg_table_data!H17), IF(hyg_table_data!H17&gt;99, "&gt;99", IF(hyg_table_data!H17&lt;1, "&lt;1", hyg_table_data!H17)), "-")</f>
        <v>-</v>
      </c>
      <c r="I19" s="71" t="str">
        <f>IF(ISNUMBER(hyg_table_data!I17), IF(hyg_table_data!I17&gt;99, "&gt;99", IF(hyg_table_data!I17&lt;1, "&lt;1", hyg_table_data!I17)), "-")</f>
        <v>-</v>
      </c>
      <c r="J19" s="38" t="str">
        <f>IF(ISNUMBER(hyg_table_data!J17), IF(hyg_table_data!J17&gt;99, "&gt;99", IF(hyg_table_data!J17&lt;1, "&lt;1", hyg_table_data!J17)), "-")</f>
        <v>-</v>
      </c>
      <c r="K19" s="38" t="str">
        <f>IF(ISNUMBER(hyg_table_data!K17), IF(hyg_table_data!K17&gt;99, "&gt;99", IF(hyg_table_data!K17&lt;1, "&lt;1", hyg_table_data!K17)), "-")</f>
        <v>-</v>
      </c>
      <c r="L19" s="71" t="str">
        <f>IF(ISNUMBER(hyg_table_data!L17), IF(hyg_table_data!L17&gt;99, "&gt;99", IF(hyg_table_data!L17&lt;1, "&lt;1", hyg_table_data!L17)), "-")</f>
        <v>-</v>
      </c>
      <c r="M19" s="38" t="str">
        <f>IF(ISNUMBER(hyg_table_data!M17), IF(hyg_table_data!M17&gt;99, "&gt;99", IF(hyg_table_data!M17&lt;1, "&lt;1", hyg_table_data!M17)), "-")</f>
        <v>-</v>
      </c>
      <c r="N19" s="38" t="str">
        <f>IF(ISNUMBER(hyg_table_data!N17), IF(hyg_table_data!N17&gt;99, "&gt;99", IF(hyg_table_data!N17&lt;1, "&lt;1", hyg_table_data!N17)), "-")</f>
        <v>-</v>
      </c>
      <c r="O19" s="72" t="e">
        <f>IF(ISBLANK(hyg_table_data!#REF!), "", hyg_table_data!#REF!)</f>
        <v>#REF!</v>
      </c>
      <c r="P19" s="72" t="e">
        <f>IF(ISBLANK(hyg_table_data!#REF!), "", hyg_table_data!#REF!)</f>
        <v>#REF!</v>
      </c>
      <c r="Q19" s="46"/>
    </row>
    <row r="20" x14ac:dyDescent="0.3">
      <c r="A20" s="34" t="str">
        <f>IF(ISBLANK(hyg_table_data!A18), "", hyg_table_data!A18)</f>
        <v/>
      </c>
      <c r="B20" s="34" t="str">
        <f>IF(ISBLANK(hyg_table_data!B18), "", hyg_table_data!B18)</f>
        <v/>
      </c>
      <c r="C20" s="34" t="str">
        <f>IF(ISBLANK(hyg_table_data!C18), "", hyg_table_data!C18)</f>
        <v/>
      </c>
      <c r="D20" s="69" t="str">
        <f>IF(ISNUMBER(hyg_table_data!D18), hyg_table_data!D18,  "-")</f>
        <v>-</v>
      </c>
      <c r="E20" s="70" t="str">
        <f>IF(ISNUMBER(hyg_table_data!E18), hyg_table_data!E18,  "-")</f>
        <v>-</v>
      </c>
      <c r="F20" s="71" t="str">
        <f>IF(ISNUMBER(hyg_table_data!F18), IF(hyg_table_data!F18&gt;99, "&gt;99", IF(hyg_table_data!F18&lt;1, "&lt;1", hyg_table_data!F18)), "-")</f>
        <v>-</v>
      </c>
      <c r="G20" s="38" t="str">
        <f>IF(ISNUMBER(hyg_table_data!G18), IF(hyg_table_data!G18&gt;99, "&gt;99", IF(hyg_table_data!G18&lt;1, "&lt;1", hyg_table_data!G18)), "-")</f>
        <v>-</v>
      </c>
      <c r="H20" s="38" t="str">
        <f>IF(ISNUMBER(hyg_table_data!H18), IF(hyg_table_data!H18&gt;99, "&gt;99", IF(hyg_table_data!H18&lt;1, "&lt;1", hyg_table_data!H18)), "-")</f>
        <v>-</v>
      </c>
      <c r="I20" s="71" t="str">
        <f>IF(ISNUMBER(hyg_table_data!I18), IF(hyg_table_data!I18&gt;99, "&gt;99", IF(hyg_table_data!I18&lt;1, "&lt;1", hyg_table_data!I18)), "-")</f>
        <v>-</v>
      </c>
      <c r="J20" s="38" t="str">
        <f>IF(ISNUMBER(hyg_table_data!J18), IF(hyg_table_data!J18&gt;99, "&gt;99", IF(hyg_table_data!J18&lt;1, "&lt;1", hyg_table_data!J18)), "-")</f>
        <v>-</v>
      </c>
      <c r="K20" s="38" t="str">
        <f>IF(ISNUMBER(hyg_table_data!K18), IF(hyg_table_data!K18&gt;99, "&gt;99", IF(hyg_table_data!K18&lt;1, "&lt;1", hyg_table_data!K18)), "-")</f>
        <v>-</v>
      </c>
      <c r="L20" s="71" t="str">
        <f>IF(ISNUMBER(hyg_table_data!L18), IF(hyg_table_data!L18&gt;99, "&gt;99", IF(hyg_table_data!L18&lt;1, "&lt;1", hyg_table_data!L18)), "-")</f>
        <v>-</v>
      </c>
      <c r="M20" s="38" t="str">
        <f>IF(ISNUMBER(hyg_table_data!M18), IF(hyg_table_data!M18&gt;99, "&gt;99", IF(hyg_table_data!M18&lt;1, "&lt;1", hyg_table_data!M18)), "-")</f>
        <v>-</v>
      </c>
      <c r="N20" s="38" t="str">
        <f>IF(ISNUMBER(hyg_table_data!N18), IF(hyg_table_data!N18&gt;99, "&gt;99", IF(hyg_table_data!N18&lt;1, "&lt;1", hyg_table_data!N18)), "-")</f>
        <v>-</v>
      </c>
      <c r="O20" s="72" t="e">
        <f>IF(ISBLANK(hyg_table_data!#REF!), "", hyg_table_data!#REF!)</f>
        <v>#REF!</v>
      </c>
      <c r="P20" s="72" t="e">
        <f>IF(ISBLANK(hyg_table_data!#REF!), "", hyg_table_data!#REF!)</f>
        <v>#REF!</v>
      </c>
      <c r="Q20" s="46"/>
    </row>
    <row r="21" x14ac:dyDescent="0.3">
      <c r="A21" s="34" t="str">
        <f>IF(ISBLANK(hyg_table_data!A19), "", hyg_table_data!A19)</f>
        <v/>
      </c>
      <c r="B21" s="34" t="str">
        <f>IF(ISBLANK(hyg_table_data!B19), "", hyg_table_data!B19)</f>
        <v/>
      </c>
      <c r="C21" s="34" t="str">
        <f>IF(ISBLANK(hyg_table_data!C19), "", hyg_table_data!C19)</f>
        <v/>
      </c>
      <c r="D21" s="69" t="str">
        <f>IF(ISNUMBER(hyg_table_data!D19), hyg_table_data!D19,  "-")</f>
        <v>-</v>
      </c>
      <c r="E21" s="70" t="str">
        <f>IF(ISNUMBER(hyg_table_data!E19), hyg_table_data!E19,  "-")</f>
        <v>-</v>
      </c>
      <c r="F21" s="71" t="str">
        <f>IF(ISNUMBER(hyg_table_data!F19), IF(hyg_table_data!F19&gt;99, "&gt;99", IF(hyg_table_data!F19&lt;1, "&lt;1", hyg_table_data!F19)), "-")</f>
        <v>-</v>
      </c>
      <c r="G21" s="38" t="str">
        <f>IF(ISNUMBER(hyg_table_data!G19), IF(hyg_table_data!G19&gt;99, "&gt;99", IF(hyg_table_data!G19&lt;1, "&lt;1", hyg_table_data!G19)), "-")</f>
        <v>-</v>
      </c>
      <c r="H21" s="38" t="str">
        <f>IF(ISNUMBER(hyg_table_data!H19), IF(hyg_table_data!H19&gt;99, "&gt;99", IF(hyg_table_data!H19&lt;1, "&lt;1", hyg_table_data!H19)), "-")</f>
        <v>-</v>
      </c>
      <c r="I21" s="71" t="str">
        <f>IF(ISNUMBER(hyg_table_data!I19), IF(hyg_table_data!I19&gt;99, "&gt;99", IF(hyg_table_data!I19&lt;1, "&lt;1", hyg_table_data!I19)), "-")</f>
        <v>-</v>
      </c>
      <c r="J21" s="38" t="str">
        <f>IF(ISNUMBER(hyg_table_data!J19), IF(hyg_table_data!J19&gt;99, "&gt;99", IF(hyg_table_data!J19&lt;1, "&lt;1", hyg_table_data!J19)), "-")</f>
        <v>-</v>
      </c>
      <c r="K21" s="38" t="str">
        <f>IF(ISNUMBER(hyg_table_data!K19), IF(hyg_table_data!K19&gt;99, "&gt;99", IF(hyg_table_data!K19&lt;1, "&lt;1", hyg_table_data!K19)), "-")</f>
        <v>-</v>
      </c>
      <c r="L21" s="71" t="str">
        <f>IF(ISNUMBER(hyg_table_data!L19), IF(hyg_table_data!L19&gt;99, "&gt;99", IF(hyg_table_data!L19&lt;1, "&lt;1", hyg_table_data!L19)), "-")</f>
        <v>-</v>
      </c>
      <c r="M21" s="38" t="str">
        <f>IF(ISNUMBER(hyg_table_data!M19), IF(hyg_table_data!M19&gt;99, "&gt;99", IF(hyg_table_data!M19&lt;1, "&lt;1", hyg_table_data!M19)), "-")</f>
        <v>-</v>
      </c>
      <c r="N21" s="38" t="str">
        <f>IF(ISNUMBER(hyg_table_data!N19), IF(hyg_table_data!N19&gt;99, "&gt;99", IF(hyg_table_data!N19&lt;1, "&lt;1", hyg_table_data!N19)), "-")</f>
        <v>-</v>
      </c>
      <c r="O21" s="72" t="e">
        <f>IF(ISBLANK(hyg_table_data!#REF!), "", hyg_table_data!#REF!)</f>
        <v>#REF!</v>
      </c>
      <c r="P21" s="72" t="e">
        <f>IF(ISBLANK(hyg_table_data!#REF!), "", hyg_table_data!#REF!)</f>
        <v>#REF!</v>
      </c>
      <c r="Q21" s="46"/>
    </row>
    <row r="22" x14ac:dyDescent="0.3">
      <c r="A22" s="34" t="str">
        <f>IF(ISBLANK(hyg_table_data!A20), "", hyg_table_data!A20)</f>
        <v/>
      </c>
      <c r="B22" s="34" t="str">
        <f>IF(ISBLANK(hyg_table_data!B20), "", hyg_table_data!B20)</f>
        <v/>
      </c>
      <c r="C22" s="34" t="str">
        <f>IF(ISBLANK(hyg_table_data!C20), "", hyg_table_data!C20)</f>
        <v/>
      </c>
      <c r="D22" s="69" t="str">
        <f>IF(ISNUMBER(hyg_table_data!D20), hyg_table_data!D20,  "-")</f>
        <v>-</v>
      </c>
      <c r="E22" s="70" t="str">
        <f>IF(ISNUMBER(hyg_table_data!E20), hyg_table_data!E20,  "-")</f>
        <v>-</v>
      </c>
      <c r="F22" s="71" t="str">
        <f>IF(ISNUMBER(hyg_table_data!F20), IF(hyg_table_data!F20&gt;99, "&gt;99", IF(hyg_table_data!F20&lt;1, "&lt;1", hyg_table_data!F20)), "-")</f>
        <v>-</v>
      </c>
      <c r="G22" s="38" t="str">
        <f>IF(ISNUMBER(hyg_table_data!G20), IF(hyg_table_data!G20&gt;99, "&gt;99", IF(hyg_table_data!G20&lt;1, "&lt;1", hyg_table_data!G20)), "-")</f>
        <v>-</v>
      </c>
      <c r="H22" s="38" t="str">
        <f>IF(ISNUMBER(hyg_table_data!H20), IF(hyg_table_data!H20&gt;99, "&gt;99", IF(hyg_table_data!H20&lt;1, "&lt;1", hyg_table_data!H20)), "-")</f>
        <v>-</v>
      </c>
      <c r="I22" s="71" t="str">
        <f>IF(ISNUMBER(hyg_table_data!I20), IF(hyg_table_data!I20&gt;99, "&gt;99", IF(hyg_table_data!I20&lt;1, "&lt;1", hyg_table_data!I20)), "-")</f>
        <v>-</v>
      </c>
      <c r="J22" s="38" t="str">
        <f>IF(ISNUMBER(hyg_table_data!J20), IF(hyg_table_data!J20&gt;99, "&gt;99", IF(hyg_table_data!J20&lt;1, "&lt;1", hyg_table_data!J20)), "-")</f>
        <v>-</v>
      </c>
      <c r="K22" s="38" t="str">
        <f>IF(ISNUMBER(hyg_table_data!K20), IF(hyg_table_data!K20&gt;99, "&gt;99", IF(hyg_table_data!K20&lt;1, "&lt;1", hyg_table_data!K20)), "-")</f>
        <v>-</v>
      </c>
      <c r="L22" s="71" t="str">
        <f>IF(ISNUMBER(hyg_table_data!L20), IF(hyg_table_data!L20&gt;99, "&gt;99", IF(hyg_table_data!L20&lt;1, "&lt;1", hyg_table_data!L20)), "-")</f>
        <v>-</v>
      </c>
      <c r="M22" s="38" t="str">
        <f>IF(ISNUMBER(hyg_table_data!M20), IF(hyg_table_data!M20&gt;99, "&gt;99", IF(hyg_table_data!M20&lt;1, "&lt;1", hyg_table_data!M20)), "-")</f>
        <v>-</v>
      </c>
      <c r="N22" s="38" t="str">
        <f>IF(ISNUMBER(hyg_table_data!N20), IF(hyg_table_data!N20&gt;99, "&gt;99", IF(hyg_table_data!N20&lt;1, "&lt;1", hyg_table_data!N20)), "-")</f>
        <v>-</v>
      </c>
      <c r="O22" s="72" t="e">
        <f>IF(ISBLANK(hyg_table_data!#REF!), "", hyg_table_data!#REF!)</f>
        <v>#REF!</v>
      </c>
      <c r="P22" s="72" t="e">
        <f>IF(ISBLANK(hyg_table_data!#REF!), "", hyg_table_data!#REF!)</f>
        <v>#REF!</v>
      </c>
      <c r="Q22" s="46"/>
    </row>
    <row r="23" x14ac:dyDescent="0.3">
      <c r="A23" s="34" t="str">
        <f>IF(ISBLANK(hyg_table_data!A21), "", hyg_table_data!A21)</f>
        <v/>
      </c>
      <c r="B23" s="34" t="str">
        <f>IF(ISBLANK(hyg_table_data!B21), "", hyg_table_data!B21)</f>
        <v/>
      </c>
      <c r="C23" s="34" t="str">
        <f>IF(ISBLANK(hyg_table_data!C21), "", hyg_table_data!C21)</f>
        <v/>
      </c>
      <c r="D23" s="69" t="str">
        <f>IF(ISNUMBER(hyg_table_data!D21), hyg_table_data!D21,  "-")</f>
        <v>-</v>
      </c>
      <c r="E23" s="70" t="str">
        <f>IF(ISNUMBER(hyg_table_data!E21), hyg_table_data!E21,  "-")</f>
        <v>-</v>
      </c>
      <c r="F23" s="71" t="str">
        <f>IF(ISNUMBER(hyg_table_data!F21), IF(hyg_table_data!F21&gt;99, "&gt;99", IF(hyg_table_data!F21&lt;1, "&lt;1", hyg_table_data!F21)), "-")</f>
        <v>-</v>
      </c>
      <c r="G23" s="38" t="str">
        <f>IF(ISNUMBER(hyg_table_data!G21), IF(hyg_table_data!G21&gt;99, "&gt;99", IF(hyg_table_data!G21&lt;1, "&lt;1", hyg_table_data!G21)), "-")</f>
        <v>-</v>
      </c>
      <c r="H23" s="38" t="str">
        <f>IF(ISNUMBER(hyg_table_data!H21), IF(hyg_table_data!H21&gt;99, "&gt;99", IF(hyg_table_data!H21&lt;1, "&lt;1", hyg_table_data!H21)), "-")</f>
        <v>-</v>
      </c>
      <c r="I23" s="71" t="str">
        <f>IF(ISNUMBER(hyg_table_data!I21), IF(hyg_table_data!I21&gt;99, "&gt;99", IF(hyg_table_data!I21&lt;1, "&lt;1", hyg_table_data!I21)), "-")</f>
        <v>-</v>
      </c>
      <c r="J23" s="38" t="str">
        <f>IF(ISNUMBER(hyg_table_data!J21), IF(hyg_table_data!J21&gt;99, "&gt;99", IF(hyg_table_data!J21&lt;1, "&lt;1", hyg_table_data!J21)), "-")</f>
        <v>-</v>
      </c>
      <c r="K23" s="38" t="str">
        <f>IF(ISNUMBER(hyg_table_data!K21), IF(hyg_table_data!K21&gt;99, "&gt;99", IF(hyg_table_data!K21&lt;1, "&lt;1", hyg_table_data!K21)), "-")</f>
        <v>-</v>
      </c>
      <c r="L23" s="71" t="str">
        <f>IF(ISNUMBER(hyg_table_data!L21), IF(hyg_table_data!L21&gt;99, "&gt;99", IF(hyg_table_data!L21&lt;1, "&lt;1", hyg_table_data!L21)), "-")</f>
        <v>-</v>
      </c>
      <c r="M23" s="38" t="str">
        <f>IF(ISNUMBER(hyg_table_data!M21), IF(hyg_table_data!M21&gt;99, "&gt;99", IF(hyg_table_data!M21&lt;1, "&lt;1", hyg_table_data!M21)), "-")</f>
        <v>-</v>
      </c>
      <c r="N23" s="38" t="str">
        <f>IF(ISNUMBER(hyg_table_data!N21), IF(hyg_table_data!N21&gt;99, "&gt;99", IF(hyg_table_data!N21&lt;1, "&lt;1", hyg_table_data!N21)), "-")</f>
        <v>-</v>
      </c>
      <c r="O23" s="72" t="e">
        <f>IF(ISBLANK(hyg_table_data!#REF!), "", hyg_table_data!#REF!)</f>
        <v>#REF!</v>
      </c>
      <c r="P23" s="72" t="e">
        <f>IF(ISBLANK(hyg_table_data!#REF!), "", hyg_table_data!#REF!)</f>
        <v>#REF!</v>
      </c>
      <c r="Q23" s="46"/>
    </row>
    <row r="24" x14ac:dyDescent="0.3">
      <c r="A24" s="34" t="str">
        <f>IF(ISBLANK(hyg_table_data!A22), "", hyg_table_data!A22)</f>
        <v/>
      </c>
      <c r="B24" s="34" t="str">
        <f>IF(ISBLANK(hyg_table_data!B22), "", hyg_table_data!B22)</f>
        <v/>
      </c>
      <c r="C24" s="34" t="str">
        <f>IF(ISBLANK(hyg_table_data!C22), "", hyg_table_data!C22)</f>
        <v/>
      </c>
      <c r="D24" s="69" t="str">
        <f>IF(ISNUMBER(hyg_table_data!D22), hyg_table_data!D22,  "-")</f>
        <v>-</v>
      </c>
      <c r="E24" s="70" t="str">
        <f>IF(ISNUMBER(hyg_table_data!E22), hyg_table_data!E22,  "-")</f>
        <v>-</v>
      </c>
      <c r="F24" s="71" t="str">
        <f>IF(ISNUMBER(hyg_table_data!F22), IF(hyg_table_data!F22&gt;99, "&gt;99", IF(hyg_table_data!F22&lt;1, "&lt;1", hyg_table_data!F22)), "-")</f>
        <v>-</v>
      </c>
      <c r="G24" s="38" t="str">
        <f>IF(ISNUMBER(hyg_table_data!G22), IF(hyg_table_data!G22&gt;99, "&gt;99", IF(hyg_table_data!G22&lt;1, "&lt;1", hyg_table_data!G22)), "-")</f>
        <v>-</v>
      </c>
      <c r="H24" s="38" t="str">
        <f>IF(ISNUMBER(hyg_table_data!H22), IF(hyg_table_data!H22&gt;99, "&gt;99", IF(hyg_table_data!H22&lt;1, "&lt;1", hyg_table_data!H22)), "-")</f>
        <v>-</v>
      </c>
      <c r="I24" s="71" t="str">
        <f>IF(ISNUMBER(hyg_table_data!I22), IF(hyg_table_data!I22&gt;99, "&gt;99", IF(hyg_table_data!I22&lt;1, "&lt;1", hyg_table_data!I22)), "-")</f>
        <v>-</v>
      </c>
      <c r="J24" s="38" t="str">
        <f>IF(ISNUMBER(hyg_table_data!J22), IF(hyg_table_data!J22&gt;99, "&gt;99", IF(hyg_table_data!J22&lt;1, "&lt;1", hyg_table_data!J22)), "-")</f>
        <v>-</v>
      </c>
      <c r="K24" s="38" t="str">
        <f>IF(ISNUMBER(hyg_table_data!K22), IF(hyg_table_data!K22&gt;99, "&gt;99", IF(hyg_table_data!K22&lt;1, "&lt;1", hyg_table_data!K22)), "-")</f>
        <v>-</v>
      </c>
      <c r="L24" s="71" t="str">
        <f>IF(ISNUMBER(hyg_table_data!L22), IF(hyg_table_data!L22&gt;99, "&gt;99", IF(hyg_table_data!L22&lt;1, "&lt;1", hyg_table_data!L22)), "-")</f>
        <v>-</v>
      </c>
      <c r="M24" s="38" t="str">
        <f>IF(ISNUMBER(hyg_table_data!M22), IF(hyg_table_data!M22&gt;99, "&gt;99", IF(hyg_table_data!M22&lt;1, "&lt;1", hyg_table_data!M22)), "-")</f>
        <v>-</v>
      </c>
      <c r="N24" s="38" t="str">
        <f>IF(ISNUMBER(hyg_table_data!N22), IF(hyg_table_data!N22&gt;99, "&gt;99", IF(hyg_table_data!N22&lt;1, "&lt;1", hyg_table_data!N22)), "-")</f>
        <v>-</v>
      </c>
      <c r="O24" s="72" t="e">
        <f>IF(ISBLANK(hyg_table_data!#REF!), "", hyg_table_data!#REF!)</f>
        <v>#REF!</v>
      </c>
      <c r="P24" s="72" t="e">
        <f>IF(ISBLANK(hyg_table_data!#REF!), "", hyg_table_data!#REF!)</f>
        <v>#REF!</v>
      </c>
      <c r="Q24" s="46"/>
    </row>
    <row r="25" x14ac:dyDescent="0.3">
      <c r="A25" s="34" t="str">
        <f>IF(ISBLANK(hyg_table_data!A23), "", hyg_table_data!A23)</f>
        <v/>
      </c>
      <c r="B25" s="34" t="str">
        <f>IF(ISBLANK(hyg_table_data!B23), "", hyg_table_data!B23)</f>
        <v/>
      </c>
      <c r="C25" s="34" t="str">
        <f>IF(ISBLANK(hyg_table_data!C23), "", hyg_table_data!C23)</f>
        <v/>
      </c>
      <c r="D25" s="69" t="str">
        <f>IF(ISNUMBER(hyg_table_data!D23), hyg_table_data!D23,  "-")</f>
        <v>-</v>
      </c>
      <c r="E25" s="70" t="str">
        <f>IF(ISNUMBER(hyg_table_data!E23), hyg_table_data!E23,  "-")</f>
        <v>-</v>
      </c>
      <c r="F25" s="71" t="str">
        <f>IF(ISNUMBER(hyg_table_data!F23), IF(hyg_table_data!F23&gt;99, "&gt;99", IF(hyg_table_data!F23&lt;1, "&lt;1", hyg_table_data!F23)), "-")</f>
        <v>-</v>
      </c>
      <c r="G25" s="38" t="str">
        <f>IF(ISNUMBER(hyg_table_data!G23), IF(hyg_table_data!G23&gt;99, "&gt;99", IF(hyg_table_data!G23&lt;1, "&lt;1", hyg_table_data!G23)), "-")</f>
        <v>-</v>
      </c>
      <c r="H25" s="38" t="str">
        <f>IF(ISNUMBER(hyg_table_data!H23), IF(hyg_table_data!H23&gt;99, "&gt;99", IF(hyg_table_data!H23&lt;1, "&lt;1", hyg_table_data!H23)), "-")</f>
        <v>-</v>
      </c>
      <c r="I25" s="71" t="str">
        <f>IF(ISNUMBER(hyg_table_data!I23), IF(hyg_table_data!I23&gt;99, "&gt;99", IF(hyg_table_data!I23&lt;1, "&lt;1", hyg_table_data!I23)), "-")</f>
        <v>-</v>
      </c>
      <c r="J25" s="38" t="str">
        <f>IF(ISNUMBER(hyg_table_data!J23), IF(hyg_table_data!J23&gt;99, "&gt;99", IF(hyg_table_data!J23&lt;1, "&lt;1", hyg_table_data!J23)), "-")</f>
        <v>-</v>
      </c>
      <c r="K25" s="38" t="str">
        <f>IF(ISNUMBER(hyg_table_data!K23), IF(hyg_table_data!K23&gt;99, "&gt;99", IF(hyg_table_data!K23&lt;1, "&lt;1", hyg_table_data!K23)), "-")</f>
        <v>-</v>
      </c>
      <c r="L25" s="71" t="str">
        <f>IF(ISNUMBER(hyg_table_data!L23), IF(hyg_table_data!L23&gt;99, "&gt;99", IF(hyg_table_data!L23&lt;1, "&lt;1", hyg_table_data!L23)), "-")</f>
        <v>-</v>
      </c>
      <c r="M25" s="38" t="str">
        <f>IF(ISNUMBER(hyg_table_data!M23), IF(hyg_table_data!M23&gt;99, "&gt;99", IF(hyg_table_data!M23&lt;1, "&lt;1", hyg_table_data!M23)), "-")</f>
        <v>-</v>
      </c>
      <c r="N25" s="38" t="str">
        <f>IF(ISNUMBER(hyg_table_data!N23), IF(hyg_table_data!N23&gt;99, "&gt;99", IF(hyg_table_data!N23&lt;1, "&lt;1", hyg_table_data!N23)), "-")</f>
        <v>-</v>
      </c>
      <c r="O25" s="72" t="e">
        <f>IF(ISBLANK(hyg_table_data!#REF!), "", hyg_table_data!#REF!)</f>
        <v>#REF!</v>
      </c>
      <c r="P25" s="72" t="e">
        <f>IF(ISBLANK(hyg_table_data!#REF!), "", hyg_table_data!#REF!)</f>
        <v>#REF!</v>
      </c>
      <c r="Q25" s="46"/>
    </row>
    <row r="26" x14ac:dyDescent="0.3">
      <c r="A26" s="34" t="str">
        <f>IF(ISBLANK(hyg_table_data!A24), "", hyg_table_data!A24)</f>
        <v/>
      </c>
      <c r="B26" s="34" t="str">
        <f>IF(ISBLANK(hyg_table_data!B24), "", hyg_table_data!B24)</f>
        <v/>
      </c>
      <c r="C26" s="34" t="str">
        <f>IF(ISBLANK(hyg_table_data!C24), "", hyg_table_data!C24)</f>
        <v/>
      </c>
      <c r="D26" s="69" t="str">
        <f>IF(ISNUMBER(hyg_table_data!D24), hyg_table_data!D24,  "-")</f>
        <v>-</v>
      </c>
      <c r="E26" s="70" t="str">
        <f>IF(ISNUMBER(hyg_table_data!E24), hyg_table_data!E24,  "-")</f>
        <v>-</v>
      </c>
      <c r="F26" s="71" t="str">
        <f>IF(ISNUMBER(hyg_table_data!F24), IF(hyg_table_data!F24&gt;99, "&gt;99", IF(hyg_table_data!F24&lt;1, "&lt;1", hyg_table_data!F24)), "-")</f>
        <v>-</v>
      </c>
      <c r="G26" s="38" t="str">
        <f>IF(ISNUMBER(hyg_table_data!G24), IF(hyg_table_data!G24&gt;99, "&gt;99", IF(hyg_table_data!G24&lt;1, "&lt;1", hyg_table_data!G24)), "-")</f>
        <v>-</v>
      </c>
      <c r="H26" s="38" t="str">
        <f>IF(ISNUMBER(hyg_table_data!H24), IF(hyg_table_data!H24&gt;99, "&gt;99", IF(hyg_table_data!H24&lt;1, "&lt;1", hyg_table_data!H24)), "-")</f>
        <v>-</v>
      </c>
      <c r="I26" s="71" t="str">
        <f>IF(ISNUMBER(hyg_table_data!I24), IF(hyg_table_data!I24&gt;99, "&gt;99", IF(hyg_table_data!I24&lt;1, "&lt;1", hyg_table_data!I24)), "-")</f>
        <v>-</v>
      </c>
      <c r="J26" s="38" t="str">
        <f>IF(ISNUMBER(hyg_table_data!J24), IF(hyg_table_data!J24&gt;99, "&gt;99", IF(hyg_table_data!J24&lt;1, "&lt;1", hyg_table_data!J24)), "-")</f>
        <v>-</v>
      </c>
      <c r="K26" s="38" t="str">
        <f>IF(ISNUMBER(hyg_table_data!K24), IF(hyg_table_data!K24&gt;99, "&gt;99", IF(hyg_table_data!K24&lt;1, "&lt;1", hyg_table_data!K24)), "-")</f>
        <v>-</v>
      </c>
      <c r="L26" s="71" t="str">
        <f>IF(ISNUMBER(hyg_table_data!L24), IF(hyg_table_data!L24&gt;99, "&gt;99", IF(hyg_table_data!L24&lt;1, "&lt;1", hyg_table_data!L24)), "-")</f>
        <v>-</v>
      </c>
      <c r="M26" s="38" t="str">
        <f>IF(ISNUMBER(hyg_table_data!M24), IF(hyg_table_data!M24&gt;99, "&gt;99", IF(hyg_table_data!M24&lt;1, "&lt;1", hyg_table_data!M24)), "-")</f>
        <v>-</v>
      </c>
      <c r="N26" s="38" t="str">
        <f>IF(ISNUMBER(hyg_table_data!N24), IF(hyg_table_data!N24&gt;99, "&gt;99", IF(hyg_table_data!N24&lt;1, "&lt;1", hyg_table_data!N24)), "-")</f>
        <v>-</v>
      </c>
      <c r="O26" s="72" t="e">
        <f>IF(ISBLANK(hyg_table_data!#REF!), "", hyg_table_data!#REF!)</f>
        <v>#REF!</v>
      </c>
      <c r="P26" s="72" t="e">
        <f>IF(ISBLANK(hyg_table_data!#REF!), "", hyg_table_data!#REF!)</f>
        <v>#REF!</v>
      </c>
      <c r="Q26" s="46"/>
    </row>
    <row r="27" x14ac:dyDescent="0.3">
      <c r="A27" s="34" t="str">
        <f>IF(ISBLANK(hyg_table_data!A25), "", hyg_table_data!A25)</f>
        <v/>
      </c>
      <c r="B27" s="34" t="str">
        <f>IF(ISBLANK(hyg_table_data!B25), "", hyg_table_data!B25)</f>
        <v/>
      </c>
      <c r="C27" s="34" t="str">
        <f>IF(ISBLANK(hyg_table_data!C25), "", hyg_table_data!C25)</f>
        <v/>
      </c>
      <c r="D27" s="69" t="str">
        <f>IF(ISNUMBER(hyg_table_data!D25), hyg_table_data!D25,  "-")</f>
        <v>-</v>
      </c>
      <c r="E27" s="70" t="str">
        <f>IF(ISNUMBER(hyg_table_data!E25), hyg_table_data!E25,  "-")</f>
        <v>-</v>
      </c>
      <c r="F27" s="71" t="str">
        <f>IF(ISNUMBER(hyg_table_data!F25), IF(hyg_table_data!F25&gt;99, "&gt;99", IF(hyg_table_data!F25&lt;1, "&lt;1", hyg_table_data!F25)), "-")</f>
        <v>-</v>
      </c>
      <c r="G27" s="38" t="str">
        <f>IF(ISNUMBER(hyg_table_data!G25), IF(hyg_table_data!G25&gt;99, "&gt;99", IF(hyg_table_data!G25&lt;1, "&lt;1", hyg_table_data!G25)), "-")</f>
        <v>-</v>
      </c>
      <c r="H27" s="38" t="str">
        <f>IF(ISNUMBER(hyg_table_data!H25), IF(hyg_table_data!H25&gt;99, "&gt;99", IF(hyg_table_data!H25&lt;1, "&lt;1", hyg_table_data!H25)), "-")</f>
        <v>-</v>
      </c>
      <c r="I27" s="71" t="str">
        <f>IF(ISNUMBER(hyg_table_data!I25), IF(hyg_table_data!I25&gt;99, "&gt;99", IF(hyg_table_data!I25&lt;1, "&lt;1", hyg_table_data!I25)), "-")</f>
        <v>-</v>
      </c>
      <c r="J27" s="38" t="str">
        <f>IF(ISNUMBER(hyg_table_data!J25), IF(hyg_table_data!J25&gt;99, "&gt;99", IF(hyg_table_data!J25&lt;1, "&lt;1", hyg_table_data!J25)), "-")</f>
        <v>-</v>
      </c>
      <c r="K27" s="38" t="str">
        <f>IF(ISNUMBER(hyg_table_data!K25), IF(hyg_table_data!K25&gt;99, "&gt;99", IF(hyg_table_data!K25&lt;1, "&lt;1", hyg_table_data!K25)), "-")</f>
        <v>-</v>
      </c>
      <c r="L27" s="71" t="str">
        <f>IF(ISNUMBER(hyg_table_data!L25), IF(hyg_table_data!L25&gt;99, "&gt;99", IF(hyg_table_data!L25&lt;1, "&lt;1", hyg_table_data!L25)), "-")</f>
        <v>-</v>
      </c>
      <c r="M27" s="38" t="str">
        <f>IF(ISNUMBER(hyg_table_data!M25), IF(hyg_table_data!M25&gt;99, "&gt;99", IF(hyg_table_data!M25&lt;1, "&lt;1", hyg_table_data!M25)), "-")</f>
        <v>-</v>
      </c>
      <c r="N27" s="38" t="str">
        <f>IF(ISNUMBER(hyg_table_data!N25), IF(hyg_table_data!N25&gt;99, "&gt;99", IF(hyg_table_data!N25&lt;1, "&lt;1", hyg_table_data!N25)), "-")</f>
        <v>-</v>
      </c>
      <c r="O27" s="72" t="e">
        <f>IF(ISBLANK(hyg_table_data!#REF!), "", hyg_table_data!#REF!)</f>
        <v>#REF!</v>
      </c>
      <c r="P27" s="72" t="e">
        <f>IF(ISBLANK(hyg_table_data!#REF!), "", hyg_table_data!#REF!)</f>
        <v>#REF!</v>
      </c>
      <c r="Q27" s="46"/>
    </row>
    <row r="28" x14ac:dyDescent="0.3">
      <c r="A28" s="34" t="str">
        <f>IF(ISBLANK(hyg_table_data!A26), "", hyg_table_data!A26)</f>
        <v/>
      </c>
      <c r="B28" s="34" t="str">
        <f>IF(ISBLANK(hyg_table_data!B26), "", hyg_table_data!B26)</f>
        <v/>
      </c>
      <c r="C28" s="34" t="str">
        <f>IF(ISBLANK(hyg_table_data!C26), "", hyg_table_data!C26)</f>
        <v/>
      </c>
      <c r="D28" s="69" t="str">
        <f>IF(ISNUMBER(hyg_table_data!D26), hyg_table_data!D26,  "-")</f>
        <v>-</v>
      </c>
      <c r="E28" s="70" t="str">
        <f>IF(ISNUMBER(hyg_table_data!E26), hyg_table_data!E26,  "-")</f>
        <v>-</v>
      </c>
      <c r="F28" s="71" t="str">
        <f>IF(ISNUMBER(hyg_table_data!F26), IF(hyg_table_data!F26&gt;99, "&gt;99", IF(hyg_table_data!F26&lt;1, "&lt;1", hyg_table_data!F26)), "-")</f>
        <v>-</v>
      </c>
      <c r="G28" s="38" t="str">
        <f>IF(ISNUMBER(hyg_table_data!G26), IF(hyg_table_data!G26&gt;99, "&gt;99", IF(hyg_table_data!G26&lt;1, "&lt;1", hyg_table_data!G26)), "-")</f>
        <v>-</v>
      </c>
      <c r="H28" s="38" t="str">
        <f>IF(ISNUMBER(hyg_table_data!H26), IF(hyg_table_data!H26&gt;99, "&gt;99", IF(hyg_table_data!H26&lt;1, "&lt;1", hyg_table_data!H26)), "-")</f>
        <v>-</v>
      </c>
      <c r="I28" s="71" t="str">
        <f>IF(ISNUMBER(hyg_table_data!I26), IF(hyg_table_data!I26&gt;99, "&gt;99", IF(hyg_table_data!I26&lt;1, "&lt;1", hyg_table_data!I26)), "-")</f>
        <v>-</v>
      </c>
      <c r="J28" s="38" t="str">
        <f>IF(ISNUMBER(hyg_table_data!J26), IF(hyg_table_data!J26&gt;99, "&gt;99", IF(hyg_table_data!J26&lt;1, "&lt;1", hyg_table_data!J26)), "-")</f>
        <v>-</v>
      </c>
      <c r="K28" s="38" t="str">
        <f>IF(ISNUMBER(hyg_table_data!K26), IF(hyg_table_data!K26&gt;99, "&gt;99", IF(hyg_table_data!K26&lt;1, "&lt;1", hyg_table_data!K26)), "-")</f>
        <v>-</v>
      </c>
      <c r="L28" s="71" t="str">
        <f>IF(ISNUMBER(hyg_table_data!L26), IF(hyg_table_data!L26&gt;99, "&gt;99", IF(hyg_table_data!L26&lt;1, "&lt;1", hyg_table_data!L26)), "-")</f>
        <v>-</v>
      </c>
      <c r="M28" s="38" t="str">
        <f>IF(ISNUMBER(hyg_table_data!M26), IF(hyg_table_data!M26&gt;99, "&gt;99", IF(hyg_table_data!M26&lt;1, "&lt;1", hyg_table_data!M26)), "-")</f>
        <v>-</v>
      </c>
      <c r="N28" s="38" t="str">
        <f>IF(ISNUMBER(hyg_table_data!N26), IF(hyg_table_data!N26&gt;99, "&gt;99", IF(hyg_table_data!N26&lt;1, "&lt;1", hyg_table_data!N26)), "-")</f>
        <v>-</v>
      </c>
      <c r="O28" s="72" t="e">
        <f>IF(ISBLANK(hyg_table_data!#REF!), "", hyg_table_data!#REF!)</f>
        <v>#REF!</v>
      </c>
      <c r="P28" s="72" t="e">
        <f>IF(ISBLANK(hyg_table_data!#REF!), "", hyg_table_data!#REF!)</f>
        <v>#REF!</v>
      </c>
      <c r="Q28" s="46"/>
    </row>
    <row r="29" x14ac:dyDescent="0.3">
      <c r="A29" s="34" t="str">
        <f>IF(ISBLANK(hyg_table_data!A27), "", hyg_table_data!A27)</f>
        <v/>
      </c>
      <c r="B29" s="34" t="str">
        <f>IF(ISBLANK(hyg_table_data!B27), "", hyg_table_data!B27)</f>
        <v/>
      </c>
      <c r="C29" s="34" t="str">
        <f>IF(ISBLANK(hyg_table_data!C27), "", hyg_table_data!C27)</f>
        <v/>
      </c>
      <c r="D29" s="69" t="str">
        <f>IF(ISNUMBER(hyg_table_data!D27), hyg_table_data!D27,  "-")</f>
        <v>-</v>
      </c>
      <c r="E29" s="70" t="str">
        <f>IF(ISNUMBER(hyg_table_data!E27), hyg_table_data!E27,  "-")</f>
        <v>-</v>
      </c>
      <c r="F29" s="71" t="str">
        <f>IF(ISNUMBER(hyg_table_data!F27), IF(hyg_table_data!F27&gt;99, "&gt;99", IF(hyg_table_data!F27&lt;1, "&lt;1", hyg_table_data!F27)), "-")</f>
        <v>-</v>
      </c>
      <c r="G29" s="38" t="str">
        <f>IF(ISNUMBER(hyg_table_data!G27), IF(hyg_table_data!G27&gt;99, "&gt;99", IF(hyg_table_data!G27&lt;1, "&lt;1", hyg_table_data!G27)), "-")</f>
        <v>-</v>
      </c>
      <c r="H29" s="38" t="str">
        <f>IF(ISNUMBER(hyg_table_data!H27), IF(hyg_table_data!H27&gt;99, "&gt;99", IF(hyg_table_data!H27&lt;1, "&lt;1", hyg_table_data!H27)), "-")</f>
        <v>-</v>
      </c>
      <c r="I29" s="71" t="str">
        <f>IF(ISNUMBER(hyg_table_data!I27), IF(hyg_table_data!I27&gt;99, "&gt;99", IF(hyg_table_data!I27&lt;1, "&lt;1", hyg_table_data!I27)), "-")</f>
        <v>-</v>
      </c>
      <c r="J29" s="38" t="str">
        <f>IF(ISNUMBER(hyg_table_data!J27), IF(hyg_table_data!J27&gt;99, "&gt;99", IF(hyg_table_data!J27&lt;1, "&lt;1", hyg_table_data!J27)), "-")</f>
        <v>-</v>
      </c>
      <c r="K29" s="38" t="str">
        <f>IF(ISNUMBER(hyg_table_data!K27), IF(hyg_table_data!K27&gt;99, "&gt;99", IF(hyg_table_data!K27&lt;1, "&lt;1", hyg_table_data!K27)), "-")</f>
        <v>-</v>
      </c>
      <c r="L29" s="71" t="str">
        <f>IF(ISNUMBER(hyg_table_data!L27), IF(hyg_table_data!L27&gt;99, "&gt;99", IF(hyg_table_data!L27&lt;1, "&lt;1", hyg_table_data!L27)), "-")</f>
        <v>-</v>
      </c>
      <c r="M29" s="38" t="str">
        <f>IF(ISNUMBER(hyg_table_data!M27), IF(hyg_table_data!M27&gt;99, "&gt;99", IF(hyg_table_data!M27&lt;1, "&lt;1", hyg_table_data!M27)), "-")</f>
        <v>-</v>
      </c>
      <c r="N29" s="38" t="str">
        <f>IF(ISNUMBER(hyg_table_data!N27), IF(hyg_table_data!N27&gt;99, "&gt;99", IF(hyg_table_data!N27&lt;1, "&lt;1", hyg_table_data!N27)), "-")</f>
        <v>-</v>
      </c>
      <c r="O29" s="72" t="e">
        <f>IF(ISBLANK(hyg_table_data!#REF!), "", hyg_table_data!#REF!)</f>
        <v>#REF!</v>
      </c>
      <c r="P29" s="72" t="e">
        <f>IF(ISBLANK(hyg_table_data!#REF!), "", hyg_table_data!#REF!)</f>
        <v>#REF!</v>
      </c>
      <c r="Q29" s="46"/>
    </row>
    <row r="30" x14ac:dyDescent="0.3">
      <c r="A30" s="34" t="str">
        <f>IF(ISBLANK(hyg_table_data!A28), "", hyg_table_data!A28)</f>
        <v/>
      </c>
      <c r="B30" s="34" t="str">
        <f>IF(ISBLANK(hyg_table_data!B28), "", hyg_table_data!B28)</f>
        <v/>
      </c>
      <c r="C30" s="34" t="str">
        <f>IF(ISBLANK(hyg_table_data!C28), "", hyg_table_data!C28)</f>
        <v/>
      </c>
      <c r="D30" s="69" t="str">
        <f>IF(ISNUMBER(hyg_table_data!D28), hyg_table_data!D28,  "-")</f>
        <v>-</v>
      </c>
      <c r="E30" s="70" t="str">
        <f>IF(ISNUMBER(hyg_table_data!E28), hyg_table_data!E28,  "-")</f>
        <v>-</v>
      </c>
      <c r="F30" s="71" t="str">
        <f>IF(ISNUMBER(hyg_table_data!F28), IF(hyg_table_data!F28&gt;99, "&gt;99", IF(hyg_table_data!F28&lt;1, "&lt;1", hyg_table_data!F28)), "-")</f>
        <v>-</v>
      </c>
      <c r="G30" s="38" t="str">
        <f>IF(ISNUMBER(hyg_table_data!G28), IF(hyg_table_data!G28&gt;99, "&gt;99", IF(hyg_table_data!G28&lt;1, "&lt;1", hyg_table_data!G28)), "-")</f>
        <v>-</v>
      </c>
      <c r="H30" s="38" t="str">
        <f>IF(ISNUMBER(hyg_table_data!H28), IF(hyg_table_data!H28&gt;99, "&gt;99", IF(hyg_table_data!H28&lt;1, "&lt;1", hyg_table_data!H28)), "-")</f>
        <v>-</v>
      </c>
      <c r="I30" s="71" t="str">
        <f>IF(ISNUMBER(hyg_table_data!I28), IF(hyg_table_data!I28&gt;99, "&gt;99", IF(hyg_table_data!I28&lt;1, "&lt;1", hyg_table_data!I28)), "-")</f>
        <v>-</v>
      </c>
      <c r="J30" s="38" t="str">
        <f>IF(ISNUMBER(hyg_table_data!J28), IF(hyg_table_data!J28&gt;99, "&gt;99", IF(hyg_table_data!J28&lt;1, "&lt;1", hyg_table_data!J28)), "-")</f>
        <v>-</v>
      </c>
      <c r="K30" s="38" t="str">
        <f>IF(ISNUMBER(hyg_table_data!K28), IF(hyg_table_data!K28&gt;99, "&gt;99", IF(hyg_table_data!K28&lt;1, "&lt;1", hyg_table_data!K28)), "-")</f>
        <v>-</v>
      </c>
      <c r="L30" s="71" t="str">
        <f>IF(ISNUMBER(hyg_table_data!L28), IF(hyg_table_data!L28&gt;99, "&gt;99", IF(hyg_table_data!L28&lt;1, "&lt;1", hyg_table_data!L28)), "-")</f>
        <v>-</v>
      </c>
      <c r="M30" s="38" t="str">
        <f>IF(ISNUMBER(hyg_table_data!M28), IF(hyg_table_data!M28&gt;99, "&gt;99", IF(hyg_table_data!M28&lt;1, "&lt;1", hyg_table_data!M28)), "-")</f>
        <v>-</v>
      </c>
      <c r="N30" s="38" t="str">
        <f>IF(ISNUMBER(hyg_table_data!N28), IF(hyg_table_data!N28&gt;99, "&gt;99", IF(hyg_table_data!N28&lt;1, "&lt;1", hyg_table_data!N28)), "-")</f>
        <v>-</v>
      </c>
      <c r="O30" s="72" t="e">
        <f>IF(ISBLANK(hyg_table_data!#REF!), "", hyg_table_data!#REF!)</f>
        <v>#REF!</v>
      </c>
      <c r="P30" s="72" t="e">
        <f>IF(ISBLANK(hyg_table_data!#REF!), "", hyg_table_data!#REF!)</f>
        <v>#REF!</v>
      </c>
      <c r="Q30" s="46"/>
    </row>
    <row r="31" x14ac:dyDescent="0.3">
      <c r="A31" s="34" t="str">
        <f>IF(ISBLANK(hyg_table_data!A29), "", hyg_table_data!A29)</f>
        <v/>
      </c>
      <c r="B31" s="34" t="str">
        <f>IF(ISBLANK(hyg_table_data!B29), "", hyg_table_data!B29)</f>
        <v/>
      </c>
      <c r="C31" s="34" t="str">
        <f>IF(ISBLANK(hyg_table_data!C29), "", hyg_table_data!C29)</f>
        <v/>
      </c>
      <c r="D31" s="69" t="str">
        <f>IF(ISNUMBER(hyg_table_data!D29), hyg_table_data!D29,  "-")</f>
        <v>-</v>
      </c>
      <c r="E31" s="70" t="str">
        <f>IF(ISNUMBER(hyg_table_data!E29), hyg_table_data!E29,  "-")</f>
        <v>-</v>
      </c>
      <c r="F31" s="71" t="str">
        <f>IF(ISNUMBER(hyg_table_data!F29), IF(hyg_table_data!F29&gt;99, "&gt;99", IF(hyg_table_data!F29&lt;1, "&lt;1", hyg_table_data!F29)), "-")</f>
        <v>-</v>
      </c>
      <c r="G31" s="38" t="str">
        <f>IF(ISNUMBER(hyg_table_data!G29), IF(hyg_table_data!G29&gt;99, "&gt;99", IF(hyg_table_data!G29&lt;1, "&lt;1", hyg_table_data!G29)), "-")</f>
        <v>-</v>
      </c>
      <c r="H31" s="38" t="str">
        <f>IF(ISNUMBER(hyg_table_data!H29), IF(hyg_table_data!H29&gt;99, "&gt;99", IF(hyg_table_data!H29&lt;1, "&lt;1", hyg_table_data!H29)), "-")</f>
        <v>-</v>
      </c>
      <c r="I31" s="71" t="str">
        <f>IF(ISNUMBER(hyg_table_data!I29), IF(hyg_table_data!I29&gt;99, "&gt;99", IF(hyg_table_data!I29&lt;1, "&lt;1", hyg_table_data!I29)), "-")</f>
        <v>-</v>
      </c>
      <c r="J31" s="38" t="str">
        <f>IF(ISNUMBER(hyg_table_data!J29), IF(hyg_table_data!J29&gt;99, "&gt;99", IF(hyg_table_data!J29&lt;1, "&lt;1", hyg_table_data!J29)), "-")</f>
        <v>-</v>
      </c>
      <c r="K31" s="38" t="str">
        <f>IF(ISNUMBER(hyg_table_data!K29), IF(hyg_table_data!K29&gt;99, "&gt;99", IF(hyg_table_data!K29&lt;1, "&lt;1", hyg_table_data!K29)), "-")</f>
        <v>-</v>
      </c>
      <c r="L31" s="71" t="str">
        <f>IF(ISNUMBER(hyg_table_data!L29), IF(hyg_table_data!L29&gt;99, "&gt;99", IF(hyg_table_data!L29&lt;1, "&lt;1", hyg_table_data!L29)), "-")</f>
        <v>-</v>
      </c>
      <c r="M31" s="38" t="str">
        <f>IF(ISNUMBER(hyg_table_data!M29), IF(hyg_table_data!M29&gt;99, "&gt;99", IF(hyg_table_data!M29&lt;1, "&lt;1", hyg_table_data!M29)), "-")</f>
        <v>-</v>
      </c>
      <c r="N31" s="38" t="str">
        <f>IF(ISNUMBER(hyg_table_data!N29), IF(hyg_table_data!N29&gt;99, "&gt;99", IF(hyg_table_data!N29&lt;1, "&lt;1", hyg_table_data!N29)), "-")</f>
        <v>-</v>
      </c>
      <c r="O31" s="72" t="e">
        <f>IF(ISBLANK(hyg_table_data!#REF!), "", hyg_table_data!#REF!)</f>
        <v>#REF!</v>
      </c>
      <c r="P31" s="72" t="e">
        <f>IF(ISBLANK(hyg_table_data!#REF!), "", hyg_table_data!#REF!)</f>
        <v>#REF!</v>
      </c>
      <c r="Q31" s="46"/>
    </row>
    <row r="32" x14ac:dyDescent="0.3">
      <c r="A32" s="34" t="str">
        <f>IF(ISBLANK(hyg_table_data!A30), "", hyg_table_data!A30)</f>
        <v/>
      </c>
      <c r="B32" s="34" t="str">
        <f>IF(ISBLANK(hyg_table_data!B30), "", hyg_table_data!B30)</f>
        <v/>
      </c>
      <c r="C32" s="34" t="str">
        <f>IF(ISBLANK(hyg_table_data!C30), "", hyg_table_data!C30)</f>
        <v/>
      </c>
      <c r="D32" s="69" t="str">
        <f>IF(ISNUMBER(hyg_table_data!D30), hyg_table_data!D30,  "-")</f>
        <v>-</v>
      </c>
      <c r="E32" s="70" t="str">
        <f>IF(ISNUMBER(hyg_table_data!E30), hyg_table_data!E30,  "-")</f>
        <v>-</v>
      </c>
      <c r="F32" s="71" t="str">
        <f>IF(ISNUMBER(hyg_table_data!F30), IF(hyg_table_data!F30&gt;99, "&gt;99", IF(hyg_table_data!F30&lt;1, "&lt;1", hyg_table_data!F30)), "-")</f>
        <v>-</v>
      </c>
      <c r="G32" s="38" t="str">
        <f>IF(ISNUMBER(hyg_table_data!G30), IF(hyg_table_data!G30&gt;99, "&gt;99", IF(hyg_table_data!G30&lt;1, "&lt;1", hyg_table_data!G30)), "-")</f>
        <v>-</v>
      </c>
      <c r="H32" s="38" t="str">
        <f>IF(ISNUMBER(hyg_table_data!H30), IF(hyg_table_data!H30&gt;99, "&gt;99", IF(hyg_table_data!H30&lt;1, "&lt;1", hyg_table_data!H30)), "-")</f>
        <v>-</v>
      </c>
      <c r="I32" s="71" t="str">
        <f>IF(ISNUMBER(hyg_table_data!I30), IF(hyg_table_data!I30&gt;99, "&gt;99", IF(hyg_table_data!I30&lt;1, "&lt;1", hyg_table_data!I30)), "-")</f>
        <v>-</v>
      </c>
      <c r="J32" s="38" t="str">
        <f>IF(ISNUMBER(hyg_table_data!J30), IF(hyg_table_data!J30&gt;99, "&gt;99", IF(hyg_table_data!J30&lt;1, "&lt;1", hyg_table_data!J30)), "-")</f>
        <v>-</v>
      </c>
      <c r="K32" s="38" t="str">
        <f>IF(ISNUMBER(hyg_table_data!K30), IF(hyg_table_data!K30&gt;99, "&gt;99", IF(hyg_table_data!K30&lt;1, "&lt;1", hyg_table_data!K30)), "-")</f>
        <v>-</v>
      </c>
      <c r="L32" s="71" t="str">
        <f>IF(ISNUMBER(hyg_table_data!L30), IF(hyg_table_data!L30&gt;99, "&gt;99", IF(hyg_table_data!L30&lt;1, "&lt;1", hyg_table_data!L30)), "-")</f>
        <v>-</v>
      </c>
      <c r="M32" s="38" t="str">
        <f>IF(ISNUMBER(hyg_table_data!M30), IF(hyg_table_data!M30&gt;99, "&gt;99", IF(hyg_table_data!M30&lt;1, "&lt;1", hyg_table_data!M30)), "-")</f>
        <v>-</v>
      </c>
      <c r="N32" s="38" t="str">
        <f>IF(ISNUMBER(hyg_table_data!N30), IF(hyg_table_data!N30&gt;99, "&gt;99", IF(hyg_table_data!N30&lt;1, "&lt;1", hyg_table_data!N30)), "-")</f>
        <v>-</v>
      </c>
      <c r="O32" s="72" t="e">
        <f>IF(ISBLANK(hyg_table_data!#REF!), "", hyg_table_data!#REF!)</f>
        <v>#REF!</v>
      </c>
      <c r="P32" s="72" t="e">
        <f>IF(ISBLANK(hyg_table_data!#REF!), "", hyg_table_data!#REF!)</f>
        <v>#REF!</v>
      </c>
      <c r="Q32" s="46"/>
    </row>
    <row r="33" x14ac:dyDescent="0.3">
      <c r="A33" s="34" t="str">
        <f>IF(ISBLANK(hyg_table_data!A31), "", hyg_table_data!A31)</f>
        <v/>
      </c>
      <c r="B33" s="34" t="str">
        <f>IF(ISBLANK(hyg_table_data!B31), "", hyg_table_data!B31)</f>
        <v/>
      </c>
      <c r="C33" s="34" t="str">
        <f>IF(ISBLANK(hyg_table_data!C31), "", hyg_table_data!C31)</f>
        <v/>
      </c>
      <c r="D33" s="69" t="str">
        <f>IF(ISNUMBER(hyg_table_data!D31), hyg_table_data!D31,  "-")</f>
        <v>-</v>
      </c>
      <c r="E33" s="70" t="str">
        <f>IF(ISNUMBER(hyg_table_data!E31), hyg_table_data!E31,  "-")</f>
        <v>-</v>
      </c>
      <c r="F33" s="71" t="str">
        <f>IF(ISNUMBER(hyg_table_data!F31), IF(hyg_table_data!F31&gt;99, "&gt;99", IF(hyg_table_data!F31&lt;1, "&lt;1", hyg_table_data!F31)), "-")</f>
        <v>-</v>
      </c>
      <c r="G33" s="38" t="str">
        <f>IF(ISNUMBER(hyg_table_data!G31), IF(hyg_table_data!G31&gt;99, "&gt;99", IF(hyg_table_data!G31&lt;1, "&lt;1", hyg_table_data!G31)), "-")</f>
        <v>-</v>
      </c>
      <c r="H33" s="38" t="str">
        <f>IF(ISNUMBER(hyg_table_data!H31), IF(hyg_table_data!H31&gt;99, "&gt;99", IF(hyg_table_data!H31&lt;1, "&lt;1", hyg_table_data!H31)), "-")</f>
        <v>-</v>
      </c>
      <c r="I33" s="71" t="str">
        <f>IF(ISNUMBER(hyg_table_data!I31), IF(hyg_table_data!I31&gt;99, "&gt;99", IF(hyg_table_data!I31&lt;1, "&lt;1", hyg_table_data!I31)), "-")</f>
        <v>-</v>
      </c>
      <c r="J33" s="38" t="str">
        <f>IF(ISNUMBER(hyg_table_data!J31), IF(hyg_table_data!J31&gt;99, "&gt;99", IF(hyg_table_data!J31&lt;1, "&lt;1", hyg_table_data!J31)), "-")</f>
        <v>-</v>
      </c>
      <c r="K33" s="38" t="str">
        <f>IF(ISNUMBER(hyg_table_data!K31), IF(hyg_table_data!K31&gt;99, "&gt;99", IF(hyg_table_data!K31&lt;1, "&lt;1", hyg_table_data!K31)), "-")</f>
        <v>-</v>
      </c>
      <c r="L33" s="71" t="str">
        <f>IF(ISNUMBER(hyg_table_data!L31), IF(hyg_table_data!L31&gt;99, "&gt;99", IF(hyg_table_data!L31&lt;1, "&lt;1", hyg_table_data!L31)), "-")</f>
        <v>-</v>
      </c>
      <c r="M33" s="38" t="str">
        <f>IF(ISNUMBER(hyg_table_data!M31), IF(hyg_table_data!M31&gt;99, "&gt;99", IF(hyg_table_data!M31&lt;1, "&lt;1", hyg_table_data!M31)), "-")</f>
        <v>-</v>
      </c>
      <c r="N33" s="38" t="str">
        <f>IF(ISNUMBER(hyg_table_data!N31), IF(hyg_table_data!N31&gt;99, "&gt;99", IF(hyg_table_data!N31&lt;1, "&lt;1", hyg_table_data!N31)), "-")</f>
        <v>-</v>
      </c>
      <c r="O33" s="72" t="e">
        <f>IF(ISBLANK(hyg_table_data!#REF!), "", hyg_table_data!#REF!)</f>
        <v>#REF!</v>
      </c>
      <c r="P33" s="72" t="e">
        <f>IF(ISBLANK(hyg_table_data!#REF!), "", hyg_table_data!#REF!)</f>
        <v>#REF!</v>
      </c>
      <c r="Q33" s="46"/>
    </row>
    <row r="34" x14ac:dyDescent="0.3">
      <c r="A34" s="34" t="str">
        <f>IF(ISBLANK(hyg_table_data!A32), "", hyg_table_data!A32)</f>
        <v/>
      </c>
      <c r="B34" s="34" t="str">
        <f>IF(ISBLANK(hyg_table_data!B32), "", hyg_table_data!B32)</f>
        <v/>
      </c>
      <c r="C34" s="34" t="str">
        <f>IF(ISBLANK(hyg_table_data!C32), "", hyg_table_data!C32)</f>
        <v/>
      </c>
      <c r="D34" s="69" t="str">
        <f>IF(ISNUMBER(hyg_table_data!D32), hyg_table_data!D32,  "-")</f>
        <v>-</v>
      </c>
      <c r="E34" s="70" t="str">
        <f>IF(ISNUMBER(hyg_table_data!E32), hyg_table_data!E32,  "-")</f>
        <v>-</v>
      </c>
      <c r="F34" s="71" t="str">
        <f>IF(ISNUMBER(hyg_table_data!F32), IF(hyg_table_data!F32&gt;99, "&gt;99", IF(hyg_table_data!F32&lt;1, "&lt;1", hyg_table_data!F32)), "-")</f>
        <v>-</v>
      </c>
      <c r="G34" s="38" t="str">
        <f>IF(ISNUMBER(hyg_table_data!G32), IF(hyg_table_data!G32&gt;99, "&gt;99", IF(hyg_table_data!G32&lt;1, "&lt;1", hyg_table_data!G32)), "-")</f>
        <v>-</v>
      </c>
      <c r="H34" s="38" t="str">
        <f>IF(ISNUMBER(hyg_table_data!H32), IF(hyg_table_data!H32&gt;99, "&gt;99", IF(hyg_table_data!H32&lt;1, "&lt;1", hyg_table_data!H32)), "-")</f>
        <v>-</v>
      </c>
      <c r="I34" s="71" t="str">
        <f>IF(ISNUMBER(hyg_table_data!I32), IF(hyg_table_data!I32&gt;99, "&gt;99", IF(hyg_table_data!I32&lt;1, "&lt;1", hyg_table_data!I32)), "-")</f>
        <v>-</v>
      </c>
      <c r="J34" s="38" t="str">
        <f>IF(ISNUMBER(hyg_table_data!J32), IF(hyg_table_data!J32&gt;99, "&gt;99", IF(hyg_table_data!J32&lt;1, "&lt;1", hyg_table_data!J32)), "-")</f>
        <v>-</v>
      </c>
      <c r="K34" s="38" t="str">
        <f>IF(ISNUMBER(hyg_table_data!K32), IF(hyg_table_data!K32&gt;99, "&gt;99", IF(hyg_table_data!K32&lt;1, "&lt;1", hyg_table_data!K32)), "-")</f>
        <v>-</v>
      </c>
      <c r="L34" s="71" t="str">
        <f>IF(ISNUMBER(hyg_table_data!L32), IF(hyg_table_data!L32&gt;99, "&gt;99", IF(hyg_table_data!L32&lt;1, "&lt;1", hyg_table_data!L32)), "-")</f>
        <v>-</v>
      </c>
      <c r="M34" s="38" t="str">
        <f>IF(ISNUMBER(hyg_table_data!M32), IF(hyg_table_data!M32&gt;99, "&gt;99", IF(hyg_table_data!M32&lt;1, "&lt;1", hyg_table_data!M32)), "-")</f>
        <v>-</v>
      </c>
      <c r="N34" s="38" t="str">
        <f>IF(ISNUMBER(hyg_table_data!N32), IF(hyg_table_data!N32&gt;99, "&gt;99", IF(hyg_table_data!N32&lt;1, "&lt;1", hyg_table_data!N32)), "-")</f>
        <v>-</v>
      </c>
      <c r="O34" s="72" t="e">
        <f>IF(ISBLANK(hyg_table_data!#REF!), "", hyg_table_data!#REF!)</f>
        <v>#REF!</v>
      </c>
      <c r="P34" s="72" t="e">
        <f>IF(ISBLANK(hyg_table_data!#REF!), "", hyg_table_data!#REF!)</f>
        <v>#REF!</v>
      </c>
      <c r="Q34" s="46"/>
    </row>
    <row r="35" x14ac:dyDescent="0.3">
      <c r="A35" s="34" t="str">
        <f>IF(ISBLANK(hyg_table_data!A33), "", hyg_table_data!A33)</f>
        <v/>
      </c>
      <c r="B35" s="34" t="str">
        <f>IF(ISBLANK(hyg_table_data!B33), "", hyg_table_data!B33)</f>
        <v/>
      </c>
      <c r="C35" s="34" t="str">
        <f>IF(ISBLANK(hyg_table_data!C33), "", hyg_table_data!C33)</f>
        <v/>
      </c>
      <c r="D35" s="69" t="str">
        <f>IF(ISNUMBER(hyg_table_data!D33), hyg_table_data!D33,  "-")</f>
        <v>-</v>
      </c>
      <c r="E35" s="70" t="str">
        <f>IF(ISNUMBER(hyg_table_data!E33), hyg_table_data!E33,  "-")</f>
        <v>-</v>
      </c>
      <c r="F35" s="71" t="str">
        <f>IF(ISNUMBER(hyg_table_data!F33), IF(hyg_table_data!F33&gt;99, "&gt;99", IF(hyg_table_data!F33&lt;1, "&lt;1", hyg_table_data!F33)), "-")</f>
        <v>-</v>
      </c>
      <c r="G35" s="38" t="str">
        <f>IF(ISNUMBER(hyg_table_data!G33), IF(hyg_table_data!G33&gt;99, "&gt;99", IF(hyg_table_data!G33&lt;1, "&lt;1", hyg_table_data!G33)), "-")</f>
        <v>-</v>
      </c>
      <c r="H35" s="38" t="str">
        <f>IF(ISNUMBER(hyg_table_data!H33), IF(hyg_table_data!H33&gt;99, "&gt;99", IF(hyg_table_data!H33&lt;1, "&lt;1", hyg_table_data!H33)), "-")</f>
        <v>-</v>
      </c>
      <c r="I35" s="71" t="str">
        <f>IF(ISNUMBER(hyg_table_data!I33), IF(hyg_table_data!I33&gt;99, "&gt;99", IF(hyg_table_data!I33&lt;1, "&lt;1", hyg_table_data!I33)), "-")</f>
        <v>-</v>
      </c>
      <c r="J35" s="38" t="str">
        <f>IF(ISNUMBER(hyg_table_data!J33), IF(hyg_table_data!J33&gt;99, "&gt;99", IF(hyg_table_data!J33&lt;1, "&lt;1", hyg_table_data!J33)), "-")</f>
        <v>-</v>
      </c>
      <c r="K35" s="38" t="str">
        <f>IF(ISNUMBER(hyg_table_data!K33), IF(hyg_table_data!K33&gt;99, "&gt;99", IF(hyg_table_data!K33&lt;1, "&lt;1", hyg_table_data!K33)), "-")</f>
        <v>-</v>
      </c>
      <c r="L35" s="71" t="str">
        <f>IF(ISNUMBER(hyg_table_data!L33), IF(hyg_table_data!L33&gt;99, "&gt;99", IF(hyg_table_data!L33&lt;1, "&lt;1", hyg_table_data!L33)), "-")</f>
        <v>-</v>
      </c>
      <c r="M35" s="38" t="str">
        <f>IF(ISNUMBER(hyg_table_data!M33), IF(hyg_table_data!M33&gt;99, "&gt;99", IF(hyg_table_data!M33&lt;1, "&lt;1", hyg_table_data!M33)), "-")</f>
        <v>-</v>
      </c>
      <c r="N35" s="38" t="str">
        <f>IF(ISNUMBER(hyg_table_data!N33), IF(hyg_table_data!N33&gt;99, "&gt;99", IF(hyg_table_data!N33&lt;1, "&lt;1", hyg_table_data!N33)), "-")</f>
        <v>-</v>
      </c>
      <c r="O35" s="72" t="e">
        <f>IF(ISBLANK(hyg_table_data!#REF!), "", hyg_table_data!#REF!)</f>
        <v>#REF!</v>
      </c>
      <c r="P35" s="72" t="e">
        <f>IF(ISBLANK(hyg_table_data!#REF!), "", hyg_table_data!#REF!)</f>
        <v>#REF!</v>
      </c>
      <c r="Q35" s="46"/>
    </row>
    <row r="36" x14ac:dyDescent="0.3">
      <c r="A36" s="34" t="str">
        <f>IF(ISBLANK(hyg_table_data!A34), "", hyg_table_data!A34)</f>
        <v/>
      </c>
      <c r="B36" s="34" t="str">
        <f>IF(ISBLANK(hyg_table_data!B34), "", hyg_table_data!B34)</f>
        <v/>
      </c>
      <c r="C36" s="34" t="str">
        <f>IF(ISBLANK(hyg_table_data!C34), "", hyg_table_data!C34)</f>
        <v/>
      </c>
      <c r="D36" s="69" t="str">
        <f>IF(ISNUMBER(hyg_table_data!D34), hyg_table_data!D34,  "-")</f>
        <v>-</v>
      </c>
      <c r="E36" s="70" t="str">
        <f>IF(ISNUMBER(hyg_table_data!E34), hyg_table_data!E34,  "-")</f>
        <v>-</v>
      </c>
      <c r="F36" s="71" t="str">
        <f>IF(ISNUMBER(hyg_table_data!F34), IF(hyg_table_data!F34&gt;99, "&gt;99", IF(hyg_table_data!F34&lt;1, "&lt;1", hyg_table_data!F34)), "-")</f>
        <v>-</v>
      </c>
      <c r="G36" s="38" t="str">
        <f>IF(ISNUMBER(hyg_table_data!G34), IF(hyg_table_data!G34&gt;99, "&gt;99", IF(hyg_table_data!G34&lt;1, "&lt;1", hyg_table_data!G34)), "-")</f>
        <v>-</v>
      </c>
      <c r="H36" s="38" t="str">
        <f>IF(ISNUMBER(hyg_table_data!H34), IF(hyg_table_data!H34&gt;99, "&gt;99", IF(hyg_table_data!H34&lt;1, "&lt;1", hyg_table_data!H34)), "-")</f>
        <v>-</v>
      </c>
      <c r="I36" s="71" t="str">
        <f>IF(ISNUMBER(hyg_table_data!I34), IF(hyg_table_data!I34&gt;99, "&gt;99", IF(hyg_table_data!I34&lt;1, "&lt;1", hyg_table_data!I34)), "-")</f>
        <v>-</v>
      </c>
      <c r="J36" s="38" t="str">
        <f>IF(ISNUMBER(hyg_table_data!J34), IF(hyg_table_data!J34&gt;99, "&gt;99", IF(hyg_table_data!J34&lt;1, "&lt;1", hyg_table_data!J34)), "-")</f>
        <v>-</v>
      </c>
      <c r="K36" s="38" t="str">
        <f>IF(ISNUMBER(hyg_table_data!K34), IF(hyg_table_data!K34&gt;99, "&gt;99", IF(hyg_table_data!K34&lt;1, "&lt;1", hyg_table_data!K34)), "-")</f>
        <v>-</v>
      </c>
      <c r="L36" s="71" t="str">
        <f>IF(ISNUMBER(hyg_table_data!L34), IF(hyg_table_data!L34&gt;99, "&gt;99", IF(hyg_table_data!L34&lt;1, "&lt;1", hyg_table_data!L34)), "-")</f>
        <v>-</v>
      </c>
      <c r="M36" s="38" t="str">
        <f>IF(ISNUMBER(hyg_table_data!M34), IF(hyg_table_data!M34&gt;99, "&gt;99", IF(hyg_table_data!M34&lt;1, "&lt;1", hyg_table_data!M34)), "-")</f>
        <v>-</v>
      </c>
      <c r="N36" s="38" t="str">
        <f>IF(ISNUMBER(hyg_table_data!N34), IF(hyg_table_data!N34&gt;99, "&gt;99", IF(hyg_table_data!N34&lt;1, "&lt;1", hyg_table_data!N34)), "-")</f>
        <v>-</v>
      </c>
      <c r="O36" s="72" t="e">
        <f>IF(ISBLANK(hyg_table_data!#REF!), "", hyg_table_data!#REF!)</f>
        <v>#REF!</v>
      </c>
      <c r="P36" s="72" t="e">
        <f>IF(ISBLANK(hyg_table_data!#REF!), "", hyg_table_data!#REF!)</f>
        <v>#REF!</v>
      </c>
      <c r="Q36" s="46"/>
    </row>
    <row r="37" x14ac:dyDescent="0.3">
      <c r="A37" s="34" t="str">
        <f>IF(ISBLANK(hyg_table_data!A35), "", hyg_table_data!A35)</f>
        <v/>
      </c>
      <c r="B37" s="34" t="str">
        <f>IF(ISBLANK(hyg_table_data!B35), "", hyg_table_data!B35)</f>
        <v/>
      </c>
      <c r="C37" s="34" t="str">
        <f>IF(ISBLANK(hyg_table_data!C35), "", hyg_table_data!C35)</f>
        <v/>
      </c>
      <c r="D37" s="69" t="str">
        <f>IF(ISNUMBER(hyg_table_data!D35), hyg_table_data!D35,  "-")</f>
        <v>-</v>
      </c>
      <c r="E37" s="70" t="str">
        <f>IF(ISNUMBER(hyg_table_data!E35), hyg_table_data!E35,  "-")</f>
        <v>-</v>
      </c>
      <c r="F37" s="71" t="str">
        <f>IF(ISNUMBER(hyg_table_data!F35), IF(hyg_table_data!F35&gt;99, "&gt;99", IF(hyg_table_data!F35&lt;1, "&lt;1", hyg_table_data!F35)), "-")</f>
        <v>-</v>
      </c>
      <c r="G37" s="38" t="str">
        <f>IF(ISNUMBER(hyg_table_data!G35), IF(hyg_table_data!G35&gt;99, "&gt;99", IF(hyg_table_data!G35&lt;1, "&lt;1", hyg_table_data!G35)), "-")</f>
        <v>-</v>
      </c>
      <c r="H37" s="38" t="str">
        <f>IF(ISNUMBER(hyg_table_data!H35), IF(hyg_table_data!H35&gt;99, "&gt;99", IF(hyg_table_data!H35&lt;1, "&lt;1", hyg_table_data!H35)), "-")</f>
        <v>-</v>
      </c>
      <c r="I37" s="71" t="str">
        <f>IF(ISNUMBER(hyg_table_data!I35), IF(hyg_table_data!I35&gt;99, "&gt;99", IF(hyg_table_data!I35&lt;1, "&lt;1", hyg_table_data!I35)), "-")</f>
        <v>-</v>
      </c>
      <c r="J37" s="38" t="str">
        <f>IF(ISNUMBER(hyg_table_data!J35), IF(hyg_table_data!J35&gt;99, "&gt;99", IF(hyg_table_data!J35&lt;1, "&lt;1", hyg_table_data!J35)), "-")</f>
        <v>-</v>
      </c>
      <c r="K37" s="38" t="str">
        <f>IF(ISNUMBER(hyg_table_data!K35), IF(hyg_table_data!K35&gt;99, "&gt;99", IF(hyg_table_data!K35&lt;1, "&lt;1", hyg_table_data!K35)), "-")</f>
        <v>-</v>
      </c>
      <c r="L37" s="71" t="str">
        <f>IF(ISNUMBER(hyg_table_data!L35), IF(hyg_table_data!L35&gt;99, "&gt;99", IF(hyg_table_data!L35&lt;1, "&lt;1", hyg_table_data!L35)), "-")</f>
        <v>-</v>
      </c>
      <c r="M37" s="38" t="str">
        <f>IF(ISNUMBER(hyg_table_data!M35), IF(hyg_table_data!M35&gt;99, "&gt;99", IF(hyg_table_data!M35&lt;1, "&lt;1", hyg_table_data!M35)), "-")</f>
        <v>-</v>
      </c>
      <c r="N37" s="38" t="str">
        <f>IF(ISNUMBER(hyg_table_data!N35), IF(hyg_table_data!N35&gt;99, "&gt;99", IF(hyg_table_data!N35&lt;1, "&lt;1", hyg_table_data!N35)), "-")</f>
        <v>-</v>
      </c>
      <c r="O37" s="72" t="e">
        <f>IF(ISBLANK(hyg_table_data!#REF!), "", hyg_table_data!#REF!)</f>
        <v>#REF!</v>
      </c>
      <c r="P37" s="72" t="e">
        <f>IF(ISBLANK(hyg_table_data!#REF!), "", hyg_table_data!#REF!)</f>
        <v>#REF!</v>
      </c>
      <c r="Q37" s="46"/>
    </row>
    <row r="38" x14ac:dyDescent="0.3">
      <c r="A38" s="34" t="str">
        <f>IF(ISBLANK(hyg_table_data!A36), "", hyg_table_data!A36)</f>
        <v/>
      </c>
      <c r="B38" s="34" t="str">
        <f>IF(ISBLANK(hyg_table_data!B36), "", hyg_table_data!B36)</f>
        <v/>
      </c>
      <c r="C38" s="34" t="str">
        <f>IF(ISBLANK(hyg_table_data!C36), "", hyg_table_data!C36)</f>
        <v/>
      </c>
      <c r="D38" s="69" t="str">
        <f>IF(ISNUMBER(hyg_table_data!D36), hyg_table_data!D36,  "-")</f>
        <v>-</v>
      </c>
      <c r="E38" s="70" t="str">
        <f>IF(ISNUMBER(hyg_table_data!E36), hyg_table_data!E36,  "-")</f>
        <v>-</v>
      </c>
      <c r="F38" s="71" t="str">
        <f>IF(ISNUMBER(hyg_table_data!F36), IF(hyg_table_data!F36&gt;99, "&gt;99", IF(hyg_table_data!F36&lt;1, "&lt;1", hyg_table_data!F36)), "-")</f>
        <v>-</v>
      </c>
      <c r="G38" s="38" t="str">
        <f>IF(ISNUMBER(hyg_table_data!G36), IF(hyg_table_data!G36&gt;99, "&gt;99", IF(hyg_table_data!G36&lt;1, "&lt;1", hyg_table_data!G36)), "-")</f>
        <v>-</v>
      </c>
      <c r="H38" s="38" t="str">
        <f>IF(ISNUMBER(hyg_table_data!H36), IF(hyg_table_data!H36&gt;99, "&gt;99", IF(hyg_table_data!H36&lt;1, "&lt;1", hyg_table_data!H36)), "-")</f>
        <v>-</v>
      </c>
      <c r="I38" s="71" t="str">
        <f>IF(ISNUMBER(hyg_table_data!I36), IF(hyg_table_data!I36&gt;99, "&gt;99", IF(hyg_table_data!I36&lt;1, "&lt;1", hyg_table_data!I36)), "-")</f>
        <v>-</v>
      </c>
      <c r="J38" s="38" t="str">
        <f>IF(ISNUMBER(hyg_table_data!J36), IF(hyg_table_data!J36&gt;99, "&gt;99", IF(hyg_table_data!J36&lt;1, "&lt;1", hyg_table_data!J36)), "-")</f>
        <v>-</v>
      </c>
      <c r="K38" s="38" t="str">
        <f>IF(ISNUMBER(hyg_table_data!K36), IF(hyg_table_data!K36&gt;99, "&gt;99", IF(hyg_table_data!K36&lt;1, "&lt;1", hyg_table_data!K36)), "-")</f>
        <v>-</v>
      </c>
      <c r="L38" s="71" t="str">
        <f>IF(ISNUMBER(hyg_table_data!L36), IF(hyg_table_data!L36&gt;99, "&gt;99", IF(hyg_table_data!L36&lt;1, "&lt;1", hyg_table_data!L36)), "-")</f>
        <v>-</v>
      </c>
      <c r="M38" s="38" t="str">
        <f>IF(ISNUMBER(hyg_table_data!M36), IF(hyg_table_data!M36&gt;99, "&gt;99", IF(hyg_table_data!M36&lt;1, "&lt;1", hyg_table_data!M36)), "-")</f>
        <v>-</v>
      </c>
      <c r="N38" s="38" t="str">
        <f>IF(ISNUMBER(hyg_table_data!N36), IF(hyg_table_data!N36&gt;99, "&gt;99", IF(hyg_table_data!N36&lt;1, "&lt;1", hyg_table_data!N36)), "-")</f>
        <v>-</v>
      </c>
      <c r="O38" s="72" t="e">
        <f>IF(ISBLANK(hyg_table_data!#REF!), "", hyg_table_data!#REF!)</f>
        <v>#REF!</v>
      </c>
      <c r="P38" s="72" t="e">
        <f>IF(ISBLANK(hyg_table_data!#REF!), "", hyg_table_data!#REF!)</f>
        <v>#REF!</v>
      </c>
      <c r="Q38" s="46"/>
    </row>
    <row r="39" x14ac:dyDescent="0.3">
      <c r="A39" s="34" t="str">
        <f>IF(ISBLANK(hyg_table_data!A37), "", hyg_table_data!A37)</f>
        <v/>
      </c>
      <c r="B39" s="34" t="str">
        <f>IF(ISBLANK(hyg_table_data!B37), "", hyg_table_data!B37)</f>
        <v/>
      </c>
      <c r="C39" s="34" t="str">
        <f>IF(ISBLANK(hyg_table_data!C37), "", hyg_table_data!C37)</f>
        <v/>
      </c>
      <c r="D39" s="69" t="str">
        <f>IF(ISNUMBER(hyg_table_data!D37), hyg_table_data!D37,  "-")</f>
        <v>-</v>
      </c>
      <c r="E39" s="70" t="str">
        <f>IF(ISNUMBER(hyg_table_data!E37), hyg_table_data!E37,  "-")</f>
        <v>-</v>
      </c>
      <c r="F39" s="71" t="str">
        <f>IF(ISNUMBER(hyg_table_data!F37), IF(hyg_table_data!F37&gt;99, "&gt;99", IF(hyg_table_data!F37&lt;1, "&lt;1", hyg_table_data!F37)), "-")</f>
        <v>-</v>
      </c>
      <c r="G39" s="38" t="str">
        <f>IF(ISNUMBER(hyg_table_data!G37), IF(hyg_table_data!G37&gt;99, "&gt;99", IF(hyg_table_data!G37&lt;1, "&lt;1", hyg_table_data!G37)), "-")</f>
        <v>-</v>
      </c>
      <c r="H39" s="38" t="str">
        <f>IF(ISNUMBER(hyg_table_data!H37), IF(hyg_table_data!H37&gt;99, "&gt;99", IF(hyg_table_data!H37&lt;1, "&lt;1", hyg_table_data!H37)), "-")</f>
        <v>-</v>
      </c>
      <c r="I39" s="71" t="str">
        <f>IF(ISNUMBER(hyg_table_data!I37), IF(hyg_table_data!I37&gt;99, "&gt;99", IF(hyg_table_data!I37&lt;1, "&lt;1", hyg_table_data!I37)), "-")</f>
        <v>-</v>
      </c>
      <c r="J39" s="38" t="str">
        <f>IF(ISNUMBER(hyg_table_data!J37), IF(hyg_table_data!J37&gt;99, "&gt;99", IF(hyg_table_data!J37&lt;1, "&lt;1", hyg_table_data!J37)), "-")</f>
        <v>-</v>
      </c>
      <c r="K39" s="38" t="str">
        <f>IF(ISNUMBER(hyg_table_data!K37), IF(hyg_table_data!K37&gt;99, "&gt;99", IF(hyg_table_data!K37&lt;1, "&lt;1", hyg_table_data!K37)), "-")</f>
        <v>-</v>
      </c>
      <c r="L39" s="71" t="str">
        <f>IF(ISNUMBER(hyg_table_data!L37), IF(hyg_table_data!L37&gt;99, "&gt;99", IF(hyg_table_data!L37&lt;1, "&lt;1", hyg_table_data!L37)), "-")</f>
        <v>-</v>
      </c>
      <c r="M39" s="38" t="str">
        <f>IF(ISNUMBER(hyg_table_data!M37), IF(hyg_table_data!M37&gt;99, "&gt;99", IF(hyg_table_data!M37&lt;1, "&lt;1", hyg_table_data!M37)), "-")</f>
        <v>-</v>
      </c>
      <c r="N39" s="38" t="str">
        <f>IF(ISNUMBER(hyg_table_data!N37), IF(hyg_table_data!N37&gt;99, "&gt;99", IF(hyg_table_data!N37&lt;1, "&lt;1", hyg_table_data!N37)), "-")</f>
        <v>-</v>
      </c>
      <c r="O39" s="72" t="e">
        <f>IF(ISBLANK(hyg_table_data!#REF!), "", hyg_table_data!#REF!)</f>
        <v>#REF!</v>
      </c>
      <c r="P39" s="72" t="e">
        <f>IF(ISBLANK(hyg_table_data!#REF!), "", hyg_table_data!#REF!)</f>
        <v>#REF!</v>
      </c>
      <c r="Q39" s="46"/>
    </row>
    <row r="40" x14ac:dyDescent="0.3">
      <c r="A40" s="34" t="str">
        <f>IF(ISBLANK(hyg_table_data!A38), "", hyg_table_data!A38)</f>
        <v/>
      </c>
      <c r="B40" s="34" t="str">
        <f>IF(ISBLANK(hyg_table_data!B38), "", hyg_table_data!B38)</f>
        <v/>
      </c>
      <c r="C40" s="34" t="str">
        <f>IF(ISBLANK(hyg_table_data!C38), "", hyg_table_data!C38)</f>
        <v/>
      </c>
      <c r="D40" s="69" t="str">
        <f>IF(ISNUMBER(hyg_table_data!D38), hyg_table_data!D38,  "-")</f>
        <v>-</v>
      </c>
      <c r="E40" s="70" t="str">
        <f>IF(ISNUMBER(hyg_table_data!E38), hyg_table_data!E38,  "-")</f>
        <v>-</v>
      </c>
      <c r="F40" s="71" t="str">
        <f>IF(ISNUMBER(hyg_table_data!F38), IF(hyg_table_data!F38&gt;99, "&gt;99", IF(hyg_table_data!F38&lt;1, "&lt;1", hyg_table_data!F38)), "-")</f>
        <v>-</v>
      </c>
      <c r="G40" s="38" t="str">
        <f>IF(ISNUMBER(hyg_table_data!G38), IF(hyg_table_data!G38&gt;99, "&gt;99", IF(hyg_table_data!G38&lt;1, "&lt;1", hyg_table_data!G38)), "-")</f>
        <v>-</v>
      </c>
      <c r="H40" s="38" t="str">
        <f>IF(ISNUMBER(hyg_table_data!H38), IF(hyg_table_data!H38&gt;99, "&gt;99", IF(hyg_table_data!H38&lt;1, "&lt;1", hyg_table_data!H38)), "-")</f>
        <v>-</v>
      </c>
      <c r="I40" s="71" t="str">
        <f>IF(ISNUMBER(hyg_table_data!I38), IF(hyg_table_data!I38&gt;99, "&gt;99", IF(hyg_table_data!I38&lt;1, "&lt;1", hyg_table_data!I38)), "-")</f>
        <v>-</v>
      </c>
      <c r="J40" s="38" t="str">
        <f>IF(ISNUMBER(hyg_table_data!J38), IF(hyg_table_data!J38&gt;99, "&gt;99", IF(hyg_table_data!J38&lt;1, "&lt;1", hyg_table_data!J38)), "-")</f>
        <v>-</v>
      </c>
      <c r="K40" s="38" t="str">
        <f>IF(ISNUMBER(hyg_table_data!K38), IF(hyg_table_data!K38&gt;99, "&gt;99", IF(hyg_table_data!K38&lt;1, "&lt;1", hyg_table_data!K38)), "-")</f>
        <v>-</v>
      </c>
      <c r="L40" s="71" t="str">
        <f>IF(ISNUMBER(hyg_table_data!L38), IF(hyg_table_data!L38&gt;99, "&gt;99", IF(hyg_table_data!L38&lt;1, "&lt;1", hyg_table_data!L38)), "-")</f>
        <v>-</v>
      </c>
      <c r="M40" s="38" t="str">
        <f>IF(ISNUMBER(hyg_table_data!M38), IF(hyg_table_data!M38&gt;99, "&gt;99", IF(hyg_table_data!M38&lt;1, "&lt;1", hyg_table_data!M38)), "-")</f>
        <v>-</v>
      </c>
      <c r="N40" s="38" t="str">
        <f>IF(ISNUMBER(hyg_table_data!N38), IF(hyg_table_data!N38&gt;99, "&gt;99", IF(hyg_table_data!N38&lt;1, "&lt;1", hyg_table_data!N38)), "-")</f>
        <v>-</v>
      </c>
      <c r="O40" s="72" t="e">
        <f>IF(ISBLANK(hyg_table_data!#REF!), "", hyg_table_data!#REF!)</f>
        <v>#REF!</v>
      </c>
      <c r="P40" s="72" t="e">
        <f>IF(ISBLANK(hyg_table_data!#REF!), "", hyg_table_data!#REF!)</f>
        <v>#REF!</v>
      </c>
      <c r="Q40" s="46"/>
    </row>
    <row r="41" x14ac:dyDescent="0.3">
      <c r="A41" s="34" t="str">
        <f>IF(ISBLANK(hyg_table_data!A39), "", hyg_table_data!A39)</f>
        <v/>
      </c>
      <c r="B41" s="34" t="str">
        <f>IF(ISBLANK(hyg_table_data!B39), "", hyg_table_data!B39)</f>
        <v/>
      </c>
      <c r="C41" s="34" t="str">
        <f>IF(ISBLANK(hyg_table_data!C39), "", hyg_table_data!C39)</f>
        <v/>
      </c>
      <c r="D41" s="69" t="str">
        <f>IF(ISNUMBER(hyg_table_data!D39), hyg_table_data!D39,  "-")</f>
        <v>-</v>
      </c>
      <c r="E41" s="70" t="str">
        <f>IF(ISNUMBER(hyg_table_data!E39), hyg_table_data!E39,  "-")</f>
        <v>-</v>
      </c>
      <c r="F41" s="71" t="str">
        <f>IF(ISNUMBER(hyg_table_data!F39), IF(hyg_table_data!F39&gt;99, "&gt;99", IF(hyg_table_data!F39&lt;1, "&lt;1", hyg_table_data!F39)), "-")</f>
        <v>-</v>
      </c>
      <c r="G41" s="38" t="str">
        <f>IF(ISNUMBER(hyg_table_data!G39), IF(hyg_table_data!G39&gt;99, "&gt;99", IF(hyg_table_data!G39&lt;1, "&lt;1", hyg_table_data!G39)), "-")</f>
        <v>-</v>
      </c>
      <c r="H41" s="38" t="str">
        <f>IF(ISNUMBER(hyg_table_data!H39), IF(hyg_table_data!H39&gt;99, "&gt;99", IF(hyg_table_data!H39&lt;1, "&lt;1", hyg_table_data!H39)), "-")</f>
        <v>-</v>
      </c>
      <c r="I41" s="71" t="str">
        <f>IF(ISNUMBER(hyg_table_data!I39), IF(hyg_table_data!I39&gt;99, "&gt;99", IF(hyg_table_data!I39&lt;1, "&lt;1", hyg_table_data!I39)), "-")</f>
        <v>-</v>
      </c>
      <c r="J41" s="38" t="str">
        <f>IF(ISNUMBER(hyg_table_data!J39), IF(hyg_table_data!J39&gt;99, "&gt;99", IF(hyg_table_data!J39&lt;1, "&lt;1", hyg_table_data!J39)), "-")</f>
        <v>-</v>
      </c>
      <c r="K41" s="38" t="str">
        <f>IF(ISNUMBER(hyg_table_data!K39), IF(hyg_table_data!K39&gt;99, "&gt;99", IF(hyg_table_data!K39&lt;1, "&lt;1", hyg_table_data!K39)), "-")</f>
        <v>-</v>
      </c>
      <c r="L41" s="71" t="str">
        <f>IF(ISNUMBER(hyg_table_data!L39), IF(hyg_table_data!L39&gt;99, "&gt;99", IF(hyg_table_data!L39&lt;1, "&lt;1", hyg_table_data!L39)), "-")</f>
        <v>-</v>
      </c>
      <c r="M41" s="38" t="str">
        <f>IF(ISNUMBER(hyg_table_data!M39), IF(hyg_table_data!M39&gt;99, "&gt;99", IF(hyg_table_data!M39&lt;1, "&lt;1", hyg_table_data!M39)), "-")</f>
        <v>-</v>
      </c>
      <c r="N41" s="38" t="str">
        <f>IF(ISNUMBER(hyg_table_data!N39), IF(hyg_table_data!N39&gt;99, "&gt;99", IF(hyg_table_data!N39&lt;1, "&lt;1", hyg_table_data!N39)), "-")</f>
        <v>-</v>
      </c>
      <c r="O41" s="72" t="e">
        <f>IF(ISBLANK(hyg_table_data!#REF!), "", hyg_table_data!#REF!)</f>
        <v>#REF!</v>
      </c>
      <c r="P41" s="72" t="e">
        <f>IF(ISBLANK(hyg_table_data!#REF!), "", hyg_table_data!#REF!)</f>
        <v>#REF!</v>
      </c>
      <c r="Q41" s="46"/>
    </row>
    <row r="42" x14ac:dyDescent="0.3">
      <c r="A42" s="34" t="str">
        <f>IF(ISBLANK(hyg_table_data!A40), "", hyg_table_data!A40)</f>
        <v/>
      </c>
      <c r="B42" s="34" t="str">
        <f>IF(ISBLANK(hyg_table_data!B40), "", hyg_table_data!B40)</f>
        <v/>
      </c>
      <c r="C42" s="34" t="str">
        <f>IF(ISBLANK(hyg_table_data!C40), "", hyg_table_data!C40)</f>
        <v/>
      </c>
      <c r="D42" s="69" t="str">
        <f>IF(ISNUMBER(hyg_table_data!D40), hyg_table_data!D40,  "-")</f>
        <v>-</v>
      </c>
      <c r="E42" s="70" t="str">
        <f>IF(ISNUMBER(hyg_table_data!E40), hyg_table_data!E40,  "-")</f>
        <v>-</v>
      </c>
      <c r="F42" s="71" t="str">
        <f>IF(ISNUMBER(hyg_table_data!F40), IF(hyg_table_data!F40&gt;99, "&gt;99", IF(hyg_table_data!F40&lt;1, "&lt;1", hyg_table_data!F40)), "-")</f>
        <v>-</v>
      </c>
      <c r="G42" s="38" t="str">
        <f>IF(ISNUMBER(hyg_table_data!G40), IF(hyg_table_data!G40&gt;99, "&gt;99", IF(hyg_table_data!G40&lt;1, "&lt;1", hyg_table_data!G40)), "-")</f>
        <v>-</v>
      </c>
      <c r="H42" s="38" t="str">
        <f>IF(ISNUMBER(hyg_table_data!H40), IF(hyg_table_data!H40&gt;99, "&gt;99", IF(hyg_table_data!H40&lt;1, "&lt;1", hyg_table_data!H40)), "-")</f>
        <v>-</v>
      </c>
      <c r="I42" s="71" t="str">
        <f>IF(ISNUMBER(hyg_table_data!I40), IF(hyg_table_data!I40&gt;99, "&gt;99", IF(hyg_table_data!I40&lt;1, "&lt;1", hyg_table_data!I40)), "-")</f>
        <v>-</v>
      </c>
      <c r="J42" s="38" t="str">
        <f>IF(ISNUMBER(hyg_table_data!J40), IF(hyg_table_data!J40&gt;99, "&gt;99", IF(hyg_table_data!J40&lt;1, "&lt;1", hyg_table_data!J40)), "-")</f>
        <v>-</v>
      </c>
      <c r="K42" s="38" t="str">
        <f>IF(ISNUMBER(hyg_table_data!K40), IF(hyg_table_data!K40&gt;99, "&gt;99", IF(hyg_table_data!K40&lt;1, "&lt;1", hyg_table_data!K40)), "-")</f>
        <v>-</v>
      </c>
      <c r="L42" s="71" t="str">
        <f>IF(ISNUMBER(hyg_table_data!L40), IF(hyg_table_data!L40&gt;99, "&gt;99", IF(hyg_table_data!L40&lt;1, "&lt;1", hyg_table_data!L40)), "-")</f>
        <v>-</v>
      </c>
      <c r="M42" s="38" t="str">
        <f>IF(ISNUMBER(hyg_table_data!M40), IF(hyg_table_data!M40&gt;99, "&gt;99", IF(hyg_table_data!M40&lt;1, "&lt;1", hyg_table_data!M40)), "-")</f>
        <v>-</v>
      </c>
      <c r="N42" s="38" t="str">
        <f>IF(ISNUMBER(hyg_table_data!N40), IF(hyg_table_data!N40&gt;99, "&gt;99", IF(hyg_table_data!N40&lt;1, "&lt;1", hyg_table_data!N40)), "-")</f>
        <v>-</v>
      </c>
      <c r="O42" s="72" t="e">
        <f>IF(ISBLANK(hyg_table_data!#REF!), "", hyg_table_data!#REF!)</f>
        <v>#REF!</v>
      </c>
      <c r="P42" s="72" t="e">
        <f>IF(ISBLANK(hyg_table_data!#REF!), "", hyg_table_data!#REF!)</f>
        <v>#REF!</v>
      </c>
      <c r="Q42" s="46"/>
    </row>
    <row r="43" x14ac:dyDescent="0.3">
      <c r="A43" s="34" t="str">
        <f>IF(ISBLANK(hyg_table_data!A41), "", hyg_table_data!A41)</f>
        <v/>
      </c>
      <c r="B43" s="34" t="str">
        <f>IF(ISBLANK(hyg_table_data!B41), "", hyg_table_data!B41)</f>
        <v/>
      </c>
      <c r="C43" s="34" t="str">
        <f>IF(ISBLANK(hyg_table_data!C41), "", hyg_table_data!C41)</f>
        <v/>
      </c>
      <c r="D43" s="69" t="str">
        <f>IF(ISNUMBER(hyg_table_data!D41), hyg_table_data!D41,  "-")</f>
        <v>-</v>
      </c>
      <c r="E43" s="70" t="str">
        <f>IF(ISNUMBER(hyg_table_data!E41), hyg_table_data!E41,  "-")</f>
        <v>-</v>
      </c>
      <c r="F43" s="71" t="str">
        <f>IF(ISNUMBER(hyg_table_data!F41), IF(hyg_table_data!F41&gt;99, "&gt;99", IF(hyg_table_data!F41&lt;1, "&lt;1", hyg_table_data!F41)), "-")</f>
        <v>-</v>
      </c>
      <c r="G43" s="38" t="str">
        <f>IF(ISNUMBER(hyg_table_data!G41), IF(hyg_table_data!G41&gt;99, "&gt;99", IF(hyg_table_data!G41&lt;1, "&lt;1", hyg_table_data!G41)), "-")</f>
        <v>-</v>
      </c>
      <c r="H43" s="38" t="str">
        <f>IF(ISNUMBER(hyg_table_data!H41), IF(hyg_table_data!H41&gt;99, "&gt;99", IF(hyg_table_data!H41&lt;1, "&lt;1", hyg_table_data!H41)), "-")</f>
        <v>-</v>
      </c>
      <c r="I43" s="71" t="str">
        <f>IF(ISNUMBER(hyg_table_data!I41), IF(hyg_table_data!I41&gt;99, "&gt;99", IF(hyg_table_data!I41&lt;1, "&lt;1", hyg_table_data!I41)), "-")</f>
        <v>-</v>
      </c>
      <c r="J43" s="38" t="str">
        <f>IF(ISNUMBER(hyg_table_data!J41), IF(hyg_table_data!J41&gt;99, "&gt;99", IF(hyg_table_data!J41&lt;1, "&lt;1", hyg_table_data!J41)), "-")</f>
        <v>-</v>
      </c>
      <c r="K43" s="38" t="str">
        <f>IF(ISNUMBER(hyg_table_data!K41), IF(hyg_table_data!K41&gt;99, "&gt;99", IF(hyg_table_data!K41&lt;1, "&lt;1", hyg_table_data!K41)), "-")</f>
        <v>-</v>
      </c>
      <c r="L43" s="71" t="str">
        <f>IF(ISNUMBER(hyg_table_data!L41), IF(hyg_table_data!L41&gt;99, "&gt;99", IF(hyg_table_data!L41&lt;1, "&lt;1", hyg_table_data!L41)), "-")</f>
        <v>-</v>
      </c>
      <c r="M43" s="38" t="str">
        <f>IF(ISNUMBER(hyg_table_data!M41), IF(hyg_table_data!M41&gt;99, "&gt;99", IF(hyg_table_data!M41&lt;1, "&lt;1", hyg_table_data!M41)), "-")</f>
        <v>-</v>
      </c>
      <c r="N43" s="38" t="str">
        <f>IF(ISNUMBER(hyg_table_data!N41), IF(hyg_table_data!N41&gt;99, "&gt;99", IF(hyg_table_data!N41&lt;1, "&lt;1", hyg_table_data!N41)), "-")</f>
        <v>-</v>
      </c>
      <c r="O43" s="72" t="e">
        <f>IF(ISBLANK(hyg_table_data!#REF!), "", hyg_table_data!#REF!)</f>
        <v>#REF!</v>
      </c>
      <c r="P43" s="72" t="e">
        <f>IF(ISBLANK(hyg_table_data!#REF!), "", hyg_table_data!#REF!)</f>
        <v>#REF!</v>
      </c>
      <c r="Q43" s="46"/>
    </row>
    <row r="44" x14ac:dyDescent="0.3">
      <c r="A44" s="34" t="str">
        <f>IF(ISBLANK(hyg_table_data!A42), "", hyg_table_data!A42)</f>
        <v/>
      </c>
      <c r="B44" s="34" t="str">
        <f>IF(ISBLANK(hyg_table_data!B42), "", hyg_table_data!B42)</f>
        <v/>
      </c>
      <c r="C44" s="34" t="str">
        <f>IF(ISBLANK(hyg_table_data!C42), "", hyg_table_data!C42)</f>
        <v/>
      </c>
      <c r="D44" s="69" t="str">
        <f>IF(ISNUMBER(hyg_table_data!D42), hyg_table_data!D42,  "-")</f>
        <v>-</v>
      </c>
      <c r="E44" s="70" t="str">
        <f>IF(ISNUMBER(hyg_table_data!E42), hyg_table_data!E42,  "-")</f>
        <v>-</v>
      </c>
      <c r="F44" s="71" t="str">
        <f>IF(ISNUMBER(hyg_table_data!F42), IF(hyg_table_data!F42&gt;99, "&gt;99", IF(hyg_table_data!F42&lt;1, "&lt;1", hyg_table_data!F42)), "-")</f>
        <v>-</v>
      </c>
      <c r="G44" s="38" t="str">
        <f>IF(ISNUMBER(hyg_table_data!G42), IF(hyg_table_data!G42&gt;99, "&gt;99", IF(hyg_table_data!G42&lt;1, "&lt;1", hyg_table_data!G42)), "-")</f>
        <v>-</v>
      </c>
      <c r="H44" s="38" t="str">
        <f>IF(ISNUMBER(hyg_table_data!H42), IF(hyg_table_data!H42&gt;99, "&gt;99", IF(hyg_table_data!H42&lt;1, "&lt;1", hyg_table_data!H42)), "-")</f>
        <v>-</v>
      </c>
      <c r="I44" s="71" t="str">
        <f>IF(ISNUMBER(hyg_table_data!I42), IF(hyg_table_data!I42&gt;99, "&gt;99", IF(hyg_table_data!I42&lt;1, "&lt;1", hyg_table_data!I42)), "-")</f>
        <v>-</v>
      </c>
      <c r="J44" s="38" t="str">
        <f>IF(ISNUMBER(hyg_table_data!J42), IF(hyg_table_data!J42&gt;99, "&gt;99", IF(hyg_table_data!J42&lt;1, "&lt;1", hyg_table_data!J42)), "-")</f>
        <v>-</v>
      </c>
      <c r="K44" s="38" t="str">
        <f>IF(ISNUMBER(hyg_table_data!K42), IF(hyg_table_data!K42&gt;99, "&gt;99", IF(hyg_table_data!K42&lt;1, "&lt;1", hyg_table_data!K42)), "-")</f>
        <v>-</v>
      </c>
      <c r="L44" s="71" t="str">
        <f>IF(ISNUMBER(hyg_table_data!L42), IF(hyg_table_data!L42&gt;99, "&gt;99", IF(hyg_table_data!L42&lt;1, "&lt;1", hyg_table_data!L42)), "-")</f>
        <v>-</v>
      </c>
      <c r="M44" s="38" t="str">
        <f>IF(ISNUMBER(hyg_table_data!M42), IF(hyg_table_data!M42&gt;99, "&gt;99", IF(hyg_table_data!M42&lt;1, "&lt;1", hyg_table_data!M42)), "-")</f>
        <v>-</v>
      </c>
      <c r="N44" s="38" t="str">
        <f>IF(ISNUMBER(hyg_table_data!N42), IF(hyg_table_data!N42&gt;99, "&gt;99", IF(hyg_table_data!N42&lt;1, "&lt;1", hyg_table_data!N42)), "-")</f>
        <v>-</v>
      </c>
      <c r="O44" s="72" t="e">
        <f>IF(ISBLANK(hyg_table_data!#REF!), "", hyg_table_data!#REF!)</f>
        <v>#REF!</v>
      </c>
      <c r="P44" s="72" t="e">
        <f>IF(ISBLANK(hyg_table_data!#REF!), "", hyg_table_data!#REF!)</f>
        <v>#REF!</v>
      </c>
      <c r="Q44" s="46"/>
    </row>
    <row r="45" x14ac:dyDescent="0.3">
      <c r="A45" s="34" t="str">
        <f>IF(ISBLANK(hyg_table_data!A43), "", hyg_table_data!A43)</f>
        <v/>
      </c>
      <c r="B45" s="34" t="str">
        <f>IF(ISBLANK(hyg_table_data!B43), "", hyg_table_data!B43)</f>
        <v/>
      </c>
      <c r="C45" s="34" t="str">
        <f>IF(ISBLANK(hyg_table_data!C43), "", hyg_table_data!C43)</f>
        <v/>
      </c>
      <c r="D45" s="69" t="str">
        <f>IF(ISNUMBER(hyg_table_data!D43), hyg_table_data!D43,  "-")</f>
        <v>-</v>
      </c>
      <c r="E45" s="70" t="str">
        <f>IF(ISNUMBER(hyg_table_data!E43), hyg_table_data!E43,  "-")</f>
        <v>-</v>
      </c>
      <c r="F45" s="71" t="str">
        <f>IF(ISNUMBER(hyg_table_data!F43), IF(hyg_table_data!F43&gt;99, "&gt;99", IF(hyg_table_data!F43&lt;1, "&lt;1", hyg_table_data!F43)), "-")</f>
        <v>-</v>
      </c>
      <c r="G45" s="38" t="str">
        <f>IF(ISNUMBER(hyg_table_data!G43), IF(hyg_table_data!G43&gt;99, "&gt;99", IF(hyg_table_data!G43&lt;1, "&lt;1", hyg_table_data!G43)), "-")</f>
        <v>-</v>
      </c>
      <c r="H45" s="38" t="str">
        <f>IF(ISNUMBER(hyg_table_data!H43), IF(hyg_table_data!H43&gt;99, "&gt;99", IF(hyg_table_data!H43&lt;1, "&lt;1", hyg_table_data!H43)), "-")</f>
        <v>-</v>
      </c>
      <c r="I45" s="71" t="str">
        <f>IF(ISNUMBER(hyg_table_data!I43), IF(hyg_table_data!I43&gt;99, "&gt;99", IF(hyg_table_data!I43&lt;1, "&lt;1", hyg_table_data!I43)), "-")</f>
        <v>-</v>
      </c>
      <c r="J45" s="38" t="str">
        <f>IF(ISNUMBER(hyg_table_data!J43), IF(hyg_table_data!J43&gt;99, "&gt;99", IF(hyg_table_data!J43&lt;1, "&lt;1", hyg_table_data!J43)), "-")</f>
        <v>-</v>
      </c>
      <c r="K45" s="38" t="str">
        <f>IF(ISNUMBER(hyg_table_data!K43), IF(hyg_table_data!K43&gt;99, "&gt;99", IF(hyg_table_data!K43&lt;1, "&lt;1", hyg_table_data!K43)), "-")</f>
        <v>-</v>
      </c>
      <c r="L45" s="71" t="str">
        <f>IF(ISNUMBER(hyg_table_data!L43), IF(hyg_table_data!L43&gt;99, "&gt;99", IF(hyg_table_data!L43&lt;1, "&lt;1", hyg_table_data!L43)), "-")</f>
        <v>-</v>
      </c>
      <c r="M45" s="38" t="str">
        <f>IF(ISNUMBER(hyg_table_data!M43), IF(hyg_table_data!M43&gt;99, "&gt;99", IF(hyg_table_data!M43&lt;1, "&lt;1", hyg_table_data!M43)), "-")</f>
        <v>-</v>
      </c>
      <c r="N45" s="38" t="str">
        <f>IF(ISNUMBER(hyg_table_data!N43), IF(hyg_table_data!N43&gt;99, "&gt;99", IF(hyg_table_data!N43&lt;1, "&lt;1", hyg_table_data!N43)), "-")</f>
        <v>-</v>
      </c>
      <c r="O45" s="72" t="e">
        <f>IF(ISBLANK(hyg_table_data!#REF!), "", hyg_table_data!#REF!)</f>
        <v>#REF!</v>
      </c>
      <c r="P45" s="72" t="e">
        <f>IF(ISBLANK(hyg_table_data!#REF!), "", hyg_table_data!#REF!)</f>
        <v>#REF!</v>
      </c>
      <c r="Q45" s="46"/>
    </row>
    <row r="46" x14ac:dyDescent="0.3">
      <c r="A46" s="34" t="str">
        <f>IF(ISBLANK(hyg_table_data!A44), "", hyg_table_data!A44)</f>
        <v/>
      </c>
      <c r="B46" s="34" t="str">
        <f>IF(ISBLANK(hyg_table_data!B44), "", hyg_table_data!B44)</f>
        <v/>
      </c>
      <c r="C46" s="34" t="str">
        <f>IF(ISBLANK(hyg_table_data!C44), "", hyg_table_data!C44)</f>
        <v/>
      </c>
      <c r="D46" s="69" t="str">
        <f>IF(ISNUMBER(hyg_table_data!D44), hyg_table_data!D44,  "-")</f>
        <v>-</v>
      </c>
      <c r="E46" s="70" t="str">
        <f>IF(ISNUMBER(hyg_table_data!E44), hyg_table_data!E44,  "-")</f>
        <v>-</v>
      </c>
      <c r="F46" s="71" t="str">
        <f>IF(ISNUMBER(hyg_table_data!F44), IF(hyg_table_data!F44&gt;99, "&gt;99", IF(hyg_table_data!F44&lt;1, "&lt;1", hyg_table_data!F44)), "-")</f>
        <v>-</v>
      </c>
      <c r="G46" s="38" t="str">
        <f>IF(ISNUMBER(hyg_table_data!G44), IF(hyg_table_data!G44&gt;99, "&gt;99", IF(hyg_table_data!G44&lt;1, "&lt;1", hyg_table_data!G44)), "-")</f>
        <v>-</v>
      </c>
      <c r="H46" s="38" t="str">
        <f>IF(ISNUMBER(hyg_table_data!H44), IF(hyg_table_data!H44&gt;99, "&gt;99", IF(hyg_table_data!H44&lt;1, "&lt;1", hyg_table_data!H44)), "-")</f>
        <v>-</v>
      </c>
      <c r="I46" s="71" t="str">
        <f>IF(ISNUMBER(hyg_table_data!I44), IF(hyg_table_data!I44&gt;99, "&gt;99", IF(hyg_table_data!I44&lt;1, "&lt;1", hyg_table_data!I44)), "-")</f>
        <v>-</v>
      </c>
      <c r="J46" s="38" t="str">
        <f>IF(ISNUMBER(hyg_table_data!J44), IF(hyg_table_data!J44&gt;99, "&gt;99", IF(hyg_table_data!J44&lt;1, "&lt;1", hyg_table_data!J44)), "-")</f>
        <v>-</v>
      </c>
      <c r="K46" s="38" t="str">
        <f>IF(ISNUMBER(hyg_table_data!K44), IF(hyg_table_data!K44&gt;99, "&gt;99", IF(hyg_table_data!K44&lt;1, "&lt;1", hyg_table_data!K44)), "-")</f>
        <v>-</v>
      </c>
      <c r="L46" s="71" t="str">
        <f>IF(ISNUMBER(hyg_table_data!L44), IF(hyg_table_data!L44&gt;99, "&gt;99", IF(hyg_table_data!L44&lt;1, "&lt;1", hyg_table_data!L44)), "-")</f>
        <v>-</v>
      </c>
      <c r="M46" s="38" t="str">
        <f>IF(ISNUMBER(hyg_table_data!M44), IF(hyg_table_data!M44&gt;99, "&gt;99", IF(hyg_table_data!M44&lt;1, "&lt;1", hyg_table_data!M44)), "-")</f>
        <v>-</v>
      </c>
      <c r="N46" s="38" t="str">
        <f>IF(ISNUMBER(hyg_table_data!N44), IF(hyg_table_data!N44&gt;99, "&gt;99", IF(hyg_table_data!N44&lt;1, "&lt;1", hyg_table_data!N44)), "-")</f>
        <v>-</v>
      </c>
      <c r="O46" s="72" t="e">
        <f>IF(ISBLANK(hyg_table_data!#REF!), "", hyg_table_data!#REF!)</f>
        <v>#REF!</v>
      </c>
      <c r="P46" s="72" t="e">
        <f>IF(ISBLANK(hyg_table_data!#REF!), "", hyg_table_data!#REF!)</f>
        <v>#REF!</v>
      </c>
      <c r="Q46" s="46"/>
    </row>
    <row r="47" x14ac:dyDescent="0.3">
      <c r="A47" s="34" t="str">
        <f>IF(ISBLANK(hyg_table_data!A45), "", hyg_table_data!A45)</f>
        <v/>
      </c>
      <c r="B47" s="34" t="str">
        <f>IF(ISBLANK(hyg_table_data!B45), "", hyg_table_data!B45)</f>
        <v/>
      </c>
      <c r="C47" s="34" t="str">
        <f>IF(ISBLANK(hyg_table_data!C45), "", hyg_table_data!C45)</f>
        <v/>
      </c>
      <c r="D47" s="69" t="str">
        <f>IF(ISNUMBER(hyg_table_data!D45), hyg_table_data!D45,  "-")</f>
        <v>-</v>
      </c>
      <c r="E47" s="70" t="str">
        <f>IF(ISNUMBER(hyg_table_data!E45), hyg_table_data!E45,  "-")</f>
        <v>-</v>
      </c>
      <c r="F47" s="71" t="str">
        <f>IF(ISNUMBER(hyg_table_data!F45), IF(hyg_table_data!F45&gt;99, "&gt;99", IF(hyg_table_data!F45&lt;1, "&lt;1", hyg_table_data!F45)), "-")</f>
        <v>-</v>
      </c>
      <c r="G47" s="38" t="str">
        <f>IF(ISNUMBER(hyg_table_data!G45), IF(hyg_table_data!G45&gt;99, "&gt;99", IF(hyg_table_data!G45&lt;1, "&lt;1", hyg_table_data!G45)), "-")</f>
        <v>-</v>
      </c>
      <c r="H47" s="38" t="str">
        <f>IF(ISNUMBER(hyg_table_data!H45), IF(hyg_table_data!H45&gt;99, "&gt;99", IF(hyg_table_data!H45&lt;1, "&lt;1", hyg_table_data!H45)), "-")</f>
        <v>-</v>
      </c>
      <c r="I47" s="71" t="str">
        <f>IF(ISNUMBER(hyg_table_data!I45), IF(hyg_table_data!I45&gt;99, "&gt;99", IF(hyg_table_data!I45&lt;1, "&lt;1", hyg_table_data!I45)), "-")</f>
        <v>-</v>
      </c>
      <c r="J47" s="38" t="str">
        <f>IF(ISNUMBER(hyg_table_data!J45), IF(hyg_table_data!J45&gt;99, "&gt;99", IF(hyg_table_data!J45&lt;1, "&lt;1", hyg_table_data!J45)), "-")</f>
        <v>-</v>
      </c>
      <c r="K47" s="38" t="str">
        <f>IF(ISNUMBER(hyg_table_data!K45), IF(hyg_table_data!K45&gt;99, "&gt;99", IF(hyg_table_data!K45&lt;1, "&lt;1", hyg_table_data!K45)), "-")</f>
        <v>-</v>
      </c>
      <c r="L47" s="71" t="str">
        <f>IF(ISNUMBER(hyg_table_data!L45), IF(hyg_table_data!L45&gt;99, "&gt;99", IF(hyg_table_data!L45&lt;1, "&lt;1", hyg_table_data!L45)), "-")</f>
        <v>-</v>
      </c>
      <c r="M47" s="38" t="str">
        <f>IF(ISNUMBER(hyg_table_data!M45), IF(hyg_table_data!M45&gt;99, "&gt;99", IF(hyg_table_data!M45&lt;1, "&lt;1", hyg_table_data!M45)), "-")</f>
        <v>-</v>
      </c>
      <c r="N47" s="38" t="str">
        <f>IF(ISNUMBER(hyg_table_data!N45), IF(hyg_table_data!N45&gt;99, "&gt;99", IF(hyg_table_data!N45&lt;1, "&lt;1", hyg_table_data!N45)), "-")</f>
        <v>-</v>
      </c>
      <c r="O47" s="72" t="e">
        <f>IF(ISBLANK(hyg_table_data!#REF!), "", hyg_table_data!#REF!)</f>
        <v>#REF!</v>
      </c>
      <c r="P47" s="72" t="e">
        <f>IF(ISBLANK(hyg_table_data!#REF!), "", hyg_table_data!#REF!)</f>
        <v>#REF!</v>
      </c>
      <c r="Q47" s="46"/>
    </row>
    <row r="48" x14ac:dyDescent="0.3">
      <c r="A48" s="34" t="str">
        <f>IF(ISBLANK(hyg_table_data!A46), "", hyg_table_data!A46)</f>
        <v/>
      </c>
      <c r="B48" s="34" t="str">
        <f>IF(ISBLANK(hyg_table_data!B46), "", hyg_table_data!B46)</f>
        <v/>
      </c>
      <c r="C48" s="34" t="str">
        <f>IF(ISBLANK(hyg_table_data!C46), "", hyg_table_data!C46)</f>
        <v/>
      </c>
      <c r="D48" s="69" t="str">
        <f>IF(ISNUMBER(hyg_table_data!D46), hyg_table_data!D46,  "-")</f>
        <v>-</v>
      </c>
      <c r="E48" s="70" t="str">
        <f>IF(ISNUMBER(hyg_table_data!E46), hyg_table_data!E46,  "-")</f>
        <v>-</v>
      </c>
      <c r="F48" s="71" t="str">
        <f>IF(ISNUMBER(hyg_table_data!F46), IF(hyg_table_data!F46&gt;99, "&gt;99", IF(hyg_table_data!F46&lt;1, "&lt;1", hyg_table_data!F46)), "-")</f>
        <v>-</v>
      </c>
      <c r="G48" s="38" t="str">
        <f>IF(ISNUMBER(hyg_table_data!G46), IF(hyg_table_data!G46&gt;99, "&gt;99", IF(hyg_table_data!G46&lt;1, "&lt;1", hyg_table_data!G46)), "-")</f>
        <v>-</v>
      </c>
      <c r="H48" s="38" t="str">
        <f>IF(ISNUMBER(hyg_table_data!H46), IF(hyg_table_data!H46&gt;99, "&gt;99", IF(hyg_table_data!H46&lt;1, "&lt;1", hyg_table_data!H46)), "-")</f>
        <v>-</v>
      </c>
      <c r="I48" s="71" t="str">
        <f>IF(ISNUMBER(hyg_table_data!I46), IF(hyg_table_data!I46&gt;99, "&gt;99", IF(hyg_table_data!I46&lt;1, "&lt;1", hyg_table_data!I46)), "-")</f>
        <v>-</v>
      </c>
      <c r="J48" s="38" t="str">
        <f>IF(ISNUMBER(hyg_table_data!J46), IF(hyg_table_data!J46&gt;99, "&gt;99", IF(hyg_table_data!J46&lt;1, "&lt;1", hyg_table_data!J46)), "-")</f>
        <v>-</v>
      </c>
      <c r="K48" s="38" t="str">
        <f>IF(ISNUMBER(hyg_table_data!K46), IF(hyg_table_data!K46&gt;99, "&gt;99", IF(hyg_table_data!K46&lt;1, "&lt;1", hyg_table_data!K46)), "-")</f>
        <v>-</v>
      </c>
      <c r="L48" s="71" t="str">
        <f>IF(ISNUMBER(hyg_table_data!L46), IF(hyg_table_data!L46&gt;99, "&gt;99", IF(hyg_table_data!L46&lt;1, "&lt;1", hyg_table_data!L46)), "-")</f>
        <v>-</v>
      </c>
      <c r="M48" s="38" t="str">
        <f>IF(ISNUMBER(hyg_table_data!M46), IF(hyg_table_data!M46&gt;99, "&gt;99", IF(hyg_table_data!M46&lt;1, "&lt;1", hyg_table_data!M46)), "-")</f>
        <v>-</v>
      </c>
      <c r="N48" s="38" t="str">
        <f>IF(ISNUMBER(hyg_table_data!N46), IF(hyg_table_data!N46&gt;99, "&gt;99", IF(hyg_table_data!N46&lt;1, "&lt;1", hyg_table_data!N46)), "-")</f>
        <v>-</v>
      </c>
      <c r="O48" s="72" t="e">
        <f>IF(ISBLANK(hyg_table_data!#REF!), "", hyg_table_data!#REF!)</f>
        <v>#REF!</v>
      </c>
      <c r="P48" s="72" t="e">
        <f>IF(ISBLANK(hyg_table_data!#REF!), "", hyg_table_data!#REF!)</f>
        <v>#REF!</v>
      </c>
      <c r="Q48" s="46"/>
    </row>
    <row r="49" x14ac:dyDescent="0.3">
      <c r="A49" s="34" t="str">
        <f>IF(ISBLANK(hyg_table_data!A47), "", hyg_table_data!A47)</f>
        <v/>
      </c>
      <c r="B49" s="34" t="str">
        <f>IF(ISBLANK(hyg_table_data!B47), "", hyg_table_data!B47)</f>
        <v/>
      </c>
      <c r="C49" s="34" t="str">
        <f>IF(ISBLANK(hyg_table_data!C47), "", hyg_table_data!C47)</f>
        <v/>
      </c>
      <c r="D49" s="69" t="str">
        <f>IF(ISNUMBER(hyg_table_data!D47), hyg_table_data!D47,  "-")</f>
        <v>-</v>
      </c>
      <c r="E49" s="70" t="str">
        <f>IF(ISNUMBER(hyg_table_data!E47), hyg_table_data!E47,  "-")</f>
        <v>-</v>
      </c>
      <c r="F49" s="71" t="str">
        <f>IF(ISNUMBER(hyg_table_data!F47), IF(hyg_table_data!F47&gt;99, "&gt;99", IF(hyg_table_data!F47&lt;1, "&lt;1", hyg_table_data!F47)), "-")</f>
        <v>-</v>
      </c>
      <c r="G49" s="38" t="str">
        <f>IF(ISNUMBER(hyg_table_data!G47), IF(hyg_table_data!G47&gt;99, "&gt;99", IF(hyg_table_data!G47&lt;1, "&lt;1", hyg_table_data!G47)), "-")</f>
        <v>-</v>
      </c>
      <c r="H49" s="38" t="str">
        <f>IF(ISNUMBER(hyg_table_data!H47), IF(hyg_table_data!H47&gt;99, "&gt;99", IF(hyg_table_data!H47&lt;1, "&lt;1", hyg_table_data!H47)), "-")</f>
        <v>-</v>
      </c>
      <c r="I49" s="71" t="str">
        <f>IF(ISNUMBER(hyg_table_data!I47), IF(hyg_table_data!I47&gt;99, "&gt;99", IF(hyg_table_data!I47&lt;1, "&lt;1", hyg_table_data!I47)), "-")</f>
        <v>-</v>
      </c>
      <c r="J49" s="38" t="str">
        <f>IF(ISNUMBER(hyg_table_data!J47), IF(hyg_table_data!J47&gt;99, "&gt;99", IF(hyg_table_data!J47&lt;1, "&lt;1", hyg_table_data!J47)), "-")</f>
        <v>-</v>
      </c>
      <c r="K49" s="38" t="str">
        <f>IF(ISNUMBER(hyg_table_data!K47), IF(hyg_table_data!K47&gt;99, "&gt;99", IF(hyg_table_data!K47&lt;1, "&lt;1", hyg_table_data!K47)), "-")</f>
        <v>-</v>
      </c>
      <c r="L49" s="71" t="str">
        <f>IF(ISNUMBER(hyg_table_data!L47), IF(hyg_table_data!L47&gt;99, "&gt;99", IF(hyg_table_data!L47&lt;1, "&lt;1", hyg_table_data!L47)), "-")</f>
        <v>-</v>
      </c>
      <c r="M49" s="38" t="str">
        <f>IF(ISNUMBER(hyg_table_data!M47), IF(hyg_table_data!M47&gt;99, "&gt;99", IF(hyg_table_data!M47&lt;1, "&lt;1", hyg_table_data!M47)), "-")</f>
        <v>-</v>
      </c>
      <c r="N49" s="38" t="str">
        <f>IF(ISNUMBER(hyg_table_data!N47), IF(hyg_table_data!N47&gt;99, "&gt;99", IF(hyg_table_data!N47&lt;1, "&lt;1", hyg_table_data!N47)), "-")</f>
        <v>-</v>
      </c>
      <c r="O49" s="72" t="e">
        <f>IF(ISBLANK(hyg_table_data!#REF!), "", hyg_table_data!#REF!)</f>
        <v>#REF!</v>
      </c>
      <c r="P49" s="72" t="e">
        <f>IF(ISBLANK(hyg_table_data!#REF!), "", hyg_table_data!#REF!)</f>
        <v>#REF!</v>
      </c>
      <c r="Q49" s="46"/>
    </row>
    <row r="50" x14ac:dyDescent="0.3">
      <c r="A50" s="34" t="str">
        <f>IF(ISBLANK(hyg_table_data!A48), "", hyg_table_data!A48)</f>
        <v/>
      </c>
      <c r="B50" s="34" t="str">
        <f>IF(ISBLANK(hyg_table_data!B48), "", hyg_table_data!B48)</f>
        <v/>
      </c>
      <c r="C50" s="34" t="str">
        <f>IF(ISBLANK(hyg_table_data!C48), "", hyg_table_data!C48)</f>
        <v/>
      </c>
      <c r="D50" s="69" t="str">
        <f>IF(ISNUMBER(hyg_table_data!D48), hyg_table_data!D48,  "-")</f>
        <v>-</v>
      </c>
      <c r="E50" s="70" t="str">
        <f>IF(ISNUMBER(hyg_table_data!E48), hyg_table_data!E48,  "-")</f>
        <v>-</v>
      </c>
      <c r="F50" s="71" t="str">
        <f>IF(ISNUMBER(hyg_table_data!F48), IF(hyg_table_data!F48&gt;99, "&gt;99", IF(hyg_table_data!F48&lt;1, "&lt;1", hyg_table_data!F48)), "-")</f>
        <v>-</v>
      </c>
      <c r="G50" s="38" t="str">
        <f>IF(ISNUMBER(hyg_table_data!G48), IF(hyg_table_data!G48&gt;99, "&gt;99", IF(hyg_table_data!G48&lt;1, "&lt;1", hyg_table_data!G48)), "-")</f>
        <v>-</v>
      </c>
      <c r="H50" s="38" t="str">
        <f>IF(ISNUMBER(hyg_table_data!H48), IF(hyg_table_data!H48&gt;99, "&gt;99", IF(hyg_table_data!H48&lt;1, "&lt;1", hyg_table_data!H48)), "-")</f>
        <v>-</v>
      </c>
      <c r="I50" s="71" t="str">
        <f>IF(ISNUMBER(hyg_table_data!I48), IF(hyg_table_data!I48&gt;99, "&gt;99", IF(hyg_table_data!I48&lt;1, "&lt;1", hyg_table_data!I48)), "-")</f>
        <v>-</v>
      </c>
      <c r="J50" s="38" t="str">
        <f>IF(ISNUMBER(hyg_table_data!J48), IF(hyg_table_data!J48&gt;99, "&gt;99", IF(hyg_table_data!J48&lt;1, "&lt;1", hyg_table_data!J48)), "-")</f>
        <v>-</v>
      </c>
      <c r="K50" s="38" t="str">
        <f>IF(ISNUMBER(hyg_table_data!K48), IF(hyg_table_data!K48&gt;99, "&gt;99", IF(hyg_table_data!K48&lt;1, "&lt;1", hyg_table_data!K48)), "-")</f>
        <v>-</v>
      </c>
      <c r="L50" s="71" t="str">
        <f>IF(ISNUMBER(hyg_table_data!L48), IF(hyg_table_data!L48&gt;99, "&gt;99", IF(hyg_table_data!L48&lt;1, "&lt;1", hyg_table_data!L48)), "-")</f>
        <v>-</v>
      </c>
      <c r="M50" s="38" t="str">
        <f>IF(ISNUMBER(hyg_table_data!M48), IF(hyg_table_data!M48&gt;99, "&gt;99", IF(hyg_table_data!M48&lt;1, "&lt;1", hyg_table_data!M48)), "-")</f>
        <v>-</v>
      </c>
      <c r="N50" s="38" t="str">
        <f>IF(ISNUMBER(hyg_table_data!N48), IF(hyg_table_data!N48&gt;99, "&gt;99", IF(hyg_table_data!N48&lt;1, "&lt;1", hyg_table_data!N48)), "-")</f>
        <v>-</v>
      </c>
      <c r="O50" s="72" t="e">
        <f>IF(ISBLANK(hyg_table_data!#REF!), "", hyg_table_data!#REF!)</f>
        <v>#REF!</v>
      </c>
      <c r="P50" s="72" t="e">
        <f>IF(ISBLANK(hyg_table_data!#REF!), "", hyg_table_data!#REF!)</f>
        <v>#REF!</v>
      </c>
      <c r="Q50" s="46"/>
    </row>
    <row r="51" x14ac:dyDescent="0.3">
      <c r="A51" s="34" t="str">
        <f>IF(ISBLANK(hyg_table_data!A49), "", hyg_table_data!A49)</f>
        <v/>
      </c>
      <c r="B51" s="34" t="str">
        <f>IF(ISBLANK(hyg_table_data!B49), "", hyg_table_data!B49)</f>
        <v/>
      </c>
      <c r="C51" s="34" t="str">
        <f>IF(ISBLANK(hyg_table_data!C49), "", hyg_table_data!C49)</f>
        <v/>
      </c>
      <c r="D51" s="69" t="str">
        <f>IF(ISNUMBER(hyg_table_data!D49), hyg_table_data!D49,  "-")</f>
        <v>-</v>
      </c>
      <c r="E51" s="70" t="str">
        <f>IF(ISNUMBER(hyg_table_data!E49), hyg_table_data!E49,  "-")</f>
        <v>-</v>
      </c>
      <c r="F51" s="71" t="str">
        <f>IF(ISNUMBER(hyg_table_data!F49), IF(hyg_table_data!F49&gt;99, "&gt;99", IF(hyg_table_data!F49&lt;1, "&lt;1", hyg_table_data!F49)), "-")</f>
        <v>-</v>
      </c>
      <c r="G51" s="38" t="str">
        <f>IF(ISNUMBER(hyg_table_data!G49), IF(hyg_table_data!G49&gt;99, "&gt;99", IF(hyg_table_data!G49&lt;1, "&lt;1", hyg_table_data!G49)), "-")</f>
        <v>-</v>
      </c>
      <c r="H51" s="38" t="str">
        <f>IF(ISNUMBER(hyg_table_data!H49), IF(hyg_table_data!H49&gt;99, "&gt;99", IF(hyg_table_data!H49&lt;1, "&lt;1", hyg_table_data!H49)), "-")</f>
        <v>-</v>
      </c>
      <c r="I51" s="71" t="str">
        <f>IF(ISNUMBER(hyg_table_data!I49), IF(hyg_table_data!I49&gt;99, "&gt;99", IF(hyg_table_data!I49&lt;1, "&lt;1", hyg_table_data!I49)), "-")</f>
        <v>-</v>
      </c>
      <c r="J51" s="38" t="str">
        <f>IF(ISNUMBER(hyg_table_data!J49), IF(hyg_table_data!J49&gt;99, "&gt;99", IF(hyg_table_data!J49&lt;1, "&lt;1", hyg_table_data!J49)), "-")</f>
        <v>-</v>
      </c>
      <c r="K51" s="38" t="str">
        <f>IF(ISNUMBER(hyg_table_data!K49), IF(hyg_table_data!K49&gt;99, "&gt;99", IF(hyg_table_data!K49&lt;1, "&lt;1", hyg_table_data!K49)), "-")</f>
        <v>-</v>
      </c>
      <c r="L51" s="71" t="str">
        <f>IF(ISNUMBER(hyg_table_data!L49), IF(hyg_table_data!L49&gt;99, "&gt;99", IF(hyg_table_data!L49&lt;1, "&lt;1", hyg_table_data!L49)), "-")</f>
        <v>-</v>
      </c>
      <c r="M51" s="38" t="str">
        <f>IF(ISNUMBER(hyg_table_data!M49), IF(hyg_table_data!M49&gt;99, "&gt;99", IF(hyg_table_data!M49&lt;1, "&lt;1", hyg_table_data!M49)), "-")</f>
        <v>-</v>
      </c>
      <c r="N51" s="38" t="str">
        <f>IF(ISNUMBER(hyg_table_data!N49), IF(hyg_table_data!N49&gt;99, "&gt;99", IF(hyg_table_data!N49&lt;1, "&lt;1", hyg_table_data!N49)), "-")</f>
        <v>-</v>
      </c>
      <c r="O51" s="72" t="e">
        <f>IF(ISBLANK(hyg_table_data!#REF!), "", hyg_table_data!#REF!)</f>
        <v>#REF!</v>
      </c>
      <c r="P51" s="72" t="e">
        <f>IF(ISBLANK(hyg_table_data!#REF!), "", hyg_table_data!#REF!)</f>
        <v>#REF!</v>
      </c>
      <c r="Q51" s="46"/>
    </row>
    <row r="52" x14ac:dyDescent="0.3">
      <c r="A52" s="34" t="str">
        <f>IF(ISBLANK(hyg_table_data!A50), "", hyg_table_data!A50)</f>
        <v/>
      </c>
      <c r="B52" s="34" t="str">
        <f>IF(ISBLANK(hyg_table_data!B50), "", hyg_table_data!B50)</f>
        <v/>
      </c>
      <c r="C52" s="34" t="str">
        <f>IF(ISBLANK(hyg_table_data!C50), "", hyg_table_data!C50)</f>
        <v/>
      </c>
      <c r="D52" s="69" t="str">
        <f>IF(ISNUMBER(hyg_table_data!D50), hyg_table_data!D50,  "-")</f>
        <v>-</v>
      </c>
      <c r="E52" s="70" t="str">
        <f>IF(ISNUMBER(hyg_table_data!E50), hyg_table_data!E50,  "-")</f>
        <v>-</v>
      </c>
      <c r="F52" s="71" t="str">
        <f>IF(ISNUMBER(hyg_table_data!F50), IF(hyg_table_data!F50&gt;99, "&gt;99", IF(hyg_table_data!F50&lt;1, "&lt;1", hyg_table_data!F50)), "-")</f>
        <v>-</v>
      </c>
      <c r="G52" s="38" t="str">
        <f>IF(ISNUMBER(hyg_table_data!G50), IF(hyg_table_data!G50&gt;99, "&gt;99", IF(hyg_table_data!G50&lt;1, "&lt;1", hyg_table_data!G50)), "-")</f>
        <v>-</v>
      </c>
      <c r="H52" s="38" t="str">
        <f>IF(ISNUMBER(hyg_table_data!H50), IF(hyg_table_data!H50&gt;99, "&gt;99", IF(hyg_table_data!H50&lt;1, "&lt;1", hyg_table_data!H50)), "-")</f>
        <v>-</v>
      </c>
      <c r="I52" s="71" t="str">
        <f>IF(ISNUMBER(hyg_table_data!I50), IF(hyg_table_data!I50&gt;99, "&gt;99", IF(hyg_table_data!I50&lt;1, "&lt;1", hyg_table_data!I50)), "-")</f>
        <v>-</v>
      </c>
      <c r="J52" s="38" t="str">
        <f>IF(ISNUMBER(hyg_table_data!J50), IF(hyg_table_data!J50&gt;99, "&gt;99", IF(hyg_table_data!J50&lt;1, "&lt;1", hyg_table_data!J50)), "-")</f>
        <v>-</v>
      </c>
      <c r="K52" s="38" t="str">
        <f>IF(ISNUMBER(hyg_table_data!K50), IF(hyg_table_data!K50&gt;99, "&gt;99", IF(hyg_table_data!K50&lt;1, "&lt;1", hyg_table_data!K50)), "-")</f>
        <v>-</v>
      </c>
      <c r="L52" s="71" t="str">
        <f>IF(ISNUMBER(hyg_table_data!L50), IF(hyg_table_data!L50&gt;99, "&gt;99", IF(hyg_table_data!L50&lt;1, "&lt;1", hyg_table_data!L50)), "-")</f>
        <v>-</v>
      </c>
      <c r="M52" s="38" t="str">
        <f>IF(ISNUMBER(hyg_table_data!M50), IF(hyg_table_data!M50&gt;99, "&gt;99", IF(hyg_table_data!M50&lt;1, "&lt;1", hyg_table_data!M50)), "-")</f>
        <v>-</v>
      </c>
      <c r="N52" s="38" t="str">
        <f>IF(ISNUMBER(hyg_table_data!N50), IF(hyg_table_data!N50&gt;99, "&gt;99", IF(hyg_table_data!N50&lt;1, "&lt;1", hyg_table_data!N50)), "-")</f>
        <v>-</v>
      </c>
      <c r="O52" s="72" t="e">
        <f>IF(ISBLANK(hyg_table_data!#REF!), "", hyg_table_data!#REF!)</f>
        <v>#REF!</v>
      </c>
      <c r="P52" s="72" t="e">
        <f>IF(ISBLANK(hyg_table_data!#REF!), "", hyg_table_data!#REF!)</f>
        <v>#REF!</v>
      </c>
      <c r="Q52" s="46"/>
    </row>
    <row r="53" x14ac:dyDescent="0.3">
      <c r="A53" s="34" t="str">
        <f>IF(ISBLANK(hyg_table_data!A51), "", hyg_table_data!A51)</f>
        <v/>
      </c>
      <c r="B53" s="34" t="str">
        <f>IF(ISBLANK(hyg_table_data!B51), "", hyg_table_data!B51)</f>
        <v/>
      </c>
      <c r="C53" s="34" t="str">
        <f>IF(ISBLANK(hyg_table_data!C51), "", hyg_table_data!C51)</f>
        <v/>
      </c>
      <c r="D53" s="69" t="str">
        <f>IF(ISNUMBER(hyg_table_data!D51), hyg_table_data!D51,  "-")</f>
        <v>-</v>
      </c>
      <c r="E53" s="70" t="str">
        <f>IF(ISNUMBER(hyg_table_data!E51), hyg_table_data!E51,  "-")</f>
        <v>-</v>
      </c>
      <c r="F53" s="71" t="str">
        <f>IF(ISNUMBER(hyg_table_data!F51), IF(hyg_table_data!F51&gt;99, "&gt;99", IF(hyg_table_data!F51&lt;1, "&lt;1", hyg_table_data!F51)), "-")</f>
        <v>-</v>
      </c>
      <c r="G53" s="38" t="str">
        <f>IF(ISNUMBER(hyg_table_data!G51), IF(hyg_table_data!G51&gt;99, "&gt;99", IF(hyg_table_data!G51&lt;1, "&lt;1", hyg_table_data!G51)), "-")</f>
        <v>-</v>
      </c>
      <c r="H53" s="38" t="str">
        <f>IF(ISNUMBER(hyg_table_data!H51), IF(hyg_table_data!H51&gt;99, "&gt;99", IF(hyg_table_data!H51&lt;1, "&lt;1", hyg_table_data!H51)), "-")</f>
        <v>-</v>
      </c>
      <c r="I53" s="71" t="str">
        <f>IF(ISNUMBER(hyg_table_data!I51), IF(hyg_table_data!I51&gt;99, "&gt;99", IF(hyg_table_data!I51&lt;1, "&lt;1", hyg_table_data!I51)), "-")</f>
        <v>-</v>
      </c>
      <c r="J53" s="38" t="str">
        <f>IF(ISNUMBER(hyg_table_data!J51), IF(hyg_table_data!J51&gt;99, "&gt;99", IF(hyg_table_data!J51&lt;1, "&lt;1", hyg_table_data!J51)), "-")</f>
        <v>-</v>
      </c>
      <c r="K53" s="38" t="str">
        <f>IF(ISNUMBER(hyg_table_data!K51), IF(hyg_table_data!K51&gt;99, "&gt;99", IF(hyg_table_data!K51&lt;1, "&lt;1", hyg_table_data!K51)), "-")</f>
        <v>-</v>
      </c>
      <c r="L53" s="71" t="str">
        <f>IF(ISNUMBER(hyg_table_data!L51), IF(hyg_table_data!L51&gt;99, "&gt;99", IF(hyg_table_data!L51&lt;1, "&lt;1", hyg_table_data!L51)), "-")</f>
        <v>-</v>
      </c>
      <c r="M53" s="38" t="str">
        <f>IF(ISNUMBER(hyg_table_data!M51), IF(hyg_table_data!M51&gt;99, "&gt;99", IF(hyg_table_data!M51&lt;1, "&lt;1", hyg_table_data!M51)), "-")</f>
        <v>-</v>
      </c>
      <c r="N53" s="38" t="str">
        <f>IF(ISNUMBER(hyg_table_data!N51), IF(hyg_table_data!N51&gt;99, "&gt;99", IF(hyg_table_data!N51&lt;1, "&lt;1", hyg_table_data!N51)), "-")</f>
        <v>-</v>
      </c>
      <c r="O53" s="72" t="e">
        <f>IF(ISBLANK(hyg_table_data!#REF!), "", hyg_table_data!#REF!)</f>
        <v>#REF!</v>
      </c>
      <c r="P53" s="72" t="e">
        <f>IF(ISBLANK(hyg_table_data!#REF!), "", hyg_table_data!#REF!)</f>
        <v>#REF!</v>
      </c>
      <c r="Q53" s="46"/>
    </row>
    <row r="54" x14ac:dyDescent="0.3">
      <c r="A54" s="34" t="str">
        <f>IF(ISBLANK(hyg_table_data!A52), "", hyg_table_data!A52)</f>
        <v/>
      </c>
      <c r="B54" s="34" t="str">
        <f>IF(ISBLANK(hyg_table_data!B52), "", hyg_table_data!B52)</f>
        <v/>
      </c>
      <c r="C54" s="34" t="str">
        <f>IF(ISBLANK(hyg_table_data!C52), "", hyg_table_data!C52)</f>
        <v/>
      </c>
      <c r="D54" s="69" t="str">
        <f>IF(ISNUMBER(hyg_table_data!D52), hyg_table_data!D52,  "-")</f>
        <v>-</v>
      </c>
      <c r="E54" s="70" t="str">
        <f>IF(ISNUMBER(hyg_table_data!E52), hyg_table_data!E52,  "-")</f>
        <v>-</v>
      </c>
      <c r="F54" s="71" t="str">
        <f>IF(ISNUMBER(hyg_table_data!F52), IF(hyg_table_data!F52&gt;99, "&gt;99", IF(hyg_table_data!F52&lt;1, "&lt;1", hyg_table_data!F52)), "-")</f>
        <v>-</v>
      </c>
      <c r="G54" s="38" t="str">
        <f>IF(ISNUMBER(hyg_table_data!G52), IF(hyg_table_data!G52&gt;99, "&gt;99", IF(hyg_table_data!G52&lt;1, "&lt;1", hyg_table_data!G52)), "-")</f>
        <v>-</v>
      </c>
      <c r="H54" s="38" t="str">
        <f>IF(ISNUMBER(hyg_table_data!H52), IF(hyg_table_data!H52&gt;99, "&gt;99", IF(hyg_table_data!H52&lt;1, "&lt;1", hyg_table_data!H52)), "-")</f>
        <v>-</v>
      </c>
      <c r="I54" s="71" t="str">
        <f>IF(ISNUMBER(hyg_table_data!I52), IF(hyg_table_data!I52&gt;99, "&gt;99", IF(hyg_table_data!I52&lt;1, "&lt;1", hyg_table_data!I52)), "-")</f>
        <v>-</v>
      </c>
      <c r="J54" s="38" t="str">
        <f>IF(ISNUMBER(hyg_table_data!J52), IF(hyg_table_data!J52&gt;99, "&gt;99", IF(hyg_table_data!J52&lt;1, "&lt;1", hyg_table_data!J52)), "-")</f>
        <v>-</v>
      </c>
      <c r="K54" s="38" t="str">
        <f>IF(ISNUMBER(hyg_table_data!K52), IF(hyg_table_data!K52&gt;99, "&gt;99", IF(hyg_table_data!K52&lt;1, "&lt;1", hyg_table_data!K52)), "-")</f>
        <v>-</v>
      </c>
      <c r="L54" s="71" t="str">
        <f>IF(ISNUMBER(hyg_table_data!L52), IF(hyg_table_data!L52&gt;99, "&gt;99", IF(hyg_table_data!L52&lt;1, "&lt;1", hyg_table_data!L52)), "-")</f>
        <v>-</v>
      </c>
      <c r="M54" s="38" t="str">
        <f>IF(ISNUMBER(hyg_table_data!M52), IF(hyg_table_data!M52&gt;99, "&gt;99", IF(hyg_table_data!M52&lt;1, "&lt;1", hyg_table_data!M52)), "-")</f>
        <v>-</v>
      </c>
      <c r="N54" s="38" t="str">
        <f>IF(ISNUMBER(hyg_table_data!N52), IF(hyg_table_data!N52&gt;99, "&gt;99", IF(hyg_table_data!N52&lt;1, "&lt;1", hyg_table_data!N52)), "-")</f>
        <v>-</v>
      </c>
      <c r="O54" s="72" t="e">
        <f>IF(ISBLANK(hyg_table_data!#REF!), "", hyg_table_data!#REF!)</f>
        <v>#REF!</v>
      </c>
      <c r="P54" s="72" t="e">
        <f>IF(ISBLANK(hyg_table_data!#REF!), "", hyg_table_data!#REF!)</f>
        <v>#REF!</v>
      </c>
      <c r="Q54" s="46"/>
    </row>
    <row r="55" x14ac:dyDescent="0.3">
      <c r="A55" s="34" t="str">
        <f>IF(ISBLANK(hyg_table_data!A53), "", hyg_table_data!A53)</f>
        <v/>
      </c>
      <c r="B55" s="34" t="str">
        <f>IF(ISBLANK(hyg_table_data!B53), "", hyg_table_data!B53)</f>
        <v/>
      </c>
      <c r="C55" s="34" t="str">
        <f>IF(ISBLANK(hyg_table_data!C53), "", hyg_table_data!C53)</f>
        <v/>
      </c>
      <c r="D55" s="69" t="str">
        <f>IF(ISNUMBER(hyg_table_data!D53), hyg_table_data!D53,  "-")</f>
        <v>-</v>
      </c>
      <c r="E55" s="70" t="str">
        <f>IF(ISNUMBER(hyg_table_data!E53), hyg_table_data!E53,  "-")</f>
        <v>-</v>
      </c>
      <c r="F55" s="71" t="str">
        <f>IF(ISNUMBER(hyg_table_data!F53), IF(hyg_table_data!F53&gt;99, "&gt;99", IF(hyg_table_data!F53&lt;1, "&lt;1", hyg_table_data!F53)), "-")</f>
        <v>-</v>
      </c>
      <c r="G55" s="38" t="str">
        <f>IF(ISNUMBER(hyg_table_data!G53), IF(hyg_table_data!G53&gt;99, "&gt;99", IF(hyg_table_data!G53&lt;1, "&lt;1", hyg_table_data!G53)), "-")</f>
        <v>-</v>
      </c>
      <c r="H55" s="38" t="str">
        <f>IF(ISNUMBER(hyg_table_data!H53), IF(hyg_table_data!H53&gt;99, "&gt;99", IF(hyg_table_data!H53&lt;1, "&lt;1", hyg_table_data!H53)), "-")</f>
        <v>-</v>
      </c>
      <c r="I55" s="71" t="str">
        <f>IF(ISNUMBER(hyg_table_data!I53), IF(hyg_table_data!I53&gt;99, "&gt;99", IF(hyg_table_data!I53&lt;1, "&lt;1", hyg_table_data!I53)), "-")</f>
        <v>-</v>
      </c>
      <c r="J55" s="38" t="str">
        <f>IF(ISNUMBER(hyg_table_data!J53), IF(hyg_table_data!J53&gt;99, "&gt;99", IF(hyg_table_data!J53&lt;1, "&lt;1", hyg_table_data!J53)), "-")</f>
        <v>-</v>
      </c>
      <c r="K55" s="38" t="str">
        <f>IF(ISNUMBER(hyg_table_data!K53), IF(hyg_table_data!K53&gt;99, "&gt;99", IF(hyg_table_data!K53&lt;1, "&lt;1", hyg_table_data!K53)), "-")</f>
        <v>-</v>
      </c>
      <c r="L55" s="71" t="str">
        <f>IF(ISNUMBER(hyg_table_data!L53), IF(hyg_table_data!L53&gt;99, "&gt;99", IF(hyg_table_data!L53&lt;1, "&lt;1", hyg_table_data!L53)), "-")</f>
        <v>-</v>
      </c>
      <c r="M55" s="38" t="str">
        <f>IF(ISNUMBER(hyg_table_data!M53), IF(hyg_table_data!M53&gt;99, "&gt;99", IF(hyg_table_data!M53&lt;1, "&lt;1", hyg_table_data!M53)), "-")</f>
        <v>-</v>
      </c>
      <c r="N55" s="38" t="str">
        <f>IF(ISNUMBER(hyg_table_data!N53), IF(hyg_table_data!N53&gt;99, "&gt;99", IF(hyg_table_data!N53&lt;1, "&lt;1", hyg_table_data!N53)), "-")</f>
        <v>-</v>
      </c>
      <c r="O55" s="72" t="e">
        <f>IF(ISBLANK(hyg_table_data!#REF!), "", hyg_table_data!#REF!)</f>
        <v>#REF!</v>
      </c>
      <c r="P55" s="72" t="e">
        <f>IF(ISBLANK(hyg_table_data!#REF!), "", hyg_table_data!#REF!)</f>
        <v>#REF!</v>
      </c>
      <c r="Q55" s="46"/>
    </row>
    <row r="56" x14ac:dyDescent="0.3">
      <c r="A56" s="34" t="str">
        <f>IF(ISBLANK(hyg_table_data!A54), "", hyg_table_data!A54)</f>
        <v/>
      </c>
      <c r="B56" s="34" t="str">
        <f>IF(ISBLANK(hyg_table_data!B54), "", hyg_table_data!B54)</f>
        <v/>
      </c>
      <c r="C56" s="34" t="str">
        <f>IF(ISBLANK(hyg_table_data!C54), "", hyg_table_data!C54)</f>
        <v/>
      </c>
      <c r="D56" s="69" t="str">
        <f>IF(ISNUMBER(hyg_table_data!D54), hyg_table_data!D54,  "-")</f>
        <v>-</v>
      </c>
      <c r="E56" s="70" t="str">
        <f>IF(ISNUMBER(hyg_table_data!E54), hyg_table_data!E54,  "-")</f>
        <v>-</v>
      </c>
      <c r="F56" s="71" t="str">
        <f>IF(ISNUMBER(hyg_table_data!F54), IF(hyg_table_data!F54&gt;99, "&gt;99", IF(hyg_table_data!F54&lt;1, "&lt;1", hyg_table_data!F54)), "-")</f>
        <v>-</v>
      </c>
      <c r="G56" s="38" t="str">
        <f>IF(ISNUMBER(hyg_table_data!G54), IF(hyg_table_data!G54&gt;99, "&gt;99", IF(hyg_table_data!G54&lt;1, "&lt;1", hyg_table_data!G54)), "-")</f>
        <v>-</v>
      </c>
      <c r="H56" s="38" t="str">
        <f>IF(ISNUMBER(hyg_table_data!H54), IF(hyg_table_data!H54&gt;99, "&gt;99", IF(hyg_table_data!H54&lt;1, "&lt;1", hyg_table_data!H54)), "-")</f>
        <v>-</v>
      </c>
      <c r="I56" s="71" t="str">
        <f>IF(ISNUMBER(hyg_table_data!I54), IF(hyg_table_data!I54&gt;99, "&gt;99", IF(hyg_table_data!I54&lt;1, "&lt;1", hyg_table_data!I54)), "-")</f>
        <v>-</v>
      </c>
      <c r="J56" s="38" t="str">
        <f>IF(ISNUMBER(hyg_table_data!J54), IF(hyg_table_data!J54&gt;99, "&gt;99", IF(hyg_table_data!J54&lt;1, "&lt;1", hyg_table_data!J54)), "-")</f>
        <v>-</v>
      </c>
      <c r="K56" s="38" t="str">
        <f>IF(ISNUMBER(hyg_table_data!K54), IF(hyg_table_data!K54&gt;99, "&gt;99", IF(hyg_table_data!K54&lt;1, "&lt;1", hyg_table_data!K54)), "-")</f>
        <v>-</v>
      </c>
      <c r="L56" s="71" t="str">
        <f>IF(ISNUMBER(hyg_table_data!L54), IF(hyg_table_data!L54&gt;99, "&gt;99", IF(hyg_table_data!L54&lt;1, "&lt;1", hyg_table_data!L54)), "-")</f>
        <v>-</v>
      </c>
      <c r="M56" s="38" t="str">
        <f>IF(ISNUMBER(hyg_table_data!M54), IF(hyg_table_data!M54&gt;99, "&gt;99", IF(hyg_table_data!M54&lt;1, "&lt;1", hyg_table_data!M54)), "-")</f>
        <v>-</v>
      </c>
      <c r="N56" s="38" t="str">
        <f>IF(ISNUMBER(hyg_table_data!N54), IF(hyg_table_data!N54&gt;99, "&gt;99", IF(hyg_table_data!N54&lt;1, "&lt;1", hyg_table_data!N54)), "-")</f>
        <v>-</v>
      </c>
      <c r="O56" s="72" t="e">
        <f>IF(ISBLANK(hyg_table_data!#REF!), "", hyg_table_data!#REF!)</f>
        <v>#REF!</v>
      </c>
      <c r="P56" s="72" t="e">
        <f>IF(ISBLANK(hyg_table_data!#REF!), "", hyg_table_data!#REF!)</f>
        <v>#REF!</v>
      </c>
      <c r="Q56" s="46"/>
    </row>
    <row r="57" x14ac:dyDescent="0.3">
      <c r="A57" s="34" t="str">
        <f>IF(ISBLANK(hyg_table_data!A55), "", hyg_table_data!A55)</f>
        <v/>
      </c>
      <c r="B57" s="34" t="str">
        <f>IF(ISBLANK(hyg_table_data!B55), "", hyg_table_data!B55)</f>
        <v/>
      </c>
      <c r="C57" s="34" t="str">
        <f>IF(ISBLANK(hyg_table_data!C55), "", hyg_table_data!C55)</f>
        <v/>
      </c>
      <c r="D57" s="69" t="str">
        <f>IF(ISNUMBER(hyg_table_data!D55), hyg_table_data!D55,  "-")</f>
        <v>-</v>
      </c>
      <c r="E57" s="70" t="str">
        <f>IF(ISNUMBER(hyg_table_data!E55), hyg_table_data!E55,  "-")</f>
        <v>-</v>
      </c>
      <c r="F57" s="71" t="str">
        <f>IF(ISNUMBER(hyg_table_data!F55), IF(hyg_table_data!F55&gt;99, "&gt;99", IF(hyg_table_data!F55&lt;1, "&lt;1", hyg_table_data!F55)), "-")</f>
        <v>-</v>
      </c>
      <c r="G57" s="38" t="str">
        <f>IF(ISNUMBER(hyg_table_data!G55), IF(hyg_table_data!G55&gt;99, "&gt;99", IF(hyg_table_data!G55&lt;1, "&lt;1", hyg_table_data!G55)), "-")</f>
        <v>-</v>
      </c>
      <c r="H57" s="38" t="str">
        <f>IF(ISNUMBER(hyg_table_data!H55), IF(hyg_table_data!H55&gt;99, "&gt;99", IF(hyg_table_data!H55&lt;1, "&lt;1", hyg_table_data!H55)), "-")</f>
        <v>-</v>
      </c>
      <c r="I57" s="71" t="str">
        <f>IF(ISNUMBER(hyg_table_data!I55), IF(hyg_table_data!I55&gt;99, "&gt;99", IF(hyg_table_data!I55&lt;1, "&lt;1", hyg_table_data!I55)), "-")</f>
        <v>-</v>
      </c>
      <c r="J57" s="38" t="str">
        <f>IF(ISNUMBER(hyg_table_data!J55), IF(hyg_table_data!J55&gt;99, "&gt;99", IF(hyg_table_data!J55&lt;1, "&lt;1", hyg_table_data!J55)), "-")</f>
        <v>-</v>
      </c>
      <c r="K57" s="38" t="str">
        <f>IF(ISNUMBER(hyg_table_data!K55), IF(hyg_table_data!K55&gt;99, "&gt;99", IF(hyg_table_data!K55&lt;1, "&lt;1", hyg_table_data!K55)), "-")</f>
        <v>-</v>
      </c>
      <c r="L57" s="71" t="str">
        <f>IF(ISNUMBER(hyg_table_data!L55), IF(hyg_table_data!L55&gt;99, "&gt;99", IF(hyg_table_data!L55&lt;1, "&lt;1", hyg_table_data!L55)), "-")</f>
        <v>-</v>
      </c>
      <c r="M57" s="38" t="str">
        <f>IF(ISNUMBER(hyg_table_data!M55), IF(hyg_table_data!M55&gt;99, "&gt;99", IF(hyg_table_data!M55&lt;1, "&lt;1", hyg_table_data!M55)), "-")</f>
        <v>-</v>
      </c>
      <c r="N57" s="38" t="str">
        <f>IF(ISNUMBER(hyg_table_data!N55), IF(hyg_table_data!N55&gt;99, "&gt;99", IF(hyg_table_data!N55&lt;1, "&lt;1", hyg_table_data!N55)), "-")</f>
        <v>-</v>
      </c>
      <c r="O57" s="72" t="e">
        <f>IF(ISBLANK(hyg_table_data!#REF!), "", hyg_table_data!#REF!)</f>
        <v>#REF!</v>
      </c>
      <c r="P57" s="72" t="e">
        <f>IF(ISBLANK(hyg_table_data!#REF!), "", hyg_table_data!#REF!)</f>
        <v>#REF!</v>
      </c>
      <c r="Q57" s="46"/>
    </row>
    <row r="58" x14ac:dyDescent="0.3">
      <c r="A58" s="34" t="str">
        <f>IF(ISBLANK(hyg_table_data!A56), "", hyg_table_data!A56)</f>
        <v/>
      </c>
      <c r="B58" s="34" t="str">
        <f>IF(ISBLANK(hyg_table_data!B56), "", hyg_table_data!B56)</f>
        <v/>
      </c>
      <c r="C58" s="34" t="str">
        <f>IF(ISBLANK(hyg_table_data!C56), "", hyg_table_data!C56)</f>
        <v/>
      </c>
      <c r="D58" s="69" t="str">
        <f>IF(ISNUMBER(hyg_table_data!D56), hyg_table_data!D56,  "-")</f>
        <v>-</v>
      </c>
      <c r="E58" s="70" t="str">
        <f>IF(ISNUMBER(hyg_table_data!E56), hyg_table_data!E56,  "-")</f>
        <v>-</v>
      </c>
      <c r="F58" s="71" t="str">
        <f>IF(ISNUMBER(hyg_table_data!F56), IF(hyg_table_data!F56&gt;99, "&gt;99", IF(hyg_table_data!F56&lt;1, "&lt;1", hyg_table_data!F56)), "-")</f>
        <v>-</v>
      </c>
      <c r="G58" s="38" t="str">
        <f>IF(ISNUMBER(hyg_table_data!G56), IF(hyg_table_data!G56&gt;99, "&gt;99", IF(hyg_table_data!G56&lt;1, "&lt;1", hyg_table_data!G56)), "-")</f>
        <v>-</v>
      </c>
      <c r="H58" s="38" t="str">
        <f>IF(ISNUMBER(hyg_table_data!H56), IF(hyg_table_data!H56&gt;99, "&gt;99", IF(hyg_table_data!H56&lt;1, "&lt;1", hyg_table_data!H56)), "-")</f>
        <v>-</v>
      </c>
      <c r="I58" s="71" t="str">
        <f>IF(ISNUMBER(hyg_table_data!I56), IF(hyg_table_data!I56&gt;99, "&gt;99", IF(hyg_table_data!I56&lt;1, "&lt;1", hyg_table_data!I56)), "-")</f>
        <v>-</v>
      </c>
      <c r="J58" s="38" t="str">
        <f>IF(ISNUMBER(hyg_table_data!J56), IF(hyg_table_data!J56&gt;99, "&gt;99", IF(hyg_table_data!J56&lt;1, "&lt;1", hyg_table_data!J56)), "-")</f>
        <v>-</v>
      </c>
      <c r="K58" s="38" t="str">
        <f>IF(ISNUMBER(hyg_table_data!K56), IF(hyg_table_data!K56&gt;99, "&gt;99", IF(hyg_table_data!K56&lt;1, "&lt;1", hyg_table_data!K56)), "-")</f>
        <v>-</v>
      </c>
      <c r="L58" s="71" t="str">
        <f>IF(ISNUMBER(hyg_table_data!L56), IF(hyg_table_data!L56&gt;99, "&gt;99", IF(hyg_table_data!L56&lt;1, "&lt;1", hyg_table_data!L56)), "-")</f>
        <v>-</v>
      </c>
      <c r="M58" s="38" t="str">
        <f>IF(ISNUMBER(hyg_table_data!M56), IF(hyg_table_data!M56&gt;99, "&gt;99", IF(hyg_table_data!M56&lt;1, "&lt;1", hyg_table_data!M56)), "-")</f>
        <v>-</v>
      </c>
      <c r="N58" s="38" t="str">
        <f>IF(ISNUMBER(hyg_table_data!N56), IF(hyg_table_data!N56&gt;99, "&gt;99", IF(hyg_table_data!N56&lt;1, "&lt;1", hyg_table_data!N56)), "-")</f>
        <v>-</v>
      </c>
      <c r="O58" s="72" t="e">
        <f>IF(ISBLANK(hyg_table_data!#REF!), "", hyg_table_data!#REF!)</f>
        <v>#REF!</v>
      </c>
      <c r="P58" s="72" t="e">
        <f>IF(ISBLANK(hyg_table_data!#REF!), "", hyg_table_data!#REF!)</f>
        <v>#REF!</v>
      </c>
      <c r="Q58" s="46"/>
    </row>
    <row r="59" x14ac:dyDescent="0.3">
      <c r="A59" s="34" t="str">
        <f>IF(ISBLANK(hyg_table_data!A57), "", hyg_table_data!A57)</f>
        <v/>
      </c>
      <c r="B59" s="34" t="str">
        <f>IF(ISBLANK(hyg_table_data!B57), "", hyg_table_data!B57)</f>
        <v/>
      </c>
      <c r="C59" s="34" t="str">
        <f>IF(ISBLANK(hyg_table_data!C57), "", hyg_table_data!C57)</f>
        <v/>
      </c>
      <c r="D59" s="69" t="str">
        <f>IF(ISNUMBER(hyg_table_data!D57), hyg_table_data!D57,  "-")</f>
        <v>-</v>
      </c>
      <c r="E59" s="70" t="str">
        <f>IF(ISNUMBER(hyg_table_data!E57), hyg_table_data!E57,  "-")</f>
        <v>-</v>
      </c>
      <c r="F59" s="71" t="str">
        <f>IF(ISNUMBER(hyg_table_data!F57), IF(hyg_table_data!F57&gt;99, "&gt;99", IF(hyg_table_data!F57&lt;1, "&lt;1", hyg_table_data!F57)), "-")</f>
        <v>-</v>
      </c>
      <c r="G59" s="38" t="str">
        <f>IF(ISNUMBER(hyg_table_data!G57), IF(hyg_table_data!G57&gt;99, "&gt;99", IF(hyg_table_data!G57&lt;1, "&lt;1", hyg_table_data!G57)), "-")</f>
        <v>-</v>
      </c>
      <c r="H59" s="38" t="str">
        <f>IF(ISNUMBER(hyg_table_data!H57), IF(hyg_table_data!H57&gt;99, "&gt;99", IF(hyg_table_data!H57&lt;1, "&lt;1", hyg_table_data!H57)), "-")</f>
        <v>-</v>
      </c>
      <c r="I59" s="71" t="str">
        <f>IF(ISNUMBER(hyg_table_data!I57), IF(hyg_table_data!I57&gt;99, "&gt;99", IF(hyg_table_data!I57&lt;1, "&lt;1", hyg_table_data!I57)), "-")</f>
        <v>-</v>
      </c>
      <c r="J59" s="38" t="str">
        <f>IF(ISNUMBER(hyg_table_data!J57), IF(hyg_table_data!J57&gt;99, "&gt;99", IF(hyg_table_data!J57&lt;1, "&lt;1", hyg_table_data!J57)), "-")</f>
        <v>-</v>
      </c>
      <c r="K59" s="38" t="str">
        <f>IF(ISNUMBER(hyg_table_data!K57), IF(hyg_table_data!K57&gt;99, "&gt;99", IF(hyg_table_data!K57&lt;1, "&lt;1", hyg_table_data!K57)), "-")</f>
        <v>-</v>
      </c>
      <c r="L59" s="71" t="str">
        <f>IF(ISNUMBER(hyg_table_data!L57), IF(hyg_table_data!L57&gt;99, "&gt;99", IF(hyg_table_data!L57&lt;1, "&lt;1", hyg_table_data!L57)), "-")</f>
        <v>-</v>
      </c>
      <c r="M59" s="38" t="str">
        <f>IF(ISNUMBER(hyg_table_data!M57), IF(hyg_table_data!M57&gt;99, "&gt;99", IF(hyg_table_data!M57&lt;1, "&lt;1", hyg_table_data!M57)), "-")</f>
        <v>-</v>
      </c>
      <c r="N59" s="38" t="str">
        <f>IF(ISNUMBER(hyg_table_data!N57), IF(hyg_table_data!N57&gt;99, "&gt;99", IF(hyg_table_data!N57&lt;1, "&lt;1", hyg_table_data!N57)), "-")</f>
        <v>-</v>
      </c>
      <c r="O59" s="72" t="e">
        <f>IF(ISBLANK(hyg_table_data!#REF!), "", hyg_table_data!#REF!)</f>
        <v>#REF!</v>
      </c>
      <c r="P59" s="72" t="e">
        <f>IF(ISBLANK(hyg_table_data!#REF!), "", hyg_table_data!#REF!)</f>
        <v>#REF!</v>
      </c>
      <c r="Q59" s="46"/>
    </row>
    <row r="60" x14ac:dyDescent="0.3">
      <c r="A60" s="34" t="str">
        <f>IF(ISBLANK(hyg_table_data!A58), "", hyg_table_data!A58)</f>
        <v/>
      </c>
      <c r="B60" s="34" t="str">
        <f>IF(ISBLANK(hyg_table_data!B58), "", hyg_table_data!B58)</f>
        <v/>
      </c>
      <c r="C60" s="34" t="str">
        <f>IF(ISBLANK(hyg_table_data!C58), "", hyg_table_data!C58)</f>
        <v/>
      </c>
      <c r="D60" s="69" t="str">
        <f>IF(ISNUMBER(hyg_table_data!D58), hyg_table_data!D58,  "-")</f>
        <v>-</v>
      </c>
      <c r="E60" s="70" t="str">
        <f>IF(ISNUMBER(hyg_table_data!E58), hyg_table_data!E58,  "-")</f>
        <v>-</v>
      </c>
      <c r="F60" s="71" t="str">
        <f>IF(ISNUMBER(hyg_table_data!F58), IF(hyg_table_data!F58&gt;99, "&gt;99", IF(hyg_table_data!F58&lt;1, "&lt;1", hyg_table_data!F58)), "-")</f>
        <v>-</v>
      </c>
      <c r="G60" s="38" t="str">
        <f>IF(ISNUMBER(hyg_table_data!G58), IF(hyg_table_data!G58&gt;99, "&gt;99", IF(hyg_table_data!G58&lt;1, "&lt;1", hyg_table_data!G58)), "-")</f>
        <v>-</v>
      </c>
      <c r="H60" s="38" t="str">
        <f>IF(ISNUMBER(hyg_table_data!H58), IF(hyg_table_data!H58&gt;99, "&gt;99", IF(hyg_table_data!H58&lt;1, "&lt;1", hyg_table_data!H58)), "-")</f>
        <v>-</v>
      </c>
      <c r="I60" s="71" t="str">
        <f>IF(ISNUMBER(hyg_table_data!I58), IF(hyg_table_data!I58&gt;99, "&gt;99", IF(hyg_table_data!I58&lt;1, "&lt;1", hyg_table_data!I58)), "-")</f>
        <v>-</v>
      </c>
      <c r="J60" s="38" t="str">
        <f>IF(ISNUMBER(hyg_table_data!J58), IF(hyg_table_data!J58&gt;99, "&gt;99", IF(hyg_table_data!J58&lt;1, "&lt;1", hyg_table_data!J58)), "-")</f>
        <v>-</v>
      </c>
      <c r="K60" s="38" t="str">
        <f>IF(ISNUMBER(hyg_table_data!K58), IF(hyg_table_data!K58&gt;99, "&gt;99", IF(hyg_table_data!K58&lt;1, "&lt;1", hyg_table_data!K58)), "-")</f>
        <v>-</v>
      </c>
      <c r="L60" s="71" t="str">
        <f>IF(ISNUMBER(hyg_table_data!L58), IF(hyg_table_data!L58&gt;99, "&gt;99", IF(hyg_table_data!L58&lt;1, "&lt;1", hyg_table_data!L58)), "-")</f>
        <v>-</v>
      </c>
      <c r="M60" s="38" t="str">
        <f>IF(ISNUMBER(hyg_table_data!M58), IF(hyg_table_data!M58&gt;99, "&gt;99", IF(hyg_table_data!M58&lt;1, "&lt;1", hyg_table_data!M58)), "-")</f>
        <v>-</v>
      </c>
      <c r="N60" s="38" t="str">
        <f>IF(ISNUMBER(hyg_table_data!N58), IF(hyg_table_data!N58&gt;99, "&gt;99", IF(hyg_table_data!N58&lt;1, "&lt;1", hyg_table_data!N58)), "-")</f>
        <v>-</v>
      </c>
      <c r="O60" s="72" t="e">
        <f>IF(ISBLANK(hyg_table_data!#REF!), "", hyg_table_data!#REF!)</f>
        <v>#REF!</v>
      </c>
      <c r="P60" s="72" t="e">
        <f>IF(ISBLANK(hyg_table_data!#REF!), "", hyg_table_data!#REF!)</f>
        <v>#REF!</v>
      </c>
      <c r="Q60" s="46"/>
    </row>
    <row r="61" x14ac:dyDescent="0.3">
      <c r="A61" s="34" t="str">
        <f>IF(ISBLANK(hyg_table_data!A59), "", hyg_table_data!A59)</f>
        <v/>
      </c>
      <c r="B61" s="34" t="str">
        <f>IF(ISBLANK(hyg_table_data!B59), "", hyg_table_data!B59)</f>
        <v/>
      </c>
      <c r="C61" s="34" t="str">
        <f>IF(ISBLANK(hyg_table_data!C59), "", hyg_table_data!C59)</f>
        <v/>
      </c>
      <c r="D61" s="69" t="str">
        <f>IF(ISNUMBER(hyg_table_data!D59), hyg_table_data!D59,  "-")</f>
        <v>-</v>
      </c>
      <c r="E61" s="70" t="str">
        <f>IF(ISNUMBER(hyg_table_data!E59), hyg_table_data!E59,  "-")</f>
        <v>-</v>
      </c>
      <c r="F61" s="71" t="str">
        <f>IF(ISNUMBER(hyg_table_data!F59), IF(hyg_table_data!F59&gt;99, "&gt;99", IF(hyg_table_data!F59&lt;1, "&lt;1", hyg_table_data!F59)), "-")</f>
        <v>-</v>
      </c>
      <c r="G61" s="38" t="str">
        <f>IF(ISNUMBER(hyg_table_data!G59), IF(hyg_table_data!G59&gt;99, "&gt;99", IF(hyg_table_data!G59&lt;1, "&lt;1", hyg_table_data!G59)), "-")</f>
        <v>-</v>
      </c>
      <c r="H61" s="38" t="str">
        <f>IF(ISNUMBER(hyg_table_data!H59), IF(hyg_table_data!H59&gt;99, "&gt;99", IF(hyg_table_data!H59&lt;1, "&lt;1", hyg_table_data!H59)), "-")</f>
        <v>-</v>
      </c>
      <c r="I61" s="71" t="str">
        <f>IF(ISNUMBER(hyg_table_data!I59), IF(hyg_table_data!I59&gt;99, "&gt;99", IF(hyg_table_data!I59&lt;1, "&lt;1", hyg_table_data!I59)), "-")</f>
        <v>-</v>
      </c>
      <c r="J61" s="38" t="str">
        <f>IF(ISNUMBER(hyg_table_data!J59), IF(hyg_table_data!J59&gt;99, "&gt;99", IF(hyg_table_data!J59&lt;1, "&lt;1", hyg_table_data!J59)), "-")</f>
        <v>-</v>
      </c>
      <c r="K61" s="38" t="str">
        <f>IF(ISNUMBER(hyg_table_data!K59), IF(hyg_table_data!K59&gt;99, "&gt;99", IF(hyg_table_data!K59&lt;1, "&lt;1", hyg_table_data!K59)), "-")</f>
        <v>-</v>
      </c>
      <c r="L61" s="71" t="str">
        <f>IF(ISNUMBER(hyg_table_data!L59), IF(hyg_table_data!L59&gt;99, "&gt;99", IF(hyg_table_data!L59&lt;1, "&lt;1", hyg_table_data!L59)), "-")</f>
        <v>-</v>
      </c>
      <c r="M61" s="38" t="str">
        <f>IF(ISNUMBER(hyg_table_data!M59), IF(hyg_table_data!M59&gt;99, "&gt;99", IF(hyg_table_data!M59&lt;1, "&lt;1", hyg_table_data!M59)), "-")</f>
        <v>-</v>
      </c>
      <c r="N61" s="38" t="str">
        <f>IF(ISNUMBER(hyg_table_data!N59), IF(hyg_table_data!N59&gt;99, "&gt;99", IF(hyg_table_data!N59&lt;1, "&lt;1", hyg_table_data!N59)), "-")</f>
        <v>-</v>
      </c>
      <c r="O61" s="72" t="e">
        <f>IF(ISBLANK(hyg_table_data!#REF!), "", hyg_table_data!#REF!)</f>
        <v>#REF!</v>
      </c>
      <c r="P61" s="72" t="e">
        <f>IF(ISBLANK(hyg_table_data!#REF!), "", hyg_table_data!#REF!)</f>
        <v>#REF!</v>
      </c>
      <c r="Q61" s="46"/>
    </row>
    <row r="62" x14ac:dyDescent="0.3">
      <c r="A62" s="34" t="str">
        <f>IF(ISBLANK(hyg_table_data!A60), "", hyg_table_data!A60)</f>
        <v/>
      </c>
      <c r="B62" s="34" t="str">
        <f>IF(ISBLANK(hyg_table_data!B60), "", hyg_table_data!B60)</f>
        <v/>
      </c>
      <c r="C62" s="34" t="str">
        <f>IF(ISBLANK(hyg_table_data!C60), "", hyg_table_data!C60)</f>
        <v/>
      </c>
      <c r="D62" s="69" t="str">
        <f>IF(ISNUMBER(hyg_table_data!D60), hyg_table_data!D60,  "-")</f>
        <v>-</v>
      </c>
      <c r="E62" s="70" t="str">
        <f>IF(ISNUMBER(hyg_table_data!E60), hyg_table_data!E60,  "-")</f>
        <v>-</v>
      </c>
      <c r="F62" s="71" t="str">
        <f>IF(ISNUMBER(hyg_table_data!F60), IF(hyg_table_data!F60&gt;99, "&gt;99", IF(hyg_table_data!F60&lt;1, "&lt;1", hyg_table_data!F60)), "-")</f>
        <v>-</v>
      </c>
      <c r="G62" s="38" t="str">
        <f>IF(ISNUMBER(hyg_table_data!G60), IF(hyg_table_data!G60&gt;99, "&gt;99", IF(hyg_table_data!G60&lt;1, "&lt;1", hyg_table_data!G60)), "-")</f>
        <v>-</v>
      </c>
      <c r="H62" s="38" t="str">
        <f>IF(ISNUMBER(hyg_table_data!H60), IF(hyg_table_data!H60&gt;99, "&gt;99", IF(hyg_table_data!H60&lt;1, "&lt;1", hyg_table_data!H60)), "-")</f>
        <v>-</v>
      </c>
      <c r="I62" s="71" t="str">
        <f>IF(ISNUMBER(hyg_table_data!I60), IF(hyg_table_data!I60&gt;99, "&gt;99", IF(hyg_table_data!I60&lt;1, "&lt;1", hyg_table_data!I60)), "-")</f>
        <v>-</v>
      </c>
      <c r="J62" s="38" t="str">
        <f>IF(ISNUMBER(hyg_table_data!J60), IF(hyg_table_data!J60&gt;99, "&gt;99", IF(hyg_table_data!J60&lt;1, "&lt;1", hyg_table_data!J60)), "-")</f>
        <v>-</v>
      </c>
      <c r="K62" s="38" t="str">
        <f>IF(ISNUMBER(hyg_table_data!K60), IF(hyg_table_data!K60&gt;99, "&gt;99", IF(hyg_table_data!K60&lt;1, "&lt;1", hyg_table_data!K60)), "-")</f>
        <v>-</v>
      </c>
      <c r="L62" s="71" t="str">
        <f>IF(ISNUMBER(hyg_table_data!L60), IF(hyg_table_data!L60&gt;99, "&gt;99", IF(hyg_table_data!L60&lt;1, "&lt;1", hyg_table_data!L60)), "-")</f>
        <v>-</v>
      </c>
      <c r="M62" s="38" t="str">
        <f>IF(ISNUMBER(hyg_table_data!M60), IF(hyg_table_data!M60&gt;99, "&gt;99", IF(hyg_table_data!M60&lt;1, "&lt;1", hyg_table_data!M60)), "-")</f>
        <v>-</v>
      </c>
      <c r="N62" s="38" t="str">
        <f>IF(ISNUMBER(hyg_table_data!N60), IF(hyg_table_data!N60&gt;99, "&gt;99", IF(hyg_table_data!N60&lt;1, "&lt;1", hyg_table_data!N60)), "-")</f>
        <v>-</v>
      </c>
      <c r="O62" s="72" t="e">
        <f>IF(ISBLANK(hyg_table_data!#REF!), "", hyg_table_data!#REF!)</f>
        <v>#REF!</v>
      </c>
      <c r="P62" s="72" t="e">
        <f>IF(ISBLANK(hyg_table_data!#REF!), "", hyg_table_data!#REF!)</f>
        <v>#REF!</v>
      </c>
      <c r="Q62" s="46"/>
    </row>
    <row r="63" x14ac:dyDescent="0.3">
      <c r="A63" s="34" t="str">
        <f>IF(ISBLANK(hyg_table_data!A61), "", hyg_table_data!A61)</f>
        <v/>
      </c>
      <c r="B63" s="34" t="str">
        <f>IF(ISBLANK(hyg_table_data!B61), "", hyg_table_data!B61)</f>
        <v/>
      </c>
      <c r="C63" s="34" t="str">
        <f>IF(ISBLANK(hyg_table_data!C61), "", hyg_table_data!C61)</f>
        <v/>
      </c>
      <c r="D63" s="69" t="str">
        <f>IF(ISNUMBER(hyg_table_data!D61), hyg_table_data!D61,  "-")</f>
        <v>-</v>
      </c>
      <c r="E63" s="70" t="str">
        <f>IF(ISNUMBER(hyg_table_data!E61), hyg_table_data!E61,  "-")</f>
        <v>-</v>
      </c>
      <c r="F63" s="71" t="str">
        <f>IF(ISNUMBER(hyg_table_data!F61), IF(hyg_table_data!F61&gt;99, "&gt;99", IF(hyg_table_data!F61&lt;1, "&lt;1", hyg_table_data!F61)), "-")</f>
        <v>-</v>
      </c>
      <c r="G63" s="38" t="str">
        <f>IF(ISNUMBER(hyg_table_data!G61), IF(hyg_table_data!G61&gt;99, "&gt;99", IF(hyg_table_data!G61&lt;1, "&lt;1", hyg_table_data!G61)), "-")</f>
        <v>-</v>
      </c>
      <c r="H63" s="38" t="str">
        <f>IF(ISNUMBER(hyg_table_data!H61), IF(hyg_table_data!H61&gt;99, "&gt;99", IF(hyg_table_data!H61&lt;1, "&lt;1", hyg_table_data!H61)), "-")</f>
        <v>-</v>
      </c>
      <c r="I63" s="71" t="str">
        <f>IF(ISNUMBER(hyg_table_data!I61), IF(hyg_table_data!I61&gt;99, "&gt;99", IF(hyg_table_data!I61&lt;1, "&lt;1", hyg_table_data!I61)), "-")</f>
        <v>-</v>
      </c>
      <c r="J63" s="38" t="str">
        <f>IF(ISNUMBER(hyg_table_data!J61), IF(hyg_table_data!J61&gt;99, "&gt;99", IF(hyg_table_data!J61&lt;1, "&lt;1", hyg_table_data!J61)), "-")</f>
        <v>-</v>
      </c>
      <c r="K63" s="38" t="str">
        <f>IF(ISNUMBER(hyg_table_data!K61), IF(hyg_table_data!K61&gt;99, "&gt;99", IF(hyg_table_data!K61&lt;1, "&lt;1", hyg_table_data!K61)), "-")</f>
        <v>-</v>
      </c>
      <c r="L63" s="71" t="str">
        <f>IF(ISNUMBER(hyg_table_data!L61), IF(hyg_table_data!L61&gt;99, "&gt;99", IF(hyg_table_data!L61&lt;1, "&lt;1", hyg_table_data!L61)), "-")</f>
        <v>-</v>
      </c>
      <c r="M63" s="38" t="str">
        <f>IF(ISNUMBER(hyg_table_data!M61), IF(hyg_table_data!M61&gt;99, "&gt;99", IF(hyg_table_data!M61&lt;1, "&lt;1", hyg_table_data!M61)), "-")</f>
        <v>-</v>
      </c>
      <c r="N63" s="38" t="str">
        <f>IF(ISNUMBER(hyg_table_data!N61), IF(hyg_table_data!N61&gt;99, "&gt;99", IF(hyg_table_data!N61&lt;1, "&lt;1", hyg_table_data!N61)), "-")</f>
        <v>-</v>
      </c>
      <c r="O63" s="72" t="e">
        <f>IF(ISBLANK(hyg_table_data!#REF!), "", hyg_table_data!#REF!)</f>
        <v>#REF!</v>
      </c>
      <c r="P63" s="72" t="e">
        <f>IF(ISBLANK(hyg_table_data!#REF!), "", hyg_table_data!#REF!)</f>
        <v>#REF!</v>
      </c>
      <c r="Q63" s="46"/>
    </row>
    <row r="64" x14ac:dyDescent="0.3">
      <c r="A64" s="34" t="str">
        <f>IF(ISBLANK(hyg_table_data!A62), "", hyg_table_data!A62)</f>
        <v/>
      </c>
      <c r="B64" s="34" t="str">
        <f>IF(ISBLANK(hyg_table_data!B62), "", hyg_table_data!B62)</f>
        <v/>
      </c>
      <c r="C64" s="34" t="str">
        <f>IF(ISBLANK(hyg_table_data!C62), "", hyg_table_data!C62)</f>
        <v/>
      </c>
      <c r="D64" s="69" t="str">
        <f>IF(ISNUMBER(hyg_table_data!D62), hyg_table_data!D62,  "-")</f>
        <v>-</v>
      </c>
      <c r="E64" s="70" t="str">
        <f>IF(ISNUMBER(hyg_table_data!E62), hyg_table_data!E62,  "-")</f>
        <v>-</v>
      </c>
      <c r="F64" s="71" t="str">
        <f>IF(ISNUMBER(hyg_table_data!F62), IF(hyg_table_data!F62&gt;99, "&gt;99", IF(hyg_table_data!F62&lt;1, "&lt;1", hyg_table_data!F62)), "-")</f>
        <v>-</v>
      </c>
      <c r="G64" s="38" t="str">
        <f>IF(ISNUMBER(hyg_table_data!G62), IF(hyg_table_data!G62&gt;99, "&gt;99", IF(hyg_table_data!G62&lt;1, "&lt;1", hyg_table_data!G62)), "-")</f>
        <v>-</v>
      </c>
      <c r="H64" s="38" t="str">
        <f>IF(ISNUMBER(hyg_table_data!H62), IF(hyg_table_data!H62&gt;99, "&gt;99", IF(hyg_table_data!H62&lt;1, "&lt;1", hyg_table_data!H62)), "-")</f>
        <v>-</v>
      </c>
      <c r="I64" s="71" t="str">
        <f>IF(ISNUMBER(hyg_table_data!I62), IF(hyg_table_data!I62&gt;99, "&gt;99", IF(hyg_table_data!I62&lt;1, "&lt;1", hyg_table_data!I62)), "-")</f>
        <v>-</v>
      </c>
      <c r="J64" s="38" t="str">
        <f>IF(ISNUMBER(hyg_table_data!J62), IF(hyg_table_data!J62&gt;99, "&gt;99", IF(hyg_table_data!J62&lt;1, "&lt;1", hyg_table_data!J62)), "-")</f>
        <v>-</v>
      </c>
      <c r="K64" s="38" t="str">
        <f>IF(ISNUMBER(hyg_table_data!K62), IF(hyg_table_data!K62&gt;99, "&gt;99", IF(hyg_table_data!K62&lt;1, "&lt;1", hyg_table_data!K62)), "-")</f>
        <v>-</v>
      </c>
      <c r="L64" s="71" t="str">
        <f>IF(ISNUMBER(hyg_table_data!L62), IF(hyg_table_data!L62&gt;99, "&gt;99", IF(hyg_table_data!L62&lt;1, "&lt;1", hyg_table_data!L62)), "-")</f>
        <v>-</v>
      </c>
      <c r="M64" s="38" t="str">
        <f>IF(ISNUMBER(hyg_table_data!M62), IF(hyg_table_data!M62&gt;99, "&gt;99", IF(hyg_table_data!M62&lt;1, "&lt;1", hyg_table_data!M62)), "-")</f>
        <v>-</v>
      </c>
      <c r="N64" s="38" t="str">
        <f>IF(ISNUMBER(hyg_table_data!N62), IF(hyg_table_data!N62&gt;99, "&gt;99", IF(hyg_table_data!N62&lt;1, "&lt;1", hyg_table_data!N62)), "-")</f>
        <v>-</v>
      </c>
      <c r="O64" s="72" t="e">
        <f>IF(ISBLANK(hyg_table_data!#REF!), "", hyg_table_data!#REF!)</f>
        <v>#REF!</v>
      </c>
      <c r="P64" s="72" t="e">
        <f>IF(ISBLANK(hyg_table_data!#REF!), "", hyg_table_data!#REF!)</f>
        <v>#REF!</v>
      </c>
      <c r="Q64" s="46"/>
    </row>
    <row r="65" x14ac:dyDescent="0.3">
      <c r="A65" s="34" t="str">
        <f>IF(ISBLANK(hyg_table_data!A63), "", hyg_table_data!A63)</f>
        <v/>
      </c>
      <c r="B65" s="34" t="str">
        <f>IF(ISBLANK(hyg_table_data!B63), "", hyg_table_data!B63)</f>
        <v/>
      </c>
      <c r="C65" s="34" t="str">
        <f>IF(ISBLANK(hyg_table_data!C63), "", hyg_table_data!C63)</f>
        <v/>
      </c>
      <c r="D65" s="69" t="str">
        <f>IF(ISNUMBER(hyg_table_data!D63), hyg_table_data!D63,  "-")</f>
        <v>-</v>
      </c>
      <c r="E65" s="70" t="str">
        <f>IF(ISNUMBER(hyg_table_data!E63), hyg_table_data!E63,  "-")</f>
        <v>-</v>
      </c>
      <c r="F65" s="71" t="str">
        <f>IF(ISNUMBER(hyg_table_data!F63), IF(hyg_table_data!F63&gt;99, "&gt;99", IF(hyg_table_data!F63&lt;1, "&lt;1", hyg_table_data!F63)), "-")</f>
        <v>-</v>
      </c>
      <c r="G65" s="38" t="str">
        <f>IF(ISNUMBER(hyg_table_data!G63), IF(hyg_table_data!G63&gt;99, "&gt;99", IF(hyg_table_data!G63&lt;1, "&lt;1", hyg_table_data!G63)), "-")</f>
        <v>-</v>
      </c>
      <c r="H65" s="38" t="str">
        <f>IF(ISNUMBER(hyg_table_data!H63), IF(hyg_table_data!H63&gt;99, "&gt;99", IF(hyg_table_data!H63&lt;1, "&lt;1", hyg_table_data!H63)), "-")</f>
        <v>-</v>
      </c>
      <c r="I65" s="71" t="str">
        <f>IF(ISNUMBER(hyg_table_data!I63), IF(hyg_table_data!I63&gt;99, "&gt;99", IF(hyg_table_data!I63&lt;1, "&lt;1", hyg_table_data!I63)), "-")</f>
        <v>-</v>
      </c>
      <c r="J65" s="38" t="str">
        <f>IF(ISNUMBER(hyg_table_data!J63), IF(hyg_table_data!J63&gt;99, "&gt;99", IF(hyg_table_data!J63&lt;1, "&lt;1", hyg_table_data!J63)), "-")</f>
        <v>-</v>
      </c>
      <c r="K65" s="38" t="str">
        <f>IF(ISNUMBER(hyg_table_data!K63), IF(hyg_table_data!K63&gt;99, "&gt;99", IF(hyg_table_data!K63&lt;1, "&lt;1", hyg_table_data!K63)), "-")</f>
        <v>-</v>
      </c>
      <c r="L65" s="71" t="str">
        <f>IF(ISNUMBER(hyg_table_data!L63), IF(hyg_table_data!L63&gt;99, "&gt;99", IF(hyg_table_data!L63&lt;1, "&lt;1", hyg_table_data!L63)), "-")</f>
        <v>-</v>
      </c>
      <c r="M65" s="38" t="str">
        <f>IF(ISNUMBER(hyg_table_data!M63), IF(hyg_table_data!M63&gt;99, "&gt;99", IF(hyg_table_data!M63&lt;1, "&lt;1", hyg_table_data!M63)), "-")</f>
        <v>-</v>
      </c>
      <c r="N65" s="38" t="str">
        <f>IF(ISNUMBER(hyg_table_data!N63), IF(hyg_table_data!N63&gt;99, "&gt;99", IF(hyg_table_data!N63&lt;1, "&lt;1", hyg_table_data!N63)), "-")</f>
        <v>-</v>
      </c>
      <c r="O65" s="72" t="e">
        <f>IF(ISBLANK(hyg_table_data!#REF!), "", hyg_table_data!#REF!)</f>
        <v>#REF!</v>
      </c>
      <c r="P65" s="72" t="e">
        <f>IF(ISBLANK(hyg_table_data!#REF!), "", hyg_table_data!#REF!)</f>
        <v>#REF!</v>
      </c>
      <c r="Q65" s="46"/>
    </row>
    <row r="66" x14ac:dyDescent="0.3">
      <c r="A66" s="34" t="str">
        <f>IF(ISBLANK(hyg_table_data!A64), "", hyg_table_data!A64)</f>
        <v/>
      </c>
      <c r="B66" s="34" t="str">
        <f>IF(ISBLANK(hyg_table_data!B64), "", hyg_table_data!B64)</f>
        <v/>
      </c>
      <c r="C66" s="34" t="str">
        <f>IF(ISBLANK(hyg_table_data!C64), "", hyg_table_data!C64)</f>
        <v/>
      </c>
      <c r="D66" s="69" t="str">
        <f>IF(ISNUMBER(hyg_table_data!D64), hyg_table_data!D64,  "-")</f>
        <v>-</v>
      </c>
      <c r="E66" s="70" t="str">
        <f>IF(ISNUMBER(hyg_table_data!E64), hyg_table_data!E64,  "-")</f>
        <v>-</v>
      </c>
      <c r="F66" s="71" t="str">
        <f>IF(ISNUMBER(hyg_table_data!F64), IF(hyg_table_data!F64&gt;99, "&gt;99", IF(hyg_table_data!F64&lt;1, "&lt;1", hyg_table_data!F64)), "-")</f>
        <v>-</v>
      </c>
      <c r="G66" s="38" t="str">
        <f>IF(ISNUMBER(hyg_table_data!G64), IF(hyg_table_data!G64&gt;99, "&gt;99", IF(hyg_table_data!G64&lt;1, "&lt;1", hyg_table_data!G64)), "-")</f>
        <v>-</v>
      </c>
      <c r="H66" s="38" t="str">
        <f>IF(ISNUMBER(hyg_table_data!H64), IF(hyg_table_data!H64&gt;99, "&gt;99", IF(hyg_table_data!H64&lt;1, "&lt;1", hyg_table_data!H64)), "-")</f>
        <v>-</v>
      </c>
      <c r="I66" s="71" t="str">
        <f>IF(ISNUMBER(hyg_table_data!I64), IF(hyg_table_data!I64&gt;99, "&gt;99", IF(hyg_table_data!I64&lt;1, "&lt;1", hyg_table_data!I64)), "-")</f>
        <v>-</v>
      </c>
      <c r="J66" s="38" t="str">
        <f>IF(ISNUMBER(hyg_table_data!J64), IF(hyg_table_data!J64&gt;99, "&gt;99", IF(hyg_table_data!J64&lt;1, "&lt;1", hyg_table_data!J64)), "-")</f>
        <v>-</v>
      </c>
      <c r="K66" s="38" t="str">
        <f>IF(ISNUMBER(hyg_table_data!K64), IF(hyg_table_data!K64&gt;99, "&gt;99", IF(hyg_table_data!K64&lt;1, "&lt;1", hyg_table_data!K64)), "-")</f>
        <v>-</v>
      </c>
      <c r="L66" s="71" t="str">
        <f>IF(ISNUMBER(hyg_table_data!L64), IF(hyg_table_data!L64&gt;99, "&gt;99", IF(hyg_table_data!L64&lt;1, "&lt;1", hyg_table_data!L64)), "-")</f>
        <v>-</v>
      </c>
      <c r="M66" s="38" t="str">
        <f>IF(ISNUMBER(hyg_table_data!M64), IF(hyg_table_data!M64&gt;99, "&gt;99", IF(hyg_table_data!M64&lt;1, "&lt;1", hyg_table_data!M64)), "-")</f>
        <v>-</v>
      </c>
      <c r="N66" s="38" t="str">
        <f>IF(ISNUMBER(hyg_table_data!N64), IF(hyg_table_data!N64&gt;99, "&gt;99", IF(hyg_table_data!N64&lt;1, "&lt;1", hyg_table_data!N64)), "-")</f>
        <v>-</v>
      </c>
      <c r="O66" s="72" t="e">
        <f>IF(ISBLANK(hyg_table_data!#REF!), "", hyg_table_data!#REF!)</f>
        <v>#REF!</v>
      </c>
      <c r="P66" s="72" t="e">
        <f>IF(ISBLANK(hyg_table_data!#REF!), "", hyg_table_data!#REF!)</f>
        <v>#REF!</v>
      </c>
      <c r="Q66" s="46"/>
    </row>
    <row r="67" x14ac:dyDescent="0.3">
      <c r="A67" s="34" t="str">
        <f>IF(ISBLANK(hyg_table_data!A65), "", hyg_table_data!A65)</f>
        <v/>
      </c>
      <c r="B67" s="34" t="str">
        <f>IF(ISBLANK(hyg_table_data!B65), "", hyg_table_data!B65)</f>
        <v/>
      </c>
      <c r="C67" s="34" t="str">
        <f>IF(ISBLANK(hyg_table_data!C65), "", hyg_table_data!C65)</f>
        <v/>
      </c>
      <c r="D67" s="69" t="str">
        <f>IF(ISNUMBER(hyg_table_data!D65), hyg_table_data!D65,  "-")</f>
        <v>-</v>
      </c>
      <c r="E67" s="70" t="str">
        <f>IF(ISNUMBER(hyg_table_data!E65), hyg_table_data!E65,  "-")</f>
        <v>-</v>
      </c>
      <c r="F67" s="71" t="str">
        <f>IF(ISNUMBER(hyg_table_data!F65), IF(hyg_table_data!F65&gt;99, "&gt;99", IF(hyg_table_data!F65&lt;1, "&lt;1", hyg_table_data!F65)), "-")</f>
        <v>-</v>
      </c>
      <c r="G67" s="38" t="str">
        <f>IF(ISNUMBER(hyg_table_data!G65), IF(hyg_table_data!G65&gt;99, "&gt;99", IF(hyg_table_data!G65&lt;1, "&lt;1", hyg_table_data!G65)), "-")</f>
        <v>-</v>
      </c>
      <c r="H67" s="38" t="str">
        <f>IF(ISNUMBER(hyg_table_data!H65), IF(hyg_table_data!H65&gt;99, "&gt;99", IF(hyg_table_data!H65&lt;1, "&lt;1", hyg_table_data!H65)), "-")</f>
        <v>-</v>
      </c>
      <c r="I67" s="71" t="str">
        <f>IF(ISNUMBER(hyg_table_data!I65), IF(hyg_table_data!I65&gt;99, "&gt;99", IF(hyg_table_data!I65&lt;1, "&lt;1", hyg_table_data!I65)), "-")</f>
        <v>-</v>
      </c>
      <c r="J67" s="38" t="str">
        <f>IF(ISNUMBER(hyg_table_data!J65), IF(hyg_table_data!J65&gt;99, "&gt;99", IF(hyg_table_data!J65&lt;1, "&lt;1", hyg_table_data!J65)), "-")</f>
        <v>-</v>
      </c>
      <c r="K67" s="38" t="str">
        <f>IF(ISNUMBER(hyg_table_data!K65), IF(hyg_table_data!K65&gt;99, "&gt;99", IF(hyg_table_data!K65&lt;1, "&lt;1", hyg_table_data!K65)), "-")</f>
        <v>-</v>
      </c>
      <c r="L67" s="71" t="str">
        <f>IF(ISNUMBER(hyg_table_data!L65), IF(hyg_table_data!L65&gt;99, "&gt;99", IF(hyg_table_data!L65&lt;1, "&lt;1", hyg_table_data!L65)), "-")</f>
        <v>-</v>
      </c>
      <c r="M67" s="38" t="str">
        <f>IF(ISNUMBER(hyg_table_data!M65), IF(hyg_table_data!M65&gt;99, "&gt;99", IF(hyg_table_data!M65&lt;1, "&lt;1", hyg_table_data!M65)), "-")</f>
        <v>-</v>
      </c>
      <c r="N67" s="38" t="str">
        <f>IF(ISNUMBER(hyg_table_data!N65), IF(hyg_table_data!N65&gt;99, "&gt;99", IF(hyg_table_data!N65&lt;1, "&lt;1", hyg_table_data!N65)), "-")</f>
        <v>-</v>
      </c>
      <c r="O67" s="72" t="e">
        <f>IF(ISBLANK(hyg_table_data!#REF!), "", hyg_table_data!#REF!)</f>
        <v>#REF!</v>
      </c>
      <c r="P67" s="72" t="e">
        <f>IF(ISBLANK(hyg_table_data!#REF!), "", hyg_table_data!#REF!)</f>
        <v>#REF!</v>
      </c>
      <c r="Q67" s="46"/>
    </row>
    <row r="68" x14ac:dyDescent="0.3">
      <c r="A68" s="34" t="str">
        <f>IF(ISBLANK(hyg_table_data!A66), "", hyg_table_data!A66)</f>
        <v/>
      </c>
      <c r="B68" s="34" t="str">
        <f>IF(ISBLANK(hyg_table_data!B66), "", hyg_table_data!B66)</f>
        <v/>
      </c>
      <c r="C68" s="34" t="str">
        <f>IF(ISBLANK(hyg_table_data!C66), "", hyg_table_data!C66)</f>
        <v/>
      </c>
      <c r="D68" s="69" t="str">
        <f>IF(ISNUMBER(hyg_table_data!D66), hyg_table_data!D66,  "-")</f>
        <v>-</v>
      </c>
      <c r="E68" s="70" t="str">
        <f>IF(ISNUMBER(hyg_table_data!E66), hyg_table_data!E66,  "-")</f>
        <v>-</v>
      </c>
      <c r="F68" s="71" t="str">
        <f>IF(ISNUMBER(hyg_table_data!F66), IF(hyg_table_data!F66&gt;99, "&gt;99", IF(hyg_table_data!F66&lt;1, "&lt;1", hyg_table_data!F66)), "-")</f>
        <v>-</v>
      </c>
      <c r="G68" s="38" t="str">
        <f>IF(ISNUMBER(hyg_table_data!G66), IF(hyg_table_data!G66&gt;99, "&gt;99", IF(hyg_table_data!G66&lt;1, "&lt;1", hyg_table_data!G66)), "-")</f>
        <v>-</v>
      </c>
      <c r="H68" s="38" t="str">
        <f>IF(ISNUMBER(hyg_table_data!H66), IF(hyg_table_data!H66&gt;99, "&gt;99", IF(hyg_table_data!H66&lt;1, "&lt;1", hyg_table_data!H66)), "-")</f>
        <v>-</v>
      </c>
      <c r="I68" s="71" t="str">
        <f>IF(ISNUMBER(hyg_table_data!I66), IF(hyg_table_data!I66&gt;99, "&gt;99", IF(hyg_table_data!I66&lt;1, "&lt;1", hyg_table_data!I66)), "-")</f>
        <v>-</v>
      </c>
      <c r="J68" s="38" t="str">
        <f>IF(ISNUMBER(hyg_table_data!J66), IF(hyg_table_data!J66&gt;99, "&gt;99", IF(hyg_table_data!J66&lt;1, "&lt;1", hyg_table_data!J66)), "-")</f>
        <v>-</v>
      </c>
      <c r="K68" s="38" t="str">
        <f>IF(ISNUMBER(hyg_table_data!K66), IF(hyg_table_data!K66&gt;99, "&gt;99", IF(hyg_table_data!K66&lt;1, "&lt;1", hyg_table_data!K66)), "-")</f>
        <v>-</v>
      </c>
      <c r="L68" s="71" t="str">
        <f>IF(ISNUMBER(hyg_table_data!L66), IF(hyg_table_data!L66&gt;99, "&gt;99", IF(hyg_table_data!L66&lt;1, "&lt;1", hyg_table_data!L66)), "-")</f>
        <v>-</v>
      </c>
      <c r="M68" s="38" t="str">
        <f>IF(ISNUMBER(hyg_table_data!M66), IF(hyg_table_data!M66&gt;99, "&gt;99", IF(hyg_table_data!M66&lt;1, "&lt;1", hyg_table_data!M66)), "-")</f>
        <v>-</v>
      </c>
      <c r="N68" s="38" t="str">
        <f>IF(ISNUMBER(hyg_table_data!N66), IF(hyg_table_data!N66&gt;99, "&gt;99", IF(hyg_table_data!N66&lt;1, "&lt;1", hyg_table_data!N66)), "-")</f>
        <v>-</v>
      </c>
      <c r="O68" s="72" t="e">
        <f>IF(ISBLANK(hyg_table_data!#REF!), "", hyg_table_data!#REF!)</f>
        <v>#REF!</v>
      </c>
      <c r="P68" s="72" t="e">
        <f>IF(ISBLANK(hyg_table_data!#REF!), "", hyg_table_data!#REF!)</f>
        <v>#REF!</v>
      </c>
      <c r="Q68" s="46"/>
    </row>
    <row r="69" x14ac:dyDescent="0.3">
      <c r="A69" s="34" t="str">
        <f>IF(ISBLANK(hyg_table_data!A67), "", hyg_table_data!A67)</f>
        <v/>
      </c>
      <c r="B69" s="34" t="str">
        <f>IF(ISBLANK(hyg_table_data!B67), "", hyg_table_data!B67)</f>
        <v/>
      </c>
      <c r="C69" s="34" t="str">
        <f>IF(ISBLANK(hyg_table_data!C67), "", hyg_table_data!C67)</f>
        <v/>
      </c>
      <c r="D69" s="69" t="str">
        <f>IF(ISNUMBER(hyg_table_data!D67), hyg_table_data!D67,  "-")</f>
        <v>-</v>
      </c>
      <c r="E69" s="70" t="str">
        <f>IF(ISNUMBER(hyg_table_data!E67), hyg_table_data!E67,  "-")</f>
        <v>-</v>
      </c>
      <c r="F69" s="71" t="str">
        <f>IF(ISNUMBER(hyg_table_data!F67), IF(hyg_table_data!F67&gt;99, "&gt;99", IF(hyg_table_data!F67&lt;1, "&lt;1", hyg_table_data!F67)), "-")</f>
        <v>-</v>
      </c>
      <c r="G69" s="38" t="str">
        <f>IF(ISNUMBER(hyg_table_data!G67), IF(hyg_table_data!G67&gt;99, "&gt;99", IF(hyg_table_data!G67&lt;1, "&lt;1", hyg_table_data!G67)), "-")</f>
        <v>-</v>
      </c>
      <c r="H69" s="38" t="str">
        <f>IF(ISNUMBER(hyg_table_data!H67), IF(hyg_table_data!H67&gt;99, "&gt;99", IF(hyg_table_data!H67&lt;1, "&lt;1", hyg_table_data!H67)), "-")</f>
        <v>-</v>
      </c>
      <c r="I69" s="71" t="str">
        <f>IF(ISNUMBER(hyg_table_data!I67), IF(hyg_table_data!I67&gt;99, "&gt;99", IF(hyg_table_data!I67&lt;1, "&lt;1", hyg_table_data!I67)), "-")</f>
        <v>-</v>
      </c>
      <c r="J69" s="38" t="str">
        <f>IF(ISNUMBER(hyg_table_data!J67), IF(hyg_table_data!J67&gt;99, "&gt;99", IF(hyg_table_data!J67&lt;1, "&lt;1", hyg_table_data!J67)), "-")</f>
        <v>-</v>
      </c>
      <c r="K69" s="38" t="str">
        <f>IF(ISNUMBER(hyg_table_data!K67), IF(hyg_table_data!K67&gt;99, "&gt;99", IF(hyg_table_data!K67&lt;1, "&lt;1", hyg_table_data!K67)), "-")</f>
        <v>-</v>
      </c>
      <c r="L69" s="71" t="str">
        <f>IF(ISNUMBER(hyg_table_data!L67), IF(hyg_table_data!L67&gt;99, "&gt;99", IF(hyg_table_data!L67&lt;1, "&lt;1", hyg_table_data!L67)), "-")</f>
        <v>-</v>
      </c>
      <c r="M69" s="38" t="str">
        <f>IF(ISNUMBER(hyg_table_data!M67), IF(hyg_table_data!M67&gt;99, "&gt;99", IF(hyg_table_data!M67&lt;1, "&lt;1", hyg_table_data!M67)), "-")</f>
        <v>-</v>
      </c>
      <c r="N69" s="38" t="str">
        <f>IF(ISNUMBER(hyg_table_data!N67), IF(hyg_table_data!N67&gt;99, "&gt;99", IF(hyg_table_data!N67&lt;1, "&lt;1", hyg_table_data!N67)), "-")</f>
        <v>-</v>
      </c>
      <c r="O69" s="72" t="e">
        <f>IF(ISBLANK(hyg_table_data!#REF!), "", hyg_table_data!#REF!)</f>
        <v>#REF!</v>
      </c>
      <c r="P69" s="72" t="e">
        <f>IF(ISBLANK(hyg_table_data!#REF!), "", hyg_table_data!#REF!)</f>
        <v>#REF!</v>
      </c>
      <c r="Q69" s="46"/>
    </row>
    <row r="70" x14ac:dyDescent="0.3">
      <c r="A70" s="34" t="str">
        <f>IF(ISBLANK(hyg_table_data!A68), "", hyg_table_data!A68)</f>
        <v/>
      </c>
      <c r="B70" s="34" t="str">
        <f>IF(ISBLANK(hyg_table_data!B68), "", hyg_table_data!B68)</f>
        <v/>
      </c>
      <c r="C70" s="34" t="str">
        <f>IF(ISBLANK(hyg_table_data!C68), "", hyg_table_data!C68)</f>
        <v/>
      </c>
      <c r="D70" s="69" t="str">
        <f>IF(ISNUMBER(hyg_table_data!D68), hyg_table_data!D68,  "-")</f>
        <v>-</v>
      </c>
      <c r="E70" s="70" t="str">
        <f>IF(ISNUMBER(hyg_table_data!E68), hyg_table_data!E68,  "-")</f>
        <v>-</v>
      </c>
      <c r="F70" s="71" t="str">
        <f>IF(ISNUMBER(hyg_table_data!F68), IF(hyg_table_data!F68&gt;99, "&gt;99", IF(hyg_table_data!F68&lt;1, "&lt;1", hyg_table_data!F68)), "-")</f>
        <v>-</v>
      </c>
      <c r="G70" s="38" t="str">
        <f>IF(ISNUMBER(hyg_table_data!G68), IF(hyg_table_data!G68&gt;99, "&gt;99", IF(hyg_table_data!G68&lt;1, "&lt;1", hyg_table_data!G68)), "-")</f>
        <v>-</v>
      </c>
      <c r="H70" s="38" t="str">
        <f>IF(ISNUMBER(hyg_table_data!H68), IF(hyg_table_data!H68&gt;99, "&gt;99", IF(hyg_table_data!H68&lt;1, "&lt;1", hyg_table_data!H68)), "-")</f>
        <v>-</v>
      </c>
      <c r="I70" s="71" t="str">
        <f>IF(ISNUMBER(hyg_table_data!I68), IF(hyg_table_data!I68&gt;99, "&gt;99", IF(hyg_table_data!I68&lt;1, "&lt;1", hyg_table_data!I68)), "-")</f>
        <v>-</v>
      </c>
      <c r="J70" s="38" t="str">
        <f>IF(ISNUMBER(hyg_table_data!J68), IF(hyg_table_data!J68&gt;99, "&gt;99", IF(hyg_table_data!J68&lt;1, "&lt;1", hyg_table_data!J68)), "-")</f>
        <v>-</v>
      </c>
      <c r="K70" s="38" t="str">
        <f>IF(ISNUMBER(hyg_table_data!K68), IF(hyg_table_data!K68&gt;99, "&gt;99", IF(hyg_table_data!K68&lt;1, "&lt;1", hyg_table_data!K68)), "-")</f>
        <v>-</v>
      </c>
      <c r="L70" s="71" t="str">
        <f>IF(ISNUMBER(hyg_table_data!L68), IF(hyg_table_data!L68&gt;99, "&gt;99", IF(hyg_table_data!L68&lt;1, "&lt;1", hyg_table_data!L68)), "-")</f>
        <v>-</v>
      </c>
      <c r="M70" s="38" t="str">
        <f>IF(ISNUMBER(hyg_table_data!M68), IF(hyg_table_data!M68&gt;99, "&gt;99", IF(hyg_table_data!M68&lt;1, "&lt;1", hyg_table_data!M68)), "-")</f>
        <v>-</v>
      </c>
      <c r="N70" s="38" t="str">
        <f>IF(ISNUMBER(hyg_table_data!N68), IF(hyg_table_data!N68&gt;99, "&gt;99", IF(hyg_table_data!N68&lt;1, "&lt;1", hyg_table_data!N68)), "-")</f>
        <v>-</v>
      </c>
      <c r="O70" s="72" t="e">
        <f>IF(ISBLANK(hyg_table_data!#REF!), "", hyg_table_data!#REF!)</f>
        <v>#REF!</v>
      </c>
      <c r="P70" s="72" t="e">
        <f>IF(ISBLANK(hyg_table_data!#REF!), "", hyg_table_data!#REF!)</f>
        <v>#REF!</v>
      </c>
      <c r="Q70" s="46"/>
    </row>
    <row r="71" x14ac:dyDescent="0.3">
      <c r="A71" s="34" t="str">
        <f>IF(ISBLANK(hyg_table_data!A69), "", hyg_table_data!A69)</f>
        <v/>
      </c>
      <c r="B71" s="34" t="str">
        <f>IF(ISBLANK(hyg_table_data!B69), "", hyg_table_data!B69)</f>
        <v/>
      </c>
      <c r="C71" s="34" t="str">
        <f>IF(ISBLANK(hyg_table_data!C69), "", hyg_table_data!C69)</f>
        <v/>
      </c>
      <c r="D71" s="69" t="str">
        <f>IF(ISNUMBER(hyg_table_data!D69), hyg_table_data!D69,  "-")</f>
        <v>-</v>
      </c>
      <c r="E71" s="70" t="str">
        <f>IF(ISNUMBER(hyg_table_data!E69), hyg_table_data!E69,  "-")</f>
        <v>-</v>
      </c>
      <c r="F71" s="71" t="str">
        <f>IF(ISNUMBER(hyg_table_data!F69), IF(hyg_table_data!F69&gt;99, "&gt;99", IF(hyg_table_data!F69&lt;1, "&lt;1", hyg_table_data!F69)), "-")</f>
        <v>-</v>
      </c>
      <c r="G71" s="38" t="str">
        <f>IF(ISNUMBER(hyg_table_data!G69), IF(hyg_table_data!G69&gt;99, "&gt;99", IF(hyg_table_data!G69&lt;1, "&lt;1", hyg_table_data!G69)), "-")</f>
        <v>-</v>
      </c>
      <c r="H71" s="38" t="str">
        <f>IF(ISNUMBER(hyg_table_data!H69), IF(hyg_table_data!H69&gt;99, "&gt;99", IF(hyg_table_data!H69&lt;1, "&lt;1", hyg_table_data!H69)), "-")</f>
        <v>-</v>
      </c>
      <c r="I71" s="71" t="str">
        <f>IF(ISNUMBER(hyg_table_data!I69), IF(hyg_table_data!I69&gt;99, "&gt;99", IF(hyg_table_data!I69&lt;1, "&lt;1", hyg_table_data!I69)), "-")</f>
        <v>-</v>
      </c>
      <c r="J71" s="38" t="str">
        <f>IF(ISNUMBER(hyg_table_data!J69), IF(hyg_table_data!J69&gt;99, "&gt;99", IF(hyg_table_data!J69&lt;1, "&lt;1", hyg_table_data!J69)), "-")</f>
        <v>-</v>
      </c>
      <c r="K71" s="38" t="str">
        <f>IF(ISNUMBER(hyg_table_data!K69), IF(hyg_table_data!K69&gt;99, "&gt;99", IF(hyg_table_data!K69&lt;1, "&lt;1", hyg_table_data!K69)), "-")</f>
        <v>-</v>
      </c>
      <c r="L71" s="71" t="str">
        <f>IF(ISNUMBER(hyg_table_data!L69), IF(hyg_table_data!L69&gt;99, "&gt;99", IF(hyg_table_data!L69&lt;1, "&lt;1", hyg_table_data!L69)), "-")</f>
        <v>-</v>
      </c>
      <c r="M71" s="38" t="str">
        <f>IF(ISNUMBER(hyg_table_data!M69), IF(hyg_table_data!M69&gt;99, "&gt;99", IF(hyg_table_data!M69&lt;1, "&lt;1", hyg_table_data!M69)), "-")</f>
        <v>-</v>
      </c>
      <c r="N71" s="38" t="str">
        <f>IF(ISNUMBER(hyg_table_data!N69), IF(hyg_table_data!N69&gt;99, "&gt;99", IF(hyg_table_data!N69&lt;1, "&lt;1", hyg_table_data!N69)), "-")</f>
        <v>-</v>
      </c>
      <c r="O71" s="72" t="e">
        <f>IF(ISBLANK(hyg_table_data!#REF!), "", hyg_table_data!#REF!)</f>
        <v>#REF!</v>
      </c>
      <c r="P71" s="72" t="e">
        <f>IF(ISBLANK(hyg_table_data!#REF!), "", hyg_table_data!#REF!)</f>
        <v>#REF!</v>
      </c>
      <c r="Q71" s="46"/>
    </row>
    <row r="72" x14ac:dyDescent="0.3">
      <c r="A72" s="34" t="str">
        <f>IF(ISBLANK(hyg_table_data!A70), "", hyg_table_data!A70)</f>
        <v/>
      </c>
      <c r="B72" s="34" t="str">
        <f>IF(ISBLANK(hyg_table_data!B70), "", hyg_table_data!B70)</f>
        <v/>
      </c>
      <c r="C72" s="34" t="str">
        <f>IF(ISBLANK(hyg_table_data!C70), "", hyg_table_data!C70)</f>
        <v/>
      </c>
      <c r="D72" s="69" t="str">
        <f>IF(ISNUMBER(hyg_table_data!D70), hyg_table_data!D70,  "-")</f>
        <v>-</v>
      </c>
      <c r="E72" s="70" t="str">
        <f>IF(ISNUMBER(hyg_table_data!E70), hyg_table_data!E70,  "-")</f>
        <v>-</v>
      </c>
      <c r="F72" s="71" t="str">
        <f>IF(ISNUMBER(hyg_table_data!F70), IF(hyg_table_data!F70&gt;99, "&gt;99", IF(hyg_table_data!F70&lt;1, "&lt;1", hyg_table_data!F70)), "-")</f>
        <v>-</v>
      </c>
      <c r="G72" s="38" t="str">
        <f>IF(ISNUMBER(hyg_table_data!G70), IF(hyg_table_data!G70&gt;99, "&gt;99", IF(hyg_table_data!G70&lt;1, "&lt;1", hyg_table_data!G70)), "-")</f>
        <v>-</v>
      </c>
      <c r="H72" s="38" t="str">
        <f>IF(ISNUMBER(hyg_table_data!H70), IF(hyg_table_data!H70&gt;99, "&gt;99", IF(hyg_table_data!H70&lt;1, "&lt;1", hyg_table_data!H70)), "-")</f>
        <v>-</v>
      </c>
      <c r="I72" s="71" t="str">
        <f>IF(ISNUMBER(hyg_table_data!I70), IF(hyg_table_data!I70&gt;99, "&gt;99", IF(hyg_table_data!I70&lt;1, "&lt;1", hyg_table_data!I70)), "-")</f>
        <v>-</v>
      </c>
      <c r="J72" s="38" t="str">
        <f>IF(ISNUMBER(hyg_table_data!J70), IF(hyg_table_data!J70&gt;99, "&gt;99", IF(hyg_table_data!J70&lt;1, "&lt;1", hyg_table_data!J70)), "-")</f>
        <v>-</v>
      </c>
      <c r="K72" s="38" t="str">
        <f>IF(ISNUMBER(hyg_table_data!K70), IF(hyg_table_data!K70&gt;99, "&gt;99", IF(hyg_table_data!K70&lt;1, "&lt;1", hyg_table_data!K70)), "-")</f>
        <v>-</v>
      </c>
      <c r="L72" s="71" t="str">
        <f>IF(ISNUMBER(hyg_table_data!L70), IF(hyg_table_data!L70&gt;99, "&gt;99", IF(hyg_table_data!L70&lt;1, "&lt;1", hyg_table_data!L70)), "-")</f>
        <v>-</v>
      </c>
      <c r="M72" s="38" t="str">
        <f>IF(ISNUMBER(hyg_table_data!M70), IF(hyg_table_data!M70&gt;99, "&gt;99", IF(hyg_table_data!M70&lt;1, "&lt;1", hyg_table_data!M70)), "-")</f>
        <v>-</v>
      </c>
      <c r="N72" s="38" t="str">
        <f>IF(ISNUMBER(hyg_table_data!N70), IF(hyg_table_data!N70&gt;99, "&gt;99", IF(hyg_table_data!N70&lt;1, "&lt;1", hyg_table_data!N70)), "-")</f>
        <v>-</v>
      </c>
      <c r="O72" s="72" t="e">
        <f>IF(ISBLANK(hyg_table_data!#REF!), "", hyg_table_data!#REF!)</f>
        <v>#REF!</v>
      </c>
      <c r="P72" s="72" t="e">
        <f>IF(ISBLANK(hyg_table_data!#REF!), "", hyg_table_data!#REF!)</f>
        <v>#REF!</v>
      </c>
      <c r="Q72" s="46"/>
    </row>
    <row r="73" x14ac:dyDescent="0.3">
      <c r="A73" s="34" t="str">
        <f>IF(ISBLANK(hyg_table_data!A71), "", hyg_table_data!A71)</f>
        <v/>
      </c>
      <c r="B73" s="34" t="str">
        <f>IF(ISBLANK(hyg_table_data!B71), "", hyg_table_data!B71)</f>
        <v/>
      </c>
      <c r="C73" s="34" t="str">
        <f>IF(ISBLANK(hyg_table_data!C71), "", hyg_table_data!C71)</f>
        <v/>
      </c>
      <c r="D73" s="69" t="str">
        <f>IF(ISNUMBER(hyg_table_data!D71), hyg_table_data!D71,  "-")</f>
        <v>-</v>
      </c>
      <c r="E73" s="70" t="str">
        <f>IF(ISNUMBER(hyg_table_data!E71), hyg_table_data!E71,  "-")</f>
        <v>-</v>
      </c>
      <c r="F73" s="71" t="str">
        <f>IF(ISNUMBER(hyg_table_data!F71), IF(hyg_table_data!F71&gt;99, "&gt;99", IF(hyg_table_data!F71&lt;1, "&lt;1", hyg_table_data!F71)), "-")</f>
        <v>-</v>
      </c>
      <c r="G73" s="38" t="str">
        <f>IF(ISNUMBER(hyg_table_data!G71), IF(hyg_table_data!G71&gt;99, "&gt;99", IF(hyg_table_data!G71&lt;1, "&lt;1", hyg_table_data!G71)), "-")</f>
        <v>-</v>
      </c>
      <c r="H73" s="38" t="str">
        <f>IF(ISNUMBER(hyg_table_data!H71), IF(hyg_table_data!H71&gt;99, "&gt;99", IF(hyg_table_data!H71&lt;1, "&lt;1", hyg_table_data!H71)), "-")</f>
        <v>-</v>
      </c>
      <c r="I73" s="71" t="str">
        <f>IF(ISNUMBER(hyg_table_data!I71), IF(hyg_table_data!I71&gt;99, "&gt;99", IF(hyg_table_data!I71&lt;1, "&lt;1", hyg_table_data!I71)), "-")</f>
        <v>-</v>
      </c>
      <c r="J73" s="38" t="str">
        <f>IF(ISNUMBER(hyg_table_data!J71), IF(hyg_table_data!J71&gt;99, "&gt;99", IF(hyg_table_data!J71&lt;1, "&lt;1", hyg_table_data!J71)), "-")</f>
        <v>-</v>
      </c>
      <c r="K73" s="38" t="str">
        <f>IF(ISNUMBER(hyg_table_data!K71), IF(hyg_table_data!K71&gt;99, "&gt;99", IF(hyg_table_data!K71&lt;1, "&lt;1", hyg_table_data!K71)), "-")</f>
        <v>-</v>
      </c>
      <c r="L73" s="71" t="str">
        <f>IF(ISNUMBER(hyg_table_data!L71), IF(hyg_table_data!L71&gt;99, "&gt;99", IF(hyg_table_data!L71&lt;1, "&lt;1", hyg_table_data!L71)), "-")</f>
        <v>-</v>
      </c>
      <c r="M73" s="38" t="str">
        <f>IF(ISNUMBER(hyg_table_data!M71), IF(hyg_table_data!M71&gt;99, "&gt;99", IF(hyg_table_data!M71&lt;1, "&lt;1", hyg_table_data!M71)), "-")</f>
        <v>-</v>
      </c>
      <c r="N73" s="38" t="str">
        <f>IF(ISNUMBER(hyg_table_data!N71), IF(hyg_table_data!N71&gt;99, "&gt;99", IF(hyg_table_data!N71&lt;1, "&lt;1", hyg_table_data!N71)), "-")</f>
        <v>-</v>
      </c>
      <c r="O73" s="72" t="e">
        <f>IF(ISBLANK(hyg_table_data!#REF!), "", hyg_table_data!#REF!)</f>
        <v>#REF!</v>
      </c>
      <c r="P73" s="72" t="e">
        <f>IF(ISBLANK(hyg_table_data!#REF!), "", hyg_table_data!#REF!)</f>
        <v>#REF!</v>
      </c>
      <c r="Q73" s="46"/>
    </row>
    <row r="74" x14ac:dyDescent="0.3">
      <c r="A74" s="34" t="str">
        <f>IF(ISBLANK(hyg_table_data!A72), "", hyg_table_data!A72)</f>
        <v/>
      </c>
      <c r="B74" s="34" t="str">
        <f>IF(ISBLANK(hyg_table_data!B72), "", hyg_table_data!B72)</f>
        <v/>
      </c>
      <c r="C74" s="34" t="str">
        <f>IF(ISBLANK(hyg_table_data!C72), "", hyg_table_data!C72)</f>
        <v/>
      </c>
      <c r="D74" s="69" t="str">
        <f>IF(ISNUMBER(hyg_table_data!D72), hyg_table_data!D72,  "-")</f>
        <v>-</v>
      </c>
      <c r="E74" s="70" t="str">
        <f>IF(ISNUMBER(hyg_table_data!E72), hyg_table_data!E72,  "-")</f>
        <v>-</v>
      </c>
      <c r="F74" s="71" t="str">
        <f>IF(ISNUMBER(hyg_table_data!F72), IF(hyg_table_data!F72&gt;99, "&gt;99", IF(hyg_table_data!F72&lt;1, "&lt;1", hyg_table_data!F72)), "-")</f>
        <v>-</v>
      </c>
      <c r="G74" s="38" t="str">
        <f>IF(ISNUMBER(hyg_table_data!G72), IF(hyg_table_data!G72&gt;99, "&gt;99", IF(hyg_table_data!G72&lt;1, "&lt;1", hyg_table_data!G72)), "-")</f>
        <v>-</v>
      </c>
      <c r="H74" s="38" t="str">
        <f>IF(ISNUMBER(hyg_table_data!H72), IF(hyg_table_data!H72&gt;99, "&gt;99", IF(hyg_table_data!H72&lt;1, "&lt;1", hyg_table_data!H72)), "-")</f>
        <v>-</v>
      </c>
      <c r="I74" s="71" t="str">
        <f>IF(ISNUMBER(hyg_table_data!I72), IF(hyg_table_data!I72&gt;99, "&gt;99", IF(hyg_table_data!I72&lt;1, "&lt;1", hyg_table_data!I72)), "-")</f>
        <v>-</v>
      </c>
      <c r="J74" s="38" t="str">
        <f>IF(ISNUMBER(hyg_table_data!J72), IF(hyg_table_data!J72&gt;99, "&gt;99", IF(hyg_table_data!J72&lt;1, "&lt;1", hyg_table_data!J72)), "-")</f>
        <v>-</v>
      </c>
      <c r="K74" s="38" t="str">
        <f>IF(ISNUMBER(hyg_table_data!K72), IF(hyg_table_data!K72&gt;99, "&gt;99", IF(hyg_table_data!K72&lt;1, "&lt;1", hyg_table_data!K72)), "-")</f>
        <v>-</v>
      </c>
      <c r="L74" s="71" t="str">
        <f>IF(ISNUMBER(hyg_table_data!L72), IF(hyg_table_data!L72&gt;99, "&gt;99", IF(hyg_table_data!L72&lt;1, "&lt;1", hyg_table_data!L72)), "-")</f>
        <v>-</v>
      </c>
      <c r="M74" s="38" t="str">
        <f>IF(ISNUMBER(hyg_table_data!M72), IF(hyg_table_data!M72&gt;99, "&gt;99", IF(hyg_table_data!M72&lt;1, "&lt;1", hyg_table_data!M72)), "-")</f>
        <v>-</v>
      </c>
      <c r="N74" s="38" t="str">
        <f>IF(ISNUMBER(hyg_table_data!N72), IF(hyg_table_data!N72&gt;99, "&gt;99", IF(hyg_table_data!N72&lt;1, "&lt;1", hyg_table_data!N72)), "-")</f>
        <v>-</v>
      </c>
      <c r="O74" s="72" t="e">
        <f>IF(ISBLANK(hyg_table_data!#REF!), "", hyg_table_data!#REF!)</f>
        <v>#REF!</v>
      </c>
      <c r="P74" s="72" t="e">
        <f>IF(ISBLANK(hyg_table_data!#REF!), "", hyg_table_data!#REF!)</f>
        <v>#REF!</v>
      </c>
      <c r="Q74" s="46"/>
    </row>
    <row r="75" x14ac:dyDescent="0.3">
      <c r="A75" s="34" t="str">
        <f>IF(ISBLANK(hyg_table_data!A73), "", hyg_table_data!A73)</f>
        <v/>
      </c>
      <c r="B75" s="34" t="str">
        <f>IF(ISBLANK(hyg_table_data!B73), "", hyg_table_data!B73)</f>
        <v/>
      </c>
      <c r="C75" s="34" t="str">
        <f>IF(ISBLANK(hyg_table_data!C73), "", hyg_table_data!C73)</f>
        <v/>
      </c>
      <c r="D75" s="69" t="str">
        <f>IF(ISNUMBER(hyg_table_data!D73), hyg_table_data!D73,  "-")</f>
        <v>-</v>
      </c>
      <c r="E75" s="70" t="str">
        <f>IF(ISNUMBER(hyg_table_data!E73), hyg_table_data!E73,  "-")</f>
        <v>-</v>
      </c>
      <c r="F75" s="71" t="str">
        <f>IF(ISNUMBER(hyg_table_data!F73), IF(hyg_table_data!F73&gt;99, "&gt;99", IF(hyg_table_data!F73&lt;1, "&lt;1", hyg_table_data!F73)), "-")</f>
        <v>-</v>
      </c>
      <c r="G75" s="38" t="str">
        <f>IF(ISNUMBER(hyg_table_data!G73), IF(hyg_table_data!G73&gt;99, "&gt;99", IF(hyg_table_data!G73&lt;1, "&lt;1", hyg_table_data!G73)), "-")</f>
        <v>-</v>
      </c>
      <c r="H75" s="38" t="str">
        <f>IF(ISNUMBER(hyg_table_data!H73), IF(hyg_table_data!H73&gt;99, "&gt;99", IF(hyg_table_data!H73&lt;1, "&lt;1", hyg_table_data!H73)), "-")</f>
        <v>-</v>
      </c>
      <c r="I75" s="71" t="str">
        <f>IF(ISNUMBER(hyg_table_data!I73), IF(hyg_table_data!I73&gt;99, "&gt;99", IF(hyg_table_data!I73&lt;1, "&lt;1", hyg_table_data!I73)), "-")</f>
        <v>-</v>
      </c>
      <c r="J75" s="38" t="str">
        <f>IF(ISNUMBER(hyg_table_data!J73), IF(hyg_table_data!J73&gt;99, "&gt;99", IF(hyg_table_data!J73&lt;1, "&lt;1", hyg_table_data!J73)), "-")</f>
        <v>-</v>
      </c>
      <c r="K75" s="38" t="str">
        <f>IF(ISNUMBER(hyg_table_data!K73), IF(hyg_table_data!K73&gt;99, "&gt;99", IF(hyg_table_data!K73&lt;1, "&lt;1", hyg_table_data!K73)), "-")</f>
        <v>-</v>
      </c>
      <c r="L75" s="71" t="str">
        <f>IF(ISNUMBER(hyg_table_data!L73), IF(hyg_table_data!L73&gt;99, "&gt;99", IF(hyg_table_data!L73&lt;1, "&lt;1", hyg_table_data!L73)), "-")</f>
        <v>-</v>
      </c>
      <c r="M75" s="38" t="str">
        <f>IF(ISNUMBER(hyg_table_data!M73), IF(hyg_table_data!M73&gt;99, "&gt;99", IF(hyg_table_data!M73&lt;1, "&lt;1", hyg_table_data!M73)), "-")</f>
        <v>-</v>
      </c>
      <c r="N75" s="38" t="str">
        <f>IF(ISNUMBER(hyg_table_data!N73), IF(hyg_table_data!N73&gt;99, "&gt;99", IF(hyg_table_data!N73&lt;1, "&lt;1", hyg_table_data!N73)), "-")</f>
        <v>-</v>
      </c>
      <c r="O75" s="72" t="e">
        <f>IF(ISBLANK(hyg_table_data!#REF!), "", hyg_table_data!#REF!)</f>
        <v>#REF!</v>
      </c>
      <c r="P75" s="72" t="e">
        <f>IF(ISBLANK(hyg_table_data!#REF!), "", hyg_table_data!#REF!)</f>
        <v>#REF!</v>
      </c>
      <c r="Q75" s="46"/>
    </row>
    <row r="76" x14ac:dyDescent="0.3">
      <c r="A76" s="34" t="str">
        <f>IF(ISBLANK(hyg_table_data!A74), "", hyg_table_data!A74)</f>
        <v/>
      </c>
      <c r="B76" s="34" t="str">
        <f>IF(ISBLANK(hyg_table_data!B74), "", hyg_table_data!B74)</f>
        <v/>
      </c>
      <c r="C76" s="34" t="str">
        <f>IF(ISBLANK(hyg_table_data!C74), "", hyg_table_data!C74)</f>
        <v/>
      </c>
      <c r="D76" s="69" t="str">
        <f>IF(ISNUMBER(hyg_table_data!D74), hyg_table_data!D74,  "-")</f>
        <v>-</v>
      </c>
      <c r="E76" s="70" t="str">
        <f>IF(ISNUMBER(hyg_table_data!E74), hyg_table_data!E74,  "-")</f>
        <v>-</v>
      </c>
      <c r="F76" s="71" t="str">
        <f>IF(ISNUMBER(hyg_table_data!F74), IF(hyg_table_data!F74&gt;99, "&gt;99", IF(hyg_table_data!F74&lt;1, "&lt;1", hyg_table_data!F74)), "-")</f>
        <v>-</v>
      </c>
      <c r="G76" s="38" t="str">
        <f>IF(ISNUMBER(hyg_table_data!G74), IF(hyg_table_data!G74&gt;99, "&gt;99", IF(hyg_table_data!G74&lt;1, "&lt;1", hyg_table_data!G74)), "-")</f>
        <v>-</v>
      </c>
      <c r="H76" s="38" t="str">
        <f>IF(ISNUMBER(hyg_table_data!H74), IF(hyg_table_data!H74&gt;99, "&gt;99", IF(hyg_table_data!H74&lt;1, "&lt;1", hyg_table_data!H74)), "-")</f>
        <v>-</v>
      </c>
      <c r="I76" s="71" t="str">
        <f>IF(ISNUMBER(hyg_table_data!I74), IF(hyg_table_data!I74&gt;99, "&gt;99", IF(hyg_table_data!I74&lt;1, "&lt;1", hyg_table_data!I74)), "-")</f>
        <v>-</v>
      </c>
      <c r="J76" s="38" t="str">
        <f>IF(ISNUMBER(hyg_table_data!J74), IF(hyg_table_data!J74&gt;99, "&gt;99", IF(hyg_table_data!J74&lt;1, "&lt;1", hyg_table_data!J74)), "-")</f>
        <v>-</v>
      </c>
      <c r="K76" s="38" t="str">
        <f>IF(ISNUMBER(hyg_table_data!K74), IF(hyg_table_data!K74&gt;99, "&gt;99", IF(hyg_table_data!K74&lt;1, "&lt;1", hyg_table_data!K74)), "-")</f>
        <v>-</v>
      </c>
      <c r="L76" s="71" t="str">
        <f>IF(ISNUMBER(hyg_table_data!L74), IF(hyg_table_data!L74&gt;99, "&gt;99", IF(hyg_table_data!L74&lt;1, "&lt;1", hyg_table_data!L74)), "-")</f>
        <v>-</v>
      </c>
      <c r="M76" s="38" t="str">
        <f>IF(ISNUMBER(hyg_table_data!M74), IF(hyg_table_data!M74&gt;99, "&gt;99", IF(hyg_table_data!M74&lt;1, "&lt;1", hyg_table_data!M74)), "-")</f>
        <v>-</v>
      </c>
      <c r="N76" s="38" t="str">
        <f>IF(ISNUMBER(hyg_table_data!N74), IF(hyg_table_data!N74&gt;99, "&gt;99", IF(hyg_table_data!N74&lt;1, "&lt;1", hyg_table_data!N74)), "-")</f>
        <v>-</v>
      </c>
      <c r="O76" s="72" t="e">
        <f>IF(ISBLANK(hyg_table_data!#REF!), "", hyg_table_data!#REF!)</f>
        <v>#REF!</v>
      </c>
      <c r="P76" s="72" t="e">
        <f>IF(ISBLANK(hyg_table_data!#REF!), "", hyg_table_data!#REF!)</f>
        <v>#REF!</v>
      </c>
      <c r="Q76" s="46"/>
    </row>
    <row r="77" x14ac:dyDescent="0.3">
      <c r="A77" s="34" t="str">
        <f>IF(ISBLANK(hyg_table_data!A75), "", hyg_table_data!A75)</f>
        <v/>
      </c>
      <c r="B77" s="34" t="str">
        <f>IF(ISBLANK(hyg_table_data!B75), "", hyg_table_data!B75)</f>
        <v/>
      </c>
      <c r="C77" s="34" t="str">
        <f>IF(ISBLANK(hyg_table_data!C75), "", hyg_table_data!C75)</f>
        <v/>
      </c>
      <c r="D77" s="69" t="str">
        <f>IF(ISNUMBER(hyg_table_data!D75), hyg_table_data!D75,  "-")</f>
        <v>-</v>
      </c>
      <c r="E77" s="70" t="str">
        <f>IF(ISNUMBER(hyg_table_data!E75), hyg_table_data!E75,  "-")</f>
        <v>-</v>
      </c>
      <c r="F77" s="71" t="str">
        <f>IF(ISNUMBER(hyg_table_data!F75), IF(hyg_table_data!F75&gt;99, "&gt;99", IF(hyg_table_data!F75&lt;1, "&lt;1", hyg_table_data!F75)), "-")</f>
        <v>-</v>
      </c>
      <c r="G77" s="38" t="str">
        <f>IF(ISNUMBER(hyg_table_data!G75), IF(hyg_table_data!G75&gt;99, "&gt;99", IF(hyg_table_data!G75&lt;1, "&lt;1", hyg_table_data!G75)), "-")</f>
        <v>-</v>
      </c>
      <c r="H77" s="38" t="str">
        <f>IF(ISNUMBER(hyg_table_data!H75), IF(hyg_table_data!H75&gt;99, "&gt;99", IF(hyg_table_data!H75&lt;1, "&lt;1", hyg_table_data!H75)), "-")</f>
        <v>-</v>
      </c>
      <c r="I77" s="71" t="str">
        <f>IF(ISNUMBER(hyg_table_data!I75), IF(hyg_table_data!I75&gt;99, "&gt;99", IF(hyg_table_data!I75&lt;1, "&lt;1", hyg_table_data!I75)), "-")</f>
        <v>-</v>
      </c>
      <c r="J77" s="38" t="str">
        <f>IF(ISNUMBER(hyg_table_data!J75), IF(hyg_table_data!J75&gt;99, "&gt;99", IF(hyg_table_data!J75&lt;1, "&lt;1", hyg_table_data!J75)), "-")</f>
        <v>-</v>
      </c>
      <c r="K77" s="38" t="str">
        <f>IF(ISNUMBER(hyg_table_data!K75), IF(hyg_table_data!K75&gt;99, "&gt;99", IF(hyg_table_data!K75&lt;1, "&lt;1", hyg_table_data!K75)), "-")</f>
        <v>-</v>
      </c>
      <c r="L77" s="71" t="str">
        <f>IF(ISNUMBER(hyg_table_data!L75), IF(hyg_table_data!L75&gt;99, "&gt;99", IF(hyg_table_data!L75&lt;1, "&lt;1", hyg_table_data!L75)), "-")</f>
        <v>-</v>
      </c>
      <c r="M77" s="38" t="str">
        <f>IF(ISNUMBER(hyg_table_data!M75), IF(hyg_table_data!M75&gt;99, "&gt;99", IF(hyg_table_data!M75&lt;1, "&lt;1", hyg_table_data!M75)), "-")</f>
        <v>-</v>
      </c>
      <c r="N77" s="38" t="str">
        <f>IF(ISNUMBER(hyg_table_data!N75), IF(hyg_table_data!N75&gt;99, "&gt;99", IF(hyg_table_data!N75&lt;1, "&lt;1", hyg_table_data!N75)), "-")</f>
        <v>-</v>
      </c>
      <c r="O77" s="72" t="e">
        <f>IF(ISBLANK(hyg_table_data!#REF!), "", hyg_table_data!#REF!)</f>
        <v>#REF!</v>
      </c>
      <c r="P77" s="72" t="e">
        <f>IF(ISBLANK(hyg_table_data!#REF!), "", hyg_table_data!#REF!)</f>
        <v>#REF!</v>
      </c>
      <c r="Q77" s="46"/>
    </row>
    <row r="78" x14ac:dyDescent="0.3">
      <c r="A78" s="34" t="str">
        <f>IF(ISBLANK(hyg_table_data!A76), "", hyg_table_data!A76)</f>
        <v/>
      </c>
      <c r="B78" s="34" t="str">
        <f>IF(ISBLANK(hyg_table_data!B76), "", hyg_table_data!B76)</f>
        <v/>
      </c>
      <c r="C78" s="34" t="str">
        <f>IF(ISBLANK(hyg_table_data!C76), "", hyg_table_data!C76)</f>
        <v/>
      </c>
      <c r="D78" s="69" t="str">
        <f>IF(ISNUMBER(hyg_table_data!D76), hyg_table_data!D76,  "-")</f>
        <v>-</v>
      </c>
      <c r="E78" s="70" t="str">
        <f>IF(ISNUMBER(hyg_table_data!E76), hyg_table_data!E76,  "-")</f>
        <v>-</v>
      </c>
      <c r="F78" s="71" t="str">
        <f>IF(ISNUMBER(hyg_table_data!F76), IF(hyg_table_data!F76&gt;99, "&gt;99", IF(hyg_table_data!F76&lt;1, "&lt;1", hyg_table_data!F76)), "-")</f>
        <v>-</v>
      </c>
      <c r="G78" s="38" t="str">
        <f>IF(ISNUMBER(hyg_table_data!G76), IF(hyg_table_data!G76&gt;99, "&gt;99", IF(hyg_table_data!G76&lt;1, "&lt;1", hyg_table_data!G76)), "-")</f>
        <v>-</v>
      </c>
      <c r="H78" s="38" t="str">
        <f>IF(ISNUMBER(hyg_table_data!H76), IF(hyg_table_data!H76&gt;99, "&gt;99", IF(hyg_table_data!H76&lt;1, "&lt;1", hyg_table_data!H76)), "-")</f>
        <v>-</v>
      </c>
      <c r="I78" s="71" t="str">
        <f>IF(ISNUMBER(hyg_table_data!I76), IF(hyg_table_data!I76&gt;99, "&gt;99", IF(hyg_table_data!I76&lt;1, "&lt;1", hyg_table_data!I76)), "-")</f>
        <v>-</v>
      </c>
      <c r="J78" s="38" t="str">
        <f>IF(ISNUMBER(hyg_table_data!J76), IF(hyg_table_data!J76&gt;99, "&gt;99", IF(hyg_table_data!J76&lt;1, "&lt;1", hyg_table_data!J76)), "-")</f>
        <v>-</v>
      </c>
      <c r="K78" s="38" t="str">
        <f>IF(ISNUMBER(hyg_table_data!K76), IF(hyg_table_data!K76&gt;99, "&gt;99", IF(hyg_table_data!K76&lt;1, "&lt;1", hyg_table_data!K76)), "-")</f>
        <v>-</v>
      </c>
      <c r="L78" s="71" t="str">
        <f>IF(ISNUMBER(hyg_table_data!L76), IF(hyg_table_data!L76&gt;99, "&gt;99", IF(hyg_table_data!L76&lt;1, "&lt;1", hyg_table_data!L76)), "-")</f>
        <v>-</v>
      </c>
      <c r="M78" s="38" t="str">
        <f>IF(ISNUMBER(hyg_table_data!M76), IF(hyg_table_data!M76&gt;99, "&gt;99", IF(hyg_table_data!M76&lt;1, "&lt;1", hyg_table_data!M76)), "-")</f>
        <v>-</v>
      </c>
      <c r="N78" s="38" t="str">
        <f>IF(ISNUMBER(hyg_table_data!N76), IF(hyg_table_data!N76&gt;99, "&gt;99", IF(hyg_table_data!N76&lt;1, "&lt;1", hyg_table_data!N76)), "-")</f>
        <v>-</v>
      </c>
      <c r="O78" s="72" t="str">
        <f>IF(ISBLANK(hyg_table_data!N8), "", hyg_table_data!N8)</f>
        <v/>
      </c>
      <c r="P78" s="72" t="str">
        <f>IF(ISBLANK(hyg_table_data!O8), "", hyg_table_data!O8)</f>
        <v/>
      </c>
      <c r="Q78" s="46"/>
    </row>
    <row r="79" x14ac:dyDescent="0.3">
      <c r="A79" s="34" t="str">
        <f>IF(ISBLANK(hyg_table_data!A77), "", hyg_table_data!A77)</f>
        <v/>
      </c>
      <c r="B79" s="34" t="str">
        <f>IF(ISBLANK(hyg_table_data!B77), "", hyg_table_data!B77)</f>
        <v/>
      </c>
      <c r="C79" s="34" t="str">
        <f>IF(ISBLANK(hyg_table_data!C77), "", hyg_table_data!C77)</f>
        <v/>
      </c>
      <c r="D79" s="69" t="str">
        <f>IF(ISNUMBER(hyg_table_data!D77), hyg_table_data!D77,  "-")</f>
        <v>-</v>
      </c>
      <c r="E79" s="70" t="str">
        <f>IF(ISNUMBER(hyg_table_data!E77), hyg_table_data!E77,  "-")</f>
        <v>-</v>
      </c>
      <c r="F79" s="71" t="str">
        <f>IF(ISNUMBER(hyg_table_data!F77), IF(hyg_table_data!F77&gt;99, "&gt;99", IF(hyg_table_data!F77&lt;1, "&lt;1", hyg_table_data!F77)), "-")</f>
        <v>-</v>
      </c>
      <c r="G79" s="38" t="str">
        <f>IF(ISNUMBER(hyg_table_data!G77), IF(hyg_table_data!G77&gt;99, "&gt;99", IF(hyg_table_data!G77&lt;1, "&lt;1", hyg_table_data!G77)), "-")</f>
        <v>-</v>
      </c>
      <c r="H79" s="38" t="str">
        <f>IF(ISNUMBER(hyg_table_data!H77), IF(hyg_table_data!H77&gt;99, "&gt;99", IF(hyg_table_data!H77&lt;1, "&lt;1", hyg_table_data!H77)), "-")</f>
        <v>-</v>
      </c>
      <c r="I79" s="71" t="str">
        <f>IF(ISNUMBER(hyg_table_data!I77), IF(hyg_table_data!I77&gt;99, "&gt;99", IF(hyg_table_data!I77&lt;1, "&lt;1", hyg_table_data!I77)), "-")</f>
        <v>-</v>
      </c>
      <c r="J79" s="38" t="str">
        <f>IF(ISNUMBER(hyg_table_data!J77), IF(hyg_table_data!J77&gt;99, "&gt;99", IF(hyg_table_data!J77&lt;1, "&lt;1", hyg_table_data!J77)), "-")</f>
        <v>-</v>
      </c>
      <c r="K79" s="38" t="str">
        <f>IF(ISNUMBER(hyg_table_data!K77), IF(hyg_table_data!K77&gt;99, "&gt;99", IF(hyg_table_data!K77&lt;1, "&lt;1", hyg_table_data!K77)), "-")</f>
        <v>-</v>
      </c>
      <c r="L79" s="71" t="str">
        <f>IF(ISNUMBER(hyg_table_data!L77), IF(hyg_table_data!L77&gt;99, "&gt;99", IF(hyg_table_data!L77&lt;1, "&lt;1", hyg_table_data!L77)), "-")</f>
        <v>-</v>
      </c>
      <c r="M79" s="38" t="str">
        <f>IF(ISNUMBER(hyg_table_data!M77), IF(hyg_table_data!M77&gt;99, "&gt;99", IF(hyg_table_data!M77&lt;1, "&lt;1", hyg_table_data!M77)), "-")</f>
        <v>-</v>
      </c>
      <c r="N79" s="38" t="str">
        <f>IF(ISNUMBER(hyg_table_data!N77), IF(hyg_table_data!N77&gt;99, "&gt;99", IF(hyg_table_data!N77&lt;1, "&lt;1", hyg_table_data!N77)), "-")</f>
        <v>-</v>
      </c>
      <c r="O79" s="72" t="str">
        <f>IF(ISBLANK(hyg_table_data!N9), "", hyg_table_data!N9)</f>
        <v/>
      </c>
      <c r="P79" s="72" t="str">
        <f>IF(ISBLANK(hyg_table_data!O9), "", hyg_table_data!O9)</f>
        <v/>
      </c>
      <c r="Q79" s="46"/>
    </row>
    <row r="80" x14ac:dyDescent="0.3">
      <c r="A80" s="34" t="str">
        <f>IF(ISBLANK(hyg_table_data!A78), "", hyg_table_data!A78)</f>
        <v/>
      </c>
      <c r="B80" s="34" t="str">
        <f>IF(ISBLANK(hyg_table_data!B78), "", hyg_table_data!B78)</f>
        <v/>
      </c>
      <c r="C80" s="34" t="str">
        <f>IF(ISBLANK(hyg_table_data!C78), "", hyg_table_data!C78)</f>
        <v/>
      </c>
      <c r="D80" s="69" t="str">
        <f>IF(ISNUMBER(hyg_table_data!D78), hyg_table_data!D78,  "-")</f>
        <v>-</v>
      </c>
      <c r="E80" s="70" t="str">
        <f>IF(ISNUMBER(hyg_table_data!E78), hyg_table_data!E78,  "-")</f>
        <v>-</v>
      </c>
      <c r="F80" s="71" t="str">
        <f>IF(ISNUMBER(hyg_table_data!F78), IF(hyg_table_data!F78&gt;99, "&gt;99", IF(hyg_table_data!F78&lt;1, "&lt;1", hyg_table_data!F78)), "-")</f>
        <v>-</v>
      </c>
      <c r="G80" s="38" t="str">
        <f>IF(ISNUMBER(hyg_table_data!G78), IF(hyg_table_data!G78&gt;99, "&gt;99", IF(hyg_table_data!G78&lt;1, "&lt;1", hyg_table_data!G78)), "-")</f>
        <v>-</v>
      </c>
      <c r="H80" s="38" t="str">
        <f>IF(ISNUMBER(hyg_table_data!H78), IF(hyg_table_data!H78&gt;99, "&gt;99", IF(hyg_table_data!H78&lt;1, "&lt;1", hyg_table_data!H78)), "-")</f>
        <v>-</v>
      </c>
      <c r="I80" s="71" t="str">
        <f>IF(ISNUMBER(hyg_table_data!I78), IF(hyg_table_data!I78&gt;99, "&gt;99", IF(hyg_table_data!I78&lt;1, "&lt;1", hyg_table_data!I78)), "-")</f>
        <v>-</v>
      </c>
      <c r="J80" s="38" t="str">
        <f>IF(ISNUMBER(hyg_table_data!J78), IF(hyg_table_data!J78&gt;99, "&gt;99", IF(hyg_table_data!J78&lt;1, "&lt;1", hyg_table_data!J78)), "-")</f>
        <v>-</v>
      </c>
      <c r="K80" s="38" t="str">
        <f>IF(ISNUMBER(hyg_table_data!K78), IF(hyg_table_data!K78&gt;99, "&gt;99", IF(hyg_table_data!K78&lt;1, "&lt;1", hyg_table_data!K78)), "-")</f>
        <v>-</v>
      </c>
      <c r="L80" s="71" t="str">
        <f>IF(ISNUMBER(hyg_table_data!L78), IF(hyg_table_data!L78&gt;99, "&gt;99", IF(hyg_table_data!L78&lt;1, "&lt;1", hyg_table_data!L78)), "-")</f>
        <v>-</v>
      </c>
      <c r="M80" s="38" t="str">
        <f>IF(ISNUMBER(hyg_table_data!M78), IF(hyg_table_data!M78&gt;99, "&gt;99", IF(hyg_table_data!M78&lt;1, "&lt;1", hyg_table_data!M78)), "-")</f>
        <v>-</v>
      </c>
      <c r="N80" s="38" t="str">
        <f>IF(ISNUMBER(hyg_table_data!N78), IF(hyg_table_data!N78&gt;99, "&gt;99", IF(hyg_table_data!N78&lt;1, "&lt;1", hyg_table_data!N78)), "-")</f>
        <v>-</v>
      </c>
      <c r="O80" s="72" t="str">
        <f>IF(ISBLANK(hyg_table_data!N10), "", hyg_table_data!N10)</f>
        <v/>
      </c>
      <c r="P80" s="72" t="str">
        <f>IF(ISBLANK(hyg_table_data!O10), "", hyg_table_data!O10)</f>
        <v/>
      </c>
      <c r="Q80" s="46"/>
    </row>
    <row r="81" x14ac:dyDescent="0.3">
      <c r="A81" s="34" t="str">
        <f>IF(ISBLANK(hyg_table_data!A79), "", hyg_table_data!A79)</f>
        <v/>
      </c>
      <c r="B81" s="34" t="str">
        <f>IF(ISBLANK(hyg_table_data!B79), "", hyg_table_data!B79)</f>
        <v/>
      </c>
      <c r="C81" s="34" t="str">
        <f>IF(ISBLANK(hyg_table_data!C79), "", hyg_table_data!C79)</f>
        <v/>
      </c>
      <c r="D81" s="69" t="str">
        <f>IF(ISNUMBER(hyg_table_data!D79), hyg_table_data!D79,  "-")</f>
        <v>-</v>
      </c>
      <c r="E81" s="70" t="str">
        <f>IF(ISNUMBER(hyg_table_data!E79), hyg_table_data!E79,  "-")</f>
        <v>-</v>
      </c>
      <c r="F81" s="71" t="str">
        <f>IF(ISNUMBER(hyg_table_data!F79), IF(hyg_table_data!F79&gt;99, "&gt;99", IF(hyg_table_data!F79&lt;1, "&lt;1", hyg_table_data!F79)), "-")</f>
        <v>-</v>
      </c>
      <c r="G81" s="38" t="str">
        <f>IF(ISNUMBER(hyg_table_data!G79), IF(hyg_table_data!G79&gt;99, "&gt;99", IF(hyg_table_data!G79&lt;1, "&lt;1", hyg_table_data!G79)), "-")</f>
        <v>-</v>
      </c>
      <c r="H81" s="38" t="str">
        <f>IF(ISNUMBER(hyg_table_data!H79), IF(hyg_table_data!H79&gt;99, "&gt;99", IF(hyg_table_data!H79&lt;1, "&lt;1", hyg_table_data!H79)), "-")</f>
        <v>-</v>
      </c>
      <c r="I81" s="71" t="str">
        <f>IF(ISNUMBER(hyg_table_data!I79), IF(hyg_table_data!I79&gt;99, "&gt;99", IF(hyg_table_data!I79&lt;1, "&lt;1", hyg_table_data!I79)), "-")</f>
        <v>-</v>
      </c>
      <c r="J81" s="38" t="str">
        <f>IF(ISNUMBER(hyg_table_data!J79), IF(hyg_table_data!J79&gt;99, "&gt;99", IF(hyg_table_data!J79&lt;1, "&lt;1", hyg_table_data!J79)), "-")</f>
        <v>-</v>
      </c>
      <c r="K81" s="38" t="str">
        <f>IF(ISNUMBER(hyg_table_data!K79), IF(hyg_table_data!K79&gt;99, "&gt;99", IF(hyg_table_data!K79&lt;1, "&lt;1", hyg_table_data!K79)), "-")</f>
        <v>-</v>
      </c>
      <c r="L81" s="71" t="str">
        <f>IF(ISNUMBER(hyg_table_data!L79), IF(hyg_table_data!L79&gt;99, "&gt;99", IF(hyg_table_data!L79&lt;1, "&lt;1", hyg_table_data!L79)), "-")</f>
        <v>-</v>
      </c>
      <c r="M81" s="38" t="str">
        <f>IF(ISNUMBER(hyg_table_data!M79), IF(hyg_table_data!M79&gt;99, "&gt;99", IF(hyg_table_data!M79&lt;1, "&lt;1", hyg_table_data!M79)), "-")</f>
        <v>-</v>
      </c>
      <c r="N81" s="38" t="str">
        <f>IF(ISNUMBER(hyg_table_data!N79), IF(hyg_table_data!N79&gt;99, "&gt;99", IF(hyg_table_data!N79&lt;1, "&lt;1", hyg_table_data!N79)), "-")</f>
        <v>-</v>
      </c>
      <c r="O81" s="72" t="str">
        <f>IF(ISBLANK(hyg_table_data!N11), "", hyg_table_data!N11)</f>
        <v/>
      </c>
      <c r="P81" s="72" t="str">
        <f>IF(ISBLANK(hyg_table_data!O11), "", hyg_table_data!O11)</f>
        <v/>
      </c>
      <c r="Q81" s="46"/>
    </row>
    <row r="82" x14ac:dyDescent="0.3">
      <c r="A82" s="34" t="str">
        <f>IF(ISBLANK(hyg_table_data!A80), "", hyg_table_data!A80)</f>
        <v/>
      </c>
      <c r="B82" s="34" t="str">
        <f>IF(ISBLANK(hyg_table_data!B80), "", hyg_table_data!B80)</f>
        <v/>
      </c>
      <c r="C82" s="34" t="str">
        <f>IF(ISBLANK(hyg_table_data!C80), "", hyg_table_data!C80)</f>
        <v/>
      </c>
      <c r="D82" s="69" t="str">
        <f>IF(ISNUMBER(hyg_table_data!D80), hyg_table_data!D80,  "-")</f>
        <v>-</v>
      </c>
      <c r="E82" s="70" t="str">
        <f>IF(ISNUMBER(hyg_table_data!E80), hyg_table_data!E80,  "-")</f>
        <v>-</v>
      </c>
      <c r="F82" s="71" t="str">
        <f>IF(ISNUMBER(hyg_table_data!F80), IF(hyg_table_data!F80&gt;99, "&gt;99", IF(hyg_table_data!F80&lt;1, "&lt;1", hyg_table_data!F80)), "-")</f>
        <v>-</v>
      </c>
      <c r="G82" s="38" t="str">
        <f>IF(ISNUMBER(hyg_table_data!G80), IF(hyg_table_data!G80&gt;99, "&gt;99", IF(hyg_table_data!G80&lt;1, "&lt;1", hyg_table_data!G80)), "-")</f>
        <v>-</v>
      </c>
      <c r="H82" s="38" t="str">
        <f>IF(ISNUMBER(hyg_table_data!H80), IF(hyg_table_data!H80&gt;99, "&gt;99", IF(hyg_table_data!H80&lt;1, "&lt;1", hyg_table_data!H80)), "-")</f>
        <v>-</v>
      </c>
      <c r="I82" s="71" t="str">
        <f>IF(ISNUMBER(hyg_table_data!I80), IF(hyg_table_data!I80&gt;99, "&gt;99", IF(hyg_table_data!I80&lt;1, "&lt;1", hyg_table_data!I80)), "-")</f>
        <v>-</v>
      </c>
      <c r="J82" s="38" t="str">
        <f>IF(ISNUMBER(hyg_table_data!J80), IF(hyg_table_data!J80&gt;99, "&gt;99", IF(hyg_table_data!J80&lt;1, "&lt;1", hyg_table_data!J80)), "-")</f>
        <v>-</v>
      </c>
      <c r="K82" s="38" t="str">
        <f>IF(ISNUMBER(hyg_table_data!K80), IF(hyg_table_data!K80&gt;99, "&gt;99", IF(hyg_table_data!K80&lt;1, "&lt;1", hyg_table_data!K80)), "-")</f>
        <v>-</v>
      </c>
      <c r="L82" s="71" t="str">
        <f>IF(ISNUMBER(hyg_table_data!L80), IF(hyg_table_data!L80&gt;99, "&gt;99", IF(hyg_table_data!L80&lt;1, "&lt;1", hyg_table_data!L80)), "-")</f>
        <v>-</v>
      </c>
      <c r="M82" s="38" t="str">
        <f>IF(ISNUMBER(hyg_table_data!M80), IF(hyg_table_data!M80&gt;99, "&gt;99", IF(hyg_table_data!M80&lt;1, "&lt;1", hyg_table_data!M80)), "-")</f>
        <v>-</v>
      </c>
      <c r="N82" s="38" t="str">
        <f>IF(ISNUMBER(hyg_table_data!N80), IF(hyg_table_data!N80&gt;99, "&gt;99", IF(hyg_table_data!N80&lt;1, "&lt;1", hyg_table_data!N80)), "-")</f>
        <v>-</v>
      </c>
      <c r="O82" s="72" t="str">
        <f>IF(ISBLANK(hyg_table_data!N12), "", hyg_table_data!N12)</f>
        <v/>
      </c>
      <c r="P82" s="72" t="str">
        <f>IF(ISBLANK(hyg_table_data!O12), "", hyg_table_data!O12)</f>
        <v/>
      </c>
      <c r="Q82" s="46"/>
    </row>
    <row r="83" x14ac:dyDescent="0.3">
      <c r="A83" s="34" t="str">
        <f>IF(ISBLANK(hyg_table_data!A81), "", hyg_table_data!A81)</f>
        <v/>
      </c>
      <c r="B83" s="34" t="str">
        <f>IF(ISBLANK(hyg_table_data!B81), "", hyg_table_data!B81)</f>
        <v/>
      </c>
      <c r="C83" s="34" t="str">
        <f>IF(ISBLANK(hyg_table_data!C81), "", hyg_table_data!C81)</f>
        <v/>
      </c>
      <c r="D83" s="69" t="str">
        <f>IF(ISNUMBER(hyg_table_data!D81), hyg_table_data!D81,  "-")</f>
        <v>-</v>
      </c>
      <c r="E83" s="70" t="str">
        <f>IF(ISNUMBER(hyg_table_data!E81), hyg_table_data!E81,  "-")</f>
        <v>-</v>
      </c>
      <c r="F83" s="71" t="str">
        <f>IF(ISNUMBER(hyg_table_data!F81), IF(hyg_table_data!F81&gt;99, "&gt;99", IF(hyg_table_data!F81&lt;1, "&lt;1", hyg_table_data!F81)), "-")</f>
        <v>-</v>
      </c>
      <c r="G83" s="38" t="str">
        <f>IF(ISNUMBER(hyg_table_data!G81), IF(hyg_table_data!G81&gt;99, "&gt;99", IF(hyg_table_data!G81&lt;1, "&lt;1", hyg_table_data!G81)), "-")</f>
        <v>-</v>
      </c>
      <c r="H83" s="38" t="str">
        <f>IF(ISNUMBER(hyg_table_data!H81), IF(hyg_table_data!H81&gt;99, "&gt;99", IF(hyg_table_data!H81&lt;1, "&lt;1", hyg_table_data!H81)), "-")</f>
        <v>-</v>
      </c>
      <c r="I83" s="71" t="str">
        <f>IF(ISNUMBER(hyg_table_data!I81), IF(hyg_table_data!I81&gt;99, "&gt;99", IF(hyg_table_data!I81&lt;1, "&lt;1", hyg_table_data!I81)), "-")</f>
        <v>-</v>
      </c>
      <c r="J83" s="38" t="str">
        <f>IF(ISNUMBER(hyg_table_data!J81), IF(hyg_table_data!J81&gt;99, "&gt;99", IF(hyg_table_data!J81&lt;1, "&lt;1", hyg_table_data!J81)), "-")</f>
        <v>-</v>
      </c>
      <c r="K83" s="38" t="str">
        <f>IF(ISNUMBER(hyg_table_data!K81), IF(hyg_table_data!K81&gt;99, "&gt;99", IF(hyg_table_data!K81&lt;1, "&lt;1", hyg_table_data!K81)), "-")</f>
        <v>-</v>
      </c>
      <c r="L83" s="71" t="str">
        <f>IF(ISNUMBER(hyg_table_data!L81), IF(hyg_table_data!L81&gt;99, "&gt;99", IF(hyg_table_data!L81&lt;1, "&lt;1", hyg_table_data!L81)), "-")</f>
        <v>-</v>
      </c>
      <c r="M83" s="38" t="str">
        <f>IF(ISNUMBER(hyg_table_data!M81), IF(hyg_table_data!M81&gt;99, "&gt;99", IF(hyg_table_data!M81&lt;1, "&lt;1", hyg_table_data!M81)), "-")</f>
        <v>-</v>
      </c>
      <c r="N83" s="38" t="str">
        <f>IF(ISNUMBER(hyg_table_data!N81), IF(hyg_table_data!N81&gt;99, "&gt;99", IF(hyg_table_data!N81&lt;1, "&lt;1", hyg_table_data!N81)), "-")</f>
        <v>-</v>
      </c>
    </row>
    <row r="84" x14ac:dyDescent="0.3">
      <c r="A84" s="34" t="str">
        <f>IF(ISBLANK(hyg_table_data!A82), "", hyg_table_data!A82)</f>
        <v/>
      </c>
      <c r="B84" s="34" t="str">
        <f>IF(ISBLANK(hyg_table_data!B82), "", hyg_table_data!B82)</f>
        <v/>
      </c>
      <c r="C84" s="34" t="str">
        <f>IF(ISBLANK(hyg_table_data!C82), "", hyg_table_data!C82)</f>
        <v/>
      </c>
      <c r="D84" s="69" t="str">
        <f>IF(ISNUMBER(hyg_table_data!D82), hyg_table_data!D82,  "-")</f>
        <v>-</v>
      </c>
      <c r="E84" s="70" t="str">
        <f>IF(ISNUMBER(hyg_table_data!E82), hyg_table_data!E82,  "-")</f>
        <v>-</v>
      </c>
      <c r="F84" s="71" t="str">
        <f>IF(ISNUMBER(hyg_table_data!F82), IF(hyg_table_data!F82&gt;99, "&gt;99", IF(hyg_table_data!F82&lt;1, "&lt;1", hyg_table_data!F82)), "-")</f>
        <v>-</v>
      </c>
      <c r="G84" s="38" t="str">
        <f>IF(ISNUMBER(hyg_table_data!G82), IF(hyg_table_data!G82&gt;99, "&gt;99", IF(hyg_table_data!G82&lt;1, "&lt;1", hyg_table_data!G82)), "-")</f>
        <v>-</v>
      </c>
      <c r="H84" s="38" t="str">
        <f>IF(ISNUMBER(hyg_table_data!H82), IF(hyg_table_data!H82&gt;99, "&gt;99", IF(hyg_table_data!H82&lt;1, "&lt;1", hyg_table_data!H82)), "-")</f>
        <v>-</v>
      </c>
      <c r="I84" s="71" t="str">
        <f>IF(ISNUMBER(hyg_table_data!I82), IF(hyg_table_data!I82&gt;99, "&gt;99", IF(hyg_table_data!I82&lt;1, "&lt;1", hyg_table_data!I82)), "-")</f>
        <v>-</v>
      </c>
      <c r="J84" s="38" t="str">
        <f>IF(ISNUMBER(hyg_table_data!J82), IF(hyg_table_data!J82&gt;99, "&gt;99", IF(hyg_table_data!J82&lt;1, "&lt;1", hyg_table_data!J82)), "-")</f>
        <v>-</v>
      </c>
      <c r="K84" s="38" t="str">
        <f>IF(ISNUMBER(hyg_table_data!K82), IF(hyg_table_data!K82&gt;99, "&gt;99", IF(hyg_table_data!K82&lt;1, "&lt;1", hyg_table_data!K82)), "-")</f>
        <v>-</v>
      </c>
      <c r="L84" s="71" t="str">
        <f>IF(ISNUMBER(hyg_table_data!L82), IF(hyg_table_data!L82&gt;99, "&gt;99", IF(hyg_table_data!L82&lt;1, "&lt;1", hyg_table_data!L82)), "-")</f>
        <v>-</v>
      </c>
      <c r="M84" s="38" t="str">
        <f>IF(ISNUMBER(hyg_table_data!M82), IF(hyg_table_data!M82&gt;99, "&gt;99", IF(hyg_table_data!M82&lt;1, "&lt;1", hyg_table_data!M82)), "-")</f>
        <v>-</v>
      </c>
      <c r="N84" s="38" t="str">
        <f>IF(ISNUMBER(hyg_table_data!N82), IF(hyg_table_data!N82&gt;99, "&gt;99", IF(hyg_table_data!N82&lt;1, "&lt;1", hyg_table_data!N82)), "-")</f>
        <v>-</v>
      </c>
    </row>
    <row r="85" x14ac:dyDescent="0.3">
      <c r="A85" s="34" t="str">
        <f>IF(ISBLANK(hyg_table_data!A83), "", hyg_table_data!A83)</f>
        <v/>
      </c>
      <c r="B85" s="34" t="str">
        <f>IF(ISBLANK(hyg_table_data!B83), "", hyg_table_data!B83)</f>
        <v/>
      </c>
      <c r="C85" s="34" t="str">
        <f>IF(ISBLANK(hyg_table_data!C83), "", hyg_table_data!C83)</f>
        <v/>
      </c>
      <c r="D85" s="69" t="str">
        <f>IF(ISNUMBER(hyg_table_data!D83), hyg_table_data!D83,  "-")</f>
        <v>-</v>
      </c>
      <c r="E85" s="70" t="str">
        <f>IF(ISNUMBER(hyg_table_data!E83), hyg_table_data!E83,  "-")</f>
        <v>-</v>
      </c>
      <c r="F85" s="71" t="str">
        <f>IF(ISNUMBER(hyg_table_data!F83), IF(hyg_table_data!F83&gt;99, "&gt;99", IF(hyg_table_data!F83&lt;1, "&lt;1", hyg_table_data!F83)), "-")</f>
        <v>-</v>
      </c>
      <c r="G85" s="38" t="str">
        <f>IF(ISNUMBER(hyg_table_data!G83), IF(hyg_table_data!G83&gt;99, "&gt;99", IF(hyg_table_data!G83&lt;1, "&lt;1", hyg_table_data!G83)), "-")</f>
        <v>-</v>
      </c>
      <c r="H85" s="38" t="str">
        <f>IF(ISNUMBER(hyg_table_data!H83), IF(hyg_table_data!H83&gt;99, "&gt;99", IF(hyg_table_data!H83&lt;1, "&lt;1", hyg_table_data!H83)), "-")</f>
        <v>-</v>
      </c>
      <c r="I85" s="71" t="str">
        <f>IF(ISNUMBER(hyg_table_data!I83), IF(hyg_table_data!I83&gt;99, "&gt;99", IF(hyg_table_data!I83&lt;1, "&lt;1", hyg_table_data!I83)), "-")</f>
        <v>-</v>
      </c>
      <c r="J85" s="38" t="str">
        <f>IF(ISNUMBER(hyg_table_data!J83), IF(hyg_table_data!J83&gt;99, "&gt;99", IF(hyg_table_data!J83&lt;1, "&lt;1", hyg_table_data!J83)), "-")</f>
        <v>-</v>
      </c>
      <c r="K85" s="38" t="str">
        <f>IF(ISNUMBER(hyg_table_data!K83), IF(hyg_table_data!K83&gt;99, "&gt;99", IF(hyg_table_data!K83&lt;1, "&lt;1", hyg_table_data!K83)), "-")</f>
        <v>-</v>
      </c>
      <c r="L85" s="71" t="str">
        <f>IF(ISNUMBER(hyg_table_data!L83), IF(hyg_table_data!L83&gt;99, "&gt;99", IF(hyg_table_data!L83&lt;1, "&lt;1", hyg_table_data!L83)), "-")</f>
        <v>-</v>
      </c>
      <c r="M85" s="38" t="str">
        <f>IF(ISNUMBER(hyg_table_data!M83), IF(hyg_table_data!M83&gt;99, "&gt;99", IF(hyg_table_data!M83&lt;1, "&lt;1", hyg_table_data!M83)), "-")</f>
        <v>-</v>
      </c>
      <c r="N85" s="38" t="str">
        <f>IF(ISNUMBER(hyg_table_data!N83), IF(hyg_table_data!N83&gt;99, "&gt;99", IF(hyg_table_data!N83&lt;1, "&lt;1", hyg_table_data!N83)), "-")</f>
        <v>-</v>
      </c>
    </row>
    <row r="86" x14ac:dyDescent="0.3">
      <c r="A86" s="34" t="str">
        <f>IF(ISBLANK(hyg_table_data!A84), "", hyg_table_data!A84)</f>
        <v/>
      </c>
      <c r="B86" s="34" t="str">
        <f>IF(ISBLANK(hyg_table_data!B84), "", hyg_table_data!B84)</f>
        <v/>
      </c>
      <c r="C86" s="34" t="str">
        <f>IF(ISBLANK(hyg_table_data!C84), "", hyg_table_data!C84)</f>
        <v/>
      </c>
      <c r="D86" s="69" t="str">
        <f>IF(ISNUMBER(hyg_table_data!D84), hyg_table_data!D84,  "-")</f>
        <v>-</v>
      </c>
      <c r="E86" s="70" t="str">
        <f>IF(ISNUMBER(hyg_table_data!E84), hyg_table_data!E84,  "-")</f>
        <v>-</v>
      </c>
      <c r="F86" s="71" t="str">
        <f>IF(ISNUMBER(hyg_table_data!F84), IF(hyg_table_data!F84&gt;99, "&gt;99", IF(hyg_table_data!F84&lt;1, "&lt;1", hyg_table_data!F84)), "-")</f>
        <v>-</v>
      </c>
      <c r="G86" s="38" t="str">
        <f>IF(ISNUMBER(hyg_table_data!G84), IF(hyg_table_data!G84&gt;99, "&gt;99", IF(hyg_table_data!G84&lt;1, "&lt;1", hyg_table_data!G84)), "-")</f>
        <v>-</v>
      </c>
      <c r="H86" s="38" t="str">
        <f>IF(ISNUMBER(hyg_table_data!H84), IF(hyg_table_data!H84&gt;99, "&gt;99", IF(hyg_table_data!H84&lt;1, "&lt;1", hyg_table_data!H84)), "-")</f>
        <v>-</v>
      </c>
      <c r="I86" s="71" t="str">
        <f>IF(ISNUMBER(hyg_table_data!I84), IF(hyg_table_data!I84&gt;99, "&gt;99", IF(hyg_table_data!I84&lt;1, "&lt;1", hyg_table_data!I84)), "-")</f>
        <v>-</v>
      </c>
      <c r="J86" s="38" t="str">
        <f>IF(ISNUMBER(hyg_table_data!J84), IF(hyg_table_data!J84&gt;99, "&gt;99", IF(hyg_table_data!J84&lt;1, "&lt;1", hyg_table_data!J84)), "-")</f>
        <v>-</v>
      </c>
      <c r="K86" s="38" t="str">
        <f>IF(ISNUMBER(hyg_table_data!K84), IF(hyg_table_data!K84&gt;99, "&gt;99", IF(hyg_table_data!K84&lt;1, "&lt;1", hyg_table_data!K84)), "-")</f>
        <v>-</v>
      </c>
      <c r="L86" s="71" t="str">
        <f>IF(ISNUMBER(hyg_table_data!L84), IF(hyg_table_data!L84&gt;99, "&gt;99", IF(hyg_table_data!L84&lt;1, "&lt;1", hyg_table_data!L84)), "-")</f>
        <v>-</v>
      </c>
      <c r="M86" s="38" t="str">
        <f>IF(ISNUMBER(hyg_table_data!M84), IF(hyg_table_data!M84&gt;99, "&gt;99", IF(hyg_table_data!M84&lt;1, "&lt;1", hyg_table_data!M84)), "-")</f>
        <v>-</v>
      </c>
      <c r="N86" s="38" t="str">
        <f>IF(ISNUMBER(hyg_table_data!N84), IF(hyg_table_data!N84&gt;99, "&gt;99", IF(hyg_table_data!N84&lt;1, "&lt;1", hyg_table_data!N84)), "-")</f>
        <v>-</v>
      </c>
    </row>
    <row r="87" x14ac:dyDescent="0.3">
      <c r="D87" s="72"/>
      <c r="E87" s="73"/>
    </row>
    <row r="88" x14ac:dyDescent="0.3">
      <c r="D88" s="72"/>
      <c r="E88" s="73"/>
    </row>
    <row r="89" x14ac:dyDescent="0.3">
      <c r="D89" s="72"/>
      <c r="E89" s="73"/>
    </row>
    <row r="90" x14ac:dyDescent="0.3">
      <c r="D90" s="72"/>
      <c r="E90" s="73"/>
    </row>
    <row r="91" x14ac:dyDescent="0.3">
      <c r="D91" s="72"/>
      <c r="E91" s="73"/>
    </row>
    <row r="92" x14ac:dyDescent="0.3">
      <c r="D92" s="72"/>
      <c r="E92" s="73"/>
    </row>
    <row r="93" x14ac:dyDescent="0.3">
      <c r="D93" s="72"/>
      <c r="E93" s="73"/>
    </row>
    <row r="94" x14ac:dyDescent="0.3">
      <c r="D94" s="72"/>
      <c r="E94" s="73"/>
    </row>
    <row r="95" x14ac:dyDescent="0.3">
      <c r="D95" s="72"/>
      <c r="E95" s="73"/>
    </row>
    <row r="96" x14ac:dyDescent="0.3">
      <c r="D96" s="72"/>
      <c r="E96" s="73"/>
    </row>
    <row r="97" x14ac:dyDescent="0.3">
      <c r="D97" s="72"/>
      <c r="E97" s="73"/>
    </row>
    <row r="98" x14ac:dyDescent="0.3">
      <c r="D98" s="72"/>
      <c r="E98" s="73"/>
    </row>
    <row r="99" x14ac:dyDescent="0.3">
      <c r="D99" s="72"/>
      <c r="E99" s="73"/>
    </row>
    <row r="100" x14ac:dyDescent="0.3">
      <c r="D100" s="72"/>
      <c r="E100" s="73"/>
    </row>
    <row r="101" x14ac:dyDescent="0.3">
      <c r="D101" s="72"/>
      <c r="E101" s="73"/>
    </row>
    <row r="102" x14ac:dyDescent="0.3">
      <c r="D102" s="72"/>
      <c r="E102" s="73"/>
    </row>
    <row r="103" x14ac:dyDescent="0.3">
      <c r="D103" s="72"/>
      <c r="E103" s="73"/>
    </row>
    <row r="104" x14ac:dyDescent="0.3">
      <c r="D104" s="72"/>
      <c r="E104" s="73"/>
    </row>
    <row r="105" x14ac:dyDescent="0.3">
      <c r="D105" s="72"/>
      <c r="E105" s="73"/>
    </row>
    <row r="106" x14ac:dyDescent="0.3">
      <c r="D106" s="72"/>
      <c r="E106" s="73"/>
    </row>
    <row r="107" x14ac:dyDescent="0.3">
      <c r="D107" s="72"/>
      <c r="E107" s="73"/>
    </row>
    <row r="108" x14ac:dyDescent="0.3">
      <c r="D108" s="72"/>
      <c r="E108" s="73"/>
    </row>
    <row r="109" x14ac:dyDescent="0.3">
      <c r="D109" s="72"/>
      <c r="E109" s="73"/>
    </row>
    <row r="110" x14ac:dyDescent="0.3">
      <c r="D110" s="72"/>
      <c r="E110" s="73"/>
    </row>
    <row r="111" x14ac:dyDescent="0.3">
      <c r="D111" s="72"/>
      <c r="E111" s="73"/>
    </row>
    <row r="112" x14ac:dyDescent="0.3">
      <c r="D112" s="72"/>
      <c r="E112" s="73"/>
    </row>
    <row r="113" x14ac:dyDescent="0.3">
      <c r="D113" s="72"/>
      <c r="E113" s="73"/>
    </row>
    <row r="114" x14ac:dyDescent="0.3">
      <c r="D114" s="72"/>
      <c r="E114" s="73"/>
    </row>
    <row r="115" x14ac:dyDescent="0.3">
      <c r="D115" s="72"/>
      <c r="E115" s="73"/>
    </row>
    <row r="116" x14ac:dyDescent="0.3">
      <c r="D116" s="72"/>
      <c r="E116" s="73"/>
    </row>
    <row r="117" x14ac:dyDescent="0.3">
      <c r="D117" s="72"/>
      <c r="E117" s="73"/>
    </row>
    <row r="118" x14ac:dyDescent="0.3">
      <c r="D118" s="72"/>
      <c r="E118" s="73"/>
    </row>
    <row r="119" x14ac:dyDescent="0.3">
      <c r="D119" s="72"/>
      <c r="E119" s="73"/>
    </row>
    <row r="120" x14ac:dyDescent="0.3">
      <c r="D120" s="72"/>
      <c r="E120" s="73"/>
    </row>
    <row r="121" x14ac:dyDescent="0.3">
      <c r="D121" s="72"/>
      <c r="E121" s="73"/>
    </row>
    <row r="122" x14ac:dyDescent="0.3">
      <c r="D122" s="72"/>
      <c r="E122" s="73"/>
    </row>
    <row r="123" x14ac:dyDescent="0.3">
      <c r="D123" s="72"/>
      <c r="E123" s="73"/>
    </row>
    <row r="124" x14ac:dyDescent="0.3">
      <c r="D124" s="72"/>
      <c r="E124" s="73"/>
    </row>
    <row r="125" x14ac:dyDescent="0.3">
      <c r="D125" s="72"/>
      <c r="E125" s="73"/>
    </row>
    <row r="126" x14ac:dyDescent="0.3">
      <c r="D126" s="72"/>
      <c r="E126" s="73"/>
    </row>
    <row r="127" x14ac:dyDescent="0.3">
      <c r="D127" s="72"/>
      <c r="E127" s="73"/>
    </row>
    <row r="128" x14ac:dyDescent="0.3">
      <c r="D128" s="72"/>
      <c r="E128" s="73"/>
    </row>
    <row r="129" x14ac:dyDescent="0.3">
      <c r="D129" s="72"/>
      <c r="E129" s="73"/>
    </row>
    <row r="130" x14ac:dyDescent="0.3">
      <c r="D130" s="72"/>
      <c r="E130" s="73"/>
    </row>
    <row r="131" x14ac:dyDescent="0.3">
      <c r="D131" s="72"/>
      <c r="E131" s="73"/>
    </row>
    <row r="132" x14ac:dyDescent="0.3">
      <c r="D132" s="72"/>
      <c r="E132" s="73"/>
    </row>
    <row r="133" x14ac:dyDescent="0.3">
      <c r="D133" s="72"/>
      <c r="E133" s="73"/>
    </row>
    <row r="134" x14ac:dyDescent="0.3">
      <c r="D134" s="72"/>
      <c r="E134" s="73"/>
    </row>
    <row r="135" x14ac:dyDescent="0.3">
      <c r="D135" s="72"/>
      <c r="E135" s="73"/>
    </row>
    <row r="136" x14ac:dyDescent="0.3">
      <c r="D136" s="72"/>
      <c r="E136" s="73"/>
    </row>
    <row r="137" x14ac:dyDescent="0.3">
      <c r="D137" s="72"/>
      <c r="E137" s="73"/>
    </row>
    <row r="138" x14ac:dyDescent="0.3">
      <c r="D138" s="72"/>
      <c r="E138" s="73"/>
    </row>
    <row r="139" x14ac:dyDescent="0.3">
      <c r="D139" s="72"/>
      <c r="E139" s="73"/>
    </row>
    <row r="140" x14ac:dyDescent="0.3">
      <c r="D140" s="72"/>
      <c r="E140" s="73"/>
    </row>
    <row r="141" x14ac:dyDescent="0.3">
      <c r="D141" s="72"/>
      <c r="E141" s="73"/>
    </row>
    <row r="142" x14ac:dyDescent="0.3">
      <c r="D142" s="72"/>
      <c r="E142" s="73"/>
    </row>
    <row r="143" x14ac:dyDescent="0.3">
      <c r="D143" s="72"/>
      <c r="E143" s="73"/>
    </row>
    <row r="144" x14ac:dyDescent="0.3">
      <c r="D144" s="72"/>
      <c r="E144" s="73"/>
    </row>
    <row r="145" x14ac:dyDescent="0.3">
      <c r="D145" s="72"/>
      <c r="E145" s="73"/>
    </row>
    <row r="146" x14ac:dyDescent="0.3">
      <c r="D146" s="72"/>
      <c r="E146" s="73"/>
    </row>
    <row r="147" x14ac:dyDescent="0.3">
      <c r="D147" s="72"/>
      <c r="E147" s="73"/>
    </row>
    <row r="148" x14ac:dyDescent="0.3">
      <c r="D148" s="72"/>
      <c r="E148" s="73"/>
    </row>
    <row r="149" x14ac:dyDescent="0.3">
      <c r="D149" s="72"/>
      <c r="E149" s="73"/>
    </row>
    <row r="150" x14ac:dyDescent="0.3">
      <c r="D150" s="72"/>
      <c r="E150" s="73"/>
    </row>
    <row r="151" x14ac:dyDescent="0.3">
      <c r="D151" s="72"/>
      <c r="E151" s="73"/>
    </row>
    <row r="152" x14ac:dyDescent="0.3">
      <c r="D152" s="72"/>
      <c r="E152" s="73"/>
    </row>
    <row r="153" x14ac:dyDescent="0.3">
      <c r="D153" s="72"/>
      <c r="E153" s="73"/>
    </row>
    <row r="154" x14ac:dyDescent="0.3">
      <c r="D154" s="72"/>
      <c r="E154" s="73"/>
    </row>
    <row r="155" x14ac:dyDescent="0.3">
      <c r="D155" s="72"/>
      <c r="E155" s="73"/>
    </row>
    <row r="156" x14ac:dyDescent="0.3">
      <c r="D156" s="72"/>
      <c r="E156" s="73"/>
    </row>
    <row r="157" x14ac:dyDescent="0.3">
      <c r="D157" s="72"/>
      <c r="E157" s="73"/>
    </row>
    <row r="158" x14ac:dyDescent="0.3">
      <c r="D158" s="72"/>
      <c r="E158" s="73"/>
    </row>
    <row r="159" x14ac:dyDescent="0.3">
      <c r="D159" s="72"/>
      <c r="E159" s="73"/>
    </row>
    <row r="160" x14ac:dyDescent="0.3">
      <c r="D160" s="72"/>
      <c r="E160" s="73"/>
    </row>
    <row r="161" x14ac:dyDescent="0.3">
      <c r="D161" s="72"/>
      <c r="E161" s="73"/>
    </row>
    <row r="162" x14ac:dyDescent="0.3">
      <c r="D162" s="72"/>
      <c r="E162" s="73"/>
    </row>
    <row r="163" x14ac:dyDescent="0.3">
      <c r="D163" s="72"/>
      <c r="E163" s="73"/>
    </row>
    <row r="164" x14ac:dyDescent="0.3">
      <c r="D164" s="72"/>
      <c r="E164" s="73"/>
    </row>
    <row r="165" x14ac:dyDescent="0.3">
      <c r="D165" s="72"/>
      <c r="E165" s="73"/>
    </row>
    <row r="166" x14ac:dyDescent="0.3">
      <c r="D166" s="72"/>
      <c r="E166" s="73"/>
    </row>
    <row r="167" x14ac:dyDescent="0.3">
      <c r="D167" s="72"/>
      <c r="E167" s="73"/>
    </row>
    <row r="168" x14ac:dyDescent="0.3">
      <c r="D168" s="72"/>
      <c r="E168" s="73"/>
    </row>
    <row r="169" x14ac:dyDescent="0.3">
      <c r="D169" s="72"/>
      <c r="E169" s="73"/>
    </row>
    <row r="170" x14ac:dyDescent="0.3">
      <c r="D170" s="72"/>
      <c r="E170" s="73"/>
    </row>
    <row r="171" x14ac:dyDescent="0.3">
      <c r="D171" s="72"/>
      <c r="E171" s="73"/>
    </row>
    <row r="172" x14ac:dyDescent="0.3">
      <c r="D172" s="72"/>
      <c r="E172" s="73"/>
    </row>
    <row r="173" x14ac:dyDescent="0.3">
      <c r="D173" s="72"/>
      <c r="E173" s="73"/>
    </row>
    <row r="174" x14ac:dyDescent="0.3">
      <c r="D174" s="72"/>
      <c r="E174" s="73"/>
    </row>
    <row r="175" x14ac:dyDescent="0.3">
      <c r="D175" s="72"/>
      <c r="E175" s="73"/>
    </row>
    <row r="176" x14ac:dyDescent="0.3">
      <c r="D176" s="72"/>
      <c r="E176" s="73"/>
    </row>
    <row r="177" x14ac:dyDescent="0.3">
      <c r="D177" s="72"/>
      <c r="E177" s="73"/>
    </row>
    <row r="178" x14ac:dyDescent="0.3">
      <c r="D178" s="72"/>
      <c r="E178" s="73"/>
    </row>
    <row r="179" x14ac:dyDescent="0.3">
      <c r="D179" s="72"/>
      <c r="E179" s="73"/>
    </row>
    <row r="180" x14ac:dyDescent="0.3">
      <c r="D180" s="72"/>
      <c r="E180" s="73"/>
    </row>
    <row r="181" x14ac:dyDescent="0.3">
      <c r="D181" s="72"/>
      <c r="E181" s="73"/>
    </row>
    <row r="182" x14ac:dyDescent="0.3">
      <c r="D182" s="72"/>
      <c r="E182" s="73"/>
    </row>
    <row r="183" x14ac:dyDescent="0.3">
      <c r="D183" s="72"/>
      <c r="E183" s="73"/>
    </row>
    <row r="184" x14ac:dyDescent="0.3">
      <c r="D184" s="72"/>
      <c r="E184" s="73"/>
    </row>
    <row r="185" x14ac:dyDescent="0.3">
      <c r="D185" s="72"/>
      <c r="E185" s="73"/>
    </row>
    <row r="186" x14ac:dyDescent="0.3">
      <c r="D186" s="72"/>
      <c r="E186" s="73"/>
    </row>
    <row r="187" x14ac:dyDescent="0.3">
      <c r="D187" s="72"/>
      <c r="E187" s="73"/>
    </row>
    <row r="188" x14ac:dyDescent="0.3">
      <c r="D188" s="72"/>
      <c r="E188" s="73"/>
    </row>
    <row r="189" x14ac:dyDescent="0.3">
      <c r="D189" s="72"/>
      <c r="E189" s="73"/>
    </row>
    <row r="190" x14ac:dyDescent="0.3">
      <c r="D190" s="72"/>
      <c r="E190" s="73"/>
    </row>
    <row r="191" x14ac:dyDescent="0.3">
      <c r="D191" s="72"/>
      <c r="E191" s="73"/>
    </row>
    <row r="192" x14ac:dyDescent="0.3">
      <c r="D192" s="72"/>
      <c r="E192" s="73"/>
    </row>
    <row r="193" x14ac:dyDescent="0.3">
      <c r="D193" s="72"/>
      <c r="E193" s="73"/>
    </row>
    <row r="194" x14ac:dyDescent="0.3">
      <c r="D194" s="72"/>
      <c r="E194" s="73"/>
    </row>
    <row r="195" x14ac:dyDescent="0.3">
      <c r="D195" s="72"/>
      <c r="E195" s="73"/>
    </row>
    <row r="196" x14ac:dyDescent="0.3">
      <c r="D196" s="72"/>
      <c r="E196" s="73"/>
    </row>
    <row r="197" x14ac:dyDescent="0.3">
      <c r="D197" s="72"/>
      <c r="E197" s="73"/>
    </row>
    <row r="198" x14ac:dyDescent="0.3">
      <c r="D198" s="72"/>
      <c r="E198" s="73"/>
    </row>
    <row r="199" x14ac:dyDescent="0.3">
      <c r="D199" s="72"/>
      <c r="E199" s="73"/>
    </row>
    <row r="200" x14ac:dyDescent="0.3">
      <c r="D200" s="72"/>
      <c r="E200" s="73"/>
    </row>
    <row r="201" x14ac:dyDescent="0.3">
      <c r="D201" s="72"/>
      <c r="E201" s="73"/>
    </row>
    <row r="202" x14ac:dyDescent="0.3">
      <c r="D202" s="72"/>
      <c r="E202" s="73"/>
    </row>
    <row r="203" x14ac:dyDescent="0.3">
      <c r="D203" s="72"/>
      <c r="E203" s="73"/>
    </row>
    <row r="204" x14ac:dyDescent="0.3">
      <c r="D204" s="72"/>
      <c r="E204" s="73"/>
    </row>
    <row r="205" x14ac:dyDescent="0.3">
      <c r="D205" s="72"/>
      <c r="E205" s="73"/>
    </row>
    <row r="206" x14ac:dyDescent="0.3">
      <c r="D206" s="72"/>
      <c r="E206" s="73"/>
    </row>
    <row r="207" x14ac:dyDescent="0.3">
      <c r="D207" s="72"/>
      <c r="E207" s="73"/>
    </row>
    <row r="208" x14ac:dyDescent="0.3">
      <c r="D208" s="72"/>
      <c r="E208" s="73"/>
    </row>
    <row r="209" x14ac:dyDescent="0.3">
      <c r="D209" s="72"/>
      <c r="E209" s="73"/>
    </row>
    <row r="210" x14ac:dyDescent="0.3">
      <c r="D210" s="72"/>
      <c r="E210" s="73"/>
    </row>
    <row r="211" x14ac:dyDescent="0.3">
      <c r="D211" s="72"/>
      <c r="E211" s="73"/>
    </row>
    <row r="212" x14ac:dyDescent="0.3">
      <c r="D212" s="72"/>
      <c r="E212" s="73"/>
    </row>
    <row r="213" x14ac:dyDescent="0.3">
      <c r="D213" s="72"/>
      <c r="E213" s="73"/>
    </row>
    <row r="214" x14ac:dyDescent="0.3">
      <c r="D214" s="72"/>
      <c r="E214" s="73"/>
    </row>
    <row r="215" x14ac:dyDescent="0.3">
      <c r="D215" s="72"/>
      <c r="E215" s="73"/>
    </row>
    <row r="216" x14ac:dyDescent="0.3">
      <c r="D216" s="72"/>
      <c r="E216" s="73"/>
    </row>
    <row r="217" x14ac:dyDescent="0.3">
      <c r="D217" s="72"/>
      <c r="E217" s="73"/>
    </row>
    <row r="218" x14ac:dyDescent="0.3">
      <c r="D218" s="72"/>
      <c r="E218" s="73"/>
    </row>
    <row r="219" x14ac:dyDescent="0.3">
      <c r="D219" s="72"/>
      <c r="E219" s="73"/>
    </row>
    <row r="220" x14ac:dyDescent="0.3">
      <c r="D220" s="72"/>
      <c r="E220" s="73"/>
    </row>
    <row r="221" x14ac:dyDescent="0.3">
      <c r="D221" s="72"/>
      <c r="E221" s="73"/>
    </row>
    <row r="222" x14ac:dyDescent="0.3">
      <c r="D222" s="72"/>
      <c r="E222" s="73"/>
    </row>
    <row r="223" x14ac:dyDescent="0.3">
      <c r="D223" s="72"/>
      <c r="E223" s="73"/>
    </row>
    <row r="224" x14ac:dyDescent="0.3">
      <c r="D224" s="72"/>
      <c r="E224" s="73"/>
    </row>
    <row r="225" x14ac:dyDescent="0.3">
      <c r="D225" s="72"/>
      <c r="E225" s="73"/>
    </row>
    <row r="226" x14ac:dyDescent="0.3">
      <c r="D226" s="72"/>
      <c r="E226" s="73"/>
    </row>
    <row r="227" x14ac:dyDescent="0.3">
      <c r="D227" s="72"/>
      <c r="E227" s="73"/>
    </row>
    <row r="228" x14ac:dyDescent="0.3">
      <c r="D228" s="72"/>
      <c r="E228" s="73"/>
    </row>
    <row r="229" x14ac:dyDescent="0.3">
      <c r="D229" s="72"/>
      <c r="E229" s="73"/>
    </row>
    <row r="230" x14ac:dyDescent="0.3">
      <c r="D230" s="72"/>
      <c r="E230" s="73"/>
    </row>
    <row r="231" x14ac:dyDescent="0.3">
      <c r="D231" s="72"/>
      <c r="E231" s="73"/>
    </row>
    <row r="232" x14ac:dyDescent="0.3">
      <c r="D232" s="72"/>
      <c r="E232" s="73"/>
    </row>
    <row r="233" x14ac:dyDescent="0.3">
      <c r="D233" s="72"/>
      <c r="E233" s="73"/>
    </row>
    <row r="234" x14ac:dyDescent="0.3">
      <c r="D234" s="72"/>
      <c r="E234" s="73"/>
    </row>
    <row r="235" x14ac:dyDescent="0.3">
      <c r="D235" s="72"/>
      <c r="E235" s="73"/>
    </row>
    <row r="236" x14ac:dyDescent="0.3">
      <c r="D236" s="72"/>
      <c r="E236" s="73"/>
    </row>
    <row r="237" x14ac:dyDescent="0.3">
      <c r="D237" s="72"/>
      <c r="E237" s="73"/>
    </row>
    <row r="238" x14ac:dyDescent="0.3">
      <c r="D238" s="72"/>
      <c r="E238" s="73"/>
    </row>
    <row r="239" x14ac:dyDescent="0.3">
      <c r="D239" s="72"/>
      <c r="E239" s="73"/>
    </row>
    <row r="240" x14ac:dyDescent="0.3">
      <c r="D240" s="72"/>
      <c r="E240" s="73"/>
    </row>
    <row r="241" x14ac:dyDescent="0.3">
      <c r="D241" s="72"/>
      <c r="E241" s="73"/>
    </row>
    <row r="242" x14ac:dyDescent="0.3">
      <c r="D242" s="72"/>
      <c r="E242" s="73"/>
    </row>
    <row r="243" x14ac:dyDescent="0.3">
      <c r="D243" s="72"/>
      <c r="E243" s="73"/>
    </row>
    <row r="244" x14ac:dyDescent="0.3">
      <c r="D244" s="72"/>
      <c r="E244" s="73"/>
    </row>
    <row r="245" x14ac:dyDescent="0.3">
      <c r="D245" s="72"/>
      <c r="E245" s="73"/>
    </row>
    <row r="246" x14ac:dyDescent="0.3">
      <c r="D246" s="72"/>
      <c r="E246" s="73"/>
    </row>
    <row r="247" x14ac:dyDescent="0.3">
      <c r="D247" s="72"/>
      <c r="E247" s="73"/>
    </row>
    <row r="248" x14ac:dyDescent="0.3">
      <c r="D248" s="72"/>
      <c r="E248" s="73"/>
    </row>
    <row r="249" x14ac:dyDescent="0.3">
      <c r="D249" s="72"/>
      <c r="E249" s="73"/>
    </row>
    <row r="250" x14ac:dyDescent="0.3">
      <c r="D250" s="72"/>
      <c r="E250" s="73"/>
    </row>
    <row r="251" x14ac:dyDescent="0.3">
      <c r="D251" s="72"/>
      <c r="E251" s="73"/>
    </row>
    <row r="252" x14ac:dyDescent="0.3">
      <c r="D252" s="72"/>
      <c r="E252" s="73"/>
    </row>
    <row r="253" x14ac:dyDescent="0.3">
      <c r="D253" s="72"/>
      <c r="E253" s="73"/>
    </row>
    <row r="254" x14ac:dyDescent="0.3">
      <c r="D254" s="72"/>
      <c r="E254" s="73"/>
    </row>
    <row r="255" x14ac:dyDescent="0.3">
      <c r="D255" s="72"/>
      <c r="E255" s="73"/>
    </row>
    <row r="256" x14ac:dyDescent="0.3">
      <c r="D256" s="72"/>
      <c r="E256" s="73"/>
    </row>
    <row r="257" x14ac:dyDescent="0.3">
      <c r="D257" s="72"/>
      <c r="E257" s="73"/>
    </row>
    <row r="258" x14ac:dyDescent="0.3">
      <c r="D258" s="72"/>
      <c r="E258" s="73"/>
    </row>
    <row r="259" x14ac:dyDescent="0.3">
      <c r="D259" s="72"/>
      <c r="E259" s="73"/>
    </row>
    <row r="260" x14ac:dyDescent="0.3">
      <c r="D260" s="72"/>
      <c r="E260" s="73"/>
    </row>
    <row r="261" x14ac:dyDescent="0.3">
      <c r="D261" s="72"/>
      <c r="E261" s="73"/>
    </row>
    <row r="262" x14ac:dyDescent="0.3">
      <c r="D262" s="72"/>
      <c r="E262" s="73"/>
    </row>
    <row r="263" x14ac:dyDescent="0.3">
      <c r="D263" s="72"/>
      <c r="E263" s="73"/>
    </row>
    <row r="264" x14ac:dyDescent="0.3">
      <c r="D264" s="72"/>
      <c r="E264" s="73"/>
    </row>
    <row r="265" x14ac:dyDescent="0.3">
      <c r="D265" s="72"/>
      <c r="E265" s="73"/>
    </row>
    <row r="266" x14ac:dyDescent="0.3">
      <c r="D266" s="72"/>
      <c r="E266" s="73"/>
    </row>
    <row r="267" x14ac:dyDescent="0.3">
      <c r="D267" s="72"/>
      <c r="E267" s="73"/>
    </row>
    <row r="268" x14ac:dyDescent="0.3">
      <c r="D268" s="72"/>
      <c r="E268" s="73"/>
    </row>
    <row r="269" x14ac:dyDescent="0.3">
      <c r="D269" s="72"/>
      <c r="E269" s="73"/>
    </row>
    <row r="270" x14ac:dyDescent="0.3">
      <c r="D270" s="72"/>
      <c r="E270" s="73"/>
    </row>
    <row r="271" x14ac:dyDescent="0.3">
      <c r="D271" s="72"/>
      <c r="E271" s="73"/>
    </row>
    <row r="272" x14ac:dyDescent="0.3">
      <c r="D272" s="72"/>
      <c r="E272" s="73"/>
    </row>
    <row r="273" x14ac:dyDescent="0.3">
      <c r="D273" s="72"/>
      <c r="E273" s="73"/>
    </row>
    <row r="274" x14ac:dyDescent="0.3">
      <c r="D274" s="72"/>
      <c r="E274" s="73"/>
    </row>
    <row r="275" x14ac:dyDescent="0.3">
      <c r="D275" s="72"/>
      <c r="E275" s="73"/>
    </row>
    <row r="276" x14ac:dyDescent="0.3">
      <c r="D276" s="72"/>
      <c r="E276" s="73"/>
    </row>
    <row r="277" x14ac:dyDescent="0.3">
      <c r="D277" s="72"/>
      <c r="E277" s="73"/>
    </row>
    <row r="278" x14ac:dyDescent="0.3">
      <c r="D278" s="72"/>
      <c r="E278" s="73"/>
    </row>
    <row r="279" x14ac:dyDescent="0.3">
      <c r="D279" s="72"/>
      <c r="E279" s="73"/>
    </row>
    <row r="280" x14ac:dyDescent="0.3">
      <c r="D280" s="72"/>
      <c r="E280" s="73"/>
    </row>
    <row r="281" x14ac:dyDescent="0.3">
      <c r="D281" s="72"/>
      <c r="E281" s="73"/>
    </row>
    <row r="282" x14ac:dyDescent="0.3">
      <c r="D282" s="72"/>
      <c r="E282" s="73"/>
    </row>
    <row r="283" x14ac:dyDescent="0.3">
      <c r="D283" s="72"/>
      <c r="E283" s="73"/>
    </row>
    <row r="284" x14ac:dyDescent="0.3">
      <c r="D284" s="72"/>
      <c r="E284" s="73"/>
    </row>
    <row r="285" x14ac:dyDescent="0.3">
      <c r="D285" s="72"/>
      <c r="E285" s="73"/>
    </row>
    <row r="286" x14ac:dyDescent="0.3">
      <c r="D286" s="72"/>
      <c r="E286" s="73"/>
    </row>
    <row r="287" x14ac:dyDescent="0.3">
      <c r="D287" s="72"/>
      <c r="E287" s="73"/>
    </row>
    <row r="288" x14ac:dyDescent="0.3">
      <c r="D288" s="72"/>
      <c r="E288" s="73"/>
    </row>
    <row r="289" x14ac:dyDescent="0.3">
      <c r="D289" s="72"/>
      <c r="E289" s="73"/>
    </row>
    <row r="290" x14ac:dyDescent="0.3">
      <c r="D290" s="72"/>
      <c r="E290" s="73"/>
    </row>
    <row r="291" x14ac:dyDescent="0.3">
      <c r="D291" s="72"/>
      <c r="E291" s="73"/>
    </row>
    <row r="292" x14ac:dyDescent="0.3">
      <c r="D292" s="72"/>
      <c r="E292" s="73"/>
    </row>
    <row r="293" x14ac:dyDescent="0.3">
      <c r="D293" s="72"/>
      <c r="E293" s="73"/>
    </row>
    <row r="294" x14ac:dyDescent="0.3">
      <c r="D294" s="72"/>
      <c r="E294" s="73"/>
    </row>
    <row r="295" x14ac:dyDescent="0.3">
      <c r="D295" s="72"/>
      <c r="E295" s="73"/>
    </row>
    <row r="296" x14ac:dyDescent="0.3">
      <c r="D296" s="72"/>
      <c r="E296" s="73"/>
    </row>
    <row r="297" x14ac:dyDescent="0.3">
      <c r="D297" s="72"/>
      <c r="E297" s="73"/>
    </row>
    <row r="298" x14ac:dyDescent="0.3">
      <c r="D298" s="72"/>
      <c r="E298" s="73"/>
    </row>
    <row r="299" x14ac:dyDescent="0.3">
      <c r="D299" s="72"/>
      <c r="E299" s="73"/>
    </row>
    <row r="300" x14ac:dyDescent="0.3">
      <c r="D300" s="72"/>
      <c r="E300" s="73"/>
    </row>
    <row r="301" x14ac:dyDescent="0.3">
      <c r="D301" s="72"/>
      <c r="E301" s="73"/>
    </row>
    <row r="302" x14ac:dyDescent="0.3">
      <c r="D302" s="72"/>
      <c r="E302" s="73"/>
    </row>
    <row r="303" x14ac:dyDescent="0.3">
      <c r="D303" s="72"/>
      <c r="E303" s="73"/>
    </row>
    <row r="304" x14ac:dyDescent="0.3">
      <c r="D304" s="72"/>
      <c r="E304" s="73"/>
    </row>
    <row r="305" x14ac:dyDescent="0.3">
      <c r="D305" s="72"/>
      <c r="E305" s="73"/>
    </row>
    <row r="306" x14ac:dyDescent="0.3">
      <c r="D306" s="72"/>
      <c r="E306" s="73"/>
    </row>
    <row r="307" x14ac:dyDescent="0.3">
      <c r="D307" s="72"/>
      <c r="E307" s="73"/>
    </row>
    <row r="308" x14ac:dyDescent="0.3">
      <c r="D308" s="72"/>
      <c r="E308" s="73"/>
    </row>
    <row r="309" x14ac:dyDescent="0.3">
      <c r="D309" s="72"/>
      <c r="E309" s="73"/>
    </row>
    <row r="310" x14ac:dyDescent="0.3">
      <c r="D310" s="72"/>
      <c r="E310" s="73"/>
    </row>
    <row r="311" x14ac:dyDescent="0.3">
      <c r="D311" s="72"/>
      <c r="E311" s="73"/>
    </row>
    <row r="312" x14ac:dyDescent="0.3">
      <c r="D312" s="72"/>
      <c r="E312" s="73"/>
    </row>
    <row r="313" x14ac:dyDescent="0.3">
      <c r="D313" s="72"/>
      <c r="E313" s="73"/>
    </row>
    <row r="314" x14ac:dyDescent="0.3">
      <c r="D314" s="72"/>
      <c r="E314" s="73"/>
    </row>
    <row r="315" x14ac:dyDescent="0.3">
      <c r="D315" s="72"/>
      <c r="E315" s="73"/>
    </row>
    <row r="316" x14ac:dyDescent="0.3">
      <c r="D316" s="72"/>
      <c r="E316" s="73"/>
    </row>
    <row r="317" x14ac:dyDescent="0.3">
      <c r="D317" s="72"/>
      <c r="E317" s="73"/>
    </row>
    <row r="318" x14ac:dyDescent="0.3">
      <c r="D318" s="72"/>
      <c r="E318" s="73"/>
    </row>
    <row r="319" x14ac:dyDescent="0.3">
      <c r="D319" s="72"/>
      <c r="E319" s="73"/>
    </row>
    <row r="320" x14ac:dyDescent="0.3">
      <c r="D320" s="72"/>
      <c r="E320" s="73"/>
    </row>
    <row r="321" x14ac:dyDescent="0.3">
      <c r="D321" s="72"/>
      <c r="E321" s="73"/>
    </row>
    <row r="322" x14ac:dyDescent="0.3">
      <c r="D322" s="72"/>
      <c r="E322" s="73"/>
    </row>
    <row r="323" x14ac:dyDescent="0.3">
      <c r="D323" s="72"/>
      <c r="E323" s="73"/>
    </row>
    <row r="324" x14ac:dyDescent="0.3">
      <c r="D324" s="72"/>
      <c r="E324" s="73"/>
    </row>
    <row r="325" x14ac:dyDescent="0.3">
      <c r="D325" s="72"/>
      <c r="E325" s="73"/>
    </row>
    <row r="326" x14ac:dyDescent="0.3">
      <c r="D326" s="72"/>
      <c r="E326" s="73"/>
    </row>
    <row r="327" x14ac:dyDescent="0.3">
      <c r="D327" s="72"/>
      <c r="E327" s="73"/>
    </row>
    <row r="328" x14ac:dyDescent="0.3">
      <c r="D328" s="72"/>
      <c r="E328" s="73"/>
    </row>
    <row r="329" x14ac:dyDescent="0.3">
      <c r="D329" s="72"/>
      <c r="E329" s="73"/>
    </row>
    <row r="330" x14ac:dyDescent="0.3">
      <c r="D330" s="72"/>
      <c r="E330" s="73"/>
    </row>
    <row r="331" x14ac:dyDescent="0.3">
      <c r="D331" s="72"/>
      <c r="E331" s="73"/>
    </row>
    <row r="332" x14ac:dyDescent="0.3">
      <c r="D332" s="72"/>
      <c r="E332" s="73"/>
    </row>
    <row r="333" x14ac:dyDescent="0.3">
      <c r="D333" s="72"/>
      <c r="E333" s="73"/>
    </row>
    <row r="334" x14ac:dyDescent="0.3">
      <c r="D334" s="72"/>
      <c r="E334" s="73"/>
    </row>
    <row r="335" x14ac:dyDescent="0.3">
      <c r="D335" s="72"/>
      <c r="E335" s="73"/>
    </row>
    <row r="336" x14ac:dyDescent="0.3">
      <c r="D336" s="72"/>
      <c r="E336" s="73"/>
    </row>
    <row r="337" x14ac:dyDescent="0.3">
      <c r="D337" s="72"/>
      <c r="E337" s="73"/>
    </row>
    <row r="338" x14ac:dyDescent="0.3">
      <c r="D338" s="72"/>
      <c r="E338" s="73"/>
    </row>
    <row r="339" x14ac:dyDescent="0.3">
      <c r="D339" s="72"/>
      <c r="E339" s="73"/>
    </row>
    <row r="340" x14ac:dyDescent="0.3">
      <c r="D340" s="72"/>
      <c r="E340" s="73"/>
    </row>
    <row r="341" x14ac:dyDescent="0.3">
      <c r="D341" s="72"/>
      <c r="E341" s="73"/>
    </row>
    <row r="342" x14ac:dyDescent="0.3">
      <c r="D342" s="72"/>
      <c r="E342" s="73"/>
    </row>
    <row r="343" x14ac:dyDescent="0.3">
      <c r="D343" s="72"/>
      <c r="E343" s="73"/>
    </row>
    <row r="344" x14ac:dyDescent="0.3">
      <c r="D344" s="72"/>
      <c r="E344" s="73"/>
    </row>
    <row r="345" x14ac:dyDescent="0.3">
      <c r="D345" s="72"/>
      <c r="E345" s="73"/>
    </row>
    <row r="346" x14ac:dyDescent="0.3">
      <c r="D346" s="72"/>
      <c r="E346" s="73"/>
    </row>
    <row r="347" x14ac:dyDescent="0.3">
      <c r="D347" s="72"/>
      <c r="E347" s="73"/>
    </row>
    <row r="348" x14ac:dyDescent="0.3">
      <c r="D348" s="72"/>
      <c r="E348" s="73"/>
    </row>
    <row r="349" x14ac:dyDescent="0.3">
      <c r="D349" s="72"/>
      <c r="E349" s="73"/>
    </row>
    <row r="350" x14ac:dyDescent="0.3">
      <c r="D350" s="72"/>
      <c r="E350" s="73"/>
    </row>
    <row r="351" x14ac:dyDescent="0.3">
      <c r="D351" s="72"/>
      <c r="E351" s="73"/>
    </row>
    <row r="352" x14ac:dyDescent="0.3">
      <c r="D352" s="72"/>
      <c r="E352" s="73"/>
    </row>
    <row r="353" x14ac:dyDescent="0.3">
      <c r="D353" s="72"/>
      <c r="E353" s="73"/>
    </row>
    <row r="354" x14ac:dyDescent="0.3">
      <c r="D354" s="72"/>
      <c r="E354" s="73"/>
    </row>
    <row r="355" x14ac:dyDescent="0.3">
      <c r="D355" s="72"/>
      <c r="E355" s="73"/>
    </row>
    <row r="356" x14ac:dyDescent="0.3">
      <c r="D356" s="72"/>
      <c r="E356" s="73"/>
    </row>
    <row r="357" x14ac:dyDescent="0.3">
      <c r="D357" s="72"/>
      <c r="E357" s="73"/>
    </row>
    <row r="358" x14ac:dyDescent="0.3">
      <c r="D358" s="72"/>
      <c r="E358" s="73"/>
    </row>
    <row r="359" x14ac:dyDescent="0.3">
      <c r="D359" s="72"/>
      <c r="E359" s="73"/>
    </row>
    <row r="360" x14ac:dyDescent="0.3">
      <c r="D360" s="72"/>
      <c r="E360" s="73"/>
    </row>
    <row r="361" x14ac:dyDescent="0.3">
      <c r="D361" s="72"/>
      <c r="E361" s="73"/>
    </row>
    <row r="362" x14ac:dyDescent="0.3">
      <c r="D362" s="72"/>
      <c r="E362" s="73"/>
    </row>
    <row r="363" x14ac:dyDescent="0.3">
      <c r="D363" s="72"/>
      <c r="E363" s="73"/>
    </row>
    <row r="364" x14ac:dyDescent="0.3">
      <c r="D364" s="72"/>
      <c r="E364" s="73"/>
    </row>
    <row r="365" x14ac:dyDescent="0.3">
      <c r="D365" s="72"/>
      <c r="E365" s="73"/>
    </row>
    <row r="366" x14ac:dyDescent="0.3">
      <c r="D366" s="72"/>
      <c r="E366" s="73"/>
    </row>
    <row r="367" x14ac:dyDescent="0.3">
      <c r="D367" s="72"/>
      <c r="E367" s="73"/>
    </row>
    <row r="368" x14ac:dyDescent="0.3">
      <c r="D368" s="72"/>
      <c r="E368" s="73"/>
    </row>
    <row r="369" x14ac:dyDescent="0.3">
      <c r="D369" s="72"/>
      <c r="E369" s="73"/>
    </row>
    <row r="370" x14ac:dyDescent="0.3">
      <c r="D370" s="72"/>
      <c r="E370" s="73"/>
    </row>
    <row r="371" x14ac:dyDescent="0.3">
      <c r="D371" s="72"/>
      <c r="E371" s="73"/>
    </row>
    <row r="372" x14ac:dyDescent="0.3">
      <c r="D372" s="72"/>
      <c r="E372" s="73"/>
    </row>
    <row r="373" x14ac:dyDescent="0.3">
      <c r="D373" s="72"/>
      <c r="E373" s="73"/>
    </row>
    <row r="374" x14ac:dyDescent="0.3">
      <c r="D374" s="72"/>
      <c r="E374" s="73"/>
    </row>
    <row r="375" x14ac:dyDescent="0.3">
      <c r="D375" s="72"/>
      <c r="E375" s="73"/>
    </row>
    <row r="376" x14ac:dyDescent="0.3">
      <c r="D376" s="72"/>
      <c r="E376" s="73"/>
    </row>
    <row r="377" x14ac:dyDescent="0.3">
      <c r="D377" s="72"/>
      <c r="E377" s="73"/>
    </row>
    <row r="378" x14ac:dyDescent="0.3">
      <c r="D378" s="72"/>
      <c r="E378" s="73"/>
    </row>
    <row r="379" x14ac:dyDescent="0.3">
      <c r="D379" s="72"/>
      <c r="E379" s="73"/>
    </row>
    <row r="380" x14ac:dyDescent="0.3">
      <c r="D380" s="72"/>
      <c r="E380" s="73"/>
    </row>
    <row r="381" x14ac:dyDescent="0.3">
      <c r="D381" s="72"/>
      <c r="E381" s="73"/>
    </row>
    <row r="382" x14ac:dyDescent="0.3">
      <c r="D382" s="72"/>
      <c r="E382" s="73"/>
    </row>
    <row r="383" x14ac:dyDescent="0.3">
      <c r="D383" s="72"/>
      <c r="E383" s="73"/>
    </row>
    <row r="384" x14ac:dyDescent="0.3">
      <c r="D384" s="72"/>
      <c r="E384" s="73"/>
    </row>
    <row r="385" x14ac:dyDescent="0.3">
      <c r="D385" s="72"/>
      <c r="E385" s="73"/>
    </row>
    <row r="386" x14ac:dyDescent="0.3">
      <c r="D386" s="72"/>
      <c r="E386" s="73"/>
    </row>
    <row r="387" x14ac:dyDescent="0.3">
      <c r="D387" s="72"/>
      <c r="E387" s="73"/>
    </row>
    <row r="388" x14ac:dyDescent="0.3">
      <c r="D388" s="72"/>
      <c r="E388" s="73"/>
    </row>
    <row r="389" x14ac:dyDescent="0.3">
      <c r="D389" s="72"/>
      <c r="E389" s="73"/>
    </row>
    <row r="390" x14ac:dyDescent="0.3">
      <c r="D390" s="72"/>
      <c r="E390" s="73"/>
    </row>
    <row r="391" x14ac:dyDescent="0.3">
      <c r="D391" s="72"/>
      <c r="E391" s="73"/>
    </row>
    <row r="392" x14ac:dyDescent="0.3">
      <c r="D392" s="72"/>
      <c r="E392" s="73"/>
    </row>
    <row r="393" x14ac:dyDescent="0.3">
      <c r="D393" s="72"/>
      <c r="E393" s="73"/>
    </row>
    <row r="394" x14ac:dyDescent="0.3">
      <c r="D394" s="72"/>
      <c r="E394" s="73"/>
    </row>
    <row r="395" x14ac:dyDescent="0.3">
      <c r="D395" s="72"/>
      <c r="E395" s="73"/>
    </row>
    <row r="396" x14ac:dyDescent="0.3">
      <c r="D396" s="72"/>
      <c r="E396" s="73"/>
    </row>
    <row r="397" x14ac:dyDescent="0.3">
      <c r="D397" s="72"/>
      <c r="E397" s="73"/>
    </row>
    <row r="398" x14ac:dyDescent="0.3">
      <c r="D398" s="72"/>
      <c r="E398" s="73"/>
    </row>
    <row r="399" x14ac:dyDescent="0.3">
      <c r="D399" s="72"/>
      <c r="E399" s="73"/>
    </row>
    <row r="400" x14ac:dyDescent="0.3">
      <c r="D400" s="72"/>
      <c r="E400" s="73"/>
    </row>
    <row r="401" x14ac:dyDescent="0.3">
      <c r="D401" s="72"/>
      <c r="E401" s="73"/>
    </row>
    <row r="402" x14ac:dyDescent="0.3">
      <c r="D402" s="72"/>
      <c r="E402" s="73"/>
    </row>
    <row r="403" x14ac:dyDescent="0.3">
      <c r="D403" s="72"/>
      <c r="E403" s="73"/>
    </row>
    <row r="404" x14ac:dyDescent="0.3">
      <c r="D404" s="72"/>
      <c r="E404" s="73"/>
    </row>
    <row r="405" x14ac:dyDescent="0.3">
      <c r="D405" s="72"/>
      <c r="E405" s="73"/>
    </row>
    <row r="406" x14ac:dyDescent="0.3">
      <c r="D406" s="72"/>
      <c r="E406" s="73"/>
    </row>
    <row r="407" x14ac:dyDescent="0.3">
      <c r="D407" s="72"/>
      <c r="E407" s="73"/>
    </row>
    <row r="408" x14ac:dyDescent="0.3">
      <c r="D408" s="72"/>
      <c r="E408" s="73"/>
    </row>
    <row r="409" x14ac:dyDescent="0.3">
      <c r="D409" s="72"/>
      <c r="E409" s="73"/>
    </row>
    <row r="410" x14ac:dyDescent="0.3">
      <c r="D410" s="72"/>
      <c r="E410" s="73"/>
    </row>
    <row r="411" x14ac:dyDescent="0.3">
      <c r="D411" s="72"/>
      <c r="E411" s="73"/>
    </row>
    <row r="412" x14ac:dyDescent="0.3">
      <c r="D412" s="72"/>
      <c r="E412" s="73"/>
    </row>
    <row r="413" x14ac:dyDescent="0.3">
      <c r="D413" s="72"/>
      <c r="E413" s="73"/>
    </row>
    <row r="414" x14ac:dyDescent="0.3">
      <c r="D414" s="72"/>
      <c r="E414" s="73"/>
    </row>
    <row r="415" x14ac:dyDescent="0.3">
      <c r="D415" s="72"/>
      <c r="E415" s="73"/>
    </row>
    <row r="416" x14ac:dyDescent="0.3">
      <c r="D416" s="72"/>
      <c r="E416" s="73"/>
    </row>
    <row r="417" x14ac:dyDescent="0.3">
      <c r="D417" s="72"/>
      <c r="E417" s="73"/>
    </row>
    <row r="418" x14ac:dyDescent="0.3">
      <c r="D418" s="72"/>
      <c r="E418" s="73"/>
    </row>
    <row r="419" x14ac:dyDescent="0.3">
      <c r="D419" s="72"/>
      <c r="E419" s="73"/>
    </row>
    <row r="420" x14ac:dyDescent="0.3">
      <c r="D420" s="72"/>
      <c r="E420" s="73"/>
    </row>
    <row r="421" x14ac:dyDescent="0.3">
      <c r="D421" s="72"/>
      <c r="E421" s="73"/>
    </row>
    <row r="422" x14ac:dyDescent="0.3">
      <c r="D422" s="72"/>
      <c r="E422" s="73"/>
    </row>
    <row r="423" x14ac:dyDescent="0.3">
      <c r="D423" s="72"/>
      <c r="E423" s="73"/>
    </row>
    <row r="424" x14ac:dyDescent="0.3">
      <c r="D424" s="72"/>
      <c r="E424" s="73"/>
    </row>
    <row r="425" x14ac:dyDescent="0.3">
      <c r="D425" s="72"/>
      <c r="E425" s="73"/>
    </row>
    <row r="426" x14ac:dyDescent="0.3">
      <c r="D426" s="72"/>
      <c r="E426" s="73"/>
    </row>
    <row r="427" x14ac:dyDescent="0.3">
      <c r="D427" s="72"/>
      <c r="E427" s="73"/>
    </row>
    <row r="428" x14ac:dyDescent="0.3">
      <c r="D428" s="72"/>
      <c r="E428" s="73"/>
    </row>
    <row r="429" x14ac:dyDescent="0.3">
      <c r="D429" s="72"/>
      <c r="E429" s="73"/>
    </row>
    <row r="430" x14ac:dyDescent="0.3">
      <c r="D430" s="72"/>
      <c r="E430" s="73"/>
    </row>
    <row r="431" x14ac:dyDescent="0.3">
      <c r="D431" s="72"/>
      <c r="E431" s="73"/>
    </row>
    <row r="432" x14ac:dyDescent="0.3">
      <c r="D432" s="72"/>
      <c r="E432" s="73"/>
    </row>
    <row r="433" x14ac:dyDescent="0.3">
      <c r="D433" s="72"/>
      <c r="E433" s="73"/>
    </row>
    <row r="434" x14ac:dyDescent="0.3">
      <c r="D434" s="72"/>
      <c r="E434" s="73"/>
    </row>
    <row r="435" x14ac:dyDescent="0.3">
      <c r="D435" s="72"/>
      <c r="E435" s="73"/>
    </row>
    <row r="436" x14ac:dyDescent="0.3">
      <c r="D436" s="72"/>
      <c r="E436" s="73"/>
    </row>
    <row r="437" x14ac:dyDescent="0.3">
      <c r="D437" s="72"/>
      <c r="E437" s="73"/>
    </row>
    <row r="438" x14ac:dyDescent="0.3">
      <c r="D438" s="72"/>
      <c r="E438" s="73"/>
    </row>
    <row r="439" x14ac:dyDescent="0.3">
      <c r="D439" s="72"/>
      <c r="E439" s="73"/>
    </row>
    <row r="440" x14ac:dyDescent="0.3">
      <c r="D440" s="72"/>
      <c r="E440" s="73"/>
    </row>
    <row r="441" x14ac:dyDescent="0.3">
      <c r="D441" s="72"/>
      <c r="E441" s="73"/>
    </row>
    <row r="442" x14ac:dyDescent="0.3">
      <c r="D442" s="72"/>
      <c r="E442" s="73"/>
    </row>
    <row r="443" x14ac:dyDescent="0.3">
      <c r="D443" s="72"/>
      <c r="E443" s="73"/>
    </row>
    <row r="444" x14ac:dyDescent="0.3">
      <c r="D444" s="72"/>
      <c r="E444" s="73"/>
    </row>
    <row r="445" x14ac:dyDescent="0.3">
      <c r="D445" s="72"/>
      <c r="E445" s="73"/>
    </row>
    <row r="446" x14ac:dyDescent="0.3">
      <c r="D446" s="72"/>
      <c r="E446" s="73"/>
    </row>
    <row r="447" x14ac:dyDescent="0.3">
      <c r="D447" s="72"/>
      <c r="E447" s="73"/>
    </row>
    <row r="448" x14ac:dyDescent="0.3">
      <c r="D448" s="72"/>
      <c r="E448" s="73"/>
    </row>
    <row r="449" x14ac:dyDescent="0.3">
      <c r="D449" s="72"/>
      <c r="E449" s="73"/>
    </row>
    <row r="450" x14ac:dyDescent="0.3">
      <c r="D450" s="72"/>
      <c r="E450" s="73"/>
    </row>
    <row r="451" x14ac:dyDescent="0.3">
      <c r="D451" s="72"/>
      <c r="E451" s="73"/>
    </row>
    <row r="452" x14ac:dyDescent="0.3">
      <c r="D452" s="72"/>
      <c r="E452" s="73"/>
    </row>
    <row r="453" x14ac:dyDescent="0.3">
      <c r="D453" s="72"/>
      <c r="E453" s="73"/>
    </row>
    <row r="454" x14ac:dyDescent="0.3">
      <c r="D454" s="72"/>
      <c r="E454" s="73"/>
    </row>
    <row r="455" x14ac:dyDescent="0.3">
      <c r="D455" s="72"/>
      <c r="E455" s="73"/>
    </row>
    <row r="456" x14ac:dyDescent="0.3">
      <c r="D456" s="72"/>
      <c r="E456" s="73"/>
    </row>
    <row r="457" x14ac:dyDescent="0.3">
      <c r="D457" s="72"/>
      <c r="E457" s="73"/>
    </row>
    <row r="458" x14ac:dyDescent="0.3">
      <c r="D458" s="72"/>
      <c r="E458" s="73"/>
    </row>
    <row r="459" x14ac:dyDescent="0.3">
      <c r="D459" s="72"/>
      <c r="E459" s="73"/>
    </row>
    <row r="460" x14ac:dyDescent="0.3">
      <c r="D460" s="72"/>
      <c r="E460" s="73"/>
    </row>
    <row r="461" x14ac:dyDescent="0.3">
      <c r="D461" s="72"/>
      <c r="E461" s="73"/>
    </row>
    <row r="462" x14ac:dyDescent="0.3">
      <c r="D462" s="72"/>
      <c r="E462" s="73"/>
    </row>
    <row r="463" x14ac:dyDescent="0.3">
      <c r="D463" s="72"/>
      <c r="E463" s="73"/>
    </row>
    <row r="464" x14ac:dyDescent="0.3">
      <c r="D464" s="72"/>
      <c r="E464" s="73"/>
    </row>
    <row r="465" x14ac:dyDescent="0.3">
      <c r="D465" s="72"/>
      <c r="E465" s="73"/>
    </row>
    <row r="466" x14ac:dyDescent="0.3">
      <c r="D466" s="72"/>
      <c r="E466" s="73"/>
    </row>
    <row r="467" x14ac:dyDescent="0.3">
      <c r="D467" s="72"/>
      <c r="E467" s="73"/>
    </row>
    <row r="468" x14ac:dyDescent="0.3">
      <c r="D468" s="72"/>
      <c r="E468" s="73"/>
    </row>
    <row r="469" x14ac:dyDescent="0.3">
      <c r="D469" s="72"/>
      <c r="E469" s="73"/>
    </row>
    <row r="470" x14ac:dyDescent="0.3">
      <c r="D470" s="72"/>
      <c r="E470" s="73"/>
    </row>
    <row r="471" x14ac:dyDescent="0.3">
      <c r="D471" s="72"/>
      <c r="E471" s="73"/>
    </row>
    <row r="472" x14ac:dyDescent="0.3">
      <c r="D472" s="72"/>
      <c r="E472" s="73"/>
    </row>
    <row r="473" x14ac:dyDescent="0.3">
      <c r="D473" s="72"/>
      <c r="E473" s="73"/>
    </row>
    <row r="474" x14ac:dyDescent="0.3">
      <c r="D474" s="72"/>
      <c r="E474" s="73"/>
    </row>
    <row r="475" x14ac:dyDescent="0.3">
      <c r="D475" s="72"/>
      <c r="E475" s="73"/>
    </row>
    <row r="476" x14ac:dyDescent="0.3">
      <c r="D476" s="72"/>
      <c r="E476" s="73"/>
    </row>
    <row r="477" x14ac:dyDescent="0.3">
      <c r="D477" s="72"/>
      <c r="E477" s="73"/>
    </row>
    <row r="478" x14ac:dyDescent="0.3">
      <c r="D478" s="72"/>
      <c r="E478" s="73"/>
    </row>
    <row r="479" x14ac:dyDescent="0.3">
      <c r="D479" s="72"/>
      <c r="E479" s="73"/>
    </row>
    <row r="480" x14ac:dyDescent="0.3">
      <c r="D480" s="72"/>
      <c r="E480" s="73"/>
    </row>
    <row r="481" x14ac:dyDescent="0.3">
      <c r="D481" s="72"/>
      <c r="E481" s="73"/>
    </row>
    <row r="482" x14ac:dyDescent="0.3">
      <c r="D482" s="72"/>
      <c r="E482" s="73"/>
    </row>
  </sheetData>
  <autoFilter ref="A3:P3" xr:uid="{00000000-0009-0000-0000-000004000000}"/>
  <mergeCells count="7">
    <mergeCell ref="L2:N2"/>
    <mergeCell ref="B2:B3"/>
    <mergeCell ref="C2:C3"/>
    <mergeCell ref="D2:D3"/>
    <mergeCell ref="E2:E3"/>
    <mergeCell ref="F2:H2"/>
    <mergeCell ref="I2:K2"/>
  </mergeCells>
  <hyperlinks>
    <hyperlink ref="A1" location="ToC!A1" display="Back to ToC"/>
  </hyperlink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C15F6-AEFE-48CB-BF0A-4408333C880F}">
  <sheetPr codeName="Sheet42">
    <tabColor theme="0" tint="-0.24997711111789"/>
  </sheetPr>
  <dimension ref="A1:AO183"/>
  <sheetViews>
    <sheetView zoomScale="90" zoomScaleNormal="90" workbookViewId="0">
      <pane ySplit="2" topLeftCell="A3" activePane="bottomLeft" state="frozen"/>
      <selection activeCell="K145" sqref="K145"/>
      <selection pane="bottomLeft"/>
    </sheetView>
  </sheetViews>
  <sheetFormatPr defaultColWidth="9.109375" defaultRowHeight="13.8" x14ac:dyDescent="0.25"/>
  <cols>
    <col min="1" max="1" width="41.33203125" style="237" bestFit="true" customWidth="true"/>
    <col min="2" max="2" width="10.44140625" style="237" customWidth="true"/>
    <col min="3" max="3" width="13.88671875" style="243" customWidth="true"/>
    <col min="4" max="14" width="9.109375" style="243"/>
    <col min="15" max="15" width="1.33203125" style="236" customWidth="true"/>
    <col min="16" max="16" width="41.33203125" style="237" customWidth="true"/>
    <col min="17" max="17" width="10.44140625" style="237" customWidth="true"/>
    <col min="18" max="18" width="13.88671875" style="243" customWidth="true"/>
    <col min="19" max="29" width="9.109375" style="243"/>
    <col min="30" max="16384" width="9.109375" style="237"/>
  </cols>
  <sheetData>
    <row r="1" s="72" customFormat="true" ht="14.4" x14ac:dyDescent="0.3">
      <c r="A1" s="112" t="s">
        <v>226</v>
      </c>
      <c r="D1" s="311"/>
      <c r="E1" s="311"/>
      <c r="F1" s="312"/>
      <c r="G1" s="313"/>
      <c r="H1" s="313"/>
      <c r="I1" s="313"/>
      <c r="J1" s="314"/>
      <c r="K1" s="312"/>
      <c r="L1" s="313"/>
      <c r="M1" s="313"/>
      <c r="N1" s="313"/>
      <c r="O1" s="314"/>
      <c r="P1" s="312"/>
      <c r="Q1" s="313"/>
      <c r="R1" s="313"/>
      <c r="S1" s="313"/>
      <c r="T1" s="314"/>
      <c r="U1" s="314"/>
      <c r="V1" s="314"/>
      <c r="W1" s="314"/>
      <c r="X1" s="70"/>
      <c r="Y1" s="313"/>
      <c r="Z1" s="70"/>
      <c r="AA1" s="313"/>
      <c r="AB1" s="313"/>
      <c r="AC1" s="313"/>
      <c r="AD1" s="313"/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</row>
    <row r="2" ht="15" customHeight="true" x14ac:dyDescent="0.25">
      <c r="A2" s="233" t="s">
        <v>403</v>
      </c>
      <c r="B2" s="337" t="s">
        <v>49</v>
      </c>
      <c r="C2" s="337" t="s">
        <v>404</v>
      </c>
      <c r="D2" s="234" t="s">
        <v>53</v>
      </c>
      <c r="E2" s="235"/>
      <c r="F2" s="235"/>
      <c r="G2" s="235"/>
      <c r="H2" s="234" t="s">
        <v>52</v>
      </c>
      <c r="I2" s="235"/>
      <c r="J2" s="235"/>
      <c r="K2" s="235"/>
      <c r="L2" s="234" t="s">
        <v>54</v>
      </c>
      <c r="M2" s="235"/>
      <c r="N2" s="235"/>
      <c r="P2" s="233" t="s">
        <v>403</v>
      </c>
      <c r="Q2" s="337" t="s">
        <v>49</v>
      </c>
      <c r="R2" s="337" t="s">
        <v>404</v>
      </c>
      <c r="S2" s="234" t="s">
        <v>53</v>
      </c>
      <c r="T2" s="235"/>
      <c r="U2" s="235"/>
      <c r="V2" s="235"/>
      <c r="W2" s="234" t="s">
        <v>52</v>
      </c>
      <c r="X2" s="235"/>
      <c r="Y2" s="235"/>
      <c r="Z2" s="235"/>
      <c r="AA2" s="234" t="s">
        <v>54</v>
      </c>
      <c r="AB2" s="235"/>
      <c r="AC2" s="235"/>
    </row>
    <row r="3" ht="174.75" customHeight="true" x14ac:dyDescent="0.25">
      <c r="A3" s="204" t="s">
        <v>405</v>
      </c>
      <c r="B3" s="337" t="s">
        <v>49</v>
      </c>
      <c r="C3" s="337"/>
      <c r="D3" s="25" t="s">
        <v>45</v>
      </c>
      <c r="E3" s="26" t="s">
        <v>135</v>
      </c>
      <c r="F3" s="27" t="s">
        <v>121</v>
      </c>
      <c r="G3" s="28" t="s">
        <v>122</v>
      </c>
      <c r="H3" s="48" t="s">
        <v>45</v>
      </c>
      <c r="I3" s="49" t="s">
        <v>164</v>
      </c>
      <c r="J3" s="50" t="s">
        <v>121</v>
      </c>
      <c r="K3" s="51" t="s">
        <v>123</v>
      </c>
      <c r="L3" s="66" t="s">
        <v>119</v>
      </c>
      <c r="M3" s="49" t="s">
        <v>174</v>
      </c>
      <c r="N3" s="68" t="s">
        <v>126</v>
      </c>
      <c r="P3" s="204" t="s">
        <v>405</v>
      </c>
      <c r="Q3" s="337" t="s">
        <v>49</v>
      </c>
      <c r="R3" s="337"/>
      <c r="S3" s="25" t="s">
        <v>45</v>
      </c>
      <c r="T3" s="26" t="s">
        <v>135</v>
      </c>
      <c r="U3" s="27" t="s">
        <v>121</v>
      </c>
      <c r="V3" s="28" t="s">
        <v>122</v>
      </c>
      <c r="W3" s="48" t="s">
        <v>45</v>
      </c>
      <c r="X3" s="49" t="s">
        <v>164</v>
      </c>
      <c r="Y3" s="50" t="s">
        <v>121</v>
      </c>
      <c r="Z3" s="51" t="s">
        <v>123</v>
      </c>
      <c r="AA3" s="66" t="s">
        <v>119</v>
      </c>
      <c r="AB3" s="49" t="s">
        <v>174</v>
      </c>
      <c r="AC3" s="68" t="s">
        <v>126</v>
      </c>
    </row>
    <row r="4" x14ac:dyDescent="0.25">
      <c r="A4" s="347" t="str">
        <f>inequalities_table_data!A2</f>
        <v>Afghanistan</v>
      </c>
      <c r="B4" s="348">
        <f>inequalities_table_data!B2</f>
        <v>2005</v>
      </c>
      <c r="C4" s="238" t="str">
        <f>inequalities_table_data!C2</f>
        <v>Poorest</v>
      </c>
      <c r="D4" s="239">
        <f>IF(ISNUMBER(inequalities_table_data!D2), IF(inequalities_table_data!D2=-999,"NA",IF(inequalities_table_data!D2&gt;99, "&gt;99", IF(inequalities_table_data!D2&lt;1, "&lt;1",inequalities_table_data!D2 ))), "-")</f>
        <v>39.179700000000004</v>
      </c>
      <c r="E4" s="240">
        <f>IF(ISNUMBER(inequalities_table_data!E2), IF(inequalities_table_data!E2=-999,"NA",IF(inequalities_table_data!E2&gt;99, "&gt;99", IF(inequalities_table_data!E2&lt;1, "&lt;1",inequalities_table_data!E2 ))), "-")</f>
        <v>3.8947700000000003</v>
      </c>
      <c r="F4" s="240">
        <f>IF(ISNUMBER(inequalities_table_data!F2), IF(inequalities_table_data!F2=-999,"NA",IF(inequalities_table_data!F2&gt;99, "&gt;99", IF(inequalities_table_data!F2&lt;1, "&lt;1",inequalities_table_data!F2 ))), "-")</f>
        <v>31.050570000000004</v>
      </c>
      <c r="G4" s="240">
        <f>IF(ISNUMBER(inequalities_table_data!G2), IF(inequalities_table_data!G2=-999,"NA",IF(inequalities_table_data!G2&gt;99, "&gt;99", IF(inequalities_table_data!G2&lt;1, "&lt;1",inequalities_table_data!G2 ))), "-")</f>
        <v>25.874960000000002</v>
      </c>
      <c r="H4" s="241">
        <f>IF(ISNUMBER(inequalities_table_data!H2), IF(inequalities_table_data!H2=-999,"NA",IF(inequalities_table_data!H2&gt;99, "&gt;99", IF(inequalities_table_data!H2&lt;1, "&lt;1",inequalities_table_data!H2 ))), "-")</f>
        <v>11.85252</v>
      </c>
      <c r="I4" s="240">
        <f>IF(ISNUMBER(inequalities_table_data!I2), IF(inequalities_table_data!I2=-999,"NA",IF(inequalities_table_data!I2&gt;99, "&gt;99", IF(inequalities_table_data!I2&lt;1, "&lt;1",inequalities_table_data!I2 ))), "-")</f>
        <v>2.3801600000000001</v>
      </c>
      <c r="J4" s="240">
        <f>IF(ISNUMBER(inequalities_table_data!J2), IF(inequalities_table_data!J2=-999,"NA",IF(inequalities_table_data!J2&gt;99, "&gt;99", IF(inequalities_table_data!J2&lt;1, "&lt;1",inequalities_table_data!J2 ))), "-")</f>
        <v>46.139450000000004</v>
      </c>
      <c r="K4" s="240">
        <f>IF(ISNUMBER(inequalities_table_data!K2), IF(inequalities_table_data!K2=-999,"NA",IF(inequalities_table_data!K2&gt;99, "&gt;99", IF(inequalities_table_data!K2&lt;1, "&lt;1",inequalities_table_data!K2 ))), "-")</f>
        <v>39.627870000000001</v>
      </c>
      <c r="L4" s="242" t="str">
        <f>IF(ISNUMBER(inequalities_table_data!L2), IF(inequalities_table_data!L2=-999,"NA",IF(inequalities_table_data!L2&gt;99, "&gt;99", IF(inequalities_table_data!L2&lt;1, "&lt;1",inequalities_table_data!L2 ))), "-")</f>
        <v>-</v>
      </c>
      <c r="M4" s="240" t="str">
        <f>IF(ISNUMBER(inequalities_table_data!M2), IF(inequalities_table_data!M2=-999,"NA",IF(inequalities_table_data!M2&gt;99, "&gt;99", IF(inequalities_table_data!M2&lt;1, "&lt;1",inequalities_table_data!M2 ))), "-")</f>
        <v>-</v>
      </c>
      <c r="N4" s="240" t="str">
        <f>IF(ISNUMBER(inequalities_table_data!N2), IF(inequalities_table_data!N2=-999,"NA",IF(inequalities_table_data!N2&gt;99, "&gt;99", IF(inequalities_table_data!N2&lt;1, "&lt;1",inequalities_table_data!N2 ))), "-")</f>
        <v>-</v>
      </c>
      <c r="P4" s="347" t="str">
        <f>inequalities_table_data!P2</f>
        <v>Afghanistan</v>
      </c>
      <c r="Q4" s="348">
        <f>inequalities_table_data!Q2</f>
        <v>2017</v>
      </c>
      <c r="R4" s="238" t="str">
        <f>inequalities_table_data!R2</f>
        <v>Poorest</v>
      </c>
      <c r="S4" s="239">
        <f>IF(ISNUMBER(inequalities_table_data!S2), IF(inequalities_table_data!S2=-999,"NA",IF(inequalities_table_data!S2&gt;99, "&gt;99", IF(inequalities_table_data!S2&lt;1, "&lt;1",inequalities_table_data!S2 ))), "-")</f>
        <v>45.003530000000005</v>
      </c>
      <c r="T4" s="240">
        <f>IF(ISNUMBER(inequalities_table_data!T2), IF(inequalities_table_data!T2=-999,"NA",IF(inequalities_table_data!T2&gt;99, "&gt;99", IF(inequalities_table_data!T2&lt;1, "&lt;1",inequalities_table_data!T2 ))), "-")</f>
        <v>4.4737100000000005</v>
      </c>
      <c r="U4" s="240">
        <f>IF(ISNUMBER(inequalities_table_data!U2), IF(inequalities_table_data!U2=-999,"NA",IF(inequalities_table_data!U2&gt;99, "&gt;99", IF(inequalities_table_data!U2&lt;1, "&lt;1",inequalities_table_data!U2 ))), "-")</f>
        <v>34.095310000000005</v>
      </c>
      <c r="V4" s="240">
        <f>IF(ISNUMBER(inequalities_table_data!V2), IF(inequalities_table_data!V2=-999,"NA",IF(inequalities_table_data!V2&gt;99, "&gt;99", IF(inequalities_table_data!V2&lt;1, "&lt;1",inequalities_table_data!V2 ))), "-")</f>
        <v>16.42745</v>
      </c>
      <c r="W4" s="241">
        <f>IF(ISNUMBER(inequalities_table_data!W2), IF(inequalities_table_data!W2=-999,"NA",IF(inequalities_table_data!W2&gt;99, "&gt;99", IF(inequalities_table_data!W2&lt;1, "&lt;1",inequalities_table_data!W2 ))), "-")</f>
        <v>30.896520000000002</v>
      </c>
      <c r="X4" s="240">
        <f>IF(ISNUMBER(inequalities_table_data!X2), IF(inequalities_table_data!X2=-999,"NA",IF(inequalities_table_data!X2&gt;99, "&gt;99", IF(inequalities_table_data!X2&lt;1, "&lt;1",inequalities_table_data!X2 ))), "-")</f>
        <v>6.2044700000000006</v>
      </c>
      <c r="Y4" s="240">
        <f>IF(ISNUMBER(inequalities_table_data!Y2), IF(inequalities_table_data!Y2=-999,"NA",IF(inequalities_table_data!Y2&gt;99, "&gt;99", IF(inequalities_table_data!Y2&lt;1, "&lt;1",inequalities_table_data!Y2 ))), "-")</f>
        <v>44.452750000000002</v>
      </c>
      <c r="Z4" s="240">
        <f>IF(ISNUMBER(inequalities_table_data!Z2), IF(inequalities_table_data!Z2=-999,"NA",IF(inequalities_table_data!Z2&gt;99, "&gt;99", IF(inequalities_table_data!Z2&lt;1, "&lt;1",inequalities_table_data!Z2 ))), "-")</f>
        <v>18.446260000000002</v>
      </c>
      <c r="AA4" s="242">
        <f>IF(ISNUMBER(inequalities_table_data!AA2), IF(inequalities_table_data!AA2=-999,"NA",IF(inequalities_table_data!AA2&gt;99, "&gt;99", IF(inequalities_table_data!AA2&lt;1, "&lt;1",inequalities_table_data!AA2 ))), "-")</f>
        <v>21.332744598388672</v>
      </c>
      <c r="AB4" s="240">
        <f>IF(ISNUMBER(inequalities_table_data!AB2), IF(inequalities_table_data!AB2=-999,"NA",IF(inequalities_table_data!AB2&gt;99, "&gt;99", IF(inequalities_table_data!AB2&lt;1, "&lt;1",inequalities_table_data!AB2 ))), "-")</f>
        <v>44.867336273193359</v>
      </c>
      <c r="AC4" s="240">
        <f>IF(ISNUMBER(inequalities_table_data!AC2), IF(inequalities_table_data!AC2=-999,"NA",IF(inequalities_table_data!AC2&gt;99, "&gt;99", IF(inequalities_table_data!AC2&lt;1, "&lt;1",inequalities_table_data!AC2 ))), "-")</f>
        <v>33.799919128417969</v>
      </c>
    </row>
    <row r="5" x14ac:dyDescent="0.25">
      <c r="A5" s="347" t="str">
        <f>inequalities_table_data!A3</f>
        <v>Afghanistan</v>
      </c>
      <c r="B5" s="348">
        <f>inequalities_table_data!B3</f>
        <v>2005</v>
      </c>
      <c r="C5" s="238" t="str">
        <f>inequalities_table_data!C3</f>
        <v>Richest</v>
      </c>
      <c r="D5" s="239">
        <f>IF(ISNUMBER(inequalities_table_data!D3), IF(inequalities_table_data!D3=-999,"NA",IF(inequalities_table_data!D3&gt;99, "&gt;99", IF(inequalities_table_data!D3&lt;1, "&lt;1",inequalities_table_data!D3 ))), "-")</f>
        <v>80.58466</v>
      </c>
      <c r="E5" s="240">
        <f>IF(ISNUMBER(inequalities_table_data!E3), IF(inequalities_table_data!E3=-999,"NA",IF(inequalities_table_data!E3&gt;99, "&gt;99", IF(inequalities_table_data!E3&lt;1, "&lt;1",inequalities_table_data!E3 ))), "-")</f>
        <v>1.6249300000000002</v>
      </c>
      <c r="F5" s="240">
        <f>IF(ISNUMBER(inequalities_table_data!F3), IF(inequalities_table_data!F3=-999,"NA",IF(inequalities_table_data!F3&gt;99, "&gt;99", IF(inequalities_table_data!F3&lt;1, "&lt;1",inequalities_table_data!F3 ))), "-")</f>
        <v>13.56484</v>
      </c>
      <c r="G5" s="240">
        <f>IF(ISNUMBER(inequalities_table_data!G3), IF(inequalities_table_data!G3=-999,"NA",IF(inequalities_table_data!G3&gt;99, "&gt;99", IF(inequalities_table_data!G3&lt;1, "&lt;1",inequalities_table_data!G3 ))), "-")</f>
        <v>4.2255600000000006</v>
      </c>
      <c r="H5" s="241">
        <f>IF(ISNUMBER(inequalities_table_data!H3), IF(inequalities_table_data!H3=-999,"NA",IF(inequalities_table_data!H3&gt;99, "&gt;99", IF(inequalities_table_data!H3&lt;1, "&lt;1",inequalities_table_data!H3 ))), "-")</f>
        <v>43.328550000000007</v>
      </c>
      <c r="I5" s="240">
        <f>IF(ISNUMBER(inequalities_table_data!I3), IF(inequalities_table_data!I3=-999,"NA",IF(inequalities_table_data!I3&gt;99, "&gt;99", IF(inequalities_table_data!I3&lt;1, "&lt;1",inequalities_table_data!I3 ))), "-")</f>
        <v>17.226930000000003</v>
      </c>
      <c r="J5" s="240">
        <f>IF(ISNUMBER(inequalities_table_data!J3), IF(inequalities_table_data!J3=-999,"NA",IF(inequalities_table_data!J3&gt;99, "&gt;99", IF(inequalities_table_data!J3&lt;1, "&lt;1",inequalities_table_data!J3 ))), "-")</f>
        <v>37.554950000000005</v>
      </c>
      <c r="K5" s="240">
        <f>IF(ISNUMBER(inequalities_table_data!K3), IF(inequalities_table_data!K3=-999,"NA",IF(inequalities_table_data!K3&gt;99, "&gt;99", IF(inequalities_table_data!K3&lt;1, "&lt;1",inequalities_table_data!K3 ))), "-")</f>
        <v>1.8895700000000002</v>
      </c>
      <c r="L5" s="242" t="str">
        <f>IF(ISNUMBER(inequalities_table_data!L3), IF(inequalities_table_data!L3=-999,"NA",IF(inequalities_table_data!L3&gt;99, "&gt;99", IF(inequalities_table_data!L3&lt;1, "&lt;1",inequalities_table_data!L3 ))), "-")</f>
        <v>-</v>
      </c>
      <c r="M5" s="240" t="str">
        <f>IF(ISNUMBER(inequalities_table_data!M3), IF(inequalities_table_data!M3=-999,"NA",IF(inequalities_table_data!M3&gt;99, "&gt;99", IF(inequalities_table_data!M3&lt;1, "&lt;1",inequalities_table_data!M3 ))), "-")</f>
        <v>-</v>
      </c>
      <c r="N5" s="240" t="str">
        <f>IF(ISNUMBER(inequalities_table_data!N3), IF(inequalities_table_data!N3=-999,"NA",IF(inequalities_table_data!N3&gt;99, "&gt;99", IF(inequalities_table_data!N3&lt;1, "&lt;1",inequalities_table_data!N3 ))), "-")</f>
        <v>-</v>
      </c>
      <c r="P5" s="347" t="str">
        <f>inequalities_table_data!P3</f>
        <v>Afghanistan</v>
      </c>
      <c r="Q5" s="348">
        <f>inequalities_table_data!Q3</f>
        <v>2017</v>
      </c>
      <c r="R5" s="238" t="str">
        <f>inequalities_table_data!R3</f>
        <v>Richest</v>
      </c>
      <c r="S5" s="239">
        <f>IF(ISNUMBER(inequalities_table_data!S3), IF(inequalities_table_data!S3=-999,"NA",IF(inequalities_table_data!S3&gt;99, "&gt;99", IF(inequalities_table_data!S3&lt;1, "&lt;1",inequalities_table_data!S3 ))), "-")</f>
        <v>91.804060000000007</v>
      </c>
      <c r="T5" s="240">
        <f>IF(ISNUMBER(inequalities_table_data!T3), IF(inequalities_table_data!T3=-999,"NA",IF(inequalities_table_data!T3&gt;99, "&gt;99", IF(inequalities_table_data!T3&lt;1, "&lt;1",inequalities_table_data!T3 ))), "-")</f>
        <v>1.8511600000000001</v>
      </c>
      <c r="U5" s="240">
        <f>IF(ISNUMBER(inequalities_table_data!U3), IF(inequalities_table_data!U3=-999,"NA",IF(inequalities_table_data!U3&gt;99, "&gt;99", IF(inequalities_table_data!U3&lt;1, "&lt;1",inequalities_table_data!U3 ))), "-")</f>
        <v>5.2674400000000006</v>
      </c>
      <c r="V5" s="240">
        <f>IF(ISNUMBER(inequalities_table_data!V3), IF(inequalities_table_data!V3=-999,"NA",IF(inequalities_table_data!V3&gt;99, "&gt;99", IF(inequalities_table_data!V3&lt;1, "&lt;1",inequalities_table_data!V3 ))), "-")</f>
        <v>1.0773400000000002</v>
      </c>
      <c r="W5" s="241">
        <f>IF(ISNUMBER(inequalities_table_data!W3), IF(inequalities_table_data!W3=-999,"NA",IF(inequalities_table_data!W3&gt;99, "&gt;99", IF(inequalities_table_data!W3&lt;1, "&lt;1",inequalities_table_data!W3 ))), "-")</f>
        <v>55.633250000000004</v>
      </c>
      <c r="X5" s="240">
        <f>IF(ISNUMBER(inequalities_table_data!X3), IF(inequalities_table_data!X3=-999,"NA",IF(inequalities_table_data!X3&gt;99, "&gt;99", IF(inequalities_table_data!X3&lt;1, "&lt;1",inequalities_table_data!X3 ))), "-")</f>
        <v>22.119130000000002</v>
      </c>
      <c r="Y5" s="240">
        <f>IF(ISNUMBER(inequalities_table_data!Y3), IF(inequalities_table_data!Y3=-999,"NA",IF(inequalities_table_data!Y3&gt;99, "&gt;99", IF(inequalities_table_data!Y3&lt;1, "&lt;1",inequalities_table_data!Y3 ))), "-")</f>
        <v>21.389200000000002</v>
      </c>
      <c r="Z5" s="240" t="str">
        <f>IF(ISNUMBER(inequalities_table_data!Z3), IF(inequalities_table_data!Z3=-999,"NA",IF(inequalities_table_data!Z3&gt;99, "&gt;99", IF(inequalities_table_data!Z3&lt;1, "&lt;1",inequalities_table_data!Z3 ))), "-")</f>
        <v>&lt;1</v>
      </c>
      <c r="AA5" s="242">
        <f>IF(ISNUMBER(inequalities_table_data!AA3), IF(inequalities_table_data!AA3=-999,"NA",IF(inequalities_table_data!AA3&gt;99, "&gt;99", IF(inequalities_table_data!AA3&lt;1, "&lt;1",inequalities_table_data!AA3 ))), "-")</f>
        <v>65.126884460449219</v>
      </c>
      <c r="AB5" s="240">
        <f>IF(ISNUMBER(inequalities_table_data!AB3), IF(inequalities_table_data!AB3=-999,"NA",IF(inequalities_table_data!AB3&gt;99, "&gt;99", IF(inequalities_table_data!AB3&lt;1, "&lt;1",inequalities_table_data!AB3 ))), "-")</f>
        <v>19.897214889526367</v>
      </c>
      <c r="AC5" s="240">
        <f>IF(ISNUMBER(inequalities_table_data!AC3), IF(inequalities_table_data!AC3=-999,"NA",IF(inequalities_table_data!AC3&gt;99, "&gt;99", IF(inequalities_table_data!AC3&lt;1, "&lt;1",inequalities_table_data!AC3 ))), "-")</f>
        <v>14.975899696350098</v>
      </c>
    </row>
    <row r="6" x14ac:dyDescent="0.25">
      <c r="A6" s="347" t="str">
        <f>inequalities_table_data!A4</f>
        <v>Albania</v>
      </c>
      <c r="B6" s="348">
        <f>inequalities_table_data!B4</f>
        <v>2000</v>
      </c>
      <c r="C6" s="238" t="str">
        <f>inequalities_table_data!C4</f>
        <v>Poorest</v>
      </c>
      <c r="D6" s="239">
        <f>IF(ISNUMBER(inequalities_table_data!D4), IF(inequalities_table_data!D4=-999,"NA",IF(inequalities_table_data!D4&gt;99, "&gt;99", IF(inequalities_table_data!D4&lt;1, "&lt;1",inequalities_table_data!D4 ))), "-")</f>
        <v>92.245430000000013</v>
      </c>
      <c r="E6" s="240">
        <f>IF(ISNUMBER(inequalities_table_data!E4), IF(inequalities_table_data!E4=-999,"NA",IF(inequalities_table_data!E4&gt;99, "&gt;99", IF(inequalities_table_data!E4&lt;1, "&lt;1",inequalities_table_data!E4 ))), "-")</f>
        <v>2.2196200000000004</v>
      </c>
      <c r="F6" s="240">
        <f>IF(ISNUMBER(inequalities_table_data!F4), IF(inequalities_table_data!F4=-999,"NA",IF(inequalities_table_data!F4&gt;99, "&gt;99", IF(inequalities_table_data!F4&lt;1, "&lt;1",inequalities_table_data!F4 ))), "-")</f>
        <v>5.5087400000000004</v>
      </c>
      <c r="G6" s="240" t="str">
        <f>IF(ISNUMBER(inequalities_table_data!G4), IF(inequalities_table_data!G4=-999,"NA",IF(inequalities_table_data!G4&gt;99, "&gt;99", IF(inequalities_table_data!G4&lt;1, "&lt;1",inequalities_table_data!G4 ))), "-")</f>
        <v>&lt;1</v>
      </c>
      <c r="H6" s="241">
        <f>IF(ISNUMBER(inequalities_table_data!H4), IF(inequalities_table_data!H4=-999,"NA",IF(inequalities_table_data!H4&gt;99, "&gt;99", IF(inequalities_table_data!H4&lt;1, "&lt;1",inequalities_table_data!H4 ))), "-")</f>
        <v>88.916820000000001</v>
      </c>
      <c r="I6" s="240">
        <f>IF(ISNUMBER(inequalities_table_data!I4), IF(inequalities_table_data!I4=-999,"NA",IF(inequalities_table_data!I4&gt;99, "&gt;99", IF(inequalities_table_data!I4&lt;1, "&lt;1",inequalities_table_data!I4 ))), "-")</f>
        <v>2.3657400000000002</v>
      </c>
      <c r="J6" s="240">
        <f>IF(ISNUMBER(inequalities_table_data!J4), IF(inequalities_table_data!J4=-999,"NA",IF(inequalities_table_data!J4&gt;99, "&gt;99", IF(inequalities_table_data!J4&lt;1, "&lt;1",inequalities_table_data!J4 ))), "-")</f>
        <v>8.6886200000000002</v>
      </c>
      <c r="K6" s="240" t="str">
        <f>IF(ISNUMBER(inequalities_table_data!K4), IF(inequalities_table_data!K4=-999,"NA",IF(inequalities_table_data!K4&gt;99, "&gt;99", IF(inequalities_table_data!K4&lt;1, "&lt;1",inequalities_table_data!K4 ))), "-")</f>
        <v>&lt;1</v>
      </c>
      <c r="L6" s="242" t="str">
        <f>IF(ISNUMBER(inequalities_table_data!L4), IF(inequalities_table_data!L4=-999,"NA",IF(inequalities_table_data!L4&gt;99, "&gt;99", IF(inequalities_table_data!L4&lt;1, "&lt;1",inequalities_table_data!L4 ))), "-")</f>
        <v>-</v>
      </c>
      <c r="M6" s="240" t="str">
        <f>IF(ISNUMBER(inequalities_table_data!M4), IF(inequalities_table_data!M4=-999,"NA",IF(inequalities_table_data!M4&gt;99, "&gt;99", IF(inequalities_table_data!M4&lt;1, "&lt;1",inequalities_table_data!M4 ))), "-")</f>
        <v>-</v>
      </c>
      <c r="N6" s="240" t="str">
        <f>IF(ISNUMBER(inequalities_table_data!N4), IF(inequalities_table_data!N4=-999,"NA",IF(inequalities_table_data!N4&gt;99, "&gt;99", IF(inequalities_table_data!N4&lt;1, "&lt;1",inequalities_table_data!N4 ))), "-")</f>
        <v>-</v>
      </c>
      <c r="P6" s="347" t="str">
        <f>inequalities_table_data!P4</f>
        <v>Albania</v>
      </c>
      <c r="Q6" s="348">
        <f>inequalities_table_data!Q4</f>
        <v>2017</v>
      </c>
      <c r="R6" s="238" t="str">
        <f>inequalities_table_data!R4</f>
        <v>Poorest</v>
      </c>
      <c r="S6" s="239">
        <f>IF(ISNUMBER(inequalities_table_data!S4), IF(inequalities_table_data!S4=-999,"NA",IF(inequalities_table_data!S4&gt;99, "&gt;99", IF(inequalities_table_data!S4&lt;1, "&lt;1",inequalities_table_data!S4 ))), "-")</f>
        <v>92.279810000000012</v>
      </c>
      <c r="T6" s="240">
        <f>IF(ISNUMBER(inequalities_table_data!T4), IF(inequalities_table_data!T4=-999,"NA",IF(inequalities_table_data!T4&gt;99, "&gt;99", IF(inequalities_table_data!T4&lt;1, "&lt;1",inequalities_table_data!T4 ))), "-")</f>
        <v>2.22044</v>
      </c>
      <c r="U6" s="240">
        <f>IF(ISNUMBER(inequalities_table_data!U4), IF(inequalities_table_data!U4=-999,"NA",IF(inequalities_table_data!U4&gt;99, "&gt;99", IF(inequalities_table_data!U4&lt;1, "&lt;1",inequalities_table_data!U4 ))), "-")</f>
        <v>5.4905800000000005</v>
      </c>
      <c r="V6" s="240" t="str">
        <f>IF(ISNUMBER(inequalities_table_data!V4), IF(inequalities_table_data!V4=-999,"NA",IF(inequalities_table_data!V4&gt;99, "&gt;99", IF(inequalities_table_data!V4&lt;1, "&lt;1",inequalities_table_data!V4 ))), "-")</f>
        <v>&lt;1</v>
      </c>
      <c r="W6" s="241">
        <f>IF(ISNUMBER(inequalities_table_data!W4), IF(inequalities_table_data!W4=-999,"NA",IF(inequalities_table_data!W4&gt;99, "&gt;99", IF(inequalities_table_data!W4&lt;1, "&lt;1",inequalities_table_data!W4 ))), "-")</f>
        <v>90.532450000000011</v>
      </c>
      <c r="X6" s="240">
        <f>IF(ISNUMBER(inequalities_table_data!X4), IF(inequalities_table_data!X4=-999,"NA",IF(inequalities_table_data!X4&gt;99, "&gt;99", IF(inequalities_table_data!X4&lt;1, "&lt;1",inequalities_table_data!X4 ))), "-")</f>
        <v>2.4087300000000003</v>
      </c>
      <c r="Y6" s="240">
        <f>IF(ISNUMBER(inequalities_table_data!Y4), IF(inequalities_table_data!Y4=-999,"NA",IF(inequalities_table_data!Y4&gt;99, "&gt;99", IF(inequalities_table_data!Y4&lt;1, "&lt;1",inequalities_table_data!Y4 ))), "-")</f>
        <v>7.0318500000000004</v>
      </c>
      <c r="Z6" s="240" t="str">
        <f>IF(ISNUMBER(inequalities_table_data!Z4), IF(inequalities_table_data!Z4=-999,"NA",IF(inequalities_table_data!Z4&gt;99, "&gt;99", IF(inequalities_table_data!Z4&lt;1, "&lt;1",inequalities_table_data!Z4 ))), "-")</f>
        <v>&lt;1</v>
      </c>
      <c r="AA6" s="242" t="str">
        <f>IF(ISNUMBER(inequalities_table_data!AA4), IF(inequalities_table_data!AA4=-999,"NA",IF(inequalities_table_data!AA4&gt;99, "&gt;99", IF(inequalities_table_data!AA4&lt;1, "&lt;1",inequalities_table_data!AA4 ))), "-")</f>
        <v>-</v>
      </c>
      <c r="AB6" s="240" t="str">
        <f>IF(ISNUMBER(inequalities_table_data!AB4), IF(inequalities_table_data!AB4=-999,"NA",IF(inequalities_table_data!AB4&gt;99, "&gt;99", IF(inequalities_table_data!AB4&lt;1, "&lt;1",inequalities_table_data!AB4 ))), "-")</f>
        <v>-</v>
      </c>
      <c r="AC6" s="240" t="str">
        <f>IF(ISNUMBER(inequalities_table_data!AC4), IF(inequalities_table_data!AC4=-999,"NA",IF(inequalities_table_data!AC4&gt;99, "&gt;99", IF(inequalities_table_data!AC4&lt;1, "&lt;1",inequalities_table_data!AC4 ))), "-")</f>
        <v>-</v>
      </c>
    </row>
    <row r="7" x14ac:dyDescent="0.25">
      <c r="A7" s="347" t="str">
        <f>inequalities_table_data!A5</f>
        <v>Albania</v>
      </c>
      <c r="B7" s="348">
        <f>inequalities_table_data!B5</f>
        <v>2000</v>
      </c>
      <c r="C7" s="238" t="str">
        <f>inequalities_table_data!C5</f>
        <v>Richest</v>
      </c>
      <c r="D7" s="239">
        <f>IF(ISNUMBER(inequalities_table_data!D5), IF(inequalities_table_data!D5=-999,"NA",IF(inequalities_table_data!D5&gt;99, "&gt;99", IF(inequalities_table_data!D5&lt;1, "&lt;1",inequalities_table_data!D5 ))), "-")</f>
        <v>98.587670000000003</v>
      </c>
      <c r="E7" s="240" t="str">
        <f>IF(ISNUMBER(inequalities_table_data!E5), IF(inequalities_table_data!E5=-999,"NA",IF(inequalities_table_data!E5&gt;99, "&gt;99", IF(inequalities_table_data!E5&lt;1, "&lt;1",inequalities_table_data!E5 ))), "-")</f>
        <v>&lt;1</v>
      </c>
      <c r="F7" s="240" t="str">
        <f>IF(ISNUMBER(inequalities_table_data!F5), IF(inequalities_table_data!F5=-999,"NA",IF(inequalities_table_data!F5&gt;99, "&gt;99", IF(inequalities_table_data!F5&lt;1, "&lt;1",inequalities_table_data!F5 ))), "-")</f>
        <v>&lt;1</v>
      </c>
      <c r="G7" s="240" t="str">
        <f>IF(ISNUMBER(inequalities_table_data!G5), IF(inequalities_table_data!G5=-999,"NA",IF(inequalities_table_data!G5&gt;99, "&gt;99", IF(inequalities_table_data!G5&lt;1, "&lt;1",inequalities_table_data!G5 ))), "-")</f>
        <v>&lt;1</v>
      </c>
      <c r="H7" s="241" t="str">
        <f>IF(ISNUMBER(inequalities_table_data!H5), IF(inequalities_table_data!H5=-999,"NA",IF(inequalities_table_data!H5&gt;99, "&gt;99", IF(inequalities_table_data!H5&lt;1, "&lt;1",inequalities_table_data!H5 ))), "-")</f>
        <v>&gt;99</v>
      </c>
      <c r="I7" s="240" t="str">
        <f>IF(ISNUMBER(inequalities_table_data!I5), IF(inequalities_table_data!I5=-999,"NA",IF(inequalities_table_data!I5&gt;99, "&gt;99", IF(inequalities_table_data!I5&lt;1, "&lt;1",inequalities_table_data!I5 ))), "-")</f>
        <v>&lt;1</v>
      </c>
      <c r="J7" s="240" t="str">
        <f>IF(ISNUMBER(inequalities_table_data!J5), IF(inequalities_table_data!J5=-999,"NA",IF(inequalities_table_data!J5&gt;99, "&gt;99", IF(inequalities_table_data!J5&lt;1, "&lt;1",inequalities_table_data!J5 ))), "-")</f>
        <v>&lt;1</v>
      </c>
      <c r="K7" s="240" t="str">
        <f>IF(ISNUMBER(inequalities_table_data!K5), IF(inequalities_table_data!K5=-999,"NA",IF(inequalities_table_data!K5&gt;99, "&gt;99", IF(inequalities_table_data!K5&lt;1, "&lt;1",inequalities_table_data!K5 ))), "-")</f>
        <v>&lt;1</v>
      </c>
      <c r="L7" s="242" t="str">
        <f>IF(ISNUMBER(inequalities_table_data!L5), IF(inequalities_table_data!L5=-999,"NA",IF(inequalities_table_data!L5&gt;99, "&gt;99", IF(inequalities_table_data!L5&lt;1, "&lt;1",inequalities_table_data!L5 ))), "-")</f>
        <v>-</v>
      </c>
      <c r="M7" s="240" t="str">
        <f>IF(ISNUMBER(inequalities_table_data!M5), IF(inequalities_table_data!M5=-999,"NA",IF(inequalities_table_data!M5&gt;99, "&gt;99", IF(inequalities_table_data!M5&lt;1, "&lt;1",inequalities_table_data!M5 ))), "-")</f>
        <v>-</v>
      </c>
      <c r="N7" s="240" t="str">
        <f>IF(ISNUMBER(inequalities_table_data!N5), IF(inequalities_table_data!N5=-999,"NA",IF(inequalities_table_data!N5&gt;99, "&gt;99", IF(inequalities_table_data!N5&lt;1, "&lt;1",inequalities_table_data!N5 ))), "-")</f>
        <v>-</v>
      </c>
      <c r="P7" s="347" t="str">
        <f>inequalities_table_data!P5</f>
        <v>Albania</v>
      </c>
      <c r="Q7" s="348">
        <f>inequalities_table_data!Q5</f>
        <v>2017</v>
      </c>
      <c r="R7" s="238" t="str">
        <f>inequalities_table_data!R5</f>
        <v>Richest</v>
      </c>
      <c r="S7" s="239">
        <f>IF(ISNUMBER(inequalities_table_data!S5), IF(inequalities_table_data!S5=-999,"NA",IF(inequalities_table_data!S5&gt;99, "&gt;99", IF(inequalities_table_data!S5&lt;1, "&lt;1",inequalities_table_data!S5 ))), "-")</f>
        <v>98.104490000000013</v>
      </c>
      <c r="T7" s="240" t="str">
        <f>IF(ISNUMBER(inequalities_table_data!T5), IF(inequalities_table_data!T5=-999,"NA",IF(inequalities_table_data!T5&gt;99, "&gt;99", IF(inequalities_table_data!T5&lt;1, "&lt;1",inequalities_table_data!T5 ))), "-")</f>
        <v>&lt;1</v>
      </c>
      <c r="U7" s="240" t="str">
        <f>IF(ISNUMBER(inequalities_table_data!U5), IF(inequalities_table_data!U5=-999,"NA",IF(inequalities_table_data!U5&gt;99, "&gt;99", IF(inequalities_table_data!U5&lt;1, "&lt;1",inequalities_table_data!U5 ))), "-")</f>
        <v>&lt;1</v>
      </c>
      <c r="V7" s="240" t="str">
        <f>IF(ISNUMBER(inequalities_table_data!V5), IF(inequalities_table_data!V5=-999,"NA",IF(inequalities_table_data!V5&gt;99, "&gt;99", IF(inequalities_table_data!V5&lt;1, "&lt;1",inequalities_table_data!V5 ))), "-")</f>
        <v>&lt;1</v>
      </c>
      <c r="W7" s="241">
        <f>IF(ISNUMBER(inequalities_table_data!W5), IF(inequalities_table_data!W5=-999,"NA",IF(inequalities_table_data!W5&gt;99, "&gt;99", IF(inequalities_table_data!W5&lt;1, "&lt;1",inequalities_table_data!W5 ))), "-")</f>
        <v>98.334210000000013</v>
      </c>
      <c r="X7" s="240" t="str">
        <f>IF(ISNUMBER(inequalities_table_data!X5), IF(inequalities_table_data!X5=-999,"NA",IF(inequalities_table_data!X5&gt;99, "&gt;99", IF(inequalities_table_data!X5&lt;1, "&lt;1",inequalities_table_data!X5 ))), "-")</f>
        <v>&lt;1</v>
      </c>
      <c r="Y7" s="240">
        <f>IF(ISNUMBER(inequalities_table_data!Y5), IF(inequalities_table_data!Y5=-999,"NA",IF(inequalities_table_data!Y5&gt;99, "&gt;99", IF(inequalities_table_data!Y5&lt;1, "&lt;1",inequalities_table_data!Y5 ))), "-")</f>
        <v>1.18303</v>
      </c>
      <c r="Z7" s="240" t="str">
        <f>IF(ISNUMBER(inequalities_table_data!Z5), IF(inequalities_table_data!Z5=-999,"NA",IF(inequalities_table_data!Z5&gt;99, "&gt;99", IF(inequalities_table_data!Z5&lt;1, "&lt;1",inequalities_table_data!Z5 ))), "-")</f>
        <v>&lt;1</v>
      </c>
      <c r="AA7" s="242" t="str">
        <f>IF(ISNUMBER(inequalities_table_data!AA5), IF(inequalities_table_data!AA5=-999,"NA",IF(inequalities_table_data!AA5&gt;99, "&gt;99", IF(inequalities_table_data!AA5&lt;1, "&lt;1",inequalities_table_data!AA5 ))), "-")</f>
        <v>-</v>
      </c>
      <c r="AB7" s="240" t="str">
        <f>IF(ISNUMBER(inequalities_table_data!AB5), IF(inequalities_table_data!AB5=-999,"NA",IF(inequalities_table_data!AB5&gt;99, "&gt;99", IF(inequalities_table_data!AB5&lt;1, "&lt;1",inequalities_table_data!AB5 ))), "-")</f>
        <v>-</v>
      </c>
      <c r="AC7" s="240" t="str">
        <f>IF(ISNUMBER(inequalities_table_data!AC5), IF(inequalities_table_data!AC5=-999,"NA",IF(inequalities_table_data!AC5&gt;99, "&gt;99", IF(inequalities_table_data!AC5&lt;1, "&lt;1",inequalities_table_data!AC5 ))), "-")</f>
        <v>-</v>
      </c>
    </row>
    <row r="8" x14ac:dyDescent="0.25">
      <c r="A8" s="347" t="str">
        <f>inequalities_table_data!A6</f>
        <v>Angola</v>
      </c>
      <c r="B8" s="348">
        <f>inequalities_table_data!B6</f>
        <v>2000</v>
      </c>
      <c r="C8" s="238" t="str">
        <f>inequalities_table_data!C6</f>
        <v>Poorest</v>
      </c>
      <c r="D8" s="239">
        <f>IF(ISNUMBER(inequalities_table_data!D6), IF(inequalities_table_data!D6=-999,"NA",IF(inequalities_table_data!D6&gt;99, "&gt;99", IF(inequalities_table_data!D6&lt;1, "&lt;1",inequalities_table_data!D6 ))), "-")</f>
        <v>27.280810000000002</v>
      </c>
      <c r="E8" s="240">
        <f>IF(ISNUMBER(inequalities_table_data!E6), IF(inequalities_table_data!E6=-999,"NA",IF(inequalities_table_data!E6&gt;99, "&gt;99", IF(inequalities_table_data!E6&lt;1, "&lt;1",inequalities_table_data!E6 ))), "-")</f>
        <v>10.816280000000001</v>
      </c>
      <c r="F8" s="240">
        <f>IF(ISNUMBER(inequalities_table_data!F6), IF(inequalities_table_data!F6=-999,"NA",IF(inequalities_table_data!F6&gt;99, "&gt;99", IF(inequalities_table_data!F6&lt;1, "&lt;1",inequalities_table_data!F6 ))), "-")</f>
        <v>15.086830000000001</v>
      </c>
      <c r="G8" s="240">
        <f>IF(ISNUMBER(inequalities_table_data!G6), IF(inequalities_table_data!G6=-999,"NA",IF(inequalities_table_data!G6&gt;99, "&gt;99", IF(inequalities_table_data!G6&lt;1, "&lt;1",inequalities_table_data!G6 ))), "-")</f>
        <v>46.816080000000007</v>
      </c>
      <c r="H8" s="241">
        <f>IF(ISNUMBER(inequalities_table_data!H6), IF(inequalities_table_data!H6=-999,"NA",IF(inequalities_table_data!H6&gt;99, "&gt;99", IF(inequalities_table_data!H6&lt;1, "&lt;1",inequalities_table_data!H6 ))), "-")</f>
        <v>1.4316200000000001</v>
      </c>
      <c r="I8" s="240" t="str">
        <f>IF(ISNUMBER(inequalities_table_data!I6), IF(inequalities_table_data!I6=-999,"NA",IF(inequalities_table_data!I6&gt;99, "&gt;99", IF(inequalities_table_data!I6&lt;1, "&lt;1",inequalities_table_data!I6 ))), "-")</f>
        <v>&lt;1</v>
      </c>
      <c r="J8" s="240">
        <f>IF(ISNUMBER(inequalities_table_data!J6), IF(inequalities_table_data!J6=-999,"NA",IF(inequalities_table_data!J6&gt;99, "&gt;99", IF(inequalities_table_data!J6&lt;1, "&lt;1",inequalities_table_data!J6 ))), "-")</f>
        <v>30.997140000000002</v>
      </c>
      <c r="K8" s="240">
        <f>IF(ISNUMBER(inequalities_table_data!K6), IF(inequalities_table_data!K6=-999,"NA",IF(inequalities_table_data!K6&gt;99, "&gt;99", IF(inequalities_table_data!K6&lt;1, "&lt;1",inequalities_table_data!K6 ))), "-")</f>
        <v>67.029080000000008</v>
      </c>
      <c r="L8" s="242" t="str">
        <f>IF(ISNUMBER(inequalities_table_data!L6), IF(inequalities_table_data!L6=-999,"NA",IF(inequalities_table_data!L6&gt;99, "&gt;99", IF(inequalities_table_data!L6&lt;1, "&lt;1",inequalities_table_data!L6 ))), "-")</f>
        <v>-</v>
      </c>
      <c r="M8" s="240" t="str">
        <f>IF(ISNUMBER(inequalities_table_data!M6), IF(inequalities_table_data!M6=-999,"NA",IF(inequalities_table_data!M6&gt;99, "&gt;99", IF(inequalities_table_data!M6&lt;1, "&lt;1",inequalities_table_data!M6 ))), "-")</f>
        <v>-</v>
      </c>
      <c r="N8" s="240" t="str">
        <f>IF(ISNUMBER(inequalities_table_data!N6), IF(inequalities_table_data!N6=-999,"NA",IF(inequalities_table_data!N6&gt;99, "&gt;99", IF(inequalities_table_data!N6&lt;1, "&lt;1",inequalities_table_data!N6 ))), "-")</f>
        <v>-</v>
      </c>
      <c r="P8" s="347" t="str">
        <f>inequalities_table_data!P6</f>
        <v>Angola</v>
      </c>
      <c r="Q8" s="348">
        <f>inequalities_table_data!Q6</f>
        <v>2017</v>
      </c>
      <c r="R8" s="238" t="str">
        <f>inequalities_table_data!R6</f>
        <v>Poorest</v>
      </c>
      <c r="S8" s="239">
        <f>IF(ISNUMBER(inequalities_table_data!S6), IF(inequalities_table_data!S6=-999,"NA",IF(inequalities_table_data!S6&gt;99, "&gt;99", IF(inequalities_table_data!S6&lt;1, "&lt;1",inequalities_table_data!S6 ))), "-")</f>
        <v>16.932750000000002</v>
      </c>
      <c r="T8" s="240">
        <f>IF(ISNUMBER(inequalities_table_data!T6), IF(inequalities_table_data!T6=-999,"NA",IF(inequalities_table_data!T6&gt;99, "&gt;99", IF(inequalities_table_data!T6&lt;1, "&lt;1",inequalities_table_data!T6 ))), "-")</f>
        <v>6.7134900000000002</v>
      </c>
      <c r="U8" s="240">
        <f>IF(ISNUMBER(inequalities_table_data!U6), IF(inequalities_table_data!U6=-999,"NA",IF(inequalities_table_data!U6&gt;99, "&gt;99", IF(inequalities_table_data!U6&lt;1, "&lt;1",inequalities_table_data!U6 ))), "-")</f>
        <v>20.011680000000002</v>
      </c>
      <c r="V8" s="240">
        <f>IF(ISNUMBER(inequalities_table_data!V6), IF(inequalities_table_data!V6=-999,"NA",IF(inequalities_table_data!V6&gt;99, "&gt;99", IF(inequalities_table_data!V6&lt;1, "&lt;1",inequalities_table_data!V6 ))), "-")</f>
        <v>56.342080000000003</v>
      </c>
      <c r="W8" s="241">
        <f>IF(ISNUMBER(inequalities_table_data!W6), IF(inequalities_table_data!W6=-999,"NA",IF(inequalities_table_data!W6&gt;99, "&gt;99", IF(inequalities_table_data!W6&lt;1, "&lt;1",inequalities_table_data!W6 ))), "-")</f>
        <v>11.972880000000002</v>
      </c>
      <c r="X8" s="240">
        <f>IF(ISNUMBER(inequalities_table_data!X6), IF(inequalities_table_data!X6=-999,"NA",IF(inequalities_table_data!X6&gt;99, "&gt;99", IF(inequalities_table_data!X6&lt;1, "&lt;1",inequalities_table_data!X6 ))), "-")</f>
        <v>4.5341900000000006</v>
      </c>
      <c r="Y8" s="240">
        <f>IF(ISNUMBER(inequalities_table_data!Y6), IF(inequalities_table_data!Y6=-999,"NA",IF(inequalities_table_data!Y6&gt;99, "&gt;99", IF(inequalities_table_data!Y6&lt;1, "&lt;1",inequalities_table_data!Y6 ))), "-")</f>
        <v>8.3689</v>
      </c>
      <c r="Z8" s="240">
        <f>IF(ISNUMBER(inequalities_table_data!Z6), IF(inequalities_table_data!Z6=-999,"NA",IF(inequalities_table_data!Z6&gt;99, "&gt;99", IF(inequalities_table_data!Z6&lt;1, "&lt;1",inequalities_table_data!Z6 ))), "-")</f>
        <v>75.124030000000005</v>
      </c>
      <c r="AA8" s="242">
        <f>IF(ISNUMBER(inequalities_table_data!AA6), IF(inequalities_table_data!AA6=-999,"NA",IF(inequalities_table_data!AA6&gt;99, "&gt;99", IF(inequalities_table_data!AA6&lt;1, "&lt;1",inequalities_table_data!AA6 ))), "-")</f>
        <v>9.1508874893188477</v>
      </c>
      <c r="AB8" s="240">
        <f>IF(ISNUMBER(inequalities_table_data!AB6), IF(inequalities_table_data!AB6=-999,"NA",IF(inequalities_table_data!AB6&gt;99, "&gt;99", IF(inequalities_table_data!AB6&lt;1, "&lt;1",inequalities_table_data!AB6 ))), "-")</f>
        <v>13.633764266967773</v>
      </c>
      <c r="AC8" s="240">
        <f>IF(ISNUMBER(inequalities_table_data!AC6), IF(inequalities_table_data!AC6=-999,"NA",IF(inequalities_table_data!AC6&gt;99, "&gt;99", IF(inequalities_table_data!AC6&lt;1, "&lt;1",inequalities_table_data!AC6 ))), "-")</f>
        <v>77.215347290039063</v>
      </c>
    </row>
    <row r="9" x14ac:dyDescent="0.25">
      <c r="A9" s="347" t="str">
        <f>inequalities_table_data!A7</f>
        <v>Angola</v>
      </c>
      <c r="B9" s="348">
        <f>inequalities_table_data!B7</f>
        <v>2000</v>
      </c>
      <c r="C9" s="238" t="str">
        <f>inequalities_table_data!C7</f>
        <v>Richest</v>
      </c>
      <c r="D9" s="239">
        <f>IF(ISNUMBER(inequalities_table_data!D7), IF(inequalities_table_data!D7=-999,"NA",IF(inequalities_table_data!D7&gt;99, "&gt;99", IF(inequalities_table_data!D7&lt;1, "&lt;1",inequalities_table_data!D7 ))), "-")</f>
        <v>85.059550000000002</v>
      </c>
      <c r="E9" s="240">
        <f>IF(ISNUMBER(inequalities_table_data!E7), IF(inequalities_table_data!E7=-999,"NA",IF(inequalities_table_data!E7&gt;99, "&gt;99", IF(inequalities_table_data!E7&lt;1, "&lt;1",inequalities_table_data!E7 ))), "-")</f>
        <v>5.4890600000000003</v>
      </c>
      <c r="F9" s="240">
        <f>IF(ISNUMBER(inequalities_table_data!F7), IF(inequalities_table_data!F7=-999,"NA",IF(inequalities_table_data!F7&gt;99, "&gt;99", IF(inequalities_table_data!F7&lt;1, "&lt;1",inequalities_table_data!F7 ))), "-")</f>
        <v>6.7930800000000007</v>
      </c>
      <c r="G9" s="240">
        <f>IF(ISNUMBER(inequalities_table_data!G7), IF(inequalities_table_data!G7=-999,"NA",IF(inequalities_table_data!G7&gt;99, "&gt;99", IF(inequalities_table_data!G7&lt;1, "&lt;1",inequalities_table_data!G7 ))), "-")</f>
        <v>2.6583100000000002</v>
      </c>
      <c r="H9" s="241">
        <f>IF(ISNUMBER(inequalities_table_data!H7), IF(inequalities_table_data!H7=-999,"NA",IF(inequalities_table_data!H7&gt;99, "&gt;99", IF(inequalities_table_data!H7&lt;1, "&lt;1",inequalities_table_data!H7 ))), "-")</f>
        <v>70.673510000000007</v>
      </c>
      <c r="I9" s="240">
        <f>IF(ISNUMBER(inequalities_table_data!I7), IF(inequalities_table_data!I7=-999,"NA",IF(inequalities_table_data!I7&gt;99, "&gt;99", IF(inequalities_table_data!I7&lt;1, "&lt;1",inequalities_table_data!I7 ))), "-")</f>
        <v>9.820310000000001</v>
      </c>
      <c r="J9" s="240">
        <f>IF(ISNUMBER(inequalities_table_data!J7), IF(inequalities_table_data!J7=-999,"NA",IF(inequalities_table_data!J7&gt;99, "&gt;99", IF(inequalities_table_data!J7&lt;1, "&lt;1",inequalities_table_data!J7 ))), "-")</f>
        <v>11.791740000000001</v>
      </c>
      <c r="K9" s="240">
        <f>IF(ISNUMBER(inequalities_table_data!K7), IF(inequalities_table_data!K7=-999,"NA",IF(inequalities_table_data!K7&gt;99, "&gt;99", IF(inequalities_table_data!K7&lt;1, "&lt;1",inequalities_table_data!K7 ))), "-")</f>
        <v>7.7144500000000003</v>
      </c>
      <c r="L9" s="242" t="str">
        <f>IF(ISNUMBER(inequalities_table_data!L7), IF(inequalities_table_data!L7=-999,"NA",IF(inequalities_table_data!L7&gt;99, "&gt;99", IF(inequalities_table_data!L7&lt;1, "&lt;1",inequalities_table_data!L7 ))), "-")</f>
        <v>-</v>
      </c>
      <c r="M9" s="240" t="str">
        <f>IF(ISNUMBER(inequalities_table_data!M7), IF(inequalities_table_data!M7=-999,"NA",IF(inequalities_table_data!M7&gt;99, "&gt;99", IF(inequalities_table_data!M7&lt;1, "&lt;1",inequalities_table_data!M7 ))), "-")</f>
        <v>-</v>
      </c>
      <c r="N9" s="240" t="str">
        <f>IF(ISNUMBER(inequalities_table_data!N7), IF(inequalities_table_data!N7=-999,"NA",IF(inequalities_table_data!N7&gt;99, "&gt;99", IF(inequalities_table_data!N7&lt;1, "&lt;1",inequalities_table_data!N7 ))), "-")</f>
        <v>-</v>
      </c>
      <c r="P9" s="347" t="str">
        <f>inequalities_table_data!P7</f>
        <v>Angola</v>
      </c>
      <c r="Q9" s="348">
        <f>inequalities_table_data!Q7</f>
        <v>2017</v>
      </c>
      <c r="R9" s="238" t="str">
        <f>inequalities_table_data!R7</f>
        <v>Richest</v>
      </c>
      <c r="S9" s="239">
        <f>IF(ISNUMBER(inequalities_table_data!S7), IF(inequalities_table_data!S7=-999,"NA",IF(inequalities_table_data!S7&gt;99, "&gt;99", IF(inequalities_table_data!S7&lt;1, "&lt;1",inequalities_table_data!S7 ))), "-")</f>
        <v>93.938000000000002</v>
      </c>
      <c r="T9" s="240">
        <f>IF(ISNUMBER(inequalities_table_data!T7), IF(inequalities_table_data!T7=-999,"NA",IF(inequalities_table_data!T7&gt;99, "&gt;99", IF(inequalities_table_data!T7&lt;1, "&lt;1",inequalities_table_data!T7 ))), "-")</f>
        <v>6.0620000000000003</v>
      </c>
      <c r="U9" s="240" t="str">
        <f>IF(ISNUMBER(inequalities_table_data!U7), IF(inequalities_table_data!U7=-999,"NA",IF(inequalities_table_data!U7&gt;99, "&gt;99", IF(inequalities_table_data!U7&lt;1, "&lt;1",inequalities_table_data!U7 ))), "-")</f>
        <v>&lt;1</v>
      </c>
      <c r="V9" s="240" t="str">
        <f>IF(ISNUMBER(inequalities_table_data!V7), IF(inequalities_table_data!V7=-999,"NA",IF(inequalities_table_data!V7&gt;99, "&gt;99", IF(inequalities_table_data!V7&lt;1, "&lt;1",inequalities_table_data!V7 ))), "-")</f>
        <v>&lt;1</v>
      </c>
      <c r="W9" s="241">
        <f>IF(ISNUMBER(inequalities_table_data!W7), IF(inequalities_table_data!W7=-999,"NA",IF(inequalities_table_data!W7&gt;99, "&gt;99", IF(inequalities_table_data!W7&lt;1, "&lt;1",inequalities_table_data!W7 ))), "-")</f>
        <v>87.79992</v>
      </c>
      <c r="X9" s="240">
        <f>IF(ISNUMBER(inequalities_table_data!X7), IF(inequalities_table_data!X7=-999,"NA",IF(inequalities_table_data!X7&gt;99, "&gt;99", IF(inequalities_table_data!X7&lt;1, "&lt;1",inequalities_table_data!X7 ))), "-")</f>
        <v>12.200080000000002</v>
      </c>
      <c r="Y9" s="240" t="str">
        <f>IF(ISNUMBER(inequalities_table_data!Y7), IF(inequalities_table_data!Y7=-999,"NA",IF(inequalities_table_data!Y7&gt;99, "&gt;99", IF(inequalities_table_data!Y7&lt;1, "&lt;1",inequalities_table_data!Y7 ))), "-")</f>
        <v>&lt;1</v>
      </c>
      <c r="Z9" s="240" t="str">
        <f>IF(ISNUMBER(inequalities_table_data!Z7), IF(inequalities_table_data!Z7=-999,"NA",IF(inequalities_table_data!Z7&gt;99, "&gt;99", IF(inequalities_table_data!Z7&lt;1, "&lt;1",inequalities_table_data!Z7 ))), "-")</f>
        <v>&lt;1</v>
      </c>
      <c r="AA9" s="242">
        <f>IF(ISNUMBER(inequalities_table_data!AA7), IF(inequalities_table_data!AA7=-999,"NA",IF(inequalities_table_data!AA7&gt;99, "&gt;99", IF(inequalities_table_data!AA7&lt;1, "&lt;1",inequalities_table_data!AA7 ))), "-")</f>
        <v>56.618446350097656</v>
      </c>
      <c r="AB9" s="240">
        <f>IF(ISNUMBER(inequalities_table_data!AB7), IF(inequalities_table_data!AB7=-999,"NA",IF(inequalities_table_data!AB7&gt;99, "&gt;99", IF(inequalities_table_data!AB7&lt;1, "&lt;1",inequalities_table_data!AB7 ))), "-")</f>
        <v>10.812605857849121</v>
      </c>
      <c r="AC9" s="240">
        <f>IF(ISNUMBER(inequalities_table_data!AC7), IF(inequalities_table_data!AC7=-999,"NA",IF(inequalities_table_data!AC7&gt;99, "&gt;99", IF(inequalities_table_data!AC7&lt;1, "&lt;1",inequalities_table_data!AC7 ))), "-")</f>
        <v>32.568946838378906</v>
      </c>
    </row>
    <row r="10" x14ac:dyDescent="0.25">
      <c r="A10" s="347" t="str">
        <f>inequalities_table_data!A8</f>
        <v>Armenia</v>
      </c>
      <c r="B10" s="348">
        <f>inequalities_table_data!B8</f>
        <v>2000</v>
      </c>
      <c r="C10" s="238" t="str">
        <f>inequalities_table_data!C8</f>
        <v>Poorest</v>
      </c>
      <c r="D10" s="239">
        <f>IF(ISNUMBER(inequalities_table_data!D8), IF(inequalities_table_data!D8=-999,"NA",IF(inequalities_table_data!D8&gt;99, "&gt;99", IF(inequalities_table_data!D8&lt;1, "&lt;1",inequalities_table_data!D8 ))), "-")</f>
        <v>94.777510000000007</v>
      </c>
      <c r="E10" s="240" t="str">
        <f>IF(ISNUMBER(inequalities_table_data!E8), IF(inequalities_table_data!E8=-999,"NA",IF(inequalities_table_data!E8&gt;99, "&gt;99", IF(inequalities_table_data!E8&lt;1, "&lt;1",inequalities_table_data!E8 ))), "-")</f>
        <v>&lt;1</v>
      </c>
      <c r="F10" s="240">
        <f>IF(ISNUMBER(inequalities_table_data!F8), IF(inequalities_table_data!F8=-999,"NA",IF(inequalities_table_data!F8&gt;99, "&gt;99", IF(inequalities_table_data!F8&lt;1, "&lt;1",inequalities_table_data!F8 ))), "-")</f>
        <v>4.0012800000000004</v>
      </c>
      <c r="G10" s="240" t="str">
        <f>IF(ISNUMBER(inequalities_table_data!G8), IF(inequalities_table_data!G8=-999,"NA",IF(inequalities_table_data!G8&gt;99, "&gt;99", IF(inequalities_table_data!G8&lt;1, "&lt;1",inequalities_table_data!G8 ))), "-")</f>
        <v>&lt;1</v>
      </c>
      <c r="H10" s="241">
        <f>IF(ISNUMBER(inequalities_table_data!H8), IF(inequalities_table_data!H8=-999,"NA",IF(inequalities_table_data!H8&gt;99, "&gt;99", IF(inequalities_table_data!H8&lt;1, "&lt;1",inequalities_table_data!H8 ))), "-")</f>
        <v>78.463580000000007</v>
      </c>
      <c r="I10" s="240">
        <f>IF(ISNUMBER(inequalities_table_data!I8), IF(inequalities_table_data!I8=-999,"NA",IF(inequalities_table_data!I8&gt;99, "&gt;99", IF(inequalities_table_data!I8&lt;1, "&lt;1",inequalities_table_data!I8 ))), "-")</f>
        <v>3.1111600000000004</v>
      </c>
      <c r="J10" s="240">
        <f>IF(ISNUMBER(inequalities_table_data!J8), IF(inequalities_table_data!J8=-999,"NA",IF(inequalities_table_data!J8&gt;99, "&gt;99", IF(inequalities_table_data!J8&lt;1, "&lt;1",inequalities_table_data!J8 ))), "-")</f>
        <v>18.129340000000003</v>
      </c>
      <c r="K10" s="240" t="str">
        <f>IF(ISNUMBER(inequalities_table_data!K8), IF(inequalities_table_data!K8=-999,"NA",IF(inequalities_table_data!K8&gt;99, "&gt;99", IF(inequalities_table_data!K8&lt;1, "&lt;1",inequalities_table_data!K8 ))), "-")</f>
        <v>&lt;1</v>
      </c>
      <c r="L10" s="242" t="str">
        <f>IF(ISNUMBER(inequalities_table_data!L8), IF(inequalities_table_data!L8=-999,"NA",IF(inequalities_table_data!L8&gt;99, "&gt;99", IF(inequalities_table_data!L8&lt;1, "&lt;1",inequalities_table_data!L8 ))), "-")</f>
        <v>-</v>
      </c>
      <c r="M10" s="240" t="str">
        <f>IF(ISNUMBER(inequalities_table_data!M8), IF(inequalities_table_data!M8=-999,"NA",IF(inequalities_table_data!M8&gt;99, "&gt;99", IF(inequalities_table_data!M8&lt;1, "&lt;1",inequalities_table_data!M8 ))), "-")</f>
        <v>-</v>
      </c>
      <c r="N10" s="240" t="str">
        <f>IF(ISNUMBER(inequalities_table_data!N8), IF(inequalities_table_data!N8=-999,"NA",IF(inequalities_table_data!N8&gt;99, "&gt;99", IF(inequalities_table_data!N8&lt;1, "&lt;1",inequalities_table_data!N8 ))), "-")</f>
        <v>-</v>
      </c>
      <c r="P10" s="347" t="str">
        <f>inequalities_table_data!P8</f>
        <v>Armenia</v>
      </c>
      <c r="Q10" s="348">
        <f>inequalities_table_data!Q8</f>
        <v>2017</v>
      </c>
      <c r="R10" s="238" t="str">
        <f>inequalities_table_data!R8</f>
        <v>Poorest</v>
      </c>
      <c r="S10" s="239" t="str">
        <f>IF(ISNUMBER(inequalities_table_data!S8), IF(inequalities_table_data!S8=-999,"NA",IF(inequalities_table_data!S8&gt;99, "&gt;99", IF(inequalities_table_data!S8&lt;1, "&lt;1",inequalities_table_data!S8 ))), "-")</f>
        <v>&gt;99</v>
      </c>
      <c r="T10" s="240" t="str">
        <f>IF(ISNUMBER(inequalities_table_data!T8), IF(inequalities_table_data!T8=-999,"NA",IF(inequalities_table_data!T8&gt;99, "&gt;99", IF(inequalities_table_data!T8&lt;1, "&lt;1",inequalities_table_data!T8 ))), "-")</f>
        <v>&lt;1</v>
      </c>
      <c r="U10" s="240" t="str">
        <f>IF(ISNUMBER(inequalities_table_data!U8), IF(inequalities_table_data!U8=-999,"NA",IF(inequalities_table_data!U8&gt;99, "&gt;99", IF(inequalities_table_data!U8&lt;1, "&lt;1",inequalities_table_data!U8 ))), "-")</f>
        <v>&lt;1</v>
      </c>
      <c r="V10" s="240" t="str">
        <f>IF(ISNUMBER(inequalities_table_data!V8), IF(inequalities_table_data!V8=-999,"NA",IF(inequalities_table_data!V8&gt;99, "&gt;99", IF(inequalities_table_data!V8&lt;1, "&lt;1",inequalities_table_data!V8 ))), "-")</f>
        <v>&lt;1</v>
      </c>
      <c r="W10" s="241">
        <f>IF(ISNUMBER(inequalities_table_data!W8), IF(inequalities_table_data!W8=-999,"NA",IF(inequalities_table_data!W8&gt;99, "&gt;99", IF(inequalities_table_data!W8&lt;1, "&lt;1",inequalities_table_data!W8 ))), "-")</f>
        <v>83.925470000000004</v>
      </c>
      <c r="X10" s="240">
        <f>IF(ISNUMBER(inequalities_table_data!X8), IF(inequalities_table_data!X8=-999,"NA",IF(inequalities_table_data!X8&gt;99, "&gt;99", IF(inequalities_table_data!X8&lt;1, "&lt;1",inequalities_table_data!X8 ))), "-")</f>
        <v>3.3277300000000003</v>
      </c>
      <c r="Y10" s="240">
        <f>IF(ISNUMBER(inequalities_table_data!Y8), IF(inequalities_table_data!Y8=-999,"NA",IF(inequalities_table_data!Y8&gt;99, "&gt;99", IF(inequalities_table_data!Y8&lt;1, "&lt;1",inequalities_table_data!Y8 ))), "-")</f>
        <v>12.726430000000001</v>
      </c>
      <c r="Z10" s="240" t="str">
        <f>IF(ISNUMBER(inequalities_table_data!Z8), IF(inequalities_table_data!Z8=-999,"NA",IF(inequalities_table_data!Z8&gt;99, "&gt;99", IF(inequalities_table_data!Z8&lt;1, "&lt;1",inequalities_table_data!Z8 ))), "-")</f>
        <v>&lt;1</v>
      </c>
      <c r="AA10" s="242">
        <f>IF(ISNUMBER(inequalities_table_data!AA8), IF(inequalities_table_data!AA8=-999,"NA",IF(inequalities_table_data!AA8&gt;99, "&gt;99", IF(inequalities_table_data!AA8&lt;1, "&lt;1",inequalities_table_data!AA8 ))), "-")</f>
        <v>88.898323059082031</v>
      </c>
      <c r="AB10" s="240">
        <f>IF(ISNUMBER(inequalities_table_data!AB8), IF(inequalities_table_data!AB8=-999,"NA",IF(inequalities_table_data!AB8&gt;99, "&gt;99", IF(inequalities_table_data!AB8&lt;1, "&lt;1",inequalities_table_data!AB8 ))), "-")</f>
        <v>8.8992652893066406</v>
      </c>
      <c r="AC10" s="240">
        <f>IF(ISNUMBER(inequalities_table_data!AC8), IF(inequalities_table_data!AC8=-999,"NA",IF(inequalities_table_data!AC8&gt;99, "&gt;99", IF(inequalities_table_data!AC8&lt;1, "&lt;1",inequalities_table_data!AC8 ))), "-")</f>
        <v>2.2024080753326416</v>
      </c>
    </row>
    <row r="11" x14ac:dyDescent="0.25">
      <c r="A11" s="347" t="str">
        <f>inequalities_table_data!A9</f>
        <v>Armenia</v>
      </c>
      <c r="B11" s="348">
        <f>inequalities_table_data!B9</f>
        <v>2000</v>
      </c>
      <c r="C11" s="238" t="str">
        <f>inequalities_table_data!C9</f>
        <v>Richest</v>
      </c>
      <c r="D11" s="239" t="str">
        <f>IF(ISNUMBER(inequalities_table_data!D9), IF(inequalities_table_data!D9=-999,"NA",IF(inequalities_table_data!D9&gt;99, "&gt;99", IF(inequalities_table_data!D9&lt;1, "&lt;1",inequalities_table_data!D9 ))), "-")</f>
        <v>&gt;99</v>
      </c>
      <c r="E11" s="240" t="str">
        <f>IF(ISNUMBER(inequalities_table_data!E9), IF(inequalities_table_data!E9=-999,"NA",IF(inequalities_table_data!E9&gt;99, "&gt;99", IF(inequalities_table_data!E9&lt;1, "&lt;1",inequalities_table_data!E9 ))), "-")</f>
        <v>&lt;1</v>
      </c>
      <c r="F11" s="240" t="str">
        <f>IF(ISNUMBER(inequalities_table_data!F9), IF(inequalities_table_data!F9=-999,"NA",IF(inequalities_table_data!F9&gt;99, "&gt;99", IF(inequalities_table_data!F9&lt;1, "&lt;1",inequalities_table_data!F9 ))), "-")</f>
        <v>&lt;1</v>
      </c>
      <c r="G11" s="240" t="str">
        <f>IF(ISNUMBER(inequalities_table_data!G9), IF(inequalities_table_data!G9=-999,"NA",IF(inequalities_table_data!G9&gt;99, "&gt;99", IF(inequalities_table_data!G9&lt;1, "&lt;1",inequalities_table_data!G9 ))), "-")</f>
        <v>&lt;1</v>
      </c>
      <c r="H11" s="241" t="str">
        <f>IF(ISNUMBER(inequalities_table_data!H9), IF(inequalities_table_data!H9=-999,"NA",IF(inequalities_table_data!H9&gt;99, "&gt;99", IF(inequalities_table_data!H9&lt;1, "&lt;1",inequalities_table_data!H9 ))), "-")</f>
        <v>&gt;99</v>
      </c>
      <c r="I11" s="240" t="str">
        <f>IF(ISNUMBER(inequalities_table_data!I9), IF(inequalities_table_data!I9=-999,"NA",IF(inequalities_table_data!I9&gt;99, "&gt;99", IF(inequalities_table_data!I9&lt;1, "&lt;1",inequalities_table_data!I9 ))), "-")</f>
        <v>&lt;1</v>
      </c>
      <c r="J11" s="240" t="str">
        <f>IF(ISNUMBER(inequalities_table_data!J9), IF(inequalities_table_data!J9=-999,"NA",IF(inequalities_table_data!J9&gt;99, "&gt;99", IF(inequalities_table_data!J9&lt;1, "&lt;1",inequalities_table_data!J9 ))), "-")</f>
        <v>&lt;1</v>
      </c>
      <c r="K11" s="240" t="str">
        <f>IF(ISNUMBER(inequalities_table_data!K9), IF(inequalities_table_data!K9=-999,"NA",IF(inequalities_table_data!K9&gt;99, "&gt;99", IF(inequalities_table_data!K9&lt;1, "&lt;1",inequalities_table_data!K9 ))), "-")</f>
        <v>&lt;1</v>
      </c>
      <c r="L11" s="242" t="str">
        <f>IF(ISNUMBER(inequalities_table_data!L9), IF(inequalities_table_data!L9=-999,"NA",IF(inequalities_table_data!L9&gt;99, "&gt;99", IF(inequalities_table_data!L9&lt;1, "&lt;1",inequalities_table_data!L9 ))), "-")</f>
        <v>-</v>
      </c>
      <c r="M11" s="240" t="str">
        <f>IF(ISNUMBER(inequalities_table_data!M9), IF(inequalities_table_data!M9=-999,"NA",IF(inequalities_table_data!M9&gt;99, "&gt;99", IF(inequalities_table_data!M9&lt;1, "&lt;1",inequalities_table_data!M9 ))), "-")</f>
        <v>-</v>
      </c>
      <c r="N11" s="240" t="str">
        <f>IF(ISNUMBER(inequalities_table_data!N9), IF(inequalities_table_data!N9=-999,"NA",IF(inequalities_table_data!N9&gt;99, "&gt;99", IF(inequalities_table_data!N9&lt;1, "&lt;1",inequalities_table_data!N9 ))), "-")</f>
        <v>-</v>
      </c>
      <c r="P11" s="347" t="str">
        <f>inequalities_table_data!P9</f>
        <v>Armenia</v>
      </c>
      <c r="Q11" s="348">
        <f>inequalities_table_data!Q9</f>
        <v>2017</v>
      </c>
      <c r="R11" s="238" t="str">
        <f>inequalities_table_data!R9</f>
        <v>Richest</v>
      </c>
      <c r="S11" s="239" t="str">
        <f>IF(ISNUMBER(inequalities_table_data!S9), IF(inequalities_table_data!S9=-999,"NA",IF(inequalities_table_data!S9&gt;99, "&gt;99", IF(inequalities_table_data!S9&lt;1, "&lt;1",inequalities_table_data!S9 ))), "-")</f>
        <v>&gt;99</v>
      </c>
      <c r="T11" s="240" t="str">
        <f>IF(ISNUMBER(inequalities_table_data!T9), IF(inequalities_table_data!T9=-999,"NA",IF(inequalities_table_data!T9&gt;99, "&gt;99", IF(inequalities_table_data!T9&lt;1, "&lt;1",inequalities_table_data!T9 ))), "-")</f>
        <v>&lt;1</v>
      </c>
      <c r="U11" s="240" t="str">
        <f>IF(ISNUMBER(inequalities_table_data!U9), IF(inequalities_table_data!U9=-999,"NA",IF(inequalities_table_data!U9&gt;99, "&gt;99", IF(inequalities_table_data!U9&lt;1, "&lt;1",inequalities_table_data!U9 ))), "-")</f>
        <v>&lt;1</v>
      </c>
      <c r="V11" s="240" t="str">
        <f>IF(ISNUMBER(inequalities_table_data!V9), IF(inequalities_table_data!V9=-999,"NA",IF(inequalities_table_data!V9&gt;99, "&gt;99", IF(inequalities_table_data!V9&lt;1, "&lt;1",inequalities_table_data!V9 ))), "-")</f>
        <v>&lt;1</v>
      </c>
      <c r="W11" s="241">
        <f>IF(ISNUMBER(inequalities_table_data!W9), IF(inequalities_table_data!W9=-999,"NA",IF(inequalities_table_data!W9&gt;99, "&gt;99", IF(inequalities_table_data!W9&lt;1, "&lt;1",inequalities_table_data!W9 ))), "-")</f>
        <v>96.906490000000005</v>
      </c>
      <c r="X11" s="240" t="str">
        <f>IF(ISNUMBER(inequalities_table_data!X9), IF(inequalities_table_data!X9=-999,"NA",IF(inequalities_table_data!X9&gt;99, "&gt;99", IF(inequalities_table_data!X9&lt;1, "&lt;1",inequalities_table_data!X9 ))), "-")</f>
        <v>&lt;1</v>
      </c>
      <c r="Y11" s="240">
        <f>IF(ISNUMBER(inequalities_table_data!Y9), IF(inequalities_table_data!Y9=-999,"NA",IF(inequalities_table_data!Y9&gt;99, "&gt;99", IF(inequalities_table_data!Y9&lt;1, "&lt;1",inequalities_table_data!Y9 ))), "-")</f>
        <v>2.5489800000000002</v>
      </c>
      <c r="Z11" s="240" t="str">
        <f>IF(ISNUMBER(inequalities_table_data!Z9), IF(inequalities_table_data!Z9=-999,"NA",IF(inequalities_table_data!Z9&gt;99, "&gt;99", IF(inequalities_table_data!Z9&lt;1, "&lt;1",inequalities_table_data!Z9 ))), "-")</f>
        <v>&lt;1</v>
      </c>
      <c r="AA11" s="242" t="str">
        <f>IF(ISNUMBER(inequalities_table_data!AA9), IF(inequalities_table_data!AA9=-999,"NA",IF(inequalities_table_data!AA9&gt;99, "&gt;99", IF(inequalities_table_data!AA9&lt;1, "&lt;1",inequalities_table_data!AA9 ))), "-")</f>
        <v>&gt;99</v>
      </c>
      <c r="AB11" s="240" t="str">
        <f>IF(ISNUMBER(inequalities_table_data!AB9), IF(inequalities_table_data!AB9=-999,"NA",IF(inequalities_table_data!AB9&gt;99, "&gt;99", IF(inequalities_table_data!AB9&lt;1, "&lt;1",inequalities_table_data!AB9 ))), "-")</f>
        <v>&lt;1</v>
      </c>
      <c r="AC11" s="240" t="str">
        <f>IF(ISNUMBER(inequalities_table_data!AC9), IF(inequalities_table_data!AC9=-999,"NA",IF(inequalities_table_data!AC9&gt;99, "&gt;99", IF(inequalities_table_data!AC9&lt;1, "&lt;1",inequalities_table_data!AC9 ))), "-")</f>
        <v>&lt;1</v>
      </c>
    </row>
    <row r="12" x14ac:dyDescent="0.25">
      <c r="A12" s="347" t="str">
        <f>inequalities_table_data!A10</f>
        <v>Bangladesh</v>
      </c>
      <c r="B12" s="348">
        <f>inequalities_table_data!B10</f>
        <v>2000</v>
      </c>
      <c r="C12" s="238" t="str">
        <f>inequalities_table_data!C10</f>
        <v>Poorest</v>
      </c>
      <c r="D12" s="239">
        <f>IF(ISNUMBER(inequalities_table_data!D10), IF(inequalities_table_data!D10=-999,"NA",IF(inequalities_table_data!D10&gt;99, "&gt;99", IF(inequalities_table_data!D10&lt;1, "&lt;1",inequalities_table_data!D10 ))), "-")</f>
        <v>93.256850000000014</v>
      </c>
      <c r="E12" s="240">
        <f>IF(ISNUMBER(inequalities_table_data!E10), IF(inequalities_table_data!E10=-999,"NA",IF(inequalities_table_data!E10&gt;99, "&gt;99", IF(inequalities_table_data!E10&lt;1, "&lt;1",inequalities_table_data!E10 ))), "-")</f>
        <v>2.2169500000000002</v>
      </c>
      <c r="F12" s="240" t="str">
        <f>IF(ISNUMBER(inequalities_table_data!F10), IF(inequalities_table_data!F10=-999,"NA",IF(inequalities_table_data!F10&gt;99, "&gt;99", IF(inequalities_table_data!F10&lt;1, "&lt;1",inequalities_table_data!F10 ))), "-")</f>
        <v>&lt;1</v>
      </c>
      <c r="G12" s="240">
        <f>IF(ISNUMBER(inequalities_table_data!G10), IF(inequalities_table_data!G10=-999,"NA",IF(inequalities_table_data!G10&gt;99, "&gt;99", IF(inequalities_table_data!G10&lt;1, "&lt;1",inequalities_table_data!G10 ))), "-")</f>
        <v>3.6557800000000005</v>
      </c>
      <c r="H12" s="241">
        <f>IF(ISNUMBER(inequalities_table_data!H10), IF(inequalities_table_data!H10=-999,"NA",IF(inequalities_table_data!H10&gt;99, "&gt;99", IF(inequalities_table_data!H10&lt;1, "&lt;1",inequalities_table_data!H10 ))), "-")</f>
        <v>8.1712000000000007</v>
      </c>
      <c r="I12" s="240">
        <f>IF(ISNUMBER(inequalities_table_data!I10), IF(inequalities_table_data!I10=-999,"NA",IF(inequalities_table_data!I10&gt;99, "&gt;99", IF(inequalities_table_data!I10&lt;1, "&lt;1",inequalities_table_data!I10 ))), "-")</f>
        <v>6.811090000000001</v>
      </c>
      <c r="J12" s="240">
        <f>IF(ISNUMBER(inequalities_table_data!J10), IF(inequalities_table_data!J10=-999,"NA",IF(inequalities_table_data!J10&gt;99, "&gt;99", IF(inequalities_table_data!J10&lt;1, "&lt;1",inequalities_table_data!J10 ))), "-")</f>
        <v>56.083820000000003</v>
      </c>
      <c r="K12" s="240">
        <f>IF(ISNUMBER(inequalities_table_data!K10), IF(inequalities_table_data!K10=-999,"NA",IF(inequalities_table_data!K10&gt;99, "&gt;99", IF(inequalities_table_data!K10&lt;1, "&lt;1",inequalities_table_data!K10 ))), "-")</f>
        <v>28.933890000000002</v>
      </c>
      <c r="L12" s="242" t="str">
        <f>IF(ISNUMBER(inequalities_table_data!L10), IF(inequalities_table_data!L10=-999,"NA",IF(inequalities_table_data!L10&gt;99, "&gt;99", IF(inequalities_table_data!L10&lt;1, "&lt;1",inequalities_table_data!L10 ))), "-")</f>
        <v>-</v>
      </c>
      <c r="M12" s="240" t="str">
        <f>IF(ISNUMBER(inequalities_table_data!M10), IF(inequalities_table_data!M10=-999,"NA",IF(inequalities_table_data!M10&gt;99, "&gt;99", IF(inequalities_table_data!M10&lt;1, "&lt;1",inequalities_table_data!M10 ))), "-")</f>
        <v>-</v>
      </c>
      <c r="N12" s="240" t="str">
        <f>IF(ISNUMBER(inequalities_table_data!N10), IF(inequalities_table_data!N10=-999,"NA",IF(inequalities_table_data!N10&gt;99, "&gt;99", IF(inequalities_table_data!N10&lt;1, "&lt;1",inequalities_table_data!N10 ))), "-")</f>
        <v>-</v>
      </c>
      <c r="P12" s="347" t="str">
        <f>inequalities_table_data!P10</f>
        <v>Bangladesh</v>
      </c>
      <c r="Q12" s="348">
        <f>inequalities_table_data!Q10</f>
        <v>2017</v>
      </c>
      <c r="R12" s="238" t="str">
        <f>inequalities_table_data!R10</f>
        <v>Poorest</v>
      </c>
      <c r="S12" s="239">
        <f>IF(ISNUMBER(inequalities_table_data!S10), IF(inequalities_table_data!S10=-999,"NA",IF(inequalities_table_data!S10&gt;99, "&gt;99", IF(inequalities_table_data!S10&lt;1, "&lt;1",inequalities_table_data!S10 ))), "-")</f>
        <v>95.483280000000008</v>
      </c>
      <c r="T12" s="240">
        <f>IF(ISNUMBER(inequalities_table_data!T10), IF(inequalities_table_data!T10=-999,"NA",IF(inequalities_table_data!T10&gt;99, "&gt;99", IF(inequalities_table_data!T10&lt;1, "&lt;1",inequalities_table_data!T10 ))), "-")</f>
        <v>2.2698800000000001</v>
      </c>
      <c r="U12" s="240">
        <f>IF(ISNUMBER(inequalities_table_data!U10), IF(inequalities_table_data!U10=-999,"NA",IF(inequalities_table_data!U10&gt;99, "&gt;99", IF(inequalities_table_data!U10&lt;1, "&lt;1",inequalities_table_data!U10 ))), "-")</f>
        <v>1.03925</v>
      </c>
      <c r="V12" s="240">
        <f>IF(ISNUMBER(inequalities_table_data!V10), IF(inequalities_table_data!V10=-999,"NA",IF(inequalities_table_data!V10&gt;99, "&gt;99", IF(inequalities_table_data!V10&lt;1, "&lt;1",inequalities_table_data!V10 ))), "-")</f>
        <v>1.2075900000000002</v>
      </c>
      <c r="W12" s="241">
        <f>IF(ISNUMBER(inequalities_table_data!W10), IF(inequalities_table_data!W10=-999,"NA",IF(inequalities_table_data!W10&gt;99, "&gt;99", IF(inequalities_table_data!W10&lt;1, "&lt;1",inequalities_table_data!W10 ))), "-")</f>
        <v>22.52214</v>
      </c>
      <c r="X12" s="240">
        <f>IF(ISNUMBER(inequalities_table_data!X10), IF(inequalities_table_data!X10=-999,"NA",IF(inequalities_table_data!X10&gt;99, "&gt;99", IF(inequalities_table_data!X10&lt;1, "&lt;1",inequalities_table_data!X10 ))), "-")</f>
        <v>18.773300000000003</v>
      </c>
      <c r="Y12" s="240">
        <f>IF(ISNUMBER(inequalities_table_data!Y10), IF(inequalities_table_data!Y10=-999,"NA",IF(inequalities_table_data!Y10&gt;99, "&gt;99", IF(inequalities_table_data!Y10&lt;1, "&lt;1",inequalities_table_data!Y10 ))), "-")</f>
        <v>53.929460000000006</v>
      </c>
      <c r="Z12" s="240">
        <f>IF(ISNUMBER(inequalities_table_data!Z10), IF(inequalities_table_data!Z10=-999,"NA",IF(inequalities_table_data!Z10&gt;99, "&gt;99", IF(inequalities_table_data!Z10&lt;1, "&lt;1",inequalities_table_data!Z10 ))), "-")</f>
        <v>4.7751000000000001</v>
      </c>
      <c r="AA12" s="242">
        <f>IF(ISNUMBER(inequalities_table_data!AA10), IF(inequalities_table_data!AA10=-999,"NA",IF(inequalities_table_data!AA10&gt;99, "&gt;99", IF(inequalities_table_data!AA10&lt;1, "&lt;1",inequalities_table_data!AA10 ))), "-")</f>
        <v>5.0914182662963867</v>
      </c>
      <c r="AB12" s="240">
        <f>IF(ISNUMBER(inequalities_table_data!AB10), IF(inequalities_table_data!AB10=-999,"NA",IF(inequalities_table_data!AB10&gt;99, "&gt;99", IF(inequalities_table_data!AB10&lt;1, "&lt;1",inequalities_table_data!AB10 ))), "-")</f>
        <v>69.717147827148438</v>
      </c>
      <c r="AC12" s="240">
        <f>IF(ISNUMBER(inequalities_table_data!AC10), IF(inequalities_table_data!AC10=-999,"NA",IF(inequalities_table_data!AC10&gt;99, "&gt;99", IF(inequalities_table_data!AC10&lt;1, "&lt;1",inequalities_table_data!AC10 ))), "-")</f>
        <v>25.191434860229492</v>
      </c>
    </row>
    <row r="13" x14ac:dyDescent="0.25">
      <c r="A13" s="347" t="str">
        <f>inequalities_table_data!A11</f>
        <v>Bangladesh</v>
      </c>
      <c r="B13" s="348">
        <f>inequalities_table_data!B11</f>
        <v>2000</v>
      </c>
      <c r="C13" s="238" t="str">
        <f>inequalities_table_data!C11</f>
        <v>Richest</v>
      </c>
      <c r="D13" s="239">
        <f>IF(ISNUMBER(inequalities_table_data!D11), IF(inequalities_table_data!D11=-999,"NA",IF(inequalities_table_data!D11&gt;99, "&gt;99", IF(inequalities_table_data!D11&lt;1, "&lt;1",inequalities_table_data!D11 ))), "-")</f>
        <v>98.463420000000013</v>
      </c>
      <c r="E13" s="240" t="str">
        <f>IF(ISNUMBER(inequalities_table_data!E11), IF(inequalities_table_data!E11=-999,"NA",IF(inequalities_table_data!E11&gt;99, "&gt;99", IF(inequalities_table_data!E11&lt;1, "&lt;1",inequalities_table_data!E11 ))), "-")</f>
        <v>&lt;1</v>
      </c>
      <c r="F13" s="240" t="str">
        <f>IF(ISNUMBER(inequalities_table_data!F11), IF(inequalities_table_data!F11=-999,"NA",IF(inequalities_table_data!F11&gt;99, "&gt;99", IF(inequalities_table_data!F11&lt;1, "&lt;1",inequalities_table_data!F11 ))), "-")</f>
        <v>&lt;1</v>
      </c>
      <c r="G13" s="240" t="str">
        <f>IF(ISNUMBER(inequalities_table_data!G11), IF(inequalities_table_data!G11=-999,"NA",IF(inequalities_table_data!G11&gt;99, "&gt;99", IF(inequalities_table_data!G11&lt;1, "&lt;1",inequalities_table_data!G11 ))), "-")</f>
        <v>&lt;1</v>
      </c>
      <c r="H13" s="241">
        <f>IF(ISNUMBER(inequalities_table_data!H11), IF(inequalities_table_data!H11=-999,"NA",IF(inequalities_table_data!H11&gt;99, "&gt;99", IF(inequalities_table_data!H11&lt;1, "&lt;1",inequalities_table_data!H11 ))), "-")</f>
        <v>62.682110000000009</v>
      </c>
      <c r="I13" s="240">
        <f>IF(ISNUMBER(inequalities_table_data!I11), IF(inequalities_table_data!I11=-999,"NA",IF(inequalities_table_data!I11&gt;99, "&gt;99", IF(inequalities_table_data!I11&lt;1, "&lt;1",inequalities_table_data!I11 ))), "-")</f>
        <v>15.858230000000001</v>
      </c>
      <c r="J13" s="240">
        <f>IF(ISNUMBER(inequalities_table_data!J11), IF(inequalities_table_data!J11=-999,"NA",IF(inequalities_table_data!J11&gt;99, "&gt;99", IF(inequalities_table_data!J11&lt;1, "&lt;1",inequalities_table_data!J11 ))), "-")</f>
        <v>21.055370000000003</v>
      </c>
      <c r="K13" s="240" t="str">
        <f>IF(ISNUMBER(inequalities_table_data!K11), IF(inequalities_table_data!K11=-999,"NA",IF(inequalities_table_data!K11&gt;99, "&gt;99", IF(inequalities_table_data!K11&lt;1, "&lt;1",inequalities_table_data!K11 ))), "-")</f>
        <v>&lt;1</v>
      </c>
      <c r="L13" s="242" t="str">
        <f>IF(ISNUMBER(inequalities_table_data!L11), IF(inequalities_table_data!L11=-999,"NA",IF(inequalities_table_data!L11&gt;99, "&gt;99", IF(inequalities_table_data!L11&lt;1, "&lt;1",inequalities_table_data!L11 ))), "-")</f>
        <v>-</v>
      </c>
      <c r="M13" s="240" t="str">
        <f>IF(ISNUMBER(inequalities_table_data!M11), IF(inequalities_table_data!M11=-999,"NA",IF(inequalities_table_data!M11&gt;99, "&gt;99", IF(inequalities_table_data!M11&lt;1, "&lt;1",inequalities_table_data!M11 ))), "-")</f>
        <v>-</v>
      </c>
      <c r="N13" s="240" t="str">
        <f>IF(ISNUMBER(inequalities_table_data!N11), IF(inequalities_table_data!N11=-999,"NA",IF(inequalities_table_data!N11&gt;99, "&gt;99", IF(inequalities_table_data!N11&lt;1, "&lt;1",inequalities_table_data!N11 ))), "-")</f>
        <v>-</v>
      </c>
      <c r="P13" s="347" t="str">
        <f>inequalities_table_data!P11</f>
        <v>Bangladesh</v>
      </c>
      <c r="Q13" s="348">
        <f>inequalities_table_data!Q11</f>
        <v>2017</v>
      </c>
      <c r="R13" s="238" t="str">
        <f>inequalities_table_data!R11</f>
        <v>Richest</v>
      </c>
      <c r="S13" s="239" t="str">
        <f>IF(ISNUMBER(inequalities_table_data!S11), IF(inequalities_table_data!S11=-999,"NA",IF(inequalities_table_data!S11&gt;99, "&gt;99", IF(inequalities_table_data!S11&lt;1, "&lt;1",inequalities_table_data!S11 ))), "-")</f>
        <v>&gt;99</v>
      </c>
      <c r="T13" s="240" t="str">
        <f>IF(ISNUMBER(inequalities_table_data!T11), IF(inequalities_table_data!T11=-999,"NA",IF(inequalities_table_data!T11&gt;99, "&gt;99", IF(inequalities_table_data!T11&lt;1, "&lt;1",inequalities_table_data!T11 ))), "-")</f>
        <v>&lt;1</v>
      </c>
      <c r="U13" s="240" t="str">
        <f>IF(ISNUMBER(inequalities_table_data!U11), IF(inequalities_table_data!U11=-999,"NA",IF(inequalities_table_data!U11&gt;99, "&gt;99", IF(inequalities_table_data!U11&lt;1, "&lt;1",inequalities_table_data!U11 ))), "-")</f>
        <v>&lt;1</v>
      </c>
      <c r="V13" s="240" t="str">
        <f>IF(ISNUMBER(inequalities_table_data!V11), IF(inequalities_table_data!V11=-999,"NA",IF(inequalities_table_data!V11&gt;99, "&gt;99", IF(inequalities_table_data!V11&lt;1, "&lt;1",inequalities_table_data!V11 ))), "-")</f>
        <v>&lt;1</v>
      </c>
      <c r="W13" s="241">
        <f>IF(ISNUMBER(inequalities_table_data!W11), IF(inequalities_table_data!W11=-999,"NA",IF(inequalities_table_data!W11&gt;99, "&gt;99", IF(inequalities_table_data!W11&lt;1, "&lt;1",inequalities_table_data!W11 ))), "-")</f>
        <v>74.574540000000013</v>
      </c>
      <c r="X13" s="240">
        <f>IF(ISNUMBER(inequalities_table_data!X11), IF(inequalities_table_data!X11=-999,"NA",IF(inequalities_table_data!X11&gt;99, "&gt;99", IF(inequalities_table_data!X11&lt;1, "&lt;1",inequalities_table_data!X11 ))), "-")</f>
        <v>18.866950000000003</v>
      </c>
      <c r="Y13" s="240">
        <f>IF(ISNUMBER(inequalities_table_data!Y11), IF(inequalities_table_data!Y11=-999,"NA",IF(inequalities_table_data!Y11&gt;99, "&gt;99", IF(inequalities_table_data!Y11&lt;1, "&lt;1",inequalities_table_data!Y11 ))), "-")</f>
        <v>6.558510000000001</v>
      </c>
      <c r="Z13" s="240" t="str">
        <f>IF(ISNUMBER(inequalities_table_data!Z11), IF(inequalities_table_data!Z11=-999,"NA",IF(inequalities_table_data!Z11&gt;99, "&gt;99", IF(inequalities_table_data!Z11&lt;1, "&lt;1",inequalities_table_data!Z11 ))), "-")</f>
        <v>&lt;1</v>
      </c>
      <c r="AA13" s="242">
        <f>IF(ISNUMBER(inequalities_table_data!AA11), IF(inequalities_table_data!AA11=-999,"NA",IF(inequalities_table_data!AA11&gt;99, "&gt;99", IF(inequalities_table_data!AA11&lt;1, "&lt;1",inequalities_table_data!AA11 ))), "-")</f>
        <v>64.651992797851563</v>
      </c>
      <c r="AB13" s="240">
        <f>IF(ISNUMBER(inequalities_table_data!AB11), IF(inequalities_table_data!AB11=-999,"NA",IF(inequalities_table_data!AB11&gt;99, "&gt;99", IF(inequalities_table_data!AB11&lt;1, "&lt;1",inequalities_table_data!AB11 ))), "-")</f>
        <v>30.10670280456543</v>
      </c>
      <c r="AC13" s="240">
        <f>IF(ISNUMBER(inequalities_table_data!AC11), IF(inequalities_table_data!AC11=-999,"NA",IF(inequalities_table_data!AC11&gt;99, "&gt;99", IF(inequalities_table_data!AC11&lt;1, "&lt;1",inequalities_table_data!AC11 ))), "-")</f>
        <v>5.2413015365600586</v>
      </c>
    </row>
    <row r="14" x14ac:dyDescent="0.25">
      <c r="A14" s="347" t="str">
        <f>inequalities_table_data!A12</f>
        <v>Belarus</v>
      </c>
      <c r="B14" s="348">
        <f>inequalities_table_data!B12</f>
        <v>2000</v>
      </c>
      <c r="C14" s="238" t="str">
        <f>inequalities_table_data!C12</f>
        <v>Poorest</v>
      </c>
      <c r="D14" s="239">
        <f>IF(ISNUMBER(inequalities_table_data!D12), IF(inequalities_table_data!D12=-999,"NA",IF(inequalities_table_data!D12&gt;99, "&gt;99", IF(inequalities_table_data!D12&lt;1, "&lt;1",inequalities_table_data!D12 ))), "-")</f>
        <v>98.438180000000003</v>
      </c>
      <c r="E14" s="240" t="str">
        <f>IF(ISNUMBER(inequalities_table_data!E12), IF(inequalities_table_data!E12=-999,"NA",IF(inequalities_table_data!E12&gt;99, "&gt;99", IF(inequalities_table_data!E12&lt;1, "&lt;1",inequalities_table_data!E12 ))), "-")</f>
        <v>&lt;1</v>
      </c>
      <c r="F14" s="240">
        <f>IF(ISNUMBER(inequalities_table_data!F12), IF(inequalities_table_data!F12=-999,"NA",IF(inequalities_table_data!F12&gt;99, "&gt;99", IF(inequalities_table_data!F12&lt;1, "&lt;1",inequalities_table_data!F12 ))), "-")</f>
        <v>1.3591600000000001</v>
      </c>
      <c r="G14" s="240" t="str">
        <f>IF(ISNUMBER(inequalities_table_data!G12), IF(inequalities_table_data!G12=-999,"NA",IF(inequalities_table_data!G12&gt;99, "&gt;99", IF(inequalities_table_data!G12&lt;1, "&lt;1",inequalities_table_data!G12 ))), "-")</f>
        <v>&lt;1</v>
      </c>
      <c r="H14" s="241">
        <f>IF(ISNUMBER(inequalities_table_data!H12), IF(inequalities_table_data!H12=-999,"NA",IF(inequalities_table_data!H12&gt;99, "&gt;99", IF(inequalities_table_data!H12&lt;1, "&lt;1",inequalities_table_data!H12 ))), "-")</f>
        <v>94.538480000000007</v>
      </c>
      <c r="I14" s="240">
        <f>IF(ISNUMBER(inequalities_table_data!I12), IF(inequalities_table_data!I12=-999,"NA",IF(inequalities_table_data!I12&gt;99, "&gt;99", IF(inequalities_table_data!I12&lt;1, "&lt;1",inequalities_table_data!I12 ))), "-")</f>
        <v>4.7957000000000001</v>
      </c>
      <c r="J14" s="240" t="str">
        <f>IF(ISNUMBER(inequalities_table_data!J12), IF(inequalities_table_data!J12=-999,"NA",IF(inequalities_table_data!J12&gt;99, "&gt;99", IF(inequalities_table_data!J12&lt;1, "&lt;1",inequalities_table_data!J12 ))), "-")</f>
        <v>&lt;1</v>
      </c>
      <c r="K14" s="240" t="str">
        <f>IF(ISNUMBER(inequalities_table_data!K12), IF(inequalities_table_data!K12=-999,"NA",IF(inequalities_table_data!K12&gt;99, "&gt;99", IF(inequalities_table_data!K12&lt;1, "&lt;1",inequalities_table_data!K12 ))), "-")</f>
        <v>&lt;1</v>
      </c>
      <c r="L14" s="242" t="str">
        <f>IF(ISNUMBER(inequalities_table_data!L12), IF(inequalities_table_data!L12=-999,"NA",IF(inequalities_table_data!L12&gt;99, "&gt;99", IF(inequalities_table_data!L12&lt;1, "&lt;1",inequalities_table_data!L12 ))), "-")</f>
        <v>-</v>
      </c>
      <c r="M14" s="240" t="str">
        <f>IF(ISNUMBER(inequalities_table_data!M12), IF(inequalities_table_data!M12=-999,"NA",IF(inequalities_table_data!M12&gt;99, "&gt;99", IF(inequalities_table_data!M12&lt;1, "&lt;1",inequalities_table_data!M12 ))), "-")</f>
        <v>-</v>
      </c>
      <c r="N14" s="240" t="str">
        <f>IF(ISNUMBER(inequalities_table_data!N12), IF(inequalities_table_data!N12=-999,"NA",IF(inequalities_table_data!N12&gt;99, "&gt;99", IF(inequalities_table_data!N12&lt;1, "&lt;1",inequalities_table_data!N12 ))), "-")</f>
        <v>-</v>
      </c>
      <c r="P14" s="347" t="str">
        <f>inequalities_table_data!P12</f>
        <v>Belarus</v>
      </c>
      <c r="Q14" s="348">
        <f>inequalities_table_data!Q12</f>
        <v>2017</v>
      </c>
      <c r="R14" s="238" t="str">
        <f>inequalities_table_data!R12</f>
        <v>Poorest</v>
      </c>
      <c r="S14" s="239">
        <f>IF(ISNUMBER(inequalities_table_data!S12), IF(inequalities_table_data!S12=-999,"NA",IF(inequalities_table_data!S12&gt;99, "&gt;99", IF(inequalities_table_data!S12&lt;1, "&lt;1",inequalities_table_data!S12 ))), "-")</f>
        <v>98.804430000000011</v>
      </c>
      <c r="T14" s="240" t="str">
        <f>IF(ISNUMBER(inequalities_table_data!T12), IF(inequalities_table_data!T12=-999,"NA",IF(inequalities_table_data!T12&gt;99, "&gt;99", IF(inequalities_table_data!T12&lt;1, "&lt;1",inequalities_table_data!T12 ))), "-")</f>
        <v>&lt;1</v>
      </c>
      <c r="U14" s="240" t="str">
        <f>IF(ISNUMBER(inequalities_table_data!U12), IF(inequalities_table_data!U12=-999,"NA",IF(inequalities_table_data!U12&gt;99, "&gt;99", IF(inequalities_table_data!U12&lt;1, "&lt;1",inequalities_table_data!U12 ))), "-")</f>
        <v>&lt;1</v>
      </c>
      <c r="V14" s="240" t="str">
        <f>IF(ISNUMBER(inequalities_table_data!V12), IF(inequalities_table_data!V12=-999,"NA",IF(inequalities_table_data!V12&gt;99, "&gt;99", IF(inequalities_table_data!V12&lt;1, "&lt;1",inequalities_table_data!V12 ))), "-")</f>
        <v>&lt;1</v>
      </c>
      <c r="W14" s="241">
        <f>IF(ISNUMBER(inequalities_table_data!W12), IF(inequalities_table_data!W12=-999,"NA",IF(inequalities_table_data!W12&gt;99, "&gt;99", IF(inequalities_table_data!W12&lt;1, "&lt;1",inequalities_table_data!W12 ))), "-")</f>
        <v>88.810340000000011</v>
      </c>
      <c r="X14" s="240">
        <f>IF(ISNUMBER(inequalities_table_data!X12), IF(inequalities_table_data!X12=-999,"NA",IF(inequalities_table_data!X12&gt;99, "&gt;99", IF(inequalities_table_data!X12&lt;1, "&lt;1",inequalities_table_data!X12 ))), "-")</f>
        <v>4.5051200000000007</v>
      </c>
      <c r="Y14" s="240">
        <f>IF(ISNUMBER(inequalities_table_data!Y12), IF(inequalities_table_data!Y12=-999,"NA",IF(inequalities_table_data!Y12&gt;99, "&gt;99", IF(inequalities_table_data!Y12&lt;1, "&lt;1",inequalities_table_data!Y12 ))), "-")</f>
        <v>6.6845400000000001</v>
      </c>
      <c r="Z14" s="240" t="str">
        <f>IF(ISNUMBER(inequalities_table_data!Z12), IF(inequalities_table_data!Z12=-999,"NA",IF(inequalities_table_data!Z12&gt;99, "&gt;99", IF(inequalities_table_data!Z12&lt;1, "&lt;1",inequalities_table_data!Z12 ))), "-")</f>
        <v>&lt;1</v>
      </c>
      <c r="AA14" s="242" t="str">
        <f>IF(ISNUMBER(inequalities_table_data!AA12), IF(inequalities_table_data!AA12=-999,"NA",IF(inequalities_table_data!AA12&gt;99, "&gt;99", IF(inequalities_table_data!AA12&lt;1, "&lt;1",inequalities_table_data!AA12 ))), "-")</f>
        <v>-</v>
      </c>
      <c r="AB14" s="240" t="str">
        <f>IF(ISNUMBER(inequalities_table_data!AB12), IF(inequalities_table_data!AB12=-999,"NA",IF(inequalities_table_data!AB12&gt;99, "&gt;99", IF(inequalities_table_data!AB12&lt;1, "&lt;1",inequalities_table_data!AB12 ))), "-")</f>
        <v>-</v>
      </c>
      <c r="AC14" s="240" t="str">
        <f>IF(ISNUMBER(inequalities_table_data!AC12), IF(inequalities_table_data!AC12=-999,"NA",IF(inequalities_table_data!AC12&gt;99, "&gt;99", IF(inequalities_table_data!AC12&lt;1, "&lt;1",inequalities_table_data!AC12 ))), "-")</f>
        <v>-</v>
      </c>
    </row>
    <row r="15" x14ac:dyDescent="0.25">
      <c r="A15" s="347" t="str">
        <f>inequalities_table_data!A13</f>
        <v>Belarus</v>
      </c>
      <c r="B15" s="348">
        <f>inequalities_table_data!B13</f>
        <v>2000</v>
      </c>
      <c r="C15" s="238" t="str">
        <f>inequalities_table_data!C13</f>
        <v>Richest</v>
      </c>
      <c r="D15" s="239" t="str">
        <f>IF(ISNUMBER(inequalities_table_data!D13), IF(inequalities_table_data!D13=-999,"NA",IF(inequalities_table_data!D13&gt;99, "&gt;99", IF(inequalities_table_data!D13&lt;1, "&lt;1",inequalities_table_data!D13 ))), "-")</f>
        <v>&gt;99</v>
      </c>
      <c r="E15" s="240" t="str">
        <f>IF(ISNUMBER(inequalities_table_data!E13), IF(inequalities_table_data!E13=-999,"NA",IF(inequalities_table_data!E13&gt;99, "&gt;99", IF(inequalities_table_data!E13&lt;1, "&lt;1",inequalities_table_data!E13 ))), "-")</f>
        <v>&lt;1</v>
      </c>
      <c r="F15" s="240" t="str">
        <f>IF(ISNUMBER(inequalities_table_data!F13), IF(inequalities_table_data!F13=-999,"NA",IF(inequalities_table_data!F13&gt;99, "&gt;99", IF(inequalities_table_data!F13&lt;1, "&lt;1",inequalities_table_data!F13 ))), "-")</f>
        <v>&lt;1</v>
      </c>
      <c r="G15" s="240" t="str">
        <f>IF(ISNUMBER(inequalities_table_data!G13), IF(inequalities_table_data!G13=-999,"NA",IF(inequalities_table_data!G13&gt;99, "&gt;99", IF(inequalities_table_data!G13&lt;1, "&lt;1",inequalities_table_data!G13 ))), "-")</f>
        <v>&lt;1</v>
      </c>
      <c r="H15" s="241">
        <f>IF(ISNUMBER(inequalities_table_data!H13), IF(inequalities_table_data!H13=-999,"NA",IF(inequalities_table_data!H13&gt;99, "&gt;99", IF(inequalities_table_data!H13&lt;1, "&lt;1",inequalities_table_data!H13 ))), "-")</f>
        <v>96.251520000000014</v>
      </c>
      <c r="I15" s="240">
        <f>IF(ISNUMBER(inequalities_table_data!I13), IF(inequalities_table_data!I13=-999,"NA",IF(inequalities_table_data!I13&gt;99, "&gt;99", IF(inequalities_table_data!I13&lt;1, "&lt;1",inequalities_table_data!I13 ))), "-")</f>
        <v>3.7484800000000003</v>
      </c>
      <c r="J15" s="240" t="str">
        <f>IF(ISNUMBER(inequalities_table_data!J13), IF(inequalities_table_data!J13=-999,"NA",IF(inequalities_table_data!J13&gt;99, "&gt;99", IF(inequalities_table_data!J13&lt;1, "&lt;1",inequalities_table_data!J13 ))), "-")</f>
        <v>&lt;1</v>
      </c>
      <c r="K15" s="240" t="str">
        <f>IF(ISNUMBER(inequalities_table_data!K13), IF(inequalities_table_data!K13=-999,"NA",IF(inequalities_table_data!K13&gt;99, "&gt;99", IF(inequalities_table_data!K13&lt;1, "&lt;1",inequalities_table_data!K13 ))), "-")</f>
        <v>&lt;1</v>
      </c>
      <c r="L15" s="242" t="str">
        <f>IF(ISNUMBER(inequalities_table_data!L13), IF(inequalities_table_data!L13=-999,"NA",IF(inequalities_table_data!L13&gt;99, "&gt;99", IF(inequalities_table_data!L13&lt;1, "&lt;1",inequalities_table_data!L13 ))), "-")</f>
        <v>-</v>
      </c>
      <c r="M15" s="240" t="str">
        <f>IF(ISNUMBER(inequalities_table_data!M13), IF(inequalities_table_data!M13=-999,"NA",IF(inequalities_table_data!M13&gt;99, "&gt;99", IF(inequalities_table_data!M13&lt;1, "&lt;1",inequalities_table_data!M13 ))), "-")</f>
        <v>-</v>
      </c>
      <c r="N15" s="240" t="str">
        <f>IF(ISNUMBER(inequalities_table_data!N13), IF(inequalities_table_data!N13=-999,"NA",IF(inequalities_table_data!N13&gt;99, "&gt;99", IF(inequalities_table_data!N13&lt;1, "&lt;1",inequalities_table_data!N13 ))), "-")</f>
        <v>-</v>
      </c>
      <c r="P15" s="347" t="str">
        <f>inequalities_table_data!P13</f>
        <v>Belarus</v>
      </c>
      <c r="Q15" s="348">
        <f>inequalities_table_data!Q13</f>
        <v>2017</v>
      </c>
      <c r="R15" s="238" t="str">
        <f>inequalities_table_data!R13</f>
        <v>Richest</v>
      </c>
      <c r="S15" s="239" t="str">
        <f>IF(ISNUMBER(inequalities_table_data!S13), IF(inequalities_table_data!S13=-999,"NA",IF(inequalities_table_data!S13&gt;99, "&gt;99", IF(inequalities_table_data!S13&lt;1, "&lt;1",inequalities_table_data!S13 ))), "-")</f>
        <v>&gt;99</v>
      </c>
      <c r="T15" s="240" t="str">
        <f>IF(ISNUMBER(inequalities_table_data!T13), IF(inequalities_table_data!T13=-999,"NA",IF(inequalities_table_data!T13&gt;99, "&gt;99", IF(inequalities_table_data!T13&lt;1, "&lt;1",inequalities_table_data!T13 ))), "-")</f>
        <v>&lt;1</v>
      </c>
      <c r="U15" s="240" t="str">
        <f>IF(ISNUMBER(inequalities_table_data!U13), IF(inequalities_table_data!U13=-999,"NA",IF(inequalities_table_data!U13&gt;99, "&gt;99", IF(inequalities_table_data!U13&lt;1, "&lt;1",inequalities_table_data!U13 ))), "-")</f>
        <v>&lt;1</v>
      </c>
      <c r="V15" s="240" t="str">
        <f>IF(ISNUMBER(inequalities_table_data!V13), IF(inequalities_table_data!V13=-999,"NA",IF(inequalities_table_data!V13&gt;99, "&gt;99", IF(inequalities_table_data!V13&lt;1, "&lt;1",inequalities_table_data!V13 ))), "-")</f>
        <v>&lt;1</v>
      </c>
      <c r="W15" s="241">
        <f>IF(ISNUMBER(inequalities_table_data!W13), IF(inequalities_table_data!W13=-999,"NA",IF(inequalities_table_data!W13&gt;99, "&gt;99", IF(inequalities_table_data!W13&lt;1, "&lt;1",inequalities_table_data!W13 ))), "-")</f>
        <v>96.251520000000014</v>
      </c>
      <c r="X15" s="240">
        <f>IF(ISNUMBER(inequalities_table_data!X13), IF(inequalities_table_data!X13=-999,"NA",IF(inequalities_table_data!X13&gt;99, "&gt;99", IF(inequalities_table_data!X13&lt;1, "&lt;1",inequalities_table_data!X13 ))), "-")</f>
        <v>3.7484800000000003</v>
      </c>
      <c r="Y15" s="240" t="str">
        <f>IF(ISNUMBER(inequalities_table_data!Y13), IF(inequalities_table_data!Y13=-999,"NA",IF(inequalities_table_data!Y13&gt;99, "&gt;99", IF(inequalities_table_data!Y13&lt;1, "&lt;1",inequalities_table_data!Y13 ))), "-")</f>
        <v>&lt;1</v>
      </c>
      <c r="Z15" s="240" t="str">
        <f>IF(ISNUMBER(inequalities_table_data!Z13), IF(inequalities_table_data!Z13=-999,"NA",IF(inequalities_table_data!Z13&gt;99, "&gt;99", IF(inequalities_table_data!Z13&lt;1, "&lt;1",inequalities_table_data!Z13 ))), "-")</f>
        <v>&lt;1</v>
      </c>
      <c r="AA15" s="242" t="str">
        <f>IF(ISNUMBER(inequalities_table_data!AA13), IF(inequalities_table_data!AA13=-999,"NA",IF(inequalities_table_data!AA13&gt;99, "&gt;99", IF(inequalities_table_data!AA13&lt;1, "&lt;1",inequalities_table_data!AA13 ))), "-")</f>
        <v>-</v>
      </c>
      <c r="AB15" s="240" t="str">
        <f>IF(ISNUMBER(inequalities_table_data!AB13), IF(inequalities_table_data!AB13=-999,"NA",IF(inequalities_table_data!AB13&gt;99, "&gt;99", IF(inequalities_table_data!AB13&lt;1, "&lt;1",inequalities_table_data!AB13 ))), "-")</f>
        <v>-</v>
      </c>
      <c r="AC15" s="240" t="str">
        <f>IF(ISNUMBER(inequalities_table_data!AC13), IF(inequalities_table_data!AC13=-999,"NA",IF(inequalities_table_data!AC13&gt;99, "&gt;99", IF(inequalities_table_data!AC13&lt;1, "&lt;1",inequalities_table_data!AC13 ))), "-")</f>
        <v>-</v>
      </c>
    </row>
    <row r="16" x14ac:dyDescent="0.25">
      <c r="A16" s="347" t="str">
        <f>inequalities_table_data!A14</f>
        <v>Belize</v>
      </c>
      <c r="B16" s="348">
        <f>inequalities_table_data!B14</f>
        <v>2000</v>
      </c>
      <c r="C16" s="238" t="str">
        <f>inequalities_table_data!C14</f>
        <v>Poorest</v>
      </c>
      <c r="D16" s="239">
        <f>IF(ISNUMBER(inequalities_table_data!D14), IF(inequalities_table_data!D14=-999,"NA",IF(inequalities_table_data!D14&gt;99, "&gt;99", IF(inequalities_table_data!D14&lt;1, "&lt;1",inequalities_table_data!D14 ))), "-")</f>
        <v>89.434480000000008</v>
      </c>
      <c r="E16" s="240" t="str">
        <f>IF(ISNUMBER(inequalities_table_data!E14), IF(inequalities_table_data!E14=-999,"NA",IF(inequalities_table_data!E14&gt;99, "&gt;99", IF(inequalities_table_data!E14&lt;1, "&lt;1",inequalities_table_data!E14 ))), "-")</f>
        <v>&lt;1</v>
      </c>
      <c r="F16" s="240">
        <f>IF(ISNUMBER(inequalities_table_data!F14), IF(inequalities_table_data!F14=-999,"NA",IF(inequalities_table_data!F14&gt;99, "&gt;99", IF(inequalities_table_data!F14&lt;1, "&lt;1",inequalities_table_data!F14 ))), "-")</f>
        <v>5.7395200000000006</v>
      </c>
      <c r="G16" s="240">
        <f>IF(ISNUMBER(inequalities_table_data!G14), IF(inequalities_table_data!G14=-999,"NA",IF(inequalities_table_data!G14&gt;99, "&gt;99", IF(inequalities_table_data!G14&lt;1, "&lt;1",inequalities_table_data!G14 ))), "-")</f>
        <v>4.4832600000000005</v>
      </c>
      <c r="H16" s="241">
        <f>IF(ISNUMBER(inequalities_table_data!H14), IF(inequalities_table_data!H14=-999,"NA",IF(inequalities_table_data!H14&gt;99, "&gt;99", IF(inequalities_table_data!H14&lt;1, "&lt;1",inequalities_table_data!H14 ))), "-")</f>
        <v>75.090320000000006</v>
      </c>
      <c r="I16" s="240">
        <f>IF(ISNUMBER(inequalities_table_data!I14), IF(inequalities_table_data!I14=-999,"NA",IF(inequalities_table_data!I14&gt;99, "&gt;99", IF(inequalities_table_data!I14&lt;1, "&lt;1",inequalities_table_data!I14 ))), "-")</f>
        <v>12.119930000000002</v>
      </c>
      <c r="J16" s="240">
        <f>IF(ISNUMBER(inequalities_table_data!J14), IF(inequalities_table_data!J14=-999,"NA",IF(inequalities_table_data!J14&gt;99, "&gt;99", IF(inequalities_table_data!J14&lt;1, "&lt;1",inequalities_table_data!J14 ))), "-")</f>
        <v>1.8624300000000003</v>
      </c>
      <c r="K16" s="240">
        <f>IF(ISNUMBER(inequalities_table_data!K14), IF(inequalities_table_data!K14=-999,"NA",IF(inequalities_table_data!K14&gt;99, "&gt;99", IF(inequalities_table_data!K14&lt;1, "&lt;1",inequalities_table_data!K14 ))), "-")</f>
        <v>10.927330000000001</v>
      </c>
      <c r="L16" s="242" t="str">
        <f>IF(ISNUMBER(inequalities_table_data!L14), IF(inequalities_table_data!L14=-999,"NA",IF(inequalities_table_data!L14&gt;99, "&gt;99", IF(inequalities_table_data!L14&lt;1, "&lt;1",inequalities_table_data!L14 ))), "-")</f>
        <v>-</v>
      </c>
      <c r="M16" s="240" t="str">
        <f>IF(ISNUMBER(inequalities_table_data!M14), IF(inequalities_table_data!M14=-999,"NA",IF(inequalities_table_data!M14&gt;99, "&gt;99", IF(inequalities_table_data!M14&lt;1, "&lt;1",inequalities_table_data!M14 ))), "-")</f>
        <v>-</v>
      </c>
      <c r="N16" s="240" t="str">
        <f>IF(ISNUMBER(inequalities_table_data!N14), IF(inequalities_table_data!N14=-999,"NA",IF(inequalities_table_data!N14&gt;99, "&gt;99", IF(inequalities_table_data!N14&lt;1, "&lt;1",inequalities_table_data!N14 ))), "-")</f>
        <v>-</v>
      </c>
      <c r="P16" s="347" t="str">
        <f>inequalities_table_data!P14</f>
        <v>Belize</v>
      </c>
      <c r="Q16" s="348">
        <f>inequalities_table_data!Q14</f>
        <v>2017</v>
      </c>
      <c r="R16" s="238" t="str">
        <f>inequalities_table_data!R14</f>
        <v>Poorest</v>
      </c>
      <c r="S16" s="239">
        <f>IF(ISNUMBER(inequalities_table_data!S14), IF(inequalities_table_data!S14=-999,"NA",IF(inequalities_table_data!S14&gt;99, "&gt;99", IF(inequalities_table_data!S14&lt;1, "&lt;1",inequalities_table_data!S14 ))), "-")</f>
        <v>96.655390000000011</v>
      </c>
      <c r="T16" s="240" t="str">
        <f>IF(ISNUMBER(inequalities_table_data!T14), IF(inequalities_table_data!T14=-999,"NA",IF(inequalities_table_data!T14&gt;99, "&gt;99", IF(inequalities_table_data!T14&lt;1, "&lt;1",inequalities_table_data!T14 ))), "-")</f>
        <v>&lt;1</v>
      </c>
      <c r="U16" s="240">
        <f>IF(ISNUMBER(inequalities_table_data!U14), IF(inequalities_table_data!U14=-999,"NA",IF(inequalities_table_data!U14&gt;99, "&gt;99", IF(inequalities_table_data!U14&lt;1, "&lt;1",inequalities_table_data!U14 ))), "-")</f>
        <v>2.30884</v>
      </c>
      <c r="V16" s="240" t="str">
        <f>IF(ISNUMBER(inequalities_table_data!V14), IF(inequalities_table_data!V14=-999,"NA",IF(inequalities_table_data!V14&gt;99, "&gt;99", IF(inequalities_table_data!V14&lt;1, "&lt;1",inequalities_table_data!V14 ))), "-")</f>
        <v>&lt;1</v>
      </c>
      <c r="W16" s="241">
        <f>IF(ISNUMBER(inequalities_table_data!W14), IF(inequalities_table_data!W14=-999,"NA",IF(inequalities_table_data!W14&gt;99, "&gt;99", IF(inequalities_table_data!W14&lt;1, "&lt;1",inequalities_table_data!W14 ))), "-")</f>
        <v>69.41940000000001</v>
      </c>
      <c r="X16" s="240">
        <f>IF(ISNUMBER(inequalities_table_data!X14), IF(inequalities_table_data!X14=-999,"NA",IF(inequalities_table_data!X14&gt;99, "&gt;99", IF(inequalities_table_data!X14&lt;1, "&lt;1",inequalities_table_data!X14 ))), "-")</f>
        <v>11.20462</v>
      </c>
      <c r="Y16" s="240">
        <f>IF(ISNUMBER(inequalities_table_data!Y14), IF(inequalities_table_data!Y14=-999,"NA",IF(inequalities_table_data!Y14&gt;99, "&gt;99", IF(inequalities_table_data!Y14&lt;1, "&lt;1",inequalities_table_data!Y14 ))), "-")</f>
        <v>15.378060000000001</v>
      </c>
      <c r="Z16" s="240">
        <f>IF(ISNUMBER(inequalities_table_data!Z14), IF(inequalities_table_data!Z14=-999,"NA",IF(inequalities_table_data!Z14&gt;99, "&gt;99", IF(inequalities_table_data!Z14&lt;1, "&lt;1",inequalities_table_data!Z14 ))), "-")</f>
        <v>3.9979200000000001</v>
      </c>
      <c r="AA16" s="242">
        <f>IF(ISNUMBER(inequalities_table_data!AA14), IF(inequalities_table_data!AA14=-999,"NA",IF(inequalities_table_data!AA14&gt;99, "&gt;99", IF(inequalities_table_data!AA14&lt;1, "&lt;1",inequalities_table_data!AA14 ))), "-")</f>
        <v>85.120933532714844</v>
      </c>
      <c r="AB16" s="240">
        <f>IF(ISNUMBER(inequalities_table_data!AB14), IF(inequalities_table_data!AB14=-999,"NA",IF(inequalities_table_data!AB14&gt;99, "&gt;99", IF(inequalities_table_data!AB14&lt;1, "&lt;1",inequalities_table_data!AB14 ))), "-")</f>
        <v>13.562997817993164</v>
      </c>
      <c r="AC16" s="240">
        <f>IF(ISNUMBER(inequalities_table_data!AC14), IF(inequalities_table_data!AC14=-999,"NA",IF(inequalities_table_data!AC14&gt;99, "&gt;99", IF(inequalities_table_data!AC14&lt;1, "&lt;1",inequalities_table_data!AC14 ))), "-")</f>
        <v>1.3160690069198608</v>
      </c>
    </row>
    <row r="17" x14ac:dyDescent="0.25">
      <c r="A17" s="347" t="str">
        <f>inequalities_table_data!A15</f>
        <v>Belize</v>
      </c>
      <c r="B17" s="348">
        <f>inequalities_table_data!B15</f>
        <v>2000</v>
      </c>
      <c r="C17" s="238" t="str">
        <f>inequalities_table_data!C15</f>
        <v>Richest</v>
      </c>
      <c r="D17" s="239" t="str">
        <f>IF(ISNUMBER(inequalities_table_data!D15), IF(inequalities_table_data!D15=-999,"NA",IF(inequalities_table_data!D15&gt;99, "&gt;99", IF(inequalities_table_data!D15&lt;1, "&lt;1",inequalities_table_data!D15 ))), "-")</f>
        <v>&gt;99</v>
      </c>
      <c r="E17" s="240" t="str">
        <f>IF(ISNUMBER(inequalities_table_data!E15), IF(inequalities_table_data!E15=-999,"NA",IF(inequalities_table_data!E15&gt;99, "&gt;99", IF(inequalities_table_data!E15&lt;1, "&lt;1",inequalities_table_data!E15 ))), "-")</f>
        <v>&lt;1</v>
      </c>
      <c r="F17" s="240" t="str">
        <f>IF(ISNUMBER(inequalities_table_data!F15), IF(inequalities_table_data!F15=-999,"NA",IF(inequalities_table_data!F15&gt;99, "&gt;99", IF(inequalities_table_data!F15&lt;1, "&lt;1",inequalities_table_data!F15 ))), "-")</f>
        <v>&lt;1</v>
      </c>
      <c r="G17" s="240" t="str">
        <f>IF(ISNUMBER(inequalities_table_data!G15), IF(inequalities_table_data!G15=-999,"NA",IF(inequalities_table_data!G15&gt;99, "&gt;99", IF(inequalities_table_data!G15&lt;1, "&lt;1",inequalities_table_data!G15 ))), "-")</f>
        <v>&lt;1</v>
      </c>
      <c r="H17" s="241">
        <f>IF(ISNUMBER(inequalities_table_data!H15), IF(inequalities_table_data!H15=-999,"NA",IF(inequalities_table_data!H15&gt;99, "&gt;99", IF(inequalities_table_data!H15&lt;1, "&lt;1",inequalities_table_data!H15 ))), "-")</f>
        <v>97.298280000000005</v>
      </c>
      <c r="I17" s="240">
        <f>IF(ISNUMBER(inequalities_table_data!I15), IF(inequalities_table_data!I15=-999,"NA",IF(inequalities_table_data!I15&gt;99, "&gt;99", IF(inequalities_table_data!I15&lt;1, "&lt;1",inequalities_table_data!I15 ))), "-")</f>
        <v>1.5364700000000002</v>
      </c>
      <c r="J17" s="240">
        <f>IF(ISNUMBER(inequalities_table_data!J15), IF(inequalities_table_data!J15=-999,"NA",IF(inequalities_table_data!J15&gt;99, "&gt;99", IF(inequalities_table_data!J15&lt;1, "&lt;1",inequalities_table_data!J15 ))), "-")</f>
        <v>1.1652500000000001</v>
      </c>
      <c r="K17" s="240" t="str">
        <f>IF(ISNUMBER(inequalities_table_data!K15), IF(inequalities_table_data!K15=-999,"NA",IF(inequalities_table_data!K15&gt;99, "&gt;99", IF(inequalities_table_data!K15&lt;1, "&lt;1",inequalities_table_data!K15 ))), "-")</f>
        <v>&lt;1</v>
      </c>
      <c r="L17" s="242" t="str">
        <f>IF(ISNUMBER(inequalities_table_data!L15), IF(inequalities_table_data!L15=-999,"NA",IF(inequalities_table_data!L15&gt;99, "&gt;99", IF(inequalities_table_data!L15&lt;1, "&lt;1",inequalities_table_data!L15 ))), "-")</f>
        <v>-</v>
      </c>
      <c r="M17" s="240" t="str">
        <f>IF(ISNUMBER(inequalities_table_data!M15), IF(inequalities_table_data!M15=-999,"NA",IF(inequalities_table_data!M15&gt;99, "&gt;99", IF(inequalities_table_data!M15&lt;1, "&lt;1",inequalities_table_data!M15 ))), "-")</f>
        <v>-</v>
      </c>
      <c r="N17" s="240" t="str">
        <f>IF(ISNUMBER(inequalities_table_data!N15), IF(inequalities_table_data!N15=-999,"NA",IF(inequalities_table_data!N15&gt;99, "&gt;99", IF(inequalities_table_data!N15&lt;1, "&lt;1",inequalities_table_data!N15 ))), "-")</f>
        <v>-</v>
      </c>
      <c r="P17" s="347" t="str">
        <f>inequalities_table_data!P15</f>
        <v>Belize</v>
      </c>
      <c r="Q17" s="348">
        <f>inequalities_table_data!Q15</f>
        <v>2017</v>
      </c>
      <c r="R17" s="238" t="str">
        <f>inequalities_table_data!R15</f>
        <v>Richest</v>
      </c>
      <c r="S17" s="239">
        <f>IF(ISNUMBER(inequalities_table_data!S15), IF(inequalities_table_data!S15=-999,"NA",IF(inequalities_table_data!S15&gt;99, "&gt;99", IF(inequalities_table_data!S15&lt;1, "&lt;1",inequalities_table_data!S15 ))), "-")</f>
        <v>97.621580000000009</v>
      </c>
      <c r="T17" s="240" t="str">
        <f>IF(ISNUMBER(inequalities_table_data!T15), IF(inequalities_table_data!T15=-999,"NA",IF(inequalities_table_data!T15&gt;99, "&gt;99", IF(inequalities_table_data!T15&lt;1, "&lt;1",inequalities_table_data!T15 ))), "-")</f>
        <v>&lt;1</v>
      </c>
      <c r="U17" s="240">
        <f>IF(ISNUMBER(inequalities_table_data!U15), IF(inequalities_table_data!U15=-999,"NA",IF(inequalities_table_data!U15&gt;99, "&gt;99", IF(inequalities_table_data!U15&lt;1, "&lt;1",inequalities_table_data!U15 ))), "-")</f>
        <v>2.2360100000000003</v>
      </c>
      <c r="V17" s="240" t="str">
        <f>IF(ISNUMBER(inequalities_table_data!V15), IF(inequalities_table_data!V15=-999,"NA",IF(inequalities_table_data!V15&gt;99, "&gt;99", IF(inequalities_table_data!V15&lt;1, "&lt;1",inequalities_table_data!V15 ))), "-")</f>
        <v>&lt;1</v>
      </c>
      <c r="W17" s="241">
        <f>IF(ISNUMBER(inequalities_table_data!W15), IF(inequalities_table_data!W15=-999,"NA",IF(inequalities_table_data!W15&gt;99, "&gt;99", IF(inequalities_table_data!W15&lt;1, "&lt;1",inequalities_table_data!W15 ))), "-")</f>
        <v>98.378510000000006</v>
      </c>
      <c r="X17" s="240">
        <f>IF(ISNUMBER(inequalities_table_data!X15), IF(inequalities_table_data!X15=-999,"NA",IF(inequalities_table_data!X15&gt;99, "&gt;99", IF(inequalities_table_data!X15&lt;1, "&lt;1",inequalities_table_data!X15 ))), "-")</f>
        <v>1.5535300000000001</v>
      </c>
      <c r="Y17" s="240" t="str">
        <f>IF(ISNUMBER(inequalities_table_data!Y15), IF(inequalities_table_data!Y15=-999,"NA",IF(inequalities_table_data!Y15&gt;99, "&gt;99", IF(inequalities_table_data!Y15&lt;1, "&lt;1",inequalities_table_data!Y15 ))), "-")</f>
        <v>&lt;1</v>
      </c>
      <c r="Z17" s="240" t="str">
        <f>IF(ISNUMBER(inequalities_table_data!Z15), IF(inequalities_table_data!Z15=-999,"NA",IF(inequalities_table_data!Z15&gt;99, "&gt;99", IF(inequalities_table_data!Z15&lt;1, "&lt;1",inequalities_table_data!Z15 ))), "-")</f>
        <v>&lt;1</v>
      </c>
      <c r="AA17" s="242">
        <f>IF(ISNUMBER(inequalities_table_data!AA15), IF(inequalities_table_data!AA15=-999,"NA",IF(inequalities_table_data!AA15&gt;99, "&gt;99", IF(inequalities_table_data!AA15&lt;1, "&lt;1",inequalities_table_data!AA15 ))), "-")</f>
        <v>95.529289245605469</v>
      </c>
      <c r="AB17" s="240">
        <f>IF(ISNUMBER(inequalities_table_data!AB15), IF(inequalities_table_data!AB15=-999,"NA",IF(inequalities_table_data!AB15&gt;99, "&gt;99", IF(inequalities_table_data!AB15&lt;1, "&lt;1",inequalities_table_data!AB15 ))), "-")</f>
        <v>4.2197046279907227</v>
      </c>
      <c r="AC17" s="240" t="str">
        <f>IF(ISNUMBER(inequalities_table_data!AC15), IF(inequalities_table_data!AC15=-999,"NA",IF(inequalities_table_data!AC15&gt;99, "&gt;99", IF(inequalities_table_data!AC15&lt;1, "&lt;1",inequalities_table_data!AC15 ))), "-")</f>
        <v>&lt;1</v>
      </c>
    </row>
    <row r="18" x14ac:dyDescent="0.25">
      <c r="A18" s="347" t="str">
        <f>inequalities_table_data!A16</f>
        <v>Benin</v>
      </c>
      <c r="B18" s="348">
        <f>inequalities_table_data!B16</f>
        <v>2000</v>
      </c>
      <c r="C18" s="238" t="str">
        <f>inequalities_table_data!C16</f>
        <v>Poorest</v>
      </c>
      <c r="D18" s="239">
        <f>IF(ISNUMBER(inequalities_table_data!D16), IF(inequalities_table_data!D16=-999,"NA",IF(inequalities_table_data!D16&gt;99, "&gt;99", IF(inequalities_table_data!D16&lt;1, "&lt;1",inequalities_table_data!D16 ))), "-")</f>
        <v>40.837690000000002</v>
      </c>
      <c r="E18" s="240">
        <f>IF(ISNUMBER(inequalities_table_data!E16), IF(inequalities_table_data!E16=-999,"NA",IF(inequalities_table_data!E16&gt;99, "&gt;99", IF(inequalities_table_data!E16&lt;1, "&lt;1",inequalities_table_data!E16 ))), "-")</f>
        <v>7.0735200000000003</v>
      </c>
      <c r="F18" s="240">
        <f>IF(ISNUMBER(inequalities_table_data!F16), IF(inequalities_table_data!F16=-999,"NA",IF(inequalities_table_data!F16&gt;99, "&gt;99", IF(inequalities_table_data!F16&lt;1, "&lt;1",inequalities_table_data!F16 ))), "-")</f>
        <v>26.723120000000002</v>
      </c>
      <c r="G18" s="240">
        <f>IF(ISNUMBER(inequalities_table_data!G16), IF(inequalities_table_data!G16=-999,"NA",IF(inequalities_table_data!G16&gt;99, "&gt;99", IF(inequalities_table_data!G16&lt;1, "&lt;1",inequalities_table_data!G16 ))), "-")</f>
        <v>25.365670000000001</v>
      </c>
      <c r="H18" s="241" t="str">
        <f>IF(ISNUMBER(inequalities_table_data!H16), IF(inequalities_table_data!H16=-999,"NA",IF(inequalities_table_data!H16&gt;99, "&gt;99", IF(inequalities_table_data!H16&lt;1, "&lt;1",inequalities_table_data!H16 ))), "-")</f>
        <v>&lt;1</v>
      </c>
      <c r="I18" s="240">
        <f>IF(ISNUMBER(inequalities_table_data!I16), IF(inequalities_table_data!I16=-999,"NA",IF(inequalities_table_data!I16&gt;99, "&gt;99", IF(inequalities_table_data!I16&lt;1, "&lt;1",inequalities_table_data!I16 ))), "-")</f>
        <v>2.7877900000000002</v>
      </c>
      <c r="J18" s="240">
        <f>IF(ISNUMBER(inequalities_table_data!J16), IF(inequalities_table_data!J16=-999,"NA",IF(inequalities_table_data!J16&gt;99, "&gt;99", IF(inequalities_table_data!J16&lt;1, "&lt;1",inequalities_table_data!J16 ))), "-")</f>
        <v>2.8374100000000002</v>
      </c>
      <c r="K18" s="240">
        <f>IF(ISNUMBER(inequalities_table_data!K16), IF(inequalities_table_data!K16=-999,"NA",IF(inequalities_table_data!K16&gt;99, "&gt;99", IF(inequalities_table_data!K16&lt;1, "&lt;1",inequalities_table_data!K16 ))), "-")</f>
        <v>93.714740000000006</v>
      </c>
      <c r="L18" s="242" t="str">
        <f>IF(ISNUMBER(inequalities_table_data!L16), IF(inequalities_table_data!L16=-999,"NA",IF(inequalities_table_data!L16&gt;99, "&gt;99", IF(inequalities_table_data!L16&lt;1, "&lt;1",inequalities_table_data!L16 ))), "-")</f>
        <v>-</v>
      </c>
      <c r="M18" s="240" t="str">
        <f>IF(ISNUMBER(inequalities_table_data!M16), IF(inequalities_table_data!M16=-999,"NA",IF(inequalities_table_data!M16&gt;99, "&gt;99", IF(inequalities_table_data!M16&lt;1, "&lt;1",inequalities_table_data!M16 ))), "-")</f>
        <v>-</v>
      </c>
      <c r="N18" s="240" t="str">
        <f>IF(ISNUMBER(inequalities_table_data!N16), IF(inequalities_table_data!N16=-999,"NA",IF(inequalities_table_data!N16&gt;99, "&gt;99", IF(inequalities_table_data!N16&lt;1, "&lt;1",inequalities_table_data!N16 ))), "-")</f>
        <v>-</v>
      </c>
      <c r="P18" s="347" t="str">
        <f>inequalities_table_data!P16</f>
        <v>Benin</v>
      </c>
      <c r="Q18" s="348">
        <f>inequalities_table_data!Q16</f>
        <v>2017</v>
      </c>
      <c r="R18" s="238" t="str">
        <f>inequalities_table_data!R16</f>
        <v>Poorest</v>
      </c>
      <c r="S18" s="239">
        <f>IF(ISNUMBER(inequalities_table_data!S16), IF(inequalities_table_data!S16=-999,"NA",IF(inequalities_table_data!S16&gt;99, "&gt;99", IF(inequalities_table_data!S16&lt;1, "&lt;1",inequalities_table_data!S16 ))), "-")</f>
        <v>55.889910000000008</v>
      </c>
      <c r="T18" s="240">
        <f>IF(ISNUMBER(inequalities_table_data!T16), IF(inequalities_table_data!T16=-999,"NA",IF(inequalities_table_data!T16&gt;99, "&gt;99", IF(inequalities_table_data!T16&lt;1, "&lt;1",inequalities_table_data!T16 ))), "-")</f>
        <v>9.6807200000000009</v>
      </c>
      <c r="U18" s="240">
        <f>IF(ISNUMBER(inequalities_table_data!U16), IF(inequalities_table_data!U16=-999,"NA",IF(inequalities_table_data!U16&gt;99, "&gt;99", IF(inequalities_table_data!U16&lt;1, "&lt;1",inequalities_table_data!U16 ))), "-")</f>
        <v>22.526970000000002</v>
      </c>
      <c r="V18" s="240">
        <f>IF(ISNUMBER(inequalities_table_data!V16), IF(inequalities_table_data!V16=-999,"NA",IF(inequalities_table_data!V16&gt;99, "&gt;99", IF(inequalities_table_data!V16&lt;1, "&lt;1",inequalities_table_data!V16 ))), "-")</f>
        <v>11.9024</v>
      </c>
      <c r="W18" s="241" t="str">
        <f>IF(ISNUMBER(inequalities_table_data!W16), IF(inequalities_table_data!W16=-999,"NA",IF(inequalities_table_data!W16&gt;99, "&gt;99", IF(inequalities_table_data!W16&lt;1, "&lt;1",inequalities_table_data!W16 ))), "-")</f>
        <v>&lt;1</v>
      </c>
      <c r="X18" s="240">
        <f>IF(ISNUMBER(inequalities_table_data!X16), IF(inequalities_table_data!X16=-999,"NA",IF(inequalities_table_data!X16&gt;99, "&gt;99", IF(inequalities_table_data!X16&lt;1, "&lt;1",inequalities_table_data!X16 ))), "-")</f>
        <v>3.5873900000000001</v>
      </c>
      <c r="Y18" s="240">
        <f>IF(ISNUMBER(inequalities_table_data!Y16), IF(inequalities_table_data!Y16=-999,"NA",IF(inequalities_table_data!Y16&gt;99, "&gt;99", IF(inequalities_table_data!Y16&lt;1, "&lt;1",inequalities_table_data!Y16 ))), "-")</f>
        <v>3.8192600000000003</v>
      </c>
      <c r="Z18" s="240">
        <f>IF(ISNUMBER(inequalities_table_data!Z16), IF(inequalities_table_data!Z16=-999,"NA",IF(inequalities_table_data!Z16&gt;99, "&gt;99", IF(inequalities_table_data!Z16&lt;1, "&lt;1",inequalities_table_data!Z16 ))), "-")</f>
        <v>91.743980000000008</v>
      </c>
      <c r="AA18" s="242">
        <f>IF(ISNUMBER(inequalities_table_data!AA16), IF(inequalities_table_data!AA16=-999,"NA",IF(inequalities_table_data!AA16&gt;99, "&gt;99", IF(inequalities_table_data!AA16&lt;1, "&lt;1",inequalities_table_data!AA16 ))), "-")</f>
        <v>4.3175592422485352</v>
      </c>
      <c r="AB18" s="240">
        <f>IF(ISNUMBER(inequalities_table_data!AB16), IF(inequalities_table_data!AB16=-999,"NA",IF(inequalities_table_data!AB16&gt;99, "&gt;99", IF(inequalities_table_data!AB16&lt;1, "&lt;1",inequalities_table_data!AB16 ))), "-")</f>
        <v>11.468182563781738</v>
      </c>
      <c r="AC18" s="240">
        <f>IF(ISNUMBER(inequalities_table_data!AC16), IF(inequalities_table_data!AC16=-999,"NA",IF(inequalities_table_data!AC16&gt;99, "&gt;99", IF(inequalities_table_data!AC16&lt;1, "&lt;1",inequalities_table_data!AC16 ))), "-")</f>
        <v>84.214256286621094</v>
      </c>
    </row>
    <row r="19" x14ac:dyDescent="0.25">
      <c r="A19" s="347" t="str">
        <f>inequalities_table_data!A17</f>
        <v>Benin</v>
      </c>
      <c r="B19" s="348">
        <f>inequalities_table_data!B17</f>
        <v>2000</v>
      </c>
      <c r="C19" s="238" t="str">
        <f>inequalities_table_data!C17</f>
        <v>Richest</v>
      </c>
      <c r="D19" s="239">
        <f>IF(ISNUMBER(inequalities_table_data!D17), IF(inequalities_table_data!D17=-999,"NA",IF(inequalities_table_data!D17&gt;99, "&gt;99", IF(inequalities_table_data!D17&lt;1, "&lt;1",inequalities_table_data!D17 ))), "-")</f>
        <v>90.544460000000001</v>
      </c>
      <c r="E19" s="240">
        <f>IF(ISNUMBER(inequalities_table_data!E17), IF(inequalities_table_data!E17=-999,"NA",IF(inequalities_table_data!E17&gt;99, "&gt;99", IF(inequalities_table_data!E17&lt;1, "&lt;1",inequalities_table_data!E17 ))), "-")</f>
        <v>1.0218500000000001</v>
      </c>
      <c r="F19" s="240">
        <f>IF(ISNUMBER(inequalities_table_data!F17), IF(inequalities_table_data!F17=-999,"NA",IF(inequalities_table_data!F17&gt;99, "&gt;99", IF(inequalities_table_data!F17&lt;1, "&lt;1",inequalities_table_data!F17 ))), "-")</f>
        <v>8.1236500000000014</v>
      </c>
      <c r="G19" s="240" t="str">
        <f>IF(ISNUMBER(inequalities_table_data!G17), IF(inequalities_table_data!G17=-999,"NA",IF(inequalities_table_data!G17&gt;99, "&gt;99", IF(inequalities_table_data!G17&lt;1, "&lt;1",inequalities_table_data!G17 ))), "-")</f>
        <v>&lt;1</v>
      </c>
      <c r="H19" s="241">
        <f>IF(ISNUMBER(inequalities_table_data!H17), IF(inequalities_table_data!H17=-999,"NA",IF(inequalities_table_data!H17&gt;99, "&gt;99", IF(inequalities_table_data!H17&lt;1, "&lt;1",inequalities_table_data!H17 ))), "-")</f>
        <v>47.150700000000001</v>
      </c>
      <c r="I19" s="240">
        <f>IF(ISNUMBER(inequalities_table_data!I17), IF(inequalities_table_data!I17=-999,"NA",IF(inequalities_table_data!I17&gt;99, "&gt;99", IF(inequalities_table_data!I17&lt;1, "&lt;1",inequalities_table_data!I17 ))), "-")</f>
        <v>36.305600000000005</v>
      </c>
      <c r="J19" s="240">
        <f>IF(ISNUMBER(inequalities_table_data!J17), IF(inequalities_table_data!J17=-999,"NA",IF(inequalities_table_data!J17&gt;99, "&gt;99", IF(inequalities_table_data!J17&lt;1, "&lt;1",inequalities_table_data!J17 ))), "-")</f>
        <v>5.2828900000000001</v>
      </c>
      <c r="K19" s="240">
        <f>IF(ISNUMBER(inequalities_table_data!K17), IF(inequalities_table_data!K17=-999,"NA",IF(inequalities_table_data!K17&gt;99, "&gt;99", IF(inequalities_table_data!K17&lt;1, "&lt;1",inequalities_table_data!K17 ))), "-")</f>
        <v>11.260810000000001</v>
      </c>
      <c r="L19" s="242" t="str">
        <f>IF(ISNUMBER(inequalities_table_data!L17), IF(inequalities_table_data!L17=-999,"NA",IF(inequalities_table_data!L17&gt;99, "&gt;99", IF(inequalities_table_data!L17&lt;1, "&lt;1",inequalities_table_data!L17 ))), "-")</f>
        <v>-</v>
      </c>
      <c r="M19" s="240" t="str">
        <f>IF(ISNUMBER(inequalities_table_data!M17), IF(inequalities_table_data!M17=-999,"NA",IF(inequalities_table_data!M17&gt;99, "&gt;99", IF(inequalities_table_data!M17&lt;1, "&lt;1",inequalities_table_data!M17 ))), "-")</f>
        <v>-</v>
      </c>
      <c r="N19" s="240" t="str">
        <f>IF(ISNUMBER(inequalities_table_data!N17), IF(inequalities_table_data!N17=-999,"NA",IF(inequalities_table_data!N17&gt;99, "&gt;99", IF(inequalities_table_data!N17&lt;1, "&lt;1",inequalities_table_data!N17 ))), "-")</f>
        <v>-</v>
      </c>
      <c r="P19" s="347" t="str">
        <f>inequalities_table_data!P17</f>
        <v>Benin</v>
      </c>
      <c r="Q19" s="348">
        <f>inequalities_table_data!Q17</f>
        <v>2017</v>
      </c>
      <c r="R19" s="238" t="str">
        <f>inequalities_table_data!R17</f>
        <v>Richest</v>
      </c>
      <c r="S19" s="239">
        <f>IF(ISNUMBER(inequalities_table_data!S17), IF(inequalities_table_data!S17=-999,"NA",IF(inequalities_table_data!S17&gt;99, "&gt;99", IF(inequalities_table_data!S17&lt;1, "&lt;1",inequalities_table_data!S17 ))), "-")</f>
        <v>89.926700000000011</v>
      </c>
      <c r="T19" s="240">
        <f>IF(ISNUMBER(inequalities_table_data!T17), IF(inequalities_table_data!T17=-999,"NA",IF(inequalities_table_data!T17&gt;99, "&gt;99", IF(inequalities_table_data!T17&lt;1, "&lt;1",inequalities_table_data!T17 ))), "-")</f>
        <v>1.01488</v>
      </c>
      <c r="U19" s="240">
        <f>IF(ISNUMBER(inequalities_table_data!U17), IF(inequalities_table_data!U17=-999,"NA",IF(inequalities_table_data!U17&gt;99, "&gt;99", IF(inequalities_table_data!U17&lt;1, "&lt;1",inequalities_table_data!U17 ))), "-")</f>
        <v>8.9671600000000016</v>
      </c>
      <c r="V19" s="240" t="str">
        <f>IF(ISNUMBER(inequalities_table_data!V17), IF(inequalities_table_data!V17=-999,"NA",IF(inequalities_table_data!V17&gt;99, "&gt;99", IF(inequalities_table_data!V17&lt;1, "&lt;1",inequalities_table_data!V17 ))), "-")</f>
        <v>&lt;1</v>
      </c>
      <c r="W19" s="241">
        <f>IF(ISNUMBER(inequalities_table_data!W17), IF(inequalities_table_data!W17=-999,"NA",IF(inequalities_table_data!W17&gt;99, "&gt;99", IF(inequalities_table_data!W17&lt;1, "&lt;1",inequalities_table_data!W17 ))), "-")</f>
        <v>46.131430000000002</v>
      </c>
      <c r="X19" s="240">
        <f>IF(ISNUMBER(inequalities_table_data!X17), IF(inequalities_table_data!X17=-999,"NA",IF(inequalities_table_data!X17&gt;99, "&gt;99", IF(inequalities_table_data!X17&lt;1, "&lt;1",inequalities_table_data!X17 ))), "-")</f>
        <v>35.520770000000006</v>
      </c>
      <c r="Y19" s="240">
        <f>IF(ISNUMBER(inequalities_table_data!Y17), IF(inequalities_table_data!Y17=-999,"NA",IF(inequalities_table_data!Y17&gt;99, "&gt;99", IF(inequalities_table_data!Y17&lt;1, "&lt;1",inequalities_table_data!Y17 ))), "-")</f>
        <v>12.410740000000001</v>
      </c>
      <c r="Z19" s="240">
        <f>IF(ISNUMBER(inequalities_table_data!Z17), IF(inequalities_table_data!Z17=-999,"NA",IF(inequalities_table_data!Z17&gt;99, "&gt;99", IF(inequalities_table_data!Z17&lt;1, "&lt;1",inequalities_table_data!Z17 ))), "-")</f>
        <v>5.9370600000000007</v>
      </c>
      <c r="AA19" s="242">
        <f>IF(ISNUMBER(inequalities_table_data!AA17), IF(inequalities_table_data!AA17=-999,"NA",IF(inequalities_table_data!AA17&gt;99, "&gt;99", IF(inequalities_table_data!AA17&lt;1, "&lt;1",inequalities_table_data!AA17 ))), "-")</f>
        <v>26.077880859375</v>
      </c>
      <c r="AB19" s="240">
        <f>IF(ISNUMBER(inequalities_table_data!AB17), IF(inequalities_table_data!AB17=-999,"NA",IF(inequalities_table_data!AB17&gt;99, "&gt;99", IF(inequalities_table_data!AB17&lt;1, "&lt;1",inequalities_table_data!AB17 ))), "-")</f>
        <v>9.0837488174438477</v>
      </c>
      <c r="AC19" s="240">
        <f>IF(ISNUMBER(inequalities_table_data!AC17), IF(inequalities_table_data!AC17=-999,"NA",IF(inequalities_table_data!AC17&gt;99, "&gt;99", IF(inequalities_table_data!AC17&lt;1, "&lt;1",inequalities_table_data!AC17 ))), "-")</f>
        <v>64.838371276855469</v>
      </c>
    </row>
    <row r="20" x14ac:dyDescent="0.25">
      <c r="A20" s="347" t="str">
        <f>inequalities_table_data!A18</f>
        <v>Bolivia (Plurinational State of)</v>
      </c>
      <c r="B20" s="348">
        <f>inequalities_table_data!B18</f>
        <v>2000</v>
      </c>
      <c r="C20" s="238" t="str">
        <f>inequalities_table_data!C18</f>
        <v>Poorest</v>
      </c>
      <c r="D20" s="239">
        <f>IF(ISNUMBER(inequalities_table_data!D18), IF(inequalities_table_data!D18=-999,"NA",IF(inequalities_table_data!D18&gt;99, "&gt;99", IF(inequalities_table_data!D18&lt;1, "&lt;1",inequalities_table_data!D18 ))), "-")</f>
        <v>42.778530000000003</v>
      </c>
      <c r="E20" s="240" t="str">
        <f>IF(ISNUMBER(inequalities_table_data!E18), IF(inequalities_table_data!E18=-999,"NA",IF(inequalities_table_data!E18&gt;99, "&gt;99", IF(inequalities_table_data!E18&lt;1, "&lt;1",inequalities_table_data!E18 ))), "-")</f>
        <v>&lt;1</v>
      </c>
      <c r="F20" s="240">
        <f>IF(ISNUMBER(inequalities_table_data!F18), IF(inequalities_table_data!F18=-999,"NA",IF(inequalities_table_data!F18&gt;99, "&gt;99", IF(inequalities_table_data!F18&lt;1, "&lt;1",inequalities_table_data!F18 ))), "-")</f>
        <v>23.936000000000003</v>
      </c>
      <c r="G20" s="240">
        <f>IF(ISNUMBER(inequalities_table_data!G18), IF(inequalities_table_data!G18=-999,"NA",IF(inequalities_table_data!G18&gt;99, "&gt;99", IF(inequalities_table_data!G18&lt;1, "&lt;1",inequalities_table_data!G18 ))), "-")</f>
        <v>33.024950000000004</v>
      </c>
      <c r="H20" s="241">
        <f>IF(ISNUMBER(inequalities_table_data!H18), IF(inequalities_table_data!H18=-999,"NA",IF(inequalities_table_data!H18&gt;99, "&gt;99", IF(inequalities_table_data!H18&lt;1, "&lt;1",inequalities_table_data!H18 ))), "-")</f>
        <v>9.1417300000000008</v>
      </c>
      <c r="I20" s="240">
        <f>IF(ISNUMBER(inequalities_table_data!I18), IF(inequalities_table_data!I18=-999,"NA",IF(inequalities_table_data!I18&gt;99, "&gt;99", IF(inequalities_table_data!I18&lt;1, "&lt;1",inequalities_table_data!I18 ))), "-")</f>
        <v>4.3205400000000003</v>
      </c>
      <c r="J20" s="240">
        <f>IF(ISNUMBER(inequalities_table_data!J18), IF(inequalities_table_data!J18=-999,"NA",IF(inequalities_table_data!J18&gt;99, "&gt;99", IF(inequalities_table_data!J18&lt;1, "&lt;1",inequalities_table_data!J18 ))), "-")</f>
        <v>12.48104</v>
      </c>
      <c r="K20" s="240">
        <f>IF(ISNUMBER(inequalities_table_data!K18), IF(inequalities_table_data!K18=-999,"NA",IF(inequalities_table_data!K18&gt;99, "&gt;99", IF(inequalities_table_data!K18&lt;1, "&lt;1",inequalities_table_data!K18 ))), "-")</f>
        <v>74.056690000000003</v>
      </c>
      <c r="L20" s="242" t="str">
        <f>IF(ISNUMBER(inequalities_table_data!L18), IF(inequalities_table_data!L18=-999,"NA",IF(inequalities_table_data!L18&gt;99, "&gt;99", IF(inequalities_table_data!L18&lt;1, "&lt;1",inequalities_table_data!L18 ))), "-")</f>
        <v>-</v>
      </c>
      <c r="M20" s="240" t="str">
        <f>IF(ISNUMBER(inequalities_table_data!M18), IF(inequalities_table_data!M18=-999,"NA",IF(inequalities_table_data!M18&gt;99, "&gt;99", IF(inequalities_table_data!M18&lt;1, "&lt;1",inequalities_table_data!M18 ))), "-")</f>
        <v>-</v>
      </c>
      <c r="N20" s="240" t="str">
        <f>IF(ISNUMBER(inequalities_table_data!N18), IF(inequalities_table_data!N18=-999,"NA",IF(inequalities_table_data!N18&gt;99, "&gt;99", IF(inequalities_table_data!N18&lt;1, "&lt;1",inequalities_table_data!N18 ))), "-")</f>
        <v>-</v>
      </c>
      <c r="P20" s="347" t="str">
        <f>inequalities_table_data!P18</f>
        <v>Bolivia (Plurinational State of)</v>
      </c>
      <c r="Q20" s="348">
        <f>inequalities_table_data!Q18</f>
        <v>2017</v>
      </c>
      <c r="R20" s="238" t="str">
        <f>inequalities_table_data!R18</f>
        <v>Poorest</v>
      </c>
      <c r="S20" s="239">
        <f>IF(ISNUMBER(inequalities_table_data!S18), IF(inequalities_table_data!S18=-999,"NA",IF(inequalities_table_data!S18&gt;99, "&gt;99", IF(inequalities_table_data!S18&lt;1, "&lt;1",inequalities_table_data!S18 ))), "-")</f>
        <v>79.46887000000001</v>
      </c>
      <c r="T20" s="240" t="str">
        <f>IF(ISNUMBER(inequalities_table_data!T18), IF(inequalities_table_data!T18=-999,"NA",IF(inequalities_table_data!T18&gt;99, "&gt;99", IF(inequalities_table_data!T18&lt;1, "&lt;1",inequalities_table_data!T18 ))), "-")</f>
        <v>&lt;1</v>
      </c>
      <c r="U20" s="240">
        <f>IF(ISNUMBER(inequalities_table_data!U18), IF(inequalities_table_data!U18=-999,"NA",IF(inequalities_table_data!U18&gt;99, "&gt;99", IF(inequalities_table_data!U18&lt;1, "&lt;1",inequalities_table_data!U18 ))), "-")</f>
        <v>7.0098600000000006</v>
      </c>
      <c r="V20" s="240">
        <f>IF(ISNUMBER(inequalities_table_data!V18), IF(inequalities_table_data!V18=-999,"NA",IF(inequalities_table_data!V18&gt;99, "&gt;99", IF(inequalities_table_data!V18&lt;1, "&lt;1",inequalities_table_data!V18 ))), "-")</f>
        <v>13.037300000000002</v>
      </c>
      <c r="W20" s="241">
        <f>IF(ISNUMBER(inequalities_table_data!W18), IF(inequalities_table_data!W18=-999,"NA",IF(inequalities_table_data!W18&gt;99, "&gt;99", IF(inequalities_table_data!W18&lt;1, "&lt;1",inequalities_table_data!W18 ))), "-")</f>
        <v>20.011340000000001</v>
      </c>
      <c r="X20" s="240">
        <f>IF(ISNUMBER(inequalities_table_data!X18), IF(inequalities_table_data!X18=-999,"NA",IF(inequalities_table_data!X18&gt;99, "&gt;99", IF(inequalities_table_data!X18&lt;1, "&lt;1",inequalities_table_data!X18 ))), "-")</f>
        <v>9.4577000000000009</v>
      </c>
      <c r="Y20" s="240">
        <f>IF(ISNUMBER(inequalities_table_data!Y18), IF(inequalities_table_data!Y18=-999,"NA",IF(inequalities_table_data!Y18&gt;99, "&gt;99", IF(inequalities_table_data!Y18&lt;1, "&lt;1",inequalities_table_data!Y18 ))), "-")</f>
        <v>21.431330000000003</v>
      </c>
      <c r="Z20" s="240">
        <f>IF(ISNUMBER(inequalities_table_data!Z18), IF(inequalities_table_data!Z18=-999,"NA",IF(inequalities_table_data!Z18&gt;99, "&gt;99", IF(inequalities_table_data!Z18&lt;1, "&lt;1",inequalities_table_data!Z18 ))), "-")</f>
        <v>49.099630000000005</v>
      </c>
      <c r="AA20" s="242">
        <f>IF(ISNUMBER(inequalities_table_data!AA18), IF(inequalities_table_data!AA18=-999,"NA",IF(inequalities_table_data!AA18&gt;99, "&gt;99", IF(inequalities_table_data!AA18&lt;1, "&lt;1",inequalities_table_data!AA18 ))), "-")</f>
        <v>7.0880331993103027</v>
      </c>
      <c r="AB20" s="240">
        <f>IF(ISNUMBER(inequalities_table_data!AB18), IF(inequalities_table_data!AB18=-999,"NA",IF(inequalities_table_data!AB18&gt;99, "&gt;99", IF(inequalities_table_data!AB18&lt;1, "&lt;1",inequalities_table_data!AB18 ))), "-")</f>
        <v>42.923824310302734</v>
      </c>
      <c r="AC20" s="240">
        <f>IF(ISNUMBER(inequalities_table_data!AC18), IF(inequalities_table_data!AC18=-999,"NA",IF(inequalities_table_data!AC18&gt;99, "&gt;99", IF(inequalities_table_data!AC18&lt;1, "&lt;1",inequalities_table_data!AC18 ))), "-")</f>
        <v>49.988143920898438</v>
      </c>
    </row>
    <row r="21" x14ac:dyDescent="0.25">
      <c r="A21" s="347" t="str">
        <f>inequalities_table_data!A19</f>
        <v>Bolivia (Plurinational State of)</v>
      </c>
      <c r="B21" s="348">
        <f>inequalities_table_data!B19</f>
        <v>2000</v>
      </c>
      <c r="C21" s="238" t="str">
        <f>inequalities_table_data!C19</f>
        <v>Richest</v>
      </c>
      <c r="D21" s="239" t="str">
        <f>IF(ISNUMBER(inequalities_table_data!D19), IF(inequalities_table_data!D19=-999,"NA",IF(inequalities_table_data!D19&gt;99, "&gt;99", IF(inequalities_table_data!D19&lt;1, "&lt;1",inequalities_table_data!D19 ))), "-")</f>
        <v>&gt;99</v>
      </c>
      <c r="E21" s="240" t="str">
        <f>IF(ISNUMBER(inequalities_table_data!E19), IF(inequalities_table_data!E19=-999,"NA",IF(inequalities_table_data!E19&gt;99, "&gt;99", IF(inequalities_table_data!E19&lt;1, "&lt;1",inequalities_table_data!E19 ))), "-")</f>
        <v>&lt;1</v>
      </c>
      <c r="F21" s="240" t="str">
        <f>IF(ISNUMBER(inequalities_table_data!F19), IF(inequalities_table_data!F19=-999,"NA",IF(inequalities_table_data!F19&gt;99, "&gt;99", IF(inequalities_table_data!F19&lt;1, "&lt;1",inequalities_table_data!F19 ))), "-")</f>
        <v>&lt;1</v>
      </c>
      <c r="G21" s="240" t="str">
        <f>IF(ISNUMBER(inequalities_table_data!G19), IF(inequalities_table_data!G19=-999,"NA",IF(inequalities_table_data!G19&gt;99, "&gt;99", IF(inequalities_table_data!G19&lt;1, "&lt;1",inequalities_table_data!G19 ))), "-")</f>
        <v>&lt;1</v>
      </c>
      <c r="H21" s="241">
        <f>IF(ISNUMBER(inequalities_table_data!H19), IF(inequalities_table_data!H19=-999,"NA",IF(inequalities_table_data!H19&gt;99, "&gt;99", IF(inequalities_table_data!H19&lt;1, "&lt;1",inequalities_table_data!H19 ))), "-")</f>
        <v>80.64349</v>
      </c>
      <c r="I21" s="240">
        <f>IF(ISNUMBER(inequalities_table_data!I19), IF(inequalities_table_data!I19=-999,"NA",IF(inequalities_table_data!I19&gt;99, "&gt;99", IF(inequalities_table_data!I19&lt;1, "&lt;1",inequalities_table_data!I19 ))), "-")</f>
        <v>9.1667300000000012</v>
      </c>
      <c r="J21" s="240">
        <f>IF(ISNUMBER(inequalities_table_data!J19), IF(inequalities_table_data!J19=-999,"NA",IF(inequalities_table_data!J19&gt;99, "&gt;99", IF(inequalities_table_data!J19&lt;1, "&lt;1",inequalities_table_data!J19 ))), "-")</f>
        <v>8.70181</v>
      </c>
      <c r="K21" s="240">
        <f>IF(ISNUMBER(inequalities_table_data!K19), IF(inequalities_table_data!K19=-999,"NA",IF(inequalities_table_data!K19&gt;99, "&gt;99", IF(inequalities_table_data!K19&lt;1, "&lt;1",inequalities_table_data!K19 ))), "-")</f>
        <v>1.4879600000000002</v>
      </c>
      <c r="L21" s="242" t="str">
        <f>IF(ISNUMBER(inequalities_table_data!L19), IF(inequalities_table_data!L19=-999,"NA",IF(inequalities_table_data!L19&gt;99, "&gt;99", IF(inequalities_table_data!L19&lt;1, "&lt;1",inequalities_table_data!L19 ))), "-")</f>
        <v>-</v>
      </c>
      <c r="M21" s="240" t="str">
        <f>IF(ISNUMBER(inequalities_table_data!M19), IF(inequalities_table_data!M19=-999,"NA",IF(inequalities_table_data!M19&gt;99, "&gt;99", IF(inequalities_table_data!M19&lt;1, "&lt;1",inequalities_table_data!M19 ))), "-")</f>
        <v>-</v>
      </c>
      <c r="N21" s="240" t="str">
        <f>IF(ISNUMBER(inequalities_table_data!N19), IF(inequalities_table_data!N19=-999,"NA",IF(inequalities_table_data!N19&gt;99, "&gt;99", IF(inequalities_table_data!N19&lt;1, "&lt;1",inequalities_table_data!N19 ))), "-")</f>
        <v>-</v>
      </c>
      <c r="P21" s="347" t="str">
        <f>inequalities_table_data!P19</f>
        <v>Bolivia (Plurinational State of)</v>
      </c>
      <c r="Q21" s="348">
        <f>inequalities_table_data!Q19</f>
        <v>2017</v>
      </c>
      <c r="R21" s="238" t="str">
        <f>inequalities_table_data!R19</f>
        <v>Richest</v>
      </c>
      <c r="S21" s="239" t="str">
        <f>IF(ISNUMBER(inequalities_table_data!S19), IF(inequalities_table_data!S19=-999,"NA",IF(inequalities_table_data!S19&gt;99, "&gt;99", IF(inequalities_table_data!S19&lt;1, "&lt;1",inequalities_table_data!S19 ))), "-")</f>
        <v>&gt;99</v>
      </c>
      <c r="T21" s="240" t="str">
        <f>IF(ISNUMBER(inequalities_table_data!T19), IF(inequalities_table_data!T19=-999,"NA",IF(inequalities_table_data!T19&gt;99, "&gt;99", IF(inequalities_table_data!T19&lt;1, "&lt;1",inequalities_table_data!T19 ))), "-")</f>
        <v>&lt;1</v>
      </c>
      <c r="U21" s="240" t="str">
        <f>IF(ISNUMBER(inequalities_table_data!U19), IF(inequalities_table_data!U19=-999,"NA",IF(inequalities_table_data!U19&gt;99, "&gt;99", IF(inequalities_table_data!U19&lt;1, "&lt;1",inequalities_table_data!U19 ))), "-")</f>
        <v>&lt;1</v>
      </c>
      <c r="V21" s="240" t="str">
        <f>IF(ISNUMBER(inequalities_table_data!V19), IF(inequalities_table_data!V19=-999,"NA",IF(inequalities_table_data!V19&gt;99, "&gt;99", IF(inequalities_table_data!V19&lt;1, "&lt;1",inequalities_table_data!V19 ))), "-")</f>
        <v>&lt;1</v>
      </c>
      <c r="W21" s="241">
        <f>IF(ISNUMBER(inequalities_table_data!W19), IF(inequalities_table_data!W19=-999,"NA",IF(inequalities_table_data!W19&gt;99, "&gt;99", IF(inequalities_table_data!W19&lt;1, "&lt;1",inequalities_table_data!W19 ))), "-")</f>
        <v>87.299970000000002</v>
      </c>
      <c r="X21" s="240">
        <f>IF(ISNUMBER(inequalities_table_data!X19), IF(inequalities_table_data!X19=-999,"NA",IF(inequalities_table_data!X19&gt;99, "&gt;99", IF(inequalities_table_data!X19&lt;1, "&lt;1",inequalities_table_data!X19 ))), "-")</f>
        <v>9.9233700000000002</v>
      </c>
      <c r="Y21" s="240">
        <f>IF(ISNUMBER(inequalities_table_data!Y19), IF(inequalities_table_data!Y19=-999,"NA",IF(inequalities_table_data!Y19&gt;99, "&gt;99", IF(inequalities_table_data!Y19&lt;1, "&lt;1",inequalities_table_data!Y19 ))), "-")</f>
        <v>2.42164</v>
      </c>
      <c r="Z21" s="240" t="str">
        <f>IF(ISNUMBER(inequalities_table_data!Z19), IF(inequalities_table_data!Z19=-999,"NA",IF(inequalities_table_data!Z19&gt;99, "&gt;99", IF(inequalities_table_data!Z19&lt;1, "&lt;1",inequalities_table_data!Z19 ))), "-")</f>
        <v>&lt;1</v>
      </c>
      <c r="AA21" s="242">
        <f>IF(ISNUMBER(inequalities_table_data!AA19), IF(inequalities_table_data!AA19=-999,"NA",IF(inequalities_table_data!AA19&gt;99, "&gt;99", IF(inequalities_table_data!AA19&lt;1, "&lt;1",inequalities_table_data!AA19 ))), "-")</f>
        <v>40.731960296630859</v>
      </c>
      <c r="AB21" s="240">
        <f>IF(ISNUMBER(inequalities_table_data!AB19), IF(inequalities_table_data!AB19=-999,"NA",IF(inequalities_table_data!AB19&gt;99, "&gt;99", IF(inequalities_table_data!AB19&lt;1, "&lt;1",inequalities_table_data!AB19 ))), "-")</f>
        <v>7.6092057228088379</v>
      </c>
      <c r="AC21" s="240">
        <f>IF(ISNUMBER(inequalities_table_data!AC19), IF(inequalities_table_data!AC19=-999,"NA",IF(inequalities_table_data!AC19&gt;99, "&gt;99", IF(inequalities_table_data!AC19&lt;1, "&lt;1",inequalities_table_data!AC19 ))), "-")</f>
        <v>51.658836364746094</v>
      </c>
    </row>
    <row r="22" x14ac:dyDescent="0.25">
      <c r="A22" s="347" t="str">
        <f>inequalities_table_data!A20</f>
        <v>Bosnia and Herzegovina</v>
      </c>
      <c r="B22" s="348">
        <f>inequalities_table_data!B20</f>
        <v>2000</v>
      </c>
      <c r="C22" s="238" t="str">
        <f>inequalities_table_data!C20</f>
        <v>Poorest</v>
      </c>
      <c r="D22" s="239">
        <f>IF(ISNUMBER(inequalities_table_data!D20), IF(inequalities_table_data!D20=-999,"NA",IF(inequalities_table_data!D20&gt;99, "&gt;99", IF(inequalities_table_data!D20&lt;1, "&lt;1",inequalities_table_data!D20 ))), "-")</f>
        <v>95.878510000000006</v>
      </c>
      <c r="E22" s="240">
        <f>IF(ISNUMBER(inequalities_table_data!E20), IF(inequalities_table_data!E20=-999,"NA",IF(inequalities_table_data!E20&gt;99, "&gt;99", IF(inequalities_table_data!E20&lt;1, "&lt;1",inequalities_table_data!E20 ))), "-")</f>
        <v>1.07487</v>
      </c>
      <c r="F22" s="240">
        <f>IF(ISNUMBER(inequalities_table_data!F20), IF(inequalities_table_data!F20=-999,"NA",IF(inequalities_table_data!F20&gt;99, "&gt;99", IF(inequalities_table_data!F20&lt;1, "&lt;1",inequalities_table_data!F20 ))), "-")</f>
        <v>3.0466200000000003</v>
      </c>
      <c r="G22" s="240" t="str">
        <f>IF(ISNUMBER(inequalities_table_data!G20), IF(inequalities_table_data!G20=-999,"NA",IF(inequalities_table_data!G20&gt;99, "&gt;99", IF(inequalities_table_data!G20&lt;1, "&lt;1",inequalities_table_data!G20 ))), "-")</f>
        <v>&lt;1</v>
      </c>
      <c r="H22" s="241">
        <f>IF(ISNUMBER(inequalities_table_data!H20), IF(inequalities_table_data!H20=-999,"NA",IF(inequalities_table_data!H20&gt;99, "&gt;99", IF(inequalities_table_data!H20&lt;1, "&lt;1",inequalities_table_data!H20 ))), "-")</f>
        <v>81.543800000000005</v>
      </c>
      <c r="I22" s="240">
        <f>IF(ISNUMBER(inequalities_table_data!I20), IF(inequalities_table_data!I20=-999,"NA",IF(inequalities_table_data!I20&gt;99, "&gt;99", IF(inequalities_table_data!I20&lt;1, "&lt;1",inequalities_table_data!I20 ))), "-")</f>
        <v>1.9277500000000001</v>
      </c>
      <c r="J22" s="240">
        <f>IF(ISNUMBER(inequalities_table_data!J20), IF(inequalities_table_data!J20=-999,"NA",IF(inequalities_table_data!J20&gt;99, "&gt;99", IF(inequalities_table_data!J20&lt;1, "&lt;1",inequalities_table_data!J20 ))), "-")</f>
        <v>16.07386</v>
      </c>
      <c r="K22" s="240" t="str">
        <f>IF(ISNUMBER(inequalities_table_data!K20), IF(inequalities_table_data!K20=-999,"NA",IF(inequalities_table_data!K20&gt;99, "&gt;99", IF(inequalities_table_data!K20&lt;1, "&lt;1",inequalities_table_data!K20 ))), "-")</f>
        <v>&lt;1</v>
      </c>
      <c r="L22" s="242" t="str">
        <f>IF(ISNUMBER(inequalities_table_data!L20), IF(inequalities_table_data!L20=-999,"NA",IF(inequalities_table_data!L20&gt;99, "&gt;99", IF(inequalities_table_data!L20&lt;1, "&lt;1",inequalities_table_data!L20 ))), "-")</f>
        <v>-</v>
      </c>
      <c r="M22" s="240" t="str">
        <f>IF(ISNUMBER(inequalities_table_data!M20), IF(inequalities_table_data!M20=-999,"NA",IF(inequalities_table_data!M20&gt;99, "&gt;99", IF(inequalities_table_data!M20&lt;1, "&lt;1",inequalities_table_data!M20 ))), "-")</f>
        <v>-</v>
      </c>
      <c r="N22" s="240" t="str">
        <f>IF(ISNUMBER(inequalities_table_data!N20), IF(inequalities_table_data!N20=-999,"NA",IF(inequalities_table_data!N20&gt;99, "&gt;99", IF(inequalities_table_data!N20&lt;1, "&lt;1",inequalities_table_data!N20 ))), "-")</f>
        <v>-</v>
      </c>
      <c r="P22" s="347" t="str">
        <f>inequalities_table_data!P20</f>
        <v>Bosnia and Herzegovina</v>
      </c>
      <c r="Q22" s="348">
        <f>inequalities_table_data!Q20</f>
        <v>2017</v>
      </c>
      <c r="R22" s="238" t="str">
        <f>inequalities_table_data!R20</f>
        <v>Poorest</v>
      </c>
      <c r="S22" s="239">
        <f>IF(ISNUMBER(inequalities_table_data!S20), IF(inequalities_table_data!S20=-999,"NA",IF(inequalities_table_data!S20&gt;99, "&gt;99", IF(inequalities_table_data!S20&lt;1, "&lt;1",inequalities_table_data!S20 ))), "-")</f>
        <v>98.398810000000012</v>
      </c>
      <c r="T22" s="240">
        <f>IF(ISNUMBER(inequalities_table_data!T20), IF(inequalities_table_data!T20=-999,"NA",IF(inequalities_table_data!T20&gt;99, "&gt;99", IF(inequalities_table_data!T20&lt;1, "&lt;1",inequalities_table_data!T20 ))), "-")</f>
        <v>1.1031300000000002</v>
      </c>
      <c r="U22" s="240" t="str">
        <f>IF(ISNUMBER(inequalities_table_data!U20), IF(inequalities_table_data!U20=-999,"NA",IF(inequalities_table_data!U20&gt;99, "&gt;99", IF(inequalities_table_data!U20&lt;1, "&lt;1",inequalities_table_data!U20 ))), "-")</f>
        <v>&lt;1</v>
      </c>
      <c r="V22" s="240" t="str">
        <f>IF(ISNUMBER(inequalities_table_data!V20), IF(inequalities_table_data!V20=-999,"NA",IF(inequalities_table_data!V20&gt;99, "&gt;99", IF(inequalities_table_data!V20&lt;1, "&lt;1",inequalities_table_data!V20 ))), "-")</f>
        <v>&lt;1</v>
      </c>
      <c r="W22" s="241">
        <f>IF(ISNUMBER(inequalities_table_data!W20), IF(inequalities_table_data!W20=-999,"NA",IF(inequalities_table_data!W20&gt;99, "&gt;99", IF(inequalities_table_data!W20&lt;1, "&lt;1",inequalities_table_data!W20 ))), "-")</f>
        <v>84.384320000000002</v>
      </c>
      <c r="X22" s="240">
        <f>IF(ISNUMBER(inequalities_table_data!X20), IF(inequalities_table_data!X20=-999,"NA",IF(inequalities_table_data!X20&gt;99, "&gt;99", IF(inequalities_table_data!X20&lt;1, "&lt;1",inequalities_table_data!X20 ))), "-")</f>
        <v>1.9949000000000001</v>
      </c>
      <c r="Y22" s="240">
        <f>IF(ISNUMBER(inequalities_table_data!Y20), IF(inequalities_table_data!Y20=-999,"NA",IF(inequalities_table_data!Y20&gt;99, "&gt;99", IF(inequalities_table_data!Y20&lt;1, "&lt;1",inequalities_table_data!Y20 ))), "-")</f>
        <v>13.62077</v>
      </c>
      <c r="Z22" s="240" t="str">
        <f>IF(ISNUMBER(inequalities_table_data!Z20), IF(inequalities_table_data!Z20=-999,"NA",IF(inequalities_table_data!Z20&gt;99, "&gt;99", IF(inequalities_table_data!Z20&lt;1, "&lt;1",inequalities_table_data!Z20 ))), "-")</f>
        <v>&lt;1</v>
      </c>
      <c r="AA22" s="242" t="str">
        <f>IF(ISNUMBER(inequalities_table_data!AA20), IF(inequalities_table_data!AA20=-999,"NA",IF(inequalities_table_data!AA20&gt;99, "&gt;99", IF(inequalities_table_data!AA20&lt;1, "&lt;1",inequalities_table_data!AA20 ))), "-")</f>
        <v>-</v>
      </c>
      <c r="AB22" s="240" t="str">
        <f>IF(ISNUMBER(inequalities_table_data!AB20), IF(inequalities_table_data!AB20=-999,"NA",IF(inequalities_table_data!AB20&gt;99, "&gt;99", IF(inequalities_table_data!AB20&lt;1, "&lt;1",inequalities_table_data!AB20 ))), "-")</f>
        <v>-</v>
      </c>
      <c r="AC22" s="240" t="str">
        <f>IF(ISNUMBER(inequalities_table_data!AC20), IF(inequalities_table_data!AC20=-999,"NA",IF(inequalities_table_data!AC20&gt;99, "&gt;99", IF(inequalities_table_data!AC20&lt;1, "&lt;1",inequalities_table_data!AC20 ))), "-")</f>
        <v>-</v>
      </c>
    </row>
    <row r="23" x14ac:dyDescent="0.25">
      <c r="A23" s="347" t="str">
        <f>inequalities_table_data!A21</f>
        <v>Bosnia and Herzegovina</v>
      </c>
      <c r="B23" s="348">
        <f>inequalities_table_data!B21</f>
        <v>2000</v>
      </c>
      <c r="C23" s="238" t="str">
        <f>inequalities_table_data!C21</f>
        <v>Richest</v>
      </c>
      <c r="D23" s="239">
        <f>IF(ISNUMBER(inequalities_table_data!D21), IF(inequalities_table_data!D21=-999,"NA",IF(inequalities_table_data!D21&gt;99, "&gt;99", IF(inequalities_table_data!D21&lt;1, "&lt;1",inequalities_table_data!D21 ))), "-")</f>
        <v>98.760200000000012</v>
      </c>
      <c r="E23" s="240" t="str">
        <f>IF(ISNUMBER(inequalities_table_data!E21), IF(inequalities_table_data!E21=-999,"NA",IF(inequalities_table_data!E21&gt;99, "&gt;99", IF(inequalities_table_data!E21&lt;1, "&lt;1",inequalities_table_data!E21 ))), "-")</f>
        <v>&lt;1</v>
      </c>
      <c r="F23" s="240">
        <f>IF(ISNUMBER(inequalities_table_data!F21), IF(inequalities_table_data!F21=-999,"NA",IF(inequalities_table_data!F21&gt;99, "&gt;99", IF(inequalities_table_data!F21&lt;1, "&lt;1",inequalities_table_data!F21 ))), "-")</f>
        <v>1.1259400000000002</v>
      </c>
      <c r="G23" s="240" t="str">
        <f>IF(ISNUMBER(inequalities_table_data!G21), IF(inequalities_table_data!G21=-999,"NA",IF(inequalities_table_data!G21&gt;99, "&gt;99", IF(inequalities_table_data!G21&lt;1, "&lt;1",inequalities_table_data!G21 ))), "-")</f>
        <v>&lt;1</v>
      </c>
      <c r="H23" s="241">
        <f>IF(ISNUMBER(inequalities_table_data!H21), IF(inequalities_table_data!H21=-999,"NA",IF(inequalities_table_data!H21&gt;99, "&gt;99", IF(inequalities_table_data!H21&lt;1, "&lt;1",inequalities_table_data!H21 ))), "-")</f>
        <v>98.131810000000002</v>
      </c>
      <c r="I23" s="240" t="str">
        <f>IF(ISNUMBER(inequalities_table_data!I21), IF(inequalities_table_data!I21=-999,"NA",IF(inequalities_table_data!I21&gt;99, "&gt;99", IF(inequalities_table_data!I21&lt;1, "&lt;1",inequalities_table_data!I21 ))), "-")</f>
        <v>&lt;1</v>
      </c>
      <c r="J23" s="240">
        <f>IF(ISNUMBER(inequalities_table_data!J21), IF(inequalities_table_data!J21=-999,"NA",IF(inequalities_table_data!J21&gt;99, "&gt;99", IF(inequalities_table_data!J21&lt;1, "&lt;1",inequalities_table_data!J21 ))), "-")</f>
        <v>1.7062300000000001</v>
      </c>
      <c r="K23" s="240" t="str">
        <f>IF(ISNUMBER(inequalities_table_data!K21), IF(inequalities_table_data!K21=-999,"NA",IF(inequalities_table_data!K21&gt;99, "&gt;99", IF(inequalities_table_data!K21&lt;1, "&lt;1",inequalities_table_data!K21 ))), "-")</f>
        <v>&lt;1</v>
      </c>
      <c r="L23" s="242" t="str">
        <f>IF(ISNUMBER(inequalities_table_data!L21), IF(inequalities_table_data!L21=-999,"NA",IF(inequalities_table_data!L21&gt;99, "&gt;99", IF(inequalities_table_data!L21&lt;1, "&lt;1",inequalities_table_data!L21 ))), "-")</f>
        <v>-</v>
      </c>
      <c r="M23" s="240" t="str">
        <f>IF(ISNUMBER(inequalities_table_data!M21), IF(inequalities_table_data!M21=-999,"NA",IF(inequalities_table_data!M21&gt;99, "&gt;99", IF(inequalities_table_data!M21&lt;1, "&lt;1",inequalities_table_data!M21 ))), "-")</f>
        <v>-</v>
      </c>
      <c r="N23" s="240" t="str">
        <f>IF(ISNUMBER(inequalities_table_data!N21), IF(inequalities_table_data!N21=-999,"NA",IF(inequalities_table_data!N21&gt;99, "&gt;99", IF(inequalities_table_data!N21&lt;1, "&lt;1",inequalities_table_data!N21 ))), "-")</f>
        <v>-</v>
      </c>
      <c r="P23" s="347" t="str">
        <f>inequalities_table_data!P21</f>
        <v>Bosnia and Herzegovina</v>
      </c>
      <c r="Q23" s="348">
        <f>inequalities_table_data!Q21</f>
        <v>2017</v>
      </c>
      <c r="R23" s="238" t="str">
        <f>inequalities_table_data!R21</f>
        <v>Richest</v>
      </c>
      <c r="S23" s="239" t="str">
        <f>IF(ISNUMBER(inequalities_table_data!S21), IF(inequalities_table_data!S21=-999,"NA",IF(inequalities_table_data!S21&gt;99, "&gt;99", IF(inequalities_table_data!S21&lt;1, "&lt;1",inequalities_table_data!S21 ))), "-")</f>
        <v>&gt;99</v>
      </c>
      <c r="T23" s="240" t="str">
        <f>IF(ISNUMBER(inequalities_table_data!T21), IF(inequalities_table_data!T21=-999,"NA",IF(inequalities_table_data!T21&gt;99, "&gt;99", IF(inequalities_table_data!T21&lt;1, "&lt;1",inequalities_table_data!T21 ))), "-")</f>
        <v>&lt;1</v>
      </c>
      <c r="U23" s="240" t="str">
        <f>IF(ISNUMBER(inequalities_table_data!U21), IF(inequalities_table_data!U21=-999,"NA",IF(inequalities_table_data!U21&gt;99, "&gt;99", IF(inequalities_table_data!U21&lt;1, "&lt;1",inequalities_table_data!U21 ))), "-")</f>
        <v>&lt;1</v>
      </c>
      <c r="V23" s="240" t="str">
        <f>IF(ISNUMBER(inequalities_table_data!V21), IF(inequalities_table_data!V21=-999,"NA",IF(inequalities_table_data!V21&gt;99, "&gt;99", IF(inequalities_table_data!V21&lt;1, "&lt;1",inequalities_table_data!V21 ))), "-")</f>
        <v>&lt;1</v>
      </c>
      <c r="W23" s="241">
        <f>IF(ISNUMBER(inequalities_table_data!W21), IF(inequalities_table_data!W21=-999,"NA",IF(inequalities_table_data!W21&gt;99, "&gt;99", IF(inequalities_table_data!W21&lt;1, "&lt;1",inequalities_table_data!W21 ))), "-")</f>
        <v>98.772130000000004</v>
      </c>
      <c r="X23" s="240" t="str">
        <f>IF(ISNUMBER(inequalities_table_data!X21), IF(inequalities_table_data!X21=-999,"NA",IF(inequalities_table_data!X21&gt;99, "&gt;99", IF(inequalities_table_data!X21&lt;1, "&lt;1",inequalities_table_data!X21 ))), "-")</f>
        <v>&lt;1</v>
      </c>
      <c r="Y23" s="240">
        <f>IF(ISNUMBER(inequalities_table_data!Y21), IF(inequalities_table_data!Y21=-999,"NA",IF(inequalities_table_data!Y21&gt;99, "&gt;99", IF(inequalities_table_data!Y21&lt;1, "&lt;1",inequalities_table_data!Y21 ))), "-")</f>
        <v>1.0648500000000001</v>
      </c>
      <c r="Z23" s="240" t="str">
        <f>IF(ISNUMBER(inequalities_table_data!Z21), IF(inequalities_table_data!Z21=-999,"NA",IF(inequalities_table_data!Z21&gt;99, "&gt;99", IF(inequalities_table_data!Z21&lt;1, "&lt;1",inequalities_table_data!Z21 ))), "-")</f>
        <v>&lt;1</v>
      </c>
      <c r="AA23" s="242" t="str">
        <f>IF(ISNUMBER(inequalities_table_data!AA21), IF(inequalities_table_data!AA21=-999,"NA",IF(inequalities_table_data!AA21&gt;99, "&gt;99", IF(inequalities_table_data!AA21&lt;1, "&lt;1",inequalities_table_data!AA21 ))), "-")</f>
        <v>-</v>
      </c>
      <c r="AB23" s="240" t="str">
        <f>IF(ISNUMBER(inequalities_table_data!AB21), IF(inequalities_table_data!AB21=-999,"NA",IF(inequalities_table_data!AB21&gt;99, "&gt;99", IF(inequalities_table_data!AB21&lt;1, "&lt;1",inequalities_table_data!AB21 ))), "-")</f>
        <v>-</v>
      </c>
      <c r="AC23" s="240" t="str">
        <f>IF(ISNUMBER(inequalities_table_data!AC21), IF(inequalities_table_data!AC21=-999,"NA",IF(inequalities_table_data!AC21&gt;99, "&gt;99", IF(inequalities_table_data!AC21&lt;1, "&lt;1",inequalities_table_data!AC21 ))), "-")</f>
        <v>&lt;1</v>
      </c>
    </row>
    <row r="24" x14ac:dyDescent="0.25">
      <c r="A24" s="347" t="str">
        <f>inequalities_table_data!A22</f>
        <v>Burkina Faso</v>
      </c>
      <c r="B24" s="348">
        <f>inequalities_table_data!B22</f>
        <v>2000</v>
      </c>
      <c r="C24" s="238" t="str">
        <f>inequalities_table_data!C22</f>
        <v>Poorest</v>
      </c>
      <c r="D24" s="239">
        <f>IF(ISNUMBER(inequalities_table_data!D22), IF(inequalities_table_data!D22=-999,"NA",IF(inequalities_table_data!D22&gt;99, "&gt;99", IF(inequalities_table_data!D22&lt;1, "&lt;1",inequalities_table_data!D22 ))), "-")</f>
        <v>45.514680000000006</v>
      </c>
      <c r="E24" s="240">
        <f>IF(ISNUMBER(inequalities_table_data!E22), IF(inequalities_table_data!E22=-999,"NA",IF(inequalities_table_data!E22&gt;99, "&gt;99", IF(inequalities_table_data!E22&lt;1, "&lt;1",inequalities_table_data!E22 ))), "-")</f>
        <v>18.32751</v>
      </c>
      <c r="F24" s="240">
        <f>IF(ISNUMBER(inequalities_table_data!F22), IF(inequalities_table_data!F22=-999,"NA",IF(inequalities_table_data!F22&gt;99, "&gt;99", IF(inequalities_table_data!F22&lt;1, "&lt;1",inequalities_table_data!F22 ))), "-")</f>
        <v>25.4602</v>
      </c>
      <c r="G24" s="240">
        <f>IF(ISNUMBER(inequalities_table_data!G22), IF(inequalities_table_data!G22=-999,"NA",IF(inequalities_table_data!G22&gt;99, "&gt;99", IF(inequalities_table_data!G22&lt;1, "&lt;1",inequalities_table_data!G22 ))), "-")</f>
        <v>10.697610000000001</v>
      </c>
      <c r="H24" s="241" t="str">
        <f>IF(ISNUMBER(inequalities_table_data!H22), IF(inequalities_table_data!H22=-999,"NA",IF(inequalities_table_data!H22&gt;99, "&gt;99", IF(inequalities_table_data!H22&lt;1, "&lt;1",inequalities_table_data!H22 ))), "-")</f>
        <v>&lt;1</v>
      </c>
      <c r="I24" s="240" t="str">
        <f>IF(ISNUMBER(inequalities_table_data!I22), IF(inequalities_table_data!I22=-999,"NA",IF(inequalities_table_data!I22&gt;99, "&gt;99", IF(inequalities_table_data!I22&lt;1, "&lt;1",inequalities_table_data!I22 ))), "-")</f>
        <v>&lt;1</v>
      </c>
      <c r="J24" s="240" t="str">
        <f>IF(ISNUMBER(inequalities_table_data!J22), IF(inequalities_table_data!J22=-999,"NA",IF(inequalities_table_data!J22&gt;99, "&gt;99", IF(inequalities_table_data!J22&lt;1, "&lt;1",inequalities_table_data!J22 ))), "-")</f>
        <v>&lt;1</v>
      </c>
      <c r="K24" s="240" t="str">
        <f>IF(ISNUMBER(inequalities_table_data!K22), IF(inequalities_table_data!K22=-999,"NA",IF(inequalities_table_data!K22&gt;99, "&gt;99", IF(inequalities_table_data!K22&lt;1, "&lt;1",inequalities_table_data!K22 ))), "-")</f>
        <v>&gt;99</v>
      </c>
      <c r="L24" s="242" t="str">
        <f>IF(ISNUMBER(inequalities_table_data!L22), IF(inequalities_table_data!L22=-999,"NA",IF(inequalities_table_data!L22&gt;99, "&gt;99", IF(inequalities_table_data!L22&lt;1, "&lt;1",inequalities_table_data!L22 ))), "-")</f>
        <v>-</v>
      </c>
      <c r="M24" s="240" t="str">
        <f>IF(ISNUMBER(inequalities_table_data!M22), IF(inequalities_table_data!M22=-999,"NA",IF(inequalities_table_data!M22&gt;99, "&gt;99", IF(inequalities_table_data!M22&lt;1, "&lt;1",inequalities_table_data!M22 ))), "-")</f>
        <v>-</v>
      </c>
      <c r="N24" s="240" t="str">
        <f>IF(ISNUMBER(inequalities_table_data!N22), IF(inequalities_table_data!N22=-999,"NA",IF(inequalities_table_data!N22&gt;99, "&gt;99", IF(inequalities_table_data!N22&lt;1, "&lt;1",inequalities_table_data!N22 ))), "-")</f>
        <v>-</v>
      </c>
      <c r="P24" s="347" t="str">
        <f>inequalities_table_data!P22</f>
        <v>Burkina Faso</v>
      </c>
      <c r="Q24" s="348">
        <f>inequalities_table_data!Q22</f>
        <v>2017</v>
      </c>
      <c r="R24" s="238" t="str">
        <f>inequalities_table_data!R22</f>
        <v>Poorest</v>
      </c>
      <c r="S24" s="239">
        <f>IF(ISNUMBER(inequalities_table_data!S22), IF(inequalities_table_data!S22=-999,"NA",IF(inequalities_table_data!S22&gt;99, "&gt;99", IF(inequalities_table_data!S22&lt;1, "&lt;1",inequalities_table_data!S22 ))), "-")</f>
        <v>49.005260000000007</v>
      </c>
      <c r="T24" s="240">
        <f>IF(ISNUMBER(inequalities_table_data!T22), IF(inequalities_table_data!T22=-999,"NA",IF(inequalities_table_data!T22&gt;99, "&gt;99", IF(inequalities_table_data!T22&lt;1, "&lt;1",inequalities_table_data!T22 ))), "-")</f>
        <v>19.733070000000001</v>
      </c>
      <c r="U24" s="240">
        <f>IF(ISNUMBER(inequalities_table_data!U22), IF(inequalities_table_data!U22=-999,"NA",IF(inequalities_table_data!U22&gt;99, "&gt;99", IF(inequalities_table_data!U22&lt;1, "&lt;1",inequalities_table_data!U22 ))), "-")</f>
        <v>23.337540000000001</v>
      </c>
      <c r="V24" s="240">
        <f>IF(ISNUMBER(inequalities_table_data!V22), IF(inequalities_table_data!V22=-999,"NA",IF(inequalities_table_data!V22&gt;99, "&gt;99", IF(inequalities_table_data!V22&lt;1, "&lt;1",inequalities_table_data!V22 ))), "-")</f>
        <v>7.9241400000000004</v>
      </c>
      <c r="W24" s="241">
        <f>IF(ISNUMBER(inequalities_table_data!W22), IF(inequalities_table_data!W22=-999,"NA",IF(inequalities_table_data!W22&gt;99, "&gt;99", IF(inequalities_table_data!W22&lt;1, "&lt;1",inequalities_table_data!W22 ))), "-")</f>
        <v>9.65123</v>
      </c>
      <c r="X24" s="240">
        <f>IF(ISNUMBER(inequalities_table_data!X22), IF(inequalities_table_data!X22=-999,"NA",IF(inequalities_table_data!X22&gt;99, "&gt;99", IF(inequalities_table_data!X22&lt;1, "&lt;1",inequalities_table_data!X22 ))), "-")</f>
        <v>13.202190000000002</v>
      </c>
      <c r="Y24" s="240">
        <f>IF(ISNUMBER(inequalities_table_data!Y22), IF(inequalities_table_data!Y22=-999,"NA",IF(inequalities_table_data!Y22&gt;99, "&gt;99", IF(inequalities_table_data!Y22&lt;1, "&lt;1",inequalities_table_data!Y22 ))), "-")</f>
        <v>2.3693000000000004</v>
      </c>
      <c r="Z24" s="240">
        <f>IF(ISNUMBER(inequalities_table_data!Z22), IF(inequalities_table_data!Z22=-999,"NA",IF(inequalities_table_data!Z22&gt;99, "&gt;99", IF(inequalities_table_data!Z22&lt;1, "&lt;1",inequalities_table_data!Z22 ))), "-")</f>
        <v>74.777280000000005</v>
      </c>
      <c r="AA24" s="242" t="str">
        <f>IF(ISNUMBER(inequalities_table_data!AA22), IF(inequalities_table_data!AA22=-999,"NA",IF(inequalities_table_data!AA22&gt;99, "&gt;99", IF(inequalities_table_data!AA22&lt;1, "&lt;1",inequalities_table_data!AA22 ))), "-")</f>
        <v>-</v>
      </c>
      <c r="AB24" s="240" t="str">
        <f>IF(ISNUMBER(inequalities_table_data!AB22), IF(inequalities_table_data!AB22=-999,"NA",IF(inequalities_table_data!AB22&gt;99, "&gt;99", IF(inequalities_table_data!AB22&lt;1, "&lt;1",inequalities_table_data!AB22 ))), "-")</f>
        <v>-</v>
      </c>
      <c r="AC24" s="240" t="str">
        <f>IF(ISNUMBER(inequalities_table_data!AC22), IF(inequalities_table_data!AC22=-999,"NA",IF(inequalities_table_data!AC22&gt;99, "&gt;99", IF(inequalities_table_data!AC22&lt;1, "&lt;1",inequalities_table_data!AC22 ))), "-")</f>
        <v>-</v>
      </c>
    </row>
    <row r="25" x14ac:dyDescent="0.25">
      <c r="A25" s="347" t="str">
        <f>inequalities_table_data!A23</f>
        <v>Burkina Faso</v>
      </c>
      <c r="B25" s="348">
        <f>inequalities_table_data!B23</f>
        <v>2000</v>
      </c>
      <c r="C25" s="238" t="str">
        <f>inequalities_table_data!C23</f>
        <v>Richest</v>
      </c>
      <c r="D25" s="239">
        <f>IF(ISNUMBER(inequalities_table_data!D23), IF(inequalities_table_data!D23=-999,"NA",IF(inequalities_table_data!D23&gt;99, "&gt;99", IF(inequalities_table_data!D23&lt;1, "&lt;1",inequalities_table_data!D23 ))), "-")</f>
        <v>87.44838</v>
      </c>
      <c r="E25" s="240">
        <f>IF(ISNUMBER(inequalities_table_data!E23), IF(inequalities_table_data!E23=-999,"NA",IF(inequalities_table_data!E23&gt;99, "&gt;99", IF(inequalities_table_data!E23&lt;1, "&lt;1",inequalities_table_data!E23 ))), "-")</f>
        <v>8.8641900000000007</v>
      </c>
      <c r="F25" s="240">
        <f>IF(ISNUMBER(inequalities_table_data!F23), IF(inequalities_table_data!F23=-999,"NA",IF(inequalities_table_data!F23&gt;99, "&gt;99", IF(inequalities_table_data!F23&lt;1, "&lt;1",inequalities_table_data!F23 ))), "-")</f>
        <v>3.6411000000000002</v>
      </c>
      <c r="G25" s="240" t="str">
        <f>IF(ISNUMBER(inequalities_table_data!G23), IF(inequalities_table_data!G23=-999,"NA",IF(inequalities_table_data!G23&gt;99, "&gt;99", IF(inequalities_table_data!G23&lt;1, "&lt;1",inequalities_table_data!G23 ))), "-")</f>
        <v>&lt;1</v>
      </c>
      <c r="H25" s="241">
        <f>IF(ISNUMBER(inequalities_table_data!H23), IF(inequalities_table_data!H23=-999,"NA",IF(inequalities_table_data!H23&gt;99, "&gt;99", IF(inequalities_table_data!H23&lt;1, "&lt;1",inequalities_table_data!H23 ))), "-")</f>
        <v>43.784520000000001</v>
      </c>
      <c r="I25" s="240">
        <f>IF(ISNUMBER(inequalities_table_data!I23), IF(inequalities_table_data!I23=-999,"NA",IF(inequalities_table_data!I23&gt;99, "&gt;99", IF(inequalities_table_data!I23&lt;1, "&lt;1",inequalities_table_data!I23 ))), "-")</f>
        <v>30.815610000000003</v>
      </c>
      <c r="J25" s="240">
        <f>IF(ISNUMBER(inequalities_table_data!J23), IF(inequalities_table_data!J23=-999,"NA",IF(inequalities_table_data!J23&gt;99, "&gt;99", IF(inequalities_table_data!J23&lt;1, "&lt;1",inequalities_table_data!J23 ))), "-")</f>
        <v>8.7411400000000015</v>
      </c>
      <c r="K25" s="240">
        <f>IF(ISNUMBER(inequalities_table_data!K23), IF(inequalities_table_data!K23=-999,"NA",IF(inequalities_table_data!K23&gt;99, "&gt;99", IF(inequalities_table_data!K23&lt;1, "&lt;1",inequalities_table_data!K23 ))), "-")</f>
        <v>16.658740000000002</v>
      </c>
      <c r="L25" s="242" t="str">
        <f>IF(ISNUMBER(inequalities_table_data!L23), IF(inequalities_table_data!L23=-999,"NA",IF(inequalities_table_data!L23&gt;99, "&gt;99", IF(inequalities_table_data!L23&lt;1, "&lt;1",inequalities_table_data!L23 ))), "-")</f>
        <v>-</v>
      </c>
      <c r="M25" s="240" t="str">
        <f>IF(ISNUMBER(inequalities_table_data!M23), IF(inequalities_table_data!M23=-999,"NA",IF(inequalities_table_data!M23&gt;99, "&gt;99", IF(inequalities_table_data!M23&lt;1, "&lt;1",inequalities_table_data!M23 ))), "-")</f>
        <v>-</v>
      </c>
      <c r="N25" s="240" t="str">
        <f>IF(ISNUMBER(inequalities_table_data!N23), IF(inequalities_table_data!N23=-999,"NA",IF(inequalities_table_data!N23&gt;99, "&gt;99", IF(inequalities_table_data!N23&lt;1, "&lt;1",inequalities_table_data!N23 ))), "-")</f>
        <v>-</v>
      </c>
      <c r="P25" s="347" t="str">
        <f>inequalities_table_data!P23</f>
        <v>Burkina Faso</v>
      </c>
      <c r="Q25" s="348">
        <f>inequalities_table_data!Q23</f>
        <v>2017</v>
      </c>
      <c r="R25" s="238" t="str">
        <f>inequalities_table_data!R23</f>
        <v>Richest</v>
      </c>
      <c r="S25" s="239">
        <f>IF(ISNUMBER(inequalities_table_data!S23), IF(inequalities_table_data!S23=-999,"NA",IF(inequalities_table_data!S23&gt;99, "&gt;99", IF(inequalities_table_data!S23&lt;1, "&lt;1",inequalities_table_data!S23 ))), "-")</f>
        <v>88.159090000000006</v>
      </c>
      <c r="T25" s="240">
        <f>IF(ISNUMBER(inequalities_table_data!T23), IF(inequalities_table_data!T23=-999,"NA",IF(inequalities_table_data!T23&gt;99, "&gt;99", IF(inequalities_table_data!T23&lt;1, "&lt;1",inequalities_table_data!T23 ))), "-")</f>
        <v>8.9362300000000001</v>
      </c>
      <c r="U25" s="240">
        <f>IF(ISNUMBER(inequalities_table_data!U23), IF(inequalities_table_data!U23=-999,"NA",IF(inequalities_table_data!U23&gt;99, "&gt;99", IF(inequalities_table_data!U23&lt;1, "&lt;1",inequalities_table_data!U23 ))), "-")</f>
        <v>2.8583500000000002</v>
      </c>
      <c r="V25" s="240" t="str">
        <f>IF(ISNUMBER(inequalities_table_data!V23), IF(inequalities_table_data!V23=-999,"NA",IF(inequalities_table_data!V23&gt;99, "&gt;99", IF(inequalities_table_data!V23&lt;1, "&lt;1",inequalities_table_data!V23 ))), "-")</f>
        <v>&lt;1</v>
      </c>
      <c r="W25" s="241">
        <f>IF(ISNUMBER(inequalities_table_data!W23), IF(inequalities_table_data!W23=-999,"NA",IF(inequalities_table_data!W23&gt;99, "&gt;99", IF(inequalities_table_data!W23&lt;1, "&lt;1",inequalities_table_data!W23 ))), "-")</f>
        <v>57.939110000000007</v>
      </c>
      <c r="X25" s="240">
        <f>IF(ISNUMBER(inequalities_table_data!X23), IF(inequalities_table_data!X23=-999,"NA",IF(inequalities_table_data!X23&gt;99, "&gt;99", IF(inequalities_table_data!X23&lt;1, "&lt;1",inequalities_table_data!X23 ))), "-")</f>
        <v>40.777630000000002</v>
      </c>
      <c r="Y25" s="240">
        <f>IF(ISNUMBER(inequalities_table_data!Y23), IF(inequalities_table_data!Y23=-999,"NA",IF(inequalities_table_data!Y23&gt;99, "&gt;99", IF(inequalities_table_data!Y23&lt;1, "&lt;1",inequalities_table_data!Y23 ))), "-")</f>
        <v>1.2832600000000001</v>
      </c>
      <c r="Z25" s="240" t="str">
        <f>IF(ISNUMBER(inequalities_table_data!Z23), IF(inequalities_table_data!Z23=-999,"NA",IF(inequalities_table_data!Z23&gt;99, "&gt;99", IF(inequalities_table_data!Z23&lt;1, "&lt;1",inequalities_table_data!Z23 ))), "-")</f>
        <v>&lt;1</v>
      </c>
      <c r="AA25" s="242" t="str">
        <f>IF(ISNUMBER(inequalities_table_data!AA23), IF(inequalities_table_data!AA23=-999,"NA",IF(inequalities_table_data!AA23&gt;99, "&gt;99", IF(inequalities_table_data!AA23&lt;1, "&lt;1",inequalities_table_data!AA23 ))), "-")</f>
        <v>-</v>
      </c>
      <c r="AB25" s="240" t="str">
        <f>IF(ISNUMBER(inequalities_table_data!AB23), IF(inequalities_table_data!AB23=-999,"NA",IF(inequalities_table_data!AB23&gt;99, "&gt;99", IF(inequalities_table_data!AB23&lt;1, "&lt;1",inequalities_table_data!AB23 ))), "-")</f>
        <v>-</v>
      </c>
      <c r="AC25" s="240" t="str">
        <f>IF(ISNUMBER(inequalities_table_data!AC23), IF(inequalities_table_data!AC23=-999,"NA",IF(inequalities_table_data!AC23&gt;99, "&gt;99", IF(inequalities_table_data!AC23&lt;1, "&lt;1",inequalities_table_data!AC23 ))), "-")</f>
        <v>-</v>
      </c>
    </row>
    <row r="26" x14ac:dyDescent="0.25">
      <c r="A26" s="347" t="str">
        <f>inequalities_table_data!A24</f>
        <v>Burundi</v>
      </c>
      <c r="B26" s="348">
        <f>inequalities_table_data!B24</f>
        <v>2000</v>
      </c>
      <c r="C26" s="238" t="str">
        <f>inequalities_table_data!C24</f>
        <v>Poorest</v>
      </c>
      <c r="D26" s="239">
        <f>IF(ISNUMBER(inequalities_table_data!D24), IF(inequalities_table_data!D24=-999,"NA",IF(inequalities_table_data!D24&gt;99, "&gt;99", IF(inequalities_table_data!D24&lt;1, "&lt;1",inequalities_table_data!D24 ))), "-")</f>
        <v>37.200560000000003</v>
      </c>
      <c r="E26" s="240">
        <f>IF(ISNUMBER(inequalities_table_data!E24), IF(inequalities_table_data!E24=-999,"NA",IF(inequalities_table_data!E24&gt;99, "&gt;99", IF(inequalities_table_data!E24&lt;1, "&lt;1",inequalities_table_data!E24 ))), "-")</f>
        <v>16.583580000000001</v>
      </c>
      <c r="F26" s="240">
        <f>IF(ISNUMBER(inequalities_table_data!F24), IF(inequalities_table_data!F24=-999,"NA",IF(inequalities_table_data!F24&gt;99, "&gt;99", IF(inequalities_table_data!F24&lt;1, "&lt;1",inequalities_table_data!F24 ))), "-")</f>
        <v>20.494950000000003</v>
      </c>
      <c r="G26" s="240">
        <f>IF(ISNUMBER(inequalities_table_data!G24), IF(inequalities_table_data!G24=-999,"NA",IF(inequalities_table_data!G24&gt;99, "&gt;99", IF(inequalities_table_data!G24&lt;1, "&lt;1",inequalities_table_data!G24 ))), "-")</f>
        <v>25.720900000000004</v>
      </c>
      <c r="H26" s="241">
        <f>IF(ISNUMBER(inequalities_table_data!H24), IF(inequalities_table_data!H24=-999,"NA",IF(inequalities_table_data!H24&gt;99, "&gt;99", IF(inequalities_table_data!H24&lt;1, "&lt;1",inequalities_table_data!H24 ))), "-")</f>
        <v>42.17445</v>
      </c>
      <c r="I26" s="240">
        <f>IF(ISNUMBER(inequalities_table_data!I24), IF(inequalities_table_data!I24=-999,"NA",IF(inequalities_table_data!I24&gt;99, "&gt;99", IF(inequalities_table_data!I24&lt;1, "&lt;1",inequalities_table_data!I24 ))), "-")</f>
        <v>6.9687900000000003</v>
      </c>
      <c r="J26" s="240">
        <f>IF(ISNUMBER(inequalities_table_data!J24), IF(inequalities_table_data!J24=-999,"NA",IF(inequalities_table_data!J24&gt;99, "&gt;99", IF(inequalities_table_data!J24&lt;1, "&lt;1",inequalities_table_data!J24 ))), "-")</f>
        <v>41.412640000000003</v>
      </c>
      <c r="K26" s="240">
        <f>IF(ISNUMBER(inequalities_table_data!K24), IF(inequalities_table_data!K24=-999,"NA",IF(inequalities_table_data!K24&gt;99, "&gt;99", IF(inequalities_table_data!K24&lt;1, "&lt;1",inequalities_table_data!K24 ))), "-")</f>
        <v>9.4441200000000016</v>
      </c>
      <c r="L26" s="242" t="str">
        <f>IF(ISNUMBER(inequalities_table_data!L24), IF(inequalities_table_data!L24=-999,"NA",IF(inequalities_table_data!L24&gt;99, "&gt;99", IF(inequalities_table_data!L24&lt;1, "&lt;1",inequalities_table_data!L24 ))), "-")</f>
        <v>-</v>
      </c>
      <c r="M26" s="240" t="str">
        <f>IF(ISNUMBER(inequalities_table_data!M24), IF(inequalities_table_data!M24=-999,"NA",IF(inequalities_table_data!M24&gt;99, "&gt;99", IF(inequalities_table_data!M24&lt;1, "&lt;1",inequalities_table_data!M24 ))), "-")</f>
        <v>-</v>
      </c>
      <c r="N26" s="240" t="str">
        <f>IF(ISNUMBER(inequalities_table_data!N24), IF(inequalities_table_data!N24=-999,"NA",IF(inequalities_table_data!N24&gt;99, "&gt;99", IF(inequalities_table_data!N24&lt;1, "&lt;1",inequalities_table_data!N24 ))), "-")</f>
        <v>-</v>
      </c>
      <c r="P26" s="347" t="str">
        <f>inequalities_table_data!P24</f>
        <v>Burundi</v>
      </c>
      <c r="Q26" s="348">
        <f>inequalities_table_data!Q24</f>
        <v>2017</v>
      </c>
      <c r="R26" s="238" t="str">
        <f>inequalities_table_data!R24</f>
        <v>Poorest</v>
      </c>
      <c r="S26" s="239">
        <f>IF(ISNUMBER(inequalities_table_data!S24), IF(inequalities_table_data!S24=-999,"NA",IF(inequalities_table_data!S24&gt;99, "&gt;99", IF(inequalities_table_data!S24&lt;1, "&lt;1",inequalities_table_data!S24 ))), "-")</f>
        <v>55.536880000000004</v>
      </c>
      <c r="T26" s="240">
        <f>IF(ISNUMBER(inequalities_table_data!T24), IF(inequalities_table_data!T24=-999,"NA",IF(inequalities_table_data!T24&gt;99, "&gt;99", IF(inequalities_table_data!T24&lt;1, "&lt;1",inequalities_table_data!T24 ))), "-")</f>
        <v>24.757700000000003</v>
      </c>
      <c r="U26" s="240">
        <f>IF(ISNUMBER(inequalities_table_data!U24), IF(inequalities_table_data!U24=-999,"NA",IF(inequalities_table_data!U24&gt;99, "&gt;99", IF(inequalities_table_data!U24&lt;1, "&lt;1",inequalities_table_data!U24 ))), "-")</f>
        <v>16.415900000000001</v>
      </c>
      <c r="V26" s="240">
        <f>IF(ISNUMBER(inequalities_table_data!V24), IF(inequalities_table_data!V24=-999,"NA",IF(inequalities_table_data!V24&gt;99, "&gt;99", IF(inequalities_table_data!V24&lt;1, "&lt;1",inequalities_table_data!V24 ))), "-")</f>
        <v>3.2895200000000004</v>
      </c>
      <c r="W26" s="241">
        <f>IF(ISNUMBER(inequalities_table_data!W24), IF(inequalities_table_data!W24=-999,"NA",IF(inequalities_table_data!W24&gt;99, "&gt;99", IF(inequalities_table_data!W24&lt;1, "&lt;1",inequalities_table_data!W24 ))), "-")</f>
        <v>32.139659999999999</v>
      </c>
      <c r="X26" s="240">
        <f>IF(ISNUMBER(inequalities_table_data!X24), IF(inequalities_table_data!X24=-999,"NA",IF(inequalities_table_data!X24&gt;99, "&gt;99", IF(inequalities_table_data!X24&lt;1, "&lt;1",inequalities_table_data!X24 ))), "-")</f>
        <v>5.31067</v>
      </c>
      <c r="Y26" s="240">
        <f>IF(ISNUMBER(inequalities_table_data!Y24), IF(inequalities_table_data!Y24=-999,"NA",IF(inequalities_table_data!Y24&gt;99, "&gt;99", IF(inequalities_table_data!Y24&lt;1, "&lt;1",inequalities_table_data!Y24 ))), "-")</f>
        <v>55.638890000000004</v>
      </c>
      <c r="Z26" s="240">
        <f>IF(ISNUMBER(inequalities_table_data!Z24), IF(inequalities_table_data!Z24=-999,"NA",IF(inequalities_table_data!Z24&gt;99, "&gt;99", IF(inequalities_table_data!Z24&lt;1, "&lt;1",inequalities_table_data!Z24 ))), "-")</f>
        <v>6.9107900000000004</v>
      </c>
      <c r="AA26" s="242">
        <f>IF(ISNUMBER(inequalities_table_data!AA24), IF(inequalities_table_data!AA24=-999,"NA",IF(inequalities_table_data!AA24&gt;99, "&gt;99", IF(inequalities_table_data!AA24&lt;1, "&lt;1",inequalities_table_data!AA24 ))), "-")</f>
        <v>1.7411057949066162</v>
      </c>
      <c r="AB26" s="240">
        <f>IF(ISNUMBER(inequalities_table_data!AB24), IF(inequalities_table_data!AB24=-999,"NA",IF(inequalities_table_data!AB24&gt;99, "&gt;99", IF(inequalities_table_data!AB24&lt;1, "&lt;1",inequalities_table_data!AB24 ))), "-")</f>
        <v>96.173408508300781</v>
      </c>
      <c r="AC26" s="240">
        <f>IF(ISNUMBER(inequalities_table_data!AC24), IF(inequalities_table_data!AC24=-999,"NA",IF(inequalities_table_data!AC24&gt;99, "&gt;99", IF(inequalities_table_data!AC24&lt;1, "&lt;1",inequalities_table_data!AC24 ))), "-")</f>
        <v>2.0854852199554443</v>
      </c>
    </row>
    <row r="27" x14ac:dyDescent="0.25">
      <c r="A27" s="347" t="str">
        <f>inequalities_table_data!A25</f>
        <v>Burundi</v>
      </c>
      <c r="B27" s="348">
        <f>inequalities_table_data!B25</f>
        <v>2000</v>
      </c>
      <c r="C27" s="238" t="str">
        <f>inequalities_table_data!C25</f>
        <v>Richest</v>
      </c>
      <c r="D27" s="239">
        <f>IF(ISNUMBER(inequalities_table_data!D25), IF(inequalities_table_data!D25=-999,"NA",IF(inequalities_table_data!D25&gt;99, "&gt;99", IF(inequalities_table_data!D25&lt;1, "&lt;1",inequalities_table_data!D25 ))), "-")</f>
        <v>60.277650000000008</v>
      </c>
      <c r="E27" s="240">
        <f>IF(ISNUMBER(inequalities_table_data!E25), IF(inequalities_table_data!E25=-999,"NA",IF(inequalities_table_data!E25&gt;99, "&gt;99", IF(inequalities_table_data!E25&lt;1, "&lt;1",inequalities_table_data!E25 ))), "-")</f>
        <v>12.854500000000002</v>
      </c>
      <c r="F27" s="240">
        <f>IF(ISNUMBER(inequalities_table_data!F25), IF(inequalities_table_data!F25=-999,"NA",IF(inequalities_table_data!F25&gt;99, "&gt;99", IF(inequalities_table_data!F25&lt;1, "&lt;1",inequalities_table_data!F25 ))), "-")</f>
        <v>15.018620000000002</v>
      </c>
      <c r="G27" s="240">
        <f>IF(ISNUMBER(inequalities_table_data!G25), IF(inequalities_table_data!G25=-999,"NA",IF(inequalities_table_data!G25&gt;99, "&gt;99", IF(inequalities_table_data!G25&lt;1, "&lt;1",inequalities_table_data!G25 ))), "-")</f>
        <v>11.84923</v>
      </c>
      <c r="H27" s="241">
        <f>IF(ISNUMBER(inequalities_table_data!H25), IF(inequalities_table_data!H25=-999,"NA",IF(inequalities_table_data!H25&gt;99, "&gt;99", IF(inequalities_table_data!H25&lt;1, "&lt;1",inequalities_table_data!H25 ))), "-")</f>
        <v>47.580310000000004</v>
      </c>
      <c r="I27" s="240">
        <f>IF(ISNUMBER(inequalities_table_data!I25), IF(inequalities_table_data!I25=-999,"NA",IF(inequalities_table_data!I25&gt;99, "&gt;99", IF(inequalities_table_data!I25&lt;1, "&lt;1",inequalities_table_data!I25 ))), "-")</f>
        <v>16.962020000000003</v>
      </c>
      <c r="J27" s="240">
        <f>IF(ISNUMBER(inequalities_table_data!J25), IF(inequalities_table_data!J25=-999,"NA",IF(inequalities_table_data!J25&gt;99, "&gt;99", IF(inequalities_table_data!J25&lt;1, "&lt;1",inequalities_table_data!J25 ))), "-")</f>
        <v>34.800610000000006</v>
      </c>
      <c r="K27" s="240" t="str">
        <f>IF(ISNUMBER(inequalities_table_data!K25), IF(inequalities_table_data!K25=-999,"NA",IF(inequalities_table_data!K25&gt;99, "&gt;99", IF(inequalities_table_data!K25&lt;1, "&lt;1",inequalities_table_data!K25 ))), "-")</f>
        <v>&lt;1</v>
      </c>
      <c r="L27" s="242" t="str">
        <f>IF(ISNUMBER(inequalities_table_data!L25), IF(inequalities_table_data!L25=-999,"NA",IF(inequalities_table_data!L25&gt;99, "&gt;99", IF(inequalities_table_data!L25&lt;1, "&lt;1",inequalities_table_data!L25 ))), "-")</f>
        <v>-</v>
      </c>
      <c r="M27" s="240" t="str">
        <f>IF(ISNUMBER(inequalities_table_data!M25), IF(inequalities_table_data!M25=-999,"NA",IF(inequalities_table_data!M25&gt;99, "&gt;99", IF(inequalities_table_data!M25&lt;1, "&lt;1",inequalities_table_data!M25 ))), "-")</f>
        <v>-</v>
      </c>
      <c r="N27" s="240" t="str">
        <f>IF(ISNUMBER(inequalities_table_data!N25), IF(inequalities_table_data!N25=-999,"NA",IF(inequalities_table_data!N25&gt;99, "&gt;99", IF(inequalities_table_data!N25&lt;1, "&lt;1",inequalities_table_data!N25 ))), "-")</f>
        <v>-</v>
      </c>
      <c r="P27" s="347" t="str">
        <f>inequalities_table_data!P25</f>
        <v>Burundi</v>
      </c>
      <c r="Q27" s="348">
        <f>inequalities_table_data!Q25</f>
        <v>2017</v>
      </c>
      <c r="R27" s="238" t="str">
        <f>inequalities_table_data!R25</f>
        <v>Richest</v>
      </c>
      <c r="S27" s="239">
        <f>IF(ISNUMBER(inequalities_table_data!S25), IF(inequalities_table_data!S25=-999,"NA",IF(inequalities_table_data!S25&gt;99, "&gt;99", IF(inequalities_table_data!S25&lt;1, "&lt;1",inequalities_table_data!S25 ))), "-")</f>
        <v>79.288750000000007</v>
      </c>
      <c r="T27" s="240">
        <f>IF(ISNUMBER(inequalities_table_data!T25), IF(inequalities_table_data!T25=-999,"NA",IF(inequalities_table_data!T25&gt;99, "&gt;99", IF(inequalities_table_data!T25&lt;1, "&lt;1",inequalities_table_data!T25 ))), "-")</f>
        <v>16.908710000000003</v>
      </c>
      <c r="U27" s="240">
        <f>IF(ISNUMBER(inequalities_table_data!U25), IF(inequalities_table_data!U25=-999,"NA",IF(inequalities_table_data!U25&gt;99, "&gt;99", IF(inequalities_table_data!U25&lt;1, "&lt;1",inequalities_table_data!U25 ))), "-")</f>
        <v>3.8025400000000005</v>
      </c>
      <c r="V27" s="240" t="str">
        <f>IF(ISNUMBER(inequalities_table_data!V25), IF(inequalities_table_data!V25=-999,"NA",IF(inequalities_table_data!V25&gt;99, "&gt;99", IF(inequalities_table_data!V25&lt;1, "&lt;1",inequalities_table_data!V25 ))), "-")</f>
        <v>&lt;1</v>
      </c>
      <c r="W27" s="241">
        <f>IF(ISNUMBER(inequalities_table_data!W25), IF(inequalities_table_data!W25=-999,"NA",IF(inequalities_table_data!W25&gt;99, "&gt;99", IF(inequalities_table_data!W25&lt;1, "&lt;1",inequalities_table_data!W25 ))), "-")</f>
        <v>63.026930000000007</v>
      </c>
      <c r="X27" s="240">
        <f>IF(ISNUMBER(inequalities_table_data!X25), IF(inequalities_table_data!X25=-999,"NA",IF(inequalities_table_data!X25&gt;99, "&gt;99", IF(inequalities_table_data!X25&lt;1, "&lt;1",inequalities_table_data!X25 ))), "-")</f>
        <v>22.468620000000001</v>
      </c>
      <c r="Y27" s="240">
        <f>IF(ISNUMBER(inequalities_table_data!Y25), IF(inequalities_table_data!Y25=-999,"NA",IF(inequalities_table_data!Y25&gt;99, "&gt;99", IF(inequalities_table_data!Y25&lt;1, "&lt;1",inequalities_table_data!Y25 ))), "-")</f>
        <v>14.293970000000002</v>
      </c>
      <c r="Z27" s="240" t="str">
        <f>IF(ISNUMBER(inequalities_table_data!Z25), IF(inequalities_table_data!Z25=-999,"NA",IF(inequalities_table_data!Z25&gt;99, "&gt;99", IF(inequalities_table_data!Z25&lt;1, "&lt;1",inequalities_table_data!Z25 ))), "-")</f>
        <v>&lt;1</v>
      </c>
      <c r="AA27" s="242">
        <f>IF(ISNUMBER(inequalities_table_data!AA25), IF(inequalities_table_data!AA25=-999,"NA",IF(inequalities_table_data!AA25&gt;99, "&gt;99", IF(inequalities_table_data!AA25&lt;1, "&lt;1",inequalities_table_data!AA25 ))), "-")</f>
        <v>17.116899490356445</v>
      </c>
      <c r="AB27" s="240">
        <f>IF(ISNUMBER(inequalities_table_data!AB25), IF(inequalities_table_data!AB25=-999,"NA",IF(inequalities_table_data!AB25&gt;99, "&gt;99", IF(inequalities_table_data!AB25&lt;1, "&lt;1",inequalities_table_data!AB25 ))), "-")</f>
        <v>82.213630676269531</v>
      </c>
      <c r="AC27" s="240" t="str">
        <f>IF(ISNUMBER(inequalities_table_data!AC25), IF(inequalities_table_data!AC25=-999,"NA",IF(inequalities_table_data!AC25&gt;99, "&gt;99", IF(inequalities_table_data!AC25&lt;1, "&lt;1",inequalities_table_data!AC25 ))), "-")</f>
        <v>&lt;1</v>
      </c>
    </row>
    <row r="28" x14ac:dyDescent="0.25">
      <c r="A28" s="347" t="str">
        <f>inequalities_table_data!A26</f>
        <v>Cambodia</v>
      </c>
      <c r="B28" s="348">
        <f>inequalities_table_data!B26</f>
        <v>2000</v>
      </c>
      <c r="C28" s="238" t="str">
        <f>inequalities_table_data!C26</f>
        <v>Poorest</v>
      </c>
      <c r="D28" s="239">
        <f>IF(ISNUMBER(inequalities_table_data!D26), IF(inequalities_table_data!D26=-999,"NA",IF(inequalities_table_data!D26&gt;99, "&gt;99", IF(inequalities_table_data!D26&lt;1, "&lt;1",inequalities_table_data!D26 ))), "-")</f>
        <v>54.760430000000007</v>
      </c>
      <c r="E28" s="240" t="str">
        <f>IF(ISNUMBER(inequalities_table_data!E26), IF(inequalities_table_data!E26=-999,"NA",IF(inequalities_table_data!E26&gt;99, "&gt;99", IF(inequalities_table_data!E26&lt;1, "&lt;1",inequalities_table_data!E26 ))), "-")</f>
        <v>&lt;1</v>
      </c>
      <c r="F28" s="240">
        <f>IF(ISNUMBER(inequalities_table_data!F26), IF(inequalities_table_data!F26=-999,"NA",IF(inequalities_table_data!F26&gt;99, "&gt;99", IF(inequalities_table_data!F26&lt;1, "&lt;1",inequalities_table_data!F26 ))), "-")</f>
        <v>25.224780000000003</v>
      </c>
      <c r="G28" s="240">
        <f>IF(ISNUMBER(inequalities_table_data!G26), IF(inequalities_table_data!G26=-999,"NA",IF(inequalities_table_data!G26&gt;99, "&gt;99", IF(inequalities_table_data!G26&lt;1, "&lt;1",inequalities_table_data!G26 ))), "-")</f>
        <v>19.509110000000003</v>
      </c>
      <c r="H28" s="241" t="str">
        <f>IF(ISNUMBER(inequalities_table_data!H26), IF(inequalities_table_data!H26=-999,"NA",IF(inequalities_table_data!H26&gt;99, "&gt;99", IF(inequalities_table_data!H26&lt;1, "&lt;1",inequalities_table_data!H26 ))), "-")</f>
        <v>&lt;1</v>
      </c>
      <c r="I28" s="240" t="str">
        <f>IF(ISNUMBER(inequalities_table_data!I26), IF(inequalities_table_data!I26=-999,"NA",IF(inequalities_table_data!I26&gt;99, "&gt;99", IF(inequalities_table_data!I26&lt;1, "&lt;1",inequalities_table_data!I26 ))), "-")</f>
        <v>&lt;1</v>
      </c>
      <c r="J28" s="240" t="str">
        <f>IF(ISNUMBER(inequalities_table_data!J26), IF(inequalities_table_data!J26=-999,"NA",IF(inequalities_table_data!J26&gt;99, "&gt;99", IF(inequalities_table_data!J26&lt;1, "&lt;1",inequalities_table_data!J26 ))), "-")</f>
        <v>&lt;1</v>
      </c>
      <c r="K28" s="240" t="str">
        <f>IF(ISNUMBER(inequalities_table_data!K26), IF(inequalities_table_data!K26=-999,"NA",IF(inequalities_table_data!K26&gt;99, "&gt;99", IF(inequalities_table_data!K26&lt;1, "&lt;1",inequalities_table_data!K26 ))), "-")</f>
        <v>&gt;99</v>
      </c>
      <c r="L28" s="242" t="str">
        <f>IF(ISNUMBER(inequalities_table_data!L26), IF(inequalities_table_data!L26=-999,"NA",IF(inequalities_table_data!L26&gt;99, "&gt;99", IF(inequalities_table_data!L26&lt;1, "&lt;1",inequalities_table_data!L26 ))), "-")</f>
        <v>-</v>
      </c>
      <c r="M28" s="240" t="str">
        <f>IF(ISNUMBER(inequalities_table_data!M26), IF(inequalities_table_data!M26=-999,"NA",IF(inequalities_table_data!M26&gt;99, "&gt;99", IF(inequalities_table_data!M26&lt;1, "&lt;1",inequalities_table_data!M26 ))), "-")</f>
        <v>-</v>
      </c>
      <c r="N28" s="240" t="str">
        <f>IF(ISNUMBER(inequalities_table_data!N26), IF(inequalities_table_data!N26=-999,"NA",IF(inequalities_table_data!N26&gt;99, "&gt;99", IF(inequalities_table_data!N26&lt;1, "&lt;1",inequalities_table_data!N26 ))), "-")</f>
        <v>-</v>
      </c>
      <c r="P28" s="347" t="str">
        <f>inequalities_table_data!P26</f>
        <v>Cambodia</v>
      </c>
      <c r="Q28" s="348">
        <f>inequalities_table_data!Q26</f>
        <v>2017</v>
      </c>
      <c r="R28" s="238" t="str">
        <f>inequalities_table_data!R26</f>
        <v>Poorest</v>
      </c>
      <c r="S28" s="239">
        <f>IF(ISNUMBER(inequalities_table_data!S26), IF(inequalities_table_data!S26=-999,"NA",IF(inequalities_table_data!S26&gt;99, "&gt;99", IF(inequalities_table_data!S26&lt;1, "&lt;1",inequalities_table_data!S26 ))), "-")</f>
        <v>60.298450000000003</v>
      </c>
      <c r="T28" s="240" t="str">
        <f>IF(ISNUMBER(inequalities_table_data!T26), IF(inequalities_table_data!T26=-999,"NA",IF(inequalities_table_data!T26&gt;99, "&gt;99", IF(inequalities_table_data!T26&lt;1, "&lt;1",inequalities_table_data!T26 ))), "-")</f>
        <v>&lt;1</v>
      </c>
      <c r="U28" s="240">
        <f>IF(ISNUMBER(inequalities_table_data!U26), IF(inequalities_table_data!U26=-999,"NA",IF(inequalities_table_data!U26&gt;99, "&gt;99", IF(inequalities_table_data!U26&lt;1, "&lt;1",inequalities_table_data!U26 ))), "-")</f>
        <v>17.98461</v>
      </c>
      <c r="V28" s="240">
        <f>IF(ISNUMBER(inequalities_table_data!V26), IF(inequalities_table_data!V26=-999,"NA",IF(inequalities_table_data!V26&gt;99, "&gt;99", IF(inequalities_table_data!V26&lt;1, "&lt;1",inequalities_table_data!V26 ))), "-")</f>
        <v>21.160120000000003</v>
      </c>
      <c r="W28" s="241">
        <f>IF(ISNUMBER(inequalities_table_data!W26), IF(inequalities_table_data!W26=-999,"NA",IF(inequalities_table_data!W26&gt;99, "&gt;99", IF(inequalities_table_data!W26&lt;1, "&lt;1",inequalities_table_data!W26 ))), "-")</f>
        <v>14.641780000000001</v>
      </c>
      <c r="X28" s="240">
        <f>IF(ISNUMBER(inequalities_table_data!X26), IF(inequalities_table_data!X26=-999,"NA",IF(inequalities_table_data!X26&gt;99, "&gt;99", IF(inequalities_table_data!X26&lt;1, "&lt;1",inequalities_table_data!X26 ))), "-")</f>
        <v>6.2988300000000006</v>
      </c>
      <c r="Y28" s="240">
        <f>IF(ISNUMBER(inequalities_table_data!Y26), IF(inequalities_table_data!Y26=-999,"NA",IF(inequalities_table_data!Y26&gt;99, "&gt;99", IF(inequalities_table_data!Y26&lt;1, "&lt;1",inequalities_table_data!Y26 ))), "-")</f>
        <v>1.3094700000000001</v>
      </c>
      <c r="Z28" s="240">
        <f>IF(ISNUMBER(inequalities_table_data!Z26), IF(inequalities_table_data!Z26=-999,"NA",IF(inequalities_table_data!Z26&gt;99, "&gt;99", IF(inequalities_table_data!Z26&lt;1, "&lt;1",inequalities_table_data!Z26 ))), "-")</f>
        <v>77.749920000000003</v>
      </c>
      <c r="AA28" s="242">
        <f>IF(ISNUMBER(inequalities_table_data!AA26), IF(inequalities_table_data!AA26=-999,"NA",IF(inequalities_table_data!AA26&gt;99, "&gt;99", IF(inequalities_table_data!AA26&lt;1, "&lt;1",inequalities_table_data!AA26 ))), "-")</f>
        <v>39.397052764892578</v>
      </c>
      <c r="AB28" s="240">
        <f>IF(ISNUMBER(inequalities_table_data!AB26), IF(inequalities_table_data!AB26=-999,"NA",IF(inequalities_table_data!AB26&gt;99, "&gt;99", IF(inequalities_table_data!AB26&lt;1, "&lt;1",inequalities_table_data!AB26 ))), "-")</f>
        <v>25.20836067199707</v>
      </c>
      <c r="AC28" s="240">
        <f>IF(ISNUMBER(inequalities_table_data!AC26), IF(inequalities_table_data!AC26=-999,"NA",IF(inequalities_table_data!AC26&gt;99, "&gt;99", IF(inequalities_table_data!AC26&lt;1, "&lt;1",inequalities_table_data!AC26 ))), "-")</f>
        <v>35.394584655761719</v>
      </c>
    </row>
    <row r="29" x14ac:dyDescent="0.25">
      <c r="A29" s="347" t="str">
        <f>inequalities_table_data!A27</f>
        <v>Cambodia</v>
      </c>
      <c r="B29" s="348">
        <f>inequalities_table_data!B27</f>
        <v>2000</v>
      </c>
      <c r="C29" s="238" t="str">
        <f>inequalities_table_data!C27</f>
        <v>Richest</v>
      </c>
      <c r="D29" s="239">
        <f>IF(ISNUMBER(inequalities_table_data!D27), IF(inequalities_table_data!D27=-999,"NA",IF(inequalities_table_data!D27&gt;99, "&gt;99", IF(inequalities_table_data!D27&lt;1, "&lt;1",inequalities_table_data!D27 ))), "-")</f>
        <v>86.834780000000009</v>
      </c>
      <c r="E29" s="240" t="str">
        <f>IF(ISNUMBER(inequalities_table_data!E27), IF(inequalities_table_data!E27=-999,"NA",IF(inequalities_table_data!E27&gt;99, "&gt;99", IF(inequalities_table_data!E27&lt;1, "&lt;1",inequalities_table_data!E27 ))), "-")</f>
        <v>&lt;1</v>
      </c>
      <c r="F29" s="240">
        <f>IF(ISNUMBER(inequalities_table_data!F27), IF(inequalities_table_data!F27=-999,"NA",IF(inequalities_table_data!F27&gt;99, "&gt;99", IF(inequalities_table_data!F27&lt;1, "&lt;1",inequalities_table_data!F27 ))), "-")</f>
        <v>2.9285700000000001</v>
      </c>
      <c r="G29" s="240">
        <f>IF(ISNUMBER(inequalities_table_data!G27), IF(inequalities_table_data!G27=-999,"NA",IF(inequalities_table_data!G27&gt;99, "&gt;99", IF(inequalities_table_data!G27&lt;1, "&lt;1",inequalities_table_data!G27 ))), "-")</f>
        <v>10.081480000000001</v>
      </c>
      <c r="H29" s="241">
        <f>IF(ISNUMBER(inequalities_table_data!H27), IF(inequalities_table_data!H27=-999,"NA",IF(inequalities_table_data!H27&gt;99, "&gt;99", IF(inequalities_table_data!H27&lt;1, "&lt;1",inequalities_table_data!H27 ))), "-")</f>
        <v>77.103660000000005</v>
      </c>
      <c r="I29" s="240">
        <f>IF(ISNUMBER(inequalities_table_data!I27), IF(inequalities_table_data!I27=-999,"NA",IF(inequalities_table_data!I27&gt;99, "&gt;99", IF(inequalities_table_data!I27&lt;1, "&lt;1",inequalities_table_data!I27 ))), "-")</f>
        <v>6.8461200000000009</v>
      </c>
      <c r="J29" s="240">
        <f>IF(ISNUMBER(inequalities_table_data!J27), IF(inequalities_table_data!J27=-999,"NA",IF(inequalities_table_data!J27&gt;99, "&gt;99", IF(inequalities_table_data!J27&lt;1, "&lt;1",inequalities_table_data!J27 ))), "-")</f>
        <v>3.0741900000000002</v>
      </c>
      <c r="K29" s="240">
        <f>IF(ISNUMBER(inequalities_table_data!K27), IF(inequalities_table_data!K27=-999,"NA",IF(inequalities_table_data!K27&gt;99, "&gt;99", IF(inequalities_table_data!K27&lt;1, "&lt;1",inequalities_table_data!K27 ))), "-")</f>
        <v>12.976030000000002</v>
      </c>
      <c r="L29" s="242" t="str">
        <f>IF(ISNUMBER(inequalities_table_data!L27), IF(inequalities_table_data!L27=-999,"NA",IF(inequalities_table_data!L27&gt;99, "&gt;99", IF(inequalities_table_data!L27&lt;1, "&lt;1",inequalities_table_data!L27 ))), "-")</f>
        <v>-</v>
      </c>
      <c r="M29" s="240" t="str">
        <f>IF(ISNUMBER(inequalities_table_data!M27), IF(inequalities_table_data!M27=-999,"NA",IF(inequalities_table_data!M27&gt;99, "&gt;99", IF(inequalities_table_data!M27&lt;1, "&lt;1",inequalities_table_data!M27 ))), "-")</f>
        <v>-</v>
      </c>
      <c r="N29" s="240" t="str">
        <f>IF(ISNUMBER(inequalities_table_data!N27), IF(inequalities_table_data!N27=-999,"NA",IF(inequalities_table_data!N27&gt;99, "&gt;99", IF(inequalities_table_data!N27&lt;1, "&lt;1",inequalities_table_data!N27 ))), "-")</f>
        <v>-</v>
      </c>
      <c r="P29" s="347" t="str">
        <f>inequalities_table_data!P27</f>
        <v>Cambodia</v>
      </c>
      <c r="Q29" s="348">
        <f>inequalities_table_data!Q27</f>
        <v>2017</v>
      </c>
      <c r="R29" s="238" t="str">
        <f>inequalities_table_data!R27</f>
        <v>Richest</v>
      </c>
      <c r="S29" s="239">
        <f>IF(ISNUMBER(inequalities_table_data!S27), IF(inequalities_table_data!S27=-999,"NA",IF(inequalities_table_data!S27&gt;99, "&gt;99", IF(inequalities_table_data!S27&lt;1, "&lt;1",inequalities_table_data!S27 ))), "-")</f>
        <v>96.381690000000006</v>
      </c>
      <c r="T29" s="240" t="str">
        <f>IF(ISNUMBER(inequalities_table_data!T27), IF(inequalities_table_data!T27=-999,"NA",IF(inequalities_table_data!T27&gt;99, "&gt;99", IF(inequalities_table_data!T27&lt;1, "&lt;1",inequalities_table_data!T27 ))), "-")</f>
        <v>&lt;1</v>
      </c>
      <c r="U29" s="240">
        <f>IF(ISNUMBER(inequalities_table_data!U27), IF(inequalities_table_data!U27=-999,"NA",IF(inequalities_table_data!U27&gt;99, "&gt;99", IF(inequalities_table_data!U27&lt;1, "&lt;1",inequalities_table_data!U27 ))), "-")</f>
        <v>3.03607</v>
      </c>
      <c r="V29" s="240" t="str">
        <f>IF(ISNUMBER(inequalities_table_data!V27), IF(inequalities_table_data!V27=-999,"NA",IF(inequalities_table_data!V27&gt;99, "&gt;99", IF(inequalities_table_data!V27&lt;1, "&lt;1",inequalities_table_data!V27 ))), "-")</f>
        <v>&lt;1</v>
      </c>
      <c r="W29" s="241">
        <f>IF(ISNUMBER(inequalities_table_data!W27), IF(inequalities_table_data!W27=-999,"NA",IF(inequalities_table_data!W27&gt;99, "&gt;99", IF(inequalities_table_data!W27&lt;1, "&lt;1",inequalities_table_data!W27 ))), "-")</f>
        <v>91.844980000000007</v>
      </c>
      <c r="X29" s="240">
        <f>IF(ISNUMBER(inequalities_table_data!X27), IF(inequalities_table_data!X27=-999,"NA",IF(inequalities_table_data!X27&gt;99, "&gt;99", IF(inequalities_table_data!X27&lt;1, "&lt;1",inequalities_table_data!X27 ))), "-")</f>
        <v>8.1550200000000004</v>
      </c>
      <c r="Y29" s="240" t="str">
        <f>IF(ISNUMBER(inequalities_table_data!Y27), IF(inequalities_table_data!Y27=-999,"NA",IF(inequalities_table_data!Y27&gt;99, "&gt;99", IF(inequalities_table_data!Y27&lt;1, "&lt;1",inequalities_table_data!Y27 ))), "-")</f>
        <v>&lt;1</v>
      </c>
      <c r="Z29" s="240" t="str">
        <f>IF(ISNUMBER(inequalities_table_data!Z27), IF(inequalities_table_data!Z27=-999,"NA",IF(inequalities_table_data!Z27&gt;99, "&gt;99", IF(inequalities_table_data!Z27&lt;1, "&lt;1",inequalities_table_data!Z27 ))), "-")</f>
        <v>&lt;1</v>
      </c>
      <c r="AA29" s="242">
        <f>IF(ISNUMBER(inequalities_table_data!AA27), IF(inequalities_table_data!AA27=-999,"NA",IF(inequalities_table_data!AA27&gt;99, "&gt;99", IF(inequalities_table_data!AA27&lt;1, "&lt;1",inequalities_table_data!AA27 ))), "-")</f>
        <v>87.088272094726563</v>
      </c>
      <c r="AB29" s="240">
        <f>IF(ISNUMBER(inequalities_table_data!AB27), IF(inequalities_table_data!AB27=-999,"NA",IF(inequalities_table_data!AB27&gt;99, "&gt;99", IF(inequalities_table_data!AB27&lt;1, "&lt;1",inequalities_table_data!AB27 ))), "-")</f>
        <v>5.2764897346496582</v>
      </c>
      <c r="AC29" s="240">
        <f>IF(ISNUMBER(inequalities_table_data!AC27), IF(inequalities_table_data!AC27=-999,"NA",IF(inequalities_table_data!AC27&gt;99, "&gt;99", IF(inequalities_table_data!AC27&lt;1, "&lt;1",inequalities_table_data!AC27 ))), "-")</f>
        <v>7.6352362632751465</v>
      </c>
    </row>
    <row r="30" x14ac:dyDescent="0.25">
      <c r="A30" s="347" t="str">
        <f>inequalities_table_data!A28</f>
        <v>Cameroon</v>
      </c>
      <c r="B30" s="348">
        <f>inequalities_table_data!B28</f>
        <v>2000</v>
      </c>
      <c r="C30" s="238" t="str">
        <f>inequalities_table_data!C28</f>
        <v>Poorest</v>
      </c>
      <c r="D30" s="239">
        <f>IF(ISNUMBER(inequalities_table_data!D28), IF(inequalities_table_data!D28=-999,"NA",IF(inequalities_table_data!D28&gt;99, "&gt;99", IF(inequalities_table_data!D28&lt;1, "&lt;1",inequalities_table_data!D28 ))), "-")</f>
        <v>29.714450000000003</v>
      </c>
      <c r="E30" s="240">
        <f>IF(ISNUMBER(inequalities_table_data!E28), IF(inequalities_table_data!E28=-999,"NA",IF(inequalities_table_data!E28&gt;99, "&gt;99", IF(inequalities_table_data!E28&lt;1, "&lt;1",inequalities_table_data!E28 ))), "-")</f>
        <v>6.650500000000001</v>
      </c>
      <c r="F30" s="240">
        <f>IF(ISNUMBER(inequalities_table_data!F28), IF(inequalities_table_data!F28=-999,"NA",IF(inequalities_table_data!F28&gt;99, "&gt;99", IF(inequalities_table_data!F28&lt;1, "&lt;1",inequalities_table_data!F28 ))), "-")</f>
        <v>39.56203</v>
      </c>
      <c r="G30" s="240">
        <f>IF(ISNUMBER(inequalities_table_data!G28), IF(inequalities_table_data!G28=-999,"NA",IF(inequalities_table_data!G28&gt;99, "&gt;99", IF(inequalities_table_data!G28&lt;1, "&lt;1",inequalities_table_data!G28 ))), "-")</f>
        <v>24.073020000000003</v>
      </c>
      <c r="H30" s="241">
        <f>IF(ISNUMBER(inequalities_table_data!H28), IF(inequalities_table_data!H28=-999,"NA",IF(inequalities_table_data!H28&gt;99, "&gt;99", IF(inequalities_table_data!H28&lt;1, "&lt;1",inequalities_table_data!H28 ))), "-")</f>
        <v>27.451910000000002</v>
      </c>
      <c r="I30" s="240">
        <f>IF(ISNUMBER(inequalities_table_data!I28), IF(inequalities_table_data!I28=-999,"NA",IF(inequalities_table_data!I28&gt;99, "&gt;99", IF(inequalities_table_data!I28&lt;1, "&lt;1",inequalities_table_data!I28 ))), "-")</f>
        <v>3.9308000000000005</v>
      </c>
      <c r="J30" s="240">
        <f>IF(ISNUMBER(inequalities_table_data!J28), IF(inequalities_table_data!J28=-999,"NA",IF(inequalities_table_data!J28&gt;99, "&gt;99", IF(inequalities_table_data!J28&lt;1, "&lt;1",inequalities_table_data!J28 ))), "-")</f>
        <v>51.534510000000004</v>
      </c>
      <c r="K30" s="240">
        <f>IF(ISNUMBER(inequalities_table_data!K28), IF(inequalities_table_data!K28=-999,"NA",IF(inequalities_table_data!K28&gt;99, "&gt;99", IF(inequalities_table_data!K28&lt;1, "&lt;1",inequalities_table_data!K28 ))), "-")</f>
        <v>17.08278</v>
      </c>
      <c r="L30" s="242" t="str">
        <f>IF(ISNUMBER(inequalities_table_data!L28), IF(inequalities_table_data!L28=-999,"NA",IF(inequalities_table_data!L28&gt;99, "&gt;99", IF(inequalities_table_data!L28&lt;1, "&lt;1",inequalities_table_data!L28 ))), "-")</f>
        <v>-</v>
      </c>
      <c r="M30" s="240" t="str">
        <f>IF(ISNUMBER(inequalities_table_data!M28), IF(inequalities_table_data!M28=-999,"NA",IF(inequalities_table_data!M28&gt;99, "&gt;99", IF(inequalities_table_data!M28&lt;1, "&lt;1",inequalities_table_data!M28 ))), "-")</f>
        <v>-</v>
      </c>
      <c r="N30" s="240" t="str">
        <f>IF(ISNUMBER(inequalities_table_data!N28), IF(inequalities_table_data!N28=-999,"NA",IF(inequalities_table_data!N28&gt;99, "&gt;99", IF(inequalities_table_data!N28&lt;1, "&lt;1",inequalities_table_data!N28 ))), "-")</f>
        <v>-</v>
      </c>
      <c r="P30" s="347" t="str">
        <f>inequalities_table_data!P28</f>
        <v>Cameroon</v>
      </c>
      <c r="Q30" s="348">
        <f>inequalities_table_data!Q28</f>
        <v>2017</v>
      </c>
      <c r="R30" s="238" t="str">
        <f>inequalities_table_data!R28</f>
        <v>Poorest</v>
      </c>
      <c r="S30" s="239">
        <f>IF(ISNUMBER(inequalities_table_data!S28), IF(inequalities_table_data!S28=-999,"NA",IF(inequalities_table_data!S28&gt;99, "&gt;99", IF(inequalities_table_data!S28&lt;1, "&lt;1",inequalities_table_data!S28 ))), "-")</f>
        <v>39.705460000000002</v>
      </c>
      <c r="T30" s="240">
        <f>IF(ISNUMBER(inequalities_table_data!T28), IF(inequalities_table_data!T28=-999,"NA",IF(inequalities_table_data!T28&gt;99, "&gt;99", IF(inequalities_table_data!T28&lt;1, "&lt;1",inequalities_table_data!T28 ))), "-")</f>
        <v>8.8866300000000003</v>
      </c>
      <c r="U30" s="240">
        <f>IF(ISNUMBER(inequalities_table_data!U28), IF(inequalities_table_data!U28=-999,"NA",IF(inequalities_table_data!U28&gt;99, "&gt;99", IF(inequalities_table_data!U28&lt;1, "&lt;1",inequalities_table_data!U28 ))), "-")</f>
        <v>35.549290000000006</v>
      </c>
      <c r="V30" s="240">
        <f>IF(ISNUMBER(inequalities_table_data!V28), IF(inequalities_table_data!V28=-999,"NA",IF(inequalities_table_data!V28&gt;99, "&gt;99", IF(inequalities_table_data!V28&lt;1, "&lt;1",inequalities_table_data!V28 ))), "-")</f>
        <v>15.858620000000002</v>
      </c>
      <c r="W30" s="241">
        <f>IF(ISNUMBER(inequalities_table_data!W28), IF(inequalities_table_data!W28=-999,"NA",IF(inequalities_table_data!W28&gt;99, "&gt;99", IF(inequalities_table_data!W28&lt;1, "&lt;1",inequalities_table_data!W28 ))), "-")</f>
        <v>7.9300800000000002</v>
      </c>
      <c r="X30" s="240">
        <f>IF(ISNUMBER(inequalities_table_data!X28), IF(inequalities_table_data!X28=-999,"NA",IF(inequalities_table_data!X28&gt;99, "&gt;99", IF(inequalities_table_data!X28&lt;1, "&lt;1",inequalities_table_data!X28 ))), "-")</f>
        <v>1.1355000000000002</v>
      </c>
      <c r="Y30" s="240">
        <f>IF(ISNUMBER(inequalities_table_data!Y28), IF(inequalities_table_data!Y28=-999,"NA",IF(inequalities_table_data!Y28&gt;99, "&gt;99", IF(inequalities_table_data!Y28&lt;1, "&lt;1",inequalities_table_data!Y28 ))), "-")</f>
        <v>59.812370000000001</v>
      </c>
      <c r="Z30" s="240">
        <f>IF(ISNUMBER(inequalities_table_data!Z28), IF(inequalities_table_data!Z28=-999,"NA",IF(inequalities_table_data!Z28&gt;99, "&gt;99", IF(inequalities_table_data!Z28&lt;1, "&lt;1",inequalities_table_data!Z28 ))), "-")</f>
        <v>31.122050000000002</v>
      </c>
      <c r="AA30" s="242">
        <f>IF(ISNUMBER(inequalities_table_data!AA28), IF(inequalities_table_data!AA28=-999,"NA",IF(inequalities_table_data!AA28&gt;99, "&gt;99", IF(inequalities_table_data!AA28&lt;1, "&lt;1",inequalities_table_data!AA28 ))), "-")</f>
        <v>2.4841151237487793</v>
      </c>
      <c r="AB30" s="240">
        <f>IF(ISNUMBER(inequalities_table_data!AB28), IF(inequalities_table_data!AB28=-999,"NA",IF(inequalities_table_data!AB28&gt;99, "&gt;99", IF(inequalities_table_data!AB28&lt;1, "&lt;1",inequalities_table_data!AB28 ))), "-")</f>
        <v>7.8010482788085938</v>
      </c>
      <c r="AC30" s="240">
        <f>IF(ISNUMBER(inequalities_table_data!AC28), IF(inequalities_table_data!AC28=-999,"NA",IF(inequalities_table_data!AC28&gt;99, "&gt;99", IF(inequalities_table_data!AC28&lt;1, "&lt;1",inequalities_table_data!AC28 ))), "-")</f>
        <v>89.714836120605469</v>
      </c>
    </row>
    <row r="31" x14ac:dyDescent="0.25">
      <c r="A31" s="347" t="str">
        <f>inequalities_table_data!A29</f>
        <v>Cameroon</v>
      </c>
      <c r="B31" s="348">
        <f>inequalities_table_data!B29</f>
        <v>2000</v>
      </c>
      <c r="C31" s="238" t="str">
        <f>inequalities_table_data!C29</f>
        <v>Richest</v>
      </c>
      <c r="D31" s="239">
        <f>IF(ISNUMBER(inequalities_table_data!D29), IF(inequalities_table_data!D29=-999,"NA",IF(inequalities_table_data!D29&gt;99, "&gt;99", IF(inequalities_table_data!D29&lt;1, "&lt;1",inequalities_table_data!D29 ))), "-")</f>
        <v>87.281360000000006</v>
      </c>
      <c r="E31" s="240">
        <f>IF(ISNUMBER(inequalities_table_data!E29), IF(inequalities_table_data!E29=-999,"NA",IF(inequalities_table_data!E29&gt;99, "&gt;99", IF(inequalities_table_data!E29&lt;1, "&lt;1",inequalities_table_data!E29 ))), "-")</f>
        <v>4.6893600000000006</v>
      </c>
      <c r="F31" s="240">
        <f>IF(ISNUMBER(inequalities_table_data!F29), IF(inequalities_table_data!F29=-999,"NA",IF(inequalities_table_data!F29&gt;99, "&gt;99", IF(inequalities_table_data!F29&lt;1, "&lt;1",inequalities_table_data!F29 ))), "-")</f>
        <v>6.4044400000000001</v>
      </c>
      <c r="G31" s="240">
        <f>IF(ISNUMBER(inequalities_table_data!G29), IF(inequalities_table_data!G29=-999,"NA",IF(inequalities_table_data!G29&gt;99, "&gt;99", IF(inequalities_table_data!G29&lt;1, "&lt;1",inequalities_table_data!G29 ))), "-")</f>
        <v>1.6248500000000001</v>
      </c>
      <c r="H31" s="241">
        <f>IF(ISNUMBER(inequalities_table_data!H29), IF(inequalities_table_data!H29=-999,"NA",IF(inequalities_table_data!H29&gt;99, "&gt;99", IF(inequalities_table_data!H29&lt;1, "&lt;1",inequalities_table_data!H29 ))), "-")</f>
        <v>70.975770000000011</v>
      </c>
      <c r="I31" s="240">
        <f>IF(ISNUMBER(inequalities_table_data!I29), IF(inequalities_table_data!I29=-999,"NA",IF(inequalities_table_data!I29&gt;99, "&gt;99", IF(inequalities_table_data!I29&lt;1, "&lt;1",inequalities_table_data!I29 ))), "-")</f>
        <v>22.971690000000002</v>
      </c>
      <c r="J31" s="240">
        <f>IF(ISNUMBER(inequalities_table_data!J29), IF(inequalities_table_data!J29=-999,"NA",IF(inequalities_table_data!J29&gt;99, "&gt;99", IF(inequalities_table_data!J29&lt;1, "&lt;1",inequalities_table_data!J29 ))), "-")</f>
        <v>5.8255600000000003</v>
      </c>
      <c r="K31" s="240" t="str">
        <f>IF(ISNUMBER(inequalities_table_data!K29), IF(inequalities_table_data!K29=-999,"NA",IF(inequalities_table_data!K29&gt;99, "&gt;99", IF(inequalities_table_data!K29&lt;1, "&lt;1",inequalities_table_data!K29 ))), "-")</f>
        <v>&lt;1</v>
      </c>
      <c r="L31" s="242" t="str">
        <f>IF(ISNUMBER(inequalities_table_data!L29), IF(inequalities_table_data!L29=-999,"NA",IF(inequalities_table_data!L29&gt;99, "&gt;99", IF(inequalities_table_data!L29&lt;1, "&lt;1",inequalities_table_data!L29 ))), "-")</f>
        <v>-</v>
      </c>
      <c r="M31" s="240" t="str">
        <f>IF(ISNUMBER(inequalities_table_data!M29), IF(inequalities_table_data!M29=-999,"NA",IF(inequalities_table_data!M29&gt;99, "&gt;99", IF(inequalities_table_data!M29&lt;1, "&lt;1",inequalities_table_data!M29 ))), "-")</f>
        <v>-</v>
      </c>
      <c r="N31" s="240" t="str">
        <f>IF(ISNUMBER(inequalities_table_data!N29), IF(inequalities_table_data!N29=-999,"NA",IF(inequalities_table_data!N29&gt;99, "&gt;99", IF(inequalities_table_data!N29&lt;1, "&lt;1",inequalities_table_data!N29 ))), "-")</f>
        <v>-</v>
      </c>
      <c r="P31" s="347" t="str">
        <f>inequalities_table_data!P29</f>
        <v>Cameroon</v>
      </c>
      <c r="Q31" s="348">
        <f>inequalities_table_data!Q29</f>
        <v>2017</v>
      </c>
      <c r="R31" s="238" t="str">
        <f>inequalities_table_data!R29</f>
        <v>Richest</v>
      </c>
      <c r="S31" s="239">
        <f>IF(ISNUMBER(inequalities_table_data!S29), IF(inequalities_table_data!S29=-999,"NA",IF(inequalities_table_data!S29&gt;99, "&gt;99", IF(inequalities_table_data!S29&lt;1, "&lt;1",inequalities_table_data!S29 ))), "-")</f>
        <v>94.291990000000013</v>
      </c>
      <c r="T31" s="240">
        <f>IF(ISNUMBER(inequalities_table_data!T29), IF(inequalities_table_data!T29=-999,"NA",IF(inequalities_table_data!T29&gt;99, "&gt;99", IF(inequalities_table_data!T29&lt;1, "&lt;1",inequalities_table_data!T29 ))), "-")</f>
        <v>5.0660200000000009</v>
      </c>
      <c r="U31" s="240" t="str">
        <f>IF(ISNUMBER(inequalities_table_data!U29), IF(inequalities_table_data!U29=-999,"NA",IF(inequalities_table_data!U29&gt;99, "&gt;99", IF(inequalities_table_data!U29&lt;1, "&lt;1",inequalities_table_data!U29 ))), "-")</f>
        <v>&lt;1</v>
      </c>
      <c r="V31" s="240" t="str">
        <f>IF(ISNUMBER(inequalities_table_data!V29), IF(inequalities_table_data!V29=-999,"NA",IF(inequalities_table_data!V29&gt;99, "&gt;99", IF(inequalities_table_data!V29&lt;1, "&lt;1",inequalities_table_data!V29 ))), "-")</f>
        <v>&lt;1</v>
      </c>
      <c r="W31" s="241">
        <f>IF(ISNUMBER(inequalities_table_data!W29), IF(inequalities_table_data!W29=-999,"NA",IF(inequalities_table_data!W29&gt;99, "&gt;99", IF(inequalities_table_data!W29&lt;1, "&lt;1",inequalities_table_data!W29 ))), "-")</f>
        <v>73.652070000000009</v>
      </c>
      <c r="X31" s="240">
        <f>IF(ISNUMBER(inequalities_table_data!X29), IF(inequalities_table_data!X29=-999,"NA",IF(inequalities_table_data!X29&gt;99, "&gt;99", IF(inequalities_table_data!X29&lt;1, "&lt;1",inequalities_table_data!X29 ))), "-")</f>
        <v>23.837890000000002</v>
      </c>
      <c r="Y31" s="240">
        <f>IF(ISNUMBER(inequalities_table_data!Y29), IF(inequalities_table_data!Y29=-999,"NA",IF(inequalities_table_data!Y29&gt;99, "&gt;99", IF(inequalities_table_data!Y29&lt;1, "&lt;1",inequalities_table_data!Y29 ))), "-")</f>
        <v>2.51004</v>
      </c>
      <c r="Z31" s="240" t="str">
        <f>IF(ISNUMBER(inequalities_table_data!Z29), IF(inequalities_table_data!Z29=-999,"NA",IF(inequalities_table_data!Z29&gt;99, "&gt;99", IF(inequalities_table_data!Z29&lt;1, "&lt;1",inequalities_table_data!Z29 ))), "-")</f>
        <v>&lt;1</v>
      </c>
      <c r="AA31" s="242">
        <f>IF(ISNUMBER(inequalities_table_data!AA29), IF(inequalities_table_data!AA29=-999,"NA",IF(inequalities_table_data!AA29&gt;99, "&gt;99", IF(inequalities_table_data!AA29&lt;1, "&lt;1",inequalities_table_data!AA29 ))), "-")</f>
        <v>27.082420349121094</v>
      </c>
      <c r="AB31" s="240">
        <f>IF(ISNUMBER(inequalities_table_data!AB29), IF(inequalities_table_data!AB29=-999,"NA",IF(inequalities_table_data!AB29&gt;99, "&gt;99", IF(inequalities_table_data!AB29&lt;1, "&lt;1",inequalities_table_data!AB29 ))), "-")</f>
        <v>3.7956211566925049</v>
      </c>
      <c r="AC31" s="240">
        <f>IF(ISNUMBER(inequalities_table_data!AC29), IF(inequalities_table_data!AC29=-999,"NA",IF(inequalities_table_data!AC29&gt;99, "&gt;99", IF(inequalities_table_data!AC29&lt;1, "&lt;1",inequalities_table_data!AC29 ))), "-")</f>
        <v>69.121955871582031</v>
      </c>
    </row>
    <row r="32" x14ac:dyDescent="0.25">
      <c r="A32" s="347" t="str">
        <f>inequalities_table_data!A30</f>
        <v>Central African Republic</v>
      </c>
      <c r="B32" s="348">
        <f>inequalities_table_data!B30</f>
        <v>2000</v>
      </c>
      <c r="C32" s="238" t="str">
        <f>inequalities_table_data!C30</f>
        <v>Poorest</v>
      </c>
      <c r="D32" s="239">
        <f>IF(ISNUMBER(inequalities_table_data!D30), IF(inequalities_table_data!D30=-999,"NA",IF(inequalities_table_data!D30&gt;99, "&gt;99", IF(inequalities_table_data!D30&lt;1, "&lt;1",inequalities_table_data!D30 ))), "-")</f>
        <v>44.791240000000002</v>
      </c>
      <c r="E32" s="240">
        <f>IF(ISNUMBER(inequalities_table_data!E30), IF(inequalities_table_data!E30=-999,"NA",IF(inequalities_table_data!E30&gt;99, "&gt;99", IF(inequalities_table_data!E30&lt;1, "&lt;1",inequalities_table_data!E30 ))), "-")</f>
        <v>11.812900000000001</v>
      </c>
      <c r="F32" s="240">
        <f>IF(ISNUMBER(inequalities_table_data!F30), IF(inequalities_table_data!F30=-999,"NA",IF(inequalities_table_data!F30&gt;99, "&gt;99", IF(inequalities_table_data!F30&lt;1, "&lt;1",inequalities_table_data!F30 ))), "-")</f>
        <v>33.897460000000002</v>
      </c>
      <c r="G32" s="240">
        <f>IF(ISNUMBER(inequalities_table_data!G30), IF(inequalities_table_data!G30=-999,"NA",IF(inequalities_table_data!G30&gt;99, "&gt;99", IF(inequalities_table_data!G30&lt;1, "&lt;1",inequalities_table_data!G30 ))), "-")</f>
        <v>9.4984000000000002</v>
      </c>
      <c r="H32" s="241">
        <f>IF(ISNUMBER(inequalities_table_data!H30), IF(inequalities_table_data!H30=-999,"NA",IF(inequalities_table_data!H30&gt;99, "&gt;99", IF(inequalities_table_data!H30&lt;1, "&lt;1",inequalities_table_data!H30 ))), "-")</f>
        <v>2.1235400000000002</v>
      </c>
      <c r="I32" s="240">
        <f>IF(ISNUMBER(inequalities_table_data!I30), IF(inequalities_table_data!I30=-999,"NA",IF(inequalities_table_data!I30&gt;99, "&gt;99", IF(inequalities_table_data!I30&lt;1, "&lt;1",inequalities_table_data!I30 ))), "-")</f>
        <v>1.3613700000000002</v>
      </c>
      <c r="J32" s="240">
        <f>IF(ISNUMBER(inequalities_table_data!J30), IF(inequalities_table_data!J30=-999,"NA",IF(inequalities_table_data!J30&gt;99, "&gt;99", IF(inequalities_table_data!J30&lt;1, "&lt;1",inequalities_table_data!J30 ))), "-")</f>
        <v>66.13252</v>
      </c>
      <c r="K32" s="240">
        <f>IF(ISNUMBER(inequalities_table_data!K30), IF(inequalities_table_data!K30=-999,"NA",IF(inequalities_table_data!K30&gt;99, "&gt;99", IF(inequalities_table_data!K30&lt;1, "&lt;1",inequalities_table_data!K30 ))), "-")</f>
        <v>30.382570000000001</v>
      </c>
      <c r="L32" s="242" t="str">
        <f>IF(ISNUMBER(inequalities_table_data!L30), IF(inequalities_table_data!L30=-999,"NA",IF(inequalities_table_data!L30&gt;99, "&gt;99", IF(inequalities_table_data!L30&lt;1, "&lt;1",inequalities_table_data!L30 ))), "-")</f>
        <v>-</v>
      </c>
      <c r="M32" s="240" t="str">
        <f>IF(ISNUMBER(inequalities_table_data!M30), IF(inequalities_table_data!M30=-999,"NA",IF(inequalities_table_data!M30&gt;99, "&gt;99", IF(inequalities_table_data!M30&lt;1, "&lt;1",inequalities_table_data!M30 ))), "-")</f>
        <v>-</v>
      </c>
      <c r="N32" s="240" t="str">
        <f>IF(ISNUMBER(inequalities_table_data!N30), IF(inequalities_table_data!N30=-999,"NA",IF(inequalities_table_data!N30&gt;99, "&gt;99", IF(inequalities_table_data!N30&lt;1, "&lt;1",inequalities_table_data!N30 ))), "-")</f>
        <v>-</v>
      </c>
      <c r="P32" s="347" t="str">
        <f>inequalities_table_data!P30</f>
        <v>Central African Republic</v>
      </c>
      <c r="Q32" s="348">
        <f>inequalities_table_data!Q30</f>
        <v>2017</v>
      </c>
      <c r="R32" s="238" t="str">
        <f>inequalities_table_data!R30</f>
        <v>Poorest</v>
      </c>
      <c r="S32" s="239">
        <f>IF(ISNUMBER(inequalities_table_data!S30), IF(inequalities_table_data!S30=-999,"NA",IF(inequalities_table_data!S30&gt;99, "&gt;99", IF(inequalities_table_data!S30&lt;1, "&lt;1",inequalities_table_data!S30 ))), "-")</f>
        <v>42.244140000000002</v>
      </c>
      <c r="T32" s="240">
        <f>IF(ISNUMBER(inequalities_table_data!T30), IF(inequalities_table_data!T30=-999,"NA",IF(inequalities_table_data!T30&gt;99, "&gt;99", IF(inequalities_table_data!T30&lt;1, "&lt;1",inequalities_table_data!T30 ))), "-")</f>
        <v>11.141150000000001</v>
      </c>
      <c r="U32" s="240">
        <f>IF(ISNUMBER(inequalities_table_data!U30), IF(inequalities_table_data!U30=-999,"NA",IF(inequalities_table_data!U30&gt;99, "&gt;99", IF(inequalities_table_data!U30&lt;1, "&lt;1",inequalities_table_data!U30 ))), "-")</f>
        <v>38.886450000000004</v>
      </c>
      <c r="V32" s="240">
        <f>IF(ISNUMBER(inequalities_table_data!V30), IF(inequalities_table_data!V30=-999,"NA",IF(inequalities_table_data!V30&gt;99, "&gt;99", IF(inequalities_table_data!V30&lt;1, "&lt;1",inequalities_table_data!V30 ))), "-")</f>
        <v>7.7282600000000006</v>
      </c>
      <c r="W32" s="241" t="str">
        <f>IF(ISNUMBER(inequalities_table_data!W30), IF(inequalities_table_data!W30=-999,"NA",IF(inequalities_table_data!W30&gt;99, "&gt;99", IF(inequalities_table_data!W30&lt;1, "&lt;1",inequalities_table_data!W30 ))), "-")</f>
        <v>&lt;1</v>
      </c>
      <c r="X32" s="240" t="str">
        <f>IF(ISNUMBER(inequalities_table_data!X30), IF(inequalities_table_data!X30=-999,"NA",IF(inequalities_table_data!X30&gt;99, "&gt;99", IF(inequalities_table_data!X30&lt;1, "&lt;1",inequalities_table_data!X30 ))), "-")</f>
        <v>&lt;1</v>
      </c>
      <c r="Y32" s="240">
        <f>IF(ISNUMBER(inequalities_table_data!Y30), IF(inequalities_table_data!Y30=-999,"NA",IF(inequalities_table_data!Y30&gt;99, "&gt;99", IF(inequalities_table_data!Y30&lt;1, "&lt;1",inequalities_table_data!Y30 ))), "-")</f>
        <v>31.343650000000004</v>
      </c>
      <c r="Z32" s="240">
        <f>IF(ISNUMBER(inequalities_table_data!Z30), IF(inequalities_table_data!Z30=-999,"NA",IF(inequalities_table_data!Z30&gt;99, "&gt;99", IF(inequalities_table_data!Z30&lt;1, "&lt;1",inequalities_table_data!Z30 ))), "-")</f>
        <v>67.499110000000002</v>
      </c>
      <c r="AA32" s="242" t="str">
        <f>IF(ISNUMBER(inequalities_table_data!AA30), IF(inequalities_table_data!AA30=-999,"NA",IF(inequalities_table_data!AA30&gt;99, "&gt;99", IF(inequalities_table_data!AA30&lt;1, "&lt;1",inequalities_table_data!AA30 ))), "-")</f>
        <v>-</v>
      </c>
      <c r="AB32" s="240" t="str">
        <f>IF(ISNUMBER(inequalities_table_data!AB30), IF(inequalities_table_data!AB30=-999,"NA",IF(inequalities_table_data!AB30&gt;99, "&gt;99", IF(inequalities_table_data!AB30&lt;1, "&lt;1",inequalities_table_data!AB30 ))), "-")</f>
        <v>-</v>
      </c>
      <c r="AC32" s="240" t="str">
        <f>IF(ISNUMBER(inequalities_table_data!AC30), IF(inequalities_table_data!AC30=-999,"NA",IF(inequalities_table_data!AC30&gt;99, "&gt;99", IF(inequalities_table_data!AC30&lt;1, "&lt;1",inequalities_table_data!AC30 ))), "-")</f>
        <v>-</v>
      </c>
    </row>
    <row r="33" x14ac:dyDescent="0.25">
      <c r="A33" s="347" t="str">
        <f>inequalities_table_data!A31</f>
        <v>Central African Republic</v>
      </c>
      <c r="B33" s="348">
        <f>inequalities_table_data!B31</f>
        <v>2000</v>
      </c>
      <c r="C33" s="238" t="str">
        <f>inequalities_table_data!C31</f>
        <v>Richest</v>
      </c>
      <c r="D33" s="239">
        <f>IF(ISNUMBER(inequalities_table_data!D31), IF(inequalities_table_data!D31=-999,"NA",IF(inequalities_table_data!D31&gt;99, "&gt;99", IF(inequalities_table_data!D31&lt;1, "&lt;1",inequalities_table_data!D31 ))), "-")</f>
        <v>75.69362000000001</v>
      </c>
      <c r="E33" s="240">
        <f>IF(ISNUMBER(inequalities_table_data!E31), IF(inequalities_table_data!E31=-999,"NA",IF(inequalities_table_data!E31&gt;99, "&gt;99", IF(inequalities_table_data!E31&lt;1, "&lt;1",inequalities_table_data!E31 ))), "-")</f>
        <v>13.416850000000002</v>
      </c>
      <c r="F33" s="240">
        <f>IF(ISNUMBER(inequalities_table_data!F31), IF(inequalities_table_data!F31=-999,"NA",IF(inequalities_table_data!F31&gt;99, "&gt;99", IF(inequalities_table_data!F31&lt;1, "&lt;1",inequalities_table_data!F31 ))), "-")</f>
        <v>9.4237000000000002</v>
      </c>
      <c r="G33" s="240">
        <f>IF(ISNUMBER(inequalities_table_data!G31), IF(inequalities_table_data!G31=-999,"NA",IF(inequalities_table_data!G31&gt;99, "&gt;99", IF(inequalities_table_data!G31&lt;1, "&lt;1",inequalities_table_data!G31 ))), "-")</f>
        <v>1.4658300000000002</v>
      </c>
      <c r="H33" s="241">
        <f>IF(ISNUMBER(inequalities_table_data!H31), IF(inequalities_table_data!H31=-999,"NA",IF(inequalities_table_data!H31&gt;99, "&gt;99", IF(inequalities_table_data!H31&lt;1, "&lt;1",inequalities_table_data!H31 ))), "-")</f>
        <v>39.194960000000002</v>
      </c>
      <c r="I33" s="240">
        <f>IF(ISNUMBER(inequalities_table_data!I31), IF(inequalities_table_data!I31=-999,"NA",IF(inequalities_table_data!I31&gt;99, "&gt;99", IF(inequalities_table_data!I31&lt;1, "&lt;1",inequalities_table_data!I31 ))), "-")</f>
        <v>18.548630000000003</v>
      </c>
      <c r="J33" s="240">
        <f>IF(ISNUMBER(inequalities_table_data!J31), IF(inequalities_table_data!J31=-999,"NA",IF(inequalities_table_data!J31&gt;99, "&gt;99", IF(inequalities_table_data!J31&lt;1, "&lt;1",inequalities_table_data!J31 ))), "-")</f>
        <v>39.373900000000006</v>
      </c>
      <c r="K33" s="240">
        <f>IF(ISNUMBER(inequalities_table_data!K31), IF(inequalities_table_data!K31=-999,"NA",IF(inequalities_table_data!K31&gt;99, "&gt;99", IF(inequalities_table_data!K31&lt;1, "&lt;1",inequalities_table_data!K31 ))), "-")</f>
        <v>2.8825100000000003</v>
      </c>
      <c r="L33" s="242" t="str">
        <f>IF(ISNUMBER(inequalities_table_data!L31), IF(inequalities_table_data!L31=-999,"NA",IF(inequalities_table_data!L31&gt;99, "&gt;99", IF(inequalities_table_data!L31&lt;1, "&lt;1",inequalities_table_data!L31 ))), "-")</f>
        <v>-</v>
      </c>
      <c r="M33" s="240" t="str">
        <f>IF(ISNUMBER(inequalities_table_data!M31), IF(inequalities_table_data!M31=-999,"NA",IF(inequalities_table_data!M31&gt;99, "&gt;99", IF(inequalities_table_data!M31&lt;1, "&lt;1",inequalities_table_data!M31 ))), "-")</f>
        <v>-</v>
      </c>
      <c r="N33" s="240" t="str">
        <f>IF(ISNUMBER(inequalities_table_data!N31), IF(inequalities_table_data!N31=-999,"NA",IF(inequalities_table_data!N31&gt;99, "&gt;99", IF(inequalities_table_data!N31&lt;1, "&lt;1",inequalities_table_data!N31 ))), "-")</f>
        <v>-</v>
      </c>
      <c r="P33" s="347" t="str">
        <f>inequalities_table_data!P31</f>
        <v>Central African Republic</v>
      </c>
      <c r="Q33" s="348">
        <f>inequalities_table_data!Q31</f>
        <v>2017</v>
      </c>
      <c r="R33" s="238" t="str">
        <f>inequalities_table_data!R31</f>
        <v>Richest</v>
      </c>
      <c r="S33" s="239">
        <f>IF(ISNUMBER(inequalities_table_data!S31), IF(inequalities_table_data!S31=-999,"NA",IF(inequalities_table_data!S31&gt;99, "&gt;99", IF(inequalities_table_data!S31&lt;1, "&lt;1",inequalities_table_data!S31 ))), "-")</f>
        <v>75.25106000000001</v>
      </c>
      <c r="T33" s="240">
        <f>IF(ISNUMBER(inequalities_table_data!T31), IF(inequalities_table_data!T31=-999,"NA",IF(inequalities_table_data!T31&gt;99, "&gt;99", IF(inequalities_table_data!T31&lt;1, "&lt;1",inequalities_table_data!T31 ))), "-")</f>
        <v>13.338400000000002</v>
      </c>
      <c r="U33" s="240">
        <f>IF(ISNUMBER(inequalities_table_data!U31), IF(inequalities_table_data!U31=-999,"NA",IF(inequalities_table_data!U31&gt;99, "&gt;99", IF(inequalities_table_data!U31&lt;1, "&lt;1",inequalities_table_data!U31 ))), "-")</f>
        <v>11.229000000000001</v>
      </c>
      <c r="V33" s="240" t="str">
        <f>IF(ISNUMBER(inequalities_table_data!V31), IF(inequalities_table_data!V31=-999,"NA",IF(inequalities_table_data!V31&gt;99, "&gt;99", IF(inequalities_table_data!V31&lt;1, "&lt;1",inequalities_table_data!V31 ))), "-")</f>
        <v>&lt;1</v>
      </c>
      <c r="W33" s="241">
        <f>IF(ISNUMBER(inequalities_table_data!W31), IF(inequalities_table_data!W31=-999,"NA",IF(inequalities_table_data!W31&gt;99, "&gt;99", IF(inequalities_table_data!W31&lt;1, "&lt;1",inequalities_table_data!W31 ))), "-")</f>
        <v>67.359660000000005</v>
      </c>
      <c r="X33" s="240">
        <f>IF(ISNUMBER(inequalities_table_data!X31), IF(inequalities_table_data!X31=-999,"NA",IF(inequalities_table_data!X31&gt;99, "&gt;99", IF(inequalities_table_data!X31&lt;1, "&lt;1",inequalities_table_data!X31 ))), "-")</f>
        <v>31.877300000000002</v>
      </c>
      <c r="Y33" s="240" t="str">
        <f>IF(ISNUMBER(inequalities_table_data!Y31), IF(inequalities_table_data!Y31=-999,"NA",IF(inequalities_table_data!Y31&gt;99, "&gt;99", IF(inequalities_table_data!Y31&lt;1, "&lt;1",inequalities_table_data!Y31 ))), "-")</f>
        <v>&lt;1</v>
      </c>
      <c r="Z33" s="240" t="str">
        <f>IF(ISNUMBER(inequalities_table_data!Z31), IF(inequalities_table_data!Z31=-999,"NA",IF(inequalities_table_data!Z31&gt;99, "&gt;99", IF(inequalities_table_data!Z31&lt;1, "&lt;1",inequalities_table_data!Z31 ))), "-")</f>
        <v>&lt;1</v>
      </c>
      <c r="AA33" s="242" t="str">
        <f>IF(ISNUMBER(inequalities_table_data!AA31), IF(inequalities_table_data!AA31=-999,"NA",IF(inequalities_table_data!AA31&gt;99, "&gt;99", IF(inequalities_table_data!AA31&lt;1, "&lt;1",inequalities_table_data!AA31 ))), "-")</f>
        <v>-</v>
      </c>
      <c r="AB33" s="240" t="str">
        <f>IF(ISNUMBER(inequalities_table_data!AB31), IF(inequalities_table_data!AB31=-999,"NA",IF(inequalities_table_data!AB31&gt;99, "&gt;99", IF(inequalities_table_data!AB31&lt;1, "&lt;1",inequalities_table_data!AB31 ))), "-")</f>
        <v>-</v>
      </c>
      <c r="AC33" s="240" t="str">
        <f>IF(ISNUMBER(inequalities_table_data!AC31), IF(inequalities_table_data!AC31=-999,"NA",IF(inequalities_table_data!AC31&gt;99, "&gt;99", IF(inequalities_table_data!AC31&lt;1, "&lt;1",inequalities_table_data!AC31 ))), "-")</f>
        <v>-</v>
      </c>
    </row>
    <row r="34" x14ac:dyDescent="0.25">
      <c r="A34" s="347" t="str">
        <f>inequalities_table_data!A32</f>
        <v>Chad</v>
      </c>
      <c r="B34" s="348">
        <f>inequalities_table_data!B32</f>
        <v>2000</v>
      </c>
      <c r="C34" s="238" t="str">
        <f>inequalities_table_data!C32</f>
        <v>Poorest</v>
      </c>
      <c r="D34" s="239">
        <f>IF(ISNUMBER(inequalities_table_data!D32), IF(inequalities_table_data!D32=-999,"NA",IF(inequalities_table_data!D32&gt;99, "&gt;99", IF(inequalities_table_data!D32&lt;1, "&lt;1",inequalities_table_data!D32 ))), "-")</f>
        <v>25.230010000000004</v>
      </c>
      <c r="E34" s="240">
        <f>IF(ISNUMBER(inequalities_table_data!E32), IF(inequalities_table_data!E32=-999,"NA",IF(inequalities_table_data!E32&gt;99, "&gt;99", IF(inequalities_table_data!E32&lt;1, "&lt;1",inequalities_table_data!E32 ))), "-")</f>
        <v>11.318490000000001</v>
      </c>
      <c r="F34" s="240">
        <f>IF(ISNUMBER(inequalities_table_data!F32), IF(inequalities_table_data!F32=-999,"NA",IF(inequalities_table_data!F32&gt;99, "&gt;99", IF(inequalities_table_data!F32&lt;1, "&lt;1",inequalities_table_data!F32 ))), "-")</f>
        <v>63.451500000000003</v>
      </c>
      <c r="G34" s="240" t="str">
        <f>IF(ISNUMBER(inequalities_table_data!G32), IF(inequalities_table_data!G32=-999,"NA",IF(inequalities_table_data!G32&gt;99, "&gt;99", IF(inequalities_table_data!G32&lt;1, "&lt;1",inequalities_table_data!G32 ))), "-")</f>
        <v>&lt;1</v>
      </c>
      <c r="H34" s="241">
        <f>IF(ISNUMBER(inequalities_table_data!H32), IF(inequalities_table_data!H32=-999,"NA",IF(inequalities_table_data!H32&gt;99, "&gt;99", IF(inequalities_table_data!H32&lt;1, "&lt;1",inequalities_table_data!H32 ))), "-")</f>
        <v>1.4276700000000002</v>
      </c>
      <c r="I34" s="240">
        <f>IF(ISNUMBER(inequalities_table_data!I32), IF(inequalities_table_data!I32=-999,"NA",IF(inequalities_table_data!I32&gt;99, "&gt;99", IF(inequalities_table_data!I32&lt;1, "&lt;1",inequalities_table_data!I32 ))), "-")</f>
        <v>1.20333</v>
      </c>
      <c r="J34" s="240">
        <f>IF(ISNUMBER(inequalities_table_data!J32), IF(inequalities_table_data!J32=-999,"NA",IF(inequalities_table_data!J32&gt;99, "&gt;99", IF(inequalities_table_data!J32&lt;1, "&lt;1",inequalities_table_data!J32 ))), "-")</f>
        <v>2.7567600000000003</v>
      </c>
      <c r="K34" s="240">
        <f>IF(ISNUMBER(inequalities_table_data!K32), IF(inequalities_table_data!K32=-999,"NA",IF(inequalities_table_data!K32&gt;99, "&gt;99", IF(inequalities_table_data!K32&lt;1, "&lt;1",inequalities_table_data!K32 ))), "-")</f>
        <v>94.612240000000014</v>
      </c>
      <c r="L34" s="242" t="str">
        <f>IF(ISNUMBER(inequalities_table_data!L32), IF(inequalities_table_data!L32=-999,"NA",IF(inequalities_table_data!L32&gt;99, "&gt;99", IF(inequalities_table_data!L32&lt;1, "&lt;1",inequalities_table_data!L32 ))), "-")</f>
        <v>-</v>
      </c>
      <c r="M34" s="240" t="str">
        <f>IF(ISNUMBER(inequalities_table_data!M32), IF(inequalities_table_data!M32=-999,"NA",IF(inequalities_table_data!M32&gt;99, "&gt;99", IF(inequalities_table_data!M32&lt;1, "&lt;1",inequalities_table_data!M32 ))), "-")</f>
        <v>-</v>
      </c>
      <c r="N34" s="240" t="str">
        <f>IF(ISNUMBER(inequalities_table_data!N32), IF(inequalities_table_data!N32=-999,"NA",IF(inequalities_table_data!N32&gt;99, "&gt;99", IF(inequalities_table_data!N32&lt;1, "&lt;1",inequalities_table_data!N32 ))), "-")</f>
        <v>-</v>
      </c>
      <c r="P34" s="347" t="str">
        <f>inequalities_table_data!P32</f>
        <v>Chad</v>
      </c>
      <c r="Q34" s="348">
        <f>inequalities_table_data!Q32</f>
        <v>2017</v>
      </c>
      <c r="R34" s="238" t="str">
        <f>inequalities_table_data!R32</f>
        <v>Poorest</v>
      </c>
      <c r="S34" s="239">
        <f>IF(ISNUMBER(inequalities_table_data!S32), IF(inequalities_table_data!S32=-999,"NA",IF(inequalities_table_data!S32&gt;99, "&gt;99", IF(inequalities_table_data!S32&lt;1, "&lt;1",inequalities_table_data!S32 ))), "-")</f>
        <v>24.828280000000003</v>
      </c>
      <c r="T34" s="240">
        <f>IF(ISNUMBER(inequalities_table_data!T32), IF(inequalities_table_data!T32=-999,"NA",IF(inequalities_table_data!T32&gt;99, "&gt;99", IF(inequalities_table_data!T32&lt;1, "&lt;1",inequalities_table_data!T32 ))), "-")</f>
        <v>11.13827</v>
      </c>
      <c r="U34" s="240">
        <f>IF(ISNUMBER(inequalities_table_data!U32), IF(inequalities_table_data!U32=-999,"NA",IF(inequalities_table_data!U32&gt;99, "&gt;99", IF(inequalities_table_data!U32&lt;1, "&lt;1",inequalities_table_data!U32 ))), "-")</f>
        <v>46.527510000000007</v>
      </c>
      <c r="V34" s="240">
        <f>IF(ISNUMBER(inequalities_table_data!V32), IF(inequalities_table_data!V32=-999,"NA",IF(inequalities_table_data!V32&gt;99, "&gt;99", IF(inequalities_table_data!V32&lt;1, "&lt;1",inequalities_table_data!V32 ))), "-")</f>
        <v>17.505940000000002</v>
      </c>
      <c r="W34" s="241" t="str">
        <f>IF(ISNUMBER(inequalities_table_data!W32), IF(inequalities_table_data!W32=-999,"NA",IF(inequalities_table_data!W32&gt;99, "&gt;99", IF(inequalities_table_data!W32&lt;1, "&lt;1",inequalities_table_data!W32 ))), "-")</f>
        <v>&lt;1</v>
      </c>
      <c r="X34" s="240" t="str">
        <f>IF(ISNUMBER(inequalities_table_data!X32), IF(inequalities_table_data!X32=-999,"NA",IF(inequalities_table_data!X32&gt;99, "&gt;99", IF(inequalities_table_data!X32&lt;1, "&lt;1",inequalities_table_data!X32 ))), "-")</f>
        <v>&lt;1</v>
      </c>
      <c r="Y34" s="240">
        <f>IF(ISNUMBER(inequalities_table_data!Y32), IF(inequalities_table_data!Y32=-999,"NA",IF(inequalities_table_data!Y32&gt;99, "&gt;99", IF(inequalities_table_data!Y32&lt;1, "&lt;1",inequalities_table_data!Y32 ))), "-")</f>
        <v>10.40033</v>
      </c>
      <c r="Z34" s="240">
        <f>IF(ISNUMBER(inequalities_table_data!Z32), IF(inequalities_table_data!Z32=-999,"NA",IF(inequalities_table_data!Z32&gt;99, "&gt;99", IF(inequalities_table_data!Z32&lt;1, "&lt;1",inequalities_table_data!Z32 ))), "-")</f>
        <v>88.444730000000007</v>
      </c>
      <c r="AA34" s="242" t="str">
        <f>IF(ISNUMBER(inequalities_table_data!AA32), IF(inequalities_table_data!AA32=-999,"NA",IF(inequalities_table_data!AA32&gt;99, "&gt;99", IF(inequalities_table_data!AA32&lt;1, "&lt;1",inequalities_table_data!AA32 ))), "-")</f>
        <v>&lt;1</v>
      </c>
      <c r="AB34" s="240">
        <f>IF(ISNUMBER(inequalities_table_data!AB32), IF(inequalities_table_data!AB32=-999,"NA",IF(inequalities_table_data!AB32&gt;99, "&gt;99", IF(inequalities_table_data!AB32&lt;1, "&lt;1",inequalities_table_data!AB32 ))), "-")</f>
        <v>10.16309928894043</v>
      </c>
      <c r="AC34" s="240">
        <f>IF(ISNUMBER(inequalities_table_data!AC32), IF(inequalities_table_data!AC32=-999,"NA",IF(inequalities_table_data!AC32&gt;99, "&gt;99", IF(inequalities_table_data!AC32&lt;1, "&lt;1",inequalities_table_data!AC32 ))), "-")</f>
        <v>93.744781494140625</v>
      </c>
    </row>
    <row r="35" x14ac:dyDescent="0.25">
      <c r="A35" s="347" t="str">
        <f>inequalities_table_data!A33</f>
        <v>Chad</v>
      </c>
      <c r="B35" s="348">
        <f>inequalities_table_data!B33</f>
        <v>2000</v>
      </c>
      <c r="C35" s="238" t="str">
        <f>inequalities_table_data!C33</f>
        <v>Richest</v>
      </c>
      <c r="D35" s="239">
        <f>IF(ISNUMBER(inequalities_table_data!D33), IF(inequalities_table_data!D33=-999,"NA",IF(inequalities_table_data!D33&gt;99, "&gt;99", IF(inequalities_table_data!D33&lt;1, "&lt;1",inequalities_table_data!D33 ))), "-")</f>
        <v>61.656170000000003</v>
      </c>
      <c r="E35" s="240">
        <f>IF(ISNUMBER(inequalities_table_data!E33), IF(inequalities_table_data!E33=-999,"NA",IF(inequalities_table_data!E33&gt;99, "&gt;99", IF(inequalities_table_data!E33&lt;1, "&lt;1",inequalities_table_data!E33 ))), "-")</f>
        <v>6.8444200000000004</v>
      </c>
      <c r="F35" s="240">
        <f>IF(ISNUMBER(inequalities_table_data!F33), IF(inequalities_table_data!F33=-999,"NA",IF(inequalities_table_data!F33&gt;99, "&gt;99", IF(inequalities_table_data!F33&lt;1, "&lt;1",inequalities_table_data!F33 ))), "-")</f>
        <v>27.602650000000001</v>
      </c>
      <c r="G35" s="240">
        <f>IF(ISNUMBER(inequalities_table_data!G33), IF(inequalities_table_data!G33=-999,"NA",IF(inequalities_table_data!G33&gt;99, "&gt;99", IF(inequalities_table_data!G33&lt;1, "&lt;1",inequalities_table_data!G33 ))), "-")</f>
        <v>3.8967700000000005</v>
      </c>
      <c r="H35" s="241">
        <f>IF(ISNUMBER(inequalities_table_data!H33), IF(inequalities_table_data!H33=-999,"NA",IF(inequalities_table_data!H33&gt;99, "&gt;99", IF(inequalities_table_data!H33&lt;1, "&lt;1",inequalities_table_data!H33 ))), "-")</f>
        <v>21.461460000000002</v>
      </c>
      <c r="I35" s="240">
        <f>IF(ISNUMBER(inequalities_table_data!I33), IF(inequalities_table_data!I33=-999,"NA",IF(inequalities_table_data!I33&gt;99, "&gt;99", IF(inequalities_table_data!I33&lt;1, "&lt;1",inequalities_table_data!I33 ))), "-")</f>
        <v>16.944120000000002</v>
      </c>
      <c r="J35" s="240">
        <f>IF(ISNUMBER(inequalities_table_data!J33), IF(inequalities_table_data!J33=-999,"NA",IF(inequalities_table_data!J33&gt;99, "&gt;99", IF(inequalities_table_data!J33&lt;1, "&lt;1",inequalities_table_data!J33 ))), "-")</f>
        <v>37.885670000000005</v>
      </c>
      <c r="K35" s="240">
        <f>IF(ISNUMBER(inequalities_table_data!K33), IF(inequalities_table_data!K33=-999,"NA",IF(inequalities_table_data!K33&gt;99, "&gt;99", IF(inequalities_table_data!K33&lt;1, "&lt;1",inequalities_table_data!K33 ))), "-")</f>
        <v>23.708750000000002</v>
      </c>
      <c r="L35" s="242" t="str">
        <f>IF(ISNUMBER(inequalities_table_data!L33), IF(inequalities_table_data!L33=-999,"NA",IF(inequalities_table_data!L33&gt;99, "&gt;99", IF(inequalities_table_data!L33&lt;1, "&lt;1",inequalities_table_data!L33 ))), "-")</f>
        <v>-</v>
      </c>
      <c r="M35" s="240" t="str">
        <f>IF(ISNUMBER(inequalities_table_data!M33), IF(inequalities_table_data!M33=-999,"NA",IF(inequalities_table_data!M33&gt;99, "&gt;99", IF(inequalities_table_data!M33&lt;1, "&lt;1",inequalities_table_data!M33 ))), "-")</f>
        <v>-</v>
      </c>
      <c r="N35" s="240" t="str">
        <f>IF(ISNUMBER(inequalities_table_data!N33), IF(inequalities_table_data!N33=-999,"NA",IF(inequalities_table_data!N33&gt;99, "&gt;99", IF(inequalities_table_data!N33&lt;1, "&lt;1",inequalities_table_data!N33 ))), "-")</f>
        <v>-</v>
      </c>
      <c r="P35" s="347" t="str">
        <f>inequalities_table_data!P33</f>
        <v>Chad</v>
      </c>
      <c r="Q35" s="348">
        <f>inequalities_table_data!Q33</f>
        <v>2017</v>
      </c>
      <c r="R35" s="238" t="str">
        <f>inequalities_table_data!R33</f>
        <v>Richest</v>
      </c>
      <c r="S35" s="239">
        <f>IF(ISNUMBER(inequalities_table_data!S33), IF(inequalities_table_data!S33=-999,"NA",IF(inequalities_table_data!S33&gt;99, "&gt;99", IF(inequalities_table_data!S33&lt;1, "&lt;1",inequalities_table_data!S33 ))), "-")</f>
        <v>82.969060000000013</v>
      </c>
      <c r="T35" s="240">
        <f>IF(ISNUMBER(inequalities_table_data!T33), IF(inequalities_table_data!T33=-999,"NA",IF(inequalities_table_data!T33&gt;99, "&gt;99", IF(inequalities_table_data!T33&lt;1, "&lt;1",inequalities_table_data!T33 ))), "-")</f>
        <v>9.21035</v>
      </c>
      <c r="U35" s="240">
        <f>IF(ISNUMBER(inequalities_table_data!U33), IF(inequalities_table_data!U33=-999,"NA",IF(inequalities_table_data!U33&gt;99, "&gt;99", IF(inequalities_table_data!U33&lt;1, "&lt;1",inequalities_table_data!U33 ))), "-")</f>
        <v>7.4187400000000006</v>
      </c>
      <c r="V35" s="240" t="str">
        <f>IF(ISNUMBER(inequalities_table_data!V33), IF(inequalities_table_data!V33=-999,"NA",IF(inequalities_table_data!V33&gt;99, "&gt;99", IF(inequalities_table_data!V33&lt;1, "&lt;1",inequalities_table_data!V33 ))), "-")</f>
        <v>&lt;1</v>
      </c>
      <c r="W35" s="241">
        <f>IF(ISNUMBER(inequalities_table_data!W33), IF(inequalities_table_data!W33=-999,"NA",IF(inequalities_table_data!W33&gt;99, "&gt;99", IF(inequalities_table_data!W33&lt;1, "&lt;1",inequalities_table_data!W33 ))), "-")</f>
        <v>35.511400000000002</v>
      </c>
      <c r="X35" s="240">
        <f>IF(ISNUMBER(inequalities_table_data!X33), IF(inequalities_table_data!X33=-999,"NA",IF(inequalities_table_data!X33&gt;99, "&gt;99", IF(inequalities_table_data!X33&lt;1, "&lt;1",inequalities_table_data!X33 ))), "-")</f>
        <v>28.036750000000001</v>
      </c>
      <c r="Y35" s="240">
        <f>IF(ISNUMBER(inequalities_table_data!Y33), IF(inequalities_table_data!Y33=-999,"NA",IF(inequalities_table_data!Y33&gt;99, "&gt;99", IF(inequalities_table_data!Y33&lt;1, "&lt;1",inequalities_table_data!Y33 ))), "-")</f>
        <v>25.115490000000001</v>
      </c>
      <c r="Z35" s="240">
        <f>IF(ISNUMBER(inequalities_table_data!Z33), IF(inequalities_table_data!Z33=-999,"NA",IF(inequalities_table_data!Z33&gt;99, "&gt;99", IF(inequalities_table_data!Z33&lt;1, "&lt;1",inequalities_table_data!Z33 ))), "-")</f>
        <v>11.336360000000001</v>
      </c>
      <c r="AA35" s="242">
        <f>IF(ISNUMBER(inequalities_table_data!AA33), IF(inequalities_table_data!AA33=-999,"NA",IF(inequalities_table_data!AA33&gt;99, "&gt;99", IF(inequalities_table_data!AA33&lt;1, "&lt;1",inequalities_table_data!AA33 ))), "-")</f>
        <v>9.5086545944213867</v>
      </c>
      <c r="AB35" s="240">
        <f>IF(ISNUMBER(inequalities_table_data!AB33), IF(inequalities_table_data!AB33=-999,"NA",IF(inequalities_table_data!AB33&gt;99, "&gt;99", IF(inequalities_table_data!AB33&lt;1, "&lt;1",inequalities_table_data!AB33 ))), "-")</f>
        <v>18.815719604492188</v>
      </c>
      <c r="AC35" s="240">
        <f>IF(ISNUMBER(inequalities_table_data!AC33), IF(inequalities_table_data!AC33=-999,"NA",IF(inequalities_table_data!AC33&gt;99, "&gt;99", IF(inequalities_table_data!AC33&lt;1, "&lt;1",inequalities_table_data!AC33 ))), "-")</f>
        <v>71.675628662109375</v>
      </c>
    </row>
    <row r="36" x14ac:dyDescent="0.25">
      <c r="A36" s="347" t="str">
        <f>inequalities_table_data!A34</f>
        <v>Colombia</v>
      </c>
      <c r="B36" s="348">
        <f>inequalities_table_data!B34</f>
        <v>2000</v>
      </c>
      <c r="C36" s="238" t="str">
        <f>inequalities_table_data!C34</f>
        <v>Poorest</v>
      </c>
      <c r="D36" s="239">
        <f>IF(ISNUMBER(inequalities_table_data!D34), IF(inequalities_table_data!D34=-999,"NA",IF(inequalities_table_data!D34&gt;99, "&gt;99", IF(inequalities_table_data!D34&lt;1, "&lt;1",inequalities_table_data!D34 ))), "-")</f>
        <v>70.051169999999999</v>
      </c>
      <c r="E36" s="240" t="str">
        <f>IF(ISNUMBER(inequalities_table_data!E34), IF(inequalities_table_data!E34=-999,"NA",IF(inequalities_table_data!E34&gt;99, "&gt;99", IF(inequalities_table_data!E34&lt;1, "&lt;1",inequalities_table_data!E34 ))), "-")</f>
        <v>&lt;1</v>
      </c>
      <c r="F36" s="240">
        <f>IF(ISNUMBER(inequalities_table_data!F34), IF(inequalities_table_data!F34=-999,"NA",IF(inequalities_table_data!F34&gt;99, "&gt;99", IF(inequalities_table_data!F34&lt;1, "&lt;1",inequalities_table_data!F34 ))), "-")</f>
        <v>12.501250000000001</v>
      </c>
      <c r="G36" s="240">
        <f>IF(ISNUMBER(inequalities_table_data!G34), IF(inequalities_table_data!G34=-999,"NA",IF(inequalities_table_data!G34&gt;99, "&gt;99", IF(inequalities_table_data!G34&lt;1, "&lt;1",inequalities_table_data!G34 ))), "-")</f>
        <v>16.846870000000003</v>
      </c>
      <c r="H36" s="241">
        <f>IF(ISNUMBER(inequalities_table_data!H34), IF(inequalities_table_data!H34=-999,"NA",IF(inequalities_table_data!H34&gt;99, "&gt;99", IF(inequalities_table_data!H34&lt;1, "&lt;1",inequalities_table_data!H34 ))), "-")</f>
        <v>38.509010000000004</v>
      </c>
      <c r="I36" s="240">
        <f>IF(ISNUMBER(inequalities_table_data!I34), IF(inequalities_table_data!I34=-999,"NA",IF(inequalities_table_data!I34&gt;99, "&gt;99", IF(inequalities_table_data!I34&lt;1, "&lt;1",inequalities_table_data!I34 ))), "-")</f>
        <v>9.3655800000000013</v>
      </c>
      <c r="J36" s="240">
        <f>IF(ISNUMBER(inequalities_table_data!J34), IF(inequalities_table_data!J34=-999,"NA",IF(inequalities_table_data!J34&gt;99, "&gt;99", IF(inequalities_table_data!J34&lt;1, "&lt;1",inequalities_table_data!J34 ))), "-")</f>
        <v>14.805790000000002</v>
      </c>
      <c r="K36" s="240">
        <f>IF(ISNUMBER(inequalities_table_data!K34), IF(inequalities_table_data!K34=-999,"NA",IF(inequalities_table_data!K34&gt;99, "&gt;99", IF(inequalities_table_data!K34&lt;1, "&lt;1",inequalities_table_data!K34 ))), "-")</f>
        <v>37.31962</v>
      </c>
      <c r="L36" s="242" t="str">
        <f>IF(ISNUMBER(inequalities_table_data!L34), IF(inequalities_table_data!L34=-999,"NA",IF(inequalities_table_data!L34&gt;99, "&gt;99", IF(inequalities_table_data!L34&lt;1, "&lt;1",inequalities_table_data!L34 ))), "-")</f>
        <v>-</v>
      </c>
      <c r="M36" s="240" t="str">
        <f>IF(ISNUMBER(inequalities_table_data!M34), IF(inequalities_table_data!M34=-999,"NA",IF(inequalities_table_data!M34&gt;99, "&gt;99", IF(inequalities_table_data!M34&lt;1, "&lt;1",inequalities_table_data!M34 ))), "-")</f>
        <v>-</v>
      </c>
      <c r="N36" s="240" t="str">
        <f>IF(ISNUMBER(inequalities_table_data!N34), IF(inequalities_table_data!N34=-999,"NA",IF(inequalities_table_data!N34&gt;99, "&gt;99", IF(inequalities_table_data!N34&lt;1, "&lt;1",inequalities_table_data!N34 ))), "-")</f>
        <v>-</v>
      </c>
      <c r="P36" s="347" t="str">
        <f>inequalities_table_data!P34</f>
        <v>Colombia</v>
      </c>
      <c r="Q36" s="348">
        <f>inequalities_table_data!Q34</f>
        <v>2017</v>
      </c>
      <c r="R36" s="238" t="str">
        <f>inequalities_table_data!R34</f>
        <v>Poorest</v>
      </c>
      <c r="S36" s="239">
        <f>IF(ISNUMBER(inequalities_table_data!S34), IF(inequalities_table_data!S34=-999,"NA",IF(inequalities_table_data!S34&gt;99, "&gt;99", IF(inequalities_table_data!S34&lt;1, "&lt;1",inequalities_table_data!S34 ))), "-")</f>
        <v>76.620770000000007</v>
      </c>
      <c r="T36" s="240" t="str">
        <f>IF(ISNUMBER(inequalities_table_data!T34), IF(inequalities_table_data!T34=-999,"NA",IF(inequalities_table_data!T34&gt;99, "&gt;99", IF(inequalities_table_data!T34&lt;1, "&lt;1",inequalities_table_data!T34 ))), "-")</f>
        <v>&lt;1</v>
      </c>
      <c r="U36" s="240">
        <f>IF(ISNUMBER(inequalities_table_data!U34), IF(inequalities_table_data!U34=-999,"NA",IF(inequalities_table_data!U34&gt;99, "&gt;99", IF(inequalities_table_data!U34&lt;1, "&lt;1",inequalities_table_data!U34 ))), "-")</f>
        <v>8.6662800000000004</v>
      </c>
      <c r="V36" s="240">
        <f>IF(ISNUMBER(inequalities_table_data!V34), IF(inequalities_table_data!V34=-999,"NA",IF(inequalities_table_data!V34&gt;99, "&gt;99", IF(inequalities_table_data!V34&lt;1, "&lt;1",inequalities_table_data!V34 ))), "-")</f>
        <v>14.055910000000001</v>
      </c>
      <c r="W36" s="241">
        <f>IF(ISNUMBER(inequalities_table_data!W34), IF(inequalities_table_data!W34=-999,"NA",IF(inequalities_table_data!W34&gt;99, "&gt;99", IF(inequalities_table_data!W34&lt;1, "&lt;1",inequalities_table_data!W34 ))), "-")</f>
        <v>58.142930000000007</v>
      </c>
      <c r="X36" s="240">
        <f>IF(ISNUMBER(inequalities_table_data!X34), IF(inequalities_table_data!X34=-999,"NA",IF(inequalities_table_data!X34&gt;99, "&gt;99", IF(inequalities_table_data!X34&lt;1, "&lt;1",inequalities_table_data!X34 ))), "-")</f>
        <v>14.140650000000001</v>
      </c>
      <c r="Y36" s="240">
        <f>IF(ISNUMBER(inequalities_table_data!Y34), IF(inequalities_table_data!Y34=-999,"NA",IF(inequalities_table_data!Y34&gt;99, "&gt;99", IF(inequalities_table_data!Y34&lt;1, "&lt;1",inequalities_table_data!Y34 ))), "-")</f>
        <v>5.8347600000000002</v>
      </c>
      <c r="Z36" s="240">
        <f>IF(ISNUMBER(inequalities_table_data!Z34), IF(inequalities_table_data!Z34=-999,"NA",IF(inequalities_table_data!Z34&gt;99, "&gt;99", IF(inequalities_table_data!Z34&lt;1, "&lt;1",inequalities_table_data!Z34 ))), "-")</f>
        <v>21.88166</v>
      </c>
      <c r="AA36" s="242" t="str">
        <f>IF(ISNUMBER(inequalities_table_data!AA34), IF(inequalities_table_data!AA34=-999,"NA",IF(inequalities_table_data!AA34&gt;99, "&gt;99", IF(inequalities_table_data!AA34&lt;1, "&lt;1",inequalities_table_data!AA34 ))), "-")</f>
        <v>-</v>
      </c>
      <c r="AB36" s="240" t="str">
        <f>IF(ISNUMBER(inequalities_table_data!AB34), IF(inequalities_table_data!AB34=-999,"NA",IF(inequalities_table_data!AB34&gt;99, "&gt;99", IF(inequalities_table_data!AB34&lt;1, "&lt;1",inequalities_table_data!AB34 ))), "-")</f>
        <v>-</v>
      </c>
      <c r="AC36" s="240" t="str">
        <f>IF(ISNUMBER(inequalities_table_data!AC34), IF(inequalities_table_data!AC34=-999,"NA",IF(inequalities_table_data!AC34&gt;99, "&gt;99", IF(inequalities_table_data!AC34&lt;1, "&lt;1",inequalities_table_data!AC34 ))), "-")</f>
        <v>-</v>
      </c>
    </row>
    <row r="37" x14ac:dyDescent="0.25">
      <c r="A37" s="347" t="str">
        <f>inequalities_table_data!A35</f>
        <v>Colombia</v>
      </c>
      <c r="B37" s="348">
        <f>inequalities_table_data!B35</f>
        <v>2000</v>
      </c>
      <c r="C37" s="238" t="str">
        <f>inequalities_table_data!C35</f>
        <v>Richest</v>
      </c>
      <c r="D37" s="239" t="str">
        <f>IF(ISNUMBER(inequalities_table_data!D35), IF(inequalities_table_data!D35=-999,"NA",IF(inequalities_table_data!D35&gt;99, "&gt;99", IF(inequalities_table_data!D35&lt;1, "&lt;1",inequalities_table_data!D35 ))), "-")</f>
        <v>&gt;99</v>
      </c>
      <c r="E37" s="240" t="str">
        <f>IF(ISNUMBER(inequalities_table_data!E35), IF(inequalities_table_data!E35=-999,"NA",IF(inequalities_table_data!E35&gt;99, "&gt;99", IF(inequalities_table_data!E35&lt;1, "&lt;1",inequalities_table_data!E35 ))), "-")</f>
        <v>&lt;1</v>
      </c>
      <c r="F37" s="240" t="str">
        <f>IF(ISNUMBER(inequalities_table_data!F35), IF(inequalities_table_data!F35=-999,"NA",IF(inequalities_table_data!F35&gt;99, "&gt;99", IF(inequalities_table_data!F35&lt;1, "&lt;1",inequalities_table_data!F35 ))), "-")</f>
        <v>&lt;1</v>
      </c>
      <c r="G37" s="240" t="str">
        <f>IF(ISNUMBER(inequalities_table_data!G35), IF(inequalities_table_data!G35=-999,"NA",IF(inequalities_table_data!G35&gt;99, "&gt;99", IF(inequalities_table_data!G35&lt;1, "&lt;1",inequalities_table_data!G35 ))), "-")</f>
        <v>&lt;1</v>
      </c>
      <c r="H37" s="241">
        <f>IF(ISNUMBER(inequalities_table_data!H35), IF(inequalities_table_data!H35=-999,"NA",IF(inequalities_table_data!H35&gt;99, "&gt;99", IF(inequalities_table_data!H35&lt;1, "&lt;1",inequalities_table_data!H35 ))), "-")</f>
        <v>96.329200000000014</v>
      </c>
      <c r="I37" s="240">
        <f>IF(ISNUMBER(inequalities_table_data!I35), IF(inequalities_table_data!I35=-999,"NA",IF(inequalities_table_data!I35&gt;99, "&gt;99", IF(inequalities_table_data!I35&lt;1, "&lt;1",inequalities_table_data!I35 ))), "-")</f>
        <v>3.1364200000000002</v>
      </c>
      <c r="J37" s="240" t="str">
        <f>IF(ISNUMBER(inequalities_table_data!J35), IF(inequalities_table_data!J35=-999,"NA",IF(inequalities_table_data!J35&gt;99, "&gt;99", IF(inequalities_table_data!J35&lt;1, "&lt;1",inequalities_table_data!J35 ))), "-")</f>
        <v>&lt;1</v>
      </c>
      <c r="K37" s="240" t="str">
        <f>IF(ISNUMBER(inequalities_table_data!K35), IF(inequalities_table_data!K35=-999,"NA",IF(inequalities_table_data!K35&gt;99, "&gt;99", IF(inequalities_table_data!K35&lt;1, "&lt;1",inequalities_table_data!K35 ))), "-")</f>
        <v>&lt;1</v>
      </c>
      <c r="L37" s="242" t="str">
        <f>IF(ISNUMBER(inequalities_table_data!L35), IF(inequalities_table_data!L35=-999,"NA",IF(inequalities_table_data!L35&gt;99, "&gt;99", IF(inequalities_table_data!L35&lt;1, "&lt;1",inequalities_table_data!L35 ))), "-")</f>
        <v>-</v>
      </c>
      <c r="M37" s="240" t="str">
        <f>IF(ISNUMBER(inequalities_table_data!M35), IF(inequalities_table_data!M35=-999,"NA",IF(inequalities_table_data!M35&gt;99, "&gt;99", IF(inequalities_table_data!M35&lt;1, "&lt;1",inequalities_table_data!M35 ))), "-")</f>
        <v>-</v>
      </c>
      <c r="N37" s="240" t="str">
        <f>IF(ISNUMBER(inequalities_table_data!N35), IF(inequalities_table_data!N35=-999,"NA",IF(inequalities_table_data!N35&gt;99, "&gt;99", IF(inequalities_table_data!N35&lt;1, "&lt;1",inequalities_table_data!N35 ))), "-")</f>
        <v>-</v>
      </c>
      <c r="P37" s="347" t="str">
        <f>inequalities_table_data!P35</f>
        <v>Colombia</v>
      </c>
      <c r="Q37" s="348">
        <f>inequalities_table_data!Q35</f>
        <v>2017</v>
      </c>
      <c r="R37" s="238" t="str">
        <f>inequalities_table_data!R35</f>
        <v>Richest</v>
      </c>
      <c r="S37" s="239" t="str">
        <f>IF(ISNUMBER(inequalities_table_data!S35), IF(inequalities_table_data!S35=-999,"NA",IF(inequalities_table_data!S35&gt;99, "&gt;99", IF(inequalities_table_data!S35&lt;1, "&lt;1",inequalities_table_data!S35 ))), "-")</f>
        <v>&gt;99</v>
      </c>
      <c r="T37" s="240" t="str">
        <f>IF(ISNUMBER(inequalities_table_data!T35), IF(inequalities_table_data!T35=-999,"NA",IF(inequalities_table_data!T35&gt;99, "&gt;99", IF(inequalities_table_data!T35&lt;1, "&lt;1",inequalities_table_data!T35 ))), "-")</f>
        <v>&lt;1</v>
      </c>
      <c r="U37" s="240" t="str">
        <f>IF(ISNUMBER(inequalities_table_data!U35), IF(inequalities_table_data!U35=-999,"NA",IF(inequalities_table_data!U35&gt;99, "&gt;99", IF(inequalities_table_data!U35&lt;1, "&lt;1",inequalities_table_data!U35 ))), "-")</f>
        <v>&lt;1</v>
      </c>
      <c r="V37" s="240" t="str">
        <f>IF(ISNUMBER(inequalities_table_data!V35), IF(inequalities_table_data!V35=-999,"NA",IF(inequalities_table_data!V35&gt;99, "&gt;99", IF(inequalities_table_data!V35&lt;1, "&lt;1",inequalities_table_data!V35 ))), "-")</f>
        <v>&lt;1</v>
      </c>
      <c r="W37" s="241">
        <f>IF(ISNUMBER(inequalities_table_data!W35), IF(inequalities_table_data!W35=-999,"NA",IF(inequalities_table_data!W35&gt;99, "&gt;99", IF(inequalities_table_data!W35&lt;1, "&lt;1",inequalities_table_data!W35 ))), "-")</f>
        <v>96.817060000000012</v>
      </c>
      <c r="X37" s="240">
        <f>IF(ISNUMBER(inequalities_table_data!X35), IF(inequalities_table_data!X35=-999,"NA",IF(inequalities_table_data!X35&gt;99, "&gt;99", IF(inequalities_table_data!X35&lt;1, "&lt;1",inequalities_table_data!X35 ))), "-")</f>
        <v>3.1523100000000004</v>
      </c>
      <c r="Y37" s="240" t="str">
        <f>IF(ISNUMBER(inequalities_table_data!Y35), IF(inequalities_table_data!Y35=-999,"NA",IF(inequalities_table_data!Y35&gt;99, "&gt;99", IF(inequalities_table_data!Y35&lt;1, "&lt;1",inequalities_table_data!Y35 ))), "-")</f>
        <v>&lt;1</v>
      </c>
      <c r="Z37" s="240" t="str">
        <f>IF(ISNUMBER(inequalities_table_data!Z35), IF(inequalities_table_data!Z35=-999,"NA",IF(inequalities_table_data!Z35&gt;99, "&gt;99", IF(inequalities_table_data!Z35&lt;1, "&lt;1",inequalities_table_data!Z35 ))), "-")</f>
        <v>&lt;1</v>
      </c>
      <c r="AA37" s="242" t="str">
        <f>IF(ISNUMBER(inequalities_table_data!AA35), IF(inequalities_table_data!AA35=-999,"NA",IF(inequalities_table_data!AA35&gt;99, "&gt;99", IF(inequalities_table_data!AA35&lt;1, "&lt;1",inequalities_table_data!AA35 ))), "-")</f>
        <v>-</v>
      </c>
      <c r="AB37" s="240" t="str">
        <f>IF(ISNUMBER(inequalities_table_data!AB35), IF(inequalities_table_data!AB35=-999,"NA",IF(inequalities_table_data!AB35&gt;99, "&gt;99", IF(inequalities_table_data!AB35&lt;1, "&lt;1",inequalities_table_data!AB35 ))), "-")</f>
        <v>-</v>
      </c>
      <c r="AC37" s="240" t="str">
        <f>IF(ISNUMBER(inequalities_table_data!AC35), IF(inequalities_table_data!AC35=-999,"NA",IF(inequalities_table_data!AC35&gt;99, "&gt;99", IF(inequalities_table_data!AC35&lt;1, "&lt;1",inequalities_table_data!AC35 ))), "-")</f>
        <v>-</v>
      </c>
    </row>
    <row r="38" x14ac:dyDescent="0.25">
      <c r="A38" s="347" t="str">
        <f>inequalities_table_data!A36</f>
        <v>Comoros</v>
      </c>
      <c r="B38" s="348">
        <f>inequalities_table_data!B36</f>
        <v>2000</v>
      </c>
      <c r="C38" s="238" t="str">
        <f>inequalities_table_data!C36</f>
        <v>Poorest</v>
      </c>
      <c r="D38" s="239">
        <f>IF(ISNUMBER(inequalities_table_data!D36), IF(inequalities_table_data!D36=-999,"NA",IF(inequalities_table_data!D36&gt;99, "&gt;99", IF(inequalities_table_data!D36&lt;1, "&lt;1",inequalities_table_data!D36 ))), "-")</f>
        <v>76.700140000000005</v>
      </c>
      <c r="E38" s="240">
        <f>IF(ISNUMBER(inequalities_table_data!E36), IF(inequalities_table_data!E36=-999,"NA",IF(inequalities_table_data!E36&gt;99, "&gt;99", IF(inequalities_table_data!E36&lt;1, "&lt;1",inequalities_table_data!E36 ))), "-")</f>
        <v>8.1087600000000002</v>
      </c>
      <c r="F38" s="240">
        <f>IF(ISNUMBER(inequalities_table_data!F36), IF(inequalities_table_data!F36=-999,"NA",IF(inequalities_table_data!F36&gt;99, "&gt;99", IF(inequalities_table_data!F36&lt;1, "&lt;1",inequalities_table_data!F36 ))), "-")</f>
        <v>9.9240100000000009</v>
      </c>
      <c r="G38" s="240">
        <f>IF(ISNUMBER(inequalities_table_data!G36), IF(inequalities_table_data!G36=-999,"NA",IF(inequalities_table_data!G36&gt;99, "&gt;99", IF(inequalities_table_data!G36&lt;1, "&lt;1",inequalities_table_data!G36 ))), "-")</f>
        <v>5.2670900000000005</v>
      </c>
      <c r="H38" s="241">
        <f>IF(ISNUMBER(inequalities_table_data!H36), IF(inequalities_table_data!H36=-999,"NA",IF(inequalities_table_data!H36&gt;99, "&gt;99", IF(inequalities_table_data!H36&lt;1, "&lt;1",inequalities_table_data!H36 ))), "-")</f>
        <v>2.8026000000000004</v>
      </c>
      <c r="I38" s="240" t="str">
        <f>IF(ISNUMBER(inequalities_table_data!I36), IF(inequalities_table_data!I36=-999,"NA",IF(inequalities_table_data!I36&gt;99, "&gt;99", IF(inequalities_table_data!I36&lt;1, "&lt;1",inequalities_table_data!I36 ))), "-")</f>
        <v>&lt;1</v>
      </c>
      <c r="J38" s="240">
        <f>IF(ISNUMBER(inequalities_table_data!J36), IF(inequalities_table_data!J36=-999,"NA",IF(inequalities_table_data!J36&gt;99, "&gt;99", IF(inequalities_table_data!J36&lt;1, "&lt;1",inequalities_table_data!J36 ))), "-")</f>
        <v>95.436500000000009</v>
      </c>
      <c r="K38" s="240" t="str">
        <f>IF(ISNUMBER(inequalities_table_data!K36), IF(inequalities_table_data!K36=-999,"NA",IF(inequalities_table_data!K36&gt;99, "&gt;99", IF(inequalities_table_data!K36&lt;1, "&lt;1",inequalities_table_data!K36 ))), "-")</f>
        <v>&lt;1</v>
      </c>
      <c r="L38" s="242" t="str">
        <f>IF(ISNUMBER(inequalities_table_data!L36), IF(inequalities_table_data!L36=-999,"NA",IF(inequalities_table_data!L36&gt;99, "&gt;99", IF(inequalities_table_data!L36&lt;1, "&lt;1",inequalities_table_data!L36 ))), "-")</f>
        <v>-</v>
      </c>
      <c r="M38" s="240" t="str">
        <f>IF(ISNUMBER(inequalities_table_data!M36), IF(inequalities_table_data!M36=-999,"NA",IF(inequalities_table_data!M36&gt;99, "&gt;99", IF(inequalities_table_data!M36&lt;1, "&lt;1",inequalities_table_data!M36 ))), "-")</f>
        <v>-</v>
      </c>
      <c r="N38" s="240" t="str">
        <f>IF(ISNUMBER(inequalities_table_data!N36), IF(inequalities_table_data!N36=-999,"NA",IF(inequalities_table_data!N36&gt;99, "&gt;99", IF(inequalities_table_data!N36&lt;1, "&lt;1",inequalities_table_data!N36 ))), "-")</f>
        <v>-</v>
      </c>
      <c r="P38" s="347" t="str">
        <f>inequalities_table_data!P36</f>
        <v>Comoros</v>
      </c>
      <c r="Q38" s="348">
        <f>inequalities_table_data!Q36</f>
        <v>2017</v>
      </c>
      <c r="R38" s="238" t="str">
        <f>inequalities_table_data!R36</f>
        <v>Poorest</v>
      </c>
      <c r="S38" s="239">
        <f>IF(ISNUMBER(inequalities_table_data!S36), IF(inequalities_table_data!S36=-999,"NA",IF(inequalities_table_data!S36&gt;99, "&gt;99", IF(inequalities_table_data!S36&lt;1, "&lt;1",inequalities_table_data!S36 ))), "-")</f>
        <v>75.95217000000001</v>
      </c>
      <c r="T38" s="240">
        <f>IF(ISNUMBER(inequalities_table_data!T36), IF(inequalities_table_data!T36=-999,"NA",IF(inequalities_table_data!T36&gt;99, "&gt;99", IF(inequalities_table_data!T36&lt;1, "&lt;1",inequalities_table_data!T36 ))), "-")</f>
        <v>8.0296800000000008</v>
      </c>
      <c r="U38" s="240">
        <f>IF(ISNUMBER(inequalities_table_data!U36), IF(inequalities_table_data!U36=-999,"NA",IF(inequalities_table_data!U36&gt;99, "&gt;99", IF(inequalities_table_data!U36&lt;1, "&lt;1",inequalities_table_data!U36 ))), "-")</f>
        <v>13.979330000000001</v>
      </c>
      <c r="V38" s="240">
        <f>IF(ISNUMBER(inequalities_table_data!V36), IF(inequalities_table_data!V36=-999,"NA",IF(inequalities_table_data!V36&gt;99, "&gt;99", IF(inequalities_table_data!V36&lt;1, "&lt;1",inequalities_table_data!V36 ))), "-")</f>
        <v>2.0388200000000003</v>
      </c>
      <c r="W38" s="241">
        <f>IF(ISNUMBER(inequalities_table_data!W36), IF(inequalities_table_data!W36=-999,"NA",IF(inequalities_table_data!W36&gt;99, "&gt;99", IF(inequalities_table_data!W36&lt;1, "&lt;1",inequalities_table_data!W36 ))), "-")</f>
        <v>29.156850000000002</v>
      </c>
      <c r="X38" s="240">
        <f>IF(ISNUMBER(inequalities_table_data!X36), IF(inequalities_table_data!X36=-999,"NA",IF(inequalities_table_data!X36&gt;99, "&gt;99", IF(inequalities_table_data!X36&lt;1, "&lt;1",inequalities_table_data!X36 ))), "-")</f>
        <v>8.1955400000000012</v>
      </c>
      <c r="Y38" s="240">
        <f>IF(ISNUMBER(inequalities_table_data!Y36), IF(inequalities_table_data!Y36=-999,"NA",IF(inequalities_table_data!Y36&gt;99, "&gt;99", IF(inequalities_table_data!Y36&lt;1, "&lt;1",inequalities_table_data!Y36 ))), "-")</f>
        <v>62.124020000000002</v>
      </c>
      <c r="Z38" s="240" t="str">
        <f>IF(ISNUMBER(inequalities_table_data!Z36), IF(inequalities_table_data!Z36=-999,"NA",IF(inequalities_table_data!Z36&gt;99, "&gt;99", IF(inequalities_table_data!Z36&lt;1, "&lt;1",inequalities_table_data!Z36 ))), "-")</f>
        <v>&lt;1</v>
      </c>
      <c r="AA38" s="242" t="str">
        <f>IF(ISNUMBER(inequalities_table_data!AA36), IF(inequalities_table_data!AA36=-999,"NA",IF(inequalities_table_data!AA36&gt;99, "&gt;99", IF(inequalities_table_data!AA36&lt;1, "&lt;1",inequalities_table_data!AA36 ))), "-")</f>
        <v>-</v>
      </c>
      <c r="AB38" s="240" t="str">
        <f>IF(ISNUMBER(inequalities_table_data!AB36), IF(inequalities_table_data!AB36=-999,"NA",IF(inequalities_table_data!AB36&gt;99, "&gt;99", IF(inequalities_table_data!AB36&lt;1, "&lt;1",inequalities_table_data!AB36 ))), "-")</f>
        <v>-</v>
      </c>
      <c r="AC38" s="240" t="str">
        <f>IF(ISNUMBER(inequalities_table_data!AC36), IF(inequalities_table_data!AC36=-999,"NA",IF(inequalities_table_data!AC36&gt;99, "&gt;99", IF(inequalities_table_data!AC36&lt;1, "&lt;1",inequalities_table_data!AC36 ))), "-")</f>
        <v>-</v>
      </c>
    </row>
    <row r="39" x14ac:dyDescent="0.25">
      <c r="A39" s="347" t="str">
        <f>inequalities_table_data!A37</f>
        <v>Comoros</v>
      </c>
      <c r="B39" s="348">
        <f>inequalities_table_data!B37</f>
        <v>2000</v>
      </c>
      <c r="C39" s="238" t="str">
        <f>inequalities_table_data!C37</f>
        <v>Richest</v>
      </c>
      <c r="D39" s="239">
        <f>IF(ISNUMBER(inequalities_table_data!D37), IF(inequalities_table_data!D37=-999,"NA",IF(inequalities_table_data!D37&gt;99, "&gt;99", IF(inequalities_table_data!D37&lt;1, "&lt;1",inequalities_table_data!D37 ))), "-")</f>
        <v>96.050370000000001</v>
      </c>
      <c r="E39" s="240">
        <f>IF(ISNUMBER(inequalities_table_data!E37), IF(inequalities_table_data!E37=-999,"NA",IF(inequalities_table_data!E37&gt;99, "&gt;99", IF(inequalities_table_data!E37&lt;1, "&lt;1",inequalities_table_data!E37 ))), "-")</f>
        <v>1.3090000000000002</v>
      </c>
      <c r="F39" s="240">
        <f>IF(ISNUMBER(inequalities_table_data!F37), IF(inequalities_table_data!F37=-999,"NA",IF(inequalities_table_data!F37&gt;99, "&gt;99", IF(inequalities_table_data!F37&lt;1, "&lt;1",inequalities_table_data!F37 ))), "-")</f>
        <v>2.1377800000000002</v>
      </c>
      <c r="G39" s="240" t="str">
        <f>IF(ISNUMBER(inequalities_table_data!G37), IF(inequalities_table_data!G37=-999,"NA",IF(inequalities_table_data!G37&gt;99, "&gt;99", IF(inequalities_table_data!G37&lt;1, "&lt;1",inequalities_table_data!G37 ))), "-")</f>
        <v>&lt;1</v>
      </c>
      <c r="H39" s="241">
        <f>IF(ISNUMBER(inequalities_table_data!H37), IF(inequalities_table_data!H37=-999,"NA",IF(inequalities_table_data!H37&gt;99, "&gt;99", IF(inequalities_table_data!H37&lt;1, "&lt;1",inequalities_table_data!H37 ))), "-")</f>
        <v>60.958960000000005</v>
      </c>
      <c r="I39" s="240">
        <f>IF(ISNUMBER(inequalities_table_data!I37), IF(inequalities_table_data!I37=-999,"NA",IF(inequalities_table_data!I37&gt;99, "&gt;99", IF(inequalities_table_data!I37&lt;1, "&lt;1",inequalities_table_data!I37 ))), "-")</f>
        <v>5.8652900000000008</v>
      </c>
      <c r="J39" s="240">
        <f>IF(ISNUMBER(inequalities_table_data!J37), IF(inequalities_table_data!J37=-999,"NA",IF(inequalities_table_data!J37&gt;99, "&gt;99", IF(inequalities_table_data!J37&lt;1, "&lt;1",inequalities_table_data!J37 ))), "-")</f>
        <v>32.884890000000006</v>
      </c>
      <c r="K39" s="240" t="str">
        <f>IF(ISNUMBER(inequalities_table_data!K37), IF(inequalities_table_data!K37=-999,"NA",IF(inequalities_table_data!K37&gt;99, "&gt;99", IF(inequalities_table_data!K37&lt;1, "&lt;1",inequalities_table_data!K37 ))), "-")</f>
        <v>&lt;1</v>
      </c>
      <c r="L39" s="242" t="str">
        <f>IF(ISNUMBER(inequalities_table_data!L37), IF(inequalities_table_data!L37=-999,"NA",IF(inequalities_table_data!L37&gt;99, "&gt;99", IF(inequalities_table_data!L37&lt;1, "&lt;1",inequalities_table_data!L37 ))), "-")</f>
        <v>-</v>
      </c>
      <c r="M39" s="240" t="str">
        <f>IF(ISNUMBER(inequalities_table_data!M37), IF(inequalities_table_data!M37=-999,"NA",IF(inequalities_table_data!M37&gt;99, "&gt;99", IF(inequalities_table_data!M37&lt;1, "&lt;1",inequalities_table_data!M37 ))), "-")</f>
        <v>-</v>
      </c>
      <c r="N39" s="240" t="str">
        <f>IF(ISNUMBER(inequalities_table_data!N37), IF(inequalities_table_data!N37=-999,"NA",IF(inequalities_table_data!N37&gt;99, "&gt;99", IF(inequalities_table_data!N37&lt;1, "&lt;1",inequalities_table_data!N37 ))), "-")</f>
        <v>-</v>
      </c>
      <c r="P39" s="347" t="str">
        <f>inequalities_table_data!P37</f>
        <v>Comoros</v>
      </c>
      <c r="Q39" s="348">
        <f>inequalities_table_data!Q37</f>
        <v>2017</v>
      </c>
      <c r="R39" s="238" t="str">
        <f>inequalities_table_data!R37</f>
        <v>Richest</v>
      </c>
      <c r="S39" s="239">
        <f>IF(ISNUMBER(inequalities_table_data!S37), IF(inequalities_table_data!S37=-999,"NA",IF(inequalities_table_data!S37&gt;99, "&gt;99", IF(inequalities_table_data!S37&lt;1, "&lt;1",inequalities_table_data!S37 ))), "-")</f>
        <v>92.874380000000002</v>
      </c>
      <c r="T39" s="240">
        <f>IF(ISNUMBER(inequalities_table_data!T37), IF(inequalities_table_data!T37=-999,"NA",IF(inequalities_table_data!T37&gt;99, "&gt;99", IF(inequalities_table_data!T37&lt;1, "&lt;1",inequalities_table_data!T37 ))), "-")</f>
        <v>1.2657200000000002</v>
      </c>
      <c r="U39" s="240">
        <f>IF(ISNUMBER(inequalities_table_data!U37), IF(inequalities_table_data!U37=-999,"NA",IF(inequalities_table_data!U37&gt;99, "&gt;99", IF(inequalities_table_data!U37&lt;1, "&lt;1",inequalities_table_data!U37 ))), "-")</f>
        <v>5.7103800000000007</v>
      </c>
      <c r="V39" s="240" t="str">
        <f>IF(ISNUMBER(inequalities_table_data!V37), IF(inequalities_table_data!V37=-999,"NA",IF(inequalities_table_data!V37&gt;99, "&gt;99", IF(inequalities_table_data!V37&lt;1, "&lt;1",inequalities_table_data!V37 ))), "-")</f>
        <v>&lt;1</v>
      </c>
      <c r="W39" s="241">
        <f>IF(ISNUMBER(inequalities_table_data!W37), IF(inequalities_table_data!W37=-999,"NA",IF(inequalities_table_data!W37&gt;99, "&gt;99", IF(inequalities_table_data!W37&lt;1, "&lt;1",inequalities_table_data!W37 ))), "-")</f>
        <v>54.144820000000003</v>
      </c>
      <c r="X39" s="240">
        <f>IF(ISNUMBER(inequalities_table_data!X37), IF(inequalities_table_data!X37=-999,"NA",IF(inequalities_table_data!X37&gt;99, "&gt;99", IF(inequalities_table_data!X37&lt;1, "&lt;1",inequalities_table_data!X37 ))), "-")</f>
        <v>5.2096500000000008</v>
      </c>
      <c r="Y39" s="240">
        <f>IF(ISNUMBER(inequalities_table_data!Y37), IF(inequalities_table_data!Y37=-999,"NA",IF(inequalities_table_data!Y37&gt;99, "&gt;99", IF(inequalities_table_data!Y37&lt;1, "&lt;1",inequalities_table_data!Y37 ))), "-")</f>
        <v>40.645530000000001</v>
      </c>
      <c r="Z39" s="240" t="str">
        <f>IF(ISNUMBER(inequalities_table_data!Z37), IF(inequalities_table_data!Z37=-999,"NA",IF(inequalities_table_data!Z37&gt;99, "&gt;99", IF(inequalities_table_data!Z37&lt;1, "&lt;1",inequalities_table_data!Z37 ))), "-")</f>
        <v>&lt;1</v>
      </c>
      <c r="AA39" s="242" t="str">
        <f>IF(ISNUMBER(inequalities_table_data!AA37), IF(inequalities_table_data!AA37=-999,"NA",IF(inequalities_table_data!AA37&gt;99, "&gt;99", IF(inequalities_table_data!AA37&lt;1, "&lt;1",inequalities_table_data!AA37 ))), "-")</f>
        <v>-</v>
      </c>
      <c r="AB39" s="240" t="str">
        <f>IF(ISNUMBER(inequalities_table_data!AB37), IF(inequalities_table_data!AB37=-999,"NA",IF(inequalities_table_data!AB37&gt;99, "&gt;99", IF(inequalities_table_data!AB37&lt;1, "&lt;1",inequalities_table_data!AB37 ))), "-")</f>
        <v>-</v>
      </c>
      <c r="AC39" s="240" t="str">
        <f>IF(ISNUMBER(inequalities_table_data!AC37), IF(inequalities_table_data!AC37=-999,"NA",IF(inequalities_table_data!AC37&gt;99, "&gt;99", IF(inequalities_table_data!AC37&lt;1, "&lt;1",inequalities_table_data!AC37 ))), "-")</f>
        <v>-</v>
      </c>
    </row>
    <row r="40" x14ac:dyDescent="0.25">
      <c r="A40" s="347" t="str">
        <f>inequalities_table_data!A38</f>
        <v>Congo</v>
      </c>
      <c r="B40" s="348">
        <f>inequalities_table_data!B38</f>
        <v>2000</v>
      </c>
      <c r="C40" s="238" t="str">
        <f>inequalities_table_data!C38</f>
        <v>Poorest</v>
      </c>
      <c r="D40" s="239">
        <f>IF(ISNUMBER(inequalities_table_data!D38), IF(inequalities_table_data!D38=-999,"NA",IF(inequalities_table_data!D38&gt;99, "&gt;99", IF(inequalities_table_data!D38&lt;1, "&lt;1",inequalities_table_data!D38 ))), "-")</f>
        <v>18.950460000000003</v>
      </c>
      <c r="E40" s="240">
        <f>IF(ISNUMBER(inequalities_table_data!E38), IF(inequalities_table_data!E38=-999,"NA",IF(inequalities_table_data!E38&gt;99, "&gt;99", IF(inequalities_table_data!E38&lt;1, "&lt;1",inequalities_table_data!E38 ))), "-")</f>
        <v>4.5508800000000003</v>
      </c>
      <c r="F40" s="240">
        <f>IF(ISNUMBER(inequalities_table_data!F38), IF(inequalities_table_data!F38=-999,"NA",IF(inequalities_table_data!F38&gt;99, "&gt;99", IF(inequalities_table_data!F38&lt;1, "&lt;1",inequalities_table_data!F38 ))), "-")</f>
        <v>51.184670000000004</v>
      </c>
      <c r="G40" s="240">
        <f>IF(ISNUMBER(inequalities_table_data!G38), IF(inequalities_table_data!G38=-999,"NA",IF(inequalities_table_data!G38&gt;99, "&gt;99", IF(inequalities_table_data!G38&lt;1, "&lt;1",inequalities_table_data!G38 ))), "-")</f>
        <v>25.31399</v>
      </c>
      <c r="H40" s="241">
        <f>IF(ISNUMBER(inequalities_table_data!H38), IF(inequalities_table_data!H38=-999,"NA",IF(inequalities_table_data!H38&gt;99, "&gt;99", IF(inequalities_table_data!H38&lt;1, "&lt;1",inequalities_table_data!H38 ))), "-")</f>
        <v>2.0188200000000003</v>
      </c>
      <c r="I40" s="240">
        <f>IF(ISNUMBER(inequalities_table_data!I38), IF(inequalities_table_data!I38=-999,"NA",IF(inequalities_table_data!I38&gt;99, "&gt;99", IF(inequalities_table_data!I38&lt;1, "&lt;1",inequalities_table_data!I38 ))), "-")</f>
        <v>1.8856900000000001</v>
      </c>
      <c r="J40" s="240">
        <f>IF(ISNUMBER(inequalities_table_data!J38), IF(inequalities_table_data!J38=-999,"NA",IF(inequalities_table_data!J38&gt;99, "&gt;99", IF(inequalities_table_data!J38&lt;1, "&lt;1",inequalities_table_data!J38 ))), "-")</f>
        <v>75.781200000000013</v>
      </c>
      <c r="K40" s="240">
        <f>IF(ISNUMBER(inequalities_table_data!K38), IF(inequalities_table_data!K38=-999,"NA",IF(inequalities_table_data!K38&gt;99, "&gt;99", IF(inequalities_table_data!K38&lt;1, "&lt;1",inequalities_table_data!K38 ))), "-")</f>
        <v>20.314290000000003</v>
      </c>
      <c r="L40" s="242" t="str">
        <f>IF(ISNUMBER(inequalities_table_data!L38), IF(inequalities_table_data!L38=-999,"NA",IF(inequalities_table_data!L38&gt;99, "&gt;99", IF(inequalities_table_data!L38&lt;1, "&lt;1",inequalities_table_data!L38 ))), "-")</f>
        <v>-</v>
      </c>
      <c r="M40" s="240" t="str">
        <f>IF(ISNUMBER(inequalities_table_data!M38), IF(inequalities_table_data!M38=-999,"NA",IF(inequalities_table_data!M38&gt;99, "&gt;99", IF(inequalities_table_data!M38&lt;1, "&lt;1",inequalities_table_data!M38 ))), "-")</f>
        <v>-</v>
      </c>
      <c r="N40" s="240" t="str">
        <f>IF(ISNUMBER(inequalities_table_data!N38), IF(inequalities_table_data!N38=-999,"NA",IF(inequalities_table_data!N38&gt;99, "&gt;99", IF(inequalities_table_data!N38&lt;1, "&lt;1",inequalities_table_data!N38 ))), "-")</f>
        <v>-</v>
      </c>
      <c r="P40" s="347" t="str">
        <f>inequalities_table_data!P38</f>
        <v>Congo</v>
      </c>
      <c r="Q40" s="348">
        <f>inequalities_table_data!Q38</f>
        <v>2017</v>
      </c>
      <c r="R40" s="238" t="str">
        <f>inequalities_table_data!R38</f>
        <v>Poorest</v>
      </c>
      <c r="S40" s="239">
        <f>IF(ISNUMBER(inequalities_table_data!S38), IF(inequalities_table_data!S38=-999,"NA",IF(inequalities_table_data!S38&gt;99, "&gt;99", IF(inequalities_table_data!S38&lt;1, "&lt;1",inequalities_table_data!S38 ))), "-")</f>
        <v>34.262270000000001</v>
      </c>
      <c r="T40" s="240">
        <f>IF(ISNUMBER(inequalities_table_data!T38), IF(inequalities_table_data!T38=-999,"NA",IF(inequalities_table_data!T38&gt;99, "&gt;99", IF(inequalities_table_data!T38&lt;1, "&lt;1",inequalities_table_data!T38 ))), "-")</f>
        <v>8.2279499999999999</v>
      </c>
      <c r="U40" s="240">
        <f>IF(ISNUMBER(inequalities_table_data!U38), IF(inequalities_table_data!U38=-999,"NA",IF(inequalities_table_data!U38&gt;99, "&gt;99", IF(inequalities_table_data!U38&lt;1, "&lt;1",inequalities_table_data!U38 ))), "-")</f>
        <v>29.955150000000003</v>
      </c>
      <c r="V40" s="240">
        <f>IF(ISNUMBER(inequalities_table_data!V38), IF(inequalities_table_data!V38=-999,"NA",IF(inequalities_table_data!V38&gt;99, "&gt;99", IF(inequalities_table_data!V38&lt;1, "&lt;1",inequalities_table_data!V38 ))), "-")</f>
        <v>27.554620000000003</v>
      </c>
      <c r="W40" s="241">
        <f>IF(ISNUMBER(inequalities_table_data!W38), IF(inequalities_table_data!W38=-999,"NA",IF(inequalities_table_data!W38&gt;99, "&gt;99", IF(inequalities_table_data!W38&lt;1, "&lt;1",inequalities_table_data!W38 ))), "-")</f>
        <v>2.7966300000000004</v>
      </c>
      <c r="X40" s="240">
        <f>IF(ISNUMBER(inequalities_table_data!X38), IF(inequalities_table_data!X38=-999,"NA",IF(inequalities_table_data!X38&gt;99, "&gt;99", IF(inequalities_table_data!X38&lt;1, "&lt;1",inequalities_table_data!X38 ))), "-")</f>
        <v>2.6122100000000001</v>
      </c>
      <c r="Y40" s="240">
        <f>IF(ISNUMBER(inequalities_table_data!Y38), IF(inequalities_table_data!Y38=-999,"NA",IF(inequalities_table_data!Y38&gt;99, "&gt;99", IF(inequalities_table_data!Y38&lt;1, "&lt;1",inequalities_table_data!Y38 ))), "-")</f>
        <v>61.222680000000004</v>
      </c>
      <c r="Z40" s="240">
        <f>IF(ISNUMBER(inequalities_table_data!Z38), IF(inequalities_table_data!Z38=-999,"NA",IF(inequalities_table_data!Z38&gt;99, "&gt;99", IF(inequalities_table_data!Z38&lt;1, "&lt;1",inequalities_table_data!Z38 ))), "-")</f>
        <v>33.368480000000005</v>
      </c>
      <c r="AA40" s="242">
        <f>IF(ISNUMBER(inequalities_table_data!AA38), IF(inequalities_table_data!AA38=-999,"NA",IF(inequalities_table_data!AA38&gt;99, "&gt;99", IF(inequalities_table_data!AA38&lt;1, "&lt;1",inequalities_table_data!AA38 ))), "-")</f>
        <v>29.677183151245117</v>
      </c>
      <c r="AB40" s="240">
        <f>IF(ISNUMBER(inequalities_table_data!AB38), IF(inequalities_table_data!AB38=-999,"NA",IF(inequalities_table_data!AB38&gt;99, "&gt;99", IF(inequalities_table_data!AB38&lt;1, "&lt;1",inequalities_table_data!AB38 ))), "-")</f>
        <v>45.5855712890625</v>
      </c>
      <c r="AC40" s="240">
        <f>IF(ISNUMBER(inequalities_table_data!AC38), IF(inequalities_table_data!AC38=-999,"NA",IF(inequalities_table_data!AC38&gt;99, "&gt;99", IF(inequalities_table_data!AC38&lt;1, "&lt;1",inequalities_table_data!AC38 ))), "-")</f>
        <v>24.737247467041016</v>
      </c>
    </row>
    <row r="41" x14ac:dyDescent="0.25">
      <c r="A41" s="347" t="str">
        <f>inequalities_table_data!A39</f>
        <v>Congo</v>
      </c>
      <c r="B41" s="348">
        <f>inequalities_table_data!B39</f>
        <v>2000</v>
      </c>
      <c r="C41" s="238" t="str">
        <f>inequalities_table_data!C39</f>
        <v>Richest</v>
      </c>
      <c r="D41" s="239">
        <f>IF(ISNUMBER(inequalities_table_data!D39), IF(inequalities_table_data!D39=-999,"NA",IF(inequalities_table_data!D39&gt;99, "&gt;99", IF(inequalities_table_data!D39&lt;1, "&lt;1",inequalities_table_data!D39 ))), "-")</f>
        <v>83.082700000000003</v>
      </c>
      <c r="E41" s="240">
        <f>IF(ISNUMBER(inequalities_table_data!E39), IF(inequalities_table_data!E39=-999,"NA",IF(inequalities_table_data!E39&gt;99, "&gt;99", IF(inequalities_table_data!E39&lt;1, "&lt;1",inequalities_table_data!E39 ))), "-")</f>
        <v>12.991530000000001</v>
      </c>
      <c r="F41" s="240">
        <f>IF(ISNUMBER(inequalities_table_data!F39), IF(inequalities_table_data!F39=-999,"NA",IF(inequalities_table_data!F39&gt;99, "&gt;99", IF(inequalities_table_data!F39&lt;1, "&lt;1",inequalities_table_data!F39 ))), "-")</f>
        <v>3.8965400000000003</v>
      </c>
      <c r="G41" s="240" t="str">
        <f>IF(ISNUMBER(inequalities_table_data!G39), IF(inequalities_table_data!G39=-999,"NA",IF(inequalities_table_data!G39&gt;99, "&gt;99", IF(inequalities_table_data!G39&lt;1, "&lt;1",inequalities_table_data!G39 ))), "-")</f>
        <v>&lt;1</v>
      </c>
      <c r="H41" s="241">
        <f>IF(ISNUMBER(inequalities_table_data!H39), IF(inequalities_table_data!H39=-999,"NA",IF(inequalities_table_data!H39&gt;99, "&gt;99", IF(inequalities_table_data!H39&lt;1, "&lt;1",inequalities_table_data!H39 ))), "-")</f>
        <v>38.478620000000006</v>
      </c>
      <c r="I41" s="240">
        <f>IF(ISNUMBER(inequalities_table_data!I39), IF(inequalities_table_data!I39=-999,"NA",IF(inequalities_table_data!I39&gt;99, "&gt;99", IF(inequalities_table_data!I39&lt;1, "&lt;1",inequalities_table_data!I39 ))), "-")</f>
        <v>27.481120000000001</v>
      </c>
      <c r="J41" s="240">
        <f>IF(ISNUMBER(inequalities_table_data!J39), IF(inequalities_table_data!J39=-999,"NA",IF(inequalities_table_data!J39&gt;99, "&gt;99", IF(inequalities_table_data!J39&lt;1, "&lt;1",inequalities_table_data!J39 ))), "-")</f>
        <v>32.920120000000004</v>
      </c>
      <c r="K41" s="240">
        <f>IF(ISNUMBER(inequalities_table_data!K39), IF(inequalities_table_data!K39=-999,"NA",IF(inequalities_table_data!K39&gt;99, "&gt;99", IF(inequalities_table_data!K39&lt;1, "&lt;1",inequalities_table_data!K39 ))), "-")</f>
        <v>1.1201400000000001</v>
      </c>
      <c r="L41" s="242" t="str">
        <f>IF(ISNUMBER(inequalities_table_data!L39), IF(inequalities_table_data!L39=-999,"NA",IF(inequalities_table_data!L39&gt;99, "&gt;99", IF(inequalities_table_data!L39&lt;1, "&lt;1",inequalities_table_data!L39 ))), "-")</f>
        <v>-</v>
      </c>
      <c r="M41" s="240" t="str">
        <f>IF(ISNUMBER(inequalities_table_data!M39), IF(inequalities_table_data!M39=-999,"NA",IF(inequalities_table_data!M39&gt;99, "&gt;99", IF(inequalities_table_data!M39&lt;1, "&lt;1",inequalities_table_data!M39 ))), "-")</f>
        <v>-</v>
      </c>
      <c r="N41" s="240" t="str">
        <f>IF(ISNUMBER(inequalities_table_data!N39), IF(inequalities_table_data!N39=-999,"NA",IF(inequalities_table_data!N39&gt;99, "&gt;99", IF(inequalities_table_data!N39&lt;1, "&lt;1",inequalities_table_data!N39 ))), "-")</f>
        <v>-</v>
      </c>
      <c r="P41" s="347" t="str">
        <f>inequalities_table_data!P39</f>
        <v>Congo</v>
      </c>
      <c r="Q41" s="348">
        <f>inequalities_table_data!Q39</f>
        <v>2017</v>
      </c>
      <c r="R41" s="238" t="str">
        <f>inequalities_table_data!R39</f>
        <v>Richest</v>
      </c>
      <c r="S41" s="239">
        <f>IF(ISNUMBER(inequalities_table_data!S39), IF(inequalities_table_data!S39=-999,"NA",IF(inequalities_table_data!S39&gt;99, "&gt;99", IF(inequalities_table_data!S39&lt;1, "&lt;1",inequalities_table_data!S39 ))), "-")</f>
        <v>85.41622000000001</v>
      </c>
      <c r="T41" s="240">
        <f>IF(ISNUMBER(inequalities_table_data!T39), IF(inequalities_table_data!T39=-999,"NA",IF(inequalities_table_data!T39&gt;99, "&gt;99", IF(inequalities_table_data!T39&lt;1, "&lt;1",inequalities_table_data!T39 ))), "-")</f>
        <v>13.35641</v>
      </c>
      <c r="U41" s="240">
        <f>IF(ISNUMBER(inequalities_table_data!U39), IF(inequalities_table_data!U39=-999,"NA",IF(inequalities_table_data!U39&gt;99, "&gt;99", IF(inequalities_table_data!U39&lt;1, "&lt;1",inequalities_table_data!U39 ))), "-")</f>
        <v>1.1744700000000001</v>
      </c>
      <c r="V41" s="240" t="str">
        <f>IF(ISNUMBER(inequalities_table_data!V39), IF(inequalities_table_data!V39=-999,"NA",IF(inequalities_table_data!V39&gt;99, "&gt;99", IF(inequalities_table_data!V39&lt;1, "&lt;1",inequalities_table_data!V39 ))), "-")</f>
        <v>&lt;1</v>
      </c>
      <c r="W41" s="241">
        <f>IF(ISNUMBER(inequalities_table_data!W39), IF(inequalities_table_data!W39=-999,"NA",IF(inequalities_table_data!W39&gt;99, "&gt;99", IF(inequalities_table_data!W39&lt;1, "&lt;1",inequalities_table_data!W39 ))), "-")</f>
        <v>53.231340000000003</v>
      </c>
      <c r="X41" s="240">
        <f>IF(ISNUMBER(inequalities_table_data!X39), IF(inequalities_table_data!X39=-999,"NA",IF(inequalities_table_data!X39&gt;99, "&gt;99", IF(inequalities_table_data!X39&lt;1, "&lt;1",inequalities_table_data!X39 ))), "-")</f>
        <v>38.017390000000006</v>
      </c>
      <c r="Y41" s="240">
        <f>IF(ISNUMBER(inequalities_table_data!Y39), IF(inequalities_table_data!Y39=-999,"NA",IF(inequalities_table_data!Y39&gt;99, "&gt;99", IF(inequalities_table_data!Y39&lt;1, "&lt;1",inequalities_table_data!Y39 ))), "-")</f>
        <v>8.3532000000000011</v>
      </c>
      <c r="Z41" s="240" t="str">
        <f>IF(ISNUMBER(inequalities_table_data!Z39), IF(inequalities_table_data!Z39=-999,"NA",IF(inequalities_table_data!Z39&gt;99, "&gt;99", IF(inequalities_table_data!Z39&lt;1, "&lt;1",inequalities_table_data!Z39 ))), "-")</f>
        <v>&lt;1</v>
      </c>
      <c r="AA41" s="242">
        <f>IF(ISNUMBER(inequalities_table_data!AA39), IF(inequalities_table_data!AA39=-999,"NA",IF(inequalities_table_data!AA39&gt;99, "&gt;99", IF(inequalities_table_data!AA39&lt;1, "&lt;1",inequalities_table_data!AA39 ))), "-")</f>
        <v>65.709335327148438</v>
      </c>
      <c r="AB41" s="240">
        <f>IF(ISNUMBER(inequalities_table_data!AB39), IF(inequalities_table_data!AB39=-999,"NA",IF(inequalities_table_data!AB39&gt;99, "&gt;99", IF(inequalities_table_data!AB39&lt;1, "&lt;1",inequalities_table_data!AB39 ))), "-")</f>
        <v>22.509084701538086</v>
      </c>
      <c r="AC41" s="240">
        <f>IF(ISNUMBER(inequalities_table_data!AC39), IF(inequalities_table_data!AC39=-999,"NA",IF(inequalities_table_data!AC39&gt;99, "&gt;99", IF(inequalities_table_data!AC39&lt;1, "&lt;1",inequalities_table_data!AC39 ))), "-")</f>
        <v>11.78157901763916</v>
      </c>
    </row>
    <row r="42" x14ac:dyDescent="0.25">
      <c r="A42" s="347" t="str">
        <f>inequalities_table_data!A40</f>
        <v>Côte d'Ivoire</v>
      </c>
      <c r="B42" s="348">
        <f>inequalities_table_data!B40</f>
        <v>2000</v>
      </c>
      <c r="C42" s="238" t="str">
        <f>inequalities_table_data!C40</f>
        <v>Poorest</v>
      </c>
      <c r="D42" s="239">
        <f>IF(ISNUMBER(inequalities_table_data!D40), IF(inequalities_table_data!D40=-999,"NA",IF(inequalities_table_data!D40&gt;99, "&gt;99", IF(inequalities_table_data!D40&lt;1, "&lt;1",inequalities_table_data!D40 ))), "-")</f>
        <v>45.727920000000005</v>
      </c>
      <c r="E42" s="240">
        <f>IF(ISNUMBER(inequalities_table_data!E40), IF(inequalities_table_data!E40=-999,"NA",IF(inequalities_table_data!E40&gt;99, "&gt;99", IF(inequalities_table_data!E40&lt;1, "&lt;1",inequalities_table_data!E40 ))), "-")</f>
        <v>8.0410400000000006</v>
      </c>
      <c r="F42" s="240">
        <f>IF(ISNUMBER(inequalities_table_data!F40), IF(inequalities_table_data!F40=-999,"NA",IF(inequalities_table_data!F40&gt;99, "&gt;99", IF(inequalities_table_data!F40&lt;1, "&lt;1",inequalities_table_data!F40 ))), "-")</f>
        <v>26.722140000000003</v>
      </c>
      <c r="G42" s="240">
        <f>IF(ISNUMBER(inequalities_table_data!G40), IF(inequalities_table_data!G40=-999,"NA",IF(inequalities_table_data!G40&gt;99, "&gt;99", IF(inequalities_table_data!G40&lt;1, "&lt;1",inequalities_table_data!G40 ))), "-")</f>
        <v>19.508900000000001</v>
      </c>
      <c r="H42" s="241">
        <f>IF(ISNUMBER(inequalities_table_data!H40), IF(inequalities_table_data!H40=-999,"NA",IF(inequalities_table_data!H40&gt;99, "&gt;99", IF(inequalities_table_data!H40&lt;1, "&lt;1",inequalities_table_data!H40 ))), "-")</f>
        <v>5.4246700000000008</v>
      </c>
      <c r="I42" s="240">
        <f>IF(ISNUMBER(inequalities_table_data!I40), IF(inequalities_table_data!I40=-999,"NA",IF(inequalities_table_data!I40&gt;99, "&gt;99", IF(inequalities_table_data!I40&lt;1, "&lt;1",inequalities_table_data!I40 ))), "-")</f>
        <v>10.077170000000001</v>
      </c>
      <c r="J42" s="240">
        <f>IF(ISNUMBER(inequalities_table_data!J40), IF(inequalities_table_data!J40=-999,"NA",IF(inequalities_table_data!J40&gt;99, "&gt;99", IF(inequalities_table_data!J40&lt;1, "&lt;1",inequalities_table_data!J40 ))), "-")</f>
        <v>18.804870000000001</v>
      </c>
      <c r="K42" s="240">
        <f>IF(ISNUMBER(inequalities_table_data!K40), IF(inequalities_table_data!K40=-999,"NA",IF(inequalities_table_data!K40&gt;99, "&gt;99", IF(inequalities_table_data!K40&lt;1, "&lt;1",inequalities_table_data!K40 ))), "-")</f>
        <v>65.693290000000005</v>
      </c>
      <c r="L42" s="242" t="str">
        <f>IF(ISNUMBER(inequalities_table_data!L40), IF(inequalities_table_data!L40=-999,"NA",IF(inequalities_table_data!L40&gt;99, "&gt;99", IF(inequalities_table_data!L40&lt;1, "&lt;1",inequalities_table_data!L40 ))), "-")</f>
        <v>-</v>
      </c>
      <c r="M42" s="240" t="str">
        <f>IF(ISNUMBER(inequalities_table_data!M40), IF(inequalities_table_data!M40=-999,"NA",IF(inequalities_table_data!M40&gt;99, "&gt;99", IF(inequalities_table_data!M40&lt;1, "&lt;1",inequalities_table_data!M40 ))), "-")</f>
        <v>-</v>
      </c>
      <c r="N42" s="240" t="str">
        <f>IF(ISNUMBER(inequalities_table_data!N40), IF(inequalities_table_data!N40=-999,"NA",IF(inequalities_table_data!N40&gt;99, "&gt;99", IF(inequalities_table_data!N40&lt;1, "&lt;1",inequalities_table_data!N40 ))), "-")</f>
        <v>-</v>
      </c>
      <c r="P42" s="347" t="str">
        <f>inequalities_table_data!P40</f>
        <v>Côte d'Ivoire</v>
      </c>
      <c r="Q42" s="348">
        <f>inequalities_table_data!Q40</f>
        <v>2017</v>
      </c>
      <c r="R42" s="238" t="str">
        <f>inequalities_table_data!R40</f>
        <v>Poorest</v>
      </c>
      <c r="S42" s="239">
        <f>IF(ISNUMBER(inequalities_table_data!S40), IF(inequalities_table_data!S40=-999,"NA",IF(inequalities_table_data!S40&gt;99, "&gt;99", IF(inequalities_table_data!S40&lt;1, "&lt;1",inequalities_table_data!S40 ))), "-")</f>
        <v>53.039060000000006</v>
      </c>
      <c r="T42" s="240">
        <f>IF(ISNUMBER(inequalities_table_data!T40), IF(inequalities_table_data!T40=-999,"NA",IF(inequalities_table_data!T40&gt;99, "&gt;99", IF(inequalities_table_data!T40&lt;1, "&lt;1",inequalities_table_data!T40 ))), "-")</f>
        <v>9.32667</v>
      </c>
      <c r="U42" s="240">
        <f>IF(ISNUMBER(inequalities_table_data!U40), IF(inequalities_table_data!U40=-999,"NA",IF(inequalities_table_data!U40&gt;99, "&gt;99", IF(inequalities_table_data!U40&lt;1, "&lt;1",inequalities_table_data!U40 ))), "-")</f>
        <v>26.35425</v>
      </c>
      <c r="V42" s="240">
        <f>IF(ISNUMBER(inequalities_table_data!V40), IF(inequalities_table_data!V40=-999,"NA",IF(inequalities_table_data!V40&gt;99, "&gt;99", IF(inequalities_table_data!V40&lt;1, "&lt;1",inequalities_table_data!V40 ))), "-")</f>
        <v>11.28002</v>
      </c>
      <c r="W42" s="241">
        <f>IF(ISNUMBER(inequalities_table_data!W40), IF(inequalities_table_data!W40=-999,"NA",IF(inequalities_table_data!W40&gt;99, "&gt;99", IF(inequalities_table_data!W40&lt;1, "&lt;1",inequalities_table_data!W40 ))), "-")</f>
        <v>5.4844100000000005</v>
      </c>
      <c r="X42" s="240">
        <f>IF(ISNUMBER(inequalities_table_data!X40), IF(inequalities_table_data!X40=-999,"NA",IF(inequalities_table_data!X40&gt;99, "&gt;99", IF(inequalities_table_data!X40&lt;1, "&lt;1",inequalities_table_data!X40 ))), "-")</f>
        <v>10.18815</v>
      </c>
      <c r="Y42" s="240">
        <f>IF(ISNUMBER(inequalities_table_data!Y40), IF(inequalities_table_data!Y40=-999,"NA",IF(inequalities_table_data!Y40&gt;99, "&gt;99", IF(inequalities_table_data!Y40&lt;1, "&lt;1",inequalities_table_data!Y40 ))), "-")</f>
        <v>25.930580000000003</v>
      </c>
      <c r="Z42" s="240">
        <f>IF(ISNUMBER(inequalities_table_data!Z40), IF(inequalities_table_data!Z40=-999,"NA",IF(inequalities_table_data!Z40&gt;99, "&gt;99", IF(inequalities_table_data!Z40&lt;1, "&lt;1",inequalities_table_data!Z40 ))), "-")</f>
        <v>58.396860000000004</v>
      </c>
      <c r="AA42" s="242">
        <f>IF(ISNUMBER(inequalities_table_data!AA40), IF(inequalities_table_data!AA40=-999,"NA",IF(inequalities_table_data!AA40&gt;99, "&gt;99", IF(inequalities_table_data!AA40&lt;1, "&lt;1",inequalities_table_data!AA40 ))), "-")</f>
        <v>7.032505989074707</v>
      </c>
      <c r="AB42" s="240">
        <f>IF(ISNUMBER(inequalities_table_data!AB40), IF(inequalities_table_data!AB40=-999,"NA",IF(inequalities_table_data!AB40&gt;99, "&gt;99", IF(inequalities_table_data!AB40&lt;1, "&lt;1",inequalities_table_data!AB40 ))), "-")</f>
        <v>36.225753784179688</v>
      </c>
      <c r="AC42" s="240">
        <f>IF(ISNUMBER(inequalities_table_data!AC40), IF(inequalities_table_data!AC40=-999,"NA",IF(inequalities_table_data!AC40&gt;99, "&gt;99", IF(inequalities_table_data!AC40&lt;1, "&lt;1",inequalities_table_data!AC40 ))), "-")</f>
        <v>56.741741180419922</v>
      </c>
    </row>
    <row r="43" x14ac:dyDescent="0.25">
      <c r="A43" s="347" t="str">
        <f>inequalities_table_data!A41</f>
        <v>Côte d'Ivoire</v>
      </c>
      <c r="B43" s="348">
        <f>inequalities_table_data!B41</f>
        <v>2000</v>
      </c>
      <c r="C43" s="238" t="str">
        <f>inequalities_table_data!C41</f>
        <v>Richest</v>
      </c>
      <c r="D43" s="239">
        <f>IF(ISNUMBER(inequalities_table_data!D41), IF(inequalities_table_data!D41=-999,"NA",IF(inequalities_table_data!D41&gt;99, "&gt;99", IF(inequalities_table_data!D41&lt;1, "&lt;1",inequalities_table_data!D41 ))), "-")</f>
        <v>97.506430000000009</v>
      </c>
      <c r="E43" s="240">
        <f>IF(ISNUMBER(inequalities_table_data!E41), IF(inequalities_table_data!E41=-999,"NA",IF(inequalities_table_data!E41&gt;99, "&gt;99", IF(inequalities_table_data!E41&lt;1, "&lt;1",inequalities_table_data!E41 ))), "-")</f>
        <v>1.0807600000000002</v>
      </c>
      <c r="F43" s="240">
        <f>IF(ISNUMBER(inequalities_table_data!F41), IF(inequalities_table_data!F41=-999,"NA",IF(inequalities_table_data!F41&gt;99, "&gt;99", IF(inequalities_table_data!F41&lt;1, "&lt;1",inequalities_table_data!F41 ))), "-")</f>
        <v>1.3371400000000002</v>
      </c>
      <c r="G43" s="240" t="str">
        <f>IF(ISNUMBER(inequalities_table_data!G41), IF(inequalities_table_data!G41=-999,"NA",IF(inequalities_table_data!G41&gt;99, "&gt;99", IF(inequalities_table_data!G41&lt;1, "&lt;1",inequalities_table_data!G41 ))), "-")</f>
        <v>&lt;1</v>
      </c>
      <c r="H43" s="241">
        <f>IF(ISNUMBER(inequalities_table_data!H41), IF(inequalities_table_data!H41=-999,"NA",IF(inequalities_table_data!H41&gt;99, "&gt;99", IF(inequalities_table_data!H41&lt;1, "&lt;1",inequalities_table_data!H41 ))), "-")</f>
        <v>66.530170000000012</v>
      </c>
      <c r="I43" s="240">
        <f>IF(ISNUMBER(inequalities_table_data!I41), IF(inequalities_table_data!I41=-999,"NA",IF(inequalities_table_data!I41&gt;99, "&gt;99", IF(inequalities_table_data!I41&lt;1, "&lt;1",inequalities_table_data!I41 ))), "-")</f>
        <v>20.205580000000001</v>
      </c>
      <c r="J43" s="240">
        <f>IF(ISNUMBER(inequalities_table_data!J41), IF(inequalities_table_data!J41=-999,"NA",IF(inequalities_table_data!J41&gt;99, "&gt;99", IF(inequalities_table_data!J41&lt;1, "&lt;1",inequalities_table_data!J41 ))), "-")</f>
        <v>12.176710000000002</v>
      </c>
      <c r="K43" s="240">
        <f>IF(ISNUMBER(inequalities_table_data!K41), IF(inequalities_table_data!K41=-999,"NA",IF(inequalities_table_data!K41&gt;99, "&gt;99", IF(inequalities_table_data!K41&lt;1, "&lt;1",inequalities_table_data!K41 ))), "-")</f>
        <v>1.08755</v>
      </c>
      <c r="L43" s="242" t="str">
        <f>IF(ISNUMBER(inequalities_table_data!L41), IF(inequalities_table_data!L41=-999,"NA",IF(inequalities_table_data!L41&gt;99, "&gt;99", IF(inequalities_table_data!L41&lt;1, "&lt;1",inequalities_table_data!L41 ))), "-")</f>
        <v>-</v>
      </c>
      <c r="M43" s="240" t="str">
        <f>IF(ISNUMBER(inequalities_table_data!M41), IF(inequalities_table_data!M41=-999,"NA",IF(inequalities_table_data!M41&gt;99, "&gt;99", IF(inequalities_table_data!M41&lt;1, "&lt;1",inequalities_table_data!M41 ))), "-")</f>
        <v>-</v>
      </c>
      <c r="N43" s="240" t="str">
        <f>IF(ISNUMBER(inequalities_table_data!N41), IF(inequalities_table_data!N41=-999,"NA",IF(inequalities_table_data!N41&gt;99, "&gt;99", IF(inequalities_table_data!N41&lt;1, "&lt;1",inequalities_table_data!N41 ))), "-")</f>
        <v>-</v>
      </c>
      <c r="P43" s="347" t="str">
        <f>inequalities_table_data!P41</f>
        <v>Côte d'Ivoire</v>
      </c>
      <c r="Q43" s="348">
        <f>inequalities_table_data!Q41</f>
        <v>2017</v>
      </c>
      <c r="R43" s="238" t="str">
        <f>inequalities_table_data!R41</f>
        <v>Richest</v>
      </c>
      <c r="S43" s="239">
        <f>IF(ISNUMBER(inequalities_table_data!S41), IF(inequalities_table_data!S41=-999,"NA",IF(inequalities_table_data!S41&gt;99, "&gt;99", IF(inequalities_table_data!S41&lt;1, "&lt;1",inequalities_table_data!S41 ))), "-")</f>
        <v>98.195600000000013</v>
      </c>
      <c r="T43" s="240">
        <f>IF(ISNUMBER(inequalities_table_data!T41), IF(inequalities_table_data!T41=-999,"NA",IF(inequalities_table_data!T41&gt;99, "&gt;99", IF(inequalities_table_data!T41&lt;1, "&lt;1",inequalities_table_data!T41 ))), "-")</f>
        <v>1.0884</v>
      </c>
      <c r="U43" s="240" t="str">
        <f>IF(ISNUMBER(inequalities_table_data!U41), IF(inequalities_table_data!U41=-999,"NA",IF(inequalities_table_data!U41&gt;99, "&gt;99", IF(inequalities_table_data!U41&lt;1, "&lt;1",inequalities_table_data!U41 ))), "-")</f>
        <v>&lt;1</v>
      </c>
      <c r="V43" s="240" t="str">
        <f>IF(ISNUMBER(inequalities_table_data!V41), IF(inequalities_table_data!V41=-999,"NA",IF(inequalities_table_data!V41&gt;99, "&gt;99", IF(inequalities_table_data!V41&lt;1, "&lt;1",inequalities_table_data!V41 ))), "-")</f>
        <v>&lt;1</v>
      </c>
      <c r="W43" s="241">
        <f>IF(ISNUMBER(inequalities_table_data!W41), IF(inequalities_table_data!W41=-999,"NA",IF(inequalities_table_data!W41&gt;99, "&gt;99", IF(inequalities_table_data!W41&lt;1, "&lt;1",inequalities_table_data!W41 ))), "-")</f>
        <v>70.872520000000009</v>
      </c>
      <c r="X43" s="240">
        <f>IF(ISNUMBER(inequalities_table_data!X41), IF(inequalities_table_data!X41=-999,"NA",IF(inequalities_table_data!X41&gt;99, "&gt;99", IF(inequalities_table_data!X41&lt;1, "&lt;1",inequalities_table_data!X41 ))), "-")</f>
        <v>21.524380000000001</v>
      </c>
      <c r="Y43" s="240">
        <f>IF(ISNUMBER(inequalities_table_data!Y41), IF(inequalities_table_data!Y41=-999,"NA",IF(inequalities_table_data!Y41&gt;99, "&gt;99", IF(inequalities_table_data!Y41&lt;1, "&lt;1",inequalities_table_data!Y41 ))), "-")</f>
        <v>7.0150500000000005</v>
      </c>
      <c r="Z43" s="240" t="str">
        <f>IF(ISNUMBER(inequalities_table_data!Z41), IF(inequalities_table_data!Z41=-999,"NA",IF(inequalities_table_data!Z41&gt;99, "&gt;99", IF(inequalities_table_data!Z41&lt;1, "&lt;1",inequalities_table_data!Z41 ))), "-")</f>
        <v>&lt;1</v>
      </c>
      <c r="AA43" s="242">
        <f>IF(ISNUMBER(inequalities_table_data!AA41), IF(inequalities_table_data!AA41=-999,"NA",IF(inequalities_table_data!AA41&gt;99, "&gt;99", IF(inequalities_table_data!AA41&lt;1, "&lt;1",inequalities_table_data!AA41 ))), "-")</f>
        <v>45.967803955078125</v>
      </c>
      <c r="AB43" s="240">
        <f>IF(ISNUMBER(inequalities_table_data!AB41), IF(inequalities_table_data!AB41=-999,"NA",IF(inequalities_table_data!AB41&gt;99, "&gt;99", IF(inequalities_table_data!AB41&lt;1, "&lt;1",inequalities_table_data!AB41 ))), "-")</f>
        <v>22.681468963623047</v>
      </c>
      <c r="AC43" s="240">
        <f>IF(ISNUMBER(inequalities_table_data!AC41), IF(inequalities_table_data!AC41=-999,"NA",IF(inequalities_table_data!AC41&gt;99, "&gt;99", IF(inequalities_table_data!AC41&lt;1, "&lt;1",inequalities_table_data!AC41 ))), "-")</f>
        <v>31.350727081298828</v>
      </c>
    </row>
    <row r="44" x14ac:dyDescent="0.25">
      <c r="A44" s="347" t="str">
        <f>inequalities_table_data!A42</f>
        <v>Democratic Republic of the Congo</v>
      </c>
      <c r="B44" s="348">
        <f>inequalities_table_data!B42</f>
        <v>2000</v>
      </c>
      <c r="C44" s="238" t="str">
        <f>inequalities_table_data!C42</f>
        <v>Poorest</v>
      </c>
      <c r="D44" s="239">
        <f>IF(ISNUMBER(inequalities_table_data!D42), IF(inequalities_table_data!D42=-999,"NA",IF(inequalities_table_data!D42&gt;99, "&gt;99", IF(inequalities_table_data!D42&lt;1, "&lt;1",inequalities_table_data!D42 ))), "-")</f>
        <v>12.818520000000001</v>
      </c>
      <c r="E44" s="240">
        <f>IF(ISNUMBER(inequalities_table_data!E42), IF(inequalities_table_data!E42=-999,"NA",IF(inequalities_table_data!E42&gt;99, "&gt;99", IF(inequalities_table_data!E42&lt;1, "&lt;1",inequalities_table_data!E42 ))), "-")</f>
        <v>7.0846900000000002</v>
      </c>
      <c r="F44" s="240">
        <f>IF(ISNUMBER(inequalities_table_data!F42), IF(inequalities_table_data!F42=-999,"NA",IF(inequalities_table_data!F42&gt;99, "&gt;99", IF(inequalities_table_data!F42&lt;1, "&lt;1",inequalities_table_data!F42 ))), "-")</f>
        <v>52.495080000000002</v>
      </c>
      <c r="G44" s="240">
        <f>IF(ISNUMBER(inequalities_table_data!G42), IF(inequalities_table_data!G42=-999,"NA",IF(inequalities_table_data!G42&gt;99, "&gt;99", IF(inequalities_table_data!G42&lt;1, "&lt;1",inequalities_table_data!G42 ))), "-")</f>
        <v>27.601710000000001</v>
      </c>
      <c r="H44" s="241">
        <f>IF(ISNUMBER(inequalities_table_data!H42), IF(inequalities_table_data!H42=-999,"NA",IF(inequalities_table_data!H42&gt;99, "&gt;99", IF(inequalities_table_data!H42&lt;1, "&lt;1",inequalities_table_data!H42 ))), "-")</f>
        <v>15.691300000000002</v>
      </c>
      <c r="I44" s="240">
        <f>IF(ISNUMBER(inequalities_table_data!I42), IF(inequalities_table_data!I42=-999,"NA",IF(inequalities_table_data!I42&gt;99, "&gt;99", IF(inequalities_table_data!I42&lt;1, "&lt;1",inequalities_table_data!I42 ))), "-")</f>
        <v>13.81329</v>
      </c>
      <c r="J44" s="240">
        <f>IF(ISNUMBER(inequalities_table_data!J42), IF(inequalities_table_data!J42=-999,"NA",IF(inequalities_table_data!J42&gt;99, "&gt;99", IF(inequalities_table_data!J42&lt;1, "&lt;1",inequalities_table_data!J42 ))), "-")</f>
        <v>48.867760000000004</v>
      </c>
      <c r="K44" s="240">
        <f>IF(ISNUMBER(inequalities_table_data!K42), IF(inequalities_table_data!K42=-999,"NA",IF(inequalities_table_data!K42&gt;99, "&gt;99", IF(inequalities_table_data!K42&lt;1, "&lt;1",inequalities_table_data!K42 ))), "-")</f>
        <v>21.627650000000003</v>
      </c>
      <c r="L44" s="242" t="str">
        <f>IF(ISNUMBER(inequalities_table_data!L42), IF(inequalities_table_data!L42=-999,"NA",IF(inequalities_table_data!L42&gt;99, "&gt;99", IF(inequalities_table_data!L42&lt;1, "&lt;1",inequalities_table_data!L42 ))), "-")</f>
        <v>-</v>
      </c>
      <c r="M44" s="240" t="str">
        <f>IF(ISNUMBER(inequalities_table_data!M42), IF(inequalities_table_data!M42=-999,"NA",IF(inequalities_table_data!M42&gt;99, "&gt;99", IF(inequalities_table_data!M42&lt;1, "&lt;1",inequalities_table_data!M42 ))), "-")</f>
        <v>-</v>
      </c>
      <c r="N44" s="240" t="str">
        <f>IF(ISNUMBER(inequalities_table_data!N42), IF(inequalities_table_data!N42=-999,"NA",IF(inequalities_table_data!N42&gt;99, "&gt;99", IF(inequalities_table_data!N42&lt;1, "&lt;1",inequalities_table_data!N42 ))), "-")</f>
        <v>-</v>
      </c>
      <c r="P44" s="347" t="str">
        <f>inequalities_table_data!P42</f>
        <v>Democratic Republic of the Congo</v>
      </c>
      <c r="Q44" s="348">
        <f>inequalities_table_data!Q42</f>
        <v>2017</v>
      </c>
      <c r="R44" s="238" t="str">
        <f>inequalities_table_data!R42</f>
        <v>Poorest</v>
      </c>
      <c r="S44" s="239">
        <f>IF(ISNUMBER(inequalities_table_data!S42), IF(inequalities_table_data!S42=-999,"NA",IF(inequalities_table_data!S42&gt;99, "&gt;99", IF(inequalities_table_data!S42&lt;1, "&lt;1",inequalities_table_data!S42 ))), "-")</f>
        <v>14.722570000000001</v>
      </c>
      <c r="T44" s="240">
        <f>IF(ISNUMBER(inequalities_table_data!T42), IF(inequalities_table_data!T42=-999,"NA",IF(inequalities_table_data!T42&gt;99, "&gt;99", IF(inequalities_table_data!T42&lt;1, "&lt;1",inequalities_table_data!T42 ))), "-")</f>
        <v>8.1370500000000003</v>
      </c>
      <c r="U44" s="240">
        <f>IF(ISNUMBER(inequalities_table_data!U42), IF(inequalities_table_data!U42=-999,"NA",IF(inequalities_table_data!U42&gt;99, "&gt;99", IF(inequalities_table_data!U42&lt;1, "&lt;1",inequalities_table_data!U42 ))), "-")</f>
        <v>62.033020000000008</v>
      </c>
      <c r="V44" s="240">
        <f>IF(ISNUMBER(inequalities_table_data!V42), IF(inequalities_table_data!V42=-999,"NA",IF(inequalities_table_data!V42&gt;99, "&gt;99", IF(inequalities_table_data!V42&lt;1, "&lt;1",inequalities_table_data!V42 ))), "-")</f>
        <v>15.107360000000002</v>
      </c>
      <c r="W44" s="241">
        <f>IF(ISNUMBER(inequalities_table_data!W42), IF(inequalities_table_data!W42=-999,"NA",IF(inequalities_table_data!W42&gt;99, "&gt;99", IF(inequalities_table_data!W42&lt;1, "&lt;1",inequalities_table_data!W42 ))), "-")</f>
        <v>15.522270000000001</v>
      </c>
      <c r="X44" s="240">
        <f>IF(ISNUMBER(inequalities_table_data!X42), IF(inequalities_table_data!X42=-999,"NA",IF(inequalities_table_data!X42&gt;99, "&gt;99", IF(inequalities_table_data!X42&lt;1, "&lt;1",inequalities_table_data!X42 ))), "-")</f>
        <v>13.664490000000001</v>
      </c>
      <c r="Y44" s="240">
        <f>IF(ISNUMBER(inequalities_table_data!Y42), IF(inequalities_table_data!Y42=-999,"NA",IF(inequalities_table_data!Y42&gt;99, "&gt;99", IF(inequalities_table_data!Y42&lt;1, "&lt;1",inequalities_table_data!Y42 ))), "-")</f>
        <v>43.947080000000007</v>
      </c>
      <c r="Z44" s="240">
        <f>IF(ISNUMBER(inequalities_table_data!Z42), IF(inequalities_table_data!Z42=-999,"NA",IF(inequalities_table_data!Z42&gt;99, "&gt;99", IF(inequalities_table_data!Z42&lt;1, "&lt;1",inequalities_table_data!Z42 ))), "-")</f>
        <v>26.866160000000001</v>
      </c>
      <c r="AA44" s="242" t="str">
        <f>IF(ISNUMBER(inequalities_table_data!AA42), IF(inequalities_table_data!AA42=-999,"NA",IF(inequalities_table_data!AA42&gt;99, "&gt;99", IF(inequalities_table_data!AA42&lt;1, "&lt;1",inequalities_table_data!AA42 ))), "-")</f>
        <v>&lt;1</v>
      </c>
      <c r="AB44" s="240">
        <f>IF(ISNUMBER(inequalities_table_data!AB42), IF(inequalities_table_data!AB42=-999,"NA",IF(inequalities_table_data!AB42&gt;99, "&gt;99", IF(inequalities_table_data!AB42&lt;1, "&lt;1",inequalities_table_data!AB42 ))), "-")</f>
        <v>6.5993599891662598</v>
      </c>
      <c r="AC44" s="240">
        <f>IF(ISNUMBER(inequalities_table_data!AC42), IF(inequalities_table_data!AC42=-999,"NA",IF(inequalities_table_data!AC42&gt;99, "&gt;99", IF(inequalities_table_data!AC42&lt;1, "&lt;1",inequalities_table_data!AC42 ))), "-")</f>
        <v>93.038139343261719</v>
      </c>
    </row>
    <row r="45" x14ac:dyDescent="0.25">
      <c r="A45" s="347" t="str">
        <f>inequalities_table_data!A43</f>
        <v>Democratic Republic of the Congo</v>
      </c>
      <c r="B45" s="348">
        <f>inequalities_table_data!B43</f>
        <v>2000</v>
      </c>
      <c r="C45" s="238" t="str">
        <f>inequalities_table_data!C43</f>
        <v>Richest</v>
      </c>
      <c r="D45" s="239">
        <f>IF(ISNUMBER(inequalities_table_data!D43), IF(inequalities_table_data!D43=-999,"NA",IF(inequalities_table_data!D43&gt;99, "&gt;99", IF(inequalities_table_data!D43&lt;1, "&lt;1",inequalities_table_data!D43 ))), "-")</f>
        <v>80.853430000000003</v>
      </c>
      <c r="E45" s="240">
        <f>IF(ISNUMBER(inequalities_table_data!E43), IF(inequalities_table_data!E43=-999,"NA",IF(inequalities_table_data!E43&gt;99, "&gt;99", IF(inequalities_table_data!E43&lt;1, "&lt;1",inequalities_table_data!E43 ))), "-")</f>
        <v>9.6447200000000013</v>
      </c>
      <c r="F45" s="240">
        <f>IF(ISNUMBER(inequalities_table_data!F43), IF(inequalities_table_data!F43=-999,"NA",IF(inequalities_table_data!F43&gt;99, "&gt;99", IF(inequalities_table_data!F43&lt;1, "&lt;1",inequalities_table_data!F43 ))), "-")</f>
        <v>8.4533400000000007</v>
      </c>
      <c r="G45" s="240">
        <f>IF(ISNUMBER(inequalities_table_data!G43), IF(inequalities_table_data!G43=-999,"NA",IF(inequalities_table_data!G43&gt;99, "&gt;99", IF(inequalities_table_data!G43&lt;1, "&lt;1",inequalities_table_data!G43 ))), "-")</f>
        <v>1.0485100000000001</v>
      </c>
      <c r="H45" s="241">
        <f>IF(ISNUMBER(inequalities_table_data!H43), IF(inequalities_table_data!H43=-999,"NA",IF(inequalities_table_data!H43&gt;99, "&gt;99", IF(inequalities_table_data!H43&lt;1, "&lt;1",inequalities_table_data!H43 ))), "-")</f>
        <v>26.153660000000002</v>
      </c>
      <c r="I45" s="240">
        <f>IF(ISNUMBER(inequalities_table_data!I43), IF(inequalities_table_data!I43=-999,"NA",IF(inequalities_table_data!I43&gt;99, "&gt;99", IF(inequalities_table_data!I43&lt;1, "&lt;1",inequalities_table_data!I43 ))), "-")</f>
        <v>40.73133</v>
      </c>
      <c r="J45" s="240">
        <f>IF(ISNUMBER(inequalities_table_data!J43), IF(inequalities_table_data!J43=-999,"NA",IF(inequalities_table_data!J43&gt;99, "&gt;99", IF(inequalities_table_data!J43&lt;1, "&lt;1",inequalities_table_data!J43 ))), "-")</f>
        <v>31.997440000000001</v>
      </c>
      <c r="K45" s="240">
        <f>IF(ISNUMBER(inequalities_table_data!K43), IF(inequalities_table_data!K43=-999,"NA",IF(inequalities_table_data!K43&gt;99, "&gt;99", IF(inequalities_table_data!K43&lt;1, "&lt;1",inequalities_table_data!K43 ))), "-")</f>
        <v>1.11758</v>
      </c>
      <c r="L45" s="242" t="str">
        <f>IF(ISNUMBER(inequalities_table_data!L43), IF(inequalities_table_data!L43=-999,"NA",IF(inequalities_table_data!L43&gt;99, "&gt;99", IF(inequalities_table_data!L43&lt;1, "&lt;1",inequalities_table_data!L43 ))), "-")</f>
        <v>-</v>
      </c>
      <c r="M45" s="240" t="str">
        <f>IF(ISNUMBER(inequalities_table_data!M43), IF(inequalities_table_data!M43=-999,"NA",IF(inequalities_table_data!M43&gt;99, "&gt;99", IF(inequalities_table_data!M43&lt;1, "&lt;1",inequalities_table_data!M43 ))), "-")</f>
        <v>-</v>
      </c>
      <c r="N45" s="240" t="str">
        <f>IF(ISNUMBER(inequalities_table_data!N43), IF(inequalities_table_data!N43=-999,"NA",IF(inequalities_table_data!N43&gt;99, "&gt;99", IF(inequalities_table_data!N43&lt;1, "&lt;1",inequalities_table_data!N43 ))), "-")</f>
        <v>-</v>
      </c>
      <c r="P45" s="347" t="str">
        <f>inequalities_table_data!P43</f>
        <v>Democratic Republic of the Congo</v>
      </c>
      <c r="Q45" s="348">
        <f>inequalities_table_data!Q43</f>
        <v>2017</v>
      </c>
      <c r="R45" s="238" t="str">
        <f>inequalities_table_data!R43</f>
        <v>Richest</v>
      </c>
      <c r="S45" s="239">
        <f>IF(ISNUMBER(inequalities_table_data!S43), IF(inequalities_table_data!S43=-999,"NA",IF(inequalities_table_data!S43&gt;99, "&gt;99", IF(inequalities_table_data!S43&lt;1, "&lt;1",inequalities_table_data!S43 ))), "-")</f>
        <v>84.564880000000002</v>
      </c>
      <c r="T45" s="240">
        <f>IF(ISNUMBER(inequalities_table_data!T43), IF(inequalities_table_data!T43=-999,"NA",IF(inequalities_table_data!T43&gt;99, "&gt;99", IF(inequalities_table_data!T43&lt;1, "&lt;1",inequalities_table_data!T43 ))), "-")</f>
        <v>10.08745</v>
      </c>
      <c r="U45" s="240">
        <f>IF(ISNUMBER(inequalities_table_data!U43), IF(inequalities_table_data!U43=-999,"NA",IF(inequalities_table_data!U43&gt;99, "&gt;99", IF(inequalities_table_data!U43&lt;1, "&lt;1",inequalities_table_data!U43 ))), "-")</f>
        <v>4.7841900000000006</v>
      </c>
      <c r="V45" s="240" t="str">
        <f>IF(ISNUMBER(inequalities_table_data!V43), IF(inequalities_table_data!V43=-999,"NA",IF(inequalities_table_data!V43&gt;99, "&gt;99", IF(inequalities_table_data!V43&lt;1, "&lt;1",inequalities_table_data!V43 ))), "-")</f>
        <v>&lt;1</v>
      </c>
      <c r="W45" s="241">
        <f>IF(ISNUMBER(inequalities_table_data!W43), IF(inequalities_table_data!W43=-999,"NA",IF(inequalities_table_data!W43&gt;99, "&gt;99", IF(inequalities_table_data!W43&lt;1, "&lt;1",inequalities_table_data!W43 ))), "-")</f>
        <v>25.590060000000001</v>
      </c>
      <c r="X45" s="240">
        <f>IF(ISNUMBER(inequalities_table_data!X43), IF(inequalities_table_data!X43=-999,"NA",IF(inequalities_table_data!X43&gt;99, "&gt;99", IF(inequalities_table_data!X43&lt;1, "&lt;1",inequalities_table_data!X43 ))), "-")</f>
        <v>39.853580000000001</v>
      </c>
      <c r="Y45" s="240">
        <f>IF(ISNUMBER(inequalities_table_data!Y43), IF(inequalities_table_data!Y43=-999,"NA",IF(inequalities_table_data!Y43&gt;99, "&gt;99", IF(inequalities_table_data!Y43&lt;1, "&lt;1",inequalities_table_data!Y43 ))), "-")</f>
        <v>32.848480000000002</v>
      </c>
      <c r="Z45" s="240">
        <f>IF(ISNUMBER(inequalities_table_data!Z43), IF(inequalities_table_data!Z43=-999,"NA",IF(inequalities_table_data!Z43&gt;99, "&gt;99", IF(inequalities_table_data!Z43&lt;1, "&lt;1",inequalities_table_data!Z43 ))), "-")</f>
        <v>1.7078800000000001</v>
      </c>
      <c r="AA45" s="242">
        <f>IF(ISNUMBER(inequalities_table_data!AA43), IF(inequalities_table_data!AA43=-999,"NA",IF(inequalities_table_data!AA43&gt;99, "&gt;99", IF(inequalities_table_data!AA43&lt;1, "&lt;1",inequalities_table_data!AA43 ))), "-")</f>
        <v>11.361942291259766</v>
      </c>
      <c r="AB45" s="240">
        <f>IF(ISNUMBER(inequalities_table_data!AB43), IF(inequalities_table_data!AB43=-999,"NA",IF(inequalities_table_data!AB43&gt;99, "&gt;99", IF(inequalities_table_data!AB43&lt;1, "&lt;1",inequalities_table_data!AB43 ))), "-")</f>
        <v>12.72711181640625</v>
      </c>
      <c r="AC45" s="240">
        <f>IF(ISNUMBER(inequalities_table_data!AC43), IF(inequalities_table_data!AC43=-999,"NA",IF(inequalities_table_data!AC43&gt;99, "&gt;99", IF(inequalities_table_data!AC43&lt;1, "&lt;1",inequalities_table_data!AC43 ))), "-")</f>
        <v>75.910942077636719</v>
      </c>
    </row>
    <row r="46" x14ac:dyDescent="0.25">
      <c r="A46" s="347" t="str">
        <f>inequalities_table_data!A44</f>
        <v>Dominican Republic</v>
      </c>
      <c r="B46" s="348">
        <f>inequalities_table_data!B44</f>
        <v>2000</v>
      </c>
      <c r="C46" s="238" t="str">
        <f>inequalities_table_data!C44</f>
        <v>Poorest</v>
      </c>
      <c r="D46" s="239">
        <f>IF(ISNUMBER(inequalities_table_data!D44), IF(inequalities_table_data!D44=-999,"NA",IF(inequalities_table_data!D44&gt;99, "&gt;99", IF(inequalities_table_data!D44&lt;1, "&lt;1",inequalities_table_data!D44 ))), "-")</f>
        <v>79.518770000000004</v>
      </c>
      <c r="E46" s="240">
        <f>IF(ISNUMBER(inequalities_table_data!E44), IF(inequalities_table_data!E44=-999,"NA",IF(inequalities_table_data!E44&gt;99, "&gt;99", IF(inequalities_table_data!E44&lt;1, "&lt;1",inequalities_table_data!E44 ))), "-")</f>
        <v>2.5075600000000002</v>
      </c>
      <c r="F46" s="240">
        <f>IF(ISNUMBER(inequalities_table_data!F44), IF(inequalities_table_data!F44=-999,"NA",IF(inequalities_table_data!F44&gt;99, "&gt;99", IF(inequalities_table_data!F44&lt;1, "&lt;1",inequalities_table_data!F44 ))), "-")</f>
        <v>7.7490100000000011</v>
      </c>
      <c r="G46" s="240">
        <f>IF(ISNUMBER(inequalities_table_data!G44), IF(inequalities_table_data!G44=-999,"NA",IF(inequalities_table_data!G44&gt;99, "&gt;99", IF(inequalities_table_data!G44&lt;1, "&lt;1",inequalities_table_data!G44 ))), "-")</f>
        <v>10.22466</v>
      </c>
      <c r="H46" s="241">
        <f>IF(ISNUMBER(inequalities_table_data!H44), IF(inequalities_table_data!H44=-999,"NA",IF(inequalities_table_data!H44&gt;99, "&gt;99", IF(inequalities_table_data!H44&lt;1, "&lt;1",inequalities_table_data!H44 ))), "-")</f>
        <v>52.091490000000007</v>
      </c>
      <c r="I46" s="240">
        <f>IF(ISNUMBER(inequalities_table_data!I44), IF(inequalities_table_data!I44=-999,"NA",IF(inequalities_table_data!I44&gt;99, "&gt;99", IF(inequalities_table_data!I44&lt;1, "&lt;1",inequalities_table_data!I44 ))), "-")</f>
        <v>22.994450000000001</v>
      </c>
      <c r="J46" s="240">
        <f>IF(ISNUMBER(inequalities_table_data!J44), IF(inequalities_table_data!J44=-999,"NA",IF(inequalities_table_data!J44&gt;99, "&gt;99", IF(inequalities_table_data!J44&lt;1, "&lt;1",inequalities_table_data!J44 ))), "-")</f>
        <v>9.8079100000000015</v>
      </c>
      <c r="K46" s="240">
        <f>IF(ISNUMBER(inequalities_table_data!K44), IF(inequalities_table_data!K44=-999,"NA",IF(inequalities_table_data!K44&gt;99, "&gt;99", IF(inequalities_table_data!K44&lt;1, "&lt;1",inequalities_table_data!K44 ))), "-")</f>
        <v>15.106140000000002</v>
      </c>
      <c r="L46" s="242" t="str">
        <f>IF(ISNUMBER(inequalities_table_data!L44), IF(inequalities_table_data!L44=-999,"NA",IF(inequalities_table_data!L44&gt;99, "&gt;99", IF(inequalities_table_data!L44&lt;1, "&lt;1",inequalities_table_data!L44 ))), "-")</f>
        <v>-</v>
      </c>
      <c r="M46" s="240" t="str">
        <f>IF(ISNUMBER(inequalities_table_data!M44), IF(inequalities_table_data!M44=-999,"NA",IF(inequalities_table_data!M44&gt;99, "&gt;99", IF(inequalities_table_data!M44&lt;1, "&lt;1",inequalities_table_data!M44 ))), "-")</f>
        <v>-</v>
      </c>
      <c r="N46" s="240" t="str">
        <f>IF(ISNUMBER(inequalities_table_data!N44), IF(inequalities_table_data!N44=-999,"NA",IF(inequalities_table_data!N44&gt;99, "&gt;99", IF(inequalities_table_data!N44&lt;1, "&lt;1",inequalities_table_data!N44 ))), "-")</f>
        <v>-</v>
      </c>
      <c r="P46" s="347" t="str">
        <f>inequalities_table_data!P44</f>
        <v>Dominican Republic</v>
      </c>
      <c r="Q46" s="348">
        <f>inequalities_table_data!Q44</f>
        <v>2017</v>
      </c>
      <c r="R46" s="238" t="str">
        <f>inequalities_table_data!R44</f>
        <v>Poorest</v>
      </c>
      <c r="S46" s="239">
        <f>IF(ISNUMBER(inequalities_table_data!S44), IF(inequalities_table_data!S44=-999,"NA",IF(inequalities_table_data!S44&gt;99, "&gt;99", IF(inequalities_table_data!S44&lt;1, "&lt;1",inequalities_table_data!S44 ))), "-")</f>
        <v>93.753730000000004</v>
      </c>
      <c r="T46" s="240">
        <f>IF(ISNUMBER(inequalities_table_data!T44), IF(inequalities_table_data!T44=-999,"NA",IF(inequalities_table_data!T44&gt;99, "&gt;99", IF(inequalities_table_data!T44&lt;1, "&lt;1",inequalities_table_data!T44 ))), "-")</f>
        <v>2.9564400000000002</v>
      </c>
      <c r="U46" s="240">
        <f>IF(ISNUMBER(inequalities_table_data!U44), IF(inequalities_table_data!U44=-999,"NA",IF(inequalities_table_data!U44&gt;99, "&gt;99", IF(inequalities_table_data!U44&lt;1, "&lt;1",inequalities_table_data!U44 ))), "-")</f>
        <v>1.30467</v>
      </c>
      <c r="V46" s="240">
        <f>IF(ISNUMBER(inequalities_table_data!V44), IF(inequalities_table_data!V44=-999,"NA",IF(inequalities_table_data!V44&gt;99, "&gt;99", IF(inequalities_table_data!V44&lt;1, "&lt;1",inequalities_table_data!V44 ))), "-")</f>
        <v>1.9851600000000003</v>
      </c>
      <c r="W46" s="241">
        <f>IF(ISNUMBER(inequalities_table_data!W44), IF(inequalities_table_data!W44=-999,"NA",IF(inequalities_table_data!W44&gt;99, "&gt;99", IF(inequalities_table_data!W44&lt;1, "&lt;1",inequalities_table_data!W44 ))), "-")</f>
        <v>60.194710000000008</v>
      </c>
      <c r="X46" s="240">
        <f>IF(ISNUMBER(inequalities_table_data!X44), IF(inequalities_table_data!X44=-999,"NA",IF(inequalities_table_data!X44&gt;99, "&gt;99", IF(inequalities_table_data!X44&lt;1, "&lt;1",inequalities_table_data!X44 ))), "-")</f>
        <v>26.571410000000004</v>
      </c>
      <c r="Y46" s="240">
        <f>IF(ISNUMBER(inequalities_table_data!Y44), IF(inequalities_table_data!Y44=-999,"NA",IF(inequalities_table_data!Y44&gt;99, "&gt;99", IF(inequalities_table_data!Y44&lt;1, "&lt;1",inequalities_table_data!Y44 ))), "-")</f>
        <v>4.4928500000000007</v>
      </c>
      <c r="Z46" s="240">
        <f>IF(ISNUMBER(inequalities_table_data!Z44), IF(inequalities_table_data!Z44=-999,"NA",IF(inequalities_table_data!Z44&gt;99, "&gt;99", IF(inequalities_table_data!Z44&lt;1, "&lt;1",inequalities_table_data!Z44 ))), "-")</f>
        <v>8.7410300000000003</v>
      </c>
      <c r="AA46" s="242">
        <f>IF(ISNUMBER(inequalities_table_data!AA44), IF(inequalities_table_data!AA44=-999,"NA",IF(inequalities_table_data!AA44&gt;99, "&gt;99", IF(inequalities_table_data!AA44&lt;1, "&lt;1",inequalities_table_data!AA44 ))), "-")</f>
        <v>24.039016723632813</v>
      </c>
      <c r="AB46" s="240">
        <f>IF(ISNUMBER(inequalities_table_data!AB44), IF(inequalities_table_data!AB44=-999,"NA",IF(inequalities_table_data!AB44&gt;99, "&gt;99", IF(inequalities_table_data!AB44&lt;1, "&lt;1",inequalities_table_data!AB44 ))), "-")</f>
        <v>20.346153259277344</v>
      </c>
      <c r="AC46" s="240">
        <f>IF(ISNUMBER(inequalities_table_data!AC44), IF(inequalities_table_data!AC44=-999,"NA",IF(inequalities_table_data!AC44&gt;99, "&gt;99", IF(inequalities_table_data!AC44&lt;1, "&lt;1",inequalities_table_data!AC44 ))), "-")</f>
        <v>55.614830017089844</v>
      </c>
    </row>
    <row r="47" x14ac:dyDescent="0.25">
      <c r="A47" s="347" t="str">
        <f>inequalities_table_data!A45</f>
        <v>Dominican Republic</v>
      </c>
      <c r="B47" s="348">
        <f>inequalities_table_data!B45</f>
        <v>2000</v>
      </c>
      <c r="C47" s="238" t="str">
        <f>inequalities_table_data!C45</f>
        <v>Richest</v>
      </c>
      <c r="D47" s="239">
        <f>IF(ISNUMBER(inequalities_table_data!D45), IF(inequalities_table_data!D45=-999,"NA",IF(inequalities_table_data!D45&gt;99, "&gt;99", IF(inequalities_table_data!D45&lt;1, "&lt;1",inequalities_table_data!D45 ))), "-")</f>
        <v>97.437360000000012</v>
      </c>
      <c r="E47" s="240" t="str">
        <f>IF(ISNUMBER(inequalities_table_data!E45), IF(inequalities_table_data!E45=-999,"NA",IF(inequalities_table_data!E45&gt;99, "&gt;99", IF(inequalities_table_data!E45&lt;1, "&lt;1",inequalities_table_data!E45 ))), "-")</f>
        <v>&lt;1</v>
      </c>
      <c r="F47" s="240">
        <f>IF(ISNUMBER(inequalities_table_data!F45), IF(inequalities_table_data!F45=-999,"NA",IF(inequalities_table_data!F45&gt;99, "&gt;99", IF(inequalities_table_data!F45&lt;1, "&lt;1",inequalities_table_data!F45 ))), "-")</f>
        <v>2.0175300000000003</v>
      </c>
      <c r="G47" s="240" t="str">
        <f>IF(ISNUMBER(inequalities_table_data!G45), IF(inequalities_table_data!G45=-999,"NA",IF(inequalities_table_data!G45&gt;99, "&gt;99", IF(inequalities_table_data!G45&lt;1, "&lt;1",inequalities_table_data!G45 ))), "-")</f>
        <v>&lt;1</v>
      </c>
      <c r="H47" s="241">
        <f>IF(ISNUMBER(inequalities_table_data!H45), IF(inequalities_table_data!H45=-999,"NA",IF(inequalities_table_data!H45&gt;99, "&gt;99", IF(inequalities_table_data!H45&lt;1, "&lt;1",inequalities_table_data!H45 ))), "-")</f>
        <v>98.546440000000004</v>
      </c>
      <c r="I47" s="240">
        <f>IF(ISNUMBER(inequalities_table_data!I45), IF(inequalities_table_data!I45=-999,"NA",IF(inequalities_table_data!I45&gt;99, "&gt;99", IF(inequalities_table_data!I45&lt;1, "&lt;1",inequalities_table_data!I45 ))), "-")</f>
        <v>1.34975</v>
      </c>
      <c r="J47" s="240" t="str">
        <f>IF(ISNUMBER(inequalities_table_data!J45), IF(inequalities_table_data!J45=-999,"NA",IF(inequalities_table_data!J45&gt;99, "&gt;99", IF(inequalities_table_data!J45&lt;1, "&lt;1",inequalities_table_data!J45 ))), "-")</f>
        <v>&lt;1</v>
      </c>
      <c r="K47" s="240" t="str">
        <f>IF(ISNUMBER(inequalities_table_data!K45), IF(inequalities_table_data!K45=-999,"NA",IF(inequalities_table_data!K45&gt;99, "&gt;99", IF(inequalities_table_data!K45&lt;1, "&lt;1",inequalities_table_data!K45 ))), "-")</f>
        <v>&lt;1</v>
      </c>
      <c r="L47" s="242" t="str">
        <f>IF(ISNUMBER(inequalities_table_data!L45), IF(inequalities_table_data!L45=-999,"NA",IF(inequalities_table_data!L45&gt;99, "&gt;99", IF(inequalities_table_data!L45&lt;1, "&lt;1",inequalities_table_data!L45 ))), "-")</f>
        <v>-</v>
      </c>
      <c r="M47" s="240" t="str">
        <f>IF(ISNUMBER(inequalities_table_data!M45), IF(inequalities_table_data!M45=-999,"NA",IF(inequalities_table_data!M45&gt;99, "&gt;99", IF(inequalities_table_data!M45&lt;1, "&lt;1",inequalities_table_data!M45 ))), "-")</f>
        <v>-</v>
      </c>
      <c r="N47" s="240" t="str">
        <f>IF(ISNUMBER(inequalities_table_data!N45), IF(inequalities_table_data!N45=-999,"NA",IF(inequalities_table_data!N45&gt;99, "&gt;99", IF(inequalities_table_data!N45&lt;1, "&lt;1",inequalities_table_data!N45 ))), "-")</f>
        <v>-</v>
      </c>
      <c r="P47" s="347" t="str">
        <f>inequalities_table_data!P45</f>
        <v>Dominican Republic</v>
      </c>
      <c r="Q47" s="348">
        <f>inequalities_table_data!Q45</f>
        <v>2017</v>
      </c>
      <c r="R47" s="238" t="str">
        <f>inequalities_table_data!R45</f>
        <v>Richest</v>
      </c>
      <c r="S47" s="239">
        <f>IF(ISNUMBER(inequalities_table_data!S45), IF(inequalities_table_data!S45=-999,"NA",IF(inequalities_table_data!S45&gt;99, "&gt;99", IF(inequalities_table_data!S45&lt;1, "&lt;1",inequalities_table_data!S45 ))), "-")</f>
        <v>98.05425000000001</v>
      </c>
      <c r="T47" s="240" t="str">
        <f>IF(ISNUMBER(inequalities_table_data!T45), IF(inequalities_table_data!T45=-999,"NA",IF(inequalities_table_data!T45&gt;99, "&gt;99", IF(inequalities_table_data!T45&lt;1, "&lt;1",inequalities_table_data!T45 ))), "-")</f>
        <v>&lt;1</v>
      </c>
      <c r="U47" s="240">
        <f>IF(ISNUMBER(inequalities_table_data!U45), IF(inequalities_table_data!U45=-999,"NA",IF(inequalities_table_data!U45&gt;99, "&gt;99", IF(inequalities_table_data!U45&lt;1, "&lt;1",inequalities_table_data!U45 ))), "-")</f>
        <v>1.4906100000000002</v>
      </c>
      <c r="V47" s="240" t="str">
        <f>IF(ISNUMBER(inequalities_table_data!V45), IF(inequalities_table_data!V45=-999,"NA",IF(inequalities_table_data!V45&gt;99, "&gt;99", IF(inequalities_table_data!V45&lt;1, "&lt;1",inequalities_table_data!V45 ))), "-")</f>
        <v>&lt;1</v>
      </c>
      <c r="W47" s="241">
        <f>IF(ISNUMBER(inequalities_table_data!W45), IF(inequalities_table_data!W45=-999,"NA",IF(inequalities_table_data!W45&gt;99, "&gt;99", IF(inequalities_table_data!W45&lt;1, "&lt;1",inequalities_table_data!W45 ))), "-")</f>
        <v>98.196700000000007</v>
      </c>
      <c r="X47" s="240">
        <f>IF(ISNUMBER(inequalities_table_data!X45), IF(inequalities_table_data!X45=-999,"NA",IF(inequalities_table_data!X45&gt;99, "&gt;99", IF(inequalities_table_data!X45&lt;1, "&lt;1",inequalities_table_data!X45 ))), "-")</f>
        <v>1.3449600000000002</v>
      </c>
      <c r="Y47" s="240" t="str">
        <f>IF(ISNUMBER(inequalities_table_data!Y45), IF(inequalities_table_data!Y45=-999,"NA",IF(inequalities_table_data!Y45&gt;99, "&gt;99", IF(inequalities_table_data!Y45&lt;1, "&lt;1",inequalities_table_data!Y45 ))), "-")</f>
        <v>&lt;1</v>
      </c>
      <c r="Z47" s="240" t="str">
        <f>IF(ISNUMBER(inequalities_table_data!Z45), IF(inequalities_table_data!Z45=-999,"NA",IF(inequalities_table_data!Z45&gt;99, "&gt;99", IF(inequalities_table_data!Z45&lt;1, "&lt;1",inequalities_table_data!Z45 ))), "-")</f>
        <v>&lt;1</v>
      </c>
      <c r="AA47" s="242">
        <f>IF(ISNUMBER(inequalities_table_data!AA45), IF(inequalities_table_data!AA45=-999,"NA",IF(inequalities_table_data!AA45&gt;99, "&gt;99", IF(inequalities_table_data!AA45&lt;1, "&lt;1",inequalities_table_data!AA45 ))), "-")</f>
        <v>83.034332275390625</v>
      </c>
      <c r="AB47" s="240">
        <f>IF(ISNUMBER(inequalities_table_data!AB45), IF(inequalities_table_data!AB45=-999,"NA",IF(inequalities_table_data!AB45&gt;99, "&gt;99", IF(inequalities_table_data!AB45&lt;1, "&lt;1",inequalities_table_data!AB45 ))), "-")</f>
        <v>9.1584587097167969</v>
      </c>
      <c r="AC47" s="240">
        <f>IF(ISNUMBER(inequalities_table_data!AC45), IF(inequalities_table_data!AC45=-999,"NA",IF(inequalities_table_data!AC45&gt;99, "&gt;99", IF(inequalities_table_data!AC45&lt;1, "&lt;1",inequalities_table_data!AC45 ))), "-")</f>
        <v>7.8072061538696289</v>
      </c>
    </row>
    <row r="48" x14ac:dyDescent="0.25">
      <c r="A48" s="347" t="str">
        <f>inequalities_table_data!A46</f>
        <v>Egypt</v>
      </c>
      <c r="B48" s="348">
        <f>inequalities_table_data!B46</f>
        <v>2000</v>
      </c>
      <c r="C48" s="238" t="str">
        <f>inequalities_table_data!C46</f>
        <v>Poorest</v>
      </c>
      <c r="D48" s="239">
        <f>IF(ISNUMBER(inequalities_table_data!D46), IF(inequalities_table_data!D46=-999,"NA",IF(inequalities_table_data!D46&gt;99, "&gt;99", IF(inequalities_table_data!D46&lt;1, "&lt;1",inequalities_table_data!D46 ))), "-")</f>
        <v>94.745760000000004</v>
      </c>
      <c r="E48" s="240">
        <f>IF(ISNUMBER(inequalities_table_data!E46), IF(inequalities_table_data!E46=-999,"NA",IF(inequalities_table_data!E46&gt;99, "&gt;99", IF(inequalities_table_data!E46&lt;1, "&lt;1",inequalities_table_data!E46 ))), "-")</f>
        <v>1.27959</v>
      </c>
      <c r="F48" s="240">
        <f>IF(ISNUMBER(inequalities_table_data!F46), IF(inequalities_table_data!F46=-999,"NA",IF(inequalities_table_data!F46&gt;99, "&gt;99", IF(inequalities_table_data!F46&lt;1, "&lt;1",inequalities_table_data!F46 ))), "-")</f>
        <v>3.8088500000000005</v>
      </c>
      <c r="G48" s="240" t="str">
        <f>IF(ISNUMBER(inequalities_table_data!G46), IF(inequalities_table_data!G46=-999,"NA",IF(inequalities_table_data!G46&gt;99, "&gt;99", IF(inequalities_table_data!G46&lt;1, "&lt;1",inequalities_table_data!G46 ))), "-")</f>
        <v>&lt;1</v>
      </c>
      <c r="H48" s="241">
        <f>IF(ISNUMBER(inequalities_table_data!H46), IF(inequalities_table_data!H46=-999,"NA",IF(inequalities_table_data!H46&gt;99, "&gt;99", IF(inequalities_table_data!H46&lt;1, "&lt;1",inequalities_table_data!H46 ))), "-")</f>
        <v>75.829850000000008</v>
      </c>
      <c r="I48" s="240">
        <f>IF(ISNUMBER(inequalities_table_data!I46), IF(inequalities_table_data!I46=-999,"NA",IF(inequalities_table_data!I46&gt;99, "&gt;99", IF(inequalities_table_data!I46&lt;1, "&lt;1",inequalities_table_data!I46 ))), "-")</f>
        <v>5.5259</v>
      </c>
      <c r="J48" s="240">
        <f>IF(ISNUMBER(inequalities_table_data!J46), IF(inequalities_table_data!J46=-999,"NA",IF(inequalities_table_data!J46&gt;99, "&gt;99", IF(inequalities_table_data!J46&lt;1, "&lt;1",inequalities_table_data!J46 ))), "-")</f>
        <v>8.9247000000000014</v>
      </c>
      <c r="K48" s="240">
        <f>IF(ISNUMBER(inequalities_table_data!K46), IF(inequalities_table_data!K46=-999,"NA",IF(inequalities_table_data!K46&gt;99, "&gt;99", IF(inequalities_table_data!K46&lt;1, "&lt;1",inequalities_table_data!K46 ))), "-")</f>
        <v>9.7195499999999999</v>
      </c>
      <c r="L48" s="242" t="str">
        <f>IF(ISNUMBER(inequalities_table_data!L46), IF(inequalities_table_data!L46=-999,"NA",IF(inequalities_table_data!L46&gt;99, "&gt;99", IF(inequalities_table_data!L46&lt;1, "&lt;1",inequalities_table_data!L46 ))), "-")</f>
        <v>-</v>
      </c>
      <c r="M48" s="240" t="str">
        <f>IF(ISNUMBER(inequalities_table_data!M46), IF(inequalities_table_data!M46=-999,"NA",IF(inequalities_table_data!M46&gt;99, "&gt;99", IF(inequalities_table_data!M46&lt;1, "&lt;1",inequalities_table_data!M46 ))), "-")</f>
        <v>-</v>
      </c>
      <c r="N48" s="240" t="str">
        <f>IF(ISNUMBER(inequalities_table_data!N46), IF(inequalities_table_data!N46=-999,"NA",IF(inequalities_table_data!N46&gt;99, "&gt;99", IF(inequalities_table_data!N46&lt;1, "&lt;1",inequalities_table_data!N46 ))), "-")</f>
        <v>-</v>
      </c>
      <c r="P48" s="347" t="str">
        <f>inequalities_table_data!P46</f>
        <v>Egypt</v>
      </c>
      <c r="Q48" s="348">
        <f>inequalities_table_data!Q46</f>
        <v>2017</v>
      </c>
      <c r="R48" s="238" t="str">
        <f>inequalities_table_data!R46</f>
        <v>Poorest</v>
      </c>
      <c r="S48" s="239">
        <f>IF(ISNUMBER(inequalities_table_data!S46), IF(inequalities_table_data!S46=-999,"NA",IF(inequalities_table_data!S46&gt;99, "&gt;99", IF(inequalities_table_data!S46&lt;1, "&lt;1",inequalities_table_data!S46 ))), "-")</f>
        <v>98.667440000000013</v>
      </c>
      <c r="T48" s="240">
        <f>IF(ISNUMBER(inequalities_table_data!T46), IF(inequalities_table_data!T46=-999,"NA",IF(inequalities_table_data!T46&gt;99, "&gt;99", IF(inequalities_table_data!T46&lt;1, "&lt;1",inequalities_table_data!T46 ))), "-")</f>
        <v>1.3325600000000002</v>
      </c>
      <c r="U48" s="240" t="str">
        <f>IF(ISNUMBER(inequalities_table_data!U46), IF(inequalities_table_data!U46=-999,"NA",IF(inequalities_table_data!U46&gt;99, "&gt;99", IF(inequalities_table_data!U46&lt;1, "&lt;1",inequalities_table_data!U46 ))), "-")</f>
        <v>&lt;1</v>
      </c>
      <c r="V48" s="240" t="str">
        <f>IF(ISNUMBER(inequalities_table_data!V46), IF(inequalities_table_data!V46=-999,"NA",IF(inequalities_table_data!V46&gt;99, "&gt;99", IF(inequalities_table_data!V46&lt;1, "&lt;1",inequalities_table_data!V46 ))), "-")</f>
        <v>&lt;1</v>
      </c>
      <c r="W48" s="241">
        <f>IF(ISNUMBER(inequalities_table_data!W46), IF(inequalities_table_data!W46=-999,"NA",IF(inequalities_table_data!W46&gt;99, "&gt;99", IF(inequalities_table_data!W46&lt;1, "&lt;1",inequalities_table_data!W46 ))), "-")</f>
        <v>89.419120000000007</v>
      </c>
      <c r="X48" s="240">
        <f>IF(ISNUMBER(inequalities_table_data!X46), IF(inequalities_table_data!X46=-999,"NA",IF(inequalities_table_data!X46&gt;99, "&gt;99", IF(inequalities_table_data!X46&lt;1, "&lt;1",inequalities_table_data!X46 ))), "-")</f>
        <v>6.5161800000000003</v>
      </c>
      <c r="Y48" s="240">
        <f>IF(ISNUMBER(inequalities_table_data!Y46), IF(inequalities_table_data!Y46=-999,"NA",IF(inequalities_table_data!Y46&gt;99, "&gt;99", IF(inequalities_table_data!Y46&lt;1, "&lt;1",inequalities_table_data!Y46 ))), "-")</f>
        <v>4.0647000000000002</v>
      </c>
      <c r="Z48" s="240" t="str">
        <f>IF(ISNUMBER(inequalities_table_data!Z46), IF(inequalities_table_data!Z46=-999,"NA",IF(inequalities_table_data!Z46&gt;99, "&gt;99", IF(inequalities_table_data!Z46&lt;1, "&lt;1",inequalities_table_data!Z46 ))), "-")</f>
        <v>&lt;1</v>
      </c>
      <c r="AA48" s="242">
        <f>IF(ISNUMBER(inequalities_table_data!AA46), IF(inequalities_table_data!AA46=-999,"NA",IF(inequalities_table_data!AA46&gt;99, "&gt;99", IF(inequalities_table_data!AA46&lt;1, "&lt;1",inequalities_table_data!AA46 ))), "-")</f>
        <v>87.442405700683594</v>
      </c>
      <c r="AB48" s="240">
        <f>IF(ISNUMBER(inequalities_table_data!AB46), IF(inequalities_table_data!AB46=-999,"NA",IF(inequalities_table_data!AB46&gt;99, "&gt;99", IF(inequalities_table_data!AB46&lt;1, "&lt;1",inequalities_table_data!AB46 ))), "-")</f>
        <v>30.763462066650391</v>
      </c>
      <c r="AC48" s="240" t="str">
        <f>IF(ISNUMBER(inequalities_table_data!AC46), IF(inequalities_table_data!AC46=-999,"NA",IF(inequalities_table_data!AC46&gt;99, "&gt;99", IF(inequalities_table_data!AC46&lt;1, "&lt;1",inequalities_table_data!AC46 ))), "-")</f>
        <v>&lt;1</v>
      </c>
    </row>
    <row r="49" x14ac:dyDescent="0.25">
      <c r="A49" s="347" t="str">
        <f>inequalities_table_data!A47</f>
        <v>Egypt</v>
      </c>
      <c r="B49" s="348">
        <f>inequalities_table_data!B47</f>
        <v>2000</v>
      </c>
      <c r="C49" s="238" t="str">
        <f>inequalities_table_data!C47</f>
        <v>Richest</v>
      </c>
      <c r="D49" s="239" t="str">
        <f>IF(ISNUMBER(inequalities_table_data!D47), IF(inequalities_table_data!D47=-999,"NA",IF(inequalities_table_data!D47&gt;99, "&gt;99", IF(inequalities_table_data!D47&lt;1, "&lt;1",inequalities_table_data!D47 ))), "-")</f>
        <v>&gt;99</v>
      </c>
      <c r="E49" s="240" t="str">
        <f>IF(ISNUMBER(inequalities_table_data!E47), IF(inequalities_table_data!E47=-999,"NA",IF(inequalities_table_data!E47&gt;99, "&gt;99", IF(inequalities_table_data!E47&lt;1, "&lt;1",inequalities_table_data!E47 ))), "-")</f>
        <v>&lt;1</v>
      </c>
      <c r="F49" s="240" t="str">
        <f>IF(ISNUMBER(inequalities_table_data!F47), IF(inequalities_table_data!F47=-999,"NA",IF(inequalities_table_data!F47&gt;99, "&gt;99", IF(inequalities_table_data!F47&lt;1, "&lt;1",inequalities_table_data!F47 ))), "-")</f>
        <v>&lt;1</v>
      </c>
      <c r="G49" s="240" t="str">
        <f>IF(ISNUMBER(inequalities_table_data!G47), IF(inequalities_table_data!G47=-999,"NA",IF(inequalities_table_data!G47&gt;99, "&gt;99", IF(inequalities_table_data!G47&lt;1, "&lt;1",inequalities_table_data!G47 ))), "-")</f>
        <v>&lt;1</v>
      </c>
      <c r="H49" s="241" t="str">
        <f>IF(ISNUMBER(inequalities_table_data!H47), IF(inequalities_table_data!H47=-999,"NA",IF(inequalities_table_data!H47&gt;99, "&gt;99", IF(inequalities_table_data!H47&lt;1, "&lt;1",inequalities_table_data!H47 ))), "-")</f>
        <v>&gt;99</v>
      </c>
      <c r="I49" s="240" t="str">
        <f>IF(ISNUMBER(inequalities_table_data!I47), IF(inequalities_table_data!I47=-999,"NA",IF(inequalities_table_data!I47&gt;99, "&gt;99", IF(inequalities_table_data!I47&lt;1, "&lt;1",inequalities_table_data!I47 ))), "-")</f>
        <v>&lt;1</v>
      </c>
      <c r="J49" s="240" t="str">
        <f>IF(ISNUMBER(inequalities_table_data!J47), IF(inequalities_table_data!J47=-999,"NA",IF(inequalities_table_data!J47&gt;99, "&gt;99", IF(inequalities_table_data!J47&lt;1, "&lt;1",inequalities_table_data!J47 ))), "-")</f>
        <v>&lt;1</v>
      </c>
      <c r="K49" s="240" t="str">
        <f>IF(ISNUMBER(inequalities_table_data!K47), IF(inequalities_table_data!K47=-999,"NA",IF(inequalities_table_data!K47&gt;99, "&gt;99", IF(inequalities_table_data!K47&lt;1, "&lt;1",inequalities_table_data!K47 ))), "-")</f>
        <v>&lt;1</v>
      </c>
      <c r="L49" s="242" t="str">
        <f>IF(ISNUMBER(inequalities_table_data!L47), IF(inequalities_table_data!L47=-999,"NA",IF(inequalities_table_data!L47&gt;99, "&gt;99", IF(inequalities_table_data!L47&lt;1, "&lt;1",inequalities_table_data!L47 ))), "-")</f>
        <v>-</v>
      </c>
      <c r="M49" s="240" t="str">
        <f>IF(ISNUMBER(inequalities_table_data!M47), IF(inequalities_table_data!M47=-999,"NA",IF(inequalities_table_data!M47&gt;99, "&gt;99", IF(inequalities_table_data!M47&lt;1, "&lt;1",inequalities_table_data!M47 ))), "-")</f>
        <v>-</v>
      </c>
      <c r="N49" s="240" t="str">
        <f>IF(ISNUMBER(inequalities_table_data!N47), IF(inequalities_table_data!N47=-999,"NA",IF(inequalities_table_data!N47&gt;99, "&gt;99", IF(inequalities_table_data!N47&lt;1, "&lt;1",inequalities_table_data!N47 ))), "-")</f>
        <v>-</v>
      </c>
      <c r="P49" s="347" t="str">
        <f>inequalities_table_data!P47</f>
        <v>Egypt</v>
      </c>
      <c r="Q49" s="348">
        <f>inequalities_table_data!Q47</f>
        <v>2017</v>
      </c>
      <c r="R49" s="238" t="str">
        <f>inequalities_table_data!R47</f>
        <v>Richest</v>
      </c>
      <c r="S49" s="239" t="str">
        <f>IF(ISNUMBER(inequalities_table_data!S47), IF(inequalities_table_data!S47=-999,"NA",IF(inequalities_table_data!S47&gt;99, "&gt;99", IF(inequalities_table_data!S47&lt;1, "&lt;1",inequalities_table_data!S47 ))), "-")</f>
        <v>&gt;99</v>
      </c>
      <c r="T49" s="240" t="str">
        <f>IF(ISNUMBER(inequalities_table_data!T47), IF(inequalities_table_data!T47=-999,"NA",IF(inequalities_table_data!T47&gt;99, "&gt;99", IF(inequalities_table_data!T47&lt;1, "&lt;1",inequalities_table_data!T47 ))), "-")</f>
        <v>&lt;1</v>
      </c>
      <c r="U49" s="240" t="str">
        <f>IF(ISNUMBER(inequalities_table_data!U47), IF(inequalities_table_data!U47=-999,"NA",IF(inequalities_table_data!U47&gt;99, "&gt;99", IF(inequalities_table_data!U47&lt;1, "&lt;1",inequalities_table_data!U47 ))), "-")</f>
        <v>&lt;1</v>
      </c>
      <c r="V49" s="240" t="str">
        <f>IF(ISNUMBER(inequalities_table_data!V47), IF(inequalities_table_data!V47=-999,"NA",IF(inequalities_table_data!V47&gt;99, "&gt;99", IF(inequalities_table_data!V47&lt;1, "&lt;1",inequalities_table_data!V47 ))), "-")</f>
        <v>&lt;1</v>
      </c>
      <c r="W49" s="241">
        <f>IF(ISNUMBER(inequalities_table_data!W47), IF(inequalities_table_data!W47=-999,"NA",IF(inequalities_table_data!W47&gt;99, "&gt;99", IF(inequalities_table_data!W47&lt;1, "&lt;1",inequalities_table_data!W47 ))), "-")</f>
        <v>98.125900000000001</v>
      </c>
      <c r="X49" s="240" t="str">
        <f>IF(ISNUMBER(inequalities_table_data!X47), IF(inequalities_table_data!X47=-999,"NA",IF(inequalities_table_data!X47&gt;99, "&gt;99", IF(inequalities_table_data!X47&lt;1, "&lt;1",inequalities_table_data!X47 ))), "-")</f>
        <v>&lt;1</v>
      </c>
      <c r="Y49" s="240">
        <f>IF(ISNUMBER(inequalities_table_data!Y47), IF(inequalities_table_data!Y47=-999,"NA",IF(inequalities_table_data!Y47&gt;99, "&gt;99", IF(inequalities_table_data!Y47&lt;1, "&lt;1",inequalities_table_data!Y47 ))), "-")</f>
        <v>1.7570600000000001</v>
      </c>
      <c r="Z49" s="240" t="str">
        <f>IF(ISNUMBER(inequalities_table_data!Z47), IF(inequalities_table_data!Z47=-999,"NA",IF(inequalities_table_data!Z47&gt;99, "&gt;99", IF(inequalities_table_data!Z47&lt;1, "&lt;1",inequalities_table_data!Z47 ))), "-")</f>
        <v>&lt;1</v>
      </c>
      <c r="AA49" s="242" t="str">
        <f>IF(ISNUMBER(inequalities_table_data!AA47), IF(inequalities_table_data!AA47=-999,"NA",IF(inequalities_table_data!AA47&gt;99, "&gt;99", IF(inequalities_table_data!AA47&lt;1, "&lt;1",inequalities_table_data!AA47 ))), "-")</f>
        <v>&gt;99</v>
      </c>
      <c r="AB49" s="240">
        <f>IF(ISNUMBER(inequalities_table_data!AB47), IF(inequalities_table_data!AB47=-999,"NA",IF(inequalities_table_data!AB47&gt;99, "&gt;99", IF(inequalities_table_data!AB47&lt;1, "&lt;1",inequalities_table_data!AB47 ))), "-")</f>
        <v>5.9817099571228027</v>
      </c>
      <c r="AC49" s="240" t="str">
        <f>IF(ISNUMBER(inequalities_table_data!AC47), IF(inequalities_table_data!AC47=-999,"NA",IF(inequalities_table_data!AC47&gt;99, "&gt;99", IF(inequalities_table_data!AC47&lt;1, "&lt;1",inequalities_table_data!AC47 ))), "-")</f>
        <v>&lt;1</v>
      </c>
    </row>
    <row r="50" x14ac:dyDescent="0.25">
      <c r="A50" s="347" t="str">
        <f>inequalities_table_data!A48</f>
        <v>Eswatini</v>
      </c>
      <c r="B50" s="348">
        <f>inequalities_table_data!B48</f>
        <v>2000</v>
      </c>
      <c r="C50" s="238" t="str">
        <f>inequalities_table_data!C48</f>
        <v>Poorest</v>
      </c>
      <c r="D50" s="239">
        <f>IF(ISNUMBER(inequalities_table_data!D48), IF(inequalities_table_data!D48=-999,"NA",IF(inequalities_table_data!D48&gt;99, "&gt;99", IF(inequalities_table_data!D48&lt;1, "&lt;1",inequalities_table_data!D48 ))), "-")</f>
        <v>23.284600000000001</v>
      </c>
      <c r="E50" s="240">
        <f>IF(ISNUMBER(inequalities_table_data!E48), IF(inequalities_table_data!E48=-999,"NA",IF(inequalities_table_data!E48&gt;99, "&gt;99", IF(inequalities_table_data!E48&lt;1, "&lt;1",inequalities_table_data!E48 ))), "-")</f>
        <v>6.0503300000000007</v>
      </c>
      <c r="F50" s="240">
        <f>IF(ISNUMBER(inequalities_table_data!F48), IF(inequalities_table_data!F48=-999,"NA",IF(inequalities_table_data!F48&gt;99, "&gt;99", IF(inequalities_table_data!F48&lt;1, "&lt;1",inequalities_table_data!F48 ))), "-")</f>
        <v>19.170850000000002</v>
      </c>
      <c r="G50" s="240">
        <f>IF(ISNUMBER(inequalities_table_data!G48), IF(inequalities_table_data!G48=-999,"NA",IF(inequalities_table_data!G48&gt;99, "&gt;99", IF(inequalities_table_data!G48&lt;1, "&lt;1",inequalities_table_data!G48 ))), "-")</f>
        <v>51.494220000000006</v>
      </c>
      <c r="H50" s="241">
        <f>IF(ISNUMBER(inequalities_table_data!H48), IF(inequalities_table_data!H48=-999,"NA",IF(inequalities_table_data!H48&gt;99, "&gt;99", IF(inequalities_table_data!H48&lt;1, "&lt;1",inequalities_table_data!H48 ))), "-")</f>
        <v>22.891760000000001</v>
      </c>
      <c r="I50" s="240">
        <f>IF(ISNUMBER(inequalities_table_data!I48), IF(inequalities_table_data!I48=-999,"NA",IF(inequalities_table_data!I48&gt;99, "&gt;99", IF(inequalities_table_data!I48&lt;1, "&lt;1",inequalities_table_data!I48 ))), "-")</f>
        <v>8.16174</v>
      </c>
      <c r="J50" s="240">
        <f>IF(ISNUMBER(inequalities_table_data!J48), IF(inequalities_table_data!J48=-999,"NA",IF(inequalities_table_data!J48&gt;99, "&gt;99", IF(inequalities_table_data!J48&lt;1, "&lt;1",inequalities_table_data!J48 ))), "-")</f>
        <v>11.232330000000001</v>
      </c>
      <c r="K50" s="240">
        <f>IF(ISNUMBER(inequalities_table_data!K48), IF(inequalities_table_data!K48=-999,"NA",IF(inequalities_table_data!K48&gt;99, "&gt;99", IF(inequalities_table_data!K48&lt;1, "&lt;1",inequalities_table_data!K48 ))), "-")</f>
        <v>57.714170000000003</v>
      </c>
      <c r="L50" s="242" t="str">
        <f>IF(ISNUMBER(inequalities_table_data!L48), IF(inequalities_table_data!L48=-999,"NA",IF(inequalities_table_data!L48&gt;99, "&gt;99", IF(inequalities_table_data!L48&lt;1, "&lt;1",inequalities_table_data!L48 ))), "-")</f>
        <v>-</v>
      </c>
      <c r="M50" s="240" t="str">
        <f>IF(ISNUMBER(inequalities_table_data!M48), IF(inequalities_table_data!M48=-999,"NA",IF(inequalities_table_data!M48&gt;99, "&gt;99", IF(inequalities_table_data!M48&lt;1, "&lt;1",inequalities_table_data!M48 ))), "-")</f>
        <v>-</v>
      </c>
      <c r="N50" s="240" t="str">
        <f>IF(ISNUMBER(inequalities_table_data!N48), IF(inequalities_table_data!N48=-999,"NA",IF(inequalities_table_data!N48&gt;99, "&gt;99", IF(inequalities_table_data!N48&lt;1, "&lt;1",inequalities_table_data!N48 ))), "-")</f>
        <v>-</v>
      </c>
      <c r="P50" s="347" t="str">
        <f>inequalities_table_data!P48</f>
        <v>Eswatini</v>
      </c>
      <c r="Q50" s="348">
        <f>inequalities_table_data!Q48</f>
        <v>2017</v>
      </c>
      <c r="R50" s="238" t="str">
        <f>inequalities_table_data!R48</f>
        <v>Poorest</v>
      </c>
      <c r="S50" s="239">
        <f>IF(ISNUMBER(inequalities_table_data!S48), IF(inequalities_table_data!S48=-999,"NA",IF(inequalities_table_data!S48&gt;99, "&gt;99", IF(inequalities_table_data!S48&lt;1, "&lt;1",inequalities_table_data!S48 ))), "-")</f>
        <v>45.458650000000006</v>
      </c>
      <c r="T50" s="240">
        <f>IF(ISNUMBER(inequalities_table_data!T48), IF(inequalities_table_data!T48=-999,"NA",IF(inequalities_table_data!T48&gt;99, "&gt;99", IF(inequalities_table_data!T48&lt;1, "&lt;1",inequalities_table_data!T48 ))), "-")</f>
        <v>11.812090000000001</v>
      </c>
      <c r="U50" s="240">
        <f>IF(ISNUMBER(inequalities_table_data!U48), IF(inequalities_table_data!U48=-999,"NA",IF(inequalities_table_data!U48&gt;99, "&gt;99", IF(inequalities_table_data!U48&lt;1, "&lt;1",inequalities_table_data!U48 ))), "-")</f>
        <v>17.113980000000002</v>
      </c>
      <c r="V50" s="240">
        <f>IF(ISNUMBER(inequalities_table_data!V48), IF(inequalities_table_data!V48=-999,"NA",IF(inequalities_table_data!V48&gt;99, "&gt;99", IF(inequalities_table_data!V48&lt;1, "&lt;1",inequalities_table_data!V48 ))), "-")</f>
        <v>25.615270000000002</v>
      </c>
      <c r="W50" s="241">
        <f>IF(ISNUMBER(inequalities_table_data!W48), IF(inequalities_table_data!W48=-999,"NA",IF(inequalities_table_data!W48&gt;99, "&gt;99", IF(inequalities_table_data!W48&lt;1, "&lt;1",inequalities_table_data!W48 ))), "-")</f>
        <v>41.789750000000005</v>
      </c>
      <c r="X50" s="240">
        <f>IF(ISNUMBER(inequalities_table_data!X48), IF(inequalities_table_data!X48=-999,"NA",IF(inequalities_table_data!X48&gt;99, "&gt;99", IF(inequalities_table_data!X48&lt;1, "&lt;1",inequalities_table_data!X48 ))), "-")</f>
        <v>14.899560000000001</v>
      </c>
      <c r="Y50" s="240">
        <f>IF(ISNUMBER(inequalities_table_data!Y48), IF(inequalities_table_data!Y48=-999,"NA",IF(inequalities_table_data!Y48&gt;99, "&gt;99", IF(inequalities_table_data!Y48&lt;1, "&lt;1",inequalities_table_data!Y48 ))), "-")</f>
        <v>10.946400000000001</v>
      </c>
      <c r="Z50" s="240">
        <f>IF(ISNUMBER(inequalities_table_data!Z48), IF(inequalities_table_data!Z48=-999,"NA",IF(inequalities_table_data!Z48&gt;99, "&gt;99", IF(inequalities_table_data!Z48&lt;1, "&lt;1",inequalities_table_data!Z48 ))), "-")</f>
        <v>32.364290000000004</v>
      </c>
      <c r="AA50" s="242">
        <f>IF(ISNUMBER(inequalities_table_data!AA48), IF(inequalities_table_data!AA48=-999,"NA",IF(inequalities_table_data!AA48&gt;99, "&gt;99", IF(inequalities_table_data!AA48&lt;1, "&lt;1",inequalities_table_data!AA48 ))), "-")</f>
        <v>8.3538846969604492</v>
      </c>
      <c r="AB50" s="240">
        <f>IF(ISNUMBER(inequalities_table_data!AB48), IF(inequalities_table_data!AB48=-999,"NA",IF(inequalities_table_data!AB48&gt;99, "&gt;99", IF(inequalities_table_data!AB48&lt;1, "&lt;1",inequalities_table_data!AB48 ))), "-")</f>
        <v>32.701236724853516</v>
      </c>
      <c r="AC50" s="240">
        <f>IF(ISNUMBER(inequalities_table_data!AC48), IF(inequalities_table_data!AC48=-999,"NA",IF(inequalities_table_data!AC48&gt;99, "&gt;99", IF(inequalities_table_data!AC48&lt;1, "&lt;1",inequalities_table_data!AC48 ))), "-")</f>
        <v>58.944877624511719</v>
      </c>
    </row>
    <row r="51" x14ac:dyDescent="0.25">
      <c r="A51" s="347" t="str">
        <f>inequalities_table_data!A49</f>
        <v>Eswatini</v>
      </c>
      <c r="B51" s="348">
        <f>inequalities_table_data!B49</f>
        <v>2000</v>
      </c>
      <c r="C51" s="238" t="str">
        <f>inequalities_table_data!C49</f>
        <v>Richest</v>
      </c>
      <c r="D51" s="239">
        <f>IF(ISNUMBER(inequalities_table_data!D49), IF(inequalities_table_data!D49=-999,"NA",IF(inequalities_table_data!D49&gt;99, "&gt;99", IF(inequalities_table_data!D49&lt;1, "&lt;1",inequalities_table_data!D49 ))), "-")</f>
        <v>85.471350000000001</v>
      </c>
      <c r="E51" s="240">
        <f>IF(ISNUMBER(inequalities_table_data!E49), IF(inequalities_table_data!E49=-999,"NA",IF(inequalities_table_data!E49&gt;99, "&gt;99", IF(inequalities_table_data!E49&lt;1, "&lt;1",inequalities_table_data!E49 ))), "-")</f>
        <v>1.36772</v>
      </c>
      <c r="F51" s="240">
        <f>IF(ISNUMBER(inequalities_table_data!F49), IF(inequalities_table_data!F49=-999,"NA",IF(inequalities_table_data!F49&gt;99, "&gt;99", IF(inequalities_table_data!F49&lt;1, "&lt;1",inequalities_table_data!F49 ))), "-")</f>
        <v>5.7740100000000005</v>
      </c>
      <c r="G51" s="240">
        <f>IF(ISNUMBER(inequalities_table_data!G49), IF(inequalities_table_data!G49=-999,"NA",IF(inequalities_table_data!G49&gt;99, "&gt;99", IF(inequalities_table_data!G49&lt;1, "&lt;1",inequalities_table_data!G49 ))), "-")</f>
        <v>7.3869200000000008</v>
      </c>
      <c r="H51" s="241">
        <f>IF(ISNUMBER(inequalities_table_data!H49), IF(inequalities_table_data!H49=-999,"NA",IF(inequalities_table_data!H49&gt;99, "&gt;99", IF(inequalities_table_data!H49&lt;1, "&lt;1",inequalities_table_data!H49 ))), "-")</f>
        <v>64.43947</v>
      </c>
      <c r="I51" s="240">
        <f>IF(ISNUMBER(inequalities_table_data!I49), IF(inequalities_table_data!I49=-999,"NA",IF(inequalities_table_data!I49&gt;99, "&gt;99", IF(inequalities_table_data!I49&lt;1, "&lt;1",inequalities_table_data!I49 ))), "-")</f>
        <v>33.571760000000005</v>
      </c>
      <c r="J51" s="240">
        <f>IF(ISNUMBER(inequalities_table_data!J49), IF(inequalities_table_data!J49=-999,"NA",IF(inequalities_table_data!J49&gt;99, "&gt;99", IF(inequalities_table_data!J49&lt;1, "&lt;1",inequalities_table_data!J49 ))), "-")</f>
        <v>1.2942200000000001</v>
      </c>
      <c r="K51" s="240" t="str">
        <f>IF(ISNUMBER(inequalities_table_data!K49), IF(inequalities_table_data!K49=-999,"NA",IF(inequalities_table_data!K49&gt;99, "&gt;99", IF(inequalities_table_data!K49&lt;1, "&lt;1",inequalities_table_data!K49 ))), "-")</f>
        <v>&lt;1</v>
      </c>
      <c r="L51" s="242" t="str">
        <f>IF(ISNUMBER(inequalities_table_data!L49), IF(inequalities_table_data!L49=-999,"NA",IF(inequalities_table_data!L49&gt;99, "&gt;99", IF(inequalities_table_data!L49&lt;1, "&lt;1",inequalities_table_data!L49 ))), "-")</f>
        <v>-</v>
      </c>
      <c r="M51" s="240" t="str">
        <f>IF(ISNUMBER(inequalities_table_data!M49), IF(inequalities_table_data!M49=-999,"NA",IF(inequalities_table_data!M49&gt;99, "&gt;99", IF(inequalities_table_data!M49&lt;1, "&lt;1",inequalities_table_data!M49 ))), "-")</f>
        <v>-</v>
      </c>
      <c r="N51" s="240" t="str">
        <f>IF(ISNUMBER(inequalities_table_data!N49), IF(inequalities_table_data!N49=-999,"NA",IF(inequalities_table_data!N49&gt;99, "&gt;99", IF(inequalities_table_data!N49&lt;1, "&lt;1",inequalities_table_data!N49 ))), "-")</f>
        <v>-</v>
      </c>
      <c r="P51" s="347" t="str">
        <f>inequalities_table_data!P49</f>
        <v>Eswatini</v>
      </c>
      <c r="Q51" s="348">
        <f>inequalities_table_data!Q49</f>
        <v>2017</v>
      </c>
      <c r="R51" s="238" t="str">
        <f>inequalities_table_data!R49</f>
        <v>Richest</v>
      </c>
      <c r="S51" s="239">
        <f>IF(ISNUMBER(inequalities_table_data!S49), IF(inequalities_table_data!S49=-999,"NA",IF(inequalities_table_data!S49&gt;99, "&gt;99", IF(inequalities_table_data!S49&lt;1, "&lt;1",inequalities_table_data!S49 ))), "-")</f>
        <v>97.872590000000002</v>
      </c>
      <c r="T51" s="240">
        <f>IF(ISNUMBER(inequalities_table_data!T49), IF(inequalities_table_data!T49=-999,"NA",IF(inequalities_table_data!T49&gt;99, "&gt;99", IF(inequalities_table_data!T49&lt;1, "&lt;1",inequalities_table_data!T49 ))), "-")</f>
        <v>1.5661600000000002</v>
      </c>
      <c r="U51" s="240" t="str">
        <f>IF(ISNUMBER(inequalities_table_data!U49), IF(inequalities_table_data!U49=-999,"NA",IF(inequalities_table_data!U49&gt;99, "&gt;99", IF(inequalities_table_data!U49&lt;1, "&lt;1",inequalities_table_data!U49 ))), "-")</f>
        <v>&lt;1</v>
      </c>
      <c r="V51" s="240" t="str">
        <f>IF(ISNUMBER(inequalities_table_data!V49), IF(inequalities_table_data!V49=-999,"NA",IF(inequalities_table_data!V49&gt;99, "&gt;99", IF(inequalities_table_data!V49&lt;1, "&lt;1",inequalities_table_data!V49 ))), "-")</f>
        <v>&lt;1</v>
      </c>
      <c r="W51" s="241">
        <f>IF(ISNUMBER(inequalities_table_data!W49), IF(inequalities_table_data!W49=-999,"NA",IF(inequalities_table_data!W49&gt;99, "&gt;99", IF(inequalities_table_data!W49&lt;1, "&lt;1",inequalities_table_data!W49 ))), "-")</f>
        <v>63.373500000000007</v>
      </c>
      <c r="X51" s="240">
        <f>IF(ISNUMBER(inequalities_table_data!X49), IF(inequalities_table_data!X49=-999,"NA",IF(inequalities_table_data!X49&gt;99, "&gt;99", IF(inequalities_table_data!X49&lt;1, "&lt;1",inequalities_table_data!X49 ))), "-")</f>
        <v>33.01641</v>
      </c>
      <c r="Y51" s="240">
        <f>IF(ISNUMBER(inequalities_table_data!Y49), IF(inequalities_table_data!Y49=-999,"NA",IF(inequalities_table_data!Y49&gt;99, "&gt;99", IF(inequalities_table_data!Y49&lt;1, "&lt;1",inequalities_table_data!Y49 ))), "-")</f>
        <v>3.3773700000000004</v>
      </c>
      <c r="Z51" s="240" t="str">
        <f>IF(ISNUMBER(inequalities_table_data!Z49), IF(inequalities_table_data!Z49=-999,"NA",IF(inequalities_table_data!Z49&gt;99, "&gt;99", IF(inequalities_table_data!Z49&lt;1, "&lt;1",inequalities_table_data!Z49 ))), "-")</f>
        <v>&lt;1</v>
      </c>
      <c r="AA51" s="242">
        <f>IF(ISNUMBER(inequalities_table_data!AA49), IF(inequalities_table_data!AA49=-999,"NA",IF(inequalities_table_data!AA49&gt;99, "&gt;99", IF(inequalities_table_data!AA49&lt;1, "&lt;1",inequalities_table_data!AA49 ))), "-")</f>
        <v>59.482707977294922</v>
      </c>
      <c r="AB51" s="240">
        <f>IF(ISNUMBER(inequalities_table_data!AB49), IF(inequalities_table_data!AB49=-999,"NA",IF(inequalities_table_data!AB49&gt;99, "&gt;99", IF(inequalities_table_data!AB49&lt;1, "&lt;1",inequalities_table_data!AB49 ))), "-")</f>
        <v>25.867237091064453</v>
      </c>
      <c r="AC51" s="240">
        <f>IF(ISNUMBER(inequalities_table_data!AC49), IF(inequalities_table_data!AC49=-999,"NA",IF(inequalities_table_data!AC49&gt;99, "&gt;99", IF(inequalities_table_data!AC49&lt;1, "&lt;1",inequalities_table_data!AC49 ))), "-")</f>
        <v>14.650054931640625</v>
      </c>
    </row>
    <row r="52" x14ac:dyDescent="0.25">
      <c r="A52" s="347" t="str">
        <f>inequalities_table_data!A50</f>
        <v>Ethiopia</v>
      </c>
      <c r="B52" s="348">
        <f>inequalities_table_data!B50</f>
        <v>2000</v>
      </c>
      <c r="C52" s="238" t="str">
        <f>inequalities_table_data!C50</f>
        <v>Poorest</v>
      </c>
      <c r="D52" s="239">
        <f>IF(ISNUMBER(inequalities_table_data!D50), IF(inequalities_table_data!D50=-999,"NA",IF(inequalities_table_data!D50&gt;99, "&gt;99", IF(inequalities_table_data!D50&lt;1, "&lt;1",inequalities_table_data!D50 ))), "-")</f>
        <v>7.9988100000000006</v>
      </c>
      <c r="E52" s="240">
        <f>IF(ISNUMBER(inequalities_table_data!E50), IF(inequalities_table_data!E50=-999,"NA",IF(inequalities_table_data!E50&gt;99, "&gt;99", IF(inequalities_table_data!E50&lt;1, "&lt;1",inequalities_table_data!E50 ))), "-")</f>
        <v>5.4039900000000003</v>
      </c>
      <c r="F52" s="240">
        <f>IF(ISNUMBER(inequalities_table_data!F50), IF(inequalities_table_data!F50=-999,"NA",IF(inequalities_table_data!F50&gt;99, "&gt;99", IF(inequalities_table_data!F50&lt;1, "&lt;1",inequalities_table_data!F50 ))), "-")</f>
        <v>50.044960000000003</v>
      </c>
      <c r="G52" s="240">
        <f>IF(ISNUMBER(inequalities_table_data!G50), IF(inequalities_table_data!G50=-999,"NA",IF(inequalities_table_data!G50&gt;99, "&gt;99", IF(inequalities_table_data!G50&lt;1, "&lt;1",inequalities_table_data!G50 ))), "-")</f>
        <v>36.552240000000005</v>
      </c>
      <c r="H52" s="241">
        <f>IF(ISNUMBER(inequalities_table_data!H50), IF(inequalities_table_data!H50=-999,"NA",IF(inequalities_table_data!H50&gt;99, "&gt;99", IF(inequalities_table_data!H50&lt;1, "&lt;1",inequalities_table_data!H50 ))), "-")</f>
        <v>1.1479700000000002</v>
      </c>
      <c r="I52" s="240" t="str">
        <f>IF(ISNUMBER(inequalities_table_data!I50), IF(inequalities_table_data!I50=-999,"NA",IF(inequalities_table_data!I50&gt;99, "&gt;99", IF(inequalities_table_data!I50&lt;1, "&lt;1",inequalities_table_data!I50 ))), "-")</f>
        <v>&lt;1</v>
      </c>
      <c r="J52" s="240">
        <f>IF(ISNUMBER(inequalities_table_data!J50), IF(inequalities_table_data!J50=-999,"NA",IF(inequalities_table_data!J50&gt;99, "&gt;99", IF(inequalities_table_data!J50&lt;1, "&lt;1",inequalities_table_data!J50 ))), "-")</f>
        <v>5.39466</v>
      </c>
      <c r="K52" s="240">
        <f>IF(ISNUMBER(inequalities_table_data!K50), IF(inequalities_table_data!K50=-999,"NA",IF(inequalities_table_data!K50&gt;99, "&gt;99", IF(inequalities_table_data!K50&lt;1, "&lt;1",inequalities_table_data!K50 ))), "-")</f>
        <v>93.127050000000011</v>
      </c>
      <c r="L52" s="242" t="str">
        <f>IF(ISNUMBER(inequalities_table_data!L50), IF(inequalities_table_data!L50=-999,"NA",IF(inequalities_table_data!L50&gt;99, "&gt;99", IF(inequalities_table_data!L50&lt;1, "&lt;1",inequalities_table_data!L50 ))), "-")</f>
        <v>-</v>
      </c>
      <c r="M52" s="240" t="str">
        <f>IF(ISNUMBER(inequalities_table_data!M50), IF(inequalities_table_data!M50=-999,"NA",IF(inequalities_table_data!M50&gt;99, "&gt;99", IF(inequalities_table_data!M50&lt;1, "&lt;1",inequalities_table_data!M50 ))), "-")</f>
        <v>-</v>
      </c>
      <c r="N52" s="240" t="str">
        <f>IF(ISNUMBER(inequalities_table_data!N50), IF(inequalities_table_data!N50=-999,"NA",IF(inequalities_table_data!N50&gt;99, "&gt;99", IF(inequalities_table_data!N50&lt;1, "&lt;1",inequalities_table_data!N50 ))), "-")</f>
        <v>-</v>
      </c>
      <c r="P52" s="347" t="str">
        <f>inequalities_table_data!P50</f>
        <v>Ethiopia</v>
      </c>
      <c r="Q52" s="348">
        <f>inequalities_table_data!Q50</f>
        <v>2017</v>
      </c>
      <c r="R52" s="238" t="str">
        <f>inequalities_table_data!R50</f>
        <v>Poorest</v>
      </c>
      <c r="S52" s="239">
        <f>IF(ISNUMBER(inequalities_table_data!S50), IF(inequalities_table_data!S50=-999,"NA",IF(inequalities_table_data!S50&gt;99, "&gt;99", IF(inequalities_table_data!S50&lt;1, "&lt;1",inequalities_table_data!S50 ))), "-")</f>
        <v>26.504850000000001</v>
      </c>
      <c r="T52" s="240">
        <f>IF(ISNUMBER(inequalities_table_data!T50), IF(inequalities_table_data!T50=-999,"NA",IF(inequalities_table_data!T50&gt;99, "&gt;99", IF(inequalities_table_data!T50&lt;1, "&lt;1",inequalities_table_data!T50 ))), "-")</f>
        <v>17.906650000000003</v>
      </c>
      <c r="U52" s="240">
        <f>IF(ISNUMBER(inequalities_table_data!U50), IF(inequalities_table_data!U50=-999,"NA",IF(inequalities_table_data!U50&gt;99, "&gt;99", IF(inequalities_table_data!U50&lt;1, "&lt;1",inequalities_table_data!U50 ))), "-")</f>
        <v>38.725160000000002</v>
      </c>
      <c r="V52" s="240">
        <f>IF(ISNUMBER(inequalities_table_data!V50), IF(inequalities_table_data!V50=-999,"NA",IF(inequalities_table_data!V50&gt;99, "&gt;99", IF(inequalities_table_data!V50&lt;1, "&lt;1",inequalities_table_data!V50 ))), "-")</f>
        <v>16.863340000000001</v>
      </c>
      <c r="W52" s="241">
        <f>IF(ISNUMBER(inequalities_table_data!W50), IF(inequalities_table_data!W50=-999,"NA",IF(inequalities_table_data!W50&gt;99, "&gt;99", IF(inequalities_table_data!W50&lt;1, "&lt;1",inequalities_table_data!W50 ))), "-")</f>
        <v>5.0923500000000006</v>
      </c>
      <c r="X52" s="240">
        <f>IF(ISNUMBER(inequalities_table_data!X50), IF(inequalities_table_data!X50=-999,"NA",IF(inequalities_table_data!X50&gt;99, "&gt;99", IF(inequalities_table_data!X50&lt;1, "&lt;1",inequalities_table_data!X50 ))), "-")</f>
        <v>1.4652800000000001</v>
      </c>
      <c r="Y52" s="240">
        <f>IF(ISNUMBER(inequalities_table_data!Y50), IF(inequalities_table_data!Y50=-999,"NA",IF(inequalities_table_data!Y50&gt;99, "&gt;99", IF(inequalities_table_data!Y50&lt;1, "&lt;1",inequalities_table_data!Y50 ))), "-")</f>
        <v>47.984070000000003</v>
      </c>
      <c r="Z52" s="240">
        <f>IF(ISNUMBER(inequalities_table_data!Z50), IF(inequalities_table_data!Z50=-999,"NA",IF(inequalities_table_data!Z50&gt;99, "&gt;99", IF(inequalities_table_data!Z50&lt;1, "&lt;1",inequalities_table_data!Z50 ))), "-")</f>
        <v>45.458300000000001</v>
      </c>
      <c r="AA52" s="242">
        <f>IF(ISNUMBER(inequalities_table_data!AA50), IF(inequalities_table_data!AA50=-999,"NA",IF(inequalities_table_data!AA50&gt;99, "&gt;99", IF(inequalities_table_data!AA50&lt;1, "&lt;1",inequalities_table_data!AA50 ))), "-")</f>
        <v>1.6681047677993774</v>
      </c>
      <c r="AB52" s="240">
        <f>IF(ISNUMBER(inequalities_table_data!AB50), IF(inequalities_table_data!AB50=-999,"NA",IF(inequalities_table_data!AB50&gt;99, "&gt;99", IF(inequalities_table_data!AB50&lt;1, "&lt;1",inequalities_table_data!AB50 ))), "-")</f>
        <v>46.690910339355469</v>
      </c>
      <c r="AC52" s="240">
        <f>IF(ISNUMBER(inequalities_table_data!AC50), IF(inequalities_table_data!AC50=-999,"NA",IF(inequalities_table_data!AC50&gt;99, "&gt;99", IF(inequalities_table_data!AC50&lt;1, "&lt;1",inequalities_table_data!AC50 ))), "-")</f>
        <v>51.640983581542969</v>
      </c>
    </row>
    <row r="53" x14ac:dyDescent="0.25">
      <c r="A53" s="347" t="str">
        <f>inequalities_table_data!A51</f>
        <v>Ethiopia</v>
      </c>
      <c r="B53" s="348">
        <f>inequalities_table_data!B51</f>
        <v>2000</v>
      </c>
      <c r="C53" s="238" t="str">
        <f>inequalities_table_data!C51</f>
        <v>Richest</v>
      </c>
      <c r="D53" s="239">
        <f>IF(ISNUMBER(inequalities_table_data!D51), IF(inequalities_table_data!D51=-999,"NA",IF(inequalities_table_data!D51&gt;99, "&gt;99", IF(inequalities_table_data!D51&lt;1, "&lt;1",inequalities_table_data!D51 ))), "-")</f>
        <v>58.144380000000005</v>
      </c>
      <c r="E53" s="240">
        <f>IF(ISNUMBER(inequalities_table_data!E51), IF(inequalities_table_data!E51=-999,"NA",IF(inequalities_table_data!E51&gt;99, "&gt;99", IF(inequalities_table_data!E51&lt;1, "&lt;1",inequalities_table_data!E51 ))), "-")</f>
        <v>7.1946800000000009</v>
      </c>
      <c r="F53" s="240">
        <f>IF(ISNUMBER(inequalities_table_data!F51), IF(inequalities_table_data!F51=-999,"NA",IF(inequalities_table_data!F51&gt;99, "&gt;99", IF(inequalities_table_data!F51&lt;1, "&lt;1",inequalities_table_data!F51 ))), "-")</f>
        <v>20.246490000000001</v>
      </c>
      <c r="G53" s="240">
        <f>IF(ISNUMBER(inequalities_table_data!G51), IF(inequalities_table_data!G51=-999,"NA",IF(inequalities_table_data!G51&gt;99, "&gt;99", IF(inequalities_table_data!G51&lt;1, "&lt;1",inequalities_table_data!G51 ))), "-")</f>
        <v>14.41445</v>
      </c>
      <c r="H53" s="241">
        <f>IF(ISNUMBER(inequalities_table_data!H51), IF(inequalities_table_data!H51=-999,"NA",IF(inequalities_table_data!H51&gt;99, "&gt;99", IF(inequalities_table_data!H51&lt;1, "&lt;1",inequalities_table_data!H51 ))), "-")</f>
        <v>12.108880000000001</v>
      </c>
      <c r="I53" s="240">
        <f>IF(ISNUMBER(inequalities_table_data!I51), IF(inequalities_table_data!I51=-999,"NA",IF(inequalities_table_data!I51&gt;99, "&gt;99", IF(inequalities_table_data!I51&lt;1, "&lt;1",inequalities_table_data!I51 ))), "-")</f>
        <v>15.366380000000001</v>
      </c>
      <c r="J53" s="240">
        <f>IF(ISNUMBER(inequalities_table_data!J51), IF(inequalities_table_data!J51=-999,"NA",IF(inequalities_table_data!J51&gt;99, "&gt;99", IF(inequalities_table_data!J51&lt;1, "&lt;1",inequalities_table_data!J51 ))), "-")</f>
        <v>32.716090000000001</v>
      </c>
      <c r="K53" s="240">
        <f>IF(ISNUMBER(inequalities_table_data!K51), IF(inequalities_table_data!K51=-999,"NA",IF(inequalities_table_data!K51&gt;99, "&gt;99", IF(inequalities_table_data!K51&lt;1, "&lt;1",inequalities_table_data!K51 ))), "-")</f>
        <v>39.80865</v>
      </c>
      <c r="L53" s="242" t="str">
        <f>IF(ISNUMBER(inequalities_table_data!L51), IF(inequalities_table_data!L51=-999,"NA",IF(inequalities_table_data!L51&gt;99, "&gt;99", IF(inequalities_table_data!L51&lt;1, "&lt;1",inequalities_table_data!L51 ))), "-")</f>
        <v>-</v>
      </c>
      <c r="M53" s="240" t="str">
        <f>IF(ISNUMBER(inequalities_table_data!M51), IF(inequalities_table_data!M51=-999,"NA",IF(inequalities_table_data!M51&gt;99, "&gt;99", IF(inequalities_table_data!M51&lt;1, "&lt;1",inequalities_table_data!M51 ))), "-")</f>
        <v>-</v>
      </c>
      <c r="N53" s="240" t="str">
        <f>IF(ISNUMBER(inequalities_table_data!N51), IF(inequalities_table_data!N51=-999,"NA",IF(inequalities_table_data!N51&gt;99, "&gt;99", IF(inequalities_table_data!N51&lt;1, "&lt;1",inequalities_table_data!N51 ))), "-")</f>
        <v>-</v>
      </c>
      <c r="P53" s="347" t="str">
        <f>inequalities_table_data!P51</f>
        <v>Ethiopia</v>
      </c>
      <c r="Q53" s="348">
        <f>inequalities_table_data!Q51</f>
        <v>2017</v>
      </c>
      <c r="R53" s="238" t="str">
        <f>inequalities_table_data!R51</f>
        <v>Richest</v>
      </c>
      <c r="S53" s="239">
        <f>IF(ISNUMBER(inequalities_table_data!S51), IF(inequalities_table_data!S51=-999,"NA",IF(inequalities_table_data!S51&gt;99, "&gt;99", IF(inequalities_table_data!S51&lt;1, "&lt;1",inequalities_table_data!S51 ))), "-")</f>
        <v>86.046560000000014</v>
      </c>
      <c r="T53" s="240">
        <f>IF(ISNUMBER(inequalities_table_data!T51), IF(inequalities_table_data!T51=-999,"NA",IF(inequalities_table_data!T51&gt;99, "&gt;99", IF(inequalities_table_data!T51&lt;1, "&lt;1",inequalities_table_data!T51 ))), "-")</f>
        <v>10.647250000000001</v>
      </c>
      <c r="U53" s="240">
        <f>IF(ISNUMBER(inequalities_table_data!U51), IF(inequalities_table_data!U51=-999,"NA",IF(inequalities_table_data!U51&gt;99, "&gt;99", IF(inequalities_table_data!U51&lt;1, "&lt;1",inequalities_table_data!U51 ))), "-")</f>
        <v>3.0244000000000004</v>
      </c>
      <c r="V53" s="240" t="str">
        <f>IF(ISNUMBER(inequalities_table_data!V51), IF(inequalities_table_data!V51=-999,"NA",IF(inequalities_table_data!V51&gt;99, "&gt;99", IF(inequalities_table_data!V51&lt;1, "&lt;1",inequalities_table_data!V51 ))), "-")</f>
        <v>&lt;1</v>
      </c>
      <c r="W53" s="241">
        <f>IF(ISNUMBER(inequalities_table_data!W51), IF(inequalities_table_data!W51=-999,"NA",IF(inequalities_table_data!W51&gt;99, "&gt;99", IF(inequalities_table_data!W51&lt;1, "&lt;1",inequalities_table_data!W51 ))), "-")</f>
        <v>20.972390000000001</v>
      </c>
      <c r="X53" s="240">
        <f>IF(ISNUMBER(inequalities_table_data!X51), IF(inequalities_table_data!X51=-999,"NA",IF(inequalities_table_data!X51&gt;99, "&gt;99", IF(inequalities_table_data!X51&lt;1, "&lt;1",inequalities_table_data!X51 ))), "-")</f>
        <v>26.614330000000002</v>
      </c>
      <c r="Y53" s="240">
        <f>IF(ISNUMBER(inequalities_table_data!Y51), IF(inequalities_table_data!Y51=-999,"NA",IF(inequalities_table_data!Y51&gt;99, "&gt;99", IF(inequalities_table_data!Y51&lt;1, "&lt;1",inequalities_table_data!Y51 ))), "-")</f>
        <v>49.966210000000004</v>
      </c>
      <c r="Z53" s="240">
        <f>IF(ISNUMBER(inequalities_table_data!Z51), IF(inequalities_table_data!Z51=-999,"NA",IF(inequalities_table_data!Z51&gt;99, "&gt;99", IF(inequalities_table_data!Z51&lt;1, "&lt;1",inequalities_table_data!Z51 ))), "-")</f>
        <v>2.4470700000000001</v>
      </c>
      <c r="AA53" s="242">
        <f>IF(ISNUMBER(inequalities_table_data!AA51), IF(inequalities_table_data!AA51=-999,"NA",IF(inequalities_table_data!AA51&gt;99, "&gt;99", IF(inequalities_table_data!AA51&lt;1, "&lt;1",inequalities_table_data!AA51 ))), "-")</f>
        <v>23.974344253540039</v>
      </c>
      <c r="AB53" s="240">
        <f>IF(ISNUMBER(inequalities_table_data!AB51), IF(inequalities_table_data!AB51=-999,"NA",IF(inequalities_table_data!AB51&gt;99, "&gt;99", IF(inequalities_table_data!AB51&lt;1, "&lt;1",inequalities_table_data!AB51 ))), "-")</f>
        <v>71.798568725585938</v>
      </c>
      <c r="AC53" s="240">
        <f>IF(ISNUMBER(inequalities_table_data!AC51), IF(inequalities_table_data!AC51=-999,"NA",IF(inequalities_table_data!AC51&gt;99, "&gt;99", IF(inequalities_table_data!AC51&lt;1, "&lt;1",inequalities_table_data!AC51 ))), "-")</f>
        <v>4.2270889282226563</v>
      </c>
    </row>
    <row r="54" x14ac:dyDescent="0.25">
      <c r="A54" s="347" t="str">
        <f>inequalities_table_data!A52</f>
        <v>Gabon</v>
      </c>
      <c r="B54" s="348">
        <f>inequalities_table_data!B52</f>
        <v>2000</v>
      </c>
      <c r="C54" s="238" t="str">
        <f>inequalities_table_data!C52</f>
        <v>Poorest</v>
      </c>
      <c r="D54" s="239">
        <f>IF(ISNUMBER(inequalities_table_data!D52), IF(inequalities_table_data!D52=-999,"NA",IF(inequalities_table_data!D52&gt;99, "&gt;99", IF(inequalities_table_data!D52&lt;1, "&lt;1",inequalities_table_data!D52 ))), "-")</f>
        <v>34.235570000000003</v>
      </c>
      <c r="E54" s="240">
        <f>IF(ISNUMBER(inequalities_table_data!E52), IF(inequalities_table_data!E52=-999,"NA",IF(inequalities_table_data!E52&gt;99, "&gt;99", IF(inequalities_table_data!E52&lt;1, "&lt;1",inequalities_table_data!E52 ))), "-")</f>
        <v>12.091320000000001</v>
      </c>
      <c r="F54" s="240">
        <f>IF(ISNUMBER(inequalities_table_data!F52), IF(inequalities_table_data!F52=-999,"NA",IF(inequalities_table_data!F52&gt;99, "&gt;99", IF(inequalities_table_data!F52&lt;1, "&lt;1",inequalities_table_data!F52 ))), "-")</f>
        <v>17.287290000000002</v>
      </c>
      <c r="G54" s="240">
        <f>IF(ISNUMBER(inequalities_table_data!G52), IF(inequalities_table_data!G52=-999,"NA",IF(inequalities_table_data!G52&gt;99, "&gt;99", IF(inequalities_table_data!G52&lt;1, "&lt;1",inequalities_table_data!G52 ))), "-")</f>
        <v>36.385820000000002</v>
      </c>
      <c r="H54" s="241">
        <f>IF(ISNUMBER(inequalities_table_data!H52), IF(inequalities_table_data!H52=-999,"NA",IF(inequalities_table_data!H52&gt;99, "&gt;99", IF(inequalities_table_data!H52&lt;1, "&lt;1",inequalities_table_data!H52 ))), "-")</f>
        <v>17.65014</v>
      </c>
      <c r="I54" s="240">
        <f>IF(ISNUMBER(inequalities_table_data!I52), IF(inequalities_table_data!I52=-999,"NA",IF(inequalities_table_data!I52&gt;99, "&gt;99", IF(inequalities_table_data!I52&lt;1, "&lt;1",inequalities_table_data!I52 ))), "-")</f>
        <v>31.189970000000002</v>
      </c>
      <c r="J54" s="240">
        <f>IF(ISNUMBER(inequalities_table_data!J52), IF(inequalities_table_data!J52=-999,"NA",IF(inequalities_table_data!J52&gt;99, "&gt;99", IF(inequalities_table_data!J52&lt;1, "&lt;1",inequalities_table_data!J52 ))), "-")</f>
        <v>46.32638</v>
      </c>
      <c r="K54" s="240">
        <f>IF(ISNUMBER(inequalities_table_data!K52), IF(inequalities_table_data!K52=-999,"NA",IF(inequalities_table_data!K52&gt;99, "&gt;99", IF(inequalities_table_data!K52&lt;1, "&lt;1",inequalities_table_data!K52 ))), "-")</f>
        <v>4.8335100000000004</v>
      </c>
      <c r="L54" s="242" t="str">
        <f>IF(ISNUMBER(inequalities_table_data!L52), IF(inequalities_table_data!L52=-999,"NA",IF(inequalities_table_data!L52&gt;99, "&gt;99", IF(inequalities_table_data!L52&lt;1, "&lt;1",inequalities_table_data!L52 ))), "-")</f>
        <v>-</v>
      </c>
      <c r="M54" s="240" t="str">
        <f>IF(ISNUMBER(inequalities_table_data!M52), IF(inequalities_table_data!M52=-999,"NA",IF(inequalities_table_data!M52&gt;99, "&gt;99", IF(inequalities_table_data!M52&lt;1, "&lt;1",inequalities_table_data!M52 ))), "-")</f>
        <v>-</v>
      </c>
      <c r="N54" s="240" t="str">
        <f>IF(ISNUMBER(inequalities_table_data!N52), IF(inequalities_table_data!N52=-999,"NA",IF(inequalities_table_data!N52&gt;99, "&gt;99", IF(inequalities_table_data!N52&lt;1, "&lt;1",inequalities_table_data!N52 ))), "-")</f>
        <v>-</v>
      </c>
      <c r="P54" s="347" t="str">
        <f>inequalities_table_data!P52</f>
        <v>Gabon</v>
      </c>
      <c r="Q54" s="348">
        <f>inequalities_table_data!Q52</f>
        <v>2017</v>
      </c>
      <c r="R54" s="238" t="str">
        <f>inequalities_table_data!R52</f>
        <v>Poorest</v>
      </c>
      <c r="S54" s="239">
        <f>IF(ISNUMBER(inequalities_table_data!S52), IF(inequalities_table_data!S52=-999,"NA",IF(inequalities_table_data!S52&gt;99, "&gt;99", IF(inequalities_table_data!S52&lt;1, "&lt;1",inequalities_table_data!S52 ))), "-")</f>
        <v>58.266840000000002</v>
      </c>
      <c r="T54" s="240">
        <f>IF(ISNUMBER(inequalities_table_data!T52), IF(inequalities_table_data!T52=-999,"NA",IF(inequalities_table_data!T52&gt;99, "&gt;99", IF(inequalities_table_data!T52&lt;1, "&lt;1",inequalities_table_data!T52 ))), "-")</f>
        <v>20.578680000000002</v>
      </c>
      <c r="U54" s="240">
        <f>IF(ISNUMBER(inequalities_table_data!U52), IF(inequalities_table_data!U52=-999,"NA",IF(inequalities_table_data!U52&gt;99, "&gt;99", IF(inequalities_table_data!U52&lt;1, "&lt;1",inequalities_table_data!U52 ))), "-")</f>
        <v>5.0521200000000004</v>
      </c>
      <c r="V54" s="240">
        <f>IF(ISNUMBER(inequalities_table_data!V52), IF(inequalities_table_data!V52=-999,"NA",IF(inequalities_table_data!V52&gt;99, "&gt;99", IF(inequalities_table_data!V52&lt;1, "&lt;1",inequalities_table_data!V52 ))), "-")</f>
        <v>16.102360000000001</v>
      </c>
      <c r="W54" s="241">
        <f>IF(ISNUMBER(inequalities_table_data!W52), IF(inequalities_table_data!W52=-999,"NA",IF(inequalities_table_data!W52&gt;99, "&gt;99", IF(inequalities_table_data!W52&lt;1, "&lt;1",inequalities_table_data!W52 ))), "-")</f>
        <v>14.156860000000002</v>
      </c>
      <c r="X54" s="240">
        <f>IF(ISNUMBER(inequalities_table_data!X52), IF(inequalities_table_data!X52=-999,"NA",IF(inequalities_table_data!X52&gt;99, "&gt;99", IF(inequalities_table_data!X52&lt;1, "&lt;1",inequalities_table_data!X52 ))), "-")</f>
        <v>25.016910000000003</v>
      </c>
      <c r="Y54" s="240">
        <f>IF(ISNUMBER(inequalities_table_data!Y52), IF(inequalities_table_data!Y52=-999,"NA",IF(inequalities_table_data!Y52&gt;99, "&gt;99", IF(inequalities_table_data!Y52&lt;1, "&lt;1",inequalities_table_data!Y52 ))), "-")</f>
        <v>54.778220000000005</v>
      </c>
      <c r="Z54" s="240">
        <f>IF(ISNUMBER(inequalities_table_data!Z52), IF(inequalities_table_data!Z52=-999,"NA",IF(inequalities_table_data!Z52&gt;99, "&gt;99", IF(inequalities_table_data!Z52&lt;1, "&lt;1",inequalities_table_data!Z52 ))), "-")</f>
        <v>6.0480100000000006</v>
      </c>
      <c r="AA54" s="242" t="str">
        <f>IF(ISNUMBER(inequalities_table_data!AA52), IF(inequalities_table_data!AA52=-999,"NA",IF(inequalities_table_data!AA52&gt;99, "&gt;99", IF(inequalities_table_data!AA52&lt;1, "&lt;1",inequalities_table_data!AA52 ))), "-")</f>
        <v>-</v>
      </c>
      <c r="AB54" s="240" t="str">
        <f>IF(ISNUMBER(inequalities_table_data!AB52), IF(inequalities_table_data!AB52=-999,"NA",IF(inequalities_table_data!AB52&gt;99, "&gt;99", IF(inequalities_table_data!AB52&lt;1, "&lt;1",inequalities_table_data!AB52 ))), "-")</f>
        <v>-</v>
      </c>
      <c r="AC54" s="240" t="str">
        <f>IF(ISNUMBER(inequalities_table_data!AC52), IF(inequalities_table_data!AC52=-999,"NA",IF(inequalities_table_data!AC52&gt;99, "&gt;99", IF(inequalities_table_data!AC52&lt;1, "&lt;1",inequalities_table_data!AC52 ))), "-")</f>
        <v>-</v>
      </c>
    </row>
    <row r="55" x14ac:dyDescent="0.25">
      <c r="A55" s="347" t="str">
        <f>inequalities_table_data!A53</f>
        <v>Gabon</v>
      </c>
      <c r="B55" s="348">
        <f>inequalities_table_data!B53</f>
        <v>2000</v>
      </c>
      <c r="C55" s="238" t="str">
        <f>inequalities_table_data!C53</f>
        <v>Richest</v>
      </c>
      <c r="D55" s="239">
        <f>IF(ISNUMBER(inequalities_table_data!D53), IF(inequalities_table_data!D53=-999,"NA",IF(inequalities_table_data!D53&gt;99, "&gt;99", IF(inequalities_table_data!D53&lt;1, "&lt;1",inequalities_table_data!D53 ))), "-")</f>
        <v>96.979540000000014</v>
      </c>
      <c r="E55" s="240">
        <f>IF(ISNUMBER(inequalities_table_data!E53), IF(inequalities_table_data!E53=-999,"NA",IF(inequalities_table_data!E53&gt;99, "&gt;99", IF(inequalities_table_data!E53&lt;1, "&lt;1",inequalities_table_data!E53 ))), "-")</f>
        <v>2.2830400000000002</v>
      </c>
      <c r="F55" s="240" t="str">
        <f>IF(ISNUMBER(inequalities_table_data!F53), IF(inequalities_table_data!F53=-999,"NA",IF(inequalities_table_data!F53&gt;99, "&gt;99", IF(inequalities_table_data!F53&lt;1, "&lt;1",inequalities_table_data!F53 ))), "-")</f>
        <v>&lt;1</v>
      </c>
      <c r="G55" s="240" t="str">
        <f>IF(ISNUMBER(inequalities_table_data!G53), IF(inequalities_table_data!G53=-999,"NA",IF(inequalities_table_data!G53&gt;99, "&gt;99", IF(inequalities_table_data!G53&lt;1, "&lt;1",inequalities_table_data!G53 ))), "-")</f>
        <v>&lt;1</v>
      </c>
      <c r="H55" s="241">
        <f>IF(ISNUMBER(inequalities_table_data!H53), IF(inequalities_table_data!H53=-999,"NA",IF(inequalities_table_data!H53&gt;99, "&gt;99", IF(inequalities_table_data!H53&lt;1, "&lt;1",inequalities_table_data!H53 ))), "-")</f>
        <v>87.468210000000013</v>
      </c>
      <c r="I55" s="240">
        <f>IF(ISNUMBER(inequalities_table_data!I53), IF(inequalities_table_data!I53=-999,"NA",IF(inequalities_table_data!I53&gt;99, "&gt;99", IF(inequalities_table_data!I53&lt;1, "&lt;1",inequalities_table_data!I53 ))), "-")</f>
        <v>8.4826899999999998</v>
      </c>
      <c r="J55" s="240">
        <f>IF(ISNUMBER(inequalities_table_data!J53), IF(inequalities_table_data!J53=-999,"NA",IF(inequalities_table_data!J53&gt;99, "&gt;99", IF(inequalities_table_data!J53&lt;1, "&lt;1",inequalities_table_data!J53 ))), "-")</f>
        <v>3.9040800000000004</v>
      </c>
      <c r="K55" s="240" t="str">
        <f>IF(ISNUMBER(inequalities_table_data!K53), IF(inequalities_table_data!K53=-999,"NA",IF(inequalities_table_data!K53&gt;99, "&gt;99", IF(inequalities_table_data!K53&lt;1, "&lt;1",inequalities_table_data!K53 ))), "-")</f>
        <v>&lt;1</v>
      </c>
      <c r="L55" s="242" t="str">
        <f>IF(ISNUMBER(inequalities_table_data!L53), IF(inequalities_table_data!L53=-999,"NA",IF(inequalities_table_data!L53&gt;99, "&gt;99", IF(inequalities_table_data!L53&lt;1, "&lt;1",inequalities_table_data!L53 ))), "-")</f>
        <v>-</v>
      </c>
      <c r="M55" s="240" t="str">
        <f>IF(ISNUMBER(inequalities_table_data!M53), IF(inequalities_table_data!M53=-999,"NA",IF(inequalities_table_data!M53&gt;99, "&gt;99", IF(inequalities_table_data!M53&lt;1, "&lt;1",inequalities_table_data!M53 ))), "-")</f>
        <v>-</v>
      </c>
      <c r="N55" s="240" t="str">
        <f>IF(ISNUMBER(inequalities_table_data!N53), IF(inequalities_table_data!N53=-999,"NA",IF(inequalities_table_data!N53&gt;99, "&gt;99", IF(inequalities_table_data!N53&lt;1, "&lt;1",inequalities_table_data!N53 ))), "-")</f>
        <v>-</v>
      </c>
      <c r="P55" s="347" t="str">
        <f>inequalities_table_data!P53</f>
        <v>Gabon</v>
      </c>
      <c r="Q55" s="348">
        <f>inequalities_table_data!Q53</f>
        <v>2017</v>
      </c>
      <c r="R55" s="238" t="str">
        <f>inequalities_table_data!R53</f>
        <v>Richest</v>
      </c>
      <c r="S55" s="239">
        <f>IF(ISNUMBER(inequalities_table_data!S53), IF(inequalities_table_data!S53=-999,"NA",IF(inequalities_table_data!S53&gt;99, "&gt;99", IF(inequalities_table_data!S53&lt;1, "&lt;1",inequalities_table_data!S53 ))), "-")</f>
        <v>95.882360000000006</v>
      </c>
      <c r="T55" s="240">
        <f>IF(ISNUMBER(inequalities_table_data!T53), IF(inequalities_table_data!T53=-999,"NA",IF(inequalities_table_data!T53&gt;99, "&gt;99", IF(inequalities_table_data!T53&lt;1, "&lt;1",inequalities_table_data!T53 ))), "-")</f>
        <v>2.2572100000000002</v>
      </c>
      <c r="U55" s="240">
        <f>IF(ISNUMBER(inequalities_table_data!U53), IF(inequalities_table_data!U53=-999,"NA",IF(inequalities_table_data!U53&gt;99, "&gt;99", IF(inequalities_table_data!U53&lt;1, "&lt;1",inequalities_table_data!U53 ))), "-")</f>
        <v>1.8604300000000003</v>
      </c>
      <c r="V55" s="240" t="str">
        <f>IF(ISNUMBER(inequalities_table_data!V53), IF(inequalities_table_data!V53=-999,"NA",IF(inequalities_table_data!V53&gt;99, "&gt;99", IF(inequalities_table_data!V53&lt;1, "&lt;1",inequalities_table_data!V53 ))), "-")</f>
        <v>&lt;1</v>
      </c>
      <c r="W55" s="241">
        <f>IF(ISNUMBER(inequalities_table_data!W53), IF(inequalities_table_data!W53=-999,"NA",IF(inequalities_table_data!W53&gt;99, "&gt;99", IF(inequalities_table_data!W53&lt;1, "&lt;1",inequalities_table_data!W53 ))), "-")</f>
        <v>85.559270000000012</v>
      </c>
      <c r="X55" s="240">
        <f>IF(ISNUMBER(inequalities_table_data!X53), IF(inequalities_table_data!X53=-999,"NA",IF(inequalities_table_data!X53&gt;99, "&gt;99", IF(inequalities_table_data!X53&lt;1, "&lt;1",inequalities_table_data!X53 ))), "-")</f>
        <v>8.2975600000000007</v>
      </c>
      <c r="Y55" s="240">
        <f>IF(ISNUMBER(inequalities_table_data!Y53), IF(inequalities_table_data!Y53=-999,"NA",IF(inequalities_table_data!Y53&gt;99, "&gt;99", IF(inequalities_table_data!Y53&lt;1, "&lt;1",inequalities_table_data!Y53 ))), "-")</f>
        <v>6.1078200000000002</v>
      </c>
      <c r="Z55" s="240" t="str">
        <f>IF(ISNUMBER(inequalities_table_data!Z53), IF(inequalities_table_data!Z53=-999,"NA",IF(inequalities_table_data!Z53&gt;99, "&gt;99", IF(inequalities_table_data!Z53&lt;1, "&lt;1",inequalities_table_data!Z53 ))), "-")</f>
        <v>&lt;1</v>
      </c>
      <c r="AA55" s="242" t="str">
        <f>IF(ISNUMBER(inequalities_table_data!AA53), IF(inequalities_table_data!AA53=-999,"NA",IF(inequalities_table_data!AA53&gt;99, "&gt;99", IF(inequalities_table_data!AA53&lt;1, "&lt;1",inequalities_table_data!AA53 ))), "-")</f>
        <v>-</v>
      </c>
      <c r="AB55" s="240" t="str">
        <f>IF(ISNUMBER(inequalities_table_data!AB53), IF(inequalities_table_data!AB53=-999,"NA",IF(inequalities_table_data!AB53&gt;99, "&gt;99", IF(inequalities_table_data!AB53&lt;1, "&lt;1",inequalities_table_data!AB53 ))), "-")</f>
        <v>-</v>
      </c>
      <c r="AC55" s="240" t="str">
        <f>IF(ISNUMBER(inequalities_table_data!AC53), IF(inequalities_table_data!AC53=-999,"NA",IF(inequalities_table_data!AC53&gt;99, "&gt;99", IF(inequalities_table_data!AC53&lt;1, "&lt;1",inequalities_table_data!AC53 ))), "-")</f>
        <v>-</v>
      </c>
    </row>
    <row r="56" x14ac:dyDescent="0.25">
      <c r="A56" s="347" t="str">
        <f>inequalities_table_data!A54</f>
        <v>Gambia</v>
      </c>
      <c r="B56" s="348">
        <f>inequalities_table_data!B54</f>
        <v>2000</v>
      </c>
      <c r="C56" s="238" t="str">
        <f>inequalities_table_data!C54</f>
        <v>Poorest</v>
      </c>
      <c r="D56" s="239">
        <f>IF(ISNUMBER(inequalities_table_data!D54), IF(inequalities_table_data!D54=-999,"NA",IF(inequalities_table_data!D54&gt;99, "&gt;99", IF(inequalities_table_data!D54&lt;1, "&lt;1",inequalities_table_data!D54 ))), "-")</f>
        <v>61.513470000000005</v>
      </c>
      <c r="E56" s="240">
        <f>IF(ISNUMBER(inequalities_table_data!E54), IF(inequalities_table_data!E54=-999,"NA",IF(inequalities_table_data!E54&gt;99, "&gt;99", IF(inequalities_table_data!E54&lt;1, "&lt;1",inequalities_table_data!E54 ))), "-")</f>
        <v>11.505700000000001</v>
      </c>
      <c r="F56" s="240">
        <f>IF(ISNUMBER(inequalities_table_data!F54), IF(inequalities_table_data!F54=-999,"NA",IF(inequalities_table_data!F54&gt;99, "&gt;99", IF(inequalities_table_data!F54&lt;1, "&lt;1",inequalities_table_data!F54 ))), "-")</f>
        <v>26.980830000000001</v>
      </c>
      <c r="G56" s="240" t="str">
        <f>IF(ISNUMBER(inequalities_table_data!G54), IF(inequalities_table_data!G54=-999,"NA",IF(inequalities_table_data!G54&gt;99, "&gt;99", IF(inequalities_table_data!G54&lt;1, "&lt;1",inequalities_table_data!G54 ))), "-")</f>
        <v>&lt;1</v>
      </c>
      <c r="H56" s="241">
        <f>IF(ISNUMBER(inequalities_table_data!H54), IF(inequalities_table_data!H54=-999,"NA",IF(inequalities_table_data!H54&gt;99, "&gt;99", IF(inequalities_table_data!H54&lt;1, "&lt;1",inequalities_table_data!H54 ))), "-")</f>
        <v>38.623420000000003</v>
      </c>
      <c r="I56" s="240">
        <f>IF(ISNUMBER(inequalities_table_data!I54), IF(inequalities_table_data!I54=-999,"NA",IF(inequalities_table_data!I54&gt;99, "&gt;99", IF(inequalities_table_data!I54&lt;1, "&lt;1",inequalities_table_data!I54 ))), "-")</f>
        <v>19.90333</v>
      </c>
      <c r="J56" s="240">
        <f>IF(ISNUMBER(inequalities_table_data!J54), IF(inequalities_table_data!J54=-999,"NA",IF(inequalities_table_data!J54&gt;99, "&gt;99", IF(inequalities_table_data!J54&lt;1, "&lt;1",inequalities_table_data!J54 ))), "-")</f>
        <v>18.617920000000002</v>
      </c>
      <c r="K56" s="240">
        <f>IF(ISNUMBER(inequalities_table_data!K54), IF(inequalities_table_data!K54=-999,"NA",IF(inequalities_table_data!K54&gt;99, "&gt;99", IF(inequalities_table_data!K54&lt;1, "&lt;1",inequalities_table_data!K54 ))), "-")</f>
        <v>22.855320000000003</v>
      </c>
      <c r="L56" s="242" t="str">
        <f>IF(ISNUMBER(inequalities_table_data!L54), IF(inequalities_table_data!L54=-999,"NA",IF(inequalities_table_data!L54&gt;99, "&gt;99", IF(inequalities_table_data!L54&lt;1, "&lt;1",inequalities_table_data!L54 ))), "-")</f>
        <v>-</v>
      </c>
      <c r="M56" s="240" t="str">
        <f>IF(ISNUMBER(inequalities_table_data!M54), IF(inequalities_table_data!M54=-999,"NA",IF(inequalities_table_data!M54&gt;99, "&gt;99", IF(inequalities_table_data!M54&lt;1, "&lt;1",inequalities_table_data!M54 ))), "-")</f>
        <v>-</v>
      </c>
      <c r="N56" s="240" t="str">
        <f>IF(ISNUMBER(inequalities_table_data!N54), IF(inequalities_table_data!N54=-999,"NA",IF(inequalities_table_data!N54&gt;99, "&gt;99", IF(inequalities_table_data!N54&lt;1, "&lt;1",inequalities_table_data!N54 ))), "-")</f>
        <v>-</v>
      </c>
      <c r="P56" s="347" t="str">
        <f>inequalities_table_data!P54</f>
        <v>Gambia</v>
      </c>
      <c r="Q56" s="348">
        <f>inequalities_table_data!Q54</f>
        <v>2017</v>
      </c>
      <c r="R56" s="238" t="str">
        <f>inequalities_table_data!R54</f>
        <v>Poorest</v>
      </c>
      <c r="S56" s="239">
        <f>IF(ISNUMBER(inequalities_table_data!S54), IF(inequalities_table_data!S54=-999,"NA",IF(inequalities_table_data!S54&gt;99, "&gt;99", IF(inequalities_table_data!S54&lt;1, "&lt;1",inequalities_table_data!S54 ))), "-")</f>
        <v>67.963090000000008</v>
      </c>
      <c r="T56" s="240">
        <f>IF(ISNUMBER(inequalities_table_data!T54), IF(inequalities_table_data!T54=-999,"NA",IF(inequalities_table_data!T54&gt;99, "&gt;99", IF(inequalities_table_data!T54&lt;1, "&lt;1",inequalities_table_data!T54 ))), "-")</f>
        <v>12.712060000000001</v>
      </c>
      <c r="U56" s="240">
        <f>IF(ISNUMBER(inequalities_table_data!U54), IF(inequalities_table_data!U54=-999,"NA",IF(inequalities_table_data!U54&gt;99, "&gt;99", IF(inequalities_table_data!U54&lt;1, "&lt;1",inequalities_table_data!U54 ))), "-")</f>
        <v>19.10669</v>
      </c>
      <c r="V56" s="240" t="str">
        <f>IF(ISNUMBER(inequalities_table_data!V54), IF(inequalities_table_data!V54=-999,"NA",IF(inequalities_table_data!V54&gt;99, "&gt;99", IF(inequalities_table_data!V54&lt;1, "&lt;1",inequalities_table_data!V54 ))), "-")</f>
        <v>&lt;1</v>
      </c>
      <c r="W56" s="241">
        <f>IF(ISNUMBER(inequalities_table_data!W54), IF(inequalities_table_data!W54=-999,"NA",IF(inequalities_table_data!W54&gt;99, "&gt;99", IF(inequalities_table_data!W54&lt;1, "&lt;1",inequalities_table_data!W54 ))), "-")</f>
        <v>26.717240000000004</v>
      </c>
      <c r="X56" s="240">
        <f>IF(ISNUMBER(inequalities_table_data!X54), IF(inequalities_table_data!X54=-999,"NA",IF(inequalities_table_data!X54&gt;99, "&gt;99", IF(inequalities_table_data!X54&lt;1, "&lt;1",inequalities_table_data!X54 ))), "-")</f>
        <v>13.76787</v>
      </c>
      <c r="Y56" s="240">
        <f>IF(ISNUMBER(inequalities_table_data!Y54), IF(inequalities_table_data!Y54=-999,"NA",IF(inequalities_table_data!Y54&gt;99, "&gt;99", IF(inequalities_table_data!Y54&lt;1, "&lt;1",inequalities_table_data!Y54 ))), "-")</f>
        <v>54.877700000000004</v>
      </c>
      <c r="Z56" s="240">
        <f>IF(ISNUMBER(inequalities_table_data!Z54), IF(inequalities_table_data!Z54=-999,"NA",IF(inequalities_table_data!Z54&gt;99, "&gt;99", IF(inequalities_table_data!Z54&lt;1, "&lt;1",inequalities_table_data!Z54 ))), "-")</f>
        <v>4.6371900000000004</v>
      </c>
      <c r="AA56" s="242" t="str">
        <f>IF(ISNUMBER(inequalities_table_data!AA54), IF(inequalities_table_data!AA54=-999,"NA",IF(inequalities_table_data!AA54&gt;99, "&gt;99", IF(inequalities_table_data!AA54&lt;1, "&lt;1",inequalities_table_data!AA54 ))), "-")</f>
        <v>&lt;1</v>
      </c>
      <c r="AB56" s="240">
        <f>IF(ISNUMBER(inequalities_table_data!AB54), IF(inequalities_table_data!AB54=-999,"NA",IF(inequalities_table_data!AB54&gt;99, "&gt;99", IF(inequalities_table_data!AB54&lt;1, "&lt;1",inequalities_table_data!AB54 ))), "-")</f>
        <v>15.079327583312988</v>
      </c>
      <c r="AC56" s="240">
        <f>IF(ISNUMBER(inequalities_table_data!AC54), IF(inequalities_table_data!AC54=-999,"NA",IF(inequalities_table_data!AC54&gt;99, "&gt;99", IF(inequalities_table_data!AC54&lt;1, "&lt;1",inequalities_table_data!AC54 ))), "-")</f>
        <v>84.335212707519531</v>
      </c>
    </row>
    <row r="57" x14ac:dyDescent="0.25">
      <c r="A57" s="347" t="str">
        <f>inequalities_table_data!A55</f>
        <v>Gambia</v>
      </c>
      <c r="B57" s="348">
        <f>inequalities_table_data!B55</f>
        <v>2000</v>
      </c>
      <c r="C57" s="238" t="str">
        <f>inequalities_table_data!C55</f>
        <v>Richest</v>
      </c>
      <c r="D57" s="239">
        <f>IF(ISNUMBER(inequalities_table_data!D55), IF(inequalities_table_data!D55=-999,"NA",IF(inequalities_table_data!D55&gt;99, "&gt;99", IF(inequalities_table_data!D55&lt;1, "&lt;1",inequalities_table_data!D55 ))), "-")</f>
        <v>91.535710000000009</v>
      </c>
      <c r="E57" s="240">
        <f>IF(ISNUMBER(inequalities_table_data!E55), IF(inequalities_table_data!E55=-999,"NA",IF(inequalities_table_data!E55&gt;99, "&gt;99", IF(inequalities_table_data!E55&lt;1, "&lt;1",inequalities_table_data!E55 ))), "-")</f>
        <v>2.9968300000000001</v>
      </c>
      <c r="F57" s="240">
        <f>IF(ISNUMBER(inequalities_table_data!F55), IF(inequalities_table_data!F55=-999,"NA",IF(inequalities_table_data!F55&gt;99, "&gt;99", IF(inequalities_table_data!F55&lt;1, "&lt;1",inequalities_table_data!F55 ))), "-")</f>
        <v>5.4674500000000004</v>
      </c>
      <c r="G57" s="240" t="str">
        <f>IF(ISNUMBER(inequalities_table_data!G55), IF(inequalities_table_data!G55=-999,"NA",IF(inequalities_table_data!G55&gt;99, "&gt;99", IF(inequalities_table_data!G55&lt;1, "&lt;1",inequalities_table_data!G55 ))), "-")</f>
        <v>&lt;1</v>
      </c>
      <c r="H57" s="241">
        <f>IF(ISNUMBER(inequalities_table_data!H55), IF(inequalities_table_data!H55=-999,"NA",IF(inequalities_table_data!H55&gt;99, "&gt;99", IF(inequalities_table_data!H55&lt;1, "&lt;1",inequalities_table_data!H55 ))), "-")</f>
        <v>78.805340000000001</v>
      </c>
      <c r="I57" s="240">
        <f>IF(ISNUMBER(inequalities_table_data!I55), IF(inequalities_table_data!I55=-999,"NA",IF(inequalities_table_data!I55&gt;99, "&gt;99", IF(inequalities_table_data!I55&lt;1, "&lt;1",inequalities_table_data!I55 ))), "-")</f>
        <v>20.227620000000002</v>
      </c>
      <c r="J57" s="240" t="str">
        <f>IF(ISNUMBER(inequalities_table_data!J55), IF(inequalities_table_data!J55=-999,"NA",IF(inequalities_table_data!J55&gt;99, "&gt;99", IF(inequalities_table_data!J55&lt;1, "&lt;1",inequalities_table_data!J55 ))), "-")</f>
        <v>&lt;1</v>
      </c>
      <c r="K57" s="240" t="str">
        <f>IF(ISNUMBER(inequalities_table_data!K55), IF(inequalities_table_data!K55=-999,"NA",IF(inequalities_table_data!K55&gt;99, "&gt;99", IF(inequalities_table_data!K55&lt;1, "&lt;1",inequalities_table_data!K55 ))), "-")</f>
        <v>&lt;1</v>
      </c>
      <c r="L57" s="242" t="str">
        <f>IF(ISNUMBER(inequalities_table_data!L55), IF(inequalities_table_data!L55=-999,"NA",IF(inequalities_table_data!L55&gt;99, "&gt;99", IF(inequalities_table_data!L55&lt;1, "&lt;1",inequalities_table_data!L55 ))), "-")</f>
        <v>-</v>
      </c>
      <c r="M57" s="240" t="str">
        <f>IF(ISNUMBER(inequalities_table_data!M55), IF(inequalities_table_data!M55=-999,"NA",IF(inequalities_table_data!M55&gt;99, "&gt;99", IF(inequalities_table_data!M55&lt;1, "&lt;1",inequalities_table_data!M55 ))), "-")</f>
        <v>-</v>
      </c>
      <c r="N57" s="240" t="str">
        <f>IF(ISNUMBER(inequalities_table_data!N55), IF(inequalities_table_data!N55=-999,"NA",IF(inequalities_table_data!N55&gt;99, "&gt;99", IF(inequalities_table_data!N55&lt;1, "&lt;1",inequalities_table_data!N55 ))), "-")</f>
        <v>-</v>
      </c>
      <c r="P57" s="347" t="str">
        <f>inequalities_table_data!P55</f>
        <v>Gambia</v>
      </c>
      <c r="Q57" s="348">
        <f>inequalities_table_data!Q55</f>
        <v>2017</v>
      </c>
      <c r="R57" s="238" t="str">
        <f>inequalities_table_data!R55</f>
        <v>Richest</v>
      </c>
      <c r="S57" s="239">
        <f>IF(ISNUMBER(inequalities_table_data!S55), IF(inequalities_table_data!S55=-999,"NA",IF(inequalities_table_data!S55&gt;99, "&gt;99", IF(inequalities_table_data!S55&lt;1, "&lt;1",inequalities_table_data!S55 ))), "-")</f>
        <v>95.37991000000001</v>
      </c>
      <c r="T57" s="240">
        <f>IF(ISNUMBER(inequalities_table_data!T55), IF(inequalities_table_data!T55=-999,"NA",IF(inequalities_table_data!T55&gt;99, "&gt;99", IF(inequalities_table_data!T55&lt;1, "&lt;1",inequalities_table_data!T55 ))), "-")</f>
        <v>3.1226900000000004</v>
      </c>
      <c r="U57" s="240">
        <f>IF(ISNUMBER(inequalities_table_data!U55), IF(inequalities_table_data!U55=-999,"NA",IF(inequalities_table_data!U55&gt;99, "&gt;99", IF(inequalities_table_data!U55&lt;1, "&lt;1",inequalities_table_data!U55 ))), "-")</f>
        <v>1.4974000000000001</v>
      </c>
      <c r="V57" s="240" t="str">
        <f>IF(ISNUMBER(inequalities_table_data!V55), IF(inequalities_table_data!V55=-999,"NA",IF(inequalities_table_data!V55&gt;99, "&gt;99", IF(inequalities_table_data!V55&lt;1, "&lt;1",inequalities_table_data!V55 ))), "-")</f>
        <v>&lt;1</v>
      </c>
      <c r="W57" s="241">
        <f>IF(ISNUMBER(inequalities_table_data!W55), IF(inequalities_table_data!W55=-999,"NA",IF(inequalities_table_data!W55&gt;99, "&gt;99", IF(inequalities_table_data!W55&lt;1, "&lt;1",inequalities_table_data!W55 ))), "-")</f>
        <v>71.637600000000006</v>
      </c>
      <c r="X57" s="240">
        <f>IF(ISNUMBER(inequalities_table_data!X55), IF(inequalities_table_data!X55=-999,"NA",IF(inequalities_table_data!X55&gt;99, "&gt;99", IF(inequalities_table_data!X55&lt;1, "&lt;1",inequalities_table_data!X55 ))), "-")</f>
        <v>18.387820000000001</v>
      </c>
      <c r="Y57" s="240">
        <f>IF(ISNUMBER(inequalities_table_data!Y55), IF(inequalities_table_data!Y55=-999,"NA",IF(inequalities_table_data!Y55&gt;99, "&gt;99", IF(inequalities_table_data!Y55&lt;1, "&lt;1",inequalities_table_data!Y55 ))), "-")</f>
        <v>9.9745800000000013</v>
      </c>
      <c r="Z57" s="240" t="str">
        <f>IF(ISNUMBER(inequalities_table_data!Z55), IF(inequalities_table_data!Z55=-999,"NA",IF(inequalities_table_data!Z55&gt;99, "&gt;99", IF(inequalities_table_data!Z55&lt;1, "&lt;1",inequalities_table_data!Z55 ))), "-")</f>
        <v>&lt;1</v>
      </c>
      <c r="AA57" s="242">
        <f>IF(ISNUMBER(inequalities_table_data!AA55), IF(inequalities_table_data!AA55=-999,"NA",IF(inequalities_table_data!AA55&gt;99, "&gt;99", IF(inequalities_table_data!AA55&lt;1, "&lt;1",inequalities_table_data!AA55 ))), "-")</f>
        <v>24.172000885009766</v>
      </c>
      <c r="AB57" s="240">
        <f>IF(ISNUMBER(inequalities_table_data!AB55), IF(inequalities_table_data!AB55=-999,"NA",IF(inequalities_table_data!AB55&gt;99, "&gt;99", IF(inequalities_table_data!AB55&lt;1, "&lt;1",inequalities_table_data!AB55 ))), "-")</f>
        <v>14.46229076385498</v>
      </c>
      <c r="AC57" s="240">
        <f>IF(ISNUMBER(inequalities_table_data!AC55), IF(inequalities_table_data!AC55=-999,"NA",IF(inequalities_table_data!AC55&gt;99, "&gt;99", IF(inequalities_table_data!AC55&lt;1, "&lt;1",inequalities_table_data!AC55 ))), "-")</f>
        <v>61.365707397460938</v>
      </c>
    </row>
    <row r="58" x14ac:dyDescent="0.25">
      <c r="A58" s="347" t="str">
        <f>inequalities_table_data!A56</f>
        <v>Georgia</v>
      </c>
      <c r="B58" s="348">
        <f>inequalities_table_data!B56</f>
        <v>2000</v>
      </c>
      <c r="C58" s="238" t="str">
        <f>inequalities_table_data!C56</f>
        <v>Poorest</v>
      </c>
      <c r="D58" s="239">
        <f>IF(ISNUMBER(inequalities_table_data!D56), IF(inequalities_table_data!D56=-999,"NA",IF(inequalities_table_data!D56&gt;99, "&gt;99", IF(inequalities_table_data!D56&lt;1, "&lt;1",inequalities_table_data!D56 ))), "-")</f>
        <v>91.560370000000006</v>
      </c>
      <c r="E58" s="240">
        <f>IF(ISNUMBER(inequalities_table_data!E56), IF(inequalities_table_data!E56=-999,"NA",IF(inequalities_table_data!E56&gt;99, "&gt;99", IF(inequalities_table_data!E56&lt;1, "&lt;1",inequalities_table_data!E56 ))), "-")</f>
        <v>4.0985300000000002</v>
      </c>
      <c r="F58" s="240">
        <f>IF(ISNUMBER(inequalities_table_data!F56), IF(inequalities_table_data!F56=-999,"NA",IF(inequalities_table_data!F56&gt;99, "&gt;99", IF(inequalities_table_data!F56&lt;1, "&lt;1",inequalities_table_data!F56 ))), "-")</f>
        <v>4.3410900000000003</v>
      </c>
      <c r="G58" s="240" t="str">
        <f>IF(ISNUMBER(inequalities_table_data!G56), IF(inequalities_table_data!G56=-999,"NA",IF(inequalities_table_data!G56&gt;99, "&gt;99", IF(inequalities_table_data!G56&lt;1, "&lt;1",inequalities_table_data!G56 ))), "-")</f>
        <v>&lt;1</v>
      </c>
      <c r="H58" s="241">
        <f>IF(ISNUMBER(inequalities_table_data!H56), IF(inequalities_table_data!H56=-999,"NA",IF(inequalities_table_data!H56&gt;99, "&gt;99", IF(inequalities_table_data!H56&lt;1, "&lt;1",inequalities_table_data!H56 ))), "-")</f>
        <v>98.32180000000001</v>
      </c>
      <c r="I58" s="240">
        <f>IF(ISNUMBER(inequalities_table_data!I56), IF(inequalities_table_data!I56=-999,"NA",IF(inequalities_table_data!I56&gt;99, "&gt;99", IF(inequalities_table_data!I56&lt;1, "&lt;1",inequalities_table_data!I56 ))), "-")</f>
        <v>1.6782000000000001</v>
      </c>
      <c r="J58" s="240" t="str">
        <f>IF(ISNUMBER(inequalities_table_data!J56), IF(inequalities_table_data!J56=-999,"NA",IF(inequalities_table_data!J56&gt;99, "&gt;99", IF(inequalities_table_data!J56&lt;1, "&lt;1",inequalities_table_data!J56 ))), "-")</f>
        <v>&lt;1</v>
      </c>
      <c r="K58" s="240" t="str">
        <f>IF(ISNUMBER(inequalities_table_data!K56), IF(inequalities_table_data!K56=-999,"NA",IF(inequalities_table_data!K56&gt;99, "&gt;99", IF(inequalities_table_data!K56&lt;1, "&lt;1",inequalities_table_data!K56 ))), "-")</f>
        <v>&lt;1</v>
      </c>
      <c r="L58" s="242" t="str">
        <f>IF(ISNUMBER(inequalities_table_data!L56), IF(inequalities_table_data!L56=-999,"NA",IF(inequalities_table_data!L56&gt;99, "&gt;99", IF(inequalities_table_data!L56&lt;1, "&lt;1",inequalities_table_data!L56 ))), "-")</f>
        <v>-</v>
      </c>
      <c r="M58" s="240" t="str">
        <f>IF(ISNUMBER(inequalities_table_data!M56), IF(inequalities_table_data!M56=-999,"NA",IF(inequalities_table_data!M56&gt;99, "&gt;99", IF(inequalities_table_data!M56&lt;1, "&lt;1",inequalities_table_data!M56 ))), "-")</f>
        <v>-</v>
      </c>
      <c r="N58" s="240" t="str">
        <f>IF(ISNUMBER(inequalities_table_data!N56), IF(inequalities_table_data!N56=-999,"NA",IF(inequalities_table_data!N56&gt;99, "&gt;99", IF(inequalities_table_data!N56&lt;1, "&lt;1",inequalities_table_data!N56 ))), "-")</f>
        <v>-</v>
      </c>
      <c r="P58" s="347" t="str">
        <f>inequalities_table_data!P56</f>
        <v>Georgia</v>
      </c>
      <c r="Q58" s="348">
        <f>inequalities_table_data!Q56</f>
        <v>2017</v>
      </c>
      <c r="R58" s="238" t="str">
        <f>inequalities_table_data!R56</f>
        <v>Poorest</v>
      </c>
      <c r="S58" s="239">
        <f>IF(ISNUMBER(inequalities_table_data!S56), IF(inequalities_table_data!S56=-999,"NA",IF(inequalities_table_data!S56&gt;99, "&gt;99", IF(inequalities_table_data!S56&lt;1, "&lt;1",inequalities_table_data!S56 ))), "-")</f>
        <v>91.250690000000006</v>
      </c>
      <c r="T58" s="240">
        <f>IF(ISNUMBER(inequalities_table_data!T56), IF(inequalities_table_data!T56=-999,"NA",IF(inequalities_table_data!T56&gt;99, "&gt;99", IF(inequalities_table_data!T56&lt;1, "&lt;1",inequalities_table_data!T56 ))), "-")</f>
        <v>4.08467</v>
      </c>
      <c r="U58" s="240">
        <f>IF(ISNUMBER(inequalities_table_data!U56), IF(inequalities_table_data!U56=-999,"NA",IF(inequalities_table_data!U56&gt;99, "&gt;99", IF(inequalities_table_data!U56&lt;1, "&lt;1",inequalities_table_data!U56 ))), "-")</f>
        <v>4.11904</v>
      </c>
      <c r="V58" s="240" t="str">
        <f>IF(ISNUMBER(inequalities_table_data!V56), IF(inequalities_table_data!V56=-999,"NA",IF(inequalities_table_data!V56&gt;99, "&gt;99", IF(inequalities_table_data!V56&lt;1, "&lt;1",inequalities_table_data!V56 ))), "-")</f>
        <v>&lt;1</v>
      </c>
      <c r="W58" s="241">
        <f>IF(ISNUMBER(inequalities_table_data!W56), IF(inequalities_table_data!W56=-999,"NA",IF(inequalities_table_data!W56&gt;99, "&gt;99", IF(inequalities_table_data!W56&lt;1, "&lt;1",inequalities_table_data!W56 ))), "-")</f>
        <v>65.25094</v>
      </c>
      <c r="X58" s="240">
        <f>IF(ISNUMBER(inequalities_table_data!X56), IF(inequalities_table_data!X56=-999,"NA",IF(inequalities_table_data!X56&gt;99, "&gt;99", IF(inequalities_table_data!X56&lt;1, "&lt;1",inequalities_table_data!X56 ))), "-")</f>
        <v>1.1137400000000002</v>
      </c>
      <c r="Y58" s="240">
        <f>IF(ISNUMBER(inequalities_table_data!Y56), IF(inequalities_table_data!Y56=-999,"NA",IF(inequalities_table_data!Y56&gt;99, "&gt;99", IF(inequalities_table_data!Y56&lt;1, "&lt;1",inequalities_table_data!Y56 ))), "-")</f>
        <v>33.63532</v>
      </c>
      <c r="Z58" s="240" t="str">
        <f>IF(ISNUMBER(inequalities_table_data!Z56), IF(inequalities_table_data!Z56=-999,"NA",IF(inequalities_table_data!Z56&gt;99, "&gt;99", IF(inequalities_table_data!Z56&lt;1, "&lt;1",inequalities_table_data!Z56 ))), "-")</f>
        <v>&lt;1</v>
      </c>
      <c r="AA58" s="242" t="str">
        <f>IF(ISNUMBER(inequalities_table_data!AA56), IF(inequalities_table_data!AA56=-999,"NA",IF(inequalities_table_data!AA56&gt;99, "&gt;99", IF(inequalities_table_data!AA56&lt;1, "&lt;1",inequalities_table_data!AA56 ))), "-")</f>
        <v>-</v>
      </c>
      <c r="AB58" s="240" t="str">
        <f>IF(ISNUMBER(inequalities_table_data!AB56), IF(inequalities_table_data!AB56=-999,"NA",IF(inequalities_table_data!AB56&gt;99, "&gt;99", IF(inequalities_table_data!AB56&lt;1, "&lt;1",inequalities_table_data!AB56 ))), "-")</f>
        <v>-</v>
      </c>
      <c r="AC58" s="240" t="str">
        <f>IF(ISNUMBER(inequalities_table_data!AC56), IF(inequalities_table_data!AC56=-999,"NA",IF(inequalities_table_data!AC56&gt;99, "&gt;99", IF(inequalities_table_data!AC56&lt;1, "&lt;1",inequalities_table_data!AC56 ))), "-")</f>
        <v>-</v>
      </c>
    </row>
    <row r="59" x14ac:dyDescent="0.25">
      <c r="A59" s="347" t="str">
        <f>inequalities_table_data!A57</f>
        <v>Georgia</v>
      </c>
      <c r="B59" s="348">
        <f>inequalities_table_data!B57</f>
        <v>2000</v>
      </c>
      <c r="C59" s="238" t="str">
        <f>inequalities_table_data!C57</f>
        <v>Richest</v>
      </c>
      <c r="D59" s="239" t="str">
        <f>IF(ISNUMBER(inequalities_table_data!D57), IF(inequalities_table_data!D57=-999,"NA",IF(inequalities_table_data!D57&gt;99, "&gt;99", IF(inequalities_table_data!D57&lt;1, "&lt;1",inequalities_table_data!D57 ))), "-")</f>
        <v>&gt;99</v>
      </c>
      <c r="E59" s="240" t="str">
        <f>IF(ISNUMBER(inequalities_table_data!E57), IF(inequalities_table_data!E57=-999,"NA",IF(inequalities_table_data!E57&gt;99, "&gt;99", IF(inequalities_table_data!E57&lt;1, "&lt;1",inequalities_table_data!E57 ))), "-")</f>
        <v>&lt;1</v>
      </c>
      <c r="F59" s="240" t="str">
        <f>IF(ISNUMBER(inequalities_table_data!F57), IF(inequalities_table_data!F57=-999,"NA",IF(inequalities_table_data!F57&gt;99, "&gt;99", IF(inequalities_table_data!F57&lt;1, "&lt;1",inequalities_table_data!F57 ))), "-")</f>
        <v>&lt;1</v>
      </c>
      <c r="G59" s="240" t="str">
        <f>IF(ISNUMBER(inequalities_table_data!G57), IF(inequalities_table_data!G57=-999,"NA",IF(inequalities_table_data!G57&gt;99, "&gt;99", IF(inequalities_table_data!G57&lt;1, "&lt;1",inequalities_table_data!G57 ))), "-")</f>
        <v>&lt;1</v>
      </c>
      <c r="H59" s="241">
        <f>IF(ISNUMBER(inequalities_table_data!H57), IF(inequalities_table_data!H57=-999,"NA",IF(inequalities_table_data!H57&gt;99, "&gt;99", IF(inequalities_table_data!H57&lt;1, "&lt;1",inequalities_table_data!H57 ))), "-")</f>
        <v>98.930040000000005</v>
      </c>
      <c r="I59" s="240" t="str">
        <f>IF(ISNUMBER(inequalities_table_data!I57), IF(inequalities_table_data!I57=-999,"NA",IF(inequalities_table_data!I57&gt;99, "&gt;99", IF(inequalities_table_data!I57&lt;1, "&lt;1",inequalities_table_data!I57 ))), "-")</f>
        <v>&lt;1</v>
      </c>
      <c r="J59" s="240" t="str">
        <f>IF(ISNUMBER(inequalities_table_data!J57), IF(inequalities_table_data!J57=-999,"NA",IF(inequalities_table_data!J57&gt;99, "&gt;99", IF(inequalities_table_data!J57&lt;1, "&lt;1",inequalities_table_data!J57 ))), "-")</f>
        <v>&lt;1</v>
      </c>
      <c r="K59" s="240" t="str">
        <f>IF(ISNUMBER(inequalities_table_data!K57), IF(inequalities_table_data!K57=-999,"NA",IF(inequalities_table_data!K57&gt;99, "&gt;99", IF(inequalities_table_data!K57&lt;1, "&lt;1",inequalities_table_data!K57 ))), "-")</f>
        <v>&lt;1</v>
      </c>
      <c r="L59" s="242" t="str">
        <f>IF(ISNUMBER(inequalities_table_data!L57), IF(inequalities_table_data!L57=-999,"NA",IF(inequalities_table_data!L57&gt;99, "&gt;99", IF(inequalities_table_data!L57&lt;1, "&lt;1",inequalities_table_data!L57 ))), "-")</f>
        <v>-</v>
      </c>
      <c r="M59" s="240" t="str">
        <f>IF(ISNUMBER(inequalities_table_data!M57), IF(inequalities_table_data!M57=-999,"NA",IF(inequalities_table_data!M57&gt;99, "&gt;99", IF(inequalities_table_data!M57&lt;1, "&lt;1",inequalities_table_data!M57 ))), "-")</f>
        <v>-</v>
      </c>
      <c r="N59" s="240" t="str">
        <f>IF(ISNUMBER(inequalities_table_data!N57), IF(inequalities_table_data!N57=-999,"NA",IF(inequalities_table_data!N57&gt;99, "&gt;99", IF(inequalities_table_data!N57&lt;1, "&lt;1",inequalities_table_data!N57 ))), "-")</f>
        <v>-</v>
      </c>
      <c r="P59" s="347" t="str">
        <f>inequalities_table_data!P57</f>
        <v>Georgia</v>
      </c>
      <c r="Q59" s="348">
        <f>inequalities_table_data!Q57</f>
        <v>2017</v>
      </c>
      <c r="R59" s="238" t="str">
        <f>inequalities_table_data!R57</f>
        <v>Richest</v>
      </c>
      <c r="S59" s="239" t="str">
        <f>IF(ISNUMBER(inequalities_table_data!S57), IF(inequalities_table_data!S57=-999,"NA",IF(inequalities_table_data!S57&gt;99, "&gt;99", IF(inequalities_table_data!S57&lt;1, "&lt;1",inequalities_table_data!S57 ))), "-")</f>
        <v>&gt;99</v>
      </c>
      <c r="T59" s="240" t="str">
        <f>IF(ISNUMBER(inequalities_table_data!T57), IF(inequalities_table_data!T57=-999,"NA",IF(inequalities_table_data!T57&gt;99, "&gt;99", IF(inequalities_table_data!T57&lt;1, "&lt;1",inequalities_table_data!T57 ))), "-")</f>
        <v>&lt;1</v>
      </c>
      <c r="U59" s="240" t="str">
        <f>IF(ISNUMBER(inequalities_table_data!U57), IF(inequalities_table_data!U57=-999,"NA",IF(inequalities_table_data!U57&gt;99, "&gt;99", IF(inequalities_table_data!U57&lt;1, "&lt;1",inequalities_table_data!U57 ))), "-")</f>
        <v>&lt;1</v>
      </c>
      <c r="V59" s="240" t="str">
        <f>IF(ISNUMBER(inequalities_table_data!V57), IF(inequalities_table_data!V57=-999,"NA",IF(inequalities_table_data!V57&gt;99, "&gt;99", IF(inequalities_table_data!V57&lt;1, "&lt;1",inequalities_table_data!V57 ))), "-")</f>
        <v>&lt;1</v>
      </c>
      <c r="W59" s="241" t="str">
        <f>IF(ISNUMBER(inequalities_table_data!W57), IF(inequalities_table_data!W57=-999,"NA",IF(inequalities_table_data!W57&gt;99, "&gt;99", IF(inequalities_table_data!W57&lt;1, "&lt;1",inequalities_table_data!W57 ))), "-")</f>
        <v>&gt;99</v>
      </c>
      <c r="X59" s="240" t="str">
        <f>IF(ISNUMBER(inequalities_table_data!X57), IF(inequalities_table_data!X57=-999,"NA",IF(inequalities_table_data!X57&gt;99, "&gt;99", IF(inequalities_table_data!X57&lt;1, "&lt;1",inequalities_table_data!X57 ))), "-")</f>
        <v>&lt;1</v>
      </c>
      <c r="Y59" s="240" t="str">
        <f>IF(ISNUMBER(inequalities_table_data!Y57), IF(inequalities_table_data!Y57=-999,"NA",IF(inequalities_table_data!Y57&gt;99, "&gt;99", IF(inequalities_table_data!Y57&lt;1, "&lt;1",inequalities_table_data!Y57 ))), "-")</f>
        <v>&lt;1</v>
      </c>
      <c r="Z59" s="240" t="str">
        <f>IF(ISNUMBER(inequalities_table_data!Z57), IF(inequalities_table_data!Z57=-999,"NA",IF(inequalities_table_data!Z57&gt;99, "&gt;99", IF(inequalities_table_data!Z57&lt;1, "&lt;1",inequalities_table_data!Z57 ))), "-")</f>
        <v>&lt;1</v>
      </c>
      <c r="AA59" s="242" t="str">
        <f>IF(ISNUMBER(inequalities_table_data!AA57), IF(inequalities_table_data!AA57=-999,"NA",IF(inequalities_table_data!AA57&gt;99, "&gt;99", IF(inequalities_table_data!AA57&lt;1, "&lt;1",inequalities_table_data!AA57 ))), "-")</f>
        <v>-</v>
      </c>
      <c r="AB59" s="240" t="str">
        <f>IF(ISNUMBER(inequalities_table_data!AB57), IF(inequalities_table_data!AB57=-999,"NA",IF(inequalities_table_data!AB57&gt;99, "&gt;99", IF(inequalities_table_data!AB57&lt;1, "&lt;1",inequalities_table_data!AB57 ))), "-")</f>
        <v>-</v>
      </c>
      <c r="AC59" s="240" t="str">
        <f>IF(ISNUMBER(inequalities_table_data!AC57), IF(inequalities_table_data!AC57=-999,"NA",IF(inequalities_table_data!AC57&gt;99, "&gt;99", IF(inequalities_table_data!AC57&lt;1, "&lt;1",inequalities_table_data!AC57 ))), "-")</f>
        <v>-</v>
      </c>
    </row>
    <row r="60" x14ac:dyDescent="0.25">
      <c r="A60" s="347" t="str">
        <f>inequalities_table_data!A58</f>
        <v>Ghana</v>
      </c>
      <c r="B60" s="348">
        <f>inequalities_table_data!B58</f>
        <v>2000</v>
      </c>
      <c r="C60" s="238" t="str">
        <f>inequalities_table_data!C58</f>
        <v>Poorest</v>
      </c>
      <c r="D60" s="239">
        <f>IF(ISNUMBER(inequalities_table_data!D58), IF(inequalities_table_data!D58=-999,"NA",IF(inequalities_table_data!D58&gt;99, "&gt;99", IF(inequalities_table_data!D58&lt;1, "&lt;1",inequalities_table_data!D58 ))), "-")</f>
        <v>43.570260000000005</v>
      </c>
      <c r="E60" s="240">
        <f>IF(ISNUMBER(inequalities_table_data!E58), IF(inequalities_table_data!E58=-999,"NA",IF(inequalities_table_data!E58&gt;99, "&gt;99", IF(inequalities_table_data!E58&lt;1, "&lt;1",inequalities_table_data!E58 ))), "-")</f>
        <v>9.9606900000000014</v>
      </c>
      <c r="F60" s="240">
        <f>IF(ISNUMBER(inequalities_table_data!F58), IF(inequalities_table_data!F58=-999,"NA",IF(inequalities_table_data!F58&gt;99, "&gt;99", IF(inequalities_table_data!F58&lt;1, "&lt;1",inequalities_table_data!F58 ))), "-")</f>
        <v>12.785860000000001</v>
      </c>
      <c r="G60" s="240">
        <f>IF(ISNUMBER(inequalities_table_data!G58), IF(inequalities_table_data!G58=-999,"NA",IF(inequalities_table_data!G58&gt;99, "&gt;99", IF(inequalities_table_data!G58&lt;1, "&lt;1",inequalities_table_data!G58 ))), "-")</f>
        <v>33.683199999999999</v>
      </c>
      <c r="H60" s="241">
        <f>IF(ISNUMBER(inequalities_table_data!H58), IF(inequalities_table_data!H58=-999,"NA",IF(inequalities_table_data!H58&gt;99, "&gt;99", IF(inequalities_table_data!H58&lt;1, "&lt;1",inequalities_table_data!H58 ))), "-")</f>
        <v>7.196390000000001</v>
      </c>
      <c r="I60" s="240">
        <f>IF(ISNUMBER(inequalities_table_data!I58), IF(inequalities_table_data!I58=-999,"NA",IF(inequalities_table_data!I58&gt;99, "&gt;99", IF(inequalities_table_data!I58&lt;1, "&lt;1",inequalities_table_data!I58 ))), "-")</f>
        <v>16.3337</v>
      </c>
      <c r="J60" s="240">
        <f>IF(ISNUMBER(inequalities_table_data!J58), IF(inequalities_table_data!J58=-999,"NA",IF(inequalities_table_data!J58&gt;99, "&gt;99", IF(inequalities_table_data!J58&lt;1, "&lt;1",inequalities_table_data!J58 ))), "-")</f>
        <v>16.070990000000002</v>
      </c>
      <c r="K60" s="240">
        <f>IF(ISNUMBER(inequalities_table_data!K58), IF(inequalities_table_data!K58=-999,"NA",IF(inequalities_table_data!K58&gt;99, "&gt;99", IF(inequalities_table_data!K58&lt;1, "&lt;1",inequalities_table_data!K58 ))), "-")</f>
        <v>60.398920000000004</v>
      </c>
      <c r="L60" s="242" t="str">
        <f>IF(ISNUMBER(inequalities_table_data!L58), IF(inequalities_table_data!L58=-999,"NA",IF(inequalities_table_data!L58&gt;99, "&gt;99", IF(inequalities_table_data!L58&lt;1, "&lt;1",inequalities_table_data!L58 ))), "-")</f>
        <v>-</v>
      </c>
      <c r="M60" s="240" t="str">
        <f>IF(ISNUMBER(inequalities_table_data!M58), IF(inequalities_table_data!M58=-999,"NA",IF(inequalities_table_data!M58&gt;99, "&gt;99", IF(inequalities_table_data!M58&lt;1, "&lt;1",inequalities_table_data!M58 ))), "-")</f>
        <v>-</v>
      </c>
      <c r="N60" s="240" t="str">
        <f>IF(ISNUMBER(inequalities_table_data!N58), IF(inequalities_table_data!N58=-999,"NA",IF(inequalities_table_data!N58&gt;99, "&gt;99", IF(inequalities_table_data!N58&lt;1, "&lt;1",inequalities_table_data!N58 ))), "-")</f>
        <v>-</v>
      </c>
      <c r="P60" s="347" t="str">
        <f>inequalities_table_data!P58</f>
        <v>Ghana</v>
      </c>
      <c r="Q60" s="348">
        <f>inequalities_table_data!Q58</f>
        <v>2017</v>
      </c>
      <c r="R60" s="238" t="str">
        <f>inequalities_table_data!R58</f>
        <v>Poorest</v>
      </c>
      <c r="S60" s="239">
        <f>IF(ISNUMBER(inequalities_table_data!S58), IF(inequalities_table_data!S58=-999,"NA",IF(inequalities_table_data!S58&gt;99, "&gt;99", IF(inequalities_table_data!S58&lt;1, "&lt;1",inequalities_table_data!S58 ))), "-")</f>
        <v>54.022090000000006</v>
      </c>
      <c r="T60" s="240">
        <f>IF(ISNUMBER(inequalities_table_data!T58), IF(inequalities_table_data!T58=-999,"NA",IF(inequalities_table_data!T58&gt;99, "&gt;99", IF(inequalities_table_data!T58&lt;1, "&lt;1",inequalities_table_data!T58 ))), "-")</f>
        <v>12.350110000000001</v>
      </c>
      <c r="U60" s="240">
        <f>IF(ISNUMBER(inequalities_table_data!U58), IF(inequalities_table_data!U58=-999,"NA",IF(inequalities_table_data!U58&gt;99, "&gt;99", IF(inequalities_table_data!U58&lt;1, "&lt;1",inequalities_table_data!U58 ))), "-")</f>
        <v>8.7505400000000009</v>
      </c>
      <c r="V60" s="240">
        <f>IF(ISNUMBER(inequalities_table_data!V58), IF(inequalities_table_data!V58=-999,"NA",IF(inequalities_table_data!V58&gt;99, "&gt;99", IF(inequalities_table_data!V58&lt;1, "&lt;1",inequalities_table_data!V58 ))), "-")</f>
        <v>24.877260000000003</v>
      </c>
      <c r="W60" s="241">
        <f>IF(ISNUMBER(inequalities_table_data!W58), IF(inequalities_table_data!W58=-999,"NA",IF(inequalities_table_data!W58&gt;99, "&gt;99", IF(inequalities_table_data!W58&lt;1, "&lt;1",inequalities_table_data!W58 ))), "-")</f>
        <v>8.6291600000000006</v>
      </c>
      <c r="X60" s="240">
        <f>IF(ISNUMBER(inequalities_table_data!X58), IF(inequalities_table_data!X58=-999,"NA",IF(inequalities_table_data!X58&gt;99, "&gt;99", IF(inequalities_table_data!X58&lt;1, "&lt;1",inequalities_table_data!X58 ))), "-")</f>
        <v>19.58567</v>
      </c>
      <c r="Y60" s="240">
        <f>IF(ISNUMBER(inequalities_table_data!Y58), IF(inequalities_table_data!Y58=-999,"NA",IF(inequalities_table_data!Y58&gt;99, "&gt;99", IF(inequalities_table_data!Y58&lt;1, "&lt;1",inequalities_table_data!Y58 ))), "-")</f>
        <v>19.086760000000002</v>
      </c>
      <c r="Z60" s="240">
        <f>IF(ISNUMBER(inequalities_table_data!Z58), IF(inequalities_table_data!Z58=-999,"NA",IF(inequalities_table_data!Z58&gt;99, "&gt;99", IF(inequalities_table_data!Z58&lt;1, "&lt;1",inequalities_table_data!Z58 ))), "-")</f>
        <v>52.698410000000003</v>
      </c>
      <c r="AA60" s="242">
        <f>IF(ISNUMBER(inequalities_table_data!AA58), IF(inequalities_table_data!AA58=-999,"NA",IF(inequalities_table_data!AA58&gt;99, "&gt;99", IF(inequalities_table_data!AA58&lt;1, "&lt;1",inequalities_table_data!AA58 ))), "-")</f>
        <v>12.343662261962891</v>
      </c>
      <c r="AB60" s="240">
        <f>IF(ISNUMBER(inequalities_table_data!AB58), IF(inequalities_table_data!AB58=-999,"NA",IF(inequalities_table_data!AB58&gt;99, "&gt;99", IF(inequalities_table_data!AB58&lt;1, "&lt;1",inequalities_table_data!AB58 ))), "-")</f>
        <v>17.513568878173828</v>
      </c>
      <c r="AC60" s="240">
        <f>IF(ISNUMBER(inequalities_table_data!AC58), IF(inequalities_table_data!AC58=-999,"NA",IF(inequalities_table_data!AC58&gt;99, "&gt;99", IF(inequalities_table_data!AC58&lt;1, "&lt;1",inequalities_table_data!AC58 ))), "-")</f>
        <v>70.142768859863281</v>
      </c>
    </row>
    <row r="61" x14ac:dyDescent="0.25">
      <c r="A61" s="347" t="str">
        <f>inequalities_table_data!A59</f>
        <v>Ghana</v>
      </c>
      <c r="B61" s="348">
        <f>inequalities_table_data!B59</f>
        <v>2000</v>
      </c>
      <c r="C61" s="238" t="str">
        <f>inequalities_table_data!C59</f>
        <v>Richest</v>
      </c>
      <c r="D61" s="239">
        <f>IF(ISNUMBER(inequalities_table_data!D59), IF(inequalities_table_data!D59=-999,"NA",IF(inequalities_table_data!D59&gt;99, "&gt;99", IF(inequalities_table_data!D59&lt;1, "&lt;1",inequalities_table_data!D59 ))), "-")</f>
        <v>97.742290000000011</v>
      </c>
      <c r="E61" s="240">
        <f>IF(ISNUMBER(inequalities_table_data!E59), IF(inequalities_table_data!E59=-999,"NA",IF(inequalities_table_data!E59&gt;99, "&gt;99", IF(inequalities_table_data!E59&lt;1, "&lt;1",inequalities_table_data!E59 ))), "-")</f>
        <v>1.5684500000000001</v>
      </c>
      <c r="F61" s="240" t="str">
        <f>IF(ISNUMBER(inequalities_table_data!F59), IF(inequalities_table_data!F59=-999,"NA",IF(inequalities_table_data!F59&gt;99, "&gt;99", IF(inequalities_table_data!F59&lt;1, "&lt;1",inequalities_table_data!F59 ))), "-")</f>
        <v>&lt;1</v>
      </c>
      <c r="G61" s="240" t="str">
        <f>IF(ISNUMBER(inequalities_table_data!G59), IF(inequalities_table_data!G59=-999,"NA",IF(inequalities_table_data!G59&gt;99, "&gt;99", IF(inequalities_table_data!G59&lt;1, "&lt;1",inequalities_table_data!G59 ))), "-")</f>
        <v>&lt;1</v>
      </c>
      <c r="H61" s="241">
        <f>IF(ISNUMBER(inequalities_table_data!H59), IF(inequalities_table_data!H59=-999,"NA",IF(inequalities_table_data!H59&gt;99, "&gt;99", IF(inequalities_table_data!H59&lt;1, "&lt;1",inequalities_table_data!H59 ))), "-")</f>
        <v>40.682480000000005</v>
      </c>
      <c r="I61" s="240">
        <f>IF(ISNUMBER(inequalities_table_data!I59), IF(inequalities_table_data!I59=-999,"NA",IF(inequalities_table_data!I59&gt;99, "&gt;99", IF(inequalities_table_data!I59&lt;1, "&lt;1",inequalities_table_data!I59 ))), "-")</f>
        <v>45.567520000000002</v>
      </c>
      <c r="J61" s="240">
        <f>IF(ISNUMBER(inequalities_table_data!J59), IF(inequalities_table_data!J59=-999,"NA",IF(inequalities_table_data!J59&gt;99, "&gt;99", IF(inequalities_table_data!J59&lt;1, "&lt;1",inequalities_table_data!J59 ))), "-")</f>
        <v>10.359970000000001</v>
      </c>
      <c r="K61" s="240">
        <f>IF(ISNUMBER(inequalities_table_data!K59), IF(inequalities_table_data!K59=-999,"NA",IF(inequalities_table_data!K59&gt;99, "&gt;99", IF(inequalities_table_data!K59&lt;1, "&lt;1",inequalities_table_data!K59 ))), "-")</f>
        <v>3.3900400000000004</v>
      </c>
      <c r="L61" s="242" t="str">
        <f>IF(ISNUMBER(inequalities_table_data!L59), IF(inequalities_table_data!L59=-999,"NA",IF(inequalities_table_data!L59&gt;99, "&gt;99", IF(inequalities_table_data!L59&lt;1, "&lt;1",inequalities_table_data!L59 ))), "-")</f>
        <v>-</v>
      </c>
      <c r="M61" s="240" t="str">
        <f>IF(ISNUMBER(inequalities_table_data!M59), IF(inequalities_table_data!M59=-999,"NA",IF(inequalities_table_data!M59&gt;99, "&gt;99", IF(inequalities_table_data!M59&lt;1, "&lt;1",inequalities_table_data!M59 ))), "-")</f>
        <v>-</v>
      </c>
      <c r="N61" s="240" t="str">
        <f>IF(ISNUMBER(inequalities_table_data!N59), IF(inequalities_table_data!N59=-999,"NA",IF(inequalities_table_data!N59&gt;99, "&gt;99", IF(inequalities_table_data!N59&lt;1, "&lt;1",inequalities_table_data!N59 ))), "-")</f>
        <v>-</v>
      </c>
      <c r="P61" s="347" t="str">
        <f>inequalities_table_data!P59</f>
        <v>Ghana</v>
      </c>
      <c r="Q61" s="348">
        <f>inequalities_table_data!Q59</f>
        <v>2017</v>
      </c>
      <c r="R61" s="238" t="str">
        <f>inequalities_table_data!R59</f>
        <v>Richest</v>
      </c>
      <c r="S61" s="239">
        <f>IF(ISNUMBER(inequalities_table_data!S59), IF(inequalities_table_data!S59=-999,"NA",IF(inequalities_table_data!S59&gt;99, "&gt;99", IF(inequalities_table_data!S59&lt;1, "&lt;1",inequalities_table_data!S59 ))), "-")</f>
        <v>93.945080000000004</v>
      </c>
      <c r="T61" s="240">
        <f>IF(ISNUMBER(inequalities_table_data!T59), IF(inequalities_table_data!T59=-999,"NA",IF(inequalities_table_data!T59&gt;99, "&gt;99", IF(inequalities_table_data!T59&lt;1, "&lt;1",inequalities_table_data!T59 ))), "-")</f>
        <v>1.5075200000000002</v>
      </c>
      <c r="U61" s="240">
        <f>IF(ISNUMBER(inequalities_table_data!U59), IF(inequalities_table_data!U59=-999,"NA",IF(inequalities_table_data!U59&gt;99, "&gt;99", IF(inequalities_table_data!U59&lt;1, "&lt;1",inequalities_table_data!U59 ))), "-")</f>
        <v>4.4594200000000006</v>
      </c>
      <c r="V61" s="240" t="str">
        <f>IF(ISNUMBER(inequalities_table_data!V59), IF(inequalities_table_data!V59=-999,"NA",IF(inequalities_table_data!V59&gt;99, "&gt;99", IF(inequalities_table_data!V59&lt;1, "&lt;1",inequalities_table_data!V59 ))), "-")</f>
        <v>&lt;1</v>
      </c>
      <c r="W61" s="241">
        <f>IF(ISNUMBER(inequalities_table_data!W59), IF(inequalities_table_data!W59=-999,"NA",IF(inequalities_table_data!W59&gt;99, "&gt;99", IF(inequalities_table_data!W59&lt;1, "&lt;1",inequalities_table_data!W59 ))), "-")</f>
        <v>45.143400000000007</v>
      </c>
      <c r="X61" s="240">
        <f>IF(ISNUMBER(inequalities_table_data!X59), IF(inequalities_table_data!X59=-999,"NA",IF(inequalities_table_data!X59&gt;99, "&gt;99", IF(inequalities_table_data!X59&lt;1, "&lt;1",inequalities_table_data!X59 ))), "-")</f>
        <v>50.564100000000003</v>
      </c>
      <c r="Y61" s="240">
        <f>IF(ISNUMBER(inequalities_table_data!Y59), IF(inequalities_table_data!Y59=-999,"NA",IF(inequalities_table_data!Y59&gt;99, "&gt;99", IF(inequalities_table_data!Y59&lt;1, "&lt;1",inequalities_table_data!Y59 ))), "-")</f>
        <v>3.2680800000000003</v>
      </c>
      <c r="Z61" s="240">
        <f>IF(ISNUMBER(inequalities_table_data!Z59), IF(inequalities_table_data!Z59=-999,"NA",IF(inequalities_table_data!Z59&gt;99, "&gt;99", IF(inequalities_table_data!Z59&lt;1, "&lt;1",inequalities_table_data!Z59 ))), "-")</f>
        <v>1.0244200000000001</v>
      </c>
      <c r="AA61" s="242">
        <f>IF(ISNUMBER(inequalities_table_data!AA59), IF(inequalities_table_data!AA59=-999,"NA",IF(inequalities_table_data!AA59&gt;99, "&gt;99", IF(inequalities_table_data!AA59&lt;1, "&lt;1",inequalities_table_data!AA59 ))), "-")</f>
        <v>52.139053344726563</v>
      </c>
      <c r="AB61" s="240">
        <f>IF(ISNUMBER(inequalities_table_data!AB59), IF(inequalities_table_data!AB59=-999,"NA",IF(inequalities_table_data!AB59&gt;99, "&gt;99", IF(inequalities_table_data!AB59&lt;1, "&lt;1",inequalities_table_data!AB59 ))), "-")</f>
        <v>17.955121994018555</v>
      </c>
      <c r="AC61" s="240">
        <f>IF(ISNUMBER(inequalities_table_data!AC59), IF(inequalities_table_data!AC59=-999,"NA",IF(inequalities_table_data!AC59&gt;99, "&gt;99", IF(inequalities_table_data!AC59&lt;1, "&lt;1",inequalities_table_data!AC59 ))), "-")</f>
        <v>29.905824661254883</v>
      </c>
    </row>
    <row r="62" x14ac:dyDescent="0.25">
      <c r="A62" s="347" t="str">
        <f>inequalities_table_data!A60</f>
        <v>Guatemala</v>
      </c>
      <c r="B62" s="348">
        <f>inequalities_table_data!B60</f>
        <v>2000</v>
      </c>
      <c r="C62" s="238" t="str">
        <f>inequalities_table_data!C60</f>
        <v>Poorest</v>
      </c>
      <c r="D62" s="239">
        <f>IF(ISNUMBER(inequalities_table_data!D60), IF(inequalities_table_data!D60=-999,"NA",IF(inequalities_table_data!D60&gt;99, "&gt;99", IF(inequalities_table_data!D60&lt;1, "&lt;1",inequalities_table_data!D60 ))), "-")</f>
        <v>80.424230000000009</v>
      </c>
      <c r="E62" s="240">
        <f>IF(ISNUMBER(inequalities_table_data!E60), IF(inequalities_table_data!E60=-999,"NA",IF(inequalities_table_data!E60&gt;99, "&gt;99", IF(inequalities_table_data!E60&lt;1, "&lt;1",inequalities_table_data!E60 ))), "-")</f>
        <v>2.4019600000000003</v>
      </c>
      <c r="F62" s="240">
        <f>IF(ISNUMBER(inequalities_table_data!F60), IF(inequalities_table_data!F60=-999,"NA",IF(inequalities_table_data!F60&gt;99, "&gt;99", IF(inequalities_table_data!F60&lt;1, "&lt;1",inequalities_table_data!F60 ))), "-")</f>
        <v>1.8066500000000001</v>
      </c>
      <c r="G62" s="240">
        <f>IF(ISNUMBER(inequalities_table_data!G60), IF(inequalities_table_data!G60=-999,"NA",IF(inequalities_table_data!G60&gt;99, "&gt;99", IF(inequalities_table_data!G60&lt;1, "&lt;1",inequalities_table_data!G60 ))), "-")</f>
        <v>15.367150000000001</v>
      </c>
      <c r="H62" s="241">
        <f>IF(ISNUMBER(inequalities_table_data!H60), IF(inequalities_table_data!H60=-999,"NA",IF(inequalities_table_data!H60&gt;99, "&gt;99", IF(inequalities_table_data!H60&lt;1, "&lt;1",inequalities_table_data!H60 ))), "-")</f>
        <v>36.033280000000005</v>
      </c>
      <c r="I62" s="240">
        <f>IF(ISNUMBER(inequalities_table_data!I60), IF(inequalities_table_data!I60=-999,"NA",IF(inequalities_table_data!I60&gt;99, "&gt;99", IF(inequalities_table_data!I60&lt;1, "&lt;1",inequalities_table_data!I60 ))), "-")</f>
        <v>2.4646600000000003</v>
      </c>
      <c r="J62" s="240">
        <f>IF(ISNUMBER(inequalities_table_data!J60), IF(inequalities_table_data!J60=-999,"NA",IF(inequalities_table_data!J60&gt;99, "&gt;99", IF(inequalities_table_data!J60&lt;1, "&lt;1",inequalities_table_data!J60 ))), "-")</f>
        <v>37.091950000000004</v>
      </c>
      <c r="K62" s="240">
        <f>IF(ISNUMBER(inequalities_table_data!K60), IF(inequalities_table_data!K60=-999,"NA",IF(inequalities_table_data!K60&gt;99, "&gt;99", IF(inequalities_table_data!K60&lt;1, "&lt;1",inequalities_table_data!K60 ))), "-")</f>
        <v>24.410110000000003</v>
      </c>
      <c r="L62" s="242" t="str">
        <f>IF(ISNUMBER(inequalities_table_data!L60), IF(inequalities_table_data!L60=-999,"NA",IF(inequalities_table_data!L60&gt;99, "&gt;99", IF(inequalities_table_data!L60&lt;1, "&lt;1",inequalities_table_data!L60 ))), "-")</f>
        <v>-</v>
      </c>
      <c r="M62" s="240" t="str">
        <f>IF(ISNUMBER(inequalities_table_data!M60), IF(inequalities_table_data!M60=-999,"NA",IF(inequalities_table_data!M60&gt;99, "&gt;99", IF(inequalities_table_data!M60&lt;1, "&lt;1",inequalities_table_data!M60 ))), "-")</f>
        <v>-</v>
      </c>
      <c r="N62" s="240" t="str">
        <f>IF(ISNUMBER(inequalities_table_data!N60), IF(inequalities_table_data!N60=-999,"NA",IF(inequalities_table_data!N60&gt;99, "&gt;99", IF(inequalities_table_data!N60&lt;1, "&lt;1",inequalities_table_data!N60 ))), "-")</f>
        <v>-</v>
      </c>
      <c r="P62" s="347" t="str">
        <f>inequalities_table_data!P60</f>
        <v>Guatemala</v>
      </c>
      <c r="Q62" s="348">
        <f>inequalities_table_data!Q60</f>
        <v>2017</v>
      </c>
      <c r="R62" s="238" t="str">
        <f>inequalities_table_data!R60</f>
        <v>Poorest</v>
      </c>
      <c r="S62" s="239">
        <f>IF(ISNUMBER(inequalities_table_data!S60), IF(inequalities_table_data!S60=-999,"NA",IF(inequalities_table_data!S60&gt;99, "&gt;99", IF(inequalities_table_data!S60&lt;1, "&lt;1",inequalities_table_data!S60 ))), "-")</f>
        <v>77.409510000000012</v>
      </c>
      <c r="T62" s="240">
        <f>IF(ISNUMBER(inequalities_table_data!T60), IF(inequalities_table_data!T60=-999,"NA",IF(inequalities_table_data!T60&gt;99, "&gt;99", IF(inequalities_table_data!T60&lt;1, "&lt;1",inequalities_table_data!T60 ))), "-")</f>
        <v>2.3119200000000002</v>
      </c>
      <c r="U62" s="240">
        <f>IF(ISNUMBER(inequalities_table_data!U60), IF(inequalities_table_data!U60=-999,"NA",IF(inequalities_table_data!U60&gt;99, "&gt;99", IF(inequalities_table_data!U60&lt;1, "&lt;1",inequalities_table_data!U60 ))), "-")</f>
        <v>8.0948400000000014</v>
      </c>
      <c r="V62" s="240">
        <f>IF(ISNUMBER(inequalities_table_data!V60), IF(inequalities_table_data!V60=-999,"NA",IF(inequalities_table_data!V60&gt;99, "&gt;99", IF(inequalities_table_data!V60&lt;1, "&lt;1",inequalities_table_data!V60 ))), "-")</f>
        <v>12.183730000000001</v>
      </c>
      <c r="W62" s="241">
        <f>IF(ISNUMBER(inequalities_table_data!W60), IF(inequalities_table_data!W60=-999,"NA",IF(inequalities_table_data!W60&gt;99, "&gt;99", IF(inequalities_table_data!W60&lt;1, "&lt;1",inequalities_table_data!W60 ))), "-")</f>
        <v>44.893040000000006</v>
      </c>
      <c r="X62" s="240">
        <f>IF(ISNUMBER(inequalities_table_data!X60), IF(inequalities_table_data!X60=-999,"NA",IF(inequalities_table_data!X60&gt;99, "&gt;99", IF(inequalities_table_data!X60&lt;1, "&lt;1",inequalities_table_data!X60 ))), "-")</f>
        <v>3.0706600000000002</v>
      </c>
      <c r="Y62" s="240">
        <f>IF(ISNUMBER(inequalities_table_data!Y60), IF(inequalities_table_data!Y60=-999,"NA",IF(inequalities_table_data!Y60&gt;99, "&gt;99", IF(inequalities_table_data!Y60&lt;1, "&lt;1",inequalities_table_data!Y60 ))), "-")</f>
        <v>31.892970000000002</v>
      </c>
      <c r="Z62" s="240">
        <f>IF(ISNUMBER(inequalities_table_data!Z60), IF(inequalities_table_data!Z60=-999,"NA",IF(inequalities_table_data!Z60&gt;99, "&gt;99", IF(inequalities_table_data!Z60&lt;1, "&lt;1",inequalities_table_data!Z60 ))), "-")</f>
        <v>20.143330000000002</v>
      </c>
      <c r="AA62" s="242">
        <f>IF(ISNUMBER(inequalities_table_data!AA60), IF(inequalities_table_data!AA60=-999,"NA",IF(inequalities_table_data!AA60&gt;99, "&gt;99", IF(inequalities_table_data!AA60&lt;1, "&lt;1",inequalities_table_data!AA60 ))), "-")</f>
        <v>25.358222961425781</v>
      </c>
      <c r="AB62" s="240">
        <f>IF(ISNUMBER(inequalities_table_data!AB60), IF(inequalities_table_data!AB60=-999,"NA",IF(inequalities_table_data!AB60&gt;99, "&gt;99", IF(inequalities_table_data!AB60&lt;1, "&lt;1",inequalities_table_data!AB60 ))), "-")</f>
        <v>21.606170654296875</v>
      </c>
      <c r="AC62" s="240">
        <f>IF(ISNUMBER(inequalities_table_data!AC60), IF(inequalities_table_data!AC60=-999,"NA",IF(inequalities_table_data!AC60&gt;99, "&gt;99", IF(inequalities_table_data!AC60&lt;1, "&lt;1",inequalities_table_data!AC60 ))), "-")</f>
        <v>3.0356066226959229</v>
      </c>
    </row>
    <row r="63" x14ac:dyDescent="0.25">
      <c r="A63" s="347" t="str">
        <f>inequalities_table_data!A61</f>
        <v>Guatemala</v>
      </c>
      <c r="B63" s="348">
        <f>inequalities_table_data!B61</f>
        <v>2000</v>
      </c>
      <c r="C63" s="238" t="str">
        <f>inequalities_table_data!C61</f>
        <v>Richest</v>
      </c>
      <c r="D63" s="239">
        <f>IF(ISNUMBER(inequalities_table_data!D61), IF(inequalities_table_data!D61=-999,"NA",IF(inequalities_table_data!D61&gt;99, "&gt;99", IF(inequalities_table_data!D61&lt;1, "&lt;1",inequalities_table_data!D61 ))), "-")</f>
        <v>97.864910000000009</v>
      </c>
      <c r="E63" s="240" t="str">
        <f>IF(ISNUMBER(inequalities_table_data!E61), IF(inequalities_table_data!E61=-999,"NA",IF(inequalities_table_data!E61&gt;99, "&gt;99", IF(inequalities_table_data!E61&lt;1, "&lt;1",inequalities_table_data!E61 ))), "-")</f>
        <v>&lt;1</v>
      </c>
      <c r="F63" s="240">
        <f>IF(ISNUMBER(inequalities_table_data!F61), IF(inequalities_table_data!F61=-999,"NA",IF(inequalities_table_data!F61&gt;99, "&gt;99", IF(inequalities_table_data!F61&lt;1, "&lt;1",inequalities_table_data!F61 ))), "-")</f>
        <v>1.8585600000000002</v>
      </c>
      <c r="G63" s="240" t="str">
        <f>IF(ISNUMBER(inequalities_table_data!G61), IF(inequalities_table_data!G61=-999,"NA",IF(inequalities_table_data!G61&gt;99, "&gt;99", IF(inequalities_table_data!G61&lt;1, "&lt;1",inequalities_table_data!G61 ))), "-")</f>
        <v>&lt;1</v>
      </c>
      <c r="H63" s="241">
        <f>IF(ISNUMBER(inequalities_table_data!H61), IF(inequalities_table_data!H61=-999,"NA",IF(inequalities_table_data!H61&gt;99, "&gt;99", IF(inequalities_table_data!H61&lt;1, "&lt;1",inequalities_table_data!H61 ))), "-")</f>
        <v>94.455860000000001</v>
      </c>
      <c r="I63" s="240">
        <f>IF(ISNUMBER(inequalities_table_data!I61), IF(inequalities_table_data!I61=-999,"NA",IF(inequalities_table_data!I61&gt;99, "&gt;99", IF(inequalities_table_data!I61&lt;1, "&lt;1",inequalities_table_data!I61 ))), "-")</f>
        <v>3.7285200000000005</v>
      </c>
      <c r="J63" s="240">
        <f>IF(ISNUMBER(inequalities_table_data!J61), IF(inequalities_table_data!J61=-999,"NA",IF(inequalities_table_data!J61&gt;99, "&gt;99", IF(inequalities_table_data!J61&lt;1, "&lt;1",inequalities_table_data!J61 ))), "-")</f>
        <v>1.6557100000000002</v>
      </c>
      <c r="K63" s="240" t="str">
        <f>IF(ISNUMBER(inequalities_table_data!K61), IF(inequalities_table_data!K61=-999,"NA",IF(inequalities_table_data!K61&gt;99, "&gt;99", IF(inequalities_table_data!K61&lt;1, "&lt;1",inequalities_table_data!K61 ))), "-")</f>
        <v>&lt;1</v>
      </c>
      <c r="L63" s="242" t="str">
        <f>IF(ISNUMBER(inequalities_table_data!L61), IF(inequalities_table_data!L61=-999,"NA",IF(inequalities_table_data!L61&gt;99, "&gt;99", IF(inequalities_table_data!L61&lt;1, "&lt;1",inequalities_table_data!L61 ))), "-")</f>
        <v>-</v>
      </c>
      <c r="M63" s="240" t="str">
        <f>IF(ISNUMBER(inequalities_table_data!M61), IF(inequalities_table_data!M61=-999,"NA",IF(inequalities_table_data!M61&gt;99, "&gt;99", IF(inequalities_table_data!M61&lt;1, "&lt;1",inequalities_table_data!M61 ))), "-")</f>
        <v>-</v>
      </c>
      <c r="N63" s="240" t="str">
        <f>IF(ISNUMBER(inequalities_table_data!N61), IF(inequalities_table_data!N61=-999,"NA",IF(inequalities_table_data!N61&gt;99, "&gt;99", IF(inequalities_table_data!N61&lt;1, "&lt;1",inequalities_table_data!N61 ))), "-")</f>
        <v>-</v>
      </c>
      <c r="P63" s="347" t="str">
        <f>inequalities_table_data!P61</f>
        <v>Guatemala</v>
      </c>
      <c r="Q63" s="348">
        <f>inequalities_table_data!Q61</f>
        <v>2017</v>
      </c>
      <c r="R63" s="238" t="str">
        <f>inequalities_table_data!R61</f>
        <v>Richest</v>
      </c>
      <c r="S63" s="239" t="str">
        <f>IF(ISNUMBER(inequalities_table_data!S61), IF(inequalities_table_data!S61=-999,"NA",IF(inequalities_table_data!S61&gt;99, "&gt;99", IF(inequalities_table_data!S61&lt;1, "&lt;1",inequalities_table_data!S61 ))), "-")</f>
        <v>&gt;99</v>
      </c>
      <c r="T63" s="240" t="str">
        <f>IF(ISNUMBER(inequalities_table_data!T61), IF(inequalities_table_data!T61=-999,"NA",IF(inequalities_table_data!T61&gt;99, "&gt;99", IF(inequalities_table_data!T61&lt;1, "&lt;1",inequalities_table_data!T61 ))), "-")</f>
        <v>&lt;1</v>
      </c>
      <c r="U63" s="240" t="str">
        <f>IF(ISNUMBER(inequalities_table_data!U61), IF(inequalities_table_data!U61=-999,"NA",IF(inequalities_table_data!U61&gt;99, "&gt;99", IF(inequalities_table_data!U61&lt;1, "&lt;1",inequalities_table_data!U61 ))), "-")</f>
        <v>&lt;1</v>
      </c>
      <c r="V63" s="240" t="str">
        <f>IF(ISNUMBER(inequalities_table_data!V61), IF(inequalities_table_data!V61=-999,"NA",IF(inequalities_table_data!V61&gt;99, "&gt;99", IF(inequalities_table_data!V61&lt;1, "&lt;1",inequalities_table_data!V61 ))), "-")</f>
        <v>&lt;1</v>
      </c>
      <c r="W63" s="241">
        <f>IF(ISNUMBER(inequalities_table_data!W61), IF(inequalities_table_data!W61=-999,"NA",IF(inequalities_table_data!W61&gt;99, "&gt;99", IF(inequalities_table_data!W61&lt;1, "&lt;1",inequalities_table_data!W61 ))), "-")</f>
        <v>92.602580000000003</v>
      </c>
      <c r="X63" s="240">
        <f>IF(ISNUMBER(inequalities_table_data!X61), IF(inequalities_table_data!X61=-999,"NA",IF(inequalities_table_data!X61&gt;99, "&gt;99", IF(inequalities_table_data!X61&lt;1, "&lt;1",inequalities_table_data!X61 ))), "-")</f>
        <v>3.6553700000000005</v>
      </c>
      <c r="Y63" s="240">
        <f>IF(ISNUMBER(inequalities_table_data!Y61), IF(inequalities_table_data!Y61=-999,"NA",IF(inequalities_table_data!Y61&gt;99, "&gt;99", IF(inequalities_table_data!Y61&lt;1, "&lt;1",inequalities_table_data!Y61 ))), "-")</f>
        <v>3.5352800000000002</v>
      </c>
      <c r="Z63" s="240" t="str">
        <f>IF(ISNUMBER(inequalities_table_data!Z61), IF(inequalities_table_data!Z61=-999,"NA",IF(inequalities_table_data!Z61&gt;99, "&gt;99", IF(inequalities_table_data!Z61&lt;1, "&lt;1",inequalities_table_data!Z61 ))), "-")</f>
        <v>&lt;1</v>
      </c>
      <c r="AA63" s="242">
        <f>IF(ISNUMBER(inequalities_table_data!AA61), IF(inequalities_table_data!AA61=-999,"NA",IF(inequalities_table_data!AA61&gt;99, "&gt;99", IF(inequalities_table_data!AA61&lt;1, "&lt;1",inequalities_table_data!AA61 ))), "-")</f>
        <v>46.156147003173828</v>
      </c>
      <c r="AB63" s="240">
        <f>IF(ISNUMBER(inequalities_table_data!AB61), IF(inequalities_table_data!AB61=-999,"NA",IF(inequalities_table_data!AB61&gt;99, "&gt;99", IF(inequalities_table_data!AB61&lt;1, "&lt;1",inequalities_table_data!AB61 ))), "-")</f>
        <v>2.550403356552124</v>
      </c>
      <c r="AC63" s="240">
        <f>IF(ISNUMBER(inequalities_table_data!AC61), IF(inequalities_table_data!AC61=-999,"NA",IF(inequalities_table_data!AC61&gt;99, "&gt;99", IF(inequalities_table_data!AC61&lt;1, "&lt;1",inequalities_table_data!AC61 ))), "-")</f>
        <v>1.2934491634368896</v>
      </c>
    </row>
    <row r="64" x14ac:dyDescent="0.25">
      <c r="A64" s="347" t="str">
        <f>inequalities_table_data!A62</f>
        <v>Guinea</v>
      </c>
      <c r="B64" s="348">
        <f>inequalities_table_data!B62</f>
        <v>2000</v>
      </c>
      <c r="C64" s="238" t="str">
        <f>inequalities_table_data!C62</f>
        <v>Poorest</v>
      </c>
      <c r="D64" s="239">
        <f>IF(ISNUMBER(inequalities_table_data!D62), IF(inequalities_table_data!D62=-999,"NA",IF(inequalities_table_data!D62&gt;99, "&gt;99", IF(inequalities_table_data!D62&lt;1, "&lt;1",inequalities_table_data!D62 ))), "-")</f>
        <v>45.543410000000002</v>
      </c>
      <c r="E64" s="240">
        <f>IF(ISNUMBER(inequalities_table_data!E62), IF(inequalities_table_data!E62=-999,"NA",IF(inequalities_table_data!E62&gt;99, "&gt;99", IF(inequalities_table_data!E62&lt;1, "&lt;1",inequalities_table_data!E62 ))), "-")</f>
        <v>6.855830000000001</v>
      </c>
      <c r="F64" s="240">
        <f>IF(ISNUMBER(inequalities_table_data!F62), IF(inequalities_table_data!F62=-999,"NA",IF(inequalities_table_data!F62&gt;99, "&gt;99", IF(inequalities_table_data!F62&lt;1, "&lt;1",inequalities_table_data!F62 ))), "-")</f>
        <v>21.502470000000002</v>
      </c>
      <c r="G64" s="240">
        <f>IF(ISNUMBER(inequalities_table_data!G62), IF(inequalities_table_data!G62=-999,"NA",IF(inequalities_table_data!G62&gt;99, "&gt;99", IF(inequalities_table_data!G62&lt;1, "&lt;1",inequalities_table_data!G62 ))), "-")</f>
        <v>26.098290000000002</v>
      </c>
      <c r="H64" s="241">
        <f>IF(ISNUMBER(inequalities_table_data!H62), IF(inequalities_table_data!H62=-999,"NA",IF(inequalities_table_data!H62&gt;99, "&gt;99", IF(inequalities_table_data!H62&lt;1, "&lt;1",inequalities_table_data!H62 ))), "-")</f>
        <v>3.5701100000000001</v>
      </c>
      <c r="I64" s="240">
        <f>IF(ISNUMBER(inequalities_table_data!I62), IF(inequalities_table_data!I62=-999,"NA",IF(inequalities_table_data!I62&gt;99, "&gt;99", IF(inequalities_table_data!I62&lt;1, "&lt;1",inequalities_table_data!I62 ))), "-")</f>
        <v>3.2252000000000001</v>
      </c>
      <c r="J64" s="240">
        <f>IF(ISNUMBER(inequalities_table_data!J62), IF(inequalities_table_data!J62=-999,"NA",IF(inequalities_table_data!J62&gt;99, "&gt;99", IF(inequalities_table_data!J62&lt;1, "&lt;1",inequalities_table_data!J62 ))), "-")</f>
        <v>45.425380000000004</v>
      </c>
      <c r="K64" s="240">
        <f>IF(ISNUMBER(inequalities_table_data!K62), IF(inequalities_table_data!K62=-999,"NA",IF(inequalities_table_data!K62&gt;99, "&gt;99", IF(inequalities_table_data!K62&lt;1, "&lt;1",inequalities_table_data!K62 ))), "-")</f>
        <v>47.779310000000002</v>
      </c>
      <c r="L64" s="242" t="str">
        <f>IF(ISNUMBER(inequalities_table_data!L62), IF(inequalities_table_data!L62=-999,"NA",IF(inequalities_table_data!L62&gt;99, "&gt;99", IF(inequalities_table_data!L62&lt;1, "&lt;1",inequalities_table_data!L62 ))), "-")</f>
        <v>-</v>
      </c>
      <c r="M64" s="240" t="str">
        <f>IF(ISNUMBER(inequalities_table_data!M62), IF(inequalities_table_data!M62=-999,"NA",IF(inequalities_table_data!M62&gt;99, "&gt;99", IF(inequalities_table_data!M62&lt;1, "&lt;1",inequalities_table_data!M62 ))), "-")</f>
        <v>-</v>
      </c>
      <c r="N64" s="240" t="str">
        <f>IF(ISNUMBER(inequalities_table_data!N62), IF(inequalities_table_data!N62=-999,"NA",IF(inequalities_table_data!N62&gt;99, "&gt;99", IF(inequalities_table_data!N62&lt;1, "&lt;1",inequalities_table_data!N62 ))), "-")</f>
        <v>-</v>
      </c>
      <c r="P64" s="347" t="str">
        <f>inequalities_table_data!P62</f>
        <v>Guinea</v>
      </c>
      <c r="Q64" s="348">
        <f>inequalities_table_data!Q62</f>
        <v>2017</v>
      </c>
      <c r="R64" s="238" t="str">
        <f>inequalities_table_data!R62</f>
        <v>Poorest</v>
      </c>
      <c r="S64" s="239">
        <f>IF(ISNUMBER(inequalities_table_data!S62), IF(inequalities_table_data!S62=-999,"NA",IF(inequalities_table_data!S62&gt;99, "&gt;99", IF(inequalities_table_data!S62&lt;1, "&lt;1",inequalities_table_data!S62 ))), "-")</f>
        <v>56.558050000000001</v>
      </c>
      <c r="T64" s="240">
        <f>IF(ISNUMBER(inequalities_table_data!T62), IF(inequalities_table_data!T62=-999,"NA",IF(inequalities_table_data!T62&gt;99, "&gt;99", IF(inequalities_table_data!T62&lt;1, "&lt;1",inequalities_table_data!T62 ))), "-")</f>
        <v>8.513910000000001</v>
      </c>
      <c r="U64" s="240">
        <f>IF(ISNUMBER(inequalities_table_data!U62), IF(inequalities_table_data!U62=-999,"NA",IF(inequalities_table_data!U62&gt;99, "&gt;99", IF(inequalities_table_data!U62&lt;1, "&lt;1",inequalities_table_data!U62 ))), "-")</f>
        <v>18.568340000000003</v>
      </c>
      <c r="V64" s="240">
        <f>IF(ISNUMBER(inequalities_table_data!V62), IF(inequalities_table_data!V62=-999,"NA",IF(inequalities_table_data!V62&gt;99, "&gt;99", IF(inequalities_table_data!V62&lt;1, "&lt;1",inequalities_table_data!V62 ))), "-")</f>
        <v>16.3597</v>
      </c>
      <c r="W64" s="241">
        <f>IF(ISNUMBER(inequalities_table_data!W62), IF(inequalities_table_data!W62=-999,"NA",IF(inequalities_table_data!W62&gt;99, "&gt;99", IF(inequalities_table_data!W62&lt;1, "&lt;1",inequalities_table_data!W62 ))), "-")</f>
        <v>8.1746800000000004</v>
      </c>
      <c r="X64" s="240">
        <f>IF(ISNUMBER(inequalities_table_data!X62), IF(inequalities_table_data!X62=-999,"NA",IF(inequalities_table_data!X62&gt;99, "&gt;99", IF(inequalities_table_data!X62&lt;1, "&lt;1",inequalities_table_data!X62 ))), "-")</f>
        <v>7.3849000000000009</v>
      </c>
      <c r="Y64" s="240">
        <f>IF(ISNUMBER(inequalities_table_data!Y62), IF(inequalities_table_data!Y62=-999,"NA",IF(inequalities_table_data!Y62&gt;99, "&gt;99", IF(inequalities_table_data!Y62&lt;1, "&lt;1",inequalities_table_data!Y62 ))), "-")</f>
        <v>56.276570000000007</v>
      </c>
      <c r="Z64" s="240">
        <f>IF(ISNUMBER(inequalities_table_data!Z62), IF(inequalities_table_data!Z62=-999,"NA",IF(inequalities_table_data!Z62&gt;99, "&gt;99", IF(inequalities_table_data!Z62&lt;1, "&lt;1",inequalities_table_data!Z62 ))), "-")</f>
        <v>28.163850000000004</v>
      </c>
      <c r="AA64" s="242">
        <f>IF(ISNUMBER(inequalities_table_data!AA62), IF(inequalities_table_data!AA62=-999,"NA",IF(inequalities_table_data!AA62&gt;99, "&gt;99", IF(inequalities_table_data!AA62&lt;1, "&lt;1",inequalities_table_data!AA62 ))), "-")</f>
        <v>5.6360483169555664</v>
      </c>
      <c r="AB64" s="240">
        <f>IF(ISNUMBER(inequalities_table_data!AB62), IF(inequalities_table_data!AB62=-999,"NA",IF(inequalities_table_data!AB62&gt;99, "&gt;99", IF(inequalities_table_data!AB62&lt;1, "&lt;1",inequalities_table_data!AB62 ))), "-")</f>
        <v>29.921903610229492</v>
      </c>
      <c r="AC64" s="240">
        <f>IF(ISNUMBER(inequalities_table_data!AC62), IF(inequalities_table_data!AC62=-999,"NA",IF(inequalities_table_data!AC62&gt;99, "&gt;99", IF(inequalities_table_data!AC62&lt;1, "&lt;1",inequalities_table_data!AC62 ))), "-")</f>
        <v>64.442047119140625</v>
      </c>
    </row>
    <row r="65" x14ac:dyDescent="0.25">
      <c r="A65" s="347" t="str">
        <f>inequalities_table_data!A63</f>
        <v>Guinea</v>
      </c>
      <c r="B65" s="348">
        <f>inequalities_table_data!B63</f>
        <v>2000</v>
      </c>
      <c r="C65" s="238" t="str">
        <f>inequalities_table_data!C63</f>
        <v>Richest</v>
      </c>
      <c r="D65" s="239">
        <f>IF(ISNUMBER(inequalities_table_data!D63), IF(inequalities_table_data!D63=-999,"NA",IF(inequalities_table_data!D63&gt;99, "&gt;99", IF(inequalities_table_data!D63&lt;1, "&lt;1",inequalities_table_data!D63 ))), "-")</f>
        <v>88.909140000000008</v>
      </c>
      <c r="E65" s="240">
        <f>IF(ISNUMBER(inequalities_table_data!E63), IF(inequalities_table_data!E63=-999,"NA",IF(inequalities_table_data!E63&gt;99, "&gt;99", IF(inequalities_table_data!E63&lt;1, "&lt;1",inequalities_table_data!E63 ))), "-")</f>
        <v>4.4507900000000005</v>
      </c>
      <c r="F65" s="240">
        <f>IF(ISNUMBER(inequalities_table_data!F63), IF(inequalities_table_data!F63=-999,"NA",IF(inequalities_table_data!F63&gt;99, "&gt;99", IF(inequalities_table_data!F63&lt;1, "&lt;1",inequalities_table_data!F63 ))), "-")</f>
        <v>5.6197900000000001</v>
      </c>
      <c r="G65" s="240">
        <f>IF(ISNUMBER(inequalities_table_data!G63), IF(inequalities_table_data!G63=-999,"NA",IF(inequalities_table_data!G63&gt;99, "&gt;99", IF(inequalities_table_data!G63&lt;1, "&lt;1",inequalities_table_data!G63 ))), "-")</f>
        <v>1.0202800000000001</v>
      </c>
      <c r="H65" s="241">
        <f>IF(ISNUMBER(inequalities_table_data!H63), IF(inequalities_table_data!H63=-999,"NA",IF(inequalities_table_data!H63&gt;99, "&gt;99", IF(inequalities_table_data!H63&lt;1, "&lt;1",inequalities_table_data!H63 ))), "-")</f>
        <v>39.222270000000002</v>
      </c>
      <c r="I65" s="240">
        <f>IF(ISNUMBER(inequalities_table_data!I63), IF(inequalities_table_data!I63=-999,"NA",IF(inequalities_table_data!I63&gt;99, "&gt;99", IF(inequalities_table_data!I63&lt;1, "&lt;1",inequalities_table_data!I63 ))), "-")</f>
        <v>30.893020000000003</v>
      </c>
      <c r="J65" s="240">
        <f>IF(ISNUMBER(inequalities_table_data!J63), IF(inequalities_table_data!J63=-999,"NA",IF(inequalities_table_data!J63&gt;99, "&gt;99", IF(inequalities_table_data!J63&lt;1, "&lt;1",inequalities_table_data!J63 ))), "-")</f>
        <v>29.025490000000001</v>
      </c>
      <c r="K65" s="240" t="str">
        <f>IF(ISNUMBER(inequalities_table_data!K63), IF(inequalities_table_data!K63=-999,"NA",IF(inequalities_table_data!K63&gt;99, "&gt;99", IF(inequalities_table_data!K63&lt;1, "&lt;1",inequalities_table_data!K63 ))), "-")</f>
        <v>&lt;1</v>
      </c>
      <c r="L65" s="242" t="str">
        <f>IF(ISNUMBER(inequalities_table_data!L63), IF(inequalities_table_data!L63=-999,"NA",IF(inequalities_table_data!L63&gt;99, "&gt;99", IF(inequalities_table_data!L63&lt;1, "&lt;1",inequalities_table_data!L63 ))), "-")</f>
        <v>-</v>
      </c>
      <c r="M65" s="240" t="str">
        <f>IF(ISNUMBER(inequalities_table_data!M63), IF(inequalities_table_data!M63=-999,"NA",IF(inequalities_table_data!M63&gt;99, "&gt;99", IF(inequalities_table_data!M63&lt;1, "&lt;1",inequalities_table_data!M63 ))), "-")</f>
        <v>-</v>
      </c>
      <c r="N65" s="240" t="str">
        <f>IF(ISNUMBER(inequalities_table_data!N63), IF(inequalities_table_data!N63=-999,"NA",IF(inequalities_table_data!N63&gt;99, "&gt;99", IF(inequalities_table_data!N63&lt;1, "&lt;1",inequalities_table_data!N63 ))), "-")</f>
        <v>-</v>
      </c>
      <c r="P65" s="347" t="str">
        <f>inequalities_table_data!P63</f>
        <v>Guinea</v>
      </c>
      <c r="Q65" s="348">
        <f>inequalities_table_data!Q63</f>
        <v>2017</v>
      </c>
      <c r="R65" s="238" t="str">
        <f>inequalities_table_data!R63</f>
        <v>Richest</v>
      </c>
      <c r="S65" s="239">
        <f>IF(ISNUMBER(inequalities_table_data!S63), IF(inequalities_table_data!S63=-999,"NA",IF(inequalities_table_data!S63&gt;99, "&gt;99", IF(inequalities_table_data!S63&lt;1, "&lt;1",inequalities_table_data!S63 ))), "-")</f>
        <v>95.23266000000001</v>
      </c>
      <c r="T65" s="240">
        <f>IF(ISNUMBER(inequalities_table_data!T63), IF(inequalities_table_data!T63=-999,"NA",IF(inequalities_table_data!T63&gt;99, "&gt;99", IF(inequalities_table_data!T63&lt;1, "&lt;1",inequalities_table_data!T63 ))), "-")</f>
        <v>4.7673400000000008</v>
      </c>
      <c r="U65" s="240" t="str">
        <f>IF(ISNUMBER(inequalities_table_data!U63), IF(inequalities_table_data!U63=-999,"NA",IF(inequalities_table_data!U63&gt;99, "&gt;99", IF(inequalities_table_data!U63&lt;1, "&lt;1",inequalities_table_data!U63 ))), "-")</f>
        <v>&lt;1</v>
      </c>
      <c r="V65" s="240" t="str">
        <f>IF(ISNUMBER(inequalities_table_data!V63), IF(inequalities_table_data!V63=-999,"NA",IF(inequalities_table_data!V63&gt;99, "&gt;99", IF(inequalities_table_data!V63&lt;1, "&lt;1",inequalities_table_data!V63 ))), "-")</f>
        <v>&lt;1</v>
      </c>
      <c r="W65" s="241">
        <f>IF(ISNUMBER(inequalities_table_data!W63), IF(inequalities_table_data!W63=-999,"NA",IF(inequalities_table_data!W63&gt;99, "&gt;99", IF(inequalities_table_data!W63&lt;1, "&lt;1",inequalities_table_data!W63 ))), "-")</f>
        <v>54.843260000000008</v>
      </c>
      <c r="X65" s="240">
        <f>IF(ISNUMBER(inequalities_table_data!X63), IF(inequalities_table_data!X63=-999,"NA",IF(inequalities_table_data!X63&gt;99, "&gt;99", IF(inequalities_table_data!X63&lt;1, "&lt;1",inequalities_table_data!X63 ))), "-")</f>
        <v>43.196740000000005</v>
      </c>
      <c r="Y65" s="240">
        <f>IF(ISNUMBER(inequalities_table_data!Y63), IF(inequalities_table_data!Y63=-999,"NA",IF(inequalities_table_data!Y63&gt;99, "&gt;99", IF(inequalities_table_data!Y63&lt;1, "&lt;1",inequalities_table_data!Y63 ))), "-")</f>
        <v>1.9600000000000002</v>
      </c>
      <c r="Z65" s="240" t="str">
        <f>IF(ISNUMBER(inequalities_table_data!Z63), IF(inequalities_table_data!Z63=-999,"NA",IF(inequalities_table_data!Z63&gt;99, "&gt;99", IF(inequalities_table_data!Z63&lt;1, "&lt;1",inequalities_table_data!Z63 ))), "-")</f>
        <v>&lt;1</v>
      </c>
      <c r="AA65" s="242">
        <f>IF(ISNUMBER(inequalities_table_data!AA63), IF(inequalities_table_data!AA63=-999,"NA",IF(inequalities_table_data!AA63&gt;99, "&gt;99", IF(inequalities_table_data!AA63&lt;1, "&lt;1",inequalities_table_data!AA63 ))), "-")</f>
        <v>29.716407775878906</v>
      </c>
      <c r="AB65" s="240">
        <f>IF(ISNUMBER(inequalities_table_data!AB63), IF(inequalities_table_data!AB63=-999,"NA",IF(inequalities_table_data!AB63&gt;99, "&gt;99", IF(inequalities_table_data!AB63&lt;1, "&lt;1",inequalities_table_data!AB63 ))), "-")</f>
        <v>22.353937149047852</v>
      </c>
      <c r="AC65" s="240">
        <f>IF(ISNUMBER(inequalities_table_data!AC63), IF(inequalities_table_data!AC63=-999,"NA",IF(inequalities_table_data!AC63&gt;99, "&gt;99", IF(inequalities_table_data!AC63&lt;1, "&lt;1",inequalities_table_data!AC63 ))), "-")</f>
        <v>47.929656982421875</v>
      </c>
    </row>
    <row r="66" x14ac:dyDescent="0.25">
      <c r="A66" s="347" t="str">
        <f>inequalities_table_data!A64</f>
        <v>Guinea-Bissau</v>
      </c>
      <c r="B66" s="348">
        <f>inequalities_table_data!B64</f>
        <v>2000</v>
      </c>
      <c r="C66" s="238" t="str">
        <f>inequalities_table_data!C64</f>
        <v>Poorest</v>
      </c>
      <c r="D66" s="239">
        <f>IF(ISNUMBER(inequalities_table_data!D64), IF(inequalities_table_data!D64=-999,"NA",IF(inequalities_table_data!D64&gt;99, "&gt;99", IF(inequalities_table_data!D64&lt;1, "&lt;1",inequalities_table_data!D64 ))), "-")</f>
        <v>39.155560000000001</v>
      </c>
      <c r="E66" s="240">
        <f>IF(ISNUMBER(inequalities_table_data!E64), IF(inequalities_table_data!E64=-999,"NA",IF(inequalities_table_data!E64&gt;99, "&gt;99", IF(inequalities_table_data!E64&lt;1, "&lt;1",inequalities_table_data!E64 ))), "-")</f>
        <v>3.3040400000000001</v>
      </c>
      <c r="F66" s="240">
        <f>IF(ISNUMBER(inequalities_table_data!F64), IF(inequalities_table_data!F64=-999,"NA",IF(inequalities_table_data!F64&gt;99, "&gt;99", IF(inequalities_table_data!F64&lt;1, "&lt;1",inequalities_table_data!F64 ))), "-")</f>
        <v>54.203900000000004</v>
      </c>
      <c r="G66" s="240">
        <f>IF(ISNUMBER(inequalities_table_data!G64), IF(inequalities_table_data!G64=-999,"NA",IF(inequalities_table_data!G64&gt;99, "&gt;99", IF(inequalities_table_data!G64&lt;1, "&lt;1",inequalities_table_data!G64 ))), "-")</f>
        <v>3.3365100000000001</v>
      </c>
      <c r="H66" s="241">
        <f>IF(ISNUMBER(inequalities_table_data!H64), IF(inequalities_table_data!H64=-999,"NA",IF(inequalities_table_data!H64&gt;99, "&gt;99", IF(inequalities_table_data!H64&lt;1, "&lt;1",inequalities_table_data!H64 ))), "-")</f>
        <v>7.0715800000000009</v>
      </c>
      <c r="I66" s="240">
        <f>IF(ISNUMBER(inequalities_table_data!I64), IF(inequalities_table_data!I64=-999,"NA",IF(inequalities_table_data!I64&gt;99, "&gt;99", IF(inequalities_table_data!I64&lt;1, "&lt;1",inequalities_table_data!I64 ))), "-")</f>
        <v>4.4862200000000003</v>
      </c>
      <c r="J66" s="240">
        <f>IF(ISNUMBER(inequalities_table_data!J64), IF(inequalities_table_data!J64=-999,"NA",IF(inequalities_table_data!J64&gt;99, "&gt;99", IF(inequalities_table_data!J64&lt;1, "&lt;1",inequalities_table_data!J64 ))), "-")</f>
        <v>33.223820000000003</v>
      </c>
      <c r="K66" s="240">
        <f>IF(ISNUMBER(inequalities_table_data!K64), IF(inequalities_table_data!K64=-999,"NA",IF(inequalities_table_data!K64&gt;99, "&gt;99", IF(inequalities_table_data!K64&lt;1, "&lt;1",inequalities_table_data!K64 ))), "-")</f>
        <v>55.218380000000003</v>
      </c>
      <c r="L66" s="242" t="str">
        <f>IF(ISNUMBER(inequalities_table_data!L64), IF(inequalities_table_data!L64=-999,"NA",IF(inequalities_table_data!L64&gt;99, "&gt;99", IF(inequalities_table_data!L64&lt;1, "&lt;1",inequalities_table_data!L64 ))), "-")</f>
        <v>-</v>
      </c>
      <c r="M66" s="240" t="str">
        <f>IF(ISNUMBER(inequalities_table_data!M64), IF(inequalities_table_data!M64=-999,"NA",IF(inequalities_table_data!M64&gt;99, "&gt;99", IF(inequalities_table_data!M64&lt;1, "&lt;1",inequalities_table_data!M64 ))), "-")</f>
        <v>-</v>
      </c>
      <c r="N66" s="240" t="str">
        <f>IF(ISNUMBER(inequalities_table_data!N64), IF(inequalities_table_data!N64=-999,"NA",IF(inequalities_table_data!N64&gt;99, "&gt;99", IF(inequalities_table_data!N64&lt;1, "&lt;1",inequalities_table_data!N64 ))), "-")</f>
        <v>-</v>
      </c>
      <c r="P66" s="347" t="str">
        <f>inequalities_table_data!P64</f>
        <v>Guinea-Bissau</v>
      </c>
      <c r="Q66" s="348">
        <f>inequalities_table_data!Q64</f>
        <v>2017</v>
      </c>
      <c r="R66" s="238" t="str">
        <f>inequalities_table_data!R64</f>
        <v>Poorest</v>
      </c>
      <c r="S66" s="239">
        <f>IF(ISNUMBER(inequalities_table_data!S64), IF(inequalities_table_data!S64=-999,"NA",IF(inequalities_table_data!S64&gt;99, "&gt;99", IF(inequalities_table_data!S64&lt;1, "&lt;1",inequalities_table_data!S64 ))), "-")</f>
        <v>48.025010000000002</v>
      </c>
      <c r="T66" s="240">
        <f>IF(ISNUMBER(inequalities_table_data!T64), IF(inequalities_table_data!T64=-999,"NA",IF(inequalities_table_data!T64&gt;99, "&gt;99", IF(inequalities_table_data!T64&lt;1, "&lt;1",inequalities_table_data!T64 ))), "-")</f>
        <v>4.0524700000000005</v>
      </c>
      <c r="U66" s="240">
        <f>IF(ISNUMBER(inequalities_table_data!U64), IF(inequalities_table_data!U64=-999,"NA",IF(inequalities_table_data!U64&gt;99, "&gt;99", IF(inequalities_table_data!U64&lt;1, "&lt;1",inequalities_table_data!U64 ))), "-")</f>
        <v>47.203620000000001</v>
      </c>
      <c r="V66" s="240" t="str">
        <f>IF(ISNUMBER(inequalities_table_data!V64), IF(inequalities_table_data!V64=-999,"NA",IF(inequalities_table_data!V64&gt;99, "&gt;99", IF(inequalities_table_data!V64&lt;1, "&lt;1",inequalities_table_data!V64 ))), "-")</f>
        <v>&lt;1</v>
      </c>
      <c r="W66" s="241">
        <f>IF(ISNUMBER(inequalities_table_data!W64), IF(inequalities_table_data!W64=-999,"NA",IF(inequalities_table_data!W64&gt;99, "&gt;99", IF(inequalities_table_data!W64&lt;1, "&lt;1",inequalities_table_data!W64 ))), "-")</f>
        <v>8.3285100000000014</v>
      </c>
      <c r="X66" s="240">
        <f>IF(ISNUMBER(inequalities_table_data!X64), IF(inequalities_table_data!X64=-999,"NA",IF(inequalities_table_data!X64&gt;99, "&gt;99", IF(inequalities_table_data!X64&lt;1, "&lt;1",inequalities_table_data!X64 ))), "-")</f>
        <v>5.2836200000000009</v>
      </c>
      <c r="Y66" s="240">
        <f>IF(ISNUMBER(inequalities_table_data!Y64), IF(inequalities_table_data!Y64=-999,"NA",IF(inequalities_table_data!Y64&gt;99, "&gt;99", IF(inequalities_table_data!Y64&lt;1, "&lt;1",inequalities_table_data!Y64 ))), "-")</f>
        <v>33.383310000000002</v>
      </c>
      <c r="Z66" s="240">
        <f>IF(ISNUMBER(inequalities_table_data!Z64), IF(inequalities_table_data!Z64=-999,"NA",IF(inequalities_table_data!Z64&gt;99, "&gt;99", IF(inequalities_table_data!Z64&lt;1, "&lt;1",inequalities_table_data!Z64 ))), "-")</f>
        <v>53.004570000000001</v>
      </c>
      <c r="AA66" s="242">
        <f>IF(ISNUMBER(inequalities_table_data!AA64), IF(inequalities_table_data!AA64=-999,"NA",IF(inequalities_table_data!AA64&gt;99, "&gt;99", IF(inequalities_table_data!AA64&lt;1, "&lt;1",inequalities_table_data!AA64 ))), "-")</f>
        <v>6.2603168487548828</v>
      </c>
      <c r="AB66" s="240">
        <f>IF(ISNUMBER(inequalities_table_data!AB64), IF(inequalities_table_data!AB64=-999,"NA",IF(inequalities_table_data!AB64&gt;99, "&gt;99", IF(inequalities_table_data!AB64&lt;1, "&lt;1",inequalities_table_data!AB64 ))), "-")</f>
        <v>8.5395631790161133</v>
      </c>
      <c r="AC66" s="240" t="str">
        <f>IF(ISNUMBER(inequalities_table_data!AC64), IF(inequalities_table_data!AC64=-999,"NA",IF(inequalities_table_data!AC64&gt;99, "&gt;99", IF(inequalities_table_data!AC64&lt;1, "&lt;1",inequalities_table_data!AC64 ))), "-")</f>
        <v>&gt;99</v>
      </c>
    </row>
    <row r="67" x14ac:dyDescent="0.25">
      <c r="A67" s="347" t="str">
        <f>inequalities_table_data!A65</f>
        <v>Guinea-Bissau</v>
      </c>
      <c r="B67" s="348">
        <f>inequalities_table_data!B65</f>
        <v>2000</v>
      </c>
      <c r="C67" s="238" t="str">
        <f>inequalities_table_data!C65</f>
        <v>Richest</v>
      </c>
      <c r="D67" s="239">
        <f>IF(ISNUMBER(inequalities_table_data!D65), IF(inequalities_table_data!D65=-999,"NA",IF(inequalities_table_data!D65&gt;99, "&gt;99", IF(inequalities_table_data!D65&lt;1, "&lt;1",inequalities_table_data!D65 ))), "-")</f>
        <v>83.941750000000013</v>
      </c>
      <c r="E67" s="240">
        <f>IF(ISNUMBER(inequalities_table_data!E65), IF(inequalities_table_data!E65=-999,"NA",IF(inequalities_table_data!E65&gt;99, "&gt;99", IF(inequalities_table_data!E65&lt;1, "&lt;1",inequalities_table_data!E65 ))), "-")</f>
        <v>3.8880200000000005</v>
      </c>
      <c r="F67" s="240">
        <f>IF(ISNUMBER(inequalities_table_data!F65), IF(inequalities_table_data!F65=-999,"NA",IF(inequalities_table_data!F65&gt;99, "&gt;99", IF(inequalities_table_data!F65&lt;1, "&lt;1",inequalities_table_data!F65 ))), "-")</f>
        <v>11.58722</v>
      </c>
      <c r="G67" s="240" t="str">
        <f>IF(ISNUMBER(inequalities_table_data!G65), IF(inequalities_table_data!G65=-999,"NA",IF(inequalities_table_data!G65&gt;99, "&gt;99", IF(inequalities_table_data!G65&lt;1, "&lt;1",inequalities_table_data!G65 ))), "-")</f>
        <v>&lt;1</v>
      </c>
      <c r="H67" s="241">
        <f>IF(ISNUMBER(inequalities_table_data!H65), IF(inequalities_table_data!H65=-999,"NA",IF(inequalities_table_data!H65&gt;99, "&gt;99", IF(inequalities_table_data!H65&lt;1, "&lt;1",inequalities_table_data!H65 ))), "-")</f>
        <v>26.468110000000003</v>
      </c>
      <c r="I67" s="240">
        <f>IF(ISNUMBER(inequalities_table_data!I65), IF(inequalities_table_data!I65=-999,"NA",IF(inequalities_table_data!I65&gt;99, "&gt;99", IF(inequalities_table_data!I65&lt;1, "&lt;1",inequalities_table_data!I65 ))), "-")</f>
        <v>22.426100000000002</v>
      </c>
      <c r="J67" s="240">
        <f>IF(ISNUMBER(inequalities_table_data!J65), IF(inequalities_table_data!J65=-999,"NA",IF(inequalities_table_data!J65&gt;99, "&gt;99", IF(inequalities_table_data!J65&lt;1, "&lt;1",inequalities_table_data!J65 ))), "-")</f>
        <v>49.951380000000007</v>
      </c>
      <c r="K67" s="240">
        <f>IF(ISNUMBER(inequalities_table_data!K65), IF(inequalities_table_data!K65=-999,"NA",IF(inequalities_table_data!K65&gt;99, "&gt;99", IF(inequalities_table_data!K65&lt;1, "&lt;1",inequalities_table_data!K65 ))), "-")</f>
        <v>1.1544000000000001</v>
      </c>
      <c r="L67" s="242" t="str">
        <f>IF(ISNUMBER(inequalities_table_data!L65), IF(inequalities_table_data!L65=-999,"NA",IF(inequalities_table_data!L65&gt;99, "&gt;99", IF(inequalities_table_data!L65&lt;1, "&lt;1",inequalities_table_data!L65 ))), "-")</f>
        <v>-</v>
      </c>
      <c r="M67" s="240" t="str">
        <f>IF(ISNUMBER(inequalities_table_data!M65), IF(inequalities_table_data!M65=-999,"NA",IF(inequalities_table_data!M65&gt;99, "&gt;99", IF(inequalities_table_data!M65&lt;1, "&lt;1",inequalities_table_data!M65 ))), "-")</f>
        <v>-</v>
      </c>
      <c r="N67" s="240" t="str">
        <f>IF(ISNUMBER(inequalities_table_data!N65), IF(inequalities_table_data!N65=-999,"NA",IF(inequalities_table_data!N65&gt;99, "&gt;99", IF(inequalities_table_data!N65&lt;1, "&lt;1",inequalities_table_data!N65 ))), "-")</f>
        <v>-</v>
      </c>
      <c r="P67" s="347" t="str">
        <f>inequalities_table_data!P65</f>
        <v>Guinea-Bissau</v>
      </c>
      <c r="Q67" s="348">
        <f>inequalities_table_data!Q65</f>
        <v>2017</v>
      </c>
      <c r="R67" s="238" t="str">
        <f>inequalities_table_data!R65</f>
        <v>Richest</v>
      </c>
      <c r="S67" s="239">
        <f>IF(ISNUMBER(inequalities_table_data!S65), IF(inequalities_table_data!S65=-999,"NA",IF(inequalities_table_data!S65&gt;99, "&gt;99", IF(inequalities_table_data!S65&lt;1, "&lt;1",inequalities_table_data!S65 ))), "-")</f>
        <v>89.387670000000014</v>
      </c>
      <c r="T67" s="240">
        <f>IF(ISNUMBER(inequalities_table_data!T65), IF(inequalities_table_data!T65=-999,"NA",IF(inequalities_table_data!T65&gt;99, "&gt;99", IF(inequalities_table_data!T65&lt;1, "&lt;1",inequalities_table_data!T65 ))), "-")</f>
        <v>4.1402700000000001</v>
      </c>
      <c r="U67" s="240">
        <f>IF(ISNUMBER(inequalities_table_data!U65), IF(inequalities_table_data!U65=-999,"NA",IF(inequalities_table_data!U65&gt;99, "&gt;99", IF(inequalities_table_data!U65&lt;1, "&lt;1",inequalities_table_data!U65 ))), "-")</f>
        <v>6.4720600000000008</v>
      </c>
      <c r="V67" s="240" t="str">
        <f>IF(ISNUMBER(inequalities_table_data!V65), IF(inequalities_table_data!V65=-999,"NA",IF(inequalities_table_data!V65&gt;99, "&gt;99", IF(inequalities_table_data!V65&lt;1, "&lt;1",inequalities_table_data!V65 ))), "-")</f>
        <v>&lt;1</v>
      </c>
      <c r="W67" s="241">
        <f>IF(ISNUMBER(inequalities_table_data!W65), IF(inequalities_table_data!W65=-999,"NA",IF(inequalities_table_data!W65&gt;99, "&gt;99", IF(inequalities_table_data!W65&lt;1, "&lt;1",inequalities_table_data!W65 ))), "-")</f>
        <v>43.549020000000006</v>
      </c>
      <c r="X67" s="240">
        <f>IF(ISNUMBER(inequalities_table_data!X65), IF(inequalities_table_data!X65=-999,"NA",IF(inequalities_table_data!X65&gt;99, "&gt;99", IF(inequalities_table_data!X65&lt;1, "&lt;1",inequalities_table_data!X65 ))), "-")</f>
        <v>36.898530000000001</v>
      </c>
      <c r="Y67" s="240">
        <f>IF(ISNUMBER(inequalities_table_data!Y65), IF(inequalities_table_data!Y65=-999,"NA",IF(inequalities_table_data!Y65&gt;99, "&gt;99", IF(inequalities_table_data!Y65&lt;1, "&lt;1",inequalities_table_data!Y65 ))), "-")</f>
        <v>19.55245</v>
      </c>
      <c r="Z67" s="240" t="str">
        <f>IF(ISNUMBER(inequalities_table_data!Z65), IF(inequalities_table_data!Z65=-999,"NA",IF(inequalities_table_data!Z65&gt;99, "&gt;99", IF(inequalities_table_data!Z65&lt;1, "&lt;1",inequalities_table_data!Z65 ))), "-")</f>
        <v>&lt;1</v>
      </c>
      <c r="AA67" s="242">
        <f>IF(ISNUMBER(inequalities_table_data!AA65), IF(inequalities_table_data!AA65=-999,"NA",IF(inequalities_table_data!AA65&gt;99, "&gt;99", IF(inequalities_table_data!AA65&lt;1, "&lt;1",inequalities_table_data!AA65 ))), "-")</f>
        <v>19.248397827148438</v>
      </c>
      <c r="AB67" s="240">
        <f>IF(ISNUMBER(inequalities_table_data!AB65), IF(inequalities_table_data!AB65=-999,"NA",IF(inequalities_table_data!AB65&gt;99, "&gt;99", IF(inequalities_table_data!AB65&lt;1, "&lt;1",inequalities_table_data!AB65 ))), "-")</f>
        <v>11.65977954864502</v>
      </c>
      <c r="AC67" s="240">
        <f>IF(ISNUMBER(inequalities_table_data!AC65), IF(inequalities_table_data!AC65=-999,"NA",IF(inequalities_table_data!AC65&gt;99, "&gt;99", IF(inequalities_table_data!AC65&lt;1, "&lt;1",inequalities_table_data!AC65 ))), "-")</f>
        <v>83.377540588378906</v>
      </c>
    </row>
    <row r="68" x14ac:dyDescent="0.25">
      <c r="A68" s="347" t="str">
        <f>inequalities_table_data!A66</f>
        <v>Guyana</v>
      </c>
      <c r="B68" s="348">
        <f>inequalities_table_data!B66</f>
        <v>2000</v>
      </c>
      <c r="C68" s="238" t="str">
        <f>inequalities_table_data!C66</f>
        <v>Poorest</v>
      </c>
      <c r="D68" s="239">
        <f>IF(ISNUMBER(inequalities_table_data!D66), IF(inequalities_table_data!D66=-999,"NA",IF(inequalities_table_data!D66&gt;99, "&gt;99", IF(inequalities_table_data!D66&lt;1, "&lt;1",inequalities_table_data!D66 ))), "-")</f>
        <v>67.438540000000003</v>
      </c>
      <c r="E68" s="240" t="str">
        <f>IF(ISNUMBER(inequalities_table_data!E66), IF(inequalities_table_data!E66=-999,"NA",IF(inequalities_table_data!E66&gt;99, "&gt;99", IF(inequalities_table_data!E66&lt;1, "&lt;1",inequalities_table_data!E66 ))), "-")</f>
        <v>&lt;1</v>
      </c>
      <c r="F68" s="240">
        <f>IF(ISNUMBER(inequalities_table_data!F66), IF(inequalities_table_data!F66=-999,"NA",IF(inequalities_table_data!F66&gt;99, "&gt;99", IF(inequalities_table_data!F66&lt;1, "&lt;1",inequalities_table_data!F66 ))), "-")</f>
        <v>9.8159600000000005</v>
      </c>
      <c r="G68" s="240">
        <f>IF(ISNUMBER(inequalities_table_data!G66), IF(inequalities_table_data!G66=-999,"NA",IF(inequalities_table_data!G66&gt;99, "&gt;99", IF(inequalities_table_data!G66&lt;1, "&lt;1",inequalities_table_data!G66 ))), "-")</f>
        <v>22.045960000000001</v>
      </c>
      <c r="H68" s="241">
        <f>IF(ISNUMBER(inequalities_table_data!H66), IF(inequalities_table_data!H66=-999,"NA",IF(inequalities_table_data!H66&gt;99, "&gt;99", IF(inequalities_table_data!H66&lt;1, "&lt;1",inequalities_table_data!H66 ))), "-")</f>
        <v>55.964650000000006</v>
      </c>
      <c r="I68" s="240">
        <f>IF(ISNUMBER(inequalities_table_data!I66), IF(inequalities_table_data!I66=-999,"NA",IF(inequalities_table_data!I66&gt;99, "&gt;99", IF(inequalities_table_data!I66&lt;1, "&lt;1",inequalities_table_data!I66 ))), "-")</f>
        <v>10.990730000000001</v>
      </c>
      <c r="J68" s="240">
        <f>IF(ISNUMBER(inequalities_table_data!J66), IF(inequalities_table_data!J66=-999,"NA",IF(inequalities_table_data!J66&gt;99, "&gt;99", IF(inequalities_table_data!J66&lt;1, "&lt;1",inequalities_table_data!J66 ))), "-")</f>
        <v>27.246940000000002</v>
      </c>
      <c r="K68" s="240">
        <f>IF(ISNUMBER(inequalities_table_data!K66), IF(inequalities_table_data!K66=-999,"NA",IF(inequalities_table_data!K66&gt;99, "&gt;99", IF(inequalities_table_data!K66&lt;1, "&lt;1",inequalities_table_data!K66 ))), "-")</f>
        <v>5.7976800000000006</v>
      </c>
      <c r="L68" s="242" t="str">
        <f>IF(ISNUMBER(inequalities_table_data!L66), IF(inequalities_table_data!L66=-999,"NA",IF(inequalities_table_data!L66&gt;99, "&gt;99", IF(inequalities_table_data!L66&lt;1, "&lt;1",inequalities_table_data!L66 ))), "-")</f>
        <v>-</v>
      </c>
      <c r="M68" s="240" t="str">
        <f>IF(ISNUMBER(inequalities_table_data!M66), IF(inequalities_table_data!M66=-999,"NA",IF(inequalities_table_data!M66&gt;99, "&gt;99", IF(inequalities_table_data!M66&lt;1, "&lt;1",inequalities_table_data!M66 ))), "-")</f>
        <v>-</v>
      </c>
      <c r="N68" s="240" t="str">
        <f>IF(ISNUMBER(inequalities_table_data!N66), IF(inequalities_table_data!N66=-999,"NA",IF(inequalities_table_data!N66&gt;99, "&gt;99", IF(inequalities_table_data!N66&lt;1, "&lt;1",inequalities_table_data!N66 ))), "-")</f>
        <v>-</v>
      </c>
      <c r="P68" s="347" t="str">
        <f>inequalities_table_data!P66</f>
        <v>Guyana</v>
      </c>
      <c r="Q68" s="348">
        <f>inequalities_table_data!Q66</f>
        <v>2017</v>
      </c>
      <c r="R68" s="238" t="str">
        <f>inequalities_table_data!R66</f>
        <v>Poorest</v>
      </c>
      <c r="S68" s="239">
        <f>IF(ISNUMBER(inequalities_table_data!S66), IF(inequalities_table_data!S66=-999,"NA",IF(inequalities_table_data!S66&gt;99, "&gt;99", IF(inequalities_table_data!S66&lt;1, "&lt;1",inequalities_table_data!S66 ))), "-")</f>
        <v>82.28</v>
      </c>
      <c r="T68" s="240" t="str">
        <f>IF(ISNUMBER(inequalities_table_data!T66), IF(inequalities_table_data!T66=-999,"NA",IF(inequalities_table_data!T66&gt;99, "&gt;99", IF(inequalities_table_data!T66&lt;1, "&lt;1",inequalities_table_data!T66 ))), "-")</f>
        <v>&lt;1</v>
      </c>
      <c r="U68" s="240">
        <f>IF(ISNUMBER(inequalities_table_data!U66), IF(inequalities_table_data!U66=-999,"NA",IF(inequalities_table_data!U66&gt;99, "&gt;99", IF(inequalities_table_data!U66&lt;1, "&lt;1",inequalities_table_data!U66 ))), "-")</f>
        <v>8.2186599999999999</v>
      </c>
      <c r="V68" s="240">
        <f>IF(ISNUMBER(inequalities_table_data!V66), IF(inequalities_table_data!V66=-999,"NA",IF(inequalities_table_data!V66&gt;99, "&gt;99", IF(inequalities_table_data!V66&lt;1, "&lt;1",inequalities_table_data!V66 ))), "-")</f>
        <v>8.6478400000000004</v>
      </c>
      <c r="W68" s="241">
        <f>IF(ISNUMBER(inequalities_table_data!W66), IF(inequalities_table_data!W66=-999,"NA",IF(inequalities_table_data!W66&gt;99, "&gt;99", IF(inequalities_table_data!W66&lt;1, "&lt;1",inequalities_table_data!W66 ))), "-")</f>
        <v>68.474130000000002</v>
      </c>
      <c r="X68" s="240">
        <f>IF(ISNUMBER(inequalities_table_data!X66), IF(inequalities_table_data!X66=-999,"NA",IF(inequalities_table_data!X66&gt;99, "&gt;99", IF(inequalities_table_data!X66&lt;1, "&lt;1",inequalities_table_data!X66 ))), "-")</f>
        <v>13.447430000000001</v>
      </c>
      <c r="Y68" s="240">
        <f>IF(ISNUMBER(inequalities_table_data!Y66), IF(inequalities_table_data!Y66=-999,"NA",IF(inequalities_table_data!Y66&gt;99, "&gt;99", IF(inequalities_table_data!Y66&lt;1, "&lt;1",inequalities_table_data!Y66 ))), "-")</f>
        <v>15.248470000000001</v>
      </c>
      <c r="Z68" s="240">
        <f>IF(ISNUMBER(inequalities_table_data!Z66), IF(inequalities_table_data!Z66=-999,"NA",IF(inequalities_table_data!Z66&gt;99, "&gt;99", IF(inequalities_table_data!Z66&lt;1, "&lt;1",inequalities_table_data!Z66 ))), "-")</f>
        <v>2.8299700000000003</v>
      </c>
      <c r="AA68" s="242">
        <f>IF(ISNUMBER(inequalities_table_data!AA66), IF(inequalities_table_data!AA66=-999,"NA",IF(inequalities_table_data!AA66&gt;99, "&gt;99", IF(inequalities_table_data!AA66&lt;1, "&lt;1",inequalities_table_data!AA66 ))), "-")</f>
        <v>62.171699523925781</v>
      </c>
      <c r="AB68" s="240">
        <f>IF(ISNUMBER(inequalities_table_data!AB66), IF(inequalities_table_data!AB66=-999,"NA",IF(inequalities_table_data!AB66&gt;99, "&gt;99", IF(inequalities_table_data!AB66&lt;1, "&lt;1",inequalities_table_data!AB66 ))), "-")</f>
        <v>19.003232955932617</v>
      </c>
      <c r="AC68" s="240">
        <f>IF(ISNUMBER(inequalities_table_data!AC66), IF(inequalities_table_data!AC66=-999,"NA",IF(inequalities_table_data!AC66&gt;99, "&gt;99", IF(inequalities_table_data!AC66&lt;1, "&lt;1",inequalities_table_data!AC66 ))), "-")</f>
        <v>18.825069427490234</v>
      </c>
    </row>
    <row r="69" x14ac:dyDescent="0.25">
      <c r="A69" s="347" t="str">
        <f>inequalities_table_data!A67</f>
        <v>Guyana</v>
      </c>
      <c r="B69" s="348">
        <f>inequalities_table_data!B67</f>
        <v>2000</v>
      </c>
      <c r="C69" s="238" t="str">
        <f>inequalities_table_data!C67</f>
        <v>Richest</v>
      </c>
      <c r="D69" s="239" t="str">
        <f>IF(ISNUMBER(inequalities_table_data!D67), IF(inequalities_table_data!D67=-999,"NA",IF(inequalities_table_data!D67&gt;99, "&gt;99", IF(inequalities_table_data!D67&lt;1, "&lt;1",inequalities_table_data!D67 ))), "-")</f>
        <v>&gt;99</v>
      </c>
      <c r="E69" s="240" t="str">
        <f>IF(ISNUMBER(inequalities_table_data!E67), IF(inequalities_table_data!E67=-999,"NA",IF(inequalities_table_data!E67&gt;99, "&gt;99", IF(inequalities_table_data!E67&lt;1, "&lt;1",inequalities_table_data!E67 ))), "-")</f>
        <v>&lt;1</v>
      </c>
      <c r="F69" s="240" t="str">
        <f>IF(ISNUMBER(inequalities_table_data!F67), IF(inequalities_table_data!F67=-999,"NA",IF(inequalities_table_data!F67&gt;99, "&gt;99", IF(inequalities_table_data!F67&lt;1, "&lt;1",inequalities_table_data!F67 ))), "-")</f>
        <v>&lt;1</v>
      </c>
      <c r="G69" s="240" t="str">
        <f>IF(ISNUMBER(inequalities_table_data!G67), IF(inequalities_table_data!G67=-999,"NA",IF(inequalities_table_data!G67&gt;99, "&gt;99", IF(inequalities_table_data!G67&lt;1, "&lt;1",inequalities_table_data!G67 ))), "-")</f>
        <v>&lt;1</v>
      </c>
      <c r="H69" s="241">
        <f>IF(ISNUMBER(inequalities_table_data!H67), IF(inequalities_table_data!H67=-999,"NA",IF(inequalities_table_data!H67&gt;99, "&gt;99", IF(inequalities_table_data!H67&lt;1, "&lt;1",inequalities_table_data!H67 ))), "-")</f>
        <v>93.649950000000004</v>
      </c>
      <c r="I69" s="240">
        <f>IF(ISNUMBER(inequalities_table_data!I67), IF(inequalities_table_data!I67=-999,"NA",IF(inequalities_table_data!I67&gt;99, "&gt;99", IF(inequalities_table_data!I67&lt;1, "&lt;1",inequalities_table_data!I67 ))), "-")</f>
        <v>3.7739900000000004</v>
      </c>
      <c r="J69" s="240">
        <f>IF(ISNUMBER(inequalities_table_data!J67), IF(inequalities_table_data!J67=-999,"NA",IF(inequalities_table_data!J67&gt;99, "&gt;99", IF(inequalities_table_data!J67&lt;1, "&lt;1",inequalities_table_data!J67 ))), "-")</f>
        <v>2.5760700000000001</v>
      </c>
      <c r="K69" s="240" t="str">
        <f>IF(ISNUMBER(inequalities_table_data!K67), IF(inequalities_table_data!K67=-999,"NA",IF(inequalities_table_data!K67&gt;99, "&gt;99", IF(inequalities_table_data!K67&lt;1, "&lt;1",inequalities_table_data!K67 ))), "-")</f>
        <v>&lt;1</v>
      </c>
      <c r="L69" s="242" t="str">
        <f>IF(ISNUMBER(inequalities_table_data!L67), IF(inequalities_table_data!L67=-999,"NA",IF(inequalities_table_data!L67&gt;99, "&gt;99", IF(inequalities_table_data!L67&lt;1, "&lt;1",inequalities_table_data!L67 ))), "-")</f>
        <v>-</v>
      </c>
      <c r="M69" s="240" t="str">
        <f>IF(ISNUMBER(inequalities_table_data!M67), IF(inequalities_table_data!M67=-999,"NA",IF(inequalities_table_data!M67&gt;99, "&gt;99", IF(inequalities_table_data!M67&lt;1, "&lt;1",inequalities_table_data!M67 ))), "-")</f>
        <v>-</v>
      </c>
      <c r="N69" s="240" t="str">
        <f>IF(ISNUMBER(inequalities_table_data!N67), IF(inequalities_table_data!N67=-999,"NA",IF(inequalities_table_data!N67&gt;99, "&gt;99", IF(inequalities_table_data!N67&lt;1, "&lt;1",inequalities_table_data!N67 ))), "-")</f>
        <v>-</v>
      </c>
      <c r="P69" s="347" t="str">
        <f>inequalities_table_data!P67</f>
        <v>Guyana</v>
      </c>
      <c r="Q69" s="348">
        <f>inequalities_table_data!Q67</f>
        <v>2017</v>
      </c>
      <c r="R69" s="238" t="str">
        <f>inequalities_table_data!R67</f>
        <v>Richest</v>
      </c>
      <c r="S69" s="239" t="str">
        <f>IF(ISNUMBER(inequalities_table_data!S67), IF(inequalities_table_data!S67=-999,"NA",IF(inequalities_table_data!S67&gt;99, "&gt;99", IF(inequalities_table_data!S67&lt;1, "&lt;1",inequalities_table_data!S67 ))), "-")</f>
        <v>&gt;99</v>
      </c>
      <c r="T69" s="240" t="str">
        <f>IF(ISNUMBER(inequalities_table_data!T67), IF(inequalities_table_data!T67=-999,"NA",IF(inequalities_table_data!T67&gt;99, "&gt;99", IF(inequalities_table_data!T67&lt;1, "&lt;1",inequalities_table_data!T67 ))), "-")</f>
        <v>&lt;1</v>
      </c>
      <c r="U69" s="240" t="str">
        <f>IF(ISNUMBER(inequalities_table_data!U67), IF(inequalities_table_data!U67=-999,"NA",IF(inequalities_table_data!U67&gt;99, "&gt;99", IF(inequalities_table_data!U67&lt;1, "&lt;1",inequalities_table_data!U67 ))), "-")</f>
        <v>&lt;1</v>
      </c>
      <c r="V69" s="240" t="str">
        <f>IF(ISNUMBER(inequalities_table_data!V67), IF(inequalities_table_data!V67=-999,"NA",IF(inequalities_table_data!V67&gt;99, "&gt;99", IF(inequalities_table_data!V67&lt;1, "&lt;1",inequalities_table_data!V67 ))), "-")</f>
        <v>&lt;1</v>
      </c>
      <c r="W69" s="241">
        <f>IF(ISNUMBER(inequalities_table_data!W67), IF(inequalities_table_data!W67=-999,"NA",IF(inequalities_table_data!W67&gt;99, "&gt;99", IF(inequalities_table_data!W67&lt;1, "&lt;1",inequalities_table_data!W67 ))), "-")</f>
        <v>95.898540000000011</v>
      </c>
      <c r="X69" s="240">
        <f>IF(ISNUMBER(inequalities_table_data!X67), IF(inequalities_table_data!X67=-999,"NA",IF(inequalities_table_data!X67&gt;99, "&gt;99", IF(inequalities_table_data!X67&lt;1, "&lt;1",inequalities_table_data!X67 ))), "-")</f>
        <v>3.8646100000000003</v>
      </c>
      <c r="Y69" s="240" t="str">
        <f>IF(ISNUMBER(inequalities_table_data!Y67), IF(inequalities_table_data!Y67=-999,"NA",IF(inequalities_table_data!Y67&gt;99, "&gt;99", IF(inequalities_table_data!Y67&lt;1, "&lt;1",inequalities_table_data!Y67 ))), "-")</f>
        <v>&lt;1</v>
      </c>
      <c r="Z69" s="240" t="str">
        <f>IF(ISNUMBER(inequalities_table_data!Z67), IF(inequalities_table_data!Z67=-999,"NA",IF(inequalities_table_data!Z67&gt;99, "&gt;99", IF(inequalities_table_data!Z67&lt;1, "&lt;1",inequalities_table_data!Z67 ))), "-")</f>
        <v>&lt;1</v>
      </c>
      <c r="AA69" s="242">
        <f>IF(ISNUMBER(inequalities_table_data!AA67), IF(inequalities_table_data!AA67=-999,"NA",IF(inequalities_table_data!AA67&gt;99, "&gt;99", IF(inequalities_table_data!AA67&lt;1, "&lt;1",inequalities_table_data!AA67 ))), "-")</f>
        <v>91.885696411132813</v>
      </c>
      <c r="AB69" s="240">
        <f>IF(ISNUMBER(inequalities_table_data!AB67), IF(inequalities_table_data!AB67=-999,"NA",IF(inequalities_table_data!AB67&gt;99, "&gt;99", IF(inequalities_table_data!AB67&lt;1, "&lt;1",inequalities_table_data!AB67 ))), "-")</f>
        <v>1.6258054971694946</v>
      </c>
      <c r="AC69" s="240">
        <f>IF(ISNUMBER(inequalities_table_data!AC67), IF(inequalities_table_data!AC67=-999,"NA",IF(inequalities_table_data!AC67&gt;99, "&gt;99", IF(inequalities_table_data!AC67&lt;1, "&lt;1",inequalities_table_data!AC67 ))), "-")</f>
        <v>6.4884986877441406</v>
      </c>
    </row>
    <row r="70" x14ac:dyDescent="0.25">
      <c r="A70" s="347" t="str">
        <f>inequalities_table_data!A68</f>
        <v>Haiti</v>
      </c>
      <c r="B70" s="348">
        <f>inequalities_table_data!B68</f>
        <v>2000</v>
      </c>
      <c r="C70" s="238" t="str">
        <f>inequalities_table_data!C68</f>
        <v>Poorest</v>
      </c>
      <c r="D70" s="239">
        <f>IF(ISNUMBER(inequalities_table_data!D68), IF(inequalities_table_data!D68=-999,"NA",IF(inequalities_table_data!D68&gt;99, "&gt;99", IF(inequalities_table_data!D68&lt;1, "&lt;1",inequalities_table_data!D68 ))), "-")</f>
        <v>21.627380000000002</v>
      </c>
      <c r="E70" s="240">
        <f>IF(ISNUMBER(inequalities_table_data!E68), IF(inequalities_table_data!E68=-999,"NA",IF(inequalities_table_data!E68&gt;99, "&gt;99", IF(inequalities_table_data!E68&lt;1, "&lt;1",inequalities_table_data!E68 ))), "-")</f>
        <v>9.5892600000000012</v>
      </c>
      <c r="F70" s="240">
        <f>IF(ISNUMBER(inequalities_table_data!F68), IF(inequalities_table_data!F68=-999,"NA",IF(inequalities_table_data!F68&gt;99, "&gt;99", IF(inequalities_table_data!F68&lt;1, "&lt;1",inequalities_table_data!F68 ))), "-")</f>
        <v>60.445560000000008</v>
      </c>
      <c r="G70" s="240">
        <f>IF(ISNUMBER(inequalities_table_data!G68), IF(inequalities_table_data!G68=-999,"NA",IF(inequalities_table_data!G68&gt;99, "&gt;99", IF(inequalities_table_data!G68&lt;1, "&lt;1",inequalities_table_data!G68 ))), "-")</f>
        <v>8.3378000000000014</v>
      </c>
      <c r="H70" s="241">
        <f>IF(ISNUMBER(inequalities_table_data!H68), IF(inequalities_table_data!H68=-999,"NA",IF(inequalities_table_data!H68&gt;99, "&gt;99", IF(inequalities_table_data!H68&lt;1, "&lt;1",inequalities_table_data!H68 ))), "-")</f>
        <v>3.0174800000000004</v>
      </c>
      <c r="I70" s="240">
        <f>IF(ISNUMBER(inequalities_table_data!I68), IF(inequalities_table_data!I68=-999,"NA",IF(inequalities_table_data!I68&gt;99, "&gt;99", IF(inequalities_table_data!I68&lt;1, "&lt;1",inequalities_table_data!I68 ))), "-")</f>
        <v>1.8356800000000002</v>
      </c>
      <c r="J70" s="240">
        <f>IF(ISNUMBER(inequalities_table_data!J68), IF(inequalities_table_data!J68=-999,"NA",IF(inequalities_table_data!J68&gt;99, "&gt;99", IF(inequalities_table_data!J68&lt;1, "&lt;1",inequalities_table_data!J68 ))), "-")</f>
        <v>23.45241</v>
      </c>
      <c r="K70" s="240">
        <f>IF(ISNUMBER(inequalities_table_data!K68), IF(inequalities_table_data!K68=-999,"NA",IF(inequalities_table_data!K68&gt;99, "&gt;99", IF(inequalities_table_data!K68&lt;1, "&lt;1",inequalities_table_data!K68 ))), "-")</f>
        <v>71.694430000000011</v>
      </c>
      <c r="L70" s="242" t="str">
        <f>IF(ISNUMBER(inequalities_table_data!L68), IF(inequalities_table_data!L68=-999,"NA",IF(inequalities_table_data!L68&gt;99, "&gt;99", IF(inequalities_table_data!L68&lt;1, "&lt;1",inequalities_table_data!L68 ))), "-")</f>
        <v>-</v>
      </c>
      <c r="M70" s="240" t="str">
        <f>IF(ISNUMBER(inequalities_table_data!M68), IF(inequalities_table_data!M68=-999,"NA",IF(inequalities_table_data!M68&gt;99, "&gt;99", IF(inequalities_table_data!M68&lt;1, "&lt;1",inequalities_table_data!M68 ))), "-")</f>
        <v>-</v>
      </c>
      <c r="N70" s="240" t="str">
        <f>IF(ISNUMBER(inequalities_table_data!N68), IF(inequalities_table_data!N68=-999,"NA",IF(inequalities_table_data!N68&gt;99, "&gt;99", IF(inequalities_table_data!N68&lt;1, "&lt;1",inequalities_table_data!N68 ))), "-")</f>
        <v>-</v>
      </c>
      <c r="P70" s="347" t="str">
        <f>inequalities_table_data!P68</f>
        <v>Haiti</v>
      </c>
      <c r="Q70" s="348">
        <f>inequalities_table_data!Q68</f>
        <v>2017</v>
      </c>
      <c r="R70" s="238" t="str">
        <f>inequalities_table_data!R68</f>
        <v>Poorest</v>
      </c>
      <c r="S70" s="239">
        <f>IF(ISNUMBER(inequalities_table_data!S68), IF(inequalities_table_data!S68=-999,"NA",IF(inequalities_table_data!S68&gt;99, "&gt;99", IF(inequalities_table_data!S68&lt;1, "&lt;1",inequalities_table_data!S68 ))), "-")</f>
        <v>28.169350000000001</v>
      </c>
      <c r="T70" s="240">
        <f>IF(ISNUMBER(inequalities_table_data!T68), IF(inequalities_table_data!T68=-999,"NA",IF(inequalities_table_data!T68&gt;99, "&gt;99", IF(inequalities_table_data!T68&lt;1, "&lt;1",inequalities_table_data!T68 ))), "-")</f>
        <v>12.489870000000002</v>
      </c>
      <c r="U70" s="240">
        <f>IF(ISNUMBER(inequalities_table_data!U68), IF(inequalities_table_data!U68=-999,"NA",IF(inequalities_table_data!U68&gt;99, "&gt;99", IF(inequalities_table_data!U68&lt;1, "&lt;1",inequalities_table_data!U68 ))), "-")</f>
        <v>57.126570000000008</v>
      </c>
      <c r="V70" s="240">
        <f>IF(ISNUMBER(inequalities_table_data!V68), IF(inequalities_table_data!V68=-999,"NA",IF(inequalities_table_data!V68&gt;99, "&gt;99", IF(inequalities_table_data!V68&lt;1, "&lt;1",inequalities_table_data!V68 ))), "-")</f>
        <v>2.21421</v>
      </c>
      <c r="W70" s="241">
        <f>IF(ISNUMBER(inequalities_table_data!W68), IF(inequalities_table_data!W68=-999,"NA",IF(inequalities_table_data!W68&gt;99, "&gt;99", IF(inequalities_table_data!W68&lt;1, "&lt;1",inequalities_table_data!W68 ))), "-")</f>
        <v>11.58549</v>
      </c>
      <c r="X70" s="240">
        <f>IF(ISNUMBER(inequalities_table_data!X68), IF(inequalities_table_data!X68=-999,"NA",IF(inequalities_table_data!X68&gt;99, "&gt;99", IF(inequalities_table_data!X68&lt;1, "&lt;1",inequalities_table_data!X68 ))), "-")</f>
        <v>7.0480300000000007</v>
      </c>
      <c r="Y70" s="240">
        <f>IF(ISNUMBER(inequalities_table_data!Y68), IF(inequalities_table_data!Y68=-999,"NA",IF(inequalities_table_data!Y68&gt;99, "&gt;99", IF(inequalities_table_data!Y68&lt;1, "&lt;1",inequalities_table_data!Y68 ))), "-")</f>
        <v>27.482350000000004</v>
      </c>
      <c r="Z70" s="240">
        <f>IF(ISNUMBER(inequalities_table_data!Z68), IF(inequalities_table_data!Z68=-999,"NA",IF(inequalities_table_data!Z68&gt;99, "&gt;99", IF(inequalities_table_data!Z68&lt;1, "&lt;1",inequalities_table_data!Z68 ))), "-")</f>
        <v>53.884130000000006</v>
      </c>
      <c r="AA70" s="242">
        <f>IF(ISNUMBER(inequalities_table_data!AA68), IF(inequalities_table_data!AA68=-999,"NA",IF(inequalities_table_data!AA68&gt;99, "&gt;99", IF(inequalities_table_data!AA68&lt;1, "&lt;1",inequalities_table_data!AA68 ))), "-")</f>
        <v>12.600000381469727</v>
      </c>
      <c r="AB70" s="240">
        <f>IF(ISNUMBER(inequalities_table_data!AB68), IF(inequalities_table_data!AB68=-999,"NA",IF(inequalities_table_data!AB68&gt;99, "&gt;99", IF(inequalities_table_data!AB68&lt;1, "&lt;1",inequalities_table_data!AB68 ))), "-")</f>
        <v>64.199996948242188</v>
      </c>
      <c r="AC70" s="240">
        <f>IF(ISNUMBER(inequalities_table_data!AC68), IF(inequalities_table_data!AC68=-999,"NA",IF(inequalities_table_data!AC68&gt;99, "&gt;99", IF(inequalities_table_data!AC68&lt;1, "&lt;1",inequalities_table_data!AC68 ))), "-")</f>
        <v>23.200000762939453</v>
      </c>
    </row>
    <row r="71" x14ac:dyDescent="0.25">
      <c r="A71" s="347" t="str">
        <f>inequalities_table_data!A69</f>
        <v>Haiti</v>
      </c>
      <c r="B71" s="348">
        <f>inequalities_table_data!B69</f>
        <v>2000</v>
      </c>
      <c r="C71" s="238" t="str">
        <f>inequalities_table_data!C69</f>
        <v>Richest</v>
      </c>
      <c r="D71" s="239">
        <f>IF(ISNUMBER(inequalities_table_data!D69), IF(inequalities_table_data!D69=-999,"NA",IF(inequalities_table_data!D69&gt;99, "&gt;99", IF(inequalities_table_data!D69&lt;1, "&lt;1",inequalities_table_data!D69 ))), "-")</f>
        <v>93.069110000000009</v>
      </c>
      <c r="E71" s="240">
        <f>IF(ISNUMBER(inequalities_table_data!E69), IF(inequalities_table_data!E69=-999,"NA",IF(inequalities_table_data!E69&gt;99, "&gt;99", IF(inequalities_table_data!E69&lt;1, "&lt;1",inequalities_table_data!E69 ))), "-")</f>
        <v>3.9526700000000003</v>
      </c>
      <c r="F71" s="240">
        <f>IF(ISNUMBER(inequalities_table_data!F69), IF(inequalities_table_data!F69=-999,"NA",IF(inequalities_table_data!F69&gt;99, "&gt;99", IF(inequalities_table_data!F69&lt;1, "&lt;1",inequalities_table_data!F69 ))), "-")</f>
        <v>2.9782300000000004</v>
      </c>
      <c r="G71" s="240" t="str">
        <f>IF(ISNUMBER(inequalities_table_data!G69), IF(inequalities_table_data!G69=-999,"NA",IF(inequalities_table_data!G69&gt;99, "&gt;99", IF(inequalities_table_data!G69&lt;1, "&lt;1",inequalities_table_data!G69 ))), "-")</f>
        <v>&lt;1</v>
      </c>
      <c r="H71" s="241">
        <f>IF(ISNUMBER(inequalities_table_data!H69), IF(inequalities_table_data!H69=-999,"NA",IF(inequalities_table_data!H69&gt;99, "&gt;99", IF(inequalities_table_data!H69&lt;1, "&lt;1",inequalities_table_data!H69 ))), "-")</f>
        <v>42.690170000000002</v>
      </c>
      <c r="I71" s="240">
        <f>IF(ISNUMBER(inequalities_table_data!I69), IF(inequalities_table_data!I69=-999,"NA",IF(inequalities_table_data!I69&gt;99, "&gt;99", IF(inequalities_table_data!I69&lt;1, "&lt;1",inequalities_table_data!I69 ))), "-")</f>
        <v>18.46959</v>
      </c>
      <c r="J71" s="240">
        <f>IF(ISNUMBER(inequalities_table_data!J69), IF(inequalities_table_data!J69=-999,"NA",IF(inequalities_table_data!J69&gt;99, "&gt;99", IF(inequalities_table_data!J69&lt;1, "&lt;1",inequalities_table_data!J69 ))), "-")</f>
        <v>36.539870000000001</v>
      </c>
      <c r="K71" s="240">
        <f>IF(ISNUMBER(inequalities_table_data!K69), IF(inequalities_table_data!K69=-999,"NA",IF(inequalities_table_data!K69&gt;99, "&gt;99", IF(inequalities_table_data!K69&lt;1, "&lt;1",inequalities_table_data!K69 ))), "-")</f>
        <v>2.30037</v>
      </c>
      <c r="L71" s="242" t="str">
        <f>IF(ISNUMBER(inequalities_table_data!L69), IF(inequalities_table_data!L69=-999,"NA",IF(inequalities_table_data!L69&gt;99, "&gt;99", IF(inequalities_table_data!L69&lt;1, "&lt;1",inequalities_table_data!L69 ))), "-")</f>
        <v>-</v>
      </c>
      <c r="M71" s="240" t="str">
        <f>IF(ISNUMBER(inequalities_table_data!M69), IF(inequalities_table_data!M69=-999,"NA",IF(inequalities_table_data!M69&gt;99, "&gt;99", IF(inequalities_table_data!M69&lt;1, "&lt;1",inequalities_table_data!M69 ))), "-")</f>
        <v>-</v>
      </c>
      <c r="N71" s="240" t="str">
        <f>IF(ISNUMBER(inequalities_table_data!N69), IF(inequalities_table_data!N69=-999,"NA",IF(inequalities_table_data!N69&gt;99, "&gt;99", IF(inequalities_table_data!N69&lt;1, "&lt;1",inequalities_table_data!N69 ))), "-")</f>
        <v>-</v>
      </c>
      <c r="P71" s="347" t="str">
        <f>inequalities_table_data!P69</f>
        <v>Haiti</v>
      </c>
      <c r="Q71" s="348">
        <f>inequalities_table_data!Q69</f>
        <v>2017</v>
      </c>
      <c r="R71" s="238" t="str">
        <f>inequalities_table_data!R69</f>
        <v>Richest</v>
      </c>
      <c r="S71" s="239">
        <f>IF(ISNUMBER(inequalities_table_data!S69), IF(inequalities_table_data!S69=-999,"NA",IF(inequalities_table_data!S69&gt;99, "&gt;99", IF(inequalities_table_data!S69&lt;1, "&lt;1",inequalities_table_data!S69 ))), "-")</f>
        <v>94.205820000000003</v>
      </c>
      <c r="T71" s="240">
        <f>IF(ISNUMBER(inequalities_table_data!T69), IF(inequalities_table_data!T69=-999,"NA",IF(inequalities_table_data!T69&gt;99, "&gt;99", IF(inequalities_table_data!T69&lt;1, "&lt;1",inequalities_table_data!T69 ))), "-")</f>
        <v>4.0009500000000005</v>
      </c>
      <c r="U71" s="240">
        <f>IF(ISNUMBER(inequalities_table_data!U69), IF(inequalities_table_data!U69=-999,"NA",IF(inequalities_table_data!U69&gt;99, "&gt;99", IF(inequalities_table_data!U69&lt;1, "&lt;1",inequalities_table_data!U69 ))), "-")</f>
        <v>1.74421</v>
      </c>
      <c r="V71" s="240" t="str">
        <f>IF(ISNUMBER(inequalities_table_data!V69), IF(inequalities_table_data!V69=-999,"NA",IF(inequalities_table_data!V69&gt;99, "&gt;99", IF(inequalities_table_data!V69&lt;1, "&lt;1",inequalities_table_data!V69 ))), "-")</f>
        <v>&lt;1</v>
      </c>
      <c r="W71" s="241">
        <f>IF(ISNUMBER(inequalities_table_data!W69), IF(inequalities_table_data!W69=-999,"NA",IF(inequalities_table_data!W69&gt;99, "&gt;99", IF(inequalities_table_data!W69&lt;1, "&lt;1",inequalities_table_data!W69 ))), "-")</f>
        <v>68.047060000000002</v>
      </c>
      <c r="X71" s="240">
        <f>IF(ISNUMBER(inequalities_table_data!X69), IF(inequalities_table_data!X69=-999,"NA",IF(inequalities_table_data!X69&gt;99, "&gt;99", IF(inequalities_table_data!X69&lt;1, "&lt;1",inequalities_table_data!X69 ))), "-")</f>
        <v>29.440070000000002</v>
      </c>
      <c r="Y71" s="240">
        <f>IF(ISNUMBER(inequalities_table_data!Y69), IF(inequalities_table_data!Y69=-999,"NA",IF(inequalities_table_data!Y69&gt;99, "&gt;99", IF(inequalities_table_data!Y69&lt;1, "&lt;1",inequalities_table_data!Y69 ))), "-")</f>
        <v>1.8905800000000001</v>
      </c>
      <c r="Z71" s="240" t="str">
        <f>IF(ISNUMBER(inequalities_table_data!Z69), IF(inequalities_table_data!Z69=-999,"NA",IF(inequalities_table_data!Z69&gt;99, "&gt;99", IF(inequalities_table_data!Z69&lt;1, "&lt;1",inequalities_table_data!Z69 ))), "-")</f>
        <v>&lt;1</v>
      </c>
      <c r="AA71" s="242">
        <f>IF(ISNUMBER(inequalities_table_data!AA69), IF(inequalities_table_data!AA69=-999,"NA",IF(inequalities_table_data!AA69&gt;99, "&gt;99", IF(inequalities_table_data!AA69&lt;1, "&lt;1",inequalities_table_data!AA69 ))), "-")</f>
        <v>40.299999237060547</v>
      </c>
      <c r="AB71" s="240">
        <f>IF(ISNUMBER(inequalities_table_data!AB69), IF(inequalities_table_data!AB69=-999,"NA",IF(inequalities_table_data!AB69&gt;99, "&gt;99", IF(inequalities_table_data!AB69&lt;1, "&lt;1",inequalities_table_data!AB69 ))), "-")</f>
        <v>51.299999237060547</v>
      </c>
      <c r="AC71" s="240">
        <f>IF(ISNUMBER(inequalities_table_data!AC69), IF(inequalities_table_data!AC69=-999,"NA",IF(inequalities_table_data!AC69&gt;99, "&gt;99", IF(inequalities_table_data!AC69&lt;1, "&lt;1",inequalities_table_data!AC69 ))), "-")</f>
        <v>8.3999996185302734</v>
      </c>
    </row>
    <row r="72" x14ac:dyDescent="0.25">
      <c r="A72" s="347" t="str">
        <f>inequalities_table_data!A70</f>
        <v>Honduras</v>
      </c>
      <c r="B72" s="348">
        <f>inequalities_table_data!B70</f>
        <v>2000</v>
      </c>
      <c r="C72" s="238" t="str">
        <f>inequalities_table_data!C70</f>
        <v>Poorest</v>
      </c>
      <c r="D72" s="239">
        <f>IF(ISNUMBER(inequalities_table_data!D70), IF(inequalities_table_data!D70=-999,"NA",IF(inequalities_table_data!D70&gt;99, "&gt;99", IF(inequalities_table_data!D70&lt;1, "&lt;1",inequalities_table_data!D70 ))), "-")</f>
        <v>81.126140000000007</v>
      </c>
      <c r="E72" s="240" t="str">
        <f>IF(ISNUMBER(inequalities_table_data!E70), IF(inequalities_table_data!E70=-999,"NA",IF(inequalities_table_data!E70&gt;99, "&gt;99", IF(inequalities_table_data!E70&lt;1, "&lt;1",inequalities_table_data!E70 ))), "-")</f>
        <v>&lt;1</v>
      </c>
      <c r="F72" s="240">
        <f>IF(ISNUMBER(inequalities_table_data!F70), IF(inequalities_table_data!F70=-999,"NA",IF(inequalities_table_data!F70&gt;99, "&gt;99", IF(inequalities_table_data!F70&lt;1, "&lt;1",inequalities_table_data!F70 ))), "-")</f>
        <v>15.574710000000001</v>
      </c>
      <c r="G72" s="240">
        <f>IF(ISNUMBER(inequalities_table_data!G70), IF(inequalities_table_data!G70=-999,"NA",IF(inequalities_table_data!G70&gt;99, "&gt;99", IF(inequalities_table_data!G70&lt;1, "&lt;1",inequalities_table_data!G70 ))), "-")</f>
        <v>2.3905500000000002</v>
      </c>
      <c r="H72" s="241">
        <f>IF(ISNUMBER(inequalities_table_data!H70), IF(inequalities_table_data!H70=-999,"NA",IF(inequalities_table_data!H70&gt;99, "&gt;99", IF(inequalities_table_data!H70&lt;1, "&lt;1",inequalities_table_data!H70 ))), "-")</f>
        <v>43.229590000000002</v>
      </c>
      <c r="I72" s="240">
        <f>IF(ISNUMBER(inequalities_table_data!I70), IF(inequalities_table_data!I70=-999,"NA",IF(inequalities_table_data!I70&gt;99, "&gt;99", IF(inequalities_table_data!I70&lt;1, "&lt;1",inequalities_table_data!I70 ))), "-")</f>
        <v>4.5200500000000003</v>
      </c>
      <c r="J72" s="240">
        <f>IF(ISNUMBER(inequalities_table_data!J70), IF(inequalities_table_data!J70=-999,"NA",IF(inequalities_table_data!J70&gt;99, "&gt;99", IF(inequalities_table_data!J70&lt;1, "&lt;1",inequalities_table_data!J70 ))), "-")</f>
        <v>11.521800000000001</v>
      </c>
      <c r="K72" s="240">
        <f>IF(ISNUMBER(inequalities_table_data!K70), IF(inequalities_table_data!K70=-999,"NA",IF(inequalities_table_data!K70&gt;99, "&gt;99", IF(inequalities_table_data!K70&lt;1, "&lt;1",inequalities_table_data!K70 ))), "-")</f>
        <v>40.728560000000002</v>
      </c>
      <c r="L72" s="242" t="str">
        <f>IF(ISNUMBER(inequalities_table_data!L70), IF(inequalities_table_data!L70=-999,"NA",IF(inequalities_table_data!L70&gt;99, "&gt;99", IF(inequalities_table_data!L70&lt;1, "&lt;1",inequalities_table_data!L70 ))), "-")</f>
        <v>-</v>
      </c>
      <c r="M72" s="240" t="str">
        <f>IF(ISNUMBER(inequalities_table_data!M70), IF(inequalities_table_data!M70=-999,"NA",IF(inequalities_table_data!M70&gt;99, "&gt;99", IF(inequalities_table_data!M70&lt;1, "&lt;1",inequalities_table_data!M70 ))), "-")</f>
        <v>-</v>
      </c>
      <c r="N72" s="240" t="str">
        <f>IF(ISNUMBER(inequalities_table_data!N70), IF(inequalities_table_data!N70=-999,"NA",IF(inequalities_table_data!N70&gt;99, "&gt;99", IF(inequalities_table_data!N70&lt;1, "&lt;1",inequalities_table_data!N70 ))), "-")</f>
        <v>-</v>
      </c>
      <c r="P72" s="347" t="str">
        <f>inequalities_table_data!P70</f>
        <v>Honduras</v>
      </c>
      <c r="Q72" s="348">
        <f>inequalities_table_data!Q70</f>
        <v>2017</v>
      </c>
      <c r="R72" s="238" t="str">
        <f>inequalities_table_data!R70</f>
        <v>Poorest</v>
      </c>
      <c r="S72" s="239">
        <f>IF(ISNUMBER(inequalities_table_data!S70), IF(inequalities_table_data!S70=-999,"NA",IF(inequalities_table_data!S70&gt;99, "&gt;99", IF(inequalities_table_data!S70&lt;1, "&lt;1",inequalities_table_data!S70 ))), "-")</f>
        <v>94.450530000000015</v>
      </c>
      <c r="T72" s="240">
        <f>IF(ISNUMBER(inequalities_table_data!T70), IF(inequalities_table_data!T70=-999,"NA",IF(inequalities_table_data!T70&gt;99, "&gt;99", IF(inequalities_table_data!T70&lt;1, "&lt;1",inequalities_table_data!T70 ))), "-")</f>
        <v>1.0578400000000001</v>
      </c>
      <c r="U72" s="240">
        <f>IF(ISNUMBER(inequalities_table_data!U70), IF(inequalities_table_data!U70=-999,"NA",IF(inequalities_table_data!U70&gt;99, "&gt;99", IF(inequalities_table_data!U70&lt;1, "&lt;1",inequalities_table_data!U70 ))), "-")</f>
        <v>1.6924500000000002</v>
      </c>
      <c r="V72" s="240">
        <f>IF(ISNUMBER(inequalities_table_data!V70), IF(inequalities_table_data!V70=-999,"NA",IF(inequalities_table_data!V70&gt;99, "&gt;99", IF(inequalities_table_data!V70&lt;1, "&lt;1",inequalities_table_data!V70 ))), "-")</f>
        <v>2.7991900000000003</v>
      </c>
      <c r="W72" s="241">
        <f>IF(ISNUMBER(inequalities_table_data!W70), IF(inequalities_table_data!W70=-999,"NA",IF(inequalities_table_data!W70&gt;99, "&gt;99", IF(inequalities_table_data!W70&lt;1, "&lt;1",inequalities_table_data!W70 ))), "-")</f>
        <v>53.573820000000005</v>
      </c>
      <c r="X72" s="240">
        <f>IF(ISNUMBER(inequalities_table_data!X70), IF(inequalities_table_data!X70=-999,"NA",IF(inequalities_table_data!X70&gt;99, "&gt;99", IF(inequalities_table_data!X70&lt;1, "&lt;1",inequalities_table_data!X70 ))), "-")</f>
        <v>5.6016400000000006</v>
      </c>
      <c r="Y72" s="240">
        <f>IF(ISNUMBER(inequalities_table_data!Y70), IF(inequalities_table_data!Y70=-999,"NA",IF(inequalities_table_data!Y70&gt;99, "&gt;99", IF(inequalities_table_data!Y70&lt;1, "&lt;1",inequalities_table_data!Y70 ))), "-")</f>
        <v>9.3323600000000013</v>
      </c>
      <c r="Z72" s="240">
        <f>IF(ISNUMBER(inequalities_table_data!Z70), IF(inequalities_table_data!Z70=-999,"NA",IF(inequalities_table_data!Z70&gt;99, "&gt;99", IF(inequalities_table_data!Z70&lt;1, "&lt;1",inequalities_table_data!Z70 ))), "-")</f>
        <v>31.492180000000001</v>
      </c>
      <c r="AA72" s="242" t="str">
        <f>IF(ISNUMBER(inequalities_table_data!AA70), IF(inequalities_table_data!AA70=-999,"NA",IF(inequalities_table_data!AA70&gt;99, "&gt;99", IF(inequalities_table_data!AA70&lt;1, "&lt;1",inequalities_table_data!AA70 ))), "-")</f>
        <v>-</v>
      </c>
      <c r="AB72" s="240" t="str">
        <f>IF(ISNUMBER(inequalities_table_data!AB70), IF(inequalities_table_data!AB70=-999,"NA",IF(inequalities_table_data!AB70&gt;99, "&gt;99", IF(inequalities_table_data!AB70&lt;1, "&lt;1",inequalities_table_data!AB70 ))), "-")</f>
        <v>-</v>
      </c>
      <c r="AC72" s="240" t="str">
        <f>IF(ISNUMBER(inequalities_table_data!AC70), IF(inequalities_table_data!AC70=-999,"NA",IF(inequalities_table_data!AC70&gt;99, "&gt;99", IF(inequalities_table_data!AC70&lt;1, "&lt;1",inequalities_table_data!AC70 ))), "-")</f>
        <v>-</v>
      </c>
    </row>
    <row r="73" x14ac:dyDescent="0.25">
      <c r="A73" s="347" t="str">
        <f>inequalities_table_data!A71</f>
        <v>Honduras</v>
      </c>
      <c r="B73" s="348">
        <f>inequalities_table_data!B71</f>
        <v>2000</v>
      </c>
      <c r="C73" s="238" t="str">
        <f>inequalities_table_data!C71</f>
        <v>Richest</v>
      </c>
      <c r="D73" s="239">
        <f>IF(ISNUMBER(inequalities_table_data!D71), IF(inequalities_table_data!D71=-999,"NA",IF(inequalities_table_data!D71&gt;99, "&gt;99", IF(inequalities_table_data!D71&lt;1, "&lt;1",inequalities_table_data!D71 ))), "-")</f>
        <v>98.627300000000005</v>
      </c>
      <c r="E73" s="240" t="str">
        <f>IF(ISNUMBER(inequalities_table_data!E71), IF(inequalities_table_data!E71=-999,"NA",IF(inequalities_table_data!E71&gt;99, "&gt;99", IF(inequalities_table_data!E71&lt;1, "&lt;1",inequalities_table_data!E71 ))), "-")</f>
        <v>&lt;1</v>
      </c>
      <c r="F73" s="240">
        <f>IF(ISNUMBER(inequalities_table_data!F71), IF(inequalities_table_data!F71=-999,"NA",IF(inequalities_table_data!F71&gt;99, "&gt;99", IF(inequalities_table_data!F71&lt;1, "&lt;1",inequalities_table_data!F71 ))), "-")</f>
        <v>1.20977</v>
      </c>
      <c r="G73" s="240" t="str">
        <f>IF(ISNUMBER(inequalities_table_data!G71), IF(inequalities_table_data!G71=-999,"NA",IF(inequalities_table_data!G71&gt;99, "&gt;99", IF(inequalities_table_data!G71&lt;1, "&lt;1",inequalities_table_data!G71 ))), "-")</f>
        <v>&lt;1</v>
      </c>
      <c r="H73" s="241">
        <f>IF(ISNUMBER(inequalities_table_data!H71), IF(inequalities_table_data!H71=-999,"NA",IF(inequalities_table_data!H71&gt;99, "&gt;99", IF(inequalities_table_data!H71&lt;1, "&lt;1",inequalities_table_data!H71 ))), "-")</f>
        <v>90.394110000000012</v>
      </c>
      <c r="I73" s="240">
        <f>IF(ISNUMBER(inequalities_table_data!I71), IF(inequalities_table_data!I71=-999,"NA",IF(inequalities_table_data!I71&gt;99, "&gt;99", IF(inequalities_table_data!I71&lt;1, "&lt;1",inequalities_table_data!I71 ))), "-")</f>
        <v>4.0660700000000007</v>
      </c>
      <c r="J73" s="240">
        <f>IF(ISNUMBER(inequalities_table_data!J71), IF(inequalities_table_data!J71=-999,"NA",IF(inequalities_table_data!J71&gt;99, "&gt;99", IF(inequalities_table_data!J71&lt;1, "&lt;1",inequalities_table_data!J71 ))), "-")</f>
        <v>2.6261000000000001</v>
      </c>
      <c r="K73" s="240">
        <f>IF(ISNUMBER(inequalities_table_data!K71), IF(inequalities_table_data!K71=-999,"NA",IF(inequalities_table_data!K71&gt;99, "&gt;99", IF(inequalities_table_data!K71&lt;1, "&lt;1",inequalities_table_data!K71 ))), "-")</f>
        <v>2.9137200000000001</v>
      </c>
      <c r="L73" s="242" t="str">
        <f>IF(ISNUMBER(inequalities_table_data!L71), IF(inequalities_table_data!L71=-999,"NA",IF(inequalities_table_data!L71&gt;99, "&gt;99", IF(inequalities_table_data!L71&lt;1, "&lt;1",inequalities_table_data!L71 ))), "-")</f>
        <v>-</v>
      </c>
      <c r="M73" s="240" t="str">
        <f>IF(ISNUMBER(inequalities_table_data!M71), IF(inequalities_table_data!M71=-999,"NA",IF(inequalities_table_data!M71&gt;99, "&gt;99", IF(inequalities_table_data!M71&lt;1, "&lt;1",inequalities_table_data!M71 ))), "-")</f>
        <v>-</v>
      </c>
      <c r="N73" s="240" t="str">
        <f>IF(ISNUMBER(inequalities_table_data!N71), IF(inequalities_table_data!N71=-999,"NA",IF(inequalities_table_data!N71&gt;99, "&gt;99", IF(inequalities_table_data!N71&lt;1, "&lt;1",inequalities_table_data!N71 ))), "-")</f>
        <v>-</v>
      </c>
      <c r="P73" s="347" t="str">
        <f>inequalities_table_data!P71</f>
        <v>Honduras</v>
      </c>
      <c r="Q73" s="348">
        <f>inequalities_table_data!Q71</f>
        <v>2017</v>
      </c>
      <c r="R73" s="238" t="str">
        <f>inequalities_table_data!R71</f>
        <v>Richest</v>
      </c>
      <c r="S73" s="239" t="str">
        <f>IF(ISNUMBER(inequalities_table_data!S71), IF(inequalities_table_data!S71=-999,"NA",IF(inequalities_table_data!S71&gt;99, "&gt;99", IF(inequalities_table_data!S71&lt;1, "&lt;1",inequalities_table_data!S71 ))), "-")</f>
        <v>&gt;99</v>
      </c>
      <c r="T73" s="240" t="str">
        <f>IF(ISNUMBER(inequalities_table_data!T71), IF(inequalities_table_data!T71=-999,"NA",IF(inequalities_table_data!T71&gt;99, "&gt;99", IF(inequalities_table_data!T71&lt;1, "&lt;1",inequalities_table_data!T71 ))), "-")</f>
        <v>&lt;1</v>
      </c>
      <c r="U73" s="240" t="str">
        <f>IF(ISNUMBER(inequalities_table_data!U71), IF(inequalities_table_data!U71=-999,"NA",IF(inequalities_table_data!U71&gt;99, "&gt;99", IF(inequalities_table_data!U71&lt;1, "&lt;1",inequalities_table_data!U71 ))), "-")</f>
        <v>&lt;1</v>
      </c>
      <c r="V73" s="240" t="str">
        <f>IF(ISNUMBER(inequalities_table_data!V71), IF(inequalities_table_data!V71=-999,"NA",IF(inequalities_table_data!V71&gt;99, "&gt;99", IF(inequalities_table_data!V71&lt;1, "&lt;1",inequalities_table_data!V71 ))), "-")</f>
        <v>&lt;1</v>
      </c>
      <c r="W73" s="241">
        <f>IF(ISNUMBER(inequalities_table_data!W71), IF(inequalities_table_data!W71=-999,"NA",IF(inequalities_table_data!W71&gt;99, "&gt;99", IF(inequalities_table_data!W71&lt;1, "&lt;1",inequalities_table_data!W71 ))), "-")</f>
        <v>94.005170000000007</v>
      </c>
      <c r="X73" s="240">
        <f>IF(ISNUMBER(inequalities_table_data!X71), IF(inequalities_table_data!X71=-999,"NA",IF(inequalities_table_data!X71&gt;99, "&gt;99", IF(inequalities_table_data!X71&lt;1, "&lt;1",inequalities_table_data!X71 ))), "-")</f>
        <v>4.2285000000000004</v>
      </c>
      <c r="Y73" s="240">
        <f>IF(ISNUMBER(inequalities_table_data!Y71), IF(inequalities_table_data!Y71=-999,"NA",IF(inequalities_table_data!Y71&gt;99, "&gt;99", IF(inequalities_table_data!Y71&lt;1, "&lt;1",inequalities_table_data!Y71 ))), "-")</f>
        <v>1.7663300000000002</v>
      </c>
      <c r="Z73" s="240" t="str">
        <f>IF(ISNUMBER(inequalities_table_data!Z71), IF(inequalities_table_data!Z71=-999,"NA",IF(inequalities_table_data!Z71&gt;99, "&gt;99", IF(inequalities_table_data!Z71&lt;1, "&lt;1",inequalities_table_data!Z71 ))), "-")</f>
        <v>&lt;1</v>
      </c>
      <c r="AA73" s="242" t="str">
        <f>IF(ISNUMBER(inequalities_table_data!AA71), IF(inequalities_table_data!AA71=-999,"NA",IF(inequalities_table_data!AA71&gt;99, "&gt;99", IF(inequalities_table_data!AA71&lt;1, "&lt;1",inequalities_table_data!AA71 ))), "-")</f>
        <v>-</v>
      </c>
      <c r="AB73" s="240" t="str">
        <f>IF(ISNUMBER(inequalities_table_data!AB71), IF(inequalities_table_data!AB71=-999,"NA",IF(inequalities_table_data!AB71&gt;99, "&gt;99", IF(inequalities_table_data!AB71&lt;1, "&lt;1",inequalities_table_data!AB71 ))), "-")</f>
        <v>-</v>
      </c>
      <c r="AC73" s="240" t="str">
        <f>IF(ISNUMBER(inequalities_table_data!AC71), IF(inequalities_table_data!AC71=-999,"NA",IF(inequalities_table_data!AC71&gt;99, "&gt;99", IF(inequalities_table_data!AC71&lt;1, "&lt;1",inequalities_table_data!AC71 ))), "-")</f>
        <v>-</v>
      </c>
    </row>
    <row r="74" x14ac:dyDescent="0.25">
      <c r="A74" s="347" t="str">
        <f>inequalities_table_data!A72</f>
        <v>India</v>
      </c>
      <c r="B74" s="348">
        <f>inequalities_table_data!B72</f>
        <v>2000</v>
      </c>
      <c r="C74" s="238" t="str">
        <f>inequalities_table_data!C72</f>
        <v>Poorest</v>
      </c>
      <c r="D74" s="239">
        <f>IF(ISNUMBER(inequalities_table_data!D72), IF(inequalities_table_data!D72=-999,"NA",IF(inequalities_table_data!D72&gt;99, "&gt;99", IF(inequalities_table_data!D72&lt;1, "&lt;1",inequalities_table_data!D72 ))), "-")</f>
        <v>73.071470000000005</v>
      </c>
      <c r="E74" s="240">
        <f>IF(ISNUMBER(inequalities_table_data!E72), IF(inequalities_table_data!E72=-999,"NA",IF(inequalities_table_data!E72&gt;99, "&gt;99", IF(inequalities_table_data!E72&lt;1, "&lt;1",inequalities_table_data!E72 ))), "-")</f>
        <v>4.3226100000000001</v>
      </c>
      <c r="F74" s="240">
        <f>IF(ISNUMBER(inequalities_table_data!F72), IF(inequalities_table_data!F72=-999,"NA",IF(inequalities_table_data!F72&gt;99, "&gt;99", IF(inequalities_table_data!F72&lt;1, "&lt;1",inequalities_table_data!F72 ))), "-")</f>
        <v>19.172750000000001</v>
      </c>
      <c r="G74" s="240">
        <f>IF(ISNUMBER(inequalities_table_data!G72), IF(inequalities_table_data!G72=-999,"NA",IF(inequalities_table_data!G72&gt;99, "&gt;99", IF(inequalities_table_data!G72&lt;1, "&lt;1",inequalities_table_data!G72 ))), "-")</f>
        <v>3.4331700000000005</v>
      </c>
      <c r="H74" s="241">
        <f>IF(ISNUMBER(inequalities_table_data!H72), IF(inequalities_table_data!H72=-999,"NA",IF(inequalities_table_data!H72&gt;99, "&gt;99", IF(inequalities_table_data!H72&lt;1, "&lt;1",inequalities_table_data!H72 ))), "-")</f>
        <v>2.52664</v>
      </c>
      <c r="I74" s="240">
        <f>IF(ISNUMBER(inequalities_table_data!I72), IF(inequalities_table_data!I72=-999,"NA",IF(inequalities_table_data!I72&gt;99, "&gt;99", IF(inequalities_table_data!I72&lt;1, "&lt;1",inequalities_table_data!I72 ))), "-")</f>
        <v>1.0990800000000001</v>
      </c>
      <c r="J74" s="240">
        <f>IF(ISNUMBER(inequalities_table_data!J72), IF(inequalities_table_data!J72=-999,"NA",IF(inequalities_table_data!J72&gt;99, "&gt;99", IF(inequalities_table_data!J72&lt;1, "&lt;1",inequalities_table_data!J72 ))), "-")</f>
        <v>2.2484500000000001</v>
      </c>
      <c r="K74" s="240">
        <f>IF(ISNUMBER(inequalities_table_data!K72), IF(inequalities_table_data!K72=-999,"NA",IF(inequalities_table_data!K72&gt;99, "&gt;99", IF(inequalities_table_data!K72&lt;1, "&lt;1",inequalities_table_data!K72 ))), "-")</f>
        <v>94.125830000000008</v>
      </c>
      <c r="L74" s="242" t="str">
        <f>IF(ISNUMBER(inequalities_table_data!L72), IF(inequalities_table_data!L72=-999,"NA",IF(inequalities_table_data!L72&gt;99, "&gt;99", IF(inequalities_table_data!L72&lt;1, "&lt;1",inequalities_table_data!L72 ))), "-")</f>
        <v>-</v>
      </c>
      <c r="M74" s="240" t="str">
        <f>IF(ISNUMBER(inequalities_table_data!M72), IF(inequalities_table_data!M72=-999,"NA",IF(inequalities_table_data!M72&gt;99, "&gt;99", IF(inequalities_table_data!M72&lt;1, "&lt;1",inequalities_table_data!M72 ))), "-")</f>
        <v>-</v>
      </c>
      <c r="N74" s="240" t="str">
        <f>IF(ISNUMBER(inequalities_table_data!N72), IF(inequalities_table_data!N72=-999,"NA",IF(inequalities_table_data!N72&gt;99, "&gt;99", IF(inequalities_table_data!N72&lt;1, "&lt;1",inequalities_table_data!N72 ))), "-")</f>
        <v>-</v>
      </c>
      <c r="P74" s="347" t="str">
        <f>inequalities_table_data!P72</f>
        <v>India</v>
      </c>
      <c r="Q74" s="348">
        <f>inequalities_table_data!Q72</f>
        <v>2017</v>
      </c>
      <c r="R74" s="238" t="str">
        <f>inequalities_table_data!R72</f>
        <v>Poorest</v>
      </c>
      <c r="S74" s="239">
        <f>IF(ISNUMBER(inequalities_table_data!S72), IF(inequalities_table_data!S72=-999,"NA",IF(inequalities_table_data!S72&gt;99, "&gt;99", IF(inequalities_table_data!S72&lt;1, "&lt;1",inequalities_table_data!S72 ))), "-")</f>
        <v>85.896710000000013</v>
      </c>
      <c r="T74" s="240">
        <f>IF(ISNUMBER(inequalities_table_data!T72), IF(inequalities_table_data!T72=-999,"NA",IF(inequalities_table_data!T72&gt;99, "&gt;99", IF(inequalities_table_data!T72&lt;1, "&lt;1",inequalities_table_data!T72 ))), "-")</f>
        <v>5.0813000000000006</v>
      </c>
      <c r="U74" s="240">
        <f>IF(ISNUMBER(inequalities_table_data!U72), IF(inequalities_table_data!U72=-999,"NA",IF(inequalities_table_data!U72&gt;99, "&gt;99", IF(inequalities_table_data!U72&lt;1, "&lt;1",inequalities_table_data!U72 ))), "-")</f>
        <v>8.1398299999999999</v>
      </c>
      <c r="V74" s="240" t="str">
        <f>IF(ISNUMBER(inequalities_table_data!V72), IF(inequalities_table_data!V72=-999,"NA",IF(inequalities_table_data!V72&gt;99, "&gt;99", IF(inequalities_table_data!V72&lt;1, "&lt;1",inequalities_table_data!V72 ))), "-")</f>
        <v>&lt;1</v>
      </c>
      <c r="W74" s="241">
        <f>IF(ISNUMBER(inequalities_table_data!W72), IF(inequalities_table_data!W72=-999,"NA",IF(inequalities_table_data!W72&gt;99, "&gt;99", IF(inequalities_table_data!W72&lt;1, "&lt;1",inequalities_table_data!W72 ))), "-")</f>
        <v>10.302610000000001</v>
      </c>
      <c r="X74" s="240">
        <f>IF(ISNUMBER(inequalities_table_data!X72), IF(inequalities_table_data!X72=-999,"NA",IF(inequalities_table_data!X72&gt;99, "&gt;99", IF(inequalities_table_data!X72&lt;1, "&lt;1",inequalities_table_data!X72 ))), "-")</f>
        <v>4.4816100000000008</v>
      </c>
      <c r="Y74" s="240">
        <f>IF(ISNUMBER(inequalities_table_data!Y72), IF(inequalities_table_data!Y72=-999,"NA",IF(inequalities_table_data!Y72&gt;99, "&gt;99", IF(inequalities_table_data!Y72&lt;1, "&lt;1",inequalities_table_data!Y72 ))), "-")</f>
        <v>3.3824800000000002</v>
      </c>
      <c r="Z74" s="240">
        <f>IF(ISNUMBER(inequalities_table_data!Z72), IF(inequalities_table_data!Z72=-999,"NA",IF(inequalities_table_data!Z72&gt;99, "&gt;99", IF(inequalities_table_data!Z72&lt;1, "&lt;1",inequalities_table_data!Z72 ))), "-")</f>
        <v>81.833300000000008</v>
      </c>
      <c r="AA74" s="242">
        <f>IF(ISNUMBER(inequalities_table_data!AA72), IF(inequalities_table_data!AA72=-999,"NA",IF(inequalities_table_data!AA72&gt;99, "&gt;99", IF(inequalities_table_data!AA72&lt;1, "&lt;1",inequalities_table_data!AA72 ))), "-")</f>
        <v>24.966207504272461</v>
      </c>
      <c r="AB74" s="240">
        <f>IF(ISNUMBER(inequalities_table_data!AB72), IF(inequalities_table_data!AB72=-999,"NA",IF(inequalities_table_data!AB72&gt;99, "&gt;99", IF(inequalities_table_data!AB72&lt;1, "&lt;1",inequalities_table_data!AB72 ))), "-")</f>
        <v>69.287094116210938</v>
      </c>
      <c r="AC74" s="240">
        <f>IF(ISNUMBER(inequalities_table_data!AC72), IF(inequalities_table_data!AC72=-999,"NA",IF(inequalities_table_data!AC72&gt;99, "&gt;99", IF(inequalities_table_data!AC72&lt;1, "&lt;1",inequalities_table_data!AC72 ))), "-")</f>
        <v>5.7466983795166016</v>
      </c>
    </row>
    <row r="75" x14ac:dyDescent="0.25">
      <c r="A75" s="347" t="str">
        <f>inequalities_table_data!A73</f>
        <v>India</v>
      </c>
      <c r="B75" s="348">
        <f>inequalities_table_data!B73</f>
        <v>2000</v>
      </c>
      <c r="C75" s="238" t="str">
        <f>inequalities_table_data!C73</f>
        <v>Richest</v>
      </c>
      <c r="D75" s="239">
        <f>IF(ISNUMBER(inequalities_table_data!D73), IF(inequalities_table_data!D73=-999,"NA",IF(inequalities_table_data!D73&gt;99, "&gt;99", IF(inequalities_table_data!D73&lt;1, "&lt;1",inequalities_table_data!D73 ))), "-")</f>
        <v>95.24524000000001</v>
      </c>
      <c r="E75" s="240" t="str">
        <f>IF(ISNUMBER(inequalities_table_data!E73), IF(inequalities_table_data!E73=-999,"NA",IF(inequalities_table_data!E73&gt;99, "&gt;99", IF(inequalities_table_data!E73&lt;1, "&lt;1",inequalities_table_data!E73 ))), "-")</f>
        <v>&lt;1</v>
      </c>
      <c r="F75" s="240">
        <f>IF(ISNUMBER(inequalities_table_data!F73), IF(inequalities_table_data!F73=-999,"NA",IF(inequalities_table_data!F73&gt;99, "&gt;99", IF(inequalities_table_data!F73&lt;1, "&lt;1",inequalities_table_data!F73 ))), "-")</f>
        <v>3.1563900000000005</v>
      </c>
      <c r="G75" s="240" t="str">
        <f>IF(ISNUMBER(inequalities_table_data!G73), IF(inequalities_table_data!G73=-999,"NA",IF(inequalities_table_data!G73&gt;99, "&gt;99", IF(inequalities_table_data!G73&lt;1, "&lt;1",inequalities_table_data!G73 ))), "-")</f>
        <v>&lt;1</v>
      </c>
      <c r="H75" s="241">
        <f>IF(ISNUMBER(inequalities_table_data!H73), IF(inequalities_table_data!H73=-999,"NA",IF(inequalities_table_data!H73&gt;99, "&gt;99", IF(inequalities_table_data!H73&lt;1, "&lt;1",inequalities_table_data!H73 ))), "-")</f>
        <v>81.236550000000008</v>
      </c>
      <c r="I75" s="240">
        <f>IF(ISNUMBER(inequalities_table_data!I73), IF(inequalities_table_data!I73=-999,"NA",IF(inequalities_table_data!I73&gt;99, "&gt;99", IF(inequalities_table_data!I73&lt;1, "&lt;1",inequalities_table_data!I73 ))), "-")</f>
        <v>8.3452500000000001</v>
      </c>
      <c r="J75" s="240">
        <f>IF(ISNUMBER(inequalities_table_data!J73), IF(inequalities_table_data!J73=-999,"NA",IF(inequalities_table_data!J73&gt;99, "&gt;99", IF(inequalities_table_data!J73&lt;1, "&lt;1",inequalities_table_data!J73 ))), "-")</f>
        <v>3.5296800000000004</v>
      </c>
      <c r="K75" s="240">
        <f>IF(ISNUMBER(inequalities_table_data!K73), IF(inequalities_table_data!K73=-999,"NA",IF(inequalities_table_data!K73&gt;99, "&gt;99", IF(inequalities_table_data!K73&lt;1, "&lt;1",inequalities_table_data!K73 ))), "-")</f>
        <v>6.8885100000000001</v>
      </c>
      <c r="L75" s="242" t="str">
        <f>IF(ISNUMBER(inequalities_table_data!L73), IF(inequalities_table_data!L73=-999,"NA",IF(inequalities_table_data!L73&gt;99, "&gt;99", IF(inequalities_table_data!L73&lt;1, "&lt;1",inequalities_table_data!L73 ))), "-")</f>
        <v>-</v>
      </c>
      <c r="M75" s="240" t="str">
        <f>IF(ISNUMBER(inequalities_table_data!M73), IF(inequalities_table_data!M73=-999,"NA",IF(inequalities_table_data!M73&gt;99, "&gt;99", IF(inequalities_table_data!M73&lt;1, "&lt;1",inequalities_table_data!M73 ))), "-")</f>
        <v>-</v>
      </c>
      <c r="N75" s="240" t="str">
        <f>IF(ISNUMBER(inequalities_table_data!N73), IF(inequalities_table_data!N73=-999,"NA",IF(inequalities_table_data!N73&gt;99, "&gt;99", IF(inequalities_table_data!N73&lt;1, "&lt;1",inequalities_table_data!N73 ))), "-")</f>
        <v>-</v>
      </c>
      <c r="P75" s="347" t="str">
        <f>inequalities_table_data!P73</f>
        <v>India</v>
      </c>
      <c r="Q75" s="348">
        <f>inequalities_table_data!Q73</f>
        <v>2017</v>
      </c>
      <c r="R75" s="238" t="str">
        <f>inequalities_table_data!R73</f>
        <v>Richest</v>
      </c>
      <c r="S75" s="239">
        <f>IF(ISNUMBER(inequalities_table_data!S73), IF(inequalities_table_data!S73=-999,"NA",IF(inequalities_table_data!S73&gt;99, "&gt;99", IF(inequalities_table_data!S73&lt;1, "&lt;1",inequalities_table_data!S73 ))), "-")</f>
        <v>98.032460000000015</v>
      </c>
      <c r="T75" s="240" t="str">
        <f>IF(ISNUMBER(inequalities_table_data!T73), IF(inequalities_table_data!T73=-999,"NA",IF(inequalities_table_data!T73&gt;99, "&gt;99", IF(inequalities_table_data!T73&lt;1, "&lt;1",inequalities_table_data!T73 ))), "-")</f>
        <v>&lt;1</v>
      </c>
      <c r="U75" s="240" t="str">
        <f>IF(ISNUMBER(inequalities_table_data!U73), IF(inequalities_table_data!U73=-999,"NA",IF(inequalities_table_data!U73&gt;99, "&gt;99", IF(inequalities_table_data!U73&lt;1, "&lt;1",inequalities_table_data!U73 ))), "-")</f>
        <v>&lt;1</v>
      </c>
      <c r="V75" s="240" t="str">
        <f>IF(ISNUMBER(inequalities_table_data!V73), IF(inequalities_table_data!V73=-999,"NA",IF(inequalities_table_data!V73&gt;99, "&gt;99", IF(inequalities_table_data!V73&lt;1, "&lt;1",inequalities_table_data!V73 ))), "-")</f>
        <v>&lt;1</v>
      </c>
      <c r="W75" s="241">
        <f>IF(ISNUMBER(inequalities_table_data!W73), IF(inequalities_table_data!W73=-999,"NA",IF(inequalities_table_data!W73&gt;99, "&gt;99", IF(inequalities_table_data!W73&lt;1, "&lt;1",inequalities_table_data!W73 ))), "-")</f>
        <v>87.896860000000004</v>
      </c>
      <c r="X75" s="240">
        <f>IF(ISNUMBER(inequalities_table_data!X73), IF(inequalities_table_data!X73=-999,"NA",IF(inequalities_table_data!X73&gt;99, "&gt;99", IF(inequalities_table_data!X73&lt;1, "&lt;1",inequalities_table_data!X73 ))), "-")</f>
        <v>9.0294500000000006</v>
      </c>
      <c r="Y75" s="240">
        <f>IF(ISNUMBER(inequalities_table_data!Y73), IF(inequalities_table_data!Y73=-999,"NA",IF(inequalities_table_data!Y73&gt;99, "&gt;99", IF(inequalities_table_data!Y73&lt;1, "&lt;1",inequalities_table_data!Y73 ))), "-")</f>
        <v>1.9908800000000002</v>
      </c>
      <c r="Z75" s="240">
        <f>IF(ISNUMBER(inequalities_table_data!Z73), IF(inequalities_table_data!Z73=-999,"NA",IF(inequalities_table_data!Z73&gt;99, "&gt;99", IF(inequalities_table_data!Z73&lt;1, "&lt;1",inequalities_table_data!Z73 ))), "-")</f>
        <v>1.0828200000000001</v>
      </c>
      <c r="AA75" s="242">
        <f>IF(ISNUMBER(inequalities_table_data!AA73), IF(inequalities_table_data!AA73=-999,"NA",IF(inequalities_table_data!AA73&gt;99, "&gt;99", IF(inequalities_table_data!AA73&lt;1, "&lt;1",inequalities_table_data!AA73 ))), "-")</f>
        <v>91.784873962402344</v>
      </c>
      <c r="AB75" s="240">
        <f>IF(ISNUMBER(inequalities_table_data!AB73), IF(inequalities_table_data!AB73=-999,"NA",IF(inequalities_table_data!AB73&gt;99, "&gt;99", IF(inequalities_table_data!AB73&lt;1, "&lt;1",inequalities_table_data!AB73 ))), "-")</f>
        <v>6.7609148025512695</v>
      </c>
      <c r="AC75" s="240">
        <f>IF(ISNUMBER(inequalities_table_data!AC73), IF(inequalities_table_data!AC73=-999,"NA",IF(inequalities_table_data!AC73&gt;99, "&gt;99", IF(inequalities_table_data!AC73&lt;1, "&lt;1",inequalities_table_data!AC73 ))), "-")</f>
        <v>1.4542090892791748</v>
      </c>
    </row>
    <row r="76" x14ac:dyDescent="0.25">
      <c r="A76" s="347" t="str">
        <f>inequalities_table_data!A74</f>
        <v>Indonesia</v>
      </c>
      <c r="B76" s="348">
        <f>inequalities_table_data!B74</f>
        <v>2000</v>
      </c>
      <c r="C76" s="238" t="str">
        <f>inequalities_table_data!C74</f>
        <v>Poorest</v>
      </c>
      <c r="D76" s="239">
        <f>IF(ISNUMBER(inequalities_table_data!D74), IF(inequalities_table_data!D74=-999,"NA",IF(inequalities_table_data!D74&gt;99, "&gt;99", IF(inequalities_table_data!D74&lt;1, "&lt;1",inequalities_table_data!D74 ))), "-")</f>
        <v>46.826920000000001</v>
      </c>
      <c r="E76" s="240">
        <f>IF(ISNUMBER(inequalities_table_data!E74), IF(inequalities_table_data!E74=-999,"NA",IF(inequalities_table_data!E74&gt;99, "&gt;99", IF(inequalities_table_data!E74&lt;1, "&lt;1",inequalities_table_data!E74 ))), "-")</f>
        <v>1.70947</v>
      </c>
      <c r="F76" s="240">
        <f>IF(ISNUMBER(inequalities_table_data!F74), IF(inequalities_table_data!F74=-999,"NA",IF(inequalities_table_data!F74&gt;99, "&gt;99", IF(inequalities_table_data!F74&lt;1, "&lt;1",inequalities_table_data!F74 ))), "-")</f>
        <v>39.298000000000002</v>
      </c>
      <c r="G76" s="240">
        <f>IF(ISNUMBER(inequalities_table_data!G74), IF(inequalities_table_data!G74=-999,"NA",IF(inequalities_table_data!G74&gt;99, "&gt;99", IF(inequalities_table_data!G74&lt;1, "&lt;1",inequalities_table_data!G74 ))), "-")</f>
        <v>12.165610000000001</v>
      </c>
      <c r="H76" s="241">
        <f>IF(ISNUMBER(inequalities_table_data!H74), IF(inequalities_table_data!H74=-999,"NA",IF(inequalities_table_data!H74&gt;99, "&gt;99", IF(inequalities_table_data!H74&lt;1, "&lt;1",inequalities_table_data!H74 ))), "-")</f>
        <v>15.950070000000002</v>
      </c>
      <c r="I76" s="240">
        <f>IF(ISNUMBER(inequalities_table_data!I74), IF(inequalities_table_data!I74=-999,"NA",IF(inequalities_table_data!I74&gt;99, "&gt;99", IF(inequalities_table_data!I74&lt;1, "&lt;1",inequalities_table_data!I74 ))), "-")</f>
        <v>8.2856300000000012</v>
      </c>
      <c r="J76" s="240">
        <f>IF(ISNUMBER(inequalities_table_data!J74), IF(inequalities_table_data!J74=-999,"NA",IF(inequalities_table_data!J74&gt;99, "&gt;99", IF(inequalities_table_data!J74&lt;1, "&lt;1",inequalities_table_data!J74 ))), "-")</f>
        <v>22.691290000000002</v>
      </c>
      <c r="K76" s="240">
        <f>IF(ISNUMBER(inequalities_table_data!K74), IF(inequalities_table_data!K74=-999,"NA",IF(inequalities_table_data!K74&gt;99, "&gt;99", IF(inequalities_table_data!K74&lt;1, "&lt;1",inequalities_table_data!K74 ))), "-")</f>
        <v>53.073010000000004</v>
      </c>
      <c r="L76" s="242" t="str">
        <f>IF(ISNUMBER(inequalities_table_data!L74), IF(inequalities_table_data!L74=-999,"NA",IF(inequalities_table_data!L74&gt;99, "&gt;99", IF(inequalities_table_data!L74&lt;1, "&lt;1",inequalities_table_data!L74 ))), "-")</f>
        <v>-</v>
      </c>
      <c r="M76" s="240" t="str">
        <f>IF(ISNUMBER(inequalities_table_data!M74), IF(inequalities_table_data!M74=-999,"NA",IF(inequalities_table_data!M74&gt;99, "&gt;99", IF(inequalities_table_data!M74&lt;1, "&lt;1",inequalities_table_data!M74 ))), "-")</f>
        <v>-</v>
      </c>
      <c r="N76" s="240" t="str">
        <f>IF(ISNUMBER(inequalities_table_data!N74), IF(inequalities_table_data!N74=-999,"NA",IF(inequalities_table_data!N74&gt;99, "&gt;99", IF(inequalities_table_data!N74&lt;1, "&lt;1",inequalities_table_data!N74 ))), "-")</f>
        <v>-</v>
      </c>
      <c r="P76" s="347" t="str">
        <f>inequalities_table_data!P74</f>
        <v>Indonesia</v>
      </c>
      <c r="Q76" s="348">
        <f>inequalities_table_data!Q74</f>
        <v>2017</v>
      </c>
      <c r="R76" s="238" t="str">
        <f>inequalities_table_data!R74</f>
        <v>Poorest</v>
      </c>
      <c r="S76" s="239">
        <f>IF(ISNUMBER(inequalities_table_data!S74), IF(inequalities_table_data!S74=-999,"NA",IF(inequalities_table_data!S74&gt;99, "&gt;99", IF(inequalities_table_data!S74&lt;1, "&lt;1",inequalities_table_data!S74 ))), "-")</f>
        <v>70.926640000000006</v>
      </c>
      <c r="T76" s="240">
        <f>IF(ISNUMBER(inequalities_table_data!T74), IF(inequalities_table_data!T74=-999,"NA",IF(inequalities_table_data!T74&gt;99, "&gt;99", IF(inequalities_table_data!T74&lt;1, "&lt;1",inequalities_table_data!T74 ))), "-")</f>
        <v>2.5892600000000003</v>
      </c>
      <c r="U76" s="240">
        <f>IF(ISNUMBER(inequalities_table_data!U74), IF(inequalities_table_data!U74=-999,"NA",IF(inequalities_table_data!U74&gt;99, "&gt;99", IF(inequalities_table_data!U74&lt;1, "&lt;1",inequalities_table_data!U74 ))), "-")</f>
        <v>19.805010000000003</v>
      </c>
      <c r="V76" s="240">
        <f>IF(ISNUMBER(inequalities_table_data!V74), IF(inequalities_table_data!V74=-999,"NA",IF(inequalities_table_data!V74&gt;99, "&gt;99", IF(inequalities_table_data!V74&lt;1, "&lt;1",inequalities_table_data!V74 ))), "-")</f>
        <v>6.6790900000000004</v>
      </c>
      <c r="W76" s="241">
        <f>IF(ISNUMBER(inequalities_table_data!W74), IF(inequalities_table_data!W74=-999,"NA",IF(inequalities_table_data!W74&gt;99, "&gt;99", IF(inequalities_table_data!W74&lt;1, "&lt;1",inequalities_table_data!W74 ))), "-")</f>
        <v>41.922680000000007</v>
      </c>
      <c r="X76" s="240">
        <f>IF(ISNUMBER(inequalities_table_data!X74), IF(inequalities_table_data!X74=-999,"NA",IF(inequalities_table_data!X74&gt;99, "&gt;99", IF(inequalities_table_data!X74&lt;1, "&lt;1",inequalities_table_data!X74 ))), "-")</f>
        <v>21.777710000000003</v>
      </c>
      <c r="Y76" s="240">
        <f>IF(ISNUMBER(inequalities_table_data!Y74), IF(inequalities_table_data!Y74=-999,"NA",IF(inequalities_table_data!Y74&gt;99, "&gt;99", IF(inequalities_table_data!Y74&lt;1, "&lt;1",inequalities_table_data!Y74 ))), "-")</f>
        <v>8.284650000000001</v>
      </c>
      <c r="Z76" s="240">
        <f>IF(ISNUMBER(inequalities_table_data!Z74), IF(inequalities_table_data!Z74=-999,"NA",IF(inequalities_table_data!Z74&gt;99, "&gt;99", IF(inequalities_table_data!Z74&lt;1, "&lt;1",inequalities_table_data!Z74 ))), "-")</f>
        <v>28.014960000000002</v>
      </c>
      <c r="AA76" s="242" t="str">
        <f>IF(ISNUMBER(inequalities_table_data!AA74), IF(inequalities_table_data!AA74=-999,"NA",IF(inequalities_table_data!AA74&gt;99, "&gt;99", IF(inequalities_table_data!AA74&lt;1, "&lt;1",inequalities_table_data!AA74 ))), "-")</f>
        <v>-</v>
      </c>
      <c r="AB76" s="240" t="str">
        <f>IF(ISNUMBER(inequalities_table_data!AB74), IF(inequalities_table_data!AB74=-999,"NA",IF(inequalities_table_data!AB74&gt;99, "&gt;99", IF(inequalities_table_data!AB74&lt;1, "&lt;1",inequalities_table_data!AB74 ))), "-")</f>
        <v>-</v>
      </c>
      <c r="AC76" s="240" t="str">
        <f>IF(ISNUMBER(inequalities_table_data!AC74), IF(inequalities_table_data!AC74=-999,"NA",IF(inequalities_table_data!AC74&gt;99, "&gt;99", IF(inequalities_table_data!AC74&lt;1, "&lt;1",inequalities_table_data!AC74 ))), "-")</f>
        <v>-</v>
      </c>
    </row>
    <row r="77" x14ac:dyDescent="0.25">
      <c r="A77" s="347" t="str">
        <f>inequalities_table_data!A75</f>
        <v>Indonesia</v>
      </c>
      <c r="B77" s="348">
        <f>inequalities_table_data!B75</f>
        <v>2000</v>
      </c>
      <c r="C77" s="238" t="str">
        <f>inequalities_table_data!C75</f>
        <v>Richest</v>
      </c>
      <c r="D77" s="239">
        <f>IF(ISNUMBER(inequalities_table_data!D75), IF(inequalities_table_data!D75=-999,"NA",IF(inequalities_table_data!D75&gt;99, "&gt;99", IF(inequalities_table_data!D75&lt;1, "&lt;1",inequalities_table_data!D75 ))), "-")</f>
        <v>87.898420000000002</v>
      </c>
      <c r="E77" s="240" t="str">
        <f>IF(ISNUMBER(inequalities_table_data!E75), IF(inequalities_table_data!E75=-999,"NA",IF(inequalities_table_data!E75&gt;99, "&gt;99", IF(inequalities_table_data!E75&lt;1, "&lt;1",inequalities_table_data!E75 ))), "-")</f>
        <v>&lt;1</v>
      </c>
      <c r="F77" s="240">
        <f>IF(ISNUMBER(inequalities_table_data!F75), IF(inequalities_table_data!F75=-999,"NA",IF(inequalities_table_data!F75&gt;99, "&gt;99", IF(inequalities_table_data!F75&lt;1, "&lt;1",inequalities_table_data!F75 ))), "-")</f>
        <v>11.537020000000002</v>
      </c>
      <c r="G77" s="240" t="str">
        <f>IF(ISNUMBER(inequalities_table_data!G75), IF(inequalities_table_data!G75=-999,"NA",IF(inequalities_table_data!G75&gt;99, "&gt;99", IF(inequalities_table_data!G75&lt;1, "&lt;1",inequalities_table_data!G75 ))), "-")</f>
        <v>&lt;1</v>
      </c>
      <c r="H77" s="241">
        <f>IF(ISNUMBER(inequalities_table_data!H75), IF(inequalities_table_data!H75=-999,"NA",IF(inequalities_table_data!H75&gt;99, "&gt;99", IF(inequalities_table_data!H75&lt;1, "&lt;1",inequalities_table_data!H75 ))), "-")</f>
        <v>87.367230000000006</v>
      </c>
      <c r="I77" s="240">
        <f>IF(ISNUMBER(inequalities_table_data!I75), IF(inequalities_table_data!I75=-999,"NA",IF(inequalities_table_data!I75&gt;99, "&gt;99", IF(inequalities_table_data!I75&lt;1, "&lt;1",inequalities_table_data!I75 ))), "-")</f>
        <v>2.2083500000000003</v>
      </c>
      <c r="J77" s="240">
        <f>IF(ISNUMBER(inequalities_table_data!J75), IF(inequalities_table_data!J75=-999,"NA",IF(inequalities_table_data!J75&gt;99, "&gt;99", IF(inequalities_table_data!J75&lt;1, "&lt;1",inequalities_table_data!J75 ))), "-")</f>
        <v>6.6594600000000002</v>
      </c>
      <c r="K77" s="240">
        <f>IF(ISNUMBER(inequalities_table_data!K75), IF(inequalities_table_data!K75=-999,"NA",IF(inequalities_table_data!K75&gt;99, "&gt;99", IF(inequalities_table_data!K75&lt;1, "&lt;1",inequalities_table_data!K75 ))), "-")</f>
        <v>3.7649500000000002</v>
      </c>
      <c r="L77" s="242" t="str">
        <f>IF(ISNUMBER(inequalities_table_data!L75), IF(inequalities_table_data!L75=-999,"NA",IF(inequalities_table_data!L75&gt;99, "&gt;99", IF(inequalities_table_data!L75&lt;1, "&lt;1",inequalities_table_data!L75 ))), "-")</f>
        <v>-</v>
      </c>
      <c r="M77" s="240" t="str">
        <f>IF(ISNUMBER(inequalities_table_data!M75), IF(inequalities_table_data!M75=-999,"NA",IF(inequalities_table_data!M75&gt;99, "&gt;99", IF(inequalities_table_data!M75&lt;1, "&lt;1",inequalities_table_data!M75 ))), "-")</f>
        <v>-</v>
      </c>
      <c r="N77" s="240" t="str">
        <f>IF(ISNUMBER(inequalities_table_data!N75), IF(inequalities_table_data!N75=-999,"NA",IF(inequalities_table_data!N75&gt;99, "&gt;99", IF(inequalities_table_data!N75&lt;1, "&lt;1",inequalities_table_data!N75 ))), "-")</f>
        <v>-</v>
      </c>
      <c r="P77" s="347" t="str">
        <f>inequalities_table_data!P75</f>
        <v>Indonesia</v>
      </c>
      <c r="Q77" s="348">
        <f>inequalities_table_data!Q75</f>
        <v>2017</v>
      </c>
      <c r="R77" s="238" t="str">
        <f>inequalities_table_data!R75</f>
        <v>Richest</v>
      </c>
      <c r="S77" s="239">
        <f>IF(ISNUMBER(inequalities_table_data!S75), IF(inequalities_table_data!S75=-999,"NA",IF(inequalities_table_data!S75&gt;99, "&gt;99", IF(inequalities_table_data!S75&lt;1, "&lt;1",inequalities_table_data!S75 ))), "-")</f>
        <v>98.436350000000004</v>
      </c>
      <c r="T77" s="240" t="str">
        <f>IF(ISNUMBER(inequalities_table_data!T75), IF(inequalities_table_data!T75=-999,"NA",IF(inequalities_table_data!T75&gt;99, "&gt;99", IF(inequalities_table_data!T75&lt;1, "&lt;1",inequalities_table_data!T75 ))), "-")</f>
        <v>&lt;1</v>
      </c>
      <c r="U77" s="240">
        <f>IF(ISNUMBER(inequalities_table_data!U75), IF(inequalities_table_data!U75=-999,"NA",IF(inequalities_table_data!U75&gt;99, "&gt;99", IF(inequalities_table_data!U75&lt;1, "&lt;1",inequalities_table_data!U75 ))), "-")</f>
        <v>1.2496100000000001</v>
      </c>
      <c r="V77" s="240" t="str">
        <f>IF(ISNUMBER(inequalities_table_data!V75), IF(inequalities_table_data!V75=-999,"NA",IF(inequalities_table_data!V75&gt;99, "&gt;99", IF(inequalities_table_data!V75&lt;1, "&lt;1",inequalities_table_data!V75 ))), "-")</f>
        <v>&lt;1</v>
      </c>
      <c r="W77" s="241">
        <f>IF(ISNUMBER(inequalities_table_data!W75), IF(inequalities_table_data!W75=-999,"NA",IF(inequalities_table_data!W75&gt;99, "&gt;99", IF(inequalities_table_data!W75&lt;1, "&lt;1",inequalities_table_data!W75 ))), "-")</f>
        <v>95.996350000000007</v>
      </c>
      <c r="X77" s="240">
        <f>IF(ISNUMBER(inequalities_table_data!X75), IF(inequalities_table_data!X75=-999,"NA",IF(inequalities_table_data!X75&gt;99, "&gt;99", IF(inequalities_table_data!X75&lt;1, "&lt;1",inequalities_table_data!X75 ))), "-")</f>
        <v>2.4264600000000001</v>
      </c>
      <c r="Y77" s="240" t="str">
        <f>IF(ISNUMBER(inequalities_table_data!Y75), IF(inequalities_table_data!Y75=-999,"NA",IF(inequalities_table_data!Y75&gt;99, "&gt;99", IF(inequalities_table_data!Y75&lt;1, "&lt;1",inequalities_table_data!Y75 ))), "-")</f>
        <v>&lt;1</v>
      </c>
      <c r="Z77" s="240" t="str">
        <f>IF(ISNUMBER(inequalities_table_data!Z75), IF(inequalities_table_data!Z75=-999,"NA",IF(inequalities_table_data!Z75&gt;99, "&gt;99", IF(inequalities_table_data!Z75&lt;1, "&lt;1",inequalities_table_data!Z75 ))), "-")</f>
        <v>&lt;1</v>
      </c>
      <c r="AA77" s="242" t="str">
        <f>IF(ISNUMBER(inequalities_table_data!AA75), IF(inequalities_table_data!AA75=-999,"NA",IF(inequalities_table_data!AA75&gt;99, "&gt;99", IF(inequalities_table_data!AA75&lt;1, "&lt;1",inequalities_table_data!AA75 ))), "-")</f>
        <v>-</v>
      </c>
      <c r="AB77" s="240" t="str">
        <f>IF(ISNUMBER(inequalities_table_data!AB75), IF(inequalities_table_data!AB75=-999,"NA",IF(inequalities_table_data!AB75&gt;99, "&gt;99", IF(inequalities_table_data!AB75&lt;1, "&lt;1",inequalities_table_data!AB75 ))), "-")</f>
        <v>-</v>
      </c>
      <c r="AC77" s="240" t="str">
        <f>IF(ISNUMBER(inequalities_table_data!AC75), IF(inequalities_table_data!AC75=-999,"NA",IF(inequalities_table_data!AC75&gt;99, "&gt;99", IF(inequalities_table_data!AC75&lt;1, "&lt;1",inequalities_table_data!AC75 ))), "-")</f>
        <v>-</v>
      </c>
    </row>
    <row r="78" x14ac:dyDescent="0.25">
      <c r="A78" s="347" t="str">
        <f>inequalities_table_data!A76</f>
        <v>Iraq</v>
      </c>
      <c r="B78" s="348">
        <f>inequalities_table_data!B76</f>
        <v>2000</v>
      </c>
      <c r="C78" s="238" t="str">
        <f>inequalities_table_data!C76</f>
        <v>Poorest</v>
      </c>
      <c r="D78" s="239">
        <f>IF(ISNUMBER(inequalities_table_data!D76), IF(inequalities_table_data!D76=-999,"NA",IF(inequalities_table_data!D76&gt;99, "&gt;99", IF(inequalities_table_data!D76&lt;1, "&lt;1",inequalities_table_data!D76 ))), "-")</f>
        <v>79.881150000000005</v>
      </c>
      <c r="E78" s="240">
        <f>IF(ISNUMBER(inequalities_table_data!E76), IF(inequalities_table_data!E76=-999,"NA",IF(inequalities_table_data!E76&gt;99, "&gt;99", IF(inequalities_table_data!E76&lt;1, "&lt;1",inequalities_table_data!E76 ))), "-")</f>
        <v>2.1903200000000003</v>
      </c>
      <c r="F78" s="240">
        <f>IF(ISNUMBER(inequalities_table_data!F76), IF(inequalities_table_data!F76=-999,"NA",IF(inequalities_table_data!F76&gt;99, "&gt;99", IF(inequalities_table_data!F76&lt;1, "&lt;1",inequalities_table_data!F76 ))), "-")</f>
        <v>9.0789200000000001</v>
      </c>
      <c r="G78" s="240">
        <f>IF(ISNUMBER(inequalities_table_data!G76), IF(inequalities_table_data!G76=-999,"NA",IF(inequalities_table_data!G76&gt;99, "&gt;99", IF(inequalities_table_data!G76&lt;1, "&lt;1",inequalities_table_data!G76 ))), "-")</f>
        <v>8.8496000000000006</v>
      </c>
      <c r="H78" s="241">
        <f>IF(ISNUMBER(inequalities_table_data!H76), IF(inequalities_table_data!H76=-999,"NA",IF(inequalities_table_data!H76&gt;99, "&gt;99", IF(inequalities_table_data!H76&lt;1, "&lt;1",inequalities_table_data!H76 ))), "-")</f>
        <v>77.899070000000009</v>
      </c>
      <c r="I78" s="240">
        <f>IF(ISNUMBER(inequalities_table_data!I76), IF(inequalities_table_data!I76=-999,"NA",IF(inequalities_table_data!I76&gt;99, "&gt;99", IF(inequalities_table_data!I76&lt;1, "&lt;1",inequalities_table_data!I76 ))), "-")</f>
        <v>8.4075600000000001</v>
      </c>
      <c r="J78" s="240">
        <f>IF(ISNUMBER(inequalities_table_data!J76), IF(inequalities_table_data!J76=-999,"NA",IF(inequalities_table_data!J76&gt;99, "&gt;99", IF(inequalities_table_data!J76&lt;1, "&lt;1",inequalities_table_data!J76 ))), "-")</f>
        <v>8.2137700000000002</v>
      </c>
      <c r="K78" s="240">
        <f>IF(ISNUMBER(inequalities_table_data!K76), IF(inequalities_table_data!K76=-999,"NA",IF(inequalities_table_data!K76&gt;99, "&gt;99", IF(inequalities_table_data!K76&lt;1, "&lt;1",inequalities_table_data!K76 ))), "-")</f>
        <v>5.4795900000000008</v>
      </c>
      <c r="L78" s="242" t="str">
        <f>IF(ISNUMBER(inequalities_table_data!L76), IF(inequalities_table_data!L76=-999,"NA",IF(inequalities_table_data!L76&gt;99, "&gt;99", IF(inequalities_table_data!L76&lt;1, "&lt;1",inequalities_table_data!L76 ))), "-")</f>
        <v>-</v>
      </c>
      <c r="M78" s="240" t="str">
        <f>IF(ISNUMBER(inequalities_table_data!M76), IF(inequalities_table_data!M76=-999,"NA",IF(inequalities_table_data!M76&gt;99, "&gt;99", IF(inequalities_table_data!M76&lt;1, "&lt;1",inequalities_table_data!M76 ))), "-")</f>
        <v>-</v>
      </c>
      <c r="N78" s="240" t="str">
        <f>IF(ISNUMBER(inequalities_table_data!N76), IF(inequalities_table_data!N76=-999,"NA",IF(inequalities_table_data!N76&gt;99, "&gt;99", IF(inequalities_table_data!N76&lt;1, "&lt;1",inequalities_table_data!N76 ))), "-")</f>
        <v>-</v>
      </c>
      <c r="P78" s="347" t="str">
        <f>inequalities_table_data!P76</f>
        <v>Iraq</v>
      </c>
      <c r="Q78" s="348">
        <f>inequalities_table_data!Q76</f>
        <v>2017</v>
      </c>
      <c r="R78" s="238" t="str">
        <f>inequalities_table_data!R76</f>
        <v>Poorest</v>
      </c>
      <c r="S78" s="239">
        <f>IF(ISNUMBER(inequalities_table_data!S76), IF(inequalities_table_data!S76=-999,"NA",IF(inequalities_table_data!S76&gt;99, "&gt;99", IF(inequalities_table_data!S76&lt;1, "&lt;1",inequalities_table_data!S76 ))), "-")</f>
        <v>88.50545000000001</v>
      </c>
      <c r="T78" s="240">
        <f>IF(ISNUMBER(inequalities_table_data!T76), IF(inequalities_table_data!T76=-999,"NA",IF(inequalities_table_data!T76&gt;99, "&gt;99", IF(inequalities_table_data!T76&lt;1, "&lt;1",inequalities_table_data!T76 ))), "-")</f>
        <v>2.4268000000000001</v>
      </c>
      <c r="U78" s="240">
        <f>IF(ISNUMBER(inequalities_table_data!U76), IF(inequalities_table_data!U76=-999,"NA",IF(inequalities_table_data!U76&gt;99, "&gt;99", IF(inequalities_table_data!U76&lt;1, "&lt;1",inequalities_table_data!U76 ))), "-")</f>
        <v>1.73384</v>
      </c>
      <c r="V78" s="240">
        <f>IF(ISNUMBER(inequalities_table_data!V76), IF(inequalities_table_data!V76=-999,"NA",IF(inequalities_table_data!V76&gt;99, "&gt;99", IF(inequalities_table_data!V76&lt;1, "&lt;1",inequalities_table_data!V76 ))), "-")</f>
        <v>7.3339100000000004</v>
      </c>
      <c r="W78" s="241">
        <f>IF(ISNUMBER(inequalities_table_data!W76), IF(inequalities_table_data!W76=-999,"NA",IF(inequalities_table_data!W76&gt;99, "&gt;99", IF(inequalities_table_data!W76&lt;1, "&lt;1",inequalities_table_data!W76 ))), "-")</f>
        <v>78.040850000000006</v>
      </c>
      <c r="X78" s="240">
        <f>IF(ISNUMBER(inequalities_table_data!X76), IF(inequalities_table_data!X76=-999,"NA",IF(inequalities_table_data!X76&gt;99, "&gt;99", IF(inequalities_table_data!X76&lt;1, "&lt;1",inequalities_table_data!X76 ))), "-")</f>
        <v>8.42286</v>
      </c>
      <c r="Y78" s="240">
        <f>IF(ISNUMBER(inequalities_table_data!Y76), IF(inequalities_table_data!Y76=-999,"NA",IF(inequalities_table_data!Y76&gt;99, "&gt;99", IF(inequalities_table_data!Y76&lt;1, "&lt;1",inequalities_table_data!Y76 ))), "-")</f>
        <v>10.962700000000002</v>
      </c>
      <c r="Z78" s="240">
        <f>IF(ISNUMBER(inequalities_table_data!Z76), IF(inequalities_table_data!Z76=-999,"NA",IF(inequalities_table_data!Z76&gt;99, "&gt;99", IF(inequalities_table_data!Z76&lt;1, "&lt;1",inequalities_table_data!Z76 ))), "-")</f>
        <v>2.5735900000000003</v>
      </c>
      <c r="AA78" s="242" t="str">
        <f>IF(ISNUMBER(inequalities_table_data!AA76), IF(inequalities_table_data!AA76=-999,"NA",IF(inequalities_table_data!AA76&gt;99, "&gt;99", IF(inequalities_table_data!AA76&lt;1, "&lt;1",inequalities_table_data!AA76 ))), "-")</f>
        <v>-</v>
      </c>
      <c r="AB78" s="240" t="str">
        <f>IF(ISNUMBER(inequalities_table_data!AB76), IF(inequalities_table_data!AB76=-999,"NA",IF(inequalities_table_data!AB76&gt;99, "&gt;99", IF(inequalities_table_data!AB76&lt;1, "&lt;1",inequalities_table_data!AB76 ))), "-")</f>
        <v>-</v>
      </c>
      <c r="AC78" s="240" t="str">
        <f>IF(ISNUMBER(inequalities_table_data!AC76), IF(inequalities_table_data!AC76=-999,"NA",IF(inequalities_table_data!AC76&gt;99, "&gt;99", IF(inequalities_table_data!AC76&lt;1, "&lt;1",inequalities_table_data!AC76 ))), "-")</f>
        <v>-</v>
      </c>
    </row>
    <row r="79" x14ac:dyDescent="0.25">
      <c r="A79" s="347" t="str">
        <f>inequalities_table_data!A77</f>
        <v>Iraq</v>
      </c>
      <c r="B79" s="348">
        <f>inequalities_table_data!B77</f>
        <v>2000</v>
      </c>
      <c r="C79" s="238" t="str">
        <f>inequalities_table_data!C77</f>
        <v>Richest</v>
      </c>
      <c r="D79" s="239">
        <f>IF(ISNUMBER(inequalities_table_data!D77), IF(inequalities_table_data!D77=-999,"NA",IF(inequalities_table_data!D77&gt;99, "&gt;99", IF(inequalities_table_data!D77&lt;1, "&lt;1",inequalities_table_data!D77 ))), "-")</f>
        <v>94.880890000000008</v>
      </c>
      <c r="E79" s="240" t="str">
        <f>IF(ISNUMBER(inequalities_table_data!E77), IF(inequalities_table_data!E77=-999,"NA",IF(inequalities_table_data!E77&gt;99, "&gt;99", IF(inequalities_table_data!E77&lt;1, "&lt;1",inequalities_table_data!E77 ))), "-")</f>
        <v>&lt;1</v>
      </c>
      <c r="F79" s="240">
        <f>IF(ISNUMBER(inequalities_table_data!F77), IF(inequalities_table_data!F77=-999,"NA",IF(inequalities_table_data!F77&gt;99, "&gt;99", IF(inequalities_table_data!F77&lt;1, "&lt;1",inequalities_table_data!F77 ))), "-")</f>
        <v>4.7066400000000002</v>
      </c>
      <c r="G79" s="240" t="str">
        <f>IF(ISNUMBER(inequalities_table_data!G77), IF(inequalities_table_data!G77=-999,"NA",IF(inequalities_table_data!G77&gt;99, "&gt;99", IF(inequalities_table_data!G77&lt;1, "&lt;1",inequalities_table_data!G77 ))), "-")</f>
        <v>&lt;1</v>
      </c>
      <c r="H79" s="241">
        <f>IF(ISNUMBER(inequalities_table_data!H77), IF(inequalities_table_data!H77=-999,"NA",IF(inequalities_table_data!H77&gt;99, "&gt;99", IF(inequalities_table_data!H77&lt;1, "&lt;1",inequalities_table_data!H77 ))), "-")</f>
        <v>93.101250000000007</v>
      </c>
      <c r="I79" s="240">
        <f>IF(ISNUMBER(inequalities_table_data!I77), IF(inequalities_table_data!I77=-999,"NA",IF(inequalities_table_data!I77&gt;99, "&gt;99", IF(inequalities_table_data!I77&lt;1, "&lt;1",inequalities_table_data!I77 ))), "-")</f>
        <v>6.3522300000000005</v>
      </c>
      <c r="J79" s="240" t="str">
        <f>IF(ISNUMBER(inequalities_table_data!J77), IF(inequalities_table_data!J77=-999,"NA",IF(inequalities_table_data!J77&gt;99, "&gt;99", IF(inequalities_table_data!J77&lt;1, "&lt;1",inequalities_table_data!J77 ))), "-")</f>
        <v>&lt;1</v>
      </c>
      <c r="K79" s="240" t="str">
        <f>IF(ISNUMBER(inequalities_table_data!K77), IF(inequalities_table_data!K77=-999,"NA",IF(inequalities_table_data!K77&gt;99, "&gt;99", IF(inequalities_table_data!K77&lt;1, "&lt;1",inequalities_table_data!K77 ))), "-")</f>
        <v>&lt;1</v>
      </c>
      <c r="L79" s="242" t="str">
        <f>IF(ISNUMBER(inequalities_table_data!L77), IF(inequalities_table_data!L77=-999,"NA",IF(inequalities_table_data!L77&gt;99, "&gt;99", IF(inequalities_table_data!L77&lt;1, "&lt;1",inequalities_table_data!L77 ))), "-")</f>
        <v>-</v>
      </c>
      <c r="M79" s="240" t="str">
        <f>IF(ISNUMBER(inequalities_table_data!M77), IF(inequalities_table_data!M77=-999,"NA",IF(inequalities_table_data!M77&gt;99, "&gt;99", IF(inequalities_table_data!M77&lt;1, "&lt;1",inequalities_table_data!M77 ))), "-")</f>
        <v>-</v>
      </c>
      <c r="N79" s="240" t="str">
        <f>IF(ISNUMBER(inequalities_table_data!N77), IF(inequalities_table_data!N77=-999,"NA",IF(inequalities_table_data!N77&gt;99, "&gt;99", IF(inequalities_table_data!N77&lt;1, "&lt;1",inequalities_table_data!N77 ))), "-")</f>
        <v>-</v>
      </c>
      <c r="P79" s="347" t="str">
        <f>inequalities_table_data!P77</f>
        <v>Iraq</v>
      </c>
      <c r="Q79" s="348">
        <f>inequalities_table_data!Q77</f>
        <v>2017</v>
      </c>
      <c r="R79" s="238" t="str">
        <f>inequalities_table_data!R77</f>
        <v>Richest</v>
      </c>
      <c r="S79" s="239">
        <f>IF(ISNUMBER(inequalities_table_data!S77), IF(inequalities_table_data!S77=-999,"NA",IF(inequalities_table_data!S77&gt;99, "&gt;99", IF(inequalities_table_data!S77&lt;1, "&lt;1",inequalities_table_data!S77 ))), "-")</f>
        <v>98.662600000000012</v>
      </c>
      <c r="T79" s="240" t="str">
        <f>IF(ISNUMBER(inequalities_table_data!T77), IF(inequalities_table_data!T77=-999,"NA",IF(inequalities_table_data!T77&gt;99, "&gt;99", IF(inequalities_table_data!T77&lt;1, "&lt;1",inequalities_table_data!T77 ))), "-")</f>
        <v>&lt;1</v>
      </c>
      <c r="U79" s="240">
        <f>IF(ISNUMBER(inequalities_table_data!U77), IF(inequalities_table_data!U77=-999,"NA",IF(inequalities_table_data!U77&gt;99, "&gt;99", IF(inequalities_table_data!U77&lt;1, "&lt;1",inequalities_table_data!U77 ))), "-")</f>
        <v>1.09643</v>
      </c>
      <c r="V79" s="240" t="str">
        <f>IF(ISNUMBER(inequalities_table_data!V77), IF(inequalities_table_data!V77=-999,"NA",IF(inequalities_table_data!V77&gt;99, "&gt;99", IF(inequalities_table_data!V77&lt;1, "&lt;1",inequalities_table_data!V77 ))), "-")</f>
        <v>&lt;1</v>
      </c>
      <c r="W79" s="241">
        <f>IF(ISNUMBER(inequalities_table_data!W77), IF(inequalities_table_data!W77=-999,"NA",IF(inequalities_table_data!W77&gt;99, "&gt;99", IF(inequalities_table_data!W77&lt;1, "&lt;1",inequalities_table_data!W77 ))), "-")</f>
        <v>90.686470000000014</v>
      </c>
      <c r="X79" s="240">
        <f>IF(ISNUMBER(inequalities_table_data!X77), IF(inequalities_table_data!X77=-999,"NA",IF(inequalities_table_data!X77&gt;99, "&gt;99", IF(inequalities_table_data!X77&lt;1, "&lt;1",inequalities_table_data!X77 ))), "-")</f>
        <v>6.1874700000000002</v>
      </c>
      <c r="Y79" s="240">
        <f>IF(ISNUMBER(inequalities_table_data!Y77), IF(inequalities_table_data!Y77=-999,"NA",IF(inequalities_table_data!Y77&gt;99, "&gt;99", IF(inequalities_table_data!Y77&lt;1, "&lt;1",inequalities_table_data!Y77 ))), "-")</f>
        <v>3.1260600000000003</v>
      </c>
      <c r="Z79" s="240" t="str">
        <f>IF(ISNUMBER(inequalities_table_data!Z77), IF(inequalities_table_data!Z77=-999,"NA",IF(inequalities_table_data!Z77&gt;99, "&gt;99", IF(inequalities_table_data!Z77&lt;1, "&lt;1",inequalities_table_data!Z77 ))), "-")</f>
        <v>&lt;1</v>
      </c>
      <c r="AA79" s="242" t="str">
        <f>IF(ISNUMBER(inequalities_table_data!AA77), IF(inequalities_table_data!AA77=-999,"NA",IF(inequalities_table_data!AA77&gt;99, "&gt;99", IF(inequalities_table_data!AA77&lt;1, "&lt;1",inequalities_table_data!AA77 ))), "-")</f>
        <v>-</v>
      </c>
      <c r="AB79" s="240" t="str">
        <f>IF(ISNUMBER(inequalities_table_data!AB77), IF(inequalities_table_data!AB77=-999,"NA",IF(inequalities_table_data!AB77&gt;99, "&gt;99", IF(inequalities_table_data!AB77&lt;1, "&lt;1",inequalities_table_data!AB77 ))), "-")</f>
        <v>-</v>
      </c>
      <c r="AC79" s="240" t="str">
        <f>IF(ISNUMBER(inequalities_table_data!AC77), IF(inequalities_table_data!AC77=-999,"NA",IF(inequalities_table_data!AC77&gt;99, "&gt;99", IF(inequalities_table_data!AC77&lt;1, "&lt;1",inequalities_table_data!AC77 ))), "-")</f>
        <v>&lt;1</v>
      </c>
    </row>
    <row r="80" x14ac:dyDescent="0.25">
      <c r="A80" s="347" t="str">
        <f>inequalities_table_data!A78</f>
        <v>Jamaica</v>
      </c>
      <c r="B80" s="348">
        <f>inequalities_table_data!B78</f>
        <v>2000</v>
      </c>
      <c r="C80" s="238" t="str">
        <f>inequalities_table_data!C78</f>
        <v>Poorest</v>
      </c>
      <c r="D80" s="239">
        <f>IF(ISNUMBER(inequalities_table_data!D78), IF(inequalities_table_data!D78=-999,"NA",IF(inequalities_table_data!D78&gt;99, "&gt;99", IF(inequalities_table_data!D78&lt;1, "&lt;1",inequalities_table_data!D78 ))), "-")</f>
        <v>87.405270000000002</v>
      </c>
      <c r="E80" s="240">
        <f>IF(ISNUMBER(inequalities_table_data!E78), IF(inequalities_table_data!E78=-999,"NA",IF(inequalities_table_data!E78&gt;99, "&gt;99", IF(inequalities_table_data!E78&lt;1, "&lt;1",inequalities_table_data!E78 ))), "-")</f>
        <v>3.4526000000000003</v>
      </c>
      <c r="F80" s="240">
        <f>IF(ISNUMBER(inequalities_table_data!F78), IF(inequalities_table_data!F78=-999,"NA",IF(inequalities_table_data!F78&gt;99, "&gt;99", IF(inequalities_table_data!F78&lt;1, "&lt;1",inequalities_table_data!F78 ))), "-")</f>
        <v>5.9911900000000005</v>
      </c>
      <c r="G80" s="240">
        <f>IF(ISNUMBER(inequalities_table_data!G78), IF(inequalities_table_data!G78=-999,"NA",IF(inequalities_table_data!G78&gt;99, "&gt;99", IF(inequalities_table_data!G78&lt;1, "&lt;1",inequalities_table_data!G78 ))), "-")</f>
        <v>3.1509300000000002</v>
      </c>
      <c r="H80" s="241">
        <f>IF(ISNUMBER(inequalities_table_data!H78), IF(inequalities_table_data!H78=-999,"NA",IF(inequalities_table_data!H78&gt;99, "&gt;99", IF(inequalities_table_data!H78&lt;1, "&lt;1",inequalities_table_data!H78 ))), "-")</f>
        <v>74.311540000000008</v>
      </c>
      <c r="I80" s="240">
        <f>IF(ISNUMBER(inequalities_table_data!I78), IF(inequalities_table_data!I78=-999,"NA",IF(inequalities_table_data!I78&gt;99, "&gt;99", IF(inequalities_table_data!I78&lt;1, "&lt;1",inequalities_table_data!I78 ))), "-")</f>
        <v>20.953940000000003</v>
      </c>
      <c r="J80" s="240">
        <f>IF(ISNUMBER(inequalities_table_data!J78), IF(inequalities_table_data!J78=-999,"NA",IF(inequalities_table_data!J78&gt;99, "&gt;99", IF(inequalities_table_data!J78&lt;1, "&lt;1",inequalities_table_data!J78 ))), "-")</f>
        <v>1.22679</v>
      </c>
      <c r="K80" s="240">
        <f>IF(ISNUMBER(inequalities_table_data!K78), IF(inequalities_table_data!K78=-999,"NA",IF(inequalities_table_data!K78&gt;99, "&gt;99", IF(inequalities_table_data!K78&lt;1, "&lt;1",inequalities_table_data!K78 ))), "-")</f>
        <v>3.5077300000000005</v>
      </c>
      <c r="L80" s="242" t="str">
        <f>IF(ISNUMBER(inequalities_table_data!L78), IF(inequalities_table_data!L78=-999,"NA",IF(inequalities_table_data!L78&gt;99, "&gt;99", IF(inequalities_table_data!L78&lt;1, "&lt;1",inequalities_table_data!L78 ))), "-")</f>
        <v>-</v>
      </c>
      <c r="M80" s="240" t="str">
        <f>IF(ISNUMBER(inequalities_table_data!M78), IF(inequalities_table_data!M78=-999,"NA",IF(inequalities_table_data!M78&gt;99, "&gt;99", IF(inequalities_table_data!M78&lt;1, "&lt;1",inequalities_table_data!M78 ))), "-")</f>
        <v>-</v>
      </c>
      <c r="N80" s="240" t="str">
        <f>IF(ISNUMBER(inequalities_table_data!N78), IF(inequalities_table_data!N78=-999,"NA",IF(inequalities_table_data!N78&gt;99, "&gt;99", IF(inequalities_table_data!N78&lt;1, "&lt;1",inequalities_table_data!N78 ))), "-")</f>
        <v>-</v>
      </c>
      <c r="P80" s="347" t="str">
        <f>inequalities_table_data!P78</f>
        <v>Jamaica</v>
      </c>
      <c r="Q80" s="348">
        <f>inequalities_table_data!Q78</f>
        <v>2017</v>
      </c>
      <c r="R80" s="238" t="str">
        <f>inequalities_table_data!R78</f>
        <v>Poorest</v>
      </c>
      <c r="S80" s="239">
        <f>IF(ISNUMBER(inequalities_table_data!S78), IF(inequalities_table_data!S78=-999,"NA",IF(inequalities_table_data!S78&gt;99, "&gt;99", IF(inequalities_table_data!S78&lt;1, "&lt;1",inequalities_table_data!S78 ))), "-")</f>
        <v>85.981340000000003</v>
      </c>
      <c r="T80" s="240">
        <f>IF(ISNUMBER(inequalities_table_data!T78), IF(inequalities_table_data!T78=-999,"NA",IF(inequalities_table_data!T78&gt;99, "&gt;99", IF(inequalities_table_data!T78&lt;1, "&lt;1",inequalities_table_data!T78 ))), "-")</f>
        <v>3.3963500000000004</v>
      </c>
      <c r="U80" s="240">
        <f>IF(ISNUMBER(inequalities_table_data!U78), IF(inequalities_table_data!U78=-999,"NA",IF(inequalities_table_data!U78&gt;99, "&gt;99", IF(inequalities_table_data!U78&lt;1, "&lt;1",inequalities_table_data!U78 ))), "-")</f>
        <v>6.9646600000000003</v>
      </c>
      <c r="V80" s="240">
        <f>IF(ISNUMBER(inequalities_table_data!V78), IF(inequalities_table_data!V78=-999,"NA",IF(inequalities_table_data!V78&gt;99, "&gt;99", IF(inequalities_table_data!V78&lt;1, "&lt;1",inequalities_table_data!V78 ))), "-")</f>
        <v>3.6576600000000004</v>
      </c>
      <c r="W80" s="241">
        <f>IF(ISNUMBER(inequalities_table_data!W78), IF(inequalities_table_data!W78=-999,"NA",IF(inequalities_table_data!W78&gt;99, "&gt;99", IF(inequalities_table_data!W78&lt;1, "&lt;1",inequalities_table_data!W78 ))), "-")</f>
        <v>74.256430000000009</v>
      </c>
      <c r="X80" s="240">
        <f>IF(ISNUMBER(inequalities_table_data!X78), IF(inequalities_table_data!X78=-999,"NA",IF(inequalities_table_data!X78&gt;99, "&gt;99", IF(inequalities_table_data!X78&lt;1, "&lt;1",inequalities_table_data!X78 ))), "-")</f>
        <v>20.938400000000001</v>
      </c>
      <c r="Y80" s="240">
        <f>IF(ISNUMBER(inequalities_table_data!Y78), IF(inequalities_table_data!Y78=-999,"NA",IF(inequalities_table_data!Y78&gt;99, "&gt;99", IF(inequalities_table_data!Y78&lt;1, "&lt;1",inequalities_table_data!Y78 ))), "-")</f>
        <v>2.1424400000000001</v>
      </c>
      <c r="Z80" s="240">
        <f>IF(ISNUMBER(inequalities_table_data!Z78), IF(inequalities_table_data!Z78=-999,"NA",IF(inequalities_table_data!Z78&gt;99, "&gt;99", IF(inequalities_table_data!Z78&lt;1, "&lt;1",inequalities_table_data!Z78 ))), "-")</f>
        <v>2.6627300000000003</v>
      </c>
      <c r="AA80" s="242" t="str">
        <f>IF(ISNUMBER(inequalities_table_data!AA78), IF(inequalities_table_data!AA78=-999,"NA",IF(inequalities_table_data!AA78&gt;99, "&gt;99", IF(inequalities_table_data!AA78&lt;1, "&lt;1",inequalities_table_data!AA78 ))), "-")</f>
        <v>-</v>
      </c>
      <c r="AB80" s="240" t="str">
        <f>IF(ISNUMBER(inequalities_table_data!AB78), IF(inequalities_table_data!AB78=-999,"NA",IF(inequalities_table_data!AB78&gt;99, "&gt;99", IF(inequalities_table_data!AB78&lt;1, "&lt;1",inequalities_table_data!AB78 ))), "-")</f>
        <v>-</v>
      </c>
      <c r="AC80" s="240" t="str">
        <f>IF(ISNUMBER(inequalities_table_data!AC78), IF(inequalities_table_data!AC78=-999,"NA",IF(inequalities_table_data!AC78&gt;99, "&gt;99", IF(inequalities_table_data!AC78&lt;1, "&lt;1",inequalities_table_data!AC78 ))), "-")</f>
        <v>-</v>
      </c>
    </row>
    <row r="81" x14ac:dyDescent="0.25">
      <c r="A81" s="347" t="str">
        <f>inequalities_table_data!A79</f>
        <v>Jamaica</v>
      </c>
      <c r="B81" s="348">
        <f>inequalities_table_data!B79</f>
        <v>2000</v>
      </c>
      <c r="C81" s="238" t="str">
        <f>inequalities_table_data!C79</f>
        <v>Richest</v>
      </c>
      <c r="D81" s="239">
        <f>IF(ISNUMBER(inequalities_table_data!D79), IF(inequalities_table_data!D79=-999,"NA",IF(inequalities_table_data!D79&gt;99, "&gt;99", IF(inequalities_table_data!D79&lt;1, "&lt;1",inequalities_table_data!D79 ))), "-")</f>
        <v>94.884740000000008</v>
      </c>
      <c r="E81" s="240" t="str">
        <f>IF(ISNUMBER(inequalities_table_data!E79), IF(inequalities_table_data!E79=-999,"NA",IF(inequalities_table_data!E79&gt;99, "&gt;99", IF(inequalities_table_data!E79&lt;1, "&lt;1",inequalities_table_data!E79 ))), "-")</f>
        <v>&lt;1</v>
      </c>
      <c r="F81" s="240">
        <f>IF(ISNUMBER(inequalities_table_data!F79), IF(inequalities_table_data!F79=-999,"NA",IF(inequalities_table_data!F79&gt;99, "&gt;99", IF(inequalities_table_data!F79&lt;1, "&lt;1",inequalities_table_data!F79 ))), "-")</f>
        <v>1.4135700000000002</v>
      </c>
      <c r="G81" s="240">
        <f>IF(ISNUMBER(inequalities_table_data!G79), IF(inequalities_table_data!G79=-999,"NA",IF(inequalities_table_data!G79&gt;99, "&gt;99", IF(inequalities_table_data!G79&lt;1, "&lt;1",inequalities_table_data!G79 ))), "-")</f>
        <v>2.7432600000000003</v>
      </c>
      <c r="H81" s="241" t="str">
        <f>IF(ISNUMBER(inequalities_table_data!H79), IF(inequalities_table_data!H79=-999,"NA",IF(inequalities_table_data!H79&gt;99, "&gt;99", IF(inequalities_table_data!H79&lt;1, "&lt;1",inequalities_table_data!H79 ))), "-")</f>
        <v>&gt;99</v>
      </c>
      <c r="I81" s="240" t="str">
        <f>IF(ISNUMBER(inequalities_table_data!I79), IF(inequalities_table_data!I79=-999,"NA",IF(inequalities_table_data!I79&gt;99, "&gt;99", IF(inequalities_table_data!I79&lt;1, "&lt;1",inequalities_table_data!I79 ))), "-")</f>
        <v>&lt;1</v>
      </c>
      <c r="J81" s="240" t="str">
        <f>IF(ISNUMBER(inequalities_table_data!J79), IF(inequalities_table_data!J79=-999,"NA",IF(inequalities_table_data!J79&gt;99, "&gt;99", IF(inequalities_table_data!J79&lt;1, "&lt;1",inequalities_table_data!J79 ))), "-")</f>
        <v>&lt;1</v>
      </c>
      <c r="K81" s="240" t="str">
        <f>IF(ISNUMBER(inequalities_table_data!K79), IF(inequalities_table_data!K79=-999,"NA",IF(inequalities_table_data!K79&gt;99, "&gt;99", IF(inequalities_table_data!K79&lt;1, "&lt;1",inequalities_table_data!K79 ))), "-")</f>
        <v>&lt;1</v>
      </c>
      <c r="L81" s="242" t="str">
        <f>IF(ISNUMBER(inequalities_table_data!L79), IF(inequalities_table_data!L79=-999,"NA",IF(inequalities_table_data!L79&gt;99, "&gt;99", IF(inequalities_table_data!L79&lt;1, "&lt;1",inequalities_table_data!L79 ))), "-")</f>
        <v>-</v>
      </c>
      <c r="M81" s="240" t="str">
        <f>IF(ISNUMBER(inequalities_table_data!M79), IF(inequalities_table_data!M79=-999,"NA",IF(inequalities_table_data!M79&gt;99, "&gt;99", IF(inequalities_table_data!M79&lt;1, "&lt;1",inequalities_table_data!M79 ))), "-")</f>
        <v>-</v>
      </c>
      <c r="N81" s="240" t="str">
        <f>IF(ISNUMBER(inequalities_table_data!N79), IF(inequalities_table_data!N79=-999,"NA",IF(inequalities_table_data!N79&gt;99, "&gt;99", IF(inequalities_table_data!N79&lt;1, "&lt;1",inequalities_table_data!N79 ))), "-")</f>
        <v>-</v>
      </c>
      <c r="P81" s="347" t="str">
        <f>inequalities_table_data!P79</f>
        <v>Jamaica</v>
      </c>
      <c r="Q81" s="348">
        <f>inequalities_table_data!Q79</f>
        <v>2017</v>
      </c>
      <c r="R81" s="238" t="str">
        <f>inequalities_table_data!R79</f>
        <v>Richest</v>
      </c>
      <c r="S81" s="239">
        <f>IF(ISNUMBER(inequalities_table_data!S79), IF(inequalities_table_data!S79=-999,"NA",IF(inequalities_table_data!S79&gt;99, "&gt;99", IF(inequalities_table_data!S79&lt;1, "&lt;1",inequalities_table_data!S79 ))), "-")</f>
        <v>97.975880000000004</v>
      </c>
      <c r="T81" s="240" t="str">
        <f>IF(ISNUMBER(inequalities_table_data!T79), IF(inequalities_table_data!T79=-999,"NA",IF(inequalities_table_data!T79&gt;99, "&gt;99", IF(inequalities_table_data!T79&lt;1, "&lt;1",inequalities_table_data!T79 ))), "-")</f>
        <v>&lt;1</v>
      </c>
      <c r="U81" s="240">
        <f>IF(ISNUMBER(inequalities_table_data!U79), IF(inequalities_table_data!U79=-999,"NA",IF(inequalities_table_data!U79&gt;99, "&gt;99", IF(inequalities_table_data!U79&lt;1, "&lt;1",inequalities_table_data!U79 ))), "-")</f>
        <v>1.0344500000000001</v>
      </c>
      <c r="V81" s="240" t="str">
        <f>IF(ISNUMBER(inequalities_table_data!V79), IF(inequalities_table_data!V79=-999,"NA",IF(inequalities_table_data!V79&gt;99, "&gt;99", IF(inequalities_table_data!V79&lt;1, "&lt;1",inequalities_table_data!V79 ))), "-")</f>
        <v>&lt;1</v>
      </c>
      <c r="W81" s="241">
        <f>IF(ISNUMBER(inequalities_table_data!W79), IF(inequalities_table_data!W79=-999,"NA",IF(inequalities_table_data!W79&gt;99, "&gt;99", IF(inequalities_table_data!W79&lt;1, "&lt;1",inequalities_table_data!W79 ))), "-")</f>
        <v>98.940130000000011</v>
      </c>
      <c r="X81" s="240" t="str">
        <f>IF(ISNUMBER(inequalities_table_data!X79), IF(inequalities_table_data!X79=-999,"NA",IF(inequalities_table_data!X79&gt;99, "&gt;99", IF(inequalities_table_data!X79&lt;1, "&lt;1",inequalities_table_data!X79 ))), "-")</f>
        <v>&lt;1</v>
      </c>
      <c r="Y81" s="240" t="str">
        <f>IF(ISNUMBER(inequalities_table_data!Y79), IF(inequalities_table_data!Y79=-999,"NA",IF(inequalities_table_data!Y79&gt;99, "&gt;99", IF(inequalities_table_data!Y79&lt;1, "&lt;1",inequalities_table_data!Y79 ))), "-")</f>
        <v>&lt;1</v>
      </c>
      <c r="Z81" s="240" t="str">
        <f>IF(ISNUMBER(inequalities_table_data!Z79), IF(inequalities_table_data!Z79=-999,"NA",IF(inequalities_table_data!Z79&gt;99, "&gt;99", IF(inequalities_table_data!Z79&lt;1, "&lt;1",inequalities_table_data!Z79 ))), "-")</f>
        <v>&lt;1</v>
      </c>
      <c r="AA81" s="242" t="str">
        <f>IF(ISNUMBER(inequalities_table_data!AA79), IF(inequalities_table_data!AA79=-999,"NA",IF(inequalities_table_data!AA79&gt;99, "&gt;99", IF(inequalities_table_data!AA79&lt;1, "&lt;1",inequalities_table_data!AA79 ))), "-")</f>
        <v>-</v>
      </c>
      <c r="AB81" s="240" t="str">
        <f>IF(ISNUMBER(inequalities_table_data!AB79), IF(inequalities_table_data!AB79=-999,"NA",IF(inequalities_table_data!AB79&gt;99, "&gt;99", IF(inequalities_table_data!AB79&lt;1, "&lt;1",inequalities_table_data!AB79 ))), "-")</f>
        <v>-</v>
      </c>
      <c r="AC81" s="240" t="str">
        <f>IF(ISNUMBER(inequalities_table_data!AC79), IF(inequalities_table_data!AC79=-999,"NA",IF(inequalities_table_data!AC79&gt;99, "&gt;99", IF(inequalities_table_data!AC79&lt;1, "&lt;1",inequalities_table_data!AC79 ))), "-")</f>
        <v>-</v>
      </c>
    </row>
    <row r="82" x14ac:dyDescent="0.25">
      <c r="A82" s="347" t="str">
        <f>inequalities_table_data!A80</f>
        <v>Jordan</v>
      </c>
      <c r="B82" s="348">
        <f>inequalities_table_data!B80</f>
        <v>2000</v>
      </c>
      <c r="C82" s="238" t="str">
        <f>inequalities_table_data!C80</f>
        <v>Poorest</v>
      </c>
      <c r="D82" s="239" t="str">
        <f>IF(ISNUMBER(inequalities_table_data!D80), IF(inequalities_table_data!D80=-999,"NA",IF(inequalities_table_data!D80&gt;99, "&gt;99", IF(inequalities_table_data!D80&lt;1, "&lt;1",inequalities_table_data!D80 ))), "-")</f>
        <v>&gt;99</v>
      </c>
      <c r="E82" s="240" t="str">
        <f>IF(ISNUMBER(inequalities_table_data!E80), IF(inequalities_table_data!E80=-999,"NA",IF(inequalities_table_data!E80&gt;99, "&gt;99", IF(inequalities_table_data!E80&lt;1, "&lt;1",inequalities_table_data!E80 ))), "-")</f>
        <v>&lt;1</v>
      </c>
      <c r="F82" s="240" t="str">
        <f>IF(ISNUMBER(inequalities_table_data!F80), IF(inequalities_table_data!F80=-999,"NA",IF(inequalities_table_data!F80&gt;99, "&gt;99", IF(inequalities_table_data!F80&lt;1, "&lt;1",inequalities_table_data!F80 ))), "-")</f>
        <v>&lt;1</v>
      </c>
      <c r="G82" s="240" t="str">
        <f>IF(ISNUMBER(inequalities_table_data!G80), IF(inequalities_table_data!G80=-999,"NA",IF(inequalities_table_data!G80&gt;99, "&gt;99", IF(inequalities_table_data!G80&lt;1, "&lt;1",inequalities_table_data!G80 ))), "-")</f>
        <v>&lt;1</v>
      </c>
      <c r="H82" s="241">
        <f>IF(ISNUMBER(inequalities_table_data!H80), IF(inequalities_table_data!H80=-999,"NA",IF(inequalities_table_data!H80&gt;99, "&gt;99", IF(inequalities_table_data!H80&lt;1, "&lt;1",inequalities_table_data!H80 ))), "-")</f>
        <v>95.291830000000004</v>
      </c>
      <c r="I82" s="240">
        <f>IF(ISNUMBER(inequalities_table_data!I80), IF(inequalities_table_data!I80=-999,"NA",IF(inequalities_table_data!I80&gt;99, "&gt;99", IF(inequalities_table_data!I80&lt;1, "&lt;1",inequalities_table_data!I80 ))), "-")</f>
        <v>2.2015500000000001</v>
      </c>
      <c r="J82" s="240">
        <f>IF(ISNUMBER(inequalities_table_data!J80), IF(inequalities_table_data!J80=-999,"NA",IF(inequalities_table_data!J80&gt;99, "&gt;99", IF(inequalities_table_data!J80&lt;1, "&lt;1",inequalities_table_data!J80 ))), "-")</f>
        <v>2.07944</v>
      </c>
      <c r="K82" s="240" t="str">
        <f>IF(ISNUMBER(inequalities_table_data!K80), IF(inequalities_table_data!K80=-999,"NA",IF(inequalities_table_data!K80&gt;99, "&gt;99", IF(inequalities_table_data!K80&lt;1, "&lt;1",inequalities_table_data!K80 ))), "-")</f>
        <v>&lt;1</v>
      </c>
      <c r="L82" s="242" t="str">
        <f>IF(ISNUMBER(inequalities_table_data!L80), IF(inequalities_table_data!L80=-999,"NA",IF(inequalities_table_data!L80&gt;99, "&gt;99", IF(inequalities_table_data!L80&lt;1, "&lt;1",inequalities_table_data!L80 ))), "-")</f>
        <v>-</v>
      </c>
      <c r="M82" s="240" t="str">
        <f>IF(ISNUMBER(inequalities_table_data!M80), IF(inequalities_table_data!M80=-999,"NA",IF(inequalities_table_data!M80&gt;99, "&gt;99", IF(inequalities_table_data!M80&lt;1, "&lt;1",inequalities_table_data!M80 ))), "-")</f>
        <v>-</v>
      </c>
      <c r="N82" s="240" t="str">
        <f>IF(ISNUMBER(inequalities_table_data!N80), IF(inequalities_table_data!N80=-999,"NA",IF(inequalities_table_data!N80&gt;99, "&gt;99", IF(inequalities_table_data!N80&lt;1, "&lt;1",inequalities_table_data!N80 ))), "-")</f>
        <v>-</v>
      </c>
      <c r="P82" s="347" t="str">
        <f>inequalities_table_data!P80</f>
        <v>Jordan</v>
      </c>
      <c r="Q82" s="348">
        <f>inequalities_table_data!Q80</f>
        <v>2017</v>
      </c>
      <c r="R82" s="238" t="str">
        <f>inequalities_table_data!R80</f>
        <v>Poorest</v>
      </c>
      <c r="S82" s="239" t="str">
        <f>IF(ISNUMBER(inequalities_table_data!S80), IF(inequalities_table_data!S80=-999,"NA",IF(inequalities_table_data!S80&gt;99, "&gt;99", IF(inequalities_table_data!S80&lt;1, "&lt;1",inequalities_table_data!S80 ))), "-")</f>
        <v>&gt;99</v>
      </c>
      <c r="T82" s="240" t="str">
        <f>IF(ISNUMBER(inequalities_table_data!T80), IF(inequalities_table_data!T80=-999,"NA",IF(inequalities_table_data!T80&gt;99, "&gt;99", IF(inequalities_table_data!T80&lt;1, "&lt;1",inequalities_table_data!T80 ))), "-")</f>
        <v>&lt;1</v>
      </c>
      <c r="U82" s="240" t="str">
        <f>IF(ISNUMBER(inequalities_table_data!U80), IF(inequalities_table_data!U80=-999,"NA",IF(inequalities_table_data!U80&gt;99, "&gt;99", IF(inequalities_table_data!U80&lt;1, "&lt;1",inequalities_table_data!U80 ))), "-")</f>
        <v>&lt;1</v>
      </c>
      <c r="V82" s="240" t="str">
        <f>IF(ISNUMBER(inequalities_table_data!V80), IF(inequalities_table_data!V80=-999,"NA",IF(inequalities_table_data!V80&gt;99, "&gt;99", IF(inequalities_table_data!V80&lt;1, "&lt;1",inequalities_table_data!V80 ))), "-")</f>
        <v>&lt;1</v>
      </c>
      <c r="W82" s="241">
        <f>IF(ISNUMBER(inequalities_table_data!W80), IF(inequalities_table_data!W80=-999,"NA",IF(inequalities_table_data!W80&gt;99, "&gt;99", IF(inequalities_table_data!W80&lt;1, "&lt;1",inequalities_table_data!W80 ))), "-")</f>
        <v>97.72863000000001</v>
      </c>
      <c r="X82" s="240">
        <f>IF(ISNUMBER(inequalities_table_data!X80), IF(inequalities_table_data!X80=-999,"NA",IF(inequalities_table_data!X80&gt;99, "&gt;99", IF(inequalities_table_data!X80&lt;1, "&lt;1",inequalities_table_data!X80 ))), "-")</f>
        <v>2.2578500000000004</v>
      </c>
      <c r="Y82" s="240" t="str">
        <f>IF(ISNUMBER(inequalities_table_data!Y80), IF(inequalities_table_data!Y80=-999,"NA",IF(inequalities_table_data!Y80&gt;99, "&gt;99", IF(inequalities_table_data!Y80&lt;1, "&lt;1",inequalities_table_data!Y80 ))), "-")</f>
        <v>&lt;1</v>
      </c>
      <c r="Z82" s="240" t="str">
        <f>IF(ISNUMBER(inequalities_table_data!Z80), IF(inequalities_table_data!Z80=-999,"NA",IF(inequalities_table_data!Z80&gt;99, "&gt;99", IF(inequalities_table_data!Z80&lt;1, "&lt;1",inequalities_table_data!Z80 ))), "-")</f>
        <v>&lt;1</v>
      </c>
      <c r="AA82" s="242" t="str">
        <f>IF(ISNUMBER(inequalities_table_data!AA80), IF(inequalities_table_data!AA80=-999,"NA",IF(inequalities_table_data!AA80&gt;99, "&gt;99", IF(inequalities_table_data!AA80&lt;1, "&lt;1",inequalities_table_data!AA80 ))), "-")</f>
        <v>-</v>
      </c>
      <c r="AB82" s="240" t="str">
        <f>IF(ISNUMBER(inequalities_table_data!AB80), IF(inequalities_table_data!AB80=-999,"NA",IF(inequalities_table_data!AB80&gt;99, "&gt;99", IF(inequalities_table_data!AB80&lt;1, "&lt;1",inequalities_table_data!AB80 ))), "-")</f>
        <v>-</v>
      </c>
      <c r="AC82" s="240" t="str">
        <f>IF(ISNUMBER(inequalities_table_data!AC80), IF(inequalities_table_data!AC80=-999,"NA",IF(inequalities_table_data!AC80&gt;99, "&gt;99", IF(inequalities_table_data!AC80&lt;1, "&lt;1",inequalities_table_data!AC80 ))), "-")</f>
        <v>-</v>
      </c>
    </row>
    <row r="83" x14ac:dyDescent="0.25">
      <c r="A83" s="347" t="str">
        <f>inequalities_table_data!A81</f>
        <v>Jordan</v>
      </c>
      <c r="B83" s="348">
        <f>inequalities_table_data!B81</f>
        <v>2000</v>
      </c>
      <c r="C83" s="238" t="str">
        <f>inequalities_table_data!C81</f>
        <v>Richest</v>
      </c>
      <c r="D83" s="239" t="str">
        <f>IF(ISNUMBER(inequalities_table_data!D81), IF(inequalities_table_data!D81=-999,"NA",IF(inequalities_table_data!D81&gt;99, "&gt;99", IF(inequalities_table_data!D81&lt;1, "&lt;1",inequalities_table_data!D81 ))), "-")</f>
        <v>&gt;99</v>
      </c>
      <c r="E83" s="240" t="str">
        <f>IF(ISNUMBER(inequalities_table_data!E81), IF(inequalities_table_data!E81=-999,"NA",IF(inequalities_table_data!E81&gt;99, "&gt;99", IF(inequalities_table_data!E81&lt;1, "&lt;1",inequalities_table_data!E81 ))), "-")</f>
        <v>&lt;1</v>
      </c>
      <c r="F83" s="240" t="str">
        <f>IF(ISNUMBER(inequalities_table_data!F81), IF(inequalities_table_data!F81=-999,"NA",IF(inequalities_table_data!F81&gt;99, "&gt;99", IF(inequalities_table_data!F81&lt;1, "&lt;1",inequalities_table_data!F81 ))), "-")</f>
        <v>&lt;1</v>
      </c>
      <c r="G83" s="240" t="str">
        <f>IF(ISNUMBER(inequalities_table_data!G81), IF(inequalities_table_data!G81=-999,"NA",IF(inequalities_table_data!G81&gt;99, "&gt;99", IF(inequalities_table_data!G81&lt;1, "&lt;1",inequalities_table_data!G81 ))), "-")</f>
        <v>&lt;1</v>
      </c>
      <c r="H83" s="241">
        <f>IF(ISNUMBER(inequalities_table_data!H81), IF(inequalities_table_data!H81=-999,"NA",IF(inequalities_table_data!H81&gt;99, "&gt;99", IF(inequalities_table_data!H81&lt;1, "&lt;1",inequalities_table_data!H81 ))), "-")</f>
        <v>98.465720000000005</v>
      </c>
      <c r="I83" s="240">
        <f>IF(ISNUMBER(inequalities_table_data!I81), IF(inequalities_table_data!I81=-999,"NA",IF(inequalities_table_data!I81&gt;99, "&gt;99", IF(inequalities_table_data!I81&lt;1, "&lt;1",inequalities_table_data!I81 ))), "-")</f>
        <v>1.5342800000000001</v>
      </c>
      <c r="J83" s="240" t="str">
        <f>IF(ISNUMBER(inequalities_table_data!J81), IF(inequalities_table_data!J81=-999,"NA",IF(inequalities_table_data!J81&gt;99, "&gt;99", IF(inequalities_table_data!J81&lt;1, "&lt;1",inequalities_table_data!J81 ))), "-")</f>
        <v>&lt;1</v>
      </c>
      <c r="K83" s="240" t="str">
        <f>IF(ISNUMBER(inequalities_table_data!K81), IF(inequalities_table_data!K81=-999,"NA",IF(inequalities_table_data!K81&gt;99, "&gt;99", IF(inequalities_table_data!K81&lt;1, "&lt;1",inequalities_table_data!K81 ))), "-")</f>
        <v>&lt;1</v>
      </c>
      <c r="L83" s="242" t="str">
        <f>IF(ISNUMBER(inequalities_table_data!L81), IF(inequalities_table_data!L81=-999,"NA",IF(inequalities_table_data!L81&gt;99, "&gt;99", IF(inequalities_table_data!L81&lt;1, "&lt;1",inequalities_table_data!L81 ))), "-")</f>
        <v>-</v>
      </c>
      <c r="M83" s="240" t="str">
        <f>IF(ISNUMBER(inequalities_table_data!M81), IF(inequalities_table_data!M81=-999,"NA",IF(inequalities_table_data!M81&gt;99, "&gt;99", IF(inequalities_table_data!M81&lt;1, "&lt;1",inequalities_table_data!M81 ))), "-")</f>
        <v>-</v>
      </c>
      <c r="N83" s="240" t="str">
        <f>IF(ISNUMBER(inequalities_table_data!N81), IF(inequalities_table_data!N81=-999,"NA",IF(inequalities_table_data!N81&gt;99, "&gt;99", IF(inequalities_table_data!N81&lt;1, "&lt;1",inequalities_table_data!N81 ))), "-")</f>
        <v>-</v>
      </c>
      <c r="P83" s="347" t="str">
        <f>inequalities_table_data!P81</f>
        <v>Jordan</v>
      </c>
      <c r="Q83" s="348">
        <f>inequalities_table_data!Q81</f>
        <v>2017</v>
      </c>
      <c r="R83" s="238" t="str">
        <f>inequalities_table_data!R81</f>
        <v>Richest</v>
      </c>
      <c r="S83" s="239" t="str">
        <f>IF(ISNUMBER(inequalities_table_data!S81), IF(inequalities_table_data!S81=-999,"NA",IF(inequalities_table_data!S81&gt;99, "&gt;99", IF(inequalities_table_data!S81&lt;1, "&lt;1",inequalities_table_data!S81 ))), "-")</f>
        <v>&gt;99</v>
      </c>
      <c r="T83" s="240" t="str">
        <f>IF(ISNUMBER(inequalities_table_data!T81), IF(inequalities_table_data!T81=-999,"NA",IF(inequalities_table_data!T81&gt;99, "&gt;99", IF(inequalities_table_data!T81&lt;1, "&lt;1",inequalities_table_data!T81 ))), "-")</f>
        <v>&lt;1</v>
      </c>
      <c r="U83" s="240" t="str">
        <f>IF(ISNUMBER(inequalities_table_data!U81), IF(inequalities_table_data!U81=-999,"NA",IF(inequalities_table_data!U81&gt;99, "&gt;99", IF(inequalities_table_data!U81&lt;1, "&lt;1",inequalities_table_data!U81 ))), "-")</f>
        <v>&lt;1</v>
      </c>
      <c r="V83" s="240" t="str">
        <f>IF(ISNUMBER(inequalities_table_data!V81), IF(inequalities_table_data!V81=-999,"NA",IF(inequalities_table_data!V81&gt;99, "&gt;99", IF(inequalities_table_data!V81&lt;1, "&lt;1",inequalities_table_data!V81 ))), "-")</f>
        <v>&lt;1</v>
      </c>
      <c r="W83" s="241">
        <f>IF(ISNUMBER(inequalities_table_data!W81), IF(inequalities_table_data!W81=-999,"NA",IF(inequalities_table_data!W81&gt;99, "&gt;99", IF(inequalities_table_data!W81&lt;1, "&lt;1",inequalities_table_data!W81 ))), "-")</f>
        <v>98.465720000000005</v>
      </c>
      <c r="X83" s="240">
        <f>IF(ISNUMBER(inequalities_table_data!X81), IF(inequalities_table_data!X81=-999,"NA",IF(inequalities_table_data!X81&gt;99, "&gt;99", IF(inequalities_table_data!X81&lt;1, "&lt;1",inequalities_table_data!X81 ))), "-")</f>
        <v>1.5342800000000001</v>
      </c>
      <c r="Y83" s="240" t="str">
        <f>IF(ISNUMBER(inequalities_table_data!Y81), IF(inequalities_table_data!Y81=-999,"NA",IF(inequalities_table_data!Y81&gt;99, "&gt;99", IF(inequalities_table_data!Y81&lt;1, "&lt;1",inequalities_table_data!Y81 ))), "-")</f>
        <v>&lt;1</v>
      </c>
      <c r="Z83" s="240" t="str">
        <f>IF(ISNUMBER(inequalities_table_data!Z81), IF(inequalities_table_data!Z81=-999,"NA",IF(inequalities_table_data!Z81&gt;99, "&gt;99", IF(inequalities_table_data!Z81&lt;1, "&lt;1",inequalities_table_data!Z81 ))), "-")</f>
        <v>&lt;1</v>
      </c>
      <c r="AA83" s="242" t="str">
        <f>IF(ISNUMBER(inequalities_table_data!AA81), IF(inequalities_table_data!AA81=-999,"NA",IF(inequalities_table_data!AA81&gt;99, "&gt;99", IF(inequalities_table_data!AA81&lt;1, "&lt;1",inequalities_table_data!AA81 ))), "-")</f>
        <v>-</v>
      </c>
      <c r="AB83" s="240" t="str">
        <f>IF(ISNUMBER(inequalities_table_data!AB81), IF(inequalities_table_data!AB81=-999,"NA",IF(inequalities_table_data!AB81&gt;99, "&gt;99", IF(inequalities_table_data!AB81&lt;1, "&lt;1",inequalities_table_data!AB81 ))), "-")</f>
        <v>-</v>
      </c>
      <c r="AC83" s="240" t="str">
        <f>IF(ISNUMBER(inequalities_table_data!AC81), IF(inequalities_table_data!AC81=-999,"NA",IF(inequalities_table_data!AC81&gt;99, "&gt;99", IF(inequalities_table_data!AC81&lt;1, "&lt;1",inequalities_table_data!AC81 ))), "-")</f>
        <v>-</v>
      </c>
    </row>
    <row r="84" x14ac:dyDescent="0.25">
      <c r="A84" s="347" t="str">
        <f>inequalities_table_data!A82</f>
        <v>Kazakhstan</v>
      </c>
      <c r="B84" s="348">
        <f>inequalities_table_data!B82</f>
        <v>2000</v>
      </c>
      <c r="C84" s="238" t="str">
        <f>inequalities_table_data!C82</f>
        <v>Poorest</v>
      </c>
      <c r="D84" s="239">
        <f>IF(ISNUMBER(inequalities_table_data!D82), IF(inequalities_table_data!D82=-999,"NA",IF(inequalities_table_data!D82&gt;99, "&gt;99", IF(inequalities_table_data!D82&lt;1, "&lt;1",inequalities_table_data!D82 ))), "-")</f>
        <v>86.56562000000001</v>
      </c>
      <c r="E84" s="240">
        <f>IF(ISNUMBER(inequalities_table_data!E82), IF(inequalities_table_data!E82=-999,"NA",IF(inequalities_table_data!E82&gt;99, "&gt;99", IF(inequalities_table_data!E82&lt;1, "&lt;1",inequalities_table_data!E82 ))), "-")</f>
        <v>2.3722000000000003</v>
      </c>
      <c r="F84" s="240">
        <f>IF(ISNUMBER(inequalities_table_data!F82), IF(inequalities_table_data!F82=-999,"NA",IF(inequalities_table_data!F82&gt;99, "&gt;99", IF(inequalities_table_data!F82&lt;1, "&lt;1",inequalities_table_data!F82 ))), "-")</f>
        <v>5.7002600000000001</v>
      </c>
      <c r="G84" s="240">
        <f>IF(ISNUMBER(inequalities_table_data!G82), IF(inequalities_table_data!G82=-999,"NA",IF(inequalities_table_data!G82&gt;99, "&gt;99", IF(inequalities_table_data!G82&lt;1, "&lt;1",inequalities_table_data!G82 ))), "-")</f>
        <v>5.3619200000000005</v>
      </c>
      <c r="H84" s="241">
        <f>IF(ISNUMBER(inequalities_table_data!H82), IF(inequalities_table_data!H82=-999,"NA",IF(inequalities_table_data!H82&gt;99, "&gt;99", IF(inequalities_table_data!H82&lt;1, "&lt;1",inequalities_table_data!H82 ))), "-")</f>
        <v>95.670850000000002</v>
      </c>
      <c r="I84" s="240">
        <f>IF(ISNUMBER(inequalities_table_data!I82), IF(inequalities_table_data!I82=-999,"NA",IF(inequalities_table_data!I82&gt;99, "&gt;99", IF(inequalities_table_data!I82&lt;1, "&lt;1",inequalities_table_data!I82 ))), "-")</f>
        <v>2.87677</v>
      </c>
      <c r="J84" s="240">
        <f>IF(ISNUMBER(inequalities_table_data!J82), IF(inequalities_table_data!J82=-999,"NA",IF(inequalities_table_data!J82&gt;99, "&gt;99", IF(inequalities_table_data!J82&lt;1, "&lt;1",inequalities_table_data!J82 ))), "-")</f>
        <v>1.3671500000000001</v>
      </c>
      <c r="K84" s="240" t="str">
        <f>IF(ISNUMBER(inequalities_table_data!K82), IF(inequalities_table_data!K82=-999,"NA",IF(inequalities_table_data!K82&gt;99, "&gt;99", IF(inequalities_table_data!K82&lt;1, "&lt;1",inequalities_table_data!K82 ))), "-")</f>
        <v>&lt;1</v>
      </c>
      <c r="L84" s="242" t="str">
        <f>IF(ISNUMBER(inequalities_table_data!L82), IF(inequalities_table_data!L82=-999,"NA",IF(inequalities_table_data!L82&gt;99, "&gt;99", IF(inequalities_table_data!L82&lt;1, "&lt;1",inequalities_table_data!L82 ))), "-")</f>
        <v>-</v>
      </c>
      <c r="M84" s="240" t="str">
        <f>IF(ISNUMBER(inequalities_table_data!M82), IF(inequalities_table_data!M82=-999,"NA",IF(inequalities_table_data!M82&gt;99, "&gt;99", IF(inequalities_table_data!M82&lt;1, "&lt;1",inequalities_table_data!M82 ))), "-")</f>
        <v>-</v>
      </c>
      <c r="N84" s="240" t="str">
        <f>IF(ISNUMBER(inequalities_table_data!N82), IF(inequalities_table_data!N82=-999,"NA",IF(inequalities_table_data!N82&gt;99, "&gt;99", IF(inequalities_table_data!N82&lt;1, "&lt;1",inequalities_table_data!N82 ))), "-")</f>
        <v>-</v>
      </c>
      <c r="P84" s="347" t="str">
        <f>inequalities_table_data!P82</f>
        <v>Kazakhstan</v>
      </c>
      <c r="Q84" s="348">
        <f>inequalities_table_data!Q82</f>
        <v>2017</v>
      </c>
      <c r="R84" s="238" t="str">
        <f>inequalities_table_data!R82</f>
        <v>Poorest</v>
      </c>
      <c r="S84" s="239">
        <f>IF(ISNUMBER(inequalities_table_data!S82), IF(inequalities_table_data!S82=-999,"NA",IF(inequalities_table_data!S82&gt;99, "&gt;99", IF(inequalities_table_data!S82&lt;1, "&lt;1",inequalities_table_data!S82 ))), "-")</f>
        <v>97.332750000000004</v>
      </c>
      <c r="T84" s="240">
        <f>IF(ISNUMBER(inequalities_table_data!T82), IF(inequalities_table_data!T82=-999,"NA",IF(inequalities_table_data!T82&gt;99, "&gt;99", IF(inequalities_table_data!T82&lt;1, "&lt;1",inequalities_table_data!T82 ))), "-")</f>
        <v>2.6672500000000001</v>
      </c>
      <c r="U84" s="240" t="str">
        <f>IF(ISNUMBER(inequalities_table_data!U82), IF(inequalities_table_data!U82=-999,"NA",IF(inequalities_table_data!U82&gt;99, "&gt;99", IF(inequalities_table_data!U82&lt;1, "&lt;1",inequalities_table_data!U82 ))), "-")</f>
        <v>&lt;1</v>
      </c>
      <c r="V84" s="240" t="str">
        <f>IF(ISNUMBER(inequalities_table_data!V82), IF(inequalities_table_data!V82=-999,"NA",IF(inequalities_table_data!V82&gt;99, "&gt;99", IF(inequalities_table_data!V82&lt;1, "&lt;1",inequalities_table_data!V82 ))), "-")</f>
        <v>&lt;1</v>
      </c>
      <c r="W84" s="241">
        <f>IF(ISNUMBER(inequalities_table_data!W82), IF(inequalities_table_data!W82=-999,"NA",IF(inequalities_table_data!W82&gt;99, "&gt;99", IF(inequalities_table_data!W82&lt;1, "&lt;1",inequalities_table_data!W82 ))), "-")</f>
        <v>97.012830000000008</v>
      </c>
      <c r="X84" s="240">
        <f>IF(ISNUMBER(inequalities_table_data!X82), IF(inequalities_table_data!X82=-999,"NA",IF(inequalities_table_data!X82&gt;99, "&gt;99", IF(inequalities_table_data!X82&lt;1, "&lt;1",inequalities_table_data!X82 ))), "-")</f>
        <v>2.9171200000000002</v>
      </c>
      <c r="Y84" s="240" t="str">
        <f>IF(ISNUMBER(inequalities_table_data!Y82), IF(inequalities_table_data!Y82=-999,"NA",IF(inequalities_table_data!Y82&gt;99, "&gt;99", IF(inequalities_table_data!Y82&lt;1, "&lt;1",inequalities_table_data!Y82 ))), "-")</f>
        <v>&lt;1</v>
      </c>
      <c r="Z84" s="240" t="str">
        <f>IF(ISNUMBER(inequalities_table_data!Z82), IF(inequalities_table_data!Z82=-999,"NA",IF(inequalities_table_data!Z82&gt;99, "&gt;99", IF(inequalities_table_data!Z82&lt;1, "&lt;1",inequalities_table_data!Z82 ))), "-")</f>
        <v>&lt;1</v>
      </c>
      <c r="AA84" s="242">
        <f>IF(ISNUMBER(inequalities_table_data!AA82), IF(inequalities_table_data!AA82=-999,"NA",IF(inequalities_table_data!AA82&gt;99, "&gt;99", IF(inequalities_table_data!AA82&lt;1, "&lt;1",inequalities_table_data!AA82 ))), "-")</f>
        <v>97.519012451171875</v>
      </c>
      <c r="AB84" s="240">
        <f>IF(ISNUMBER(inequalities_table_data!AB82), IF(inequalities_table_data!AB82=-999,"NA",IF(inequalities_table_data!AB82&gt;99, "&gt;99", IF(inequalities_table_data!AB82&lt;1, "&lt;1",inequalities_table_data!AB82 ))), "-")</f>
        <v>1.9276623725891113</v>
      </c>
      <c r="AC84" s="240" t="str">
        <f>IF(ISNUMBER(inequalities_table_data!AC82), IF(inequalities_table_data!AC82=-999,"NA",IF(inequalities_table_data!AC82&gt;99, "&gt;99", IF(inequalities_table_data!AC82&lt;1, "&lt;1",inequalities_table_data!AC82 ))), "-")</f>
        <v>&lt;1</v>
      </c>
    </row>
    <row r="85" x14ac:dyDescent="0.25">
      <c r="A85" s="347" t="str">
        <f>inequalities_table_data!A83</f>
        <v>Kazakhstan</v>
      </c>
      <c r="B85" s="348">
        <f>inequalities_table_data!B83</f>
        <v>2000</v>
      </c>
      <c r="C85" s="238" t="str">
        <f>inequalities_table_data!C83</f>
        <v>Richest</v>
      </c>
      <c r="D85" s="239" t="str">
        <f>IF(ISNUMBER(inequalities_table_data!D83), IF(inequalities_table_data!D83=-999,"NA",IF(inequalities_table_data!D83&gt;99, "&gt;99", IF(inequalities_table_data!D83&lt;1, "&lt;1",inequalities_table_data!D83 ))), "-")</f>
        <v>&gt;99</v>
      </c>
      <c r="E85" s="240" t="str">
        <f>IF(ISNUMBER(inequalities_table_data!E83), IF(inequalities_table_data!E83=-999,"NA",IF(inequalities_table_data!E83&gt;99, "&gt;99", IF(inequalities_table_data!E83&lt;1, "&lt;1",inequalities_table_data!E83 ))), "-")</f>
        <v>&lt;1</v>
      </c>
      <c r="F85" s="240" t="str">
        <f>IF(ISNUMBER(inequalities_table_data!F83), IF(inequalities_table_data!F83=-999,"NA",IF(inequalities_table_data!F83&gt;99, "&gt;99", IF(inequalities_table_data!F83&lt;1, "&lt;1",inequalities_table_data!F83 ))), "-")</f>
        <v>&lt;1</v>
      </c>
      <c r="G85" s="240" t="str">
        <f>IF(ISNUMBER(inequalities_table_data!G83), IF(inequalities_table_data!G83=-999,"NA",IF(inequalities_table_data!G83&gt;99, "&gt;99", IF(inequalities_table_data!G83&lt;1, "&lt;1",inequalities_table_data!G83 ))), "-")</f>
        <v>&lt;1</v>
      </c>
      <c r="H85" s="241">
        <f>IF(ISNUMBER(inequalities_table_data!H83), IF(inequalities_table_data!H83=-999,"NA",IF(inequalities_table_data!H83&gt;99, "&gt;99", IF(inequalities_table_data!H83&lt;1, "&lt;1",inequalities_table_data!H83 ))), "-")</f>
        <v>98.689420000000013</v>
      </c>
      <c r="I85" s="240" t="str">
        <f>IF(ISNUMBER(inequalities_table_data!I83), IF(inequalities_table_data!I83=-999,"NA",IF(inequalities_table_data!I83&gt;99, "&gt;99", IF(inequalities_table_data!I83&lt;1, "&lt;1",inequalities_table_data!I83 ))), "-")</f>
        <v>&lt;1</v>
      </c>
      <c r="J85" s="240" t="str">
        <f>IF(ISNUMBER(inequalities_table_data!J83), IF(inequalities_table_data!J83=-999,"NA",IF(inequalities_table_data!J83&gt;99, "&gt;99", IF(inequalities_table_data!J83&lt;1, "&lt;1",inequalities_table_data!J83 ))), "-")</f>
        <v>&lt;1</v>
      </c>
      <c r="K85" s="240" t="str">
        <f>IF(ISNUMBER(inequalities_table_data!K83), IF(inequalities_table_data!K83=-999,"NA",IF(inequalities_table_data!K83&gt;99, "&gt;99", IF(inequalities_table_data!K83&lt;1, "&lt;1",inequalities_table_data!K83 ))), "-")</f>
        <v>&lt;1</v>
      </c>
      <c r="L85" s="242" t="str">
        <f>IF(ISNUMBER(inequalities_table_data!L83), IF(inequalities_table_data!L83=-999,"NA",IF(inequalities_table_data!L83&gt;99, "&gt;99", IF(inequalities_table_data!L83&lt;1, "&lt;1",inequalities_table_data!L83 ))), "-")</f>
        <v>-</v>
      </c>
      <c r="M85" s="240" t="str">
        <f>IF(ISNUMBER(inequalities_table_data!M83), IF(inequalities_table_data!M83=-999,"NA",IF(inequalities_table_data!M83&gt;99, "&gt;99", IF(inequalities_table_data!M83&lt;1, "&lt;1",inequalities_table_data!M83 ))), "-")</f>
        <v>-</v>
      </c>
      <c r="N85" s="240" t="str">
        <f>IF(ISNUMBER(inequalities_table_data!N83), IF(inequalities_table_data!N83=-999,"NA",IF(inequalities_table_data!N83&gt;99, "&gt;99", IF(inequalities_table_data!N83&lt;1, "&lt;1",inequalities_table_data!N83 ))), "-")</f>
        <v>-</v>
      </c>
      <c r="P85" s="347" t="str">
        <f>inequalities_table_data!P83</f>
        <v>Kazakhstan</v>
      </c>
      <c r="Q85" s="348">
        <f>inequalities_table_data!Q83</f>
        <v>2017</v>
      </c>
      <c r="R85" s="238" t="str">
        <f>inequalities_table_data!R83</f>
        <v>Richest</v>
      </c>
      <c r="S85" s="239" t="str">
        <f>IF(ISNUMBER(inequalities_table_data!S83), IF(inequalities_table_data!S83=-999,"NA",IF(inequalities_table_data!S83&gt;99, "&gt;99", IF(inequalities_table_data!S83&lt;1, "&lt;1",inequalities_table_data!S83 ))), "-")</f>
        <v>&gt;99</v>
      </c>
      <c r="T85" s="240" t="str">
        <f>IF(ISNUMBER(inequalities_table_data!T83), IF(inequalities_table_data!T83=-999,"NA",IF(inequalities_table_data!T83&gt;99, "&gt;99", IF(inequalities_table_data!T83&lt;1, "&lt;1",inequalities_table_data!T83 ))), "-")</f>
        <v>&lt;1</v>
      </c>
      <c r="U85" s="240" t="str">
        <f>IF(ISNUMBER(inequalities_table_data!U83), IF(inequalities_table_data!U83=-999,"NA",IF(inequalities_table_data!U83&gt;99, "&gt;99", IF(inequalities_table_data!U83&lt;1, "&lt;1",inequalities_table_data!U83 ))), "-")</f>
        <v>&lt;1</v>
      </c>
      <c r="V85" s="240" t="str">
        <f>IF(ISNUMBER(inequalities_table_data!V83), IF(inequalities_table_data!V83=-999,"NA",IF(inequalities_table_data!V83&gt;99, "&gt;99", IF(inequalities_table_data!V83&lt;1, "&lt;1",inequalities_table_data!V83 ))), "-")</f>
        <v>&lt;1</v>
      </c>
      <c r="W85" s="241" t="str">
        <f>IF(ISNUMBER(inequalities_table_data!W83), IF(inequalities_table_data!W83=-999,"NA",IF(inequalities_table_data!W83&gt;99, "&gt;99", IF(inequalities_table_data!W83&lt;1, "&lt;1",inequalities_table_data!W83 ))), "-")</f>
        <v>&gt;99</v>
      </c>
      <c r="X85" s="240" t="str">
        <f>IF(ISNUMBER(inequalities_table_data!X83), IF(inequalities_table_data!X83=-999,"NA",IF(inequalities_table_data!X83&gt;99, "&gt;99", IF(inequalities_table_data!X83&lt;1, "&lt;1",inequalities_table_data!X83 ))), "-")</f>
        <v>&lt;1</v>
      </c>
      <c r="Y85" s="240" t="str">
        <f>IF(ISNUMBER(inequalities_table_data!Y83), IF(inequalities_table_data!Y83=-999,"NA",IF(inequalities_table_data!Y83&gt;99, "&gt;99", IF(inequalities_table_data!Y83&lt;1, "&lt;1",inequalities_table_data!Y83 ))), "-")</f>
        <v>&lt;1</v>
      </c>
      <c r="Z85" s="240" t="str">
        <f>IF(ISNUMBER(inequalities_table_data!Z83), IF(inequalities_table_data!Z83=-999,"NA",IF(inequalities_table_data!Z83&gt;99, "&gt;99", IF(inequalities_table_data!Z83&lt;1, "&lt;1",inequalities_table_data!Z83 ))), "-")</f>
        <v>&lt;1</v>
      </c>
      <c r="AA85" s="242" t="str">
        <f>IF(ISNUMBER(inequalities_table_data!AA83), IF(inequalities_table_data!AA83=-999,"NA",IF(inequalities_table_data!AA83&gt;99, "&gt;99", IF(inequalities_table_data!AA83&lt;1, "&lt;1",inequalities_table_data!AA83 ))), "-")</f>
        <v>&gt;99</v>
      </c>
      <c r="AB85" s="240" t="str">
        <f>IF(ISNUMBER(inequalities_table_data!AB83), IF(inequalities_table_data!AB83=-999,"NA",IF(inequalities_table_data!AB83&gt;99, "&gt;99", IF(inequalities_table_data!AB83&lt;1, "&lt;1",inequalities_table_data!AB83 ))), "-")</f>
        <v>&lt;1</v>
      </c>
      <c r="AC85" s="240" t="str">
        <f>IF(ISNUMBER(inequalities_table_data!AC83), IF(inequalities_table_data!AC83=-999,"NA",IF(inequalities_table_data!AC83&gt;99, "&gt;99", IF(inequalities_table_data!AC83&lt;1, "&lt;1",inequalities_table_data!AC83 ))), "-")</f>
        <v>&lt;1</v>
      </c>
    </row>
    <row r="86" x14ac:dyDescent="0.25">
      <c r="A86" s="347" t="str">
        <f>inequalities_table_data!A84</f>
        <v>Kenya</v>
      </c>
      <c r="B86" s="348">
        <f>inequalities_table_data!B84</f>
        <v>2000</v>
      </c>
      <c r="C86" s="238" t="str">
        <f>inequalities_table_data!C84</f>
        <v>Poorest</v>
      </c>
      <c r="D86" s="239">
        <f>IF(ISNUMBER(inequalities_table_data!D84), IF(inequalities_table_data!D84=-999,"NA",IF(inequalities_table_data!D84&gt;99, "&gt;99", IF(inequalities_table_data!D84&lt;1, "&lt;1",inequalities_table_data!D84 ))), "-")</f>
        <v>26.503160000000001</v>
      </c>
      <c r="E86" s="240">
        <f>IF(ISNUMBER(inequalities_table_data!E84), IF(inequalities_table_data!E84=-999,"NA",IF(inequalities_table_data!E84&gt;99, "&gt;99", IF(inequalities_table_data!E84&lt;1, "&lt;1",inequalities_table_data!E84 ))), "-")</f>
        <v>8.9989100000000004</v>
      </c>
      <c r="F86" s="240">
        <f>IF(ISNUMBER(inequalities_table_data!F84), IF(inequalities_table_data!F84=-999,"NA",IF(inequalities_table_data!F84&gt;99, "&gt;99", IF(inequalities_table_data!F84&lt;1, "&lt;1",inequalities_table_data!F84 ))), "-")</f>
        <v>20.870340000000002</v>
      </c>
      <c r="G86" s="240">
        <f>IF(ISNUMBER(inequalities_table_data!G84), IF(inequalities_table_data!G84=-999,"NA",IF(inequalities_table_data!G84&gt;99, "&gt;99", IF(inequalities_table_data!G84&lt;1, "&lt;1",inequalities_table_data!G84 ))), "-")</f>
        <v>43.627590000000005</v>
      </c>
      <c r="H86" s="241">
        <f>IF(ISNUMBER(inequalities_table_data!H84), IF(inequalities_table_data!H84=-999,"NA",IF(inequalities_table_data!H84&gt;99, "&gt;99", IF(inequalities_table_data!H84&lt;1, "&lt;1",inequalities_table_data!H84 ))), "-")</f>
        <v>5.1974</v>
      </c>
      <c r="I86" s="240">
        <f>IF(ISNUMBER(inequalities_table_data!I84), IF(inequalities_table_data!I84=-999,"NA",IF(inequalities_table_data!I84&gt;99, "&gt;99", IF(inequalities_table_data!I84&lt;1, "&lt;1",inequalities_table_data!I84 ))), "-")</f>
        <v>5.3410000000000002</v>
      </c>
      <c r="J86" s="240">
        <f>IF(ISNUMBER(inequalities_table_data!J84), IF(inequalities_table_data!J84=-999,"NA",IF(inequalities_table_data!J84&gt;99, "&gt;99", IF(inequalities_table_data!J84&lt;1, "&lt;1",inequalities_table_data!J84 ))), "-")</f>
        <v>42.593420000000002</v>
      </c>
      <c r="K86" s="240">
        <f>IF(ISNUMBER(inequalities_table_data!K84), IF(inequalities_table_data!K84=-999,"NA",IF(inequalities_table_data!K84&gt;99, "&gt;99", IF(inequalities_table_data!K84&lt;1, "&lt;1",inequalities_table_data!K84 ))), "-")</f>
        <v>46.868180000000002</v>
      </c>
      <c r="L86" s="242" t="str">
        <f>IF(ISNUMBER(inequalities_table_data!L84), IF(inequalities_table_data!L84=-999,"NA",IF(inequalities_table_data!L84&gt;99, "&gt;99", IF(inequalities_table_data!L84&lt;1, "&lt;1",inequalities_table_data!L84 ))), "-")</f>
        <v>-</v>
      </c>
      <c r="M86" s="240" t="str">
        <f>IF(ISNUMBER(inequalities_table_data!M84), IF(inequalities_table_data!M84=-999,"NA",IF(inequalities_table_data!M84&gt;99, "&gt;99", IF(inequalities_table_data!M84&lt;1, "&lt;1",inequalities_table_data!M84 ))), "-")</f>
        <v>-</v>
      </c>
      <c r="N86" s="240" t="str">
        <f>IF(ISNUMBER(inequalities_table_data!N84), IF(inequalities_table_data!N84=-999,"NA",IF(inequalities_table_data!N84&gt;99, "&gt;99", IF(inequalities_table_data!N84&lt;1, "&lt;1",inequalities_table_data!N84 ))), "-")</f>
        <v>-</v>
      </c>
      <c r="P86" s="347" t="str">
        <f>inequalities_table_data!P84</f>
        <v>Kenya</v>
      </c>
      <c r="Q86" s="348">
        <f>inequalities_table_data!Q84</f>
        <v>2017</v>
      </c>
      <c r="R86" s="238" t="str">
        <f>inequalities_table_data!R84</f>
        <v>Poorest</v>
      </c>
      <c r="S86" s="239">
        <f>IF(ISNUMBER(inequalities_table_data!S84), IF(inequalities_table_data!S84=-999,"NA",IF(inequalities_table_data!S84&gt;99, "&gt;99", IF(inequalities_table_data!S84&lt;1, "&lt;1",inequalities_table_data!S84 ))), "-")</f>
        <v>37.076000000000001</v>
      </c>
      <c r="T86" s="240">
        <f>IF(ISNUMBER(inequalities_table_data!T84), IF(inequalities_table_data!T84=-999,"NA",IF(inequalities_table_data!T84&gt;99, "&gt;99", IF(inequalities_table_data!T84&lt;1, "&lt;1",inequalities_table_data!T84 ))), "-")</f>
        <v>12.588830000000002</v>
      </c>
      <c r="U86" s="240">
        <f>IF(ISNUMBER(inequalities_table_data!U84), IF(inequalities_table_data!U84=-999,"NA",IF(inequalities_table_data!U84&gt;99, "&gt;99", IF(inequalities_table_data!U84&lt;1, "&lt;1",inequalities_table_data!U84 ))), "-")</f>
        <v>13.628720000000001</v>
      </c>
      <c r="V86" s="240">
        <f>IF(ISNUMBER(inequalities_table_data!V84), IF(inequalities_table_data!V84=-999,"NA",IF(inequalities_table_data!V84&gt;99, "&gt;99", IF(inequalities_table_data!V84&lt;1, "&lt;1",inequalities_table_data!V84 ))), "-")</f>
        <v>36.706450000000004</v>
      </c>
      <c r="W86" s="241">
        <f>IF(ISNUMBER(inequalities_table_data!W84), IF(inequalities_table_data!W84=-999,"NA",IF(inequalities_table_data!W84&gt;99, "&gt;99", IF(inequalities_table_data!W84&lt;1, "&lt;1",inequalities_table_data!W84 ))), "-")</f>
        <v>10.548690000000001</v>
      </c>
      <c r="X86" s="240">
        <f>IF(ISNUMBER(inequalities_table_data!X84), IF(inequalities_table_data!X84=-999,"NA",IF(inequalities_table_data!X84&gt;99, "&gt;99", IF(inequalities_table_data!X84&lt;1, "&lt;1",inequalities_table_data!X84 ))), "-")</f>
        <v>10.84013</v>
      </c>
      <c r="Y86" s="240">
        <f>IF(ISNUMBER(inequalities_table_data!Y84), IF(inequalities_table_data!Y84=-999,"NA",IF(inequalities_table_data!Y84&gt;99, "&gt;99", IF(inequalities_table_data!Y84&lt;1, "&lt;1",inequalities_table_data!Y84 ))), "-")</f>
        <v>35.652560000000001</v>
      </c>
      <c r="Z86" s="240">
        <f>IF(ISNUMBER(inequalities_table_data!Z84), IF(inequalities_table_data!Z84=-999,"NA",IF(inequalities_table_data!Z84&gt;99, "&gt;99", IF(inequalities_table_data!Z84&lt;1, "&lt;1",inequalities_table_data!Z84 ))), "-")</f>
        <v>42.958620000000003</v>
      </c>
      <c r="AA86" s="242">
        <f>IF(ISNUMBER(inequalities_table_data!AA84), IF(inequalities_table_data!AA84=-999,"NA",IF(inequalities_table_data!AA84&gt;99, "&gt;99", IF(inequalities_table_data!AA84&lt;1, "&lt;1",inequalities_table_data!AA84 ))), "-")</f>
        <v>3.495624303817749</v>
      </c>
      <c r="AB86" s="240">
        <f>IF(ISNUMBER(inequalities_table_data!AB84), IF(inequalities_table_data!AB84=-999,"NA",IF(inequalities_table_data!AB84&gt;99, "&gt;99", IF(inequalities_table_data!AB84&lt;1, "&lt;1",inequalities_table_data!AB84 ))), "-")</f>
        <v>14.533599853515625</v>
      </c>
      <c r="AC86" s="240">
        <f>IF(ISNUMBER(inequalities_table_data!AC84), IF(inequalities_table_data!AC84=-999,"NA",IF(inequalities_table_data!AC84&gt;99, "&gt;99", IF(inequalities_table_data!AC84&lt;1, "&lt;1",inequalities_table_data!AC84 ))), "-")</f>
        <v>81.970779418945313</v>
      </c>
    </row>
    <row r="87" x14ac:dyDescent="0.25">
      <c r="A87" s="347" t="str">
        <f>inequalities_table_data!A85</f>
        <v>Kenya</v>
      </c>
      <c r="B87" s="348">
        <f>inequalities_table_data!B85</f>
        <v>2000</v>
      </c>
      <c r="C87" s="238" t="str">
        <f>inequalities_table_data!C85</f>
        <v>Richest</v>
      </c>
      <c r="D87" s="239">
        <f>IF(ISNUMBER(inequalities_table_data!D85), IF(inequalities_table_data!D85=-999,"NA",IF(inequalities_table_data!D85&gt;99, "&gt;99", IF(inequalities_table_data!D85&lt;1, "&lt;1",inequalities_table_data!D85 ))), "-")</f>
        <v>89.449960000000004</v>
      </c>
      <c r="E87" s="240">
        <f>IF(ISNUMBER(inequalities_table_data!E85), IF(inequalities_table_data!E85=-999,"NA",IF(inequalities_table_data!E85&gt;99, "&gt;99", IF(inequalities_table_data!E85&lt;1, "&lt;1",inequalities_table_data!E85 ))), "-")</f>
        <v>3.0991400000000002</v>
      </c>
      <c r="F87" s="240">
        <f>IF(ISNUMBER(inequalities_table_data!F85), IF(inequalities_table_data!F85=-999,"NA",IF(inequalities_table_data!F85&gt;99, "&gt;99", IF(inequalities_table_data!F85&lt;1, "&lt;1",inequalities_table_data!F85 ))), "-")</f>
        <v>2.96855</v>
      </c>
      <c r="G87" s="240">
        <f>IF(ISNUMBER(inequalities_table_data!G85), IF(inequalities_table_data!G85=-999,"NA",IF(inequalities_table_data!G85&gt;99, "&gt;99", IF(inequalities_table_data!G85&lt;1, "&lt;1",inequalities_table_data!G85 ))), "-")</f>
        <v>4.4823600000000008</v>
      </c>
      <c r="H87" s="241">
        <f>IF(ISNUMBER(inequalities_table_data!H85), IF(inequalities_table_data!H85=-999,"NA",IF(inequalities_table_data!H85&gt;99, "&gt;99", IF(inequalities_table_data!H85&lt;1, "&lt;1",inequalities_table_data!H85 ))), "-")</f>
        <v>48.612890000000007</v>
      </c>
      <c r="I87" s="240">
        <f>IF(ISNUMBER(inequalities_table_data!I85), IF(inequalities_table_data!I85=-999,"NA",IF(inequalities_table_data!I85&gt;99, "&gt;99", IF(inequalities_table_data!I85&lt;1, "&lt;1",inequalities_table_data!I85 ))), "-")</f>
        <v>35.653590000000001</v>
      </c>
      <c r="J87" s="240">
        <f>IF(ISNUMBER(inequalities_table_data!J85), IF(inequalities_table_data!J85=-999,"NA",IF(inequalities_table_data!J85&gt;99, "&gt;99", IF(inequalities_table_data!J85&lt;1, "&lt;1",inequalities_table_data!J85 ))), "-")</f>
        <v>14.952630000000001</v>
      </c>
      <c r="K87" s="240" t="str">
        <f>IF(ISNUMBER(inequalities_table_data!K85), IF(inequalities_table_data!K85=-999,"NA",IF(inequalities_table_data!K85&gt;99, "&gt;99", IF(inequalities_table_data!K85&lt;1, "&lt;1",inequalities_table_data!K85 ))), "-")</f>
        <v>&lt;1</v>
      </c>
      <c r="L87" s="242" t="str">
        <f>IF(ISNUMBER(inequalities_table_data!L85), IF(inequalities_table_data!L85=-999,"NA",IF(inequalities_table_data!L85&gt;99, "&gt;99", IF(inequalities_table_data!L85&lt;1, "&lt;1",inequalities_table_data!L85 ))), "-")</f>
        <v>-</v>
      </c>
      <c r="M87" s="240" t="str">
        <f>IF(ISNUMBER(inequalities_table_data!M85), IF(inequalities_table_data!M85=-999,"NA",IF(inequalities_table_data!M85&gt;99, "&gt;99", IF(inequalities_table_data!M85&lt;1, "&lt;1",inequalities_table_data!M85 ))), "-")</f>
        <v>-</v>
      </c>
      <c r="N87" s="240" t="str">
        <f>IF(ISNUMBER(inequalities_table_data!N85), IF(inequalities_table_data!N85=-999,"NA",IF(inequalities_table_data!N85&gt;99, "&gt;99", IF(inequalities_table_data!N85&lt;1, "&lt;1",inequalities_table_data!N85 ))), "-")</f>
        <v>-</v>
      </c>
      <c r="P87" s="347" t="str">
        <f>inequalities_table_data!P85</f>
        <v>Kenya</v>
      </c>
      <c r="Q87" s="348">
        <f>inequalities_table_data!Q85</f>
        <v>2017</v>
      </c>
      <c r="R87" s="238" t="str">
        <f>inequalities_table_data!R85</f>
        <v>Richest</v>
      </c>
      <c r="S87" s="239">
        <f>IF(ISNUMBER(inequalities_table_data!S85), IF(inequalities_table_data!S85=-999,"NA",IF(inequalities_table_data!S85&gt;99, "&gt;99", IF(inequalities_table_data!S85&lt;1, "&lt;1",inequalities_table_data!S85 ))), "-")</f>
        <v>92.228100000000012</v>
      </c>
      <c r="T87" s="240">
        <f>IF(ISNUMBER(inequalities_table_data!T85), IF(inequalities_table_data!T85=-999,"NA",IF(inequalities_table_data!T85&gt;99, "&gt;99", IF(inequalities_table_data!T85&lt;1, "&lt;1",inequalities_table_data!T85 ))), "-")</f>
        <v>3.1953900000000002</v>
      </c>
      <c r="U87" s="240">
        <f>IF(ISNUMBER(inequalities_table_data!U85), IF(inequalities_table_data!U85=-999,"NA",IF(inequalities_table_data!U85&gt;99, "&gt;99", IF(inequalities_table_data!U85&lt;1, "&lt;1",inequalities_table_data!U85 ))), "-")</f>
        <v>2.5089300000000003</v>
      </c>
      <c r="V87" s="240">
        <f>IF(ISNUMBER(inequalities_table_data!V85), IF(inequalities_table_data!V85=-999,"NA",IF(inequalities_table_data!V85&gt;99, "&gt;99", IF(inequalities_table_data!V85&lt;1, "&lt;1",inequalities_table_data!V85 ))), "-")</f>
        <v>2.0675700000000004</v>
      </c>
      <c r="W87" s="241">
        <f>IF(ISNUMBER(inequalities_table_data!W85), IF(inequalities_table_data!W85=-999,"NA",IF(inequalities_table_data!W85&gt;99, "&gt;99", IF(inequalities_table_data!W85&lt;1, "&lt;1",inequalities_table_data!W85 ))), "-")</f>
        <v>51.022140000000007</v>
      </c>
      <c r="X87" s="240">
        <f>IF(ISNUMBER(inequalities_table_data!X85), IF(inequalities_table_data!X85=-999,"NA",IF(inequalities_table_data!X85&gt;99, "&gt;99", IF(inequalities_table_data!X85&lt;1, "&lt;1",inequalities_table_data!X85 ))), "-")</f>
        <v>37.420580000000001</v>
      </c>
      <c r="Y87" s="240">
        <f>IF(ISNUMBER(inequalities_table_data!Y85), IF(inequalities_table_data!Y85=-999,"NA",IF(inequalities_table_data!Y85&gt;99, "&gt;99", IF(inequalities_table_data!Y85&lt;1, "&lt;1",inequalities_table_data!Y85 ))), "-")</f>
        <v>11.511610000000001</v>
      </c>
      <c r="Z87" s="240" t="str">
        <f>IF(ISNUMBER(inequalities_table_data!Z85), IF(inequalities_table_data!Z85=-999,"NA",IF(inequalities_table_data!Z85&gt;99, "&gt;99", IF(inequalities_table_data!Z85&lt;1, "&lt;1",inequalities_table_data!Z85 ))), "-")</f>
        <v>&lt;1</v>
      </c>
      <c r="AA87" s="242">
        <f>IF(ISNUMBER(inequalities_table_data!AA85), IF(inequalities_table_data!AA85=-999,"NA",IF(inequalities_table_data!AA85&gt;99, "&gt;99", IF(inequalities_table_data!AA85&lt;1, "&lt;1",inequalities_table_data!AA85 ))), "-")</f>
        <v>37.229400634765625</v>
      </c>
      <c r="AB87" s="240">
        <f>IF(ISNUMBER(inequalities_table_data!AB85), IF(inequalities_table_data!AB85=-999,"NA",IF(inequalities_table_data!AB85&gt;99, "&gt;99", IF(inequalities_table_data!AB85&lt;1, "&lt;1",inequalities_table_data!AB85 ))), "-")</f>
        <v>16.907327651977539</v>
      </c>
      <c r="AC87" s="240">
        <f>IF(ISNUMBER(inequalities_table_data!AC85), IF(inequalities_table_data!AC85=-999,"NA",IF(inequalities_table_data!AC85&gt;99, "&gt;99", IF(inequalities_table_data!AC85&lt;1, "&lt;1",inequalities_table_data!AC85 ))), "-")</f>
        <v>45.863269805908203</v>
      </c>
    </row>
    <row r="88" x14ac:dyDescent="0.25">
      <c r="A88" s="347" t="str">
        <f>inequalities_table_data!A86</f>
        <v>Kyrgyzstan</v>
      </c>
      <c r="B88" s="348">
        <f>inequalities_table_data!B86</f>
        <v>2000</v>
      </c>
      <c r="C88" s="238" t="str">
        <f>inequalities_table_data!C86</f>
        <v>Poorest</v>
      </c>
      <c r="D88" s="239">
        <f>IF(ISNUMBER(inequalities_table_data!D86), IF(inequalities_table_data!D86=-999,"NA",IF(inequalities_table_data!D86&gt;99, "&gt;99", IF(inequalities_table_data!D86&lt;1, "&lt;1",inequalities_table_data!D86 ))), "-")</f>
        <v>75.341800000000006</v>
      </c>
      <c r="E88" s="240">
        <f>IF(ISNUMBER(inequalities_table_data!E86), IF(inequalities_table_data!E86=-999,"NA",IF(inequalities_table_data!E86&gt;99, "&gt;99", IF(inequalities_table_data!E86&lt;1, "&lt;1",inequalities_table_data!E86 ))), "-")</f>
        <v>1.23407</v>
      </c>
      <c r="F88" s="240">
        <f>IF(ISNUMBER(inequalities_table_data!F86), IF(inequalities_table_data!F86=-999,"NA",IF(inequalities_table_data!F86&gt;99, "&gt;99", IF(inequalities_table_data!F86&lt;1, "&lt;1",inequalities_table_data!F86 ))), "-")</f>
        <v>7.7419200000000004</v>
      </c>
      <c r="G88" s="240">
        <f>IF(ISNUMBER(inequalities_table_data!G86), IF(inequalities_table_data!G86=-999,"NA",IF(inequalities_table_data!G86&gt;99, "&gt;99", IF(inequalities_table_data!G86&lt;1, "&lt;1",inequalities_table_data!G86 ))), "-")</f>
        <v>15.682210000000001</v>
      </c>
      <c r="H88" s="241">
        <f>IF(ISNUMBER(inequalities_table_data!H86), IF(inequalities_table_data!H86=-999,"NA",IF(inequalities_table_data!H86&gt;99, "&gt;99", IF(inequalities_table_data!H86&lt;1, "&lt;1",inequalities_table_data!H86 ))), "-")</f>
        <v>92.72223000000001</v>
      </c>
      <c r="I88" s="240">
        <f>IF(ISNUMBER(inequalities_table_data!I86), IF(inequalities_table_data!I86=-999,"NA",IF(inequalities_table_data!I86&gt;99, "&gt;99", IF(inequalities_table_data!I86&lt;1, "&lt;1",inequalities_table_data!I86 ))), "-")</f>
        <v>1.3043100000000001</v>
      </c>
      <c r="J88" s="240">
        <f>IF(ISNUMBER(inequalities_table_data!J86), IF(inequalities_table_data!J86=-999,"NA",IF(inequalities_table_data!J86&gt;99, "&gt;99", IF(inequalities_table_data!J86&lt;1, "&lt;1",inequalities_table_data!J86 ))), "-")</f>
        <v>5.9098500000000005</v>
      </c>
      <c r="K88" s="240" t="str">
        <f>IF(ISNUMBER(inequalities_table_data!K86), IF(inequalities_table_data!K86=-999,"NA",IF(inequalities_table_data!K86&gt;99, "&gt;99", IF(inequalities_table_data!K86&lt;1, "&lt;1",inequalities_table_data!K86 ))), "-")</f>
        <v>&lt;1</v>
      </c>
      <c r="L88" s="242" t="str">
        <f>IF(ISNUMBER(inequalities_table_data!L86), IF(inequalities_table_data!L86=-999,"NA",IF(inequalities_table_data!L86&gt;99, "&gt;99", IF(inequalities_table_data!L86&lt;1, "&lt;1",inequalities_table_data!L86 ))), "-")</f>
        <v>-</v>
      </c>
      <c r="M88" s="240" t="str">
        <f>IF(ISNUMBER(inequalities_table_data!M86), IF(inequalities_table_data!M86=-999,"NA",IF(inequalities_table_data!M86&gt;99, "&gt;99", IF(inequalities_table_data!M86&lt;1, "&lt;1",inequalities_table_data!M86 ))), "-")</f>
        <v>-</v>
      </c>
      <c r="N88" s="240" t="str">
        <f>IF(ISNUMBER(inequalities_table_data!N86), IF(inequalities_table_data!N86=-999,"NA",IF(inequalities_table_data!N86&gt;99, "&gt;99", IF(inequalities_table_data!N86&lt;1, "&lt;1",inequalities_table_data!N86 ))), "-")</f>
        <v>-</v>
      </c>
      <c r="P88" s="347" t="str">
        <f>inequalities_table_data!P86</f>
        <v>Kyrgyzstan</v>
      </c>
      <c r="Q88" s="348">
        <f>inequalities_table_data!Q86</f>
        <v>2017</v>
      </c>
      <c r="R88" s="238" t="str">
        <f>inequalities_table_data!R86</f>
        <v>Poorest</v>
      </c>
      <c r="S88" s="239">
        <f>IF(ISNUMBER(inequalities_table_data!S86), IF(inequalities_table_data!S86=-999,"NA",IF(inequalities_table_data!S86&gt;99, "&gt;99", IF(inequalities_table_data!S86&lt;1, "&lt;1",inequalities_table_data!S86 ))), "-")</f>
        <v>70.650320000000008</v>
      </c>
      <c r="T88" s="240">
        <f>IF(ISNUMBER(inequalities_table_data!T86), IF(inequalities_table_data!T86=-999,"NA",IF(inequalities_table_data!T86&gt;99, "&gt;99", IF(inequalities_table_data!T86&lt;1, "&lt;1",inequalities_table_data!T86 ))), "-")</f>
        <v>1.1572200000000001</v>
      </c>
      <c r="U88" s="240">
        <f>IF(ISNUMBER(inequalities_table_data!U86), IF(inequalities_table_data!U86=-999,"NA",IF(inequalities_table_data!U86&gt;99, "&gt;99", IF(inequalities_table_data!U86&lt;1, "&lt;1",inequalities_table_data!U86 ))), "-")</f>
        <v>3.2243900000000001</v>
      </c>
      <c r="V88" s="240">
        <f>IF(ISNUMBER(inequalities_table_data!V86), IF(inequalities_table_data!V86=-999,"NA",IF(inequalities_table_data!V86&gt;99, "&gt;99", IF(inequalities_table_data!V86&lt;1, "&lt;1",inequalities_table_data!V86 ))), "-")</f>
        <v>24.968060000000001</v>
      </c>
      <c r="W88" s="241">
        <f>IF(ISNUMBER(inequalities_table_data!W86), IF(inequalities_table_data!W86=-999,"NA",IF(inequalities_table_data!W86&gt;99, "&gt;99", IF(inequalities_table_data!W86&lt;1, "&lt;1",inequalities_table_data!W86 ))), "-")</f>
        <v>98.559920000000005</v>
      </c>
      <c r="X88" s="240">
        <f>IF(ISNUMBER(inequalities_table_data!X86), IF(inequalities_table_data!X86=-999,"NA",IF(inequalities_table_data!X86&gt;99, "&gt;99", IF(inequalities_table_data!X86&lt;1, "&lt;1",inequalities_table_data!X86 ))), "-")</f>
        <v>1.3864300000000001</v>
      </c>
      <c r="Y88" s="240" t="str">
        <f>IF(ISNUMBER(inequalities_table_data!Y86), IF(inequalities_table_data!Y86=-999,"NA",IF(inequalities_table_data!Y86&gt;99, "&gt;99", IF(inequalities_table_data!Y86&lt;1, "&lt;1",inequalities_table_data!Y86 ))), "-")</f>
        <v>&lt;1</v>
      </c>
      <c r="Z88" s="240" t="str">
        <f>IF(ISNUMBER(inequalities_table_data!Z86), IF(inequalities_table_data!Z86=-999,"NA",IF(inequalities_table_data!Z86&gt;99, "&gt;99", IF(inequalities_table_data!Z86&lt;1, "&lt;1",inequalities_table_data!Z86 ))), "-")</f>
        <v>&lt;1</v>
      </c>
      <c r="AA88" s="242">
        <f>IF(ISNUMBER(inequalities_table_data!AA86), IF(inequalities_table_data!AA86=-999,"NA",IF(inequalities_table_data!AA86&gt;99, "&gt;99", IF(inequalities_table_data!AA86&lt;1, "&lt;1",inequalities_table_data!AA86 ))), "-")</f>
        <v>77.411178588867188</v>
      </c>
      <c r="AB88" s="240">
        <f>IF(ISNUMBER(inequalities_table_data!AB86), IF(inequalities_table_data!AB86=-999,"NA",IF(inequalities_table_data!AB86&gt;99, "&gt;99", IF(inequalities_table_data!AB86&lt;1, "&lt;1",inequalities_table_data!AB86 ))), "-")</f>
        <v>19.752647399902344</v>
      </c>
      <c r="AC88" s="240">
        <f>IF(ISNUMBER(inequalities_table_data!AC86), IF(inequalities_table_data!AC86=-999,"NA",IF(inequalities_table_data!AC86&gt;99, "&gt;99", IF(inequalities_table_data!AC86&lt;1, "&lt;1",inequalities_table_data!AC86 ))), "-")</f>
        <v>2.8361704349517822</v>
      </c>
    </row>
    <row r="89" x14ac:dyDescent="0.25">
      <c r="A89" s="347" t="str">
        <f>inequalities_table_data!A87</f>
        <v>Kyrgyzstan</v>
      </c>
      <c r="B89" s="348">
        <f>inequalities_table_data!B87</f>
        <v>2000</v>
      </c>
      <c r="C89" s="238" t="str">
        <f>inequalities_table_data!C87</f>
        <v>Richest</v>
      </c>
      <c r="D89" s="239" t="str">
        <f>IF(ISNUMBER(inequalities_table_data!D87), IF(inequalities_table_data!D87=-999,"NA",IF(inequalities_table_data!D87&gt;99, "&gt;99", IF(inequalities_table_data!D87&lt;1, "&lt;1",inequalities_table_data!D87 ))), "-")</f>
        <v>&gt;99</v>
      </c>
      <c r="E89" s="240" t="str">
        <f>IF(ISNUMBER(inequalities_table_data!E87), IF(inequalities_table_data!E87=-999,"NA",IF(inequalities_table_data!E87&gt;99, "&gt;99", IF(inequalities_table_data!E87&lt;1, "&lt;1",inequalities_table_data!E87 ))), "-")</f>
        <v>&lt;1</v>
      </c>
      <c r="F89" s="240" t="str">
        <f>IF(ISNUMBER(inequalities_table_data!F87), IF(inequalities_table_data!F87=-999,"NA",IF(inequalities_table_data!F87&gt;99, "&gt;99", IF(inequalities_table_data!F87&lt;1, "&lt;1",inequalities_table_data!F87 ))), "-")</f>
        <v>&lt;1</v>
      </c>
      <c r="G89" s="240" t="str">
        <f>IF(ISNUMBER(inequalities_table_data!G87), IF(inequalities_table_data!G87=-999,"NA",IF(inequalities_table_data!G87&gt;99, "&gt;99", IF(inequalities_table_data!G87&lt;1, "&lt;1",inequalities_table_data!G87 ))), "-")</f>
        <v>&lt;1</v>
      </c>
      <c r="H89" s="241">
        <f>IF(ISNUMBER(inequalities_table_data!H87), IF(inequalities_table_data!H87=-999,"NA",IF(inequalities_table_data!H87&gt;99, "&gt;99", IF(inequalities_table_data!H87&lt;1, "&lt;1",inequalities_table_data!H87 ))), "-")</f>
        <v>96.505640000000014</v>
      </c>
      <c r="I89" s="240">
        <f>IF(ISNUMBER(inequalities_table_data!I87), IF(inequalities_table_data!I87=-999,"NA",IF(inequalities_table_data!I87&gt;99, "&gt;99", IF(inequalities_table_data!I87&lt;1, "&lt;1",inequalities_table_data!I87 ))), "-")</f>
        <v>3.4943600000000004</v>
      </c>
      <c r="J89" s="240" t="str">
        <f>IF(ISNUMBER(inequalities_table_data!J87), IF(inequalities_table_data!J87=-999,"NA",IF(inequalities_table_data!J87&gt;99, "&gt;99", IF(inequalities_table_data!J87&lt;1, "&lt;1",inequalities_table_data!J87 ))), "-")</f>
        <v>&lt;1</v>
      </c>
      <c r="K89" s="240" t="str">
        <f>IF(ISNUMBER(inequalities_table_data!K87), IF(inequalities_table_data!K87=-999,"NA",IF(inequalities_table_data!K87&gt;99, "&gt;99", IF(inequalities_table_data!K87&lt;1, "&lt;1",inequalities_table_data!K87 ))), "-")</f>
        <v>&lt;1</v>
      </c>
      <c r="L89" s="242" t="str">
        <f>IF(ISNUMBER(inequalities_table_data!L87), IF(inequalities_table_data!L87=-999,"NA",IF(inequalities_table_data!L87&gt;99, "&gt;99", IF(inequalities_table_data!L87&lt;1, "&lt;1",inequalities_table_data!L87 ))), "-")</f>
        <v>-</v>
      </c>
      <c r="M89" s="240" t="str">
        <f>IF(ISNUMBER(inequalities_table_data!M87), IF(inequalities_table_data!M87=-999,"NA",IF(inequalities_table_data!M87&gt;99, "&gt;99", IF(inequalities_table_data!M87&lt;1, "&lt;1",inequalities_table_data!M87 ))), "-")</f>
        <v>-</v>
      </c>
      <c r="N89" s="240" t="str">
        <f>IF(ISNUMBER(inequalities_table_data!N87), IF(inequalities_table_data!N87=-999,"NA",IF(inequalities_table_data!N87&gt;99, "&gt;99", IF(inequalities_table_data!N87&lt;1, "&lt;1",inequalities_table_data!N87 ))), "-")</f>
        <v>-</v>
      </c>
      <c r="P89" s="347" t="str">
        <f>inequalities_table_data!P87</f>
        <v>Kyrgyzstan</v>
      </c>
      <c r="Q89" s="348">
        <f>inequalities_table_data!Q87</f>
        <v>2017</v>
      </c>
      <c r="R89" s="238" t="str">
        <f>inequalities_table_data!R87</f>
        <v>Richest</v>
      </c>
      <c r="S89" s="239">
        <f>IF(ISNUMBER(inequalities_table_data!S87), IF(inequalities_table_data!S87=-999,"NA",IF(inequalities_table_data!S87&gt;99, "&gt;99", IF(inequalities_table_data!S87&lt;1, "&lt;1",inequalities_table_data!S87 ))), "-")</f>
        <v>98.158510000000007</v>
      </c>
      <c r="T89" s="240" t="str">
        <f>IF(ISNUMBER(inequalities_table_data!T87), IF(inequalities_table_data!T87=-999,"NA",IF(inequalities_table_data!T87&gt;99, "&gt;99", IF(inequalities_table_data!T87&lt;1, "&lt;1",inequalities_table_data!T87 ))), "-")</f>
        <v>&lt;1</v>
      </c>
      <c r="U89" s="240" t="str">
        <f>IF(ISNUMBER(inequalities_table_data!U87), IF(inequalities_table_data!U87=-999,"NA",IF(inequalities_table_data!U87&gt;99, "&gt;99", IF(inequalities_table_data!U87&lt;1, "&lt;1",inequalities_table_data!U87 ))), "-")</f>
        <v>&lt;1</v>
      </c>
      <c r="V89" s="240">
        <f>IF(ISNUMBER(inequalities_table_data!V87), IF(inequalities_table_data!V87=-999,"NA",IF(inequalities_table_data!V87&gt;99, "&gt;99", IF(inequalities_table_data!V87&lt;1, "&lt;1",inequalities_table_data!V87 ))), "-")</f>
        <v>1.2384600000000001</v>
      </c>
      <c r="W89" s="241">
        <f>IF(ISNUMBER(inequalities_table_data!W87), IF(inequalities_table_data!W87=-999,"NA",IF(inequalities_table_data!W87&gt;99, "&gt;99", IF(inequalities_table_data!W87&lt;1, "&lt;1",inequalities_table_data!W87 ))), "-")</f>
        <v>96.176640000000006</v>
      </c>
      <c r="X89" s="240">
        <f>IF(ISNUMBER(inequalities_table_data!X87), IF(inequalities_table_data!X87=-999,"NA",IF(inequalities_table_data!X87&gt;99, "&gt;99", IF(inequalities_table_data!X87&lt;1, "&lt;1",inequalities_table_data!X87 ))), "-")</f>
        <v>3.4824500000000005</v>
      </c>
      <c r="Y89" s="240" t="str">
        <f>IF(ISNUMBER(inequalities_table_data!Y87), IF(inequalities_table_data!Y87=-999,"NA",IF(inequalities_table_data!Y87&gt;99, "&gt;99", IF(inequalities_table_data!Y87&lt;1, "&lt;1",inequalities_table_data!Y87 ))), "-")</f>
        <v>&lt;1</v>
      </c>
      <c r="Z89" s="240" t="str">
        <f>IF(ISNUMBER(inequalities_table_data!Z87), IF(inequalities_table_data!Z87=-999,"NA",IF(inequalities_table_data!Z87&gt;99, "&gt;99", IF(inequalities_table_data!Z87&lt;1, "&lt;1",inequalities_table_data!Z87 ))), "-")</f>
        <v>&lt;1</v>
      </c>
      <c r="AA89" s="242">
        <f>IF(ISNUMBER(inequalities_table_data!AA87), IF(inequalities_table_data!AA87=-999,"NA",IF(inequalities_table_data!AA87&gt;99, "&gt;99", IF(inequalities_table_data!AA87&lt;1, "&lt;1",inequalities_table_data!AA87 ))), "-")</f>
        <v>96.199737548828125</v>
      </c>
      <c r="AB89" s="240">
        <f>IF(ISNUMBER(inequalities_table_data!AB87), IF(inequalities_table_data!AB87=-999,"NA",IF(inequalities_table_data!AB87&gt;99, "&gt;99", IF(inequalities_table_data!AB87&lt;1, "&lt;1",inequalities_table_data!AB87 ))), "-")</f>
        <v>2.9626803398132324</v>
      </c>
      <c r="AC89" s="240" t="str">
        <f>IF(ISNUMBER(inequalities_table_data!AC87), IF(inequalities_table_data!AC87=-999,"NA",IF(inequalities_table_data!AC87&gt;99, "&gt;99", IF(inequalities_table_data!AC87&lt;1, "&lt;1",inequalities_table_data!AC87 ))), "-")</f>
        <v>&lt;1</v>
      </c>
    </row>
    <row r="90" x14ac:dyDescent="0.25">
      <c r="A90" s="347" t="str">
        <f>inequalities_table_data!A88</f>
        <v>Lao People's Democratic Republic</v>
      </c>
      <c r="B90" s="348">
        <f>inequalities_table_data!B88</f>
        <v>2000</v>
      </c>
      <c r="C90" s="238" t="str">
        <f>inequalities_table_data!C88</f>
        <v>Poorest</v>
      </c>
      <c r="D90" s="239">
        <f>IF(ISNUMBER(inequalities_table_data!D88), IF(inequalities_table_data!D88=-999,"NA",IF(inequalities_table_data!D88&gt;99, "&gt;99", IF(inequalities_table_data!D88&lt;1, "&lt;1",inequalities_table_data!D88 ))), "-")</f>
        <v>22.136410000000001</v>
      </c>
      <c r="E90" s="240" t="str">
        <f>IF(ISNUMBER(inequalities_table_data!E88), IF(inequalities_table_data!E88=-999,"NA",IF(inequalities_table_data!E88&gt;99, "&gt;99", IF(inequalities_table_data!E88&lt;1, "&lt;1",inequalities_table_data!E88 ))), "-")</f>
        <v>&lt;1</v>
      </c>
      <c r="F90" s="240">
        <f>IF(ISNUMBER(inequalities_table_data!F88), IF(inequalities_table_data!F88=-999,"NA",IF(inequalities_table_data!F88&gt;99, "&gt;99", IF(inequalities_table_data!F88&lt;1, "&lt;1",inequalities_table_data!F88 ))), "-")</f>
        <v>29.718720000000001</v>
      </c>
      <c r="G90" s="240">
        <f>IF(ISNUMBER(inequalities_table_data!G88), IF(inequalities_table_data!G88=-999,"NA",IF(inequalities_table_data!G88&gt;99, "&gt;99", IF(inequalities_table_data!G88&lt;1, "&lt;1",inequalities_table_data!G88 ))), "-")</f>
        <v>47.902880000000003</v>
      </c>
      <c r="H90" s="241">
        <f>IF(ISNUMBER(inequalities_table_data!H88), IF(inequalities_table_data!H88=-999,"NA",IF(inequalities_table_data!H88&gt;99, "&gt;99", IF(inequalities_table_data!H88&lt;1, "&lt;1",inequalities_table_data!H88 ))), "-")</f>
        <v>5.4072300000000002</v>
      </c>
      <c r="I90" s="240" t="str">
        <f>IF(ISNUMBER(inequalities_table_data!I88), IF(inequalities_table_data!I88=-999,"NA",IF(inequalities_table_data!I88&gt;99, "&gt;99", IF(inequalities_table_data!I88&lt;1, "&lt;1",inequalities_table_data!I88 ))), "-")</f>
        <v>&lt;1</v>
      </c>
      <c r="J90" s="240">
        <f>IF(ISNUMBER(inequalities_table_data!J88), IF(inequalities_table_data!J88=-999,"NA",IF(inequalities_table_data!J88&gt;99, "&gt;99", IF(inequalities_table_data!J88&lt;1, "&lt;1",inequalities_table_data!J88 ))), "-")</f>
        <v>7.2735300000000009</v>
      </c>
      <c r="K90" s="240">
        <f>IF(ISNUMBER(inequalities_table_data!K88), IF(inequalities_table_data!K88=-999,"NA",IF(inequalities_table_data!K88&gt;99, "&gt;99", IF(inequalities_table_data!K88&lt;1, "&lt;1",inequalities_table_data!K88 ))), "-")</f>
        <v>87.110820000000004</v>
      </c>
      <c r="L90" s="242" t="str">
        <f>IF(ISNUMBER(inequalities_table_data!L88), IF(inequalities_table_data!L88=-999,"NA",IF(inequalities_table_data!L88&gt;99, "&gt;99", IF(inequalities_table_data!L88&lt;1, "&lt;1",inequalities_table_data!L88 ))), "-")</f>
        <v>-</v>
      </c>
      <c r="M90" s="240" t="str">
        <f>IF(ISNUMBER(inequalities_table_data!M88), IF(inequalities_table_data!M88=-999,"NA",IF(inequalities_table_data!M88&gt;99, "&gt;99", IF(inequalities_table_data!M88&lt;1, "&lt;1",inequalities_table_data!M88 ))), "-")</f>
        <v>-</v>
      </c>
      <c r="N90" s="240" t="str">
        <f>IF(ISNUMBER(inequalities_table_data!N88), IF(inequalities_table_data!N88=-999,"NA",IF(inequalities_table_data!N88&gt;99, "&gt;99", IF(inequalities_table_data!N88&lt;1, "&lt;1",inequalities_table_data!N88 ))), "-")</f>
        <v>-</v>
      </c>
      <c r="P90" s="347" t="str">
        <f>inequalities_table_data!P88</f>
        <v>Lao People's Democratic Republic</v>
      </c>
      <c r="Q90" s="348">
        <f>inequalities_table_data!Q88</f>
        <v>2017</v>
      </c>
      <c r="R90" s="238" t="str">
        <f>inequalities_table_data!R88</f>
        <v>Poorest</v>
      </c>
      <c r="S90" s="239">
        <f>IF(ISNUMBER(inequalities_table_data!S88), IF(inequalities_table_data!S88=-999,"NA",IF(inequalities_table_data!S88&gt;99, "&gt;99", IF(inequalities_table_data!S88&lt;1, "&lt;1",inequalities_table_data!S88 ))), "-")</f>
        <v>67.731320000000011</v>
      </c>
      <c r="T90" s="240" t="str">
        <f>IF(ISNUMBER(inequalities_table_data!T88), IF(inequalities_table_data!T88=-999,"NA",IF(inequalities_table_data!T88&gt;99, "&gt;99", IF(inequalities_table_data!T88&lt;1, "&lt;1",inequalities_table_data!T88 ))), "-")</f>
        <v>&lt;1</v>
      </c>
      <c r="U90" s="240">
        <f>IF(ISNUMBER(inequalities_table_data!U88), IF(inequalities_table_data!U88=-999,"NA",IF(inequalities_table_data!U88&gt;99, "&gt;99", IF(inequalities_table_data!U88&lt;1, "&lt;1",inequalities_table_data!U88 ))), "-")</f>
        <v>22.830270000000002</v>
      </c>
      <c r="V90" s="240">
        <f>IF(ISNUMBER(inequalities_table_data!V88), IF(inequalities_table_data!V88=-999,"NA",IF(inequalities_table_data!V88&gt;99, "&gt;99", IF(inequalities_table_data!V88&lt;1, "&lt;1",inequalities_table_data!V88 ))), "-")</f>
        <v>8.6979700000000015</v>
      </c>
      <c r="W90" s="241">
        <f>IF(ISNUMBER(inequalities_table_data!W88), IF(inequalities_table_data!W88=-999,"NA",IF(inequalities_table_data!W88&gt;99, "&gt;99", IF(inequalities_table_data!W88&lt;1, "&lt;1",inequalities_table_data!W88 ))), "-")</f>
        <v>29.421490000000002</v>
      </c>
      <c r="X90" s="240">
        <f>IF(ISNUMBER(inequalities_table_data!X88), IF(inequalities_table_data!X88=-999,"NA",IF(inequalities_table_data!X88&gt;99, "&gt;99", IF(inequalities_table_data!X88&lt;1, "&lt;1",inequalities_table_data!X88 ))), "-")</f>
        <v>1.13402</v>
      </c>
      <c r="Y90" s="240">
        <f>IF(ISNUMBER(inequalities_table_data!Y88), IF(inequalities_table_data!Y88=-999,"NA",IF(inequalities_table_data!Y88&gt;99, "&gt;99", IF(inequalities_table_data!Y88&lt;1, "&lt;1",inequalities_table_data!Y88 ))), "-")</f>
        <v>3.9926700000000004</v>
      </c>
      <c r="Z90" s="240">
        <f>IF(ISNUMBER(inequalities_table_data!Z88), IF(inequalities_table_data!Z88=-999,"NA",IF(inequalities_table_data!Z88&gt;99, "&gt;99", IF(inequalities_table_data!Z88&lt;1, "&lt;1",inequalities_table_data!Z88 ))), "-")</f>
        <v>65.451820000000012</v>
      </c>
      <c r="AA90" s="242" t="str">
        <f>IF(ISNUMBER(inequalities_table_data!AA88), IF(inequalities_table_data!AA88=-999,"NA",IF(inequalities_table_data!AA88&gt;99, "&gt;99", IF(inequalities_table_data!AA88&lt;1, "&lt;1",inequalities_table_data!AA88 ))), "-")</f>
        <v>-</v>
      </c>
      <c r="AB90" s="240" t="str">
        <f>IF(ISNUMBER(inequalities_table_data!AB88), IF(inequalities_table_data!AB88=-999,"NA",IF(inequalities_table_data!AB88&gt;99, "&gt;99", IF(inequalities_table_data!AB88&lt;1, "&lt;1",inequalities_table_data!AB88 ))), "-")</f>
        <v>-</v>
      </c>
      <c r="AC90" s="240" t="str">
        <f>IF(ISNUMBER(inequalities_table_data!AC88), IF(inequalities_table_data!AC88=-999,"NA",IF(inequalities_table_data!AC88&gt;99, "&gt;99", IF(inequalities_table_data!AC88&lt;1, "&lt;1",inequalities_table_data!AC88 ))), "-")</f>
        <v>-</v>
      </c>
    </row>
    <row r="91" x14ac:dyDescent="0.25">
      <c r="A91" s="347" t="str">
        <f>inequalities_table_data!A89</f>
        <v>Lao People's Democratic Republic</v>
      </c>
      <c r="B91" s="348">
        <f>inequalities_table_data!B89</f>
        <v>2000</v>
      </c>
      <c r="C91" s="238" t="str">
        <f>inequalities_table_data!C89</f>
        <v>Richest</v>
      </c>
      <c r="D91" s="239">
        <f>IF(ISNUMBER(inequalities_table_data!D89), IF(inequalities_table_data!D89=-999,"NA",IF(inequalities_table_data!D89&gt;99, "&gt;99", IF(inequalities_table_data!D89&lt;1, "&lt;1",inequalities_table_data!D89 ))), "-")</f>
        <v>56.276130000000002</v>
      </c>
      <c r="E91" s="240" t="str">
        <f>IF(ISNUMBER(inequalities_table_data!E89), IF(inequalities_table_data!E89=-999,"NA",IF(inequalities_table_data!E89&gt;99, "&gt;99", IF(inequalities_table_data!E89&lt;1, "&lt;1",inequalities_table_data!E89 ))), "-")</f>
        <v>&lt;1</v>
      </c>
      <c r="F91" s="240">
        <f>IF(ISNUMBER(inequalities_table_data!F89), IF(inequalities_table_data!F89=-999,"NA",IF(inequalities_table_data!F89&gt;99, "&gt;99", IF(inequalities_table_data!F89&lt;1, "&lt;1",inequalities_table_data!F89 ))), "-")</f>
        <v>33.797409999999999</v>
      </c>
      <c r="G91" s="240">
        <f>IF(ISNUMBER(inequalities_table_data!G89), IF(inequalities_table_data!G89=-999,"NA",IF(inequalities_table_data!G89&gt;99, "&gt;99", IF(inequalities_table_data!G89&lt;1, "&lt;1",inequalities_table_data!G89 ))), "-")</f>
        <v>9.4627600000000012</v>
      </c>
      <c r="H91" s="241">
        <f>IF(ISNUMBER(inequalities_table_data!H89), IF(inequalities_table_data!H89=-999,"NA",IF(inequalities_table_data!H89&gt;99, "&gt;99", IF(inequalities_table_data!H89&lt;1, "&lt;1",inequalities_table_data!H89 ))), "-")</f>
        <v>41.321370000000002</v>
      </c>
      <c r="I91" s="240" t="str">
        <f>IF(ISNUMBER(inequalities_table_data!I89), IF(inequalities_table_data!I89=-999,"NA",IF(inequalities_table_data!I89&gt;99, "&gt;99", IF(inequalities_table_data!I89&lt;1, "&lt;1",inequalities_table_data!I89 ))), "-")</f>
        <v>&lt;1</v>
      </c>
      <c r="J91" s="240">
        <f>IF(ISNUMBER(inequalities_table_data!J89), IF(inequalities_table_data!J89=-999,"NA",IF(inequalities_table_data!J89&gt;99, "&gt;99", IF(inequalities_table_data!J89&lt;1, "&lt;1",inequalities_table_data!J89 ))), "-")</f>
        <v>8.5943400000000008</v>
      </c>
      <c r="K91" s="240">
        <f>IF(ISNUMBER(inequalities_table_data!K89), IF(inequalities_table_data!K89=-999,"NA",IF(inequalities_table_data!K89&gt;99, "&gt;99", IF(inequalities_table_data!K89&lt;1, "&lt;1",inequalities_table_data!K89 ))), "-")</f>
        <v>49.224040000000002</v>
      </c>
      <c r="L91" s="242" t="str">
        <f>IF(ISNUMBER(inequalities_table_data!L89), IF(inequalities_table_data!L89=-999,"NA",IF(inequalities_table_data!L89&gt;99, "&gt;99", IF(inequalities_table_data!L89&lt;1, "&lt;1",inequalities_table_data!L89 ))), "-")</f>
        <v>-</v>
      </c>
      <c r="M91" s="240" t="str">
        <f>IF(ISNUMBER(inequalities_table_data!M89), IF(inequalities_table_data!M89=-999,"NA",IF(inequalities_table_data!M89&gt;99, "&gt;99", IF(inequalities_table_data!M89&lt;1, "&lt;1",inequalities_table_data!M89 ))), "-")</f>
        <v>-</v>
      </c>
      <c r="N91" s="240" t="str">
        <f>IF(ISNUMBER(inequalities_table_data!N89), IF(inequalities_table_data!N89=-999,"NA",IF(inequalities_table_data!N89&gt;99, "&gt;99", IF(inequalities_table_data!N89&lt;1, "&lt;1",inequalities_table_data!N89 ))), "-")</f>
        <v>-</v>
      </c>
      <c r="P91" s="347" t="str">
        <f>inequalities_table_data!P89</f>
        <v>Lao People's Democratic Republic</v>
      </c>
      <c r="Q91" s="348">
        <f>inequalities_table_data!Q89</f>
        <v>2017</v>
      </c>
      <c r="R91" s="238" t="str">
        <f>inequalities_table_data!R89</f>
        <v>Richest</v>
      </c>
      <c r="S91" s="239" t="str">
        <f>IF(ISNUMBER(inequalities_table_data!S89), IF(inequalities_table_data!S89=-999,"NA",IF(inequalities_table_data!S89&gt;99, "&gt;99", IF(inequalities_table_data!S89&lt;1, "&lt;1",inequalities_table_data!S89 ))), "-")</f>
        <v>&gt;99</v>
      </c>
      <c r="T91" s="240" t="str">
        <f>IF(ISNUMBER(inequalities_table_data!T89), IF(inequalities_table_data!T89=-999,"NA",IF(inequalities_table_data!T89&gt;99, "&gt;99", IF(inequalities_table_data!T89&lt;1, "&lt;1",inequalities_table_data!T89 ))), "-")</f>
        <v>&lt;1</v>
      </c>
      <c r="U91" s="240" t="str">
        <f>IF(ISNUMBER(inequalities_table_data!U89), IF(inequalities_table_data!U89=-999,"NA",IF(inequalities_table_data!U89&gt;99, "&gt;99", IF(inequalities_table_data!U89&lt;1, "&lt;1",inequalities_table_data!U89 ))), "-")</f>
        <v>&lt;1</v>
      </c>
      <c r="V91" s="240" t="str">
        <f>IF(ISNUMBER(inequalities_table_data!V89), IF(inequalities_table_data!V89=-999,"NA",IF(inequalities_table_data!V89&gt;99, "&gt;99", IF(inequalities_table_data!V89&lt;1, "&lt;1",inequalities_table_data!V89 ))), "-")</f>
        <v>&lt;1</v>
      </c>
      <c r="W91" s="241">
        <f>IF(ISNUMBER(inequalities_table_data!W89), IF(inequalities_table_data!W89=-999,"NA",IF(inequalities_table_data!W89&gt;99, "&gt;99", IF(inequalities_table_data!W89&lt;1, "&lt;1",inequalities_table_data!W89 ))), "-")</f>
        <v>97.960600000000014</v>
      </c>
      <c r="X91" s="240">
        <f>IF(ISNUMBER(inequalities_table_data!X89), IF(inequalities_table_data!X89=-999,"NA",IF(inequalities_table_data!X89&gt;99, "&gt;99", IF(inequalities_table_data!X89&lt;1, "&lt;1",inequalities_table_data!X89 ))), "-")</f>
        <v>2.0394000000000001</v>
      </c>
      <c r="Y91" s="240" t="str">
        <f>IF(ISNUMBER(inequalities_table_data!Y89), IF(inequalities_table_data!Y89=-999,"NA",IF(inequalities_table_data!Y89&gt;99, "&gt;99", IF(inequalities_table_data!Y89&lt;1, "&lt;1",inequalities_table_data!Y89 ))), "-")</f>
        <v>&lt;1</v>
      </c>
      <c r="Z91" s="240" t="str">
        <f>IF(ISNUMBER(inequalities_table_data!Z89), IF(inequalities_table_data!Z89=-999,"NA",IF(inequalities_table_data!Z89&gt;99, "&gt;99", IF(inequalities_table_data!Z89&lt;1, "&lt;1",inequalities_table_data!Z89 ))), "-")</f>
        <v>&lt;1</v>
      </c>
      <c r="AA91" s="242" t="str">
        <f>IF(ISNUMBER(inequalities_table_data!AA89), IF(inequalities_table_data!AA89=-999,"NA",IF(inequalities_table_data!AA89&gt;99, "&gt;99", IF(inequalities_table_data!AA89&lt;1, "&lt;1",inequalities_table_data!AA89 ))), "-")</f>
        <v>-</v>
      </c>
      <c r="AB91" s="240" t="str">
        <f>IF(ISNUMBER(inequalities_table_data!AB89), IF(inequalities_table_data!AB89=-999,"NA",IF(inequalities_table_data!AB89&gt;99, "&gt;99", IF(inequalities_table_data!AB89&lt;1, "&lt;1",inequalities_table_data!AB89 ))), "-")</f>
        <v>-</v>
      </c>
      <c r="AC91" s="240" t="str">
        <f>IF(ISNUMBER(inequalities_table_data!AC89), IF(inequalities_table_data!AC89=-999,"NA",IF(inequalities_table_data!AC89&gt;99, "&gt;99", IF(inequalities_table_data!AC89&lt;1, "&lt;1",inequalities_table_data!AC89 ))), "-")</f>
        <v>-</v>
      </c>
    </row>
    <row r="92" x14ac:dyDescent="0.25">
      <c r="A92" s="347" t="str">
        <f>inequalities_table_data!A90</f>
        <v>Lesotho</v>
      </c>
      <c r="B92" s="348">
        <f>inequalities_table_data!B90</f>
        <v>2000</v>
      </c>
      <c r="C92" s="238" t="str">
        <f>inequalities_table_data!C90</f>
        <v>Poorest</v>
      </c>
      <c r="D92" s="239">
        <f>IF(ISNUMBER(inequalities_table_data!D90), IF(inequalities_table_data!D90=-999,"NA",IF(inequalities_table_data!D90&gt;99, "&gt;99", IF(inequalities_table_data!D90&lt;1, "&lt;1",inequalities_table_data!D90 ))), "-")</f>
        <v>56.178870000000003</v>
      </c>
      <c r="E92" s="240">
        <f>IF(ISNUMBER(inequalities_table_data!E90), IF(inequalities_table_data!E90=-999,"NA",IF(inequalities_table_data!E90&gt;99, "&gt;99", IF(inequalities_table_data!E90&lt;1, "&lt;1",inequalities_table_data!E90 ))), "-")</f>
        <v>8.5079700000000003</v>
      </c>
      <c r="F92" s="240">
        <f>IF(ISNUMBER(inequalities_table_data!F90), IF(inequalities_table_data!F90=-999,"NA",IF(inequalities_table_data!F90&gt;99, "&gt;99", IF(inequalities_table_data!F90&lt;1, "&lt;1",inequalities_table_data!F90 ))), "-")</f>
        <v>34.507680000000001</v>
      </c>
      <c r="G92" s="240" t="str">
        <f>IF(ISNUMBER(inequalities_table_data!G90), IF(inequalities_table_data!G90=-999,"NA",IF(inequalities_table_data!G90&gt;99, "&gt;99", IF(inequalities_table_data!G90&lt;1, "&lt;1",inequalities_table_data!G90 ))), "-")</f>
        <v>&lt;1</v>
      </c>
      <c r="H92" s="241">
        <f>IF(ISNUMBER(inequalities_table_data!H90), IF(inequalities_table_data!H90=-999,"NA",IF(inequalities_table_data!H90&gt;99, "&gt;99", IF(inequalities_table_data!H90&lt;1, "&lt;1",inequalities_table_data!H90 ))), "-")</f>
        <v>4.4024700000000001</v>
      </c>
      <c r="I92" s="240" t="str">
        <f>IF(ISNUMBER(inequalities_table_data!I90), IF(inequalities_table_data!I90=-999,"NA",IF(inequalities_table_data!I90&gt;99, "&gt;99", IF(inequalities_table_data!I90&lt;1, "&lt;1",inequalities_table_data!I90 ))), "-")</f>
        <v>&lt;1</v>
      </c>
      <c r="J92" s="240">
        <f>IF(ISNUMBER(inequalities_table_data!J90), IF(inequalities_table_data!J90=-999,"NA",IF(inequalities_table_data!J90&gt;99, "&gt;99", IF(inequalities_table_data!J90&lt;1, "&lt;1",inequalities_table_data!J90 ))), "-")</f>
        <v>11.383620000000001</v>
      </c>
      <c r="K92" s="240">
        <f>IF(ISNUMBER(inequalities_table_data!K90), IF(inequalities_table_data!K90=-999,"NA",IF(inequalities_table_data!K90&gt;99, "&gt;99", IF(inequalities_table_data!K90&lt;1, "&lt;1",inequalities_table_data!K90 ))), "-")</f>
        <v>83.730320000000006</v>
      </c>
      <c r="L92" s="242" t="str">
        <f>IF(ISNUMBER(inequalities_table_data!L90), IF(inequalities_table_data!L90=-999,"NA",IF(inequalities_table_data!L90&gt;99, "&gt;99", IF(inequalities_table_data!L90&lt;1, "&lt;1",inequalities_table_data!L90 ))), "-")</f>
        <v>-</v>
      </c>
      <c r="M92" s="240" t="str">
        <f>IF(ISNUMBER(inequalities_table_data!M90), IF(inequalities_table_data!M90=-999,"NA",IF(inequalities_table_data!M90&gt;99, "&gt;99", IF(inequalities_table_data!M90&lt;1, "&lt;1",inequalities_table_data!M90 ))), "-")</f>
        <v>-</v>
      </c>
      <c r="N92" s="240" t="str">
        <f>IF(ISNUMBER(inequalities_table_data!N90), IF(inequalities_table_data!N90=-999,"NA",IF(inequalities_table_data!N90&gt;99, "&gt;99", IF(inequalities_table_data!N90&lt;1, "&lt;1",inequalities_table_data!N90 ))), "-")</f>
        <v>-</v>
      </c>
      <c r="P92" s="347" t="str">
        <f>inequalities_table_data!P90</f>
        <v>Lesotho</v>
      </c>
      <c r="Q92" s="348">
        <f>inequalities_table_data!Q90</f>
        <v>2017</v>
      </c>
      <c r="R92" s="238" t="str">
        <f>inequalities_table_data!R90</f>
        <v>Poorest</v>
      </c>
      <c r="S92" s="239">
        <f>IF(ISNUMBER(inequalities_table_data!S90), IF(inequalities_table_data!S90=-999,"NA",IF(inequalities_table_data!S90&gt;99, "&gt;99", IF(inequalities_table_data!S90&lt;1, "&lt;1",inequalities_table_data!S90 ))), "-")</f>
        <v>56.227780000000003</v>
      </c>
      <c r="T92" s="240">
        <f>IF(ISNUMBER(inequalities_table_data!T90), IF(inequalities_table_data!T90=-999,"NA",IF(inequalities_table_data!T90&gt;99, "&gt;99", IF(inequalities_table_data!T90&lt;1, "&lt;1",inequalities_table_data!T90 ))), "-")</f>
        <v>8.5153700000000008</v>
      </c>
      <c r="U92" s="240">
        <f>IF(ISNUMBER(inequalities_table_data!U90), IF(inequalities_table_data!U90=-999,"NA",IF(inequalities_table_data!U90&gt;99, "&gt;99", IF(inequalities_table_data!U90&lt;1, "&lt;1",inequalities_table_data!U90 ))), "-")</f>
        <v>33.589080000000003</v>
      </c>
      <c r="V92" s="240">
        <f>IF(ISNUMBER(inequalities_table_data!V90), IF(inequalities_table_data!V90=-999,"NA",IF(inequalities_table_data!V90&gt;99, "&gt;99", IF(inequalities_table_data!V90&lt;1, "&lt;1",inequalities_table_data!V90 ))), "-")</f>
        <v>1.6677700000000002</v>
      </c>
      <c r="W92" s="241">
        <f>IF(ISNUMBER(inequalities_table_data!W90), IF(inequalities_table_data!W90=-999,"NA",IF(inequalities_table_data!W90&gt;99, "&gt;99", IF(inequalities_table_data!W90&lt;1, "&lt;1",inequalities_table_data!W90 ))), "-")</f>
        <v>28.171450000000004</v>
      </c>
      <c r="X92" s="240">
        <f>IF(ISNUMBER(inequalities_table_data!X90), IF(inequalities_table_data!X90=-999,"NA",IF(inequalities_table_data!X90&gt;99, "&gt;99", IF(inequalities_table_data!X90&lt;1, "&lt;1",inequalities_table_data!X90 ))), "-")</f>
        <v>3.0944600000000002</v>
      </c>
      <c r="Y92" s="240" t="str">
        <f>IF(ISNUMBER(inequalities_table_data!Y90), IF(inequalities_table_data!Y90=-999,"NA",IF(inequalities_table_data!Y90&gt;99, "&gt;99", IF(inequalities_table_data!Y90&lt;1, "&lt;1",inequalities_table_data!Y90 ))), "-")</f>
        <v>&lt;1</v>
      </c>
      <c r="Z92" s="240">
        <f>IF(ISNUMBER(inequalities_table_data!Z90), IF(inequalities_table_data!Z90=-999,"NA",IF(inequalities_table_data!Z90&gt;99, "&gt;99", IF(inequalities_table_data!Z90&lt;1, "&lt;1",inequalities_table_data!Z90 ))), "-")</f>
        <v>68.734090000000009</v>
      </c>
      <c r="AA92" s="242" t="str">
        <f>IF(ISNUMBER(inequalities_table_data!AA90), IF(inequalities_table_data!AA90=-999,"NA",IF(inequalities_table_data!AA90&gt;99, "&gt;99", IF(inequalities_table_data!AA90&lt;1, "&lt;1",inequalities_table_data!AA90 ))), "-")</f>
        <v>&lt;1</v>
      </c>
      <c r="AB92" s="240" t="str">
        <f>IF(ISNUMBER(inequalities_table_data!AB90), IF(inequalities_table_data!AB90=-999,"NA",IF(inequalities_table_data!AB90&gt;99, "&gt;99", IF(inequalities_table_data!AB90&lt;1, "&lt;1",inequalities_table_data!AB90 ))), "-")</f>
        <v>&lt;1</v>
      </c>
      <c r="AC92" s="240">
        <f>IF(ISNUMBER(inequalities_table_data!AC90), IF(inequalities_table_data!AC90=-999,"NA",IF(inequalities_table_data!AC90&gt;99, "&gt;99", IF(inequalities_table_data!AC90&lt;1, "&lt;1",inequalities_table_data!AC90 ))), "-")</f>
        <v>98.621063232421875</v>
      </c>
    </row>
    <row r="93" x14ac:dyDescent="0.25">
      <c r="A93" s="347" t="str">
        <f>inequalities_table_data!A91</f>
        <v>Lesotho</v>
      </c>
      <c r="B93" s="348">
        <f>inequalities_table_data!B91</f>
        <v>2000</v>
      </c>
      <c r="C93" s="238" t="str">
        <f>inequalities_table_data!C91</f>
        <v>Richest</v>
      </c>
      <c r="D93" s="239">
        <f>IF(ISNUMBER(inequalities_table_data!D91), IF(inequalities_table_data!D91=-999,"NA",IF(inequalities_table_data!D91&gt;99, "&gt;99", IF(inequalities_table_data!D91&lt;1, "&lt;1",inequalities_table_data!D91 ))), "-")</f>
        <v>83.673060000000007</v>
      </c>
      <c r="E93" s="240">
        <f>IF(ISNUMBER(inequalities_table_data!E91), IF(inequalities_table_data!E91=-999,"NA",IF(inequalities_table_data!E91&gt;99, "&gt;99", IF(inequalities_table_data!E91&lt;1, "&lt;1",inequalities_table_data!E91 ))), "-")</f>
        <v>5.7002300000000004</v>
      </c>
      <c r="F93" s="240">
        <f>IF(ISNUMBER(inequalities_table_data!F91), IF(inequalities_table_data!F91=-999,"NA",IF(inequalities_table_data!F91&gt;99, "&gt;99", IF(inequalities_table_data!F91&lt;1, "&lt;1",inequalities_table_data!F91 ))), "-")</f>
        <v>10.158980000000001</v>
      </c>
      <c r="G93" s="240" t="str">
        <f>IF(ISNUMBER(inequalities_table_data!G91), IF(inequalities_table_data!G91=-999,"NA",IF(inequalities_table_data!G91&gt;99, "&gt;99", IF(inequalities_table_data!G91&lt;1, "&lt;1",inequalities_table_data!G91 ))), "-")</f>
        <v>&lt;1</v>
      </c>
      <c r="H93" s="241">
        <f>IF(ISNUMBER(inequalities_table_data!H91), IF(inequalities_table_data!H91=-999,"NA",IF(inequalities_table_data!H91&gt;99, "&gt;99", IF(inequalities_table_data!H91&lt;1, "&lt;1",inequalities_table_data!H91 ))), "-")</f>
        <v>41.7209</v>
      </c>
      <c r="I93" s="240">
        <f>IF(ISNUMBER(inequalities_table_data!I91), IF(inequalities_table_data!I91=-999,"NA",IF(inequalities_table_data!I91&gt;99, "&gt;99", IF(inequalities_table_data!I91&lt;1, "&lt;1",inequalities_table_data!I91 ))), "-")</f>
        <v>18.530710000000003</v>
      </c>
      <c r="J93" s="240">
        <f>IF(ISNUMBER(inequalities_table_data!J91), IF(inequalities_table_data!J91=-999,"NA",IF(inequalities_table_data!J91&gt;99, "&gt;99", IF(inequalities_table_data!J91&lt;1, "&lt;1",inequalities_table_data!J91 ))), "-")</f>
        <v>34.710810000000002</v>
      </c>
      <c r="K93" s="240">
        <f>IF(ISNUMBER(inequalities_table_data!K91), IF(inequalities_table_data!K91=-999,"NA",IF(inequalities_table_data!K91&gt;99, "&gt;99", IF(inequalities_table_data!K91&lt;1, "&lt;1",inequalities_table_data!K91 ))), "-")</f>
        <v>5.0375800000000002</v>
      </c>
      <c r="L93" s="242" t="str">
        <f>IF(ISNUMBER(inequalities_table_data!L91), IF(inequalities_table_data!L91=-999,"NA",IF(inequalities_table_data!L91&gt;99, "&gt;99", IF(inequalities_table_data!L91&lt;1, "&lt;1",inequalities_table_data!L91 ))), "-")</f>
        <v>-</v>
      </c>
      <c r="M93" s="240" t="str">
        <f>IF(ISNUMBER(inequalities_table_data!M91), IF(inequalities_table_data!M91=-999,"NA",IF(inequalities_table_data!M91&gt;99, "&gt;99", IF(inequalities_table_data!M91&lt;1, "&lt;1",inequalities_table_data!M91 ))), "-")</f>
        <v>-</v>
      </c>
      <c r="N93" s="240" t="str">
        <f>IF(ISNUMBER(inequalities_table_data!N91), IF(inequalities_table_data!N91=-999,"NA",IF(inequalities_table_data!N91&gt;99, "&gt;99", IF(inequalities_table_data!N91&lt;1, "&lt;1",inequalities_table_data!N91 ))), "-")</f>
        <v>-</v>
      </c>
      <c r="P93" s="347" t="str">
        <f>inequalities_table_data!P91</f>
        <v>Lesotho</v>
      </c>
      <c r="Q93" s="348">
        <f>inequalities_table_data!Q91</f>
        <v>2017</v>
      </c>
      <c r="R93" s="238" t="str">
        <f>inequalities_table_data!R91</f>
        <v>Richest</v>
      </c>
      <c r="S93" s="239">
        <f>IF(ISNUMBER(inequalities_table_data!S91), IF(inequalities_table_data!S91=-999,"NA",IF(inequalities_table_data!S91&gt;99, "&gt;99", IF(inequalities_table_data!S91&lt;1, "&lt;1",inequalities_table_data!S91 ))), "-")</f>
        <v>90.748870000000011</v>
      </c>
      <c r="T93" s="240">
        <f>IF(ISNUMBER(inequalities_table_data!T91), IF(inequalities_table_data!T91=-999,"NA",IF(inequalities_table_data!T91&gt;99, "&gt;99", IF(inequalities_table_data!T91&lt;1, "&lt;1",inequalities_table_data!T91 ))), "-")</f>
        <v>6.1822600000000003</v>
      </c>
      <c r="U93" s="240">
        <f>IF(ISNUMBER(inequalities_table_data!U91), IF(inequalities_table_data!U91=-999,"NA",IF(inequalities_table_data!U91&gt;99, "&gt;99", IF(inequalities_table_data!U91&lt;1, "&lt;1",inequalities_table_data!U91 ))), "-")</f>
        <v>2.7785500000000001</v>
      </c>
      <c r="V93" s="240" t="str">
        <f>IF(ISNUMBER(inequalities_table_data!V91), IF(inequalities_table_data!V91=-999,"NA",IF(inequalities_table_data!V91&gt;99, "&gt;99", IF(inequalities_table_data!V91&lt;1, "&lt;1",inequalities_table_data!V91 ))), "-")</f>
        <v>&lt;1</v>
      </c>
      <c r="W93" s="241">
        <f>IF(ISNUMBER(inequalities_table_data!W91), IF(inequalities_table_data!W91=-999,"NA",IF(inequalities_table_data!W91&gt;99, "&gt;99", IF(inequalities_table_data!W91&lt;1, "&lt;1",inequalities_table_data!W91 ))), "-")</f>
        <v>64.482620000000011</v>
      </c>
      <c r="X93" s="240">
        <f>IF(ISNUMBER(inequalities_table_data!X91), IF(inequalities_table_data!X91=-999,"NA",IF(inequalities_table_data!X91&gt;99, "&gt;99", IF(inequalities_table_data!X91&lt;1, "&lt;1",inequalities_table_data!X91 ))), "-")</f>
        <v>28.640530000000002</v>
      </c>
      <c r="Y93" s="240">
        <f>IF(ISNUMBER(inequalities_table_data!Y91), IF(inequalities_table_data!Y91=-999,"NA",IF(inequalities_table_data!Y91&gt;99, "&gt;99", IF(inequalities_table_data!Y91&lt;1, "&lt;1",inequalities_table_data!Y91 ))), "-")</f>
        <v>6.0060700000000002</v>
      </c>
      <c r="Z93" s="240" t="str">
        <f>IF(ISNUMBER(inequalities_table_data!Z91), IF(inequalities_table_data!Z91=-999,"NA",IF(inequalities_table_data!Z91&gt;99, "&gt;99", IF(inequalities_table_data!Z91&lt;1, "&lt;1",inequalities_table_data!Z91 ))), "-")</f>
        <v>&lt;1</v>
      </c>
      <c r="AA93" s="242">
        <f>IF(ISNUMBER(inequalities_table_data!AA91), IF(inequalities_table_data!AA91=-999,"NA",IF(inequalities_table_data!AA91&gt;99, "&gt;99", IF(inequalities_table_data!AA91&lt;1, "&lt;1",inequalities_table_data!AA91 ))), "-")</f>
        <v>8.1150941848754883</v>
      </c>
      <c r="AB93" s="240">
        <f>IF(ISNUMBER(inequalities_table_data!AB91), IF(inequalities_table_data!AB91=-999,"NA",IF(inequalities_table_data!AB91&gt;99, "&gt;99", IF(inequalities_table_data!AB91&lt;1, "&lt;1",inequalities_table_data!AB91 ))), "-")</f>
        <v>5.7101373672485352</v>
      </c>
      <c r="AC93" s="240">
        <f>IF(ISNUMBER(inequalities_table_data!AC91), IF(inequalities_table_data!AC91=-999,"NA",IF(inequalities_table_data!AC91&gt;99, "&gt;99", IF(inequalities_table_data!AC91&lt;1, "&lt;1",inequalities_table_data!AC91 ))), "-")</f>
        <v>86.174766540527344</v>
      </c>
    </row>
    <row r="94" x14ac:dyDescent="0.25">
      <c r="A94" s="347" t="str">
        <f>inequalities_table_data!A92</f>
        <v>Liberia</v>
      </c>
      <c r="B94" s="348">
        <f>inequalities_table_data!B92</f>
        <v>2005</v>
      </c>
      <c r="C94" s="238" t="str">
        <f>inequalities_table_data!C92</f>
        <v>Poorest</v>
      </c>
      <c r="D94" s="239">
        <f>IF(ISNUMBER(inequalities_table_data!D92), IF(inequalities_table_data!D92=-999,"NA",IF(inequalities_table_data!D92&gt;99, "&gt;99", IF(inequalities_table_data!D92&lt;1, "&lt;1",inequalities_table_data!D92 ))), "-")</f>
        <v>37.207700000000003</v>
      </c>
      <c r="E94" s="240">
        <f>IF(ISNUMBER(inequalities_table_data!E92), IF(inequalities_table_data!E92=-999,"NA",IF(inequalities_table_data!E92&gt;99, "&gt;99", IF(inequalities_table_data!E92&lt;1, "&lt;1",inequalities_table_data!E92 ))), "-")</f>
        <v>1.7454900000000002</v>
      </c>
      <c r="F94" s="240">
        <f>IF(ISNUMBER(inequalities_table_data!F92), IF(inequalities_table_data!F92=-999,"NA",IF(inequalities_table_data!F92&gt;99, "&gt;99", IF(inequalities_table_data!F92&lt;1, "&lt;1",inequalities_table_data!F92 ))), "-")</f>
        <v>30.149260000000002</v>
      </c>
      <c r="G94" s="240">
        <f>IF(ISNUMBER(inequalities_table_data!G92), IF(inequalities_table_data!G92=-999,"NA",IF(inequalities_table_data!G92&gt;99, "&gt;99", IF(inequalities_table_data!G92&lt;1, "&lt;1",inequalities_table_data!G92 ))), "-")</f>
        <v>30.897550000000003</v>
      </c>
      <c r="H94" s="241">
        <f>IF(ISNUMBER(inequalities_table_data!H92), IF(inequalities_table_data!H92=-999,"NA",IF(inequalities_table_data!H92&gt;99, "&gt;99", IF(inequalities_table_data!H92&lt;1, "&lt;1",inequalities_table_data!H92 ))), "-")</f>
        <v>1.1915300000000002</v>
      </c>
      <c r="I94" s="240">
        <f>IF(ISNUMBER(inequalities_table_data!I92), IF(inequalities_table_data!I92=-999,"NA",IF(inequalities_table_data!I92&gt;99, "&gt;99", IF(inequalities_table_data!I92&lt;1, "&lt;1",inequalities_table_data!I92 ))), "-")</f>
        <v>8.4212800000000012</v>
      </c>
      <c r="J94" s="240">
        <f>IF(ISNUMBER(inequalities_table_data!J92), IF(inequalities_table_data!J92=-999,"NA",IF(inequalities_table_data!J92&gt;99, "&gt;99", IF(inequalities_table_data!J92&lt;1, "&lt;1",inequalities_table_data!J92 ))), "-")</f>
        <v>6.3059600000000007</v>
      </c>
      <c r="K94" s="240">
        <f>IF(ISNUMBER(inequalities_table_data!K92), IF(inequalities_table_data!K92=-999,"NA",IF(inequalities_table_data!K92&gt;99, "&gt;99", IF(inequalities_table_data!K92&lt;1, "&lt;1",inequalities_table_data!K92 ))), "-")</f>
        <v>84.081230000000005</v>
      </c>
      <c r="L94" s="242" t="str">
        <f>IF(ISNUMBER(inequalities_table_data!L92), IF(inequalities_table_data!L92=-999,"NA",IF(inequalities_table_data!L92&gt;99, "&gt;99", IF(inequalities_table_data!L92&lt;1, "&lt;1",inequalities_table_data!L92 ))), "-")</f>
        <v>-</v>
      </c>
      <c r="M94" s="240" t="str">
        <f>IF(ISNUMBER(inequalities_table_data!M92), IF(inequalities_table_data!M92=-999,"NA",IF(inequalities_table_data!M92&gt;99, "&gt;99", IF(inequalities_table_data!M92&lt;1, "&lt;1",inequalities_table_data!M92 ))), "-")</f>
        <v>-</v>
      </c>
      <c r="N94" s="240" t="str">
        <f>IF(ISNUMBER(inequalities_table_data!N92), IF(inequalities_table_data!N92=-999,"NA",IF(inequalities_table_data!N92&gt;99, "&gt;99", IF(inequalities_table_data!N92&lt;1, "&lt;1",inequalities_table_data!N92 ))), "-")</f>
        <v>-</v>
      </c>
      <c r="P94" s="347" t="str">
        <f>inequalities_table_data!P92</f>
        <v>Liberia</v>
      </c>
      <c r="Q94" s="348">
        <f>inequalities_table_data!Q92</f>
        <v>2017</v>
      </c>
      <c r="R94" s="238" t="str">
        <f>inequalities_table_data!R92</f>
        <v>Poorest</v>
      </c>
      <c r="S94" s="239">
        <f>IF(ISNUMBER(inequalities_table_data!S92), IF(inequalities_table_data!S92=-999,"NA",IF(inequalities_table_data!S92&gt;99, "&gt;99", IF(inequalities_table_data!S92&lt;1, "&lt;1",inequalities_table_data!S92 ))), "-")</f>
        <v>55.637290000000007</v>
      </c>
      <c r="T94" s="240">
        <f>IF(ISNUMBER(inequalities_table_data!T92), IF(inequalities_table_data!T92=-999,"NA",IF(inequalities_table_data!T92&gt;99, "&gt;99", IF(inequalities_table_data!T92&lt;1, "&lt;1",inequalities_table_data!T92 ))), "-")</f>
        <v>2.6100600000000003</v>
      </c>
      <c r="U94" s="240">
        <f>IF(ISNUMBER(inequalities_table_data!U92), IF(inequalities_table_data!U92=-999,"NA",IF(inequalities_table_data!U92&gt;99, "&gt;99", IF(inequalities_table_data!U92&lt;1, "&lt;1",inequalities_table_data!U92 ))), "-")</f>
        <v>5.3032300000000001</v>
      </c>
      <c r="V94" s="240">
        <f>IF(ISNUMBER(inequalities_table_data!V92), IF(inequalities_table_data!V92=-999,"NA",IF(inequalities_table_data!V92&gt;99, "&gt;99", IF(inequalities_table_data!V92&lt;1, "&lt;1",inequalities_table_data!V92 ))), "-")</f>
        <v>36.449420000000003</v>
      </c>
      <c r="W94" s="241">
        <f>IF(ISNUMBER(inequalities_table_data!W92), IF(inequalities_table_data!W92=-999,"NA",IF(inequalities_table_data!W92&gt;99, "&gt;99", IF(inequalities_table_data!W92&lt;1, "&lt;1",inequalities_table_data!W92 ))), "-")</f>
        <v>1.8976000000000002</v>
      </c>
      <c r="X94" s="240">
        <f>IF(ISNUMBER(inequalities_table_data!X92), IF(inequalities_table_data!X92=-999,"NA",IF(inequalities_table_data!X92&gt;99, "&gt;99", IF(inequalities_table_data!X92&lt;1, "&lt;1",inequalities_table_data!X92 ))), "-")</f>
        <v>13.411460000000002</v>
      </c>
      <c r="Y94" s="240">
        <f>IF(ISNUMBER(inequalities_table_data!Y92), IF(inequalities_table_data!Y92=-999,"NA",IF(inequalities_table_data!Y92&gt;99, "&gt;99", IF(inequalities_table_data!Y92&lt;1, "&lt;1",inequalities_table_data!Y92 ))), "-")</f>
        <v>15.561090000000002</v>
      </c>
      <c r="Z94" s="240">
        <f>IF(ISNUMBER(inequalities_table_data!Z92), IF(inequalities_table_data!Z92=-999,"NA",IF(inequalities_table_data!Z92&gt;99, "&gt;99", IF(inequalities_table_data!Z92&lt;1, "&lt;1",inequalities_table_data!Z92 ))), "-")</f>
        <v>69.129850000000005</v>
      </c>
      <c r="AA94" s="242" t="str">
        <f>IF(ISNUMBER(inequalities_table_data!AA92), IF(inequalities_table_data!AA92=-999,"NA",IF(inequalities_table_data!AA92&gt;99, "&gt;99", IF(inequalities_table_data!AA92&lt;1, "&lt;1",inequalities_table_data!AA92 ))), "-")</f>
        <v>&lt;1</v>
      </c>
      <c r="AB94" s="240">
        <f>IF(ISNUMBER(inequalities_table_data!AB92), IF(inequalities_table_data!AB92=-999,"NA",IF(inequalities_table_data!AB92&gt;99, "&gt;99", IF(inequalities_table_data!AB92&lt;1, "&lt;1",inequalities_table_data!AB92 ))), "-")</f>
        <v>1.7543741464614868</v>
      </c>
      <c r="AC94" s="240">
        <f>IF(ISNUMBER(inequalities_table_data!AC92), IF(inequalities_table_data!AC92=-999,"NA",IF(inequalities_table_data!AC92&gt;99, "&gt;99", IF(inequalities_table_data!AC92&lt;1, "&lt;1",inequalities_table_data!AC92 ))), "-")</f>
        <v>97.667518615722656</v>
      </c>
    </row>
    <row r="95" x14ac:dyDescent="0.25">
      <c r="A95" s="347" t="str">
        <f>inequalities_table_data!A93</f>
        <v>Liberia</v>
      </c>
      <c r="B95" s="348">
        <f>inequalities_table_data!B93</f>
        <v>2005</v>
      </c>
      <c r="C95" s="238" t="str">
        <f>inequalities_table_data!C93</f>
        <v>Richest</v>
      </c>
      <c r="D95" s="239">
        <f>IF(ISNUMBER(inequalities_table_data!D93), IF(inequalities_table_data!D93=-999,"NA",IF(inequalities_table_data!D93&gt;99, "&gt;99", IF(inequalities_table_data!D93&lt;1, "&lt;1",inequalities_table_data!D93 ))), "-")</f>
        <v>84.594180000000009</v>
      </c>
      <c r="E95" s="240">
        <f>IF(ISNUMBER(inequalities_table_data!E93), IF(inequalities_table_data!E93=-999,"NA",IF(inequalities_table_data!E93&gt;99, "&gt;99", IF(inequalities_table_data!E93&lt;1, "&lt;1",inequalities_table_data!E93 ))), "-")</f>
        <v>5.8826600000000004</v>
      </c>
      <c r="F95" s="240">
        <f>IF(ISNUMBER(inequalities_table_data!F93), IF(inequalities_table_data!F93=-999,"NA",IF(inequalities_table_data!F93&gt;99, "&gt;99", IF(inequalities_table_data!F93&lt;1, "&lt;1",inequalities_table_data!F93 ))), "-")</f>
        <v>9.4425699999999999</v>
      </c>
      <c r="G95" s="240" t="str">
        <f>IF(ISNUMBER(inequalities_table_data!G93), IF(inequalities_table_data!G93=-999,"NA",IF(inequalities_table_data!G93&gt;99, "&gt;99", IF(inequalities_table_data!G93&lt;1, "&lt;1",inequalities_table_data!G93 ))), "-")</f>
        <v>&lt;1</v>
      </c>
      <c r="H95" s="241">
        <f>IF(ISNUMBER(inequalities_table_data!H93), IF(inequalities_table_data!H93=-999,"NA",IF(inequalities_table_data!H93&gt;99, "&gt;99", IF(inequalities_table_data!H93&lt;1, "&lt;1",inequalities_table_data!H93 ))), "-")</f>
        <v>38.11497</v>
      </c>
      <c r="I95" s="240">
        <f>IF(ISNUMBER(inequalities_table_data!I93), IF(inequalities_table_data!I93=-999,"NA",IF(inequalities_table_data!I93&gt;99, "&gt;99", IF(inequalities_table_data!I93&lt;1, "&lt;1",inequalities_table_data!I93 ))), "-")</f>
        <v>21.42379</v>
      </c>
      <c r="J95" s="240">
        <f>IF(ISNUMBER(inequalities_table_data!J93), IF(inequalities_table_data!J93=-999,"NA",IF(inequalities_table_data!J93&gt;99, "&gt;99", IF(inequalities_table_data!J93&lt;1, "&lt;1",inequalities_table_data!J93 ))), "-")</f>
        <v>25.529020000000003</v>
      </c>
      <c r="K95" s="240">
        <f>IF(ISNUMBER(inequalities_table_data!K93), IF(inequalities_table_data!K93=-999,"NA",IF(inequalities_table_data!K93&gt;99, "&gt;99", IF(inequalities_table_data!K93&lt;1, "&lt;1",inequalities_table_data!K93 ))), "-")</f>
        <v>14.932220000000001</v>
      </c>
      <c r="L95" s="242" t="str">
        <f>IF(ISNUMBER(inequalities_table_data!L93), IF(inequalities_table_data!L93=-999,"NA",IF(inequalities_table_data!L93&gt;99, "&gt;99", IF(inequalities_table_data!L93&lt;1, "&lt;1",inequalities_table_data!L93 ))), "-")</f>
        <v>-</v>
      </c>
      <c r="M95" s="240" t="str">
        <f>IF(ISNUMBER(inequalities_table_data!M93), IF(inequalities_table_data!M93=-999,"NA",IF(inequalities_table_data!M93&gt;99, "&gt;99", IF(inequalities_table_data!M93&lt;1, "&lt;1",inequalities_table_data!M93 ))), "-")</f>
        <v>-</v>
      </c>
      <c r="N95" s="240" t="str">
        <f>IF(ISNUMBER(inequalities_table_data!N93), IF(inequalities_table_data!N93=-999,"NA",IF(inequalities_table_data!N93&gt;99, "&gt;99", IF(inequalities_table_data!N93&lt;1, "&lt;1",inequalities_table_data!N93 ))), "-")</f>
        <v>-</v>
      </c>
      <c r="P95" s="347" t="str">
        <f>inequalities_table_data!P93</f>
        <v>Liberia</v>
      </c>
      <c r="Q95" s="348">
        <f>inequalities_table_data!Q93</f>
        <v>2017</v>
      </c>
      <c r="R95" s="238" t="str">
        <f>inequalities_table_data!R93</f>
        <v>Richest</v>
      </c>
      <c r="S95" s="239">
        <f>IF(ISNUMBER(inequalities_table_data!S93), IF(inequalities_table_data!S93=-999,"NA",IF(inequalities_table_data!S93&gt;99, "&gt;99", IF(inequalities_table_data!S93&lt;1, "&lt;1",inequalities_table_data!S93 ))), "-")</f>
        <v>91.037620000000004</v>
      </c>
      <c r="T95" s="240">
        <f>IF(ISNUMBER(inequalities_table_data!T93), IF(inequalities_table_data!T93=-999,"NA",IF(inequalities_table_data!T93&gt;99, "&gt;99", IF(inequalities_table_data!T93&lt;1, "&lt;1",inequalities_table_data!T93 ))), "-")</f>
        <v>6.3307400000000005</v>
      </c>
      <c r="U95" s="240">
        <f>IF(ISNUMBER(inequalities_table_data!U93), IF(inequalities_table_data!U93=-999,"NA",IF(inequalities_table_data!U93&gt;99, "&gt;99", IF(inequalities_table_data!U93&lt;1, "&lt;1",inequalities_table_data!U93 ))), "-")</f>
        <v>1.7858000000000001</v>
      </c>
      <c r="V95" s="240" t="str">
        <f>IF(ISNUMBER(inequalities_table_data!V93), IF(inequalities_table_data!V93=-999,"NA",IF(inequalities_table_data!V93&gt;99, "&gt;99", IF(inequalities_table_data!V93&lt;1, "&lt;1",inequalities_table_data!V93 ))), "-")</f>
        <v>&lt;1</v>
      </c>
      <c r="W95" s="241">
        <f>IF(ISNUMBER(inequalities_table_data!W93), IF(inequalities_table_data!W93=-999,"NA",IF(inequalities_table_data!W93&gt;99, "&gt;99", IF(inequalities_table_data!W93&lt;1, "&lt;1",inequalities_table_data!W93 ))), "-")</f>
        <v>57.883790000000005</v>
      </c>
      <c r="X95" s="240">
        <f>IF(ISNUMBER(inequalities_table_data!X93), IF(inequalities_table_data!X93=-999,"NA",IF(inequalities_table_data!X93&gt;99, "&gt;99", IF(inequalities_table_data!X93&lt;1, "&lt;1",inequalities_table_data!X93 ))), "-")</f>
        <v>32.535510000000002</v>
      </c>
      <c r="Y95" s="240">
        <f>IF(ISNUMBER(inequalities_table_data!Y93), IF(inequalities_table_data!Y93=-999,"NA",IF(inequalities_table_data!Y93&gt;99, "&gt;99", IF(inequalities_table_data!Y93&lt;1, "&lt;1",inequalities_table_data!Y93 ))), "-")</f>
        <v>7.2260400000000002</v>
      </c>
      <c r="Z95" s="240">
        <f>IF(ISNUMBER(inequalities_table_data!Z93), IF(inequalities_table_data!Z93=-999,"NA",IF(inequalities_table_data!Z93&gt;99, "&gt;99", IF(inequalities_table_data!Z93&lt;1, "&lt;1",inequalities_table_data!Z93 ))), "-")</f>
        <v>2.35467</v>
      </c>
      <c r="AA95" s="242">
        <f>IF(ISNUMBER(inequalities_table_data!AA93), IF(inequalities_table_data!AA93=-999,"NA",IF(inequalities_table_data!AA93&gt;99, "&gt;99", IF(inequalities_table_data!AA93&lt;1, "&lt;1",inequalities_table_data!AA93 ))), "-")</f>
        <v>4.6078596115112305</v>
      </c>
      <c r="AB95" s="240">
        <f>IF(ISNUMBER(inequalities_table_data!AB93), IF(inequalities_table_data!AB93=-999,"NA",IF(inequalities_table_data!AB93&gt;99, "&gt;99", IF(inequalities_table_data!AB93&lt;1, "&lt;1",inequalities_table_data!AB93 ))), "-")</f>
        <v>2.6033523082733154</v>
      </c>
      <c r="AC95" s="240">
        <f>IF(ISNUMBER(inequalities_table_data!AC93), IF(inequalities_table_data!AC93=-999,"NA",IF(inequalities_table_data!AC93&gt;99, "&gt;99", IF(inequalities_table_data!AC93&lt;1, "&lt;1",inequalities_table_data!AC93 ))), "-")</f>
        <v>92.788787841796875</v>
      </c>
    </row>
    <row r="96" x14ac:dyDescent="0.25">
      <c r="A96" s="347" t="str">
        <f>inequalities_table_data!A94</f>
        <v>Madagascar</v>
      </c>
      <c r="B96" s="348">
        <f>inequalities_table_data!B94</f>
        <v>2000</v>
      </c>
      <c r="C96" s="238" t="str">
        <f>inequalities_table_data!C94</f>
        <v>Poorest</v>
      </c>
      <c r="D96" s="239">
        <f>IF(ISNUMBER(inequalities_table_data!D94), IF(inequalities_table_data!D94=-999,"NA",IF(inequalities_table_data!D94&gt;99, "&gt;99", IF(inequalities_table_data!D94&lt;1, "&lt;1",inequalities_table_data!D94 ))), "-")</f>
        <v>8.828850000000001</v>
      </c>
      <c r="E96" s="240" t="str">
        <f>IF(ISNUMBER(inequalities_table_data!E94), IF(inequalities_table_data!E94=-999,"NA",IF(inequalities_table_data!E94&gt;99, "&gt;99", IF(inequalities_table_data!E94&lt;1, "&lt;1",inequalities_table_data!E94 ))), "-")</f>
        <v>&lt;1</v>
      </c>
      <c r="F96" s="240">
        <f>IF(ISNUMBER(inequalities_table_data!F94), IF(inequalities_table_data!F94=-999,"NA",IF(inequalities_table_data!F94&gt;99, "&gt;99", IF(inequalities_table_data!F94&lt;1, "&lt;1",inequalities_table_data!F94 ))), "-")</f>
        <v>29.994440000000001</v>
      </c>
      <c r="G96" s="240">
        <f>IF(ISNUMBER(inequalities_table_data!G94), IF(inequalities_table_data!G94=-999,"NA",IF(inequalities_table_data!G94&gt;99, "&gt;99", IF(inequalities_table_data!G94&lt;1, "&lt;1",inequalities_table_data!G94 ))), "-")</f>
        <v>60.424380000000006</v>
      </c>
      <c r="H96" s="241" t="str">
        <f>IF(ISNUMBER(inequalities_table_data!H94), IF(inequalities_table_data!H94=-999,"NA",IF(inequalities_table_data!H94&gt;99, "&gt;99", IF(inequalities_table_data!H94&lt;1, "&lt;1",inequalities_table_data!H94 ))), "-")</f>
        <v>&lt;1</v>
      </c>
      <c r="I96" s="240" t="str">
        <f>IF(ISNUMBER(inequalities_table_data!I94), IF(inequalities_table_data!I94=-999,"NA",IF(inequalities_table_data!I94&gt;99, "&gt;99", IF(inequalities_table_data!I94&lt;1, "&lt;1",inequalities_table_data!I94 ))), "-")</f>
        <v>&lt;1</v>
      </c>
      <c r="J96" s="240">
        <f>IF(ISNUMBER(inequalities_table_data!J94), IF(inequalities_table_data!J94=-999,"NA",IF(inequalities_table_data!J94&gt;99, "&gt;99", IF(inequalities_table_data!J94&lt;1, "&lt;1",inequalities_table_data!J94 ))), "-")</f>
        <v>18.127140000000001</v>
      </c>
      <c r="K96" s="240">
        <f>IF(ISNUMBER(inequalities_table_data!K94), IF(inequalities_table_data!K94=-999,"NA",IF(inequalities_table_data!K94&gt;99, "&gt;99", IF(inequalities_table_data!K94&lt;1, "&lt;1",inequalities_table_data!K94 ))), "-")</f>
        <v>81.872860000000003</v>
      </c>
      <c r="L96" s="242" t="str">
        <f>IF(ISNUMBER(inequalities_table_data!L94), IF(inequalities_table_data!L94=-999,"NA",IF(inequalities_table_data!L94&gt;99, "&gt;99", IF(inequalities_table_data!L94&lt;1, "&lt;1",inequalities_table_data!L94 ))), "-")</f>
        <v>-</v>
      </c>
      <c r="M96" s="240" t="str">
        <f>IF(ISNUMBER(inequalities_table_data!M94), IF(inequalities_table_data!M94=-999,"NA",IF(inequalities_table_data!M94&gt;99, "&gt;99", IF(inequalities_table_data!M94&lt;1, "&lt;1",inequalities_table_data!M94 ))), "-")</f>
        <v>-</v>
      </c>
      <c r="N96" s="240" t="str">
        <f>IF(ISNUMBER(inequalities_table_data!N94), IF(inequalities_table_data!N94=-999,"NA",IF(inequalities_table_data!N94&gt;99, "&gt;99", IF(inequalities_table_data!N94&lt;1, "&lt;1",inequalities_table_data!N94 ))), "-")</f>
        <v>-</v>
      </c>
      <c r="P96" s="347" t="str">
        <f>inequalities_table_data!P94</f>
        <v>Madagascar</v>
      </c>
      <c r="Q96" s="348">
        <f>inequalities_table_data!Q94</f>
        <v>2017</v>
      </c>
      <c r="R96" s="238" t="str">
        <f>inequalities_table_data!R94</f>
        <v>Poorest</v>
      </c>
      <c r="S96" s="239">
        <f>IF(ISNUMBER(inequalities_table_data!S94), IF(inequalities_table_data!S94=-999,"NA",IF(inequalities_table_data!S94&gt;99, "&gt;99", IF(inequalities_table_data!S94&lt;1, "&lt;1",inequalities_table_data!S94 ))), "-")</f>
        <v>20.288590000000003</v>
      </c>
      <c r="T96" s="240">
        <f>IF(ISNUMBER(inequalities_table_data!T94), IF(inequalities_table_data!T94=-999,"NA",IF(inequalities_table_data!T94&gt;99, "&gt;99", IF(inequalities_table_data!T94&lt;1, "&lt;1",inequalities_table_data!T94 ))), "-")</f>
        <v>1.7288500000000002</v>
      </c>
      <c r="U96" s="240">
        <f>IF(ISNUMBER(inequalities_table_data!U94), IF(inequalities_table_data!U94=-999,"NA",IF(inequalities_table_data!U94&gt;99, "&gt;99", IF(inequalities_table_data!U94&lt;1, "&lt;1",inequalities_table_data!U94 ))), "-")</f>
        <v>52.085980000000006</v>
      </c>
      <c r="V96" s="240">
        <f>IF(ISNUMBER(inequalities_table_data!V94), IF(inequalities_table_data!V94=-999,"NA",IF(inequalities_table_data!V94&gt;99, "&gt;99", IF(inequalities_table_data!V94&lt;1, "&lt;1",inequalities_table_data!V94 ))), "-")</f>
        <v>25.896580000000004</v>
      </c>
      <c r="W96" s="241">
        <f>IF(ISNUMBER(inequalities_table_data!W94), IF(inequalities_table_data!W94=-999,"NA",IF(inequalities_table_data!W94&gt;99, "&gt;99", IF(inequalities_table_data!W94&lt;1, "&lt;1",inequalities_table_data!W94 ))), "-")</f>
        <v>1.5509900000000001</v>
      </c>
      <c r="X96" s="240">
        <f>IF(ISNUMBER(inequalities_table_data!X94), IF(inequalities_table_data!X94=-999,"NA",IF(inequalities_table_data!X94&gt;99, "&gt;99", IF(inequalities_table_data!X94&lt;1, "&lt;1",inequalities_table_data!X94 ))), "-")</f>
        <v>3.8727900000000002</v>
      </c>
      <c r="Y96" s="240">
        <f>IF(ISNUMBER(inequalities_table_data!Y94), IF(inequalities_table_data!Y94=-999,"NA",IF(inequalities_table_data!Y94&gt;99, "&gt;99", IF(inequalities_table_data!Y94&lt;1, "&lt;1",inequalities_table_data!Y94 ))), "-")</f>
        <v>24.657710000000002</v>
      </c>
      <c r="Z96" s="240">
        <f>IF(ISNUMBER(inequalities_table_data!Z94), IF(inequalities_table_data!Z94=-999,"NA",IF(inequalities_table_data!Z94&gt;99, "&gt;99", IF(inequalities_table_data!Z94&lt;1, "&lt;1",inequalities_table_data!Z94 ))), "-")</f>
        <v>69.918510000000012</v>
      </c>
      <c r="AA96" s="242" t="str">
        <f>IF(ISNUMBER(inequalities_table_data!AA94), IF(inequalities_table_data!AA94=-999,"NA",IF(inequalities_table_data!AA94&gt;99, "&gt;99", IF(inequalities_table_data!AA94&lt;1, "&lt;1",inequalities_table_data!AA94 ))), "-")</f>
        <v>-</v>
      </c>
      <c r="AB96" s="240" t="str">
        <f>IF(ISNUMBER(inequalities_table_data!AB94), IF(inequalities_table_data!AB94=-999,"NA",IF(inequalities_table_data!AB94&gt;99, "&gt;99", IF(inequalities_table_data!AB94&lt;1, "&lt;1",inequalities_table_data!AB94 ))), "-")</f>
        <v>-</v>
      </c>
      <c r="AC96" s="240" t="str">
        <f>IF(ISNUMBER(inequalities_table_data!AC94), IF(inequalities_table_data!AC94=-999,"NA",IF(inequalities_table_data!AC94&gt;99, "&gt;99", IF(inequalities_table_data!AC94&lt;1, "&lt;1",inequalities_table_data!AC94 ))), "-")</f>
        <v>-</v>
      </c>
    </row>
    <row r="97" x14ac:dyDescent="0.25">
      <c r="A97" s="347" t="str">
        <f>inequalities_table_data!A95</f>
        <v>Madagascar</v>
      </c>
      <c r="B97" s="348">
        <f>inequalities_table_data!B95</f>
        <v>2000</v>
      </c>
      <c r="C97" s="238" t="str">
        <f>inequalities_table_data!C95</f>
        <v>Richest</v>
      </c>
      <c r="D97" s="239">
        <f>IF(ISNUMBER(inequalities_table_data!D95), IF(inequalities_table_data!D95=-999,"NA",IF(inequalities_table_data!D95&gt;99, "&gt;99", IF(inequalities_table_data!D95&lt;1, "&lt;1",inequalities_table_data!D95 ))), "-")</f>
        <v>87.964610000000008</v>
      </c>
      <c r="E97" s="240">
        <f>IF(ISNUMBER(inequalities_table_data!E95), IF(inequalities_table_data!E95=-999,"NA",IF(inequalities_table_data!E95&gt;99, "&gt;99", IF(inequalities_table_data!E95&lt;1, "&lt;1",inequalities_table_data!E95 ))), "-")</f>
        <v>1.6194300000000001</v>
      </c>
      <c r="F97" s="240">
        <f>IF(ISNUMBER(inequalities_table_data!F95), IF(inequalities_table_data!F95=-999,"NA",IF(inequalities_table_data!F95&gt;99, "&gt;99", IF(inequalities_table_data!F95&lt;1, "&lt;1",inequalities_table_data!F95 ))), "-")</f>
        <v>9.7118200000000012</v>
      </c>
      <c r="G97" s="240" t="str">
        <f>IF(ISNUMBER(inequalities_table_data!G95), IF(inequalities_table_data!G95=-999,"NA",IF(inequalities_table_data!G95&gt;99, "&gt;99", IF(inequalities_table_data!G95&lt;1, "&lt;1",inequalities_table_data!G95 ))), "-")</f>
        <v>&lt;1</v>
      </c>
      <c r="H97" s="241">
        <f>IF(ISNUMBER(inequalities_table_data!H95), IF(inequalities_table_data!H95=-999,"NA",IF(inequalities_table_data!H95&gt;99, "&gt;99", IF(inequalities_table_data!H95&lt;1, "&lt;1",inequalities_table_data!H95 ))), "-")</f>
        <v>6.6898500000000007</v>
      </c>
      <c r="I97" s="240">
        <f>IF(ISNUMBER(inequalities_table_data!I95), IF(inequalities_table_data!I95=-999,"NA",IF(inequalities_table_data!I95&gt;99, "&gt;99", IF(inequalities_table_data!I95&lt;1, "&lt;1",inequalities_table_data!I95 ))), "-")</f>
        <v>8.0354100000000006</v>
      </c>
      <c r="J97" s="240">
        <f>IF(ISNUMBER(inequalities_table_data!J95), IF(inequalities_table_data!J95=-999,"NA",IF(inequalities_table_data!J95&gt;99, "&gt;99", IF(inequalities_table_data!J95&lt;1, "&lt;1",inequalities_table_data!J95 ))), "-")</f>
        <v>82.747880000000009</v>
      </c>
      <c r="K97" s="240">
        <f>IF(ISNUMBER(inequalities_table_data!K95), IF(inequalities_table_data!K95=-999,"NA",IF(inequalities_table_data!K95&gt;99, "&gt;99", IF(inequalities_table_data!K95&lt;1, "&lt;1",inequalities_table_data!K95 ))), "-")</f>
        <v>2.5268600000000001</v>
      </c>
      <c r="L97" s="242" t="str">
        <f>IF(ISNUMBER(inequalities_table_data!L95), IF(inequalities_table_data!L95=-999,"NA",IF(inequalities_table_data!L95&gt;99, "&gt;99", IF(inequalities_table_data!L95&lt;1, "&lt;1",inequalities_table_data!L95 ))), "-")</f>
        <v>-</v>
      </c>
      <c r="M97" s="240" t="str">
        <f>IF(ISNUMBER(inequalities_table_data!M95), IF(inequalities_table_data!M95=-999,"NA",IF(inequalities_table_data!M95&gt;99, "&gt;99", IF(inequalities_table_data!M95&lt;1, "&lt;1",inequalities_table_data!M95 ))), "-")</f>
        <v>-</v>
      </c>
      <c r="N97" s="240" t="str">
        <f>IF(ISNUMBER(inequalities_table_data!N95), IF(inequalities_table_data!N95=-999,"NA",IF(inequalities_table_data!N95&gt;99, "&gt;99", IF(inequalities_table_data!N95&lt;1, "&lt;1",inequalities_table_data!N95 ))), "-")</f>
        <v>-</v>
      </c>
      <c r="P97" s="347" t="str">
        <f>inequalities_table_data!P95</f>
        <v>Madagascar</v>
      </c>
      <c r="Q97" s="348">
        <f>inequalities_table_data!Q95</f>
        <v>2017</v>
      </c>
      <c r="R97" s="238" t="str">
        <f>inequalities_table_data!R95</f>
        <v>Richest</v>
      </c>
      <c r="S97" s="239">
        <f>IF(ISNUMBER(inequalities_table_data!S95), IF(inequalities_table_data!S95=-999,"NA",IF(inequalities_table_data!S95&gt;99, "&gt;99", IF(inequalities_table_data!S95&lt;1, "&lt;1",inequalities_table_data!S95 ))), "-")</f>
        <v>81.53173000000001</v>
      </c>
      <c r="T97" s="240">
        <f>IF(ISNUMBER(inequalities_table_data!T95), IF(inequalities_table_data!T95=-999,"NA",IF(inequalities_table_data!T95&gt;99, "&gt;99", IF(inequalities_table_data!T95&lt;1, "&lt;1",inequalities_table_data!T95 ))), "-")</f>
        <v>1.5010000000000001</v>
      </c>
      <c r="U97" s="240">
        <f>IF(ISNUMBER(inequalities_table_data!U95), IF(inequalities_table_data!U95=-999,"NA",IF(inequalities_table_data!U95&gt;99, "&gt;99", IF(inequalities_table_data!U95&lt;1, "&lt;1",inequalities_table_data!U95 ))), "-")</f>
        <v>14.3344</v>
      </c>
      <c r="V97" s="240">
        <f>IF(ISNUMBER(inequalities_table_data!V95), IF(inequalities_table_data!V95=-999,"NA",IF(inequalities_table_data!V95&gt;99, "&gt;99", IF(inequalities_table_data!V95&lt;1, "&lt;1",inequalities_table_data!V95 ))), "-")</f>
        <v>2.63287</v>
      </c>
      <c r="W97" s="241">
        <f>IF(ISNUMBER(inequalities_table_data!W95), IF(inequalities_table_data!W95=-999,"NA",IF(inequalities_table_data!W95&gt;99, "&gt;99", IF(inequalities_table_data!W95&lt;1, "&lt;1",inequalities_table_data!W95 ))), "-")</f>
        <v>17.413510000000002</v>
      </c>
      <c r="X97" s="240">
        <f>IF(ISNUMBER(inequalities_table_data!X95), IF(inequalities_table_data!X95=-999,"NA",IF(inequalities_table_data!X95&gt;99, "&gt;99", IF(inequalities_table_data!X95&lt;1, "&lt;1",inequalities_table_data!X95 ))), "-")</f>
        <v>20.915950000000002</v>
      </c>
      <c r="Y97" s="240">
        <f>IF(ISNUMBER(inequalities_table_data!Y95), IF(inequalities_table_data!Y95=-999,"NA",IF(inequalities_table_data!Y95&gt;99, "&gt;99", IF(inequalities_table_data!Y95&lt;1, "&lt;1",inequalities_table_data!Y95 ))), "-")</f>
        <v>46.114060000000002</v>
      </c>
      <c r="Z97" s="240">
        <f>IF(ISNUMBER(inequalities_table_data!Z95), IF(inequalities_table_data!Z95=-999,"NA",IF(inequalities_table_data!Z95&gt;99, "&gt;99", IF(inequalities_table_data!Z95&lt;1, "&lt;1",inequalities_table_data!Z95 ))), "-")</f>
        <v>15.556480000000001</v>
      </c>
      <c r="AA97" s="242" t="str">
        <f>IF(ISNUMBER(inequalities_table_data!AA95), IF(inequalities_table_data!AA95=-999,"NA",IF(inequalities_table_data!AA95&gt;99, "&gt;99", IF(inequalities_table_data!AA95&lt;1, "&lt;1",inequalities_table_data!AA95 ))), "-")</f>
        <v>-</v>
      </c>
      <c r="AB97" s="240" t="str">
        <f>IF(ISNUMBER(inequalities_table_data!AB95), IF(inequalities_table_data!AB95=-999,"NA",IF(inequalities_table_data!AB95&gt;99, "&gt;99", IF(inequalities_table_data!AB95&lt;1, "&lt;1",inequalities_table_data!AB95 ))), "-")</f>
        <v>-</v>
      </c>
      <c r="AC97" s="240" t="str">
        <f>IF(ISNUMBER(inequalities_table_data!AC95), IF(inequalities_table_data!AC95=-999,"NA",IF(inequalities_table_data!AC95&gt;99, "&gt;99", IF(inequalities_table_data!AC95&lt;1, "&lt;1",inequalities_table_data!AC95 ))), "-")</f>
        <v>-</v>
      </c>
    </row>
    <row r="98" x14ac:dyDescent="0.25">
      <c r="A98" s="347" t="str">
        <f>inequalities_table_data!A96</f>
        <v>Malawi</v>
      </c>
      <c r="B98" s="348">
        <f>inequalities_table_data!B96</f>
        <v>2000</v>
      </c>
      <c r="C98" s="238" t="str">
        <f>inequalities_table_data!C96</f>
        <v>Poorest</v>
      </c>
      <c r="D98" s="239">
        <f>IF(ISNUMBER(inequalities_table_data!D96), IF(inequalities_table_data!D96=-999,"NA",IF(inequalities_table_data!D96&gt;99, "&gt;99", IF(inequalities_table_data!D96&lt;1, "&lt;1",inequalities_table_data!D96 ))), "-")</f>
        <v>40.653410000000001</v>
      </c>
      <c r="E98" s="240">
        <f>IF(ISNUMBER(inequalities_table_data!E96), IF(inequalities_table_data!E96=-999,"NA",IF(inequalities_table_data!E96&gt;99, "&gt;99", IF(inequalities_table_data!E96&lt;1, "&lt;1",inequalities_table_data!E96 ))), "-")</f>
        <v>14.378910000000001</v>
      </c>
      <c r="F98" s="240">
        <f>IF(ISNUMBER(inequalities_table_data!F96), IF(inequalities_table_data!F96=-999,"NA",IF(inequalities_table_data!F96&gt;99, "&gt;99", IF(inequalities_table_data!F96&lt;1, "&lt;1",inequalities_table_data!F96 ))), "-")</f>
        <v>32.666060000000002</v>
      </c>
      <c r="G98" s="240">
        <f>IF(ISNUMBER(inequalities_table_data!G96), IF(inequalities_table_data!G96=-999,"NA",IF(inequalities_table_data!G96&gt;99, "&gt;99", IF(inequalities_table_data!G96&lt;1, "&lt;1",inequalities_table_data!G96 ))), "-")</f>
        <v>12.30161</v>
      </c>
      <c r="H98" s="241">
        <f>IF(ISNUMBER(inequalities_table_data!H96), IF(inequalities_table_data!H96=-999,"NA",IF(inequalities_table_data!H96&gt;99, "&gt;99", IF(inequalities_table_data!H96&lt;1, "&lt;1",inequalities_table_data!H96 ))), "-")</f>
        <v>11.840200000000001</v>
      </c>
      <c r="I98" s="240">
        <f>IF(ISNUMBER(inequalities_table_data!I96), IF(inequalities_table_data!I96=-999,"NA",IF(inequalities_table_data!I96&gt;99, "&gt;99", IF(inequalities_table_data!I96&lt;1, "&lt;1",inequalities_table_data!I96 ))), "-")</f>
        <v>8.8996900000000014</v>
      </c>
      <c r="J98" s="240">
        <f>IF(ISNUMBER(inequalities_table_data!J96), IF(inequalities_table_data!J96=-999,"NA",IF(inequalities_table_data!J96&gt;99, "&gt;99", IF(inequalities_table_data!J96&lt;1, "&lt;1",inequalities_table_data!J96 ))), "-")</f>
        <v>47.065910000000002</v>
      </c>
      <c r="K98" s="240">
        <f>IF(ISNUMBER(inequalities_table_data!K96), IF(inequalities_table_data!K96=-999,"NA",IF(inequalities_table_data!K96&gt;99, "&gt;99", IF(inequalities_table_data!K96&lt;1, "&lt;1",inequalities_table_data!K96 ))), "-")</f>
        <v>32.194190000000006</v>
      </c>
      <c r="L98" s="242" t="str">
        <f>IF(ISNUMBER(inequalities_table_data!L96), IF(inequalities_table_data!L96=-999,"NA",IF(inequalities_table_data!L96&gt;99, "&gt;99", IF(inequalities_table_data!L96&lt;1, "&lt;1",inequalities_table_data!L96 ))), "-")</f>
        <v>-</v>
      </c>
      <c r="M98" s="240" t="str">
        <f>IF(ISNUMBER(inequalities_table_data!M96), IF(inequalities_table_data!M96=-999,"NA",IF(inequalities_table_data!M96&gt;99, "&gt;99", IF(inequalities_table_data!M96&lt;1, "&lt;1",inequalities_table_data!M96 ))), "-")</f>
        <v>-</v>
      </c>
      <c r="N98" s="240" t="str">
        <f>IF(ISNUMBER(inequalities_table_data!N96), IF(inequalities_table_data!N96=-999,"NA",IF(inequalities_table_data!N96&gt;99, "&gt;99", IF(inequalities_table_data!N96&lt;1, "&lt;1",inequalities_table_data!N96 ))), "-")</f>
        <v>-</v>
      </c>
      <c r="P98" s="347" t="str">
        <f>inequalities_table_data!P96</f>
        <v>Malawi</v>
      </c>
      <c r="Q98" s="348">
        <f>inequalities_table_data!Q96</f>
        <v>2017</v>
      </c>
      <c r="R98" s="238" t="str">
        <f>inequalities_table_data!R96</f>
        <v>Poorest</v>
      </c>
      <c r="S98" s="239">
        <f>IF(ISNUMBER(inequalities_table_data!S96), IF(inequalities_table_data!S96=-999,"NA",IF(inequalities_table_data!S96&gt;99, "&gt;99", IF(inequalities_table_data!S96&lt;1, "&lt;1",inequalities_table_data!S96 ))), "-")</f>
        <v>61.464690000000004</v>
      </c>
      <c r="T98" s="240">
        <f>IF(ISNUMBER(inequalities_table_data!T96), IF(inequalities_table_data!T96=-999,"NA",IF(inequalities_table_data!T96&gt;99, "&gt;99", IF(inequalities_table_data!T96&lt;1, "&lt;1",inequalities_table_data!T96 ))), "-")</f>
        <v>21.73976</v>
      </c>
      <c r="U98" s="240">
        <f>IF(ISNUMBER(inequalities_table_data!U96), IF(inequalities_table_data!U96=-999,"NA",IF(inequalities_table_data!U96&gt;99, "&gt;99", IF(inequalities_table_data!U96&lt;1, "&lt;1",inequalities_table_data!U96 ))), "-")</f>
        <v>14.110080000000002</v>
      </c>
      <c r="V98" s="240">
        <f>IF(ISNUMBER(inequalities_table_data!V96), IF(inequalities_table_data!V96=-999,"NA",IF(inequalities_table_data!V96&gt;99, "&gt;99", IF(inequalities_table_data!V96&lt;1, "&lt;1",inequalities_table_data!V96 ))), "-")</f>
        <v>2.68547</v>
      </c>
      <c r="W98" s="241">
        <f>IF(ISNUMBER(inequalities_table_data!W96), IF(inequalities_table_data!W96=-999,"NA",IF(inequalities_table_data!W96&gt;99, "&gt;99", IF(inequalities_table_data!W96&lt;1, "&lt;1",inequalities_table_data!W96 ))), "-")</f>
        <v>15.381900000000002</v>
      </c>
      <c r="X98" s="240">
        <f>IF(ISNUMBER(inequalities_table_data!X96), IF(inequalities_table_data!X96=-999,"NA",IF(inequalities_table_data!X96&gt;99, "&gt;99", IF(inequalities_table_data!X96&lt;1, "&lt;1",inequalities_table_data!X96 ))), "-")</f>
        <v>11.561800000000002</v>
      </c>
      <c r="Y98" s="240">
        <f>IF(ISNUMBER(inequalities_table_data!Y96), IF(inequalities_table_data!Y96=-999,"NA",IF(inequalities_table_data!Y96&gt;99, "&gt;99", IF(inequalities_table_data!Y96&lt;1, "&lt;1",inequalities_table_data!Y96 ))), "-")</f>
        <v>58.590610000000005</v>
      </c>
      <c r="Z98" s="240">
        <f>IF(ISNUMBER(inequalities_table_data!Z96), IF(inequalities_table_data!Z96=-999,"NA",IF(inequalities_table_data!Z96&gt;99, "&gt;99", IF(inequalities_table_data!Z96&lt;1, "&lt;1",inequalities_table_data!Z96 ))), "-")</f>
        <v>14.46569</v>
      </c>
      <c r="AA98" s="242" t="str">
        <f>IF(ISNUMBER(inequalities_table_data!AA96), IF(inequalities_table_data!AA96=-999,"NA",IF(inequalities_table_data!AA96&gt;99, "&gt;99", IF(inequalities_table_data!AA96&lt;1, "&lt;1",inequalities_table_data!AA96 ))), "-")</f>
        <v>&lt;1</v>
      </c>
      <c r="AB98" s="240">
        <f>IF(ISNUMBER(inequalities_table_data!AB96), IF(inequalities_table_data!AB96=-999,"NA",IF(inequalities_table_data!AB96&gt;99, "&gt;99", IF(inequalities_table_data!AB96&lt;1, "&lt;1",inequalities_table_data!AB96 ))), "-")</f>
        <v>42.26629638671875</v>
      </c>
      <c r="AC98" s="240">
        <f>IF(ISNUMBER(inequalities_table_data!AC96), IF(inequalities_table_data!AC96=-999,"NA",IF(inequalities_table_data!AC96&gt;99, "&gt;99", IF(inequalities_table_data!AC96&lt;1, "&lt;1",inequalities_table_data!AC96 ))), "-")</f>
        <v>48.707324981689453</v>
      </c>
    </row>
    <row r="99" x14ac:dyDescent="0.25">
      <c r="A99" s="347" t="str">
        <f>inequalities_table_data!A97</f>
        <v>Malawi</v>
      </c>
      <c r="B99" s="348">
        <f>inequalities_table_data!B97</f>
        <v>2000</v>
      </c>
      <c r="C99" s="238" t="str">
        <f>inequalities_table_data!C97</f>
        <v>Richest</v>
      </c>
      <c r="D99" s="239">
        <f>IF(ISNUMBER(inequalities_table_data!D97), IF(inequalities_table_data!D97=-999,"NA",IF(inequalities_table_data!D97&gt;99, "&gt;99", IF(inequalities_table_data!D97&lt;1, "&lt;1",inequalities_table_data!D97 ))), "-")</f>
        <v>75.744430000000008</v>
      </c>
      <c r="E99" s="240">
        <f>IF(ISNUMBER(inequalities_table_data!E97), IF(inequalities_table_data!E97=-999,"NA",IF(inequalities_table_data!E97&gt;99, "&gt;99", IF(inequalities_table_data!E97&lt;1, "&lt;1",inequalities_table_data!E97 ))), "-")</f>
        <v>11.62818</v>
      </c>
      <c r="F99" s="240">
        <f>IF(ISNUMBER(inequalities_table_data!F97), IF(inequalities_table_data!F97=-999,"NA",IF(inequalities_table_data!F97&gt;99, "&gt;99", IF(inequalities_table_data!F97&lt;1, "&lt;1",inequalities_table_data!F97 ))), "-")</f>
        <v>9.8663700000000016</v>
      </c>
      <c r="G99" s="240">
        <f>IF(ISNUMBER(inequalities_table_data!G97), IF(inequalities_table_data!G97=-999,"NA",IF(inequalities_table_data!G97&gt;99, "&gt;99", IF(inequalities_table_data!G97&lt;1, "&lt;1",inequalities_table_data!G97 ))), "-")</f>
        <v>2.7610200000000003</v>
      </c>
      <c r="H99" s="241">
        <f>IF(ISNUMBER(inequalities_table_data!H97), IF(inequalities_table_data!H97=-999,"NA",IF(inequalities_table_data!H97&gt;99, "&gt;99", IF(inequalities_table_data!H97&lt;1, "&lt;1",inequalities_table_data!H97 ))), "-")</f>
        <v>41.857480000000002</v>
      </c>
      <c r="I99" s="240">
        <f>IF(ISNUMBER(inequalities_table_data!I97), IF(inequalities_table_data!I97=-999,"NA",IF(inequalities_table_data!I97&gt;99, "&gt;99", IF(inequalities_table_data!I97&lt;1, "&lt;1",inequalities_table_data!I97 ))), "-")</f>
        <v>19.053050000000002</v>
      </c>
      <c r="J99" s="240">
        <f>IF(ISNUMBER(inequalities_table_data!J97), IF(inequalities_table_data!J97=-999,"NA",IF(inequalities_table_data!J97&gt;99, "&gt;99", IF(inequalities_table_data!J97&lt;1, "&lt;1",inequalities_table_data!J97 ))), "-")</f>
        <v>37.587200000000003</v>
      </c>
      <c r="K99" s="240">
        <f>IF(ISNUMBER(inequalities_table_data!K97), IF(inequalities_table_data!K97=-999,"NA",IF(inequalities_table_data!K97&gt;99, "&gt;99", IF(inequalities_table_data!K97&lt;1, "&lt;1",inequalities_table_data!K97 ))), "-")</f>
        <v>1.5022700000000002</v>
      </c>
      <c r="L99" s="242" t="str">
        <f>IF(ISNUMBER(inequalities_table_data!L97), IF(inequalities_table_data!L97=-999,"NA",IF(inequalities_table_data!L97&gt;99, "&gt;99", IF(inequalities_table_data!L97&lt;1, "&lt;1",inequalities_table_data!L97 ))), "-")</f>
        <v>-</v>
      </c>
      <c r="M99" s="240" t="str">
        <f>IF(ISNUMBER(inequalities_table_data!M97), IF(inequalities_table_data!M97=-999,"NA",IF(inequalities_table_data!M97&gt;99, "&gt;99", IF(inequalities_table_data!M97&lt;1, "&lt;1",inequalities_table_data!M97 ))), "-")</f>
        <v>-</v>
      </c>
      <c r="N99" s="240" t="str">
        <f>IF(ISNUMBER(inequalities_table_data!N97), IF(inequalities_table_data!N97=-999,"NA",IF(inequalities_table_data!N97&gt;99, "&gt;99", IF(inequalities_table_data!N97&lt;1, "&lt;1",inequalities_table_data!N97 ))), "-")</f>
        <v>-</v>
      </c>
      <c r="P99" s="347" t="str">
        <f>inequalities_table_data!P97</f>
        <v>Malawi</v>
      </c>
      <c r="Q99" s="348">
        <f>inequalities_table_data!Q97</f>
        <v>2017</v>
      </c>
      <c r="R99" s="238" t="str">
        <f>inequalities_table_data!R97</f>
        <v>Richest</v>
      </c>
      <c r="S99" s="239">
        <f>IF(ISNUMBER(inequalities_table_data!S97), IF(inequalities_table_data!S97=-999,"NA",IF(inequalities_table_data!S97&gt;99, "&gt;99", IF(inequalities_table_data!S97&lt;1, "&lt;1",inequalities_table_data!S97 ))), "-")</f>
        <v>83.897250000000014</v>
      </c>
      <c r="T99" s="240">
        <f>IF(ISNUMBER(inequalities_table_data!T97), IF(inequalities_table_data!T97=-999,"NA",IF(inequalities_table_data!T97&gt;99, "&gt;99", IF(inequalities_table_data!T97&lt;1, "&lt;1",inequalities_table_data!T97 ))), "-")</f>
        <v>12.879790000000002</v>
      </c>
      <c r="U99" s="240">
        <f>IF(ISNUMBER(inequalities_table_data!U97), IF(inequalities_table_data!U97=-999,"NA",IF(inequalities_table_data!U97&gt;99, "&gt;99", IF(inequalities_table_data!U97&lt;1, "&lt;1",inequalities_table_data!U97 ))), "-")</f>
        <v>2.6615500000000001</v>
      </c>
      <c r="V99" s="240" t="str">
        <f>IF(ISNUMBER(inequalities_table_data!V97), IF(inequalities_table_data!V97=-999,"NA",IF(inequalities_table_data!V97&gt;99, "&gt;99", IF(inequalities_table_data!V97&lt;1, "&lt;1",inequalities_table_data!V97 ))), "-")</f>
        <v>&lt;1</v>
      </c>
      <c r="W99" s="241">
        <f>IF(ISNUMBER(inequalities_table_data!W97), IF(inequalities_table_data!W97=-999,"NA",IF(inequalities_table_data!W97&gt;99, "&gt;99", IF(inequalities_table_data!W97&lt;1, "&lt;1",inequalities_table_data!W97 ))), "-")</f>
        <v>40.667950000000005</v>
      </c>
      <c r="X99" s="240">
        <f>IF(ISNUMBER(inequalities_table_data!X97), IF(inequalities_table_data!X97=-999,"NA",IF(inequalities_table_data!X97&gt;99, "&gt;99", IF(inequalities_table_data!X97&lt;1, "&lt;1",inequalities_table_data!X97 ))), "-")</f>
        <v>18.511590000000002</v>
      </c>
      <c r="Y99" s="240">
        <f>IF(ISNUMBER(inequalities_table_data!Y97), IF(inequalities_table_data!Y97=-999,"NA",IF(inequalities_table_data!Y97&gt;99, "&gt;99", IF(inequalities_table_data!Y97&lt;1, "&lt;1",inequalities_table_data!Y97 ))), "-")</f>
        <v>40.314680000000003</v>
      </c>
      <c r="Z99" s="240" t="str">
        <f>IF(ISNUMBER(inequalities_table_data!Z97), IF(inequalities_table_data!Z97=-999,"NA",IF(inequalities_table_data!Z97&gt;99, "&gt;99", IF(inequalities_table_data!Z97&lt;1, "&lt;1",inequalities_table_data!Z97 ))), "-")</f>
        <v>&lt;1</v>
      </c>
      <c r="AA99" s="242">
        <f>IF(ISNUMBER(inequalities_table_data!AA97), IF(inequalities_table_data!AA97=-999,"NA",IF(inequalities_table_data!AA97&gt;99, "&gt;99", IF(inequalities_table_data!AA97&lt;1, "&lt;1",inequalities_table_data!AA97 ))), "-")</f>
        <v>11.63525390625</v>
      </c>
      <c r="AB99" s="240">
        <f>IF(ISNUMBER(inequalities_table_data!AB97), IF(inequalities_table_data!AB97=-999,"NA",IF(inequalities_table_data!AB97&gt;99, "&gt;99", IF(inequalities_table_data!AB97&lt;1, "&lt;1",inequalities_table_data!AB97 ))), "-")</f>
        <v>46.07745361328125</v>
      </c>
      <c r="AC99" s="240">
        <f>IF(ISNUMBER(inequalities_table_data!AC97), IF(inequalities_table_data!AC97=-999,"NA",IF(inequalities_table_data!AC97&gt;99, "&gt;99", IF(inequalities_table_data!AC97&lt;1, "&lt;1",inequalities_table_data!AC97 ))), "-")</f>
        <v>37.918670654296875</v>
      </c>
    </row>
    <row r="100" x14ac:dyDescent="0.25">
      <c r="A100" s="347" t="str">
        <f>inequalities_table_data!A98</f>
        <v>Mali</v>
      </c>
      <c r="B100" s="348">
        <f>inequalities_table_data!B98</f>
        <v>2000</v>
      </c>
      <c r="C100" s="238" t="str">
        <f>inequalities_table_data!C98</f>
        <v>Poorest</v>
      </c>
      <c r="D100" s="239">
        <f>IF(ISNUMBER(inequalities_table_data!D98), IF(inequalities_table_data!D98=-999,"NA",IF(inequalities_table_data!D98&gt;99, "&gt;99", IF(inequalities_table_data!D98&lt;1, "&lt;1",inequalities_table_data!D98 ))), "-")</f>
        <v>35.689190000000004</v>
      </c>
      <c r="E100" s="240">
        <f>IF(ISNUMBER(inequalities_table_data!E98), IF(inequalities_table_data!E98=-999,"NA",IF(inequalities_table_data!E98&gt;99, "&gt;99", IF(inequalities_table_data!E98&lt;1, "&lt;1",inequalities_table_data!E98 ))), "-")</f>
        <v>2.4483300000000003</v>
      </c>
      <c r="F100" s="240">
        <f>IF(ISNUMBER(inequalities_table_data!F98), IF(inequalities_table_data!F98=-999,"NA",IF(inequalities_table_data!F98&gt;99, "&gt;99", IF(inequalities_table_data!F98&lt;1, "&lt;1",inequalities_table_data!F98 ))), "-")</f>
        <v>56.458560000000006</v>
      </c>
      <c r="G100" s="240">
        <f>IF(ISNUMBER(inequalities_table_data!G98), IF(inequalities_table_data!G98=-999,"NA",IF(inequalities_table_data!G98&gt;99, "&gt;99", IF(inequalities_table_data!G98&lt;1, "&lt;1",inequalities_table_data!G98 ))), "-")</f>
        <v>5.4039200000000003</v>
      </c>
      <c r="H100" s="241">
        <f>IF(ISNUMBER(inequalities_table_data!H98), IF(inequalities_table_data!H98=-999,"NA",IF(inequalities_table_data!H98&gt;99, "&gt;99", IF(inequalities_table_data!H98&lt;1, "&lt;1",inequalities_table_data!H98 ))), "-")</f>
        <v>18.618290000000002</v>
      </c>
      <c r="I100" s="240">
        <f>IF(ISNUMBER(inequalities_table_data!I98), IF(inequalities_table_data!I98=-999,"NA",IF(inequalities_table_data!I98&gt;99, "&gt;99", IF(inequalities_table_data!I98&lt;1, "&lt;1",inequalities_table_data!I98 ))), "-")</f>
        <v>4.0872700000000002</v>
      </c>
      <c r="J100" s="240">
        <f>IF(ISNUMBER(inequalities_table_data!J98), IF(inequalities_table_data!J98=-999,"NA",IF(inequalities_table_data!J98&gt;99, "&gt;99", IF(inequalities_table_data!J98&lt;1, "&lt;1",inequalities_table_data!J98 ))), "-")</f>
        <v>54.096220000000002</v>
      </c>
      <c r="K100" s="240">
        <f>IF(ISNUMBER(inequalities_table_data!K98), IF(inequalities_table_data!K98=-999,"NA",IF(inequalities_table_data!K98&gt;99, "&gt;99", IF(inequalities_table_data!K98&lt;1, "&lt;1",inequalities_table_data!K98 ))), "-")</f>
        <v>23.198210000000003</v>
      </c>
      <c r="L100" s="242" t="str">
        <f>IF(ISNUMBER(inequalities_table_data!L98), IF(inequalities_table_data!L98=-999,"NA",IF(inequalities_table_data!L98&gt;99, "&gt;99", IF(inequalities_table_data!L98&lt;1, "&lt;1",inequalities_table_data!L98 ))), "-")</f>
        <v>-</v>
      </c>
      <c r="M100" s="240" t="str">
        <f>IF(ISNUMBER(inequalities_table_data!M98), IF(inequalities_table_data!M98=-999,"NA",IF(inequalities_table_data!M98&gt;99, "&gt;99", IF(inequalities_table_data!M98&lt;1, "&lt;1",inequalities_table_data!M98 ))), "-")</f>
        <v>-</v>
      </c>
      <c r="N100" s="240" t="str">
        <f>IF(ISNUMBER(inequalities_table_data!N98), IF(inequalities_table_data!N98=-999,"NA",IF(inequalities_table_data!N98&gt;99, "&gt;99", IF(inequalities_table_data!N98&lt;1, "&lt;1",inequalities_table_data!N98 ))), "-")</f>
        <v>-</v>
      </c>
      <c r="P100" s="347" t="str">
        <f>inequalities_table_data!P98</f>
        <v>Mali</v>
      </c>
      <c r="Q100" s="348">
        <f>inequalities_table_data!Q98</f>
        <v>2017</v>
      </c>
      <c r="R100" s="238" t="str">
        <f>inequalities_table_data!R98</f>
        <v>Poorest</v>
      </c>
      <c r="S100" s="239">
        <f>IF(ISNUMBER(inequalities_table_data!S98), IF(inequalities_table_data!S98=-999,"NA",IF(inequalities_table_data!S98&gt;99, "&gt;99", IF(inequalities_table_data!S98&lt;1, "&lt;1",inequalities_table_data!S98 ))), "-")</f>
        <v>52.886230000000005</v>
      </c>
      <c r="T100" s="240">
        <f>IF(ISNUMBER(inequalities_table_data!T98), IF(inequalities_table_data!T98=-999,"NA",IF(inequalities_table_data!T98&gt;99, "&gt;99", IF(inequalities_table_data!T98&lt;1, "&lt;1",inequalities_table_data!T98 ))), "-")</f>
        <v>3.6280700000000001</v>
      </c>
      <c r="U100" s="240">
        <f>IF(ISNUMBER(inequalities_table_data!U98), IF(inequalities_table_data!U98=-999,"NA",IF(inequalities_table_data!U98&gt;99, "&gt;99", IF(inequalities_table_data!U98&lt;1, "&lt;1",inequalities_table_data!U98 ))), "-")</f>
        <v>40.083190000000002</v>
      </c>
      <c r="V100" s="240">
        <f>IF(ISNUMBER(inequalities_table_data!V98), IF(inequalities_table_data!V98=-999,"NA",IF(inequalities_table_data!V98&gt;99, "&gt;99", IF(inequalities_table_data!V98&lt;1, "&lt;1",inequalities_table_data!V98 ))), "-")</f>
        <v>3.4025100000000004</v>
      </c>
      <c r="W100" s="241">
        <f>IF(ISNUMBER(inequalities_table_data!W98), IF(inequalities_table_data!W98=-999,"NA",IF(inequalities_table_data!W98&gt;99, "&gt;99", IF(inequalities_table_data!W98&lt;1, "&lt;1",inequalities_table_data!W98 ))), "-")</f>
        <v>13.289490000000001</v>
      </c>
      <c r="X100" s="240">
        <f>IF(ISNUMBER(inequalities_table_data!X98), IF(inequalities_table_data!X98=-999,"NA",IF(inequalities_table_data!X98&gt;99, "&gt;99", IF(inequalities_table_data!X98&lt;1, "&lt;1",inequalities_table_data!X98 ))), "-")</f>
        <v>2.91744</v>
      </c>
      <c r="Y100" s="240">
        <f>IF(ISNUMBER(inequalities_table_data!Y98), IF(inequalities_table_data!Y98=-999,"NA",IF(inequalities_table_data!Y98&gt;99, "&gt;99", IF(inequalities_table_data!Y98&lt;1, "&lt;1",inequalities_table_data!Y98 ))), "-")</f>
        <v>53.425770000000007</v>
      </c>
      <c r="Z100" s="240">
        <f>IF(ISNUMBER(inequalities_table_data!Z98), IF(inequalities_table_data!Z98=-999,"NA",IF(inequalities_table_data!Z98&gt;99, "&gt;99", IF(inequalities_table_data!Z98&lt;1, "&lt;1",inequalities_table_data!Z98 ))), "-")</f>
        <v>30.367300000000004</v>
      </c>
      <c r="AA100" s="242">
        <f>IF(ISNUMBER(inequalities_table_data!AA98), IF(inequalities_table_data!AA98=-999,"NA",IF(inequalities_table_data!AA98&gt;99, "&gt;99", IF(inequalities_table_data!AA98&lt;1, "&lt;1",inequalities_table_data!AA98 ))), "-")</f>
        <v>1.8999056816101074</v>
      </c>
      <c r="AB100" s="240">
        <f>IF(ISNUMBER(inequalities_table_data!AB98), IF(inequalities_table_data!AB98=-999,"NA",IF(inequalities_table_data!AB98&gt;99, "&gt;99", IF(inequalities_table_data!AB98&lt;1, "&lt;1",inequalities_table_data!AB98 ))), "-")</f>
        <v>25.037553787231445</v>
      </c>
      <c r="AC100" s="240">
        <f>IF(ISNUMBER(inequalities_table_data!AC98), IF(inequalities_table_data!AC98=-999,"NA",IF(inequalities_table_data!AC98&gt;99, "&gt;99", IF(inequalities_table_data!AC98&lt;1, "&lt;1",inequalities_table_data!AC98 ))), "-")</f>
        <v>73.062538146972656</v>
      </c>
    </row>
    <row r="101" x14ac:dyDescent="0.25">
      <c r="A101" s="347" t="str">
        <f>inequalities_table_data!A99</f>
        <v>Mali</v>
      </c>
      <c r="B101" s="348">
        <f>inequalities_table_data!B99</f>
        <v>2000</v>
      </c>
      <c r="C101" s="238" t="str">
        <f>inequalities_table_data!C99</f>
        <v>Richest</v>
      </c>
      <c r="D101" s="239">
        <f>IF(ISNUMBER(inequalities_table_data!D99), IF(inequalities_table_data!D99=-999,"NA",IF(inequalities_table_data!D99&gt;99, "&gt;99", IF(inequalities_table_data!D99&lt;1, "&lt;1",inequalities_table_data!D99 ))), "-")</f>
        <v>76.403090000000006</v>
      </c>
      <c r="E101" s="240">
        <f>IF(ISNUMBER(inequalities_table_data!E99), IF(inequalities_table_data!E99=-999,"NA",IF(inequalities_table_data!E99&gt;99, "&gt;99", IF(inequalities_table_data!E99&lt;1, "&lt;1",inequalities_table_data!E99 ))), "-")</f>
        <v>3.1512100000000003</v>
      </c>
      <c r="F101" s="240">
        <f>IF(ISNUMBER(inequalities_table_data!F99), IF(inequalities_table_data!F99=-999,"NA",IF(inequalities_table_data!F99&gt;99, "&gt;99", IF(inequalities_table_data!F99&lt;1, "&lt;1",inequalities_table_data!F99 ))), "-")</f>
        <v>20.206300000000002</v>
      </c>
      <c r="G101" s="240" t="str">
        <f>IF(ISNUMBER(inequalities_table_data!G99), IF(inequalities_table_data!G99=-999,"NA",IF(inequalities_table_data!G99&gt;99, "&gt;99", IF(inequalities_table_data!G99&lt;1, "&lt;1",inequalities_table_data!G99 ))), "-")</f>
        <v>&lt;1</v>
      </c>
      <c r="H101" s="241">
        <f>IF(ISNUMBER(inequalities_table_data!H99), IF(inequalities_table_data!H99=-999,"NA",IF(inequalities_table_data!H99&gt;99, "&gt;99", IF(inequalities_table_data!H99&lt;1, "&lt;1",inequalities_table_data!H99 ))), "-")</f>
        <v>57.056930000000001</v>
      </c>
      <c r="I101" s="240">
        <f>IF(ISNUMBER(inequalities_table_data!I99), IF(inequalities_table_data!I99=-999,"NA",IF(inequalities_table_data!I99&gt;99, "&gt;99", IF(inequalities_table_data!I99&lt;1, "&lt;1",inequalities_table_data!I99 ))), "-")</f>
        <v>30.819520000000004</v>
      </c>
      <c r="J101" s="240">
        <f>IF(ISNUMBER(inequalities_table_data!J99), IF(inequalities_table_data!J99=-999,"NA",IF(inequalities_table_data!J99&gt;99, "&gt;99", IF(inequalities_table_data!J99&lt;1, "&lt;1",inequalities_table_data!J99 ))), "-")</f>
        <v>11.137</v>
      </c>
      <c r="K101" s="240" t="str">
        <f>IF(ISNUMBER(inequalities_table_data!K99), IF(inequalities_table_data!K99=-999,"NA",IF(inequalities_table_data!K99&gt;99, "&gt;99", IF(inequalities_table_data!K99&lt;1, "&lt;1",inequalities_table_data!K99 ))), "-")</f>
        <v>&lt;1</v>
      </c>
      <c r="L101" s="242" t="str">
        <f>IF(ISNUMBER(inequalities_table_data!L99), IF(inequalities_table_data!L99=-999,"NA",IF(inequalities_table_data!L99&gt;99, "&gt;99", IF(inequalities_table_data!L99&lt;1, "&lt;1",inequalities_table_data!L99 ))), "-")</f>
        <v>-</v>
      </c>
      <c r="M101" s="240" t="str">
        <f>IF(ISNUMBER(inequalities_table_data!M99), IF(inequalities_table_data!M99=-999,"NA",IF(inequalities_table_data!M99&gt;99, "&gt;99", IF(inequalities_table_data!M99&lt;1, "&lt;1",inequalities_table_data!M99 ))), "-")</f>
        <v>-</v>
      </c>
      <c r="N101" s="240" t="str">
        <f>IF(ISNUMBER(inequalities_table_data!N99), IF(inequalities_table_data!N99=-999,"NA",IF(inequalities_table_data!N99&gt;99, "&gt;99", IF(inequalities_table_data!N99&lt;1, "&lt;1",inequalities_table_data!N99 ))), "-")</f>
        <v>-</v>
      </c>
      <c r="P101" s="347" t="str">
        <f>inequalities_table_data!P99</f>
        <v>Mali</v>
      </c>
      <c r="Q101" s="348">
        <f>inequalities_table_data!Q99</f>
        <v>2017</v>
      </c>
      <c r="R101" s="238" t="str">
        <f>inequalities_table_data!R99</f>
        <v>Richest</v>
      </c>
      <c r="S101" s="239">
        <f>IF(ISNUMBER(inequalities_table_data!S99), IF(inequalities_table_data!S99=-999,"NA",IF(inequalities_table_data!S99&gt;99, "&gt;99", IF(inequalities_table_data!S99&lt;1, "&lt;1",inequalities_table_data!S99 ))), "-")</f>
        <v>96.038920000000005</v>
      </c>
      <c r="T101" s="240">
        <f>IF(ISNUMBER(inequalities_table_data!T99), IF(inequalities_table_data!T99=-999,"NA",IF(inequalities_table_data!T99&gt;99, "&gt;99", IF(inequalities_table_data!T99&lt;1, "&lt;1",inequalities_table_data!T99 ))), "-")</f>
        <v>3.9610800000000004</v>
      </c>
      <c r="U101" s="240" t="str">
        <f>IF(ISNUMBER(inequalities_table_data!U99), IF(inequalities_table_data!U99=-999,"NA",IF(inequalities_table_data!U99&gt;99, "&gt;99", IF(inequalities_table_data!U99&lt;1, "&lt;1",inequalities_table_data!U99 ))), "-")</f>
        <v>&lt;1</v>
      </c>
      <c r="V101" s="240" t="str">
        <f>IF(ISNUMBER(inequalities_table_data!V99), IF(inequalities_table_data!V99=-999,"NA",IF(inequalities_table_data!V99&gt;99, "&gt;99", IF(inequalities_table_data!V99&lt;1, "&lt;1",inequalities_table_data!V99 ))), "-")</f>
        <v>&lt;1</v>
      </c>
      <c r="W101" s="241">
        <f>IF(ISNUMBER(inequalities_table_data!W99), IF(inequalities_table_data!W99=-999,"NA",IF(inequalities_table_data!W99&gt;99, "&gt;99", IF(inequalities_table_data!W99&lt;1, "&lt;1",inequalities_table_data!W99 ))), "-")</f>
        <v>60.359860000000005</v>
      </c>
      <c r="X101" s="240">
        <f>IF(ISNUMBER(inequalities_table_data!X99), IF(inequalities_table_data!X99=-999,"NA",IF(inequalities_table_data!X99&gt;99, "&gt;99", IF(inequalities_table_data!X99&lt;1, "&lt;1",inequalities_table_data!X99 ))), "-")</f>
        <v>32.603610000000003</v>
      </c>
      <c r="Y101" s="240">
        <f>IF(ISNUMBER(inequalities_table_data!Y99), IF(inequalities_table_data!Y99=-999,"NA",IF(inequalities_table_data!Y99&gt;99, "&gt;99", IF(inequalities_table_data!Y99&lt;1, "&lt;1",inequalities_table_data!Y99 ))), "-")</f>
        <v>6.9505900000000009</v>
      </c>
      <c r="Z101" s="240" t="str">
        <f>IF(ISNUMBER(inequalities_table_data!Z99), IF(inequalities_table_data!Z99=-999,"NA",IF(inequalities_table_data!Z99&gt;99, "&gt;99", IF(inequalities_table_data!Z99&lt;1, "&lt;1",inequalities_table_data!Z99 ))), "-")</f>
        <v>&lt;1</v>
      </c>
      <c r="AA101" s="242">
        <f>IF(ISNUMBER(inequalities_table_data!AA99), IF(inequalities_table_data!AA99=-999,"NA",IF(inequalities_table_data!AA99&gt;99, "&gt;99", IF(inequalities_table_data!AA99&lt;1, "&lt;1",inequalities_table_data!AA99 ))), "-")</f>
        <v>22.990102767944336</v>
      </c>
      <c r="AB101" s="240">
        <f>IF(ISNUMBER(inequalities_table_data!AB99), IF(inequalities_table_data!AB99=-999,"NA",IF(inequalities_table_data!AB99&gt;99, "&gt;99", IF(inequalities_table_data!AB99&lt;1, "&lt;1",inequalities_table_data!AB99 ))), "-")</f>
        <v>30.287181854248047</v>
      </c>
      <c r="AC101" s="240">
        <f>IF(ISNUMBER(inequalities_table_data!AC99), IF(inequalities_table_data!AC99=-999,"NA",IF(inequalities_table_data!AC99&gt;99, "&gt;99", IF(inequalities_table_data!AC99&lt;1, "&lt;1",inequalities_table_data!AC99 ))), "-")</f>
        <v>46.722713470458984</v>
      </c>
    </row>
    <row r="102" x14ac:dyDescent="0.25">
      <c r="A102" s="347" t="str">
        <f>inequalities_table_data!A100</f>
        <v>Mauritania</v>
      </c>
      <c r="B102" s="348">
        <f>inequalities_table_data!B100</f>
        <v>2000</v>
      </c>
      <c r="C102" s="238" t="str">
        <f>inequalities_table_data!C100</f>
        <v>Poorest</v>
      </c>
      <c r="D102" s="239">
        <f>IF(ISNUMBER(inequalities_table_data!D100), IF(inequalities_table_data!D100=-999,"NA",IF(inequalities_table_data!D100&gt;99, "&gt;99", IF(inequalities_table_data!D100&lt;1, "&lt;1",inequalities_table_data!D100 ))), "-")</f>
        <v>20.993090000000002</v>
      </c>
      <c r="E102" s="240">
        <f>IF(ISNUMBER(inequalities_table_data!E100), IF(inequalities_table_data!E100=-999,"NA",IF(inequalities_table_data!E100&gt;99, "&gt;99", IF(inequalities_table_data!E100&lt;1, "&lt;1",inequalities_table_data!E100 ))), "-")</f>
        <v>15.927670000000001</v>
      </c>
      <c r="F102" s="240">
        <f>IF(ISNUMBER(inequalities_table_data!F100), IF(inequalities_table_data!F100=-999,"NA",IF(inequalities_table_data!F100&gt;99, "&gt;99", IF(inequalities_table_data!F100&lt;1, "&lt;1",inequalities_table_data!F100 ))), "-")</f>
        <v>59.036830000000002</v>
      </c>
      <c r="G102" s="240">
        <f>IF(ISNUMBER(inequalities_table_data!G100), IF(inequalities_table_data!G100=-999,"NA",IF(inequalities_table_data!G100&gt;99, "&gt;99", IF(inequalities_table_data!G100&lt;1, "&lt;1",inequalities_table_data!G100 ))), "-")</f>
        <v>4.0424100000000003</v>
      </c>
      <c r="H102" s="241">
        <f>IF(ISNUMBER(inequalities_table_data!H100), IF(inequalities_table_data!H100=-999,"NA",IF(inequalities_table_data!H100&gt;99, "&gt;99", IF(inequalities_table_data!H100&lt;1, "&lt;1",inequalities_table_data!H100 ))), "-")</f>
        <v>3.0852100000000005</v>
      </c>
      <c r="I102" s="240">
        <f>IF(ISNUMBER(inequalities_table_data!I100), IF(inequalities_table_data!I100=-999,"NA",IF(inequalities_table_data!I100&gt;99, "&gt;99", IF(inequalities_table_data!I100&lt;1, "&lt;1",inequalities_table_data!I100 ))), "-")</f>
        <v>1.3643700000000001</v>
      </c>
      <c r="J102" s="240">
        <f>IF(ISNUMBER(inequalities_table_data!J100), IF(inequalities_table_data!J100=-999,"NA",IF(inequalities_table_data!J100&gt;99, "&gt;99", IF(inequalities_table_data!J100&lt;1, "&lt;1",inequalities_table_data!J100 ))), "-")</f>
        <v>19.326350000000001</v>
      </c>
      <c r="K102" s="240">
        <f>IF(ISNUMBER(inequalities_table_data!K100), IF(inequalities_table_data!K100=-999,"NA",IF(inequalities_table_data!K100&gt;99, "&gt;99", IF(inequalities_table_data!K100&lt;1, "&lt;1",inequalities_table_data!K100 ))), "-")</f>
        <v>76.224070000000012</v>
      </c>
      <c r="L102" s="242" t="str">
        <f>IF(ISNUMBER(inequalities_table_data!L100), IF(inequalities_table_data!L100=-999,"NA",IF(inequalities_table_data!L100&gt;99, "&gt;99", IF(inequalities_table_data!L100&lt;1, "&lt;1",inequalities_table_data!L100 ))), "-")</f>
        <v>-</v>
      </c>
      <c r="M102" s="240" t="str">
        <f>IF(ISNUMBER(inequalities_table_data!M100), IF(inequalities_table_data!M100=-999,"NA",IF(inequalities_table_data!M100&gt;99, "&gt;99", IF(inequalities_table_data!M100&lt;1, "&lt;1",inequalities_table_data!M100 ))), "-")</f>
        <v>-</v>
      </c>
      <c r="N102" s="240" t="str">
        <f>IF(ISNUMBER(inequalities_table_data!N100), IF(inequalities_table_data!N100=-999,"NA",IF(inequalities_table_data!N100&gt;99, "&gt;99", IF(inequalities_table_data!N100&lt;1, "&lt;1",inequalities_table_data!N100 ))), "-")</f>
        <v>-</v>
      </c>
      <c r="P102" s="347" t="str">
        <f>inequalities_table_data!P100</f>
        <v>Mauritania</v>
      </c>
      <c r="Q102" s="348">
        <f>inequalities_table_data!Q100</f>
        <v>2017</v>
      </c>
      <c r="R102" s="238" t="str">
        <f>inequalities_table_data!R100</f>
        <v>Poorest</v>
      </c>
      <c r="S102" s="239">
        <f>IF(ISNUMBER(inequalities_table_data!S100), IF(inequalities_table_data!S100=-999,"NA",IF(inequalities_table_data!S100&gt;99, "&gt;99", IF(inequalities_table_data!S100&lt;1, "&lt;1",inequalities_table_data!S100 ))), "-")</f>
        <v>33.544710000000002</v>
      </c>
      <c r="T102" s="240">
        <f>IF(ISNUMBER(inequalities_table_data!T100), IF(inequalities_table_data!T100=-999,"NA",IF(inequalities_table_data!T100&gt;99, "&gt;99", IF(inequalities_table_data!T100&lt;1, "&lt;1",inequalities_table_data!T100 ))), "-")</f>
        <v>25.45072</v>
      </c>
      <c r="U102" s="240">
        <f>IF(ISNUMBER(inequalities_table_data!U100), IF(inequalities_table_data!U100=-999,"NA",IF(inequalities_table_data!U100&gt;99, "&gt;99", IF(inequalities_table_data!U100&lt;1, "&lt;1",inequalities_table_data!U100 ))), "-")</f>
        <v>38.734010000000005</v>
      </c>
      <c r="V102" s="240">
        <f>IF(ISNUMBER(inequalities_table_data!V100), IF(inequalities_table_data!V100=-999,"NA",IF(inequalities_table_data!V100&gt;99, "&gt;99", IF(inequalities_table_data!V100&lt;1, "&lt;1",inequalities_table_data!V100 ))), "-")</f>
        <v>2.2705600000000001</v>
      </c>
      <c r="W102" s="241">
        <f>IF(ISNUMBER(inequalities_table_data!W100), IF(inequalities_table_data!W100=-999,"NA",IF(inequalities_table_data!W100&gt;99, "&gt;99", IF(inequalities_table_data!W100&lt;1, "&lt;1",inequalities_table_data!W100 ))), "-")</f>
        <v>4.0003200000000003</v>
      </c>
      <c r="X102" s="240">
        <f>IF(ISNUMBER(inequalities_table_data!X100), IF(inequalities_table_data!X100=-999,"NA",IF(inequalities_table_data!X100&gt;99, "&gt;99", IF(inequalities_table_data!X100&lt;1, "&lt;1",inequalities_table_data!X100 ))), "-")</f>
        <v>1.7690600000000001</v>
      </c>
      <c r="Y102" s="240">
        <f>IF(ISNUMBER(inequalities_table_data!Y100), IF(inequalities_table_data!Y100=-999,"NA",IF(inequalities_table_data!Y100&gt;99, "&gt;99", IF(inequalities_table_data!Y100&lt;1, "&lt;1",inequalities_table_data!Y100 ))), "-")</f>
        <v>3.9328800000000004</v>
      </c>
      <c r="Z102" s="240">
        <f>IF(ISNUMBER(inequalities_table_data!Z100), IF(inequalities_table_data!Z100=-999,"NA",IF(inequalities_table_data!Z100&gt;99, "&gt;99", IF(inequalities_table_data!Z100&lt;1, "&lt;1",inequalities_table_data!Z100 ))), "-")</f>
        <v>90.297740000000005</v>
      </c>
      <c r="AA102" s="242">
        <f>IF(ISNUMBER(inequalities_table_data!AA100), IF(inequalities_table_data!AA100=-999,"NA",IF(inequalities_table_data!AA100&gt;99, "&gt;99", IF(inequalities_table_data!AA100&lt;1, "&lt;1",inequalities_table_data!AA100 ))), "-")</f>
        <v>10.646829605102539</v>
      </c>
      <c r="AB102" s="240">
        <f>IF(ISNUMBER(inequalities_table_data!AB100), IF(inequalities_table_data!AB100=-999,"NA",IF(inequalities_table_data!AB100&gt;99, "&gt;99", IF(inequalities_table_data!AB100&lt;1, "&lt;1",inequalities_table_data!AB100 ))), "-")</f>
        <v>31.295036315917969</v>
      </c>
      <c r="AC102" s="240">
        <f>IF(ISNUMBER(inequalities_table_data!AC100), IF(inequalities_table_data!AC100=-999,"NA",IF(inequalities_table_data!AC100&gt;99, "&gt;99", IF(inequalities_table_data!AC100&lt;1, "&lt;1",inequalities_table_data!AC100 ))), "-")</f>
        <v>58.058135986328125</v>
      </c>
    </row>
    <row r="103" x14ac:dyDescent="0.25">
      <c r="A103" s="347" t="str">
        <f>inequalities_table_data!A101</f>
        <v>Mauritania</v>
      </c>
      <c r="B103" s="348">
        <f>inequalities_table_data!B101</f>
        <v>2000</v>
      </c>
      <c r="C103" s="238" t="str">
        <f>inequalities_table_data!C101</f>
        <v>Richest</v>
      </c>
      <c r="D103" s="239">
        <f>IF(ISNUMBER(inequalities_table_data!D101), IF(inequalities_table_data!D101=-999,"NA",IF(inequalities_table_data!D101&gt;99, "&gt;99", IF(inequalities_table_data!D101&lt;1, "&lt;1",inequalities_table_data!D101 ))), "-")</f>
        <v>79.743110000000001</v>
      </c>
      <c r="E103" s="240">
        <f>IF(ISNUMBER(inequalities_table_data!E101), IF(inequalities_table_data!E101=-999,"NA",IF(inequalities_table_data!E101&gt;99, "&gt;99", IF(inequalities_table_data!E101&lt;1, "&lt;1",inequalities_table_data!E101 ))), "-")</f>
        <v>13.271210000000002</v>
      </c>
      <c r="F103" s="240">
        <f>IF(ISNUMBER(inequalities_table_data!F101), IF(inequalities_table_data!F101=-999,"NA",IF(inequalities_table_data!F101&gt;99, "&gt;99", IF(inequalities_table_data!F101&lt;1, "&lt;1",inequalities_table_data!F101 ))), "-")</f>
        <v>2.8017200000000004</v>
      </c>
      <c r="G103" s="240">
        <f>IF(ISNUMBER(inequalities_table_data!G101), IF(inequalities_table_data!G101=-999,"NA",IF(inequalities_table_data!G101&gt;99, "&gt;99", IF(inequalities_table_data!G101&lt;1, "&lt;1",inequalities_table_data!G101 ))), "-")</f>
        <v>4.1839599999999999</v>
      </c>
      <c r="H103" s="241">
        <f>IF(ISNUMBER(inequalities_table_data!H101), IF(inequalities_table_data!H101=-999,"NA",IF(inequalities_table_data!H101&gt;99, "&gt;99", IF(inequalities_table_data!H101&lt;1, "&lt;1",inequalities_table_data!H101 ))), "-")</f>
        <v>76.434450000000012</v>
      </c>
      <c r="I103" s="240">
        <f>IF(ISNUMBER(inequalities_table_data!I101), IF(inequalities_table_data!I101=-999,"NA",IF(inequalities_table_data!I101&gt;99, "&gt;99", IF(inequalities_table_data!I101&lt;1, "&lt;1",inequalities_table_data!I101 ))), "-")</f>
        <v>13.80498</v>
      </c>
      <c r="J103" s="240">
        <f>IF(ISNUMBER(inequalities_table_data!J101), IF(inequalities_table_data!J101=-999,"NA",IF(inequalities_table_data!J101&gt;99, "&gt;99", IF(inequalities_table_data!J101&lt;1, "&lt;1",inequalities_table_data!J101 ))), "-")</f>
        <v>7.4187500000000002</v>
      </c>
      <c r="K103" s="240">
        <f>IF(ISNUMBER(inequalities_table_data!K101), IF(inequalities_table_data!K101=-999,"NA",IF(inequalities_table_data!K101&gt;99, "&gt;99", IF(inequalities_table_data!K101&lt;1, "&lt;1",inequalities_table_data!K101 ))), "-")</f>
        <v>2.3418300000000003</v>
      </c>
      <c r="L103" s="242" t="str">
        <f>IF(ISNUMBER(inequalities_table_data!L101), IF(inequalities_table_data!L101=-999,"NA",IF(inequalities_table_data!L101&gt;99, "&gt;99", IF(inequalities_table_data!L101&lt;1, "&lt;1",inequalities_table_data!L101 ))), "-")</f>
        <v>-</v>
      </c>
      <c r="M103" s="240" t="str">
        <f>IF(ISNUMBER(inequalities_table_data!M101), IF(inequalities_table_data!M101=-999,"NA",IF(inequalities_table_data!M101&gt;99, "&gt;99", IF(inequalities_table_data!M101&lt;1, "&lt;1",inequalities_table_data!M101 ))), "-")</f>
        <v>-</v>
      </c>
      <c r="N103" s="240" t="str">
        <f>IF(ISNUMBER(inequalities_table_data!N101), IF(inequalities_table_data!N101=-999,"NA",IF(inequalities_table_data!N101&gt;99, "&gt;99", IF(inequalities_table_data!N101&lt;1, "&lt;1",inequalities_table_data!N101 ))), "-")</f>
        <v>-</v>
      </c>
      <c r="P103" s="347" t="str">
        <f>inequalities_table_data!P101</f>
        <v>Mauritania</v>
      </c>
      <c r="Q103" s="348">
        <f>inequalities_table_data!Q101</f>
        <v>2017</v>
      </c>
      <c r="R103" s="238" t="str">
        <f>inequalities_table_data!R101</f>
        <v>Richest</v>
      </c>
      <c r="S103" s="239">
        <f>IF(ISNUMBER(inequalities_table_data!S101), IF(inequalities_table_data!S101=-999,"NA",IF(inequalities_table_data!S101&gt;99, "&gt;99", IF(inequalities_table_data!S101&lt;1, "&lt;1",inequalities_table_data!S101 ))), "-")</f>
        <v>85.732080000000011</v>
      </c>
      <c r="T103" s="240">
        <f>IF(ISNUMBER(inequalities_table_data!T101), IF(inequalities_table_data!T101=-999,"NA",IF(inequalities_table_data!T101&gt;99, "&gt;99", IF(inequalities_table_data!T101&lt;1, "&lt;1",inequalities_table_data!T101 ))), "-")</f>
        <v>14.267920000000002</v>
      </c>
      <c r="U103" s="240" t="str">
        <f>IF(ISNUMBER(inequalities_table_data!U101), IF(inequalities_table_data!U101=-999,"NA",IF(inequalities_table_data!U101&gt;99, "&gt;99", IF(inequalities_table_data!U101&lt;1, "&lt;1",inequalities_table_data!U101 ))), "-")</f>
        <v>&lt;1</v>
      </c>
      <c r="V103" s="240" t="str">
        <f>IF(ISNUMBER(inequalities_table_data!V101), IF(inequalities_table_data!V101=-999,"NA",IF(inequalities_table_data!V101&gt;99, "&gt;99", IF(inequalities_table_data!V101&lt;1, "&lt;1",inequalities_table_data!V101 ))), "-")</f>
        <v>&lt;1</v>
      </c>
      <c r="W103" s="241">
        <f>IF(ISNUMBER(inequalities_table_data!W101), IF(inequalities_table_data!W101=-999,"NA",IF(inequalities_table_data!W101&gt;99, "&gt;99", IF(inequalities_table_data!W101&lt;1, "&lt;1",inequalities_table_data!W101 ))), "-")</f>
        <v>78.461660000000009</v>
      </c>
      <c r="X103" s="240">
        <f>IF(ISNUMBER(inequalities_table_data!X101), IF(inequalities_table_data!X101=-999,"NA",IF(inequalities_table_data!X101&gt;99, "&gt;99", IF(inequalities_table_data!X101&lt;1, "&lt;1",inequalities_table_data!X101 ))), "-")</f>
        <v>14.171110000000001</v>
      </c>
      <c r="Y103" s="240">
        <f>IF(ISNUMBER(inequalities_table_data!Y101), IF(inequalities_table_data!Y101=-999,"NA",IF(inequalities_table_data!Y101&gt;99, "&gt;99", IF(inequalities_table_data!Y101&lt;1, "&lt;1",inequalities_table_data!Y101 ))), "-")</f>
        <v>7.3420900000000007</v>
      </c>
      <c r="Z103" s="240" t="str">
        <f>IF(ISNUMBER(inequalities_table_data!Z101), IF(inequalities_table_data!Z101=-999,"NA",IF(inequalities_table_data!Z101&gt;99, "&gt;99", IF(inequalities_table_data!Z101&lt;1, "&lt;1",inequalities_table_data!Z101 ))), "-")</f>
        <v>&lt;1</v>
      </c>
      <c r="AA103" s="242">
        <f>IF(ISNUMBER(inequalities_table_data!AA101), IF(inequalities_table_data!AA101=-999,"NA",IF(inequalities_table_data!AA101&gt;99, "&gt;99", IF(inequalities_table_data!AA101&lt;1, "&lt;1",inequalities_table_data!AA101 ))), "-")</f>
        <v>39.829822540283203</v>
      </c>
      <c r="AB103" s="240">
        <f>IF(ISNUMBER(inequalities_table_data!AB101), IF(inequalities_table_data!AB101=-999,"NA",IF(inequalities_table_data!AB101&gt;99, "&gt;99", IF(inequalities_table_data!AB101&lt;1, "&lt;1",inequalities_table_data!AB101 ))), "-")</f>
        <v>49.661708831787109</v>
      </c>
      <c r="AC103" s="240">
        <f>IF(ISNUMBER(inequalities_table_data!AC101), IF(inequalities_table_data!AC101=-999,"NA",IF(inequalities_table_data!AC101&gt;99, "&gt;99", IF(inequalities_table_data!AC101&lt;1, "&lt;1",inequalities_table_data!AC101 ))), "-")</f>
        <v>10.508469581604004</v>
      </c>
    </row>
    <row r="104" x14ac:dyDescent="0.25">
      <c r="A104" s="347" t="str">
        <f>inequalities_table_data!A102</f>
        <v>Mexico</v>
      </c>
      <c r="B104" s="348">
        <f>inequalities_table_data!B102</f>
        <v>2000</v>
      </c>
      <c r="C104" s="238" t="str">
        <f>inequalities_table_data!C102</f>
        <v>Poorest</v>
      </c>
      <c r="D104" s="239">
        <f>IF(ISNUMBER(inequalities_table_data!D102), IF(inequalities_table_data!D102=-999,"NA",IF(inequalities_table_data!D102&gt;99, "&gt;99", IF(inequalities_table_data!D102&lt;1, "&lt;1",inequalities_table_data!D102 ))), "-")</f>
        <v>83.661540000000002</v>
      </c>
      <c r="E104" s="240">
        <f>IF(ISNUMBER(inequalities_table_data!E102), IF(inequalities_table_data!E102=-999,"NA",IF(inequalities_table_data!E102&gt;99, "&gt;99", IF(inequalities_table_data!E102&lt;1, "&lt;1",inequalities_table_data!E102 ))), "-")</f>
        <v>1.43354</v>
      </c>
      <c r="F104" s="240">
        <f>IF(ISNUMBER(inequalities_table_data!F102), IF(inequalities_table_data!F102=-999,"NA",IF(inequalities_table_data!F102&gt;99, "&gt;99", IF(inequalities_table_data!F102&lt;1, "&lt;1",inequalities_table_data!F102 ))), "-")</f>
        <v>3.7105900000000003</v>
      </c>
      <c r="G104" s="240">
        <f>IF(ISNUMBER(inequalities_table_data!G102), IF(inequalities_table_data!G102=-999,"NA",IF(inequalities_table_data!G102&gt;99, "&gt;99", IF(inequalities_table_data!G102&lt;1, "&lt;1",inequalities_table_data!G102 ))), "-")</f>
        <v>11.194330000000001</v>
      </c>
      <c r="H104" s="241">
        <f>IF(ISNUMBER(inequalities_table_data!H102), IF(inequalities_table_data!H102=-999,"NA",IF(inequalities_table_data!H102&gt;99, "&gt;99", IF(inequalities_table_data!H102&lt;1, "&lt;1",inequalities_table_data!H102 ))), "-")</f>
        <v>66.829239999999999</v>
      </c>
      <c r="I104" s="240">
        <f>IF(ISNUMBER(inequalities_table_data!I102), IF(inequalities_table_data!I102=-999,"NA",IF(inequalities_table_data!I102&gt;99, "&gt;99", IF(inequalities_table_data!I102&lt;1, "&lt;1",inequalities_table_data!I102 ))), "-")</f>
        <v>9.1750800000000012</v>
      </c>
      <c r="J104" s="240">
        <f>IF(ISNUMBER(inequalities_table_data!J102), IF(inequalities_table_data!J102=-999,"NA",IF(inequalities_table_data!J102&gt;99, "&gt;99", IF(inequalities_table_data!J102&lt;1, "&lt;1",inequalities_table_data!J102 ))), "-")</f>
        <v>5.6882900000000003</v>
      </c>
      <c r="K104" s="240">
        <f>IF(ISNUMBER(inequalities_table_data!K102), IF(inequalities_table_data!K102=-999,"NA",IF(inequalities_table_data!K102&gt;99, "&gt;99", IF(inequalities_table_data!K102&lt;1, "&lt;1",inequalities_table_data!K102 ))), "-")</f>
        <v>18.307390000000002</v>
      </c>
      <c r="L104" s="242" t="str">
        <f>IF(ISNUMBER(inequalities_table_data!L102), IF(inequalities_table_data!L102=-999,"NA",IF(inequalities_table_data!L102&gt;99, "&gt;99", IF(inequalities_table_data!L102&lt;1, "&lt;1",inequalities_table_data!L102 ))), "-")</f>
        <v>-</v>
      </c>
      <c r="M104" s="240" t="str">
        <f>IF(ISNUMBER(inequalities_table_data!M102), IF(inequalities_table_data!M102=-999,"NA",IF(inequalities_table_data!M102&gt;99, "&gt;99", IF(inequalities_table_data!M102&lt;1, "&lt;1",inequalities_table_data!M102 ))), "-")</f>
        <v>-</v>
      </c>
      <c r="N104" s="240" t="str">
        <f>IF(ISNUMBER(inequalities_table_data!N102), IF(inequalities_table_data!N102=-999,"NA",IF(inequalities_table_data!N102&gt;99, "&gt;99", IF(inequalities_table_data!N102&lt;1, "&lt;1",inequalities_table_data!N102 ))), "-")</f>
        <v>-</v>
      </c>
      <c r="P104" s="347" t="str">
        <f>inequalities_table_data!P102</f>
        <v>Mexico</v>
      </c>
      <c r="Q104" s="348">
        <f>inequalities_table_data!Q102</f>
        <v>2017</v>
      </c>
      <c r="R104" s="238" t="str">
        <f>inequalities_table_data!R102</f>
        <v>Poorest</v>
      </c>
      <c r="S104" s="239">
        <f>IF(ISNUMBER(inequalities_table_data!S102), IF(inequalities_table_data!S102=-999,"NA",IF(inequalities_table_data!S102&gt;99, "&gt;99", IF(inequalities_table_data!S102&lt;1, "&lt;1",inequalities_table_data!S102 ))), "-")</f>
        <v>96.529330000000002</v>
      </c>
      <c r="T104" s="240">
        <f>IF(ISNUMBER(inequalities_table_data!T102), IF(inequalities_table_data!T102=-999,"NA",IF(inequalities_table_data!T102&gt;99, "&gt;99", IF(inequalities_table_data!T102&lt;1, "&lt;1",inequalities_table_data!T102 ))), "-")</f>
        <v>1.6540300000000001</v>
      </c>
      <c r="U104" s="240">
        <f>IF(ISNUMBER(inequalities_table_data!U102), IF(inequalities_table_data!U102=-999,"NA",IF(inequalities_table_data!U102&gt;99, "&gt;99", IF(inequalities_table_data!U102&lt;1, "&lt;1",inequalities_table_data!U102 ))), "-")</f>
        <v>1.8166400000000003</v>
      </c>
      <c r="V104" s="240" t="str">
        <f>IF(ISNUMBER(inequalities_table_data!V102), IF(inequalities_table_data!V102=-999,"NA",IF(inequalities_table_data!V102&gt;99, "&gt;99", IF(inequalities_table_data!V102&lt;1, "&lt;1",inequalities_table_data!V102 ))), "-")</f>
        <v>&lt;1</v>
      </c>
      <c r="W104" s="241">
        <f>IF(ISNUMBER(inequalities_table_data!W102), IF(inequalities_table_data!W102=-999,"NA",IF(inequalities_table_data!W102&gt;99, "&gt;99", IF(inequalities_table_data!W102&lt;1, "&lt;1",inequalities_table_data!W102 ))), "-")</f>
        <v>80.471800000000002</v>
      </c>
      <c r="X104" s="240">
        <f>IF(ISNUMBER(inequalities_table_data!X102), IF(inequalities_table_data!X102=-999,"NA",IF(inequalities_table_data!X102&gt;99, "&gt;99", IF(inequalities_table_data!X102&lt;1, "&lt;1",inequalities_table_data!X102 ))), "-")</f>
        <v>11.048080000000001</v>
      </c>
      <c r="Y104" s="240">
        <f>IF(ISNUMBER(inequalities_table_data!Y102), IF(inequalities_table_data!Y102=-999,"NA",IF(inequalities_table_data!Y102&gt;99, "&gt;99", IF(inequalities_table_data!Y102&lt;1, "&lt;1",inequalities_table_data!Y102 ))), "-")</f>
        <v>4.0149400000000002</v>
      </c>
      <c r="Z104" s="240">
        <f>IF(ISNUMBER(inequalities_table_data!Z102), IF(inequalities_table_data!Z102=-999,"NA",IF(inequalities_table_data!Z102&gt;99, "&gt;99", IF(inequalities_table_data!Z102&lt;1, "&lt;1",inequalities_table_data!Z102 ))), "-")</f>
        <v>4.4651700000000005</v>
      </c>
      <c r="AA104" s="242">
        <f>IF(ISNUMBER(inequalities_table_data!AA102), IF(inequalities_table_data!AA102=-999,"NA",IF(inequalities_table_data!AA102&gt;99, "&gt;99", IF(inequalities_table_data!AA102&lt;1, "&lt;1",inequalities_table_data!AA102 ))), "-")</f>
        <v>79.603523254394531</v>
      </c>
      <c r="AB104" s="240">
        <f>IF(ISNUMBER(inequalities_table_data!AB102), IF(inequalities_table_data!AB102=-999,"NA",IF(inequalities_table_data!AB102&gt;99, "&gt;99", IF(inequalities_table_data!AB102&lt;1, "&lt;1",inequalities_table_data!AB102 ))), "-")</f>
        <v>14.991055488586426</v>
      </c>
      <c r="AC104" s="240">
        <f>IF(ISNUMBER(inequalities_table_data!AC102), IF(inequalities_table_data!AC102=-999,"NA",IF(inequalities_table_data!AC102&gt;99, "&gt;99", IF(inequalities_table_data!AC102&lt;1, "&lt;1",inequalities_table_data!AC102 ))), "-")</f>
        <v>5.4054217338562012</v>
      </c>
    </row>
    <row r="105" x14ac:dyDescent="0.25">
      <c r="A105" s="347" t="str">
        <f>inequalities_table_data!A103</f>
        <v>Mexico</v>
      </c>
      <c r="B105" s="348">
        <f>inequalities_table_data!B103</f>
        <v>2000</v>
      </c>
      <c r="C105" s="238" t="str">
        <f>inequalities_table_data!C103</f>
        <v>Richest</v>
      </c>
      <c r="D105" s="239" t="str">
        <f>IF(ISNUMBER(inequalities_table_data!D103), IF(inequalities_table_data!D103=-999,"NA",IF(inequalities_table_data!D103&gt;99, "&gt;99", IF(inequalities_table_data!D103&lt;1, "&lt;1",inequalities_table_data!D103 ))), "-")</f>
        <v>&gt;99</v>
      </c>
      <c r="E105" s="240" t="str">
        <f>IF(ISNUMBER(inequalities_table_data!E103), IF(inequalities_table_data!E103=-999,"NA",IF(inequalities_table_data!E103&gt;99, "&gt;99", IF(inequalities_table_data!E103&lt;1, "&lt;1",inequalities_table_data!E103 ))), "-")</f>
        <v>&lt;1</v>
      </c>
      <c r="F105" s="240" t="str">
        <f>IF(ISNUMBER(inequalities_table_data!F103), IF(inequalities_table_data!F103=-999,"NA",IF(inequalities_table_data!F103&gt;99, "&gt;99", IF(inequalities_table_data!F103&lt;1, "&lt;1",inequalities_table_data!F103 ))), "-")</f>
        <v>&lt;1</v>
      </c>
      <c r="G105" s="240" t="str">
        <f>IF(ISNUMBER(inequalities_table_data!G103), IF(inequalities_table_data!G103=-999,"NA",IF(inequalities_table_data!G103&gt;99, "&gt;99", IF(inequalities_table_data!G103&lt;1, "&lt;1",inequalities_table_data!G103 ))), "-")</f>
        <v>&lt;1</v>
      </c>
      <c r="H105" s="241" t="str">
        <f>IF(ISNUMBER(inequalities_table_data!H103), IF(inequalities_table_data!H103=-999,"NA",IF(inequalities_table_data!H103&gt;99, "&gt;99", IF(inequalities_table_data!H103&lt;1, "&lt;1",inequalities_table_data!H103 ))), "-")</f>
        <v>&gt;99</v>
      </c>
      <c r="I105" s="240" t="str">
        <f>IF(ISNUMBER(inequalities_table_data!I103), IF(inequalities_table_data!I103=-999,"NA",IF(inequalities_table_data!I103&gt;99, "&gt;99", IF(inequalities_table_data!I103&lt;1, "&lt;1",inequalities_table_data!I103 ))), "-")</f>
        <v>&lt;1</v>
      </c>
      <c r="J105" s="240" t="str">
        <f>IF(ISNUMBER(inequalities_table_data!J103), IF(inequalities_table_data!J103=-999,"NA",IF(inequalities_table_data!J103&gt;99, "&gt;99", IF(inequalities_table_data!J103&lt;1, "&lt;1",inequalities_table_data!J103 ))), "-")</f>
        <v>&lt;1</v>
      </c>
      <c r="K105" s="240" t="str">
        <f>IF(ISNUMBER(inequalities_table_data!K103), IF(inequalities_table_data!K103=-999,"NA",IF(inequalities_table_data!K103&gt;99, "&gt;99", IF(inequalities_table_data!K103&lt;1, "&lt;1",inequalities_table_data!K103 ))), "-")</f>
        <v>&lt;1</v>
      </c>
      <c r="L105" s="242" t="str">
        <f>IF(ISNUMBER(inequalities_table_data!L103), IF(inequalities_table_data!L103=-999,"NA",IF(inequalities_table_data!L103&gt;99, "&gt;99", IF(inequalities_table_data!L103&lt;1, "&lt;1",inequalities_table_data!L103 ))), "-")</f>
        <v>-</v>
      </c>
      <c r="M105" s="240" t="str">
        <f>IF(ISNUMBER(inequalities_table_data!M103), IF(inequalities_table_data!M103=-999,"NA",IF(inequalities_table_data!M103&gt;99, "&gt;99", IF(inequalities_table_data!M103&lt;1, "&lt;1",inequalities_table_data!M103 ))), "-")</f>
        <v>-</v>
      </c>
      <c r="N105" s="240" t="str">
        <f>IF(ISNUMBER(inequalities_table_data!N103), IF(inequalities_table_data!N103=-999,"NA",IF(inequalities_table_data!N103&gt;99, "&gt;99", IF(inequalities_table_data!N103&lt;1, "&lt;1",inequalities_table_data!N103 ))), "-")</f>
        <v>-</v>
      </c>
      <c r="P105" s="347" t="str">
        <f>inequalities_table_data!P103</f>
        <v>Mexico</v>
      </c>
      <c r="Q105" s="348">
        <f>inequalities_table_data!Q103</f>
        <v>2017</v>
      </c>
      <c r="R105" s="238" t="str">
        <f>inequalities_table_data!R103</f>
        <v>Richest</v>
      </c>
      <c r="S105" s="239" t="str">
        <f>IF(ISNUMBER(inequalities_table_data!S103), IF(inequalities_table_data!S103=-999,"NA",IF(inequalities_table_data!S103&gt;99, "&gt;99", IF(inequalities_table_data!S103&lt;1, "&lt;1",inequalities_table_data!S103 ))), "-")</f>
        <v>&gt;99</v>
      </c>
      <c r="T105" s="240" t="str">
        <f>IF(ISNUMBER(inequalities_table_data!T103), IF(inequalities_table_data!T103=-999,"NA",IF(inequalities_table_data!T103&gt;99, "&gt;99", IF(inequalities_table_data!T103&lt;1, "&lt;1",inequalities_table_data!T103 ))), "-")</f>
        <v>&lt;1</v>
      </c>
      <c r="U105" s="240" t="str">
        <f>IF(ISNUMBER(inequalities_table_data!U103), IF(inequalities_table_data!U103=-999,"NA",IF(inequalities_table_data!U103&gt;99, "&gt;99", IF(inequalities_table_data!U103&lt;1, "&lt;1",inequalities_table_data!U103 ))), "-")</f>
        <v>&lt;1</v>
      </c>
      <c r="V105" s="240" t="str">
        <f>IF(ISNUMBER(inequalities_table_data!V103), IF(inequalities_table_data!V103=-999,"NA",IF(inequalities_table_data!V103&gt;99, "&gt;99", IF(inequalities_table_data!V103&lt;1, "&lt;1",inequalities_table_data!V103 ))), "-")</f>
        <v>&lt;1</v>
      </c>
      <c r="W105" s="241" t="str">
        <f>IF(ISNUMBER(inequalities_table_data!W103), IF(inequalities_table_data!W103=-999,"NA",IF(inequalities_table_data!W103&gt;99, "&gt;99", IF(inequalities_table_data!W103&lt;1, "&lt;1",inequalities_table_data!W103 ))), "-")</f>
        <v>&gt;99</v>
      </c>
      <c r="X105" s="240" t="str">
        <f>IF(ISNUMBER(inequalities_table_data!X103), IF(inequalities_table_data!X103=-999,"NA",IF(inequalities_table_data!X103&gt;99, "&gt;99", IF(inequalities_table_data!X103&lt;1, "&lt;1",inequalities_table_data!X103 ))), "-")</f>
        <v>&lt;1</v>
      </c>
      <c r="Y105" s="240" t="str">
        <f>IF(ISNUMBER(inequalities_table_data!Y103), IF(inequalities_table_data!Y103=-999,"NA",IF(inequalities_table_data!Y103&gt;99, "&gt;99", IF(inequalities_table_data!Y103&lt;1, "&lt;1",inequalities_table_data!Y103 ))), "-")</f>
        <v>&lt;1</v>
      </c>
      <c r="Z105" s="240" t="str">
        <f>IF(ISNUMBER(inequalities_table_data!Z103), IF(inequalities_table_data!Z103=-999,"NA",IF(inequalities_table_data!Z103&gt;99, "&gt;99", IF(inequalities_table_data!Z103&lt;1, "&lt;1",inequalities_table_data!Z103 ))), "-")</f>
        <v>&lt;1</v>
      </c>
      <c r="AA105" s="242">
        <f>IF(ISNUMBER(inequalities_table_data!AA103), IF(inequalities_table_data!AA103=-999,"NA",IF(inequalities_table_data!AA103&gt;99, "&gt;99", IF(inequalities_table_data!AA103&lt;1, "&lt;1",inequalities_table_data!AA103 ))), "-")</f>
        <v>96.514732360839844</v>
      </c>
      <c r="AB105" s="240">
        <f>IF(ISNUMBER(inequalities_table_data!AB103), IF(inequalities_table_data!AB103=-999,"NA",IF(inequalities_table_data!AB103&gt;99, "&gt;99", IF(inequalities_table_data!AB103&lt;1, "&lt;1",inequalities_table_data!AB103 ))), "-")</f>
        <v>2.7091286182403564</v>
      </c>
      <c r="AC105" s="240" t="str">
        <f>IF(ISNUMBER(inequalities_table_data!AC103), IF(inequalities_table_data!AC103=-999,"NA",IF(inequalities_table_data!AC103&gt;99, "&gt;99", IF(inequalities_table_data!AC103&lt;1, "&lt;1",inequalities_table_data!AC103 ))), "-")</f>
        <v>&lt;1</v>
      </c>
    </row>
    <row r="106" x14ac:dyDescent="0.25">
      <c r="A106" s="347" t="str">
        <f>inequalities_table_data!A104</f>
        <v>Mongolia</v>
      </c>
      <c r="B106" s="348">
        <f>inequalities_table_data!B104</f>
        <v>2000</v>
      </c>
      <c r="C106" s="238" t="str">
        <f>inequalities_table_data!C104</f>
        <v>Poorest</v>
      </c>
      <c r="D106" s="239">
        <f>IF(ISNUMBER(inequalities_table_data!D104), IF(inequalities_table_data!D104=-999,"NA",IF(inequalities_table_data!D104&gt;99, "&gt;99", IF(inequalities_table_data!D104&lt;1, "&lt;1",inequalities_table_data!D104 ))), "-")</f>
        <v>17.70617</v>
      </c>
      <c r="E106" s="240">
        <f>IF(ISNUMBER(inequalities_table_data!E104), IF(inequalities_table_data!E104=-999,"NA",IF(inequalities_table_data!E104&gt;99, "&gt;99", IF(inequalities_table_data!E104&lt;1, "&lt;1",inequalities_table_data!E104 ))), "-")</f>
        <v>4.8148400000000002</v>
      </c>
      <c r="F106" s="240">
        <f>IF(ISNUMBER(inequalities_table_data!F104), IF(inequalities_table_data!F104=-999,"NA",IF(inequalities_table_data!F104&gt;99, "&gt;99", IF(inequalities_table_data!F104&lt;1, "&lt;1",inequalities_table_data!F104 ))), "-")</f>
        <v>30.719550000000002</v>
      </c>
      <c r="G106" s="240">
        <f>IF(ISNUMBER(inequalities_table_data!G104), IF(inequalities_table_data!G104=-999,"NA",IF(inequalities_table_data!G104&gt;99, "&gt;99", IF(inequalities_table_data!G104&lt;1, "&lt;1",inequalities_table_data!G104 ))), "-")</f>
        <v>46.759440000000005</v>
      </c>
      <c r="H106" s="241">
        <f>IF(ISNUMBER(inequalities_table_data!H104), IF(inequalities_table_data!H104=-999,"NA",IF(inequalities_table_data!H104&gt;99, "&gt;99", IF(inequalities_table_data!H104&lt;1, "&lt;1",inequalities_table_data!H104 ))), "-")</f>
        <v>4.1395200000000001</v>
      </c>
      <c r="I106" s="240">
        <f>IF(ISNUMBER(inequalities_table_data!I104), IF(inequalities_table_data!I104=-999,"NA",IF(inequalities_table_data!I104&gt;99, "&gt;99", IF(inequalities_table_data!I104&lt;1, "&lt;1",inequalities_table_data!I104 ))), "-")</f>
        <v>3.6210100000000005</v>
      </c>
      <c r="J106" s="240">
        <f>IF(ISNUMBER(inequalities_table_data!J104), IF(inequalities_table_data!J104=-999,"NA",IF(inequalities_table_data!J104&gt;99, "&gt;99", IF(inequalities_table_data!J104&lt;1, "&lt;1",inequalities_table_data!J104 ))), "-")</f>
        <v>17.342170000000003</v>
      </c>
      <c r="K106" s="240">
        <f>IF(ISNUMBER(inequalities_table_data!K104), IF(inequalities_table_data!K104=-999,"NA",IF(inequalities_table_data!K104&gt;99, "&gt;99", IF(inequalities_table_data!K104&lt;1, "&lt;1",inequalities_table_data!K104 ))), "-")</f>
        <v>74.897300000000001</v>
      </c>
      <c r="L106" s="242" t="str">
        <f>IF(ISNUMBER(inequalities_table_data!L104), IF(inequalities_table_data!L104=-999,"NA",IF(inequalities_table_data!L104&gt;99, "&gt;99", IF(inequalities_table_data!L104&lt;1, "&lt;1",inequalities_table_data!L104 ))), "-")</f>
        <v>-</v>
      </c>
      <c r="M106" s="240" t="str">
        <f>IF(ISNUMBER(inequalities_table_data!M104), IF(inequalities_table_data!M104=-999,"NA",IF(inequalities_table_data!M104&gt;99, "&gt;99", IF(inequalities_table_data!M104&lt;1, "&lt;1",inequalities_table_data!M104 ))), "-")</f>
        <v>-</v>
      </c>
      <c r="N106" s="240" t="str">
        <f>IF(ISNUMBER(inequalities_table_data!N104), IF(inequalities_table_data!N104=-999,"NA",IF(inequalities_table_data!N104&gt;99, "&gt;99", IF(inequalities_table_data!N104&lt;1, "&lt;1",inequalities_table_data!N104 ))), "-")</f>
        <v>-</v>
      </c>
      <c r="P106" s="347" t="str">
        <f>inequalities_table_data!P104</f>
        <v>Mongolia</v>
      </c>
      <c r="Q106" s="348">
        <f>inequalities_table_data!Q104</f>
        <v>2017</v>
      </c>
      <c r="R106" s="238" t="str">
        <f>inequalities_table_data!R104</f>
        <v>Poorest</v>
      </c>
      <c r="S106" s="239">
        <f>IF(ISNUMBER(inequalities_table_data!S104), IF(inequalities_table_data!S104=-999,"NA",IF(inequalities_table_data!S104&gt;99, "&gt;99", IF(inequalities_table_data!S104&lt;1, "&lt;1",inequalities_table_data!S104 ))), "-")</f>
        <v>65.690989999999999</v>
      </c>
      <c r="T106" s="240">
        <f>IF(ISNUMBER(inequalities_table_data!T104), IF(inequalities_table_data!T104=-999,"NA",IF(inequalities_table_data!T104&gt;99, "&gt;99", IF(inequalities_table_data!T104&lt;1, "&lt;1",inequalities_table_data!T104 ))), "-")</f>
        <v>17.863380000000003</v>
      </c>
      <c r="U106" s="240">
        <f>IF(ISNUMBER(inequalities_table_data!U104), IF(inequalities_table_data!U104=-999,"NA",IF(inequalities_table_data!U104&gt;99, "&gt;99", IF(inequalities_table_data!U104&lt;1, "&lt;1",inequalities_table_data!U104 ))), "-")</f>
        <v>1.7863900000000001</v>
      </c>
      <c r="V106" s="240">
        <f>IF(ISNUMBER(inequalities_table_data!V104), IF(inequalities_table_data!V104=-999,"NA",IF(inequalities_table_data!V104&gt;99, "&gt;99", IF(inequalities_table_data!V104&lt;1, "&lt;1",inequalities_table_data!V104 ))), "-")</f>
        <v>14.65924</v>
      </c>
      <c r="W106" s="241">
        <f>IF(ISNUMBER(inequalities_table_data!W104), IF(inequalities_table_data!W104=-999,"NA",IF(inequalities_table_data!W104&gt;99, "&gt;99", IF(inequalities_table_data!W104&lt;1, "&lt;1",inequalities_table_data!W104 ))), "-")</f>
        <v>36.767960000000002</v>
      </c>
      <c r="X106" s="240">
        <f>IF(ISNUMBER(inequalities_table_data!X104), IF(inequalities_table_data!X104=-999,"NA",IF(inequalities_table_data!X104&gt;99, "&gt;99", IF(inequalities_table_data!X104&lt;1, "&lt;1",inequalities_table_data!X104 ))), "-")</f>
        <v>32.162440000000004</v>
      </c>
      <c r="Y106" s="240">
        <f>IF(ISNUMBER(inequalities_table_data!Y104), IF(inequalities_table_data!Y104=-999,"NA",IF(inequalities_table_data!Y104&gt;99, "&gt;99", IF(inequalities_table_data!Y104&lt;1, "&lt;1",inequalities_table_data!Y104 ))), "-")</f>
        <v>17.15427</v>
      </c>
      <c r="Z106" s="240">
        <f>IF(ISNUMBER(inequalities_table_data!Z104), IF(inequalities_table_data!Z104=-999,"NA",IF(inequalities_table_data!Z104&gt;99, "&gt;99", IF(inequalities_table_data!Z104&lt;1, "&lt;1",inequalities_table_data!Z104 ))), "-")</f>
        <v>13.91534</v>
      </c>
      <c r="AA106" s="242">
        <f>IF(ISNUMBER(inequalities_table_data!AA104), IF(inequalities_table_data!AA104=-999,"NA",IF(inequalities_table_data!AA104&gt;99, "&gt;99", IF(inequalities_table_data!AA104&lt;1, "&lt;1",inequalities_table_data!AA104 ))), "-")</f>
        <v>42.301593780517578</v>
      </c>
      <c r="AB106" s="240">
        <f>IF(ISNUMBER(inequalities_table_data!AB104), IF(inequalities_table_data!AB104=-999,"NA",IF(inequalities_table_data!AB104&gt;99, "&gt;99", IF(inequalities_table_data!AB104&lt;1, "&lt;1",inequalities_table_data!AB104 ))), "-")</f>
        <v>9.0767393112182617</v>
      </c>
      <c r="AC106" s="240">
        <f>IF(ISNUMBER(inequalities_table_data!AC104), IF(inequalities_table_data!AC104=-999,"NA",IF(inequalities_table_data!AC104&gt;99, "&gt;99", IF(inequalities_table_data!AC104&lt;1, "&lt;1",inequalities_table_data!AC104 ))), "-")</f>
        <v>48.621665954589844</v>
      </c>
    </row>
    <row r="107" x14ac:dyDescent="0.25">
      <c r="A107" s="347" t="str">
        <f>inequalities_table_data!A105</f>
        <v>Mongolia</v>
      </c>
      <c r="B107" s="348">
        <f>inequalities_table_data!B105</f>
        <v>2000</v>
      </c>
      <c r="C107" s="238" t="str">
        <f>inequalities_table_data!C105</f>
        <v>Richest</v>
      </c>
      <c r="D107" s="239" t="str">
        <f>IF(ISNUMBER(inequalities_table_data!D105), IF(inequalities_table_data!D105=-999,"NA",IF(inequalities_table_data!D105&gt;99, "&gt;99", IF(inequalities_table_data!D105&lt;1, "&lt;1",inequalities_table_data!D105 ))), "-")</f>
        <v>&gt;99</v>
      </c>
      <c r="E107" s="240" t="str">
        <f>IF(ISNUMBER(inequalities_table_data!E105), IF(inequalities_table_data!E105=-999,"NA",IF(inequalities_table_data!E105&gt;99, "&gt;99", IF(inequalities_table_data!E105&lt;1, "&lt;1",inequalities_table_data!E105 ))), "-")</f>
        <v>&lt;1</v>
      </c>
      <c r="F107" s="240" t="str">
        <f>IF(ISNUMBER(inequalities_table_data!F105), IF(inequalities_table_data!F105=-999,"NA",IF(inequalities_table_data!F105&gt;99, "&gt;99", IF(inequalities_table_data!F105&lt;1, "&lt;1",inequalities_table_data!F105 ))), "-")</f>
        <v>&lt;1</v>
      </c>
      <c r="G107" s="240" t="str">
        <f>IF(ISNUMBER(inequalities_table_data!G105), IF(inequalities_table_data!G105=-999,"NA",IF(inequalities_table_data!G105&gt;99, "&gt;99", IF(inequalities_table_data!G105&lt;1, "&lt;1",inequalities_table_data!G105 ))), "-")</f>
        <v>&lt;1</v>
      </c>
      <c r="H107" s="241">
        <f>IF(ISNUMBER(inequalities_table_data!H105), IF(inequalities_table_data!H105=-999,"NA",IF(inequalities_table_data!H105&gt;99, "&gt;99", IF(inequalities_table_data!H105&lt;1, "&lt;1",inequalities_table_data!H105 ))), "-")</f>
        <v>94.648700000000005</v>
      </c>
      <c r="I107" s="240">
        <f>IF(ISNUMBER(inequalities_table_data!I105), IF(inequalities_table_data!I105=-999,"NA",IF(inequalities_table_data!I105&gt;99, "&gt;99", IF(inequalities_table_data!I105&lt;1, "&lt;1",inequalities_table_data!I105 ))), "-")</f>
        <v>4.9294800000000008</v>
      </c>
      <c r="J107" s="240" t="str">
        <f>IF(ISNUMBER(inequalities_table_data!J105), IF(inequalities_table_data!J105=-999,"NA",IF(inequalities_table_data!J105&gt;99, "&gt;99", IF(inequalities_table_data!J105&lt;1, "&lt;1",inequalities_table_data!J105 ))), "-")</f>
        <v>&lt;1</v>
      </c>
      <c r="K107" s="240" t="str">
        <f>IF(ISNUMBER(inequalities_table_data!K105), IF(inequalities_table_data!K105=-999,"NA",IF(inequalities_table_data!K105&gt;99, "&gt;99", IF(inequalities_table_data!K105&lt;1, "&lt;1",inequalities_table_data!K105 ))), "-")</f>
        <v>&lt;1</v>
      </c>
      <c r="L107" s="242" t="str">
        <f>IF(ISNUMBER(inequalities_table_data!L105), IF(inequalities_table_data!L105=-999,"NA",IF(inequalities_table_data!L105&gt;99, "&gt;99", IF(inequalities_table_data!L105&lt;1, "&lt;1",inequalities_table_data!L105 ))), "-")</f>
        <v>-</v>
      </c>
      <c r="M107" s="240" t="str">
        <f>IF(ISNUMBER(inequalities_table_data!M105), IF(inequalities_table_data!M105=-999,"NA",IF(inequalities_table_data!M105&gt;99, "&gt;99", IF(inequalities_table_data!M105&lt;1, "&lt;1",inequalities_table_data!M105 ))), "-")</f>
        <v>-</v>
      </c>
      <c r="N107" s="240" t="str">
        <f>IF(ISNUMBER(inequalities_table_data!N105), IF(inequalities_table_data!N105=-999,"NA",IF(inequalities_table_data!N105&gt;99, "&gt;99", IF(inequalities_table_data!N105&lt;1, "&lt;1",inequalities_table_data!N105 ))), "-")</f>
        <v>-</v>
      </c>
      <c r="P107" s="347" t="str">
        <f>inequalities_table_data!P105</f>
        <v>Mongolia</v>
      </c>
      <c r="Q107" s="348">
        <f>inequalities_table_data!Q105</f>
        <v>2017</v>
      </c>
      <c r="R107" s="238" t="str">
        <f>inequalities_table_data!R105</f>
        <v>Richest</v>
      </c>
      <c r="S107" s="239" t="str">
        <f>IF(ISNUMBER(inequalities_table_data!S105), IF(inequalities_table_data!S105=-999,"NA",IF(inequalities_table_data!S105&gt;99, "&gt;99", IF(inequalities_table_data!S105&lt;1, "&lt;1",inequalities_table_data!S105 ))), "-")</f>
        <v>&gt;99</v>
      </c>
      <c r="T107" s="240" t="str">
        <f>IF(ISNUMBER(inequalities_table_data!T105), IF(inequalities_table_data!T105=-999,"NA",IF(inequalities_table_data!T105&gt;99, "&gt;99", IF(inequalities_table_data!T105&lt;1, "&lt;1",inequalities_table_data!T105 ))), "-")</f>
        <v>&lt;1</v>
      </c>
      <c r="U107" s="240" t="str">
        <f>IF(ISNUMBER(inequalities_table_data!U105), IF(inequalities_table_data!U105=-999,"NA",IF(inequalities_table_data!U105&gt;99, "&gt;99", IF(inequalities_table_data!U105&lt;1, "&lt;1",inequalities_table_data!U105 ))), "-")</f>
        <v>&lt;1</v>
      </c>
      <c r="V107" s="240" t="str">
        <f>IF(ISNUMBER(inequalities_table_data!V105), IF(inequalities_table_data!V105=-999,"NA",IF(inequalities_table_data!V105&gt;99, "&gt;99", IF(inequalities_table_data!V105&lt;1, "&lt;1",inequalities_table_data!V105 ))), "-")</f>
        <v>&lt;1</v>
      </c>
      <c r="W107" s="241">
        <f>IF(ISNUMBER(inequalities_table_data!W105), IF(inequalities_table_data!W105=-999,"NA",IF(inequalities_table_data!W105&gt;99, "&gt;99", IF(inequalities_table_data!W105&lt;1, "&lt;1",inequalities_table_data!W105 ))), "-")</f>
        <v>94.966520000000003</v>
      </c>
      <c r="X107" s="240">
        <f>IF(ISNUMBER(inequalities_table_data!X105), IF(inequalities_table_data!X105=-999,"NA",IF(inequalities_table_data!X105&gt;99, "&gt;99", IF(inequalities_table_data!X105&lt;1, "&lt;1",inequalities_table_data!X105 ))), "-")</f>
        <v>4.9460300000000004</v>
      </c>
      <c r="Y107" s="240" t="str">
        <f>IF(ISNUMBER(inequalities_table_data!Y105), IF(inequalities_table_data!Y105=-999,"NA",IF(inequalities_table_data!Y105&gt;99, "&gt;99", IF(inequalities_table_data!Y105&lt;1, "&lt;1",inequalities_table_data!Y105 ))), "-")</f>
        <v>&lt;1</v>
      </c>
      <c r="Z107" s="240" t="str">
        <f>IF(ISNUMBER(inequalities_table_data!Z105), IF(inequalities_table_data!Z105=-999,"NA",IF(inequalities_table_data!Z105&gt;99, "&gt;99", IF(inequalities_table_data!Z105&lt;1, "&lt;1",inequalities_table_data!Z105 ))), "-")</f>
        <v>&lt;1</v>
      </c>
      <c r="AA107" s="242">
        <f>IF(ISNUMBER(inequalities_table_data!AA105), IF(inequalities_table_data!AA105=-999,"NA",IF(inequalities_table_data!AA105&gt;99, "&gt;99", IF(inequalities_table_data!AA105&lt;1, "&lt;1",inequalities_table_data!AA105 ))), "-")</f>
        <v>97.331245422363281</v>
      </c>
      <c r="AB107" s="240" t="str">
        <f>IF(ISNUMBER(inequalities_table_data!AB105), IF(inequalities_table_data!AB105=-999,"NA",IF(inequalities_table_data!AB105&gt;99, "&gt;99", IF(inequalities_table_data!AB105&lt;1, "&lt;1",inequalities_table_data!AB105 ))), "-")</f>
        <v>&lt;1</v>
      </c>
      <c r="AC107" s="240">
        <f>IF(ISNUMBER(inequalities_table_data!AC105), IF(inequalities_table_data!AC105=-999,"NA",IF(inequalities_table_data!AC105&gt;99, "&gt;99", IF(inequalities_table_data!AC105&lt;1, "&lt;1",inequalities_table_data!AC105 ))), "-")</f>
        <v>1.998684287071228</v>
      </c>
    </row>
    <row r="108" x14ac:dyDescent="0.25">
      <c r="A108" s="347" t="str">
        <f>inequalities_table_data!A106</f>
        <v>Montenegro</v>
      </c>
      <c r="B108" s="348">
        <f>inequalities_table_data!B106</f>
        <v>2000</v>
      </c>
      <c r="C108" s="238" t="str">
        <f>inequalities_table_data!C106</f>
        <v>Poorest</v>
      </c>
      <c r="D108" s="239">
        <f>IF(ISNUMBER(inequalities_table_data!D106), IF(inequalities_table_data!D106=-999,"NA",IF(inequalities_table_data!D106&gt;99, "&gt;99", IF(inequalities_table_data!D106&lt;1, "&lt;1",inequalities_table_data!D106 ))), "-")</f>
        <v>92.132670000000005</v>
      </c>
      <c r="E108" s="240" t="str">
        <f>IF(ISNUMBER(inequalities_table_data!E106), IF(inequalities_table_data!E106=-999,"NA",IF(inequalities_table_data!E106&gt;99, "&gt;99", IF(inequalities_table_data!E106&lt;1, "&lt;1",inequalities_table_data!E106 ))), "-")</f>
        <v>&lt;1</v>
      </c>
      <c r="F108" s="240">
        <f>IF(ISNUMBER(inequalities_table_data!F106), IF(inequalities_table_data!F106=-999,"NA",IF(inequalities_table_data!F106&gt;99, "&gt;99", IF(inequalities_table_data!F106&lt;1, "&lt;1",inequalities_table_data!F106 ))), "-")</f>
        <v>5.2424000000000008</v>
      </c>
      <c r="G108" s="240">
        <f>IF(ISNUMBER(inequalities_table_data!G106), IF(inequalities_table_data!G106=-999,"NA",IF(inequalities_table_data!G106&gt;99, "&gt;99", IF(inequalities_table_data!G106&lt;1, "&lt;1",inequalities_table_data!G106 ))), "-")</f>
        <v>1.6517500000000001</v>
      </c>
      <c r="H108" s="241">
        <f>IF(ISNUMBER(inequalities_table_data!H106), IF(inequalities_table_data!H106=-999,"NA",IF(inequalities_table_data!H106&gt;99, "&gt;99", IF(inequalities_table_data!H106&lt;1, "&lt;1",inequalities_table_data!H106 ))), "-")</f>
        <v>93.072070000000011</v>
      </c>
      <c r="I108" s="240">
        <f>IF(ISNUMBER(inequalities_table_data!I106), IF(inequalities_table_data!I106=-999,"NA",IF(inequalities_table_data!I106&gt;99, "&gt;99", IF(inequalities_table_data!I106&lt;1, "&lt;1",inequalities_table_data!I106 ))), "-")</f>
        <v>2.31914</v>
      </c>
      <c r="J108" s="240">
        <f>IF(ISNUMBER(inequalities_table_data!J106), IF(inequalities_table_data!J106=-999,"NA",IF(inequalities_table_data!J106&gt;99, "&gt;99", IF(inequalities_table_data!J106&lt;1, "&lt;1",inequalities_table_data!J106 ))), "-")</f>
        <v>3.2991300000000003</v>
      </c>
      <c r="K108" s="240">
        <f>IF(ISNUMBER(inequalities_table_data!K106), IF(inequalities_table_data!K106=-999,"NA",IF(inequalities_table_data!K106&gt;99, "&gt;99", IF(inequalities_table_data!K106&lt;1, "&lt;1",inequalities_table_data!K106 ))), "-")</f>
        <v>1.3096700000000001</v>
      </c>
      <c r="L108" s="242" t="str">
        <f>IF(ISNUMBER(inequalities_table_data!L106), IF(inequalities_table_data!L106=-999,"NA",IF(inequalities_table_data!L106&gt;99, "&gt;99", IF(inequalities_table_data!L106&lt;1, "&lt;1",inequalities_table_data!L106 ))), "-")</f>
        <v>-</v>
      </c>
      <c r="M108" s="240" t="str">
        <f>IF(ISNUMBER(inequalities_table_data!M106), IF(inequalities_table_data!M106=-999,"NA",IF(inequalities_table_data!M106&gt;99, "&gt;99", IF(inequalities_table_data!M106&lt;1, "&lt;1",inequalities_table_data!M106 ))), "-")</f>
        <v>-</v>
      </c>
      <c r="N108" s="240" t="str">
        <f>IF(ISNUMBER(inequalities_table_data!N106), IF(inequalities_table_data!N106=-999,"NA",IF(inequalities_table_data!N106&gt;99, "&gt;99", IF(inequalities_table_data!N106&lt;1, "&lt;1",inequalities_table_data!N106 ))), "-")</f>
        <v>-</v>
      </c>
      <c r="P108" s="347" t="str">
        <f>inequalities_table_data!P106</f>
        <v>Montenegro</v>
      </c>
      <c r="Q108" s="348">
        <f>inequalities_table_data!Q106</f>
        <v>2017</v>
      </c>
      <c r="R108" s="238" t="str">
        <f>inequalities_table_data!R106</f>
        <v>Poorest</v>
      </c>
      <c r="S108" s="239">
        <f>IF(ISNUMBER(inequalities_table_data!S106), IF(inequalities_table_data!S106=-999,"NA",IF(inequalities_table_data!S106&gt;99, "&gt;99", IF(inequalities_table_data!S106&lt;1, "&lt;1",inequalities_table_data!S106 ))), "-")</f>
        <v>98.414720000000003</v>
      </c>
      <c r="T108" s="240">
        <f>IF(ISNUMBER(inequalities_table_data!T106), IF(inequalities_table_data!T106=-999,"NA",IF(inequalities_table_data!T106&gt;99, "&gt;99", IF(inequalities_table_data!T106&lt;1, "&lt;1",inequalities_table_data!T106 ))), "-")</f>
        <v>1.0395400000000001</v>
      </c>
      <c r="U108" s="240" t="str">
        <f>IF(ISNUMBER(inequalities_table_data!U106), IF(inequalities_table_data!U106=-999,"NA",IF(inequalities_table_data!U106&gt;99, "&gt;99", IF(inequalities_table_data!U106&lt;1, "&lt;1",inequalities_table_data!U106 ))), "-")</f>
        <v>&lt;1</v>
      </c>
      <c r="V108" s="240" t="str">
        <f>IF(ISNUMBER(inequalities_table_data!V106), IF(inequalities_table_data!V106=-999,"NA",IF(inequalities_table_data!V106&gt;99, "&gt;99", IF(inequalities_table_data!V106&lt;1, "&lt;1",inequalities_table_data!V106 ))), "-")</f>
        <v>&lt;1</v>
      </c>
      <c r="W108" s="241">
        <f>IF(ISNUMBER(inequalities_table_data!W106), IF(inequalities_table_data!W106=-999,"NA",IF(inequalities_table_data!W106&gt;99, "&gt;99", IF(inequalities_table_data!W106&lt;1, "&lt;1",inequalities_table_data!W106 ))), "-")</f>
        <v>84.914260000000013</v>
      </c>
      <c r="X108" s="240">
        <f>IF(ISNUMBER(inequalities_table_data!X106), IF(inequalities_table_data!X106=-999,"NA",IF(inequalities_table_data!X106&gt;99, "&gt;99", IF(inequalities_table_data!X106&lt;1, "&lt;1",inequalities_table_data!X106 ))), "-")</f>
        <v>2.1158700000000001</v>
      </c>
      <c r="Y108" s="240">
        <f>IF(ISNUMBER(inequalities_table_data!Y106), IF(inequalities_table_data!Y106=-999,"NA",IF(inequalities_table_data!Y106&gt;99, "&gt;99", IF(inequalities_table_data!Y106&lt;1, "&lt;1",inequalities_table_data!Y106 ))), "-")</f>
        <v>12.88076</v>
      </c>
      <c r="Z108" s="240" t="str">
        <f>IF(ISNUMBER(inequalities_table_data!Z106), IF(inequalities_table_data!Z106=-999,"NA",IF(inequalities_table_data!Z106&gt;99, "&gt;99", IF(inequalities_table_data!Z106&lt;1, "&lt;1",inequalities_table_data!Z106 ))), "-")</f>
        <v>&lt;1</v>
      </c>
      <c r="AA108" s="242" t="str">
        <f>IF(ISNUMBER(inequalities_table_data!AA106), IF(inequalities_table_data!AA106=-999,"NA",IF(inequalities_table_data!AA106&gt;99, "&gt;99", IF(inequalities_table_data!AA106&lt;1, "&lt;1",inequalities_table_data!AA106 ))), "-")</f>
        <v>-</v>
      </c>
      <c r="AB108" s="240" t="str">
        <f>IF(ISNUMBER(inequalities_table_data!AB106), IF(inequalities_table_data!AB106=-999,"NA",IF(inequalities_table_data!AB106&gt;99, "&gt;99", IF(inequalities_table_data!AB106&lt;1, "&lt;1",inequalities_table_data!AB106 ))), "-")</f>
        <v>-</v>
      </c>
      <c r="AC108" s="240" t="str">
        <f>IF(ISNUMBER(inequalities_table_data!AC106), IF(inequalities_table_data!AC106=-999,"NA",IF(inequalities_table_data!AC106&gt;99, "&gt;99", IF(inequalities_table_data!AC106&lt;1, "&lt;1",inequalities_table_data!AC106 ))), "-")</f>
        <v>-</v>
      </c>
    </row>
    <row r="109" x14ac:dyDescent="0.25">
      <c r="A109" s="347" t="str">
        <f>inequalities_table_data!A107</f>
        <v>Montenegro</v>
      </c>
      <c r="B109" s="348">
        <f>inequalities_table_data!B107</f>
        <v>2000</v>
      </c>
      <c r="C109" s="238" t="str">
        <f>inequalities_table_data!C107</f>
        <v>Richest</v>
      </c>
      <c r="D109" s="239" t="str">
        <f>IF(ISNUMBER(inequalities_table_data!D107), IF(inequalities_table_data!D107=-999,"NA",IF(inequalities_table_data!D107&gt;99, "&gt;99", IF(inequalities_table_data!D107&lt;1, "&lt;1",inequalities_table_data!D107 ))), "-")</f>
        <v>&gt;99</v>
      </c>
      <c r="E109" s="240" t="str">
        <f>IF(ISNUMBER(inequalities_table_data!E107), IF(inequalities_table_data!E107=-999,"NA",IF(inequalities_table_data!E107&gt;99, "&gt;99", IF(inequalities_table_data!E107&lt;1, "&lt;1",inequalities_table_data!E107 ))), "-")</f>
        <v>&lt;1</v>
      </c>
      <c r="F109" s="240" t="str">
        <f>IF(ISNUMBER(inequalities_table_data!F107), IF(inequalities_table_data!F107=-999,"NA",IF(inequalities_table_data!F107&gt;99, "&gt;99", IF(inequalities_table_data!F107&lt;1, "&lt;1",inequalities_table_data!F107 ))), "-")</f>
        <v>&lt;1</v>
      </c>
      <c r="G109" s="240" t="str">
        <f>IF(ISNUMBER(inequalities_table_data!G107), IF(inequalities_table_data!G107=-999,"NA",IF(inequalities_table_data!G107&gt;99, "&gt;99", IF(inequalities_table_data!G107&lt;1, "&lt;1",inequalities_table_data!G107 ))), "-")</f>
        <v>&lt;1</v>
      </c>
      <c r="H109" s="241" t="str">
        <f>IF(ISNUMBER(inequalities_table_data!H107), IF(inequalities_table_data!H107=-999,"NA",IF(inequalities_table_data!H107&gt;99, "&gt;99", IF(inequalities_table_data!H107&lt;1, "&lt;1",inequalities_table_data!H107 ))), "-")</f>
        <v>&gt;99</v>
      </c>
      <c r="I109" s="240" t="str">
        <f>IF(ISNUMBER(inequalities_table_data!I107), IF(inequalities_table_data!I107=-999,"NA",IF(inequalities_table_data!I107&gt;99, "&gt;99", IF(inequalities_table_data!I107&lt;1, "&lt;1",inequalities_table_data!I107 ))), "-")</f>
        <v>&lt;1</v>
      </c>
      <c r="J109" s="240" t="str">
        <f>IF(ISNUMBER(inequalities_table_data!J107), IF(inequalities_table_data!J107=-999,"NA",IF(inequalities_table_data!J107&gt;99, "&gt;99", IF(inequalities_table_data!J107&lt;1, "&lt;1",inequalities_table_data!J107 ))), "-")</f>
        <v>&lt;1</v>
      </c>
      <c r="K109" s="240" t="str">
        <f>IF(ISNUMBER(inequalities_table_data!K107), IF(inequalities_table_data!K107=-999,"NA",IF(inequalities_table_data!K107&gt;99, "&gt;99", IF(inequalities_table_data!K107&lt;1, "&lt;1",inequalities_table_data!K107 ))), "-")</f>
        <v>&lt;1</v>
      </c>
      <c r="L109" s="242" t="str">
        <f>IF(ISNUMBER(inequalities_table_data!L107), IF(inequalities_table_data!L107=-999,"NA",IF(inequalities_table_data!L107&gt;99, "&gt;99", IF(inequalities_table_data!L107&lt;1, "&lt;1",inequalities_table_data!L107 ))), "-")</f>
        <v>-</v>
      </c>
      <c r="M109" s="240" t="str">
        <f>IF(ISNUMBER(inequalities_table_data!M107), IF(inequalities_table_data!M107=-999,"NA",IF(inequalities_table_data!M107&gt;99, "&gt;99", IF(inequalities_table_data!M107&lt;1, "&lt;1",inequalities_table_data!M107 ))), "-")</f>
        <v>-</v>
      </c>
      <c r="N109" s="240" t="str">
        <f>IF(ISNUMBER(inequalities_table_data!N107), IF(inequalities_table_data!N107=-999,"NA",IF(inequalities_table_data!N107&gt;99, "&gt;99", IF(inequalities_table_data!N107&lt;1, "&lt;1",inequalities_table_data!N107 ))), "-")</f>
        <v>-</v>
      </c>
      <c r="P109" s="347" t="str">
        <f>inequalities_table_data!P107</f>
        <v>Montenegro</v>
      </c>
      <c r="Q109" s="348">
        <f>inequalities_table_data!Q107</f>
        <v>2017</v>
      </c>
      <c r="R109" s="238" t="str">
        <f>inequalities_table_data!R107</f>
        <v>Richest</v>
      </c>
      <c r="S109" s="239" t="str">
        <f>IF(ISNUMBER(inequalities_table_data!S107), IF(inequalities_table_data!S107=-999,"NA",IF(inequalities_table_data!S107&gt;99, "&gt;99", IF(inequalities_table_data!S107&lt;1, "&lt;1",inequalities_table_data!S107 ))), "-")</f>
        <v>&gt;99</v>
      </c>
      <c r="T109" s="240" t="str">
        <f>IF(ISNUMBER(inequalities_table_data!T107), IF(inequalities_table_data!T107=-999,"NA",IF(inequalities_table_data!T107&gt;99, "&gt;99", IF(inequalities_table_data!T107&lt;1, "&lt;1",inequalities_table_data!T107 ))), "-")</f>
        <v>&lt;1</v>
      </c>
      <c r="U109" s="240" t="str">
        <f>IF(ISNUMBER(inequalities_table_data!U107), IF(inequalities_table_data!U107=-999,"NA",IF(inequalities_table_data!U107&gt;99, "&gt;99", IF(inequalities_table_data!U107&lt;1, "&lt;1",inequalities_table_data!U107 ))), "-")</f>
        <v>&lt;1</v>
      </c>
      <c r="V109" s="240" t="str">
        <f>IF(ISNUMBER(inequalities_table_data!V107), IF(inequalities_table_data!V107=-999,"NA",IF(inequalities_table_data!V107&gt;99, "&gt;99", IF(inequalities_table_data!V107&lt;1, "&lt;1",inequalities_table_data!V107 ))), "-")</f>
        <v>&lt;1</v>
      </c>
      <c r="W109" s="241" t="str">
        <f>IF(ISNUMBER(inequalities_table_data!W107), IF(inequalities_table_data!W107=-999,"NA",IF(inequalities_table_data!W107&gt;99, "&gt;99", IF(inequalities_table_data!W107&lt;1, "&lt;1",inequalities_table_data!W107 ))), "-")</f>
        <v>&gt;99</v>
      </c>
      <c r="X109" s="240" t="str">
        <f>IF(ISNUMBER(inequalities_table_data!X107), IF(inequalities_table_data!X107=-999,"NA",IF(inequalities_table_data!X107&gt;99, "&gt;99", IF(inequalities_table_data!X107&lt;1, "&lt;1",inequalities_table_data!X107 ))), "-")</f>
        <v>&lt;1</v>
      </c>
      <c r="Y109" s="240" t="str">
        <f>IF(ISNUMBER(inequalities_table_data!Y107), IF(inequalities_table_data!Y107=-999,"NA",IF(inequalities_table_data!Y107&gt;99, "&gt;99", IF(inequalities_table_data!Y107&lt;1, "&lt;1",inequalities_table_data!Y107 ))), "-")</f>
        <v>&lt;1</v>
      </c>
      <c r="Z109" s="240" t="str">
        <f>IF(ISNUMBER(inequalities_table_data!Z107), IF(inequalities_table_data!Z107=-999,"NA",IF(inequalities_table_data!Z107&gt;99, "&gt;99", IF(inequalities_table_data!Z107&lt;1, "&lt;1",inequalities_table_data!Z107 ))), "-")</f>
        <v>&lt;1</v>
      </c>
      <c r="AA109" s="242" t="str">
        <f>IF(ISNUMBER(inequalities_table_data!AA107), IF(inequalities_table_data!AA107=-999,"NA",IF(inequalities_table_data!AA107&gt;99, "&gt;99", IF(inequalities_table_data!AA107&lt;1, "&lt;1",inequalities_table_data!AA107 ))), "-")</f>
        <v>-</v>
      </c>
      <c r="AB109" s="240" t="str">
        <f>IF(ISNUMBER(inequalities_table_data!AB107), IF(inequalities_table_data!AB107=-999,"NA",IF(inequalities_table_data!AB107&gt;99, "&gt;99", IF(inequalities_table_data!AB107&lt;1, "&lt;1",inequalities_table_data!AB107 ))), "-")</f>
        <v>-</v>
      </c>
      <c r="AC109" s="240" t="str">
        <f>IF(ISNUMBER(inequalities_table_data!AC107), IF(inequalities_table_data!AC107=-999,"NA",IF(inequalities_table_data!AC107&gt;99, "&gt;99", IF(inequalities_table_data!AC107&lt;1, "&lt;1",inequalities_table_data!AC107 ))), "-")</f>
        <v>-</v>
      </c>
    </row>
    <row r="110" x14ac:dyDescent="0.25">
      <c r="A110" s="347" t="str">
        <f>inequalities_table_data!A108</f>
        <v>Mozambique</v>
      </c>
      <c r="B110" s="348">
        <f>inequalities_table_data!B108</f>
        <v>2000</v>
      </c>
      <c r="C110" s="238" t="str">
        <f>inequalities_table_data!C108</f>
        <v>Poorest</v>
      </c>
      <c r="D110" s="239">
        <f>IF(ISNUMBER(inequalities_table_data!D108), IF(inequalities_table_data!D108=-999,"NA",IF(inequalities_table_data!D108&gt;99, "&gt;99", IF(inequalities_table_data!D108&lt;1, "&lt;1",inequalities_table_data!D108 ))), "-")</f>
        <v>13.53138</v>
      </c>
      <c r="E110" s="240">
        <f>IF(ISNUMBER(inequalities_table_data!E108), IF(inequalities_table_data!E108=-999,"NA",IF(inequalities_table_data!E108&gt;99, "&gt;99", IF(inequalities_table_data!E108&lt;1, "&lt;1",inequalities_table_data!E108 ))), "-")</f>
        <v>5.7913200000000007</v>
      </c>
      <c r="F110" s="240">
        <f>IF(ISNUMBER(inequalities_table_data!F108), IF(inequalities_table_data!F108=-999,"NA",IF(inequalities_table_data!F108&gt;99, "&gt;99", IF(inequalities_table_data!F108&lt;1, "&lt;1",inequalities_table_data!F108 ))), "-")</f>
        <v>61.759140000000002</v>
      </c>
      <c r="G110" s="240">
        <f>IF(ISNUMBER(inequalities_table_data!G108), IF(inequalities_table_data!G108=-999,"NA",IF(inequalities_table_data!G108&gt;99, "&gt;99", IF(inequalities_table_data!G108&lt;1, "&lt;1",inequalities_table_data!G108 ))), "-")</f>
        <v>18.91816</v>
      </c>
      <c r="H110" s="241">
        <f>IF(ISNUMBER(inequalities_table_data!H108), IF(inequalities_table_data!H108=-999,"NA",IF(inequalities_table_data!H108&gt;99, "&gt;99", IF(inequalities_table_data!H108&lt;1, "&lt;1",inequalities_table_data!H108 ))), "-")</f>
        <v>11.051450000000001</v>
      </c>
      <c r="I110" s="240">
        <f>IF(ISNUMBER(inequalities_table_data!I108), IF(inequalities_table_data!I108=-999,"NA",IF(inequalities_table_data!I108&gt;99, "&gt;99", IF(inequalities_table_data!I108&lt;1, "&lt;1",inequalities_table_data!I108 ))), "-")</f>
        <v>2.0053300000000003</v>
      </c>
      <c r="J110" s="240">
        <f>IF(ISNUMBER(inequalities_table_data!J108), IF(inequalities_table_data!J108=-999,"NA",IF(inequalities_table_data!J108&gt;99, "&gt;99", IF(inequalities_table_data!J108&lt;1, "&lt;1",inequalities_table_data!J108 ))), "-")</f>
        <v>21.438580000000002</v>
      </c>
      <c r="K110" s="240">
        <f>IF(ISNUMBER(inequalities_table_data!K108), IF(inequalities_table_data!K108=-999,"NA",IF(inequalities_table_data!K108&gt;99, "&gt;99", IF(inequalities_table_data!K108&lt;1, "&lt;1",inequalities_table_data!K108 ))), "-")</f>
        <v>65.504640000000009</v>
      </c>
      <c r="L110" s="242" t="str">
        <f>IF(ISNUMBER(inequalities_table_data!L108), IF(inequalities_table_data!L108=-999,"NA",IF(inequalities_table_data!L108&gt;99, "&gt;99", IF(inequalities_table_data!L108&lt;1, "&lt;1",inequalities_table_data!L108 ))), "-")</f>
        <v>-</v>
      </c>
      <c r="M110" s="240" t="str">
        <f>IF(ISNUMBER(inequalities_table_data!M108), IF(inequalities_table_data!M108=-999,"NA",IF(inequalities_table_data!M108&gt;99, "&gt;99", IF(inequalities_table_data!M108&lt;1, "&lt;1",inequalities_table_data!M108 ))), "-")</f>
        <v>-</v>
      </c>
      <c r="N110" s="240" t="str">
        <f>IF(ISNUMBER(inequalities_table_data!N108), IF(inequalities_table_data!N108=-999,"NA",IF(inequalities_table_data!N108&gt;99, "&gt;99", IF(inequalities_table_data!N108&lt;1, "&lt;1",inequalities_table_data!N108 ))), "-")</f>
        <v>-</v>
      </c>
      <c r="P110" s="347" t="str">
        <f>inequalities_table_data!P108</f>
        <v>Mozambique</v>
      </c>
      <c r="Q110" s="348">
        <f>inequalities_table_data!Q108</f>
        <v>2017</v>
      </c>
      <c r="R110" s="238" t="str">
        <f>inequalities_table_data!R108</f>
        <v>Poorest</v>
      </c>
      <c r="S110" s="239">
        <f>IF(ISNUMBER(inequalities_table_data!S108), IF(inequalities_table_data!S108=-999,"NA",IF(inequalities_table_data!S108&gt;99, "&gt;99", IF(inequalities_table_data!S108&lt;1, "&lt;1",inequalities_table_data!S108 ))), "-")</f>
        <v>34.290960000000005</v>
      </c>
      <c r="T110" s="240">
        <f>IF(ISNUMBER(inequalities_table_data!T108), IF(inequalities_table_data!T108=-999,"NA",IF(inequalities_table_data!T108&gt;99, "&gt;99", IF(inequalities_table_data!T108&lt;1, "&lt;1",inequalities_table_data!T108 ))), "-")</f>
        <v>14.676260000000001</v>
      </c>
      <c r="U110" s="240">
        <f>IF(ISNUMBER(inequalities_table_data!U108), IF(inequalities_table_data!U108=-999,"NA",IF(inequalities_table_data!U108&gt;99, "&gt;99", IF(inequalities_table_data!U108&lt;1, "&lt;1",inequalities_table_data!U108 ))), "-")</f>
        <v>30.470100000000002</v>
      </c>
      <c r="V110" s="240">
        <f>IF(ISNUMBER(inequalities_table_data!V108), IF(inequalities_table_data!V108=-999,"NA",IF(inequalities_table_data!V108&gt;99, "&gt;99", IF(inequalities_table_data!V108&lt;1, "&lt;1",inequalities_table_data!V108 ))), "-")</f>
        <v>20.56268</v>
      </c>
      <c r="W110" s="241">
        <f>IF(ISNUMBER(inequalities_table_data!W108), IF(inequalities_table_data!W108=-999,"NA",IF(inequalities_table_data!W108&gt;99, "&gt;99", IF(inequalities_table_data!W108&lt;1, "&lt;1",inequalities_table_data!W108 ))), "-")</f>
        <v>8.1970500000000008</v>
      </c>
      <c r="X110" s="240">
        <f>IF(ISNUMBER(inequalities_table_data!X108), IF(inequalities_table_data!X108=-999,"NA",IF(inequalities_table_data!X108&gt;99, "&gt;99", IF(inequalities_table_data!X108&lt;1, "&lt;1",inequalities_table_data!X108 ))), "-")</f>
        <v>1.4873900000000002</v>
      </c>
      <c r="Y110" s="240">
        <f>IF(ISNUMBER(inequalities_table_data!Y108), IF(inequalities_table_data!Y108=-999,"NA",IF(inequalities_table_data!Y108&gt;99, "&gt;99", IF(inequalities_table_data!Y108&lt;1, "&lt;1",inequalities_table_data!Y108 ))), "-")</f>
        <v>40.202430000000007</v>
      </c>
      <c r="Z110" s="240">
        <f>IF(ISNUMBER(inequalities_table_data!Z108), IF(inequalities_table_data!Z108=-999,"NA",IF(inequalities_table_data!Z108&gt;99, "&gt;99", IF(inequalities_table_data!Z108&lt;1, "&lt;1",inequalities_table_data!Z108 ))), "-")</f>
        <v>50.113130000000005</v>
      </c>
      <c r="AA110" s="242" t="str">
        <f>IF(ISNUMBER(inequalities_table_data!AA108), IF(inequalities_table_data!AA108=-999,"NA",IF(inequalities_table_data!AA108&gt;99, "&gt;99", IF(inequalities_table_data!AA108&lt;1, "&lt;1",inequalities_table_data!AA108 ))), "-")</f>
        <v>-</v>
      </c>
      <c r="AB110" s="240" t="str">
        <f>IF(ISNUMBER(inequalities_table_data!AB108), IF(inequalities_table_data!AB108=-999,"NA",IF(inequalities_table_data!AB108&gt;99, "&gt;99", IF(inequalities_table_data!AB108&lt;1, "&lt;1",inequalities_table_data!AB108 ))), "-")</f>
        <v>-</v>
      </c>
      <c r="AC110" s="240" t="str">
        <f>IF(ISNUMBER(inequalities_table_data!AC108), IF(inequalities_table_data!AC108=-999,"NA",IF(inequalities_table_data!AC108&gt;99, "&gt;99", IF(inequalities_table_data!AC108&lt;1, "&lt;1",inequalities_table_data!AC108 ))), "-")</f>
        <v>-</v>
      </c>
    </row>
    <row r="111" x14ac:dyDescent="0.25">
      <c r="A111" s="347" t="str">
        <f>inequalities_table_data!A109</f>
        <v>Mozambique</v>
      </c>
      <c r="B111" s="348">
        <f>inequalities_table_data!B109</f>
        <v>2000</v>
      </c>
      <c r="C111" s="238" t="str">
        <f>inequalities_table_data!C109</f>
        <v>Richest</v>
      </c>
      <c r="D111" s="239">
        <f>IF(ISNUMBER(inequalities_table_data!D109), IF(inequalities_table_data!D109=-999,"NA",IF(inequalities_table_data!D109&gt;99, "&gt;99", IF(inequalities_table_data!D109&lt;1, "&lt;1",inequalities_table_data!D109 ))), "-")</f>
        <v>79.561670000000007</v>
      </c>
      <c r="E111" s="240">
        <f>IF(ISNUMBER(inequalities_table_data!E109), IF(inequalities_table_data!E109=-999,"NA",IF(inequalities_table_data!E109&gt;99, "&gt;99", IF(inequalities_table_data!E109&lt;1, "&lt;1",inequalities_table_data!E109 ))), "-")</f>
        <v>4.3113300000000008</v>
      </c>
      <c r="F111" s="240">
        <f>IF(ISNUMBER(inequalities_table_data!F109), IF(inequalities_table_data!F109=-999,"NA",IF(inequalities_table_data!F109&gt;99, "&gt;99", IF(inequalities_table_data!F109&lt;1, "&lt;1",inequalities_table_data!F109 ))), "-")</f>
        <v>14.584490000000001</v>
      </c>
      <c r="G111" s="240">
        <f>IF(ISNUMBER(inequalities_table_data!G109), IF(inequalities_table_data!G109=-999,"NA",IF(inequalities_table_data!G109&gt;99, "&gt;99", IF(inequalities_table_data!G109&lt;1, "&lt;1",inequalities_table_data!G109 ))), "-")</f>
        <v>1.54251</v>
      </c>
      <c r="H111" s="241">
        <f>IF(ISNUMBER(inequalities_table_data!H109), IF(inequalities_table_data!H109=-999,"NA",IF(inequalities_table_data!H109&gt;99, "&gt;99", IF(inequalities_table_data!H109&lt;1, "&lt;1",inequalities_table_data!H109 ))), "-")</f>
        <v>42.309410000000007</v>
      </c>
      <c r="I111" s="240">
        <f>IF(ISNUMBER(inequalities_table_data!I109), IF(inequalities_table_data!I109=-999,"NA",IF(inequalities_table_data!I109&gt;99, "&gt;99", IF(inequalities_table_data!I109&lt;1, "&lt;1",inequalities_table_data!I109 ))), "-")</f>
        <v>7.8437200000000002</v>
      </c>
      <c r="J111" s="240">
        <f>IF(ISNUMBER(inequalities_table_data!J109), IF(inequalities_table_data!J109=-999,"NA",IF(inequalities_table_data!J109&gt;99, "&gt;99", IF(inequalities_table_data!J109&lt;1, "&lt;1",inequalities_table_data!J109 ))), "-")</f>
        <v>44.772580000000005</v>
      </c>
      <c r="K111" s="240">
        <f>IF(ISNUMBER(inequalities_table_data!K109), IF(inequalities_table_data!K109=-999,"NA",IF(inequalities_table_data!K109&gt;99, "&gt;99", IF(inequalities_table_data!K109&lt;1, "&lt;1",inequalities_table_data!K109 ))), "-")</f>
        <v>5.0742900000000004</v>
      </c>
      <c r="L111" s="242" t="str">
        <f>IF(ISNUMBER(inequalities_table_data!L109), IF(inequalities_table_data!L109=-999,"NA",IF(inequalities_table_data!L109&gt;99, "&gt;99", IF(inequalities_table_data!L109&lt;1, "&lt;1",inequalities_table_data!L109 ))), "-")</f>
        <v>-</v>
      </c>
      <c r="M111" s="240" t="str">
        <f>IF(ISNUMBER(inequalities_table_data!M109), IF(inequalities_table_data!M109=-999,"NA",IF(inequalities_table_data!M109&gt;99, "&gt;99", IF(inequalities_table_data!M109&lt;1, "&lt;1",inequalities_table_data!M109 ))), "-")</f>
        <v>-</v>
      </c>
      <c r="N111" s="240" t="str">
        <f>IF(ISNUMBER(inequalities_table_data!N109), IF(inequalities_table_data!N109=-999,"NA",IF(inequalities_table_data!N109&gt;99, "&gt;99", IF(inequalities_table_data!N109&lt;1, "&lt;1",inequalities_table_data!N109 ))), "-")</f>
        <v>-</v>
      </c>
      <c r="P111" s="347" t="str">
        <f>inequalities_table_data!P109</f>
        <v>Mozambique</v>
      </c>
      <c r="Q111" s="348">
        <f>inequalities_table_data!Q109</f>
        <v>2017</v>
      </c>
      <c r="R111" s="238" t="str">
        <f>inequalities_table_data!R109</f>
        <v>Richest</v>
      </c>
      <c r="S111" s="239">
        <f>IF(ISNUMBER(inequalities_table_data!S109), IF(inequalities_table_data!S109=-999,"NA",IF(inequalities_table_data!S109&gt;99, "&gt;99", IF(inequalities_table_data!S109&lt;1, "&lt;1",inequalities_table_data!S109 ))), "-")</f>
        <v>93.682760000000002</v>
      </c>
      <c r="T111" s="240">
        <f>IF(ISNUMBER(inequalities_table_data!T109), IF(inequalities_table_data!T109=-999,"NA",IF(inequalities_table_data!T109&gt;99, "&gt;99", IF(inequalities_table_data!T109&lt;1, "&lt;1",inequalities_table_data!T109 ))), "-")</f>
        <v>5.07653</v>
      </c>
      <c r="U111" s="240">
        <f>IF(ISNUMBER(inequalities_table_data!U109), IF(inequalities_table_data!U109=-999,"NA",IF(inequalities_table_data!U109&gt;99, "&gt;99", IF(inequalities_table_data!U109&lt;1, "&lt;1",inequalities_table_data!U109 ))), "-")</f>
        <v>1.2407100000000002</v>
      </c>
      <c r="V111" s="240" t="str">
        <f>IF(ISNUMBER(inequalities_table_data!V109), IF(inequalities_table_data!V109=-999,"NA",IF(inequalities_table_data!V109&gt;99, "&gt;99", IF(inequalities_table_data!V109&lt;1, "&lt;1",inequalities_table_data!V109 ))), "-")</f>
        <v>&lt;1</v>
      </c>
      <c r="W111" s="241">
        <f>IF(ISNUMBER(inequalities_table_data!W109), IF(inequalities_table_data!W109=-999,"NA",IF(inequalities_table_data!W109&gt;99, "&gt;99", IF(inequalities_table_data!W109&lt;1, "&lt;1",inequalities_table_data!W109 ))), "-")</f>
        <v>75.355410000000006</v>
      </c>
      <c r="X111" s="240">
        <f>IF(ISNUMBER(inequalities_table_data!X109), IF(inequalities_table_data!X109=-999,"NA",IF(inequalities_table_data!X109&gt;99, "&gt;99", IF(inequalities_table_data!X109&lt;1, "&lt;1",inequalities_table_data!X109 ))), "-")</f>
        <v>13.9701</v>
      </c>
      <c r="Y111" s="240">
        <f>IF(ISNUMBER(inequalities_table_data!Y109), IF(inequalities_table_data!Y109=-999,"NA",IF(inequalities_table_data!Y109&gt;99, "&gt;99", IF(inequalities_table_data!Y109&lt;1, "&lt;1",inequalities_table_data!Y109 ))), "-")</f>
        <v>9.9224600000000009</v>
      </c>
      <c r="Z111" s="240" t="str">
        <f>IF(ISNUMBER(inequalities_table_data!Z109), IF(inequalities_table_data!Z109=-999,"NA",IF(inequalities_table_data!Z109&gt;99, "&gt;99", IF(inequalities_table_data!Z109&lt;1, "&lt;1",inequalities_table_data!Z109 ))), "-")</f>
        <v>&lt;1</v>
      </c>
      <c r="AA111" s="242" t="str">
        <f>IF(ISNUMBER(inequalities_table_data!AA109), IF(inequalities_table_data!AA109=-999,"NA",IF(inequalities_table_data!AA109&gt;99, "&gt;99", IF(inequalities_table_data!AA109&lt;1, "&lt;1",inequalities_table_data!AA109 ))), "-")</f>
        <v>-</v>
      </c>
      <c r="AB111" s="240" t="str">
        <f>IF(ISNUMBER(inequalities_table_data!AB109), IF(inequalities_table_data!AB109=-999,"NA",IF(inequalities_table_data!AB109&gt;99, "&gt;99", IF(inequalities_table_data!AB109&lt;1, "&lt;1",inequalities_table_data!AB109 ))), "-")</f>
        <v>-</v>
      </c>
      <c r="AC111" s="240" t="str">
        <f>IF(ISNUMBER(inequalities_table_data!AC109), IF(inequalities_table_data!AC109=-999,"NA",IF(inequalities_table_data!AC109&gt;99, "&gt;99", IF(inequalities_table_data!AC109&lt;1, "&lt;1",inequalities_table_data!AC109 ))), "-")</f>
        <v>-</v>
      </c>
    </row>
    <row r="112" x14ac:dyDescent="0.25">
      <c r="A112" s="347" t="str">
        <f>inequalities_table_data!A110</f>
        <v>Namibia</v>
      </c>
      <c r="B112" s="348">
        <f>inequalities_table_data!B110</f>
        <v>2000</v>
      </c>
      <c r="C112" s="238" t="str">
        <f>inequalities_table_data!C110</f>
        <v>Poorest</v>
      </c>
      <c r="D112" s="239">
        <f>IF(ISNUMBER(inequalities_table_data!D110), IF(inequalities_table_data!D110=-999,"NA",IF(inequalities_table_data!D110&gt;99, "&gt;99", IF(inequalities_table_data!D110&lt;1, "&lt;1",inequalities_table_data!D110 ))), "-")</f>
        <v>53.428620000000002</v>
      </c>
      <c r="E112" s="240">
        <f>IF(ISNUMBER(inequalities_table_data!E110), IF(inequalities_table_data!E110=-999,"NA",IF(inequalities_table_data!E110&gt;99, "&gt;99", IF(inequalities_table_data!E110&lt;1, "&lt;1",inequalities_table_data!E110 ))), "-")</f>
        <v>10.879150000000001</v>
      </c>
      <c r="F112" s="240">
        <f>IF(ISNUMBER(inequalities_table_data!F110), IF(inequalities_table_data!F110=-999,"NA",IF(inequalities_table_data!F110&gt;99, "&gt;99", IF(inequalities_table_data!F110&lt;1, "&lt;1",inequalities_table_data!F110 ))), "-")</f>
        <v>17.919260000000001</v>
      </c>
      <c r="G112" s="240">
        <f>IF(ISNUMBER(inequalities_table_data!G110), IF(inequalities_table_data!G110=-999,"NA",IF(inequalities_table_data!G110&gt;99, "&gt;99", IF(inequalities_table_data!G110&lt;1, "&lt;1",inequalities_table_data!G110 ))), "-")</f>
        <v>17.772970000000001</v>
      </c>
      <c r="H112" s="241">
        <f>IF(ISNUMBER(inequalities_table_data!H110), IF(inequalities_table_data!H110=-999,"NA",IF(inequalities_table_data!H110&gt;99, "&gt;99", IF(inequalities_table_data!H110&lt;1, "&lt;1",inequalities_table_data!H110 ))), "-")</f>
        <v>1.1318300000000001</v>
      </c>
      <c r="I112" s="240" t="str">
        <f>IF(ISNUMBER(inequalities_table_data!I110), IF(inequalities_table_data!I110=-999,"NA",IF(inequalities_table_data!I110&gt;99, "&gt;99", IF(inequalities_table_data!I110&lt;1, "&lt;1",inequalities_table_data!I110 ))), "-")</f>
        <v>&lt;1</v>
      </c>
      <c r="J112" s="240">
        <f>IF(ISNUMBER(inequalities_table_data!J110), IF(inequalities_table_data!J110=-999,"NA",IF(inequalities_table_data!J110&gt;99, "&gt;99", IF(inequalities_table_data!J110&lt;1, "&lt;1",inequalities_table_data!J110 ))), "-")</f>
        <v>2.9745400000000002</v>
      </c>
      <c r="K112" s="240">
        <f>IF(ISNUMBER(inequalities_table_data!K110), IF(inequalities_table_data!K110=-999,"NA",IF(inequalities_table_data!K110&gt;99, "&gt;99", IF(inequalities_table_data!K110&lt;1, "&lt;1",inequalities_table_data!K110 ))), "-")</f>
        <v>95.295030000000011</v>
      </c>
      <c r="L112" s="242" t="str">
        <f>IF(ISNUMBER(inequalities_table_data!L110), IF(inequalities_table_data!L110=-999,"NA",IF(inequalities_table_data!L110&gt;99, "&gt;99", IF(inequalities_table_data!L110&lt;1, "&lt;1",inequalities_table_data!L110 ))), "-")</f>
        <v>-</v>
      </c>
      <c r="M112" s="240" t="str">
        <f>IF(ISNUMBER(inequalities_table_data!M110), IF(inequalities_table_data!M110=-999,"NA",IF(inequalities_table_data!M110&gt;99, "&gt;99", IF(inequalities_table_data!M110&lt;1, "&lt;1",inequalities_table_data!M110 ))), "-")</f>
        <v>-</v>
      </c>
      <c r="N112" s="240" t="str">
        <f>IF(ISNUMBER(inequalities_table_data!N110), IF(inequalities_table_data!N110=-999,"NA",IF(inequalities_table_data!N110&gt;99, "&gt;99", IF(inequalities_table_data!N110&lt;1, "&lt;1",inequalities_table_data!N110 ))), "-")</f>
        <v>-</v>
      </c>
      <c r="P112" s="347" t="str">
        <f>inequalities_table_data!P110</f>
        <v>Namibia</v>
      </c>
      <c r="Q112" s="348">
        <f>inequalities_table_data!Q110</f>
        <v>2017</v>
      </c>
      <c r="R112" s="238" t="str">
        <f>inequalities_table_data!R110</f>
        <v>Poorest</v>
      </c>
      <c r="S112" s="239">
        <f>IF(ISNUMBER(inequalities_table_data!S110), IF(inequalities_table_data!S110=-999,"NA",IF(inequalities_table_data!S110&gt;99, "&gt;99", IF(inequalities_table_data!S110&lt;1, "&lt;1",inequalities_table_data!S110 ))), "-")</f>
        <v>57.492560000000005</v>
      </c>
      <c r="T112" s="240">
        <f>IF(ISNUMBER(inequalities_table_data!T110), IF(inequalities_table_data!T110=-999,"NA",IF(inequalities_table_data!T110&gt;99, "&gt;99", IF(inequalities_table_data!T110&lt;1, "&lt;1",inequalities_table_data!T110 ))), "-")</f>
        <v>11.706650000000002</v>
      </c>
      <c r="U112" s="240">
        <f>IF(ISNUMBER(inequalities_table_data!U110), IF(inequalities_table_data!U110=-999,"NA",IF(inequalities_table_data!U110&gt;99, "&gt;99", IF(inequalities_table_data!U110&lt;1, "&lt;1",inequalities_table_data!U110 ))), "-")</f>
        <v>15.878670000000001</v>
      </c>
      <c r="V112" s="240">
        <f>IF(ISNUMBER(inequalities_table_data!V110), IF(inequalities_table_data!V110=-999,"NA",IF(inequalities_table_data!V110&gt;99, "&gt;99", IF(inequalities_table_data!V110&lt;1, "&lt;1",inequalities_table_data!V110 ))), "-")</f>
        <v>14.922120000000001</v>
      </c>
      <c r="W112" s="241">
        <f>IF(ISNUMBER(inequalities_table_data!W110), IF(inequalities_table_data!W110=-999,"NA",IF(inequalities_table_data!W110&gt;99, "&gt;99", IF(inequalities_table_data!W110&lt;1, "&lt;1",inequalities_table_data!W110 ))), "-")</f>
        <v>3.7830100000000004</v>
      </c>
      <c r="X112" s="240">
        <f>IF(ISNUMBER(inequalities_table_data!X110), IF(inequalities_table_data!X110=-999,"NA",IF(inequalities_table_data!X110&gt;99, "&gt;99", IF(inequalities_table_data!X110&lt;1, "&lt;1",inequalities_table_data!X110 ))), "-")</f>
        <v>2.00075</v>
      </c>
      <c r="Y112" s="240">
        <f>IF(ISNUMBER(inequalities_table_data!Y110), IF(inequalities_table_data!Y110=-999,"NA",IF(inequalities_table_data!Y110&gt;99, "&gt;99", IF(inequalities_table_data!Y110&lt;1, "&lt;1",inequalities_table_data!Y110 ))), "-")</f>
        <v>1.9551900000000002</v>
      </c>
      <c r="Z112" s="240">
        <f>IF(ISNUMBER(inequalities_table_data!Z110), IF(inequalities_table_data!Z110=-999,"NA",IF(inequalities_table_data!Z110&gt;99, "&gt;99", IF(inequalities_table_data!Z110&lt;1, "&lt;1",inequalities_table_data!Z110 ))), "-")</f>
        <v>92.261050000000012</v>
      </c>
      <c r="AA112" s="242">
        <f>IF(ISNUMBER(inequalities_table_data!AA110), IF(inequalities_table_data!AA110=-999,"NA",IF(inequalities_table_data!AA110&gt;99, "&gt;99", IF(inequalities_table_data!AA110&lt;1, "&lt;1",inequalities_table_data!AA110 ))), "-")</f>
        <v>17.281099319458008</v>
      </c>
      <c r="AB112" s="240">
        <f>IF(ISNUMBER(inequalities_table_data!AB110), IF(inequalities_table_data!AB110=-999,"NA",IF(inequalities_table_data!AB110&gt;99, "&gt;99", IF(inequalities_table_data!AB110&lt;1, "&lt;1",inequalities_table_data!AB110 ))), "-")</f>
        <v>59.903171539306641</v>
      </c>
      <c r="AC112" s="240">
        <f>IF(ISNUMBER(inequalities_table_data!AC110), IF(inequalities_table_data!AC110=-999,"NA",IF(inequalities_table_data!AC110&gt;99, "&gt;99", IF(inequalities_table_data!AC110&lt;1, "&lt;1",inequalities_table_data!AC110 ))), "-")</f>
        <v>22.815729141235352</v>
      </c>
    </row>
    <row r="113" x14ac:dyDescent="0.25">
      <c r="A113" s="347" t="str">
        <f>inequalities_table_data!A111</f>
        <v>Namibia</v>
      </c>
      <c r="B113" s="348">
        <f>inequalities_table_data!B111</f>
        <v>2000</v>
      </c>
      <c r="C113" s="238" t="str">
        <f>inequalities_table_data!C111</f>
        <v>Richest</v>
      </c>
      <c r="D113" s="239" t="str">
        <f>IF(ISNUMBER(inequalities_table_data!D111), IF(inequalities_table_data!D111=-999,"NA",IF(inequalities_table_data!D111&gt;99, "&gt;99", IF(inequalities_table_data!D111&lt;1, "&lt;1",inequalities_table_data!D111 ))), "-")</f>
        <v>&gt;99</v>
      </c>
      <c r="E113" s="240" t="str">
        <f>IF(ISNUMBER(inequalities_table_data!E111), IF(inequalities_table_data!E111=-999,"NA",IF(inequalities_table_data!E111&gt;99, "&gt;99", IF(inequalities_table_data!E111&lt;1, "&lt;1",inequalities_table_data!E111 ))), "-")</f>
        <v>&lt;1</v>
      </c>
      <c r="F113" s="240" t="str">
        <f>IF(ISNUMBER(inequalities_table_data!F111), IF(inequalities_table_data!F111=-999,"NA",IF(inequalities_table_data!F111&gt;99, "&gt;99", IF(inequalities_table_data!F111&lt;1, "&lt;1",inequalities_table_data!F111 ))), "-")</f>
        <v>&lt;1</v>
      </c>
      <c r="G113" s="240" t="str">
        <f>IF(ISNUMBER(inequalities_table_data!G111), IF(inequalities_table_data!G111=-999,"NA",IF(inequalities_table_data!G111&gt;99, "&gt;99", IF(inequalities_table_data!G111&lt;1, "&lt;1",inequalities_table_data!G111 ))), "-")</f>
        <v>&lt;1</v>
      </c>
      <c r="H113" s="241">
        <f>IF(ISNUMBER(inequalities_table_data!H111), IF(inequalities_table_data!H111=-999,"NA",IF(inequalities_table_data!H111&gt;99, "&gt;99", IF(inequalities_table_data!H111&lt;1, "&lt;1",inequalities_table_data!H111 ))), "-")</f>
        <v>88.37212000000001</v>
      </c>
      <c r="I113" s="240">
        <f>IF(ISNUMBER(inequalities_table_data!I111), IF(inequalities_table_data!I111=-999,"NA",IF(inequalities_table_data!I111&gt;99, "&gt;99", IF(inequalities_table_data!I111&lt;1, "&lt;1",inequalities_table_data!I111 ))), "-")</f>
        <v>10.364820000000002</v>
      </c>
      <c r="J113" s="240" t="str">
        <f>IF(ISNUMBER(inequalities_table_data!J111), IF(inequalities_table_data!J111=-999,"NA",IF(inequalities_table_data!J111&gt;99, "&gt;99", IF(inequalities_table_data!J111&lt;1, "&lt;1",inequalities_table_data!J111 ))), "-")</f>
        <v>&lt;1</v>
      </c>
      <c r="K113" s="240" t="str">
        <f>IF(ISNUMBER(inequalities_table_data!K111), IF(inequalities_table_data!K111=-999,"NA",IF(inequalities_table_data!K111&gt;99, "&gt;99", IF(inequalities_table_data!K111&lt;1, "&lt;1",inequalities_table_data!K111 ))), "-")</f>
        <v>&lt;1</v>
      </c>
      <c r="L113" s="242" t="str">
        <f>IF(ISNUMBER(inequalities_table_data!L111), IF(inequalities_table_data!L111=-999,"NA",IF(inequalities_table_data!L111&gt;99, "&gt;99", IF(inequalities_table_data!L111&lt;1, "&lt;1",inequalities_table_data!L111 ))), "-")</f>
        <v>-</v>
      </c>
      <c r="M113" s="240" t="str">
        <f>IF(ISNUMBER(inequalities_table_data!M111), IF(inequalities_table_data!M111=-999,"NA",IF(inequalities_table_data!M111&gt;99, "&gt;99", IF(inequalities_table_data!M111&lt;1, "&lt;1",inequalities_table_data!M111 ))), "-")</f>
        <v>-</v>
      </c>
      <c r="N113" s="240" t="str">
        <f>IF(ISNUMBER(inequalities_table_data!N111), IF(inequalities_table_data!N111=-999,"NA",IF(inequalities_table_data!N111&gt;99, "&gt;99", IF(inequalities_table_data!N111&lt;1, "&lt;1",inequalities_table_data!N111 ))), "-")</f>
        <v>-</v>
      </c>
      <c r="P113" s="347" t="str">
        <f>inequalities_table_data!P111</f>
        <v>Namibia</v>
      </c>
      <c r="Q113" s="348">
        <f>inequalities_table_data!Q111</f>
        <v>2017</v>
      </c>
      <c r="R113" s="238" t="str">
        <f>inequalities_table_data!R111</f>
        <v>Richest</v>
      </c>
      <c r="S113" s="239" t="str">
        <f>IF(ISNUMBER(inequalities_table_data!S111), IF(inequalities_table_data!S111=-999,"NA",IF(inequalities_table_data!S111&gt;99, "&gt;99", IF(inequalities_table_data!S111&lt;1, "&lt;1",inequalities_table_data!S111 ))), "-")</f>
        <v>&gt;99</v>
      </c>
      <c r="T113" s="240" t="str">
        <f>IF(ISNUMBER(inequalities_table_data!T111), IF(inequalities_table_data!T111=-999,"NA",IF(inequalities_table_data!T111&gt;99, "&gt;99", IF(inequalities_table_data!T111&lt;1, "&lt;1",inequalities_table_data!T111 ))), "-")</f>
        <v>&lt;1</v>
      </c>
      <c r="U113" s="240" t="str">
        <f>IF(ISNUMBER(inequalities_table_data!U111), IF(inequalities_table_data!U111=-999,"NA",IF(inequalities_table_data!U111&gt;99, "&gt;99", IF(inequalities_table_data!U111&lt;1, "&lt;1",inequalities_table_data!U111 ))), "-")</f>
        <v>&lt;1</v>
      </c>
      <c r="V113" s="240" t="str">
        <f>IF(ISNUMBER(inequalities_table_data!V111), IF(inequalities_table_data!V111=-999,"NA",IF(inequalities_table_data!V111&gt;99, "&gt;99", IF(inequalities_table_data!V111&lt;1, "&lt;1",inequalities_table_data!V111 ))), "-")</f>
        <v>&lt;1</v>
      </c>
      <c r="W113" s="241">
        <f>IF(ISNUMBER(inequalities_table_data!W111), IF(inequalities_table_data!W111=-999,"NA",IF(inequalities_table_data!W111&gt;99, "&gt;99", IF(inequalities_table_data!W111&lt;1, "&lt;1",inequalities_table_data!W111 ))), "-")</f>
        <v>87.405180000000001</v>
      </c>
      <c r="X113" s="240">
        <f>IF(ISNUMBER(inequalities_table_data!X111), IF(inequalities_table_data!X111=-999,"NA",IF(inequalities_table_data!X111&gt;99, "&gt;99", IF(inequalities_table_data!X111&lt;1, "&lt;1",inequalities_table_data!X111 ))), "-")</f>
        <v>10.251420000000001</v>
      </c>
      <c r="Y113" s="240">
        <f>IF(ISNUMBER(inequalities_table_data!Y111), IF(inequalities_table_data!Y111=-999,"NA",IF(inequalities_table_data!Y111&gt;99, "&gt;99", IF(inequalities_table_data!Y111&lt;1, "&lt;1",inequalities_table_data!Y111 ))), "-")</f>
        <v>2.1803600000000003</v>
      </c>
      <c r="Z113" s="240" t="str">
        <f>IF(ISNUMBER(inequalities_table_data!Z111), IF(inequalities_table_data!Z111=-999,"NA",IF(inequalities_table_data!Z111&gt;99, "&gt;99", IF(inequalities_table_data!Z111&lt;1, "&lt;1",inequalities_table_data!Z111 ))), "-")</f>
        <v>&lt;1</v>
      </c>
      <c r="AA113" s="242">
        <f>IF(ISNUMBER(inequalities_table_data!AA111), IF(inequalities_table_data!AA111=-999,"NA",IF(inequalities_table_data!AA111&gt;99, "&gt;99", IF(inequalities_table_data!AA111&lt;1, "&lt;1",inequalities_table_data!AA111 ))), "-")</f>
        <v>78.534896850585938</v>
      </c>
      <c r="AB113" s="240">
        <f>IF(ISNUMBER(inequalities_table_data!AB111), IF(inequalities_table_data!AB111=-999,"NA",IF(inequalities_table_data!AB111&gt;99, "&gt;99", IF(inequalities_table_data!AB111&lt;1, "&lt;1",inequalities_table_data!AB111 ))), "-")</f>
        <v>16.174871444702148</v>
      </c>
      <c r="AC113" s="240">
        <f>IF(ISNUMBER(inequalities_table_data!AC111), IF(inequalities_table_data!AC111=-999,"NA",IF(inequalities_table_data!AC111&gt;99, "&gt;99", IF(inequalities_table_data!AC111&lt;1, "&lt;1",inequalities_table_data!AC111 ))), "-")</f>
        <v>5.290229320526123</v>
      </c>
    </row>
    <row r="114" x14ac:dyDescent="0.25">
      <c r="A114" s="347" t="str">
        <f>inequalities_table_data!A112</f>
        <v>Nepal</v>
      </c>
      <c r="B114" s="348">
        <f>inequalities_table_data!B112</f>
        <v>2000</v>
      </c>
      <c r="C114" s="238" t="str">
        <f>inequalities_table_data!C112</f>
        <v>Poorest</v>
      </c>
      <c r="D114" s="239">
        <f>IF(ISNUMBER(inequalities_table_data!D112), IF(inequalities_table_data!D112=-999,"NA",IF(inequalities_table_data!D112&gt;99, "&gt;99", IF(inequalities_table_data!D112&lt;1, "&lt;1",inequalities_table_data!D112 ))), "-")</f>
        <v>66.402550000000005</v>
      </c>
      <c r="E114" s="240">
        <f>IF(ISNUMBER(inequalities_table_data!E112), IF(inequalities_table_data!E112=-999,"NA",IF(inequalities_table_data!E112&gt;99, "&gt;99", IF(inequalities_table_data!E112&lt;1, "&lt;1",inequalities_table_data!E112 ))), "-")</f>
        <v>4.2856000000000005</v>
      </c>
      <c r="F114" s="240">
        <f>IF(ISNUMBER(inequalities_table_data!F112), IF(inequalities_table_data!F112=-999,"NA",IF(inequalities_table_data!F112&gt;99, "&gt;99", IF(inequalities_table_data!F112&lt;1, "&lt;1",inequalities_table_data!F112 ))), "-")</f>
        <v>22.370940000000001</v>
      </c>
      <c r="G114" s="240">
        <f>IF(ISNUMBER(inequalities_table_data!G112), IF(inequalities_table_data!G112=-999,"NA",IF(inequalities_table_data!G112&gt;99, "&gt;99", IF(inequalities_table_data!G112&lt;1, "&lt;1",inequalities_table_data!G112 ))), "-")</f>
        <v>6.9409100000000006</v>
      </c>
      <c r="H114" s="241" t="str">
        <f>IF(ISNUMBER(inequalities_table_data!H112), IF(inequalities_table_data!H112=-999,"NA",IF(inequalities_table_data!H112&gt;99, "&gt;99", IF(inequalities_table_data!H112&lt;1, "&lt;1",inequalities_table_data!H112 ))), "-")</f>
        <v>&lt;1</v>
      </c>
      <c r="I114" s="240" t="str">
        <f>IF(ISNUMBER(inequalities_table_data!I112), IF(inequalities_table_data!I112=-999,"NA",IF(inequalities_table_data!I112&gt;99, "&gt;99", IF(inequalities_table_data!I112&lt;1, "&lt;1",inequalities_table_data!I112 ))), "-")</f>
        <v>&lt;1</v>
      </c>
      <c r="J114" s="240">
        <f>IF(ISNUMBER(inequalities_table_data!J112), IF(inequalities_table_data!J112=-999,"NA",IF(inequalities_table_data!J112&gt;99, "&gt;99", IF(inequalities_table_data!J112&lt;1, "&lt;1",inequalities_table_data!J112 ))), "-")</f>
        <v>4.5373300000000008</v>
      </c>
      <c r="K114" s="240">
        <f>IF(ISNUMBER(inequalities_table_data!K112), IF(inequalities_table_data!K112=-999,"NA",IF(inequalities_table_data!K112&gt;99, "&gt;99", IF(inequalities_table_data!K112&lt;1, "&lt;1",inequalities_table_data!K112 ))), "-")</f>
        <v>95.462670000000003</v>
      </c>
      <c r="L114" s="242" t="str">
        <f>IF(ISNUMBER(inequalities_table_data!L112), IF(inequalities_table_data!L112=-999,"NA",IF(inequalities_table_data!L112&gt;99, "&gt;99", IF(inequalities_table_data!L112&lt;1, "&lt;1",inequalities_table_data!L112 ))), "-")</f>
        <v>-</v>
      </c>
      <c r="M114" s="240" t="str">
        <f>IF(ISNUMBER(inequalities_table_data!M112), IF(inequalities_table_data!M112=-999,"NA",IF(inequalities_table_data!M112&gt;99, "&gt;99", IF(inequalities_table_data!M112&lt;1, "&lt;1",inequalities_table_data!M112 ))), "-")</f>
        <v>-</v>
      </c>
      <c r="N114" s="240" t="str">
        <f>IF(ISNUMBER(inequalities_table_data!N112), IF(inequalities_table_data!N112=-999,"NA",IF(inequalities_table_data!N112&gt;99, "&gt;99", IF(inequalities_table_data!N112&lt;1, "&lt;1",inequalities_table_data!N112 ))), "-")</f>
        <v>-</v>
      </c>
      <c r="P114" s="347" t="str">
        <f>inequalities_table_data!P112</f>
        <v>Nepal</v>
      </c>
      <c r="Q114" s="348">
        <f>inequalities_table_data!Q112</f>
        <v>2017</v>
      </c>
      <c r="R114" s="238" t="str">
        <f>inequalities_table_data!R112</f>
        <v>Poorest</v>
      </c>
      <c r="S114" s="239">
        <f>IF(ISNUMBER(inequalities_table_data!S112), IF(inequalities_table_data!S112=-999,"NA",IF(inequalities_table_data!S112&gt;99, "&gt;99", IF(inequalities_table_data!S112&lt;1, "&lt;1",inequalities_table_data!S112 ))), "-")</f>
        <v>80.94747000000001</v>
      </c>
      <c r="T114" s="240">
        <f>IF(ISNUMBER(inequalities_table_data!T112), IF(inequalities_table_data!T112=-999,"NA",IF(inequalities_table_data!T112&gt;99, "&gt;99", IF(inequalities_table_data!T112&lt;1, "&lt;1",inequalities_table_data!T112 ))), "-")</f>
        <v>5.2243200000000005</v>
      </c>
      <c r="U114" s="240">
        <f>IF(ISNUMBER(inequalities_table_data!U112), IF(inequalities_table_data!U112=-999,"NA",IF(inequalities_table_data!U112&gt;99, "&gt;99", IF(inequalities_table_data!U112&lt;1, "&lt;1",inequalities_table_data!U112 ))), "-")</f>
        <v>5.3751600000000002</v>
      </c>
      <c r="V114" s="240">
        <f>IF(ISNUMBER(inequalities_table_data!V112), IF(inequalities_table_data!V112=-999,"NA",IF(inequalities_table_data!V112&gt;99, "&gt;99", IF(inequalities_table_data!V112&lt;1, "&lt;1",inequalities_table_data!V112 ))), "-")</f>
        <v>8.4530600000000007</v>
      </c>
      <c r="W114" s="241">
        <f>IF(ISNUMBER(inequalities_table_data!W112), IF(inequalities_table_data!W112=-999,"NA",IF(inequalities_table_data!W112&gt;99, "&gt;99", IF(inequalities_table_data!W112&lt;1, "&lt;1",inequalities_table_data!W112 ))), "-")</f>
        <v>69.102950000000007</v>
      </c>
      <c r="X114" s="240">
        <f>IF(ISNUMBER(inequalities_table_data!X112), IF(inequalities_table_data!X112=-999,"NA",IF(inequalities_table_data!X112&gt;99, "&gt;99", IF(inequalities_table_data!X112&lt;1, "&lt;1",inequalities_table_data!X112 ))), "-")</f>
        <v>10.443960000000001</v>
      </c>
      <c r="Y114" s="240">
        <f>IF(ISNUMBER(inequalities_table_data!Y112), IF(inequalities_table_data!Y112=-999,"NA",IF(inequalities_table_data!Y112&gt;99, "&gt;99", IF(inequalities_table_data!Y112&lt;1, "&lt;1",inequalities_table_data!Y112 ))), "-")</f>
        <v>3.9473500000000001</v>
      </c>
      <c r="Z114" s="240">
        <f>IF(ISNUMBER(inequalities_table_data!Z112), IF(inequalities_table_data!Z112=-999,"NA",IF(inequalities_table_data!Z112&gt;99, "&gt;99", IF(inequalities_table_data!Z112&lt;1, "&lt;1",inequalities_table_data!Z112 ))), "-")</f>
        <v>16.505740000000003</v>
      </c>
      <c r="AA114" s="242">
        <f>IF(ISNUMBER(inequalities_table_data!AA112), IF(inequalities_table_data!AA112=-999,"NA",IF(inequalities_table_data!AA112&gt;99, "&gt;99", IF(inequalities_table_data!AA112&lt;1, "&lt;1",inequalities_table_data!AA112 ))), "-")</f>
        <v>32.472137451171875</v>
      </c>
      <c r="AB114" s="240">
        <f>IF(ISNUMBER(inequalities_table_data!AB112), IF(inequalities_table_data!AB112=-999,"NA",IF(inequalities_table_data!AB112&gt;99, "&gt;99", IF(inequalities_table_data!AB112&lt;1, "&lt;1",inequalities_table_data!AB112 ))), "-")</f>
        <v>65.74761962890625</v>
      </c>
      <c r="AC114" s="240">
        <f>IF(ISNUMBER(inequalities_table_data!AC112), IF(inequalities_table_data!AC112=-999,"NA",IF(inequalities_table_data!AC112&gt;99, "&gt;99", IF(inequalities_table_data!AC112&lt;1, "&lt;1",inequalities_table_data!AC112 ))), "-")</f>
        <v>1.7802481651306152</v>
      </c>
    </row>
    <row r="115" x14ac:dyDescent="0.25">
      <c r="A115" s="347" t="str">
        <f>inequalities_table_data!A113</f>
        <v>Nepal</v>
      </c>
      <c r="B115" s="348">
        <f>inequalities_table_data!B113</f>
        <v>2000</v>
      </c>
      <c r="C115" s="238" t="str">
        <f>inequalities_table_data!C113</f>
        <v>Richest</v>
      </c>
      <c r="D115" s="239">
        <f>IF(ISNUMBER(inequalities_table_data!D113), IF(inequalities_table_data!D113=-999,"NA",IF(inequalities_table_data!D113&gt;99, "&gt;99", IF(inequalities_table_data!D113&lt;1, "&lt;1",inequalities_table_data!D113 ))), "-")</f>
        <v>91.184990000000013</v>
      </c>
      <c r="E115" s="240">
        <f>IF(ISNUMBER(inequalities_table_data!E113), IF(inequalities_table_data!E113=-999,"NA",IF(inequalities_table_data!E113&gt;99, "&gt;99", IF(inequalities_table_data!E113&lt;1, "&lt;1",inequalities_table_data!E113 ))), "-")</f>
        <v>1.1122500000000002</v>
      </c>
      <c r="F115" s="240">
        <f>IF(ISNUMBER(inequalities_table_data!F113), IF(inequalities_table_data!F113=-999,"NA",IF(inequalities_table_data!F113&gt;99, "&gt;99", IF(inequalities_table_data!F113&lt;1, "&lt;1",inequalities_table_data!F113 ))), "-")</f>
        <v>6.6195700000000004</v>
      </c>
      <c r="G115" s="240">
        <f>IF(ISNUMBER(inequalities_table_data!G113), IF(inequalities_table_data!G113=-999,"NA",IF(inequalities_table_data!G113&gt;99, "&gt;99", IF(inequalities_table_data!G113&lt;1, "&lt;1",inequalities_table_data!G113 ))), "-")</f>
        <v>1.0831900000000001</v>
      </c>
      <c r="H115" s="241">
        <f>IF(ISNUMBER(inequalities_table_data!H113), IF(inequalities_table_data!H113=-999,"NA",IF(inequalities_table_data!H113&gt;99, "&gt;99", IF(inequalities_table_data!H113&lt;1, "&lt;1",inequalities_table_data!H113 ))), "-")</f>
        <v>56.725280000000005</v>
      </c>
      <c r="I115" s="240">
        <f>IF(ISNUMBER(inequalities_table_data!I113), IF(inequalities_table_data!I113=-999,"NA",IF(inequalities_table_data!I113&gt;99, "&gt;99", IF(inequalities_table_data!I113&lt;1, "&lt;1",inequalities_table_data!I113 ))), "-")</f>
        <v>21.792460000000002</v>
      </c>
      <c r="J115" s="240">
        <f>IF(ISNUMBER(inequalities_table_data!J113), IF(inequalities_table_data!J113=-999,"NA",IF(inequalities_table_data!J113&gt;99, "&gt;99", IF(inequalities_table_data!J113&lt;1, "&lt;1",inequalities_table_data!J113 ))), "-")</f>
        <v>5.9558100000000005</v>
      </c>
      <c r="K115" s="240">
        <f>IF(ISNUMBER(inequalities_table_data!K113), IF(inequalities_table_data!K113=-999,"NA",IF(inequalities_table_data!K113&gt;99, "&gt;99", IF(inequalities_table_data!K113&lt;1, "&lt;1",inequalities_table_data!K113 ))), "-")</f>
        <v>15.526460000000002</v>
      </c>
      <c r="L115" s="242" t="str">
        <f>IF(ISNUMBER(inequalities_table_data!L113), IF(inequalities_table_data!L113=-999,"NA",IF(inequalities_table_data!L113&gt;99, "&gt;99", IF(inequalities_table_data!L113&lt;1, "&lt;1",inequalities_table_data!L113 ))), "-")</f>
        <v>-</v>
      </c>
      <c r="M115" s="240" t="str">
        <f>IF(ISNUMBER(inequalities_table_data!M113), IF(inequalities_table_data!M113=-999,"NA",IF(inequalities_table_data!M113&gt;99, "&gt;99", IF(inequalities_table_data!M113&lt;1, "&lt;1",inequalities_table_data!M113 ))), "-")</f>
        <v>-</v>
      </c>
      <c r="N115" s="240" t="str">
        <f>IF(ISNUMBER(inequalities_table_data!N113), IF(inequalities_table_data!N113=-999,"NA",IF(inequalities_table_data!N113&gt;99, "&gt;99", IF(inequalities_table_data!N113&lt;1, "&lt;1",inequalities_table_data!N113 ))), "-")</f>
        <v>-</v>
      </c>
      <c r="P115" s="347" t="str">
        <f>inequalities_table_data!P113</f>
        <v>Nepal</v>
      </c>
      <c r="Q115" s="348">
        <f>inequalities_table_data!Q113</f>
        <v>2017</v>
      </c>
      <c r="R115" s="238" t="str">
        <f>inequalities_table_data!R113</f>
        <v>Richest</v>
      </c>
      <c r="S115" s="239">
        <f>IF(ISNUMBER(inequalities_table_data!S113), IF(inequalities_table_data!S113=-999,"NA",IF(inequalities_table_data!S113&gt;99, "&gt;99", IF(inequalities_table_data!S113&lt;1, "&lt;1",inequalities_table_data!S113 ))), "-")</f>
        <v>98.794920000000005</v>
      </c>
      <c r="T115" s="240">
        <f>IF(ISNUMBER(inequalities_table_data!T113), IF(inequalities_table_data!T113=-999,"NA",IF(inequalities_table_data!T113&gt;99, "&gt;99", IF(inequalities_table_data!T113&lt;1, "&lt;1",inequalities_table_data!T113 ))), "-")</f>
        <v>1.2050800000000002</v>
      </c>
      <c r="U115" s="240" t="str">
        <f>IF(ISNUMBER(inequalities_table_data!U113), IF(inequalities_table_data!U113=-999,"NA",IF(inequalities_table_data!U113&gt;99, "&gt;99", IF(inequalities_table_data!U113&lt;1, "&lt;1",inequalities_table_data!U113 ))), "-")</f>
        <v>&lt;1</v>
      </c>
      <c r="V115" s="240" t="str">
        <f>IF(ISNUMBER(inequalities_table_data!V113), IF(inequalities_table_data!V113=-999,"NA",IF(inequalities_table_data!V113&gt;99, "&gt;99", IF(inequalities_table_data!V113&lt;1, "&lt;1",inequalities_table_data!V113 ))), "-")</f>
        <v>&lt;1</v>
      </c>
      <c r="W115" s="241">
        <f>IF(ISNUMBER(inequalities_table_data!W113), IF(inequalities_table_data!W113=-999,"NA",IF(inequalities_table_data!W113&gt;99, "&gt;99", IF(inequalities_table_data!W113&lt;1, "&lt;1",inequalities_table_data!W113 ))), "-")</f>
        <v>72.245180000000005</v>
      </c>
      <c r="X115" s="240">
        <f>IF(ISNUMBER(inequalities_table_data!X113), IF(inequalities_table_data!X113=-999,"NA",IF(inequalities_table_data!X113&gt;99, "&gt;99", IF(inequalities_table_data!X113&lt;1, "&lt;1",inequalities_table_data!X113 ))), "-")</f>
        <v>27.754820000000002</v>
      </c>
      <c r="Y115" s="240" t="str">
        <f>IF(ISNUMBER(inequalities_table_data!Y113), IF(inequalities_table_data!Y113=-999,"NA",IF(inequalities_table_data!Y113&gt;99, "&gt;99", IF(inequalities_table_data!Y113&lt;1, "&lt;1",inequalities_table_data!Y113 ))), "-")</f>
        <v>&lt;1</v>
      </c>
      <c r="Z115" s="240" t="str">
        <f>IF(ISNUMBER(inequalities_table_data!Z113), IF(inequalities_table_data!Z113=-999,"NA",IF(inequalities_table_data!Z113&gt;99, "&gt;99", IF(inequalities_table_data!Z113&lt;1, "&lt;1",inequalities_table_data!Z113 ))), "-")</f>
        <v>&lt;1</v>
      </c>
      <c r="AA115" s="242">
        <f>IF(ISNUMBER(inequalities_table_data!AA113), IF(inequalities_table_data!AA113=-999,"NA",IF(inequalities_table_data!AA113&gt;99, "&gt;99", IF(inequalities_table_data!AA113&lt;1, "&lt;1",inequalities_table_data!AA113 ))), "-")</f>
        <v>85.800727844238281</v>
      </c>
      <c r="AB115" s="240">
        <f>IF(ISNUMBER(inequalities_table_data!AB113), IF(inequalities_table_data!AB113=-999,"NA",IF(inequalities_table_data!AB113&gt;99, "&gt;99", IF(inequalities_table_data!AB113&lt;1, "&lt;1",inequalities_table_data!AB113 ))), "-")</f>
        <v>13.450075149536133</v>
      </c>
      <c r="AC115" s="240" t="str">
        <f>IF(ISNUMBER(inequalities_table_data!AC113), IF(inequalities_table_data!AC113=-999,"NA",IF(inequalities_table_data!AC113&gt;99, "&gt;99", IF(inequalities_table_data!AC113&lt;1, "&lt;1",inequalities_table_data!AC113 ))), "-")</f>
        <v>&lt;1</v>
      </c>
    </row>
    <row r="116" x14ac:dyDescent="0.25">
      <c r="A116" s="347" t="str">
        <f>inequalities_table_data!A114</f>
        <v>Nicaragua</v>
      </c>
      <c r="B116" s="348">
        <f>inequalities_table_data!B114</f>
        <v>2000</v>
      </c>
      <c r="C116" s="238" t="str">
        <f>inequalities_table_data!C114</f>
        <v>Poorest</v>
      </c>
      <c r="D116" s="239">
        <f>IF(ISNUMBER(inequalities_table_data!D114), IF(inequalities_table_data!D114=-999,"NA",IF(inequalities_table_data!D114&gt;99, "&gt;99", IF(inequalities_table_data!D114&lt;1, "&lt;1",inequalities_table_data!D114 ))), "-")</f>
        <v>53.140030000000003</v>
      </c>
      <c r="E116" s="240" t="str">
        <f>IF(ISNUMBER(inequalities_table_data!E114), IF(inequalities_table_data!E114=-999,"NA",IF(inequalities_table_data!E114&gt;99, "&gt;99", IF(inequalities_table_data!E114&lt;1, "&lt;1",inequalities_table_data!E114 ))), "-")</f>
        <v>&lt;1</v>
      </c>
      <c r="F116" s="240">
        <f>IF(ISNUMBER(inequalities_table_data!F114), IF(inequalities_table_data!F114=-999,"NA",IF(inequalities_table_data!F114&gt;99, "&gt;99", IF(inequalities_table_data!F114&lt;1, "&lt;1",inequalities_table_data!F114 ))), "-")</f>
        <v>31.861930000000001</v>
      </c>
      <c r="G116" s="240">
        <f>IF(ISNUMBER(inequalities_table_data!G114), IF(inequalities_table_data!G114=-999,"NA",IF(inequalities_table_data!G114&gt;99, "&gt;99", IF(inequalities_table_data!G114&lt;1, "&lt;1",inequalities_table_data!G114 ))), "-")</f>
        <v>14.998040000000001</v>
      </c>
      <c r="H116" s="241">
        <f>IF(ISNUMBER(inequalities_table_data!H114), IF(inequalities_table_data!H114=-999,"NA",IF(inequalities_table_data!H114&gt;99, "&gt;99", IF(inequalities_table_data!H114&lt;1, "&lt;1",inequalities_table_data!H114 ))), "-")</f>
        <v>25.822700000000001</v>
      </c>
      <c r="I116" s="240">
        <f>IF(ISNUMBER(inequalities_table_data!I114), IF(inequalities_table_data!I114=-999,"NA",IF(inequalities_table_data!I114&gt;99, "&gt;99", IF(inequalities_table_data!I114&lt;1, "&lt;1",inequalities_table_data!I114 ))), "-")</f>
        <v>1.7185000000000001</v>
      </c>
      <c r="J116" s="240">
        <f>IF(ISNUMBER(inequalities_table_data!J114), IF(inequalities_table_data!J114=-999,"NA",IF(inequalities_table_data!J114&gt;99, "&gt;99", IF(inequalities_table_data!J114&lt;1, "&lt;1",inequalities_table_data!J114 ))), "-")</f>
        <v>19.447990000000001</v>
      </c>
      <c r="K116" s="240">
        <f>IF(ISNUMBER(inequalities_table_data!K114), IF(inequalities_table_data!K114=-999,"NA",IF(inequalities_table_data!K114&gt;99, "&gt;99", IF(inequalities_table_data!K114&lt;1, "&lt;1",inequalities_table_data!K114 ))), "-")</f>
        <v>53.010810000000006</v>
      </c>
      <c r="L116" s="242" t="str">
        <f>IF(ISNUMBER(inequalities_table_data!L114), IF(inequalities_table_data!L114=-999,"NA",IF(inequalities_table_data!L114&gt;99, "&gt;99", IF(inequalities_table_data!L114&lt;1, "&lt;1",inequalities_table_data!L114 ))), "-")</f>
        <v>-</v>
      </c>
      <c r="M116" s="240" t="str">
        <f>IF(ISNUMBER(inequalities_table_data!M114), IF(inequalities_table_data!M114=-999,"NA",IF(inequalities_table_data!M114&gt;99, "&gt;99", IF(inequalities_table_data!M114&lt;1, "&lt;1",inequalities_table_data!M114 ))), "-")</f>
        <v>-</v>
      </c>
      <c r="N116" s="240" t="str">
        <f>IF(ISNUMBER(inequalities_table_data!N114), IF(inequalities_table_data!N114=-999,"NA",IF(inequalities_table_data!N114&gt;99, "&gt;99", IF(inequalities_table_data!N114&lt;1, "&lt;1",inequalities_table_data!N114 ))), "-")</f>
        <v>-</v>
      </c>
      <c r="P116" s="347" t="str">
        <f>inequalities_table_data!P114</f>
        <v>Nicaragua</v>
      </c>
      <c r="Q116" s="348">
        <f>inequalities_table_data!Q114</f>
        <v>2017</v>
      </c>
      <c r="R116" s="238" t="str">
        <f>inequalities_table_data!R114</f>
        <v>Poorest</v>
      </c>
      <c r="S116" s="239">
        <f>IF(ISNUMBER(inequalities_table_data!S114), IF(inequalities_table_data!S114=-999,"NA",IF(inequalities_table_data!S114&gt;99, "&gt;99", IF(inequalities_table_data!S114&lt;1, "&lt;1",inequalities_table_data!S114 ))), "-")</f>
        <v>50.980710000000002</v>
      </c>
      <c r="T116" s="240" t="str">
        <f>IF(ISNUMBER(inequalities_table_data!T114), IF(inequalities_table_data!T114=-999,"NA",IF(inequalities_table_data!T114&gt;99, "&gt;99", IF(inequalities_table_data!T114&lt;1, "&lt;1",inequalities_table_data!T114 ))), "-")</f>
        <v>&lt;1</v>
      </c>
      <c r="U116" s="240">
        <f>IF(ISNUMBER(inequalities_table_data!U114), IF(inequalities_table_data!U114=-999,"NA",IF(inequalities_table_data!U114&gt;99, "&gt;99", IF(inequalities_table_data!U114&lt;1, "&lt;1",inequalities_table_data!U114 ))), "-")</f>
        <v>32.223570000000002</v>
      </c>
      <c r="V116" s="240">
        <f>IF(ISNUMBER(inequalities_table_data!V114), IF(inequalities_table_data!V114=-999,"NA",IF(inequalities_table_data!V114&gt;99, "&gt;99", IF(inequalities_table_data!V114&lt;1, "&lt;1",inequalities_table_data!V114 ))), "-")</f>
        <v>16.795720000000003</v>
      </c>
      <c r="W116" s="241">
        <f>IF(ISNUMBER(inequalities_table_data!W114), IF(inequalities_table_data!W114=-999,"NA",IF(inequalities_table_data!W114&gt;99, "&gt;99", IF(inequalities_table_data!W114&lt;1, "&lt;1",inequalities_table_data!W114 ))), "-")</f>
        <v>45.850180000000002</v>
      </c>
      <c r="X116" s="240">
        <f>IF(ISNUMBER(inequalities_table_data!X114), IF(inequalities_table_data!X114=-999,"NA",IF(inequalities_table_data!X114&gt;99, "&gt;99", IF(inequalities_table_data!X114&lt;1, "&lt;1",inequalities_table_data!X114 ))), "-")</f>
        <v>3.05132</v>
      </c>
      <c r="Y116" s="240">
        <f>IF(ISNUMBER(inequalities_table_data!Y114), IF(inequalities_table_data!Y114=-999,"NA",IF(inequalities_table_data!Y114&gt;99, "&gt;99", IF(inequalities_table_data!Y114&lt;1, "&lt;1",inequalities_table_data!Y114 ))), "-")</f>
        <v>22.039010000000001</v>
      </c>
      <c r="Z116" s="240">
        <f>IF(ISNUMBER(inequalities_table_data!Z114), IF(inequalities_table_data!Z114=-999,"NA",IF(inequalities_table_data!Z114&gt;99, "&gt;99", IF(inequalities_table_data!Z114&lt;1, "&lt;1",inequalities_table_data!Z114 ))), "-")</f>
        <v>29.059490000000004</v>
      </c>
      <c r="AA116" s="242" t="str">
        <f>IF(ISNUMBER(inequalities_table_data!AA114), IF(inequalities_table_data!AA114=-999,"NA",IF(inequalities_table_data!AA114&gt;99, "&gt;99", IF(inequalities_table_data!AA114&lt;1, "&lt;1",inequalities_table_data!AA114 ))), "-")</f>
        <v>-</v>
      </c>
      <c r="AB116" s="240" t="str">
        <f>IF(ISNUMBER(inequalities_table_data!AB114), IF(inequalities_table_data!AB114=-999,"NA",IF(inequalities_table_data!AB114&gt;99, "&gt;99", IF(inequalities_table_data!AB114&lt;1, "&lt;1",inequalities_table_data!AB114 ))), "-")</f>
        <v>-</v>
      </c>
      <c r="AC116" s="240" t="str">
        <f>IF(ISNUMBER(inequalities_table_data!AC114), IF(inequalities_table_data!AC114=-999,"NA",IF(inequalities_table_data!AC114&gt;99, "&gt;99", IF(inequalities_table_data!AC114&lt;1, "&lt;1",inequalities_table_data!AC114 ))), "-")</f>
        <v>-</v>
      </c>
    </row>
    <row r="117" x14ac:dyDescent="0.25">
      <c r="A117" s="347" t="str">
        <f>inequalities_table_data!A115</f>
        <v>Nicaragua</v>
      </c>
      <c r="B117" s="348">
        <f>inequalities_table_data!B115</f>
        <v>2000</v>
      </c>
      <c r="C117" s="238" t="str">
        <f>inequalities_table_data!C115</f>
        <v>Richest</v>
      </c>
      <c r="D117" s="239">
        <f>IF(ISNUMBER(inequalities_table_data!D115), IF(inequalities_table_data!D115=-999,"NA",IF(inequalities_table_data!D115&gt;99, "&gt;99", IF(inequalities_table_data!D115&lt;1, "&lt;1",inequalities_table_data!D115 ))), "-")</f>
        <v>98.105130000000003</v>
      </c>
      <c r="E117" s="240" t="str">
        <f>IF(ISNUMBER(inequalities_table_data!E115), IF(inequalities_table_data!E115=-999,"NA",IF(inequalities_table_data!E115&gt;99, "&gt;99", IF(inequalities_table_data!E115&lt;1, "&lt;1",inequalities_table_data!E115 ))), "-")</f>
        <v>&lt;1</v>
      </c>
      <c r="F117" s="240">
        <f>IF(ISNUMBER(inequalities_table_data!F115), IF(inequalities_table_data!F115=-999,"NA",IF(inequalities_table_data!F115&gt;99, "&gt;99", IF(inequalities_table_data!F115&lt;1, "&lt;1",inequalities_table_data!F115 ))), "-")</f>
        <v>1.8948700000000001</v>
      </c>
      <c r="G117" s="240" t="str">
        <f>IF(ISNUMBER(inequalities_table_data!G115), IF(inequalities_table_data!G115=-999,"NA",IF(inequalities_table_data!G115&gt;99, "&gt;99", IF(inequalities_table_data!G115&lt;1, "&lt;1",inequalities_table_data!G115 ))), "-")</f>
        <v>&lt;1</v>
      </c>
      <c r="H117" s="241">
        <f>IF(ISNUMBER(inequalities_table_data!H115), IF(inequalities_table_data!H115=-999,"NA",IF(inequalities_table_data!H115&gt;99, "&gt;99", IF(inequalities_table_data!H115&lt;1, "&lt;1",inequalities_table_data!H115 ))), "-")</f>
        <v>85.103800000000007</v>
      </c>
      <c r="I117" s="240">
        <f>IF(ISNUMBER(inequalities_table_data!I115), IF(inequalities_table_data!I115=-999,"NA",IF(inequalities_table_data!I115&gt;99, "&gt;99", IF(inequalities_table_data!I115&lt;1, "&lt;1",inequalities_table_data!I115 ))), "-")</f>
        <v>3.6026800000000003</v>
      </c>
      <c r="J117" s="240">
        <f>IF(ISNUMBER(inequalities_table_data!J115), IF(inequalities_table_data!J115=-999,"NA",IF(inequalities_table_data!J115&gt;99, "&gt;99", IF(inequalities_table_data!J115&lt;1, "&lt;1",inequalities_table_data!J115 ))), "-")</f>
        <v>10.889850000000001</v>
      </c>
      <c r="K117" s="240" t="str">
        <f>IF(ISNUMBER(inequalities_table_data!K115), IF(inequalities_table_data!K115=-999,"NA",IF(inequalities_table_data!K115&gt;99, "&gt;99", IF(inequalities_table_data!K115&lt;1, "&lt;1",inequalities_table_data!K115 ))), "-")</f>
        <v>&lt;1</v>
      </c>
      <c r="L117" s="242" t="str">
        <f>IF(ISNUMBER(inequalities_table_data!L115), IF(inequalities_table_data!L115=-999,"NA",IF(inequalities_table_data!L115&gt;99, "&gt;99", IF(inequalities_table_data!L115&lt;1, "&lt;1",inequalities_table_data!L115 ))), "-")</f>
        <v>-</v>
      </c>
      <c r="M117" s="240" t="str">
        <f>IF(ISNUMBER(inequalities_table_data!M115), IF(inequalities_table_data!M115=-999,"NA",IF(inequalities_table_data!M115&gt;99, "&gt;99", IF(inequalities_table_data!M115&lt;1, "&lt;1",inequalities_table_data!M115 ))), "-")</f>
        <v>-</v>
      </c>
      <c r="N117" s="240" t="str">
        <f>IF(ISNUMBER(inequalities_table_data!N115), IF(inequalities_table_data!N115=-999,"NA",IF(inequalities_table_data!N115&gt;99, "&gt;99", IF(inequalities_table_data!N115&lt;1, "&lt;1",inequalities_table_data!N115 ))), "-")</f>
        <v>-</v>
      </c>
      <c r="P117" s="347" t="str">
        <f>inequalities_table_data!P115</f>
        <v>Nicaragua</v>
      </c>
      <c r="Q117" s="348">
        <f>inequalities_table_data!Q115</f>
        <v>2017</v>
      </c>
      <c r="R117" s="238" t="str">
        <f>inequalities_table_data!R115</f>
        <v>Richest</v>
      </c>
      <c r="S117" s="239">
        <f>IF(ISNUMBER(inequalities_table_data!S115), IF(inequalities_table_data!S115=-999,"NA",IF(inequalities_table_data!S115&gt;99, "&gt;99", IF(inequalities_table_data!S115&lt;1, "&lt;1",inequalities_table_data!S115 ))), "-")</f>
        <v>98.084460000000007</v>
      </c>
      <c r="T117" s="240" t="str">
        <f>IF(ISNUMBER(inequalities_table_data!T115), IF(inequalities_table_data!T115=-999,"NA",IF(inequalities_table_data!T115&gt;99, "&gt;99", IF(inequalities_table_data!T115&lt;1, "&lt;1",inequalities_table_data!T115 ))), "-")</f>
        <v>&lt;1</v>
      </c>
      <c r="U117" s="240">
        <f>IF(ISNUMBER(inequalities_table_data!U115), IF(inequalities_table_data!U115=-999,"NA",IF(inequalities_table_data!U115&gt;99, "&gt;99", IF(inequalities_table_data!U115&lt;1, "&lt;1",inequalities_table_data!U115 ))), "-")</f>
        <v>1.7335400000000001</v>
      </c>
      <c r="V117" s="240" t="str">
        <f>IF(ISNUMBER(inequalities_table_data!V115), IF(inequalities_table_data!V115=-999,"NA",IF(inequalities_table_data!V115&gt;99, "&gt;99", IF(inequalities_table_data!V115&lt;1, "&lt;1",inequalities_table_data!V115 ))), "-")</f>
        <v>&lt;1</v>
      </c>
      <c r="W117" s="241">
        <f>IF(ISNUMBER(inequalities_table_data!W115), IF(inequalities_table_data!W115=-999,"NA",IF(inequalities_table_data!W115&gt;99, "&gt;99", IF(inequalities_table_data!W115&lt;1, "&lt;1",inequalities_table_data!W115 ))), "-")</f>
        <v>92.170350000000013</v>
      </c>
      <c r="X117" s="240">
        <f>IF(ISNUMBER(inequalities_table_data!X115), IF(inequalities_table_data!X115=-999,"NA",IF(inequalities_table_data!X115&gt;99, "&gt;99", IF(inequalities_table_data!X115&lt;1, "&lt;1",inequalities_table_data!X115 ))), "-")</f>
        <v>3.9018200000000003</v>
      </c>
      <c r="Y117" s="240">
        <f>IF(ISNUMBER(inequalities_table_data!Y115), IF(inequalities_table_data!Y115=-999,"NA",IF(inequalities_table_data!Y115&gt;99, "&gt;99", IF(inequalities_table_data!Y115&lt;1, "&lt;1",inequalities_table_data!Y115 ))), "-")</f>
        <v>3.5728900000000001</v>
      </c>
      <c r="Z117" s="240" t="str">
        <f>IF(ISNUMBER(inequalities_table_data!Z115), IF(inequalities_table_data!Z115=-999,"NA",IF(inequalities_table_data!Z115&gt;99, "&gt;99", IF(inequalities_table_data!Z115&lt;1, "&lt;1",inequalities_table_data!Z115 ))), "-")</f>
        <v>&lt;1</v>
      </c>
      <c r="AA117" s="242" t="str">
        <f>IF(ISNUMBER(inequalities_table_data!AA115), IF(inequalities_table_data!AA115=-999,"NA",IF(inequalities_table_data!AA115&gt;99, "&gt;99", IF(inequalities_table_data!AA115&lt;1, "&lt;1",inequalities_table_data!AA115 ))), "-")</f>
        <v>-</v>
      </c>
      <c r="AB117" s="240" t="str">
        <f>IF(ISNUMBER(inequalities_table_data!AB115), IF(inequalities_table_data!AB115=-999,"NA",IF(inequalities_table_data!AB115&gt;99, "&gt;99", IF(inequalities_table_data!AB115&lt;1, "&lt;1",inequalities_table_data!AB115 ))), "-")</f>
        <v>-</v>
      </c>
      <c r="AC117" s="240" t="str">
        <f>IF(ISNUMBER(inequalities_table_data!AC115), IF(inequalities_table_data!AC115=-999,"NA",IF(inequalities_table_data!AC115&gt;99, "&gt;99", IF(inequalities_table_data!AC115&lt;1, "&lt;1",inequalities_table_data!AC115 ))), "-")</f>
        <v>-</v>
      </c>
    </row>
    <row r="118" x14ac:dyDescent="0.25">
      <c r="A118" s="347" t="str">
        <f>inequalities_table_data!A116</f>
        <v>Niger</v>
      </c>
      <c r="B118" s="348">
        <f>inequalities_table_data!B116</f>
        <v>2000</v>
      </c>
      <c r="C118" s="238" t="str">
        <f>inequalities_table_data!C116</f>
        <v>Poorest</v>
      </c>
      <c r="D118" s="239">
        <f>IF(ISNUMBER(inequalities_table_data!D116), IF(inequalities_table_data!D116=-999,"NA",IF(inequalities_table_data!D116&gt;99, "&gt;99", IF(inequalities_table_data!D116&lt;1, "&lt;1",inequalities_table_data!D116 ))), "-")</f>
        <v>27.822000000000003</v>
      </c>
      <c r="E118" s="240">
        <f>IF(ISNUMBER(inequalities_table_data!E116), IF(inequalities_table_data!E116=-999,"NA",IF(inequalities_table_data!E116&gt;99, "&gt;99", IF(inequalities_table_data!E116&lt;1, "&lt;1",inequalities_table_data!E116 ))), "-")</f>
        <v>13.890140000000001</v>
      </c>
      <c r="F118" s="240">
        <f>IF(ISNUMBER(inequalities_table_data!F116), IF(inequalities_table_data!F116=-999,"NA",IF(inequalities_table_data!F116&gt;99, "&gt;99", IF(inequalities_table_data!F116&lt;1, "&lt;1",inequalities_table_data!F116 ))), "-")</f>
        <v>56.921610000000001</v>
      </c>
      <c r="G118" s="240">
        <f>IF(ISNUMBER(inequalities_table_data!G116), IF(inequalities_table_data!G116=-999,"NA",IF(inequalities_table_data!G116&gt;99, "&gt;99", IF(inequalities_table_data!G116&lt;1, "&lt;1",inequalities_table_data!G116 ))), "-")</f>
        <v>1.3662500000000002</v>
      </c>
      <c r="H118" s="241">
        <f>IF(ISNUMBER(inequalities_table_data!H116), IF(inequalities_table_data!H116=-999,"NA",IF(inequalities_table_data!H116&gt;99, "&gt;99", IF(inequalities_table_data!H116&lt;1, "&lt;1",inequalities_table_data!H116 ))), "-")</f>
        <v>1.1758900000000001</v>
      </c>
      <c r="I118" s="240">
        <f>IF(ISNUMBER(inequalities_table_data!I116), IF(inequalities_table_data!I116=-999,"NA",IF(inequalities_table_data!I116&gt;99, "&gt;99", IF(inequalities_table_data!I116&lt;1, "&lt;1",inequalities_table_data!I116 ))), "-")</f>
        <v>1.0662200000000002</v>
      </c>
      <c r="J118" s="240">
        <f>IF(ISNUMBER(inequalities_table_data!J116), IF(inequalities_table_data!J116=-999,"NA",IF(inequalities_table_data!J116&gt;99, "&gt;99", IF(inequalities_table_data!J116&lt;1, "&lt;1",inequalities_table_data!J116 ))), "-")</f>
        <v>3.2308500000000002</v>
      </c>
      <c r="K118" s="240">
        <f>IF(ISNUMBER(inequalities_table_data!K116), IF(inequalities_table_data!K116=-999,"NA",IF(inequalities_table_data!K116&gt;99, "&gt;99", IF(inequalities_table_data!K116&lt;1, "&lt;1",inequalities_table_data!K116 ))), "-")</f>
        <v>94.527040000000014</v>
      </c>
      <c r="L118" s="242" t="str">
        <f>IF(ISNUMBER(inequalities_table_data!L116), IF(inequalities_table_data!L116=-999,"NA",IF(inequalities_table_data!L116&gt;99, "&gt;99", IF(inequalities_table_data!L116&lt;1, "&lt;1",inequalities_table_data!L116 ))), "-")</f>
        <v>-</v>
      </c>
      <c r="M118" s="240" t="str">
        <f>IF(ISNUMBER(inequalities_table_data!M116), IF(inequalities_table_data!M116=-999,"NA",IF(inequalities_table_data!M116&gt;99, "&gt;99", IF(inequalities_table_data!M116&lt;1, "&lt;1",inequalities_table_data!M116 ))), "-")</f>
        <v>-</v>
      </c>
      <c r="N118" s="240" t="str">
        <f>IF(ISNUMBER(inequalities_table_data!N116), IF(inequalities_table_data!N116=-999,"NA",IF(inequalities_table_data!N116&gt;99, "&gt;99", IF(inequalities_table_data!N116&lt;1, "&lt;1",inequalities_table_data!N116 ))), "-")</f>
        <v>-</v>
      </c>
      <c r="P118" s="347" t="str">
        <f>inequalities_table_data!P116</f>
        <v>Niger</v>
      </c>
      <c r="Q118" s="348">
        <f>inequalities_table_data!Q116</f>
        <v>2017</v>
      </c>
      <c r="R118" s="238" t="str">
        <f>inequalities_table_data!R116</f>
        <v>Poorest</v>
      </c>
      <c r="S118" s="239">
        <f>IF(ISNUMBER(inequalities_table_data!S116), IF(inequalities_table_data!S116=-999,"NA",IF(inequalities_table_data!S116&gt;99, "&gt;99", IF(inequalities_table_data!S116&lt;1, "&lt;1",inequalities_table_data!S116 ))), "-")</f>
        <v>45.075990000000004</v>
      </c>
      <c r="T118" s="240">
        <f>IF(ISNUMBER(inequalities_table_data!T116), IF(inequalities_table_data!T116=-999,"NA",IF(inequalities_table_data!T116&gt;99, "&gt;99", IF(inequalities_table_data!T116&lt;1, "&lt;1",inequalities_table_data!T116 ))), "-")</f>
        <v>22.50421</v>
      </c>
      <c r="U118" s="240">
        <f>IF(ISNUMBER(inequalities_table_data!U116), IF(inequalities_table_data!U116=-999,"NA",IF(inequalities_table_data!U116&gt;99, "&gt;99", IF(inequalities_table_data!U116&lt;1, "&lt;1",inequalities_table_data!U116 ))), "-")</f>
        <v>31.444480000000002</v>
      </c>
      <c r="V118" s="240" t="str">
        <f>IF(ISNUMBER(inequalities_table_data!V116), IF(inequalities_table_data!V116=-999,"NA",IF(inequalities_table_data!V116&gt;99, "&gt;99", IF(inequalities_table_data!V116&lt;1, "&lt;1",inequalities_table_data!V116 ))), "-")</f>
        <v>&lt;1</v>
      </c>
      <c r="W118" s="241">
        <f>IF(ISNUMBER(inequalities_table_data!W116), IF(inequalities_table_data!W116=-999,"NA",IF(inequalities_table_data!W116&gt;99, "&gt;99", IF(inequalities_table_data!W116&lt;1, "&lt;1",inequalities_table_data!W116 ))), "-")</f>
        <v>3.0560100000000001</v>
      </c>
      <c r="X118" s="240">
        <f>IF(ISNUMBER(inequalities_table_data!X116), IF(inequalities_table_data!X116=-999,"NA",IF(inequalities_table_data!X116&gt;99, "&gt;99", IF(inequalities_table_data!X116&lt;1, "&lt;1",inequalities_table_data!X116 ))), "-")</f>
        <v>2.7710000000000004</v>
      </c>
      <c r="Y118" s="240">
        <f>IF(ISNUMBER(inequalities_table_data!Y116), IF(inequalities_table_data!Y116=-999,"NA",IF(inequalities_table_data!Y116&gt;99, "&gt;99", IF(inequalities_table_data!Y116&lt;1, "&lt;1",inequalities_table_data!Y116 ))), "-")</f>
        <v>7.7496000000000009</v>
      </c>
      <c r="Z118" s="240">
        <f>IF(ISNUMBER(inequalities_table_data!Z116), IF(inequalities_table_data!Z116=-999,"NA",IF(inequalities_table_data!Z116&gt;99, "&gt;99", IF(inequalities_table_data!Z116&lt;1, "&lt;1",inequalities_table_data!Z116 ))), "-")</f>
        <v>86.423390000000012</v>
      </c>
      <c r="AA118" s="242" t="str">
        <f>IF(ISNUMBER(inequalities_table_data!AA116), IF(inequalities_table_data!AA116=-999,"NA",IF(inequalities_table_data!AA116&gt;99, "&gt;99", IF(inequalities_table_data!AA116&lt;1, "&lt;1",inequalities_table_data!AA116 ))), "-")</f>
        <v>-</v>
      </c>
      <c r="AB118" s="240" t="str">
        <f>IF(ISNUMBER(inequalities_table_data!AB116), IF(inequalities_table_data!AB116=-999,"NA",IF(inequalities_table_data!AB116&gt;99, "&gt;99", IF(inequalities_table_data!AB116&lt;1, "&lt;1",inequalities_table_data!AB116 ))), "-")</f>
        <v>-</v>
      </c>
      <c r="AC118" s="240" t="str">
        <f>IF(ISNUMBER(inequalities_table_data!AC116), IF(inequalities_table_data!AC116=-999,"NA",IF(inequalities_table_data!AC116&gt;99, "&gt;99", IF(inequalities_table_data!AC116&lt;1, "&lt;1",inequalities_table_data!AC116 ))), "-")</f>
        <v>-</v>
      </c>
    </row>
    <row r="119" x14ac:dyDescent="0.25">
      <c r="A119" s="347" t="str">
        <f>inequalities_table_data!A117</f>
        <v>Niger</v>
      </c>
      <c r="B119" s="348">
        <f>inequalities_table_data!B117</f>
        <v>2000</v>
      </c>
      <c r="C119" s="238" t="str">
        <f>inequalities_table_data!C117</f>
        <v>Richest</v>
      </c>
      <c r="D119" s="239">
        <f>IF(ISNUMBER(inequalities_table_data!D117), IF(inequalities_table_data!D117=-999,"NA",IF(inequalities_table_data!D117&gt;99, "&gt;99", IF(inequalities_table_data!D117&lt;1, "&lt;1",inequalities_table_data!D117 ))), "-")</f>
        <v>69.253620000000012</v>
      </c>
      <c r="E119" s="240">
        <f>IF(ISNUMBER(inequalities_table_data!E117), IF(inequalities_table_data!E117=-999,"NA",IF(inequalities_table_data!E117&gt;99, "&gt;99", IF(inequalities_table_data!E117&lt;1, "&lt;1",inequalities_table_data!E117 ))), "-")</f>
        <v>12.413390000000001</v>
      </c>
      <c r="F119" s="240">
        <f>IF(ISNUMBER(inequalities_table_data!F117), IF(inequalities_table_data!F117=-999,"NA",IF(inequalities_table_data!F117&gt;99, "&gt;99", IF(inequalities_table_data!F117&lt;1, "&lt;1",inequalities_table_data!F117 ))), "-")</f>
        <v>18.269820000000003</v>
      </c>
      <c r="G119" s="240" t="str">
        <f>IF(ISNUMBER(inequalities_table_data!G117), IF(inequalities_table_data!G117=-999,"NA",IF(inequalities_table_data!G117&gt;99, "&gt;99", IF(inequalities_table_data!G117&lt;1, "&lt;1",inequalities_table_data!G117 ))), "-")</f>
        <v>&lt;1</v>
      </c>
      <c r="H119" s="241">
        <f>IF(ISNUMBER(inequalities_table_data!H117), IF(inequalities_table_data!H117=-999,"NA",IF(inequalities_table_data!H117&gt;99, "&gt;99", IF(inequalities_table_data!H117&lt;1, "&lt;1",inequalities_table_data!H117 ))), "-")</f>
        <v>37.8459</v>
      </c>
      <c r="I119" s="240">
        <f>IF(ISNUMBER(inequalities_table_data!I117), IF(inequalities_table_data!I117=-999,"NA",IF(inequalities_table_data!I117&gt;99, "&gt;99", IF(inequalities_table_data!I117&lt;1, "&lt;1",inequalities_table_data!I117 ))), "-")</f>
        <v>30.140320000000003</v>
      </c>
      <c r="J119" s="240">
        <f>IF(ISNUMBER(inequalities_table_data!J117), IF(inequalities_table_data!J117=-999,"NA",IF(inequalities_table_data!J117&gt;99, "&gt;99", IF(inequalities_table_data!J117&lt;1, "&lt;1",inequalities_table_data!J117 ))), "-")</f>
        <v>8.0071700000000003</v>
      </c>
      <c r="K119" s="240">
        <f>IF(ISNUMBER(inequalities_table_data!K117), IF(inequalities_table_data!K117=-999,"NA",IF(inequalities_table_data!K117&gt;99, "&gt;99", IF(inequalities_table_data!K117&lt;1, "&lt;1",inequalities_table_data!K117 ))), "-")</f>
        <v>24.006610000000002</v>
      </c>
      <c r="L119" s="242" t="str">
        <f>IF(ISNUMBER(inequalities_table_data!L117), IF(inequalities_table_data!L117=-999,"NA",IF(inequalities_table_data!L117&gt;99, "&gt;99", IF(inequalities_table_data!L117&lt;1, "&lt;1",inequalities_table_data!L117 ))), "-")</f>
        <v>-</v>
      </c>
      <c r="M119" s="240" t="str">
        <f>IF(ISNUMBER(inequalities_table_data!M117), IF(inequalities_table_data!M117=-999,"NA",IF(inequalities_table_data!M117&gt;99, "&gt;99", IF(inequalities_table_data!M117&lt;1, "&lt;1",inequalities_table_data!M117 ))), "-")</f>
        <v>-</v>
      </c>
      <c r="N119" s="240" t="str">
        <f>IF(ISNUMBER(inequalities_table_data!N117), IF(inequalities_table_data!N117=-999,"NA",IF(inequalities_table_data!N117&gt;99, "&gt;99", IF(inequalities_table_data!N117&lt;1, "&lt;1",inequalities_table_data!N117 ))), "-")</f>
        <v>-</v>
      </c>
      <c r="P119" s="347" t="str">
        <f>inequalities_table_data!P117</f>
        <v>Niger</v>
      </c>
      <c r="Q119" s="348">
        <f>inequalities_table_data!Q117</f>
        <v>2017</v>
      </c>
      <c r="R119" s="238" t="str">
        <f>inequalities_table_data!R117</f>
        <v>Richest</v>
      </c>
      <c r="S119" s="239">
        <f>IF(ISNUMBER(inequalities_table_data!S117), IF(inequalities_table_data!S117=-999,"NA",IF(inequalities_table_data!S117&gt;99, "&gt;99", IF(inequalities_table_data!S117&lt;1, "&lt;1",inequalities_table_data!S117 ))), "-")</f>
        <v>73.052790000000002</v>
      </c>
      <c r="T119" s="240">
        <f>IF(ISNUMBER(inequalities_table_data!T117), IF(inequalities_table_data!T117=-999,"NA",IF(inequalities_table_data!T117&gt;99, "&gt;99", IF(inequalities_table_data!T117&lt;1, "&lt;1",inequalities_table_data!T117 ))), "-")</f>
        <v>13.094370000000001</v>
      </c>
      <c r="U119" s="240">
        <f>IF(ISNUMBER(inequalities_table_data!U117), IF(inequalities_table_data!U117=-999,"NA",IF(inequalities_table_data!U117&gt;99, "&gt;99", IF(inequalities_table_data!U117&lt;1, "&lt;1",inequalities_table_data!U117 ))), "-")</f>
        <v>12.57244</v>
      </c>
      <c r="V119" s="240">
        <f>IF(ISNUMBER(inequalities_table_data!V117), IF(inequalities_table_data!V117=-999,"NA",IF(inequalities_table_data!V117&gt;99, "&gt;99", IF(inequalities_table_data!V117&lt;1, "&lt;1",inequalities_table_data!V117 ))), "-")</f>
        <v>1.2804000000000002</v>
      </c>
      <c r="W119" s="241">
        <f>IF(ISNUMBER(inequalities_table_data!W117), IF(inequalities_table_data!W117=-999,"NA",IF(inequalities_table_data!W117&gt;99, "&gt;99", IF(inequalities_table_data!W117&lt;1, "&lt;1",inequalities_table_data!W117 ))), "-")</f>
        <v>35.578040000000001</v>
      </c>
      <c r="X119" s="240">
        <f>IF(ISNUMBER(inequalities_table_data!X117), IF(inequalities_table_data!X117=-999,"NA",IF(inequalities_table_data!X117&gt;99, "&gt;99", IF(inequalities_table_data!X117&lt;1, "&lt;1",inequalities_table_data!X117 ))), "-")</f>
        <v>28.334210000000002</v>
      </c>
      <c r="Y119" s="240">
        <f>IF(ISNUMBER(inequalities_table_data!Y117), IF(inequalities_table_data!Y117=-999,"NA",IF(inequalities_table_data!Y117&gt;99, "&gt;99", IF(inequalities_table_data!Y117&lt;1, "&lt;1",inequalities_table_data!Y117 ))), "-")</f>
        <v>7.1620000000000008</v>
      </c>
      <c r="Z119" s="240">
        <f>IF(ISNUMBER(inequalities_table_data!Z117), IF(inequalities_table_data!Z117=-999,"NA",IF(inequalities_table_data!Z117&gt;99, "&gt;99", IF(inequalities_table_data!Z117&lt;1, "&lt;1",inequalities_table_data!Z117 ))), "-")</f>
        <v>28.925750000000001</v>
      </c>
      <c r="AA119" s="242" t="str">
        <f>IF(ISNUMBER(inequalities_table_data!AA117), IF(inequalities_table_data!AA117=-999,"NA",IF(inequalities_table_data!AA117&gt;99, "&gt;99", IF(inequalities_table_data!AA117&lt;1, "&lt;1",inequalities_table_data!AA117 ))), "-")</f>
        <v>-</v>
      </c>
      <c r="AB119" s="240" t="str">
        <f>IF(ISNUMBER(inequalities_table_data!AB117), IF(inequalities_table_data!AB117=-999,"NA",IF(inequalities_table_data!AB117&gt;99, "&gt;99", IF(inequalities_table_data!AB117&lt;1, "&lt;1",inequalities_table_data!AB117 ))), "-")</f>
        <v>-</v>
      </c>
      <c r="AC119" s="240" t="str">
        <f>IF(ISNUMBER(inequalities_table_data!AC117), IF(inequalities_table_data!AC117=-999,"NA",IF(inequalities_table_data!AC117&gt;99, "&gt;99", IF(inequalities_table_data!AC117&lt;1, "&lt;1",inequalities_table_data!AC117 ))), "-")</f>
        <v>-</v>
      </c>
    </row>
    <row r="120" x14ac:dyDescent="0.25">
      <c r="A120" s="347" t="str">
        <f>inequalities_table_data!A118</f>
        <v>Nigeria</v>
      </c>
      <c r="B120" s="348">
        <f>inequalities_table_data!B118</f>
        <v>2000</v>
      </c>
      <c r="C120" s="238" t="str">
        <f>inequalities_table_data!C118</f>
        <v>Poorest</v>
      </c>
      <c r="D120" s="239">
        <f>IF(ISNUMBER(inequalities_table_data!D118), IF(inequalities_table_data!D118=-999,"NA",IF(inequalities_table_data!D118&gt;99, "&gt;99", IF(inequalities_table_data!D118&lt;1, "&lt;1",inequalities_table_data!D118 ))), "-")</f>
        <v>18.856290000000001</v>
      </c>
      <c r="E120" s="240">
        <f>IF(ISNUMBER(inequalities_table_data!E118), IF(inequalities_table_data!E118=-999,"NA",IF(inequalities_table_data!E118&gt;99, "&gt;99", IF(inequalities_table_data!E118&lt;1, "&lt;1",inequalities_table_data!E118 ))), "-")</f>
        <v>3.3135700000000003</v>
      </c>
      <c r="F120" s="240">
        <f>IF(ISNUMBER(inequalities_table_data!F118), IF(inequalities_table_data!F118=-999,"NA",IF(inequalities_table_data!F118&gt;99, "&gt;99", IF(inequalities_table_data!F118&lt;1, "&lt;1",inequalities_table_data!F118 ))), "-")</f>
        <v>48.622890000000005</v>
      </c>
      <c r="G120" s="240">
        <f>IF(ISNUMBER(inequalities_table_data!G118), IF(inequalities_table_data!G118=-999,"NA",IF(inequalities_table_data!G118&gt;99, "&gt;99", IF(inequalities_table_data!G118&lt;1, "&lt;1",inequalities_table_data!G118 ))), "-")</f>
        <v>29.207250000000002</v>
      </c>
      <c r="H120" s="241">
        <f>IF(ISNUMBER(inequalities_table_data!H118), IF(inequalities_table_data!H118=-999,"NA",IF(inequalities_table_data!H118&gt;99, "&gt;99", IF(inequalities_table_data!H118&lt;1, "&lt;1",inequalities_table_data!H118 ))), "-")</f>
        <v>14.590470000000002</v>
      </c>
      <c r="I120" s="240">
        <f>IF(ISNUMBER(inequalities_table_data!I118), IF(inequalities_table_data!I118=-999,"NA",IF(inequalities_table_data!I118&gt;99, "&gt;99", IF(inequalities_table_data!I118&lt;1, "&lt;1",inequalities_table_data!I118 ))), "-")</f>
        <v>2.8967800000000001</v>
      </c>
      <c r="J120" s="240">
        <f>IF(ISNUMBER(inequalities_table_data!J118), IF(inequalities_table_data!J118=-999,"NA",IF(inequalities_table_data!J118&gt;99, "&gt;99", IF(inequalities_table_data!J118&lt;1, "&lt;1",inequalities_table_data!J118 ))), "-")</f>
        <v>34.181229999999999</v>
      </c>
      <c r="K120" s="240">
        <f>IF(ISNUMBER(inequalities_table_data!K118), IF(inequalities_table_data!K118=-999,"NA",IF(inequalities_table_data!K118&gt;99, "&gt;99", IF(inequalities_table_data!K118&lt;1, "&lt;1",inequalities_table_data!K118 ))), "-")</f>
        <v>48.331520000000005</v>
      </c>
      <c r="L120" s="242" t="str">
        <f>IF(ISNUMBER(inequalities_table_data!L118), IF(inequalities_table_data!L118=-999,"NA",IF(inequalities_table_data!L118&gt;99, "&gt;99", IF(inequalities_table_data!L118&lt;1, "&lt;1",inequalities_table_data!L118 ))), "-")</f>
        <v>-</v>
      </c>
      <c r="M120" s="240" t="str">
        <f>IF(ISNUMBER(inequalities_table_data!M118), IF(inequalities_table_data!M118=-999,"NA",IF(inequalities_table_data!M118&gt;99, "&gt;99", IF(inequalities_table_data!M118&lt;1, "&lt;1",inequalities_table_data!M118 ))), "-")</f>
        <v>-</v>
      </c>
      <c r="N120" s="240" t="str">
        <f>IF(ISNUMBER(inequalities_table_data!N118), IF(inequalities_table_data!N118=-999,"NA",IF(inequalities_table_data!N118&gt;99, "&gt;99", IF(inequalities_table_data!N118&lt;1, "&lt;1",inequalities_table_data!N118 ))), "-")</f>
        <v>-</v>
      </c>
      <c r="P120" s="347" t="str">
        <f>inequalities_table_data!P118</f>
        <v>Nigeria</v>
      </c>
      <c r="Q120" s="348">
        <f>inequalities_table_data!Q118</f>
        <v>2017</v>
      </c>
      <c r="R120" s="238" t="str">
        <f>inequalities_table_data!R118</f>
        <v>Poorest</v>
      </c>
      <c r="S120" s="239">
        <f>IF(ISNUMBER(inequalities_table_data!S118), IF(inequalities_table_data!S118=-999,"NA",IF(inequalities_table_data!S118&gt;99, "&gt;99", IF(inequalities_table_data!S118&lt;1, "&lt;1",inequalities_table_data!S118 ))), "-")</f>
        <v>38.028180000000006</v>
      </c>
      <c r="T120" s="240">
        <f>IF(ISNUMBER(inequalities_table_data!T118), IF(inequalities_table_data!T118=-999,"NA",IF(inequalities_table_data!T118&gt;99, "&gt;99", IF(inequalities_table_data!T118&lt;1, "&lt;1",inequalities_table_data!T118 ))), "-")</f>
        <v>6.6825900000000003</v>
      </c>
      <c r="U120" s="240">
        <f>IF(ISNUMBER(inequalities_table_data!U118), IF(inequalities_table_data!U118=-999,"NA",IF(inequalities_table_data!U118&gt;99, "&gt;99", IF(inequalities_table_data!U118&lt;1, "&lt;1",inequalities_table_data!U118 ))), "-")</f>
        <v>40.107280000000003</v>
      </c>
      <c r="V120" s="240">
        <f>IF(ISNUMBER(inequalities_table_data!V118), IF(inequalities_table_data!V118=-999,"NA",IF(inequalities_table_data!V118&gt;99, "&gt;99", IF(inequalities_table_data!V118&lt;1, "&lt;1",inequalities_table_data!V118 ))), "-")</f>
        <v>15.181950000000001</v>
      </c>
      <c r="W120" s="241">
        <f>IF(ISNUMBER(inequalities_table_data!W118), IF(inequalities_table_data!W118=-999,"NA",IF(inequalities_table_data!W118&gt;99, "&gt;99", IF(inequalities_table_data!W118&lt;1, "&lt;1",inequalities_table_data!W118 ))), "-")</f>
        <v>17.28088</v>
      </c>
      <c r="X120" s="240">
        <f>IF(ISNUMBER(inequalities_table_data!X118), IF(inequalities_table_data!X118=-999,"NA",IF(inequalities_table_data!X118&gt;99, "&gt;99", IF(inequalities_table_data!X118&lt;1, "&lt;1",inequalities_table_data!X118 ))), "-")</f>
        <v>3.4309400000000001</v>
      </c>
      <c r="Y120" s="240">
        <f>IF(ISNUMBER(inequalities_table_data!Y118), IF(inequalities_table_data!Y118=-999,"NA",IF(inequalities_table_data!Y118&gt;99, "&gt;99", IF(inequalities_table_data!Y118&lt;1, "&lt;1",inequalities_table_data!Y118 ))), "-")</f>
        <v>31.743910000000003</v>
      </c>
      <c r="Z120" s="240">
        <f>IF(ISNUMBER(inequalities_table_data!Z118), IF(inequalities_table_data!Z118=-999,"NA",IF(inequalities_table_data!Z118&gt;99, "&gt;99", IF(inequalities_table_data!Z118&lt;1, "&lt;1",inequalities_table_data!Z118 ))), "-")</f>
        <v>47.544270000000004</v>
      </c>
      <c r="AA120" s="242">
        <f>IF(ISNUMBER(inequalities_table_data!AA118), IF(inequalities_table_data!AA118=-999,"NA",IF(inequalities_table_data!AA118&gt;99, "&gt;99", IF(inequalities_table_data!AA118&lt;1, "&lt;1",inequalities_table_data!AA118 ))), "-")</f>
        <v>4.2271475791931152</v>
      </c>
      <c r="AB120" s="240">
        <f>IF(ISNUMBER(inequalities_table_data!AB118), IF(inequalities_table_data!AB118=-999,"NA",IF(inequalities_table_data!AB118&gt;99, "&gt;99", IF(inequalities_table_data!AB118&lt;1, "&lt;1",inequalities_table_data!AB118 ))), "-")</f>
        <v>79.514236450195313</v>
      </c>
      <c r="AC120" s="240">
        <f>IF(ISNUMBER(inequalities_table_data!AC118), IF(inequalities_table_data!AC118=-999,"NA",IF(inequalities_table_data!AC118&gt;99, "&gt;99", IF(inequalities_table_data!AC118&lt;1, "&lt;1",inequalities_table_data!AC118 ))), "-")</f>
        <v>16.25861930847168</v>
      </c>
    </row>
    <row r="121" x14ac:dyDescent="0.25">
      <c r="A121" s="347" t="str">
        <f>inequalities_table_data!A119</f>
        <v>Nigeria</v>
      </c>
      <c r="B121" s="348">
        <f>inequalities_table_data!B119</f>
        <v>2000</v>
      </c>
      <c r="C121" s="238" t="str">
        <f>inequalities_table_data!C119</f>
        <v>Richest</v>
      </c>
      <c r="D121" s="239">
        <f>IF(ISNUMBER(inequalities_table_data!D119), IF(inequalities_table_data!D119=-999,"NA",IF(inequalities_table_data!D119&gt;99, "&gt;99", IF(inequalities_table_data!D119&lt;1, "&lt;1",inequalities_table_data!D119 ))), "-")</f>
        <v>80.980880000000013</v>
      </c>
      <c r="E121" s="240">
        <f>IF(ISNUMBER(inequalities_table_data!E119), IF(inequalities_table_data!E119=-999,"NA",IF(inequalities_table_data!E119&gt;99, "&gt;99", IF(inequalities_table_data!E119&lt;1, "&lt;1",inequalities_table_data!E119 ))), "-")</f>
        <v>3.8326900000000004</v>
      </c>
      <c r="F121" s="240">
        <f>IF(ISNUMBER(inequalities_table_data!F119), IF(inequalities_table_data!F119=-999,"NA",IF(inequalities_table_data!F119&gt;99, "&gt;99", IF(inequalities_table_data!F119&lt;1, "&lt;1",inequalities_table_data!F119 ))), "-")</f>
        <v>10.867590000000002</v>
      </c>
      <c r="G121" s="240">
        <f>IF(ISNUMBER(inequalities_table_data!G119), IF(inequalities_table_data!G119=-999,"NA",IF(inequalities_table_data!G119&gt;99, "&gt;99", IF(inequalities_table_data!G119&lt;1, "&lt;1",inequalities_table_data!G119 ))), "-")</f>
        <v>4.3188500000000003</v>
      </c>
      <c r="H121" s="241">
        <f>IF(ISNUMBER(inequalities_table_data!H119), IF(inequalities_table_data!H119=-999,"NA",IF(inequalities_table_data!H119&gt;99, "&gt;99", IF(inequalities_table_data!H119&lt;1, "&lt;1",inequalities_table_data!H119 ))), "-")</f>
        <v>49.126870000000004</v>
      </c>
      <c r="I121" s="240">
        <f>IF(ISNUMBER(inequalities_table_data!I119), IF(inequalities_table_data!I119=-999,"NA",IF(inequalities_table_data!I119&gt;99, "&gt;99", IF(inequalities_table_data!I119&lt;1, "&lt;1",inequalities_table_data!I119 ))), "-")</f>
        <v>36.508300000000006</v>
      </c>
      <c r="J121" s="240">
        <f>IF(ISNUMBER(inequalities_table_data!J119), IF(inequalities_table_data!J119=-999,"NA",IF(inequalities_table_data!J119&gt;99, "&gt;99", IF(inequalities_table_data!J119&lt;1, "&lt;1",inequalities_table_data!J119 ))), "-")</f>
        <v>7.6984500000000002</v>
      </c>
      <c r="K121" s="240">
        <f>IF(ISNUMBER(inequalities_table_data!K119), IF(inequalities_table_data!K119=-999,"NA",IF(inequalities_table_data!K119&gt;99, "&gt;99", IF(inequalities_table_data!K119&lt;1, "&lt;1",inequalities_table_data!K119 ))), "-")</f>
        <v>6.6663800000000002</v>
      </c>
      <c r="L121" s="242" t="str">
        <f>IF(ISNUMBER(inequalities_table_data!L119), IF(inequalities_table_data!L119=-999,"NA",IF(inequalities_table_data!L119&gt;99, "&gt;99", IF(inequalities_table_data!L119&lt;1, "&lt;1",inequalities_table_data!L119 ))), "-")</f>
        <v>-</v>
      </c>
      <c r="M121" s="240" t="str">
        <f>IF(ISNUMBER(inequalities_table_data!M119), IF(inequalities_table_data!M119=-999,"NA",IF(inequalities_table_data!M119&gt;99, "&gt;99", IF(inequalities_table_data!M119&lt;1, "&lt;1",inequalities_table_data!M119 ))), "-")</f>
        <v>-</v>
      </c>
      <c r="N121" s="240" t="str">
        <f>IF(ISNUMBER(inequalities_table_data!N119), IF(inequalities_table_data!N119=-999,"NA",IF(inequalities_table_data!N119&gt;99, "&gt;99", IF(inequalities_table_data!N119&lt;1, "&lt;1",inequalities_table_data!N119 ))), "-")</f>
        <v>-</v>
      </c>
      <c r="P121" s="347" t="str">
        <f>inequalities_table_data!P119</f>
        <v>Nigeria</v>
      </c>
      <c r="Q121" s="348">
        <f>inequalities_table_data!Q119</f>
        <v>2017</v>
      </c>
      <c r="R121" s="238" t="str">
        <f>inequalities_table_data!R119</f>
        <v>Richest</v>
      </c>
      <c r="S121" s="239">
        <f>IF(ISNUMBER(inequalities_table_data!S119), IF(inequalities_table_data!S119=-999,"NA",IF(inequalities_table_data!S119&gt;99, "&gt;99", IF(inequalities_table_data!S119&lt;1, "&lt;1",inequalities_table_data!S119 ))), "-")</f>
        <v>94.609150000000014</v>
      </c>
      <c r="T121" s="240">
        <f>IF(ISNUMBER(inequalities_table_data!T119), IF(inequalities_table_data!T119=-999,"NA",IF(inequalities_table_data!T119&gt;99, "&gt;99", IF(inequalities_table_data!T119&lt;1, "&lt;1",inequalities_table_data!T119 ))), "-")</f>
        <v>4.4776899999999999</v>
      </c>
      <c r="U121" s="240" t="str">
        <f>IF(ISNUMBER(inequalities_table_data!U119), IF(inequalities_table_data!U119=-999,"NA",IF(inequalities_table_data!U119&gt;99, "&gt;99", IF(inequalities_table_data!U119&lt;1, "&lt;1",inequalities_table_data!U119 ))), "-")</f>
        <v>&lt;1</v>
      </c>
      <c r="V121" s="240" t="str">
        <f>IF(ISNUMBER(inequalities_table_data!V119), IF(inequalities_table_data!V119=-999,"NA",IF(inequalities_table_data!V119&gt;99, "&gt;99", IF(inequalities_table_data!V119&lt;1, "&lt;1",inequalities_table_data!V119 ))), "-")</f>
        <v>&lt;1</v>
      </c>
      <c r="W121" s="241">
        <f>IF(ISNUMBER(inequalities_table_data!W119), IF(inequalities_table_data!W119=-999,"NA",IF(inequalities_table_data!W119&gt;99, "&gt;99", IF(inequalities_table_data!W119&lt;1, "&lt;1",inequalities_table_data!W119 ))), "-")</f>
        <v>52.146360000000001</v>
      </c>
      <c r="X121" s="240">
        <f>IF(ISNUMBER(inequalities_table_data!X119), IF(inequalities_table_data!X119=-999,"NA",IF(inequalities_table_data!X119&gt;99, "&gt;99", IF(inequalities_table_data!X119&lt;1, "&lt;1",inequalities_table_data!X119 ))), "-")</f>
        <v>38.752220000000001</v>
      </c>
      <c r="Y121" s="240">
        <f>IF(ISNUMBER(inequalities_table_data!Y119), IF(inequalities_table_data!Y119=-999,"NA",IF(inequalities_table_data!Y119&gt;99, "&gt;99", IF(inequalities_table_data!Y119&lt;1, "&lt;1",inequalities_table_data!Y119 ))), "-")</f>
        <v>5.1970400000000003</v>
      </c>
      <c r="Z121" s="240">
        <f>IF(ISNUMBER(inequalities_table_data!Z119), IF(inequalities_table_data!Z119=-999,"NA",IF(inequalities_table_data!Z119&gt;99, "&gt;99", IF(inequalities_table_data!Z119&lt;1, "&lt;1",inequalities_table_data!Z119 ))), "-")</f>
        <v>3.9043900000000002</v>
      </c>
      <c r="AA121" s="242">
        <f>IF(ISNUMBER(inequalities_table_data!AA119), IF(inequalities_table_data!AA119=-999,"NA",IF(inequalities_table_data!AA119&gt;99, "&gt;99", IF(inequalities_table_data!AA119&lt;1, "&lt;1",inequalities_table_data!AA119 ))), "-")</f>
        <v>28.696361541748047</v>
      </c>
      <c r="AB121" s="240">
        <f>IF(ISNUMBER(inequalities_table_data!AB119), IF(inequalities_table_data!AB119=-999,"NA",IF(inequalities_table_data!AB119&gt;99, "&gt;99", IF(inequalities_table_data!AB119&lt;1, "&lt;1",inequalities_table_data!AB119 ))), "-")</f>
        <v>65.735610961914063</v>
      </c>
      <c r="AC121" s="240">
        <f>IF(ISNUMBER(inequalities_table_data!AC119), IF(inequalities_table_data!AC119=-999,"NA",IF(inequalities_table_data!AC119&gt;99, "&gt;99", IF(inequalities_table_data!AC119&lt;1, "&lt;1",inequalities_table_data!AC119 ))), "-")</f>
        <v>5.5680265426635742</v>
      </c>
    </row>
    <row r="122" x14ac:dyDescent="0.25">
      <c r="A122" s="347" t="str">
        <f>inequalities_table_data!A120</f>
        <v>North Macedonia</v>
      </c>
      <c r="B122" s="348">
        <f>inequalities_table_data!B120</f>
        <v>2000</v>
      </c>
      <c r="C122" s="238" t="str">
        <f>inequalities_table_data!C120</f>
        <v>Poorest</v>
      </c>
      <c r="D122" s="239">
        <f>IF(ISNUMBER(inequalities_table_data!D120), IF(inequalities_table_data!D120=-999,"NA",IF(inequalities_table_data!D120&gt;99, "&gt;99", IF(inequalities_table_data!D120&lt;1, "&lt;1",inequalities_table_data!D120 ))), "-")</f>
        <v>97.100130000000007</v>
      </c>
      <c r="E122" s="240">
        <f>IF(ISNUMBER(inequalities_table_data!E120), IF(inequalities_table_data!E120=-999,"NA",IF(inequalities_table_data!E120&gt;99, "&gt;99", IF(inequalities_table_data!E120&lt;1, "&lt;1",inequalities_table_data!E120 ))), "-")</f>
        <v>1.23268</v>
      </c>
      <c r="F122" s="240" t="str">
        <f>IF(ISNUMBER(inequalities_table_data!F120), IF(inequalities_table_data!F120=-999,"NA",IF(inequalities_table_data!F120&gt;99, "&gt;99", IF(inequalities_table_data!F120&lt;1, "&lt;1",inequalities_table_data!F120 ))), "-")</f>
        <v>&lt;1</v>
      </c>
      <c r="G122" s="240" t="str">
        <f>IF(ISNUMBER(inequalities_table_data!G120), IF(inequalities_table_data!G120=-999,"NA",IF(inequalities_table_data!G120&gt;99, "&gt;99", IF(inequalities_table_data!G120&lt;1, "&lt;1",inequalities_table_data!G120 ))), "-")</f>
        <v>&lt;1</v>
      </c>
      <c r="H122" s="241">
        <f>IF(ISNUMBER(inequalities_table_data!H120), IF(inequalities_table_data!H120=-999,"NA",IF(inequalities_table_data!H120&gt;99, "&gt;99", IF(inequalities_table_data!H120&lt;1, "&lt;1",inequalities_table_data!H120 ))), "-")</f>
        <v>77.13758</v>
      </c>
      <c r="I122" s="240">
        <f>IF(ISNUMBER(inequalities_table_data!I120), IF(inequalities_table_data!I120=-999,"NA",IF(inequalities_table_data!I120&gt;99, "&gt;99", IF(inequalities_table_data!I120&lt;1, "&lt;1",inequalities_table_data!I120 ))), "-")</f>
        <v>7.1011600000000001</v>
      </c>
      <c r="J122" s="240">
        <f>IF(ISNUMBER(inequalities_table_data!J120), IF(inequalities_table_data!J120=-999,"NA",IF(inequalities_table_data!J120&gt;99, "&gt;99", IF(inequalities_table_data!J120&lt;1, "&lt;1",inequalities_table_data!J120 ))), "-")</f>
        <v>15.17266</v>
      </c>
      <c r="K122" s="240" t="str">
        <f>IF(ISNUMBER(inequalities_table_data!K120), IF(inequalities_table_data!K120=-999,"NA",IF(inequalities_table_data!K120&gt;99, "&gt;99", IF(inequalities_table_data!K120&lt;1, "&lt;1",inequalities_table_data!K120 ))), "-")</f>
        <v>&lt;1</v>
      </c>
      <c r="L122" s="242" t="str">
        <f>IF(ISNUMBER(inequalities_table_data!L120), IF(inequalities_table_data!L120=-999,"NA",IF(inequalities_table_data!L120&gt;99, "&gt;99", IF(inequalities_table_data!L120&lt;1, "&lt;1",inequalities_table_data!L120 ))), "-")</f>
        <v>-</v>
      </c>
      <c r="M122" s="240" t="str">
        <f>IF(ISNUMBER(inequalities_table_data!M120), IF(inequalities_table_data!M120=-999,"NA",IF(inequalities_table_data!M120&gt;99, "&gt;99", IF(inequalities_table_data!M120&lt;1, "&lt;1",inequalities_table_data!M120 ))), "-")</f>
        <v>-</v>
      </c>
      <c r="N122" s="240" t="str">
        <f>IF(ISNUMBER(inequalities_table_data!N120), IF(inequalities_table_data!N120=-999,"NA",IF(inequalities_table_data!N120&gt;99, "&gt;99", IF(inequalities_table_data!N120&lt;1, "&lt;1",inequalities_table_data!N120 ))), "-")</f>
        <v>-</v>
      </c>
      <c r="P122" s="347" t="str">
        <f>inequalities_table_data!P120</f>
        <v>North Macedonia</v>
      </c>
      <c r="Q122" s="348">
        <f>inequalities_table_data!Q120</f>
        <v>2017</v>
      </c>
      <c r="R122" s="238" t="str">
        <f>inequalities_table_data!R120</f>
        <v>Poorest</v>
      </c>
      <c r="S122" s="239">
        <f>IF(ISNUMBER(inequalities_table_data!S120), IF(inequalities_table_data!S120=-999,"NA",IF(inequalities_table_data!S120&gt;99, "&gt;99", IF(inequalities_table_data!S120&lt;1, "&lt;1",inequalities_table_data!S120 ))), "-")</f>
        <v>97.566320000000005</v>
      </c>
      <c r="T122" s="240">
        <f>IF(ISNUMBER(inequalities_table_data!T120), IF(inequalities_table_data!T120=-999,"NA",IF(inequalities_table_data!T120&gt;99, "&gt;99", IF(inequalities_table_data!T120&lt;1, "&lt;1",inequalities_table_data!T120 ))), "-")</f>
        <v>1.2386000000000001</v>
      </c>
      <c r="U122" s="240">
        <f>IF(ISNUMBER(inequalities_table_data!U120), IF(inequalities_table_data!U120=-999,"NA",IF(inequalities_table_data!U120&gt;99, "&gt;99", IF(inequalities_table_data!U120&lt;1, "&lt;1",inequalities_table_data!U120 ))), "-")</f>
        <v>1.1950700000000001</v>
      </c>
      <c r="V122" s="240" t="str">
        <f>IF(ISNUMBER(inequalities_table_data!V120), IF(inequalities_table_data!V120=-999,"NA",IF(inequalities_table_data!V120&gt;99, "&gt;99", IF(inequalities_table_data!V120&lt;1, "&lt;1",inequalities_table_data!V120 ))), "-")</f>
        <v>&lt;1</v>
      </c>
      <c r="W122" s="241">
        <f>IF(ISNUMBER(inequalities_table_data!W120), IF(inequalities_table_data!W120=-999,"NA",IF(inequalities_table_data!W120&gt;99, "&gt;99", IF(inequalities_table_data!W120&lt;1, "&lt;1",inequalities_table_data!W120 ))), "-")</f>
        <v>72.777590000000004</v>
      </c>
      <c r="X122" s="240">
        <f>IF(ISNUMBER(inequalities_table_data!X120), IF(inequalities_table_data!X120=-999,"NA",IF(inequalities_table_data!X120&gt;99, "&gt;99", IF(inequalities_table_data!X120&lt;1, "&lt;1",inequalities_table_data!X120 ))), "-")</f>
        <v>6.6997900000000001</v>
      </c>
      <c r="Y122" s="240">
        <f>IF(ISNUMBER(inequalities_table_data!Y120), IF(inequalities_table_data!Y120=-999,"NA",IF(inequalities_table_data!Y120&gt;99, "&gt;99", IF(inequalities_table_data!Y120&lt;1, "&lt;1",inequalities_table_data!Y120 ))), "-")</f>
        <v>17.252550000000003</v>
      </c>
      <c r="Z122" s="240">
        <f>IF(ISNUMBER(inequalities_table_data!Z120), IF(inequalities_table_data!Z120=-999,"NA",IF(inequalities_table_data!Z120&gt;99, "&gt;99", IF(inequalities_table_data!Z120&lt;1, "&lt;1",inequalities_table_data!Z120 ))), "-")</f>
        <v>3.2700700000000005</v>
      </c>
      <c r="AA122" s="242" t="str">
        <f>IF(ISNUMBER(inequalities_table_data!AA120), IF(inequalities_table_data!AA120=-999,"NA",IF(inequalities_table_data!AA120&gt;99, "&gt;99", IF(inequalities_table_data!AA120&lt;1, "&lt;1",inequalities_table_data!AA120 ))), "-")</f>
        <v>-</v>
      </c>
      <c r="AB122" s="240" t="str">
        <f>IF(ISNUMBER(inequalities_table_data!AB120), IF(inequalities_table_data!AB120=-999,"NA",IF(inequalities_table_data!AB120&gt;99, "&gt;99", IF(inequalities_table_data!AB120&lt;1, "&lt;1",inequalities_table_data!AB120 ))), "-")</f>
        <v>-</v>
      </c>
      <c r="AC122" s="240" t="str">
        <f>IF(ISNUMBER(inequalities_table_data!AC120), IF(inequalities_table_data!AC120=-999,"NA",IF(inequalities_table_data!AC120&gt;99, "&gt;99", IF(inequalities_table_data!AC120&lt;1, "&lt;1",inequalities_table_data!AC120 ))), "-")</f>
        <v>-</v>
      </c>
    </row>
    <row r="123" x14ac:dyDescent="0.25">
      <c r="A123" s="347" t="str">
        <f>inequalities_table_data!A121</f>
        <v>North Macedonia</v>
      </c>
      <c r="B123" s="348">
        <f>inequalities_table_data!B121</f>
        <v>2000</v>
      </c>
      <c r="C123" s="238" t="str">
        <f>inequalities_table_data!C121</f>
        <v>Richest</v>
      </c>
      <c r="D123" s="239" t="str">
        <f>IF(ISNUMBER(inequalities_table_data!D121), IF(inequalities_table_data!D121=-999,"NA",IF(inequalities_table_data!D121&gt;99, "&gt;99", IF(inequalities_table_data!D121&lt;1, "&lt;1",inequalities_table_data!D121 ))), "-")</f>
        <v>&gt;99</v>
      </c>
      <c r="E123" s="240" t="str">
        <f>IF(ISNUMBER(inequalities_table_data!E121), IF(inequalities_table_data!E121=-999,"NA",IF(inequalities_table_data!E121&gt;99, "&gt;99", IF(inequalities_table_data!E121&lt;1, "&lt;1",inequalities_table_data!E121 ))), "-")</f>
        <v>&lt;1</v>
      </c>
      <c r="F123" s="240" t="str">
        <f>IF(ISNUMBER(inequalities_table_data!F121), IF(inequalities_table_data!F121=-999,"NA",IF(inequalities_table_data!F121&gt;99, "&gt;99", IF(inequalities_table_data!F121&lt;1, "&lt;1",inequalities_table_data!F121 ))), "-")</f>
        <v>&lt;1</v>
      </c>
      <c r="G123" s="240" t="str">
        <f>IF(ISNUMBER(inequalities_table_data!G121), IF(inequalities_table_data!G121=-999,"NA",IF(inequalities_table_data!G121&gt;99, "&gt;99", IF(inequalities_table_data!G121&lt;1, "&lt;1",inequalities_table_data!G121 ))), "-")</f>
        <v>&lt;1</v>
      </c>
      <c r="H123" s="241">
        <f>IF(ISNUMBER(inequalities_table_data!H121), IF(inequalities_table_data!H121=-999,"NA",IF(inequalities_table_data!H121&gt;99, "&gt;99", IF(inequalities_table_data!H121&lt;1, "&lt;1",inequalities_table_data!H121 ))), "-")</f>
        <v>97.511490000000009</v>
      </c>
      <c r="I123" s="240" t="str">
        <f>IF(ISNUMBER(inequalities_table_data!I121), IF(inequalities_table_data!I121=-999,"NA",IF(inequalities_table_data!I121&gt;99, "&gt;99", IF(inequalities_table_data!I121&lt;1, "&lt;1",inequalities_table_data!I121 ))), "-")</f>
        <v>&lt;1</v>
      </c>
      <c r="J123" s="240">
        <f>IF(ISNUMBER(inequalities_table_data!J121), IF(inequalities_table_data!J121=-999,"NA",IF(inequalities_table_data!J121&gt;99, "&gt;99", IF(inequalities_table_data!J121&lt;1, "&lt;1",inequalities_table_data!J121 ))), "-")</f>
        <v>2.24837</v>
      </c>
      <c r="K123" s="240" t="str">
        <f>IF(ISNUMBER(inequalities_table_data!K121), IF(inequalities_table_data!K121=-999,"NA",IF(inequalities_table_data!K121&gt;99, "&gt;99", IF(inequalities_table_data!K121&lt;1, "&lt;1",inequalities_table_data!K121 ))), "-")</f>
        <v>&lt;1</v>
      </c>
      <c r="L123" s="242" t="str">
        <f>IF(ISNUMBER(inequalities_table_data!L121), IF(inequalities_table_data!L121=-999,"NA",IF(inequalities_table_data!L121&gt;99, "&gt;99", IF(inequalities_table_data!L121&lt;1, "&lt;1",inequalities_table_data!L121 ))), "-")</f>
        <v>-</v>
      </c>
      <c r="M123" s="240" t="str">
        <f>IF(ISNUMBER(inequalities_table_data!M121), IF(inequalities_table_data!M121=-999,"NA",IF(inequalities_table_data!M121&gt;99, "&gt;99", IF(inequalities_table_data!M121&lt;1, "&lt;1",inequalities_table_data!M121 ))), "-")</f>
        <v>-</v>
      </c>
      <c r="N123" s="240" t="str">
        <f>IF(ISNUMBER(inequalities_table_data!N121), IF(inequalities_table_data!N121=-999,"NA",IF(inequalities_table_data!N121&gt;99, "&gt;99", IF(inequalities_table_data!N121&lt;1, "&lt;1",inequalities_table_data!N121 ))), "-")</f>
        <v>-</v>
      </c>
      <c r="P123" s="347" t="str">
        <f>inequalities_table_data!P121</f>
        <v>North Macedonia</v>
      </c>
      <c r="Q123" s="348">
        <f>inequalities_table_data!Q121</f>
        <v>2017</v>
      </c>
      <c r="R123" s="238" t="str">
        <f>inequalities_table_data!R121</f>
        <v>Richest</v>
      </c>
      <c r="S123" s="239" t="str">
        <f>IF(ISNUMBER(inequalities_table_data!S121), IF(inequalities_table_data!S121=-999,"NA",IF(inequalities_table_data!S121&gt;99, "&gt;99", IF(inequalities_table_data!S121&lt;1, "&lt;1",inequalities_table_data!S121 ))), "-")</f>
        <v>&gt;99</v>
      </c>
      <c r="T123" s="240" t="str">
        <f>IF(ISNUMBER(inequalities_table_data!T121), IF(inequalities_table_data!T121=-999,"NA",IF(inequalities_table_data!T121&gt;99, "&gt;99", IF(inequalities_table_data!T121&lt;1, "&lt;1",inequalities_table_data!T121 ))), "-")</f>
        <v>&lt;1</v>
      </c>
      <c r="U123" s="240" t="str">
        <f>IF(ISNUMBER(inequalities_table_data!U121), IF(inequalities_table_data!U121=-999,"NA",IF(inequalities_table_data!U121&gt;99, "&gt;99", IF(inequalities_table_data!U121&lt;1, "&lt;1",inequalities_table_data!U121 ))), "-")</f>
        <v>&lt;1</v>
      </c>
      <c r="V123" s="240" t="str">
        <f>IF(ISNUMBER(inequalities_table_data!V121), IF(inequalities_table_data!V121=-999,"NA",IF(inequalities_table_data!V121&gt;99, "&gt;99", IF(inequalities_table_data!V121&lt;1, "&lt;1",inequalities_table_data!V121 ))), "-")</f>
        <v>&lt;1</v>
      </c>
      <c r="W123" s="241" t="str">
        <f>IF(ISNUMBER(inequalities_table_data!W121), IF(inequalities_table_data!W121=-999,"NA",IF(inequalities_table_data!W121&gt;99, "&gt;99", IF(inequalities_table_data!W121&lt;1, "&lt;1",inequalities_table_data!W121 ))), "-")</f>
        <v>&gt;99</v>
      </c>
      <c r="X123" s="240" t="str">
        <f>IF(ISNUMBER(inequalities_table_data!X121), IF(inequalities_table_data!X121=-999,"NA",IF(inequalities_table_data!X121&gt;99, "&gt;99", IF(inequalities_table_data!X121&lt;1, "&lt;1",inequalities_table_data!X121 ))), "-")</f>
        <v>&lt;1</v>
      </c>
      <c r="Y123" s="240" t="str">
        <f>IF(ISNUMBER(inequalities_table_data!Y121), IF(inequalities_table_data!Y121=-999,"NA",IF(inequalities_table_data!Y121&gt;99, "&gt;99", IF(inequalities_table_data!Y121&lt;1, "&lt;1",inequalities_table_data!Y121 ))), "-")</f>
        <v>&lt;1</v>
      </c>
      <c r="Z123" s="240" t="str">
        <f>IF(ISNUMBER(inequalities_table_data!Z121), IF(inequalities_table_data!Z121=-999,"NA",IF(inequalities_table_data!Z121&gt;99, "&gt;99", IF(inequalities_table_data!Z121&lt;1, "&lt;1",inequalities_table_data!Z121 ))), "-")</f>
        <v>&lt;1</v>
      </c>
      <c r="AA123" s="242" t="str">
        <f>IF(ISNUMBER(inequalities_table_data!AA121), IF(inequalities_table_data!AA121=-999,"NA",IF(inequalities_table_data!AA121&gt;99, "&gt;99", IF(inequalities_table_data!AA121&lt;1, "&lt;1",inequalities_table_data!AA121 ))), "-")</f>
        <v>-</v>
      </c>
      <c r="AB123" s="240" t="str">
        <f>IF(ISNUMBER(inequalities_table_data!AB121), IF(inequalities_table_data!AB121=-999,"NA",IF(inequalities_table_data!AB121&gt;99, "&gt;99", IF(inequalities_table_data!AB121&lt;1, "&lt;1",inequalities_table_data!AB121 ))), "-")</f>
        <v>-</v>
      </c>
      <c r="AC123" s="240" t="str">
        <f>IF(ISNUMBER(inequalities_table_data!AC121), IF(inequalities_table_data!AC121=-999,"NA",IF(inequalities_table_data!AC121&gt;99, "&gt;99", IF(inequalities_table_data!AC121&lt;1, "&lt;1",inequalities_table_data!AC121 ))), "-")</f>
        <v>-</v>
      </c>
    </row>
    <row r="124" x14ac:dyDescent="0.25">
      <c r="A124" s="347" t="str">
        <f>inequalities_table_data!A122</f>
        <v>Pakistan</v>
      </c>
      <c r="B124" s="348">
        <f>inequalities_table_data!B122</f>
        <v>2000</v>
      </c>
      <c r="C124" s="238" t="str">
        <f>inequalities_table_data!C122</f>
        <v>Poorest</v>
      </c>
      <c r="D124" s="239">
        <f>IF(ISNUMBER(inequalities_table_data!D122), IF(inequalities_table_data!D122=-999,"NA",IF(inequalities_table_data!D122&gt;99, "&gt;99", IF(inequalities_table_data!D122&lt;1, "&lt;1",inequalities_table_data!D122 ))), "-")</f>
        <v>80.629460000000009</v>
      </c>
      <c r="E124" s="240">
        <f>IF(ISNUMBER(inequalities_table_data!E122), IF(inequalities_table_data!E122=-999,"NA",IF(inequalities_table_data!E122&gt;99, "&gt;99", IF(inequalities_table_data!E122&lt;1, "&lt;1",inequalities_table_data!E122 ))), "-")</f>
        <v>7.6647800000000004</v>
      </c>
      <c r="F124" s="240">
        <f>IF(ISNUMBER(inequalities_table_data!F122), IF(inequalities_table_data!F122=-999,"NA",IF(inequalities_table_data!F122&gt;99, "&gt;99", IF(inequalities_table_data!F122&lt;1, "&lt;1",inequalities_table_data!F122 ))), "-")</f>
        <v>5.9056500000000005</v>
      </c>
      <c r="G124" s="240">
        <f>IF(ISNUMBER(inequalities_table_data!G122), IF(inequalities_table_data!G122=-999,"NA",IF(inequalities_table_data!G122&gt;99, "&gt;99", IF(inequalities_table_data!G122&lt;1, "&lt;1",inequalities_table_data!G122 ))), "-")</f>
        <v>5.8001000000000005</v>
      </c>
      <c r="H124" s="241">
        <f>IF(ISNUMBER(inequalities_table_data!H122), IF(inequalities_table_data!H122=-999,"NA",IF(inequalities_table_data!H122&gt;99, "&gt;99", IF(inequalities_table_data!H122&lt;1, "&lt;1",inequalities_table_data!H122 ))), "-")</f>
        <v>12.791480000000002</v>
      </c>
      <c r="I124" s="240">
        <f>IF(ISNUMBER(inequalities_table_data!I122), IF(inequalities_table_data!I122=-999,"NA",IF(inequalities_table_data!I122&gt;99, "&gt;99", IF(inequalities_table_data!I122&lt;1, "&lt;1",inequalities_table_data!I122 ))), "-")</f>
        <v>4.4790200000000002</v>
      </c>
      <c r="J124" s="240">
        <f>IF(ISNUMBER(inequalities_table_data!J122), IF(inequalities_table_data!J122=-999,"NA",IF(inequalities_table_data!J122&gt;99, "&gt;99", IF(inequalities_table_data!J122&lt;1, "&lt;1",inequalities_table_data!J122 ))), "-")</f>
        <v>7.1434800000000003</v>
      </c>
      <c r="K124" s="240">
        <f>IF(ISNUMBER(inequalities_table_data!K122), IF(inequalities_table_data!K122=-999,"NA",IF(inequalities_table_data!K122&gt;99, "&gt;99", IF(inequalities_table_data!K122&lt;1, "&lt;1",inequalities_table_data!K122 ))), "-")</f>
        <v>75.586020000000005</v>
      </c>
      <c r="L124" s="242" t="str">
        <f>IF(ISNUMBER(inequalities_table_data!L122), IF(inequalities_table_data!L122=-999,"NA",IF(inequalities_table_data!L122&gt;99, "&gt;99", IF(inequalities_table_data!L122&lt;1, "&lt;1",inequalities_table_data!L122 ))), "-")</f>
        <v>-</v>
      </c>
      <c r="M124" s="240" t="str">
        <f>IF(ISNUMBER(inequalities_table_data!M122), IF(inequalities_table_data!M122=-999,"NA",IF(inequalities_table_data!M122&gt;99, "&gt;99", IF(inequalities_table_data!M122&lt;1, "&lt;1",inequalities_table_data!M122 ))), "-")</f>
        <v>-</v>
      </c>
      <c r="N124" s="240" t="str">
        <f>IF(ISNUMBER(inequalities_table_data!N122), IF(inequalities_table_data!N122=-999,"NA",IF(inequalities_table_data!N122&gt;99, "&gt;99", IF(inequalities_table_data!N122&lt;1, "&lt;1",inequalities_table_data!N122 ))), "-")</f>
        <v>-</v>
      </c>
      <c r="P124" s="347" t="str">
        <f>inequalities_table_data!P122</f>
        <v>Pakistan</v>
      </c>
      <c r="Q124" s="348">
        <f>inequalities_table_data!Q122</f>
        <v>2017</v>
      </c>
      <c r="R124" s="238" t="str">
        <f>inequalities_table_data!R122</f>
        <v>Poorest</v>
      </c>
      <c r="S124" s="239">
        <f>IF(ISNUMBER(inequalities_table_data!S122), IF(inequalities_table_data!S122=-999,"NA",IF(inequalities_table_data!S122&gt;99, "&gt;99", IF(inequalities_table_data!S122&lt;1, "&lt;1",inequalities_table_data!S122 ))), "-")</f>
        <v>80.255250000000004</v>
      </c>
      <c r="T124" s="240">
        <f>IF(ISNUMBER(inequalities_table_data!T122), IF(inequalities_table_data!T122=-999,"NA",IF(inequalities_table_data!T122&gt;99, "&gt;99", IF(inequalities_table_data!T122&lt;1, "&lt;1",inequalities_table_data!T122 ))), "-")</f>
        <v>7.6292100000000005</v>
      </c>
      <c r="U124" s="240">
        <f>IF(ISNUMBER(inequalities_table_data!U122), IF(inequalities_table_data!U122=-999,"NA",IF(inequalities_table_data!U122&gt;99, "&gt;99", IF(inequalities_table_data!U122&lt;1, "&lt;1",inequalities_table_data!U122 ))), "-")</f>
        <v>7.8241500000000004</v>
      </c>
      <c r="V124" s="240">
        <f>IF(ISNUMBER(inequalities_table_data!V122), IF(inequalities_table_data!V122=-999,"NA",IF(inequalities_table_data!V122&gt;99, "&gt;99", IF(inequalities_table_data!V122&lt;1, "&lt;1",inequalities_table_data!V122 ))), "-")</f>
        <v>4.2913900000000007</v>
      </c>
      <c r="W124" s="241">
        <f>IF(ISNUMBER(inequalities_table_data!W122), IF(inequalities_table_data!W122=-999,"NA",IF(inequalities_table_data!W122&gt;99, "&gt;99", IF(inequalities_table_data!W122&lt;1, "&lt;1",inequalities_table_data!W122 ))), "-")</f>
        <v>25.050870000000003</v>
      </c>
      <c r="X124" s="240">
        <f>IF(ISNUMBER(inequalities_table_data!X122), IF(inequalities_table_data!X122=-999,"NA",IF(inequalities_table_data!X122&gt;99, "&gt;99", IF(inequalities_table_data!X122&lt;1, "&lt;1",inequalities_table_data!X122 ))), "-")</f>
        <v>8.7717300000000016</v>
      </c>
      <c r="Y124" s="240">
        <f>IF(ISNUMBER(inequalities_table_data!Y122), IF(inequalities_table_data!Y122=-999,"NA",IF(inequalities_table_data!Y122&gt;99, "&gt;99", IF(inequalities_table_data!Y122&lt;1, "&lt;1",inequalities_table_data!Y122 ))), "-")</f>
        <v>14.670650000000002</v>
      </c>
      <c r="Z124" s="240">
        <f>IF(ISNUMBER(inequalities_table_data!Z122), IF(inequalities_table_data!Z122=-999,"NA",IF(inequalities_table_data!Z122&gt;99, "&gt;99", IF(inequalities_table_data!Z122&lt;1, "&lt;1",inequalities_table_data!Z122 ))), "-")</f>
        <v>51.506750000000004</v>
      </c>
      <c r="AA124" s="242">
        <f>IF(ISNUMBER(inequalities_table_data!AA122), IF(inequalities_table_data!AA122=-999,"NA",IF(inequalities_table_data!AA122&gt;99, "&gt;99", IF(inequalities_table_data!AA122&lt;1, "&lt;1",inequalities_table_data!AA122 ))), "-")</f>
        <v>15.269038200378418</v>
      </c>
      <c r="AB124" s="240">
        <f>IF(ISNUMBER(inequalities_table_data!AB122), IF(inequalities_table_data!AB122=-999,"NA",IF(inequalities_table_data!AB122&gt;99, "&gt;99", IF(inequalities_table_data!AB122&lt;1, "&lt;1",inequalities_table_data!AB122 ))), "-")</f>
        <v>70.180229187011719</v>
      </c>
      <c r="AC124" s="240">
        <f>IF(ISNUMBER(inequalities_table_data!AC122), IF(inequalities_table_data!AC122=-999,"NA",IF(inequalities_table_data!AC122&gt;99, "&gt;99", IF(inequalities_table_data!AC122&lt;1, "&lt;1",inequalities_table_data!AC122 ))), "-")</f>
        <v>14.550729751586914</v>
      </c>
    </row>
    <row r="125" x14ac:dyDescent="0.25">
      <c r="A125" s="347" t="str">
        <f>inequalities_table_data!A123</f>
        <v>Pakistan</v>
      </c>
      <c r="B125" s="348">
        <f>inequalities_table_data!B123</f>
        <v>2000</v>
      </c>
      <c r="C125" s="238" t="str">
        <f>inequalities_table_data!C123</f>
        <v>Richest</v>
      </c>
      <c r="D125" s="239">
        <f>IF(ISNUMBER(inequalities_table_data!D123), IF(inequalities_table_data!D123=-999,"NA",IF(inequalities_table_data!D123&gt;99, "&gt;99", IF(inequalities_table_data!D123&lt;1, "&lt;1",inequalities_table_data!D123 ))), "-")</f>
        <v>95.842210000000009</v>
      </c>
      <c r="E125" s="240">
        <f>IF(ISNUMBER(inequalities_table_data!E123), IF(inequalities_table_data!E123=-999,"NA",IF(inequalities_table_data!E123&gt;99, "&gt;99", IF(inequalities_table_data!E123&lt;1, "&lt;1",inequalities_table_data!E123 ))), "-")</f>
        <v>2.1997600000000004</v>
      </c>
      <c r="F125" s="240" t="str">
        <f>IF(ISNUMBER(inequalities_table_data!F123), IF(inequalities_table_data!F123=-999,"NA",IF(inequalities_table_data!F123&gt;99, "&gt;99", IF(inequalities_table_data!F123&lt;1, "&lt;1",inequalities_table_data!F123 ))), "-")</f>
        <v>&lt;1</v>
      </c>
      <c r="G125" s="240">
        <f>IF(ISNUMBER(inequalities_table_data!G123), IF(inequalities_table_data!G123=-999,"NA",IF(inequalities_table_data!G123&gt;99, "&gt;99", IF(inequalities_table_data!G123&lt;1, "&lt;1",inequalities_table_data!G123 ))), "-")</f>
        <v>1.794</v>
      </c>
      <c r="H125" s="241">
        <f>IF(ISNUMBER(inequalities_table_data!H123), IF(inequalities_table_data!H123=-999,"NA",IF(inequalities_table_data!H123&gt;99, "&gt;99", IF(inequalities_table_data!H123&lt;1, "&lt;1",inequalities_table_data!H123 ))), "-")</f>
        <v>88.858140000000006</v>
      </c>
      <c r="I125" s="240">
        <f>IF(ISNUMBER(inequalities_table_data!I123), IF(inequalities_table_data!I123=-999,"NA",IF(inequalities_table_data!I123&gt;99, "&gt;99", IF(inequalities_table_data!I123&lt;1, "&lt;1",inequalities_table_data!I123 ))), "-")</f>
        <v>4.1864800000000004</v>
      </c>
      <c r="J125" s="240">
        <f>IF(ISNUMBER(inequalities_table_data!J123), IF(inequalities_table_data!J123=-999,"NA",IF(inequalities_table_data!J123&gt;99, "&gt;99", IF(inequalities_table_data!J123&lt;1, "&lt;1",inequalities_table_data!J123 ))), "-")</f>
        <v>5.4105800000000004</v>
      </c>
      <c r="K125" s="240">
        <f>IF(ISNUMBER(inequalities_table_data!K123), IF(inequalities_table_data!K123=-999,"NA",IF(inequalities_table_data!K123&gt;99, "&gt;99", IF(inequalities_table_data!K123&lt;1, "&lt;1",inequalities_table_data!K123 ))), "-")</f>
        <v>1.5448000000000002</v>
      </c>
      <c r="L125" s="242" t="str">
        <f>IF(ISNUMBER(inequalities_table_data!L123), IF(inequalities_table_data!L123=-999,"NA",IF(inequalities_table_data!L123&gt;99, "&gt;99", IF(inequalities_table_data!L123&lt;1, "&lt;1",inequalities_table_data!L123 ))), "-")</f>
        <v>-</v>
      </c>
      <c r="M125" s="240" t="str">
        <f>IF(ISNUMBER(inequalities_table_data!M123), IF(inequalities_table_data!M123=-999,"NA",IF(inequalities_table_data!M123&gt;99, "&gt;99", IF(inequalities_table_data!M123&lt;1, "&lt;1",inequalities_table_data!M123 ))), "-")</f>
        <v>-</v>
      </c>
      <c r="N125" s="240" t="str">
        <f>IF(ISNUMBER(inequalities_table_data!N123), IF(inequalities_table_data!N123=-999,"NA",IF(inequalities_table_data!N123&gt;99, "&gt;99", IF(inequalities_table_data!N123&lt;1, "&lt;1",inequalities_table_data!N123 ))), "-")</f>
        <v>-</v>
      </c>
      <c r="P125" s="347" t="str">
        <f>inequalities_table_data!P123</f>
        <v>Pakistan</v>
      </c>
      <c r="Q125" s="348">
        <f>inequalities_table_data!Q123</f>
        <v>2017</v>
      </c>
      <c r="R125" s="238" t="str">
        <f>inequalities_table_data!R123</f>
        <v>Richest</v>
      </c>
      <c r="S125" s="239">
        <f>IF(ISNUMBER(inequalities_table_data!S123), IF(inequalities_table_data!S123=-999,"NA",IF(inequalities_table_data!S123&gt;99, "&gt;99", IF(inequalities_table_data!S123&lt;1, "&lt;1",inequalities_table_data!S123 ))), "-")</f>
        <v>96.990370000000013</v>
      </c>
      <c r="T125" s="240">
        <f>IF(ISNUMBER(inequalities_table_data!T123), IF(inequalities_table_data!T123=-999,"NA",IF(inequalities_table_data!T123&gt;99, "&gt;99", IF(inequalities_table_data!T123&lt;1, "&lt;1",inequalities_table_data!T123 ))), "-")</f>
        <v>2.2261200000000003</v>
      </c>
      <c r="U125" s="240" t="str">
        <f>IF(ISNUMBER(inequalities_table_data!U123), IF(inequalities_table_data!U123=-999,"NA",IF(inequalities_table_data!U123&gt;99, "&gt;99", IF(inequalities_table_data!U123&lt;1, "&lt;1",inequalities_table_data!U123 ))), "-")</f>
        <v>&lt;1</v>
      </c>
      <c r="V125" s="240" t="str">
        <f>IF(ISNUMBER(inequalities_table_data!V123), IF(inequalities_table_data!V123=-999,"NA",IF(inequalities_table_data!V123&gt;99, "&gt;99", IF(inequalities_table_data!V123&lt;1, "&lt;1",inequalities_table_data!V123 ))), "-")</f>
        <v>&lt;1</v>
      </c>
      <c r="W125" s="241">
        <f>IF(ISNUMBER(inequalities_table_data!W123), IF(inequalities_table_data!W123=-999,"NA",IF(inequalities_table_data!W123&gt;99, "&gt;99", IF(inequalities_table_data!W123&lt;1, "&lt;1",inequalities_table_data!W123 ))), "-")</f>
        <v>92.858080000000001</v>
      </c>
      <c r="X125" s="240">
        <f>IF(ISNUMBER(inequalities_table_data!X123), IF(inequalities_table_data!X123=-999,"NA",IF(inequalities_table_data!X123&gt;99, "&gt;99", IF(inequalities_table_data!X123&lt;1, "&lt;1",inequalities_table_data!X123 ))), "-")</f>
        <v>4.37493</v>
      </c>
      <c r="Y125" s="240">
        <f>IF(ISNUMBER(inequalities_table_data!Y123), IF(inequalities_table_data!Y123=-999,"NA",IF(inequalities_table_data!Y123&gt;99, "&gt;99", IF(inequalities_table_data!Y123&lt;1, "&lt;1",inequalities_table_data!Y123 ))), "-")</f>
        <v>2.7669900000000003</v>
      </c>
      <c r="Z125" s="240" t="str">
        <f>IF(ISNUMBER(inequalities_table_data!Z123), IF(inequalities_table_data!Z123=-999,"NA",IF(inequalities_table_data!Z123&gt;99, "&gt;99", IF(inequalities_table_data!Z123&lt;1, "&lt;1",inequalities_table_data!Z123 ))), "-")</f>
        <v>&lt;1</v>
      </c>
      <c r="AA125" s="242">
        <f>IF(ISNUMBER(inequalities_table_data!AA123), IF(inequalities_table_data!AA123=-999,"NA",IF(inequalities_table_data!AA123&gt;99, "&gt;99", IF(inequalities_table_data!AA123&lt;1, "&lt;1",inequalities_table_data!AA123 ))), "-")</f>
        <v>92.242408752441406</v>
      </c>
      <c r="AB125" s="240">
        <f>IF(ISNUMBER(inequalities_table_data!AB123), IF(inequalities_table_data!AB123=-999,"NA",IF(inequalities_table_data!AB123&gt;99, "&gt;99", IF(inequalities_table_data!AB123&lt;1, "&lt;1",inequalities_table_data!AB123 ))), "-")</f>
        <v>3.3655893802642822</v>
      </c>
      <c r="AC125" s="240">
        <f>IF(ISNUMBER(inequalities_table_data!AC123), IF(inequalities_table_data!AC123=-999,"NA",IF(inequalities_table_data!AC123&gt;99, "&gt;99", IF(inequalities_table_data!AC123&lt;1, "&lt;1",inequalities_table_data!AC123 ))), "-")</f>
        <v>4.392003059387207</v>
      </c>
    </row>
    <row r="126" x14ac:dyDescent="0.25">
      <c r="A126" s="347" t="str">
        <f>inequalities_table_data!A124</f>
        <v>Paraguay</v>
      </c>
      <c r="B126" s="348">
        <f>inequalities_table_data!B124</f>
        <v>2000</v>
      </c>
      <c r="C126" s="238" t="str">
        <f>inequalities_table_data!C124</f>
        <v>Poorest</v>
      </c>
      <c r="D126" s="239">
        <f>IF(ISNUMBER(inequalities_table_data!D124), IF(inequalities_table_data!D124=-999,"NA",IF(inequalities_table_data!D124&gt;99, "&gt;99", IF(inequalities_table_data!D124&lt;1, "&lt;1",inequalities_table_data!D124 ))), "-")</f>
        <v>36.344300000000004</v>
      </c>
      <c r="E126" s="240" t="str">
        <f>IF(ISNUMBER(inequalities_table_data!E124), IF(inequalities_table_data!E124=-999,"NA",IF(inequalities_table_data!E124&gt;99, "&gt;99", IF(inequalities_table_data!E124&lt;1, "&lt;1",inequalities_table_data!E124 ))), "-")</f>
        <v>&lt;1</v>
      </c>
      <c r="F126" s="240">
        <f>IF(ISNUMBER(inequalities_table_data!F124), IF(inequalities_table_data!F124=-999,"NA",IF(inequalities_table_data!F124&gt;99, "&gt;99", IF(inequalities_table_data!F124&lt;1, "&lt;1",inequalities_table_data!F124 ))), "-")</f>
        <v>55.801320000000004</v>
      </c>
      <c r="G126" s="240">
        <f>IF(ISNUMBER(inequalities_table_data!G124), IF(inequalities_table_data!G124=-999,"NA",IF(inequalities_table_data!G124&gt;99, "&gt;99", IF(inequalities_table_data!G124&lt;1, "&lt;1",inequalities_table_data!G124 ))), "-")</f>
        <v>7.6129600000000011</v>
      </c>
      <c r="H126" s="241">
        <f>IF(ISNUMBER(inequalities_table_data!H124), IF(inequalities_table_data!H124=-999,"NA",IF(inequalities_table_data!H124&gt;99, "&gt;99", IF(inequalities_table_data!H124&lt;1, "&lt;1",inequalities_table_data!H124 ))), "-")</f>
        <v>30.155460000000001</v>
      </c>
      <c r="I126" s="240">
        <f>IF(ISNUMBER(inequalities_table_data!I124), IF(inequalities_table_data!I124=-999,"NA",IF(inequalities_table_data!I124&gt;99, "&gt;99", IF(inequalities_table_data!I124&lt;1, "&lt;1",inequalities_table_data!I124 ))), "-")</f>
        <v>1.8845100000000001</v>
      </c>
      <c r="J126" s="240">
        <f>IF(ISNUMBER(inequalities_table_data!J124), IF(inequalities_table_data!J124=-999,"NA",IF(inequalities_table_data!J124&gt;99, "&gt;99", IF(inequalities_table_data!J124&lt;1, "&lt;1",inequalities_table_data!J124 ))), "-")</f>
        <v>65.518440000000012</v>
      </c>
      <c r="K126" s="240">
        <f>IF(ISNUMBER(inequalities_table_data!K124), IF(inequalities_table_data!K124=-999,"NA",IF(inequalities_table_data!K124&gt;99, "&gt;99", IF(inequalities_table_data!K124&lt;1, "&lt;1",inequalities_table_data!K124 ))), "-")</f>
        <v>2.4415900000000001</v>
      </c>
      <c r="L126" s="242" t="str">
        <f>IF(ISNUMBER(inequalities_table_data!L124), IF(inequalities_table_data!L124=-999,"NA",IF(inequalities_table_data!L124&gt;99, "&gt;99", IF(inequalities_table_data!L124&lt;1, "&lt;1",inequalities_table_data!L124 ))), "-")</f>
        <v>-</v>
      </c>
      <c r="M126" s="240" t="str">
        <f>IF(ISNUMBER(inequalities_table_data!M124), IF(inequalities_table_data!M124=-999,"NA",IF(inequalities_table_data!M124&gt;99, "&gt;99", IF(inequalities_table_data!M124&lt;1, "&lt;1",inequalities_table_data!M124 ))), "-")</f>
        <v>-</v>
      </c>
      <c r="N126" s="240" t="str">
        <f>IF(ISNUMBER(inequalities_table_data!N124), IF(inequalities_table_data!N124=-999,"NA",IF(inequalities_table_data!N124&gt;99, "&gt;99", IF(inequalities_table_data!N124&lt;1, "&lt;1",inequalities_table_data!N124 ))), "-")</f>
        <v>-</v>
      </c>
      <c r="P126" s="347" t="str">
        <f>inequalities_table_data!P124</f>
        <v>Paraguay</v>
      </c>
      <c r="Q126" s="348">
        <f>inequalities_table_data!Q124</f>
        <v>2017</v>
      </c>
      <c r="R126" s="238" t="str">
        <f>inequalities_table_data!R124</f>
        <v>Poorest</v>
      </c>
      <c r="S126" s="239">
        <f>IF(ISNUMBER(inequalities_table_data!S124), IF(inequalities_table_data!S124=-999,"NA",IF(inequalities_table_data!S124&gt;99, "&gt;99", IF(inequalities_table_data!S124&lt;1, "&lt;1",inequalities_table_data!S124 ))), "-")</f>
        <v>98.261460000000014</v>
      </c>
      <c r="T126" s="240" t="str">
        <f>IF(ISNUMBER(inequalities_table_data!T124), IF(inequalities_table_data!T124=-999,"NA",IF(inequalities_table_data!T124&gt;99, "&gt;99", IF(inequalities_table_data!T124&lt;1, "&lt;1",inequalities_table_data!T124 ))), "-")</f>
        <v>&lt;1</v>
      </c>
      <c r="U126" s="240">
        <f>IF(ISNUMBER(inequalities_table_data!U124), IF(inequalities_table_data!U124=-999,"NA",IF(inequalities_table_data!U124&gt;99, "&gt;99", IF(inequalities_table_data!U124&lt;1, "&lt;1",inequalities_table_data!U124 ))), "-")</f>
        <v>1.0858300000000001</v>
      </c>
      <c r="V126" s="240" t="str">
        <f>IF(ISNUMBER(inequalities_table_data!V124), IF(inequalities_table_data!V124=-999,"NA",IF(inequalities_table_data!V124&gt;99, "&gt;99", IF(inequalities_table_data!V124&lt;1, "&lt;1",inequalities_table_data!V124 ))), "-")</f>
        <v>&lt;1</v>
      </c>
      <c r="W126" s="241">
        <f>IF(ISNUMBER(inequalities_table_data!W124), IF(inequalities_table_data!W124=-999,"NA",IF(inequalities_table_data!W124&gt;99, "&gt;99", IF(inequalities_table_data!W124&lt;1, "&lt;1",inequalities_table_data!W124 ))), "-")</f>
        <v>59.974930000000008</v>
      </c>
      <c r="X126" s="240">
        <f>IF(ISNUMBER(inequalities_table_data!X124), IF(inequalities_table_data!X124=-999,"NA",IF(inequalities_table_data!X124&gt;99, "&gt;99", IF(inequalities_table_data!X124&lt;1, "&lt;1",inequalities_table_data!X124 ))), "-")</f>
        <v>3.7480200000000004</v>
      </c>
      <c r="Y126" s="240">
        <f>IF(ISNUMBER(inequalities_table_data!Y124), IF(inequalities_table_data!Y124=-999,"NA",IF(inequalities_table_data!Y124&gt;99, "&gt;99", IF(inequalities_table_data!Y124&lt;1, "&lt;1",inequalities_table_data!Y124 ))), "-")</f>
        <v>36.277050000000003</v>
      </c>
      <c r="Z126" s="240" t="str">
        <f>IF(ISNUMBER(inequalities_table_data!Z124), IF(inequalities_table_data!Z124=-999,"NA",IF(inequalities_table_data!Z124&gt;99, "&gt;99", IF(inequalities_table_data!Z124&lt;1, "&lt;1",inequalities_table_data!Z124 ))), "-")</f>
        <v>&lt;1</v>
      </c>
      <c r="AA126" s="242">
        <f>IF(ISNUMBER(inequalities_table_data!AA124), IF(inequalities_table_data!AA124=-999,"NA",IF(inequalities_table_data!AA124&gt;99, "&gt;99", IF(inequalities_table_data!AA124&lt;1, "&lt;1",inequalities_table_data!AA124 ))), "-")</f>
        <v>56.041477203369141</v>
      </c>
      <c r="AB126" s="240">
        <f>IF(ISNUMBER(inequalities_table_data!AB124), IF(inequalities_table_data!AB124=-999,"NA",IF(inequalities_table_data!AB124&gt;99, "&gt;99", IF(inequalities_table_data!AB124&lt;1, "&lt;1",inequalities_table_data!AB124 ))), "-")</f>
        <v>39.979511260986328</v>
      </c>
      <c r="AC126" s="240">
        <f>IF(ISNUMBER(inequalities_table_data!AC124), IF(inequalities_table_data!AC124=-999,"NA",IF(inequalities_table_data!AC124&gt;99, "&gt;99", IF(inequalities_table_data!AC124&lt;1, "&lt;1",inequalities_table_data!AC124 ))), "-")</f>
        <v>3.9790115356445313</v>
      </c>
    </row>
    <row r="127" x14ac:dyDescent="0.25">
      <c r="A127" s="347" t="str">
        <f>inequalities_table_data!A125</f>
        <v>Paraguay</v>
      </c>
      <c r="B127" s="348">
        <f>inequalities_table_data!B125</f>
        <v>2000</v>
      </c>
      <c r="C127" s="238" t="str">
        <f>inequalities_table_data!C125</f>
        <v>Richest</v>
      </c>
      <c r="D127" s="239">
        <f>IF(ISNUMBER(inequalities_table_data!D125), IF(inequalities_table_data!D125=-999,"NA",IF(inequalities_table_data!D125&gt;99, "&gt;99", IF(inequalities_table_data!D125&lt;1, "&lt;1",inequalities_table_data!D125 ))), "-")</f>
        <v>97.795900000000003</v>
      </c>
      <c r="E127" s="240" t="str">
        <f>IF(ISNUMBER(inequalities_table_data!E125), IF(inequalities_table_data!E125=-999,"NA",IF(inequalities_table_data!E125&gt;99, "&gt;99", IF(inequalities_table_data!E125&lt;1, "&lt;1",inequalities_table_data!E125 ))), "-")</f>
        <v>&lt;1</v>
      </c>
      <c r="F127" s="240">
        <f>IF(ISNUMBER(inequalities_table_data!F125), IF(inequalities_table_data!F125=-999,"NA",IF(inequalities_table_data!F125&gt;99, "&gt;99", IF(inequalities_table_data!F125&lt;1, "&lt;1",inequalities_table_data!F125 ))), "-")</f>
        <v>1.8721900000000002</v>
      </c>
      <c r="G127" s="240" t="str">
        <f>IF(ISNUMBER(inequalities_table_data!G125), IF(inequalities_table_data!G125=-999,"NA",IF(inequalities_table_data!G125&gt;99, "&gt;99", IF(inequalities_table_data!G125&lt;1, "&lt;1",inequalities_table_data!G125 ))), "-")</f>
        <v>&lt;1</v>
      </c>
      <c r="H127" s="241">
        <f>IF(ISNUMBER(inequalities_table_data!H125), IF(inequalities_table_data!H125=-999,"NA",IF(inequalities_table_data!H125&gt;99, "&gt;99", IF(inequalities_table_data!H125&lt;1, "&lt;1",inequalities_table_data!H125 ))), "-")</f>
        <v>98.828270000000003</v>
      </c>
      <c r="I127" s="240" t="str">
        <f>IF(ISNUMBER(inequalities_table_data!I125), IF(inequalities_table_data!I125=-999,"NA",IF(inequalities_table_data!I125&gt;99, "&gt;99", IF(inequalities_table_data!I125&lt;1, "&lt;1",inequalities_table_data!I125 ))), "-")</f>
        <v>&lt;1</v>
      </c>
      <c r="J127" s="240" t="str">
        <f>IF(ISNUMBER(inequalities_table_data!J125), IF(inequalities_table_data!J125=-999,"NA",IF(inequalities_table_data!J125&gt;99, "&gt;99", IF(inequalities_table_data!J125&lt;1, "&lt;1",inequalities_table_data!J125 ))), "-")</f>
        <v>&lt;1</v>
      </c>
      <c r="K127" s="240" t="str">
        <f>IF(ISNUMBER(inequalities_table_data!K125), IF(inequalities_table_data!K125=-999,"NA",IF(inequalities_table_data!K125&gt;99, "&gt;99", IF(inequalities_table_data!K125&lt;1, "&lt;1",inequalities_table_data!K125 ))), "-")</f>
        <v>&lt;1</v>
      </c>
      <c r="L127" s="242" t="str">
        <f>IF(ISNUMBER(inequalities_table_data!L125), IF(inequalities_table_data!L125=-999,"NA",IF(inequalities_table_data!L125&gt;99, "&gt;99", IF(inequalities_table_data!L125&lt;1, "&lt;1",inequalities_table_data!L125 ))), "-")</f>
        <v>-</v>
      </c>
      <c r="M127" s="240" t="str">
        <f>IF(ISNUMBER(inequalities_table_data!M125), IF(inequalities_table_data!M125=-999,"NA",IF(inequalities_table_data!M125&gt;99, "&gt;99", IF(inequalities_table_data!M125&lt;1, "&lt;1",inequalities_table_data!M125 ))), "-")</f>
        <v>-</v>
      </c>
      <c r="N127" s="240" t="str">
        <f>IF(ISNUMBER(inequalities_table_data!N125), IF(inequalities_table_data!N125=-999,"NA",IF(inequalities_table_data!N125&gt;99, "&gt;99", IF(inequalities_table_data!N125&lt;1, "&lt;1",inequalities_table_data!N125 ))), "-")</f>
        <v>-</v>
      </c>
      <c r="P127" s="347" t="str">
        <f>inequalities_table_data!P125</f>
        <v>Paraguay</v>
      </c>
      <c r="Q127" s="348">
        <f>inequalities_table_data!Q125</f>
        <v>2017</v>
      </c>
      <c r="R127" s="238" t="str">
        <f>inequalities_table_data!R125</f>
        <v>Richest</v>
      </c>
      <c r="S127" s="239">
        <f>IF(ISNUMBER(inequalities_table_data!S125), IF(inequalities_table_data!S125=-999,"NA",IF(inequalities_table_data!S125&gt;99, "&gt;99", IF(inequalities_table_data!S125&lt;1, "&lt;1",inequalities_table_data!S125 ))), "-")</f>
        <v>98.166180000000011</v>
      </c>
      <c r="T127" s="240" t="str">
        <f>IF(ISNUMBER(inequalities_table_data!T125), IF(inequalities_table_data!T125=-999,"NA",IF(inequalities_table_data!T125&gt;99, "&gt;99", IF(inequalities_table_data!T125&lt;1, "&lt;1",inequalities_table_data!T125 ))), "-")</f>
        <v>&lt;1</v>
      </c>
      <c r="U127" s="240">
        <f>IF(ISNUMBER(inequalities_table_data!U125), IF(inequalities_table_data!U125=-999,"NA",IF(inequalities_table_data!U125&gt;99, "&gt;99", IF(inequalities_table_data!U125&lt;1, "&lt;1",inequalities_table_data!U125 ))), "-")</f>
        <v>1.5006300000000001</v>
      </c>
      <c r="V127" s="240" t="str">
        <f>IF(ISNUMBER(inequalities_table_data!V125), IF(inequalities_table_data!V125=-999,"NA",IF(inequalities_table_data!V125&gt;99, "&gt;99", IF(inequalities_table_data!V125&lt;1, "&lt;1",inequalities_table_data!V125 ))), "-")</f>
        <v>&lt;1</v>
      </c>
      <c r="W127" s="241">
        <f>IF(ISNUMBER(inequalities_table_data!W125), IF(inequalities_table_data!W125=-999,"NA",IF(inequalities_table_data!W125&gt;99, "&gt;99", IF(inequalities_table_data!W125&lt;1, "&lt;1",inequalities_table_data!W125 ))), "-")</f>
        <v>98.69586000000001</v>
      </c>
      <c r="X127" s="240" t="str">
        <f>IF(ISNUMBER(inequalities_table_data!X125), IF(inequalities_table_data!X125=-999,"NA",IF(inequalities_table_data!X125&gt;99, "&gt;99", IF(inequalities_table_data!X125&lt;1, "&lt;1",inequalities_table_data!X125 ))), "-")</f>
        <v>&lt;1</v>
      </c>
      <c r="Y127" s="240" t="str">
        <f>IF(ISNUMBER(inequalities_table_data!Y125), IF(inequalities_table_data!Y125=-999,"NA",IF(inequalities_table_data!Y125&gt;99, "&gt;99", IF(inequalities_table_data!Y125&lt;1, "&lt;1",inequalities_table_data!Y125 ))), "-")</f>
        <v>&lt;1</v>
      </c>
      <c r="Z127" s="240" t="str">
        <f>IF(ISNUMBER(inequalities_table_data!Z125), IF(inequalities_table_data!Z125=-999,"NA",IF(inequalities_table_data!Z125&gt;99, "&gt;99", IF(inequalities_table_data!Z125&lt;1, "&lt;1",inequalities_table_data!Z125 ))), "-")</f>
        <v>&lt;1</v>
      </c>
      <c r="AA127" s="242">
        <f>IF(ISNUMBER(inequalities_table_data!AA125), IF(inequalities_table_data!AA125=-999,"NA",IF(inequalities_table_data!AA125&gt;99, "&gt;99", IF(inequalities_table_data!AA125&lt;1, "&lt;1",inequalities_table_data!AA125 ))), "-")</f>
        <v>93.65673828125</v>
      </c>
      <c r="AB127" s="240">
        <f>IF(ISNUMBER(inequalities_table_data!AB125), IF(inequalities_table_data!AB125=-999,"NA",IF(inequalities_table_data!AB125&gt;99, "&gt;99", IF(inequalities_table_data!AB125&lt;1, "&lt;1",inequalities_table_data!AB125 ))), "-")</f>
        <v>2.9650611877441406</v>
      </c>
      <c r="AC127" s="240">
        <f>IF(ISNUMBER(inequalities_table_data!AC125), IF(inequalities_table_data!AC125=-999,"NA",IF(inequalities_table_data!AC125&gt;99, "&gt;99", IF(inequalities_table_data!AC125&lt;1, "&lt;1",inequalities_table_data!AC125 ))), "-")</f>
        <v>3.3781991004943848</v>
      </c>
    </row>
    <row r="128" x14ac:dyDescent="0.25">
      <c r="A128" s="347" t="str">
        <f>inequalities_table_data!A126</f>
        <v>Peru</v>
      </c>
      <c r="B128" s="348">
        <f>inequalities_table_data!B126</f>
        <v>2000</v>
      </c>
      <c r="C128" s="238" t="str">
        <f>inequalities_table_data!C126</f>
        <v>Poorest</v>
      </c>
      <c r="D128" s="239">
        <f>IF(ISNUMBER(inequalities_table_data!D126), IF(inequalities_table_data!D126=-999,"NA",IF(inequalities_table_data!D126&gt;99, "&gt;99", IF(inequalities_table_data!D126&lt;1, "&lt;1",inequalities_table_data!D126 ))), "-")</f>
        <v>59.604390000000002</v>
      </c>
      <c r="E128" s="240">
        <f>IF(ISNUMBER(inequalities_table_data!E126), IF(inequalities_table_data!E126=-999,"NA",IF(inequalities_table_data!E126&gt;99, "&gt;99", IF(inequalities_table_data!E126&lt;1, "&lt;1",inequalities_table_data!E126 ))), "-")</f>
        <v>1.3377100000000002</v>
      </c>
      <c r="F128" s="240">
        <f>IF(ISNUMBER(inequalities_table_data!F126), IF(inequalities_table_data!F126=-999,"NA",IF(inequalities_table_data!F126&gt;99, "&gt;99", IF(inequalities_table_data!F126&lt;1, "&lt;1",inequalities_table_data!F126 ))), "-")</f>
        <v>22.713440000000002</v>
      </c>
      <c r="G128" s="240">
        <f>IF(ISNUMBER(inequalities_table_data!G126), IF(inequalities_table_data!G126=-999,"NA",IF(inequalities_table_data!G126&gt;99, "&gt;99", IF(inequalities_table_data!G126&lt;1, "&lt;1",inequalities_table_data!G126 ))), "-")</f>
        <v>16.344460000000002</v>
      </c>
      <c r="H128" s="241">
        <f>IF(ISNUMBER(inequalities_table_data!H126), IF(inequalities_table_data!H126=-999,"NA",IF(inequalities_table_data!H126&gt;99, "&gt;99", IF(inequalities_table_data!H126&lt;1, "&lt;1",inequalities_table_data!H126 ))), "-")</f>
        <v>21.623570000000001</v>
      </c>
      <c r="I128" s="240">
        <f>IF(ISNUMBER(inequalities_table_data!I126), IF(inequalities_table_data!I126=-999,"NA",IF(inequalities_table_data!I126&gt;99, "&gt;99", IF(inequalities_table_data!I126&lt;1, "&lt;1",inequalities_table_data!I126 ))), "-")</f>
        <v>1.1116700000000002</v>
      </c>
      <c r="J128" s="240">
        <f>IF(ISNUMBER(inequalities_table_data!J126), IF(inequalities_table_data!J126=-999,"NA",IF(inequalities_table_data!J126&gt;99, "&gt;99", IF(inequalities_table_data!J126&lt;1, "&lt;1",inequalities_table_data!J126 ))), "-")</f>
        <v>20.473700000000001</v>
      </c>
      <c r="K128" s="240">
        <f>IF(ISNUMBER(inequalities_table_data!K126), IF(inequalities_table_data!K126=-999,"NA",IF(inequalities_table_data!K126&gt;99, "&gt;99", IF(inequalities_table_data!K126&lt;1, "&lt;1",inequalities_table_data!K126 ))), "-")</f>
        <v>56.791060000000002</v>
      </c>
      <c r="L128" s="242" t="str">
        <f>IF(ISNUMBER(inequalities_table_data!L126), IF(inequalities_table_data!L126=-999,"NA",IF(inequalities_table_data!L126&gt;99, "&gt;99", IF(inequalities_table_data!L126&lt;1, "&lt;1",inequalities_table_data!L126 ))), "-")</f>
        <v>-</v>
      </c>
      <c r="M128" s="240" t="str">
        <f>IF(ISNUMBER(inequalities_table_data!M126), IF(inequalities_table_data!M126=-999,"NA",IF(inequalities_table_data!M126&gt;99, "&gt;99", IF(inequalities_table_data!M126&lt;1, "&lt;1",inequalities_table_data!M126 ))), "-")</f>
        <v>-</v>
      </c>
      <c r="N128" s="240" t="str">
        <f>IF(ISNUMBER(inequalities_table_data!N126), IF(inequalities_table_data!N126=-999,"NA",IF(inequalities_table_data!N126&gt;99, "&gt;99", IF(inequalities_table_data!N126&lt;1, "&lt;1",inequalities_table_data!N126 ))), "-")</f>
        <v>-</v>
      </c>
      <c r="P128" s="347" t="str">
        <f>inequalities_table_data!P126</f>
        <v>Peru</v>
      </c>
      <c r="Q128" s="348">
        <f>inequalities_table_data!Q126</f>
        <v>2017</v>
      </c>
      <c r="R128" s="238" t="str">
        <f>inequalities_table_data!R126</f>
        <v>Poorest</v>
      </c>
      <c r="S128" s="239">
        <f>IF(ISNUMBER(inequalities_table_data!S126), IF(inequalities_table_data!S126=-999,"NA",IF(inequalities_table_data!S126&gt;99, "&gt;99", IF(inequalities_table_data!S126&lt;1, "&lt;1",inequalities_table_data!S126 ))), "-")</f>
        <v>77.000160000000008</v>
      </c>
      <c r="T128" s="240">
        <f>IF(ISNUMBER(inequalities_table_data!T126), IF(inequalities_table_data!T126=-999,"NA",IF(inequalities_table_data!T126&gt;99, "&gt;99", IF(inequalities_table_data!T126&lt;1, "&lt;1",inequalities_table_data!T126 ))), "-")</f>
        <v>1.7281200000000001</v>
      </c>
      <c r="U128" s="240">
        <f>IF(ISNUMBER(inequalities_table_data!U126), IF(inequalities_table_data!U126=-999,"NA",IF(inequalities_table_data!U126&gt;99, "&gt;99", IF(inequalities_table_data!U126&lt;1, "&lt;1",inequalities_table_data!U126 ))), "-")</f>
        <v>11.46762</v>
      </c>
      <c r="V128" s="240">
        <f>IF(ISNUMBER(inequalities_table_data!V126), IF(inequalities_table_data!V126=-999,"NA",IF(inequalities_table_data!V126&gt;99, "&gt;99", IF(inequalities_table_data!V126&lt;1, "&lt;1",inequalities_table_data!V126 ))), "-")</f>
        <v>9.8041</v>
      </c>
      <c r="W128" s="241">
        <f>IF(ISNUMBER(inequalities_table_data!W126), IF(inequalities_table_data!W126=-999,"NA",IF(inequalities_table_data!W126&gt;99, "&gt;99", IF(inequalities_table_data!W126&lt;1, "&lt;1",inequalities_table_data!W126 ))), "-")</f>
        <v>53.890090000000008</v>
      </c>
      <c r="X128" s="240">
        <f>IF(ISNUMBER(inequalities_table_data!X126), IF(inequalities_table_data!X126=-999,"NA",IF(inequalities_table_data!X126&gt;99, "&gt;99", IF(inequalities_table_data!X126&lt;1, "&lt;1",inequalities_table_data!X126 ))), "-")</f>
        <v>2.7704800000000001</v>
      </c>
      <c r="Y128" s="240">
        <f>IF(ISNUMBER(inequalities_table_data!Y126), IF(inequalities_table_data!Y126=-999,"NA",IF(inequalities_table_data!Y126&gt;99, "&gt;99", IF(inequalities_table_data!Y126&lt;1, "&lt;1",inequalities_table_data!Y126 ))), "-")</f>
        <v>25.271420000000003</v>
      </c>
      <c r="Z128" s="240">
        <f>IF(ISNUMBER(inequalities_table_data!Z126), IF(inequalities_table_data!Z126=-999,"NA",IF(inequalities_table_data!Z126&gt;99, "&gt;99", IF(inequalities_table_data!Z126&lt;1, "&lt;1",inequalities_table_data!Z126 ))), "-")</f>
        <v>18.068010000000001</v>
      </c>
      <c r="AA128" s="242" t="str">
        <f>IF(ISNUMBER(inequalities_table_data!AA126), IF(inequalities_table_data!AA126=-999,"NA",IF(inequalities_table_data!AA126&gt;99, "&gt;99", IF(inequalities_table_data!AA126&lt;1, "&lt;1",inequalities_table_data!AA126 ))), "-")</f>
        <v>-</v>
      </c>
      <c r="AB128" s="240" t="str">
        <f>IF(ISNUMBER(inequalities_table_data!AB126), IF(inequalities_table_data!AB126=-999,"NA",IF(inequalities_table_data!AB126&gt;99, "&gt;99", IF(inequalities_table_data!AB126&lt;1, "&lt;1",inequalities_table_data!AB126 ))), "-")</f>
        <v>-</v>
      </c>
      <c r="AC128" s="240" t="str">
        <f>IF(ISNUMBER(inequalities_table_data!AC126), IF(inequalities_table_data!AC126=-999,"NA",IF(inequalities_table_data!AC126&gt;99, "&gt;99", IF(inequalities_table_data!AC126&lt;1, "&lt;1",inequalities_table_data!AC126 ))), "-")</f>
        <v>-</v>
      </c>
    </row>
    <row r="129" x14ac:dyDescent="0.25">
      <c r="A129" s="347" t="str">
        <f>inequalities_table_data!A127</f>
        <v>Peru</v>
      </c>
      <c r="B129" s="348">
        <f>inequalities_table_data!B127</f>
        <v>2000</v>
      </c>
      <c r="C129" s="238" t="str">
        <f>inequalities_table_data!C127</f>
        <v>Richest</v>
      </c>
      <c r="D129" s="239" t="str">
        <f>IF(ISNUMBER(inequalities_table_data!D127), IF(inequalities_table_data!D127=-999,"NA",IF(inequalities_table_data!D127&gt;99, "&gt;99", IF(inequalities_table_data!D127&lt;1, "&lt;1",inequalities_table_data!D127 ))), "-")</f>
        <v>&gt;99</v>
      </c>
      <c r="E129" s="240" t="str">
        <f>IF(ISNUMBER(inequalities_table_data!E127), IF(inequalities_table_data!E127=-999,"NA",IF(inequalities_table_data!E127&gt;99, "&gt;99", IF(inequalities_table_data!E127&lt;1, "&lt;1",inequalities_table_data!E127 ))), "-")</f>
        <v>&lt;1</v>
      </c>
      <c r="F129" s="240" t="str">
        <f>IF(ISNUMBER(inequalities_table_data!F127), IF(inequalities_table_data!F127=-999,"NA",IF(inequalities_table_data!F127&gt;99, "&gt;99", IF(inequalities_table_data!F127&lt;1, "&lt;1",inequalities_table_data!F127 ))), "-")</f>
        <v>&lt;1</v>
      </c>
      <c r="G129" s="240" t="str">
        <f>IF(ISNUMBER(inequalities_table_data!G127), IF(inequalities_table_data!G127=-999,"NA",IF(inequalities_table_data!G127&gt;99, "&gt;99", IF(inequalities_table_data!G127&lt;1, "&lt;1",inequalities_table_data!G127 ))), "-")</f>
        <v>&lt;1</v>
      </c>
      <c r="H129" s="241">
        <f>IF(ISNUMBER(inequalities_table_data!H127), IF(inequalities_table_data!H127=-999,"NA",IF(inequalities_table_data!H127&gt;99, "&gt;99", IF(inequalities_table_data!H127&lt;1, "&lt;1",inequalities_table_data!H127 ))), "-")</f>
        <v>95.371700000000004</v>
      </c>
      <c r="I129" s="240">
        <f>IF(ISNUMBER(inequalities_table_data!I127), IF(inequalities_table_data!I127=-999,"NA",IF(inequalities_table_data!I127&gt;99, "&gt;99", IF(inequalities_table_data!I127&lt;1, "&lt;1",inequalities_table_data!I127 ))), "-")</f>
        <v>2.7334500000000004</v>
      </c>
      <c r="J129" s="240">
        <f>IF(ISNUMBER(inequalities_table_data!J127), IF(inequalities_table_data!J127=-999,"NA",IF(inequalities_table_data!J127&gt;99, "&gt;99", IF(inequalities_table_data!J127&lt;1, "&lt;1",inequalities_table_data!J127 ))), "-")</f>
        <v>1.8161900000000002</v>
      </c>
      <c r="K129" s="240" t="str">
        <f>IF(ISNUMBER(inequalities_table_data!K127), IF(inequalities_table_data!K127=-999,"NA",IF(inequalities_table_data!K127&gt;99, "&gt;99", IF(inequalities_table_data!K127&lt;1, "&lt;1",inequalities_table_data!K127 ))), "-")</f>
        <v>&lt;1</v>
      </c>
      <c r="L129" s="242" t="str">
        <f>IF(ISNUMBER(inequalities_table_data!L127), IF(inequalities_table_data!L127=-999,"NA",IF(inequalities_table_data!L127&gt;99, "&gt;99", IF(inequalities_table_data!L127&lt;1, "&lt;1",inequalities_table_data!L127 ))), "-")</f>
        <v>-</v>
      </c>
      <c r="M129" s="240" t="str">
        <f>IF(ISNUMBER(inequalities_table_data!M127), IF(inequalities_table_data!M127=-999,"NA",IF(inequalities_table_data!M127&gt;99, "&gt;99", IF(inequalities_table_data!M127&lt;1, "&lt;1",inequalities_table_data!M127 ))), "-")</f>
        <v>-</v>
      </c>
      <c r="N129" s="240" t="str">
        <f>IF(ISNUMBER(inequalities_table_data!N127), IF(inequalities_table_data!N127=-999,"NA",IF(inequalities_table_data!N127&gt;99, "&gt;99", IF(inequalities_table_data!N127&lt;1, "&lt;1",inequalities_table_data!N127 ))), "-")</f>
        <v>-</v>
      </c>
      <c r="P129" s="347" t="str">
        <f>inequalities_table_data!P127</f>
        <v>Peru</v>
      </c>
      <c r="Q129" s="348">
        <f>inequalities_table_data!Q127</f>
        <v>2017</v>
      </c>
      <c r="R129" s="238" t="str">
        <f>inequalities_table_data!R127</f>
        <v>Richest</v>
      </c>
      <c r="S129" s="239" t="str">
        <f>IF(ISNUMBER(inequalities_table_data!S127), IF(inequalities_table_data!S127=-999,"NA",IF(inequalities_table_data!S127&gt;99, "&gt;99", IF(inequalities_table_data!S127&lt;1, "&lt;1",inequalities_table_data!S127 ))), "-")</f>
        <v>&gt;99</v>
      </c>
      <c r="T129" s="240" t="str">
        <f>IF(ISNUMBER(inequalities_table_data!T127), IF(inequalities_table_data!T127=-999,"NA",IF(inequalities_table_data!T127&gt;99, "&gt;99", IF(inequalities_table_data!T127&lt;1, "&lt;1",inequalities_table_data!T127 ))), "-")</f>
        <v>&lt;1</v>
      </c>
      <c r="U129" s="240" t="str">
        <f>IF(ISNUMBER(inequalities_table_data!U127), IF(inequalities_table_data!U127=-999,"NA",IF(inequalities_table_data!U127&gt;99, "&gt;99", IF(inequalities_table_data!U127&lt;1, "&lt;1",inequalities_table_data!U127 ))), "-")</f>
        <v>&lt;1</v>
      </c>
      <c r="V129" s="240" t="str">
        <f>IF(ISNUMBER(inequalities_table_data!V127), IF(inequalities_table_data!V127=-999,"NA",IF(inequalities_table_data!V127&gt;99, "&gt;99", IF(inequalities_table_data!V127&lt;1, "&lt;1",inequalities_table_data!V127 ))), "-")</f>
        <v>&lt;1</v>
      </c>
      <c r="W129" s="241">
        <f>IF(ISNUMBER(inequalities_table_data!W127), IF(inequalities_table_data!W127=-999,"NA",IF(inequalities_table_data!W127&gt;99, "&gt;99", IF(inequalities_table_data!W127&lt;1, "&lt;1",inequalities_table_data!W127 ))), "-")</f>
        <v>97.144530000000003</v>
      </c>
      <c r="X129" s="240">
        <f>IF(ISNUMBER(inequalities_table_data!X127), IF(inequalities_table_data!X127=-999,"NA",IF(inequalities_table_data!X127&gt;99, "&gt;99", IF(inequalities_table_data!X127&lt;1, "&lt;1",inequalities_table_data!X127 ))), "-")</f>
        <v>2.7842600000000002</v>
      </c>
      <c r="Y129" s="240" t="str">
        <f>IF(ISNUMBER(inequalities_table_data!Y127), IF(inequalities_table_data!Y127=-999,"NA",IF(inequalities_table_data!Y127&gt;99, "&gt;99", IF(inequalities_table_data!Y127&lt;1, "&lt;1",inequalities_table_data!Y127 ))), "-")</f>
        <v>&lt;1</v>
      </c>
      <c r="Z129" s="240" t="str">
        <f>IF(ISNUMBER(inequalities_table_data!Z127), IF(inequalities_table_data!Z127=-999,"NA",IF(inequalities_table_data!Z127&gt;99, "&gt;99", IF(inequalities_table_data!Z127&lt;1, "&lt;1",inequalities_table_data!Z127 ))), "-")</f>
        <v>&lt;1</v>
      </c>
      <c r="AA129" s="242" t="str">
        <f>IF(ISNUMBER(inequalities_table_data!AA127), IF(inequalities_table_data!AA127=-999,"NA",IF(inequalities_table_data!AA127&gt;99, "&gt;99", IF(inequalities_table_data!AA127&lt;1, "&lt;1",inequalities_table_data!AA127 ))), "-")</f>
        <v>-</v>
      </c>
      <c r="AB129" s="240" t="str">
        <f>IF(ISNUMBER(inequalities_table_data!AB127), IF(inequalities_table_data!AB127=-999,"NA",IF(inequalities_table_data!AB127&gt;99, "&gt;99", IF(inequalities_table_data!AB127&lt;1, "&lt;1",inequalities_table_data!AB127 ))), "-")</f>
        <v>-</v>
      </c>
      <c r="AC129" s="240" t="str">
        <f>IF(ISNUMBER(inequalities_table_data!AC127), IF(inequalities_table_data!AC127=-999,"NA",IF(inequalities_table_data!AC127&gt;99, "&gt;99", IF(inequalities_table_data!AC127&lt;1, "&lt;1",inequalities_table_data!AC127 ))), "-")</f>
        <v>-</v>
      </c>
    </row>
    <row r="130" x14ac:dyDescent="0.25">
      <c r="A130" s="347" t="str">
        <f>inequalities_table_data!A128</f>
        <v>Philippines</v>
      </c>
      <c r="B130" s="348">
        <f>inequalities_table_data!B128</f>
        <v>2000</v>
      </c>
      <c r="C130" s="238" t="str">
        <f>inequalities_table_data!C128</f>
        <v>Poorest</v>
      </c>
      <c r="D130" s="239">
        <f>IF(ISNUMBER(inequalities_table_data!D128), IF(inequalities_table_data!D128=-999,"NA",IF(inequalities_table_data!D128&gt;99, "&gt;99", IF(inequalities_table_data!D128&lt;1, "&lt;1",inequalities_table_data!D128 ))), "-")</f>
        <v>64.708670000000012</v>
      </c>
      <c r="E130" s="240">
        <f>IF(ISNUMBER(inequalities_table_data!E128), IF(inequalities_table_data!E128=-999,"NA",IF(inequalities_table_data!E128&gt;99, "&gt;99", IF(inequalities_table_data!E128&lt;1, "&lt;1",inequalities_table_data!E128 ))), "-")</f>
        <v>2.7807900000000001</v>
      </c>
      <c r="F130" s="240">
        <f>IF(ISNUMBER(inequalities_table_data!F128), IF(inequalities_table_data!F128=-999,"NA",IF(inequalities_table_data!F128&gt;99, "&gt;99", IF(inequalities_table_data!F128&lt;1, "&lt;1",inequalities_table_data!F128 ))), "-")</f>
        <v>30.241750000000003</v>
      </c>
      <c r="G130" s="240">
        <f>IF(ISNUMBER(inequalities_table_data!G128), IF(inequalities_table_data!G128=-999,"NA",IF(inequalities_table_data!G128&gt;99, "&gt;99", IF(inequalities_table_data!G128&lt;1, "&lt;1",inequalities_table_data!G128 ))), "-")</f>
        <v>2.26878</v>
      </c>
      <c r="H130" s="241">
        <f>IF(ISNUMBER(inequalities_table_data!H128), IF(inequalities_table_data!H128=-999,"NA",IF(inequalities_table_data!H128&gt;99, "&gt;99", IF(inequalities_table_data!H128&lt;1, "&lt;1",inequalities_table_data!H128 ))), "-")</f>
        <v>31.328500000000002</v>
      </c>
      <c r="I130" s="240">
        <f>IF(ISNUMBER(inequalities_table_data!I128), IF(inequalities_table_data!I128=-999,"NA",IF(inequalities_table_data!I128&gt;99, "&gt;99", IF(inequalities_table_data!I128&lt;1, "&lt;1",inequalities_table_data!I128 ))), "-")</f>
        <v>14.894780000000001</v>
      </c>
      <c r="J130" s="240">
        <f>IF(ISNUMBER(inequalities_table_data!J128), IF(inequalities_table_data!J128=-999,"NA",IF(inequalities_table_data!J128&gt;99, "&gt;99", IF(inequalities_table_data!J128&lt;1, "&lt;1",inequalities_table_data!J128 ))), "-")</f>
        <v>16.894590000000001</v>
      </c>
      <c r="K130" s="240">
        <f>IF(ISNUMBER(inequalities_table_data!K128), IF(inequalities_table_data!K128=-999,"NA",IF(inequalities_table_data!K128&gt;99, "&gt;99", IF(inequalities_table_data!K128&lt;1, "&lt;1",inequalities_table_data!K128 ))), "-")</f>
        <v>36.882130000000004</v>
      </c>
      <c r="L130" s="242" t="str">
        <f>IF(ISNUMBER(inequalities_table_data!L128), IF(inequalities_table_data!L128=-999,"NA",IF(inequalities_table_data!L128&gt;99, "&gt;99", IF(inequalities_table_data!L128&lt;1, "&lt;1",inequalities_table_data!L128 ))), "-")</f>
        <v>-</v>
      </c>
      <c r="M130" s="240" t="str">
        <f>IF(ISNUMBER(inequalities_table_data!M128), IF(inequalities_table_data!M128=-999,"NA",IF(inequalities_table_data!M128&gt;99, "&gt;99", IF(inequalities_table_data!M128&lt;1, "&lt;1",inequalities_table_data!M128 ))), "-")</f>
        <v>-</v>
      </c>
      <c r="N130" s="240" t="str">
        <f>IF(ISNUMBER(inequalities_table_data!N128), IF(inequalities_table_data!N128=-999,"NA",IF(inequalities_table_data!N128&gt;99, "&gt;99", IF(inequalities_table_data!N128&lt;1, "&lt;1",inequalities_table_data!N128 ))), "-")</f>
        <v>-</v>
      </c>
      <c r="P130" s="347" t="str">
        <f>inequalities_table_data!P128</f>
        <v>Philippines</v>
      </c>
      <c r="Q130" s="348">
        <f>inequalities_table_data!Q128</f>
        <v>2017</v>
      </c>
      <c r="R130" s="238" t="str">
        <f>inequalities_table_data!R128</f>
        <v>Poorest</v>
      </c>
      <c r="S130" s="239">
        <f>IF(ISNUMBER(inequalities_table_data!S128), IF(inequalities_table_data!S128=-999,"NA",IF(inequalities_table_data!S128&gt;99, "&gt;99", IF(inequalities_table_data!S128&lt;1, "&lt;1",inequalities_table_data!S128 ))), "-")</f>
        <v>83.156090000000006</v>
      </c>
      <c r="T130" s="240">
        <f>IF(ISNUMBER(inequalities_table_data!T128), IF(inequalities_table_data!T128=-999,"NA",IF(inequalities_table_data!T128&gt;99, "&gt;99", IF(inequalities_table_data!T128&lt;1, "&lt;1",inequalities_table_data!T128 ))), "-")</f>
        <v>3.5735500000000004</v>
      </c>
      <c r="U130" s="240">
        <f>IF(ISNUMBER(inequalities_table_data!U128), IF(inequalities_table_data!U128=-999,"NA",IF(inequalities_table_data!U128&gt;99, "&gt;99", IF(inequalities_table_data!U128&lt;1, "&lt;1",inequalities_table_data!U128 ))), "-")</f>
        <v>13.075950000000001</v>
      </c>
      <c r="V130" s="240" t="str">
        <f>IF(ISNUMBER(inequalities_table_data!V128), IF(inequalities_table_data!V128=-999,"NA",IF(inequalities_table_data!V128&gt;99, "&gt;99", IF(inequalities_table_data!V128&lt;1, "&lt;1",inequalities_table_data!V128 ))), "-")</f>
        <v>&lt;1</v>
      </c>
      <c r="W130" s="241">
        <f>IF(ISNUMBER(inequalities_table_data!W128), IF(inequalities_table_data!W128=-999,"NA",IF(inequalities_table_data!W128&gt;99, "&gt;99", IF(inequalities_table_data!W128&lt;1, "&lt;1",inequalities_table_data!W128 ))), "-")</f>
        <v>49.784510000000004</v>
      </c>
      <c r="X130" s="240">
        <f>IF(ISNUMBER(inequalities_table_data!X128), IF(inequalities_table_data!X128=-999,"NA",IF(inequalities_table_data!X128&gt;99, "&gt;99", IF(inequalities_table_data!X128&lt;1, "&lt;1",inequalities_table_data!X128 ))), "-")</f>
        <v>23.669480000000004</v>
      </c>
      <c r="Y130" s="240">
        <f>IF(ISNUMBER(inequalities_table_data!Y128), IF(inequalities_table_data!Y128=-999,"NA",IF(inequalities_table_data!Y128&gt;99, "&gt;99", IF(inequalities_table_data!Y128&lt;1, "&lt;1",inequalities_table_data!Y128 ))), "-")</f>
        <v>8.3323400000000003</v>
      </c>
      <c r="Z130" s="240">
        <f>IF(ISNUMBER(inequalities_table_data!Z128), IF(inequalities_table_data!Z128=-999,"NA",IF(inequalities_table_data!Z128&gt;99, "&gt;99", IF(inequalities_table_data!Z128&lt;1, "&lt;1",inequalities_table_data!Z128 ))), "-")</f>
        <v>18.213660000000001</v>
      </c>
      <c r="AA130" s="242">
        <f>IF(ISNUMBER(inequalities_table_data!AA128), IF(inequalities_table_data!AA128=-999,"NA",IF(inequalities_table_data!AA128&gt;99, "&gt;99", IF(inequalities_table_data!AA128&lt;1, "&lt;1",inequalities_table_data!AA128 ))), "-")</f>
        <v>51.915164947509766</v>
      </c>
      <c r="AB130" s="240">
        <f>IF(ISNUMBER(inequalities_table_data!AB128), IF(inequalities_table_data!AB128=-999,"NA",IF(inequalities_table_data!AB128&gt;99, "&gt;99", IF(inequalities_table_data!AB128&lt;1, "&lt;1",inequalities_table_data!AB128 ))), "-")</f>
        <v>39.001914978027344</v>
      </c>
      <c r="AC130" s="240">
        <f>IF(ISNUMBER(inequalities_table_data!AC128), IF(inequalities_table_data!AC128=-999,"NA",IF(inequalities_table_data!AC128&gt;99, "&gt;99", IF(inequalities_table_data!AC128&lt;1, "&lt;1",inequalities_table_data!AC128 ))), "-")</f>
        <v>9.0829219818115234</v>
      </c>
    </row>
    <row r="131" x14ac:dyDescent="0.25">
      <c r="A131" s="347" t="str">
        <f>inequalities_table_data!A129</f>
        <v>Philippines</v>
      </c>
      <c r="B131" s="348">
        <f>inequalities_table_data!B129</f>
        <v>2000</v>
      </c>
      <c r="C131" s="238" t="str">
        <f>inequalities_table_data!C129</f>
        <v>Richest</v>
      </c>
      <c r="D131" s="239">
        <f>IF(ISNUMBER(inequalities_table_data!D129), IF(inequalities_table_data!D129=-999,"NA",IF(inequalities_table_data!D129&gt;99, "&gt;99", IF(inequalities_table_data!D129&lt;1, "&lt;1",inequalities_table_data!D129 ))), "-")</f>
        <v>98.994050000000001</v>
      </c>
      <c r="E131" s="240" t="str">
        <f>IF(ISNUMBER(inequalities_table_data!E129), IF(inequalities_table_data!E129=-999,"NA",IF(inequalities_table_data!E129&gt;99, "&gt;99", IF(inequalities_table_data!E129&lt;1, "&lt;1",inequalities_table_data!E129 ))), "-")</f>
        <v>&lt;1</v>
      </c>
      <c r="F131" s="240" t="str">
        <f>IF(ISNUMBER(inequalities_table_data!F129), IF(inequalities_table_data!F129=-999,"NA",IF(inequalities_table_data!F129&gt;99, "&gt;99", IF(inequalities_table_data!F129&lt;1, "&lt;1",inequalities_table_data!F129 ))), "-")</f>
        <v>&lt;1</v>
      </c>
      <c r="G131" s="240" t="str">
        <f>IF(ISNUMBER(inequalities_table_data!G129), IF(inequalities_table_data!G129=-999,"NA",IF(inequalities_table_data!G129&gt;99, "&gt;99", IF(inequalities_table_data!G129&lt;1, "&lt;1",inequalities_table_data!G129 ))), "-")</f>
        <v>&lt;1</v>
      </c>
      <c r="H131" s="241">
        <f>IF(ISNUMBER(inequalities_table_data!H129), IF(inequalities_table_data!H129=-999,"NA",IF(inequalities_table_data!H129&gt;99, "&gt;99", IF(inequalities_table_data!H129&lt;1, "&lt;1",inequalities_table_data!H129 ))), "-")</f>
        <v>94.723830000000007</v>
      </c>
      <c r="I131" s="240">
        <f>IF(ISNUMBER(inequalities_table_data!I129), IF(inequalities_table_data!I129=-999,"NA",IF(inequalities_table_data!I129&gt;99, "&gt;99", IF(inequalities_table_data!I129&lt;1, "&lt;1",inequalities_table_data!I129 ))), "-")</f>
        <v>4.9573800000000006</v>
      </c>
      <c r="J131" s="240" t="str">
        <f>IF(ISNUMBER(inequalities_table_data!J129), IF(inequalities_table_data!J129=-999,"NA",IF(inequalities_table_data!J129&gt;99, "&gt;99", IF(inequalities_table_data!J129&lt;1, "&lt;1",inequalities_table_data!J129 ))), "-")</f>
        <v>&lt;1</v>
      </c>
      <c r="K131" s="240" t="str">
        <f>IF(ISNUMBER(inequalities_table_data!K129), IF(inequalities_table_data!K129=-999,"NA",IF(inequalities_table_data!K129&gt;99, "&gt;99", IF(inequalities_table_data!K129&lt;1, "&lt;1",inequalities_table_data!K129 ))), "-")</f>
        <v>&lt;1</v>
      </c>
      <c r="L131" s="242" t="str">
        <f>IF(ISNUMBER(inequalities_table_data!L129), IF(inequalities_table_data!L129=-999,"NA",IF(inequalities_table_data!L129&gt;99, "&gt;99", IF(inequalities_table_data!L129&lt;1, "&lt;1",inequalities_table_data!L129 ))), "-")</f>
        <v>-</v>
      </c>
      <c r="M131" s="240" t="str">
        <f>IF(ISNUMBER(inequalities_table_data!M129), IF(inequalities_table_data!M129=-999,"NA",IF(inequalities_table_data!M129&gt;99, "&gt;99", IF(inequalities_table_data!M129&lt;1, "&lt;1",inequalities_table_data!M129 ))), "-")</f>
        <v>-</v>
      </c>
      <c r="N131" s="240" t="str">
        <f>IF(ISNUMBER(inequalities_table_data!N129), IF(inequalities_table_data!N129=-999,"NA",IF(inequalities_table_data!N129&gt;99, "&gt;99", IF(inequalities_table_data!N129&lt;1, "&lt;1",inequalities_table_data!N129 ))), "-")</f>
        <v>-</v>
      </c>
      <c r="P131" s="347" t="str">
        <f>inequalities_table_data!P129</f>
        <v>Philippines</v>
      </c>
      <c r="Q131" s="348">
        <f>inequalities_table_data!Q129</f>
        <v>2017</v>
      </c>
      <c r="R131" s="238" t="str">
        <f>inequalities_table_data!R129</f>
        <v>Richest</v>
      </c>
      <c r="S131" s="239" t="str">
        <f>IF(ISNUMBER(inequalities_table_data!S129), IF(inequalities_table_data!S129=-999,"NA",IF(inequalities_table_data!S129&gt;99, "&gt;99", IF(inequalities_table_data!S129&lt;1, "&lt;1",inequalities_table_data!S129 ))), "-")</f>
        <v>&gt;99</v>
      </c>
      <c r="T131" s="240" t="str">
        <f>IF(ISNUMBER(inequalities_table_data!T129), IF(inequalities_table_data!T129=-999,"NA",IF(inequalities_table_data!T129&gt;99, "&gt;99", IF(inequalities_table_data!T129&lt;1, "&lt;1",inequalities_table_data!T129 ))), "-")</f>
        <v>&lt;1</v>
      </c>
      <c r="U131" s="240" t="str">
        <f>IF(ISNUMBER(inequalities_table_data!U129), IF(inequalities_table_data!U129=-999,"NA",IF(inequalities_table_data!U129&gt;99, "&gt;99", IF(inequalities_table_data!U129&lt;1, "&lt;1",inequalities_table_data!U129 ))), "-")</f>
        <v>&lt;1</v>
      </c>
      <c r="V131" s="240" t="str">
        <f>IF(ISNUMBER(inequalities_table_data!V129), IF(inequalities_table_data!V129=-999,"NA",IF(inequalities_table_data!V129&gt;99, "&gt;99", IF(inequalities_table_data!V129&lt;1, "&lt;1",inequalities_table_data!V129 ))), "-")</f>
        <v>&lt;1</v>
      </c>
      <c r="W131" s="241">
        <f>IF(ISNUMBER(inequalities_table_data!W129), IF(inequalities_table_data!W129=-999,"NA",IF(inequalities_table_data!W129&gt;99, "&gt;99", IF(inequalities_table_data!W129&lt;1, "&lt;1",inequalities_table_data!W129 ))), "-")</f>
        <v>94.828030000000012</v>
      </c>
      <c r="X131" s="240">
        <f>IF(ISNUMBER(inequalities_table_data!X129), IF(inequalities_table_data!X129=-999,"NA",IF(inequalities_table_data!X129&gt;99, "&gt;99", IF(inequalities_table_data!X129&lt;1, "&lt;1",inequalities_table_data!X129 ))), "-")</f>
        <v>4.9628300000000003</v>
      </c>
      <c r="Y131" s="240" t="str">
        <f>IF(ISNUMBER(inequalities_table_data!Y129), IF(inequalities_table_data!Y129=-999,"NA",IF(inequalities_table_data!Y129&gt;99, "&gt;99", IF(inequalities_table_data!Y129&lt;1, "&lt;1",inequalities_table_data!Y129 ))), "-")</f>
        <v>&lt;1</v>
      </c>
      <c r="Z131" s="240" t="str">
        <f>IF(ISNUMBER(inequalities_table_data!Z129), IF(inequalities_table_data!Z129=-999,"NA",IF(inequalities_table_data!Z129&gt;99, "&gt;99", IF(inequalities_table_data!Z129&lt;1, "&lt;1",inequalities_table_data!Z129 ))), "-")</f>
        <v>&lt;1</v>
      </c>
      <c r="AA131" s="242">
        <f>IF(ISNUMBER(inequalities_table_data!AA129), IF(inequalities_table_data!AA129=-999,"NA",IF(inequalities_table_data!AA129&gt;99, "&gt;99", IF(inequalities_table_data!AA129&lt;1, "&lt;1",inequalities_table_data!AA129 ))), "-")</f>
        <v>92.79168701171875</v>
      </c>
      <c r="AB131" s="240">
        <f>IF(ISNUMBER(inequalities_table_data!AB129), IF(inequalities_table_data!AB129=-999,"NA",IF(inequalities_table_data!AB129&gt;99, "&gt;99", IF(inequalities_table_data!AB129&lt;1, "&lt;1",inequalities_table_data!AB129 ))), "-")</f>
        <v>4.3845887184143066</v>
      </c>
      <c r="AC131" s="240">
        <f>IF(ISNUMBER(inequalities_table_data!AC129), IF(inequalities_table_data!AC129=-999,"NA",IF(inequalities_table_data!AC129&gt;99, "&gt;99", IF(inequalities_table_data!AC129&lt;1, "&lt;1",inequalities_table_data!AC129 ))), "-")</f>
        <v>2.8237247467041016</v>
      </c>
    </row>
    <row r="132" x14ac:dyDescent="0.25">
      <c r="A132" s="347" t="str">
        <f>inequalities_table_data!A130</f>
        <v>Republic of Moldova</v>
      </c>
      <c r="B132" s="348">
        <f>inequalities_table_data!B130</f>
        <v>2000</v>
      </c>
      <c r="C132" s="238" t="str">
        <f>inequalities_table_data!C130</f>
        <v>Poorest</v>
      </c>
      <c r="D132" s="239">
        <f>IF(ISNUMBER(inequalities_table_data!D130), IF(inequalities_table_data!D130=-999,"NA",IF(inequalities_table_data!D130&gt;99, "&gt;99", IF(inequalities_table_data!D130&lt;1, "&lt;1",inequalities_table_data!D130 ))), "-")</f>
        <v>85.916960000000003</v>
      </c>
      <c r="E132" s="240">
        <f>IF(ISNUMBER(inequalities_table_data!E130), IF(inequalities_table_data!E130=-999,"NA",IF(inequalities_table_data!E130&gt;99, "&gt;99", IF(inequalities_table_data!E130&lt;1, "&lt;1",inequalities_table_data!E130 ))), "-")</f>
        <v>2.2631400000000004</v>
      </c>
      <c r="F132" s="240">
        <f>IF(ISNUMBER(inequalities_table_data!F130), IF(inequalities_table_data!F130=-999,"NA",IF(inequalities_table_data!F130&gt;99, "&gt;99", IF(inequalities_table_data!F130&lt;1, "&lt;1",inequalities_table_data!F130 ))), "-")</f>
        <v>11.819900000000001</v>
      </c>
      <c r="G132" s="240" t="str">
        <f>IF(ISNUMBER(inequalities_table_data!G130), IF(inequalities_table_data!G130=-999,"NA",IF(inequalities_table_data!G130&gt;99, "&gt;99", IF(inequalities_table_data!G130&lt;1, "&lt;1",inequalities_table_data!G130 ))), "-")</f>
        <v>&lt;1</v>
      </c>
      <c r="H132" s="241">
        <f>IF(ISNUMBER(inequalities_table_data!H130), IF(inequalities_table_data!H130=-999,"NA",IF(inequalities_table_data!H130&gt;99, "&gt;99", IF(inequalities_table_data!H130&lt;1, "&lt;1",inequalities_table_data!H130 ))), "-")</f>
        <v>53.863190000000003</v>
      </c>
      <c r="I132" s="240">
        <f>IF(ISNUMBER(inequalities_table_data!I130), IF(inequalities_table_data!I130=-999,"NA",IF(inequalities_table_data!I130&gt;99, "&gt;99", IF(inequalities_table_data!I130&lt;1, "&lt;1",inequalities_table_data!I130 ))), "-")</f>
        <v>6.2983400000000005</v>
      </c>
      <c r="J132" s="240">
        <f>IF(ISNUMBER(inequalities_table_data!J130), IF(inequalities_table_data!J130=-999,"NA",IF(inequalities_table_data!J130&gt;99, "&gt;99", IF(inequalities_table_data!J130&lt;1, "&lt;1",inequalities_table_data!J130 ))), "-")</f>
        <v>39.838470000000001</v>
      </c>
      <c r="K132" s="240" t="str">
        <f>IF(ISNUMBER(inequalities_table_data!K130), IF(inequalities_table_data!K130=-999,"NA",IF(inequalities_table_data!K130&gt;99, "&gt;99", IF(inequalities_table_data!K130&lt;1, "&lt;1",inequalities_table_data!K130 ))), "-")</f>
        <v>&lt;1</v>
      </c>
      <c r="L132" s="242" t="str">
        <f>IF(ISNUMBER(inequalities_table_data!L130), IF(inequalities_table_data!L130=-999,"NA",IF(inequalities_table_data!L130&gt;99, "&gt;99", IF(inequalities_table_data!L130&lt;1, "&lt;1",inequalities_table_data!L130 ))), "-")</f>
        <v>-</v>
      </c>
      <c r="M132" s="240" t="str">
        <f>IF(ISNUMBER(inequalities_table_data!M130), IF(inequalities_table_data!M130=-999,"NA",IF(inequalities_table_data!M130&gt;99, "&gt;99", IF(inequalities_table_data!M130&lt;1, "&lt;1",inequalities_table_data!M130 ))), "-")</f>
        <v>-</v>
      </c>
      <c r="N132" s="240" t="str">
        <f>IF(ISNUMBER(inequalities_table_data!N130), IF(inequalities_table_data!N130=-999,"NA",IF(inequalities_table_data!N130&gt;99, "&gt;99", IF(inequalities_table_data!N130&lt;1, "&lt;1",inequalities_table_data!N130 ))), "-")</f>
        <v>-</v>
      </c>
      <c r="P132" s="347" t="str">
        <f>inequalities_table_data!P130</f>
        <v>Republic of Moldova</v>
      </c>
      <c r="Q132" s="348">
        <f>inequalities_table_data!Q130</f>
        <v>2017</v>
      </c>
      <c r="R132" s="238" t="str">
        <f>inequalities_table_data!R130</f>
        <v>Poorest</v>
      </c>
      <c r="S132" s="239">
        <f>IF(ISNUMBER(inequalities_table_data!S130), IF(inequalities_table_data!S130=-999,"NA",IF(inequalities_table_data!S130&gt;99, "&gt;99", IF(inequalities_table_data!S130&lt;1, "&lt;1",inequalities_table_data!S130 ))), "-")</f>
        <v>71.304360000000003</v>
      </c>
      <c r="T132" s="240">
        <f>IF(ISNUMBER(inequalities_table_data!T130), IF(inequalities_table_data!T130=-999,"NA",IF(inequalities_table_data!T130&gt;99, "&gt;99", IF(inequalities_table_data!T130&lt;1, "&lt;1",inequalities_table_data!T130 ))), "-")</f>
        <v>1.8782300000000001</v>
      </c>
      <c r="U132" s="240">
        <f>IF(ISNUMBER(inequalities_table_data!U130), IF(inequalities_table_data!U130=-999,"NA",IF(inequalities_table_data!U130&gt;99, "&gt;99", IF(inequalities_table_data!U130&lt;1, "&lt;1",inequalities_table_data!U130 ))), "-")</f>
        <v>26.817410000000002</v>
      </c>
      <c r="V132" s="240" t="str">
        <f>IF(ISNUMBER(inequalities_table_data!V130), IF(inequalities_table_data!V130=-999,"NA",IF(inequalities_table_data!V130&gt;99, "&gt;99", IF(inequalities_table_data!V130&lt;1, "&lt;1",inequalities_table_data!V130 ))), "-")</f>
        <v>&lt;1</v>
      </c>
      <c r="W132" s="241">
        <f>IF(ISNUMBER(inequalities_table_data!W130), IF(inequalities_table_data!W130=-999,"NA",IF(inequalities_table_data!W130&gt;99, "&gt;99", IF(inequalities_table_data!W130&lt;1, "&lt;1",inequalities_table_data!W130 ))), "-")</f>
        <v>59.132750000000001</v>
      </c>
      <c r="X132" s="240">
        <f>IF(ISNUMBER(inequalities_table_data!X130), IF(inequalities_table_data!X130=-999,"NA",IF(inequalities_table_data!X130&gt;99, "&gt;99", IF(inequalities_table_data!X130&lt;1, "&lt;1",inequalities_table_data!X130 ))), "-")</f>
        <v>6.9145200000000004</v>
      </c>
      <c r="Y132" s="240">
        <f>IF(ISNUMBER(inequalities_table_data!Y130), IF(inequalities_table_data!Y130=-999,"NA",IF(inequalities_table_data!Y130&gt;99, "&gt;99", IF(inequalities_table_data!Y130&lt;1, "&lt;1",inequalities_table_data!Y130 ))), "-")</f>
        <v>33.40596</v>
      </c>
      <c r="Z132" s="240" t="str">
        <f>IF(ISNUMBER(inequalities_table_data!Z130), IF(inequalities_table_data!Z130=-999,"NA",IF(inequalities_table_data!Z130&gt;99, "&gt;99", IF(inequalities_table_data!Z130&lt;1, "&lt;1",inequalities_table_data!Z130 ))), "-")</f>
        <v>&lt;1</v>
      </c>
      <c r="AA132" s="242" t="str">
        <f>IF(ISNUMBER(inequalities_table_data!AA130), IF(inequalities_table_data!AA130=-999,"NA",IF(inequalities_table_data!AA130&gt;99, "&gt;99", IF(inequalities_table_data!AA130&lt;1, "&lt;1",inequalities_table_data!AA130 ))), "-")</f>
        <v>-</v>
      </c>
      <c r="AB132" s="240" t="str">
        <f>IF(ISNUMBER(inequalities_table_data!AB130), IF(inequalities_table_data!AB130=-999,"NA",IF(inequalities_table_data!AB130&gt;99, "&gt;99", IF(inequalities_table_data!AB130&lt;1, "&lt;1",inequalities_table_data!AB130 ))), "-")</f>
        <v>-</v>
      </c>
      <c r="AC132" s="240" t="str">
        <f>IF(ISNUMBER(inequalities_table_data!AC130), IF(inequalities_table_data!AC130=-999,"NA",IF(inequalities_table_data!AC130&gt;99, "&gt;99", IF(inequalities_table_data!AC130&lt;1, "&lt;1",inequalities_table_data!AC130 ))), "-")</f>
        <v>-</v>
      </c>
    </row>
    <row r="133" x14ac:dyDescent="0.25">
      <c r="A133" s="347" t="str">
        <f>inequalities_table_data!A131</f>
        <v>Republic of Moldova</v>
      </c>
      <c r="B133" s="348">
        <f>inequalities_table_data!B131</f>
        <v>2000</v>
      </c>
      <c r="C133" s="238" t="str">
        <f>inequalities_table_data!C131</f>
        <v>Richest</v>
      </c>
      <c r="D133" s="239">
        <f>IF(ISNUMBER(inequalities_table_data!D131), IF(inequalities_table_data!D131=-999,"NA",IF(inequalities_table_data!D131&gt;99, "&gt;99", IF(inequalities_table_data!D131&lt;1, "&lt;1",inequalities_table_data!D131 ))), "-")</f>
        <v>98.008110000000002</v>
      </c>
      <c r="E133" s="240" t="str">
        <f>IF(ISNUMBER(inequalities_table_data!E131), IF(inequalities_table_data!E131=-999,"NA",IF(inequalities_table_data!E131&gt;99, "&gt;99", IF(inequalities_table_data!E131&lt;1, "&lt;1",inequalities_table_data!E131 ))), "-")</f>
        <v>&lt;1</v>
      </c>
      <c r="F133" s="240">
        <f>IF(ISNUMBER(inequalities_table_data!F131), IF(inequalities_table_data!F131=-999,"NA",IF(inequalities_table_data!F131&gt;99, "&gt;99", IF(inequalities_table_data!F131&lt;1, "&lt;1",inequalities_table_data!F131 ))), "-")</f>
        <v>1.02895</v>
      </c>
      <c r="G133" s="240" t="str">
        <f>IF(ISNUMBER(inequalities_table_data!G131), IF(inequalities_table_data!G131=-999,"NA",IF(inequalities_table_data!G131&gt;99, "&gt;99", IF(inequalities_table_data!G131&lt;1, "&lt;1",inequalities_table_data!G131 ))), "-")</f>
        <v>&lt;1</v>
      </c>
      <c r="H133" s="241">
        <f>IF(ISNUMBER(inequalities_table_data!H131), IF(inequalities_table_data!H131=-999,"NA",IF(inequalities_table_data!H131&gt;99, "&gt;99", IF(inequalities_table_data!H131&lt;1, "&lt;1",inequalities_table_data!H131 ))), "-")</f>
        <v>87.159420000000011</v>
      </c>
      <c r="I133" s="240">
        <f>IF(ISNUMBER(inequalities_table_data!I131), IF(inequalities_table_data!I131=-999,"NA",IF(inequalities_table_data!I131&gt;99, "&gt;99", IF(inequalities_table_data!I131&lt;1, "&lt;1",inequalities_table_data!I131 ))), "-")</f>
        <v>4.8918100000000004</v>
      </c>
      <c r="J133" s="240">
        <f>IF(ISNUMBER(inequalities_table_data!J131), IF(inequalities_table_data!J131=-999,"NA",IF(inequalities_table_data!J131&gt;99, "&gt;99", IF(inequalities_table_data!J131&lt;1, "&lt;1",inequalities_table_data!J131 ))), "-")</f>
        <v>7.9487800000000011</v>
      </c>
      <c r="K133" s="240" t="str">
        <f>IF(ISNUMBER(inequalities_table_data!K131), IF(inequalities_table_data!K131=-999,"NA",IF(inequalities_table_data!K131&gt;99, "&gt;99", IF(inequalities_table_data!K131&lt;1, "&lt;1",inequalities_table_data!K131 ))), "-")</f>
        <v>&lt;1</v>
      </c>
      <c r="L133" s="242" t="str">
        <f>IF(ISNUMBER(inequalities_table_data!L131), IF(inequalities_table_data!L131=-999,"NA",IF(inequalities_table_data!L131&gt;99, "&gt;99", IF(inequalities_table_data!L131&lt;1, "&lt;1",inequalities_table_data!L131 ))), "-")</f>
        <v>-</v>
      </c>
      <c r="M133" s="240" t="str">
        <f>IF(ISNUMBER(inequalities_table_data!M131), IF(inequalities_table_data!M131=-999,"NA",IF(inequalities_table_data!M131&gt;99, "&gt;99", IF(inequalities_table_data!M131&lt;1, "&lt;1",inequalities_table_data!M131 ))), "-")</f>
        <v>-</v>
      </c>
      <c r="N133" s="240" t="str">
        <f>IF(ISNUMBER(inequalities_table_data!N131), IF(inequalities_table_data!N131=-999,"NA",IF(inequalities_table_data!N131&gt;99, "&gt;99", IF(inequalities_table_data!N131&lt;1, "&lt;1",inequalities_table_data!N131 ))), "-")</f>
        <v>-</v>
      </c>
      <c r="P133" s="347" t="str">
        <f>inequalities_table_data!P131</f>
        <v>Republic of Moldova</v>
      </c>
      <c r="Q133" s="348">
        <f>inequalities_table_data!Q131</f>
        <v>2017</v>
      </c>
      <c r="R133" s="238" t="str">
        <f>inequalities_table_data!R131</f>
        <v>Richest</v>
      </c>
      <c r="S133" s="239">
        <f>IF(ISNUMBER(inequalities_table_data!S131), IF(inequalities_table_data!S131=-999,"NA",IF(inequalities_table_data!S131&gt;99, "&gt;99", IF(inequalities_table_data!S131&lt;1, "&lt;1",inequalities_table_data!S131 ))), "-")</f>
        <v>96.582880000000003</v>
      </c>
      <c r="T133" s="240" t="str">
        <f>IF(ISNUMBER(inequalities_table_data!T131), IF(inequalities_table_data!T131=-999,"NA",IF(inequalities_table_data!T131&gt;99, "&gt;99", IF(inequalities_table_data!T131&lt;1, "&lt;1",inequalities_table_data!T131 ))), "-")</f>
        <v>&lt;1</v>
      </c>
      <c r="U133" s="240">
        <f>IF(ISNUMBER(inequalities_table_data!U131), IF(inequalities_table_data!U131=-999,"NA",IF(inequalities_table_data!U131&gt;99, "&gt;99", IF(inequalities_table_data!U131&lt;1, "&lt;1",inequalities_table_data!U131 ))), "-")</f>
        <v>2.4681900000000003</v>
      </c>
      <c r="V133" s="240" t="str">
        <f>IF(ISNUMBER(inequalities_table_data!V131), IF(inequalities_table_data!V131=-999,"NA",IF(inequalities_table_data!V131&gt;99, "&gt;99", IF(inequalities_table_data!V131&lt;1, "&lt;1",inequalities_table_data!V131 ))), "-")</f>
        <v>&lt;1</v>
      </c>
      <c r="W133" s="241">
        <f>IF(ISNUMBER(inequalities_table_data!W131), IF(inequalities_table_data!W131=-999,"NA",IF(inequalities_table_data!W131&gt;99, "&gt;99", IF(inequalities_table_data!W131&lt;1, "&lt;1",inequalities_table_data!W131 ))), "-")</f>
        <v>94.67795000000001</v>
      </c>
      <c r="X133" s="240">
        <f>IF(ISNUMBER(inequalities_table_data!X131), IF(inequalities_table_data!X131=-999,"NA",IF(inequalities_table_data!X131&gt;99, "&gt;99", IF(inequalities_table_data!X131&lt;1, "&lt;1",inequalities_table_data!X131 ))), "-")</f>
        <v>5.3137800000000004</v>
      </c>
      <c r="Y133" s="240" t="str">
        <f>IF(ISNUMBER(inequalities_table_data!Y131), IF(inequalities_table_data!Y131=-999,"NA",IF(inequalities_table_data!Y131&gt;99, "&gt;99", IF(inequalities_table_data!Y131&lt;1, "&lt;1",inequalities_table_data!Y131 ))), "-")</f>
        <v>&lt;1</v>
      </c>
      <c r="Z133" s="240" t="str">
        <f>IF(ISNUMBER(inequalities_table_data!Z131), IF(inequalities_table_data!Z131=-999,"NA",IF(inequalities_table_data!Z131&gt;99, "&gt;99", IF(inequalities_table_data!Z131&lt;1, "&lt;1",inequalities_table_data!Z131 ))), "-")</f>
        <v>&lt;1</v>
      </c>
      <c r="AA133" s="242" t="str">
        <f>IF(ISNUMBER(inequalities_table_data!AA131), IF(inequalities_table_data!AA131=-999,"NA",IF(inequalities_table_data!AA131&gt;99, "&gt;99", IF(inequalities_table_data!AA131&lt;1, "&lt;1",inequalities_table_data!AA131 ))), "-")</f>
        <v>-</v>
      </c>
      <c r="AB133" s="240" t="str">
        <f>IF(ISNUMBER(inequalities_table_data!AB131), IF(inequalities_table_data!AB131=-999,"NA",IF(inequalities_table_data!AB131&gt;99, "&gt;99", IF(inequalities_table_data!AB131&lt;1, "&lt;1",inequalities_table_data!AB131 ))), "-")</f>
        <v>-</v>
      </c>
      <c r="AC133" s="240" t="str">
        <f>IF(ISNUMBER(inequalities_table_data!AC131), IF(inequalities_table_data!AC131=-999,"NA",IF(inequalities_table_data!AC131&gt;99, "&gt;99", IF(inequalities_table_data!AC131&lt;1, "&lt;1",inequalities_table_data!AC131 ))), "-")</f>
        <v>-</v>
      </c>
    </row>
    <row r="134" x14ac:dyDescent="0.25">
      <c r="A134" s="347" t="str">
        <f>inequalities_table_data!A132</f>
        <v>Rwanda</v>
      </c>
      <c r="B134" s="348">
        <f>inequalities_table_data!B132</f>
        <v>2000</v>
      </c>
      <c r="C134" s="238" t="str">
        <f>inequalities_table_data!C132</f>
        <v>Poorest</v>
      </c>
      <c r="D134" s="239">
        <f>IF(ISNUMBER(inequalities_table_data!D132), IF(inequalities_table_data!D132=-999,"NA",IF(inequalities_table_data!D132&gt;99, "&gt;99", IF(inequalities_table_data!D132&lt;1, "&lt;1",inequalities_table_data!D132 ))), "-")</f>
        <v>43.862020000000001</v>
      </c>
      <c r="E134" s="240">
        <f>IF(ISNUMBER(inequalities_table_data!E132), IF(inequalities_table_data!E132=-999,"NA",IF(inequalities_table_data!E132&gt;99, "&gt;99", IF(inequalities_table_data!E132&lt;1, "&lt;1",inequalities_table_data!E132 ))), "-")</f>
        <v>23.790130000000001</v>
      </c>
      <c r="F134" s="240">
        <f>IF(ISNUMBER(inequalities_table_data!F132), IF(inequalities_table_data!F132=-999,"NA",IF(inequalities_table_data!F132&gt;99, "&gt;99", IF(inequalities_table_data!F132&lt;1, "&lt;1",inequalities_table_data!F132 ))), "-")</f>
        <v>17.177700000000002</v>
      </c>
      <c r="G134" s="240">
        <f>IF(ISNUMBER(inequalities_table_data!G132), IF(inequalities_table_data!G132=-999,"NA",IF(inequalities_table_data!G132&gt;99, "&gt;99", IF(inequalities_table_data!G132&lt;1, "&lt;1",inequalities_table_data!G132 ))), "-")</f>
        <v>15.170160000000001</v>
      </c>
      <c r="H134" s="241">
        <f>IF(ISNUMBER(inequalities_table_data!H132), IF(inequalities_table_data!H132=-999,"NA",IF(inequalities_table_data!H132&gt;99, "&gt;99", IF(inequalities_table_data!H132&lt;1, "&lt;1",inequalities_table_data!H132 ))), "-")</f>
        <v>27.050510000000003</v>
      </c>
      <c r="I134" s="240">
        <f>IF(ISNUMBER(inequalities_table_data!I132), IF(inequalities_table_data!I132=-999,"NA",IF(inequalities_table_data!I132&gt;99, "&gt;99", IF(inequalities_table_data!I132&lt;1, "&lt;1",inequalities_table_data!I132 ))), "-")</f>
        <v>7.9340600000000006</v>
      </c>
      <c r="J134" s="240">
        <f>IF(ISNUMBER(inequalities_table_data!J132), IF(inequalities_table_data!J132=-999,"NA",IF(inequalities_table_data!J132&gt;99, "&gt;99", IF(inequalities_table_data!J132&lt;1, "&lt;1",inequalities_table_data!J132 ))), "-")</f>
        <v>59.667690000000007</v>
      </c>
      <c r="K134" s="240">
        <f>IF(ISNUMBER(inequalities_table_data!K132), IF(inequalities_table_data!K132=-999,"NA",IF(inequalities_table_data!K132&gt;99, "&gt;99", IF(inequalities_table_data!K132&lt;1, "&lt;1",inequalities_table_data!K132 ))), "-")</f>
        <v>5.3477500000000004</v>
      </c>
      <c r="L134" s="242" t="str">
        <f>IF(ISNUMBER(inequalities_table_data!L132), IF(inequalities_table_data!L132=-999,"NA",IF(inequalities_table_data!L132&gt;99, "&gt;99", IF(inequalities_table_data!L132&lt;1, "&lt;1",inequalities_table_data!L132 ))), "-")</f>
        <v>-</v>
      </c>
      <c r="M134" s="240" t="str">
        <f>IF(ISNUMBER(inequalities_table_data!M132), IF(inequalities_table_data!M132=-999,"NA",IF(inequalities_table_data!M132&gt;99, "&gt;99", IF(inequalities_table_data!M132&lt;1, "&lt;1",inequalities_table_data!M132 ))), "-")</f>
        <v>-</v>
      </c>
      <c r="N134" s="240" t="str">
        <f>IF(ISNUMBER(inequalities_table_data!N132), IF(inequalities_table_data!N132=-999,"NA",IF(inequalities_table_data!N132&gt;99, "&gt;99", IF(inequalities_table_data!N132&lt;1, "&lt;1",inequalities_table_data!N132 ))), "-")</f>
        <v>-</v>
      </c>
      <c r="P134" s="347" t="str">
        <f>inequalities_table_data!P132</f>
        <v>Rwanda</v>
      </c>
      <c r="Q134" s="348">
        <f>inequalities_table_data!Q132</f>
        <v>2017</v>
      </c>
      <c r="R134" s="238" t="str">
        <f>inequalities_table_data!R132</f>
        <v>Poorest</v>
      </c>
      <c r="S134" s="239">
        <f>IF(ISNUMBER(inequalities_table_data!S132), IF(inequalities_table_data!S132=-999,"NA",IF(inequalities_table_data!S132&gt;99, "&gt;99", IF(inequalities_table_data!S132&lt;1, "&lt;1",inequalities_table_data!S132 ))), "-")</f>
        <v>42.994620000000005</v>
      </c>
      <c r="T134" s="240">
        <f>IF(ISNUMBER(inequalities_table_data!T132), IF(inequalities_table_data!T132=-999,"NA",IF(inequalities_table_data!T132&gt;99, "&gt;99", IF(inequalities_table_data!T132&lt;1, "&lt;1",inequalities_table_data!T132 ))), "-")</f>
        <v>23.319660000000002</v>
      </c>
      <c r="U134" s="240">
        <f>IF(ISNUMBER(inequalities_table_data!U132), IF(inequalities_table_data!U132=-999,"NA",IF(inequalities_table_data!U132&gt;99, "&gt;99", IF(inequalities_table_data!U132&lt;1, "&lt;1",inequalities_table_data!U132 ))), "-")</f>
        <v>23.710630000000002</v>
      </c>
      <c r="V134" s="240">
        <f>IF(ISNUMBER(inequalities_table_data!V132), IF(inequalities_table_data!V132=-999,"NA",IF(inequalities_table_data!V132&gt;99, "&gt;99", IF(inequalities_table_data!V132&lt;1, "&lt;1",inequalities_table_data!V132 ))), "-")</f>
        <v>9.9751000000000012</v>
      </c>
      <c r="W134" s="241">
        <f>IF(ISNUMBER(inequalities_table_data!W132), IF(inequalities_table_data!W132=-999,"NA",IF(inequalities_table_data!W132&gt;99, "&gt;99", IF(inequalities_table_data!W132&lt;1, "&lt;1",inequalities_table_data!W132 ))), "-")</f>
        <v>47.515780000000007</v>
      </c>
      <c r="X134" s="240">
        <f>IF(ISNUMBER(inequalities_table_data!X132), IF(inequalities_table_data!X132=-999,"NA",IF(inequalities_table_data!X132&gt;99, "&gt;99", IF(inequalities_table_data!X132&lt;1, "&lt;1",inequalities_table_data!X132 ))), "-")</f>
        <v>13.936630000000001</v>
      </c>
      <c r="Y134" s="240">
        <f>IF(ISNUMBER(inequalities_table_data!Y132), IF(inequalities_table_data!Y132=-999,"NA",IF(inequalities_table_data!Y132&gt;99, "&gt;99", IF(inequalities_table_data!Y132&lt;1, "&lt;1",inequalities_table_data!Y132 ))), "-")</f>
        <v>32.798780000000001</v>
      </c>
      <c r="Z134" s="240">
        <f>IF(ISNUMBER(inequalities_table_data!Z132), IF(inequalities_table_data!Z132=-999,"NA",IF(inequalities_table_data!Z132&gt;99, "&gt;99", IF(inequalities_table_data!Z132&lt;1, "&lt;1",inequalities_table_data!Z132 ))), "-")</f>
        <v>5.7488000000000001</v>
      </c>
      <c r="AA134" s="242" t="str">
        <f>IF(ISNUMBER(inequalities_table_data!AA132), IF(inequalities_table_data!AA132=-999,"NA",IF(inequalities_table_data!AA132&gt;99, "&gt;99", IF(inequalities_table_data!AA132&lt;1, "&lt;1",inequalities_table_data!AA132 ))), "-")</f>
        <v>&lt;1</v>
      </c>
      <c r="AB134" s="240">
        <f>IF(ISNUMBER(inequalities_table_data!AB132), IF(inequalities_table_data!AB132=-999,"NA",IF(inequalities_table_data!AB132&gt;99, "&gt;99", IF(inequalities_table_data!AB132&lt;1, "&lt;1",inequalities_table_data!AB132 ))), "-")</f>
        <v>10.370200157165527</v>
      </c>
      <c r="AC134" s="240">
        <f>IF(ISNUMBER(inequalities_table_data!AC132), IF(inequalities_table_data!AC132=-999,"NA",IF(inequalities_table_data!AC132&gt;99, "&gt;99", IF(inequalities_table_data!AC132&lt;1, "&lt;1",inequalities_table_data!AC132 ))), "-")</f>
        <v>88.827194213867188</v>
      </c>
    </row>
    <row r="135" x14ac:dyDescent="0.25">
      <c r="A135" s="347" t="str">
        <f>inequalities_table_data!A133</f>
        <v>Rwanda</v>
      </c>
      <c r="B135" s="348">
        <f>inequalities_table_data!B133</f>
        <v>2000</v>
      </c>
      <c r="C135" s="238" t="str">
        <f>inequalities_table_data!C133</f>
        <v>Richest</v>
      </c>
      <c r="D135" s="239">
        <f>IF(ISNUMBER(inequalities_table_data!D133), IF(inequalities_table_data!D133=-999,"NA",IF(inequalities_table_data!D133&gt;99, "&gt;99", IF(inequalities_table_data!D133&lt;1, "&lt;1",inequalities_table_data!D133 ))), "-")</f>
        <v>68.068200000000004</v>
      </c>
      <c r="E135" s="240">
        <f>IF(ISNUMBER(inequalities_table_data!E133), IF(inequalities_table_data!E133=-999,"NA",IF(inequalities_table_data!E133&gt;99, "&gt;99", IF(inequalities_table_data!E133&lt;1, "&lt;1",inequalities_table_data!E133 ))), "-")</f>
        <v>12.713260000000002</v>
      </c>
      <c r="F135" s="240">
        <f>IF(ISNUMBER(inequalities_table_data!F133), IF(inequalities_table_data!F133=-999,"NA",IF(inequalities_table_data!F133&gt;99, "&gt;99", IF(inequalities_table_data!F133&lt;1, "&lt;1",inequalities_table_data!F133 ))), "-")</f>
        <v>10.040280000000001</v>
      </c>
      <c r="G135" s="240">
        <f>IF(ISNUMBER(inequalities_table_data!G133), IF(inequalities_table_data!G133=-999,"NA",IF(inequalities_table_data!G133&gt;99, "&gt;99", IF(inequalities_table_data!G133&lt;1, "&lt;1",inequalities_table_data!G133 ))), "-")</f>
        <v>9.1782700000000013</v>
      </c>
      <c r="H135" s="241">
        <f>IF(ISNUMBER(inequalities_table_data!H133), IF(inequalities_table_data!H133=-999,"NA",IF(inequalities_table_data!H133&gt;99, "&gt;99", IF(inequalities_table_data!H133&lt;1, "&lt;1",inequalities_table_data!H133 ))), "-")</f>
        <v>61.977440000000009</v>
      </c>
      <c r="I135" s="240">
        <f>IF(ISNUMBER(inequalities_table_data!I133), IF(inequalities_table_data!I133=-999,"NA",IF(inequalities_table_data!I133&gt;99, "&gt;99", IF(inequalities_table_data!I133&lt;1, "&lt;1",inequalities_table_data!I133 ))), "-")</f>
        <v>26.041440000000001</v>
      </c>
      <c r="J135" s="240">
        <f>IF(ISNUMBER(inequalities_table_data!J133), IF(inequalities_table_data!J133=-999,"NA",IF(inequalities_table_data!J133&gt;99, "&gt;99", IF(inequalities_table_data!J133&lt;1, "&lt;1",inequalities_table_data!J133 ))), "-")</f>
        <v>11.334350000000001</v>
      </c>
      <c r="K135" s="240" t="str">
        <f>IF(ISNUMBER(inequalities_table_data!K133), IF(inequalities_table_data!K133=-999,"NA",IF(inequalities_table_data!K133&gt;99, "&gt;99", IF(inequalities_table_data!K133&lt;1, "&lt;1",inequalities_table_data!K133 ))), "-")</f>
        <v>&lt;1</v>
      </c>
      <c r="L135" s="242" t="str">
        <f>IF(ISNUMBER(inequalities_table_data!L133), IF(inequalities_table_data!L133=-999,"NA",IF(inequalities_table_data!L133&gt;99, "&gt;99", IF(inequalities_table_data!L133&lt;1, "&lt;1",inequalities_table_data!L133 ))), "-")</f>
        <v>-</v>
      </c>
      <c r="M135" s="240" t="str">
        <f>IF(ISNUMBER(inequalities_table_data!M133), IF(inequalities_table_data!M133=-999,"NA",IF(inequalities_table_data!M133&gt;99, "&gt;99", IF(inequalities_table_data!M133&lt;1, "&lt;1",inequalities_table_data!M133 ))), "-")</f>
        <v>-</v>
      </c>
      <c r="N135" s="240" t="str">
        <f>IF(ISNUMBER(inequalities_table_data!N133), IF(inequalities_table_data!N133=-999,"NA",IF(inequalities_table_data!N133&gt;99, "&gt;99", IF(inequalities_table_data!N133&lt;1, "&lt;1",inequalities_table_data!N133 ))), "-")</f>
        <v>-</v>
      </c>
      <c r="P135" s="347" t="str">
        <f>inequalities_table_data!P133</f>
        <v>Rwanda</v>
      </c>
      <c r="Q135" s="348">
        <f>inequalities_table_data!Q133</f>
        <v>2017</v>
      </c>
      <c r="R135" s="238" t="str">
        <f>inequalities_table_data!R133</f>
        <v>Richest</v>
      </c>
      <c r="S135" s="239">
        <f>IF(ISNUMBER(inequalities_table_data!S133), IF(inequalities_table_data!S133=-999,"NA",IF(inequalities_table_data!S133&gt;99, "&gt;99", IF(inequalities_table_data!S133&lt;1, "&lt;1",inequalities_table_data!S133 ))), "-")</f>
        <v>76.879800000000003</v>
      </c>
      <c r="T135" s="240">
        <f>IF(ISNUMBER(inequalities_table_data!T133), IF(inequalities_table_data!T133=-999,"NA",IF(inequalities_table_data!T133&gt;99, "&gt;99", IF(inequalities_table_data!T133&lt;1, "&lt;1",inequalities_table_data!T133 ))), "-")</f>
        <v>14.359020000000001</v>
      </c>
      <c r="U135" s="240">
        <f>IF(ISNUMBER(inequalities_table_data!U133), IF(inequalities_table_data!U133=-999,"NA",IF(inequalities_table_data!U133&gt;99, "&gt;99", IF(inequalities_table_data!U133&lt;1, "&lt;1",inequalities_table_data!U133 ))), "-")</f>
        <v>6.0999800000000004</v>
      </c>
      <c r="V135" s="240">
        <f>IF(ISNUMBER(inequalities_table_data!V133), IF(inequalities_table_data!V133=-999,"NA",IF(inequalities_table_data!V133&gt;99, "&gt;99", IF(inequalities_table_data!V133&lt;1, "&lt;1",inequalities_table_data!V133 ))), "-")</f>
        <v>2.6612</v>
      </c>
      <c r="W135" s="241">
        <f>IF(ISNUMBER(inequalities_table_data!W133), IF(inequalities_table_data!W133=-999,"NA",IF(inequalities_table_data!W133&gt;99, "&gt;99", IF(inequalities_table_data!W133&lt;1, "&lt;1",inequalities_table_data!W133 ))), "-")</f>
        <v>66.806899999999999</v>
      </c>
      <c r="X135" s="240">
        <f>IF(ISNUMBER(inequalities_table_data!X133), IF(inequalities_table_data!X133=-999,"NA",IF(inequalities_table_data!X133&gt;99, "&gt;99", IF(inequalities_table_data!X133&lt;1, "&lt;1",inequalities_table_data!X133 ))), "-")</f>
        <v>28.070670000000003</v>
      </c>
      <c r="Y135" s="240">
        <f>IF(ISNUMBER(inequalities_table_data!Y133), IF(inequalities_table_data!Y133=-999,"NA",IF(inequalities_table_data!Y133&gt;99, "&gt;99", IF(inequalities_table_data!Y133&lt;1, "&lt;1",inequalities_table_data!Y133 ))), "-")</f>
        <v>5.1224300000000005</v>
      </c>
      <c r="Z135" s="240" t="str">
        <f>IF(ISNUMBER(inequalities_table_data!Z133), IF(inequalities_table_data!Z133=-999,"NA",IF(inequalities_table_data!Z133&gt;99, "&gt;99", IF(inequalities_table_data!Z133&lt;1, "&lt;1",inequalities_table_data!Z133 ))), "-")</f>
        <v>&lt;1</v>
      </c>
      <c r="AA135" s="242">
        <f>IF(ISNUMBER(inequalities_table_data!AA133), IF(inequalities_table_data!AA133=-999,"NA",IF(inequalities_table_data!AA133&gt;99, "&gt;99", IF(inequalities_table_data!AA133&lt;1, "&lt;1",inequalities_table_data!AA133 ))), "-")</f>
        <v>14.148661613464355</v>
      </c>
      <c r="AB135" s="240">
        <f>IF(ISNUMBER(inequalities_table_data!AB133), IF(inequalities_table_data!AB133=-999,"NA",IF(inequalities_table_data!AB133&gt;99, "&gt;99", IF(inequalities_table_data!AB133&lt;1, "&lt;1",inequalities_table_data!AB133 ))), "-")</f>
        <v>8.7076492309570313</v>
      </c>
      <c r="AC135" s="240">
        <f>IF(ISNUMBER(inequalities_table_data!AC133), IF(inequalities_table_data!AC133=-999,"NA",IF(inequalities_table_data!AC133&gt;99, "&gt;99", IF(inequalities_table_data!AC133&lt;1, "&lt;1",inequalities_table_data!AC133 ))), "-")</f>
        <v>77.143692016601563</v>
      </c>
    </row>
    <row r="136" x14ac:dyDescent="0.25">
      <c r="A136" s="347" t="str">
        <f>inequalities_table_data!A134</f>
        <v>Saint Lucia</v>
      </c>
      <c r="B136" s="348">
        <f>inequalities_table_data!B134</f>
        <v>2000</v>
      </c>
      <c r="C136" s="238" t="str">
        <f>inequalities_table_data!C134</f>
        <v>Poorest</v>
      </c>
      <c r="D136" s="239">
        <f>IF(ISNUMBER(inequalities_table_data!D134), IF(inequalities_table_data!D134=-999,"NA",IF(inequalities_table_data!D134&gt;99, "&gt;99", IF(inequalities_table_data!D134&lt;1, "&lt;1",inequalities_table_data!D134 ))), "-")</f>
        <v>84.111890000000002</v>
      </c>
      <c r="E136" s="240" t="str">
        <f>IF(ISNUMBER(inequalities_table_data!E134), IF(inequalities_table_data!E134=-999,"NA",IF(inequalities_table_data!E134&gt;99, "&gt;99", IF(inequalities_table_data!E134&lt;1, "&lt;1",inequalities_table_data!E134 ))), "-")</f>
        <v>&lt;1</v>
      </c>
      <c r="F136" s="240">
        <f>IF(ISNUMBER(inequalities_table_data!F134), IF(inequalities_table_data!F134=-999,"NA",IF(inequalities_table_data!F134&gt;99, "&gt;99", IF(inequalities_table_data!F134&lt;1, "&lt;1",inequalities_table_data!F134 ))), "-")</f>
        <v>15.600570000000001</v>
      </c>
      <c r="G136" s="240" t="str">
        <f>IF(ISNUMBER(inequalities_table_data!G134), IF(inequalities_table_data!G134=-999,"NA",IF(inequalities_table_data!G134&gt;99, "&gt;99", IF(inequalities_table_data!G134&lt;1, "&lt;1",inequalities_table_data!G134 ))), "-")</f>
        <v>&lt;1</v>
      </c>
      <c r="H136" s="241">
        <f>IF(ISNUMBER(inequalities_table_data!H134), IF(inequalities_table_data!H134=-999,"NA",IF(inequalities_table_data!H134&gt;99, "&gt;99", IF(inequalities_table_data!H134&lt;1, "&lt;1",inequalities_table_data!H134 ))), "-")</f>
        <v>50.621850000000002</v>
      </c>
      <c r="I136" s="240">
        <f>IF(ISNUMBER(inequalities_table_data!I134), IF(inequalities_table_data!I134=-999,"NA",IF(inequalities_table_data!I134&gt;99, "&gt;99", IF(inequalities_table_data!I134&lt;1, "&lt;1",inequalities_table_data!I134 ))), "-")</f>
        <v>14.185310000000001</v>
      </c>
      <c r="J136" s="240">
        <f>IF(ISNUMBER(inequalities_table_data!J134), IF(inequalities_table_data!J134=-999,"NA",IF(inequalities_table_data!J134&gt;99, "&gt;99", IF(inequalities_table_data!J134&lt;1, "&lt;1",inequalities_table_data!J134 ))), "-")</f>
        <v>1.8531500000000001</v>
      </c>
      <c r="K136" s="240">
        <f>IF(ISNUMBER(inequalities_table_data!K134), IF(inequalities_table_data!K134=-999,"NA",IF(inequalities_table_data!K134&gt;99, "&gt;99", IF(inequalities_table_data!K134&lt;1, "&lt;1",inequalities_table_data!K134 ))), "-")</f>
        <v>33.339690000000004</v>
      </c>
      <c r="L136" s="242" t="str">
        <f>IF(ISNUMBER(inequalities_table_data!L134), IF(inequalities_table_data!L134=-999,"NA",IF(inequalities_table_data!L134&gt;99, "&gt;99", IF(inequalities_table_data!L134&lt;1, "&lt;1",inequalities_table_data!L134 ))), "-")</f>
        <v>-</v>
      </c>
      <c r="M136" s="240" t="str">
        <f>IF(ISNUMBER(inequalities_table_data!M134), IF(inequalities_table_data!M134=-999,"NA",IF(inequalities_table_data!M134&gt;99, "&gt;99", IF(inequalities_table_data!M134&lt;1, "&lt;1",inequalities_table_data!M134 ))), "-")</f>
        <v>-</v>
      </c>
      <c r="N136" s="240" t="str">
        <f>IF(ISNUMBER(inequalities_table_data!N134), IF(inequalities_table_data!N134=-999,"NA",IF(inequalities_table_data!N134&gt;99, "&gt;99", IF(inequalities_table_data!N134&lt;1, "&lt;1",inequalities_table_data!N134 ))), "-")</f>
        <v>-</v>
      </c>
      <c r="P136" s="347" t="str">
        <f>inequalities_table_data!P134</f>
        <v>Saint Lucia</v>
      </c>
      <c r="Q136" s="348">
        <f>inequalities_table_data!Q134</f>
        <v>2017</v>
      </c>
      <c r="R136" s="238" t="str">
        <f>inequalities_table_data!R134</f>
        <v>Poorest</v>
      </c>
      <c r="S136" s="239" t="str">
        <f>IF(ISNUMBER(inequalities_table_data!S134), IF(inequalities_table_data!S134=-999,"NA",IF(inequalities_table_data!S134&gt;99, "&gt;99", IF(inequalities_table_data!S134&lt;1, "&lt;1",inequalities_table_data!S134 ))), "-")</f>
        <v>&gt;99</v>
      </c>
      <c r="T136" s="240" t="str">
        <f>IF(ISNUMBER(inequalities_table_data!T134), IF(inequalities_table_data!T134=-999,"NA",IF(inequalities_table_data!T134&gt;99, "&gt;99", IF(inequalities_table_data!T134&lt;1, "&lt;1",inequalities_table_data!T134 ))), "-")</f>
        <v>&lt;1</v>
      </c>
      <c r="U136" s="240" t="str">
        <f>IF(ISNUMBER(inequalities_table_data!U134), IF(inequalities_table_data!U134=-999,"NA",IF(inequalities_table_data!U134&gt;99, "&gt;99", IF(inequalities_table_data!U134&lt;1, "&lt;1",inequalities_table_data!U134 ))), "-")</f>
        <v>&lt;1</v>
      </c>
      <c r="V136" s="240" t="str">
        <f>IF(ISNUMBER(inequalities_table_data!V134), IF(inequalities_table_data!V134=-999,"NA",IF(inequalities_table_data!V134&gt;99, "&gt;99", IF(inequalities_table_data!V134&lt;1, "&lt;1",inequalities_table_data!V134 ))), "-")</f>
        <v>&lt;1</v>
      </c>
      <c r="W136" s="241">
        <f>IF(ISNUMBER(inequalities_table_data!W134), IF(inequalities_table_data!W134=-999,"NA",IF(inequalities_table_data!W134&gt;99, "&gt;99", IF(inequalities_table_data!W134&lt;1, "&lt;1",inequalities_table_data!W134 ))), "-")</f>
        <v>76.511100000000013</v>
      </c>
      <c r="X136" s="240">
        <f>IF(ISNUMBER(inequalities_table_data!X134), IF(inequalities_table_data!X134=-999,"NA",IF(inequalities_table_data!X134&gt;99, "&gt;99", IF(inequalities_table_data!X134&lt;1, "&lt;1",inequalities_table_data!X134 ))), "-")</f>
        <v>21.44003</v>
      </c>
      <c r="Y136" s="240" t="str">
        <f>IF(ISNUMBER(inequalities_table_data!Y134), IF(inequalities_table_data!Y134=-999,"NA",IF(inequalities_table_data!Y134&gt;99, "&gt;99", IF(inequalities_table_data!Y134&lt;1, "&lt;1",inequalities_table_data!Y134 ))), "-")</f>
        <v>&lt;1</v>
      </c>
      <c r="Z136" s="240">
        <f>IF(ISNUMBER(inequalities_table_data!Z134), IF(inequalities_table_data!Z134=-999,"NA",IF(inequalities_table_data!Z134&gt;99, "&gt;99", IF(inequalities_table_data!Z134&lt;1, "&lt;1",inequalities_table_data!Z134 ))), "-")</f>
        <v>1.2214100000000001</v>
      </c>
      <c r="AA136" s="242" t="str">
        <f>IF(ISNUMBER(inequalities_table_data!AA134), IF(inequalities_table_data!AA134=-999,"NA",IF(inequalities_table_data!AA134&gt;99, "&gt;99", IF(inequalities_table_data!AA134&lt;1, "&lt;1",inequalities_table_data!AA134 ))), "-")</f>
        <v>-</v>
      </c>
      <c r="AB136" s="240" t="str">
        <f>IF(ISNUMBER(inequalities_table_data!AB134), IF(inequalities_table_data!AB134=-999,"NA",IF(inequalities_table_data!AB134&gt;99, "&gt;99", IF(inequalities_table_data!AB134&lt;1, "&lt;1",inequalities_table_data!AB134 ))), "-")</f>
        <v>-</v>
      </c>
      <c r="AC136" s="240" t="str">
        <f>IF(ISNUMBER(inequalities_table_data!AC134), IF(inequalities_table_data!AC134=-999,"NA",IF(inequalities_table_data!AC134&gt;99, "&gt;99", IF(inequalities_table_data!AC134&lt;1, "&lt;1",inequalities_table_data!AC134 ))), "-")</f>
        <v>-</v>
      </c>
    </row>
    <row r="137" x14ac:dyDescent="0.25">
      <c r="A137" s="347" t="str">
        <f>inequalities_table_data!A135</f>
        <v>Saint Lucia</v>
      </c>
      <c r="B137" s="348">
        <f>inequalities_table_data!B135</f>
        <v>2000</v>
      </c>
      <c r="C137" s="238" t="str">
        <f>inequalities_table_data!C135</f>
        <v>Richest</v>
      </c>
      <c r="D137" s="239" t="str">
        <f>IF(ISNUMBER(inequalities_table_data!D135), IF(inequalities_table_data!D135=-999,"NA",IF(inequalities_table_data!D135&gt;99, "&gt;99", IF(inequalities_table_data!D135&lt;1, "&lt;1",inequalities_table_data!D135 ))), "-")</f>
        <v>&gt;99</v>
      </c>
      <c r="E137" s="240" t="str">
        <f>IF(ISNUMBER(inequalities_table_data!E135), IF(inequalities_table_data!E135=-999,"NA",IF(inequalities_table_data!E135&gt;99, "&gt;99", IF(inequalities_table_data!E135&lt;1, "&lt;1",inequalities_table_data!E135 ))), "-")</f>
        <v>&lt;1</v>
      </c>
      <c r="F137" s="240" t="str">
        <f>IF(ISNUMBER(inequalities_table_data!F135), IF(inequalities_table_data!F135=-999,"NA",IF(inequalities_table_data!F135&gt;99, "&gt;99", IF(inequalities_table_data!F135&lt;1, "&lt;1",inequalities_table_data!F135 ))), "-")</f>
        <v>&lt;1</v>
      </c>
      <c r="G137" s="240" t="str">
        <f>IF(ISNUMBER(inequalities_table_data!G135), IF(inequalities_table_data!G135=-999,"NA",IF(inequalities_table_data!G135&gt;99, "&gt;99", IF(inequalities_table_data!G135&lt;1, "&lt;1",inequalities_table_data!G135 ))), "-")</f>
        <v>&lt;1</v>
      </c>
      <c r="H137" s="241">
        <f>IF(ISNUMBER(inequalities_table_data!H135), IF(inequalities_table_data!H135=-999,"NA",IF(inequalities_table_data!H135&gt;99, "&gt;99", IF(inequalities_table_data!H135&lt;1, "&lt;1",inequalities_table_data!H135 ))), "-")</f>
        <v>98.963700000000003</v>
      </c>
      <c r="I137" s="240">
        <f>IF(ISNUMBER(inequalities_table_data!I135), IF(inequalities_table_data!I135=-999,"NA",IF(inequalities_table_data!I135&gt;99, "&gt;99", IF(inequalities_table_data!I135&lt;1, "&lt;1",inequalities_table_data!I135 ))), "-")</f>
        <v>1.0363</v>
      </c>
      <c r="J137" s="240" t="str">
        <f>IF(ISNUMBER(inequalities_table_data!J135), IF(inequalities_table_data!J135=-999,"NA",IF(inequalities_table_data!J135&gt;99, "&gt;99", IF(inequalities_table_data!J135&lt;1, "&lt;1",inequalities_table_data!J135 ))), "-")</f>
        <v>&lt;1</v>
      </c>
      <c r="K137" s="240" t="str">
        <f>IF(ISNUMBER(inequalities_table_data!K135), IF(inequalities_table_data!K135=-999,"NA",IF(inequalities_table_data!K135&gt;99, "&gt;99", IF(inequalities_table_data!K135&lt;1, "&lt;1",inequalities_table_data!K135 ))), "-")</f>
        <v>&lt;1</v>
      </c>
      <c r="L137" s="242" t="str">
        <f>IF(ISNUMBER(inequalities_table_data!L135), IF(inequalities_table_data!L135=-999,"NA",IF(inequalities_table_data!L135&gt;99, "&gt;99", IF(inequalities_table_data!L135&lt;1, "&lt;1",inequalities_table_data!L135 ))), "-")</f>
        <v>-</v>
      </c>
      <c r="M137" s="240" t="str">
        <f>IF(ISNUMBER(inequalities_table_data!M135), IF(inequalities_table_data!M135=-999,"NA",IF(inequalities_table_data!M135&gt;99, "&gt;99", IF(inequalities_table_data!M135&lt;1, "&lt;1",inequalities_table_data!M135 ))), "-")</f>
        <v>-</v>
      </c>
      <c r="N137" s="240" t="str">
        <f>IF(ISNUMBER(inequalities_table_data!N135), IF(inequalities_table_data!N135=-999,"NA",IF(inequalities_table_data!N135&gt;99, "&gt;99", IF(inequalities_table_data!N135&lt;1, "&lt;1",inequalities_table_data!N135 ))), "-")</f>
        <v>-</v>
      </c>
      <c r="P137" s="347" t="str">
        <f>inequalities_table_data!P135</f>
        <v>Saint Lucia</v>
      </c>
      <c r="Q137" s="348">
        <f>inequalities_table_data!Q135</f>
        <v>2017</v>
      </c>
      <c r="R137" s="238" t="str">
        <f>inequalities_table_data!R135</f>
        <v>Richest</v>
      </c>
      <c r="S137" s="239" t="str">
        <f>IF(ISNUMBER(inequalities_table_data!S135), IF(inequalities_table_data!S135=-999,"NA",IF(inequalities_table_data!S135&gt;99, "&gt;99", IF(inequalities_table_data!S135&lt;1, "&lt;1",inequalities_table_data!S135 ))), "-")</f>
        <v>&gt;99</v>
      </c>
      <c r="T137" s="240" t="str">
        <f>IF(ISNUMBER(inequalities_table_data!T135), IF(inequalities_table_data!T135=-999,"NA",IF(inequalities_table_data!T135&gt;99, "&gt;99", IF(inequalities_table_data!T135&lt;1, "&lt;1",inequalities_table_data!T135 ))), "-")</f>
        <v>&lt;1</v>
      </c>
      <c r="U137" s="240" t="str">
        <f>IF(ISNUMBER(inequalities_table_data!U135), IF(inequalities_table_data!U135=-999,"NA",IF(inequalities_table_data!U135&gt;99, "&gt;99", IF(inequalities_table_data!U135&lt;1, "&lt;1",inequalities_table_data!U135 ))), "-")</f>
        <v>&lt;1</v>
      </c>
      <c r="V137" s="240" t="str">
        <f>IF(ISNUMBER(inequalities_table_data!V135), IF(inequalities_table_data!V135=-999,"NA",IF(inequalities_table_data!V135&gt;99, "&gt;99", IF(inequalities_table_data!V135&lt;1, "&lt;1",inequalities_table_data!V135 ))), "-")</f>
        <v>&lt;1</v>
      </c>
      <c r="W137" s="241">
        <f>IF(ISNUMBER(inequalities_table_data!W135), IF(inequalities_table_data!W135=-999,"NA",IF(inequalities_table_data!W135&gt;99, "&gt;99", IF(inequalities_table_data!W135&lt;1, "&lt;1",inequalities_table_data!W135 ))), "-")</f>
        <v>98.963700000000003</v>
      </c>
      <c r="X137" s="240">
        <f>IF(ISNUMBER(inequalities_table_data!X135), IF(inequalities_table_data!X135=-999,"NA",IF(inequalities_table_data!X135&gt;99, "&gt;99", IF(inequalities_table_data!X135&lt;1, "&lt;1",inequalities_table_data!X135 ))), "-")</f>
        <v>1.0363</v>
      </c>
      <c r="Y137" s="240" t="str">
        <f>IF(ISNUMBER(inequalities_table_data!Y135), IF(inequalities_table_data!Y135=-999,"NA",IF(inequalities_table_data!Y135&gt;99, "&gt;99", IF(inequalities_table_data!Y135&lt;1, "&lt;1",inequalities_table_data!Y135 ))), "-")</f>
        <v>&lt;1</v>
      </c>
      <c r="Z137" s="240" t="str">
        <f>IF(ISNUMBER(inequalities_table_data!Z135), IF(inequalities_table_data!Z135=-999,"NA",IF(inequalities_table_data!Z135&gt;99, "&gt;99", IF(inequalities_table_data!Z135&lt;1, "&lt;1",inequalities_table_data!Z135 ))), "-")</f>
        <v>&lt;1</v>
      </c>
      <c r="AA137" s="242" t="str">
        <f>IF(ISNUMBER(inequalities_table_data!AA135), IF(inequalities_table_data!AA135=-999,"NA",IF(inequalities_table_data!AA135&gt;99, "&gt;99", IF(inequalities_table_data!AA135&lt;1, "&lt;1",inequalities_table_data!AA135 ))), "-")</f>
        <v>-</v>
      </c>
      <c r="AB137" s="240" t="str">
        <f>IF(ISNUMBER(inequalities_table_data!AB135), IF(inequalities_table_data!AB135=-999,"NA",IF(inequalities_table_data!AB135&gt;99, "&gt;99", IF(inequalities_table_data!AB135&lt;1, "&lt;1",inequalities_table_data!AB135 ))), "-")</f>
        <v>-</v>
      </c>
      <c r="AC137" s="240" t="str">
        <f>IF(ISNUMBER(inequalities_table_data!AC135), IF(inequalities_table_data!AC135=-999,"NA",IF(inequalities_table_data!AC135&gt;99, "&gt;99", IF(inequalities_table_data!AC135&lt;1, "&lt;1",inequalities_table_data!AC135 ))), "-")</f>
        <v>-</v>
      </c>
    </row>
    <row r="138" x14ac:dyDescent="0.25">
      <c r="A138" s="347" t="str">
        <f>inequalities_table_data!A136</f>
        <v>Sao Tome and Principe</v>
      </c>
      <c r="B138" s="348">
        <f>inequalities_table_data!B136</f>
        <v>2000</v>
      </c>
      <c r="C138" s="238" t="str">
        <f>inequalities_table_data!C136</f>
        <v>Poorest</v>
      </c>
      <c r="D138" s="239">
        <f>IF(ISNUMBER(inequalities_table_data!D136), IF(inequalities_table_data!D136=-999,"NA",IF(inequalities_table_data!D136&gt;99, "&gt;99", IF(inequalities_table_data!D136&lt;1, "&lt;1",inequalities_table_data!D136 ))), "-")</f>
        <v>71.116620000000012</v>
      </c>
      <c r="E138" s="240">
        <f>IF(ISNUMBER(inequalities_table_data!E136), IF(inequalities_table_data!E136=-999,"NA",IF(inequalities_table_data!E136&gt;99, "&gt;99", IF(inequalities_table_data!E136&lt;1, "&lt;1",inequalities_table_data!E136 ))), "-")</f>
        <v>11.376660000000001</v>
      </c>
      <c r="F138" s="240">
        <f>IF(ISNUMBER(inequalities_table_data!F136), IF(inequalities_table_data!F136=-999,"NA",IF(inequalities_table_data!F136&gt;99, "&gt;99", IF(inequalities_table_data!F136&lt;1, "&lt;1",inequalities_table_data!F136 ))), "-")</f>
        <v>3.1456100000000005</v>
      </c>
      <c r="G138" s="240">
        <f>IF(ISNUMBER(inequalities_table_data!G136), IF(inequalities_table_data!G136=-999,"NA",IF(inequalities_table_data!G136&gt;99, "&gt;99", IF(inequalities_table_data!G136&lt;1, "&lt;1",inequalities_table_data!G136 ))), "-")</f>
        <v>14.3611</v>
      </c>
      <c r="H138" s="241">
        <f>IF(ISNUMBER(inequalities_table_data!H136), IF(inequalities_table_data!H136=-999,"NA",IF(inequalities_table_data!H136&gt;99, "&gt;99", IF(inequalities_table_data!H136&lt;1, "&lt;1",inequalities_table_data!H136 ))), "-")</f>
        <v>9.0244400000000002</v>
      </c>
      <c r="I138" s="240">
        <f>IF(ISNUMBER(inequalities_table_data!I136), IF(inequalities_table_data!I136=-999,"NA",IF(inequalities_table_data!I136&gt;99, "&gt;99", IF(inequalities_table_data!I136&lt;1, "&lt;1",inequalities_table_data!I136 ))), "-")</f>
        <v>3.6499200000000003</v>
      </c>
      <c r="J138" s="240" t="str">
        <f>IF(ISNUMBER(inequalities_table_data!J136), IF(inequalities_table_data!J136=-999,"NA",IF(inequalities_table_data!J136&gt;99, "&gt;99", IF(inequalities_table_data!J136&lt;1, "&lt;1",inequalities_table_data!J136 ))), "-")</f>
        <v>&lt;1</v>
      </c>
      <c r="K138" s="240">
        <f>IF(ISNUMBER(inequalities_table_data!K136), IF(inequalities_table_data!K136=-999,"NA",IF(inequalities_table_data!K136&gt;99, "&gt;99", IF(inequalities_table_data!K136&lt;1, "&lt;1",inequalities_table_data!K136 ))), "-")</f>
        <v>87.325640000000007</v>
      </c>
      <c r="L138" s="242" t="str">
        <f>IF(ISNUMBER(inequalities_table_data!L136), IF(inequalities_table_data!L136=-999,"NA",IF(inequalities_table_data!L136&gt;99, "&gt;99", IF(inequalities_table_data!L136&lt;1, "&lt;1",inequalities_table_data!L136 ))), "-")</f>
        <v>-</v>
      </c>
      <c r="M138" s="240" t="str">
        <f>IF(ISNUMBER(inequalities_table_data!M136), IF(inequalities_table_data!M136=-999,"NA",IF(inequalities_table_data!M136&gt;99, "&gt;99", IF(inequalities_table_data!M136&lt;1, "&lt;1",inequalities_table_data!M136 ))), "-")</f>
        <v>-</v>
      </c>
      <c r="N138" s="240" t="str">
        <f>IF(ISNUMBER(inequalities_table_data!N136), IF(inequalities_table_data!N136=-999,"NA",IF(inequalities_table_data!N136&gt;99, "&gt;99", IF(inequalities_table_data!N136&lt;1, "&lt;1",inequalities_table_data!N136 ))), "-")</f>
        <v>-</v>
      </c>
      <c r="P138" s="347" t="str">
        <f>inequalities_table_data!P136</f>
        <v>Sao Tome and Principe</v>
      </c>
      <c r="Q138" s="348">
        <f>inequalities_table_data!Q136</f>
        <v>2017</v>
      </c>
      <c r="R138" s="238" t="str">
        <f>inequalities_table_data!R136</f>
        <v>Poorest</v>
      </c>
      <c r="S138" s="239">
        <f>IF(ISNUMBER(inequalities_table_data!S136), IF(inequalities_table_data!S136=-999,"NA",IF(inequalities_table_data!S136&gt;99, "&gt;99", IF(inequalities_table_data!S136&lt;1, "&lt;1",inequalities_table_data!S136 ))), "-")</f>
        <v>79.807750000000013</v>
      </c>
      <c r="T138" s="240">
        <f>IF(ISNUMBER(inequalities_table_data!T136), IF(inequalities_table_data!T136=-999,"NA",IF(inequalities_table_data!T136&gt;99, "&gt;99", IF(inequalities_table_data!T136&lt;1, "&lt;1",inequalities_table_data!T136 ))), "-")</f>
        <v>12.766990000000002</v>
      </c>
      <c r="U138" s="240">
        <f>IF(ISNUMBER(inequalities_table_data!U136), IF(inequalities_table_data!U136=-999,"NA",IF(inequalities_table_data!U136&gt;99, "&gt;99", IF(inequalities_table_data!U136&lt;1, "&lt;1",inequalities_table_data!U136 ))), "-")</f>
        <v>1.4066200000000002</v>
      </c>
      <c r="V138" s="240">
        <f>IF(ISNUMBER(inequalities_table_data!V136), IF(inequalities_table_data!V136=-999,"NA",IF(inequalities_table_data!V136&gt;99, "&gt;99", IF(inequalities_table_data!V136&lt;1, "&lt;1",inequalities_table_data!V136 ))), "-")</f>
        <v>6.0186500000000001</v>
      </c>
      <c r="W138" s="241">
        <f>IF(ISNUMBER(inequalities_table_data!W136), IF(inequalities_table_data!W136=-999,"NA",IF(inequalities_table_data!W136&gt;99, "&gt;99", IF(inequalities_table_data!W136&lt;1, "&lt;1",inequalities_table_data!W136 ))), "-")</f>
        <v>12.838480000000001</v>
      </c>
      <c r="X138" s="240">
        <f>IF(ISNUMBER(inequalities_table_data!X136), IF(inequalities_table_data!X136=-999,"NA",IF(inequalities_table_data!X136&gt;99, "&gt;99", IF(inequalities_table_data!X136&lt;1, "&lt;1",inequalities_table_data!X136 ))), "-")</f>
        <v>5.1925000000000008</v>
      </c>
      <c r="Y138" s="240">
        <f>IF(ISNUMBER(inequalities_table_data!Y136), IF(inequalities_table_data!Y136=-999,"NA",IF(inequalities_table_data!Y136&gt;99, "&gt;99", IF(inequalities_table_data!Y136&lt;1, "&lt;1",inequalities_table_data!Y136 ))), "-")</f>
        <v>1.6946600000000001</v>
      </c>
      <c r="Z138" s="240">
        <f>IF(ISNUMBER(inequalities_table_data!Z136), IF(inequalities_table_data!Z136=-999,"NA",IF(inequalities_table_data!Z136&gt;99, "&gt;99", IF(inequalities_table_data!Z136&lt;1, "&lt;1",inequalities_table_data!Z136 ))), "-")</f>
        <v>80.274360000000001</v>
      </c>
      <c r="AA138" s="242">
        <f>IF(ISNUMBER(inequalities_table_data!AA136), IF(inequalities_table_data!AA136=-999,"NA",IF(inequalities_table_data!AA136&gt;99, "&gt;99", IF(inequalities_table_data!AA136&lt;1, "&lt;1",inequalities_table_data!AA136 ))), "-")</f>
        <v>25.227912902832031</v>
      </c>
      <c r="AB138" s="240">
        <f>IF(ISNUMBER(inequalities_table_data!AB136), IF(inequalities_table_data!AB136=-999,"NA",IF(inequalities_table_data!AB136&gt;99, "&gt;99", IF(inequalities_table_data!AB136&lt;1, "&lt;1",inequalities_table_data!AB136 ))), "-")</f>
        <v>19.420051574707031</v>
      </c>
      <c r="AC138" s="240">
        <f>IF(ISNUMBER(inequalities_table_data!AC136), IF(inequalities_table_data!AC136=-999,"NA",IF(inequalities_table_data!AC136&gt;99, "&gt;99", IF(inequalities_table_data!AC136&lt;1, "&lt;1",inequalities_table_data!AC136 ))), "-")</f>
        <v>55.352035522460938</v>
      </c>
    </row>
    <row r="139" x14ac:dyDescent="0.25">
      <c r="A139" s="347" t="str">
        <f>inequalities_table_data!A137</f>
        <v>Sao Tome and Principe</v>
      </c>
      <c r="B139" s="348">
        <f>inequalities_table_data!B137</f>
        <v>2000</v>
      </c>
      <c r="C139" s="238" t="str">
        <f>inequalities_table_data!C137</f>
        <v>Richest</v>
      </c>
      <c r="D139" s="239">
        <f>IF(ISNUMBER(inequalities_table_data!D137), IF(inequalities_table_data!D137=-999,"NA",IF(inequalities_table_data!D137&gt;99, "&gt;99", IF(inequalities_table_data!D137&lt;1, "&lt;1",inequalities_table_data!D137 ))), "-")</f>
        <v>80.678020000000004</v>
      </c>
      <c r="E139" s="240">
        <f>IF(ISNUMBER(inequalities_table_data!E137), IF(inequalities_table_data!E137=-999,"NA",IF(inequalities_table_data!E137&gt;99, "&gt;99", IF(inequalities_table_data!E137&lt;1, "&lt;1",inequalities_table_data!E137 ))), "-")</f>
        <v>9.1298200000000005</v>
      </c>
      <c r="F139" s="240">
        <f>IF(ISNUMBER(inequalities_table_data!F137), IF(inequalities_table_data!F137=-999,"NA",IF(inequalities_table_data!F137&gt;99, "&gt;99", IF(inequalities_table_data!F137&lt;1, "&lt;1",inequalities_table_data!F137 ))), "-")</f>
        <v>4.9617400000000007</v>
      </c>
      <c r="G139" s="240">
        <f>IF(ISNUMBER(inequalities_table_data!G137), IF(inequalities_table_data!G137=-999,"NA",IF(inequalities_table_data!G137&gt;99, "&gt;99", IF(inequalities_table_data!G137&lt;1, "&lt;1",inequalities_table_data!G137 ))), "-")</f>
        <v>5.2304200000000005</v>
      </c>
      <c r="H139" s="241">
        <f>IF(ISNUMBER(inequalities_table_data!H137), IF(inequalities_table_data!H137=-999,"NA",IF(inequalities_table_data!H137&gt;99, "&gt;99", IF(inequalities_table_data!H137&lt;1, "&lt;1",inequalities_table_data!H137 ))), "-")</f>
        <v>58.417230000000004</v>
      </c>
      <c r="I139" s="240">
        <f>IF(ISNUMBER(inequalities_table_data!I137), IF(inequalities_table_data!I137=-999,"NA",IF(inequalities_table_data!I137&gt;99, "&gt;99", IF(inequalities_table_data!I137&lt;1, "&lt;1",inequalities_table_data!I137 ))), "-")</f>
        <v>4.7283400000000002</v>
      </c>
      <c r="J139" s="240">
        <f>IF(ISNUMBER(inequalities_table_data!J137), IF(inequalities_table_data!J137=-999,"NA",IF(inequalities_table_data!J137&gt;99, "&gt;99", IF(inequalities_table_data!J137&lt;1, "&lt;1",inequalities_table_data!J137 ))), "-")</f>
        <v>1.9368100000000001</v>
      </c>
      <c r="K139" s="240">
        <f>IF(ISNUMBER(inequalities_table_data!K137), IF(inequalities_table_data!K137=-999,"NA",IF(inequalities_table_data!K137&gt;99, "&gt;99", IF(inequalities_table_data!K137&lt;1, "&lt;1",inequalities_table_data!K137 ))), "-")</f>
        <v>34.917619999999999</v>
      </c>
      <c r="L139" s="242" t="str">
        <f>IF(ISNUMBER(inequalities_table_data!L137), IF(inequalities_table_data!L137=-999,"NA",IF(inequalities_table_data!L137&gt;99, "&gt;99", IF(inequalities_table_data!L137&lt;1, "&lt;1",inequalities_table_data!L137 ))), "-")</f>
        <v>-</v>
      </c>
      <c r="M139" s="240" t="str">
        <f>IF(ISNUMBER(inequalities_table_data!M137), IF(inequalities_table_data!M137=-999,"NA",IF(inequalities_table_data!M137&gt;99, "&gt;99", IF(inequalities_table_data!M137&lt;1, "&lt;1",inequalities_table_data!M137 ))), "-")</f>
        <v>-</v>
      </c>
      <c r="N139" s="240" t="str">
        <f>IF(ISNUMBER(inequalities_table_data!N137), IF(inequalities_table_data!N137=-999,"NA",IF(inequalities_table_data!N137&gt;99, "&gt;99", IF(inequalities_table_data!N137&lt;1, "&lt;1",inequalities_table_data!N137 ))), "-")</f>
        <v>-</v>
      </c>
      <c r="P139" s="347" t="str">
        <f>inequalities_table_data!P137</f>
        <v>Sao Tome and Principe</v>
      </c>
      <c r="Q139" s="348">
        <f>inequalities_table_data!Q137</f>
        <v>2017</v>
      </c>
      <c r="R139" s="238" t="str">
        <f>inequalities_table_data!R137</f>
        <v>Richest</v>
      </c>
      <c r="S139" s="239">
        <f>IF(ISNUMBER(inequalities_table_data!S137), IF(inequalities_table_data!S137=-999,"NA",IF(inequalities_table_data!S137&gt;99, "&gt;99", IF(inequalities_table_data!S137&lt;1, "&lt;1",inequalities_table_data!S137 ))), "-")</f>
        <v>89.834050000000005</v>
      </c>
      <c r="T139" s="240">
        <f>IF(ISNUMBER(inequalities_table_data!T137), IF(inequalities_table_data!T137=-999,"NA",IF(inequalities_table_data!T137&gt;99, "&gt;99", IF(inequalities_table_data!T137&lt;1, "&lt;1",inequalities_table_data!T137 ))), "-")</f>
        <v>10.16595</v>
      </c>
      <c r="U139" s="240" t="str">
        <f>IF(ISNUMBER(inequalities_table_data!U137), IF(inequalities_table_data!U137=-999,"NA",IF(inequalities_table_data!U137&gt;99, "&gt;99", IF(inequalities_table_data!U137&lt;1, "&lt;1",inequalities_table_data!U137 ))), "-")</f>
        <v>&lt;1</v>
      </c>
      <c r="V139" s="240" t="str">
        <f>IF(ISNUMBER(inequalities_table_data!V137), IF(inequalities_table_data!V137=-999,"NA",IF(inequalities_table_data!V137&gt;99, "&gt;99", IF(inequalities_table_data!V137&lt;1, "&lt;1",inequalities_table_data!V137 ))), "-")</f>
        <v>&lt;1</v>
      </c>
      <c r="W139" s="241">
        <f>IF(ISNUMBER(inequalities_table_data!W137), IF(inequalities_table_data!W137=-999,"NA",IF(inequalities_table_data!W137&gt;99, "&gt;99", IF(inequalities_table_data!W137&lt;1, "&lt;1",inequalities_table_data!W137 ))), "-")</f>
        <v>84.693760000000012</v>
      </c>
      <c r="X139" s="240">
        <f>IF(ISNUMBER(inequalities_table_data!X137), IF(inequalities_table_data!X137=-999,"NA",IF(inequalities_table_data!X137&gt;99, "&gt;99", IF(inequalities_table_data!X137&lt;1, "&lt;1",inequalities_table_data!X137 ))), "-")</f>
        <v>6.8551800000000007</v>
      </c>
      <c r="Y139" s="240" t="str">
        <f>IF(ISNUMBER(inequalities_table_data!Y137), IF(inequalities_table_data!Y137=-999,"NA",IF(inequalities_table_data!Y137&gt;99, "&gt;99", IF(inequalities_table_data!Y137&lt;1, "&lt;1",inequalities_table_data!Y137 ))), "-")</f>
        <v>&lt;1</v>
      </c>
      <c r="Z139" s="240">
        <f>IF(ISNUMBER(inequalities_table_data!Z137), IF(inequalities_table_data!Z137=-999,"NA",IF(inequalities_table_data!Z137&gt;99, "&gt;99", IF(inequalities_table_data!Z137&lt;1, "&lt;1",inequalities_table_data!Z137 ))), "-")</f>
        <v>8.4088000000000012</v>
      </c>
      <c r="AA139" s="242">
        <f>IF(ISNUMBER(inequalities_table_data!AA137), IF(inequalities_table_data!AA137=-999,"NA",IF(inequalities_table_data!AA137&gt;99, "&gt;99", IF(inequalities_table_data!AA137&lt;1, "&lt;1",inequalities_table_data!AA137 ))), "-")</f>
        <v>65.318603515625</v>
      </c>
      <c r="AB139" s="240">
        <f>IF(ISNUMBER(inequalities_table_data!AB137), IF(inequalities_table_data!AB137=-999,"NA",IF(inequalities_table_data!AB137&gt;99, "&gt;99", IF(inequalities_table_data!AB137&lt;1, "&lt;1",inequalities_table_data!AB137 ))), "-")</f>
        <v>9.1650400161743164</v>
      </c>
      <c r="AC139" s="240">
        <f>IF(ISNUMBER(inequalities_table_data!AC137), IF(inequalities_table_data!AC137=-999,"NA",IF(inequalities_table_data!AC137&gt;99, "&gt;99", IF(inequalities_table_data!AC137&lt;1, "&lt;1",inequalities_table_data!AC137 ))), "-")</f>
        <v>25.516359329223633</v>
      </c>
    </row>
    <row r="140" x14ac:dyDescent="0.25">
      <c r="A140" s="347" t="str">
        <f>inequalities_table_data!A138</f>
        <v>Senegal</v>
      </c>
      <c r="B140" s="348">
        <f>inequalities_table_data!B138</f>
        <v>2000</v>
      </c>
      <c r="C140" s="238" t="str">
        <f>inequalities_table_data!C138</f>
        <v>Poorest</v>
      </c>
      <c r="D140" s="239">
        <f>IF(ISNUMBER(inequalities_table_data!D138), IF(inequalities_table_data!D138=-999,"NA",IF(inequalities_table_data!D138&gt;99, "&gt;99", IF(inequalities_table_data!D138&lt;1, "&lt;1",inequalities_table_data!D138 ))), "-")</f>
        <v>36.335290000000001</v>
      </c>
      <c r="E140" s="240">
        <f>IF(ISNUMBER(inequalities_table_data!E138), IF(inequalities_table_data!E138=-999,"NA",IF(inequalities_table_data!E138&gt;99, "&gt;99", IF(inequalities_table_data!E138&lt;1, "&lt;1",inequalities_table_data!E138 ))), "-")</f>
        <v>7.0973800000000002</v>
      </c>
      <c r="F140" s="240">
        <f>IF(ISNUMBER(inequalities_table_data!F138), IF(inequalities_table_data!F138=-999,"NA",IF(inequalities_table_data!F138&gt;99, "&gt;99", IF(inequalities_table_data!F138&lt;1, "&lt;1",inequalities_table_data!F138 ))), "-")</f>
        <v>55.635750000000002</v>
      </c>
      <c r="G140" s="240" t="str">
        <f>IF(ISNUMBER(inequalities_table_data!G138), IF(inequalities_table_data!G138=-999,"NA",IF(inequalities_table_data!G138&gt;99, "&gt;99", IF(inequalities_table_data!G138&lt;1, "&lt;1",inequalities_table_data!G138 ))), "-")</f>
        <v>&lt;1</v>
      </c>
      <c r="H140" s="241">
        <f>IF(ISNUMBER(inequalities_table_data!H138), IF(inequalities_table_data!H138=-999,"NA",IF(inequalities_table_data!H138&gt;99, "&gt;99", IF(inequalities_table_data!H138&lt;1, "&lt;1",inequalities_table_data!H138 ))), "-")</f>
        <v>14.62771</v>
      </c>
      <c r="I140" s="240">
        <f>IF(ISNUMBER(inequalities_table_data!I138), IF(inequalities_table_data!I138=-999,"NA",IF(inequalities_table_data!I138&gt;99, "&gt;99", IF(inequalities_table_data!I138&lt;1, "&lt;1",inequalities_table_data!I138 ))), "-")</f>
        <v>5.1362500000000004</v>
      </c>
      <c r="J140" s="240">
        <f>IF(ISNUMBER(inequalities_table_data!J138), IF(inequalities_table_data!J138=-999,"NA",IF(inequalities_table_data!J138&gt;99, "&gt;99", IF(inequalities_table_data!J138&lt;1, "&lt;1",inequalities_table_data!J138 ))), "-")</f>
        <v>22.764510000000001</v>
      </c>
      <c r="K140" s="240">
        <f>IF(ISNUMBER(inequalities_table_data!K138), IF(inequalities_table_data!K138=-999,"NA",IF(inequalities_table_data!K138&gt;99, "&gt;99", IF(inequalities_table_data!K138&lt;1, "&lt;1",inequalities_table_data!K138 ))), "-")</f>
        <v>57.471530000000001</v>
      </c>
      <c r="L140" s="242" t="str">
        <f>IF(ISNUMBER(inequalities_table_data!L138), IF(inequalities_table_data!L138=-999,"NA",IF(inequalities_table_data!L138&gt;99, "&gt;99", IF(inequalities_table_data!L138&lt;1, "&lt;1",inequalities_table_data!L138 ))), "-")</f>
        <v>-</v>
      </c>
      <c r="M140" s="240" t="str">
        <f>IF(ISNUMBER(inequalities_table_data!M138), IF(inequalities_table_data!M138=-999,"NA",IF(inequalities_table_data!M138&gt;99, "&gt;99", IF(inequalities_table_data!M138&lt;1, "&lt;1",inequalities_table_data!M138 ))), "-")</f>
        <v>-</v>
      </c>
      <c r="N140" s="240" t="str">
        <f>IF(ISNUMBER(inequalities_table_data!N138), IF(inequalities_table_data!N138=-999,"NA",IF(inequalities_table_data!N138&gt;99, "&gt;99", IF(inequalities_table_data!N138&lt;1, "&lt;1",inequalities_table_data!N138 ))), "-")</f>
        <v>-</v>
      </c>
      <c r="P140" s="347" t="str">
        <f>inequalities_table_data!P138</f>
        <v>Senegal</v>
      </c>
      <c r="Q140" s="348">
        <f>inequalities_table_data!Q138</f>
        <v>2017</v>
      </c>
      <c r="R140" s="238" t="str">
        <f>inequalities_table_data!R138</f>
        <v>Poorest</v>
      </c>
      <c r="S140" s="239">
        <f>IF(ISNUMBER(inequalities_table_data!S138), IF(inequalities_table_data!S138=-999,"NA",IF(inequalities_table_data!S138&gt;99, "&gt;99", IF(inequalities_table_data!S138&lt;1, "&lt;1",inequalities_table_data!S138 ))), "-")</f>
        <v>47.979490000000006</v>
      </c>
      <c r="T140" s="240">
        <f>IF(ISNUMBER(inequalities_table_data!T138), IF(inequalities_table_data!T138=-999,"NA",IF(inequalities_table_data!T138&gt;99, "&gt;99", IF(inequalities_table_data!T138&lt;1, "&lt;1",inequalities_table_data!T138 ))), "-")</f>
        <v>9.3718400000000006</v>
      </c>
      <c r="U140" s="240">
        <f>IF(ISNUMBER(inequalities_table_data!U138), IF(inequalities_table_data!U138=-999,"NA",IF(inequalities_table_data!U138&gt;99, "&gt;99", IF(inequalities_table_data!U138&lt;1, "&lt;1",inequalities_table_data!U138 ))), "-")</f>
        <v>41.903060000000004</v>
      </c>
      <c r="V140" s="240" t="str">
        <f>IF(ISNUMBER(inequalities_table_data!V138), IF(inequalities_table_data!V138=-999,"NA",IF(inequalities_table_data!V138&gt;99, "&gt;99", IF(inequalities_table_data!V138&lt;1, "&lt;1",inequalities_table_data!V138 ))), "-")</f>
        <v>&lt;1</v>
      </c>
      <c r="W140" s="241">
        <f>IF(ISNUMBER(inequalities_table_data!W138), IF(inequalities_table_data!W138=-999,"NA",IF(inequalities_table_data!W138&gt;99, "&gt;99", IF(inequalities_table_data!W138&lt;1, "&lt;1",inequalities_table_data!W138 ))), "-")</f>
        <v>10.30226</v>
      </c>
      <c r="X140" s="240">
        <f>IF(ISNUMBER(inequalities_table_data!X138), IF(inequalities_table_data!X138=-999,"NA",IF(inequalities_table_data!X138&gt;99, "&gt;99", IF(inequalities_table_data!X138&lt;1, "&lt;1",inequalities_table_data!X138 ))), "-")</f>
        <v>3.6174500000000003</v>
      </c>
      <c r="Y140" s="240">
        <f>IF(ISNUMBER(inequalities_table_data!Y138), IF(inequalities_table_data!Y138=-999,"NA",IF(inequalities_table_data!Y138&gt;99, "&gt;99", IF(inequalities_table_data!Y138&lt;1, "&lt;1",inequalities_table_data!Y138 ))), "-")</f>
        <v>42.510480000000001</v>
      </c>
      <c r="Z140" s="240">
        <f>IF(ISNUMBER(inequalities_table_data!Z138), IF(inequalities_table_data!Z138=-999,"NA",IF(inequalities_table_data!Z138&gt;99, "&gt;99", IF(inequalities_table_data!Z138&lt;1, "&lt;1",inequalities_table_data!Z138 ))), "-")</f>
        <v>43.569810000000004</v>
      </c>
      <c r="AA140" s="242">
        <f>IF(ISNUMBER(inequalities_table_data!AA138), IF(inequalities_table_data!AA138=-999,"NA",IF(inequalities_table_data!AA138&gt;99, "&gt;99", IF(inequalities_table_data!AA138&lt;1, "&lt;1",inequalities_table_data!AA138 ))), "-")</f>
        <v>1.938691258430481</v>
      </c>
      <c r="AB140" s="240">
        <f>IF(ISNUMBER(inequalities_table_data!AB138), IF(inequalities_table_data!AB138=-999,"NA",IF(inequalities_table_data!AB138&gt;99, "&gt;99", IF(inequalities_table_data!AB138&lt;1, "&lt;1",inequalities_table_data!AB138 ))), "-")</f>
        <v>5.081911563873291</v>
      </c>
      <c r="AC140" s="240">
        <f>IF(ISNUMBER(inequalities_table_data!AC138), IF(inequalities_table_data!AC138=-999,"NA",IF(inequalities_table_data!AC138&gt;99, "&gt;99", IF(inequalities_table_data!AC138&lt;1, "&lt;1",inequalities_table_data!AC138 ))), "-")</f>
        <v>92.979400634765625</v>
      </c>
    </row>
    <row r="141" x14ac:dyDescent="0.25">
      <c r="A141" s="347" t="str">
        <f>inequalities_table_data!A139</f>
        <v>Senegal</v>
      </c>
      <c r="B141" s="348">
        <f>inequalities_table_data!B139</f>
        <v>2000</v>
      </c>
      <c r="C141" s="238" t="str">
        <f>inequalities_table_data!C139</f>
        <v>Richest</v>
      </c>
      <c r="D141" s="239">
        <f>IF(ISNUMBER(inequalities_table_data!D139), IF(inequalities_table_data!D139=-999,"NA",IF(inequalities_table_data!D139&gt;99, "&gt;99", IF(inequalities_table_data!D139&lt;1, "&lt;1",inequalities_table_data!D139 ))), "-")</f>
        <v>96.074810000000014</v>
      </c>
      <c r="E141" s="240" t="str">
        <f>IF(ISNUMBER(inequalities_table_data!E139), IF(inequalities_table_data!E139=-999,"NA",IF(inequalities_table_data!E139&gt;99, "&gt;99", IF(inequalities_table_data!E139&lt;1, "&lt;1",inequalities_table_data!E139 ))), "-")</f>
        <v>&lt;1</v>
      </c>
      <c r="F141" s="240">
        <f>IF(ISNUMBER(inequalities_table_data!F139), IF(inequalities_table_data!F139=-999,"NA",IF(inequalities_table_data!F139&gt;99, "&gt;99", IF(inequalities_table_data!F139&lt;1, "&lt;1",inequalities_table_data!F139 ))), "-")</f>
        <v>3.3310700000000004</v>
      </c>
      <c r="G141" s="240" t="str">
        <f>IF(ISNUMBER(inequalities_table_data!G139), IF(inequalities_table_data!G139=-999,"NA",IF(inequalities_table_data!G139&gt;99, "&gt;99", IF(inequalities_table_data!G139&lt;1, "&lt;1",inequalities_table_data!G139 ))), "-")</f>
        <v>&lt;1</v>
      </c>
      <c r="H141" s="241">
        <f>IF(ISNUMBER(inequalities_table_data!H139), IF(inequalities_table_data!H139=-999,"NA",IF(inequalities_table_data!H139&gt;99, "&gt;99", IF(inequalities_table_data!H139&lt;1, "&lt;1",inequalities_table_data!H139 ))), "-")</f>
        <v>77.045529999999999</v>
      </c>
      <c r="I141" s="240">
        <f>IF(ISNUMBER(inequalities_table_data!I139), IF(inequalities_table_data!I139=-999,"NA",IF(inequalities_table_data!I139&gt;99, "&gt;99", IF(inequalities_table_data!I139&lt;1, "&lt;1",inequalities_table_data!I139 ))), "-")</f>
        <v>14.38386</v>
      </c>
      <c r="J141" s="240">
        <f>IF(ISNUMBER(inequalities_table_data!J139), IF(inequalities_table_data!J139=-999,"NA",IF(inequalities_table_data!J139&gt;99, "&gt;99", IF(inequalities_table_data!J139&lt;1, "&lt;1",inequalities_table_data!J139 ))), "-")</f>
        <v>8.2383600000000001</v>
      </c>
      <c r="K141" s="240" t="str">
        <f>IF(ISNUMBER(inequalities_table_data!K139), IF(inequalities_table_data!K139=-999,"NA",IF(inequalities_table_data!K139&gt;99, "&gt;99", IF(inequalities_table_data!K139&lt;1, "&lt;1",inequalities_table_data!K139 ))), "-")</f>
        <v>&lt;1</v>
      </c>
      <c r="L141" s="242" t="str">
        <f>IF(ISNUMBER(inequalities_table_data!L139), IF(inequalities_table_data!L139=-999,"NA",IF(inequalities_table_data!L139&gt;99, "&gt;99", IF(inequalities_table_data!L139&lt;1, "&lt;1",inequalities_table_data!L139 ))), "-")</f>
        <v>-</v>
      </c>
      <c r="M141" s="240" t="str">
        <f>IF(ISNUMBER(inequalities_table_data!M139), IF(inequalities_table_data!M139=-999,"NA",IF(inequalities_table_data!M139&gt;99, "&gt;99", IF(inequalities_table_data!M139&lt;1, "&lt;1",inequalities_table_data!M139 ))), "-")</f>
        <v>-</v>
      </c>
      <c r="N141" s="240" t="str">
        <f>IF(ISNUMBER(inequalities_table_data!N139), IF(inequalities_table_data!N139=-999,"NA",IF(inequalities_table_data!N139&gt;99, "&gt;99", IF(inequalities_table_data!N139&lt;1, "&lt;1",inequalities_table_data!N139 ))), "-")</f>
        <v>-</v>
      </c>
      <c r="P141" s="347" t="str">
        <f>inequalities_table_data!P139</f>
        <v>Senegal</v>
      </c>
      <c r="Q141" s="348">
        <f>inequalities_table_data!Q139</f>
        <v>2017</v>
      </c>
      <c r="R141" s="238" t="str">
        <f>inequalities_table_data!R139</f>
        <v>Richest</v>
      </c>
      <c r="S141" s="239">
        <f>IF(ISNUMBER(inequalities_table_data!S139), IF(inequalities_table_data!S139=-999,"NA",IF(inequalities_table_data!S139&gt;99, "&gt;99", IF(inequalities_table_data!S139&lt;1, "&lt;1",inequalities_table_data!S139 ))), "-")</f>
        <v>98.322530000000015</v>
      </c>
      <c r="T141" s="240" t="str">
        <f>IF(ISNUMBER(inequalities_table_data!T139), IF(inequalities_table_data!T139=-999,"NA",IF(inequalities_table_data!T139&gt;99, "&gt;99", IF(inequalities_table_data!T139&lt;1, "&lt;1",inequalities_table_data!T139 ))), "-")</f>
        <v>&lt;1</v>
      </c>
      <c r="U141" s="240">
        <f>IF(ISNUMBER(inequalities_table_data!U139), IF(inequalities_table_data!U139=-999,"NA",IF(inequalities_table_data!U139&gt;99, "&gt;99", IF(inequalities_table_data!U139&lt;1, "&lt;1",inequalities_table_data!U139 ))), "-")</f>
        <v>1.11405</v>
      </c>
      <c r="V141" s="240" t="str">
        <f>IF(ISNUMBER(inequalities_table_data!V139), IF(inequalities_table_data!V139=-999,"NA",IF(inequalities_table_data!V139&gt;99, "&gt;99", IF(inequalities_table_data!V139&lt;1, "&lt;1",inequalities_table_data!V139 ))), "-")</f>
        <v>&lt;1</v>
      </c>
      <c r="W141" s="241">
        <f>IF(ISNUMBER(inequalities_table_data!W139), IF(inequalities_table_data!W139=-999,"NA",IF(inequalities_table_data!W139&gt;99, "&gt;99", IF(inequalities_table_data!W139&lt;1, "&lt;1",inequalities_table_data!W139 ))), "-")</f>
        <v>84.267790000000005</v>
      </c>
      <c r="X141" s="240">
        <f>IF(ISNUMBER(inequalities_table_data!X139), IF(inequalities_table_data!X139=-999,"NA",IF(inequalities_table_data!X139&gt;99, "&gt;99", IF(inequalities_table_data!X139&lt;1, "&lt;1",inequalities_table_data!X139 ))), "-")</f>
        <v>15.732210000000002</v>
      </c>
      <c r="Y141" s="240" t="str">
        <f>IF(ISNUMBER(inequalities_table_data!Y139), IF(inequalities_table_data!Y139=-999,"NA",IF(inequalities_table_data!Y139&gt;99, "&gt;99", IF(inequalities_table_data!Y139&lt;1, "&lt;1",inequalities_table_data!Y139 ))), "-")</f>
        <v>&lt;1</v>
      </c>
      <c r="Z141" s="240" t="str">
        <f>IF(ISNUMBER(inequalities_table_data!Z139), IF(inequalities_table_data!Z139=-999,"NA",IF(inequalities_table_data!Z139&gt;99, "&gt;99", IF(inequalities_table_data!Z139&lt;1, "&lt;1",inequalities_table_data!Z139 ))), "-")</f>
        <v>&lt;1</v>
      </c>
      <c r="AA141" s="242">
        <f>IF(ISNUMBER(inequalities_table_data!AA139), IF(inequalities_table_data!AA139=-999,"NA",IF(inequalities_table_data!AA139&gt;99, "&gt;99", IF(inequalities_table_data!AA139&lt;1, "&lt;1",inequalities_table_data!AA139 ))), "-")</f>
        <v>36.601905822753906</v>
      </c>
      <c r="AB141" s="240">
        <f>IF(ISNUMBER(inequalities_table_data!AB139), IF(inequalities_table_data!AB139=-999,"NA",IF(inequalities_table_data!AB139&gt;99, "&gt;99", IF(inequalities_table_data!AB139&lt;1, "&lt;1",inequalities_table_data!AB139 ))), "-")</f>
        <v>24.364049911499023</v>
      </c>
      <c r="AC141" s="240">
        <f>IF(ISNUMBER(inequalities_table_data!AC139), IF(inequalities_table_data!AC139=-999,"NA",IF(inequalities_table_data!AC139&gt;99, "&gt;99", IF(inequalities_table_data!AC139&lt;1, "&lt;1",inequalities_table_data!AC139 ))), "-")</f>
        <v>39.034042358398438</v>
      </c>
    </row>
    <row r="142" x14ac:dyDescent="0.25">
      <c r="A142" s="347" t="str">
        <f>inequalities_table_data!A140</f>
        <v>Serbia</v>
      </c>
      <c r="B142" s="348">
        <f>inequalities_table_data!B140</f>
        <v>2000</v>
      </c>
      <c r="C142" s="238" t="str">
        <f>inequalities_table_data!C140</f>
        <v>Poorest</v>
      </c>
      <c r="D142" s="239">
        <f>IF(ISNUMBER(inequalities_table_data!D140), IF(inequalities_table_data!D140=-999,"NA",IF(inequalities_table_data!D140&gt;99, "&gt;99", IF(inequalities_table_data!D140&lt;1, "&lt;1",inequalities_table_data!D140 ))), "-")</f>
        <v>97.407060000000001</v>
      </c>
      <c r="E142" s="240" t="str">
        <f>IF(ISNUMBER(inequalities_table_data!E140), IF(inequalities_table_data!E140=-999,"NA",IF(inequalities_table_data!E140&gt;99, "&gt;99", IF(inequalities_table_data!E140&lt;1, "&lt;1",inequalities_table_data!E140 ))), "-")</f>
        <v>&lt;1</v>
      </c>
      <c r="F142" s="240">
        <f>IF(ISNUMBER(inequalities_table_data!F140), IF(inequalities_table_data!F140=-999,"NA",IF(inequalities_table_data!F140&gt;99, "&gt;99", IF(inequalities_table_data!F140&lt;1, "&lt;1",inequalities_table_data!F140 ))), "-")</f>
        <v>1.8996400000000002</v>
      </c>
      <c r="G142" s="240" t="str">
        <f>IF(ISNUMBER(inequalities_table_data!G140), IF(inequalities_table_data!G140=-999,"NA",IF(inequalities_table_data!G140&gt;99, "&gt;99", IF(inequalities_table_data!G140&lt;1, "&lt;1",inequalities_table_data!G140 ))), "-")</f>
        <v>&lt;1</v>
      </c>
      <c r="H142" s="241">
        <f>IF(ISNUMBER(inequalities_table_data!H140), IF(inequalities_table_data!H140=-999,"NA",IF(inequalities_table_data!H140&gt;99, "&gt;99", IF(inequalities_table_data!H140&lt;1, "&lt;1",inequalities_table_data!H140 ))), "-")</f>
        <v>97.833910000000003</v>
      </c>
      <c r="I142" s="240">
        <f>IF(ISNUMBER(inequalities_table_data!I140), IF(inequalities_table_data!I140=-999,"NA",IF(inequalities_table_data!I140&gt;99, "&gt;99", IF(inequalities_table_data!I140&lt;1, "&lt;1",inequalities_table_data!I140 ))), "-")</f>
        <v>1.9756800000000001</v>
      </c>
      <c r="J142" s="240" t="str">
        <f>IF(ISNUMBER(inequalities_table_data!J140), IF(inequalities_table_data!J140=-999,"NA",IF(inequalities_table_data!J140&gt;99, "&gt;99", IF(inequalities_table_data!J140&lt;1, "&lt;1",inequalities_table_data!J140 ))), "-")</f>
        <v>&lt;1</v>
      </c>
      <c r="K142" s="240" t="str">
        <f>IF(ISNUMBER(inequalities_table_data!K140), IF(inequalities_table_data!K140=-999,"NA",IF(inequalities_table_data!K140&gt;99, "&gt;99", IF(inequalities_table_data!K140&lt;1, "&lt;1",inequalities_table_data!K140 ))), "-")</f>
        <v>&lt;1</v>
      </c>
      <c r="L142" s="242" t="str">
        <f>IF(ISNUMBER(inequalities_table_data!L140), IF(inequalities_table_data!L140=-999,"NA",IF(inequalities_table_data!L140&gt;99, "&gt;99", IF(inequalities_table_data!L140&lt;1, "&lt;1",inequalities_table_data!L140 ))), "-")</f>
        <v>-</v>
      </c>
      <c r="M142" s="240" t="str">
        <f>IF(ISNUMBER(inequalities_table_data!M140), IF(inequalities_table_data!M140=-999,"NA",IF(inequalities_table_data!M140&gt;99, "&gt;99", IF(inequalities_table_data!M140&lt;1, "&lt;1",inequalities_table_data!M140 ))), "-")</f>
        <v>-</v>
      </c>
      <c r="N142" s="240" t="str">
        <f>IF(ISNUMBER(inequalities_table_data!N140), IF(inequalities_table_data!N140=-999,"NA",IF(inequalities_table_data!N140&gt;99, "&gt;99", IF(inequalities_table_data!N140&lt;1, "&lt;1",inequalities_table_data!N140 ))), "-")</f>
        <v>-</v>
      </c>
      <c r="P142" s="347" t="str">
        <f>inequalities_table_data!P140</f>
        <v>Serbia</v>
      </c>
      <c r="Q142" s="348">
        <f>inequalities_table_data!Q140</f>
        <v>2017</v>
      </c>
      <c r="R142" s="238" t="str">
        <f>inequalities_table_data!R140</f>
        <v>Poorest</v>
      </c>
      <c r="S142" s="239">
        <f>IF(ISNUMBER(inequalities_table_data!S140), IF(inequalities_table_data!S140=-999,"NA",IF(inequalities_table_data!S140&gt;99, "&gt;99", IF(inequalities_table_data!S140&lt;1, "&lt;1",inequalities_table_data!S140 ))), "-")</f>
        <v>97.709030000000013</v>
      </c>
      <c r="T142" s="240" t="str">
        <f>IF(ISNUMBER(inequalities_table_data!T140), IF(inequalities_table_data!T140=-999,"NA",IF(inequalities_table_data!T140&gt;99, "&gt;99", IF(inequalities_table_data!T140&lt;1, "&lt;1",inequalities_table_data!T140 ))), "-")</f>
        <v>&lt;1</v>
      </c>
      <c r="U142" s="240">
        <f>IF(ISNUMBER(inequalities_table_data!U140), IF(inequalities_table_data!U140=-999,"NA",IF(inequalities_table_data!U140&gt;99, "&gt;99", IF(inequalities_table_data!U140&lt;1, "&lt;1",inequalities_table_data!U140 ))), "-")</f>
        <v>1.5068800000000002</v>
      </c>
      <c r="V142" s="240" t="str">
        <f>IF(ISNUMBER(inequalities_table_data!V140), IF(inequalities_table_data!V140=-999,"NA",IF(inequalities_table_data!V140&gt;99, "&gt;99", IF(inequalities_table_data!V140&lt;1, "&lt;1",inequalities_table_data!V140 ))), "-")</f>
        <v>&lt;1</v>
      </c>
      <c r="W142" s="241">
        <f>IF(ISNUMBER(inequalities_table_data!W140), IF(inequalities_table_data!W140=-999,"NA",IF(inequalities_table_data!W140&gt;99, "&gt;99", IF(inequalities_table_data!W140&lt;1, "&lt;1",inequalities_table_data!W140 ))), "-")</f>
        <v>87.790970000000002</v>
      </c>
      <c r="X142" s="240">
        <f>IF(ISNUMBER(inequalities_table_data!X140), IF(inequalities_table_data!X140=-999,"NA",IF(inequalities_table_data!X140&gt;99, "&gt;99", IF(inequalities_table_data!X140&lt;1, "&lt;1",inequalities_table_data!X140 ))), "-")</f>
        <v>1.7728700000000002</v>
      </c>
      <c r="Y142" s="240">
        <f>IF(ISNUMBER(inequalities_table_data!Y140), IF(inequalities_table_data!Y140=-999,"NA",IF(inequalities_table_data!Y140&gt;99, "&gt;99", IF(inequalities_table_data!Y140&lt;1, "&lt;1",inequalities_table_data!Y140 ))), "-")</f>
        <v>9.9191700000000012</v>
      </c>
      <c r="Z142" s="240" t="str">
        <f>IF(ISNUMBER(inequalities_table_data!Z140), IF(inequalities_table_data!Z140=-999,"NA",IF(inequalities_table_data!Z140&gt;99, "&gt;99", IF(inequalities_table_data!Z140&lt;1, "&lt;1",inequalities_table_data!Z140 ))), "-")</f>
        <v>&lt;1</v>
      </c>
      <c r="AA142" s="242" t="str">
        <f>IF(ISNUMBER(inequalities_table_data!AA140), IF(inequalities_table_data!AA140=-999,"NA",IF(inequalities_table_data!AA140&gt;99, "&gt;99", IF(inequalities_table_data!AA140&lt;1, "&lt;1",inequalities_table_data!AA140 ))), "-")</f>
        <v>-</v>
      </c>
      <c r="AB142" s="240" t="str">
        <f>IF(ISNUMBER(inequalities_table_data!AB140), IF(inequalities_table_data!AB140=-999,"NA",IF(inequalities_table_data!AB140&gt;99, "&gt;99", IF(inequalities_table_data!AB140&lt;1, "&lt;1",inequalities_table_data!AB140 ))), "-")</f>
        <v>-</v>
      </c>
      <c r="AC142" s="240" t="str">
        <f>IF(ISNUMBER(inequalities_table_data!AC140), IF(inequalities_table_data!AC140=-999,"NA",IF(inequalities_table_data!AC140&gt;99, "&gt;99", IF(inequalities_table_data!AC140&lt;1, "&lt;1",inequalities_table_data!AC140 ))), "-")</f>
        <v>-</v>
      </c>
    </row>
    <row r="143" x14ac:dyDescent="0.25">
      <c r="A143" s="347" t="str">
        <f>inequalities_table_data!A141</f>
        <v>Serbia</v>
      </c>
      <c r="B143" s="348">
        <f>inequalities_table_data!B141</f>
        <v>2000</v>
      </c>
      <c r="C143" s="238" t="str">
        <f>inequalities_table_data!C141</f>
        <v>Richest</v>
      </c>
      <c r="D143" s="239" t="str">
        <f>IF(ISNUMBER(inequalities_table_data!D141), IF(inequalities_table_data!D141=-999,"NA",IF(inequalities_table_data!D141&gt;99, "&gt;99", IF(inequalities_table_data!D141&lt;1, "&lt;1",inequalities_table_data!D141 ))), "-")</f>
        <v>&gt;99</v>
      </c>
      <c r="E143" s="240" t="str">
        <f>IF(ISNUMBER(inequalities_table_data!E141), IF(inequalities_table_data!E141=-999,"NA",IF(inequalities_table_data!E141&gt;99, "&gt;99", IF(inequalities_table_data!E141&lt;1, "&lt;1",inequalities_table_data!E141 ))), "-")</f>
        <v>&lt;1</v>
      </c>
      <c r="F143" s="240" t="str">
        <f>IF(ISNUMBER(inequalities_table_data!F141), IF(inequalities_table_data!F141=-999,"NA",IF(inequalities_table_data!F141&gt;99, "&gt;99", IF(inequalities_table_data!F141&lt;1, "&lt;1",inequalities_table_data!F141 ))), "-")</f>
        <v>&lt;1</v>
      </c>
      <c r="G143" s="240" t="str">
        <f>IF(ISNUMBER(inequalities_table_data!G141), IF(inequalities_table_data!G141=-999,"NA",IF(inequalities_table_data!G141&gt;99, "&gt;99", IF(inequalities_table_data!G141&lt;1, "&lt;1",inequalities_table_data!G141 ))), "-")</f>
        <v>&lt;1</v>
      </c>
      <c r="H143" s="241" t="str">
        <f>IF(ISNUMBER(inequalities_table_data!H141), IF(inequalities_table_data!H141=-999,"NA",IF(inequalities_table_data!H141&gt;99, "&gt;99", IF(inequalities_table_data!H141&lt;1, "&lt;1",inequalities_table_data!H141 ))), "-")</f>
        <v>&gt;99</v>
      </c>
      <c r="I143" s="240" t="str">
        <f>IF(ISNUMBER(inequalities_table_data!I141), IF(inequalities_table_data!I141=-999,"NA",IF(inequalities_table_data!I141&gt;99, "&gt;99", IF(inequalities_table_data!I141&lt;1, "&lt;1",inequalities_table_data!I141 ))), "-")</f>
        <v>&lt;1</v>
      </c>
      <c r="J143" s="240" t="str">
        <f>IF(ISNUMBER(inequalities_table_data!J141), IF(inequalities_table_data!J141=-999,"NA",IF(inequalities_table_data!J141&gt;99, "&gt;99", IF(inequalities_table_data!J141&lt;1, "&lt;1",inequalities_table_data!J141 ))), "-")</f>
        <v>&lt;1</v>
      </c>
      <c r="K143" s="240" t="str">
        <f>IF(ISNUMBER(inequalities_table_data!K141), IF(inequalities_table_data!K141=-999,"NA",IF(inequalities_table_data!K141&gt;99, "&gt;99", IF(inequalities_table_data!K141&lt;1, "&lt;1",inequalities_table_data!K141 ))), "-")</f>
        <v>&lt;1</v>
      </c>
      <c r="L143" s="242" t="str">
        <f>IF(ISNUMBER(inequalities_table_data!L141), IF(inequalities_table_data!L141=-999,"NA",IF(inequalities_table_data!L141&gt;99, "&gt;99", IF(inequalities_table_data!L141&lt;1, "&lt;1",inequalities_table_data!L141 ))), "-")</f>
        <v>-</v>
      </c>
      <c r="M143" s="240" t="str">
        <f>IF(ISNUMBER(inequalities_table_data!M141), IF(inequalities_table_data!M141=-999,"NA",IF(inequalities_table_data!M141&gt;99, "&gt;99", IF(inequalities_table_data!M141&lt;1, "&lt;1",inequalities_table_data!M141 ))), "-")</f>
        <v>-</v>
      </c>
      <c r="N143" s="240" t="str">
        <f>IF(ISNUMBER(inequalities_table_data!N141), IF(inequalities_table_data!N141=-999,"NA",IF(inequalities_table_data!N141&gt;99, "&gt;99", IF(inequalities_table_data!N141&lt;1, "&lt;1",inequalities_table_data!N141 ))), "-")</f>
        <v>-</v>
      </c>
      <c r="P143" s="347" t="str">
        <f>inequalities_table_data!P141</f>
        <v>Serbia</v>
      </c>
      <c r="Q143" s="348">
        <f>inequalities_table_data!Q141</f>
        <v>2017</v>
      </c>
      <c r="R143" s="238" t="str">
        <f>inequalities_table_data!R141</f>
        <v>Richest</v>
      </c>
      <c r="S143" s="239" t="str">
        <f>IF(ISNUMBER(inequalities_table_data!S141), IF(inequalities_table_data!S141=-999,"NA",IF(inequalities_table_data!S141&gt;99, "&gt;99", IF(inequalities_table_data!S141&lt;1, "&lt;1",inequalities_table_data!S141 ))), "-")</f>
        <v>&gt;99</v>
      </c>
      <c r="T143" s="240" t="str">
        <f>IF(ISNUMBER(inequalities_table_data!T141), IF(inequalities_table_data!T141=-999,"NA",IF(inequalities_table_data!T141&gt;99, "&gt;99", IF(inequalities_table_data!T141&lt;1, "&lt;1",inequalities_table_data!T141 ))), "-")</f>
        <v>&lt;1</v>
      </c>
      <c r="U143" s="240" t="str">
        <f>IF(ISNUMBER(inequalities_table_data!U141), IF(inequalities_table_data!U141=-999,"NA",IF(inequalities_table_data!U141&gt;99, "&gt;99", IF(inequalities_table_data!U141&lt;1, "&lt;1",inequalities_table_data!U141 ))), "-")</f>
        <v>&lt;1</v>
      </c>
      <c r="V143" s="240" t="str">
        <f>IF(ISNUMBER(inequalities_table_data!V141), IF(inequalities_table_data!V141=-999,"NA",IF(inequalities_table_data!V141&gt;99, "&gt;99", IF(inequalities_table_data!V141&lt;1, "&lt;1",inequalities_table_data!V141 ))), "-")</f>
        <v>&lt;1</v>
      </c>
      <c r="W143" s="241" t="str">
        <f>IF(ISNUMBER(inequalities_table_data!W141), IF(inequalities_table_data!W141=-999,"NA",IF(inequalities_table_data!W141&gt;99, "&gt;99", IF(inequalities_table_data!W141&lt;1, "&lt;1",inequalities_table_data!W141 ))), "-")</f>
        <v>&gt;99</v>
      </c>
      <c r="X143" s="240" t="str">
        <f>IF(ISNUMBER(inequalities_table_data!X141), IF(inequalities_table_data!X141=-999,"NA",IF(inequalities_table_data!X141&gt;99, "&gt;99", IF(inequalities_table_data!X141&lt;1, "&lt;1",inequalities_table_data!X141 ))), "-")</f>
        <v>&lt;1</v>
      </c>
      <c r="Y143" s="240" t="str">
        <f>IF(ISNUMBER(inequalities_table_data!Y141), IF(inequalities_table_data!Y141=-999,"NA",IF(inequalities_table_data!Y141&gt;99, "&gt;99", IF(inequalities_table_data!Y141&lt;1, "&lt;1",inequalities_table_data!Y141 ))), "-")</f>
        <v>&lt;1</v>
      </c>
      <c r="Z143" s="240" t="str">
        <f>IF(ISNUMBER(inequalities_table_data!Z141), IF(inequalities_table_data!Z141=-999,"NA",IF(inequalities_table_data!Z141&gt;99, "&gt;99", IF(inequalities_table_data!Z141&lt;1, "&lt;1",inequalities_table_data!Z141 ))), "-")</f>
        <v>&lt;1</v>
      </c>
      <c r="AA143" s="242" t="str">
        <f>IF(ISNUMBER(inequalities_table_data!AA141), IF(inequalities_table_data!AA141=-999,"NA",IF(inequalities_table_data!AA141&gt;99, "&gt;99", IF(inequalities_table_data!AA141&lt;1, "&lt;1",inequalities_table_data!AA141 ))), "-")</f>
        <v>-</v>
      </c>
      <c r="AB143" s="240" t="str">
        <f>IF(ISNUMBER(inequalities_table_data!AB141), IF(inequalities_table_data!AB141=-999,"NA",IF(inequalities_table_data!AB141&gt;99, "&gt;99", IF(inequalities_table_data!AB141&lt;1, "&lt;1",inequalities_table_data!AB141 ))), "-")</f>
        <v>&lt;1</v>
      </c>
      <c r="AC143" s="240" t="str">
        <f>IF(ISNUMBER(inequalities_table_data!AC141), IF(inequalities_table_data!AC141=-999,"NA",IF(inequalities_table_data!AC141&gt;99, "&gt;99", IF(inequalities_table_data!AC141&lt;1, "&lt;1",inequalities_table_data!AC141 ))), "-")</f>
        <v>-</v>
      </c>
    </row>
    <row r="144" x14ac:dyDescent="0.25">
      <c r="A144" s="347" t="str">
        <f>inequalities_table_data!A142</f>
        <v>Sierra Leone</v>
      </c>
      <c r="B144" s="348">
        <f>inequalities_table_data!B142</f>
        <v>2000</v>
      </c>
      <c r="C144" s="238" t="str">
        <f>inequalities_table_data!C142</f>
        <v>Poorest</v>
      </c>
      <c r="D144" s="239">
        <f>IF(ISNUMBER(inequalities_table_data!D142), IF(inequalities_table_data!D142=-999,"NA",IF(inequalities_table_data!D142&gt;99, "&gt;99", IF(inequalities_table_data!D142&lt;1, "&lt;1",inequalities_table_data!D142 ))), "-")</f>
        <v>25.386140000000001</v>
      </c>
      <c r="E144" s="240">
        <f>IF(ISNUMBER(inequalities_table_data!E142), IF(inequalities_table_data!E142=-999,"NA",IF(inequalities_table_data!E142&gt;99, "&gt;99", IF(inequalities_table_data!E142&lt;1, "&lt;1",inequalities_table_data!E142 ))), "-")</f>
        <v>1.6260700000000001</v>
      </c>
      <c r="F144" s="240">
        <f>IF(ISNUMBER(inequalities_table_data!F142), IF(inequalities_table_data!F142=-999,"NA",IF(inequalities_table_data!F142&gt;99, "&gt;99", IF(inequalities_table_data!F142&lt;1, "&lt;1",inequalities_table_data!F142 ))), "-")</f>
        <v>18.023780000000002</v>
      </c>
      <c r="G144" s="240">
        <f>IF(ISNUMBER(inequalities_table_data!G142), IF(inequalities_table_data!G142=-999,"NA",IF(inequalities_table_data!G142&gt;99, "&gt;99", IF(inequalities_table_data!G142&lt;1, "&lt;1",inequalities_table_data!G142 ))), "-")</f>
        <v>54.964010000000002</v>
      </c>
      <c r="H144" s="241">
        <f>IF(ISNUMBER(inequalities_table_data!H142), IF(inequalities_table_data!H142=-999,"NA",IF(inequalities_table_data!H142&gt;99, "&gt;99", IF(inequalities_table_data!H142&lt;1, "&lt;1",inequalities_table_data!H142 ))), "-")</f>
        <v>1.5622200000000002</v>
      </c>
      <c r="I144" s="240">
        <f>IF(ISNUMBER(inequalities_table_data!I142), IF(inequalities_table_data!I142=-999,"NA",IF(inequalities_table_data!I142&gt;99, "&gt;99", IF(inequalities_table_data!I142&lt;1, "&lt;1",inequalities_table_data!I142 ))), "-")</f>
        <v>8.5550300000000004</v>
      </c>
      <c r="J144" s="240">
        <f>IF(ISNUMBER(inequalities_table_data!J142), IF(inequalities_table_data!J142=-999,"NA",IF(inequalities_table_data!J142&gt;99, "&gt;99", IF(inequalities_table_data!J142&lt;1, "&lt;1",inequalities_table_data!J142 ))), "-")</f>
        <v>50.878160000000001</v>
      </c>
      <c r="K144" s="240">
        <f>IF(ISNUMBER(inequalities_table_data!K142), IF(inequalities_table_data!K142=-999,"NA",IF(inequalities_table_data!K142&gt;99, "&gt;99", IF(inequalities_table_data!K142&lt;1, "&lt;1",inequalities_table_data!K142 ))), "-")</f>
        <v>39.00459</v>
      </c>
      <c r="L144" s="242" t="str">
        <f>IF(ISNUMBER(inequalities_table_data!L142), IF(inequalities_table_data!L142=-999,"NA",IF(inequalities_table_data!L142&gt;99, "&gt;99", IF(inequalities_table_data!L142&lt;1, "&lt;1",inequalities_table_data!L142 ))), "-")</f>
        <v>-</v>
      </c>
      <c r="M144" s="240" t="str">
        <f>IF(ISNUMBER(inequalities_table_data!M142), IF(inequalities_table_data!M142=-999,"NA",IF(inequalities_table_data!M142&gt;99, "&gt;99", IF(inequalities_table_data!M142&lt;1, "&lt;1",inequalities_table_data!M142 ))), "-")</f>
        <v>-</v>
      </c>
      <c r="N144" s="240" t="str">
        <f>IF(ISNUMBER(inequalities_table_data!N142), IF(inequalities_table_data!N142=-999,"NA",IF(inequalities_table_data!N142&gt;99, "&gt;99", IF(inequalities_table_data!N142&lt;1, "&lt;1",inequalities_table_data!N142 ))), "-")</f>
        <v>-</v>
      </c>
      <c r="P144" s="347" t="str">
        <f>inequalities_table_data!P142</f>
        <v>Sierra Leone</v>
      </c>
      <c r="Q144" s="348">
        <f>inequalities_table_data!Q142</f>
        <v>2017</v>
      </c>
      <c r="R144" s="238" t="str">
        <f>inequalities_table_data!R142</f>
        <v>Poorest</v>
      </c>
      <c r="S144" s="239">
        <f>IF(ISNUMBER(inequalities_table_data!S142), IF(inequalities_table_data!S142=-999,"NA",IF(inequalities_table_data!S142&gt;99, "&gt;99", IF(inequalities_table_data!S142&lt;1, "&lt;1",inequalities_table_data!S142 ))), "-")</f>
        <v>37.5428</v>
      </c>
      <c r="T144" s="240">
        <f>IF(ISNUMBER(inequalities_table_data!T142), IF(inequalities_table_data!T142=-999,"NA",IF(inequalities_table_data!T142&gt;99, "&gt;99", IF(inequalities_table_data!T142&lt;1, "&lt;1",inequalities_table_data!T142 ))), "-")</f>
        <v>2.4047500000000004</v>
      </c>
      <c r="U144" s="240">
        <f>IF(ISNUMBER(inequalities_table_data!U142), IF(inequalities_table_data!U142=-999,"NA",IF(inequalities_table_data!U142&gt;99, "&gt;99", IF(inequalities_table_data!U142&lt;1, "&lt;1",inequalities_table_data!U142 ))), "-")</f>
        <v>25.778400000000001</v>
      </c>
      <c r="V144" s="240">
        <f>IF(ISNUMBER(inequalities_table_data!V142), IF(inequalities_table_data!V142=-999,"NA",IF(inequalities_table_data!V142&gt;99, "&gt;99", IF(inequalities_table_data!V142&lt;1, "&lt;1",inequalities_table_data!V142 ))), "-")</f>
        <v>34.274050000000003</v>
      </c>
      <c r="W144" s="241">
        <f>IF(ISNUMBER(inequalities_table_data!W142), IF(inequalities_table_data!W142=-999,"NA",IF(inequalities_table_data!W142&gt;99, "&gt;99", IF(inequalities_table_data!W142&lt;1, "&lt;1",inequalities_table_data!W142 ))), "-")</f>
        <v>3.4847200000000003</v>
      </c>
      <c r="X144" s="240">
        <f>IF(ISNUMBER(inequalities_table_data!X142), IF(inequalities_table_data!X142=-999,"NA",IF(inequalities_table_data!X142&gt;99, "&gt;99", IF(inequalities_table_data!X142&lt;1, "&lt;1",inequalities_table_data!X142 ))), "-")</f>
        <v>19.082980000000003</v>
      </c>
      <c r="Y144" s="240">
        <f>IF(ISNUMBER(inequalities_table_data!Y142), IF(inequalities_table_data!Y142=-999,"NA",IF(inequalities_table_data!Y142&gt;99, "&gt;99", IF(inequalities_table_data!Y142&lt;1, "&lt;1",inequalities_table_data!Y142 ))), "-")</f>
        <v>36.992870000000003</v>
      </c>
      <c r="Z144" s="240">
        <f>IF(ISNUMBER(inequalities_table_data!Z142), IF(inequalities_table_data!Z142=-999,"NA",IF(inequalities_table_data!Z142&gt;99, "&gt;99", IF(inequalities_table_data!Z142&lt;1, "&lt;1",inequalities_table_data!Z142 ))), "-")</f>
        <v>40.439430000000002</v>
      </c>
      <c r="AA144" s="242" t="str">
        <f>IF(ISNUMBER(inequalities_table_data!AA142), IF(inequalities_table_data!AA142=-999,"NA",IF(inequalities_table_data!AA142&gt;99, "&gt;99", IF(inequalities_table_data!AA142&lt;1, "&lt;1",inequalities_table_data!AA142 ))), "-")</f>
        <v>&lt;1</v>
      </c>
      <c r="AB144" s="240">
        <f>IF(ISNUMBER(inequalities_table_data!AB142), IF(inequalities_table_data!AB142=-999,"NA",IF(inequalities_table_data!AB142&gt;99, "&gt;99", IF(inequalities_table_data!AB142&lt;1, "&lt;1",inequalities_table_data!AB142 ))), "-")</f>
        <v>22.588207244873047</v>
      </c>
      <c r="AC144" s="240">
        <f>IF(ISNUMBER(inequalities_table_data!AC142), IF(inequalities_table_data!AC142=-999,"NA",IF(inequalities_table_data!AC142&gt;99, "&gt;99", IF(inequalities_table_data!AC142&lt;1, "&lt;1",inequalities_table_data!AC142 ))), "-")</f>
        <v>77.19696044921875</v>
      </c>
    </row>
    <row r="145" x14ac:dyDescent="0.25">
      <c r="A145" s="347" t="str">
        <f>inequalities_table_data!A143</f>
        <v>Sierra Leone</v>
      </c>
      <c r="B145" s="348">
        <f>inequalities_table_data!B143</f>
        <v>2000</v>
      </c>
      <c r="C145" s="238" t="str">
        <f>inequalities_table_data!C143</f>
        <v>Richest</v>
      </c>
      <c r="D145" s="239">
        <f>IF(ISNUMBER(inequalities_table_data!D143), IF(inequalities_table_data!D143=-999,"NA",IF(inequalities_table_data!D143&gt;99, "&gt;99", IF(inequalities_table_data!D143&lt;1, "&lt;1",inequalities_table_data!D143 ))), "-")</f>
        <v>67.938760000000002</v>
      </c>
      <c r="E145" s="240">
        <f>IF(ISNUMBER(inequalities_table_data!E143), IF(inequalities_table_data!E143=-999,"NA",IF(inequalities_table_data!E143&gt;99, "&gt;99", IF(inequalities_table_data!E143&lt;1, "&lt;1",inequalities_table_data!E143 ))), "-")</f>
        <v>11.82014</v>
      </c>
      <c r="F145" s="240">
        <f>IF(ISNUMBER(inequalities_table_data!F143), IF(inequalities_table_data!F143=-999,"NA",IF(inequalities_table_data!F143&gt;99, "&gt;99", IF(inequalities_table_data!F143&lt;1, "&lt;1",inequalities_table_data!F143 ))), "-")</f>
        <v>14.126690000000002</v>
      </c>
      <c r="G145" s="240">
        <f>IF(ISNUMBER(inequalities_table_data!G143), IF(inequalities_table_data!G143=-999,"NA",IF(inequalities_table_data!G143&gt;99, "&gt;99", IF(inequalities_table_data!G143&lt;1, "&lt;1",inequalities_table_data!G143 ))), "-")</f>
        <v>6.1144200000000009</v>
      </c>
      <c r="H145" s="241">
        <f>IF(ISNUMBER(inequalities_table_data!H143), IF(inequalities_table_data!H143=-999,"NA",IF(inequalities_table_data!H143&gt;99, "&gt;99", IF(inequalities_table_data!H143&lt;1, "&lt;1",inequalities_table_data!H143 ))), "-")</f>
        <v>28.198830000000001</v>
      </c>
      <c r="I145" s="240">
        <f>IF(ISNUMBER(inequalities_table_data!I143), IF(inequalities_table_data!I143=-999,"NA",IF(inequalities_table_data!I143&gt;99, "&gt;99", IF(inequalities_table_data!I143&lt;1, "&lt;1",inequalities_table_data!I143 ))), "-")</f>
        <v>41.17821</v>
      </c>
      <c r="J145" s="240">
        <f>IF(ISNUMBER(inequalities_table_data!J143), IF(inequalities_table_data!J143=-999,"NA",IF(inequalities_table_data!J143&gt;99, "&gt;99", IF(inequalities_table_data!J143&lt;1, "&lt;1",inequalities_table_data!J143 ))), "-")</f>
        <v>27.936910000000001</v>
      </c>
      <c r="K145" s="240">
        <f>IF(ISNUMBER(inequalities_table_data!K143), IF(inequalities_table_data!K143=-999,"NA",IF(inequalities_table_data!K143&gt;99, "&gt;99", IF(inequalities_table_data!K143&lt;1, "&lt;1",inequalities_table_data!K143 ))), "-")</f>
        <v>2.6860600000000003</v>
      </c>
      <c r="L145" s="242" t="str">
        <f>IF(ISNUMBER(inequalities_table_data!L143), IF(inequalities_table_data!L143=-999,"NA",IF(inequalities_table_data!L143&gt;99, "&gt;99", IF(inequalities_table_data!L143&lt;1, "&lt;1",inequalities_table_data!L143 ))), "-")</f>
        <v>-</v>
      </c>
      <c r="M145" s="240" t="str">
        <f>IF(ISNUMBER(inequalities_table_data!M143), IF(inequalities_table_data!M143=-999,"NA",IF(inequalities_table_data!M143&gt;99, "&gt;99", IF(inequalities_table_data!M143&lt;1, "&lt;1",inequalities_table_data!M143 ))), "-")</f>
        <v>-</v>
      </c>
      <c r="N145" s="240" t="str">
        <f>IF(ISNUMBER(inequalities_table_data!N143), IF(inequalities_table_data!N143=-999,"NA",IF(inequalities_table_data!N143&gt;99, "&gt;99", IF(inequalities_table_data!N143&lt;1, "&lt;1",inequalities_table_data!N143 ))), "-")</f>
        <v>-</v>
      </c>
      <c r="P145" s="347" t="str">
        <f>inequalities_table_data!P143</f>
        <v>Sierra Leone</v>
      </c>
      <c r="Q145" s="348">
        <f>inequalities_table_data!Q143</f>
        <v>2017</v>
      </c>
      <c r="R145" s="238" t="str">
        <f>inequalities_table_data!R143</f>
        <v>Richest</v>
      </c>
      <c r="S145" s="239">
        <f>IF(ISNUMBER(inequalities_table_data!S143), IF(inequalities_table_data!S143=-999,"NA",IF(inequalities_table_data!S143&gt;99, "&gt;99", IF(inequalities_table_data!S143&lt;1, "&lt;1",inequalities_table_data!S143 ))), "-")</f>
        <v>82.451400000000007</v>
      </c>
      <c r="T145" s="240">
        <f>IF(ISNUMBER(inequalities_table_data!T143), IF(inequalities_table_data!T143=-999,"NA",IF(inequalities_table_data!T143&gt;99, "&gt;99", IF(inequalities_table_data!T143&lt;1, "&lt;1",inequalities_table_data!T143 ))), "-")</f>
        <v>14.345080000000001</v>
      </c>
      <c r="U145" s="240">
        <f>IF(ISNUMBER(inequalities_table_data!U143), IF(inequalities_table_data!U143=-999,"NA",IF(inequalities_table_data!U143&gt;99, "&gt;99", IF(inequalities_table_data!U143&lt;1, "&lt;1",inequalities_table_data!U143 ))), "-")</f>
        <v>2.61836</v>
      </c>
      <c r="V145" s="240" t="str">
        <f>IF(ISNUMBER(inequalities_table_data!V143), IF(inequalities_table_data!V143=-999,"NA",IF(inequalities_table_data!V143&gt;99, "&gt;99", IF(inequalities_table_data!V143&lt;1, "&lt;1",inequalities_table_data!V143 ))), "-")</f>
        <v>&lt;1</v>
      </c>
      <c r="W145" s="241">
        <f>IF(ISNUMBER(inequalities_table_data!W143), IF(inequalities_table_data!W143=-999,"NA",IF(inequalities_table_data!W143&gt;99, "&gt;99", IF(inequalities_table_data!W143&lt;1, "&lt;1",inequalities_table_data!W143 ))), "-")</f>
        <v>36.079890000000006</v>
      </c>
      <c r="X145" s="240">
        <f>IF(ISNUMBER(inequalities_table_data!X143), IF(inequalities_table_data!X143=-999,"NA",IF(inequalities_table_data!X143&gt;99, "&gt;99", IF(inequalities_table_data!X143&lt;1, "&lt;1",inequalities_table_data!X143 ))), "-")</f>
        <v>52.686770000000003</v>
      </c>
      <c r="Y145" s="240">
        <f>IF(ISNUMBER(inequalities_table_data!Y143), IF(inequalities_table_data!Y143=-999,"NA",IF(inequalities_table_data!Y143&gt;99, "&gt;99", IF(inequalities_table_data!Y143&lt;1, "&lt;1",inequalities_table_data!Y143 ))), "-")</f>
        <v>9.86355</v>
      </c>
      <c r="Z145" s="240">
        <f>IF(ISNUMBER(inequalities_table_data!Z143), IF(inequalities_table_data!Z143=-999,"NA",IF(inequalities_table_data!Z143&gt;99, "&gt;99", IF(inequalities_table_data!Z143&lt;1, "&lt;1",inequalities_table_data!Z143 ))), "-")</f>
        <v>1.3697900000000001</v>
      </c>
      <c r="AA145" s="242">
        <f>IF(ISNUMBER(inequalities_table_data!AA143), IF(inequalities_table_data!AA143=-999,"NA",IF(inequalities_table_data!AA143&gt;99, "&gt;99", IF(inequalities_table_data!AA143&lt;1, "&lt;1",inequalities_table_data!AA143 ))), "-")</f>
        <v>13.190343856811523</v>
      </c>
      <c r="AB145" s="240">
        <f>IF(ISNUMBER(inequalities_table_data!AB143), IF(inequalities_table_data!AB143=-999,"NA",IF(inequalities_table_data!AB143&gt;99, "&gt;99", IF(inequalities_table_data!AB143&lt;1, "&lt;1",inequalities_table_data!AB143 ))), "-")</f>
        <v>38.918853759765625</v>
      </c>
      <c r="AC145" s="240">
        <f>IF(ISNUMBER(inequalities_table_data!AC143), IF(inequalities_table_data!AC143=-999,"NA",IF(inequalities_table_data!AC143&gt;99, "&gt;99", IF(inequalities_table_data!AC143&lt;1, "&lt;1",inequalities_table_data!AC143 ))), "-")</f>
        <v>47.890800476074219</v>
      </c>
    </row>
    <row r="146" x14ac:dyDescent="0.25">
      <c r="A146" s="347" t="str">
        <f>inequalities_table_data!A144</f>
        <v>Somalia</v>
      </c>
      <c r="B146" s="348">
        <f>inequalities_table_data!B144</f>
        <v>2000</v>
      </c>
      <c r="C146" s="238" t="str">
        <f>inequalities_table_data!C144</f>
        <v>Poorest</v>
      </c>
      <c r="D146" s="239">
        <f>IF(ISNUMBER(inequalities_table_data!D144), IF(inequalities_table_data!D144=-999,"NA",IF(inequalities_table_data!D144&gt;99, "&gt;99", IF(inequalities_table_data!D144&lt;1, "&lt;1",inequalities_table_data!D144 ))), "-")</f>
        <v>1.9395700000000002</v>
      </c>
      <c r="E146" s="240">
        <f>IF(ISNUMBER(inequalities_table_data!E144), IF(inequalities_table_data!E144=-999,"NA",IF(inequalities_table_data!E144&gt;99, "&gt;99", IF(inequalities_table_data!E144&lt;1, "&lt;1",inequalities_table_data!E144 ))), "-")</f>
        <v>2.3922000000000003</v>
      </c>
      <c r="F146" s="240">
        <f>IF(ISNUMBER(inequalities_table_data!F144), IF(inequalities_table_data!F144=-999,"NA",IF(inequalities_table_data!F144&gt;99, "&gt;99", IF(inequalities_table_data!F144&lt;1, "&lt;1",inequalities_table_data!F144 ))), "-")</f>
        <v>58.285970000000006</v>
      </c>
      <c r="G146" s="240">
        <f>IF(ISNUMBER(inequalities_table_data!G144), IF(inequalities_table_data!G144=-999,"NA",IF(inequalities_table_data!G144&gt;99, "&gt;99", IF(inequalities_table_data!G144&lt;1, "&lt;1",inequalities_table_data!G144 ))), "-")</f>
        <v>37.382260000000002</v>
      </c>
      <c r="H146" s="241">
        <f>IF(ISNUMBER(inequalities_table_data!H144), IF(inequalities_table_data!H144=-999,"NA",IF(inequalities_table_data!H144&gt;99, "&gt;99", IF(inequalities_table_data!H144&lt;1, "&lt;1",inequalities_table_data!H144 ))), "-")</f>
        <v>5.8508500000000003</v>
      </c>
      <c r="I146" s="240">
        <f>IF(ISNUMBER(inequalities_table_data!I144), IF(inequalities_table_data!I144=-999,"NA",IF(inequalities_table_data!I144&gt;99, "&gt;99", IF(inequalities_table_data!I144&lt;1, "&lt;1",inequalities_table_data!I144 ))), "-")</f>
        <v>4.5200900000000006</v>
      </c>
      <c r="J146" s="240">
        <f>IF(ISNUMBER(inequalities_table_data!J144), IF(inequalities_table_data!J144=-999,"NA",IF(inequalities_table_data!J144&gt;99, "&gt;99", IF(inequalities_table_data!J144&lt;1, "&lt;1",inequalities_table_data!J144 ))), "-")</f>
        <v>2.2202300000000004</v>
      </c>
      <c r="K146" s="240">
        <f>IF(ISNUMBER(inequalities_table_data!K144), IF(inequalities_table_data!K144=-999,"NA",IF(inequalities_table_data!K144&gt;99, "&gt;99", IF(inequalities_table_data!K144&lt;1, "&lt;1",inequalities_table_data!K144 ))), "-")</f>
        <v>87.408830000000009</v>
      </c>
      <c r="L146" s="242" t="str">
        <f>IF(ISNUMBER(inequalities_table_data!L144), IF(inequalities_table_data!L144=-999,"NA",IF(inequalities_table_data!L144&gt;99, "&gt;99", IF(inequalities_table_data!L144&lt;1, "&lt;1",inequalities_table_data!L144 ))), "-")</f>
        <v>-</v>
      </c>
      <c r="M146" s="240" t="str">
        <f>IF(ISNUMBER(inequalities_table_data!M144), IF(inequalities_table_data!M144=-999,"NA",IF(inequalities_table_data!M144&gt;99, "&gt;99", IF(inequalities_table_data!M144&lt;1, "&lt;1",inequalities_table_data!M144 ))), "-")</f>
        <v>-</v>
      </c>
      <c r="N146" s="240" t="str">
        <f>IF(ISNUMBER(inequalities_table_data!N144), IF(inequalities_table_data!N144=-999,"NA",IF(inequalities_table_data!N144&gt;99, "&gt;99", IF(inequalities_table_data!N144&lt;1, "&lt;1",inequalities_table_data!N144 ))), "-")</f>
        <v>-</v>
      </c>
      <c r="P146" s="347" t="str">
        <f>inequalities_table_data!P144</f>
        <v>Somalia</v>
      </c>
      <c r="Q146" s="348">
        <f>inequalities_table_data!Q144</f>
        <v>2017</v>
      </c>
      <c r="R146" s="238" t="str">
        <f>inequalities_table_data!R144</f>
        <v>Poorest</v>
      </c>
      <c r="S146" s="239">
        <f>IF(ISNUMBER(inequalities_table_data!S144), IF(inequalities_table_data!S144=-999,"NA",IF(inequalities_table_data!S144&gt;99, "&gt;99", IF(inequalities_table_data!S144&lt;1, "&lt;1",inequalities_table_data!S144 ))), "-")</f>
        <v>32.333370000000002</v>
      </c>
      <c r="T146" s="240">
        <f>IF(ISNUMBER(inequalities_table_data!T144), IF(inequalities_table_data!T144=-999,"NA",IF(inequalities_table_data!T144&gt;99, "&gt;99", IF(inequalities_table_data!T144&lt;1, "&lt;1",inequalities_table_data!T144 ))), "-")</f>
        <v>39.878930000000004</v>
      </c>
      <c r="U146" s="240">
        <f>IF(ISNUMBER(inequalities_table_data!U144), IF(inequalities_table_data!U144=-999,"NA",IF(inequalities_table_data!U144&gt;99, "&gt;99", IF(inequalities_table_data!U144&lt;1, "&lt;1",inequalities_table_data!U144 ))), "-")</f>
        <v>25.081760000000003</v>
      </c>
      <c r="V146" s="240">
        <f>IF(ISNUMBER(inequalities_table_data!V144), IF(inequalities_table_data!V144=-999,"NA",IF(inequalities_table_data!V144&gt;99, "&gt;99", IF(inequalities_table_data!V144&lt;1, "&lt;1",inequalities_table_data!V144 ))), "-")</f>
        <v>2.70594</v>
      </c>
      <c r="W146" s="241">
        <f>IF(ISNUMBER(inequalities_table_data!W144), IF(inequalities_table_data!W144=-999,"NA",IF(inequalities_table_data!W144&gt;99, "&gt;99", IF(inequalities_table_data!W144&lt;1, "&lt;1",inequalities_table_data!W144 ))), "-")</f>
        <v>3.0482100000000001</v>
      </c>
      <c r="X146" s="240">
        <f>IF(ISNUMBER(inequalities_table_data!X144), IF(inequalities_table_data!X144=-999,"NA",IF(inequalities_table_data!X144&gt;99, "&gt;99", IF(inequalities_table_data!X144&lt;1, "&lt;1",inequalities_table_data!X144 ))), "-")</f>
        <v>2.3549000000000002</v>
      </c>
      <c r="Y146" s="240">
        <f>IF(ISNUMBER(inequalities_table_data!Y144), IF(inequalities_table_data!Y144=-999,"NA",IF(inequalities_table_data!Y144&gt;99, "&gt;99", IF(inequalities_table_data!Y144&lt;1, "&lt;1",inequalities_table_data!Y144 ))), "-")</f>
        <v>22.674400000000002</v>
      </c>
      <c r="Z146" s="240">
        <f>IF(ISNUMBER(inequalities_table_data!Z144), IF(inequalities_table_data!Z144=-999,"NA",IF(inequalities_table_data!Z144&gt;99, "&gt;99", IF(inequalities_table_data!Z144&lt;1, "&lt;1",inequalities_table_data!Z144 ))), "-")</f>
        <v>71.92249000000001</v>
      </c>
      <c r="AA146" s="242" t="str">
        <f>IF(ISNUMBER(inequalities_table_data!AA144), IF(inequalities_table_data!AA144=-999,"NA",IF(inequalities_table_data!AA144&gt;99, "&gt;99", IF(inequalities_table_data!AA144&lt;1, "&lt;1",inequalities_table_data!AA144 ))), "-")</f>
        <v>-</v>
      </c>
      <c r="AB146" s="240" t="str">
        <f>IF(ISNUMBER(inequalities_table_data!AB144), IF(inequalities_table_data!AB144=-999,"NA",IF(inequalities_table_data!AB144&gt;99, "&gt;99", IF(inequalities_table_data!AB144&lt;1, "&lt;1",inequalities_table_data!AB144 ))), "-")</f>
        <v>-</v>
      </c>
      <c r="AC146" s="240" t="str">
        <f>IF(ISNUMBER(inequalities_table_data!AC144), IF(inequalities_table_data!AC144=-999,"NA",IF(inequalities_table_data!AC144&gt;99, "&gt;99", IF(inequalities_table_data!AC144&lt;1, "&lt;1",inequalities_table_data!AC144 ))), "-")</f>
        <v>-</v>
      </c>
    </row>
    <row r="147" x14ac:dyDescent="0.25">
      <c r="A147" s="347" t="str">
        <f>inequalities_table_data!A145</f>
        <v>Somalia</v>
      </c>
      <c r="B147" s="348">
        <f>inequalities_table_data!B145</f>
        <v>2000</v>
      </c>
      <c r="C147" s="238" t="str">
        <f>inequalities_table_data!C145</f>
        <v>Richest</v>
      </c>
      <c r="D147" s="239">
        <f>IF(ISNUMBER(inequalities_table_data!D145), IF(inequalities_table_data!D145=-999,"NA",IF(inequalities_table_data!D145&gt;99, "&gt;99", IF(inequalities_table_data!D145&lt;1, "&lt;1",inequalities_table_data!D145 ))), "-")</f>
        <v>86.399230000000003</v>
      </c>
      <c r="E147" s="240">
        <f>IF(ISNUMBER(inequalities_table_data!E145), IF(inequalities_table_data!E145=-999,"NA",IF(inequalities_table_data!E145&gt;99, "&gt;99", IF(inequalities_table_data!E145&lt;1, "&lt;1",inequalities_table_data!E145 ))), "-")</f>
        <v>6.4977400000000003</v>
      </c>
      <c r="F147" s="240">
        <f>IF(ISNUMBER(inequalities_table_data!F145), IF(inequalities_table_data!F145=-999,"NA",IF(inequalities_table_data!F145&gt;99, "&gt;99", IF(inequalities_table_data!F145&lt;1, "&lt;1",inequalities_table_data!F145 ))), "-")</f>
        <v>6.929310000000001</v>
      </c>
      <c r="G147" s="240" t="str">
        <f>IF(ISNUMBER(inequalities_table_data!G145), IF(inequalities_table_data!G145=-999,"NA",IF(inequalities_table_data!G145&gt;99, "&gt;99", IF(inequalities_table_data!G145&lt;1, "&lt;1",inequalities_table_data!G145 ))), "-")</f>
        <v>&lt;1</v>
      </c>
      <c r="H147" s="241">
        <f>IF(ISNUMBER(inequalities_table_data!H145), IF(inequalities_table_data!H145=-999,"NA",IF(inequalities_table_data!H145&gt;99, "&gt;99", IF(inequalities_table_data!H145&lt;1, "&lt;1",inequalities_table_data!H145 ))), "-")</f>
        <v>43.941080000000007</v>
      </c>
      <c r="I147" s="240">
        <f>IF(ISNUMBER(inequalities_table_data!I145), IF(inequalities_table_data!I145=-999,"NA",IF(inequalities_table_data!I145&gt;99, "&gt;99", IF(inequalities_table_data!I145&lt;1, "&lt;1",inequalities_table_data!I145 ))), "-")</f>
        <v>40.346960000000003</v>
      </c>
      <c r="J147" s="240">
        <f>IF(ISNUMBER(inequalities_table_data!J145), IF(inequalities_table_data!J145=-999,"NA",IF(inequalities_table_data!J145&gt;99, "&gt;99", IF(inequalities_table_data!J145&lt;1, "&lt;1",inequalities_table_data!J145 ))), "-")</f>
        <v>15.279300000000001</v>
      </c>
      <c r="K147" s="240" t="str">
        <f>IF(ISNUMBER(inequalities_table_data!K145), IF(inequalities_table_data!K145=-999,"NA",IF(inequalities_table_data!K145&gt;99, "&gt;99", IF(inequalities_table_data!K145&lt;1, "&lt;1",inequalities_table_data!K145 ))), "-")</f>
        <v>&lt;1</v>
      </c>
      <c r="L147" s="242" t="str">
        <f>IF(ISNUMBER(inequalities_table_data!L145), IF(inequalities_table_data!L145=-999,"NA",IF(inequalities_table_data!L145&gt;99, "&gt;99", IF(inequalities_table_data!L145&lt;1, "&lt;1",inequalities_table_data!L145 ))), "-")</f>
        <v>-</v>
      </c>
      <c r="M147" s="240" t="str">
        <f>IF(ISNUMBER(inequalities_table_data!M145), IF(inequalities_table_data!M145=-999,"NA",IF(inequalities_table_data!M145&gt;99, "&gt;99", IF(inequalities_table_data!M145&lt;1, "&lt;1",inequalities_table_data!M145 ))), "-")</f>
        <v>-</v>
      </c>
      <c r="N147" s="240" t="str">
        <f>IF(ISNUMBER(inequalities_table_data!N145), IF(inequalities_table_data!N145=-999,"NA",IF(inequalities_table_data!N145&gt;99, "&gt;99", IF(inequalities_table_data!N145&lt;1, "&lt;1",inequalities_table_data!N145 ))), "-")</f>
        <v>-</v>
      </c>
      <c r="P147" s="347" t="str">
        <f>inequalities_table_data!P145</f>
        <v>Somalia</v>
      </c>
      <c r="Q147" s="348">
        <f>inequalities_table_data!Q145</f>
        <v>2017</v>
      </c>
      <c r="R147" s="238" t="str">
        <f>inequalities_table_data!R145</f>
        <v>Richest</v>
      </c>
      <c r="S147" s="239">
        <f>IF(ISNUMBER(inequalities_table_data!S145), IF(inequalities_table_data!S145=-999,"NA",IF(inequalities_table_data!S145&gt;99, "&gt;99", IF(inequalities_table_data!S145&lt;1, "&lt;1",inequalities_table_data!S145 ))), "-")</f>
        <v>92.597540000000009</v>
      </c>
      <c r="T147" s="240">
        <f>IF(ISNUMBER(inequalities_table_data!T145), IF(inequalities_table_data!T145=-999,"NA",IF(inequalities_table_data!T145&gt;99, "&gt;99", IF(inequalities_table_data!T145&lt;1, "&lt;1",inequalities_table_data!T145 ))), "-")</f>
        <v>6.9638900000000001</v>
      </c>
      <c r="U147" s="240" t="str">
        <f>IF(ISNUMBER(inequalities_table_data!U145), IF(inequalities_table_data!U145=-999,"NA",IF(inequalities_table_data!U145&gt;99, "&gt;99", IF(inequalities_table_data!U145&lt;1, "&lt;1",inequalities_table_data!U145 ))), "-")</f>
        <v>&lt;1</v>
      </c>
      <c r="V147" s="240" t="str">
        <f>IF(ISNUMBER(inequalities_table_data!V145), IF(inequalities_table_data!V145=-999,"NA",IF(inequalities_table_data!V145&gt;99, "&gt;99", IF(inequalities_table_data!V145&lt;1, "&lt;1",inequalities_table_data!V145 ))), "-")</f>
        <v>&lt;1</v>
      </c>
      <c r="W147" s="241">
        <f>IF(ISNUMBER(inequalities_table_data!W145), IF(inequalities_table_data!W145=-999,"NA",IF(inequalities_table_data!W145&gt;99, "&gt;99", IF(inequalities_table_data!W145&lt;1, "&lt;1",inequalities_table_data!W145 ))), "-")</f>
        <v>50.491790000000002</v>
      </c>
      <c r="X147" s="240">
        <f>IF(ISNUMBER(inequalities_table_data!X145), IF(inequalities_table_data!X145=-999,"NA",IF(inequalities_table_data!X145&gt;99, "&gt;99", IF(inequalities_table_data!X145&lt;1, "&lt;1",inequalities_table_data!X145 ))), "-")</f>
        <v>46.361850000000004</v>
      </c>
      <c r="Y147" s="240">
        <f>IF(ISNUMBER(inequalities_table_data!Y145), IF(inequalities_table_data!Y145=-999,"NA",IF(inequalities_table_data!Y145&gt;99, "&gt;99", IF(inequalities_table_data!Y145&lt;1, "&lt;1",inequalities_table_data!Y145 ))), "-")</f>
        <v>3.1156600000000001</v>
      </c>
      <c r="Z147" s="240" t="str">
        <f>IF(ISNUMBER(inequalities_table_data!Z145), IF(inequalities_table_data!Z145=-999,"NA",IF(inequalities_table_data!Z145&gt;99, "&gt;99", IF(inequalities_table_data!Z145&lt;1, "&lt;1",inequalities_table_data!Z145 ))), "-")</f>
        <v>&lt;1</v>
      </c>
      <c r="AA147" s="242" t="str">
        <f>IF(ISNUMBER(inequalities_table_data!AA145), IF(inequalities_table_data!AA145=-999,"NA",IF(inequalities_table_data!AA145&gt;99, "&gt;99", IF(inequalities_table_data!AA145&lt;1, "&lt;1",inequalities_table_data!AA145 ))), "-")</f>
        <v>-</v>
      </c>
      <c r="AB147" s="240" t="str">
        <f>IF(ISNUMBER(inequalities_table_data!AB145), IF(inequalities_table_data!AB145=-999,"NA",IF(inequalities_table_data!AB145&gt;99, "&gt;99", IF(inequalities_table_data!AB145&lt;1, "&lt;1",inequalities_table_data!AB145 ))), "-")</f>
        <v>-</v>
      </c>
      <c r="AC147" s="240" t="str">
        <f>IF(ISNUMBER(inequalities_table_data!AC145), IF(inequalities_table_data!AC145=-999,"NA",IF(inequalities_table_data!AC145&gt;99, "&gt;99", IF(inequalities_table_data!AC145&lt;1, "&lt;1",inequalities_table_data!AC145 ))), "-")</f>
        <v>-</v>
      </c>
    </row>
    <row r="148" x14ac:dyDescent="0.25">
      <c r="A148" s="347" t="str">
        <f>inequalities_table_data!A146</f>
        <v>Sudan</v>
      </c>
      <c r="B148" s="348">
        <f>inequalities_table_data!B146</f>
        <v>2005</v>
      </c>
      <c r="C148" s="238" t="str">
        <f>inequalities_table_data!C146</f>
        <v>Poorest</v>
      </c>
      <c r="D148" s="239">
        <f>IF(ISNUMBER(inequalities_table_data!D146), IF(inequalities_table_data!D146=-999,"NA",IF(inequalities_table_data!D146&gt;99, "&gt;99", IF(inequalities_table_data!D146&lt;1, "&lt;1",inequalities_table_data!D146 ))), "-")</f>
        <v>47.385460000000002</v>
      </c>
      <c r="E148" s="240">
        <f>IF(ISNUMBER(inequalities_table_data!E146), IF(inequalities_table_data!E146=-999,"NA",IF(inequalities_table_data!E146&gt;99, "&gt;99", IF(inequalities_table_data!E146&lt;1, "&lt;1",inequalities_table_data!E146 ))), "-")</f>
        <v>26.886420000000001</v>
      </c>
      <c r="F148" s="240">
        <f>IF(ISNUMBER(inequalities_table_data!F146), IF(inequalities_table_data!F146=-999,"NA",IF(inequalities_table_data!F146&gt;99, "&gt;99", IF(inequalities_table_data!F146&lt;1, "&lt;1",inequalities_table_data!F146 ))), "-")</f>
        <v>25.728120000000001</v>
      </c>
      <c r="G148" s="240" t="str">
        <f>IF(ISNUMBER(inequalities_table_data!G146), IF(inequalities_table_data!G146=-999,"NA",IF(inequalities_table_data!G146&gt;99, "&gt;99", IF(inequalities_table_data!G146&lt;1, "&lt;1",inequalities_table_data!G146 ))), "-")</f>
        <v>&lt;1</v>
      </c>
      <c r="H148" s="241">
        <f>IF(ISNUMBER(inequalities_table_data!H146), IF(inequalities_table_data!H146=-999,"NA",IF(inequalities_table_data!H146&gt;99, "&gt;99", IF(inequalities_table_data!H146&lt;1, "&lt;1",inequalities_table_data!H146 ))), "-")</f>
        <v>5.4636200000000006</v>
      </c>
      <c r="I148" s="240">
        <f>IF(ISNUMBER(inequalities_table_data!I146), IF(inequalities_table_data!I146=-999,"NA",IF(inequalities_table_data!I146&gt;99, "&gt;99", IF(inequalities_table_data!I146&lt;1, "&lt;1",inequalities_table_data!I146 ))), "-")</f>
        <v>1.05298</v>
      </c>
      <c r="J148" s="240">
        <f>IF(ISNUMBER(inequalities_table_data!J146), IF(inequalities_table_data!J146=-999,"NA",IF(inequalities_table_data!J146&gt;99, "&gt;99", IF(inequalities_table_data!J146&lt;1, "&lt;1",inequalities_table_data!J146 ))), "-")</f>
        <v>38.214680000000001</v>
      </c>
      <c r="K148" s="240">
        <f>IF(ISNUMBER(inequalities_table_data!K146), IF(inequalities_table_data!K146=-999,"NA",IF(inequalities_table_data!K146&gt;99, "&gt;99", IF(inequalities_table_data!K146&lt;1, "&lt;1",inequalities_table_data!K146 ))), "-")</f>
        <v>55.268720000000002</v>
      </c>
      <c r="L148" s="242" t="str">
        <f>IF(ISNUMBER(inequalities_table_data!L146), IF(inequalities_table_data!L146=-999,"NA",IF(inequalities_table_data!L146&gt;99, "&gt;99", IF(inequalities_table_data!L146&lt;1, "&lt;1",inequalities_table_data!L146 ))), "-")</f>
        <v>-</v>
      </c>
      <c r="M148" s="240" t="str">
        <f>IF(ISNUMBER(inequalities_table_data!M146), IF(inequalities_table_data!M146=-999,"NA",IF(inequalities_table_data!M146&gt;99, "&gt;99", IF(inequalities_table_data!M146&lt;1, "&lt;1",inequalities_table_data!M146 ))), "-")</f>
        <v>-</v>
      </c>
      <c r="N148" s="240" t="str">
        <f>IF(ISNUMBER(inequalities_table_data!N146), IF(inequalities_table_data!N146=-999,"NA",IF(inequalities_table_data!N146&gt;99, "&gt;99", IF(inequalities_table_data!N146&lt;1, "&lt;1",inequalities_table_data!N146 ))), "-")</f>
        <v>-</v>
      </c>
      <c r="P148" s="347" t="str">
        <f>inequalities_table_data!P146</f>
        <v>Sudan</v>
      </c>
      <c r="Q148" s="348">
        <f>inequalities_table_data!Q146</f>
        <v>2017</v>
      </c>
      <c r="R148" s="238" t="str">
        <f>inequalities_table_data!R146</f>
        <v>Poorest</v>
      </c>
      <c r="S148" s="239">
        <f>IF(ISNUMBER(inequalities_table_data!S146), IF(inequalities_table_data!S146=-999,"NA",IF(inequalities_table_data!S146&gt;99, "&gt;99", IF(inequalities_table_data!S146&lt;1, "&lt;1",inequalities_table_data!S146 ))), "-")</f>
        <v>34.93121</v>
      </c>
      <c r="T148" s="240">
        <f>IF(ISNUMBER(inequalities_table_data!T146), IF(inequalities_table_data!T146=-999,"NA",IF(inequalities_table_data!T146&gt;99, "&gt;99", IF(inequalities_table_data!T146&lt;1, "&lt;1",inequalities_table_data!T146 ))), "-")</f>
        <v>19.819900000000001</v>
      </c>
      <c r="U148" s="240">
        <f>IF(ISNUMBER(inequalities_table_data!U146), IF(inequalities_table_data!U146=-999,"NA",IF(inequalities_table_data!U146&gt;99, "&gt;99", IF(inequalities_table_data!U146&lt;1, "&lt;1",inequalities_table_data!U146 ))), "-")</f>
        <v>45.248890000000003</v>
      </c>
      <c r="V148" s="240" t="str">
        <f>IF(ISNUMBER(inequalities_table_data!V146), IF(inequalities_table_data!V146=-999,"NA",IF(inequalities_table_data!V146&gt;99, "&gt;99", IF(inequalities_table_data!V146&lt;1, "&lt;1",inequalities_table_data!V146 ))), "-")</f>
        <v>&lt;1</v>
      </c>
      <c r="W148" s="241">
        <f>IF(ISNUMBER(inequalities_table_data!W146), IF(inequalities_table_data!W146=-999,"NA",IF(inequalities_table_data!W146&gt;99, "&gt;99", IF(inequalities_table_data!W146&lt;1, "&lt;1",inequalities_table_data!W146 ))), "-")</f>
        <v>7.4018900000000007</v>
      </c>
      <c r="X148" s="240">
        <f>IF(ISNUMBER(inequalities_table_data!X146), IF(inequalities_table_data!X146=-999,"NA",IF(inequalities_table_data!X146&gt;99, "&gt;99", IF(inequalities_table_data!X146&lt;1, "&lt;1",inequalities_table_data!X146 ))), "-")</f>
        <v>1.4265300000000001</v>
      </c>
      <c r="Y148" s="240">
        <f>IF(ISNUMBER(inequalities_table_data!Y146), IF(inequalities_table_data!Y146=-999,"NA",IF(inequalities_table_data!Y146&gt;99, "&gt;99", IF(inequalities_table_data!Y146&lt;1, "&lt;1",inequalities_table_data!Y146 ))), "-")</f>
        <v>37.358000000000004</v>
      </c>
      <c r="Z148" s="240">
        <f>IF(ISNUMBER(inequalities_table_data!Z146), IF(inequalities_table_data!Z146=-999,"NA",IF(inequalities_table_data!Z146&gt;99, "&gt;99", IF(inequalities_table_data!Z146&lt;1, "&lt;1",inequalities_table_data!Z146 ))), "-")</f>
        <v>53.813580000000002</v>
      </c>
      <c r="AA148" s="242">
        <f>IF(ISNUMBER(inequalities_table_data!AA146), IF(inequalities_table_data!AA146=-999,"NA",IF(inequalities_table_data!AA146&gt;99, "&gt;99", IF(inequalities_table_data!AA146&lt;1, "&lt;1",inequalities_table_data!AA146 ))), "-")</f>
        <v>16.075944900512695</v>
      </c>
      <c r="AB148" s="240">
        <f>IF(ISNUMBER(inequalities_table_data!AB146), IF(inequalities_table_data!AB146=-999,"NA",IF(inequalities_table_data!AB146&gt;99, "&gt;99", IF(inequalities_table_data!AB146&lt;1, "&lt;1",inequalities_table_data!AB146 ))), "-")</f>
        <v>12.941675186157227</v>
      </c>
      <c r="AC148" s="240">
        <f>IF(ISNUMBER(inequalities_table_data!AC146), IF(inequalities_table_data!AC146=-999,"NA",IF(inequalities_table_data!AC146&gt;99, "&gt;99", IF(inequalities_table_data!AC146&lt;1, "&lt;1",inequalities_table_data!AC146 ))), "-")</f>
        <v>70.982383728027344</v>
      </c>
    </row>
    <row r="149" x14ac:dyDescent="0.25">
      <c r="A149" s="347" t="str">
        <f>inequalities_table_data!A147</f>
        <v>Sudan</v>
      </c>
      <c r="B149" s="348">
        <f>inequalities_table_data!B147</f>
        <v>2005</v>
      </c>
      <c r="C149" s="238" t="str">
        <f>inequalities_table_data!C147</f>
        <v>Richest</v>
      </c>
      <c r="D149" s="239">
        <f>IF(ISNUMBER(inequalities_table_data!D147), IF(inequalities_table_data!D147=-999,"NA",IF(inequalities_table_data!D147&gt;99, "&gt;99", IF(inequalities_table_data!D147&lt;1, "&lt;1",inequalities_table_data!D147 ))), "-")</f>
        <v>98.126110000000011</v>
      </c>
      <c r="E149" s="240" t="str">
        <f>IF(ISNUMBER(inequalities_table_data!E147), IF(inequalities_table_data!E147=-999,"NA",IF(inequalities_table_data!E147&gt;99, "&gt;99", IF(inequalities_table_data!E147&lt;1, "&lt;1",inequalities_table_data!E147 ))), "-")</f>
        <v>&lt;1</v>
      </c>
      <c r="F149" s="240">
        <f>IF(ISNUMBER(inequalities_table_data!F147), IF(inequalities_table_data!F147=-999,"NA",IF(inequalities_table_data!F147&gt;99, "&gt;99", IF(inequalities_table_data!F147&lt;1, "&lt;1",inequalities_table_data!F147 ))), "-")</f>
        <v>1.0825500000000001</v>
      </c>
      <c r="G149" s="240" t="str">
        <f>IF(ISNUMBER(inequalities_table_data!G147), IF(inequalities_table_data!G147=-999,"NA",IF(inequalities_table_data!G147&gt;99, "&gt;99", IF(inequalities_table_data!G147&lt;1, "&lt;1",inequalities_table_data!G147 ))), "-")</f>
        <v>&lt;1</v>
      </c>
      <c r="H149" s="241">
        <f>IF(ISNUMBER(inequalities_table_data!H147), IF(inequalities_table_data!H147=-999,"NA",IF(inequalities_table_data!H147&gt;99, "&gt;99", IF(inequalities_table_data!H147&lt;1, "&lt;1",inequalities_table_data!H147 ))), "-")</f>
        <v>63.350800000000007</v>
      </c>
      <c r="I149" s="240">
        <f>IF(ISNUMBER(inequalities_table_data!I147), IF(inequalities_table_data!I147=-999,"NA",IF(inequalities_table_data!I147&gt;99, "&gt;99", IF(inequalities_table_data!I147&lt;1, "&lt;1",inequalities_table_data!I147 ))), "-")</f>
        <v>12.34576</v>
      </c>
      <c r="J149" s="240">
        <f>IF(ISNUMBER(inequalities_table_data!J147), IF(inequalities_table_data!J147=-999,"NA",IF(inequalities_table_data!J147&gt;99, "&gt;99", IF(inequalities_table_data!J147&lt;1, "&lt;1",inequalities_table_data!J147 ))), "-")</f>
        <v>22.94003</v>
      </c>
      <c r="K149" s="240">
        <f>IF(ISNUMBER(inequalities_table_data!K147), IF(inequalities_table_data!K147=-999,"NA",IF(inequalities_table_data!K147&gt;99, "&gt;99", IF(inequalities_table_data!K147&lt;1, "&lt;1",inequalities_table_data!K147 ))), "-")</f>
        <v>1.36341</v>
      </c>
      <c r="L149" s="242" t="str">
        <f>IF(ISNUMBER(inequalities_table_data!L147), IF(inequalities_table_data!L147=-999,"NA",IF(inequalities_table_data!L147&gt;99, "&gt;99", IF(inequalities_table_data!L147&lt;1, "&lt;1",inequalities_table_data!L147 ))), "-")</f>
        <v>-</v>
      </c>
      <c r="M149" s="240" t="str">
        <f>IF(ISNUMBER(inequalities_table_data!M147), IF(inequalities_table_data!M147=-999,"NA",IF(inequalities_table_data!M147&gt;99, "&gt;99", IF(inequalities_table_data!M147&lt;1, "&lt;1",inequalities_table_data!M147 ))), "-")</f>
        <v>-</v>
      </c>
      <c r="N149" s="240" t="str">
        <f>IF(ISNUMBER(inequalities_table_data!N147), IF(inequalities_table_data!N147=-999,"NA",IF(inequalities_table_data!N147&gt;99, "&gt;99", IF(inequalities_table_data!N147&lt;1, "&lt;1",inequalities_table_data!N147 ))), "-")</f>
        <v>-</v>
      </c>
      <c r="P149" s="347" t="str">
        <f>inequalities_table_data!P147</f>
        <v>Sudan</v>
      </c>
      <c r="Q149" s="348">
        <f>inequalities_table_data!Q147</f>
        <v>2017</v>
      </c>
      <c r="R149" s="238" t="str">
        <f>inequalities_table_data!R147</f>
        <v>Richest</v>
      </c>
      <c r="S149" s="239">
        <f>IF(ISNUMBER(inequalities_table_data!S147), IF(inequalities_table_data!S147=-999,"NA",IF(inequalities_table_data!S147&gt;99, "&gt;99", IF(inequalities_table_data!S147&lt;1, "&lt;1",inequalities_table_data!S147 ))), "-")</f>
        <v>96.382190000000008</v>
      </c>
      <c r="T149" s="240" t="str">
        <f>IF(ISNUMBER(inequalities_table_data!T147), IF(inequalities_table_data!T147=-999,"NA",IF(inequalities_table_data!T147&gt;99, "&gt;99", IF(inequalities_table_data!T147&lt;1, "&lt;1",inequalities_table_data!T147 ))), "-")</f>
        <v>&lt;1</v>
      </c>
      <c r="U149" s="240">
        <f>IF(ISNUMBER(inequalities_table_data!U147), IF(inequalities_table_data!U147=-999,"NA",IF(inequalities_table_data!U147&gt;99, "&gt;99", IF(inequalities_table_data!U147&lt;1, "&lt;1",inequalities_table_data!U147 ))), "-")</f>
        <v>2.8405300000000002</v>
      </c>
      <c r="V149" s="240" t="str">
        <f>IF(ISNUMBER(inequalities_table_data!V147), IF(inequalities_table_data!V147=-999,"NA",IF(inequalities_table_data!V147&gt;99, "&gt;99", IF(inequalities_table_data!V147&lt;1, "&lt;1",inequalities_table_data!V147 ))), "-")</f>
        <v>&lt;1</v>
      </c>
      <c r="W149" s="241">
        <f>IF(ISNUMBER(inequalities_table_data!W147), IF(inequalities_table_data!W147=-999,"NA",IF(inequalities_table_data!W147&gt;99, "&gt;99", IF(inequalities_table_data!W147&lt;1, "&lt;1",inequalities_table_data!W147 ))), "-")</f>
        <v>80.987320000000011</v>
      </c>
      <c r="X149" s="240">
        <f>IF(ISNUMBER(inequalities_table_data!X147), IF(inequalities_table_data!X147=-999,"NA",IF(inequalities_table_data!X147&gt;99, "&gt;99", IF(inequalities_table_data!X147&lt;1, "&lt;1",inequalities_table_data!X147 ))), "-")</f>
        <v>15.782750000000002</v>
      </c>
      <c r="Y149" s="240">
        <f>IF(ISNUMBER(inequalities_table_data!Y147), IF(inequalities_table_data!Y147=-999,"NA",IF(inequalities_table_data!Y147&gt;99, "&gt;99", IF(inequalities_table_data!Y147&lt;1, "&lt;1",inequalities_table_data!Y147 ))), "-")</f>
        <v>3.1048600000000004</v>
      </c>
      <c r="Z149" s="240" t="str">
        <f>IF(ISNUMBER(inequalities_table_data!Z147), IF(inequalities_table_data!Z147=-999,"NA",IF(inequalities_table_data!Z147&gt;99, "&gt;99", IF(inequalities_table_data!Z147&lt;1, "&lt;1",inequalities_table_data!Z147 ))), "-")</f>
        <v>&lt;1</v>
      </c>
      <c r="AA149" s="242">
        <f>IF(ISNUMBER(inequalities_table_data!AA147), IF(inequalities_table_data!AA147=-999,"NA",IF(inequalities_table_data!AA147&gt;99, "&gt;99", IF(inequalities_table_data!AA147&lt;1, "&lt;1",inequalities_table_data!AA147 ))), "-")</f>
        <v>48.939723968505859</v>
      </c>
      <c r="AB149" s="240">
        <f>IF(ISNUMBER(inequalities_table_data!AB147), IF(inequalities_table_data!AB147=-999,"NA",IF(inequalities_table_data!AB147&gt;99, "&gt;99", IF(inequalities_table_data!AB147&lt;1, "&lt;1",inequalities_table_data!AB147 ))), "-")</f>
        <v>18.72528076171875</v>
      </c>
      <c r="AC149" s="240">
        <f>IF(ISNUMBER(inequalities_table_data!AC147), IF(inequalities_table_data!AC147=-999,"NA",IF(inequalities_table_data!AC147&gt;99, "&gt;99", IF(inequalities_table_data!AC147&lt;1, "&lt;1",inequalities_table_data!AC147 ))), "-")</f>
        <v>32.334995269775391</v>
      </c>
    </row>
    <row r="150" x14ac:dyDescent="0.25">
      <c r="A150" s="347" t="str">
        <f>inequalities_table_data!A148</f>
        <v>Suriname</v>
      </c>
      <c r="B150" s="348">
        <f>inequalities_table_data!B148</f>
        <v>2000</v>
      </c>
      <c r="C150" s="238" t="str">
        <f>inequalities_table_data!C148</f>
        <v>Poorest</v>
      </c>
      <c r="D150" s="239">
        <f>IF(ISNUMBER(inequalities_table_data!D148), IF(inequalities_table_data!D148=-999,"NA",IF(inequalities_table_data!D148&gt;99, "&gt;99", IF(inequalities_table_data!D148&lt;1, "&lt;1",inequalities_table_data!D148 ))), "-")</f>
        <v>60.938500000000005</v>
      </c>
      <c r="E150" s="240" t="str">
        <f>IF(ISNUMBER(inequalities_table_data!E148), IF(inequalities_table_data!E148=-999,"NA",IF(inequalities_table_data!E148&gt;99, "&gt;99", IF(inequalities_table_data!E148&lt;1, "&lt;1",inequalities_table_data!E148 ))), "-")</f>
        <v>&lt;1</v>
      </c>
      <c r="F150" s="240">
        <f>IF(ISNUMBER(inequalities_table_data!F148), IF(inequalities_table_data!F148=-999,"NA",IF(inequalities_table_data!F148&gt;99, "&gt;99", IF(inequalities_table_data!F148&lt;1, "&lt;1",inequalities_table_data!F148 ))), "-")</f>
        <v>4.3518700000000008</v>
      </c>
      <c r="G150" s="240">
        <f>IF(ISNUMBER(inequalities_table_data!G148), IF(inequalities_table_data!G148=-999,"NA",IF(inequalities_table_data!G148&gt;99, "&gt;99", IF(inequalities_table_data!G148&lt;1, "&lt;1",inequalities_table_data!G148 ))), "-")</f>
        <v>34.276530000000001</v>
      </c>
      <c r="H150" s="241">
        <f>IF(ISNUMBER(inequalities_table_data!H148), IF(inequalities_table_data!H148=-999,"NA",IF(inequalities_table_data!H148&gt;99, "&gt;99", IF(inequalities_table_data!H148&lt;1, "&lt;1",inequalities_table_data!H148 ))), "-")</f>
        <v>40.129280000000001</v>
      </c>
      <c r="I150" s="240">
        <f>IF(ISNUMBER(inequalities_table_data!I148), IF(inequalities_table_data!I148=-999,"NA",IF(inequalities_table_data!I148&gt;99, "&gt;99", IF(inequalities_table_data!I148&lt;1, "&lt;1",inequalities_table_data!I148 ))), "-")</f>
        <v>15.96306</v>
      </c>
      <c r="J150" s="240">
        <f>IF(ISNUMBER(inequalities_table_data!J148), IF(inequalities_table_data!J148=-999,"NA",IF(inequalities_table_data!J148&gt;99, "&gt;99", IF(inequalities_table_data!J148&lt;1, "&lt;1",inequalities_table_data!J148 ))), "-")</f>
        <v>11.15521</v>
      </c>
      <c r="K150" s="240">
        <f>IF(ISNUMBER(inequalities_table_data!K148), IF(inequalities_table_data!K148=-999,"NA",IF(inequalities_table_data!K148&gt;99, "&gt;99", IF(inequalities_table_data!K148&lt;1, "&lt;1",inequalities_table_data!K148 ))), "-")</f>
        <v>32.752450000000003</v>
      </c>
      <c r="L150" s="242" t="str">
        <f>IF(ISNUMBER(inequalities_table_data!L148), IF(inequalities_table_data!L148=-999,"NA",IF(inequalities_table_data!L148&gt;99, "&gt;99", IF(inequalities_table_data!L148&lt;1, "&lt;1",inequalities_table_data!L148 ))), "-")</f>
        <v>-</v>
      </c>
      <c r="M150" s="240" t="str">
        <f>IF(ISNUMBER(inequalities_table_data!M148), IF(inequalities_table_data!M148=-999,"NA",IF(inequalities_table_data!M148&gt;99, "&gt;99", IF(inequalities_table_data!M148&lt;1, "&lt;1",inequalities_table_data!M148 ))), "-")</f>
        <v>-</v>
      </c>
      <c r="N150" s="240" t="str">
        <f>IF(ISNUMBER(inequalities_table_data!N148), IF(inequalities_table_data!N148=-999,"NA",IF(inequalities_table_data!N148&gt;99, "&gt;99", IF(inequalities_table_data!N148&lt;1, "&lt;1",inequalities_table_data!N148 ))), "-")</f>
        <v>-</v>
      </c>
      <c r="P150" s="347" t="str">
        <f>inequalities_table_data!P148</f>
        <v>Suriname</v>
      </c>
      <c r="Q150" s="348">
        <f>inequalities_table_data!Q148</f>
        <v>2017</v>
      </c>
      <c r="R150" s="238" t="str">
        <f>inequalities_table_data!R148</f>
        <v>Poorest</v>
      </c>
      <c r="S150" s="239">
        <f>IF(ISNUMBER(inequalities_table_data!S148), IF(inequalities_table_data!S148=-999,"NA",IF(inequalities_table_data!S148&gt;99, "&gt;99", IF(inequalities_table_data!S148&lt;1, "&lt;1",inequalities_table_data!S148 ))), "-")</f>
        <v>89.438420000000008</v>
      </c>
      <c r="T150" s="240" t="str">
        <f>IF(ISNUMBER(inequalities_table_data!T148), IF(inequalities_table_data!T148=-999,"NA",IF(inequalities_table_data!T148&gt;99, "&gt;99", IF(inequalities_table_data!T148&lt;1, "&lt;1",inequalities_table_data!T148 ))), "-")</f>
        <v>&lt;1</v>
      </c>
      <c r="U150" s="240">
        <f>IF(ISNUMBER(inequalities_table_data!U148), IF(inequalities_table_data!U148=-999,"NA",IF(inequalities_table_data!U148&gt;99, "&gt;99", IF(inequalities_table_data!U148&lt;1, "&lt;1",inequalities_table_data!U148 ))), "-")</f>
        <v>2.2526000000000002</v>
      </c>
      <c r="V150" s="240">
        <f>IF(ISNUMBER(inequalities_table_data!V148), IF(inequalities_table_data!V148=-999,"NA",IF(inequalities_table_data!V148&gt;99, "&gt;99", IF(inequalities_table_data!V148&lt;1, "&lt;1",inequalities_table_data!V148 ))), "-")</f>
        <v>7.6733000000000002</v>
      </c>
      <c r="W150" s="241">
        <f>IF(ISNUMBER(inequalities_table_data!W148), IF(inequalities_table_data!W148=-999,"NA",IF(inequalities_table_data!W148&gt;99, "&gt;99", IF(inequalities_table_data!W148&lt;1, "&lt;1",inequalities_table_data!W148 ))), "-")</f>
        <v>50.348260000000003</v>
      </c>
      <c r="X150" s="240">
        <f>IF(ISNUMBER(inequalities_table_data!X148), IF(inequalities_table_data!X148=-999,"NA",IF(inequalities_table_data!X148&gt;99, "&gt;99", IF(inequalities_table_data!X148&lt;1, "&lt;1",inequalities_table_data!X148 ))), "-")</f>
        <v>20.028080000000003</v>
      </c>
      <c r="Y150" s="240">
        <f>IF(ISNUMBER(inequalities_table_data!Y148), IF(inequalities_table_data!Y148=-999,"NA",IF(inequalities_table_data!Y148&gt;99, "&gt;99", IF(inequalities_table_data!Y148&lt;1, "&lt;1",inequalities_table_data!Y148 ))), "-")</f>
        <v>10.057970000000001</v>
      </c>
      <c r="Z150" s="240">
        <f>IF(ISNUMBER(inequalities_table_data!Z148), IF(inequalities_table_data!Z148=-999,"NA",IF(inequalities_table_data!Z148&gt;99, "&gt;99", IF(inequalities_table_data!Z148&lt;1, "&lt;1",inequalities_table_data!Z148 ))), "-")</f>
        <v>19.56569</v>
      </c>
      <c r="AA150" s="242" t="str">
        <f>IF(ISNUMBER(inequalities_table_data!AA148), IF(inequalities_table_data!AA148=-999,"NA",IF(inequalities_table_data!AA148&gt;99, "&gt;99", IF(inequalities_table_data!AA148&lt;1, "&lt;1",inequalities_table_data!AA148 ))), "-")</f>
        <v>-</v>
      </c>
      <c r="AB150" s="240" t="str">
        <f>IF(ISNUMBER(inequalities_table_data!AB148), IF(inequalities_table_data!AB148=-999,"NA",IF(inequalities_table_data!AB148&gt;99, "&gt;99", IF(inequalities_table_data!AB148&lt;1, "&lt;1",inequalities_table_data!AB148 ))), "-")</f>
        <v>-</v>
      </c>
      <c r="AC150" s="240" t="str">
        <f>IF(ISNUMBER(inequalities_table_data!AC148), IF(inequalities_table_data!AC148=-999,"NA",IF(inequalities_table_data!AC148&gt;99, "&gt;99", IF(inequalities_table_data!AC148&lt;1, "&lt;1",inequalities_table_data!AC148 ))), "-")</f>
        <v>-</v>
      </c>
    </row>
    <row r="151" x14ac:dyDescent="0.25">
      <c r="A151" s="347" t="str">
        <f>inequalities_table_data!A149</f>
        <v>Suriname</v>
      </c>
      <c r="B151" s="348">
        <f>inequalities_table_data!B149</f>
        <v>2000</v>
      </c>
      <c r="C151" s="238" t="str">
        <f>inequalities_table_data!C149</f>
        <v>Richest</v>
      </c>
      <c r="D151" s="239" t="str">
        <f>IF(ISNUMBER(inequalities_table_data!D149), IF(inequalities_table_data!D149=-999,"NA",IF(inequalities_table_data!D149&gt;99, "&gt;99", IF(inequalities_table_data!D149&lt;1, "&lt;1",inequalities_table_data!D149 ))), "-")</f>
        <v>&gt;99</v>
      </c>
      <c r="E151" s="240" t="str">
        <f>IF(ISNUMBER(inequalities_table_data!E149), IF(inequalities_table_data!E149=-999,"NA",IF(inequalities_table_data!E149&gt;99, "&gt;99", IF(inequalities_table_data!E149&lt;1, "&lt;1",inequalities_table_data!E149 ))), "-")</f>
        <v>&lt;1</v>
      </c>
      <c r="F151" s="240" t="str">
        <f>IF(ISNUMBER(inequalities_table_data!F149), IF(inequalities_table_data!F149=-999,"NA",IF(inequalities_table_data!F149&gt;99, "&gt;99", IF(inequalities_table_data!F149&lt;1, "&lt;1",inequalities_table_data!F149 ))), "-")</f>
        <v>&lt;1</v>
      </c>
      <c r="G151" s="240" t="str">
        <f>IF(ISNUMBER(inequalities_table_data!G149), IF(inequalities_table_data!G149=-999,"NA",IF(inequalities_table_data!G149&gt;99, "&gt;99", IF(inequalities_table_data!G149&lt;1, "&lt;1",inequalities_table_data!G149 ))), "-")</f>
        <v>&lt;1</v>
      </c>
      <c r="H151" s="241">
        <f>IF(ISNUMBER(inequalities_table_data!H149), IF(inequalities_table_data!H149=-999,"NA",IF(inequalities_table_data!H149&gt;99, "&gt;99", IF(inequalities_table_data!H149&lt;1, "&lt;1",inequalities_table_data!H149 ))), "-")</f>
        <v>96.947270000000003</v>
      </c>
      <c r="I151" s="240">
        <f>IF(ISNUMBER(inequalities_table_data!I149), IF(inequalities_table_data!I149=-999,"NA",IF(inequalities_table_data!I149&gt;99, "&gt;99", IF(inequalities_table_data!I149&lt;1, "&lt;1",inequalities_table_data!I149 ))), "-")</f>
        <v>2.9262800000000002</v>
      </c>
      <c r="J151" s="240" t="str">
        <f>IF(ISNUMBER(inequalities_table_data!J149), IF(inequalities_table_data!J149=-999,"NA",IF(inequalities_table_data!J149&gt;99, "&gt;99", IF(inequalities_table_data!J149&lt;1, "&lt;1",inequalities_table_data!J149 ))), "-")</f>
        <v>&lt;1</v>
      </c>
      <c r="K151" s="240" t="str">
        <f>IF(ISNUMBER(inequalities_table_data!K149), IF(inequalities_table_data!K149=-999,"NA",IF(inequalities_table_data!K149&gt;99, "&gt;99", IF(inequalities_table_data!K149&lt;1, "&lt;1",inequalities_table_data!K149 ))), "-")</f>
        <v>&lt;1</v>
      </c>
      <c r="L151" s="242" t="str">
        <f>IF(ISNUMBER(inequalities_table_data!L149), IF(inequalities_table_data!L149=-999,"NA",IF(inequalities_table_data!L149&gt;99, "&gt;99", IF(inequalities_table_data!L149&lt;1, "&lt;1",inequalities_table_data!L149 ))), "-")</f>
        <v>-</v>
      </c>
      <c r="M151" s="240" t="str">
        <f>IF(ISNUMBER(inequalities_table_data!M149), IF(inequalities_table_data!M149=-999,"NA",IF(inequalities_table_data!M149&gt;99, "&gt;99", IF(inequalities_table_data!M149&lt;1, "&lt;1",inequalities_table_data!M149 ))), "-")</f>
        <v>-</v>
      </c>
      <c r="N151" s="240" t="str">
        <f>IF(ISNUMBER(inequalities_table_data!N149), IF(inequalities_table_data!N149=-999,"NA",IF(inequalities_table_data!N149&gt;99, "&gt;99", IF(inequalities_table_data!N149&lt;1, "&lt;1",inequalities_table_data!N149 ))), "-")</f>
        <v>-</v>
      </c>
      <c r="P151" s="347" t="str">
        <f>inequalities_table_data!P149</f>
        <v>Suriname</v>
      </c>
      <c r="Q151" s="348">
        <f>inequalities_table_data!Q149</f>
        <v>2017</v>
      </c>
      <c r="R151" s="238" t="str">
        <f>inequalities_table_data!R149</f>
        <v>Richest</v>
      </c>
      <c r="S151" s="239" t="str">
        <f>IF(ISNUMBER(inequalities_table_data!S149), IF(inequalities_table_data!S149=-999,"NA",IF(inequalities_table_data!S149&gt;99, "&gt;99", IF(inequalities_table_data!S149&lt;1, "&lt;1",inequalities_table_data!S149 ))), "-")</f>
        <v>&gt;99</v>
      </c>
      <c r="T151" s="240" t="str">
        <f>IF(ISNUMBER(inequalities_table_data!T149), IF(inequalities_table_data!T149=-999,"NA",IF(inequalities_table_data!T149&gt;99, "&gt;99", IF(inequalities_table_data!T149&lt;1, "&lt;1",inequalities_table_data!T149 ))), "-")</f>
        <v>&lt;1</v>
      </c>
      <c r="U151" s="240" t="str">
        <f>IF(ISNUMBER(inequalities_table_data!U149), IF(inequalities_table_data!U149=-999,"NA",IF(inequalities_table_data!U149&gt;99, "&gt;99", IF(inequalities_table_data!U149&lt;1, "&lt;1",inequalities_table_data!U149 ))), "-")</f>
        <v>&lt;1</v>
      </c>
      <c r="V151" s="240" t="str">
        <f>IF(ISNUMBER(inequalities_table_data!V149), IF(inequalities_table_data!V149=-999,"NA",IF(inequalities_table_data!V149&gt;99, "&gt;99", IF(inequalities_table_data!V149&lt;1, "&lt;1",inequalities_table_data!V149 ))), "-")</f>
        <v>&lt;1</v>
      </c>
      <c r="W151" s="241">
        <f>IF(ISNUMBER(inequalities_table_data!W149), IF(inequalities_table_data!W149=-999,"NA",IF(inequalities_table_data!W149&gt;99, "&gt;99", IF(inequalities_table_data!W149&lt;1, "&lt;1",inequalities_table_data!W149 ))), "-")</f>
        <v>96.947300000000013</v>
      </c>
      <c r="X151" s="240">
        <f>IF(ISNUMBER(inequalities_table_data!X149), IF(inequalities_table_data!X149=-999,"NA",IF(inequalities_table_data!X149&gt;99, "&gt;99", IF(inequalities_table_data!X149&lt;1, "&lt;1",inequalities_table_data!X149 ))), "-")</f>
        <v>2.9262800000000002</v>
      </c>
      <c r="Y151" s="240" t="str">
        <f>IF(ISNUMBER(inequalities_table_data!Y149), IF(inequalities_table_data!Y149=-999,"NA",IF(inequalities_table_data!Y149&gt;99, "&gt;99", IF(inequalities_table_data!Y149&lt;1, "&lt;1",inequalities_table_data!Y149 ))), "-")</f>
        <v>&lt;1</v>
      </c>
      <c r="Z151" s="240" t="str">
        <f>IF(ISNUMBER(inequalities_table_data!Z149), IF(inequalities_table_data!Z149=-999,"NA",IF(inequalities_table_data!Z149&gt;99, "&gt;99", IF(inequalities_table_data!Z149&lt;1, "&lt;1",inequalities_table_data!Z149 ))), "-")</f>
        <v>&lt;1</v>
      </c>
      <c r="AA151" s="242" t="str">
        <f>IF(ISNUMBER(inequalities_table_data!AA149), IF(inequalities_table_data!AA149=-999,"NA",IF(inequalities_table_data!AA149&gt;99, "&gt;99", IF(inequalities_table_data!AA149&lt;1, "&lt;1",inequalities_table_data!AA149 ))), "-")</f>
        <v>-</v>
      </c>
      <c r="AB151" s="240" t="str">
        <f>IF(ISNUMBER(inequalities_table_data!AB149), IF(inequalities_table_data!AB149=-999,"NA",IF(inequalities_table_data!AB149&gt;99, "&gt;99", IF(inequalities_table_data!AB149&lt;1, "&lt;1",inequalities_table_data!AB149 ))), "-")</f>
        <v>-</v>
      </c>
      <c r="AC151" s="240" t="str">
        <f>IF(ISNUMBER(inequalities_table_data!AC149), IF(inequalities_table_data!AC149=-999,"NA",IF(inequalities_table_data!AC149&gt;99, "&gt;99", IF(inequalities_table_data!AC149&lt;1, "&lt;1",inequalities_table_data!AC149 ))), "-")</f>
        <v>-</v>
      </c>
    </row>
    <row r="152" x14ac:dyDescent="0.25">
      <c r="A152" s="347" t="str">
        <f>inequalities_table_data!A150</f>
        <v>Tajikistan</v>
      </c>
      <c r="B152" s="348">
        <f>inequalities_table_data!B150</f>
        <v>2000</v>
      </c>
      <c r="C152" s="238" t="str">
        <f>inequalities_table_data!C150</f>
        <v>Poorest</v>
      </c>
      <c r="D152" s="239">
        <f>IF(ISNUMBER(inequalities_table_data!D150), IF(inequalities_table_data!D150=-999,"NA",IF(inequalities_table_data!D150&gt;99, "&gt;99", IF(inequalities_table_data!D150&lt;1, "&lt;1",inequalities_table_data!D150 ))), "-")</f>
        <v>39.564300000000003</v>
      </c>
      <c r="E152" s="240">
        <f>IF(ISNUMBER(inequalities_table_data!E150), IF(inequalities_table_data!E150=-999,"NA",IF(inequalities_table_data!E150&gt;99, "&gt;99", IF(inequalities_table_data!E150&lt;1, "&lt;1",inequalities_table_data!E150 ))), "-")</f>
        <v>4.1015900000000007</v>
      </c>
      <c r="F152" s="240">
        <f>IF(ISNUMBER(inequalities_table_data!F150), IF(inequalities_table_data!F150=-999,"NA",IF(inequalities_table_data!F150&gt;99, "&gt;99", IF(inequalities_table_data!F150&lt;1, "&lt;1",inequalities_table_data!F150 ))), "-")</f>
        <v>12.18679</v>
      </c>
      <c r="G152" s="240">
        <f>IF(ISNUMBER(inequalities_table_data!G150), IF(inequalities_table_data!G150=-999,"NA",IF(inequalities_table_data!G150&gt;99, "&gt;99", IF(inequalities_table_data!G150&lt;1, "&lt;1",inequalities_table_data!G150 ))), "-")</f>
        <v>44.147320000000001</v>
      </c>
      <c r="H152" s="241">
        <f>IF(ISNUMBER(inequalities_table_data!H150), IF(inequalities_table_data!H150=-999,"NA",IF(inequalities_table_data!H150&gt;99, "&gt;99", IF(inequalities_table_data!H150&lt;1, "&lt;1",inequalities_table_data!H150 ))), "-")</f>
        <v>84.47945</v>
      </c>
      <c r="I152" s="240">
        <f>IF(ISNUMBER(inequalities_table_data!I150), IF(inequalities_table_data!I150=-999,"NA",IF(inequalities_table_data!I150&gt;99, "&gt;99", IF(inequalities_table_data!I150&lt;1, "&lt;1",inequalities_table_data!I150 ))), "-")</f>
        <v>1.2139200000000001</v>
      </c>
      <c r="J152" s="240">
        <f>IF(ISNUMBER(inequalities_table_data!J150), IF(inequalities_table_data!J150=-999,"NA",IF(inequalities_table_data!J150&gt;99, "&gt;99", IF(inequalities_table_data!J150&lt;1, "&lt;1",inequalities_table_data!J150 ))), "-")</f>
        <v>11.930670000000001</v>
      </c>
      <c r="K152" s="240">
        <f>IF(ISNUMBER(inequalities_table_data!K150), IF(inequalities_table_data!K150=-999,"NA",IF(inequalities_table_data!K150&gt;99, "&gt;99", IF(inequalities_table_data!K150&lt;1, "&lt;1",inequalities_table_data!K150 ))), "-")</f>
        <v>2.3759600000000001</v>
      </c>
      <c r="L152" s="242" t="str">
        <f>IF(ISNUMBER(inequalities_table_data!L150), IF(inequalities_table_data!L150=-999,"NA",IF(inequalities_table_data!L150&gt;99, "&gt;99", IF(inequalities_table_data!L150&lt;1, "&lt;1",inequalities_table_data!L150 ))), "-")</f>
        <v>-</v>
      </c>
      <c r="M152" s="240" t="str">
        <f>IF(ISNUMBER(inequalities_table_data!M150), IF(inequalities_table_data!M150=-999,"NA",IF(inequalities_table_data!M150&gt;99, "&gt;99", IF(inequalities_table_data!M150&lt;1, "&lt;1",inequalities_table_data!M150 ))), "-")</f>
        <v>-</v>
      </c>
      <c r="N152" s="240" t="str">
        <f>IF(ISNUMBER(inequalities_table_data!N150), IF(inequalities_table_data!N150=-999,"NA",IF(inequalities_table_data!N150&gt;99, "&gt;99", IF(inequalities_table_data!N150&lt;1, "&lt;1",inequalities_table_data!N150 ))), "-")</f>
        <v>-</v>
      </c>
      <c r="P152" s="347" t="str">
        <f>inequalities_table_data!P150</f>
        <v>Tajikistan</v>
      </c>
      <c r="Q152" s="348">
        <f>inequalities_table_data!Q150</f>
        <v>2017</v>
      </c>
      <c r="R152" s="238" t="str">
        <f>inequalities_table_data!R150</f>
        <v>Poorest</v>
      </c>
      <c r="S152" s="239">
        <f>IF(ISNUMBER(inequalities_table_data!S150), IF(inequalities_table_data!S150=-999,"NA",IF(inequalities_table_data!S150&gt;99, "&gt;99", IF(inequalities_table_data!S150&lt;1, "&lt;1",inequalities_table_data!S150 ))), "-")</f>
        <v>71.611060000000009</v>
      </c>
      <c r="T152" s="240">
        <f>IF(ISNUMBER(inequalities_table_data!T150), IF(inequalities_table_data!T150=-999,"NA",IF(inequalities_table_data!T150&gt;99, "&gt;99", IF(inequalities_table_data!T150&lt;1, "&lt;1",inequalities_table_data!T150 ))), "-")</f>
        <v>7.4238400000000002</v>
      </c>
      <c r="U152" s="240">
        <f>IF(ISNUMBER(inequalities_table_data!U150), IF(inequalities_table_data!U150=-999,"NA",IF(inequalities_table_data!U150&gt;99, "&gt;99", IF(inequalities_table_data!U150&lt;1, "&lt;1",inequalities_table_data!U150 ))), "-")</f>
        <v>2.9039100000000002</v>
      </c>
      <c r="V152" s="240">
        <f>IF(ISNUMBER(inequalities_table_data!V150), IF(inequalities_table_data!V150=-999,"NA",IF(inequalities_table_data!V150&gt;99, "&gt;99", IF(inequalities_table_data!V150&lt;1, "&lt;1",inequalities_table_data!V150 ))), "-")</f>
        <v>18.06119</v>
      </c>
      <c r="W152" s="241">
        <f>IF(ISNUMBER(inequalities_table_data!W150), IF(inequalities_table_data!W150=-999,"NA",IF(inequalities_table_data!W150&gt;99, "&gt;99", IF(inequalities_table_data!W150&lt;1, "&lt;1",inequalities_table_data!W150 ))), "-")</f>
        <v>97.265720000000002</v>
      </c>
      <c r="X152" s="240">
        <f>IF(ISNUMBER(inequalities_table_data!X150), IF(inequalities_table_data!X150=-999,"NA",IF(inequalities_table_data!X150&gt;99, "&gt;99", IF(inequalities_table_data!X150&lt;1, "&lt;1",inequalities_table_data!X150 ))), "-")</f>
        <v>1.3976500000000001</v>
      </c>
      <c r="Y152" s="240">
        <f>IF(ISNUMBER(inequalities_table_data!Y150), IF(inequalities_table_data!Y150=-999,"NA",IF(inequalities_table_data!Y150&gt;99, "&gt;99", IF(inequalities_table_data!Y150&lt;1, "&lt;1",inequalities_table_data!Y150 ))), "-")</f>
        <v>1.3366300000000002</v>
      </c>
      <c r="Z152" s="240" t="str">
        <f>IF(ISNUMBER(inequalities_table_data!Z150), IF(inequalities_table_data!Z150=-999,"NA",IF(inequalities_table_data!Z150&gt;99, "&gt;99", IF(inequalities_table_data!Z150&lt;1, "&lt;1",inequalities_table_data!Z150 ))), "-")</f>
        <v>&lt;1</v>
      </c>
      <c r="AA152" s="242">
        <f>IF(ISNUMBER(inequalities_table_data!AA150), IF(inequalities_table_data!AA150=-999,"NA",IF(inequalities_table_data!AA150&gt;99, "&gt;99", IF(inequalities_table_data!AA150&lt;1, "&lt;1",inequalities_table_data!AA150 ))), "-")</f>
        <v>46.428096771240234</v>
      </c>
      <c r="AB152" s="240">
        <f>IF(ISNUMBER(inequalities_table_data!AB150), IF(inequalities_table_data!AB150=-999,"NA",IF(inequalities_table_data!AB150&gt;99, "&gt;99", IF(inequalities_table_data!AB150&lt;1, "&lt;1",inequalities_table_data!AB150 ))), "-")</f>
        <v>42.836391448974609</v>
      </c>
      <c r="AC152" s="240">
        <f>IF(ISNUMBER(inequalities_table_data!AC150), IF(inequalities_table_data!AC150=-999,"NA",IF(inequalities_table_data!AC150&gt;99, "&gt;99", IF(inequalities_table_data!AC150&lt;1, "&lt;1",inequalities_table_data!AC150 ))), "-")</f>
        <v>10.735511779785156</v>
      </c>
    </row>
    <row r="153" x14ac:dyDescent="0.25">
      <c r="A153" s="347" t="str">
        <f>inequalities_table_data!A151</f>
        <v>Tajikistan</v>
      </c>
      <c r="B153" s="348">
        <f>inequalities_table_data!B151</f>
        <v>2000</v>
      </c>
      <c r="C153" s="238" t="str">
        <f>inequalities_table_data!C151</f>
        <v>Richest</v>
      </c>
      <c r="D153" s="239">
        <f>IF(ISNUMBER(inequalities_table_data!D151), IF(inequalities_table_data!D151=-999,"NA",IF(inequalities_table_data!D151&gt;99, "&gt;99", IF(inequalities_table_data!D151&lt;1, "&lt;1",inequalities_table_data!D151 ))), "-")</f>
        <v>87.730790000000013</v>
      </c>
      <c r="E153" s="240">
        <f>IF(ISNUMBER(inequalities_table_data!E151), IF(inequalities_table_data!E151=-999,"NA",IF(inequalities_table_data!E151&gt;99, "&gt;99", IF(inequalities_table_data!E151&lt;1, "&lt;1",inequalities_table_data!E151 ))), "-")</f>
        <v>1.6072400000000002</v>
      </c>
      <c r="F153" s="240">
        <f>IF(ISNUMBER(inequalities_table_data!F151), IF(inequalities_table_data!F151=-999,"NA",IF(inequalities_table_data!F151&gt;99, "&gt;99", IF(inequalities_table_data!F151&lt;1, "&lt;1",inequalities_table_data!F151 ))), "-")</f>
        <v>1.2774100000000002</v>
      </c>
      <c r="G153" s="240">
        <f>IF(ISNUMBER(inequalities_table_data!G151), IF(inequalities_table_data!G151=-999,"NA",IF(inequalities_table_data!G151&gt;99, "&gt;99", IF(inequalities_table_data!G151&lt;1, "&lt;1",inequalities_table_data!G151 ))), "-")</f>
        <v>9.3845600000000005</v>
      </c>
      <c r="H153" s="241">
        <f>IF(ISNUMBER(inequalities_table_data!H151), IF(inequalities_table_data!H151=-999,"NA",IF(inequalities_table_data!H151&gt;99, "&gt;99", IF(inequalities_table_data!H151&lt;1, "&lt;1",inequalities_table_data!H151 ))), "-")</f>
        <v>93.915320000000008</v>
      </c>
      <c r="I153" s="240">
        <f>IF(ISNUMBER(inequalities_table_data!I151), IF(inequalities_table_data!I151=-999,"NA",IF(inequalities_table_data!I151&gt;99, "&gt;99", IF(inequalities_table_data!I151&lt;1, "&lt;1",inequalities_table_data!I151 ))), "-")</f>
        <v>2.5669700000000004</v>
      </c>
      <c r="J153" s="240">
        <f>IF(ISNUMBER(inequalities_table_data!J151), IF(inequalities_table_data!J151=-999,"NA",IF(inequalities_table_data!J151&gt;99, "&gt;99", IF(inequalities_table_data!J151&lt;1, "&lt;1",inequalities_table_data!J151 ))), "-")</f>
        <v>1.7776900000000002</v>
      </c>
      <c r="K153" s="240">
        <f>IF(ISNUMBER(inequalities_table_data!K151), IF(inequalities_table_data!K151=-999,"NA",IF(inequalities_table_data!K151&gt;99, "&gt;99", IF(inequalities_table_data!K151&lt;1, "&lt;1",inequalities_table_data!K151 ))), "-")</f>
        <v>1.7400100000000001</v>
      </c>
      <c r="L153" s="242" t="str">
        <f>IF(ISNUMBER(inequalities_table_data!L151), IF(inequalities_table_data!L151=-999,"NA",IF(inequalities_table_data!L151&gt;99, "&gt;99", IF(inequalities_table_data!L151&lt;1, "&lt;1",inequalities_table_data!L151 ))), "-")</f>
        <v>-</v>
      </c>
      <c r="M153" s="240" t="str">
        <f>IF(ISNUMBER(inequalities_table_data!M151), IF(inequalities_table_data!M151=-999,"NA",IF(inequalities_table_data!M151&gt;99, "&gt;99", IF(inequalities_table_data!M151&lt;1, "&lt;1",inequalities_table_data!M151 ))), "-")</f>
        <v>-</v>
      </c>
      <c r="N153" s="240" t="str">
        <f>IF(ISNUMBER(inequalities_table_data!N151), IF(inequalities_table_data!N151=-999,"NA",IF(inequalities_table_data!N151&gt;99, "&gt;99", IF(inequalities_table_data!N151&lt;1, "&lt;1",inequalities_table_data!N151 ))), "-")</f>
        <v>-</v>
      </c>
      <c r="P153" s="347" t="str">
        <f>inequalities_table_data!P151</f>
        <v>Tajikistan</v>
      </c>
      <c r="Q153" s="348">
        <f>inequalities_table_data!Q151</f>
        <v>2017</v>
      </c>
      <c r="R153" s="238" t="str">
        <f>inequalities_table_data!R151</f>
        <v>Richest</v>
      </c>
      <c r="S153" s="239">
        <f>IF(ISNUMBER(inequalities_table_data!S151), IF(inequalities_table_data!S151=-999,"NA",IF(inequalities_table_data!S151&gt;99, "&gt;99", IF(inequalities_table_data!S151&lt;1, "&lt;1",inequalities_table_data!S151 ))), "-")</f>
        <v>95.553810000000013</v>
      </c>
      <c r="T153" s="240">
        <f>IF(ISNUMBER(inequalities_table_data!T151), IF(inequalities_table_data!T151=-999,"NA",IF(inequalities_table_data!T151&gt;99, "&gt;99", IF(inequalities_table_data!T151&lt;1, "&lt;1",inequalities_table_data!T151 ))), "-")</f>
        <v>1.7505600000000001</v>
      </c>
      <c r="U153" s="240">
        <f>IF(ISNUMBER(inequalities_table_data!U151), IF(inequalities_table_data!U151=-999,"NA",IF(inequalities_table_data!U151&gt;99, "&gt;99", IF(inequalities_table_data!U151&lt;1, "&lt;1",inequalities_table_data!U151 ))), "-")</f>
        <v>1.16673</v>
      </c>
      <c r="V153" s="240">
        <f>IF(ISNUMBER(inequalities_table_data!V151), IF(inequalities_table_data!V151=-999,"NA",IF(inequalities_table_data!V151&gt;99, "&gt;99", IF(inequalities_table_data!V151&lt;1, "&lt;1",inequalities_table_data!V151 ))), "-")</f>
        <v>1.5289000000000001</v>
      </c>
      <c r="W153" s="241">
        <f>IF(ISNUMBER(inequalities_table_data!W151), IF(inequalities_table_data!W151=-999,"NA",IF(inequalities_table_data!W151&gt;99, "&gt;99", IF(inequalities_table_data!W151&lt;1, "&lt;1",inequalities_table_data!W151 ))), "-")</f>
        <v>96.349800000000002</v>
      </c>
      <c r="X153" s="240">
        <f>IF(ISNUMBER(inequalities_table_data!X151), IF(inequalities_table_data!X151=-999,"NA",IF(inequalities_table_data!X151&gt;99, "&gt;99", IF(inequalities_table_data!X151&lt;1, "&lt;1",inequalities_table_data!X151 ))), "-")</f>
        <v>2.6335100000000002</v>
      </c>
      <c r="Y153" s="240">
        <f>IF(ISNUMBER(inequalities_table_data!Y151), IF(inequalities_table_data!Y151=-999,"NA",IF(inequalities_table_data!Y151&gt;99, "&gt;99", IF(inequalities_table_data!Y151&lt;1, "&lt;1",inequalities_table_data!Y151 ))), "-")</f>
        <v>1.0166900000000001</v>
      </c>
      <c r="Z153" s="240" t="str">
        <f>IF(ISNUMBER(inequalities_table_data!Z151), IF(inequalities_table_data!Z151=-999,"NA",IF(inequalities_table_data!Z151&gt;99, "&gt;99", IF(inequalities_table_data!Z151&lt;1, "&lt;1",inequalities_table_data!Z151 ))), "-")</f>
        <v>&lt;1</v>
      </c>
      <c r="AA153" s="242">
        <f>IF(ISNUMBER(inequalities_table_data!AA151), IF(inequalities_table_data!AA151=-999,"NA",IF(inequalities_table_data!AA151&gt;99, "&gt;99", IF(inequalities_table_data!AA151&lt;1, "&lt;1",inequalities_table_data!AA151 ))), "-")</f>
        <v>87.286880493164063</v>
      </c>
      <c r="AB153" s="240">
        <f>IF(ISNUMBER(inequalities_table_data!AB151), IF(inequalities_table_data!AB151=-999,"NA",IF(inequalities_table_data!AB151&gt;99, "&gt;99", IF(inequalities_table_data!AB151&lt;1, "&lt;1",inequalities_table_data!AB151 ))), "-")</f>
        <v>11.081474304199219</v>
      </c>
      <c r="AC153" s="240">
        <f>IF(ISNUMBER(inequalities_table_data!AC151), IF(inequalities_table_data!AC151=-999,"NA",IF(inequalities_table_data!AC151&gt;99, "&gt;99", IF(inequalities_table_data!AC151&lt;1, "&lt;1",inequalities_table_data!AC151 ))), "-")</f>
        <v>1.6316483020782471</v>
      </c>
    </row>
    <row r="154" x14ac:dyDescent="0.25">
      <c r="A154" s="347" t="str">
        <f>inequalities_table_data!A152</f>
        <v>Thailand</v>
      </c>
      <c r="B154" s="348">
        <f>inequalities_table_data!B152</f>
        <v>2000</v>
      </c>
      <c r="C154" s="238" t="str">
        <f>inequalities_table_data!C152</f>
        <v>Poorest</v>
      </c>
      <c r="D154" s="239">
        <f>IF(ISNUMBER(inequalities_table_data!D152), IF(inequalities_table_data!D152=-999,"NA",IF(inequalities_table_data!D152&gt;99, "&gt;99", IF(inequalities_table_data!D152&lt;1, "&lt;1",inequalities_table_data!D152 ))), "-")</f>
        <v>90.535300000000007</v>
      </c>
      <c r="E154" s="240" t="str">
        <f>IF(ISNUMBER(inequalities_table_data!E152), IF(inequalities_table_data!E152=-999,"NA",IF(inequalities_table_data!E152&gt;99, "&gt;99", IF(inequalities_table_data!E152&lt;1, "&lt;1",inequalities_table_data!E152 ))), "-")</f>
        <v>&lt;1</v>
      </c>
      <c r="F154" s="240">
        <f>IF(ISNUMBER(inequalities_table_data!F152), IF(inequalities_table_data!F152=-999,"NA",IF(inequalities_table_data!F152&gt;99, "&gt;99", IF(inequalities_table_data!F152&lt;1, "&lt;1",inequalities_table_data!F152 ))), "-")</f>
        <v>8.1892600000000009</v>
      </c>
      <c r="G154" s="240">
        <f>IF(ISNUMBER(inequalities_table_data!G152), IF(inequalities_table_data!G152=-999,"NA",IF(inequalities_table_data!G152&gt;99, "&gt;99", IF(inequalities_table_data!G152&lt;1, "&lt;1",inequalities_table_data!G152 ))), "-")</f>
        <v>1.0197400000000001</v>
      </c>
      <c r="H154" s="241">
        <f>IF(ISNUMBER(inequalities_table_data!H152), IF(inequalities_table_data!H152=-999,"NA",IF(inequalities_table_data!H152&gt;99, "&gt;99", IF(inequalities_table_data!H152&lt;1, "&lt;1",inequalities_table_data!H152 ))), "-")</f>
        <v>92.170190000000005</v>
      </c>
      <c r="I154" s="240">
        <f>IF(ISNUMBER(inequalities_table_data!I152), IF(inequalities_table_data!I152=-999,"NA",IF(inequalities_table_data!I152&gt;99, "&gt;99", IF(inequalities_table_data!I152&lt;1, "&lt;1",inequalities_table_data!I152 ))), "-")</f>
        <v>4.8769500000000008</v>
      </c>
      <c r="J154" s="240" t="str">
        <f>IF(ISNUMBER(inequalities_table_data!J152), IF(inequalities_table_data!J152=-999,"NA",IF(inequalities_table_data!J152&gt;99, "&gt;99", IF(inequalities_table_data!J152&lt;1, "&lt;1",inequalities_table_data!J152 ))), "-")</f>
        <v>&lt;1</v>
      </c>
      <c r="K154" s="240">
        <f>IF(ISNUMBER(inequalities_table_data!K152), IF(inequalities_table_data!K152=-999,"NA",IF(inequalities_table_data!K152&gt;99, "&gt;99", IF(inequalities_table_data!K152&lt;1, "&lt;1",inequalities_table_data!K152 ))), "-")</f>
        <v>2.5535000000000001</v>
      </c>
      <c r="L154" s="242" t="str">
        <f>IF(ISNUMBER(inequalities_table_data!L152), IF(inequalities_table_data!L152=-999,"NA",IF(inequalities_table_data!L152&gt;99, "&gt;99", IF(inequalities_table_data!L152&lt;1, "&lt;1",inequalities_table_data!L152 ))), "-")</f>
        <v>-</v>
      </c>
      <c r="M154" s="240" t="str">
        <f>IF(ISNUMBER(inequalities_table_data!M152), IF(inequalities_table_data!M152=-999,"NA",IF(inequalities_table_data!M152&gt;99, "&gt;99", IF(inequalities_table_data!M152&lt;1, "&lt;1",inequalities_table_data!M152 ))), "-")</f>
        <v>-</v>
      </c>
      <c r="N154" s="240" t="str">
        <f>IF(ISNUMBER(inequalities_table_data!N152), IF(inequalities_table_data!N152=-999,"NA",IF(inequalities_table_data!N152&gt;99, "&gt;99", IF(inequalities_table_data!N152&lt;1, "&lt;1",inequalities_table_data!N152 ))), "-")</f>
        <v>-</v>
      </c>
      <c r="P154" s="347" t="str">
        <f>inequalities_table_data!P152</f>
        <v>Thailand</v>
      </c>
      <c r="Q154" s="348">
        <f>inequalities_table_data!Q152</f>
        <v>2017</v>
      </c>
      <c r="R154" s="238" t="str">
        <f>inequalities_table_data!R152</f>
        <v>Poorest</v>
      </c>
      <c r="S154" s="239">
        <f>IF(ISNUMBER(inequalities_table_data!S152), IF(inequalities_table_data!S152=-999,"NA",IF(inequalities_table_data!S152&gt;99, "&gt;99", IF(inequalities_table_data!S152&lt;1, "&lt;1",inequalities_table_data!S152 ))), "-")</f>
        <v>97.681360000000012</v>
      </c>
      <c r="T154" s="240" t="str">
        <f>IF(ISNUMBER(inequalities_table_data!T152), IF(inequalities_table_data!T152=-999,"NA",IF(inequalities_table_data!T152&gt;99, "&gt;99", IF(inequalities_table_data!T152&lt;1, "&lt;1",inequalities_table_data!T152 ))), "-")</f>
        <v>&lt;1</v>
      </c>
      <c r="U154" s="240" t="str">
        <f>IF(ISNUMBER(inequalities_table_data!U152), IF(inequalities_table_data!U152=-999,"NA",IF(inequalities_table_data!U152&gt;99, "&gt;99", IF(inequalities_table_data!U152&lt;1, "&lt;1",inequalities_table_data!U152 ))), "-")</f>
        <v>&lt;1</v>
      </c>
      <c r="V154" s="240">
        <f>IF(ISNUMBER(inequalities_table_data!V152), IF(inequalities_table_data!V152=-999,"NA",IF(inequalities_table_data!V152&gt;99, "&gt;99", IF(inequalities_table_data!V152&lt;1, "&lt;1",inequalities_table_data!V152 ))), "-")</f>
        <v>2.0427600000000004</v>
      </c>
      <c r="W154" s="241">
        <f>IF(ISNUMBER(inequalities_table_data!W152), IF(inequalities_table_data!W152=-999,"NA",IF(inequalities_table_data!W152&gt;99, "&gt;99", IF(inequalities_table_data!W152&lt;1, "&lt;1",inequalities_table_data!W152 ))), "-")</f>
        <v>93.69935000000001</v>
      </c>
      <c r="X154" s="240">
        <f>IF(ISNUMBER(inequalities_table_data!X152), IF(inequalities_table_data!X152=-999,"NA",IF(inequalities_table_data!X152&gt;99, "&gt;99", IF(inequalities_table_data!X152&lt;1, "&lt;1",inequalities_table_data!X152 ))), "-")</f>
        <v>4.9578600000000002</v>
      </c>
      <c r="Y154" s="240" t="str">
        <f>IF(ISNUMBER(inequalities_table_data!Y152), IF(inequalities_table_data!Y152=-999,"NA",IF(inequalities_table_data!Y152&gt;99, "&gt;99", IF(inequalities_table_data!Y152&lt;1, "&lt;1",inequalities_table_data!Y152 ))), "-")</f>
        <v>&lt;1</v>
      </c>
      <c r="Z154" s="240" t="str">
        <f>IF(ISNUMBER(inequalities_table_data!Z152), IF(inequalities_table_data!Z152=-999,"NA",IF(inequalities_table_data!Z152&gt;99, "&gt;99", IF(inequalities_table_data!Z152&lt;1, "&lt;1",inequalities_table_data!Z152 ))), "-")</f>
        <v>&lt;1</v>
      </c>
      <c r="AA154" s="242">
        <f>IF(ISNUMBER(inequalities_table_data!AA152), IF(inequalities_table_data!AA152=-999,"NA",IF(inequalities_table_data!AA152&gt;99, "&gt;99", IF(inequalities_table_data!AA152&lt;1, "&lt;1",inequalities_table_data!AA152 ))), "-")</f>
        <v>72.315658569335938</v>
      </c>
      <c r="AB154" s="240">
        <f>IF(ISNUMBER(inequalities_table_data!AB152), IF(inequalities_table_data!AB152=-999,"NA",IF(inequalities_table_data!AB152&gt;99, "&gt;99", IF(inequalities_table_data!AB152&lt;1, "&lt;1",inequalities_table_data!AB152 ))), "-")</f>
        <v>19.515544891357422</v>
      </c>
      <c r="AC154" s="240">
        <f>IF(ISNUMBER(inequalities_table_data!AC152), IF(inequalities_table_data!AC152=-999,"NA",IF(inequalities_table_data!AC152&gt;99, "&gt;99", IF(inequalities_table_data!AC152&lt;1, "&lt;1",inequalities_table_data!AC152 ))), "-")</f>
        <v>8.1687946319580078</v>
      </c>
    </row>
    <row r="155" x14ac:dyDescent="0.25">
      <c r="A155" s="347" t="str">
        <f>inequalities_table_data!A153</f>
        <v>Thailand</v>
      </c>
      <c r="B155" s="348">
        <f>inequalities_table_data!B153</f>
        <v>2000</v>
      </c>
      <c r="C155" s="238" t="str">
        <f>inequalities_table_data!C153</f>
        <v>Richest</v>
      </c>
      <c r="D155" s="239" t="str">
        <f>IF(ISNUMBER(inequalities_table_data!D153), IF(inequalities_table_data!D153=-999,"NA",IF(inequalities_table_data!D153&gt;99, "&gt;99", IF(inequalities_table_data!D153&lt;1, "&lt;1",inequalities_table_data!D153 ))), "-")</f>
        <v>&gt;99</v>
      </c>
      <c r="E155" s="240" t="str">
        <f>IF(ISNUMBER(inequalities_table_data!E153), IF(inequalities_table_data!E153=-999,"NA",IF(inequalities_table_data!E153&gt;99, "&gt;99", IF(inequalities_table_data!E153&lt;1, "&lt;1",inequalities_table_data!E153 ))), "-")</f>
        <v>&lt;1</v>
      </c>
      <c r="F155" s="240" t="str">
        <f>IF(ISNUMBER(inequalities_table_data!F153), IF(inequalities_table_data!F153=-999,"NA",IF(inequalities_table_data!F153&gt;99, "&gt;99", IF(inequalities_table_data!F153&lt;1, "&lt;1",inequalities_table_data!F153 ))), "-")</f>
        <v>&lt;1</v>
      </c>
      <c r="G155" s="240" t="str">
        <f>IF(ISNUMBER(inequalities_table_data!G153), IF(inequalities_table_data!G153=-999,"NA",IF(inequalities_table_data!G153&gt;99, "&gt;99", IF(inequalities_table_data!G153&lt;1, "&lt;1",inequalities_table_data!G153 ))), "-")</f>
        <v>&lt;1</v>
      </c>
      <c r="H155" s="241" t="str">
        <f>IF(ISNUMBER(inequalities_table_data!H153), IF(inequalities_table_data!H153=-999,"NA",IF(inequalities_table_data!H153&gt;99, "&gt;99", IF(inequalities_table_data!H153&lt;1, "&lt;1",inequalities_table_data!H153 ))), "-")</f>
        <v>&gt;99</v>
      </c>
      <c r="I155" s="240" t="str">
        <f>IF(ISNUMBER(inequalities_table_data!I153), IF(inequalities_table_data!I153=-999,"NA",IF(inequalities_table_data!I153&gt;99, "&gt;99", IF(inequalities_table_data!I153&lt;1, "&lt;1",inequalities_table_data!I153 ))), "-")</f>
        <v>&lt;1</v>
      </c>
      <c r="J155" s="240" t="str">
        <f>IF(ISNUMBER(inequalities_table_data!J153), IF(inequalities_table_data!J153=-999,"NA",IF(inequalities_table_data!J153&gt;99, "&gt;99", IF(inequalities_table_data!J153&lt;1, "&lt;1",inequalities_table_data!J153 ))), "-")</f>
        <v>&lt;1</v>
      </c>
      <c r="K155" s="240" t="str">
        <f>IF(ISNUMBER(inequalities_table_data!K153), IF(inequalities_table_data!K153=-999,"NA",IF(inequalities_table_data!K153&gt;99, "&gt;99", IF(inequalities_table_data!K153&lt;1, "&lt;1",inequalities_table_data!K153 ))), "-")</f>
        <v>&lt;1</v>
      </c>
      <c r="L155" s="242" t="str">
        <f>IF(ISNUMBER(inequalities_table_data!L153), IF(inequalities_table_data!L153=-999,"NA",IF(inequalities_table_data!L153&gt;99, "&gt;99", IF(inequalities_table_data!L153&lt;1, "&lt;1",inequalities_table_data!L153 ))), "-")</f>
        <v>-</v>
      </c>
      <c r="M155" s="240" t="str">
        <f>IF(ISNUMBER(inequalities_table_data!M153), IF(inequalities_table_data!M153=-999,"NA",IF(inequalities_table_data!M153&gt;99, "&gt;99", IF(inequalities_table_data!M153&lt;1, "&lt;1",inequalities_table_data!M153 ))), "-")</f>
        <v>-</v>
      </c>
      <c r="N155" s="240" t="str">
        <f>IF(ISNUMBER(inequalities_table_data!N153), IF(inequalities_table_data!N153=-999,"NA",IF(inequalities_table_data!N153&gt;99, "&gt;99", IF(inequalities_table_data!N153&lt;1, "&lt;1",inequalities_table_data!N153 ))), "-")</f>
        <v>-</v>
      </c>
      <c r="P155" s="347" t="str">
        <f>inequalities_table_data!P153</f>
        <v>Thailand</v>
      </c>
      <c r="Q155" s="348">
        <f>inequalities_table_data!Q153</f>
        <v>2017</v>
      </c>
      <c r="R155" s="238" t="str">
        <f>inequalities_table_data!R153</f>
        <v>Richest</v>
      </c>
      <c r="S155" s="239" t="str">
        <f>IF(ISNUMBER(inequalities_table_data!S153), IF(inequalities_table_data!S153=-999,"NA",IF(inequalities_table_data!S153&gt;99, "&gt;99", IF(inequalities_table_data!S153&lt;1, "&lt;1",inequalities_table_data!S153 ))), "-")</f>
        <v>&gt;99</v>
      </c>
      <c r="T155" s="240" t="str">
        <f>IF(ISNUMBER(inequalities_table_data!T153), IF(inequalities_table_data!T153=-999,"NA",IF(inequalities_table_data!T153&gt;99, "&gt;99", IF(inequalities_table_data!T153&lt;1, "&lt;1",inequalities_table_data!T153 ))), "-")</f>
        <v>&lt;1</v>
      </c>
      <c r="U155" s="240" t="str">
        <f>IF(ISNUMBER(inequalities_table_data!U153), IF(inequalities_table_data!U153=-999,"NA",IF(inequalities_table_data!U153&gt;99, "&gt;99", IF(inequalities_table_data!U153&lt;1, "&lt;1",inequalities_table_data!U153 ))), "-")</f>
        <v>&lt;1</v>
      </c>
      <c r="V155" s="240" t="str">
        <f>IF(ISNUMBER(inequalities_table_data!V153), IF(inequalities_table_data!V153=-999,"NA",IF(inequalities_table_data!V153&gt;99, "&gt;99", IF(inequalities_table_data!V153&lt;1, "&lt;1",inequalities_table_data!V153 ))), "-")</f>
        <v>&lt;1</v>
      </c>
      <c r="W155" s="241" t="str">
        <f>IF(ISNUMBER(inequalities_table_data!W153), IF(inequalities_table_data!W153=-999,"NA",IF(inequalities_table_data!W153&gt;99, "&gt;99", IF(inequalities_table_data!W153&lt;1, "&lt;1",inequalities_table_data!W153 ))), "-")</f>
        <v>&gt;99</v>
      </c>
      <c r="X155" s="240" t="str">
        <f>IF(ISNUMBER(inequalities_table_data!X153), IF(inequalities_table_data!X153=-999,"NA",IF(inequalities_table_data!X153&gt;99, "&gt;99", IF(inequalities_table_data!X153&lt;1, "&lt;1",inequalities_table_data!X153 ))), "-")</f>
        <v>&lt;1</v>
      </c>
      <c r="Y155" s="240" t="str">
        <f>IF(ISNUMBER(inequalities_table_data!Y153), IF(inequalities_table_data!Y153=-999,"NA",IF(inequalities_table_data!Y153&gt;99, "&gt;99", IF(inequalities_table_data!Y153&lt;1, "&lt;1",inequalities_table_data!Y153 ))), "-")</f>
        <v>&lt;1</v>
      </c>
      <c r="Z155" s="240" t="str">
        <f>IF(ISNUMBER(inequalities_table_data!Z153), IF(inequalities_table_data!Z153=-999,"NA",IF(inequalities_table_data!Z153&gt;99, "&gt;99", IF(inequalities_table_data!Z153&lt;1, "&lt;1",inequalities_table_data!Z153 ))), "-")</f>
        <v>&lt;1</v>
      </c>
      <c r="AA155" s="242">
        <f>IF(ISNUMBER(inequalities_table_data!AA153), IF(inequalities_table_data!AA153=-999,"NA",IF(inequalities_table_data!AA153&gt;99, "&gt;99", IF(inequalities_table_data!AA153&lt;1, "&lt;1",inequalities_table_data!AA153 ))), "-")</f>
        <v>89.277915954589844</v>
      </c>
      <c r="AB155" s="240">
        <f>IF(ISNUMBER(inequalities_table_data!AB153), IF(inequalities_table_data!AB153=-999,"NA",IF(inequalities_table_data!AB153&gt;99, "&gt;99", IF(inequalities_table_data!AB153&lt;1, "&lt;1",inequalities_table_data!AB153 ))), "-")</f>
        <v>3.1173601150512695</v>
      </c>
      <c r="AC155" s="240">
        <f>IF(ISNUMBER(inequalities_table_data!AC153), IF(inequalities_table_data!AC153=-999,"NA",IF(inequalities_table_data!AC153&gt;99, "&gt;99", IF(inequalities_table_data!AC153&lt;1, "&lt;1",inequalities_table_data!AC153 ))), "-")</f>
        <v>7.6047244071960449</v>
      </c>
    </row>
    <row r="156" x14ac:dyDescent="0.25">
      <c r="A156" s="347" t="str">
        <f>inequalities_table_data!A154</f>
        <v>Togo</v>
      </c>
      <c r="B156" s="348">
        <f>inequalities_table_data!B154</f>
        <v>2000</v>
      </c>
      <c r="C156" s="238" t="str">
        <f>inequalities_table_data!C154</f>
        <v>Poorest</v>
      </c>
      <c r="D156" s="239">
        <f>IF(ISNUMBER(inequalities_table_data!D154), IF(inequalities_table_data!D154=-999,"NA",IF(inequalities_table_data!D154&gt;99, "&gt;99", IF(inequalities_table_data!D154&lt;1, "&lt;1",inequalities_table_data!D154 ))), "-")</f>
        <v>21.03256</v>
      </c>
      <c r="E156" s="240">
        <f>IF(ISNUMBER(inequalities_table_data!E154), IF(inequalities_table_data!E154=-999,"NA",IF(inequalities_table_data!E154&gt;99, "&gt;99", IF(inequalities_table_data!E154&lt;1, "&lt;1",inequalities_table_data!E154 ))), "-")</f>
        <v>3.7698700000000005</v>
      </c>
      <c r="F156" s="240">
        <f>IF(ISNUMBER(inequalities_table_data!F154), IF(inequalities_table_data!F154=-999,"NA",IF(inequalities_table_data!F154&gt;99, "&gt;99", IF(inequalities_table_data!F154&lt;1, "&lt;1",inequalities_table_data!F154 ))), "-")</f>
        <v>33.875570000000003</v>
      </c>
      <c r="G156" s="240">
        <f>IF(ISNUMBER(inequalities_table_data!G154), IF(inequalities_table_data!G154=-999,"NA",IF(inequalities_table_data!G154&gt;99, "&gt;99", IF(inequalities_table_data!G154&lt;1, "&lt;1",inequalities_table_data!G154 ))), "-")</f>
        <v>41.322000000000003</v>
      </c>
      <c r="H156" s="241" t="str">
        <f>IF(ISNUMBER(inequalities_table_data!H154), IF(inequalities_table_data!H154=-999,"NA",IF(inequalities_table_data!H154&gt;99, "&gt;99", IF(inequalities_table_data!H154&lt;1, "&lt;1",inequalities_table_data!H154 ))), "-")</f>
        <v>&lt;1</v>
      </c>
      <c r="I156" s="240">
        <f>IF(ISNUMBER(inequalities_table_data!I154), IF(inequalities_table_data!I154=-999,"NA",IF(inequalities_table_data!I154&gt;99, "&gt;99", IF(inequalities_table_data!I154&lt;1, "&lt;1",inequalities_table_data!I154 ))), "-")</f>
        <v>1.7082300000000001</v>
      </c>
      <c r="J156" s="240">
        <f>IF(ISNUMBER(inequalities_table_data!J154), IF(inequalities_table_data!J154=-999,"NA",IF(inequalities_table_data!J154&gt;99, "&gt;99", IF(inequalities_table_data!J154&lt;1, "&lt;1",inequalities_table_data!J154 ))), "-")</f>
        <v>10.978430000000001</v>
      </c>
      <c r="K156" s="240">
        <f>IF(ISNUMBER(inequalities_table_data!K154), IF(inequalities_table_data!K154=-999,"NA",IF(inequalities_table_data!K154&gt;99, "&gt;99", IF(inequalities_table_data!K154&lt;1, "&lt;1",inequalities_table_data!K154 ))), "-")</f>
        <v>86.344170000000005</v>
      </c>
      <c r="L156" s="242" t="str">
        <f>IF(ISNUMBER(inequalities_table_data!L154), IF(inequalities_table_data!L154=-999,"NA",IF(inequalities_table_data!L154&gt;99, "&gt;99", IF(inequalities_table_data!L154&lt;1, "&lt;1",inequalities_table_data!L154 ))), "-")</f>
        <v>-</v>
      </c>
      <c r="M156" s="240" t="str">
        <f>IF(ISNUMBER(inequalities_table_data!M154), IF(inequalities_table_data!M154=-999,"NA",IF(inequalities_table_data!M154&gt;99, "&gt;99", IF(inequalities_table_data!M154&lt;1, "&lt;1",inequalities_table_data!M154 ))), "-")</f>
        <v>-</v>
      </c>
      <c r="N156" s="240" t="str">
        <f>IF(ISNUMBER(inequalities_table_data!N154), IF(inequalities_table_data!N154=-999,"NA",IF(inequalities_table_data!N154&gt;99, "&gt;99", IF(inequalities_table_data!N154&lt;1, "&lt;1",inequalities_table_data!N154 ))), "-")</f>
        <v>-</v>
      </c>
      <c r="P156" s="347" t="str">
        <f>inequalities_table_data!P154</f>
        <v>Togo</v>
      </c>
      <c r="Q156" s="348">
        <f>inequalities_table_data!Q154</f>
        <v>2017</v>
      </c>
      <c r="R156" s="238" t="str">
        <f>inequalities_table_data!R154</f>
        <v>Poorest</v>
      </c>
      <c r="S156" s="239">
        <f>IF(ISNUMBER(inequalities_table_data!S154), IF(inequalities_table_data!S154=-999,"NA",IF(inequalities_table_data!S154&gt;99, "&gt;99", IF(inequalities_table_data!S154&lt;1, "&lt;1",inequalities_table_data!S154 ))), "-")</f>
        <v>33.669200000000004</v>
      </c>
      <c r="T156" s="240">
        <f>IF(ISNUMBER(inequalities_table_data!T154), IF(inequalities_table_data!T154=-999,"NA",IF(inequalities_table_data!T154&gt;99, "&gt;99", IF(inequalities_table_data!T154&lt;1, "&lt;1",inequalities_table_data!T154 ))), "-")</f>
        <v>6.0348600000000001</v>
      </c>
      <c r="U156" s="240">
        <f>IF(ISNUMBER(inequalities_table_data!U154), IF(inequalities_table_data!U154=-999,"NA",IF(inequalities_table_data!U154&gt;99, "&gt;99", IF(inequalities_table_data!U154&lt;1, "&lt;1",inequalities_table_data!U154 ))), "-")</f>
        <v>27.542340000000003</v>
      </c>
      <c r="V156" s="240">
        <f>IF(ISNUMBER(inequalities_table_data!V154), IF(inequalities_table_data!V154=-999,"NA",IF(inequalities_table_data!V154&gt;99, "&gt;99", IF(inequalities_table_data!V154&lt;1, "&lt;1",inequalities_table_data!V154 ))), "-")</f>
        <v>32.753600000000006</v>
      </c>
      <c r="W156" s="241">
        <f>IF(ISNUMBER(inequalities_table_data!W154), IF(inequalities_table_data!W154=-999,"NA",IF(inequalities_table_data!W154&gt;99, "&gt;99", IF(inequalities_table_data!W154&lt;1, "&lt;1",inequalities_table_data!W154 ))), "-")</f>
        <v>2.7605000000000004</v>
      </c>
      <c r="X156" s="240">
        <f>IF(ISNUMBER(inequalities_table_data!X154), IF(inequalities_table_data!X154=-999,"NA",IF(inequalities_table_data!X154&gt;99, "&gt;99", IF(inequalities_table_data!X154&lt;1, "&lt;1",inequalities_table_data!X154 ))), "-")</f>
        <v>4.8655800000000005</v>
      </c>
      <c r="Y156" s="240">
        <f>IF(ISNUMBER(inequalities_table_data!Y154), IF(inequalities_table_data!Y154=-999,"NA",IF(inequalities_table_data!Y154&gt;99, "&gt;99", IF(inequalities_table_data!Y154&lt;1, "&lt;1",inequalities_table_data!Y154 ))), "-")</f>
        <v>8.7390500000000007</v>
      </c>
      <c r="Z156" s="240">
        <f>IF(ISNUMBER(inequalities_table_data!Z154), IF(inequalities_table_data!Z154=-999,"NA",IF(inequalities_table_data!Z154&gt;99, "&gt;99", IF(inequalities_table_data!Z154&lt;1, "&lt;1",inequalities_table_data!Z154 ))), "-")</f>
        <v>83.634870000000006</v>
      </c>
      <c r="AA156" s="242" t="str">
        <f>IF(ISNUMBER(inequalities_table_data!AA154), IF(inequalities_table_data!AA154=-999,"NA",IF(inequalities_table_data!AA154&gt;99, "&gt;99", IF(inequalities_table_data!AA154&lt;1, "&lt;1",inequalities_table_data!AA154 ))), "-")</f>
        <v>-</v>
      </c>
      <c r="AB156" s="240" t="str">
        <f>IF(ISNUMBER(inequalities_table_data!AB154), IF(inequalities_table_data!AB154=-999,"NA",IF(inequalities_table_data!AB154&gt;99, "&gt;99", IF(inequalities_table_data!AB154&lt;1, "&lt;1",inequalities_table_data!AB154 ))), "-")</f>
        <v>-</v>
      </c>
      <c r="AC156" s="240" t="str">
        <f>IF(ISNUMBER(inequalities_table_data!AC154), IF(inequalities_table_data!AC154=-999,"NA",IF(inequalities_table_data!AC154&gt;99, "&gt;99", IF(inequalities_table_data!AC154&lt;1, "&lt;1",inequalities_table_data!AC154 ))), "-")</f>
        <v>-</v>
      </c>
    </row>
    <row r="157" x14ac:dyDescent="0.25">
      <c r="A157" s="347" t="str">
        <f>inequalities_table_data!A155</f>
        <v>Togo</v>
      </c>
      <c r="B157" s="348">
        <f>inequalities_table_data!B155</f>
        <v>2000</v>
      </c>
      <c r="C157" s="238" t="str">
        <f>inequalities_table_data!C155</f>
        <v>Richest</v>
      </c>
      <c r="D157" s="239">
        <f>IF(ISNUMBER(inequalities_table_data!D155), IF(inequalities_table_data!D155=-999,"NA",IF(inequalities_table_data!D155&gt;99, "&gt;99", IF(inequalities_table_data!D155&lt;1, "&lt;1",inequalities_table_data!D155 ))), "-")</f>
        <v>82.34357</v>
      </c>
      <c r="E157" s="240">
        <f>IF(ISNUMBER(inequalities_table_data!E155), IF(inequalities_table_data!E155=-999,"NA",IF(inequalities_table_data!E155&gt;99, "&gt;99", IF(inequalities_table_data!E155&lt;1, "&lt;1",inequalities_table_data!E155 ))), "-")</f>
        <v>2.0144900000000003</v>
      </c>
      <c r="F157" s="240">
        <f>IF(ISNUMBER(inequalities_table_data!F155), IF(inequalities_table_data!F155=-999,"NA",IF(inequalities_table_data!F155&gt;99, "&gt;99", IF(inequalities_table_data!F155&lt;1, "&lt;1",inequalities_table_data!F155 ))), "-")</f>
        <v>14.621260000000001</v>
      </c>
      <c r="G157" s="240">
        <f>IF(ISNUMBER(inequalities_table_data!G155), IF(inequalities_table_data!G155=-999,"NA",IF(inequalities_table_data!G155&gt;99, "&gt;99", IF(inequalities_table_data!G155&lt;1, "&lt;1",inequalities_table_data!G155 ))), "-")</f>
        <v>1.02068</v>
      </c>
      <c r="H157" s="241">
        <f>IF(ISNUMBER(inequalities_table_data!H155), IF(inequalities_table_data!H155=-999,"NA",IF(inequalities_table_data!H155&gt;99, "&gt;99", IF(inequalities_table_data!H155&lt;1, "&lt;1",inequalities_table_data!H155 ))), "-")</f>
        <v>40.624450000000003</v>
      </c>
      <c r="I157" s="240">
        <f>IF(ISNUMBER(inequalities_table_data!I155), IF(inequalities_table_data!I155=-999,"NA",IF(inequalities_table_data!I155&gt;99, "&gt;99", IF(inequalities_table_data!I155&lt;1, "&lt;1",inequalities_table_data!I155 ))), "-")</f>
        <v>43.368450000000003</v>
      </c>
      <c r="J157" s="240">
        <f>IF(ISNUMBER(inequalities_table_data!J155), IF(inequalities_table_data!J155=-999,"NA",IF(inequalities_table_data!J155&gt;99, "&gt;99", IF(inequalities_table_data!J155&lt;1, "&lt;1",inequalities_table_data!J155 ))), "-")</f>
        <v>3.3480000000000003</v>
      </c>
      <c r="K157" s="240">
        <f>IF(ISNUMBER(inequalities_table_data!K155), IF(inequalities_table_data!K155=-999,"NA",IF(inequalities_table_data!K155&gt;99, "&gt;99", IF(inequalities_table_data!K155&lt;1, "&lt;1",inequalities_table_data!K155 ))), "-")</f>
        <v>12.6591</v>
      </c>
      <c r="L157" s="242" t="str">
        <f>IF(ISNUMBER(inequalities_table_data!L155), IF(inequalities_table_data!L155=-999,"NA",IF(inequalities_table_data!L155&gt;99, "&gt;99", IF(inequalities_table_data!L155&lt;1, "&lt;1",inequalities_table_data!L155 ))), "-")</f>
        <v>-</v>
      </c>
      <c r="M157" s="240" t="str">
        <f>IF(ISNUMBER(inequalities_table_data!M155), IF(inequalities_table_data!M155=-999,"NA",IF(inequalities_table_data!M155&gt;99, "&gt;99", IF(inequalities_table_data!M155&lt;1, "&lt;1",inequalities_table_data!M155 ))), "-")</f>
        <v>-</v>
      </c>
      <c r="N157" s="240" t="str">
        <f>IF(ISNUMBER(inequalities_table_data!N155), IF(inequalities_table_data!N155=-999,"NA",IF(inequalities_table_data!N155&gt;99, "&gt;99", IF(inequalities_table_data!N155&lt;1, "&lt;1",inequalities_table_data!N155 ))), "-")</f>
        <v>-</v>
      </c>
      <c r="P157" s="347" t="str">
        <f>inequalities_table_data!P155</f>
        <v>Togo</v>
      </c>
      <c r="Q157" s="348">
        <f>inequalities_table_data!Q155</f>
        <v>2017</v>
      </c>
      <c r="R157" s="238" t="str">
        <f>inequalities_table_data!R155</f>
        <v>Richest</v>
      </c>
      <c r="S157" s="239">
        <f>IF(ISNUMBER(inequalities_table_data!S155), IF(inequalities_table_data!S155=-999,"NA",IF(inequalities_table_data!S155&gt;99, "&gt;99", IF(inequalities_table_data!S155&lt;1, "&lt;1",inequalities_table_data!S155 ))), "-")</f>
        <v>95.326670000000007</v>
      </c>
      <c r="T157" s="240">
        <f>IF(ISNUMBER(inequalities_table_data!T155), IF(inequalities_table_data!T155=-999,"NA",IF(inequalities_table_data!T155&gt;99, "&gt;99", IF(inequalities_table_data!T155&lt;1, "&lt;1",inequalities_table_data!T155 ))), "-")</f>
        <v>2.3321100000000001</v>
      </c>
      <c r="U157" s="240">
        <f>IF(ISNUMBER(inequalities_table_data!U155), IF(inequalities_table_data!U155=-999,"NA",IF(inequalities_table_data!U155&gt;99, "&gt;99", IF(inequalities_table_data!U155&lt;1, "&lt;1",inequalities_table_data!U155 ))), "-")</f>
        <v>2.3412300000000004</v>
      </c>
      <c r="V157" s="240" t="str">
        <f>IF(ISNUMBER(inequalities_table_data!V155), IF(inequalities_table_data!V155=-999,"NA",IF(inequalities_table_data!V155&gt;99, "&gt;99", IF(inequalities_table_data!V155&lt;1, "&lt;1",inequalities_table_data!V155 ))), "-")</f>
        <v>&lt;1</v>
      </c>
      <c r="W157" s="241">
        <f>IF(ISNUMBER(inequalities_table_data!W155), IF(inequalities_table_data!W155=-999,"NA",IF(inequalities_table_data!W155&gt;99, "&gt;99", IF(inequalities_table_data!W155&lt;1, "&lt;1",inequalities_table_data!W155 ))), "-")</f>
        <v>44.153290000000005</v>
      </c>
      <c r="X157" s="240">
        <f>IF(ISNUMBER(inequalities_table_data!X155), IF(inequalities_table_data!X155=-999,"NA",IF(inequalities_table_data!X155&gt;99, "&gt;99", IF(inequalities_table_data!X155&lt;1, "&lt;1",inequalities_table_data!X155 ))), "-")</f>
        <v>47.135650000000005</v>
      </c>
      <c r="Y157" s="240">
        <f>IF(ISNUMBER(inequalities_table_data!Y155), IF(inequalities_table_data!Y155=-999,"NA",IF(inequalities_table_data!Y155&gt;99, "&gt;99", IF(inequalities_table_data!Y155&lt;1, "&lt;1",inequalities_table_data!Y155 ))), "-")</f>
        <v>6.1133000000000006</v>
      </c>
      <c r="Z157" s="240">
        <f>IF(ISNUMBER(inequalities_table_data!Z155), IF(inequalities_table_data!Z155=-999,"NA",IF(inequalities_table_data!Z155&gt;99, "&gt;99", IF(inequalities_table_data!Z155&lt;1, "&lt;1",inequalities_table_data!Z155 ))), "-")</f>
        <v>2.5977600000000001</v>
      </c>
      <c r="AA157" s="242" t="str">
        <f>IF(ISNUMBER(inequalities_table_data!AA155), IF(inequalities_table_data!AA155=-999,"NA",IF(inequalities_table_data!AA155&gt;99, "&gt;99", IF(inequalities_table_data!AA155&lt;1, "&lt;1",inequalities_table_data!AA155 ))), "-")</f>
        <v>-</v>
      </c>
      <c r="AB157" s="240" t="str">
        <f>IF(ISNUMBER(inequalities_table_data!AB155), IF(inequalities_table_data!AB155=-999,"NA",IF(inequalities_table_data!AB155&gt;99, "&gt;99", IF(inequalities_table_data!AB155&lt;1, "&lt;1",inequalities_table_data!AB155 ))), "-")</f>
        <v>-</v>
      </c>
      <c r="AC157" s="240" t="str">
        <f>IF(ISNUMBER(inequalities_table_data!AC155), IF(inequalities_table_data!AC155=-999,"NA",IF(inequalities_table_data!AC155&gt;99, "&gt;99", IF(inequalities_table_data!AC155&lt;1, "&lt;1",inequalities_table_data!AC155 ))), "-")</f>
        <v>-</v>
      </c>
    </row>
    <row r="158" x14ac:dyDescent="0.25">
      <c r="A158" s="347" t="str">
        <f>inequalities_table_data!A156</f>
        <v>Trinidad and Tobago</v>
      </c>
      <c r="B158" s="348">
        <f>inequalities_table_data!B156</f>
        <v>2000</v>
      </c>
      <c r="C158" s="238" t="str">
        <f>inequalities_table_data!C156</f>
        <v>Poorest</v>
      </c>
      <c r="D158" s="239">
        <f>IF(ISNUMBER(inequalities_table_data!D156), IF(inequalities_table_data!D156=-999,"NA",IF(inequalities_table_data!D156&gt;99, "&gt;99", IF(inequalities_table_data!D156&lt;1, "&lt;1",inequalities_table_data!D156 ))), "-")</f>
        <v>89.340320000000006</v>
      </c>
      <c r="E158" s="240">
        <f>IF(ISNUMBER(inequalities_table_data!E156), IF(inequalities_table_data!E156=-999,"NA",IF(inequalities_table_data!E156&gt;99, "&gt;99", IF(inequalities_table_data!E156&lt;1, "&lt;1",inequalities_table_data!E156 ))), "-")</f>
        <v>1.6992700000000001</v>
      </c>
      <c r="F158" s="240">
        <f>IF(ISNUMBER(inequalities_table_data!F156), IF(inequalities_table_data!F156=-999,"NA",IF(inequalities_table_data!F156&gt;99, "&gt;99", IF(inequalities_table_data!F156&lt;1, "&lt;1",inequalities_table_data!F156 ))), "-")</f>
        <v>7.1882300000000008</v>
      </c>
      <c r="G158" s="240">
        <f>IF(ISNUMBER(inequalities_table_data!G156), IF(inequalities_table_data!G156=-999,"NA",IF(inequalities_table_data!G156&gt;99, "&gt;99", IF(inequalities_table_data!G156&lt;1, "&lt;1",inequalities_table_data!G156 ))), "-")</f>
        <v>1.7721900000000002</v>
      </c>
      <c r="H158" s="241">
        <f>IF(ISNUMBER(inequalities_table_data!H156), IF(inequalities_table_data!H156=-999,"NA",IF(inequalities_table_data!H156&gt;99, "&gt;99", IF(inequalities_table_data!H156&lt;1, "&lt;1",inequalities_table_data!H156 ))), "-")</f>
        <v>81.384130000000013</v>
      </c>
      <c r="I158" s="240">
        <f>IF(ISNUMBER(inequalities_table_data!I156), IF(inequalities_table_data!I156=-999,"NA",IF(inequalities_table_data!I156&gt;99, "&gt;99", IF(inequalities_table_data!I156&lt;1, "&lt;1",inequalities_table_data!I156 ))), "-")</f>
        <v>12.37429</v>
      </c>
      <c r="J158" s="240">
        <f>IF(ISNUMBER(inequalities_table_data!J156), IF(inequalities_table_data!J156=-999,"NA",IF(inequalities_table_data!J156&gt;99, "&gt;99", IF(inequalities_table_data!J156&lt;1, "&lt;1",inequalities_table_data!J156 ))), "-")</f>
        <v>5.9402500000000007</v>
      </c>
      <c r="K158" s="240" t="str">
        <f>IF(ISNUMBER(inequalities_table_data!K156), IF(inequalities_table_data!K156=-999,"NA",IF(inequalities_table_data!K156&gt;99, "&gt;99", IF(inequalities_table_data!K156&lt;1, "&lt;1",inequalities_table_data!K156 ))), "-")</f>
        <v>&lt;1</v>
      </c>
      <c r="L158" s="242" t="str">
        <f>IF(ISNUMBER(inequalities_table_data!L156), IF(inequalities_table_data!L156=-999,"NA",IF(inequalities_table_data!L156&gt;99, "&gt;99", IF(inequalities_table_data!L156&lt;1, "&lt;1",inequalities_table_data!L156 ))), "-")</f>
        <v>-</v>
      </c>
      <c r="M158" s="240" t="str">
        <f>IF(ISNUMBER(inequalities_table_data!M156), IF(inequalities_table_data!M156=-999,"NA",IF(inequalities_table_data!M156&gt;99, "&gt;99", IF(inequalities_table_data!M156&lt;1, "&lt;1",inequalities_table_data!M156 ))), "-")</f>
        <v>-</v>
      </c>
      <c r="N158" s="240" t="str">
        <f>IF(ISNUMBER(inequalities_table_data!N156), IF(inequalities_table_data!N156=-999,"NA",IF(inequalities_table_data!N156&gt;99, "&gt;99", IF(inequalities_table_data!N156&lt;1, "&lt;1",inequalities_table_data!N156 ))), "-")</f>
        <v>-</v>
      </c>
      <c r="P158" s="347" t="str">
        <f>inequalities_table_data!P156</f>
        <v>Trinidad and Tobago</v>
      </c>
      <c r="Q158" s="348">
        <f>inequalities_table_data!Q156</f>
        <v>2017</v>
      </c>
      <c r="R158" s="238" t="str">
        <f>inequalities_table_data!R156</f>
        <v>Poorest</v>
      </c>
      <c r="S158" s="239">
        <f>IF(ISNUMBER(inequalities_table_data!S156), IF(inequalities_table_data!S156=-999,"NA",IF(inequalities_table_data!S156&gt;99, "&gt;99", IF(inequalities_table_data!S156&lt;1, "&lt;1",inequalities_table_data!S156 ))), "-")</f>
        <v>97.984600000000015</v>
      </c>
      <c r="T158" s="240">
        <f>IF(ISNUMBER(inequalities_table_data!T156), IF(inequalities_table_data!T156=-999,"NA",IF(inequalities_table_data!T156&gt;99, "&gt;99", IF(inequalities_table_data!T156&lt;1, "&lt;1",inequalities_table_data!T156 ))), "-")</f>
        <v>1.8636900000000001</v>
      </c>
      <c r="U158" s="240" t="str">
        <f>IF(ISNUMBER(inequalities_table_data!U156), IF(inequalities_table_data!U156=-999,"NA",IF(inequalities_table_data!U156&gt;99, "&gt;99", IF(inequalities_table_data!U156&lt;1, "&lt;1",inequalities_table_data!U156 ))), "-")</f>
        <v>&lt;1</v>
      </c>
      <c r="V158" s="240" t="str">
        <f>IF(ISNUMBER(inequalities_table_data!V156), IF(inequalities_table_data!V156=-999,"NA",IF(inequalities_table_data!V156&gt;99, "&gt;99", IF(inequalities_table_data!V156&lt;1, "&lt;1",inequalities_table_data!V156 ))), "-")</f>
        <v>&lt;1</v>
      </c>
      <c r="W158" s="241">
        <f>IF(ISNUMBER(inequalities_table_data!W156), IF(inequalities_table_data!W156=-999,"NA",IF(inequalities_table_data!W156&gt;99, "&gt;99", IF(inequalities_table_data!W156&lt;1, "&lt;1",inequalities_table_data!W156 ))), "-")</f>
        <v>83.84075</v>
      </c>
      <c r="X158" s="240">
        <f>IF(ISNUMBER(inequalities_table_data!X156), IF(inequalities_table_data!X156=-999,"NA",IF(inequalities_table_data!X156&gt;99, "&gt;99", IF(inequalities_table_data!X156&lt;1, "&lt;1",inequalities_table_data!X156 ))), "-")</f>
        <v>12.747810000000001</v>
      </c>
      <c r="Y158" s="240">
        <f>IF(ISNUMBER(inequalities_table_data!Y156), IF(inequalities_table_data!Y156=-999,"NA",IF(inequalities_table_data!Y156&gt;99, "&gt;99", IF(inequalities_table_data!Y156&lt;1, "&lt;1",inequalities_table_data!Y156 ))), "-")</f>
        <v>3.0489200000000003</v>
      </c>
      <c r="Z158" s="240" t="str">
        <f>IF(ISNUMBER(inequalities_table_data!Z156), IF(inequalities_table_data!Z156=-999,"NA",IF(inequalities_table_data!Z156&gt;99, "&gt;99", IF(inequalities_table_data!Z156&lt;1, "&lt;1",inequalities_table_data!Z156 ))), "-")</f>
        <v>&lt;1</v>
      </c>
      <c r="AA158" s="242" t="str">
        <f>IF(ISNUMBER(inequalities_table_data!AA156), IF(inequalities_table_data!AA156=-999,"NA",IF(inequalities_table_data!AA156&gt;99, "&gt;99", IF(inequalities_table_data!AA156&lt;1, "&lt;1",inequalities_table_data!AA156 ))), "-")</f>
        <v>-</v>
      </c>
      <c r="AB158" s="240" t="str">
        <f>IF(ISNUMBER(inequalities_table_data!AB156), IF(inequalities_table_data!AB156=-999,"NA",IF(inequalities_table_data!AB156&gt;99, "&gt;99", IF(inequalities_table_data!AB156&lt;1, "&lt;1",inequalities_table_data!AB156 ))), "-")</f>
        <v>-</v>
      </c>
      <c r="AC158" s="240" t="str">
        <f>IF(ISNUMBER(inequalities_table_data!AC156), IF(inequalities_table_data!AC156=-999,"NA",IF(inequalities_table_data!AC156&gt;99, "&gt;99", IF(inequalities_table_data!AC156&lt;1, "&lt;1",inequalities_table_data!AC156 ))), "-")</f>
        <v>-</v>
      </c>
    </row>
    <row r="159" x14ac:dyDescent="0.25">
      <c r="A159" s="347" t="str">
        <f>inequalities_table_data!A157</f>
        <v>Trinidad and Tobago</v>
      </c>
      <c r="B159" s="348">
        <f>inequalities_table_data!B157</f>
        <v>2000</v>
      </c>
      <c r="C159" s="238" t="str">
        <f>inequalities_table_data!C157</f>
        <v>Richest</v>
      </c>
      <c r="D159" s="239">
        <f>IF(ISNUMBER(inequalities_table_data!D157), IF(inequalities_table_data!D157=-999,"NA",IF(inequalities_table_data!D157&gt;99, "&gt;99", IF(inequalities_table_data!D157&lt;1, "&lt;1",inequalities_table_data!D157 ))), "-")</f>
        <v>98.925370000000015</v>
      </c>
      <c r="E159" s="240" t="str">
        <f>IF(ISNUMBER(inequalities_table_data!E157), IF(inequalities_table_data!E157=-999,"NA",IF(inequalities_table_data!E157&gt;99, "&gt;99", IF(inequalities_table_data!E157&lt;1, "&lt;1",inequalities_table_data!E157 ))), "-")</f>
        <v>&lt;1</v>
      </c>
      <c r="F159" s="240" t="str">
        <f>IF(ISNUMBER(inequalities_table_data!F157), IF(inequalities_table_data!F157=-999,"NA",IF(inequalities_table_data!F157&gt;99, "&gt;99", IF(inequalities_table_data!F157&lt;1, "&lt;1",inequalities_table_data!F157 ))), "-")</f>
        <v>&lt;1</v>
      </c>
      <c r="G159" s="240" t="str">
        <f>IF(ISNUMBER(inequalities_table_data!G157), IF(inequalities_table_data!G157=-999,"NA",IF(inequalities_table_data!G157&gt;99, "&gt;99", IF(inequalities_table_data!G157&lt;1, "&lt;1",inequalities_table_data!G157 ))), "-")</f>
        <v>&lt;1</v>
      </c>
      <c r="H159" s="241">
        <f>IF(ISNUMBER(inequalities_table_data!H157), IF(inequalities_table_data!H157=-999,"NA",IF(inequalities_table_data!H157&gt;99, "&gt;99", IF(inequalities_table_data!H157&lt;1, "&lt;1",inequalities_table_data!H157 ))), "-")</f>
        <v>98.792060000000006</v>
      </c>
      <c r="I159" s="240">
        <f>IF(ISNUMBER(inequalities_table_data!I157), IF(inequalities_table_data!I157=-999,"NA",IF(inequalities_table_data!I157&gt;99, "&gt;99", IF(inequalities_table_data!I157&lt;1, "&lt;1",inequalities_table_data!I157 ))), "-")</f>
        <v>1.01298</v>
      </c>
      <c r="J159" s="240" t="str">
        <f>IF(ISNUMBER(inequalities_table_data!J157), IF(inequalities_table_data!J157=-999,"NA",IF(inequalities_table_data!J157&gt;99, "&gt;99", IF(inequalities_table_data!J157&lt;1, "&lt;1",inequalities_table_data!J157 ))), "-")</f>
        <v>&lt;1</v>
      </c>
      <c r="K159" s="240" t="str">
        <f>IF(ISNUMBER(inequalities_table_data!K157), IF(inequalities_table_data!K157=-999,"NA",IF(inequalities_table_data!K157&gt;99, "&gt;99", IF(inequalities_table_data!K157&lt;1, "&lt;1",inequalities_table_data!K157 ))), "-")</f>
        <v>&lt;1</v>
      </c>
      <c r="L159" s="242" t="str">
        <f>IF(ISNUMBER(inequalities_table_data!L157), IF(inequalities_table_data!L157=-999,"NA",IF(inequalities_table_data!L157&gt;99, "&gt;99", IF(inequalities_table_data!L157&lt;1, "&lt;1",inequalities_table_data!L157 ))), "-")</f>
        <v>-</v>
      </c>
      <c r="M159" s="240" t="str">
        <f>IF(ISNUMBER(inequalities_table_data!M157), IF(inequalities_table_data!M157=-999,"NA",IF(inequalities_table_data!M157&gt;99, "&gt;99", IF(inequalities_table_data!M157&lt;1, "&lt;1",inequalities_table_data!M157 ))), "-")</f>
        <v>-</v>
      </c>
      <c r="N159" s="240" t="str">
        <f>IF(ISNUMBER(inequalities_table_data!N157), IF(inequalities_table_data!N157=-999,"NA",IF(inequalities_table_data!N157&gt;99, "&gt;99", IF(inequalities_table_data!N157&lt;1, "&lt;1",inequalities_table_data!N157 ))), "-")</f>
        <v>-</v>
      </c>
      <c r="P159" s="347" t="str">
        <f>inequalities_table_data!P157</f>
        <v>Trinidad and Tobago</v>
      </c>
      <c r="Q159" s="348">
        <f>inequalities_table_data!Q157</f>
        <v>2017</v>
      </c>
      <c r="R159" s="238" t="str">
        <f>inequalities_table_data!R157</f>
        <v>Richest</v>
      </c>
      <c r="S159" s="239" t="str">
        <f>IF(ISNUMBER(inequalities_table_data!S157), IF(inequalities_table_data!S157=-999,"NA",IF(inequalities_table_data!S157&gt;99, "&gt;99", IF(inequalities_table_data!S157&lt;1, "&lt;1",inequalities_table_data!S157 ))), "-")</f>
        <v>&gt;99</v>
      </c>
      <c r="T159" s="240" t="str">
        <f>IF(ISNUMBER(inequalities_table_data!T157), IF(inequalities_table_data!T157=-999,"NA",IF(inequalities_table_data!T157&gt;99, "&gt;99", IF(inequalities_table_data!T157&lt;1, "&lt;1",inequalities_table_data!T157 ))), "-")</f>
        <v>&lt;1</v>
      </c>
      <c r="U159" s="240" t="str">
        <f>IF(ISNUMBER(inequalities_table_data!U157), IF(inequalities_table_data!U157=-999,"NA",IF(inequalities_table_data!U157&gt;99, "&gt;99", IF(inequalities_table_data!U157&lt;1, "&lt;1",inequalities_table_data!U157 ))), "-")</f>
        <v>&lt;1</v>
      </c>
      <c r="V159" s="240" t="str">
        <f>IF(ISNUMBER(inequalities_table_data!V157), IF(inequalities_table_data!V157=-999,"NA",IF(inequalities_table_data!V157&gt;99, "&gt;99", IF(inequalities_table_data!V157&lt;1, "&lt;1",inequalities_table_data!V157 ))), "-")</f>
        <v>&lt;1</v>
      </c>
      <c r="W159" s="241">
        <f>IF(ISNUMBER(inequalities_table_data!W157), IF(inequalities_table_data!W157=-999,"NA",IF(inequalities_table_data!W157&gt;99, "&gt;99", IF(inequalities_table_data!W157&lt;1, "&lt;1",inequalities_table_data!W157 ))), "-")</f>
        <v>98.855250000000012</v>
      </c>
      <c r="X159" s="240">
        <f>IF(ISNUMBER(inequalities_table_data!X157), IF(inequalities_table_data!X157=-999,"NA",IF(inequalities_table_data!X157&gt;99, "&gt;99", IF(inequalities_table_data!X157&lt;1, "&lt;1",inequalities_table_data!X157 ))), "-")</f>
        <v>1.01363</v>
      </c>
      <c r="Y159" s="240" t="str">
        <f>IF(ISNUMBER(inequalities_table_data!Y157), IF(inequalities_table_data!Y157=-999,"NA",IF(inequalities_table_data!Y157&gt;99, "&gt;99", IF(inequalities_table_data!Y157&lt;1, "&lt;1",inequalities_table_data!Y157 ))), "-")</f>
        <v>&lt;1</v>
      </c>
      <c r="Z159" s="240" t="str">
        <f>IF(ISNUMBER(inequalities_table_data!Z157), IF(inequalities_table_data!Z157=-999,"NA",IF(inequalities_table_data!Z157&gt;99, "&gt;99", IF(inequalities_table_data!Z157&lt;1, "&lt;1",inequalities_table_data!Z157 ))), "-")</f>
        <v>&lt;1</v>
      </c>
      <c r="AA159" s="242" t="str">
        <f>IF(ISNUMBER(inequalities_table_data!AA157), IF(inequalities_table_data!AA157=-999,"NA",IF(inequalities_table_data!AA157&gt;99, "&gt;99", IF(inequalities_table_data!AA157&lt;1, "&lt;1",inequalities_table_data!AA157 ))), "-")</f>
        <v>-</v>
      </c>
      <c r="AB159" s="240" t="str">
        <f>IF(ISNUMBER(inequalities_table_data!AB157), IF(inequalities_table_data!AB157=-999,"NA",IF(inequalities_table_data!AB157&gt;99, "&gt;99", IF(inequalities_table_data!AB157&lt;1, "&lt;1",inequalities_table_data!AB157 ))), "-")</f>
        <v>-</v>
      </c>
      <c r="AC159" s="240" t="str">
        <f>IF(ISNUMBER(inequalities_table_data!AC157), IF(inequalities_table_data!AC157=-999,"NA",IF(inequalities_table_data!AC157&gt;99, "&gt;99", IF(inequalities_table_data!AC157&lt;1, "&lt;1",inequalities_table_data!AC157 ))), "-")</f>
        <v>-</v>
      </c>
    </row>
    <row r="160" x14ac:dyDescent="0.25">
      <c r="A160" s="347" t="str">
        <f>inequalities_table_data!A158</f>
        <v>Tunisia</v>
      </c>
      <c r="B160" s="348">
        <f>inequalities_table_data!B158</f>
        <v>2000</v>
      </c>
      <c r="C160" s="238" t="str">
        <f>inequalities_table_data!C158</f>
        <v>Poorest</v>
      </c>
      <c r="D160" s="239">
        <f>IF(ISNUMBER(inequalities_table_data!D158), IF(inequalities_table_data!D158=-999,"NA",IF(inequalities_table_data!D158&gt;99, "&gt;99", IF(inequalities_table_data!D158&lt;1, "&lt;1",inequalities_table_data!D158 ))), "-")</f>
        <v>78.923650000000009</v>
      </c>
      <c r="E160" s="240">
        <f>IF(ISNUMBER(inequalities_table_data!E158), IF(inequalities_table_data!E158=-999,"NA",IF(inequalities_table_data!E158&gt;99, "&gt;99", IF(inequalities_table_data!E158&lt;1, "&lt;1",inequalities_table_data!E158 ))), "-")</f>
        <v>8.5748500000000014</v>
      </c>
      <c r="F160" s="240">
        <f>IF(ISNUMBER(inequalities_table_data!F158), IF(inequalities_table_data!F158=-999,"NA",IF(inequalities_table_data!F158&gt;99, "&gt;99", IF(inequalities_table_data!F158&lt;1, "&lt;1",inequalities_table_data!F158 ))), "-")</f>
        <v>10.27862</v>
      </c>
      <c r="G160" s="240">
        <f>IF(ISNUMBER(inequalities_table_data!G158), IF(inequalities_table_data!G158=-999,"NA",IF(inequalities_table_data!G158&gt;99, "&gt;99", IF(inequalities_table_data!G158&lt;1, "&lt;1",inequalities_table_data!G158 ))), "-")</f>
        <v>2.22288</v>
      </c>
      <c r="H160" s="241">
        <f>IF(ISNUMBER(inequalities_table_data!H158), IF(inequalities_table_data!H158=-999,"NA",IF(inequalities_table_data!H158&gt;99, "&gt;99", IF(inequalities_table_data!H158&lt;1, "&lt;1",inequalities_table_data!H158 ))), "-")</f>
        <v>45.965330000000002</v>
      </c>
      <c r="I160" s="240">
        <f>IF(ISNUMBER(inequalities_table_data!I158), IF(inequalities_table_data!I158=-999,"NA",IF(inequalities_table_data!I158&gt;99, "&gt;99", IF(inequalities_table_data!I158&lt;1, "&lt;1",inequalities_table_data!I158 ))), "-")</f>
        <v>5.3592200000000005</v>
      </c>
      <c r="J160" s="240">
        <f>IF(ISNUMBER(inequalities_table_data!J158), IF(inequalities_table_data!J158=-999,"NA",IF(inequalities_table_data!J158&gt;99, "&gt;99", IF(inequalities_table_data!J158&lt;1, "&lt;1",inequalities_table_data!J158 ))), "-")</f>
        <v>13.709240000000001</v>
      </c>
      <c r="K160" s="240">
        <f>IF(ISNUMBER(inequalities_table_data!K158), IF(inequalities_table_data!K158=-999,"NA",IF(inequalities_table_data!K158&gt;99, "&gt;99", IF(inequalities_table_data!K158&lt;1, "&lt;1",inequalities_table_data!K158 ))), "-")</f>
        <v>34.96622</v>
      </c>
      <c r="L160" s="242" t="str">
        <f>IF(ISNUMBER(inequalities_table_data!L158), IF(inequalities_table_data!L158=-999,"NA",IF(inequalities_table_data!L158&gt;99, "&gt;99", IF(inequalities_table_data!L158&lt;1, "&lt;1",inequalities_table_data!L158 ))), "-")</f>
        <v>-</v>
      </c>
      <c r="M160" s="240" t="str">
        <f>IF(ISNUMBER(inequalities_table_data!M158), IF(inequalities_table_data!M158=-999,"NA",IF(inequalities_table_data!M158&gt;99, "&gt;99", IF(inequalities_table_data!M158&lt;1, "&lt;1",inequalities_table_data!M158 ))), "-")</f>
        <v>-</v>
      </c>
      <c r="N160" s="240" t="str">
        <f>IF(ISNUMBER(inequalities_table_data!N158), IF(inequalities_table_data!N158=-999,"NA",IF(inequalities_table_data!N158&gt;99, "&gt;99", IF(inequalities_table_data!N158&lt;1, "&lt;1",inequalities_table_data!N158 ))), "-")</f>
        <v>-</v>
      </c>
      <c r="P160" s="347" t="str">
        <f>inequalities_table_data!P158</f>
        <v>Tunisia</v>
      </c>
      <c r="Q160" s="348">
        <f>inequalities_table_data!Q158</f>
        <v>2017</v>
      </c>
      <c r="R160" s="238" t="str">
        <f>inequalities_table_data!R158</f>
        <v>Poorest</v>
      </c>
      <c r="S160" s="239">
        <f>IF(ISNUMBER(inequalities_table_data!S158), IF(inequalities_table_data!S158=-999,"NA",IF(inequalities_table_data!S158&gt;99, "&gt;99", IF(inequalities_table_data!S158&lt;1, "&lt;1",inequalities_table_data!S158 ))), "-")</f>
        <v>82.745560000000012</v>
      </c>
      <c r="T160" s="240">
        <f>IF(ISNUMBER(inequalities_table_data!T158), IF(inequalities_table_data!T158=-999,"NA",IF(inequalities_table_data!T158&gt;99, "&gt;99", IF(inequalities_table_data!T158&lt;1, "&lt;1",inequalities_table_data!T158 ))), "-")</f>
        <v>8.9900900000000004</v>
      </c>
      <c r="U160" s="240">
        <f>IF(ISNUMBER(inequalities_table_data!U158), IF(inequalities_table_data!U158=-999,"NA",IF(inequalities_table_data!U158&gt;99, "&gt;99", IF(inequalities_table_data!U158&lt;1, "&lt;1",inequalities_table_data!U158 ))), "-")</f>
        <v>8.2643500000000003</v>
      </c>
      <c r="V160" s="240" t="str">
        <f>IF(ISNUMBER(inequalities_table_data!V158), IF(inequalities_table_data!V158=-999,"NA",IF(inequalities_table_data!V158&gt;99, "&gt;99", IF(inequalities_table_data!V158&lt;1, "&lt;1",inequalities_table_data!V158 ))), "-")</f>
        <v>&lt;1</v>
      </c>
      <c r="W160" s="241">
        <f>IF(ISNUMBER(inequalities_table_data!W158), IF(inequalities_table_data!W158=-999,"NA",IF(inequalities_table_data!W158&gt;99, "&gt;99", IF(inequalities_table_data!W158&lt;1, "&lt;1",inequalities_table_data!W158 ))), "-")</f>
        <v>79.819370000000006</v>
      </c>
      <c r="X160" s="240">
        <f>IF(ISNUMBER(inequalities_table_data!X158), IF(inequalities_table_data!X158=-999,"NA",IF(inequalities_table_data!X158&gt;99, "&gt;99", IF(inequalities_table_data!X158&lt;1, "&lt;1",inequalities_table_data!X158 ))), "-")</f>
        <v>9.3063500000000001</v>
      </c>
      <c r="Y160" s="240">
        <f>IF(ISNUMBER(inequalities_table_data!Y158), IF(inequalities_table_data!Y158=-999,"NA",IF(inequalities_table_data!Y158&gt;99, "&gt;99", IF(inequalities_table_data!Y158&lt;1, "&lt;1",inequalities_table_data!Y158 ))), "-")</f>
        <v>4.2450400000000004</v>
      </c>
      <c r="Z160" s="240">
        <f>IF(ISNUMBER(inequalities_table_data!Z158), IF(inequalities_table_data!Z158=-999,"NA",IF(inequalities_table_data!Z158&gt;99, "&gt;99", IF(inequalities_table_data!Z158&lt;1, "&lt;1",inequalities_table_data!Z158 ))), "-")</f>
        <v>6.6292400000000002</v>
      </c>
      <c r="AA160" s="242" t="str">
        <f>IF(ISNUMBER(inequalities_table_data!AA158), IF(inequalities_table_data!AA158=-999,"NA",IF(inequalities_table_data!AA158&gt;99, "&gt;99", IF(inequalities_table_data!AA158&lt;1, "&lt;1",inequalities_table_data!AA158 ))), "-")</f>
        <v>-</v>
      </c>
      <c r="AB160" s="240" t="str">
        <f>IF(ISNUMBER(inequalities_table_data!AB158), IF(inequalities_table_data!AB158=-999,"NA",IF(inequalities_table_data!AB158&gt;99, "&gt;99", IF(inequalities_table_data!AB158&lt;1, "&lt;1",inequalities_table_data!AB158 ))), "-")</f>
        <v>-</v>
      </c>
      <c r="AC160" s="240" t="str">
        <f>IF(ISNUMBER(inequalities_table_data!AC158), IF(inequalities_table_data!AC158=-999,"NA",IF(inequalities_table_data!AC158&gt;99, "&gt;99", IF(inequalities_table_data!AC158&lt;1, "&lt;1",inequalities_table_data!AC158 ))), "-")</f>
        <v>-</v>
      </c>
    </row>
    <row r="161" x14ac:dyDescent="0.25">
      <c r="A161" s="347" t="str">
        <f>inequalities_table_data!A159</f>
        <v>Tunisia</v>
      </c>
      <c r="B161" s="348">
        <f>inequalities_table_data!B159</f>
        <v>2000</v>
      </c>
      <c r="C161" s="238" t="str">
        <f>inequalities_table_data!C159</f>
        <v>Richest</v>
      </c>
      <c r="D161" s="239">
        <f>IF(ISNUMBER(inequalities_table_data!D159), IF(inequalities_table_data!D159=-999,"NA",IF(inequalities_table_data!D159&gt;99, "&gt;99", IF(inequalities_table_data!D159&lt;1, "&lt;1",inequalities_table_data!D159 ))), "-")</f>
        <v>98.985920000000007</v>
      </c>
      <c r="E161" s="240" t="str">
        <f>IF(ISNUMBER(inequalities_table_data!E159), IF(inequalities_table_data!E159=-999,"NA",IF(inequalities_table_data!E159&gt;99, "&gt;99", IF(inequalities_table_data!E159&lt;1, "&lt;1",inequalities_table_data!E159 ))), "-")</f>
        <v>&lt;1</v>
      </c>
      <c r="F161" s="240" t="str">
        <f>IF(ISNUMBER(inequalities_table_data!F159), IF(inequalities_table_data!F159=-999,"NA",IF(inequalities_table_data!F159&gt;99, "&gt;99", IF(inequalities_table_data!F159&lt;1, "&lt;1",inequalities_table_data!F159 ))), "-")</f>
        <v>&lt;1</v>
      </c>
      <c r="G161" s="240" t="str">
        <f>IF(ISNUMBER(inequalities_table_data!G159), IF(inequalities_table_data!G159=-999,"NA",IF(inequalities_table_data!G159&gt;99, "&gt;99", IF(inequalities_table_data!G159&lt;1, "&lt;1",inequalities_table_data!G159 ))), "-")</f>
        <v>&lt;1</v>
      </c>
      <c r="H161" s="241">
        <f>IF(ISNUMBER(inequalities_table_data!H159), IF(inequalities_table_data!H159=-999,"NA",IF(inequalities_table_data!H159&gt;99, "&gt;99", IF(inequalities_table_data!H159&lt;1, "&lt;1",inequalities_table_data!H159 ))), "-")</f>
        <v>96.271860000000004</v>
      </c>
      <c r="I161" s="240" t="str">
        <f>IF(ISNUMBER(inequalities_table_data!I159), IF(inequalities_table_data!I159=-999,"NA",IF(inequalities_table_data!I159&gt;99, "&gt;99", IF(inequalities_table_data!I159&lt;1, "&lt;1",inequalities_table_data!I159 ))), "-")</f>
        <v>&lt;1</v>
      </c>
      <c r="J161" s="240">
        <f>IF(ISNUMBER(inequalities_table_data!J159), IF(inequalities_table_data!J159=-999,"NA",IF(inequalities_table_data!J159&gt;99, "&gt;99", IF(inequalities_table_data!J159&lt;1, "&lt;1",inequalities_table_data!J159 ))), "-")</f>
        <v>3.2931500000000002</v>
      </c>
      <c r="K161" s="240" t="str">
        <f>IF(ISNUMBER(inequalities_table_data!K159), IF(inequalities_table_data!K159=-999,"NA",IF(inequalities_table_data!K159&gt;99, "&gt;99", IF(inequalities_table_data!K159&lt;1, "&lt;1",inequalities_table_data!K159 ))), "-")</f>
        <v>&lt;1</v>
      </c>
      <c r="L161" s="242" t="str">
        <f>IF(ISNUMBER(inequalities_table_data!L159), IF(inequalities_table_data!L159=-999,"NA",IF(inequalities_table_data!L159&gt;99, "&gt;99", IF(inequalities_table_data!L159&lt;1, "&lt;1",inequalities_table_data!L159 ))), "-")</f>
        <v>-</v>
      </c>
      <c r="M161" s="240" t="str">
        <f>IF(ISNUMBER(inequalities_table_data!M159), IF(inequalities_table_data!M159=-999,"NA",IF(inequalities_table_data!M159&gt;99, "&gt;99", IF(inequalities_table_data!M159&lt;1, "&lt;1",inequalities_table_data!M159 ))), "-")</f>
        <v>-</v>
      </c>
      <c r="N161" s="240" t="str">
        <f>IF(ISNUMBER(inequalities_table_data!N159), IF(inequalities_table_data!N159=-999,"NA",IF(inequalities_table_data!N159&gt;99, "&gt;99", IF(inequalities_table_data!N159&lt;1, "&lt;1",inequalities_table_data!N159 ))), "-")</f>
        <v>-</v>
      </c>
      <c r="P161" s="347" t="str">
        <f>inequalities_table_data!P159</f>
        <v>Tunisia</v>
      </c>
      <c r="Q161" s="348">
        <f>inequalities_table_data!Q159</f>
        <v>2017</v>
      </c>
      <c r="R161" s="238" t="str">
        <f>inequalities_table_data!R159</f>
        <v>Richest</v>
      </c>
      <c r="S161" s="239" t="str">
        <f>IF(ISNUMBER(inequalities_table_data!S159), IF(inequalities_table_data!S159=-999,"NA",IF(inequalities_table_data!S159&gt;99, "&gt;99", IF(inequalities_table_data!S159&lt;1, "&lt;1",inequalities_table_data!S159 ))), "-")</f>
        <v>&gt;99</v>
      </c>
      <c r="T161" s="240" t="str">
        <f>IF(ISNUMBER(inequalities_table_data!T159), IF(inequalities_table_data!T159=-999,"NA",IF(inequalities_table_data!T159&gt;99, "&gt;99", IF(inequalities_table_data!T159&lt;1, "&lt;1",inequalities_table_data!T159 ))), "-")</f>
        <v>&lt;1</v>
      </c>
      <c r="U161" s="240" t="str">
        <f>IF(ISNUMBER(inequalities_table_data!U159), IF(inequalities_table_data!U159=-999,"NA",IF(inequalities_table_data!U159&gt;99, "&gt;99", IF(inequalities_table_data!U159&lt;1, "&lt;1",inequalities_table_data!U159 ))), "-")</f>
        <v>&lt;1</v>
      </c>
      <c r="V161" s="240" t="str">
        <f>IF(ISNUMBER(inequalities_table_data!V159), IF(inequalities_table_data!V159=-999,"NA",IF(inequalities_table_data!V159&gt;99, "&gt;99", IF(inequalities_table_data!V159&lt;1, "&lt;1",inequalities_table_data!V159 ))), "-")</f>
        <v>&lt;1</v>
      </c>
      <c r="W161" s="241" t="str">
        <f>IF(ISNUMBER(inequalities_table_data!W159), IF(inequalities_table_data!W159=-999,"NA",IF(inequalities_table_data!W159&gt;99, "&gt;99", IF(inequalities_table_data!W159&lt;1, "&lt;1",inequalities_table_data!W159 ))), "-")</f>
        <v>&gt;99</v>
      </c>
      <c r="X161" s="240" t="str">
        <f>IF(ISNUMBER(inequalities_table_data!X159), IF(inequalities_table_data!X159=-999,"NA",IF(inequalities_table_data!X159&gt;99, "&gt;99", IF(inequalities_table_data!X159&lt;1, "&lt;1",inequalities_table_data!X159 ))), "-")</f>
        <v>&lt;1</v>
      </c>
      <c r="Y161" s="240" t="str">
        <f>IF(ISNUMBER(inequalities_table_data!Y159), IF(inequalities_table_data!Y159=-999,"NA",IF(inequalities_table_data!Y159&gt;99, "&gt;99", IF(inequalities_table_data!Y159&lt;1, "&lt;1",inequalities_table_data!Y159 ))), "-")</f>
        <v>&lt;1</v>
      </c>
      <c r="Z161" s="240" t="str">
        <f>IF(ISNUMBER(inequalities_table_data!Z159), IF(inequalities_table_data!Z159=-999,"NA",IF(inequalities_table_data!Z159&gt;99, "&gt;99", IF(inequalities_table_data!Z159&lt;1, "&lt;1",inequalities_table_data!Z159 ))), "-")</f>
        <v>&lt;1</v>
      </c>
      <c r="AA161" s="242" t="str">
        <f>IF(ISNUMBER(inequalities_table_data!AA159), IF(inequalities_table_data!AA159=-999,"NA",IF(inequalities_table_data!AA159&gt;99, "&gt;99", IF(inequalities_table_data!AA159&lt;1, "&lt;1",inequalities_table_data!AA159 ))), "-")</f>
        <v>-</v>
      </c>
      <c r="AB161" s="240" t="str">
        <f>IF(ISNUMBER(inequalities_table_data!AB159), IF(inequalities_table_data!AB159=-999,"NA",IF(inequalities_table_data!AB159&gt;99, "&gt;99", IF(inequalities_table_data!AB159&lt;1, "&lt;1",inequalities_table_data!AB159 ))), "-")</f>
        <v>&lt;1</v>
      </c>
      <c r="AC161" s="240" t="str">
        <f>IF(ISNUMBER(inequalities_table_data!AC159), IF(inequalities_table_data!AC159=-999,"NA",IF(inequalities_table_data!AC159&gt;99, "&gt;99", IF(inequalities_table_data!AC159&lt;1, "&lt;1",inequalities_table_data!AC159 ))), "-")</f>
        <v>-</v>
      </c>
    </row>
    <row r="162" x14ac:dyDescent="0.25">
      <c r="A162" s="347" t="str">
        <f>inequalities_table_data!A160</f>
        <v>Turkey</v>
      </c>
      <c r="B162" s="348">
        <f>inequalities_table_data!B160</f>
        <v>2000</v>
      </c>
      <c r="C162" s="238" t="str">
        <f>inequalities_table_data!C160</f>
        <v>Poorest</v>
      </c>
      <c r="D162" s="239">
        <f>IF(ISNUMBER(inequalities_table_data!D160), IF(inequalities_table_data!D160=-999,"NA",IF(inequalities_table_data!D160&gt;99, "&gt;99", IF(inequalities_table_data!D160&lt;1, "&lt;1",inequalities_table_data!D160 ))), "-")</f>
        <v>95.513580000000005</v>
      </c>
      <c r="E162" s="240">
        <f>IF(ISNUMBER(inequalities_table_data!E160), IF(inequalities_table_data!E160=-999,"NA",IF(inequalities_table_data!E160&gt;99, "&gt;99", IF(inequalities_table_data!E160&lt;1, "&lt;1",inequalities_table_data!E160 ))), "-")</f>
        <v>1.4365000000000001</v>
      </c>
      <c r="F162" s="240">
        <f>IF(ISNUMBER(inequalities_table_data!F160), IF(inequalities_table_data!F160=-999,"NA",IF(inequalities_table_data!F160&gt;99, "&gt;99", IF(inequalities_table_data!F160&lt;1, "&lt;1",inequalities_table_data!F160 ))), "-")</f>
        <v>2.9489500000000004</v>
      </c>
      <c r="G162" s="240" t="str">
        <f>IF(ISNUMBER(inequalities_table_data!G160), IF(inequalities_table_data!G160=-999,"NA",IF(inequalities_table_data!G160&gt;99, "&gt;99", IF(inequalities_table_data!G160&lt;1, "&lt;1",inequalities_table_data!G160 ))), "-")</f>
        <v>&lt;1</v>
      </c>
      <c r="H162" s="241">
        <f>IF(ISNUMBER(inequalities_table_data!H160), IF(inequalities_table_data!H160=-999,"NA",IF(inequalities_table_data!H160&gt;99, "&gt;99", IF(inequalities_table_data!H160&lt;1, "&lt;1",inequalities_table_data!H160 ))), "-")</f>
        <v>55.149590000000003</v>
      </c>
      <c r="I162" s="240">
        <f>IF(ISNUMBER(inequalities_table_data!I160), IF(inequalities_table_data!I160=-999,"NA",IF(inequalities_table_data!I160&gt;99, "&gt;99", IF(inequalities_table_data!I160&lt;1, "&lt;1",inequalities_table_data!I160 ))), "-")</f>
        <v>2.7617900000000004</v>
      </c>
      <c r="J162" s="240">
        <f>IF(ISNUMBER(inequalities_table_data!J160), IF(inequalities_table_data!J160=-999,"NA",IF(inequalities_table_data!J160&gt;99, "&gt;99", IF(inequalities_table_data!J160&lt;1, "&lt;1",inequalities_table_data!J160 ))), "-")</f>
        <v>39.341710000000006</v>
      </c>
      <c r="K162" s="240">
        <f>IF(ISNUMBER(inequalities_table_data!K160), IF(inequalities_table_data!K160=-999,"NA",IF(inequalities_table_data!K160&gt;99, "&gt;99", IF(inequalities_table_data!K160&lt;1, "&lt;1",inequalities_table_data!K160 ))), "-")</f>
        <v>2.7469100000000002</v>
      </c>
      <c r="L162" s="242" t="str">
        <f>IF(ISNUMBER(inequalities_table_data!L160), IF(inequalities_table_data!L160=-999,"NA",IF(inequalities_table_data!L160&gt;99, "&gt;99", IF(inequalities_table_data!L160&lt;1, "&lt;1",inequalities_table_data!L160 ))), "-")</f>
        <v>-</v>
      </c>
      <c r="M162" s="240" t="str">
        <f>IF(ISNUMBER(inequalities_table_data!M160), IF(inequalities_table_data!M160=-999,"NA",IF(inequalities_table_data!M160&gt;99, "&gt;99", IF(inequalities_table_data!M160&lt;1, "&lt;1",inequalities_table_data!M160 ))), "-")</f>
        <v>-</v>
      </c>
      <c r="N162" s="240" t="str">
        <f>IF(ISNUMBER(inequalities_table_data!N160), IF(inequalities_table_data!N160=-999,"NA",IF(inequalities_table_data!N160&gt;99, "&gt;99", IF(inequalities_table_data!N160&lt;1, "&lt;1",inequalities_table_data!N160 ))), "-")</f>
        <v>-</v>
      </c>
      <c r="P162" s="347" t="str">
        <f>inequalities_table_data!P160</f>
        <v>Turkey</v>
      </c>
      <c r="Q162" s="348">
        <f>inequalities_table_data!Q160</f>
        <v>2017</v>
      </c>
      <c r="R162" s="238" t="str">
        <f>inequalities_table_data!R160</f>
        <v>Poorest</v>
      </c>
      <c r="S162" s="239">
        <f>IF(ISNUMBER(inequalities_table_data!S160), IF(inequalities_table_data!S160=-999,"NA",IF(inequalities_table_data!S160&gt;99, "&gt;99", IF(inequalities_table_data!S160&lt;1, "&lt;1",inequalities_table_data!S160 ))), "-")</f>
        <v>96.083550000000002</v>
      </c>
      <c r="T162" s="240">
        <f>IF(ISNUMBER(inequalities_table_data!T160), IF(inequalities_table_data!T160=-999,"NA",IF(inequalities_table_data!T160&gt;99, "&gt;99", IF(inequalities_table_data!T160&lt;1, "&lt;1",inequalities_table_data!T160 ))), "-")</f>
        <v>1.4450700000000001</v>
      </c>
      <c r="U162" s="240">
        <f>IF(ISNUMBER(inequalities_table_data!U160), IF(inequalities_table_data!U160=-999,"NA",IF(inequalities_table_data!U160&gt;99, "&gt;99", IF(inequalities_table_data!U160&lt;1, "&lt;1",inequalities_table_data!U160 ))), "-")</f>
        <v>2.00441</v>
      </c>
      <c r="V162" s="240" t="str">
        <f>IF(ISNUMBER(inequalities_table_data!V160), IF(inequalities_table_data!V160=-999,"NA",IF(inequalities_table_data!V160&gt;99, "&gt;99", IF(inequalities_table_data!V160&lt;1, "&lt;1",inequalities_table_data!V160 ))), "-")</f>
        <v>&lt;1</v>
      </c>
      <c r="W162" s="241">
        <f>IF(ISNUMBER(inequalities_table_data!W160), IF(inequalities_table_data!W160=-999,"NA",IF(inequalities_table_data!W160&gt;99, "&gt;99", IF(inequalities_table_data!W160&lt;1, "&lt;1",inequalities_table_data!W160 ))), "-")</f>
        <v>92.32041000000001</v>
      </c>
      <c r="X162" s="240">
        <f>IF(ISNUMBER(inequalities_table_data!X160), IF(inequalities_table_data!X160=-999,"NA",IF(inequalities_table_data!X160&gt;99, "&gt;99", IF(inequalities_table_data!X160&lt;1, "&lt;1",inequalities_table_data!X160 ))), "-")</f>
        <v>4.62324</v>
      </c>
      <c r="Y162" s="240">
        <f>IF(ISNUMBER(inequalities_table_data!Y160), IF(inequalities_table_data!Y160=-999,"NA",IF(inequalities_table_data!Y160&gt;99, "&gt;99", IF(inequalities_table_data!Y160&lt;1, "&lt;1",inequalities_table_data!Y160 ))), "-")</f>
        <v>3.0563500000000001</v>
      </c>
      <c r="Z162" s="240" t="str">
        <f>IF(ISNUMBER(inequalities_table_data!Z160), IF(inequalities_table_data!Z160=-999,"NA",IF(inequalities_table_data!Z160&gt;99, "&gt;99", IF(inequalities_table_data!Z160&lt;1, "&lt;1",inequalities_table_data!Z160 ))), "-")</f>
        <v>&lt;1</v>
      </c>
      <c r="AA162" s="242" t="str">
        <f>IF(ISNUMBER(inequalities_table_data!AA160), IF(inequalities_table_data!AA160=-999,"NA",IF(inequalities_table_data!AA160&gt;99, "&gt;99", IF(inequalities_table_data!AA160&lt;1, "&lt;1",inequalities_table_data!AA160 ))), "-")</f>
        <v>-</v>
      </c>
      <c r="AB162" s="240" t="str">
        <f>IF(ISNUMBER(inequalities_table_data!AB160), IF(inequalities_table_data!AB160=-999,"NA",IF(inequalities_table_data!AB160&gt;99, "&gt;99", IF(inequalities_table_data!AB160&lt;1, "&lt;1",inequalities_table_data!AB160 ))), "-")</f>
        <v>-</v>
      </c>
      <c r="AC162" s="240" t="str">
        <f>IF(ISNUMBER(inequalities_table_data!AC160), IF(inequalities_table_data!AC160=-999,"NA",IF(inequalities_table_data!AC160&gt;99, "&gt;99", IF(inequalities_table_data!AC160&lt;1, "&lt;1",inequalities_table_data!AC160 ))), "-")</f>
        <v>-</v>
      </c>
    </row>
    <row r="163" x14ac:dyDescent="0.25">
      <c r="A163" s="347" t="str">
        <f>inequalities_table_data!A161</f>
        <v>Turkey</v>
      </c>
      <c r="B163" s="348">
        <f>inequalities_table_data!B161</f>
        <v>2000</v>
      </c>
      <c r="C163" s="238" t="str">
        <f>inequalities_table_data!C161</f>
        <v>Richest</v>
      </c>
      <c r="D163" s="239">
        <f>IF(ISNUMBER(inequalities_table_data!D161), IF(inequalities_table_data!D161=-999,"NA",IF(inequalities_table_data!D161&gt;99, "&gt;99", IF(inequalities_table_data!D161&lt;1, "&lt;1",inequalities_table_data!D161 ))), "-")</f>
        <v>98.284570000000002</v>
      </c>
      <c r="E163" s="240" t="str">
        <f>IF(ISNUMBER(inequalities_table_data!E161), IF(inequalities_table_data!E161=-999,"NA",IF(inequalities_table_data!E161&gt;99, "&gt;99", IF(inequalities_table_data!E161&lt;1, "&lt;1",inequalities_table_data!E161 ))), "-")</f>
        <v>&lt;1</v>
      </c>
      <c r="F163" s="240" t="str">
        <f>IF(ISNUMBER(inequalities_table_data!F161), IF(inequalities_table_data!F161=-999,"NA",IF(inequalities_table_data!F161&gt;99, "&gt;99", IF(inequalities_table_data!F161&lt;1, "&lt;1",inequalities_table_data!F161 ))), "-")</f>
        <v>&lt;1</v>
      </c>
      <c r="G163" s="240" t="str">
        <f>IF(ISNUMBER(inequalities_table_data!G161), IF(inequalities_table_data!G161=-999,"NA",IF(inequalities_table_data!G161&gt;99, "&gt;99", IF(inequalities_table_data!G161&lt;1, "&lt;1",inequalities_table_data!G161 ))), "-")</f>
        <v>&lt;1</v>
      </c>
      <c r="H163" s="241">
        <f>IF(ISNUMBER(inequalities_table_data!H161), IF(inequalities_table_data!H161=-999,"NA",IF(inequalities_table_data!H161&gt;99, "&gt;99", IF(inequalities_table_data!H161&lt;1, "&lt;1",inequalities_table_data!H161 ))), "-")</f>
        <v>98.879120000000015</v>
      </c>
      <c r="I163" s="240" t="str">
        <f>IF(ISNUMBER(inequalities_table_data!I161), IF(inequalities_table_data!I161=-999,"NA",IF(inequalities_table_data!I161&gt;99, "&gt;99", IF(inequalities_table_data!I161&lt;1, "&lt;1",inequalities_table_data!I161 ))), "-")</f>
        <v>&lt;1</v>
      </c>
      <c r="J163" s="240">
        <f>IF(ISNUMBER(inequalities_table_data!J161), IF(inequalities_table_data!J161=-999,"NA",IF(inequalities_table_data!J161&gt;99, "&gt;99", IF(inequalities_table_data!J161&lt;1, "&lt;1",inequalities_table_data!J161 ))), "-")</f>
        <v>1.0245000000000002</v>
      </c>
      <c r="K163" s="240" t="str">
        <f>IF(ISNUMBER(inequalities_table_data!K161), IF(inequalities_table_data!K161=-999,"NA",IF(inequalities_table_data!K161&gt;99, "&gt;99", IF(inequalities_table_data!K161&lt;1, "&lt;1",inequalities_table_data!K161 ))), "-")</f>
        <v>&lt;1</v>
      </c>
      <c r="L163" s="242" t="str">
        <f>IF(ISNUMBER(inequalities_table_data!L161), IF(inequalities_table_data!L161=-999,"NA",IF(inequalities_table_data!L161&gt;99, "&gt;99", IF(inequalities_table_data!L161&lt;1, "&lt;1",inequalities_table_data!L161 ))), "-")</f>
        <v>-</v>
      </c>
      <c r="M163" s="240" t="str">
        <f>IF(ISNUMBER(inequalities_table_data!M161), IF(inequalities_table_data!M161=-999,"NA",IF(inequalities_table_data!M161&gt;99, "&gt;99", IF(inequalities_table_data!M161&lt;1, "&lt;1",inequalities_table_data!M161 ))), "-")</f>
        <v>-</v>
      </c>
      <c r="N163" s="240" t="str">
        <f>IF(ISNUMBER(inequalities_table_data!N161), IF(inequalities_table_data!N161=-999,"NA",IF(inequalities_table_data!N161&gt;99, "&gt;99", IF(inequalities_table_data!N161&lt;1, "&lt;1",inequalities_table_data!N161 ))), "-")</f>
        <v>-</v>
      </c>
      <c r="P163" s="347" t="str">
        <f>inequalities_table_data!P161</f>
        <v>Turkey</v>
      </c>
      <c r="Q163" s="348">
        <f>inequalities_table_data!Q161</f>
        <v>2017</v>
      </c>
      <c r="R163" s="238" t="str">
        <f>inequalities_table_data!R161</f>
        <v>Richest</v>
      </c>
      <c r="S163" s="239">
        <f>IF(ISNUMBER(inequalities_table_data!S161), IF(inequalities_table_data!S161=-999,"NA",IF(inequalities_table_data!S161&gt;99, "&gt;99", IF(inequalities_table_data!S161&lt;1, "&lt;1",inequalities_table_data!S161 ))), "-")</f>
        <v>98.875950000000003</v>
      </c>
      <c r="T163" s="240" t="str">
        <f>IF(ISNUMBER(inequalities_table_data!T161), IF(inequalities_table_data!T161=-999,"NA",IF(inequalities_table_data!T161&gt;99, "&gt;99", IF(inequalities_table_data!T161&lt;1, "&lt;1",inequalities_table_data!T161 ))), "-")</f>
        <v>&lt;1</v>
      </c>
      <c r="U163" s="240" t="str">
        <f>IF(ISNUMBER(inequalities_table_data!U161), IF(inequalities_table_data!U161=-999,"NA",IF(inequalities_table_data!U161&gt;99, "&gt;99", IF(inequalities_table_data!U161&lt;1, "&lt;1",inequalities_table_data!U161 ))), "-")</f>
        <v>&lt;1</v>
      </c>
      <c r="V163" s="240" t="str">
        <f>IF(ISNUMBER(inequalities_table_data!V161), IF(inequalities_table_data!V161=-999,"NA",IF(inequalities_table_data!V161&gt;99, "&gt;99", IF(inequalities_table_data!V161&lt;1, "&lt;1",inequalities_table_data!V161 ))), "-")</f>
        <v>&lt;1</v>
      </c>
      <c r="W163" s="241" t="str">
        <f>IF(ISNUMBER(inequalities_table_data!W161), IF(inequalities_table_data!W161=-999,"NA",IF(inequalities_table_data!W161&gt;99, "&gt;99", IF(inequalities_table_data!W161&lt;1, "&lt;1",inequalities_table_data!W161 ))), "-")</f>
        <v>&gt;99</v>
      </c>
      <c r="X163" s="240" t="str">
        <f>IF(ISNUMBER(inequalities_table_data!X161), IF(inequalities_table_data!X161=-999,"NA",IF(inequalities_table_data!X161&gt;99, "&gt;99", IF(inequalities_table_data!X161&lt;1, "&lt;1",inequalities_table_data!X161 ))), "-")</f>
        <v>&lt;1</v>
      </c>
      <c r="Y163" s="240" t="str">
        <f>IF(ISNUMBER(inequalities_table_data!Y161), IF(inequalities_table_data!Y161=-999,"NA",IF(inequalities_table_data!Y161&gt;99, "&gt;99", IF(inequalities_table_data!Y161&lt;1, "&lt;1",inequalities_table_data!Y161 ))), "-")</f>
        <v>&lt;1</v>
      </c>
      <c r="Z163" s="240" t="str">
        <f>IF(ISNUMBER(inequalities_table_data!Z161), IF(inequalities_table_data!Z161=-999,"NA",IF(inequalities_table_data!Z161&gt;99, "&gt;99", IF(inequalities_table_data!Z161&lt;1, "&lt;1",inequalities_table_data!Z161 ))), "-")</f>
        <v>&lt;1</v>
      </c>
      <c r="AA163" s="242" t="str">
        <f>IF(ISNUMBER(inequalities_table_data!AA161), IF(inequalities_table_data!AA161=-999,"NA",IF(inequalities_table_data!AA161&gt;99, "&gt;99", IF(inequalities_table_data!AA161&lt;1, "&lt;1",inequalities_table_data!AA161 ))), "-")</f>
        <v>-</v>
      </c>
      <c r="AB163" s="240" t="str">
        <f>IF(ISNUMBER(inequalities_table_data!AB161), IF(inequalities_table_data!AB161=-999,"NA",IF(inequalities_table_data!AB161&gt;99, "&gt;99", IF(inequalities_table_data!AB161&lt;1, "&lt;1",inequalities_table_data!AB161 ))), "-")</f>
        <v>-</v>
      </c>
      <c r="AC163" s="240" t="str">
        <f>IF(ISNUMBER(inequalities_table_data!AC161), IF(inequalities_table_data!AC161=-999,"NA",IF(inequalities_table_data!AC161&gt;99, "&gt;99", IF(inequalities_table_data!AC161&lt;1, "&lt;1",inequalities_table_data!AC161 ))), "-")</f>
        <v>-</v>
      </c>
    </row>
    <row r="164" x14ac:dyDescent="0.25">
      <c r="A164" s="347" t="str">
        <f>inequalities_table_data!A162</f>
        <v>Turkmenistan</v>
      </c>
      <c r="B164" s="348">
        <f>inequalities_table_data!B162</f>
        <v>2000</v>
      </c>
      <c r="C164" s="238" t="str">
        <f>inequalities_table_data!C162</f>
        <v>Poorest</v>
      </c>
      <c r="D164" s="239">
        <f>IF(ISNUMBER(inequalities_table_data!D162), IF(inequalities_table_data!D162=-999,"NA",IF(inequalities_table_data!D162&gt;99, "&gt;99", IF(inequalities_table_data!D162&lt;1, "&lt;1",inequalities_table_data!D162 ))), "-")</f>
        <v>91.920380000000009</v>
      </c>
      <c r="E164" s="240" t="str">
        <f>IF(ISNUMBER(inequalities_table_data!E162), IF(inequalities_table_data!E162=-999,"NA",IF(inequalities_table_data!E162&gt;99, "&gt;99", IF(inequalities_table_data!E162&lt;1, "&lt;1",inequalities_table_data!E162 ))), "-")</f>
        <v>&lt;1</v>
      </c>
      <c r="F164" s="240">
        <f>IF(ISNUMBER(inequalities_table_data!F162), IF(inequalities_table_data!F162=-999,"NA",IF(inequalities_table_data!F162&gt;99, "&gt;99", IF(inequalities_table_data!F162&lt;1, "&lt;1",inequalities_table_data!F162 ))), "-")</f>
        <v>1.3013000000000001</v>
      </c>
      <c r="G164" s="240">
        <f>IF(ISNUMBER(inequalities_table_data!G162), IF(inequalities_table_data!G162=-999,"NA",IF(inequalities_table_data!G162&gt;99, "&gt;99", IF(inequalities_table_data!G162&lt;1, "&lt;1",inequalities_table_data!G162 ))), "-")</f>
        <v>6.4920500000000008</v>
      </c>
      <c r="H164" s="241">
        <f>IF(ISNUMBER(inequalities_table_data!H162), IF(inequalities_table_data!H162=-999,"NA",IF(inequalities_table_data!H162&gt;99, "&gt;99", IF(inequalities_table_data!H162&lt;1, "&lt;1",inequalities_table_data!H162 ))), "-")</f>
        <v>95.80474000000001</v>
      </c>
      <c r="I164" s="240">
        <f>IF(ISNUMBER(inequalities_table_data!I162), IF(inequalities_table_data!I162=-999,"NA",IF(inequalities_table_data!I162&gt;99, "&gt;99", IF(inequalities_table_data!I162&lt;1, "&lt;1",inequalities_table_data!I162 ))), "-")</f>
        <v>1.56515</v>
      </c>
      <c r="J164" s="240">
        <f>IF(ISNUMBER(inequalities_table_data!J162), IF(inequalities_table_data!J162=-999,"NA",IF(inequalities_table_data!J162&gt;99, "&gt;99", IF(inequalities_table_data!J162&lt;1, "&lt;1",inequalities_table_data!J162 ))), "-")</f>
        <v>2.1963400000000002</v>
      </c>
      <c r="K164" s="240" t="str">
        <f>IF(ISNUMBER(inequalities_table_data!K162), IF(inequalities_table_data!K162=-999,"NA",IF(inequalities_table_data!K162&gt;99, "&gt;99", IF(inequalities_table_data!K162&lt;1, "&lt;1",inequalities_table_data!K162 ))), "-")</f>
        <v>&lt;1</v>
      </c>
      <c r="L164" s="242" t="str">
        <f>IF(ISNUMBER(inequalities_table_data!L162), IF(inequalities_table_data!L162=-999,"NA",IF(inequalities_table_data!L162&gt;99, "&gt;99", IF(inequalities_table_data!L162&lt;1, "&lt;1",inequalities_table_data!L162 ))), "-")</f>
        <v>-</v>
      </c>
      <c r="M164" s="240" t="str">
        <f>IF(ISNUMBER(inequalities_table_data!M162), IF(inequalities_table_data!M162=-999,"NA",IF(inequalities_table_data!M162&gt;99, "&gt;99", IF(inequalities_table_data!M162&lt;1, "&lt;1",inequalities_table_data!M162 ))), "-")</f>
        <v>-</v>
      </c>
      <c r="N164" s="240" t="str">
        <f>IF(ISNUMBER(inequalities_table_data!N162), IF(inequalities_table_data!N162=-999,"NA",IF(inequalities_table_data!N162&gt;99, "&gt;99", IF(inequalities_table_data!N162&lt;1, "&lt;1",inequalities_table_data!N162 ))), "-")</f>
        <v>-</v>
      </c>
      <c r="P164" s="347" t="str">
        <f>inequalities_table_data!P162</f>
        <v>Turkmenistan</v>
      </c>
      <c r="Q164" s="348">
        <f>inequalities_table_data!Q162</f>
        <v>2017</v>
      </c>
      <c r="R164" s="238" t="str">
        <f>inequalities_table_data!R162</f>
        <v>Poorest</v>
      </c>
      <c r="S164" s="239">
        <f>IF(ISNUMBER(inequalities_table_data!S162), IF(inequalities_table_data!S162=-999,"NA",IF(inequalities_table_data!S162&gt;99, "&gt;99", IF(inequalities_table_data!S162&lt;1, "&lt;1",inequalities_table_data!S162 ))), "-")</f>
        <v>98.742990000000006</v>
      </c>
      <c r="T164" s="240" t="str">
        <f>IF(ISNUMBER(inequalities_table_data!T162), IF(inequalities_table_data!T162=-999,"NA",IF(inequalities_table_data!T162&gt;99, "&gt;99", IF(inequalities_table_data!T162&lt;1, "&lt;1",inequalities_table_data!T162 ))), "-")</f>
        <v>&lt;1</v>
      </c>
      <c r="U164" s="240" t="str">
        <f>IF(ISNUMBER(inequalities_table_data!U162), IF(inequalities_table_data!U162=-999,"NA",IF(inequalities_table_data!U162&gt;99, "&gt;99", IF(inequalities_table_data!U162&lt;1, "&lt;1",inequalities_table_data!U162 ))), "-")</f>
        <v>&lt;1</v>
      </c>
      <c r="V164" s="240" t="str">
        <f>IF(ISNUMBER(inequalities_table_data!V162), IF(inequalities_table_data!V162=-999,"NA",IF(inequalities_table_data!V162&gt;99, "&gt;99", IF(inequalities_table_data!V162&lt;1, "&lt;1",inequalities_table_data!V162 ))), "-")</f>
        <v>&lt;1</v>
      </c>
      <c r="W164" s="241">
        <f>IF(ISNUMBER(inequalities_table_data!W162), IF(inequalities_table_data!W162=-999,"NA",IF(inequalities_table_data!W162&gt;99, "&gt;99", IF(inequalities_table_data!W162&lt;1, "&lt;1",inequalities_table_data!W162 ))), "-")</f>
        <v>98.203590000000005</v>
      </c>
      <c r="X164" s="240">
        <f>IF(ISNUMBER(inequalities_table_data!X162), IF(inequalities_table_data!X162=-999,"NA",IF(inequalities_table_data!X162&gt;99, "&gt;99", IF(inequalities_table_data!X162&lt;1, "&lt;1",inequalities_table_data!X162 ))), "-")</f>
        <v>1.6043400000000001</v>
      </c>
      <c r="Y164" s="240" t="str">
        <f>IF(ISNUMBER(inequalities_table_data!Y162), IF(inequalities_table_data!Y162=-999,"NA",IF(inequalities_table_data!Y162&gt;99, "&gt;99", IF(inequalities_table_data!Y162&lt;1, "&lt;1",inequalities_table_data!Y162 ))), "-")</f>
        <v>&lt;1</v>
      </c>
      <c r="Z164" s="240" t="str">
        <f>IF(ISNUMBER(inequalities_table_data!Z162), IF(inequalities_table_data!Z162=-999,"NA",IF(inequalities_table_data!Z162&gt;99, "&gt;99", IF(inequalities_table_data!Z162&lt;1, "&lt;1",inequalities_table_data!Z162 ))), "-")</f>
        <v>&lt;1</v>
      </c>
      <c r="AA164" s="242">
        <f>IF(ISNUMBER(inequalities_table_data!AA162), IF(inequalities_table_data!AA162=-999,"NA",IF(inequalities_table_data!AA162&gt;99, "&gt;99", IF(inequalities_table_data!AA162&lt;1, "&lt;1",inequalities_table_data!AA162 ))), "-")</f>
        <v>97.738212585449219</v>
      </c>
      <c r="AB164" s="240">
        <f>IF(ISNUMBER(inequalities_table_data!AB162), IF(inequalities_table_data!AB162=-999,"NA",IF(inequalities_table_data!AB162&gt;99, "&gt;99", IF(inequalities_table_data!AB162&lt;1, "&lt;1",inequalities_table_data!AB162 ))), "-")</f>
        <v>1.2028284072875977</v>
      </c>
      <c r="AC164" s="240">
        <f>IF(ISNUMBER(inequalities_table_data!AC162), IF(inequalities_table_data!AC162=-999,"NA",IF(inequalities_table_data!AC162&gt;99, "&gt;99", IF(inequalities_table_data!AC162&lt;1, "&lt;1",inequalities_table_data!AC162 ))), "-")</f>
        <v>1.0589619874954224</v>
      </c>
    </row>
    <row r="165" x14ac:dyDescent="0.25">
      <c r="A165" s="347" t="str">
        <f>inequalities_table_data!A163</f>
        <v>Turkmenistan</v>
      </c>
      <c r="B165" s="348">
        <f>inequalities_table_data!B163</f>
        <v>2000</v>
      </c>
      <c r="C165" s="238" t="str">
        <f>inequalities_table_data!C163</f>
        <v>Richest</v>
      </c>
      <c r="D165" s="239" t="str">
        <f>IF(ISNUMBER(inequalities_table_data!D163), IF(inequalities_table_data!D163=-999,"NA",IF(inequalities_table_data!D163&gt;99, "&gt;99", IF(inequalities_table_data!D163&lt;1, "&lt;1",inequalities_table_data!D163 ))), "-")</f>
        <v>&gt;99</v>
      </c>
      <c r="E165" s="240" t="str">
        <f>IF(ISNUMBER(inequalities_table_data!E163), IF(inequalities_table_data!E163=-999,"NA",IF(inequalities_table_data!E163&gt;99, "&gt;99", IF(inequalities_table_data!E163&lt;1, "&lt;1",inequalities_table_data!E163 ))), "-")</f>
        <v>&lt;1</v>
      </c>
      <c r="F165" s="240" t="str">
        <f>IF(ISNUMBER(inequalities_table_data!F163), IF(inequalities_table_data!F163=-999,"NA",IF(inequalities_table_data!F163&gt;99, "&gt;99", IF(inequalities_table_data!F163&lt;1, "&lt;1",inequalities_table_data!F163 ))), "-")</f>
        <v>&lt;1</v>
      </c>
      <c r="G165" s="240" t="str">
        <f>IF(ISNUMBER(inequalities_table_data!G163), IF(inequalities_table_data!G163=-999,"NA",IF(inequalities_table_data!G163&gt;99, "&gt;99", IF(inequalities_table_data!G163&lt;1, "&lt;1",inequalities_table_data!G163 ))), "-")</f>
        <v>&lt;1</v>
      </c>
      <c r="H165" s="241">
        <f>IF(ISNUMBER(inequalities_table_data!H163), IF(inequalities_table_data!H163=-999,"NA",IF(inequalities_table_data!H163&gt;99, "&gt;99", IF(inequalities_table_data!H163&lt;1, "&lt;1",inequalities_table_data!H163 ))), "-")</f>
        <v>96.192250000000001</v>
      </c>
      <c r="I165" s="240">
        <f>IF(ISNUMBER(inequalities_table_data!I163), IF(inequalities_table_data!I163=-999,"NA",IF(inequalities_table_data!I163&gt;99, "&gt;99", IF(inequalities_table_data!I163&lt;1, "&lt;1",inequalities_table_data!I163 ))), "-")</f>
        <v>3.6060000000000003</v>
      </c>
      <c r="J165" s="240" t="str">
        <f>IF(ISNUMBER(inequalities_table_data!J163), IF(inequalities_table_data!J163=-999,"NA",IF(inequalities_table_data!J163&gt;99, "&gt;99", IF(inequalities_table_data!J163&lt;1, "&lt;1",inequalities_table_data!J163 ))), "-")</f>
        <v>&lt;1</v>
      </c>
      <c r="K165" s="240" t="str">
        <f>IF(ISNUMBER(inequalities_table_data!K163), IF(inequalities_table_data!K163=-999,"NA",IF(inequalities_table_data!K163&gt;99, "&gt;99", IF(inequalities_table_data!K163&lt;1, "&lt;1",inequalities_table_data!K163 ))), "-")</f>
        <v>&lt;1</v>
      </c>
      <c r="L165" s="242" t="str">
        <f>IF(ISNUMBER(inequalities_table_data!L163), IF(inequalities_table_data!L163=-999,"NA",IF(inequalities_table_data!L163&gt;99, "&gt;99", IF(inequalities_table_data!L163&lt;1, "&lt;1",inequalities_table_data!L163 ))), "-")</f>
        <v>-</v>
      </c>
      <c r="M165" s="240" t="str">
        <f>IF(ISNUMBER(inequalities_table_data!M163), IF(inequalities_table_data!M163=-999,"NA",IF(inequalities_table_data!M163&gt;99, "&gt;99", IF(inequalities_table_data!M163&lt;1, "&lt;1",inequalities_table_data!M163 ))), "-")</f>
        <v>-</v>
      </c>
      <c r="N165" s="240" t="str">
        <f>IF(ISNUMBER(inequalities_table_data!N163), IF(inequalities_table_data!N163=-999,"NA",IF(inequalities_table_data!N163&gt;99, "&gt;99", IF(inequalities_table_data!N163&lt;1, "&lt;1",inequalities_table_data!N163 ))), "-")</f>
        <v>-</v>
      </c>
      <c r="P165" s="347" t="str">
        <f>inequalities_table_data!P163</f>
        <v>Turkmenistan</v>
      </c>
      <c r="Q165" s="348">
        <f>inequalities_table_data!Q163</f>
        <v>2017</v>
      </c>
      <c r="R165" s="238" t="str">
        <f>inequalities_table_data!R163</f>
        <v>Richest</v>
      </c>
      <c r="S165" s="239" t="str">
        <f>IF(ISNUMBER(inequalities_table_data!S163), IF(inequalities_table_data!S163=-999,"NA",IF(inequalities_table_data!S163&gt;99, "&gt;99", IF(inequalities_table_data!S163&lt;1, "&lt;1",inequalities_table_data!S163 ))), "-")</f>
        <v>&gt;99</v>
      </c>
      <c r="T165" s="240" t="str">
        <f>IF(ISNUMBER(inequalities_table_data!T163), IF(inequalities_table_data!T163=-999,"NA",IF(inequalities_table_data!T163&gt;99, "&gt;99", IF(inequalities_table_data!T163&lt;1, "&lt;1",inequalities_table_data!T163 ))), "-")</f>
        <v>&lt;1</v>
      </c>
      <c r="U165" s="240" t="str">
        <f>IF(ISNUMBER(inequalities_table_data!U163), IF(inequalities_table_data!U163=-999,"NA",IF(inequalities_table_data!U163&gt;99, "&gt;99", IF(inequalities_table_data!U163&lt;1, "&lt;1",inequalities_table_data!U163 ))), "-")</f>
        <v>&lt;1</v>
      </c>
      <c r="V165" s="240" t="str">
        <f>IF(ISNUMBER(inequalities_table_data!V163), IF(inequalities_table_data!V163=-999,"NA",IF(inequalities_table_data!V163&gt;99, "&gt;99", IF(inequalities_table_data!V163&lt;1, "&lt;1",inequalities_table_data!V163 ))), "-")</f>
        <v>&lt;1</v>
      </c>
      <c r="W165" s="241">
        <f>IF(ISNUMBER(inequalities_table_data!W163), IF(inequalities_table_data!W163=-999,"NA",IF(inequalities_table_data!W163&gt;99, "&gt;99", IF(inequalities_table_data!W163&lt;1, "&lt;1",inequalities_table_data!W163 ))), "-")</f>
        <v>96.386710000000008</v>
      </c>
      <c r="X165" s="240">
        <f>IF(ISNUMBER(inequalities_table_data!X163), IF(inequalities_table_data!X163=-999,"NA",IF(inequalities_table_data!X163&gt;99, "&gt;99", IF(inequalities_table_data!X163&lt;1, "&lt;1",inequalities_table_data!X163 ))), "-")</f>
        <v>3.6132900000000001</v>
      </c>
      <c r="Y165" s="240" t="str">
        <f>IF(ISNUMBER(inequalities_table_data!Y163), IF(inequalities_table_data!Y163=-999,"NA",IF(inequalities_table_data!Y163&gt;99, "&gt;99", IF(inequalities_table_data!Y163&lt;1, "&lt;1",inequalities_table_data!Y163 ))), "-")</f>
        <v>&lt;1</v>
      </c>
      <c r="Z165" s="240" t="str">
        <f>IF(ISNUMBER(inequalities_table_data!Z163), IF(inequalities_table_data!Z163=-999,"NA",IF(inequalities_table_data!Z163&gt;99, "&gt;99", IF(inequalities_table_data!Z163&lt;1, "&lt;1",inequalities_table_data!Z163 ))), "-")</f>
        <v>&lt;1</v>
      </c>
      <c r="AA165" s="242" t="str">
        <f>IF(ISNUMBER(inequalities_table_data!AA163), IF(inequalities_table_data!AA163=-999,"NA",IF(inequalities_table_data!AA163&gt;99, "&gt;99", IF(inequalities_table_data!AA163&lt;1, "&lt;1",inequalities_table_data!AA163 ))), "-")</f>
        <v>&gt;99</v>
      </c>
      <c r="AB165" s="240" t="str">
        <f>IF(ISNUMBER(inequalities_table_data!AB163), IF(inequalities_table_data!AB163=-999,"NA",IF(inequalities_table_data!AB163&gt;99, "&gt;99", IF(inequalities_table_data!AB163&lt;1, "&lt;1",inequalities_table_data!AB163 ))), "-")</f>
        <v>&lt;1</v>
      </c>
      <c r="AC165" s="240" t="str">
        <f>IF(ISNUMBER(inequalities_table_data!AC163), IF(inequalities_table_data!AC163=-999,"NA",IF(inequalities_table_data!AC163&gt;99, "&gt;99", IF(inequalities_table_data!AC163&lt;1, "&lt;1",inequalities_table_data!AC163 ))), "-")</f>
        <v>&lt;1</v>
      </c>
    </row>
    <row r="166" x14ac:dyDescent="0.25">
      <c r="A166" s="347" t="str">
        <f>inequalities_table_data!A164</f>
        <v>Uganda</v>
      </c>
      <c r="B166" s="348">
        <f>inequalities_table_data!B164</f>
        <v>2000</v>
      </c>
      <c r="C166" s="238" t="str">
        <f>inequalities_table_data!C164</f>
        <v>Poorest</v>
      </c>
      <c r="D166" s="239">
        <f>IF(ISNUMBER(inequalities_table_data!D164), IF(inequalities_table_data!D164=-999,"NA",IF(inequalities_table_data!D164&gt;99, "&gt;99", IF(inequalities_table_data!D164&lt;1, "&lt;1",inequalities_table_data!D164 ))), "-")</f>
        <v>24.088800000000003</v>
      </c>
      <c r="E166" s="240">
        <f>IF(ISNUMBER(inequalities_table_data!E164), IF(inequalities_table_data!E164=-999,"NA",IF(inequalities_table_data!E164&gt;99, "&gt;99", IF(inequalities_table_data!E164&lt;1, "&lt;1",inequalities_table_data!E164 ))), "-")</f>
        <v>30.277980000000003</v>
      </c>
      <c r="F166" s="240">
        <f>IF(ISNUMBER(inequalities_table_data!F164), IF(inequalities_table_data!F164=-999,"NA",IF(inequalities_table_data!F164&gt;99, "&gt;99", IF(inequalities_table_data!F164&lt;1, "&lt;1",inequalities_table_data!F164 ))), "-")</f>
        <v>28.278370000000002</v>
      </c>
      <c r="G166" s="240">
        <f>IF(ISNUMBER(inequalities_table_data!G164), IF(inequalities_table_data!G164=-999,"NA",IF(inequalities_table_data!G164&gt;99, "&gt;99", IF(inequalities_table_data!G164&lt;1, "&lt;1",inequalities_table_data!G164 ))), "-")</f>
        <v>17.354850000000003</v>
      </c>
      <c r="H166" s="241">
        <f>IF(ISNUMBER(inequalities_table_data!H164), IF(inequalities_table_data!H164=-999,"NA",IF(inequalities_table_data!H164&gt;99, "&gt;99", IF(inequalities_table_data!H164&lt;1, "&lt;1",inequalities_table_data!H164 ))), "-")</f>
        <v>7.8239500000000008</v>
      </c>
      <c r="I166" s="240">
        <f>IF(ISNUMBER(inequalities_table_data!I164), IF(inequalities_table_data!I164=-999,"NA",IF(inequalities_table_data!I164&gt;99, "&gt;99", IF(inequalities_table_data!I164&lt;1, "&lt;1",inequalities_table_data!I164 ))), "-")</f>
        <v>7.1632100000000003</v>
      </c>
      <c r="J166" s="240">
        <f>IF(ISNUMBER(inequalities_table_data!J164), IF(inequalities_table_data!J164=-999,"NA",IF(inequalities_table_data!J164&gt;99, "&gt;99", IF(inequalities_table_data!J164&lt;1, "&lt;1",inequalities_table_data!J164 ))), "-")</f>
        <v>51.516440000000003</v>
      </c>
      <c r="K166" s="240">
        <f>IF(ISNUMBER(inequalities_table_data!K164), IF(inequalities_table_data!K164=-999,"NA",IF(inequalities_table_data!K164&gt;99, "&gt;99", IF(inequalities_table_data!K164&lt;1, "&lt;1",inequalities_table_data!K164 ))), "-")</f>
        <v>33.496400000000001</v>
      </c>
      <c r="L166" s="242" t="str">
        <f>IF(ISNUMBER(inequalities_table_data!L164), IF(inequalities_table_data!L164=-999,"NA",IF(inequalities_table_data!L164&gt;99, "&gt;99", IF(inequalities_table_data!L164&lt;1, "&lt;1",inequalities_table_data!L164 ))), "-")</f>
        <v>-</v>
      </c>
      <c r="M166" s="240" t="str">
        <f>IF(ISNUMBER(inequalities_table_data!M164), IF(inequalities_table_data!M164=-999,"NA",IF(inequalities_table_data!M164&gt;99, "&gt;99", IF(inequalities_table_data!M164&lt;1, "&lt;1",inequalities_table_data!M164 ))), "-")</f>
        <v>-</v>
      </c>
      <c r="N166" s="240" t="str">
        <f>IF(ISNUMBER(inequalities_table_data!N164), IF(inequalities_table_data!N164=-999,"NA",IF(inequalities_table_data!N164&gt;99, "&gt;99", IF(inequalities_table_data!N164&lt;1, "&lt;1",inequalities_table_data!N164 ))), "-")</f>
        <v>-</v>
      </c>
      <c r="P166" s="347" t="str">
        <f>inequalities_table_data!P164</f>
        <v>Uganda</v>
      </c>
      <c r="Q166" s="348">
        <f>inequalities_table_data!Q164</f>
        <v>2017</v>
      </c>
      <c r="R166" s="238" t="str">
        <f>inequalities_table_data!R164</f>
        <v>Poorest</v>
      </c>
      <c r="S166" s="239">
        <f>IF(ISNUMBER(inequalities_table_data!S164), IF(inequalities_table_data!S164=-999,"NA",IF(inequalities_table_data!S164&gt;99, "&gt;99", IF(inequalities_table_data!S164&lt;1, "&lt;1",inequalities_table_data!S164 ))), "-")</f>
        <v>33.554630000000003</v>
      </c>
      <c r="T166" s="240">
        <f>IF(ISNUMBER(inequalities_table_data!T164), IF(inequalities_table_data!T164=-999,"NA",IF(inequalities_table_data!T164&gt;99, "&gt;99", IF(inequalities_table_data!T164&lt;1, "&lt;1",inequalities_table_data!T164 ))), "-")</f>
        <v>42.175890000000003</v>
      </c>
      <c r="U166" s="240">
        <f>IF(ISNUMBER(inequalities_table_data!U164), IF(inequalities_table_data!U164=-999,"NA",IF(inequalities_table_data!U164&gt;99, "&gt;99", IF(inequalities_table_data!U164&lt;1, "&lt;1",inequalities_table_data!U164 ))), "-")</f>
        <v>13.880860000000002</v>
      </c>
      <c r="V166" s="240">
        <f>IF(ISNUMBER(inequalities_table_data!V164), IF(inequalities_table_data!V164=-999,"NA",IF(inequalities_table_data!V164&gt;99, "&gt;99", IF(inequalities_table_data!V164&lt;1, "&lt;1",inequalities_table_data!V164 ))), "-")</f>
        <v>10.388620000000001</v>
      </c>
      <c r="W166" s="241">
        <f>IF(ISNUMBER(inequalities_table_data!W164), IF(inequalities_table_data!W164=-999,"NA",IF(inequalities_table_data!W164&gt;99, "&gt;99", IF(inequalities_table_data!W164&lt;1, "&lt;1",inequalities_table_data!W164 ))), "-")</f>
        <v>5.4193700000000007</v>
      </c>
      <c r="X166" s="240">
        <f>IF(ISNUMBER(inequalities_table_data!X164), IF(inequalities_table_data!X164=-999,"NA",IF(inequalities_table_data!X164&gt;99, "&gt;99", IF(inequalities_table_data!X164&lt;1, "&lt;1",inequalities_table_data!X164 ))), "-")</f>
        <v>4.9617000000000004</v>
      </c>
      <c r="Y166" s="240">
        <f>IF(ISNUMBER(inequalities_table_data!Y164), IF(inequalities_table_data!Y164=-999,"NA",IF(inequalities_table_data!Y164&gt;99, "&gt;99", IF(inequalities_table_data!Y164&lt;1, "&lt;1",inequalities_table_data!Y164 ))), "-")</f>
        <v>68.923590000000004</v>
      </c>
      <c r="Z166" s="240">
        <f>IF(ISNUMBER(inequalities_table_data!Z164), IF(inequalities_table_data!Z164=-999,"NA",IF(inequalities_table_data!Z164&gt;99, "&gt;99", IF(inequalities_table_data!Z164&lt;1, "&lt;1",inequalities_table_data!Z164 ))), "-")</f>
        <v>20.695340000000002</v>
      </c>
      <c r="AA166" s="242">
        <f>IF(ISNUMBER(inequalities_table_data!AA164), IF(inequalities_table_data!AA164=-999,"NA",IF(inequalities_table_data!AA164&gt;99, "&gt;99", IF(inequalities_table_data!AA164&lt;1, "&lt;1",inequalities_table_data!AA164 ))), "-")</f>
        <v>1.942493200302124</v>
      </c>
      <c r="AB166" s="240">
        <f>IF(ISNUMBER(inequalities_table_data!AB164), IF(inequalities_table_data!AB164=-999,"NA",IF(inequalities_table_data!AB164&gt;99, "&gt;99", IF(inequalities_table_data!AB164&lt;1, "&lt;1",inequalities_table_data!AB164 ))), "-")</f>
        <v>35.797405242919922</v>
      </c>
      <c r="AC166" s="240">
        <f>IF(ISNUMBER(inequalities_table_data!AC164), IF(inequalities_table_data!AC164=-999,"NA",IF(inequalities_table_data!AC164&gt;99, "&gt;99", IF(inequalities_table_data!AC164&lt;1, "&lt;1",inequalities_table_data!AC164 ))), "-")</f>
        <v>62.260101318359375</v>
      </c>
    </row>
    <row r="167" x14ac:dyDescent="0.25">
      <c r="A167" s="347" t="str">
        <f>inequalities_table_data!A165</f>
        <v>Uganda</v>
      </c>
      <c r="B167" s="348">
        <f>inequalities_table_data!B165</f>
        <v>2000</v>
      </c>
      <c r="C167" s="238" t="str">
        <f>inequalities_table_data!C165</f>
        <v>Richest</v>
      </c>
      <c r="D167" s="239">
        <f>IF(ISNUMBER(inequalities_table_data!D165), IF(inequalities_table_data!D165=-999,"NA",IF(inequalities_table_data!D165&gt;99, "&gt;99", IF(inequalities_table_data!D165&lt;1, "&lt;1",inequalities_table_data!D165 ))), "-")</f>
        <v>64.160650000000004</v>
      </c>
      <c r="E167" s="240">
        <f>IF(ISNUMBER(inequalities_table_data!E165), IF(inequalities_table_data!E165=-999,"NA",IF(inequalities_table_data!E165&gt;99, "&gt;99", IF(inequalities_table_data!E165&lt;1, "&lt;1",inequalities_table_data!E165 ))), "-")</f>
        <v>13.929480000000002</v>
      </c>
      <c r="F167" s="240">
        <f>IF(ISNUMBER(inequalities_table_data!F165), IF(inequalities_table_data!F165=-999,"NA",IF(inequalities_table_data!F165&gt;99, "&gt;99", IF(inequalities_table_data!F165&lt;1, "&lt;1",inequalities_table_data!F165 ))), "-")</f>
        <v>17.14743</v>
      </c>
      <c r="G167" s="240">
        <f>IF(ISNUMBER(inequalities_table_data!G165), IF(inequalities_table_data!G165=-999,"NA",IF(inequalities_table_data!G165&gt;99, "&gt;99", IF(inequalities_table_data!G165&lt;1, "&lt;1",inequalities_table_data!G165 ))), "-")</f>
        <v>4.7624300000000002</v>
      </c>
      <c r="H167" s="241">
        <f>IF(ISNUMBER(inequalities_table_data!H165), IF(inequalities_table_data!H165=-999,"NA",IF(inequalities_table_data!H165&gt;99, "&gt;99", IF(inequalities_table_data!H165&lt;1, "&lt;1",inequalities_table_data!H165 ))), "-")</f>
        <v>31.797130000000003</v>
      </c>
      <c r="I167" s="240">
        <f>IF(ISNUMBER(inequalities_table_data!I165), IF(inequalities_table_data!I165=-999,"NA",IF(inequalities_table_data!I165&gt;99, "&gt;99", IF(inequalities_table_data!I165&lt;1, "&lt;1",inequalities_table_data!I165 ))), "-")</f>
        <v>29.718660000000003</v>
      </c>
      <c r="J167" s="240">
        <f>IF(ISNUMBER(inequalities_table_data!J165), IF(inequalities_table_data!J165=-999,"NA",IF(inequalities_table_data!J165&gt;99, "&gt;99", IF(inequalities_table_data!J165&lt;1, "&lt;1",inequalities_table_data!J165 ))), "-")</f>
        <v>37.434290000000004</v>
      </c>
      <c r="K167" s="240">
        <f>IF(ISNUMBER(inequalities_table_data!K165), IF(inequalities_table_data!K165=-999,"NA",IF(inequalities_table_data!K165&gt;99, "&gt;99", IF(inequalities_table_data!K165&lt;1, "&lt;1",inequalities_table_data!K165 ))), "-")</f>
        <v>1.04993</v>
      </c>
      <c r="L167" s="242" t="str">
        <f>IF(ISNUMBER(inequalities_table_data!L165), IF(inequalities_table_data!L165=-999,"NA",IF(inequalities_table_data!L165&gt;99, "&gt;99", IF(inequalities_table_data!L165&lt;1, "&lt;1",inequalities_table_data!L165 ))), "-")</f>
        <v>-</v>
      </c>
      <c r="M167" s="240" t="str">
        <f>IF(ISNUMBER(inequalities_table_data!M165), IF(inequalities_table_data!M165=-999,"NA",IF(inequalities_table_data!M165&gt;99, "&gt;99", IF(inequalities_table_data!M165&lt;1, "&lt;1",inequalities_table_data!M165 ))), "-")</f>
        <v>-</v>
      </c>
      <c r="N167" s="240" t="str">
        <f>IF(ISNUMBER(inequalities_table_data!N165), IF(inequalities_table_data!N165=-999,"NA",IF(inequalities_table_data!N165&gt;99, "&gt;99", IF(inequalities_table_data!N165&lt;1, "&lt;1",inequalities_table_data!N165 ))), "-")</f>
        <v>-</v>
      </c>
      <c r="P167" s="347" t="str">
        <f>inequalities_table_data!P165</f>
        <v>Uganda</v>
      </c>
      <c r="Q167" s="348">
        <f>inequalities_table_data!Q165</f>
        <v>2017</v>
      </c>
      <c r="R167" s="238" t="str">
        <f>inequalities_table_data!R165</f>
        <v>Richest</v>
      </c>
      <c r="S167" s="239">
        <f>IF(ISNUMBER(inequalities_table_data!S165), IF(inequalities_table_data!S165=-999,"NA",IF(inequalities_table_data!S165&gt;99, "&gt;99", IF(inequalities_table_data!S165&lt;1, "&lt;1",inequalities_table_data!S165 ))), "-")</f>
        <v>76.668230000000008</v>
      </c>
      <c r="T167" s="240">
        <f>IF(ISNUMBER(inequalities_table_data!T165), IF(inequalities_table_data!T165=-999,"NA",IF(inequalities_table_data!T165&gt;99, "&gt;99", IF(inequalities_table_data!T165&lt;1, "&lt;1",inequalities_table_data!T165 ))), "-")</f>
        <v>16.644910000000003</v>
      </c>
      <c r="U167" s="240">
        <f>IF(ISNUMBER(inequalities_table_data!U165), IF(inequalities_table_data!U165=-999,"NA",IF(inequalities_table_data!U165&gt;99, "&gt;99", IF(inequalities_table_data!U165&lt;1, "&lt;1",inequalities_table_data!U165 ))), "-")</f>
        <v>3.9548400000000004</v>
      </c>
      <c r="V167" s="240">
        <f>IF(ISNUMBER(inequalities_table_data!V165), IF(inequalities_table_data!V165=-999,"NA",IF(inequalities_table_data!V165&gt;99, "&gt;99", IF(inequalities_table_data!V165&lt;1, "&lt;1",inequalities_table_data!V165 ))), "-")</f>
        <v>2.7320200000000003</v>
      </c>
      <c r="W167" s="241">
        <f>IF(ISNUMBER(inequalities_table_data!W165), IF(inequalities_table_data!W165=-999,"NA",IF(inequalities_table_data!W165&gt;99, "&gt;99", IF(inequalities_table_data!W165&lt;1, "&lt;1",inequalities_table_data!W165 ))), "-")</f>
        <v>43.12565</v>
      </c>
      <c r="X167" s="240">
        <f>IF(ISNUMBER(inequalities_table_data!X165), IF(inequalities_table_data!X165=-999,"NA",IF(inequalities_table_data!X165&gt;99, "&gt;99", IF(inequalities_table_data!X165&lt;1, "&lt;1",inequalities_table_data!X165 ))), "-")</f>
        <v>40.306670000000004</v>
      </c>
      <c r="Y167" s="240">
        <f>IF(ISNUMBER(inequalities_table_data!Y165), IF(inequalities_table_data!Y165=-999,"NA",IF(inequalities_table_data!Y165&gt;99, "&gt;99", IF(inequalities_table_data!Y165&lt;1, "&lt;1",inequalities_table_data!Y165 ))), "-")</f>
        <v>16.567680000000003</v>
      </c>
      <c r="Z167" s="240" t="str">
        <f>IF(ISNUMBER(inequalities_table_data!Z165), IF(inequalities_table_data!Z165=-999,"NA",IF(inequalities_table_data!Z165&gt;99, "&gt;99", IF(inequalities_table_data!Z165&lt;1, "&lt;1",inequalities_table_data!Z165 ))), "-")</f>
        <v>&lt;1</v>
      </c>
      <c r="AA167" s="242">
        <f>IF(ISNUMBER(inequalities_table_data!AA165), IF(inequalities_table_data!AA165=-999,"NA",IF(inequalities_table_data!AA165&gt;99, "&gt;99", IF(inequalities_table_data!AA165&lt;1, "&lt;1",inequalities_table_data!AA165 ))), "-")</f>
        <v>18.989931106567383</v>
      </c>
      <c r="AB167" s="240">
        <f>IF(ISNUMBER(inequalities_table_data!AB165), IF(inequalities_table_data!AB165=-999,"NA",IF(inequalities_table_data!AB165&gt;99, "&gt;99", IF(inequalities_table_data!AB165&lt;1, "&lt;1",inequalities_table_data!AB165 ))), "-")</f>
        <v>48.269432067871094</v>
      </c>
      <c r="AC167" s="240">
        <f>IF(ISNUMBER(inequalities_table_data!AC165), IF(inequalities_table_data!AC165=-999,"NA",IF(inequalities_table_data!AC165&gt;99, "&gt;99", IF(inequalities_table_data!AC165&lt;1, "&lt;1",inequalities_table_data!AC165 ))), "-")</f>
        <v>32.740634918212891</v>
      </c>
    </row>
    <row r="168" x14ac:dyDescent="0.25">
      <c r="A168" s="347" t="str">
        <f>inequalities_table_data!A166</f>
        <v>Ukraine</v>
      </c>
      <c r="B168" s="348">
        <f>inequalities_table_data!B166</f>
        <v>2000</v>
      </c>
      <c r="C168" s="238" t="str">
        <f>inequalities_table_data!C166</f>
        <v>Poorest</v>
      </c>
      <c r="D168" s="239">
        <f>IF(ISNUMBER(inequalities_table_data!D166), IF(inequalities_table_data!D166=-999,"NA",IF(inequalities_table_data!D166&gt;99, "&gt;99", IF(inequalities_table_data!D166&lt;1, "&lt;1",inequalities_table_data!D166 ))), "-")</f>
        <v>93.198020000000014</v>
      </c>
      <c r="E168" s="240" t="str">
        <f>IF(ISNUMBER(inequalities_table_data!E166), IF(inequalities_table_data!E166=-999,"NA",IF(inequalities_table_data!E166&gt;99, "&gt;99", IF(inequalities_table_data!E166&lt;1, "&lt;1",inequalities_table_data!E166 ))), "-")</f>
        <v>&lt;1</v>
      </c>
      <c r="F168" s="240">
        <f>IF(ISNUMBER(inequalities_table_data!F166), IF(inequalities_table_data!F166=-999,"NA",IF(inequalities_table_data!F166&gt;99, "&gt;99", IF(inequalities_table_data!F166&lt;1, "&lt;1",inequalities_table_data!F166 ))), "-")</f>
        <v>6.1028800000000007</v>
      </c>
      <c r="G168" s="240" t="str">
        <f>IF(ISNUMBER(inequalities_table_data!G166), IF(inequalities_table_data!G166=-999,"NA",IF(inequalities_table_data!G166&gt;99, "&gt;99", IF(inequalities_table_data!G166&lt;1, "&lt;1",inequalities_table_data!G166 ))), "-")</f>
        <v>&lt;1</v>
      </c>
      <c r="H168" s="241">
        <f>IF(ISNUMBER(inequalities_table_data!H166), IF(inequalities_table_data!H166=-999,"NA",IF(inequalities_table_data!H166&gt;99, "&gt;99", IF(inequalities_table_data!H166&lt;1, "&lt;1",inequalities_table_data!H166 ))), "-")</f>
        <v>86.955980000000011</v>
      </c>
      <c r="I168" s="240">
        <f>IF(ISNUMBER(inequalities_table_data!I166), IF(inequalities_table_data!I166=-999,"NA",IF(inequalities_table_data!I166&gt;99, "&gt;99", IF(inequalities_table_data!I166&lt;1, "&lt;1",inequalities_table_data!I166 ))), "-")</f>
        <v>2.7524100000000002</v>
      </c>
      <c r="J168" s="240">
        <f>IF(ISNUMBER(inequalities_table_data!J166), IF(inequalities_table_data!J166=-999,"NA",IF(inequalities_table_data!J166&gt;99, "&gt;99", IF(inequalities_table_data!J166&lt;1, "&lt;1",inequalities_table_data!J166 ))), "-")</f>
        <v>9.7790300000000006</v>
      </c>
      <c r="K168" s="240" t="str">
        <f>IF(ISNUMBER(inequalities_table_data!K166), IF(inequalities_table_data!K166=-999,"NA",IF(inequalities_table_data!K166&gt;99, "&gt;99", IF(inequalities_table_data!K166&lt;1, "&lt;1",inequalities_table_data!K166 ))), "-")</f>
        <v>&lt;1</v>
      </c>
      <c r="L168" s="242" t="str">
        <f>IF(ISNUMBER(inequalities_table_data!L166), IF(inequalities_table_data!L166=-999,"NA",IF(inequalities_table_data!L166&gt;99, "&gt;99", IF(inequalities_table_data!L166&lt;1, "&lt;1",inequalities_table_data!L166 ))), "-")</f>
        <v>-</v>
      </c>
      <c r="M168" s="240" t="str">
        <f>IF(ISNUMBER(inequalities_table_data!M166), IF(inequalities_table_data!M166=-999,"NA",IF(inequalities_table_data!M166&gt;99, "&gt;99", IF(inequalities_table_data!M166&lt;1, "&lt;1",inequalities_table_data!M166 ))), "-")</f>
        <v>-</v>
      </c>
      <c r="N168" s="240" t="str">
        <f>IF(ISNUMBER(inequalities_table_data!N166), IF(inequalities_table_data!N166=-999,"NA",IF(inequalities_table_data!N166&gt;99, "&gt;99", IF(inequalities_table_data!N166&lt;1, "&lt;1",inequalities_table_data!N166 ))), "-")</f>
        <v>-</v>
      </c>
      <c r="P168" s="347" t="str">
        <f>inequalities_table_data!P166</f>
        <v>Ukraine</v>
      </c>
      <c r="Q168" s="348">
        <f>inequalities_table_data!Q166</f>
        <v>2017</v>
      </c>
      <c r="R168" s="238" t="str">
        <f>inequalities_table_data!R166</f>
        <v>Poorest</v>
      </c>
      <c r="S168" s="239" t="str">
        <f>IF(ISNUMBER(inequalities_table_data!S166), IF(inequalities_table_data!S166=-999,"NA",IF(inequalities_table_data!S166&gt;99, "&gt;99", IF(inequalities_table_data!S166&lt;1, "&lt;1",inequalities_table_data!S166 ))), "-")</f>
        <v>&gt;99</v>
      </c>
      <c r="T168" s="240" t="str">
        <f>IF(ISNUMBER(inequalities_table_data!T166), IF(inequalities_table_data!T166=-999,"NA",IF(inequalities_table_data!T166&gt;99, "&gt;99", IF(inequalities_table_data!T166&lt;1, "&lt;1",inequalities_table_data!T166 ))), "-")</f>
        <v>&lt;1</v>
      </c>
      <c r="U168" s="240" t="str">
        <f>IF(ISNUMBER(inequalities_table_data!U166), IF(inequalities_table_data!U166=-999,"NA",IF(inequalities_table_data!U166&gt;99, "&gt;99", IF(inequalities_table_data!U166&lt;1, "&lt;1",inequalities_table_data!U166 ))), "-")</f>
        <v>&lt;1</v>
      </c>
      <c r="V168" s="240" t="str">
        <f>IF(ISNUMBER(inequalities_table_data!V166), IF(inequalities_table_data!V166=-999,"NA",IF(inequalities_table_data!V166&gt;99, "&gt;99", IF(inequalities_table_data!V166&lt;1, "&lt;1",inequalities_table_data!V166 ))), "-")</f>
        <v>&lt;1</v>
      </c>
      <c r="W168" s="241">
        <f>IF(ISNUMBER(inequalities_table_data!W166), IF(inequalities_table_data!W166=-999,"NA",IF(inequalities_table_data!W166&gt;99, "&gt;99", IF(inequalities_table_data!W166&lt;1, "&lt;1",inequalities_table_data!W166 ))), "-")</f>
        <v>95.645960000000002</v>
      </c>
      <c r="X168" s="240">
        <f>IF(ISNUMBER(inequalities_table_data!X166), IF(inequalities_table_data!X166=-999,"NA",IF(inequalities_table_data!X166&gt;99, "&gt;99", IF(inequalities_table_data!X166&lt;1, "&lt;1",inequalities_table_data!X166 ))), "-")</f>
        <v>3.0274700000000001</v>
      </c>
      <c r="Y168" s="240">
        <f>IF(ISNUMBER(inequalities_table_data!Y166), IF(inequalities_table_data!Y166=-999,"NA",IF(inequalities_table_data!Y166&gt;99, "&gt;99", IF(inequalities_table_data!Y166&lt;1, "&lt;1",inequalities_table_data!Y166 ))), "-")</f>
        <v>1.32657</v>
      </c>
      <c r="Z168" s="240" t="str">
        <f>IF(ISNUMBER(inequalities_table_data!Z166), IF(inequalities_table_data!Z166=-999,"NA",IF(inequalities_table_data!Z166&gt;99, "&gt;99", IF(inequalities_table_data!Z166&lt;1, "&lt;1",inequalities_table_data!Z166 ))), "-")</f>
        <v>&lt;1</v>
      </c>
      <c r="AA168" s="242" t="str">
        <f>IF(ISNUMBER(inequalities_table_data!AA166), IF(inequalities_table_data!AA166=-999,"NA",IF(inequalities_table_data!AA166&gt;99, "&gt;99", IF(inequalities_table_data!AA166&lt;1, "&lt;1",inequalities_table_data!AA166 ))), "-")</f>
        <v>-</v>
      </c>
      <c r="AB168" s="240" t="str">
        <f>IF(ISNUMBER(inequalities_table_data!AB166), IF(inequalities_table_data!AB166=-999,"NA",IF(inequalities_table_data!AB166&gt;99, "&gt;99", IF(inequalities_table_data!AB166&lt;1, "&lt;1",inequalities_table_data!AB166 ))), "-")</f>
        <v>-</v>
      </c>
      <c r="AC168" s="240" t="str">
        <f>IF(ISNUMBER(inequalities_table_data!AC166), IF(inequalities_table_data!AC166=-999,"NA",IF(inequalities_table_data!AC166&gt;99, "&gt;99", IF(inequalities_table_data!AC166&lt;1, "&lt;1",inequalities_table_data!AC166 ))), "-")</f>
        <v>-</v>
      </c>
    </row>
    <row r="169" x14ac:dyDescent="0.25">
      <c r="A169" s="347" t="str">
        <f>inequalities_table_data!A167</f>
        <v>Ukraine</v>
      </c>
      <c r="B169" s="348">
        <f>inequalities_table_data!B167</f>
        <v>2000</v>
      </c>
      <c r="C169" s="238" t="str">
        <f>inequalities_table_data!C167</f>
        <v>Richest</v>
      </c>
      <c r="D169" s="239">
        <f>IF(ISNUMBER(inequalities_table_data!D167), IF(inequalities_table_data!D167=-999,"NA",IF(inequalities_table_data!D167&gt;99, "&gt;99", IF(inequalities_table_data!D167&lt;1, "&lt;1",inequalities_table_data!D167 ))), "-")</f>
        <v>95.960110000000014</v>
      </c>
      <c r="E169" s="240" t="str">
        <f>IF(ISNUMBER(inequalities_table_data!E167), IF(inequalities_table_data!E167=-999,"NA",IF(inequalities_table_data!E167&gt;99, "&gt;99", IF(inequalities_table_data!E167&lt;1, "&lt;1",inequalities_table_data!E167 ))), "-")</f>
        <v>&lt;1</v>
      </c>
      <c r="F169" s="240">
        <f>IF(ISNUMBER(inequalities_table_data!F167), IF(inequalities_table_data!F167=-999,"NA",IF(inequalities_table_data!F167&gt;99, "&gt;99", IF(inequalities_table_data!F167&lt;1, "&lt;1",inequalities_table_data!F167 ))), "-")</f>
        <v>3.0594300000000003</v>
      </c>
      <c r="G169" s="240" t="str">
        <f>IF(ISNUMBER(inequalities_table_data!G167), IF(inequalities_table_data!G167=-999,"NA",IF(inequalities_table_data!G167&gt;99, "&gt;99", IF(inequalities_table_data!G167&lt;1, "&lt;1",inequalities_table_data!G167 ))), "-")</f>
        <v>&lt;1</v>
      </c>
      <c r="H169" s="241">
        <f>IF(ISNUMBER(inequalities_table_data!H167), IF(inequalities_table_data!H167=-999,"NA",IF(inequalities_table_data!H167&gt;99, "&gt;99", IF(inequalities_table_data!H167&lt;1, "&lt;1",inequalities_table_data!H167 ))), "-")</f>
        <v>97.766490000000005</v>
      </c>
      <c r="I169" s="240" t="str">
        <f>IF(ISNUMBER(inequalities_table_data!I167), IF(inequalities_table_data!I167=-999,"NA",IF(inequalities_table_data!I167&gt;99, "&gt;99", IF(inequalities_table_data!I167&lt;1, "&lt;1",inequalities_table_data!I167 ))), "-")</f>
        <v>&lt;1</v>
      </c>
      <c r="J169" s="240">
        <f>IF(ISNUMBER(inequalities_table_data!J167), IF(inequalities_table_data!J167=-999,"NA",IF(inequalities_table_data!J167&gt;99, "&gt;99", IF(inequalities_table_data!J167&lt;1, "&lt;1",inequalities_table_data!J167 ))), "-")</f>
        <v>1.23821</v>
      </c>
      <c r="K169" s="240" t="str">
        <f>IF(ISNUMBER(inequalities_table_data!K167), IF(inequalities_table_data!K167=-999,"NA",IF(inequalities_table_data!K167&gt;99, "&gt;99", IF(inequalities_table_data!K167&lt;1, "&lt;1",inequalities_table_data!K167 ))), "-")</f>
        <v>&lt;1</v>
      </c>
      <c r="L169" s="242" t="str">
        <f>IF(ISNUMBER(inequalities_table_data!L167), IF(inequalities_table_data!L167=-999,"NA",IF(inequalities_table_data!L167&gt;99, "&gt;99", IF(inequalities_table_data!L167&lt;1, "&lt;1",inequalities_table_data!L167 ))), "-")</f>
        <v>-</v>
      </c>
      <c r="M169" s="240" t="str">
        <f>IF(ISNUMBER(inequalities_table_data!M167), IF(inequalities_table_data!M167=-999,"NA",IF(inequalities_table_data!M167&gt;99, "&gt;99", IF(inequalities_table_data!M167&lt;1, "&lt;1",inequalities_table_data!M167 ))), "-")</f>
        <v>-</v>
      </c>
      <c r="N169" s="240" t="str">
        <f>IF(ISNUMBER(inequalities_table_data!N167), IF(inequalities_table_data!N167=-999,"NA",IF(inequalities_table_data!N167&gt;99, "&gt;99", IF(inequalities_table_data!N167&lt;1, "&lt;1",inequalities_table_data!N167 ))), "-")</f>
        <v>-</v>
      </c>
      <c r="P169" s="347" t="str">
        <f>inequalities_table_data!P167</f>
        <v>Ukraine</v>
      </c>
      <c r="Q169" s="348">
        <f>inequalities_table_data!Q167</f>
        <v>2017</v>
      </c>
      <c r="R169" s="238" t="str">
        <f>inequalities_table_data!R167</f>
        <v>Richest</v>
      </c>
      <c r="S169" s="239">
        <f>IF(ISNUMBER(inequalities_table_data!S167), IF(inequalities_table_data!S167=-999,"NA",IF(inequalities_table_data!S167&gt;99, "&gt;99", IF(inequalities_table_data!S167&lt;1, "&lt;1",inequalities_table_data!S167 ))), "-")</f>
        <v>98.988610000000008</v>
      </c>
      <c r="T169" s="240">
        <f>IF(ISNUMBER(inequalities_table_data!T167), IF(inequalities_table_data!T167=-999,"NA",IF(inequalities_table_data!T167&gt;99, "&gt;99", IF(inequalities_table_data!T167&lt;1, "&lt;1",inequalities_table_data!T167 ))), "-")</f>
        <v>1.01139</v>
      </c>
      <c r="U169" s="240" t="str">
        <f>IF(ISNUMBER(inequalities_table_data!U167), IF(inequalities_table_data!U167=-999,"NA",IF(inequalities_table_data!U167&gt;99, "&gt;99", IF(inequalities_table_data!U167&lt;1, "&lt;1",inequalities_table_data!U167 ))), "-")</f>
        <v>&lt;1</v>
      </c>
      <c r="V169" s="240" t="str">
        <f>IF(ISNUMBER(inequalities_table_data!V167), IF(inequalities_table_data!V167=-999,"NA",IF(inequalities_table_data!V167&gt;99, "&gt;99", IF(inequalities_table_data!V167&lt;1, "&lt;1",inequalities_table_data!V167 ))), "-")</f>
        <v>&lt;1</v>
      </c>
      <c r="W169" s="241" t="str">
        <f>IF(ISNUMBER(inequalities_table_data!W167), IF(inequalities_table_data!W167=-999,"NA",IF(inequalities_table_data!W167&gt;99, "&gt;99", IF(inequalities_table_data!W167&lt;1, "&lt;1",inequalities_table_data!W167 ))), "-")</f>
        <v>&gt;99</v>
      </c>
      <c r="X169" s="240" t="str">
        <f>IF(ISNUMBER(inequalities_table_data!X167), IF(inequalities_table_data!X167=-999,"NA",IF(inequalities_table_data!X167&gt;99, "&gt;99", IF(inequalities_table_data!X167&lt;1, "&lt;1",inequalities_table_data!X167 ))), "-")</f>
        <v>&lt;1</v>
      </c>
      <c r="Y169" s="240" t="str">
        <f>IF(ISNUMBER(inequalities_table_data!Y167), IF(inequalities_table_data!Y167=-999,"NA",IF(inequalities_table_data!Y167&gt;99, "&gt;99", IF(inequalities_table_data!Y167&lt;1, "&lt;1",inequalities_table_data!Y167 ))), "-")</f>
        <v>&lt;1</v>
      </c>
      <c r="Z169" s="240" t="str">
        <f>IF(ISNUMBER(inequalities_table_data!Z167), IF(inequalities_table_data!Z167=-999,"NA",IF(inequalities_table_data!Z167&gt;99, "&gt;99", IF(inequalities_table_data!Z167&lt;1, "&lt;1",inequalities_table_data!Z167 ))), "-")</f>
        <v>&lt;1</v>
      </c>
      <c r="AA169" s="242" t="str">
        <f>IF(ISNUMBER(inequalities_table_data!AA167), IF(inequalities_table_data!AA167=-999,"NA",IF(inequalities_table_data!AA167&gt;99, "&gt;99", IF(inequalities_table_data!AA167&lt;1, "&lt;1",inequalities_table_data!AA167 ))), "-")</f>
        <v>-</v>
      </c>
      <c r="AB169" s="240" t="str">
        <f>IF(ISNUMBER(inequalities_table_data!AB167), IF(inequalities_table_data!AB167=-999,"NA",IF(inequalities_table_data!AB167&gt;99, "&gt;99", IF(inequalities_table_data!AB167&lt;1, "&lt;1",inequalities_table_data!AB167 ))), "-")</f>
        <v>-</v>
      </c>
      <c r="AC169" s="240" t="str">
        <f>IF(ISNUMBER(inequalities_table_data!AC167), IF(inequalities_table_data!AC167=-999,"NA",IF(inequalities_table_data!AC167&gt;99, "&gt;99", IF(inequalities_table_data!AC167&lt;1, "&lt;1",inequalities_table_data!AC167 ))), "-")</f>
        <v>-</v>
      </c>
    </row>
    <row r="170" x14ac:dyDescent="0.25">
      <c r="A170" s="347" t="str">
        <f>inequalities_table_data!A168</f>
        <v>United Republic of Tanzania</v>
      </c>
      <c r="B170" s="348">
        <f>inequalities_table_data!B168</f>
        <v>2000</v>
      </c>
      <c r="C170" s="238" t="str">
        <f>inequalities_table_data!C168</f>
        <v>Poorest</v>
      </c>
      <c r="D170" s="239">
        <f>IF(ISNUMBER(inequalities_table_data!D168), IF(inequalities_table_data!D168=-999,"NA",IF(inequalities_table_data!D168&gt;99, "&gt;99", IF(inequalities_table_data!D168&lt;1, "&lt;1",inequalities_table_data!D168 ))), "-")</f>
        <v>17.363980000000002</v>
      </c>
      <c r="E170" s="240">
        <f>IF(ISNUMBER(inequalities_table_data!E168), IF(inequalities_table_data!E168=-999,"NA",IF(inequalities_table_data!E168&gt;99, "&gt;99", IF(inequalities_table_data!E168&lt;1, "&lt;1",inequalities_table_data!E168 ))), "-")</f>
        <v>9.5130800000000004</v>
      </c>
      <c r="F170" s="240">
        <f>IF(ISNUMBER(inequalities_table_data!F168), IF(inequalities_table_data!F168=-999,"NA",IF(inequalities_table_data!F168&gt;99, "&gt;99", IF(inequalities_table_data!F168&lt;1, "&lt;1",inequalities_table_data!F168 ))), "-")</f>
        <v>44.605690000000003</v>
      </c>
      <c r="G170" s="240">
        <f>IF(ISNUMBER(inequalities_table_data!G168), IF(inequalities_table_data!G168=-999,"NA",IF(inequalities_table_data!G168&gt;99, "&gt;99", IF(inequalities_table_data!G168&lt;1, "&lt;1",inequalities_table_data!G168 ))), "-")</f>
        <v>28.517250000000001</v>
      </c>
      <c r="H170" s="241" t="str">
        <f>IF(ISNUMBER(inequalities_table_data!H168), IF(inequalities_table_data!H168=-999,"NA",IF(inequalities_table_data!H168&gt;99, "&gt;99", IF(inequalities_table_data!H168&lt;1, "&lt;1",inequalities_table_data!H168 ))), "-")</f>
        <v>&lt;1</v>
      </c>
      <c r="I170" s="240" t="str">
        <f>IF(ISNUMBER(inequalities_table_data!I168), IF(inequalities_table_data!I168=-999,"NA",IF(inequalities_table_data!I168&gt;99, "&gt;99", IF(inequalities_table_data!I168&lt;1, "&lt;1",inequalities_table_data!I168 ))), "-")</f>
        <v>&lt;1</v>
      </c>
      <c r="J170" s="240">
        <f>IF(ISNUMBER(inequalities_table_data!J168), IF(inequalities_table_data!J168=-999,"NA",IF(inequalities_table_data!J168&gt;99, "&gt;99", IF(inequalities_table_data!J168&lt;1, "&lt;1",inequalities_table_data!J168 ))), "-")</f>
        <v>68.27807</v>
      </c>
      <c r="K170" s="240">
        <f>IF(ISNUMBER(inequalities_table_data!K168), IF(inequalities_table_data!K168=-999,"NA",IF(inequalities_table_data!K168&gt;99, "&gt;99", IF(inequalities_table_data!K168&lt;1, "&lt;1",inequalities_table_data!K168 ))), "-")</f>
        <v>31.721930000000004</v>
      </c>
      <c r="L170" s="242" t="str">
        <f>IF(ISNUMBER(inequalities_table_data!L168), IF(inequalities_table_data!L168=-999,"NA",IF(inequalities_table_data!L168&gt;99, "&gt;99", IF(inequalities_table_data!L168&lt;1, "&lt;1",inequalities_table_data!L168 ))), "-")</f>
        <v>-</v>
      </c>
      <c r="M170" s="240" t="str">
        <f>IF(ISNUMBER(inequalities_table_data!M168), IF(inequalities_table_data!M168=-999,"NA",IF(inequalities_table_data!M168&gt;99, "&gt;99", IF(inequalities_table_data!M168&lt;1, "&lt;1",inequalities_table_data!M168 ))), "-")</f>
        <v>-</v>
      </c>
      <c r="N170" s="240" t="str">
        <f>IF(ISNUMBER(inequalities_table_data!N168), IF(inequalities_table_data!N168=-999,"NA",IF(inequalities_table_data!N168&gt;99, "&gt;99", IF(inequalities_table_data!N168&lt;1, "&lt;1",inequalities_table_data!N168 ))), "-")</f>
        <v>-</v>
      </c>
      <c r="P170" s="347" t="str">
        <f>inequalities_table_data!P168</f>
        <v>United Republic of Tanzania</v>
      </c>
      <c r="Q170" s="348">
        <f>inequalities_table_data!Q168</f>
        <v>2017</v>
      </c>
      <c r="R170" s="238" t="str">
        <f>inequalities_table_data!R168</f>
        <v>Poorest</v>
      </c>
      <c r="S170" s="239">
        <f>IF(ISNUMBER(inequalities_table_data!S168), IF(inequalities_table_data!S168=-999,"NA",IF(inequalities_table_data!S168&gt;99, "&gt;99", IF(inequalities_table_data!S168&lt;1, "&lt;1",inequalities_table_data!S168 ))), "-")</f>
        <v>24.494320000000002</v>
      </c>
      <c r="T170" s="240">
        <f>IF(ISNUMBER(inequalities_table_data!T168), IF(inequalities_table_data!T168=-999,"NA",IF(inequalities_table_data!T168&gt;99, "&gt;99", IF(inequalities_table_data!T168&lt;1, "&lt;1",inequalities_table_data!T168 ))), "-")</f>
        <v>13.419530000000002</v>
      </c>
      <c r="U170" s="240">
        <f>IF(ISNUMBER(inequalities_table_data!U168), IF(inequalities_table_data!U168=-999,"NA",IF(inequalities_table_data!U168&gt;99, "&gt;99", IF(inequalities_table_data!U168&lt;1, "&lt;1",inequalities_table_data!U168 ))), "-")</f>
        <v>42.123740000000005</v>
      </c>
      <c r="V170" s="240">
        <f>IF(ISNUMBER(inequalities_table_data!V168), IF(inequalities_table_data!V168=-999,"NA",IF(inequalities_table_data!V168&gt;99, "&gt;99", IF(inequalities_table_data!V168&lt;1, "&lt;1",inequalities_table_data!V168 ))), "-")</f>
        <v>19.962410000000002</v>
      </c>
      <c r="W170" s="241">
        <f>IF(ISNUMBER(inequalities_table_data!W168), IF(inequalities_table_data!W168=-999,"NA",IF(inequalities_table_data!W168&gt;99, "&gt;99", IF(inequalities_table_data!W168&lt;1, "&lt;1",inequalities_table_data!W168 ))), "-")</f>
        <v>16.285550000000001</v>
      </c>
      <c r="X170" s="240">
        <f>IF(ISNUMBER(inequalities_table_data!X168), IF(inequalities_table_data!X168=-999,"NA",IF(inequalities_table_data!X168&gt;99, "&gt;99", IF(inequalities_table_data!X168&lt;1, "&lt;1",inequalities_table_data!X168 ))), "-")</f>
        <v>3.7893900000000005</v>
      </c>
      <c r="Y170" s="240">
        <f>IF(ISNUMBER(inequalities_table_data!Y168), IF(inequalities_table_data!Y168=-999,"NA",IF(inequalities_table_data!Y168&gt;99, "&gt;99", IF(inequalities_table_data!Y168&lt;1, "&lt;1",inequalities_table_data!Y168 ))), "-")</f>
        <v>52.439450000000001</v>
      </c>
      <c r="Z170" s="240">
        <f>IF(ISNUMBER(inequalities_table_data!Z168), IF(inequalities_table_data!Z168=-999,"NA",IF(inequalities_table_data!Z168&gt;99, "&gt;99", IF(inequalities_table_data!Z168&lt;1, "&lt;1",inequalities_table_data!Z168 ))), "-")</f>
        <v>27.485610000000001</v>
      </c>
      <c r="AA170" s="242" t="str">
        <f>IF(ISNUMBER(inequalities_table_data!AA168), IF(inequalities_table_data!AA168=-999,"NA",IF(inequalities_table_data!AA168&gt;99, "&gt;99", IF(inequalities_table_data!AA168&lt;1, "&lt;1",inequalities_table_data!AA168 ))), "-")</f>
        <v>&lt;1</v>
      </c>
      <c r="AB170" s="240">
        <f>IF(ISNUMBER(inequalities_table_data!AB168), IF(inequalities_table_data!AB168=-999,"NA",IF(inequalities_table_data!AB168&gt;99, "&gt;99", IF(inequalities_table_data!AB168&lt;1, "&lt;1",inequalities_table_data!AB168 ))), "-")</f>
        <v>76.578201293945313</v>
      </c>
      <c r="AC170" s="240">
        <f>IF(ISNUMBER(inequalities_table_data!AC168), IF(inequalities_table_data!AC168=-999,"NA",IF(inequalities_table_data!AC168&gt;99, "&gt;99", IF(inequalities_table_data!AC168&lt;1, "&lt;1",inequalities_table_data!AC168 ))), "-")</f>
        <v>22.49995231628418</v>
      </c>
    </row>
    <row r="171" x14ac:dyDescent="0.25">
      <c r="A171" s="347" t="str">
        <f>inequalities_table_data!A169</f>
        <v>United Republic of Tanzania</v>
      </c>
      <c r="B171" s="348">
        <f>inequalities_table_data!B169</f>
        <v>2000</v>
      </c>
      <c r="C171" s="238" t="str">
        <f>inequalities_table_data!C169</f>
        <v>Richest</v>
      </c>
      <c r="D171" s="239">
        <f>IF(ISNUMBER(inequalities_table_data!D169), IF(inequalities_table_data!D169=-999,"NA",IF(inequalities_table_data!D169&gt;99, "&gt;99", IF(inequalities_table_data!D169&lt;1, "&lt;1",inequalities_table_data!D169 ))), "-")</f>
        <v>79.333300000000008</v>
      </c>
      <c r="E171" s="240">
        <f>IF(ISNUMBER(inequalities_table_data!E169), IF(inequalities_table_data!E169=-999,"NA",IF(inequalities_table_data!E169&gt;99, "&gt;99", IF(inequalities_table_data!E169&lt;1, "&lt;1",inequalities_table_data!E169 ))), "-")</f>
        <v>6.0061900000000001</v>
      </c>
      <c r="F171" s="240">
        <f>IF(ISNUMBER(inequalities_table_data!F169), IF(inequalities_table_data!F169=-999,"NA",IF(inequalities_table_data!F169&gt;99, "&gt;99", IF(inequalities_table_data!F169&lt;1, "&lt;1",inequalities_table_data!F169 ))), "-")</f>
        <v>10.949190000000002</v>
      </c>
      <c r="G171" s="240">
        <f>IF(ISNUMBER(inequalities_table_data!G169), IF(inequalities_table_data!G169=-999,"NA",IF(inequalities_table_data!G169&gt;99, "&gt;99", IF(inequalities_table_data!G169&lt;1, "&lt;1",inequalities_table_data!G169 ))), "-")</f>
        <v>3.7113300000000002</v>
      </c>
      <c r="H171" s="241">
        <f>IF(ISNUMBER(inequalities_table_data!H169), IF(inequalities_table_data!H169=-999,"NA",IF(inequalities_table_data!H169&gt;99, "&gt;99", IF(inequalities_table_data!H169&lt;1, "&lt;1",inequalities_table_data!H169 ))), "-")</f>
        <v>21.346480000000003</v>
      </c>
      <c r="I171" s="240">
        <f>IF(ISNUMBER(inequalities_table_data!I169), IF(inequalities_table_data!I169=-999,"NA",IF(inequalities_table_data!I169&gt;99, "&gt;99", IF(inequalities_table_data!I169&lt;1, "&lt;1",inequalities_table_data!I169 ))), "-")</f>
        <v>13.142690000000002</v>
      </c>
      <c r="J171" s="240">
        <f>IF(ISNUMBER(inequalities_table_data!J169), IF(inequalities_table_data!J169=-999,"NA",IF(inequalities_table_data!J169&gt;99, "&gt;99", IF(inequalities_table_data!J169&lt;1, "&lt;1",inequalities_table_data!J169 ))), "-")</f>
        <v>64.765750000000011</v>
      </c>
      <c r="K171" s="240" t="str">
        <f>IF(ISNUMBER(inequalities_table_data!K169), IF(inequalities_table_data!K169=-999,"NA",IF(inequalities_table_data!K169&gt;99, "&gt;99", IF(inequalities_table_data!K169&lt;1, "&lt;1",inequalities_table_data!K169 ))), "-")</f>
        <v>&lt;1</v>
      </c>
      <c r="L171" s="242" t="str">
        <f>IF(ISNUMBER(inequalities_table_data!L169), IF(inequalities_table_data!L169=-999,"NA",IF(inequalities_table_data!L169&gt;99, "&gt;99", IF(inequalities_table_data!L169&lt;1, "&lt;1",inequalities_table_data!L169 ))), "-")</f>
        <v>-</v>
      </c>
      <c r="M171" s="240" t="str">
        <f>IF(ISNUMBER(inequalities_table_data!M169), IF(inequalities_table_data!M169=-999,"NA",IF(inequalities_table_data!M169&gt;99, "&gt;99", IF(inequalities_table_data!M169&lt;1, "&lt;1",inequalities_table_data!M169 ))), "-")</f>
        <v>-</v>
      </c>
      <c r="N171" s="240" t="str">
        <f>IF(ISNUMBER(inequalities_table_data!N169), IF(inequalities_table_data!N169=-999,"NA",IF(inequalities_table_data!N169&gt;99, "&gt;99", IF(inequalities_table_data!N169&lt;1, "&lt;1",inequalities_table_data!N169 ))), "-")</f>
        <v>-</v>
      </c>
      <c r="P171" s="347" t="str">
        <f>inequalities_table_data!P169</f>
        <v>United Republic of Tanzania</v>
      </c>
      <c r="Q171" s="348">
        <f>inequalities_table_data!Q169</f>
        <v>2017</v>
      </c>
      <c r="R171" s="238" t="str">
        <f>inequalities_table_data!R169</f>
        <v>Richest</v>
      </c>
      <c r="S171" s="239">
        <f>IF(ISNUMBER(inequalities_table_data!S169), IF(inequalities_table_data!S169=-999,"NA",IF(inequalities_table_data!S169&gt;99, "&gt;99", IF(inequalities_table_data!S169&lt;1, "&lt;1",inequalities_table_data!S169 ))), "-")</f>
        <v>87.212880000000013</v>
      </c>
      <c r="T171" s="240">
        <f>IF(ISNUMBER(inequalities_table_data!T169), IF(inequalities_table_data!T169=-999,"NA",IF(inequalities_table_data!T169&gt;99, "&gt;99", IF(inequalities_table_data!T169&lt;1, "&lt;1",inequalities_table_data!T169 ))), "-")</f>
        <v>6.6027400000000007</v>
      </c>
      <c r="U171" s="240">
        <f>IF(ISNUMBER(inequalities_table_data!U169), IF(inequalities_table_data!U169=-999,"NA",IF(inequalities_table_data!U169&gt;99, "&gt;99", IF(inequalities_table_data!U169&lt;1, "&lt;1",inequalities_table_data!U169 ))), "-")</f>
        <v>3.9117800000000003</v>
      </c>
      <c r="V171" s="240">
        <f>IF(ISNUMBER(inequalities_table_data!V169), IF(inequalities_table_data!V169=-999,"NA",IF(inequalities_table_data!V169&gt;99, "&gt;99", IF(inequalities_table_data!V169&lt;1, "&lt;1",inequalities_table_data!V169 ))), "-")</f>
        <v>2.2726000000000002</v>
      </c>
      <c r="W171" s="241">
        <f>IF(ISNUMBER(inequalities_table_data!W169), IF(inequalities_table_data!W169=-999,"NA",IF(inequalities_table_data!W169&gt;99, "&gt;99", IF(inequalities_table_data!W169&lt;1, "&lt;1",inequalities_table_data!W169 ))), "-")</f>
        <v>57.472340000000003</v>
      </c>
      <c r="X171" s="240">
        <f>IF(ISNUMBER(inequalities_table_data!X169), IF(inequalities_table_data!X169=-999,"NA",IF(inequalities_table_data!X169&gt;99, "&gt;99", IF(inequalities_table_data!X169&lt;1, "&lt;1",inequalities_table_data!X169 ))), "-")</f>
        <v>35.384830000000001</v>
      </c>
      <c r="Y171" s="240">
        <f>IF(ISNUMBER(inequalities_table_data!Y169), IF(inequalities_table_data!Y169=-999,"NA",IF(inequalities_table_data!Y169&gt;99, "&gt;99", IF(inequalities_table_data!Y169&lt;1, "&lt;1",inequalities_table_data!Y169 ))), "-")</f>
        <v>7.1141900000000007</v>
      </c>
      <c r="Z171" s="240" t="str">
        <f>IF(ISNUMBER(inequalities_table_data!Z169), IF(inequalities_table_data!Z169=-999,"NA",IF(inequalities_table_data!Z169&gt;99, "&gt;99", IF(inequalities_table_data!Z169&lt;1, "&lt;1",inequalities_table_data!Z169 ))), "-")</f>
        <v>&lt;1</v>
      </c>
      <c r="AA171" s="242">
        <f>IF(ISNUMBER(inequalities_table_data!AA169), IF(inequalities_table_data!AA169=-999,"NA",IF(inequalities_table_data!AA169&gt;99, "&gt;99", IF(inequalities_table_data!AA169&lt;1, "&lt;1",inequalities_table_data!AA169 ))), "-")</f>
        <v>17.112306594848633</v>
      </c>
      <c r="AB171" s="240">
        <f>IF(ISNUMBER(inequalities_table_data!AB169), IF(inequalities_table_data!AB169=-999,"NA",IF(inequalities_table_data!AB169&gt;99, "&gt;99", IF(inequalities_table_data!AB169&lt;1, "&lt;1",inequalities_table_data!AB169 ))), "-")</f>
        <v>73.913558959960938</v>
      </c>
      <c r="AC171" s="240">
        <f>IF(ISNUMBER(inequalities_table_data!AC169), IF(inequalities_table_data!AC169=-999,"NA",IF(inequalities_table_data!AC169&gt;99, "&gt;99", IF(inequalities_table_data!AC169&lt;1, "&lt;1",inequalities_table_data!AC169 ))), "-")</f>
        <v>8.9741334915161133</v>
      </c>
    </row>
    <row r="172" x14ac:dyDescent="0.25">
      <c r="A172" s="347" t="str">
        <f>inequalities_table_data!A170</f>
        <v>Uruguay</v>
      </c>
      <c r="B172" s="348">
        <f>inequalities_table_data!B170</f>
        <v>2000</v>
      </c>
      <c r="C172" s="238" t="str">
        <f>inequalities_table_data!C170</f>
        <v>Poorest</v>
      </c>
      <c r="D172" s="239">
        <f>IF(ISNUMBER(inequalities_table_data!D170), IF(inequalities_table_data!D170=-999,"NA",IF(inequalities_table_data!D170&gt;99, "&gt;99", IF(inequalities_table_data!D170&lt;1, "&lt;1",inequalities_table_data!D170 ))), "-")</f>
        <v>98.062510000000003</v>
      </c>
      <c r="E172" s="240">
        <f>IF(ISNUMBER(inequalities_table_data!E170), IF(inequalities_table_data!E170=-999,"NA",IF(inequalities_table_data!E170&gt;99, "&gt;99", IF(inequalities_table_data!E170&lt;1, "&lt;1",inequalities_table_data!E170 ))), "-")</f>
        <v>1.2260600000000001</v>
      </c>
      <c r="F172" s="240" t="str">
        <f>IF(ISNUMBER(inequalities_table_data!F170), IF(inequalities_table_data!F170=-999,"NA",IF(inequalities_table_data!F170&gt;99, "&gt;99", IF(inequalities_table_data!F170&lt;1, "&lt;1",inequalities_table_data!F170 ))), "-")</f>
        <v>&lt;1</v>
      </c>
      <c r="G172" s="240" t="str">
        <f>IF(ISNUMBER(inequalities_table_data!G170), IF(inequalities_table_data!G170=-999,"NA",IF(inequalities_table_data!G170&gt;99, "&gt;99", IF(inequalities_table_data!G170&lt;1, "&lt;1",inequalities_table_data!G170 ))), "-")</f>
        <v>&lt;1</v>
      </c>
      <c r="H172" s="241">
        <f>IF(ISNUMBER(inequalities_table_data!H170), IF(inequalities_table_data!H170=-999,"NA",IF(inequalities_table_data!H170&gt;99, "&gt;99", IF(inequalities_table_data!H170&lt;1, "&lt;1",inequalities_table_data!H170 ))), "-")</f>
        <v>95.517290000000003</v>
      </c>
      <c r="I172" s="240">
        <f>IF(ISNUMBER(inequalities_table_data!I170), IF(inequalities_table_data!I170=-999,"NA",IF(inequalities_table_data!I170&gt;99, "&gt;99", IF(inequalities_table_data!I170&lt;1, "&lt;1",inequalities_table_data!I170 ))), "-")</f>
        <v>4.48271</v>
      </c>
      <c r="J172" s="240" t="str">
        <f>IF(ISNUMBER(inequalities_table_data!J170), IF(inequalities_table_data!J170=-999,"NA",IF(inequalities_table_data!J170&gt;99, "&gt;99", IF(inequalities_table_data!J170&lt;1, "&lt;1",inequalities_table_data!J170 ))), "-")</f>
        <v>&lt;1</v>
      </c>
      <c r="K172" s="240" t="str">
        <f>IF(ISNUMBER(inequalities_table_data!K170), IF(inequalities_table_data!K170=-999,"NA",IF(inequalities_table_data!K170&gt;99, "&gt;99", IF(inequalities_table_data!K170&lt;1, "&lt;1",inequalities_table_data!K170 ))), "-")</f>
        <v>&lt;1</v>
      </c>
      <c r="L172" s="242" t="str">
        <f>IF(ISNUMBER(inequalities_table_data!L170), IF(inequalities_table_data!L170=-999,"NA",IF(inequalities_table_data!L170&gt;99, "&gt;99", IF(inequalities_table_data!L170&lt;1, "&lt;1",inequalities_table_data!L170 ))), "-")</f>
        <v>-</v>
      </c>
      <c r="M172" s="240" t="str">
        <f>IF(ISNUMBER(inequalities_table_data!M170), IF(inequalities_table_data!M170=-999,"NA",IF(inequalities_table_data!M170&gt;99, "&gt;99", IF(inequalities_table_data!M170&lt;1, "&lt;1",inequalities_table_data!M170 ))), "-")</f>
        <v>-</v>
      </c>
      <c r="N172" s="240" t="str">
        <f>IF(ISNUMBER(inequalities_table_data!N170), IF(inequalities_table_data!N170=-999,"NA",IF(inequalities_table_data!N170&gt;99, "&gt;99", IF(inequalities_table_data!N170&lt;1, "&lt;1",inequalities_table_data!N170 ))), "-")</f>
        <v>-</v>
      </c>
      <c r="P172" s="347" t="str">
        <f>inequalities_table_data!P170</f>
        <v>Uruguay</v>
      </c>
      <c r="Q172" s="348">
        <f>inequalities_table_data!Q170</f>
        <v>2017</v>
      </c>
      <c r="R172" s="238" t="str">
        <f>inequalities_table_data!R170</f>
        <v>Poorest</v>
      </c>
      <c r="S172" s="239">
        <f>IF(ISNUMBER(inequalities_table_data!S170), IF(inequalities_table_data!S170=-999,"NA",IF(inequalities_table_data!S170&gt;99, "&gt;99", IF(inequalities_table_data!S170&lt;1, "&lt;1",inequalities_table_data!S170 ))), "-")</f>
        <v>97.643990000000002</v>
      </c>
      <c r="T172" s="240">
        <f>IF(ISNUMBER(inequalities_table_data!T170), IF(inequalities_table_data!T170=-999,"NA",IF(inequalities_table_data!T170&gt;99, "&gt;99", IF(inequalities_table_data!T170&lt;1, "&lt;1",inequalities_table_data!T170 ))), "-")</f>
        <v>1.2208300000000001</v>
      </c>
      <c r="U172" s="240">
        <f>IF(ISNUMBER(inequalities_table_data!U170), IF(inequalities_table_data!U170=-999,"NA",IF(inequalities_table_data!U170&gt;99, "&gt;99", IF(inequalities_table_data!U170&lt;1, "&lt;1",inequalities_table_data!U170 ))), "-")</f>
        <v>1.13517</v>
      </c>
      <c r="V172" s="240" t="str">
        <f>IF(ISNUMBER(inequalities_table_data!V170), IF(inequalities_table_data!V170=-999,"NA",IF(inequalities_table_data!V170&gt;99, "&gt;99", IF(inequalities_table_data!V170&lt;1, "&lt;1",inequalities_table_data!V170 ))), "-")</f>
        <v>&lt;1</v>
      </c>
      <c r="W172" s="241">
        <f>IF(ISNUMBER(inequalities_table_data!W170), IF(inequalities_table_data!W170=-999,"NA",IF(inequalities_table_data!W170&gt;99, "&gt;99", IF(inequalities_table_data!W170&lt;1, "&lt;1",inequalities_table_data!W170 ))), "-")</f>
        <v>88.473770000000002</v>
      </c>
      <c r="X172" s="240">
        <f>IF(ISNUMBER(inequalities_table_data!X170), IF(inequalities_table_data!X170=-999,"NA",IF(inequalities_table_data!X170&gt;99, "&gt;99", IF(inequalities_table_data!X170&lt;1, "&lt;1",inequalities_table_data!X170 ))), "-")</f>
        <v>4.1521500000000007</v>
      </c>
      <c r="Y172" s="240">
        <f>IF(ISNUMBER(inequalities_table_data!Y170), IF(inequalities_table_data!Y170=-999,"NA",IF(inequalities_table_data!Y170&gt;99, "&gt;99", IF(inequalities_table_data!Y170&lt;1, "&lt;1",inequalities_table_data!Y170 ))), "-")</f>
        <v>4.57531</v>
      </c>
      <c r="Z172" s="240">
        <f>IF(ISNUMBER(inequalities_table_data!Z170), IF(inequalities_table_data!Z170=-999,"NA",IF(inequalities_table_data!Z170&gt;99, "&gt;99", IF(inequalities_table_data!Z170&lt;1, "&lt;1",inequalities_table_data!Z170 ))), "-")</f>
        <v>2.7987700000000002</v>
      </c>
      <c r="AA172" s="242" t="str">
        <f>IF(ISNUMBER(inequalities_table_data!AA170), IF(inequalities_table_data!AA170=-999,"NA",IF(inequalities_table_data!AA170&gt;99, "&gt;99", IF(inequalities_table_data!AA170&lt;1, "&lt;1",inequalities_table_data!AA170 ))), "-")</f>
        <v>-</v>
      </c>
      <c r="AB172" s="240" t="str">
        <f>IF(ISNUMBER(inequalities_table_data!AB170), IF(inequalities_table_data!AB170=-999,"NA",IF(inequalities_table_data!AB170&gt;99, "&gt;99", IF(inequalities_table_data!AB170&lt;1, "&lt;1",inequalities_table_data!AB170 ))), "-")</f>
        <v>-</v>
      </c>
      <c r="AC172" s="240" t="str">
        <f>IF(ISNUMBER(inequalities_table_data!AC170), IF(inequalities_table_data!AC170=-999,"NA",IF(inequalities_table_data!AC170&gt;99, "&gt;99", IF(inequalities_table_data!AC170&lt;1, "&lt;1",inequalities_table_data!AC170 ))), "-")</f>
        <v>-</v>
      </c>
    </row>
    <row r="173" x14ac:dyDescent="0.25">
      <c r="A173" s="347" t="str">
        <f>inequalities_table_data!A171</f>
        <v>Uruguay</v>
      </c>
      <c r="B173" s="348">
        <f>inequalities_table_data!B171</f>
        <v>2000</v>
      </c>
      <c r="C173" s="238" t="str">
        <f>inequalities_table_data!C171</f>
        <v>Richest</v>
      </c>
      <c r="D173" s="239" t="str">
        <f>IF(ISNUMBER(inequalities_table_data!D171), IF(inequalities_table_data!D171=-999,"NA",IF(inequalities_table_data!D171&gt;99, "&gt;99", IF(inequalities_table_data!D171&lt;1, "&lt;1",inequalities_table_data!D171 ))), "-")</f>
        <v>&gt;99</v>
      </c>
      <c r="E173" s="240" t="str">
        <f>IF(ISNUMBER(inequalities_table_data!E171), IF(inequalities_table_data!E171=-999,"NA",IF(inequalities_table_data!E171&gt;99, "&gt;99", IF(inequalities_table_data!E171&lt;1, "&lt;1",inequalities_table_data!E171 ))), "-")</f>
        <v>&lt;1</v>
      </c>
      <c r="F173" s="240" t="str">
        <f>IF(ISNUMBER(inequalities_table_data!F171), IF(inequalities_table_data!F171=-999,"NA",IF(inequalities_table_data!F171&gt;99, "&gt;99", IF(inequalities_table_data!F171&lt;1, "&lt;1",inequalities_table_data!F171 ))), "-")</f>
        <v>&lt;1</v>
      </c>
      <c r="G173" s="240" t="str">
        <f>IF(ISNUMBER(inequalities_table_data!G171), IF(inequalities_table_data!G171=-999,"NA",IF(inequalities_table_data!G171&gt;99, "&gt;99", IF(inequalities_table_data!G171&lt;1, "&lt;1",inequalities_table_data!G171 ))), "-")</f>
        <v>&lt;1</v>
      </c>
      <c r="H173" s="241">
        <f>IF(ISNUMBER(inequalities_table_data!H171), IF(inequalities_table_data!H171=-999,"NA",IF(inequalities_table_data!H171&gt;99, "&gt;99", IF(inequalities_table_data!H171&lt;1, "&lt;1",inequalities_table_data!H171 ))), "-")</f>
        <v>98.410550000000015</v>
      </c>
      <c r="I173" s="240">
        <f>IF(ISNUMBER(inequalities_table_data!I171), IF(inequalities_table_data!I171=-999,"NA",IF(inequalities_table_data!I171&gt;99, "&gt;99", IF(inequalities_table_data!I171&lt;1, "&lt;1",inequalities_table_data!I171 ))), "-")</f>
        <v>1.50563</v>
      </c>
      <c r="J173" s="240" t="str">
        <f>IF(ISNUMBER(inequalities_table_data!J171), IF(inequalities_table_data!J171=-999,"NA",IF(inequalities_table_data!J171&gt;99, "&gt;99", IF(inequalities_table_data!J171&lt;1, "&lt;1",inequalities_table_data!J171 ))), "-")</f>
        <v>&lt;1</v>
      </c>
      <c r="K173" s="240" t="str">
        <f>IF(ISNUMBER(inequalities_table_data!K171), IF(inequalities_table_data!K171=-999,"NA",IF(inequalities_table_data!K171&gt;99, "&gt;99", IF(inequalities_table_data!K171&lt;1, "&lt;1",inequalities_table_data!K171 ))), "-")</f>
        <v>&lt;1</v>
      </c>
      <c r="L173" s="242" t="str">
        <f>IF(ISNUMBER(inequalities_table_data!L171), IF(inequalities_table_data!L171=-999,"NA",IF(inequalities_table_data!L171&gt;99, "&gt;99", IF(inequalities_table_data!L171&lt;1, "&lt;1",inequalities_table_data!L171 ))), "-")</f>
        <v>-</v>
      </c>
      <c r="M173" s="240" t="str">
        <f>IF(ISNUMBER(inequalities_table_data!M171), IF(inequalities_table_data!M171=-999,"NA",IF(inequalities_table_data!M171&gt;99, "&gt;99", IF(inequalities_table_data!M171&lt;1, "&lt;1",inequalities_table_data!M171 ))), "-")</f>
        <v>-</v>
      </c>
      <c r="N173" s="240" t="str">
        <f>IF(ISNUMBER(inequalities_table_data!N171), IF(inequalities_table_data!N171=-999,"NA",IF(inequalities_table_data!N171&gt;99, "&gt;99", IF(inequalities_table_data!N171&lt;1, "&lt;1",inequalities_table_data!N171 ))), "-")</f>
        <v>-</v>
      </c>
      <c r="P173" s="347" t="str">
        <f>inequalities_table_data!P171</f>
        <v>Uruguay</v>
      </c>
      <c r="Q173" s="348">
        <f>inequalities_table_data!Q171</f>
        <v>2017</v>
      </c>
      <c r="R173" s="238" t="str">
        <f>inequalities_table_data!R171</f>
        <v>Richest</v>
      </c>
      <c r="S173" s="239" t="str">
        <f>IF(ISNUMBER(inequalities_table_data!S171), IF(inequalities_table_data!S171=-999,"NA",IF(inequalities_table_data!S171&gt;99, "&gt;99", IF(inequalities_table_data!S171&lt;1, "&lt;1",inequalities_table_data!S171 ))), "-")</f>
        <v>&gt;99</v>
      </c>
      <c r="T173" s="240" t="str">
        <f>IF(ISNUMBER(inequalities_table_data!T171), IF(inequalities_table_data!T171=-999,"NA",IF(inequalities_table_data!T171&gt;99, "&gt;99", IF(inequalities_table_data!T171&lt;1, "&lt;1",inequalities_table_data!T171 ))), "-")</f>
        <v>&lt;1</v>
      </c>
      <c r="U173" s="240" t="str">
        <f>IF(ISNUMBER(inequalities_table_data!U171), IF(inequalities_table_data!U171=-999,"NA",IF(inequalities_table_data!U171&gt;99, "&gt;99", IF(inequalities_table_data!U171&lt;1, "&lt;1",inequalities_table_data!U171 ))), "-")</f>
        <v>&lt;1</v>
      </c>
      <c r="V173" s="240" t="str">
        <f>IF(ISNUMBER(inequalities_table_data!V171), IF(inequalities_table_data!V171=-999,"NA",IF(inequalities_table_data!V171&gt;99, "&gt;99", IF(inequalities_table_data!V171&lt;1, "&lt;1",inequalities_table_data!V171 ))), "-")</f>
        <v>&lt;1</v>
      </c>
      <c r="W173" s="241">
        <f>IF(ISNUMBER(inequalities_table_data!W171), IF(inequalities_table_data!W171=-999,"NA",IF(inequalities_table_data!W171&gt;99, "&gt;99", IF(inequalities_table_data!W171&lt;1, "&lt;1",inequalities_table_data!W171 ))), "-")</f>
        <v>97.884370000000004</v>
      </c>
      <c r="X173" s="240">
        <f>IF(ISNUMBER(inequalities_table_data!X171), IF(inequalities_table_data!X171=-999,"NA",IF(inequalities_table_data!X171&gt;99, "&gt;99", IF(inequalities_table_data!X171&lt;1, "&lt;1",inequalities_table_data!X171 ))), "-")</f>
        <v>1.4975800000000001</v>
      </c>
      <c r="Y173" s="240" t="str">
        <f>IF(ISNUMBER(inequalities_table_data!Y171), IF(inequalities_table_data!Y171=-999,"NA",IF(inequalities_table_data!Y171&gt;99, "&gt;99", IF(inequalities_table_data!Y171&lt;1, "&lt;1",inequalities_table_data!Y171 ))), "-")</f>
        <v>&lt;1</v>
      </c>
      <c r="Z173" s="240" t="str">
        <f>IF(ISNUMBER(inequalities_table_data!Z171), IF(inequalities_table_data!Z171=-999,"NA",IF(inequalities_table_data!Z171&gt;99, "&gt;99", IF(inequalities_table_data!Z171&lt;1, "&lt;1",inequalities_table_data!Z171 ))), "-")</f>
        <v>&lt;1</v>
      </c>
      <c r="AA173" s="242" t="str">
        <f>IF(ISNUMBER(inequalities_table_data!AA171), IF(inequalities_table_data!AA171=-999,"NA",IF(inequalities_table_data!AA171&gt;99, "&gt;99", IF(inequalities_table_data!AA171&lt;1, "&lt;1",inequalities_table_data!AA171 ))), "-")</f>
        <v>-</v>
      </c>
      <c r="AB173" s="240" t="str">
        <f>IF(ISNUMBER(inequalities_table_data!AB171), IF(inequalities_table_data!AB171=-999,"NA",IF(inequalities_table_data!AB171&gt;99, "&gt;99", IF(inequalities_table_data!AB171&lt;1, "&lt;1",inequalities_table_data!AB171 ))), "-")</f>
        <v>-</v>
      </c>
      <c r="AC173" s="240" t="str">
        <f>IF(ISNUMBER(inequalities_table_data!AC171), IF(inequalities_table_data!AC171=-999,"NA",IF(inequalities_table_data!AC171&gt;99, "&gt;99", IF(inequalities_table_data!AC171&lt;1, "&lt;1",inequalities_table_data!AC171 ))), "-")</f>
        <v>-</v>
      </c>
    </row>
    <row r="174" x14ac:dyDescent="0.25">
      <c r="A174" s="347" t="str">
        <f>inequalities_table_data!A172</f>
        <v>Viet Nam</v>
      </c>
      <c r="B174" s="348">
        <f>inequalities_table_data!B172</f>
        <v>2000</v>
      </c>
      <c r="C174" s="238" t="str">
        <f>inequalities_table_data!C172</f>
        <v>Poorest</v>
      </c>
      <c r="D174" s="239">
        <f>IF(ISNUMBER(inequalities_table_data!D172), IF(inequalities_table_data!D172=-999,"NA",IF(inequalities_table_data!D172&gt;99, "&gt;99", IF(inequalities_table_data!D172&lt;1, "&lt;1",inequalities_table_data!D172 ))), "-")</f>
        <v>61.548850000000002</v>
      </c>
      <c r="E174" s="240" t="str">
        <f>IF(ISNUMBER(inequalities_table_data!E172), IF(inequalities_table_data!E172=-999,"NA",IF(inequalities_table_data!E172&gt;99, "&gt;99", IF(inequalities_table_data!E172&lt;1, "&lt;1",inequalities_table_data!E172 ))), "-")</f>
        <v>&lt;1</v>
      </c>
      <c r="F174" s="240">
        <f>IF(ISNUMBER(inequalities_table_data!F172), IF(inequalities_table_data!F172=-999,"NA",IF(inequalities_table_data!F172&gt;99, "&gt;99", IF(inequalities_table_data!F172&lt;1, "&lt;1",inequalities_table_data!F172 ))), "-")</f>
        <v>19.476100000000002</v>
      </c>
      <c r="G174" s="240">
        <f>IF(ISNUMBER(inequalities_table_data!G172), IF(inequalities_table_data!G172=-999,"NA",IF(inequalities_table_data!G172&gt;99, "&gt;99", IF(inequalities_table_data!G172&lt;1, "&lt;1",inequalities_table_data!G172 ))), "-")</f>
        <v>18.730890000000002</v>
      </c>
      <c r="H174" s="241">
        <f>IF(ISNUMBER(inequalities_table_data!H172), IF(inequalities_table_data!H172=-999,"NA",IF(inequalities_table_data!H172&gt;99, "&gt;99", IF(inequalities_table_data!H172&lt;1, "&lt;1",inequalities_table_data!H172 ))), "-")</f>
        <v>12.298810000000001</v>
      </c>
      <c r="I174" s="240">
        <f>IF(ISNUMBER(inequalities_table_data!I172), IF(inequalities_table_data!I172=-999,"NA",IF(inequalities_table_data!I172&gt;99, "&gt;99", IF(inequalities_table_data!I172&lt;1, "&lt;1",inequalities_table_data!I172 ))), "-")</f>
        <v>1.55644</v>
      </c>
      <c r="J174" s="240">
        <f>IF(ISNUMBER(inequalities_table_data!J172), IF(inequalities_table_data!J172=-999,"NA",IF(inequalities_table_data!J172&gt;99, "&gt;99", IF(inequalities_table_data!J172&lt;1, "&lt;1",inequalities_table_data!J172 ))), "-")</f>
        <v>43.193950000000001</v>
      </c>
      <c r="K174" s="240">
        <f>IF(ISNUMBER(inequalities_table_data!K172), IF(inequalities_table_data!K172=-999,"NA",IF(inequalities_table_data!K172&gt;99, "&gt;99", IF(inequalities_table_data!K172&lt;1, "&lt;1",inequalities_table_data!K172 ))), "-")</f>
        <v>42.950800000000001</v>
      </c>
      <c r="L174" s="242" t="str">
        <f>IF(ISNUMBER(inequalities_table_data!L172), IF(inequalities_table_data!L172=-999,"NA",IF(inequalities_table_data!L172&gt;99, "&gt;99", IF(inequalities_table_data!L172&lt;1, "&lt;1",inequalities_table_data!L172 ))), "-")</f>
        <v>-</v>
      </c>
      <c r="M174" s="240" t="str">
        <f>IF(ISNUMBER(inequalities_table_data!M172), IF(inequalities_table_data!M172=-999,"NA",IF(inequalities_table_data!M172&gt;99, "&gt;99", IF(inequalities_table_data!M172&lt;1, "&lt;1",inequalities_table_data!M172 ))), "-")</f>
        <v>-</v>
      </c>
      <c r="N174" s="240" t="str">
        <f>IF(ISNUMBER(inequalities_table_data!N172), IF(inequalities_table_data!N172=-999,"NA",IF(inequalities_table_data!N172&gt;99, "&gt;99", IF(inequalities_table_data!N172&lt;1, "&lt;1",inequalities_table_data!N172 ))), "-")</f>
        <v>-</v>
      </c>
      <c r="P174" s="347" t="str">
        <f>inequalities_table_data!P172</f>
        <v>Viet Nam</v>
      </c>
      <c r="Q174" s="348">
        <f>inequalities_table_data!Q172</f>
        <v>2017</v>
      </c>
      <c r="R174" s="238" t="str">
        <f>inequalities_table_data!R172</f>
        <v>Poorest</v>
      </c>
      <c r="S174" s="239">
        <f>IF(ISNUMBER(inequalities_table_data!S172), IF(inequalities_table_data!S172=-999,"NA",IF(inequalities_table_data!S172&gt;99, "&gt;99", IF(inequalities_table_data!S172&lt;1, "&lt;1",inequalities_table_data!S172 ))), "-")</f>
        <v>83.933200000000014</v>
      </c>
      <c r="T174" s="240" t="str">
        <f>IF(ISNUMBER(inequalities_table_data!T172), IF(inequalities_table_data!T172=-999,"NA",IF(inequalities_table_data!T172&gt;99, "&gt;99", IF(inequalities_table_data!T172&lt;1, "&lt;1",inequalities_table_data!T172 ))), "-")</f>
        <v>&lt;1</v>
      </c>
      <c r="U174" s="240">
        <f>IF(ISNUMBER(inequalities_table_data!U172), IF(inequalities_table_data!U172=-999,"NA",IF(inequalities_table_data!U172&gt;99, "&gt;99", IF(inequalities_table_data!U172&lt;1, "&lt;1",inequalities_table_data!U172 ))), "-")</f>
        <v>14.77486</v>
      </c>
      <c r="V174" s="240" t="str">
        <f>IF(ISNUMBER(inequalities_table_data!V172), IF(inequalities_table_data!V172=-999,"NA",IF(inequalities_table_data!V172&gt;99, "&gt;99", IF(inequalities_table_data!V172&lt;1, "&lt;1",inequalities_table_data!V172 ))), "-")</f>
        <v>&lt;1</v>
      </c>
      <c r="W174" s="241">
        <f>IF(ISNUMBER(inequalities_table_data!W172), IF(inequalities_table_data!W172=-999,"NA",IF(inequalities_table_data!W172&gt;99, "&gt;99", IF(inequalities_table_data!W172&lt;1, "&lt;1",inequalities_table_data!W172 ))), "-")</f>
        <v>41.013390000000001</v>
      </c>
      <c r="X174" s="240">
        <f>IF(ISNUMBER(inequalities_table_data!X172), IF(inequalities_table_data!X172=-999,"NA",IF(inequalities_table_data!X172&gt;99, "&gt;99", IF(inequalities_table_data!X172&lt;1, "&lt;1",inequalities_table_data!X172 ))), "-")</f>
        <v>5.1903400000000008</v>
      </c>
      <c r="Y174" s="240">
        <f>IF(ISNUMBER(inequalities_table_data!Y172), IF(inequalities_table_data!Y172=-999,"NA",IF(inequalities_table_data!Y172&gt;99, "&gt;99", IF(inequalities_table_data!Y172&lt;1, "&lt;1",inequalities_table_data!Y172 ))), "-")</f>
        <v>34.787000000000006</v>
      </c>
      <c r="Z174" s="240">
        <f>IF(ISNUMBER(inequalities_table_data!Z172), IF(inequalities_table_data!Z172=-999,"NA",IF(inequalities_table_data!Z172&gt;99, "&gt;99", IF(inequalities_table_data!Z172&lt;1, "&lt;1",inequalities_table_data!Z172 ))), "-")</f>
        <v>19.00928</v>
      </c>
      <c r="AA174" s="242">
        <f>IF(ISNUMBER(inequalities_table_data!AA172), IF(inequalities_table_data!AA172=-999,"NA",IF(inequalities_table_data!AA172&gt;99, "&gt;99", IF(inequalities_table_data!AA172&lt;1, "&lt;1",inequalities_table_data!AA172 ))), "-")</f>
        <v>63.928180694580078</v>
      </c>
      <c r="AB174" s="240">
        <f>IF(ISNUMBER(inequalities_table_data!AB172), IF(inequalities_table_data!AB172=-999,"NA",IF(inequalities_table_data!AB172&gt;99, "&gt;99", IF(inequalities_table_data!AB172&lt;1, "&lt;1",inequalities_table_data!AB172 ))), "-")</f>
        <v>30.810371398925781</v>
      </c>
      <c r="AC174" s="240">
        <f>IF(ISNUMBER(inequalities_table_data!AC172), IF(inequalities_table_data!AC172=-999,"NA",IF(inequalities_table_data!AC172&gt;99, "&gt;99", IF(inequalities_table_data!AC172&lt;1, "&lt;1",inequalities_table_data!AC172 ))), "-")</f>
        <v>5.2614474296569824</v>
      </c>
    </row>
    <row r="175" x14ac:dyDescent="0.25">
      <c r="A175" s="347" t="str">
        <f>inequalities_table_data!A173</f>
        <v>Viet Nam</v>
      </c>
      <c r="B175" s="348">
        <f>inequalities_table_data!B173</f>
        <v>2000</v>
      </c>
      <c r="C175" s="238" t="str">
        <f>inequalities_table_data!C173</f>
        <v>Richest</v>
      </c>
      <c r="D175" s="239">
        <f>IF(ISNUMBER(inequalities_table_data!D173), IF(inequalities_table_data!D173=-999,"NA",IF(inequalities_table_data!D173&gt;99, "&gt;99", IF(inequalities_table_data!D173&lt;1, "&lt;1",inequalities_table_data!D173 ))), "-")</f>
        <v>97.14182000000001</v>
      </c>
      <c r="E175" s="240" t="str">
        <f>IF(ISNUMBER(inequalities_table_data!E173), IF(inequalities_table_data!E173=-999,"NA",IF(inequalities_table_data!E173&gt;99, "&gt;99", IF(inequalities_table_data!E173&lt;1, "&lt;1",inequalities_table_data!E173 ))), "-")</f>
        <v>&lt;1</v>
      </c>
      <c r="F175" s="240">
        <f>IF(ISNUMBER(inequalities_table_data!F173), IF(inequalities_table_data!F173=-999,"NA",IF(inequalities_table_data!F173&gt;99, "&gt;99", IF(inequalities_table_data!F173&lt;1, "&lt;1",inequalities_table_data!F173 ))), "-")</f>
        <v>1.6841800000000002</v>
      </c>
      <c r="G175" s="240">
        <f>IF(ISNUMBER(inequalities_table_data!G173), IF(inequalities_table_data!G173=-999,"NA",IF(inequalities_table_data!G173&gt;99, "&gt;99", IF(inequalities_table_data!G173&lt;1, "&lt;1",inequalities_table_data!G173 ))), "-")</f>
        <v>1.0897400000000002</v>
      </c>
      <c r="H175" s="241">
        <f>IF(ISNUMBER(inequalities_table_data!H173), IF(inequalities_table_data!H173=-999,"NA",IF(inequalities_table_data!H173&gt;99, "&gt;99", IF(inequalities_table_data!H173&lt;1, "&lt;1",inequalities_table_data!H173 ))), "-")</f>
        <v>91.461890000000011</v>
      </c>
      <c r="I175" s="240">
        <f>IF(ISNUMBER(inequalities_table_data!I173), IF(inequalities_table_data!I173=-999,"NA",IF(inequalities_table_data!I173&gt;99, "&gt;99", IF(inequalities_table_data!I173&lt;1, "&lt;1",inequalities_table_data!I173 ))), "-")</f>
        <v>2.2899200000000004</v>
      </c>
      <c r="J175" s="240">
        <f>IF(ISNUMBER(inequalities_table_data!J173), IF(inequalities_table_data!J173=-999,"NA",IF(inequalities_table_data!J173&gt;99, "&gt;99", IF(inequalities_table_data!J173&lt;1, "&lt;1",inequalities_table_data!J173 ))), "-")</f>
        <v>4.5168900000000001</v>
      </c>
      <c r="K175" s="240">
        <f>IF(ISNUMBER(inequalities_table_data!K173), IF(inequalities_table_data!K173=-999,"NA",IF(inequalities_table_data!K173&gt;99, "&gt;99", IF(inequalities_table_data!K173&lt;1, "&lt;1",inequalities_table_data!K173 ))), "-")</f>
        <v>1.7313100000000001</v>
      </c>
      <c r="L175" s="242" t="str">
        <f>IF(ISNUMBER(inequalities_table_data!L173), IF(inequalities_table_data!L173=-999,"NA",IF(inequalities_table_data!L173&gt;99, "&gt;99", IF(inequalities_table_data!L173&lt;1, "&lt;1",inequalities_table_data!L173 ))), "-")</f>
        <v>-</v>
      </c>
      <c r="M175" s="240" t="str">
        <f>IF(ISNUMBER(inequalities_table_data!M173), IF(inequalities_table_data!M173=-999,"NA",IF(inequalities_table_data!M173&gt;99, "&gt;99", IF(inequalities_table_data!M173&lt;1, "&lt;1",inequalities_table_data!M173 ))), "-")</f>
        <v>-</v>
      </c>
      <c r="N175" s="240" t="str">
        <f>IF(ISNUMBER(inequalities_table_data!N173), IF(inequalities_table_data!N173=-999,"NA",IF(inequalities_table_data!N173&gt;99, "&gt;99", IF(inequalities_table_data!N173&lt;1, "&lt;1",inequalities_table_data!N173 ))), "-")</f>
        <v>-</v>
      </c>
      <c r="P175" s="347" t="str">
        <f>inequalities_table_data!P173</f>
        <v>Viet Nam</v>
      </c>
      <c r="Q175" s="348">
        <f>inequalities_table_data!Q173</f>
        <v>2017</v>
      </c>
      <c r="R175" s="238" t="str">
        <f>inequalities_table_data!R173</f>
        <v>Richest</v>
      </c>
      <c r="S175" s="239" t="str">
        <f>IF(ISNUMBER(inequalities_table_data!S173), IF(inequalities_table_data!S173=-999,"NA",IF(inequalities_table_data!S173&gt;99, "&gt;99", IF(inequalities_table_data!S173&lt;1, "&lt;1",inequalities_table_data!S173 ))), "-")</f>
        <v>&gt;99</v>
      </c>
      <c r="T175" s="240" t="str">
        <f>IF(ISNUMBER(inequalities_table_data!T173), IF(inequalities_table_data!T173=-999,"NA",IF(inequalities_table_data!T173&gt;99, "&gt;99", IF(inequalities_table_data!T173&lt;1, "&lt;1",inequalities_table_data!T173 ))), "-")</f>
        <v>&lt;1</v>
      </c>
      <c r="U175" s="240" t="str">
        <f>IF(ISNUMBER(inequalities_table_data!U173), IF(inequalities_table_data!U173=-999,"NA",IF(inequalities_table_data!U173&gt;99, "&gt;99", IF(inequalities_table_data!U173&lt;1, "&lt;1",inequalities_table_data!U173 ))), "-")</f>
        <v>&lt;1</v>
      </c>
      <c r="V175" s="240" t="str">
        <f>IF(ISNUMBER(inequalities_table_data!V173), IF(inequalities_table_data!V173=-999,"NA",IF(inequalities_table_data!V173&gt;99, "&gt;99", IF(inequalities_table_data!V173&lt;1, "&lt;1",inequalities_table_data!V173 ))), "-")</f>
        <v>&lt;1</v>
      </c>
      <c r="W175" s="241">
        <f>IF(ISNUMBER(inequalities_table_data!W173), IF(inequalities_table_data!W173=-999,"NA",IF(inequalities_table_data!W173&gt;99, "&gt;99", IF(inequalities_table_data!W173&lt;1, "&lt;1",inequalities_table_data!W173 ))), "-")</f>
        <v>97.557470000000009</v>
      </c>
      <c r="X175" s="240">
        <f>IF(ISNUMBER(inequalities_table_data!X173), IF(inequalities_table_data!X173=-999,"NA",IF(inequalities_table_data!X173&gt;99, "&gt;99", IF(inequalities_table_data!X173&lt;1, "&lt;1",inequalities_table_data!X173 ))), "-")</f>
        <v>2.4425300000000001</v>
      </c>
      <c r="Y175" s="240" t="str">
        <f>IF(ISNUMBER(inequalities_table_data!Y173), IF(inequalities_table_data!Y173=-999,"NA",IF(inequalities_table_data!Y173&gt;99, "&gt;99", IF(inequalities_table_data!Y173&lt;1, "&lt;1",inequalities_table_data!Y173 ))), "-")</f>
        <v>&lt;1</v>
      </c>
      <c r="Z175" s="240" t="str">
        <f>IF(ISNUMBER(inequalities_table_data!Z173), IF(inequalities_table_data!Z173=-999,"NA",IF(inequalities_table_data!Z173&gt;99, "&gt;99", IF(inequalities_table_data!Z173&lt;1, "&lt;1",inequalities_table_data!Z173 ))), "-")</f>
        <v>&lt;1</v>
      </c>
      <c r="AA175" s="242">
        <f>IF(ISNUMBER(inequalities_table_data!AA173), IF(inequalities_table_data!AA173=-999,"NA",IF(inequalities_table_data!AA173&gt;99, "&gt;99", IF(inequalities_table_data!AA173&lt;1, "&lt;1",inequalities_table_data!AA173 ))), "-")</f>
        <v>97.222671508789063</v>
      </c>
      <c r="AB175" s="240">
        <f>IF(ISNUMBER(inequalities_table_data!AB173), IF(inequalities_table_data!AB173=-999,"NA",IF(inequalities_table_data!AB173&gt;99, "&gt;99", IF(inequalities_table_data!AB173&lt;1, "&lt;1",inequalities_table_data!AB173 ))), "-")</f>
        <v>2.2733345031738281</v>
      </c>
      <c r="AC175" s="240" t="str">
        <f>IF(ISNUMBER(inequalities_table_data!AC173), IF(inequalities_table_data!AC173=-999,"NA",IF(inequalities_table_data!AC173&gt;99, "&gt;99", IF(inequalities_table_data!AC173&lt;1, "&lt;1",inequalities_table_data!AC173 ))), "-")</f>
        <v>&lt;1</v>
      </c>
    </row>
    <row r="176" x14ac:dyDescent="0.25">
      <c r="A176" s="347" t="str">
        <f>inequalities_table_data!A174</f>
        <v>West Bank and Gaza Strip</v>
      </c>
      <c r="B176" s="348">
        <f>inequalities_table_data!B174</f>
        <v>2005</v>
      </c>
      <c r="C176" s="238" t="str">
        <f>inequalities_table_data!C174</f>
        <v>Poorest</v>
      </c>
      <c r="D176" s="239">
        <f>IF(ISNUMBER(inequalities_table_data!D174), IF(inequalities_table_data!D174=-999,"NA",IF(inequalities_table_data!D174&gt;99, "&gt;99", IF(inequalities_table_data!D174&lt;1, "&lt;1",inequalities_table_data!D174 ))), "-")</f>
        <v>96.152260000000012</v>
      </c>
      <c r="E176" s="240" t="str">
        <f>IF(ISNUMBER(inequalities_table_data!E174), IF(inequalities_table_data!E174=-999,"NA",IF(inequalities_table_data!E174&gt;99, "&gt;99", IF(inequalities_table_data!E174&lt;1, "&lt;1",inequalities_table_data!E174 ))), "-")</f>
        <v>&lt;1</v>
      </c>
      <c r="F176" s="240">
        <f>IF(ISNUMBER(inequalities_table_data!F174), IF(inequalities_table_data!F174=-999,"NA",IF(inequalities_table_data!F174&gt;99, "&gt;99", IF(inequalities_table_data!F174&lt;1, "&lt;1",inequalities_table_data!F174 ))), "-")</f>
        <v>3.2419600000000002</v>
      </c>
      <c r="G176" s="240" t="str">
        <f>IF(ISNUMBER(inequalities_table_data!G174), IF(inequalities_table_data!G174=-999,"NA",IF(inequalities_table_data!G174&gt;99, "&gt;99", IF(inequalities_table_data!G174&lt;1, "&lt;1",inequalities_table_data!G174 ))), "-")</f>
        <v>&lt;1</v>
      </c>
      <c r="H176" s="241">
        <f>IF(ISNUMBER(inequalities_table_data!H174), IF(inequalities_table_data!H174=-999,"NA",IF(inequalities_table_data!H174&gt;99, "&gt;99", IF(inequalities_table_data!H174&lt;1, "&lt;1",inequalities_table_data!H174 ))), "-")</f>
        <v>86.715310000000002</v>
      </c>
      <c r="I176" s="240">
        <f>IF(ISNUMBER(inequalities_table_data!I174), IF(inequalities_table_data!I174=-999,"NA",IF(inequalities_table_data!I174&gt;99, "&gt;99", IF(inequalities_table_data!I174&lt;1, "&lt;1",inequalities_table_data!I174 ))), "-")</f>
        <v>5.3107000000000006</v>
      </c>
      <c r="J176" s="240">
        <f>IF(ISNUMBER(inequalities_table_data!J174), IF(inequalities_table_data!J174=-999,"NA",IF(inequalities_table_data!J174&gt;99, "&gt;99", IF(inequalities_table_data!J174&lt;1, "&lt;1",inequalities_table_data!J174 ))), "-")</f>
        <v>3.9712500000000004</v>
      </c>
      <c r="K176" s="240">
        <f>IF(ISNUMBER(inequalities_table_data!K174), IF(inequalities_table_data!K174=-999,"NA",IF(inequalities_table_data!K174&gt;99, "&gt;99", IF(inequalities_table_data!K174&lt;1, "&lt;1",inequalities_table_data!K174 ))), "-")</f>
        <v>4.0027400000000002</v>
      </c>
      <c r="L176" s="242" t="str">
        <f>IF(ISNUMBER(inequalities_table_data!L174), IF(inequalities_table_data!L174=-999,"NA",IF(inequalities_table_data!L174&gt;99, "&gt;99", IF(inequalities_table_data!L174&lt;1, "&lt;1",inequalities_table_data!L174 ))), "-")</f>
        <v>-</v>
      </c>
      <c r="M176" s="240" t="str">
        <f>IF(ISNUMBER(inequalities_table_data!M174), IF(inequalities_table_data!M174=-999,"NA",IF(inequalities_table_data!M174&gt;99, "&gt;99", IF(inequalities_table_data!M174&lt;1, "&lt;1",inequalities_table_data!M174 ))), "-")</f>
        <v>-</v>
      </c>
      <c r="N176" s="240" t="str">
        <f>IF(ISNUMBER(inequalities_table_data!N174), IF(inequalities_table_data!N174=-999,"NA",IF(inequalities_table_data!N174&gt;99, "&gt;99", IF(inequalities_table_data!N174&lt;1, "&lt;1",inequalities_table_data!N174 ))), "-")</f>
        <v>-</v>
      </c>
      <c r="P176" s="347" t="str">
        <f>inequalities_table_data!P174</f>
        <v>West Bank and Gaza Strip</v>
      </c>
      <c r="Q176" s="348">
        <f>inequalities_table_data!Q174</f>
        <v>2017</v>
      </c>
      <c r="R176" s="238" t="str">
        <f>inequalities_table_data!R174</f>
        <v>Poorest</v>
      </c>
      <c r="S176" s="239" t="str">
        <f>IF(ISNUMBER(inequalities_table_data!S174), IF(inequalities_table_data!S174=-999,"NA",IF(inequalities_table_data!S174&gt;99, "&gt;99", IF(inequalities_table_data!S174&lt;1, "&lt;1",inequalities_table_data!S174 ))), "-")</f>
        <v>&gt;99</v>
      </c>
      <c r="T176" s="240" t="str">
        <f>IF(ISNUMBER(inequalities_table_data!T174), IF(inequalities_table_data!T174=-999,"NA",IF(inequalities_table_data!T174&gt;99, "&gt;99", IF(inequalities_table_data!T174&lt;1, "&lt;1",inequalities_table_data!T174 ))), "-")</f>
        <v>&lt;1</v>
      </c>
      <c r="U176" s="240" t="str">
        <f>IF(ISNUMBER(inequalities_table_data!U174), IF(inequalities_table_data!U174=-999,"NA",IF(inequalities_table_data!U174&gt;99, "&gt;99", IF(inequalities_table_data!U174&lt;1, "&lt;1",inequalities_table_data!U174 ))), "-")</f>
        <v>&lt;1</v>
      </c>
      <c r="V176" s="240" t="str">
        <f>IF(ISNUMBER(inequalities_table_data!V174), IF(inequalities_table_data!V174=-999,"NA",IF(inequalities_table_data!V174&gt;99, "&gt;99", IF(inequalities_table_data!V174&lt;1, "&lt;1",inequalities_table_data!V174 ))), "-")</f>
        <v>&lt;1</v>
      </c>
      <c r="W176" s="241">
        <f>IF(ISNUMBER(inequalities_table_data!W174), IF(inequalities_table_data!W174=-999,"NA",IF(inequalities_table_data!W174&gt;99, "&gt;99", IF(inequalities_table_data!W174&lt;1, "&lt;1",inequalities_table_data!W174 ))), "-")</f>
        <v>94.229130000000012</v>
      </c>
      <c r="X176" s="240">
        <f>IF(ISNUMBER(inequalities_table_data!X174), IF(inequalities_table_data!X174=-999,"NA",IF(inequalities_table_data!X174&gt;99, "&gt;99", IF(inequalities_table_data!X174&lt;1, "&lt;1",inequalities_table_data!X174 ))), "-")</f>
        <v>5.7708700000000004</v>
      </c>
      <c r="Y176" s="240" t="str">
        <f>IF(ISNUMBER(inequalities_table_data!Y174), IF(inequalities_table_data!Y174=-999,"NA",IF(inequalities_table_data!Y174&gt;99, "&gt;99", IF(inequalities_table_data!Y174&lt;1, "&lt;1",inequalities_table_data!Y174 ))), "-")</f>
        <v>&lt;1</v>
      </c>
      <c r="Z176" s="240" t="str">
        <f>IF(ISNUMBER(inequalities_table_data!Z174), IF(inequalities_table_data!Z174=-999,"NA",IF(inequalities_table_data!Z174&gt;99, "&gt;99", IF(inequalities_table_data!Z174&lt;1, "&lt;1",inequalities_table_data!Z174 ))), "-")</f>
        <v>&lt;1</v>
      </c>
      <c r="AA176" s="242" t="str">
        <f>IF(ISNUMBER(inequalities_table_data!AA174), IF(inequalities_table_data!AA174=-999,"NA",IF(inequalities_table_data!AA174&gt;99, "&gt;99", IF(inequalities_table_data!AA174&lt;1, "&lt;1",inequalities_table_data!AA174 ))), "-")</f>
        <v>-</v>
      </c>
      <c r="AB176" s="240" t="str">
        <f>IF(ISNUMBER(inequalities_table_data!AB174), IF(inequalities_table_data!AB174=-999,"NA",IF(inequalities_table_data!AB174&gt;99, "&gt;99", IF(inequalities_table_data!AB174&lt;1, "&lt;1",inequalities_table_data!AB174 ))), "-")</f>
        <v>-</v>
      </c>
      <c r="AC176" s="240" t="str">
        <f>IF(ISNUMBER(inequalities_table_data!AC174), IF(inequalities_table_data!AC174=-999,"NA",IF(inequalities_table_data!AC174&gt;99, "&gt;99", IF(inequalities_table_data!AC174&lt;1, "&lt;1",inequalities_table_data!AC174 ))), "-")</f>
        <v>-</v>
      </c>
    </row>
    <row r="177" x14ac:dyDescent="0.25">
      <c r="A177" s="347" t="str">
        <f>inequalities_table_data!A175</f>
        <v>West Bank and Gaza Strip</v>
      </c>
      <c r="B177" s="348">
        <f>inequalities_table_data!B175</f>
        <v>2005</v>
      </c>
      <c r="C177" s="238" t="str">
        <f>inequalities_table_data!C175</f>
        <v>Richest</v>
      </c>
      <c r="D177" s="239" t="str">
        <f>IF(ISNUMBER(inequalities_table_data!D175), IF(inequalities_table_data!D175=-999,"NA",IF(inequalities_table_data!D175&gt;99, "&gt;99", IF(inequalities_table_data!D175&lt;1, "&lt;1",inequalities_table_data!D175 ))), "-")</f>
        <v>&gt;99</v>
      </c>
      <c r="E177" s="240" t="str">
        <f>IF(ISNUMBER(inequalities_table_data!E175), IF(inequalities_table_data!E175=-999,"NA",IF(inequalities_table_data!E175&gt;99, "&gt;99", IF(inequalities_table_data!E175&lt;1, "&lt;1",inequalities_table_data!E175 ))), "-")</f>
        <v>&lt;1</v>
      </c>
      <c r="F177" s="240" t="str">
        <f>IF(ISNUMBER(inequalities_table_data!F175), IF(inequalities_table_data!F175=-999,"NA",IF(inequalities_table_data!F175&gt;99, "&gt;99", IF(inequalities_table_data!F175&lt;1, "&lt;1",inequalities_table_data!F175 ))), "-")</f>
        <v>&lt;1</v>
      </c>
      <c r="G177" s="240" t="str">
        <f>IF(ISNUMBER(inequalities_table_data!G175), IF(inequalities_table_data!G175=-999,"NA",IF(inequalities_table_data!G175&gt;99, "&gt;99", IF(inequalities_table_data!G175&lt;1, "&lt;1",inequalities_table_data!G175 ))), "-")</f>
        <v>&lt;1</v>
      </c>
      <c r="H177" s="241">
        <f>IF(ISNUMBER(inequalities_table_data!H175), IF(inequalities_table_data!H175=-999,"NA",IF(inequalities_table_data!H175&gt;99, "&gt;99", IF(inequalities_table_data!H175&lt;1, "&lt;1",inequalities_table_data!H175 ))), "-")</f>
        <v>96.229060000000004</v>
      </c>
      <c r="I177" s="240">
        <f>IF(ISNUMBER(inequalities_table_data!I175), IF(inequalities_table_data!I175=-999,"NA",IF(inequalities_table_data!I175&gt;99, "&gt;99", IF(inequalities_table_data!I175&lt;1, "&lt;1",inequalities_table_data!I175 ))), "-")</f>
        <v>3.5185700000000004</v>
      </c>
      <c r="J177" s="240" t="str">
        <f>IF(ISNUMBER(inequalities_table_data!J175), IF(inequalities_table_data!J175=-999,"NA",IF(inequalities_table_data!J175&gt;99, "&gt;99", IF(inequalities_table_data!J175&lt;1, "&lt;1",inequalities_table_data!J175 ))), "-")</f>
        <v>&lt;1</v>
      </c>
      <c r="K177" s="240" t="str">
        <f>IF(ISNUMBER(inequalities_table_data!K175), IF(inequalities_table_data!K175=-999,"NA",IF(inequalities_table_data!K175&gt;99, "&gt;99", IF(inequalities_table_data!K175&lt;1, "&lt;1",inequalities_table_data!K175 ))), "-")</f>
        <v>&lt;1</v>
      </c>
      <c r="L177" s="242" t="str">
        <f>IF(ISNUMBER(inequalities_table_data!L175), IF(inequalities_table_data!L175=-999,"NA",IF(inequalities_table_data!L175&gt;99, "&gt;99", IF(inequalities_table_data!L175&lt;1, "&lt;1",inequalities_table_data!L175 ))), "-")</f>
        <v>-</v>
      </c>
      <c r="M177" s="240" t="str">
        <f>IF(ISNUMBER(inequalities_table_data!M175), IF(inequalities_table_data!M175=-999,"NA",IF(inequalities_table_data!M175&gt;99, "&gt;99", IF(inequalities_table_data!M175&lt;1, "&lt;1",inequalities_table_data!M175 ))), "-")</f>
        <v>-</v>
      </c>
      <c r="N177" s="240" t="str">
        <f>IF(ISNUMBER(inequalities_table_data!N175), IF(inequalities_table_data!N175=-999,"NA",IF(inequalities_table_data!N175&gt;99, "&gt;99", IF(inequalities_table_data!N175&lt;1, "&lt;1",inequalities_table_data!N175 ))), "-")</f>
        <v>-</v>
      </c>
      <c r="P177" s="347" t="str">
        <f>inequalities_table_data!P175</f>
        <v>West Bank and Gaza Strip</v>
      </c>
      <c r="Q177" s="348">
        <f>inequalities_table_data!Q175</f>
        <v>2017</v>
      </c>
      <c r="R177" s="238" t="str">
        <f>inequalities_table_data!R175</f>
        <v>Richest</v>
      </c>
      <c r="S177" s="239" t="str">
        <f>IF(ISNUMBER(inequalities_table_data!S175), IF(inequalities_table_data!S175=-999,"NA",IF(inequalities_table_data!S175&gt;99, "&gt;99", IF(inequalities_table_data!S175&lt;1, "&lt;1",inequalities_table_data!S175 ))), "-")</f>
        <v>&gt;99</v>
      </c>
      <c r="T177" s="240" t="str">
        <f>IF(ISNUMBER(inequalities_table_data!T175), IF(inequalities_table_data!T175=-999,"NA",IF(inequalities_table_data!T175&gt;99, "&gt;99", IF(inequalities_table_data!T175&lt;1, "&lt;1",inequalities_table_data!T175 ))), "-")</f>
        <v>&lt;1</v>
      </c>
      <c r="U177" s="240" t="str">
        <f>IF(ISNUMBER(inequalities_table_data!U175), IF(inequalities_table_data!U175=-999,"NA",IF(inequalities_table_data!U175&gt;99, "&gt;99", IF(inequalities_table_data!U175&lt;1, "&lt;1",inequalities_table_data!U175 ))), "-")</f>
        <v>&lt;1</v>
      </c>
      <c r="V177" s="240" t="str">
        <f>IF(ISNUMBER(inequalities_table_data!V175), IF(inequalities_table_data!V175=-999,"NA",IF(inequalities_table_data!V175&gt;99, "&gt;99", IF(inequalities_table_data!V175&lt;1, "&lt;1",inequalities_table_data!V175 ))), "-")</f>
        <v>&lt;1</v>
      </c>
      <c r="W177" s="241">
        <f>IF(ISNUMBER(inequalities_table_data!W175), IF(inequalities_table_data!W175=-999,"NA",IF(inequalities_table_data!W175&gt;99, "&gt;99", IF(inequalities_table_data!W175&lt;1, "&lt;1",inequalities_table_data!W175 ))), "-")</f>
        <v>96.187200000000004</v>
      </c>
      <c r="X177" s="240">
        <f>IF(ISNUMBER(inequalities_table_data!X175), IF(inequalities_table_data!X175=-999,"NA",IF(inequalities_table_data!X175&gt;99, "&gt;99", IF(inequalities_table_data!X175&lt;1, "&lt;1",inequalities_table_data!X175 ))), "-")</f>
        <v>3.5170400000000002</v>
      </c>
      <c r="Y177" s="240" t="str">
        <f>IF(ISNUMBER(inequalities_table_data!Y175), IF(inequalities_table_data!Y175=-999,"NA",IF(inequalities_table_data!Y175&gt;99, "&gt;99", IF(inequalities_table_data!Y175&lt;1, "&lt;1",inequalities_table_data!Y175 ))), "-")</f>
        <v>&lt;1</v>
      </c>
      <c r="Z177" s="240" t="str">
        <f>IF(ISNUMBER(inequalities_table_data!Z175), IF(inequalities_table_data!Z175=-999,"NA",IF(inequalities_table_data!Z175&gt;99, "&gt;99", IF(inequalities_table_data!Z175&lt;1, "&lt;1",inequalities_table_data!Z175 ))), "-")</f>
        <v>&lt;1</v>
      </c>
      <c r="AA177" s="242" t="str">
        <f>IF(ISNUMBER(inequalities_table_data!AA175), IF(inequalities_table_data!AA175=-999,"NA",IF(inequalities_table_data!AA175&gt;99, "&gt;99", IF(inequalities_table_data!AA175&lt;1, "&lt;1",inequalities_table_data!AA175 ))), "-")</f>
        <v>-</v>
      </c>
      <c r="AB177" s="240" t="str">
        <f>IF(ISNUMBER(inequalities_table_data!AB175), IF(inequalities_table_data!AB175=-999,"NA",IF(inequalities_table_data!AB175&gt;99, "&gt;99", IF(inequalities_table_data!AB175&lt;1, "&lt;1",inequalities_table_data!AB175 ))), "-")</f>
        <v>-</v>
      </c>
      <c r="AC177" s="240" t="str">
        <f>IF(ISNUMBER(inequalities_table_data!AC175), IF(inequalities_table_data!AC175=-999,"NA",IF(inequalities_table_data!AC175&gt;99, "&gt;99", IF(inequalities_table_data!AC175&lt;1, "&lt;1",inequalities_table_data!AC175 ))), "-")</f>
        <v>-</v>
      </c>
    </row>
    <row r="178" x14ac:dyDescent="0.25">
      <c r="A178" s="347" t="str">
        <f>inequalities_table_data!A176</f>
        <v>Yemen</v>
      </c>
      <c r="B178" s="348">
        <f>inequalities_table_data!B176</f>
        <v>2000</v>
      </c>
      <c r="C178" s="238" t="str">
        <f>inequalities_table_data!C176</f>
        <v>Poorest</v>
      </c>
      <c r="D178" s="239">
        <f>IF(ISNUMBER(inequalities_table_data!D176), IF(inequalities_table_data!D176=-999,"NA",IF(inequalities_table_data!D176&gt;99, "&gt;99", IF(inequalities_table_data!D176&lt;1, "&lt;1",inequalities_table_data!D176 ))), "-")</f>
        <v>18.870130000000003</v>
      </c>
      <c r="E178" s="240">
        <f>IF(ISNUMBER(inequalities_table_data!E176), IF(inequalities_table_data!E176=-999,"NA",IF(inequalities_table_data!E176&gt;99, "&gt;99", IF(inequalities_table_data!E176&lt;1, "&lt;1",inequalities_table_data!E176 ))), "-")</f>
        <v>13.600070000000001</v>
      </c>
      <c r="F178" s="240">
        <f>IF(ISNUMBER(inequalities_table_data!F176), IF(inequalities_table_data!F176=-999,"NA",IF(inequalities_table_data!F176&gt;99, "&gt;99", IF(inequalities_table_data!F176&lt;1, "&lt;1",inequalities_table_data!F176 ))), "-")</f>
        <v>57.389670000000002</v>
      </c>
      <c r="G178" s="240">
        <f>IF(ISNUMBER(inequalities_table_data!G176), IF(inequalities_table_data!G176=-999,"NA",IF(inequalities_table_data!G176&gt;99, "&gt;99", IF(inequalities_table_data!G176&lt;1, "&lt;1",inequalities_table_data!G176 ))), "-")</f>
        <v>10.140130000000001</v>
      </c>
      <c r="H178" s="241">
        <f>IF(ISNUMBER(inequalities_table_data!H176), IF(inequalities_table_data!H176=-999,"NA",IF(inequalities_table_data!H176&gt;99, "&gt;99", IF(inequalities_table_data!H176&lt;1, "&lt;1",inequalities_table_data!H176 ))), "-")</f>
        <v>6.6655500000000005</v>
      </c>
      <c r="I178" s="240" t="str">
        <f>IF(ISNUMBER(inequalities_table_data!I176), IF(inequalities_table_data!I176=-999,"NA",IF(inequalities_table_data!I176&gt;99, "&gt;99", IF(inequalities_table_data!I176&lt;1, "&lt;1",inequalities_table_data!I176 ))), "-")</f>
        <v>&lt;1</v>
      </c>
      <c r="J178" s="240">
        <f>IF(ISNUMBER(inequalities_table_data!J176), IF(inequalities_table_data!J176=-999,"NA",IF(inequalities_table_data!J176&gt;99, "&gt;99", IF(inequalities_table_data!J176&lt;1, "&lt;1",inequalities_table_data!J176 ))), "-")</f>
        <v>26.215270000000004</v>
      </c>
      <c r="K178" s="240">
        <f>IF(ISNUMBER(inequalities_table_data!K176), IF(inequalities_table_data!K176=-999,"NA",IF(inequalities_table_data!K176&gt;99, "&gt;99", IF(inequalities_table_data!K176&lt;1, "&lt;1",inequalities_table_data!K176 ))), "-")</f>
        <v>66.146650000000008</v>
      </c>
      <c r="L178" s="242" t="str">
        <f>IF(ISNUMBER(inequalities_table_data!L176), IF(inequalities_table_data!L176=-999,"NA",IF(inequalities_table_data!L176&gt;99, "&gt;99", IF(inequalities_table_data!L176&lt;1, "&lt;1",inequalities_table_data!L176 ))), "-")</f>
        <v>-</v>
      </c>
      <c r="M178" s="240" t="str">
        <f>IF(ISNUMBER(inequalities_table_data!M176), IF(inequalities_table_data!M176=-999,"NA",IF(inequalities_table_data!M176&gt;99, "&gt;99", IF(inequalities_table_data!M176&lt;1, "&lt;1",inequalities_table_data!M176 ))), "-")</f>
        <v>-</v>
      </c>
      <c r="N178" s="240" t="str">
        <f>IF(ISNUMBER(inequalities_table_data!N176), IF(inequalities_table_data!N176=-999,"NA",IF(inequalities_table_data!N176&gt;99, "&gt;99", IF(inequalities_table_data!N176&lt;1, "&lt;1",inequalities_table_data!N176 ))), "-")</f>
        <v>-</v>
      </c>
      <c r="P178" s="347" t="str">
        <f>inequalities_table_data!P176</f>
        <v>Yemen</v>
      </c>
      <c r="Q178" s="348">
        <f>inequalities_table_data!Q176</f>
        <v>2017</v>
      </c>
      <c r="R178" s="238" t="str">
        <f>inequalities_table_data!R176</f>
        <v>Poorest</v>
      </c>
      <c r="S178" s="239">
        <f>IF(ISNUMBER(inequalities_table_data!S176), IF(inequalities_table_data!S176=-999,"NA",IF(inequalities_table_data!S176&gt;99, "&gt;99", IF(inequalities_table_data!S176&lt;1, "&lt;1",inequalities_table_data!S176 ))), "-")</f>
        <v>34.854240000000004</v>
      </c>
      <c r="T178" s="240">
        <f>IF(ISNUMBER(inequalities_table_data!T176), IF(inequalities_table_data!T176=-999,"NA",IF(inequalities_table_data!T176&gt;99, "&gt;99", IF(inequalities_table_data!T176&lt;1, "&lt;1",inequalities_table_data!T176 ))), "-")</f>
        <v>25.120130000000003</v>
      </c>
      <c r="U178" s="240">
        <f>IF(ISNUMBER(inequalities_table_data!U176), IF(inequalities_table_data!U176=-999,"NA",IF(inequalities_table_data!U176&gt;99, "&gt;99", IF(inequalities_table_data!U176&lt;1, "&lt;1",inequalities_table_data!U176 ))), "-")</f>
        <v>37.019090000000006</v>
      </c>
      <c r="V178" s="240">
        <f>IF(ISNUMBER(inequalities_table_data!V176), IF(inequalities_table_data!V176=-999,"NA",IF(inequalities_table_data!V176&gt;99, "&gt;99", IF(inequalities_table_data!V176&lt;1, "&lt;1",inequalities_table_data!V176 ))), "-")</f>
        <v>3.0065400000000002</v>
      </c>
      <c r="W178" s="241">
        <f>IF(ISNUMBER(inequalities_table_data!W176), IF(inequalities_table_data!W176=-999,"NA",IF(inequalities_table_data!W176&gt;99, "&gt;99", IF(inequalities_table_data!W176&lt;1, "&lt;1",inequalities_table_data!W176 ))), "-")</f>
        <v>13.36739</v>
      </c>
      <c r="X178" s="240">
        <f>IF(ISNUMBER(inequalities_table_data!X176), IF(inequalities_table_data!X176=-999,"NA",IF(inequalities_table_data!X176&gt;99, "&gt;99", IF(inequalities_table_data!X176&lt;1, "&lt;1",inequalities_table_data!X176 ))), "-")</f>
        <v>1.9503600000000001</v>
      </c>
      <c r="Y178" s="240">
        <f>IF(ISNUMBER(inequalities_table_data!Y176), IF(inequalities_table_data!Y176=-999,"NA",IF(inequalities_table_data!Y176&gt;99, "&gt;99", IF(inequalities_table_data!Y176&lt;1, "&lt;1",inequalities_table_data!Y176 ))), "-")</f>
        <v>25.924810000000001</v>
      </c>
      <c r="Z178" s="240">
        <f>IF(ISNUMBER(inequalities_table_data!Z176), IF(inequalities_table_data!Z176=-999,"NA",IF(inequalities_table_data!Z176&gt;99, "&gt;99", IF(inequalities_table_data!Z176&lt;1, "&lt;1",inequalities_table_data!Z176 ))), "-")</f>
        <v>58.757440000000003</v>
      </c>
      <c r="AA178" s="242">
        <f>IF(ISNUMBER(inequalities_table_data!AA176), IF(inequalities_table_data!AA176=-999,"NA",IF(inequalities_table_data!AA176&gt;99, "&gt;99", IF(inequalities_table_data!AA176&lt;1, "&lt;1",inequalities_table_data!AA176 ))), "-")</f>
        <v>19.547737121582031</v>
      </c>
      <c r="AB178" s="240">
        <f>IF(ISNUMBER(inequalities_table_data!AB176), IF(inequalities_table_data!AB176=-999,"NA",IF(inequalities_table_data!AB176&gt;99, "&gt;99", IF(inequalities_table_data!AB176&lt;1, "&lt;1",inequalities_table_data!AB176 ))), "-")</f>
        <v>43.0810546875</v>
      </c>
      <c r="AC178" s="240">
        <f>IF(ISNUMBER(inequalities_table_data!AC176), IF(inequalities_table_data!AC176=-999,"NA",IF(inequalities_table_data!AC176&gt;99, "&gt;99", IF(inequalities_table_data!AC176&lt;1, "&lt;1",inequalities_table_data!AC176 ))), "-")</f>
        <v>37.371208190917969</v>
      </c>
    </row>
    <row r="179" x14ac:dyDescent="0.25">
      <c r="A179" s="347" t="str">
        <f>inequalities_table_data!A177</f>
        <v>Yemen</v>
      </c>
      <c r="B179" s="348">
        <f>inequalities_table_data!B177</f>
        <v>2000</v>
      </c>
      <c r="C179" s="238" t="str">
        <f>inequalities_table_data!C177</f>
        <v>Richest</v>
      </c>
      <c r="D179" s="239">
        <f>IF(ISNUMBER(inequalities_table_data!D177), IF(inequalities_table_data!D177=-999,"NA",IF(inequalities_table_data!D177&gt;99, "&gt;99", IF(inequalities_table_data!D177&lt;1, "&lt;1",inequalities_table_data!D177 ))), "-")</f>
        <v>95.510270000000006</v>
      </c>
      <c r="E179" s="240">
        <f>IF(ISNUMBER(inequalities_table_data!E177), IF(inequalities_table_data!E177=-999,"NA",IF(inequalities_table_data!E177&gt;99, "&gt;99", IF(inequalities_table_data!E177&lt;1, "&lt;1",inequalities_table_data!E177 ))), "-")</f>
        <v>2.8835200000000003</v>
      </c>
      <c r="F179" s="240">
        <f>IF(ISNUMBER(inequalities_table_data!F177), IF(inequalities_table_data!F177=-999,"NA",IF(inequalities_table_data!F177&gt;99, "&gt;99", IF(inequalities_table_data!F177&lt;1, "&lt;1",inequalities_table_data!F177 ))), "-")</f>
        <v>1.1994400000000001</v>
      </c>
      <c r="G179" s="240" t="str">
        <f>IF(ISNUMBER(inequalities_table_data!G177), IF(inequalities_table_data!G177=-999,"NA",IF(inequalities_table_data!G177&gt;99, "&gt;99", IF(inequalities_table_data!G177&lt;1, "&lt;1",inequalities_table_data!G177 ))), "-")</f>
        <v>&lt;1</v>
      </c>
      <c r="H179" s="241">
        <f>IF(ISNUMBER(inequalities_table_data!H177), IF(inequalities_table_data!H177=-999,"NA",IF(inequalities_table_data!H177&gt;99, "&gt;99", IF(inequalities_table_data!H177&lt;1, "&lt;1",inequalities_table_data!H177 ))), "-")</f>
        <v>87.664330000000007</v>
      </c>
      <c r="I179" s="240">
        <f>IF(ISNUMBER(inequalities_table_data!I177), IF(inequalities_table_data!I177=-999,"NA",IF(inequalities_table_data!I177&gt;99, "&gt;99", IF(inequalities_table_data!I177&lt;1, "&lt;1",inequalities_table_data!I177 ))), "-")</f>
        <v>1.31745</v>
      </c>
      <c r="J179" s="240">
        <f>IF(ISNUMBER(inequalities_table_data!J177), IF(inequalities_table_data!J177=-999,"NA",IF(inequalities_table_data!J177&gt;99, "&gt;99", IF(inequalities_table_data!J177&lt;1, "&lt;1",inequalities_table_data!J177 ))), "-")</f>
        <v>10.328440000000001</v>
      </c>
      <c r="K179" s="240" t="str">
        <f>IF(ISNUMBER(inequalities_table_data!K177), IF(inequalities_table_data!K177=-999,"NA",IF(inequalities_table_data!K177&gt;99, "&gt;99", IF(inequalities_table_data!K177&lt;1, "&lt;1",inequalities_table_data!K177 ))), "-")</f>
        <v>&lt;1</v>
      </c>
      <c r="L179" s="242" t="str">
        <f>IF(ISNUMBER(inequalities_table_data!L177), IF(inequalities_table_data!L177=-999,"NA",IF(inequalities_table_data!L177&gt;99, "&gt;99", IF(inequalities_table_data!L177&lt;1, "&lt;1",inequalities_table_data!L177 ))), "-")</f>
        <v>-</v>
      </c>
      <c r="M179" s="240" t="str">
        <f>IF(ISNUMBER(inequalities_table_data!M177), IF(inequalities_table_data!M177=-999,"NA",IF(inequalities_table_data!M177&gt;99, "&gt;99", IF(inequalities_table_data!M177&lt;1, "&lt;1",inequalities_table_data!M177 ))), "-")</f>
        <v>-</v>
      </c>
      <c r="N179" s="240" t="str">
        <f>IF(ISNUMBER(inequalities_table_data!N177), IF(inequalities_table_data!N177=-999,"NA",IF(inequalities_table_data!N177&gt;99, "&gt;99", IF(inequalities_table_data!N177&lt;1, "&lt;1",inequalities_table_data!N177 ))), "-")</f>
        <v>-</v>
      </c>
      <c r="P179" s="347" t="str">
        <f>inequalities_table_data!P177</f>
        <v>Yemen</v>
      </c>
      <c r="Q179" s="348">
        <f>inequalities_table_data!Q177</f>
        <v>2017</v>
      </c>
      <c r="R179" s="238" t="str">
        <f>inequalities_table_data!R177</f>
        <v>Richest</v>
      </c>
      <c r="S179" s="239">
        <f>IF(ISNUMBER(inequalities_table_data!S177), IF(inequalities_table_data!S177=-999,"NA",IF(inequalities_table_data!S177&gt;99, "&gt;99", IF(inequalities_table_data!S177&lt;1, "&lt;1",inequalities_table_data!S177 ))), "-")</f>
        <v>96.098420000000004</v>
      </c>
      <c r="T179" s="240">
        <f>IF(ISNUMBER(inequalities_table_data!T177), IF(inequalities_table_data!T177=-999,"NA",IF(inequalities_table_data!T177&gt;99, "&gt;99", IF(inequalities_table_data!T177&lt;1, "&lt;1",inequalities_table_data!T177 ))), "-")</f>
        <v>2.9012800000000003</v>
      </c>
      <c r="U179" s="240" t="str">
        <f>IF(ISNUMBER(inequalities_table_data!U177), IF(inequalities_table_data!U177=-999,"NA",IF(inequalities_table_data!U177&gt;99, "&gt;99", IF(inequalities_table_data!U177&lt;1, "&lt;1",inequalities_table_data!U177 ))), "-")</f>
        <v>&lt;1</v>
      </c>
      <c r="V179" s="240" t="str">
        <f>IF(ISNUMBER(inequalities_table_data!V177), IF(inequalities_table_data!V177=-999,"NA",IF(inequalities_table_data!V177&gt;99, "&gt;99", IF(inequalities_table_data!V177&lt;1, "&lt;1",inequalities_table_data!V177 ))), "-")</f>
        <v>&lt;1</v>
      </c>
      <c r="W179" s="241">
        <f>IF(ISNUMBER(inequalities_table_data!W177), IF(inequalities_table_data!W177=-999,"NA",IF(inequalities_table_data!W177&gt;99, "&gt;99", IF(inequalities_table_data!W177&lt;1, "&lt;1",inequalities_table_data!W177 ))), "-")</f>
        <v>96.156660000000002</v>
      </c>
      <c r="X179" s="240">
        <f>IF(ISNUMBER(inequalities_table_data!X177), IF(inequalities_table_data!X177=-999,"NA",IF(inequalities_table_data!X177&gt;99, "&gt;99", IF(inequalities_table_data!X177&lt;1, "&lt;1",inequalities_table_data!X177 ))), "-")</f>
        <v>1.4450800000000001</v>
      </c>
      <c r="Y179" s="240" t="str">
        <f>IF(ISNUMBER(inequalities_table_data!Y177), IF(inequalities_table_data!Y177=-999,"NA",IF(inequalities_table_data!Y177&gt;99, "&gt;99", IF(inequalities_table_data!Y177&lt;1, "&lt;1",inequalities_table_data!Y177 ))), "-")</f>
        <v>&lt;1</v>
      </c>
      <c r="Z179" s="240">
        <f>IF(ISNUMBER(inequalities_table_data!Z177), IF(inequalities_table_data!Z177=-999,"NA",IF(inequalities_table_data!Z177&gt;99, "&gt;99", IF(inequalities_table_data!Z177&lt;1, "&lt;1",inequalities_table_data!Z177 ))), "-")</f>
        <v>2.3982600000000001</v>
      </c>
      <c r="AA179" s="242">
        <f>IF(ISNUMBER(inequalities_table_data!AA177), IF(inequalities_table_data!AA177=-999,"NA",IF(inequalities_table_data!AA177&gt;99, "&gt;99", IF(inequalities_table_data!AA177&lt;1, "&lt;1",inequalities_table_data!AA177 ))), "-")</f>
        <v>76.016693115234375</v>
      </c>
      <c r="AB179" s="240">
        <f>IF(ISNUMBER(inequalities_table_data!AB177), IF(inequalities_table_data!AB177=-999,"NA",IF(inequalities_table_data!AB177&gt;99, "&gt;99", IF(inequalities_table_data!AB177&lt;1, "&lt;1",inequalities_table_data!AB177 ))), "-")</f>
        <v>14.796876907348633</v>
      </c>
      <c r="AC179" s="240">
        <f>IF(ISNUMBER(inequalities_table_data!AC177), IF(inequalities_table_data!AC177=-999,"NA",IF(inequalities_table_data!AC177&gt;99, "&gt;99", IF(inequalities_table_data!AC177&lt;1, "&lt;1",inequalities_table_data!AC177 ))), "-")</f>
        <v>9.1864309310913086</v>
      </c>
    </row>
    <row r="180" x14ac:dyDescent="0.25">
      <c r="A180" s="347" t="str">
        <f>inequalities_table_data!A178</f>
        <v>Zambia</v>
      </c>
      <c r="B180" s="348">
        <f>inequalities_table_data!B178</f>
        <v>2000</v>
      </c>
      <c r="C180" s="238" t="str">
        <f>inequalities_table_data!C178</f>
        <v>Poorest</v>
      </c>
      <c r="D180" s="239">
        <f>IF(ISNUMBER(inequalities_table_data!D178), IF(inequalities_table_data!D178=-999,"NA",IF(inequalities_table_data!D178&gt;99, "&gt;99", IF(inequalities_table_data!D178&lt;1, "&lt;1",inequalities_table_data!D178 ))), "-")</f>
        <v>24.63015</v>
      </c>
      <c r="E180" s="240">
        <f>IF(ISNUMBER(inequalities_table_data!E178), IF(inequalities_table_data!E178=-999,"NA",IF(inequalities_table_data!E178&gt;99, "&gt;99", IF(inequalities_table_data!E178&lt;1, "&lt;1",inequalities_table_data!E178 ))), "-")</f>
        <v>4.2515200000000002</v>
      </c>
      <c r="F180" s="240">
        <f>IF(ISNUMBER(inequalities_table_data!F178), IF(inequalities_table_data!F178=-999,"NA",IF(inequalities_table_data!F178&gt;99, "&gt;99", IF(inequalities_table_data!F178&lt;1, "&lt;1",inequalities_table_data!F178 ))), "-")</f>
        <v>44.416670000000003</v>
      </c>
      <c r="G180" s="240">
        <f>IF(ISNUMBER(inequalities_table_data!G178), IF(inequalities_table_data!G178=-999,"NA",IF(inequalities_table_data!G178&gt;99, "&gt;99", IF(inequalities_table_data!G178&lt;1, "&lt;1",inequalities_table_data!G178 ))), "-")</f>
        <v>26.701660000000004</v>
      </c>
      <c r="H180" s="241">
        <f>IF(ISNUMBER(inequalities_table_data!H178), IF(inequalities_table_data!H178=-999,"NA",IF(inequalities_table_data!H178&gt;99, "&gt;99", IF(inequalities_table_data!H178&lt;1, "&lt;1",inequalities_table_data!H178 ))), "-")</f>
        <v>3.3259600000000002</v>
      </c>
      <c r="I180" s="240">
        <f>IF(ISNUMBER(inequalities_table_data!I178), IF(inequalities_table_data!I178=-999,"NA",IF(inequalities_table_data!I178&gt;99, "&gt;99", IF(inequalities_table_data!I178&lt;1, "&lt;1",inequalities_table_data!I178 ))), "-")</f>
        <v>1.1876600000000002</v>
      </c>
      <c r="J180" s="240">
        <f>IF(ISNUMBER(inequalities_table_data!J178), IF(inequalities_table_data!J178=-999,"NA",IF(inequalities_table_data!J178&gt;99, "&gt;99", IF(inequalities_table_data!J178&lt;1, "&lt;1",inequalities_table_data!J178 ))), "-")</f>
        <v>33.825040000000001</v>
      </c>
      <c r="K180" s="240">
        <f>IF(ISNUMBER(inequalities_table_data!K178), IF(inequalities_table_data!K178=-999,"NA",IF(inequalities_table_data!K178&gt;99, "&gt;99", IF(inequalities_table_data!K178&lt;1, "&lt;1",inequalities_table_data!K178 ))), "-")</f>
        <v>61.661340000000003</v>
      </c>
      <c r="L180" s="242" t="str">
        <f>IF(ISNUMBER(inequalities_table_data!L178), IF(inequalities_table_data!L178=-999,"NA",IF(inequalities_table_data!L178&gt;99, "&gt;99", IF(inequalities_table_data!L178&lt;1, "&lt;1",inequalities_table_data!L178 ))), "-")</f>
        <v>-</v>
      </c>
      <c r="M180" s="240" t="str">
        <f>IF(ISNUMBER(inequalities_table_data!M178), IF(inequalities_table_data!M178=-999,"NA",IF(inequalities_table_data!M178&gt;99, "&gt;99", IF(inequalities_table_data!M178&lt;1, "&lt;1",inequalities_table_data!M178 ))), "-")</f>
        <v>-</v>
      </c>
      <c r="N180" s="240" t="str">
        <f>IF(ISNUMBER(inequalities_table_data!N178), IF(inequalities_table_data!N178=-999,"NA",IF(inequalities_table_data!N178&gt;99, "&gt;99", IF(inequalities_table_data!N178&lt;1, "&lt;1",inequalities_table_data!N178 ))), "-")</f>
        <v>-</v>
      </c>
      <c r="P180" s="347" t="str">
        <f>inequalities_table_data!P178</f>
        <v>Zambia</v>
      </c>
      <c r="Q180" s="348">
        <f>inequalities_table_data!Q178</f>
        <v>2017</v>
      </c>
      <c r="R180" s="238" t="str">
        <f>inequalities_table_data!R178</f>
        <v>Poorest</v>
      </c>
      <c r="S180" s="239">
        <f>IF(ISNUMBER(inequalities_table_data!S178), IF(inequalities_table_data!S178=-999,"NA",IF(inequalities_table_data!S178&gt;99, "&gt;99", IF(inequalities_table_data!S178&lt;1, "&lt;1",inequalities_table_data!S178 ))), "-")</f>
        <v>33.583320000000001</v>
      </c>
      <c r="T180" s="240">
        <f>IF(ISNUMBER(inequalities_table_data!T178), IF(inequalities_table_data!T178=-999,"NA",IF(inequalities_table_data!T178&gt;99, "&gt;99", IF(inequalities_table_data!T178&lt;1, "&lt;1",inequalities_table_data!T178 ))), "-")</f>
        <v>5.7969700000000008</v>
      </c>
      <c r="U180" s="240">
        <f>IF(ISNUMBER(inequalities_table_data!U178), IF(inequalities_table_data!U178=-999,"NA",IF(inequalities_table_data!U178&gt;99, "&gt;99", IF(inequalities_table_data!U178&lt;1, "&lt;1",inequalities_table_data!U178 ))), "-")</f>
        <v>41.128230000000002</v>
      </c>
      <c r="V180" s="240">
        <f>IF(ISNUMBER(inequalities_table_data!V178), IF(inequalities_table_data!V178=-999,"NA",IF(inequalities_table_data!V178&gt;99, "&gt;99", IF(inequalities_table_data!V178&lt;1, "&lt;1",inequalities_table_data!V178 ))), "-")</f>
        <v>19.491480000000003</v>
      </c>
      <c r="W180" s="241">
        <f>IF(ISNUMBER(inequalities_table_data!W178), IF(inequalities_table_data!W178=-999,"NA",IF(inequalities_table_data!W178&gt;99, "&gt;99", IF(inequalities_table_data!W178&lt;1, "&lt;1",inequalities_table_data!W178 ))), "-")</f>
        <v>14.885840000000002</v>
      </c>
      <c r="X180" s="240">
        <f>IF(ISNUMBER(inequalities_table_data!X178), IF(inequalities_table_data!X178=-999,"NA",IF(inequalities_table_data!X178&gt;99, "&gt;99", IF(inequalities_table_data!X178&lt;1, "&lt;1",inequalities_table_data!X178 ))), "-")</f>
        <v>5.3155600000000005</v>
      </c>
      <c r="Y180" s="240">
        <f>IF(ISNUMBER(inequalities_table_data!Y178), IF(inequalities_table_data!Y178=-999,"NA",IF(inequalities_table_data!Y178&gt;99, "&gt;99", IF(inequalities_table_data!Y178&lt;1, "&lt;1",inequalities_table_data!Y178 ))), "-")</f>
        <v>48.05789</v>
      </c>
      <c r="Z180" s="240">
        <f>IF(ISNUMBER(inequalities_table_data!Z178), IF(inequalities_table_data!Z178=-999,"NA",IF(inequalities_table_data!Z178&gt;99, "&gt;99", IF(inequalities_table_data!Z178&lt;1, "&lt;1",inequalities_table_data!Z178 ))), "-")</f>
        <v>31.740710000000004</v>
      </c>
      <c r="AA180" s="242">
        <f>IF(ISNUMBER(inequalities_table_data!AA178), IF(inequalities_table_data!AA178=-999,"NA",IF(inequalities_table_data!AA178&gt;99, "&gt;99", IF(inequalities_table_data!AA178&lt;1, "&lt;1",inequalities_table_data!AA178 ))), "-")</f>
        <v>2.2067487239837646</v>
      </c>
      <c r="AB180" s="240">
        <f>IF(ISNUMBER(inequalities_table_data!AB178), IF(inequalities_table_data!AB178=-999,"NA",IF(inequalities_table_data!AB178&gt;99, "&gt;99", IF(inequalities_table_data!AB178&lt;1, "&lt;1",inequalities_table_data!AB178 ))), "-")</f>
        <v>21.744598388671875</v>
      </c>
      <c r="AC180" s="240">
        <f>IF(ISNUMBER(inequalities_table_data!AC178), IF(inequalities_table_data!AC178=-999,"NA",IF(inequalities_table_data!AC178&gt;99, "&gt;99", IF(inequalities_table_data!AC178&lt;1, "&lt;1",inequalities_table_data!AC178 ))), "-")</f>
        <v>76.048652648925781</v>
      </c>
    </row>
    <row r="181" x14ac:dyDescent="0.25">
      <c r="A181" s="347" t="str">
        <f>inequalities_table_data!A179</f>
        <v>Zambia</v>
      </c>
      <c r="B181" s="348">
        <f>inequalities_table_data!B179</f>
        <v>2000</v>
      </c>
      <c r="C181" s="238" t="str">
        <f>inequalities_table_data!C179</f>
        <v>Richest</v>
      </c>
      <c r="D181" s="239">
        <f>IF(ISNUMBER(inequalities_table_data!D179), IF(inequalities_table_data!D179=-999,"NA",IF(inequalities_table_data!D179&gt;99, "&gt;99", IF(inequalities_table_data!D179&lt;1, "&lt;1",inequalities_table_data!D179 ))), "-")</f>
        <v>92.513250000000014</v>
      </c>
      <c r="E181" s="240">
        <f>IF(ISNUMBER(inequalities_table_data!E179), IF(inequalities_table_data!E179=-999,"NA",IF(inequalities_table_data!E179&gt;99, "&gt;99", IF(inequalities_table_data!E179&lt;1, "&lt;1",inequalities_table_data!E179 ))), "-")</f>
        <v>2.1599400000000002</v>
      </c>
      <c r="F181" s="240">
        <f>IF(ISNUMBER(inequalities_table_data!F179), IF(inequalities_table_data!F179=-999,"NA",IF(inequalities_table_data!F179&gt;99, "&gt;99", IF(inequalities_table_data!F179&lt;1, "&lt;1",inequalities_table_data!F179 ))), "-")</f>
        <v>4.6992700000000003</v>
      </c>
      <c r="G181" s="240" t="str">
        <f>IF(ISNUMBER(inequalities_table_data!G179), IF(inequalities_table_data!G179=-999,"NA",IF(inequalities_table_data!G179&gt;99, "&gt;99", IF(inequalities_table_data!G179&lt;1, "&lt;1",inequalities_table_data!G179 ))), "-")</f>
        <v>&lt;1</v>
      </c>
      <c r="H181" s="241">
        <f>IF(ISNUMBER(inequalities_table_data!H179), IF(inequalities_table_data!H179=-999,"NA",IF(inequalities_table_data!H179&gt;99, "&gt;99", IF(inequalities_table_data!H179&lt;1, "&lt;1",inequalities_table_data!H179 ))), "-")</f>
        <v>66.884740000000008</v>
      </c>
      <c r="I181" s="240">
        <f>IF(ISNUMBER(inequalities_table_data!I179), IF(inequalities_table_data!I179=-999,"NA",IF(inequalities_table_data!I179&gt;99, "&gt;99", IF(inequalities_table_data!I179&lt;1, "&lt;1",inequalities_table_data!I179 ))), "-")</f>
        <v>27.649130000000003</v>
      </c>
      <c r="J181" s="240">
        <f>IF(ISNUMBER(inequalities_table_data!J179), IF(inequalities_table_data!J179=-999,"NA",IF(inequalities_table_data!J179&gt;99, "&gt;99", IF(inequalities_table_data!J179&lt;1, "&lt;1",inequalities_table_data!J179 ))), "-")</f>
        <v>5.2756200000000009</v>
      </c>
      <c r="K181" s="240" t="str">
        <f>IF(ISNUMBER(inequalities_table_data!K179), IF(inequalities_table_data!K179=-999,"NA",IF(inequalities_table_data!K179&gt;99, "&gt;99", IF(inequalities_table_data!K179&lt;1, "&lt;1",inequalities_table_data!K179 ))), "-")</f>
        <v>&lt;1</v>
      </c>
      <c r="L181" s="242" t="str">
        <f>IF(ISNUMBER(inequalities_table_data!L179), IF(inequalities_table_data!L179=-999,"NA",IF(inequalities_table_data!L179&gt;99, "&gt;99", IF(inequalities_table_data!L179&lt;1, "&lt;1",inequalities_table_data!L179 ))), "-")</f>
        <v>-</v>
      </c>
      <c r="M181" s="240" t="str">
        <f>IF(ISNUMBER(inequalities_table_data!M179), IF(inequalities_table_data!M179=-999,"NA",IF(inequalities_table_data!M179&gt;99, "&gt;99", IF(inequalities_table_data!M179&lt;1, "&lt;1",inequalities_table_data!M179 ))), "-")</f>
        <v>-</v>
      </c>
      <c r="N181" s="240" t="str">
        <f>IF(ISNUMBER(inequalities_table_data!N179), IF(inequalities_table_data!N179=-999,"NA",IF(inequalities_table_data!N179&gt;99, "&gt;99", IF(inequalities_table_data!N179&lt;1, "&lt;1",inequalities_table_data!N179 ))), "-")</f>
        <v>-</v>
      </c>
      <c r="P181" s="347" t="str">
        <f>inequalities_table_data!P179</f>
        <v>Zambia</v>
      </c>
      <c r="Q181" s="348">
        <f>inequalities_table_data!Q179</f>
        <v>2017</v>
      </c>
      <c r="R181" s="238" t="str">
        <f>inequalities_table_data!R179</f>
        <v>Richest</v>
      </c>
      <c r="S181" s="239">
        <f>IF(ISNUMBER(inequalities_table_data!S179), IF(inequalities_table_data!S179=-999,"NA",IF(inequalities_table_data!S179&gt;99, "&gt;99", IF(inequalities_table_data!S179&lt;1, "&lt;1",inequalities_table_data!S179 ))), "-")</f>
        <v>92.71905000000001</v>
      </c>
      <c r="T181" s="240">
        <f>IF(ISNUMBER(inequalities_table_data!T179), IF(inequalities_table_data!T179=-999,"NA",IF(inequalities_table_data!T179&gt;99, "&gt;99", IF(inequalities_table_data!T179&lt;1, "&lt;1",inequalities_table_data!T179 ))), "-")</f>
        <v>2.1647500000000002</v>
      </c>
      <c r="U181" s="240">
        <f>IF(ISNUMBER(inequalities_table_data!U179), IF(inequalities_table_data!U179=-999,"NA",IF(inequalities_table_data!U179&gt;99, "&gt;99", IF(inequalities_table_data!U179&lt;1, "&lt;1",inequalities_table_data!U179 ))), "-")</f>
        <v>4.3521300000000007</v>
      </c>
      <c r="V181" s="240" t="str">
        <f>IF(ISNUMBER(inequalities_table_data!V179), IF(inequalities_table_data!V179=-999,"NA",IF(inequalities_table_data!V179&gt;99, "&gt;99", IF(inequalities_table_data!V179&lt;1, "&lt;1",inequalities_table_data!V179 ))), "-")</f>
        <v>&lt;1</v>
      </c>
      <c r="W181" s="241">
        <f>IF(ISNUMBER(inequalities_table_data!W179), IF(inequalities_table_data!W179=-999,"NA",IF(inequalities_table_data!W179&gt;99, "&gt;99", IF(inequalities_table_data!W179&lt;1, "&lt;1",inequalities_table_data!W179 ))), "-")</f>
        <v>63.712210000000006</v>
      </c>
      <c r="X181" s="240">
        <f>IF(ISNUMBER(inequalities_table_data!X179), IF(inequalities_table_data!X179=-999,"NA",IF(inequalities_table_data!X179&gt;99, "&gt;99", IF(inequalities_table_data!X179&lt;1, "&lt;1",inequalities_table_data!X179 ))), "-")</f>
        <v>26.337650000000004</v>
      </c>
      <c r="Y181" s="240">
        <f>IF(ISNUMBER(inequalities_table_data!Y179), IF(inequalities_table_data!Y179=-999,"NA",IF(inequalities_table_data!Y179&gt;99, "&gt;99", IF(inequalities_table_data!Y179&lt;1, "&lt;1",inequalities_table_data!Y179 ))), "-")</f>
        <v>9.6327200000000008</v>
      </c>
      <c r="Z181" s="240" t="str">
        <f>IF(ISNUMBER(inequalities_table_data!Z179), IF(inequalities_table_data!Z179=-999,"NA",IF(inequalities_table_data!Z179&gt;99, "&gt;99", IF(inequalities_table_data!Z179&lt;1, "&lt;1",inequalities_table_data!Z179 ))), "-")</f>
        <v>&lt;1</v>
      </c>
      <c r="AA181" s="242">
        <f>IF(ISNUMBER(inequalities_table_data!AA179), IF(inequalities_table_data!AA179=-999,"NA",IF(inequalities_table_data!AA179&gt;99, "&gt;99", IF(inequalities_table_data!AA179&lt;1, "&lt;1",inequalities_table_data!AA179 ))), "-")</f>
        <v>41.196174621582031</v>
      </c>
      <c r="AB181" s="240">
        <f>IF(ISNUMBER(inequalities_table_data!AB179), IF(inequalities_table_data!AB179=-999,"NA",IF(inequalities_table_data!AB179&gt;99, "&gt;99", IF(inequalities_table_data!AB179&lt;1, "&lt;1",inequalities_table_data!AB179 ))), "-")</f>
        <v>31.933868408203125</v>
      </c>
      <c r="AC181" s="240">
        <f>IF(ISNUMBER(inequalities_table_data!AC179), IF(inequalities_table_data!AC179=-999,"NA",IF(inequalities_table_data!AC179&gt;99, "&gt;99", IF(inequalities_table_data!AC179&lt;1, "&lt;1",inequalities_table_data!AC179 ))), "-")</f>
        <v>26.869956970214844</v>
      </c>
    </row>
    <row r="182" x14ac:dyDescent="0.25">
      <c r="A182" s="347" t="str">
        <f>inequalities_table_data!A180</f>
        <v>Zimbabwe</v>
      </c>
      <c r="B182" s="348">
        <f>inequalities_table_data!B180</f>
        <v>2000</v>
      </c>
      <c r="C182" s="238" t="str">
        <f>inequalities_table_data!C180</f>
        <v>Poorest</v>
      </c>
      <c r="D182" s="239">
        <f>IF(ISNUMBER(inequalities_table_data!D180), IF(inequalities_table_data!D180=-999,"NA",IF(inequalities_table_data!D180&gt;99, "&gt;99", IF(inequalities_table_data!D180&lt;1, "&lt;1",inequalities_table_data!D180 ))), "-")</f>
        <v>45.445680000000003</v>
      </c>
      <c r="E182" s="240">
        <f>IF(ISNUMBER(inequalities_table_data!E180), IF(inequalities_table_data!E180=-999,"NA",IF(inequalities_table_data!E180&gt;99, "&gt;99", IF(inequalities_table_data!E180&lt;1, "&lt;1",inequalities_table_data!E180 ))), "-")</f>
        <v>16.80988</v>
      </c>
      <c r="F182" s="240">
        <f>IF(ISNUMBER(inequalities_table_data!F180), IF(inequalities_table_data!F180=-999,"NA",IF(inequalities_table_data!F180&gt;99, "&gt;99", IF(inequalities_table_data!F180&lt;1, "&lt;1",inequalities_table_data!F180 ))), "-")</f>
        <v>25.712230000000002</v>
      </c>
      <c r="G182" s="240">
        <f>IF(ISNUMBER(inequalities_table_data!G180), IF(inequalities_table_data!G180=-999,"NA",IF(inequalities_table_data!G180&gt;99, "&gt;99", IF(inequalities_table_data!G180&lt;1, "&lt;1",inequalities_table_data!G180 ))), "-")</f>
        <v>12.032220000000001</v>
      </c>
      <c r="H182" s="241">
        <f>IF(ISNUMBER(inequalities_table_data!H180), IF(inequalities_table_data!H180=-999,"NA",IF(inequalities_table_data!H180&gt;99, "&gt;99", IF(inequalities_table_data!H180&lt;1, "&lt;1",inequalities_table_data!H180 ))), "-")</f>
        <v>13.179180000000001</v>
      </c>
      <c r="I182" s="240">
        <f>IF(ISNUMBER(inequalities_table_data!I180), IF(inequalities_table_data!I180=-999,"NA",IF(inequalities_table_data!I180&gt;99, "&gt;99", IF(inequalities_table_data!I180&lt;1, "&lt;1",inequalities_table_data!I180 ))), "-")</f>
        <v>9.9906800000000011</v>
      </c>
      <c r="J182" s="240">
        <f>IF(ISNUMBER(inequalities_table_data!J180), IF(inequalities_table_data!J180=-999,"NA",IF(inequalities_table_data!J180&gt;99, "&gt;99", IF(inequalities_table_data!J180&lt;1, "&lt;1",inequalities_table_data!J180 ))), "-")</f>
        <v>5.5220900000000004</v>
      </c>
      <c r="K182" s="240">
        <f>IF(ISNUMBER(inequalities_table_data!K180), IF(inequalities_table_data!K180=-999,"NA",IF(inequalities_table_data!K180&gt;99, "&gt;99", IF(inequalities_table_data!K180&lt;1, "&lt;1",inequalities_table_data!K180 ))), "-")</f>
        <v>71.308050000000009</v>
      </c>
      <c r="L182" s="242" t="str">
        <f>IF(ISNUMBER(inequalities_table_data!L180), IF(inequalities_table_data!L180=-999,"NA",IF(inequalities_table_data!L180&gt;99, "&gt;99", IF(inequalities_table_data!L180&lt;1, "&lt;1",inequalities_table_data!L180 ))), "-")</f>
        <v>-</v>
      </c>
      <c r="M182" s="240" t="str">
        <f>IF(ISNUMBER(inequalities_table_data!M180), IF(inequalities_table_data!M180=-999,"NA",IF(inequalities_table_data!M180&gt;99, "&gt;99", IF(inequalities_table_data!M180&lt;1, "&lt;1",inequalities_table_data!M180 ))), "-")</f>
        <v>-</v>
      </c>
      <c r="N182" s="240" t="str">
        <f>IF(ISNUMBER(inequalities_table_data!N180), IF(inequalities_table_data!N180=-999,"NA",IF(inequalities_table_data!N180&gt;99, "&gt;99", IF(inequalities_table_data!N180&lt;1, "&lt;1",inequalities_table_data!N180 ))), "-")</f>
        <v>-</v>
      </c>
      <c r="P182" s="347" t="str">
        <f>inequalities_table_data!P180</f>
        <v>Zimbabwe</v>
      </c>
      <c r="Q182" s="348">
        <f>inequalities_table_data!Q180</f>
        <v>2017</v>
      </c>
      <c r="R182" s="238" t="str">
        <f>inequalities_table_data!R180</f>
        <v>Poorest</v>
      </c>
      <c r="S182" s="239">
        <f>IF(ISNUMBER(inequalities_table_data!S180), IF(inequalities_table_data!S180=-999,"NA",IF(inequalities_table_data!S180&gt;99, "&gt;99", IF(inequalities_table_data!S180&lt;1, "&lt;1",inequalities_table_data!S180 ))), "-")</f>
        <v>38.611370000000001</v>
      </c>
      <c r="T182" s="240">
        <f>IF(ISNUMBER(inequalities_table_data!T180), IF(inequalities_table_data!T180=-999,"NA",IF(inequalities_table_data!T180&gt;99, "&gt;99", IF(inequalities_table_data!T180&lt;1, "&lt;1",inequalities_table_data!T180 ))), "-")</f>
        <v>14.281940000000001</v>
      </c>
      <c r="U182" s="240">
        <f>IF(ISNUMBER(inequalities_table_data!U180), IF(inequalities_table_data!U180=-999,"NA",IF(inequalities_table_data!U180&gt;99, "&gt;99", IF(inequalities_table_data!U180&lt;1, "&lt;1",inequalities_table_data!U180 ))), "-")</f>
        <v>29.787490000000002</v>
      </c>
      <c r="V182" s="240">
        <f>IF(ISNUMBER(inequalities_table_data!V180), IF(inequalities_table_data!V180=-999,"NA",IF(inequalities_table_data!V180&gt;99, "&gt;99", IF(inequalities_table_data!V180&lt;1, "&lt;1",inequalities_table_data!V180 ))), "-")</f>
        <v>17.319210000000002</v>
      </c>
      <c r="W182" s="241">
        <f>IF(ISNUMBER(inequalities_table_data!W180), IF(inequalities_table_data!W180=-999,"NA",IF(inequalities_table_data!W180&gt;99, "&gt;99", IF(inequalities_table_data!W180&lt;1, "&lt;1",inequalities_table_data!W180 ))), "-")</f>
        <v>10.030270000000002</v>
      </c>
      <c r="X182" s="240">
        <f>IF(ISNUMBER(inequalities_table_data!X180), IF(inequalities_table_data!X180=-999,"NA",IF(inequalities_table_data!X180&gt;99, "&gt;99", IF(inequalities_table_data!X180&lt;1, "&lt;1",inequalities_table_data!X180 ))), "-")</f>
        <v>7.603600000000001</v>
      </c>
      <c r="Y182" s="240">
        <f>IF(ISNUMBER(inequalities_table_data!Y180), IF(inequalities_table_data!Y180=-999,"NA",IF(inequalities_table_data!Y180&gt;99, "&gt;99", IF(inequalities_table_data!Y180&lt;1, "&lt;1",inequalities_table_data!Y180 ))), "-")</f>
        <v>16.885340000000003</v>
      </c>
      <c r="Z182" s="240">
        <f>IF(ISNUMBER(inequalities_table_data!Z180), IF(inequalities_table_data!Z180=-999,"NA",IF(inequalities_table_data!Z180&gt;99, "&gt;99", IF(inequalities_table_data!Z180&lt;1, "&lt;1",inequalities_table_data!Z180 ))), "-")</f>
        <v>65.480789999999999</v>
      </c>
      <c r="AA182" s="242">
        <f>IF(ISNUMBER(inequalities_table_data!AA180), IF(inequalities_table_data!AA180=-999,"NA",IF(inequalities_table_data!AA180&gt;99, "&gt;99", IF(inequalities_table_data!AA180&lt;1, "&lt;1",inequalities_table_data!AA180 ))), "-")</f>
        <v>6.3914980888366699</v>
      </c>
      <c r="AB182" s="240">
        <f>IF(ISNUMBER(inequalities_table_data!AB180), IF(inequalities_table_data!AB180=-999,"NA",IF(inequalities_table_data!AB180&gt;99, "&gt;99", IF(inequalities_table_data!AB180&lt;1, "&lt;1",inequalities_table_data!AB180 ))), "-")</f>
        <v>58.871772766113281</v>
      </c>
      <c r="AC182" s="240">
        <f>IF(ISNUMBER(inequalities_table_data!AC180), IF(inequalities_table_data!AC180=-999,"NA",IF(inequalities_table_data!AC180&gt;99, "&gt;99", IF(inequalities_table_data!AC180&lt;1, "&lt;1",inequalities_table_data!AC180 ))), "-")</f>
        <v>34.736728668212891</v>
      </c>
    </row>
    <row r="183" x14ac:dyDescent="0.25">
      <c r="A183" s="347" t="str">
        <f>inequalities_table_data!A181</f>
        <v>Zimbabwe</v>
      </c>
      <c r="B183" s="348">
        <f>inequalities_table_data!B181</f>
        <v>2000</v>
      </c>
      <c r="C183" s="238" t="str">
        <f>inequalities_table_data!C181</f>
        <v>Richest</v>
      </c>
      <c r="D183" s="239">
        <f>IF(ISNUMBER(inequalities_table_data!D181), IF(inequalities_table_data!D181=-999,"NA",IF(inequalities_table_data!D181&gt;99, "&gt;99", IF(inequalities_table_data!D181&lt;1, "&lt;1",inequalities_table_data!D181 ))), "-")</f>
        <v>95.721380000000011</v>
      </c>
      <c r="E183" s="240">
        <f>IF(ISNUMBER(inequalities_table_data!E181), IF(inequalities_table_data!E181=-999,"NA",IF(inequalities_table_data!E181&gt;99, "&gt;99", IF(inequalities_table_data!E181&lt;1, "&lt;1",inequalities_table_data!E181 ))), "-")</f>
        <v>2.7798500000000002</v>
      </c>
      <c r="F183" s="240">
        <f>IF(ISNUMBER(inequalities_table_data!F181), IF(inequalities_table_data!F181=-999,"NA",IF(inequalities_table_data!F181&gt;99, "&gt;99", IF(inequalities_table_data!F181&lt;1, "&lt;1",inequalities_table_data!F181 ))), "-")</f>
        <v>1.3834000000000002</v>
      </c>
      <c r="G183" s="240" t="str">
        <f>IF(ISNUMBER(inequalities_table_data!G181), IF(inequalities_table_data!G181=-999,"NA",IF(inequalities_table_data!G181&gt;99, "&gt;99", IF(inequalities_table_data!G181&lt;1, "&lt;1",inequalities_table_data!G181 ))), "-")</f>
        <v>&lt;1</v>
      </c>
      <c r="H183" s="241">
        <f>IF(ISNUMBER(inequalities_table_data!H181), IF(inequalities_table_data!H181=-999,"NA",IF(inequalities_table_data!H181&gt;99, "&gt;99", IF(inequalities_table_data!H181&lt;1, "&lt;1",inequalities_table_data!H181 ))), "-")</f>
        <v>66.018950000000004</v>
      </c>
      <c r="I183" s="240">
        <f>IF(ISNUMBER(inequalities_table_data!I181), IF(inequalities_table_data!I181=-999,"NA",IF(inequalities_table_data!I181&gt;99, "&gt;99", IF(inequalities_table_data!I181&lt;1, "&lt;1",inequalities_table_data!I181 ))), "-")</f>
        <v>33.482480000000002</v>
      </c>
      <c r="J183" s="240" t="str">
        <f>IF(ISNUMBER(inequalities_table_data!J181), IF(inequalities_table_data!J181=-999,"NA",IF(inequalities_table_data!J181&gt;99, "&gt;99", IF(inequalities_table_data!J181&lt;1, "&lt;1",inequalities_table_data!J181 ))), "-")</f>
        <v>&lt;1</v>
      </c>
      <c r="K183" s="240" t="str">
        <f>IF(ISNUMBER(inequalities_table_data!K181), IF(inequalities_table_data!K181=-999,"NA",IF(inequalities_table_data!K181&gt;99, "&gt;99", IF(inequalities_table_data!K181&lt;1, "&lt;1",inequalities_table_data!K181 ))), "-")</f>
        <v>&lt;1</v>
      </c>
      <c r="L183" s="242" t="str">
        <f>IF(ISNUMBER(inequalities_table_data!L181), IF(inequalities_table_data!L181=-999,"NA",IF(inequalities_table_data!L181&gt;99, "&gt;99", IF(inequalities_table_data!L181&lt;1, "&lt;1",inequalities_table_data!L181 ))), "-")</f>
        <v>-</v>
      </c>
      <c r="M183" s="240" t="str">
        <f>IF(ISNUMBER(inequalities_table_data!M181), IF(inequalities_table_data!M181=-999,"NA",IF(inequalities_table_data!M181&gt;99, "&gt;99", IF(inequalities_table_data!M181&lt;1, "&lt;1",inequalities_table_data!M181 ))), "-")</f>
        <v>-</v>
      </c>
      <c r="N183" s="240" t="str">
        <f>IF(ISNUMBER(inequalities_table_data!N181), IF(inequalities_table_data!N181=-999,"NA",IF(inequalities_table_data!N181&gt;99, "&gt;99", IF(inequalities_table_data!N181&lt;1, "&lt;1",inequalities_table_data!N181 ))), "-")</f>
        <v>-</v>
      </c>
      <c r="P183" s="347" t="str">
        <f>inequalities_table_data!P181</f>
        <v>Zimbabwe</v>
      </c>
      <c r="Q183" s="348">
        <f>inequalities_table_data!Q181</f>
        <v>2017</v>
      </c>
      <c r="R183" s="238" t="str">
        <f>inequalities_table_data!R181</f>
        <v>Richest</v>
      </c>
      <c r="S183" s="239">
        <f>IF(ISNUMBER(inequalities_table_data!S181), IF(inequalities_table_data!S181=-999,"NA",IF(inequalities_table_data!S181&gt;99, "&gt;99", IF(inequalities_table_data!S181&lt;1, "&lt;1",inequalities_table_data!S181 ))), "-")</f>
        <v>96.091530000000006</v>
      </c>
      <c r="T183" s="240">
        <f>IF(ISNUMBER(inequalities_table_data!T181), IF(inequalities_table_data!T181=-999,"NA",IF(inequalities_table_data!T181&gt;99, "&gt;99", IF(inequalities_table_data!T181&lt;1, "&lt;1",inequalities_table_data!T181 ))), "-")</f>
        <v>2.7906000000000004</v>
      </c>
      <c r="U183" s="240" t="str">
        <f>IF(ISNUMBER(inequalities_table_data!U181), IF(inequalities_table_data!U181=-999,"NA",IF(inequalities_table_data!U181&gt;99, "&gt;99", IF(inequalities_table_data!U181&lt;1, "&lt;1",inequalities_table_data!U181 ))), "-")</f>
        <v>&lt;1</v>
      </c>
      <c r="V183" s="240" t="str">
        <f>IF(ISNUMBER(inequalities_table_data!V181), IF(inequalities_table_data!V181=-999,"NA",IF(inequalities_table_data!V181&gt;99, "&gt;99", IF(inequalities_table_data!V181&lt;1, "&lt;1",inequalities_table_data!V181 ))), "-")</f>
        <v>&lt;1</v>
      </c>
      <c r="W183" s="241">
        <f>IF(ISNUMBER(inequalities_table_data!W181), IF(inequalities_table_data!W181=-999,"NA",IF(inequalities_table_data!W181&gt;99, "&gt;99", IF(inequalities_table_data!W181&lt;1, "&lt;1",inequalities_table_data!W181 ))), "-")</f>
        <v>64.997790000000009</v>
      </c>
      <c r="X183" s="240">
        <f>IF(ISNUMBER(inequalities_table_data!X181), IF(inequalities_table_data!X181=-999,"NA",IF(inequalities_table_data!X181&gt;99, "&gt;99", IF(inequalities_table_data!X181&lt;1, "&lt;1",inequalities_table_data!X181 ))), "-")</f>
        <v>32.964590000000001</v>
      </c>
      <c r="Y183" s="240">
        <f>IF(ISNUMBER(inequalities_table_data!Y181), IF(inequalities_table_data!Y181=-999,"NA",IF(inequalities_table_data!Y181&gt;99, "&gt;99", IF(inequalities_table_data!Y181&lt;1, "&lt;1",inequalities_table_data!Y181 ))), "-")</f>
        <v>1.6560500000000002</v>
      </c>
      <c r="Z183" s="240" t="str">
        <f>IF(ISNUMBER(inequalities_table_data!Z181), IF(inequalities_table_data!Z181=-999,"NA",IF(inequalities_table_data!Z181&gt;99, "&gt;99", IF(inequalities_table_data!Z181&lt;1, "&lt;1",inequalities_table_data!Z181 ))), "-")</f>
        <v>&lt;1</v>
      </c>
      <c r="AA183" s="242">
        <f>IF(ISNUMBER(inequalities_table_data!AA181), IF(inequalities_table_data!AA181=-999,"NA",IF(inequalities_table_data!AA181&gt;99, "&gt;99", IF(inequalities_table_data!AA181&lt;1, "&lt;1",inequalities_table_data!AA181 ))), "-")</f>
        <v>51.994617462158203</v>
      </c>
      <c r="AB183" s="240">
        <f>IF(ISNUMBER(inequalities_table_data!AB181), IF(inequalities_table_data!AB181=-999,"NA",IF(inequalities_table_data!AB181&gt;99, "&gt;99", IF(inequalities_table_data!AB181&lt;1, "&lt;1",inequalities_table_data!AB181 ))), "-")</f>
        <v>39.460918426513672</v>
      </c>
      <c r="AC183" s="240">
        <f>IF(ISNUMBER(inequalities_table_data!AC181), IF(inequalities_table_data!AC181=-999,"NA",IF(inequalities_table_data!AC181&gt;99, "&gt;99", IF(inequalities_table_data!AC181&lt;1, "&lt;1",inequalities_table_data!AC181 ))), "-")</f>
        <v>8.5444650650024414</v>
      </c>
    </row>
  </sheetData>
  <mergeCells count="364">
    <mergeCell ref="A182:A183"/>
    <mergeCell ref="B182:B183"/>
    <mergeCell ref="P182:P183"/>
    <mergeCell ref="Q182:Q183"/>
    <mergeCell ref="A178:A179"/>
    <mergeCell ref="B178:B179"/>
    <mergeCell ref="P178:P179"/>
    <mergeCell ref="Q178:Q179"/>
    <mergeCell ref="A180:A181"/>
    <mergeCell ref="B180:B181"/>
    <mergeCell ref="P180:P181"/>
    <mergeCell ref="Q180:Q181"/>
    <mergeCell ref="A174:A175"/>
    <mergeCell ref="B174:B175"/>
    <mergeCell ref="P174:P175"/>
    <mergeCell ref="Q174:Q175"/>
    <mergeCell ref="A176:A177"/>
    <mergeCell ref="B176:B177"/>
    <mergeCell ref="P176:P177"/>
    <mergeCell ref="Q176:Q177"/>
    <mergeCell ref="A170:A171"/>
    <mergeCell ref="B170:B171"/>
    <mergeCell ref="P170:P171"/>
    <mergeCell ref="Q170:Q171"/>
    <mergeCell ref="A172:A173"/>
    <mergeCell ref="B172:B173"/>
    <mergeCell ref="P172:P173"/>
    <mergeCell ref="Q172:Q173"/>
    <mergeCell ref="A166:A167"/>
    <mergeCell ref="B166:B167"/>
    <mergeCell ref="P166:P167"/>
    <mergeCell ref="Q166:Q167"/>
    <mergeCell ref="A168:A169"/>
    <mergeCell ref="B168:B169"/>
    <mergeCell ref="P168:P169"/>
    <mergeCell ref="Q168:Q169"/>
    <mergeCell ref="A162:A163"/>
    <mergeCell ref="B162:B163"/>
    <mergeCell ref="P162:P163"/>
    <mergeCell ref="Q162:Q163"/>
    <mergeCell ref="A164:A165"/>
    <mergeCell ref="B164:B165"/>
    <mergeCell ref="P164:P165"/>
    <mergeCell ref="Q164:Q165"/>
    <mergeCell ref="A158:A159"/>
    <mergeCell ref="B158:B159"/>
    <mergeCell ref="P158:P159"/>
    <mergeCell ref="Q158:Q159"/>
    <mergeCell ref="A160:A161"/>
    <mergeCell ref="B160:B161"/>
    <mergeCell ref="P160:P161"/>
    <mergeCell ref="Q160:Q161"/>
    <mergeCell ref="A154:A155"/>
    <mergeCell ref="B154:B155"/>
    <mergeCell ref="P154:P155"/>
    <mergeCell ref="Q154:Q155"/>
    <mergeCell ref="A156:A157"/>
    <mergeCell ref="B156:B157"/>
    <mergeCell ref="P156:P157"/>
    <mergeCell ref="Q156:Q157"/>
    <mergeCell ref="A150:A151"/>
    <mergeCell ref="B150:B151"/>
    <mergeCell ref="P150:P151"/>
    <mergeCell ref="Q150:Q151"/>
    <mergeCell ref="A152:A153"/>
    <mergeCell ref="B152:B153"/>
    <mergeCell ref="P152:P153"/>
    <mergeCell ref="Q152:Q153"/>
    <mergeCell ref="A146:A147"/>
    <mergeCell ref="B146:B147"/>
    <mergeCell ref="P146:P147"/>
    <mergeCell ref="Q146:Q147"/>
    <mergeCell ref="A148:A149"/>
    <mergeCell ref="B148:B149"/>
    <mergeCell ref="P148:P149"/>
    <mergeCell ref="Q148:Q149"/>
    <mergeCell ref="A142:A143"/>
    <mergeCell ref="B142:B143"/>
    <mergeCell ref="P142:P143"/>
    <mergeCell ref="Q142:Q143"/>
    <mergeCell ref="A144:A145"/>
    <mergeCell ref="B144:B145"/>
    <mergeCell ref="P144:P145"/>
    <mergeCell ref="Q144:Q145"/>
    <mergeCell ref="A138:A139"/>
    <mergeCell ref="B138:B139"/>
    <mergeCell ref="P138:P139"/>
    <mergeCell ref="Q138:Q139"/>
    <mergeCell ref="A140:A141"/>
    <mergeCell ref="B140:B141"/>
    <mergeCell ref="P140:P141"/>
    <mergeCell ref="Q140:Q141"/>
    <mergeCell ref="A134:A135"/>
    <mergeCell ref="B134:B135"/>
    <mergeCell ref="P134:P135"/>
    <mergeCell ref="Q134:Q135"/>
    <mergeCell ref="A136:A137"/>
    <mergeCell ref="B136:B137"/>
    <mergeCell ref="P136:P137"/>
    <mergeCell ref="Q136:Q137"/>
    <mergeCell ref="A130:A131"/>
    <mergeCell ref="B130:B131"/>
    <mergeCell ref="P130:P131"/>
    <mergeCell ref="Q130:Q131"/>
    <mergeCell ref="A132:A133"/>
    <mergeCell ref="B132:B133"/>
    <mergeCell ref="P132:P133"/>
    <mergeCell ref="Q132:Q133"/>
    <mergeCell ref="A126:A127"/>
    <mergeCell ref="B126:B127"/>
    <mergeCell ref="P126:P127"/>
    <mergeCell ref="Q126:Q127"/>
    <mergeCell ref="A128:A129"/>
    <mergeCell ref="B128:B129"/>
    <mergeCell ref="P128:P129"/>
    <mergeCell ref="Q128:Q129"/>
    <mergeCell ref="A122:A123"/>
    <mergeCell ref="B122:B123"/>
    <mergeCell ref="P122:P123"/>
    <mergeCell ref="Q122:Q123"/>
    <mergeCell ref="A124:A125"/>
    <mergeCell ref="B124:B125"/>
    <mergeCell ref="P124:P125"/>
    <mergeCell ref="Q124:Q125"/>
    <mergeCell ref="A118:A119"/>
    <mergeCell ref="B118:B119"/>
    <mergeCell ref="P118:P119"/>
    <mergeCell ref="Q118:Q119"/>
    <mergeCell ref="A120:A121"/>
    <mergeCell ref="B120:B121"/>
    <mergeCell ref="P120:P121"/>
    <mergeCell ref="Q120:Q121"/>
    <mergeCell ref="A114:A115"/>
    <mergeCell ref="B114:B115"/>
    <mergeCell ref="P114:P115"/>
    <mergeCell ref="Q114:Q115"/>
    <mergeCell ref="A116:A117"/>
    <mergeCell ref="B116:B117"/>
    <mergeCell ref="P116:P117"/>
    <mergeCell ref="Q116:Q117"/>
    <mergeCell ref="A110:A111"/>
    <mergeCell ref="B110:B111"/>
    <mergeCell ref="P110:P111"/>
    <mergeCell ref="Q110:Q111"/>
    <mergeCell ref="A112:A113"/>
    <mergeCell ref="B112:B113"/>
    <mergeCell ref="P112:P113"/>
    <mergeCell ref="Q112:Q113"/>
    <mergeCell ref="A106:A107"/>
    <mergeCell ref="B106:B107"/>
    <mergeCell ref="P106:P107"/>
    <mergeCell ref="Q106:Q107"/>
    <mergeCell ref="A108:A109"/>
    <mergeCell ref="B108:B109"/>
    <mergeCell ref="P108:P109"/>
    <mergeCell ref="Q108:Q109"/>
    <mergeCell ref="A102:A103"/>
    <mergeCell ref="B102:B103"/>
    <mergeCell ref="P102:P103"/>
    <mergeCell ref="Q102:Q103"/>
    <mergeCell ref="A104:A105"/>
    <mergeCell ref="B104:B105"/>
    <mergeCell ref="P104:P105"/>
    <mergeCell ref="Q104:Q105"/>
    <mergeCell ref="A98:A99"/>
    <mergeCell ref="B98:B99"/>
    <mergeCell ref="P98:P99"/>
    <mergeCell ref="Q98:Q99"/>
    <mergeCell ref="A100:A101"/>
    <mergeCell ref="B100:B101"/>
    <mergeCell ref="P100:P101"/>
    <mergeCell ref="Q100:Q101"/>
    <mergeCell ref="A94:A95"/>
    <mergeCell ref="B94:B95"/>
    <mergeCell ref="P94:P95"/>
    <mergeCell ref="Q94:Q95"/>
    <mergeCell ref="A96:A97"/>
    <mergeCell ref="B96:B97"/>
    <mergeCell ref="P96:P97"/>
    <mergeCell ref="Q96:Q97"/>
    <mergeCell ref="A90:A91"/>
    <mergeCell ref="B90:B91"/>
    <mergeCell ref="P90:P91"/>
    <mergeCell ref="Q90:Q91"/>
    <mergeCell ref="A92:A93"/>
    <mergeCell ref="B92:B93"/>
    <mergeCell ref="P92:P93"/>
    <mergeCell ref="Q92:Q93"/>
    <mergeCell ref="A86:A87"/>
    <mergeCell ref="B86:B87"/>
    <mergeCell ref="P86:P87"/>
    <mergeCell ref="Q86:Q87"/>
    <mergeCell ref="A88:A89"/>
    <mergeCell ref="B88:B89"/>
    <mergeCell ref="P88:P89"/>
    <mergeCell ref="Q88:Q89"/>
    <mergeCell ref="A82:A83"/>
    <mergeCell ref="B82:B83"/>
    <mergeCell ref="P82:P83"/>
    <mergeCell ref="Q82:Q83"/>
    <mergeCell ref="A84:A85"/>
    <mergeCell ref="B84:B85"/>
    <mergeCell ref="P84:P85"/>
    <mergeCell ref="Q84:Q85"/>
    <mergeCell ref="A78:A79"/>
    <mergeCell ref="B78:B79"/>
    <mergeCell ref="P78:P79"/>
    <mergeCell ref="Q78:Q79"/>
    <mergeCell ref="A80:A81"/>
    <mergeCell ref="B80:B81"/>
    <mergeCell ref="P80:P81"/>
    <mergeCell ref="Q80:Q81"/>
    <mergeCell ref="A74:A75"/>
    <mergeCell ref="B74:B75"/>
    <mergeCell ref="P74:P75"/>
    <mergeCell ref="Q74:Q75"/>
    <mergeCell ref="A76:A77"/>
    <mergeCell ref="B76:B77"/>
    <mergeCell ref="P76:P77"/>
    <mergeCell ref="Q76:Q77"/>
    <mergeCell ref="A70:A71"/>
    <mergeCell ref="B70:B71"/>
    <mergeCell ref="P70:P71"/>
    <mergeCell ref="Q70:Q71"/>
    <mergeCell ref="A72:A73"/>
    <mergeCell ref="B72:B73"/>
    <mergeCell ref="P72:P73"/>
    <mergeCell ref="Q72:Q73"/>
    <mergeCell ref="A66:A67"/>
    <mergeCell ref="B66:B67"/>
    <mergeCell ref="P66:P67"/>
    <mergeCell ref="Q66:Q67"/>
    <mergeCell ref="A68:A69"/>
    <mergeCell ref="B68:B69"/>
    <mergeCell ref="P68:P69"/>
    <mergeCell ref="Q68:Q69"/>
    <mergeCell ref="A62:A63"/>
    <mergeCell ref="B62:B63"/>
    <mergeCell ref="P62:P63"/>
    <mergeCell ref="Q62:Q63"/>
    <mergeCell ref="A64:A65"/>
    <mergeCell ref="B64:B65"/>
    <mergeCell ref="P64:P65"/>
    <mergeCell ref="Q64:Q65"/>
    <mergeCell ref="A58:A59"/>
    <mergeCell ref="B58:B59"/>
    <mergeCell ref="P58:P59"/>
    <mergeCell ref="Q58:Q59"/>
    <mergeCell ref="A60:A61"/>
    <mergeCell ref="B60:B61"/>
    <mergeCell ref="P60:P61"/>
    <mergeCell ref="Q60:Q61"/>
    <mergeCell ref="A54:A55"/>
    <mergeCell ref="B54:B55"/>
    <mergeCell ref="P54:P55"/>
    <mergeCell ref="Q54:Q55"/>
    <mergeCell ref="A56:A57"/>
    <mergeCell ref="B56:B57"/>
    <mergeCell ref="P56:P57"/>
    <mergeCell ref="Q56:Q57"/>
    <mergeCell ref="A50:A51"/>
    <mergeCell ref="B50:B51"/>
    <mergeCell ref="P50:P51"/>
    <mergeCell ref="Q50:Q51"/>
    <mergeCell ref="A52:A53"/>
    <mergeCell ref="B52:B53"/>
    <mergeCell ref="P52:P53"/>
    <mergeCell ref="Q52:Q53"/>
    <mergeCell ref="A46:A47"/>
    <mergeCell ref="B46:B47"/>
    <mergeCell ref="P46:P47"/>
    <mergeCell ref="Q46:Q47"/>
    <mergeCell ref="A48:A49"/>
    <mergeCell ref="B48:B49"/>
    <mergeCell ref="P48:P49"/>
    <mergeCell ref="Q48:Q49"/>
    <mergeCell ref="A42:A43"/>
    <mergeCell ref="B42:B43"/>
    <mergeCell ref="P42:P43"/>
    <mergeCell ref="Q42:Q43"/>
    <mergeCell ref="A44:A45"/>
    <mergeCell ref="B44:B45"/>
    <mergeCell ref="P44:P45"/>
    <mergeCell ref="Q44:Q45"/>
    <mergeCell ref="A38:A39"/>
    <mergeCell ref="B38:B39"/>
    <mergeCell ref="P38:P39"/>
    <mergeCell ref="Q38:Q39"/>
    <mergeCell ref="A40:A41"/>
    <mergeCell ref="B40:B41"/>
    <mergeCell ref="P40:P41"/>
    <mergeCell ref="Q40:Q41"/>
    <mergeCell ref="A34:A35"/>
    <mergeCell ref="B34:B35"/>
    <mergeCell ref="P34:P35"/>
    <mergeCell ref="Q34:Q35"/>
    <mergeCell ref="A36:A37"/>
    <mergeCell ref="B36:B37"/>
    <mergeCell ref="P36:P37"/>
    <mergeCell ref="Q36:Q37"/>
    <mergeCell ref="A30:A31"/>
    <mergeCell ref="B30:B31"/>
    <mergeCell ref="P30:P31"/>
    <mergeCell ref="Q30:Q31"/>
    <mergeCell ref="A32:A33"/>
    <mergeCell ref="B32:B33"/>
    <mergeCell ref="P32:P33"/>
    <mergeCell ref="Q32:Q33"/>
    <mergeCell ref="A26:A27"/>
    <mergeCell ref="B26:B27"/>
    <mergeCell ref="P26:P27"/>
    <mergeCell ref="Q26:Q27"/>
    <mergeCell ref="A28:A29"/>
    <mergeCell ref="B28:B29"/>
    <mergeCell ref="P28:P29"/>
    <mergeCell ref="Q28:Q29"/>
    <mergeCell ref="A22:A23"/>
    <mergeCell ref="B22:B23"/>
    <mergeCell ref="P22:P23"/>
    <mergeCell ref="Q22:Q23"/>
    <mergeCell ref="A24:A25"/>
    <mergeCell ref="B24:B25"/>
    <mergeCell ref="P24:P25"/>
    <mergeCell ref="Q24:Q25"/>
    <mergeCell ref="A18:A19"/>
    <mergeCell ref="B18:B19"/>
    <mergeCell ref="P18:P19"/>
    <mergeCell ref="Q18:Q19"/>
    <mergeCell ref="A20:A21"/>
    <mergeCell ref="B20:B21"/>
    <mergeCell ref="P20:P21"/>
    <mergeCell ref="Q20:Q21"/>
    <mergeCell ref="A16:A17"/>
    <mergeCell ref="B16:B17"/>
    <mergeCell ref="P16:P17"/>
    <mergeCell ref="Q16:Q17"/>
    <mergeCell ref="A10:A11"/>
    <mergeCell ref="B10:B11"/>
    <mergeCell ref="P10:P11"/>
    <mergeCell ref="Q10:Q11"/>
    <mergeCell ref="A12:A13"/>
    <mergeCell ref="B12:B13"/>
    <mergeCell ref="P12:P13"/>
    <mergeCell ref="Q12:Q13"/>
    <mergeCell ref="A8:A9"/>
    <mergeCell ref="B8:B9"/>
    <mergeCell ref="P8:P9"/>
    <mergeCell ref="Q8:Q9"/>
    <mergeCell ref="B2:B3"/>
    <mergeCell ref="C2:C3"/>
    <mergeCell ref="Q2:Q3"/>
    <mergeCell ref="A14:A15"/>
    <mergeCell ref="B14:B15"/>
    <mergeCell ref="P14:P15"/>
    <mergeCell ref="Q14:Q15"/>
    <mergeCell ref="R2:R3"/>
    <mergeCell ref="A4:A5"/>
    <mergeCell ref="B4:B5"/>
    <mergeCell ref="P4:P5"/>
    <mergeCell ref="Q4:Q5"/>
    <mergeCell ref="A6:A7"/>
    <mergeCell ref="B6:B7"/>
    <mergeCell ref="P6:P7"/>
    <mergeCell ref="Q6:Q7"/>
  </mergeCells>
  <hyperlinks>
    <hyperlink ref="A1" location="ToC!A1" display="Back to ToC"/>
  </hyperlinks>
  <pageMargins left="0.7" right="0.7" top="0.75" bottom="0.75" header="0.3" footer="0.3"/>
  <pageSetup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42E5F-C2AB-4976-AD97-92100B04DB5B}">
  <sheetPr codeName="Sheet44">
    <tabColor theme="0" tint="-0.24997711111789"/>
  </sheetPr>
  <dimension ref="A1:AO40"/>
  <sheetViews>
    <sheetView workbookViewId="0">
      <selection activeCell="A17" sqref="A17:XFD32"/>
    </sheetView>
  </sheetViews>
  <sheetFormatPr defaultRowHeight="14.4" x14ac:dyDescent="0.3"/>
  <cols>
    <col min="1" max="1" width="4.6640625" customWidth="true"/>
    <col min="2" max="2" width="18.44140625" customWidth="true"/>
    <col min="3" max="11" width="10.33203125" customWidth="true"/>
  </cols>
  <sheetData>
    <row r="1" s="72" customFormat="true" x14ac:dyDescent="0.3">
      <c r="A1" s="112" t="s">
        <v>226</v>
      </c>
      <c r="D1" s="311"/>
      <c r="E1" s="311"/>
      <c r="F1" s="312"/>
      <c r="G1" s="313"/>
      <c r="H1" s="313"/>
      <c r="I1" s="313"/>
      <c r="J1" s="314"/>
      <c r="K1" s="312"/>
      <c r="L1" s="313"/>
      <c r="M1" s="313"/>
      <c r="N1" s="313"/>
      <c r="O1" s="314"/>
      <c r="P1" s="312"/>
      <c r="Q1" s="313"/>
      <c r="R1" s="313"/>
      <c r="S1" s="313"/>
      <c r="T1" s="314"/>
      <c r="U1" s="314"/>
      <c r="V1" s="314"/>
      <c r="W1" s="314"/>
      <c r="X1" s="70"/>
      <c r="Y1" s="313"/>
      <c r="Z1" s="70"/>
      <c r="AA1" s="313"/>
      <c r="AB1" s="313"/>
      <c r="AC1" s="313"/>
      <c r="AD1" s="313"/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</row>
    <row r="2" s="14" customFormat="true" ht="28.8" x14ac:dyDescent="0.55000000000000004">
      <c r="A2" s="132" t="s">
        <v>79</v>
      </c>
    </row>
    <row r="3" s="14" customFormat="true" x14ac:dyDescent="0.3"/>
    <row r="4" x14ac:dyDescent="0.3">
      <c r="A4" s="14"/>
      <c r="B4" s="351" t="s">
        <v>279</v>
      </c>
      <c r="C4" s="349" t="s">
        <v>53</v>
      </c>
      <c r="D4" s="349"/>
      <c r="E4" s="349"/>
      <c r="F4" s="349"/>
      <c r="G4" s="350" t="s">
        <v>52</v>
      </c>
      <c r="H4" s="350"/>
      <c r="I4" s="350"/>
      <c r="J4" s="350"/>
      <c r="K4" s="128" t="s">
        <v>54</v>
      </c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</row>
    <row r="5" ht="20.4" x14ac:dyDescent="0.3">
      <c r="A5" s="14"/>
      <c r="B5" s="351"/>
      <c r="C5" s="129" t="s">
        <v>237</v>
      </c>
      <c r="D5" s="129" t="s">
        <v>137</v>
      </c>
      <c r="E5" s="129" t="s">
        <v>138</v>
      </c>
      <c r="F5" s="129" t="s">
        <v>139</v>
      </c>
      <c r="G5" s="130" t="s">
        <v>238</v>
      </c>
      <c r="H5" s="130" t="s">
        <v>239</v>
      </c>
      <c r="I5" s="130" t="s">
        <v>168</v>
      </c>
      <c r="J5" s="130" t="s">
        <v>169</v>
      </c>
      <c r="K5" s="131" t="s">
        <v>240</v>
      </c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</row>
    <row r="6" x14ac:dyDescent="0.3">
      <c r="A6" s="14"/>
      <c r="B6" s="122" t="str">
        <f>B21</f>
        <v>World (233)</v>
      </c>
      <c r="C6" s="123" t="str">
        <f>C21</f>
        <v>99% (220)</v>
      </c>
      <c r="D6" s="123" t="str">
        <f t="shared" ref="D6:F6" si="0">D21</f>
        <v>100% (220)</v>
      </c>
      <c r="E6" s="123" t="str">
        <f t="shared" si="0"/>
        <v>67% (93)</v>
      </c>
      <c r="F6" s="123" t="str">
        <f t="shared" si="0"/>
        <v>51% (116)</v>
      </c>
      <c r="G6" s="124" t="str">
        <f t="shared" ref="G6:K8" si="1">G21</f>
        <v>99% (212)</v>
      </c>
      <c r="H6" s="124" t="str">
        <f t="shared" si="1"/>
        <v>43% (23)</v>
      </c>
      <c r="I6" s="124" t="str">
        <f t="shared" si="1"/>
        <v>1% (9)</v>
      </c>
      <c r="J6" s="124" t="str">
        <f t="shared" si="1"/>
        <v>92% (107)</v>
      </c>
      <c r="K6" s="125" t="str">
        <f t="shared" si="1"/>
        <v>52% (78)</v>
      </c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</row>
    <row r="7" x14ac:dyDescent="0.3">
      <c r="A7" s="14"/>
      <c r="B7" s="126" t="s">
        <v>65</v>
      </c>
      <c r="C7" s="123" t="str">
        <f>C22</f>
        <v>100% (207)</v>
      </c>
      <c r="D7" s="123" t="str">
        <f t="shared" ref="D7:F8" si="2">D22</f>
        <v>100% (206)</v>
      </c>
      <c r="E7" s="123" t="str">
        <f t="shared" si="2"/>
        <v>71% (75)</v>
      </c>
      <c r="F7" s="123" t="str">
        <f t="shared" si="2"/>
        <v>48% (55)</v>
      </c>
      <c r="G7" s="124" t="str">
        <f t="shared" si="1"/>
        <v>100% (203)</v>
      </c>
      <c r="H7" s="124" t="str">
        <f t="shared" si="1"/>
        <v>57% (22)</v>
      </c>
      <c r="I7" s="124" t="str">
        <f t="shared" si="1"/>
        <v>0% (0)</v>
      </c>
      <c r="J7" s="124" t="str">
        <f t="shared" si="1"/>
        <v>87% (92)</v>
      </c>
      <c r="K7" s="125" t="str">
        <f t="shared" si="1"/>
        <v>67% (77)</v>
      </c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</row>
    <row r="8" x14ac:dyDescent="0.3">
      <c r="A8" s="14"/>
      <c r="B8" s="126" t="s">
        <v>64</v>
      </c>
      <c r="C8" s="123" t="str">
        <f>C23</f>
        <v>100% (212)</v>
      </c>
      <c r="D8" s="123" t="str">
        <f t="shared" si="2"/>
        <v>100% (211)</v>
      </c>
      <c r="E8" s="123" t="str">
        <f t="shared" si="2"/>
        <v>63% (98)</v>
      </c>
      <c r="F8" s="123" t="str">
        <f t="shared" si="2"/>
        <v>54% (75)</v>
      </c>
      <c r="G8" s="124" t="str">
        <f t="shared" si="1"/>
        <v>100% (207)</v>
      </c>
      <c r="H8" s="124" t="str">
        <f t="shared" si="1"/>
        <v>24% (17)</v>
      </c>
      <c r="I8" s="124" t="str">
        <f t="shared" si="1"/>
        <v>0% (0)</v>
      </c>
      <c r="J8" s="124" t="str">
        <f t="shared" si="1"/>
        <v>88% (95)</v>
      </c>
      <c r="K8" s="125" t="str">
        <f t="shared" si="1"/>
        <v>39% (76)</v>
      </c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</row>
    <row r="9" ht="5.1" customHeight="true" x14ac:dyDescent="0.3">
      <c r="A9" s="14"/>
      <c r="B9" s="126"/>
      <c r="C9" s="123"/>
      <c r="D9" s="123"/>
      <c r="E9" s="123"/>
      <c r="F9" s="123"/>
      <c r="G9" s="124"/>
      <c r="H9" s="124"/>
      <c r="I9" s="124"/>
      <c r="J9" s="124"/>
      <c r="K9" s="125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</row>
    <row r="10" x14ac:dyDescent="0.3">
      <c r="A10" s="14"/>
      <c r="B10" s="122" t="str">
        <f>B26</f>
        <v>Region (xxx)</v>
      </c>
      <c r="C10" s="123" t="str">
        <f>IF(ISBLANK(C26), "", C26)</f>
        <v>99% (220)</v>
      </c>
      <c r="D10" s="123" t="str">
        <f t="shared" ref="D10:K10" si="3">IF(ISBLANK(D26), "", D26)</f>
        <v>100% (220)</v>
      </c>
      <c r="E10" s="123" t="str">
        <f t="shared" si="3"/>
        <v>67% (93)</v>
      </c>
      <c r="F10" s="123" t="str">
        <f t="shared" si="3"/>
        <v>51% (116)</v>
      </c>
      <c r="G10" s="124" t="str">
        <f t="shared" si="3"/>
        <v>99% (212)</v>
      </c>
      <c r="H10" s="124" t="str">
        <f t="shared" si="3"/>
        <v>43% (23)</v>
      </c>
      <c r="I10" s="124" t="str">
        <f t="shared" si="3"/>
        <v>1% (9)</v>
      </c>
      <c r="J10" s="124" t="str">
        <f t="shared" si="3"/>
        <v>92% (107)</v>
      </c>
      <c r="K10" s="125" t="str">
        <f t="shared" si="3"/>
        <v>52% (78)</v>
      </c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</row>
    <row r="11" x14ac:dyDescent="0.3">
      <c r="A11" s="14"/>
      <c r="B11" s="126" t="s">
        <v>65</v>
      </c>
      <c r="C11" s="123" t="str">
        <f t="shared" ref="C11:K12" si="4">IF(ISBLANK(C27), "", C27)</f>
        <v>100% (207)</v>
      </c>
      <c r="D11" s="123" t="str">
        <f t="shared" si="4"/>
        <v>100% (206)</v>
      </c>
      <c r="E11" s="123" t="str">
        <f t="shared" si="4"/>
        <v>71% (75)</v>
      </c>
      <c r="F11" s="123" t="str">
        <f t="shared" si="4"/>
        <v>48% (55)</v>
      </c>
      <c r="G11" s="124" t="str">
        <f t="shared" si="4"/>
        <v>100% (203)</v>
      </c>
      <c r="H11" s="124" t="str">
        <f t="shared" si="4"/>
        <v>57% (22)</v>
      </c>
      <c r="I11" s="124" t="str">
        <f t="shared" si="4"/>
        <v>0% (0)</v>
      </c>
      <c r="J11" s="124" t="str">
        <f t="shared" si="4"/>
        <v>87% (92)</v>
      </c>
      <c r="K11" s="125" t="str">
        <f t="shared" si="4"/>
        <v>67% (77)</v>
      </c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</row>
    <row r="12" x14ac:dyDescent="0.3">
      <c r="A12" s="14"/>
      <c r="B12" s="126" t="s">
        <v>64</v>
      </c>
      <c r="C12" s="123" t="str">
        <f t="shared" si="4"/>
        <v>100% (212)</v>
      </c>
      <c r="D12" s="123" t="str">
        <f t="shared" si="4"/>
        <v>100% (211)</v>
      </c>
      <c r="E12" s="123" t="str">
        <f t="shared" si="4"/>
        <v>63% (98)</v>
      </c>
      <c r="F12" s="123" t="str">
        <f t="shared" si="4"/>
        <v>54% (75)</v>
      </c>
      <c r="G12" s="124" t="str">
        <f t="shared" si="4"/>
        <v>100% (207)</v>
      </c>
      <c r="H12" s="124" t="str">
        <f t="shared" si="4"/>
        <v>24% (17)</v>
      </c>
      <c r="I12" s="124" t="str">
        <f t="shared" si="4"/>
        <v>0% (0)</v>
      </c>
      <c r="J12" s="124" t="str">
        <f t="shared" si="4"/>
        <v>88% (95)</v>
      </c>
      <c r="K12" s="125" t="str">
        <f t="shared" si="4"/>
        <v>39% (76)</v>
      </c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</row>
    <row r="13" x14ac:dyDescent="0.3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</row>
    <row r="14" x14ac:dyDescent="0.3">
      <c r="A14" s="14"/>
      <c r="B14" s="22" t="s">
        <v>603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</row>
    <row r="15" x14ac:dyDescent="0.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</row>
    <row r="16" x14ac:dyDescent="0.3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</row>
    <row r="17" x14ac:dyDescent="0.3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</row>
    <row r="18" hidden="true" x14ac:dyDescent="0.3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</row>
    <row r="19" hidden="true" x14ac:dyDescent="0.3"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</row>
    <row r="20" hidden="true" x14ac:dyDescent="0.3">
      <c r="B20" s="1"/>
      <c r="C20" s="1" t="s">
        <v>241</v>
      </c>
      <c r="D20" s="1" t="s">
        <v>242</v>
      </c>
      <c r="E20" s="1" t="s">
        <v>243</v>
      </c>
      <c r="F20" s="1" t="s">
        <v>244</v>
      </c>
      <c r="G20" s="1" t="s">
        <v>245</v>
      </c>
      <c r="H20" s="1" t="s">
        <v>246</v>
      </c>
      <c r="I20" s="1" t="s">
        <v>247</v>
      </c>
      <c r="J20" s="1" t="s">
        <v>248</v>
      </c>
      <c r="K20" s="1" t="s">
        <v>249</v>
      </c>
      <c r="L20" s="1"/>
      <c r="M20" s="1"/>
      <c r="N20" s="1"/>
      <c r="O20" s="1"/>
    </row>
    <row r="21" hidden="true" x14ac:dyDescent="0.3">
      <c r="B21" s="1" t="s">
        <v>250</v>
      </c>
      <c r="C21" s="1" t="s">
        <v>251</v>
      </c>
      <c r="D21" s="1" t="s">
        <v>252</v>
      </c>
      <c r="E21" s="1" t="s">
        <v>253</v>
      </c>
      <c r="F21" s="1" t="s">
        <v>254</v>
      </c>
      <c r="G21" s="1" t="s">
        <v>255</v>
      </c>
      <c r="H21" s="1" t="s">
        <v>256</v>
      </c>
      <c r="I21" s="1" t="s">
        <v>257</v>
      </c>
      <c r="J21" s="1" t="s">
        <v>258</v>
      </c>
      <c r="K21" s="1" t="s">
        <v>259</v>
      </c>
      <c r="L21" s="127"/>
      <c r="M21" s="127"/>
      <c r="N21" s="1"/>
      <c r="O21" s="1"/>
    </row>
    <row r="22" hidden="true" x14ac:dyDescent="0.3">
      <c r="B22" s="1" t="s">
        <v>260</v>
      </c>
      <c r="C22" s="1" t="s">
        <v>261</v>
      </c>
      <c r="D22" s="1" t="s">
        <v>262</v>
      </c>
      <c r="E22" s="1" t="s">
        <v>263</v>
      </c>
      <c r="F22" s="1" t="s">
        <v>264</v>
      </c>
      <c r="G22" s="1" t="s">
        <v>265</v>
      </c>
      <c r="H22" s="1" t="s">
        <v>266</v>
      </c>
      <c r="I22" s="1" t="s">
        <v>267</v>
      </c>
      <c r="J22" s="1" t="s">
        <v>268</v>
      </c>
      <c r="K22" s="1" t="s">
        <v>269</v>
      </c>
      <c r="L22" s="127"/>
      <c r="M22" s="127"/>
      <c r="N22" s="1"/>
      <c r="O22" s="1"/>
    </row>
    <row r="23" hidden="true" x14ac:dyDescent="0.3">
      <c r="B23" s="1" t="s">
        <v>270</v>
      </c>
      <c r="C23" s="1" t="s">
        <v>271</v>
      </c>
      <c r="D23" s="1" t="s">
        <v>272</v>
      </c>
      <c r="E23" s="1" t="s">
        <v>273</v>
      </c>
      <c r="F23" s="1" t="s">
        <v>274</v>
      </c>
      <c r="G23" s="1" t="s">
        <v>261</v>
      </c>
      <c r="H23" s="1" t="s">
        <v>275</v>
      </c>
      <c r="I23" s="1" t="s">
        <v>267</v>
      </c>
      <c r="J23" s="1" t="s">
        <v>276</v>
      </c>
      <c r="K23" s="1" t="s">
        <v>277</v>
      </c>
      <c r="L23" s="127"/>
      <c r="M23" s="127"/>
      <c r="N23" s="1"/>
      <c r="O23" s="1"/>
    </row>
    <row r="24" hidden="true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27"/>
      <c r="M24" s="127"/>
      <c r="N24" s="1"/>
      <c r="O24" s="1"/>
    </row>
    <row r="25" hidden="true" x14ac:dyDescent="0.3">
      <c r="B25" s="1" t="s">
        <v>142</v>
      </c>
      <c r="C25" s="1" t="s">
        <v>970</v>
      </c>
      <c r="D25" s="1" t="s">
        <v>974</v>
      </c>
      <c r="E25" s="1" t="s">
        <v>975</v>
      </c>
      <c r="F25" s="1" t="s">
        <v>979</v>
      </c>
      <c r="G25" s="1" t="s">
        <v>983</v>
      </c>
      <c r="H25" s="1" t="s">
        <v>984</v>
      </c>
      <c r="I25" s="1" t="s">
        <v>987</v>
      </c>
      <c r="J25" s="1" t="s">
        <v>989</v>
      </c>
      <c r="K25" s="1" t="s">
        <v>993</v>
      </c>
      <c r="L25" s="127"/>
      <c r="M25" s="127"/>
      <c r="N25" s="1"/>
      <c r="O25" s="1"/>
    </row>
    <row r="26" hidden="true" x14ac:dyDescent="0.3">
      <c r="B26" s="327" t="s">
        <v>969</v>
      </c>
      <c r="C26" s="327" t="s">
        <v>971</v>
      </c>
      <c r="D26" s="327" t="s">
        <v>971</v>
      </c>
      <c r="E26" s="327" t="s">
        <v>976</v>
      </c>
      <c r="F26" s="327" t="s">
        <v>980</v>
      </c>
      <c r="G26" s="327" t="s">
        <v>971</v>
      </c>
      <c r="H26" s="327" t="s">
        <v>985</v>
      </c>
      <c r="I26" s="327" t="s">
        <v>988</v>
      </c>
      <c r="J26" s="327" t="s">
        <v>990</v>
      </c>
      <c r="K26" s="327" t="s">
        <v>994</v>
      </c>
      <c r="L26" s="328"/>
      <c r="M26" s="328"/>
      <c r="N26" s="327"/>
      <c r="O26" s="327"/>
    </row>
    <row r="27" hidden="true" x14ac:dyDescent="0.3">
      <c r="B27" s="327" t="s">
        <v>65</v>
      </c>
      <c r="C27" s="327" t="s">
        <v>972</v>
      </c>
      <c r="D27" s="327" t="s">
        <v>972</v>
      </c>
      <c r="E27" s="327" t="s">
        <v>977</v>
      </c>
      <c r="F27" s="327" t="s">
        <v>981</v>
      </c>
      <c r="G27" s="327" t="s">
        <v>972</v>
      </c>
      <c r="H27" s="327" t="s">
        <v>986</v>
      </c>
      <c r="I27" s="327" t="s">
        <v>267</v>
      </c>
      <c r="J27" s="327" t="s">
        <v>991</v>
      </c>
      <c r="K27" s="327" t="s">
        <v>995</v>
      </c>
      <c r="L27" s="328"/>
      <c r="M27" s="328"/>
      <c r="N27" s="327"/>
      <c r="O27" s="327"/>
    </row>
    <row r="28" hidden="true" x14ac:dyDescent="0.3">
      <c r="B28" s="327" t="s">
        <v>64</v>
      </c>
      <c r="C28" s="327" t="s">
        <v>973</v>
      </c>
      <c r="D28" s="327" t="s">
        <v>973</v>
      </c>
      <c r="E28" s="327" t="s">
        <v>978</v>
      </c>
      <c r="F28" s="327" t="s">
        <v>982</v>
      </c>
      <c r="G28" s="327" t="s">
        <v>973</v>
      </c>
      <c r="H28" s="327" t="s">
        <v>267</v>
      </c>
      <c r="I28" s="327" t="s">
        <v>267</v>
      </c>
      <c r="J28" s="327" t="s">
        <v>992</v>
      </c>
      <c r="K28" s="327" t="s">
        <v>996</v>
      </c>
      <c r="L28" s="328"/>
      <c r="M28" s="328"/>
      <c r="N28" s="327"/>
      <c r="O28" s="327"/>
    </row>
    <row r="29" hidden="true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27"/>
      <c r="M29" s="127"/>
      <c r="N29" s="1"/>
      <c r="O29" s="1"/>
    </row>
    <row r="30" hidden="true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27"/>
      <c r="M30" s="127"/>
      <c r="N30" s="1"/>
      <c r="O30" s="1"/>
    </row>
    <row r="3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27"/>
      <c r="M31" s="127"/>
      <c r="N31" s="1"/>
      <c r="O31" s="1"/>
    </row>
    <row r="32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27"/>
      <c r="M32" s="127"/>
      <c r="N32" s="1"/>
      <c r="O32" s="1"/>
    </row>
    <row r="33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27"/>
      <c r="M33" s="127"/>
      <c r="N33" s="1"/>
      <c r="O33" s="1"/>
    </row>
    <row r="34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27"/>
      <c r="M34" s="127"/>
      <c r="N34" s="1"/>
      <c r="O34" s="1"/>
    </row>
    <row r="35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27"/>
      <c r="M35" s="127"/>
      <c r="N35" s="1"/>
      <c r="O35" s="1"/>
    </row>
    <row r="36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27"/>
      <c r="M36" s="127"/>
      <c r="N36" s="1"/>
      <c r="O36" s="1"/>
    </row>
    <row r="37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27"/>
      <c r="M37" s="127"/>
      <c r="N37" s="1"/>
      <c r="O37" s="1"/>
    </row>
    <row r="38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27"/>
      <c r="M38" s="127"/>
      <c r="N38" s="1"/>
      <c r="O38" s="1"/>
    </row>
    <row r="39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27"/>
      <c r="M39" s="127"/>
      <c r="N39" s="1"/>
      <c r="O39" s="1"/>
    </row>
    <row r="40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27"/>
      <c r="M40" s="127"/>
      <c r="N40" s="1"/>
      <c r="O40" s="1"/>
    </row>
  </sheetData>
  <mergeCells count="3">
    <mergeCell ref="C4:F4"/>
    <mergeCell ref="G4:J4"/>
    <mergeCell ref="B4:B5"/>
  </mergeCells>
  <hyperlinks>
    <hyperlink ref="A1" location="ToC!A1" display="Back to ToC"/>
  </hyperlink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B965D-C5F3-4E13-BB14-E8B9B010F254}">
  <sheetPr codeName="Sheet43"/>
  <dimension ref="A1:AD201"/>
  <sheetViews>
    <sheetView topLeftCell="A193" workbookViewId="0">
      <selection activeCell="A2" sqref="A2"/>
    </sheetView>
  </sheetViews>
  <sheetFormatPr defaultRowHeight="14.4" x14ac:dyDescent="0.3"/>
  <cols>
    <col min="3" max="5" width="9.109375" customWidth="true"/>
    <col min="6" max="16" width="8.88671875" customWidth="true"/>
    <col min="17" max="18" width="9.109375" customWidth="true"/>
    <col min="20" max="34" width="8.88671875" customWidth="true"/>
  </cols>
  <sheetData>
    <row r="1" x14ac:dyDescent="0.3">
      <c r="A1" t="s">
        <v>142</v>
      </c>
      <c r="B1" t="s">
        <v>144</v>
      </c>
      <c r="C1" t="s">
        <v>406</v>
      </c>
      <c r="D1" t="s">
        <v>407</v>
      </c>
      <c r="E1" t="s">
        <v>408</v>
      </c>
      <c r="F1" t="s">
        <v>409</v>
      </c>
      <c r="G1" t="s">
        <v>410</v>
      </c>
      <c r="H1" t="s">
        <v>411</v>
      </c>
      <c r="I1" t="s">
        <v>412</v>
      </c>
      <c r="J1" t="s">
        <v>413</v>
      </c>
      <c r="K1" t="s">
        <v>414</v>
      </c>
      <c r="L1" t="s">
        <v>415</v>
      </c>
      <c r="M1" t="s">
        <v>416</v>
      </c>
      <c r="N1" t="s">
        <v>417</v>
      </c>
      <c r="O1" t="s">
        <v>143</v>
      </c>
      <c r="P1" t="s">
        <v>142</v>
      </c>
      <c r="Q1" t="s">
        <v>144</v>
      </c>
      <c r="R1" t="s">
        <v>406</v>
      </c>
      <c r="S1" t="s">
        <v>407</v>
      </c>
      <c r="T1" t="s">
        <v>408</v>
      </c>
      <c r="U1" t="s">
        <v>409</v>
      </c>
      <c r="V1" t="s">
        <v>410</v>
      </c>
      <c r="W1" t="s">
        <v>411</v>
      </c>
      <c r="X1" t="s">
        <v>412</v>
      </c>
      <c r="Y1" t="s">
        <v>413</v>
      </c>
      <c r="Z1" t="s">
        <v>414</v>
      </c>
      <c r="AA1" t="s">
        <v>415</v>
      </c>
      <c r="AB1" t="s">
        <v>416</v>
      </c>
      <c r="AC1" t="s">
        <v>417</v>
      </c>
      <c r="AD1" t="s">
        <v>143</v>
      </c>
    </row>
    <row r="2" ht="29.4" x14ac:dyDescent="0.3">
      <c r="A2" t="s">
        <v>419</v>
      </c>
      <c r="B2" s="4">
        <v>2000</v>
      </c>
      <c r="C2" t="s">
        <v>69</v>
      </c>
      <c r="D2" s="4">
        <v>92.245430000000013</v>
      </c>
      <c r="E2" s="4">
        <v>2.2196200000000004</v>
      </c>
      <c r="F2" s="4">
        <v>5.5087400000000004</v>
      </c>
      <c r="G2" s="4">
        <v>0.026210000000000001</v>
      </c>
      <c r="H2" s="4">
        <v>88.916820000000001</v>
      </c>
      <c r="I2" s="4">
        <v>2.3657400000000002</v>
      </c>
      <c r="J2" s="4">
        <v>8.6886200000000002</v>
      </c>
      <c r="K2" s="4">
        <v>0.028830000000000001</v>
      </c>
      <c r="L2" s="4"/>
      <c r="M2" s="4"/>
      <c r="N2" s="4"/>
      <c r="O2" t="s">
        <v>420</v>
      </c>
      <c r="P2" t="s">
        <v>419</v>
      </c>
      <c r="Q2" s="4">
        <v>2017</v>
      </c>
      <c r="R2" t="s">
        <v>69</v>
      </c>
      <c r="S2" s="4">
        <v>92.279810000000012</v>
      </c>
      <c r="T2" s="4">
        <v>2.22044</v>
      </c>
      <c r="U2" s="4">
        <v>5.4905800000000005</v>
      </c>
      <c r="V2" s="4">
        <v>0.0091700000000000011</v>
      </c>
      <c r="W2" s="4">
        <v>90.532450000000011</v>
      </c>
      <c r="X2" s="4">
        <v>2.4087300000000003</v>
      </c>
      <c r="Y2" s="4">
        <v>7.0318500000000004</v>
      </c>
      <c r="Z2" s="4">
        <v>0.026970000000000001</v>
      </c>
      <c r="AA2" s="4"/>
      <c r="AB2" s="4"/>
      <c r="AC2" s="4"/>
      <c r="AD2" t="s">
        <v>420</v>
      </c>
    </row>
    <row r="3" ht="29.4" x14ac:dyDescent="0.3">
      <c r="A3" t="s">
        <v>419</v>
      </c>
      <c r="B3" s="4">
        <v>2000</v>
      </c>
      <c r="C3" t="s">
        <v>70</v>
      </c>
      <c r="D3" s="4">
        <v>98.587670000000003</v>
      </c>
      <c r="E3" s="4">
        <v>0.96073000000000008</v>
      </c>
      <c r="F3" s="4">
        <v>0.42373000000000005</v>
      </c>
      <c r="G3" s="4">
        <v>0.027870000000000002</v>
      </c>
      <c r="H3" s="4">
        <v>99.071880000000007</v>
      </c>
      <c r="I3" s="4">
        <v>0.48638000000000003</v>
      </c>
      <c r="J3" s="4">
        <v>0.44175000000000003</v>
      </c>
      <c r="K3" s="4">
        <v>0</v>
      </c>
      <c r="L3" s="4"/>
      <c r="M3" s="4"/>
      <c r="N3" s="4"/>
      <c r="O3" t="s">
        <v>420</v>
      </c>
      <c r="P3" t="s">
        <v>419</v>
      </c>
      <c r="Q3" s="4">
        <v>2017</v>
      </c>
      <c r="R3" t="s">
        <v>70</v>
      </c>
      <c r="S3" s="4">
        <v>98.104490000000013</v>
      </c>
      <c r="T3" s="4">
        <v>0.95602000000000009</v>
      </c>
      <c r="U3" s="4">
        <v>0.92974000000000012</v>
      </c>
      <c r="V3" s="4">
        <v>0.00975</v>
      </c>
      <c r="W3" s="4">
        <v>98.334210000000013</v>
      </c>
      <c r="X3" s="4">
        <v>0.48276000000000002</v>
      </c>
      <c r="Y3" s="4">
        <v>1.18303</v>
      </c>
      <c r="Z3" s="4">
        <v>0</v>
      </c>
      <c r="AA3" s="4"/>
      <c r="AB3" s="4"/>
      <c r="AC3" s="4"/>
      <c r="AD3" t="s">
        <v>420</v>
      </c>
    </row>
    <row r="4" ht="29.4" x14ac:dyDescent="0.3">
      <c r="A4" t="s">
        <v>422</v>
      </c>
      <c r="B4" s="4">
        <v>2000</v>
      </c>
      <c r="C4" t="s">
        <v>69</v>
      </c>
      <c r="D4" s="4">
        <v>94.777510000000007</v>
      </c>
      <c r="E4" s="4">
        <v>0.90102000000000004</v>
      </c>
      <c r="F4" s="4">
        <v>4.0012800000000004</v>
      </c>
      <c r="G4" s="4">
        <v>0.32020000000000004</v>
      </c>
      <c r="H4" s="4">
        <v>78.463580000000007</v>
      </c>
      <c r="I4" s="4">
        <v>3.1111600000000004</v>
      </c>
      <c r="J4" s="4">
        <v>18.129340000000003</v>
      </c>
      <c r="K4" s="4">
        <v>0.29592000000000002</v>
      </c>
      <c r="L4" s="4"/>
      <c r="M4" s="4"/>
      <c r="N4" s="4"/>
      <c r="O4" t="s">
        <v>423</v>
      </c>
      <c r="P4" t="s">
        <v>422</v>
      </c>
      <c r="Q4" s="4">
        <v>2017</v>
      </c>
      <c r="R4" t="s">
        <v>69</v>
      </c>
      <c r="S4" s="4">
        <v>99.058280000000011</v>
      </c>
      <c r="T4" s="4">
        <v>0.94172000000000011</v>
      </c>
      <c r="U4" s="4">
        <v>0</v>
      </c>
      <c r="V4" s="4">
        <v>0</v>
      </c>
      <c r="W4" s="4">
        <v>83.925470000000004</v>
      </c>
      <c r="X4" s="4">
        <v>3.3277300000000003</v>
      </c>
      <c r="Y4" s="4">
        <v>12.726430000000001</v>
      </c>
      <c r="Z4" s="4">
        <v>0.020380000000000002</v>
      </c>
      <c r="AA4" s="4">
        <v>88.898323059082031</v>
      </c>
      <c r="AB4" s="4">
        <v>8.8992652893066406</v>
      </c>
      <c r="AC4" s="4">
        <v>2.2024080753326416</v>
      </c>
      <c r="AD4" t="s">
        <v>423</v>
      </c>
    </row>
    <row r="5" ht="29.4" x14ac:dyDescent="0.3">
      <c r="A5" t="s">
        <v>422</v>
      </c>
      <c r="B5" s="4">
        <v>2000</v>
      </c>
      <c r="C5" t="s">
        <v>70</v>
      </c>
      <c r="D5" s="4">
        <v>99.716530000000006</v>
      </c>
      <c r="E5" s="4">
        <v>0.10876000000000001</v>
      </c>
      <c r="F5" s="4">
        <v>0.17471</v>
      </c>
      <c r="G5" s="4">
        <v>0</v>
      </c>
      <c r="H5" s="4">
        <v>99.143740000000008</v>
      </c>
      <c r="I5" s="4">
        <v>0.55710000000000004</v>
      </c>
      <c r="J5" s="4">
        <v>0.29917000000000005</v>
      </c>
      <c r="K5" s="4">
        <v>0</v>
      </c>
      <c r="L5" s="4"/>
      <c r="M5" s="4"/>
      <c r="N5" s="4"/>
      <c r="O5" t="s">
        <v>423</v>
      </c>
      <c r="P5" t="s">
        <v>422</v>
      </c>
      <c r="Q5" s="4">
        <v>2017</v>
      </c>
      <c r="R5" t="s">
        <v>70</v>
      </c>
      <c r="S5" s="4">
        <v>99.891050000000007</v>
      </c>
      <c r="T5" s="4">
        <v>0.10895000000000001</v>
      </c>
      <c r="U5" s="4">
        <v>0</v>
      </c>
      <c r="V5" s="4">
        <v>0</v>
      </c>
      <c r="W5" s="4">
        <v>96.906490000000005</v>
      </c>
      <c r="X5" s="4">
        <v>0.54453000000000007</v>
      </c>
      <c r="Y5" s="4">
        <v>2.5489800000000002</v>
      </c>
      <c r="Z5" s="4">
        <v>0</v>
      </c>
      <c r="AA5" s="4">
        <v>99.776664733886719</v>
      </c>
      <c r="AB5" s="4">
        <v>0.23055918514728546</v>
      </c>
      <c r="AC5" s="4">
        <v>0</v>
      </c>
      <c r="AD5" t="s">
        <v>423</v>
      </c>
    </row>
    <row r="6" ht="29.4" x14ac:dyDescent="0.3">
      <c r="A6" t="s">
        <v>426</v>
      </c>
      <c r="B6" s="4">
        <v>2000</v>
      </c>
      <c r="C6" t="s">
        <v>69</v>
      </c>
      <c r="D6" s="4">
        <v>98.438180000000003</v>
      </c>
      <c r="E6" s="4">
        <v>0.20266000000000001</v>
      </c>
      <c r="F6" s="4">
        <v>1.3591600000000001</v>
      </c>
      <c r="G6" s="4">
        <v>0</v>
      </c>
      <c r="H6" s="4">
        <v>94.538480000000007</v>
      </c>
      <c r="I6" s="4">
        <v>4.7957000000000001</v>
      </c>
      <c r="J6" s="4">
        <v>0.66581000000000001</v>
      </c>
      <c r="K6" s="4">
        <v>0</v>
      </c>
      <c r="L6" s="4"/>
      <c r="M6" s="4"/>
      <c r="N6" s="4"/>
      <c r="O6" t="s">
        <v>427</v>
      </c>
      <c r="P6" t="s">
        <v>426</v>
      </c>
      <c r="Q6" s="4">
        <v>2017</v>
      </c>
      <c r="R6" t="s">
        <v>69</v>
      </c>
      <c r="S6" s="4">
        <v>98.804430000000011</v>
      </c>
      <c r="T6" s="4">
        <v>0.20341000000000001</v>
      </c>
      <c r="U6" s="4">
        <v>0.99217000000000011</v>
      </c>
      <c r="V6" s="4">
        <v>0</v>
      </c>
      <c r="W6" s="4">
        <v>88.810340000000011</v>
      </c>
      <c r="X6" s="4">
        <v>4.5051200000000007</v>
      </c>
      <c r="Y6" s="4">
        <v>6.6845400000000001</v>
      </c>
      <c r="Z6" s="4">
        <v>0</v>
      </c>
      <c r="AA6" s="4"/>
      <c r="AB6" s="4"/>
      <c r="AC6" s="4"/>
      <c r="AD6" t="s">
        <v>427</v>
      </c>
    </row>
    <row r="7" ht="29.4" x14ac:dyDescent="0.3">
      <c r="A7" t="s">
        <v>426</v>
      </c>
      <c r="B7" s="4">
        <v>2000</v>
      </c>
      <c r="C7" t="s">
        <v>70</v>
      </c>
      <c r="D7" s="4">
        <v>99.972000000000008</v>
      </c>
      <c r="E7" s="4">
        <v>0.021390000000000003</v>
      </c>
      <c r="F7" s="4">
        <v>0.0066100000000000004</v>
      </c>
      <c r="G7" s="4">
        <v>0</v>
      </c>
      <c r="H7" s="4">
        <v>96.251520000000014</v>
      </c>
      <c r="I7" s="4">
        <v>3.7484800000000003</v>
      </c>
      <c r="J7" s="4">
        <v>0</v>
      </c>
      <c r="K7" s="4">
        <v>0</v>
      </c>
      <c r="L7" s="4"/>
      <c r="M7" s="4"/>
      <c r="N7" s="4"/>
      <c r="O7" t="s">
        <v>427</v>
      </c>
      <c r="P7" t="s">
        <v>426</v>
      </c>
      <c r="Q7" s="4">
        <v>2017</v>
      </c>
      <c r="R7" t="s">
        <v>70</v>
      </c>
      <c r="S7" s="4">
        <v>99.853380000000001</v>
      </c>
      <c r="T7" s="4">
        <v>0.021360000000000001</v>
      </c>
      <c r="U7" s="4">
        <v>0.12526000000000001</v>
      </c>
      <c r="V7" s="4">
        <v>0</v>
      </c>
      <c r="W7" s="4">
        <v>96.251520000000014</v>
      </c>
      <c r="X7" s="4">
        <v>3.7484800000000003</v>
      </c>
      <c r="Y7" s="4">
        <v>0</v>
      </c>
      <c r="Z7" s="4">
        <v>0</v>
      </c>
      <c r="AA7" s="4"/>
      <c r="AB7" s="4"/>
      <c r="AC7" s="4"/>
      <c r="AD7" t="s">
        <v>427</v>
      </c>
    </row>
    <row r="8" ht="29.4" x14ac:dyDescent="0.3">
      <c r="A8" t="s">
        <v>432</v>
      </c>
      <c r="B8" s="4">
        <v>2000</v>
      </c>
      <c r="C8" t="s">
        <v>69</v>
      </c>
      <c r="D8" s="4">
        <v>95.878510000000006</v>
      </c>
      <c r="E8" s="4">
        <v>1.07487</v>
      </c>
      <c r="F8" s="4">
        <v>3.0466200000000003</v>
      </c>
      <c r="G8" s="4">
        <v>0</v>
      </c>
      <c r="H8" s="4">
        <v>81.543800000000005</v>
      </c>
      <c r="I8" s="4">
        <v>1.9277500000000001</v>
      </c>
      <c r="J8" s="4">
        <v>16.07386</v>
      </c>
      <c r="K8" s="4">
        <v>0.45459000000000005</v>
      </c>
      <c r="L8" s="4"/>
      <c r="M8" s="4"/>
      <c r="N8" s="4"/>
      <c r="O8" t="s">
        <v>433</v>
      </c>
      <c r="P8" t="s">
        <v>432</v>
      </c>
      <c r="Q8" s="4">
        <v>2017</v>
      </c>
      <c r="R8" t="s">
        <v>69</v>
      </c>
      <c r="S8" s="4">
        <v>98.398810000000012</v>
      </c>
      <c r="T8" s="4">
        <v>1.1031300000000002</v>
      </c>
      <c r="U8" s="4">
        <v>0.49806000000000006</v>
      </c>
      <c r="V8" s="4">
        <v>0</v>
      </c>
      <c r="W8" s="4">
        <v>84.384320000000002</v>
      </c>
      <c r="X8" s="4">
        <v>1.9949000000000001</v>
      </c>
      <c r="Y8" s="4">
        <v>13.62077</v>
      </c>
      <c r="Z8" s="4">
        <v>0</v>
      </c>
      <c r="AA8" s="4"/>
      <c r="AB8" s="4"/>
      <c r="AC8" s="4"/>
      <c r="AD8" t="s">
        <v>433</v>
      </c>
    </row>
    <row r="9" ht="29.4" x14ac:dyDescent="0.3">
      <c r="A9" t="s">
        <v>432</v>
      </c>
      <c r="B9" s="4">
        <v>2000</v>
      </c>
      <c r="C9" t="s">
        <v>70</v>
      </c>
      <c r="D9" s="4">
        <v>98.760200000000012</v>
      </c>
      <c r="E9" s="4">
        <v>0.11385000000000001</v>
      </c>
      <c r="F9" s="4">
        <v>1.1259400000000002</v>
      </c>
      <c r="G9" s="4">
        <v>0</v>
      </c>
      <c r="H9" s="4">
        <v>98.131810000000002</v>
      </c>
      <c r="I9" s="4">
        <v>0.16196000000000002</v>
      </c>
      <c r="J9" s="4">
        <v>1.7062300000000001</v>
      </c>
      <c r="K9" s="4">
        <v>0</v>
      </c>
      <c r="L9" s="4"/>
      <c r="M9" s="4"/>
      <c r="N9" s="4"/>
      <c r="O9" t="s">
        <v>433</v>
      </c>
      <c r="P9" t="s">
        <v>432</v>
      </c>
      <c r="Q9" s="4">
        <v>2017</v>
      </c>
      <c r="R9" t="s">
        <v>70</v>
      </c>
      <c r="S9" s="4">
        <v>99.775960000000012</v>
      </c>
      <c r="T9" s="4">
        <v>0.11502000000000001</v>
      </c>
      <c r="U9" s="4">
        <v>0.10902000000000001</v>
      </c>
      <c r="V9" s="4">
        <v>0</v>
      </c>
      <c r="W9" s="4">
        <v>98.772130000000004</v>
      </c>
      <c r="X9" s="4">
        <v>0.16302000000000003</v>
      </c>
      <c r="Y9" s="4">
        <v>1.0648500000000001</v>
      </c>
      <c r="Z9" s="4">
        <v>0</v>
      </c>
      <c r="AA9" s="4"/>
      <c r="AB9" s="4"/>
      <c r="AC9" s="4">
        <v>0.069157153367996216</v>
      </c>
      <c r="AD9" t="s">
        <v>433</v>
      </c>
    </row>
    <row r="10" ht="29.4" x14ac:dyDescent="0.3">
      <c r="A10" t="s">
        <v>453</v>
      </c>
      <c r="B10" s="4">
        <v>2000</v>
      </c>
      <c r="C10" t="s">
        <v>69</v>
      </c>
      <c r="D10" s="4">
        <v>91.560370000000006</v>
      </c>
      <c r="E10" s="4">
        <v>4.0985300000000002</v>
      </c>
      <c r="F10" s="4">
        <v>4.3410900000000003</v>
      </c>
      <c r="G10" s="4">
        <v>0</v>
      </c>
      <c r="H10" s="4">
        <v>98.32180000000001</v>
      </c>
      <c r="I10" s="4">
        <v>1.6782000000000001</v>
      </c>
      <c r="J10" s="4">
        <v>0</v>
      </c>
      <c r="K10" s="4">
        <v>0</v>
      </c>
      <c r="L10" s="4"/>
      <c r="M10" s="4"/>
      <c r="N10" s="4"/>
      <c r="O10" t="s">
        <v>454</v>
      </c>
      <c r="P10" t="s">
        <v>453</v>
      </c>
      <c r="Q10" s="4">
        <v>2017</v>
      </c>
      <c r="R10" t="s">
        <v>69</v>
      </c>
      <c r="S10" s="4">
        <v>91.250690000000006</v>
      </c>
      <c r="T10" s="4">
        <v>4.08467</v>
      </c>
      <c r="U10" s="4">
        <v>4.11904</v>
      </c>
      <c r="V10" s="4">
        <v>0.54560000000000008</v>
      </c>
      <c r="W10" s="4">
        <v>65.25094</v>
      </c>
      <c r="X10" s="4">
        <v>1.1137400000000002</v>
      </c>
      <c r="Y10" s="4">
        <v>33.63532</v>
      </c>
      <c r="Z10" s="4">
        <v>0</v>
      </c>
      <c r="AA10" s="4"/>
      <c r="AB10" s="4"/>
      <c r="AC10" s="4"/>
      <c r="AD10" t="s">
        <v>454</v>
      </c>
    </row>
    <row r="11" ht="29.4" x14ac:dyDescent="0.3">
      <c r="A11" t="s">
        <v>453</v>
      </c>
      <c r="B11" s="4">
        <v>2000</v>
      </c>
      <c r="C11" t="s">
        <v>70</v>
      </c>
      <c r="D11" s="4">
        <v>99.511450000000011</v>
      </c>
      <c r="E11" s="4">
        <v>0.025070000000000002</v>
      </c>
      <c r="F11" s="4">
        <v>0.40525000000000005</v>
      </c>
      <c r="G11" s="4">
        <v>0.058230000000000004</v>
      </c>
      <c r="H11" s="4">
        <v>98.930040000000005</v>
      </c>
      <c r="I11" s="4">
        <v>0.81571000000000005</v>
      </c>
      <c r="J11" s="4">
        <v>0.088950000000000001</v>
      </c>
      <c r="K11" s="4">
        <v>0.1653</v>
      </c>
      <c r="L11" s="4"/>
      <c r="M11" s="4"/>
      <c r="N11" s="4"/>
      <c r="O11" t="s">
        <v>454</v>
      </c>
      <c r="P11" t="s">
        <v>453</v>
      </c>
      <c r="Q11" s="4">
        <v>2017</v>
      </c>
      <c r="R11" t="s">
        <v>70</v>
      </c>
      <c r="S11" s="4">
        <v>99.974810000000005</v>
      </c>
      <c r="T11" s="4">
        <v>0.025190000000000001</v>
      </c>
      <c r="U11" s="4">
        <v>0</v>
      </c>
      <c r="V11" s="4">
        <v>0</v>
      </c>
      <c r="W11" s="4">
        <v>99.053430000000006</v>
      </c>
      <c r="X11" s="4">
        <v>0.81673000000000007</v>
      </c>
      <c r="Y11" s="4">
        <v>0.12985000000000002</v>
      </c>
      <c r="Z11" s="4">
        <v>0</v>
      </c>
      <c r="AA11" s="4"/>
      <c r="AB11" s="4"/>
      <c r="AC11" s="4"/>
      <c r="AD11" t="s">
        <v>454</v>
      </c>
    </row>
    <row r="12" ht="29.4" x14ac:dyDescent="0.3">
      <c r="A12" t="s">
        <v>471</v>
      </c>
      <c r="B12" s="4">
        <v>2000</v>
      </c>
      <c r="C12" t="s">
        <v>69</v>
      </c>
      <c r="D12" s="4">
        <v>86.56562000000001</v>
      </c>
      <c r="E12" s="4">
        <v>2.3722000000000003</v>
      </c>
      <c r="F12" s="4">
        <v>5.7002600000000001</v>
      </c>
      <c r="G12" s="4">
        <v>5.3619200000000005</v>
      </c>
      <c r="H12" s="4">
        <v>95.670850000000002</v>
      </c>
      <c r="I12" s="4">
        <v>2.87677</v>
      </c>
      <c r="J12" s="4">
        <v>1.3671500000000001</v>
      </c>
      <c r="K12" s="4">
        <v>0.08523</v>
      </c>
      <c r="L12" s="4"/>
      <c r="M12" s="4"/>
      <c r="N12" s="4"/>
      <c r="O12" t="s">
        <v>472</v>
      </c>
      <c r="P12" t="s">
        <v>471</v>
      </c>
      <c r="Q12" s="4">
        <v>2017</v>
      </c>
      <c r="R12" t="s">
        <v>69</v>
      </c>
      <c r="S12" s="4">
        <v>97.332750000000004</v>
      </c>
      <c r="T12" s="4">
        <v>2.6672500000000001</v>
      </c>
      <c r="U12" s="4">
        <v>0</v>
      </c>
      <c r="V12" s="4">
        <v>0</v>
      </c>
      <c r="W12" s="4">
        <v>97.012830000000008</v>
      </c>
      <c r="X12" s="4">
        <v>2.9171200000000002</v>
      </c>
      <c r="Y12" s="4">
        <v>0</v>
      </c>
      <c r="Z12" s="4">
        <v>0.070050000000000001</v>
      </c>
      <c r="AA12" s="4">
        <v>97.519012451171875</v>
      </c>
      <c r="AB12" s="4">
        <v>1.9276623725891113</v>
      </c>
      <c r="AC12" s="4">
        <v>0.55332291126251221</v>
      </c>
      <c r="AD12" t="s">
        <v>472</v>
      </c>
    </row>
    <row r="13" ht="29.4" x14ac:dyDescent="0.3">
      <c r="A13" t="s">
        <v>471</v>
      </c>
      <c r="B13" s="4">
        <v>2000</v>
      </c>
      <c r="C13" t="s">
        <v>70</v>
      </c>
      <c r="D13" s="4">
        <v>99.390100000000004</v>
      </c>
      <c r="E13" s="4">
        <v>0.36492000000000002</v>
      </c>
      <c r="F13" s="4">
        <v>0.24498000000000003</v>
      </c>
      <c r="G13" s="4">
        <v>0</v>
      </c>
      <c r="H13" s="4">
        <v>98.689420000000013</v>
      </c>
      <c r="I13" s="4">
        <v>0.82584000000000002</v>
      </c>
      <c r="J13" s="4">
        <v>0.48473000000000005</v>
      </c>
      <c r="K13" s="4">
        <v>0</v>
      </c>
      <c r="L13" s="4"/>
      <c r="M13" s="4"/>
      <c r="N13" s="4"/>
      <c r="O13" t="s">
        <v>472</v>
      </c>
      <c r="P13" t="s">
        <v>471</v>
      </c>
      <c r="Q13" s="4">
        <v>2017</v>
      </c>
      <c r="R13" t="s">
        <v>70</v>
      </c>
      <c r="S13" s="4">
        <v>99.450850000000003</v>
      </c>
      <c r="T13" s="4">
        <v>0.36514000000000002</v>
      </c>
      <c r="U13" s="4">
        <v>0.18401000000000001</v>
      </c>
      <c r="V13" s="4">
        <v>0</v>
      </c>
      <c r="W13" s="4">
        <v>99.128640000000004</v>
      </c>
      <c r="X13" s="4">
        <v>0.82951000000000008</v>
      </c>
      <c r="Y13" s="4">
        <v>0.041850000000000005</v>
      </c>
      <c r="Z13" s="4">
        <v>0</v>
      </c>
      <c r="AA13" s="4">
        <v>99.773048400878906</v>
      </c>
      <c r="AB13" s="4">
        <v>0.17692899703979492</v>
      </c>
      <c r="AC13" s="4">
        <v>0.050022847950458527</v>
      </c>
      <c r="AD13" t="s">
        <v>472</v>
      </c>
    </row>
    <row r="14" ht="29.4" x14ac:dyDescent="0.3">
      <c r="A14" t="s">
        <v>474</v>
      </c>
      <c r="B14" s="4">
        <v>2000</v>
      </c>
      <c r="C14" t="s">
        <v>69</v>
      </c>
      <c r="D14" s="4">
        <v>75.341800000000006</v>
      </c>
      <c r="E14" s="4">
        <v>1.23407</v>
      </c>
      <c r="F14" s="4">
        <v>7.7419200000000004</v>
      </c>
      <c r="G14" s="4">
        <v>15.682210000000001</v>
      </c>
      <c r="H14" s="4">
        <v>92.72223000000001</v>
      </c>
      <c r="I14" s="4">
        <v>1.3043100000000001</v>
      </c>
      <c r="J14" s="4">
        <v>5.9098500000000005</v>
      </c>
      <c r="K14" s="4">
        <v>0.06361</v>
      </c>
      <c r="L14" s="4"/>
      <c r="M14" s="4"/>
      <c r="N14" s="4"/>
      <c r="O14" t="s">
        <v>475</v>
      </c>
      <c r="P14" t="s">
        <v>474</v>
      </c>
      <c r="Q14" s="4">
        <v>2017</v>
      </c>
      <c r="R14" t="s">
        <v>69</v>
      </c>
      <c r="S14" s="4">
        <v>70.650320000000008</v>
      </c>
      <c r="T14" s="4">
        <v>1.1572200000000001</v>
      </c>
      <c r="U14" s="4">
        <v>3.2243900000000001</v>
      </c>
      <c r="V14" s="4">
        <v>24.968060000000001</v>
      </c>
      <c r="W14" s="4">
        <v>98.559920000000005</v>
      </c>
      <c r="X14" s="4">
        <v>1.3864300000000001</v>
      </c>
      <c r="Y14" s="4">
        <v>0</v>
      </c>
      <c r="Z14" s="4">
        <v>0.053650000000000003</v>
      </c>
      <c r="AA14" s="4">
        <v>77.411178588867188</v>
      </c>
      <c r="AB14" s="4">
        <v>19.752647399902344</v>
      </c>
      <c r="AC14" s="4">
        <v>2.8361704349517822</v>
      </c>
      <c r="AD14" t="s">
        <v>475</v>
      </c>
    </row>
    <row r="15" ht="29.4" x14ac:dyDescent="0.3">
      <c r="A15" t="s">
        <v>474</v>
      </c>
      <c r="B15" s="4">
        <v>2000</v>
      </c>
      <c r="C15" t="s">
        <v>70</v>
      </c>
      <c r="D15" s="4">
        <v>99.72290000000001</v>
      </c>
      <c r="E15" s="4">
        <v>0.10027000000000001</v>
      </c>
      <c r="F15" s="4">
        <v>0</v>
      </c>
      <c r="G15" s="4">
        <v>0.17683000000000001</v>
      </c>
      <c r="H15" s="4">
        <v>96.505640000000014</v>
      </c>
      <c r="I15" s="4">
        <v>3.4943600000000004</v>
      </c>
      <c r="J15" s="4">
        <v>0</v>
      </c>
      <c r="K15" s="4">
        <v>0</v>
      </c>
      <c r="L15" s="4"/>
      <c r="M15" s="4"/>
      <c r="N15" s="4"/>
      <c r="O15" t="s">
        <v>475</v>
      </c>
      <c r="P15" t="s">
        <v>474</v>
      </c>
      <c r="Q15" s="4">
        <v>2017</v>
      </c>
      <c r="R15" t="s">
        <v>70</v>
      </c>
      <c r="S15" s="4">
        <v>98.158510000000007</v>
      </c>
      <c r="T15" s="4">
        <v>0.09870000000000001</v>
      </c>
      <c r="U15" s="4">
        <v>0.50433000000000006</v>
      </c>
      <c r="V15" s="4">
        <v>1.2384600000000001</v>
      </c>
      <c r="W15" s="4">
        <v>96.176640000000006</v>
      </c>
      <c r="X15" s="4">
        <v>3.4824500000000005</v>
      </c>
      <c r="Y15" s="4">
        <v>0.34090000000000004</v>
      </c>
      <c r="Z15" s="4">
        <v>0</v>
      </c>
      <c r="AA15" s="4">
        <v>96.199737548828125</v>
      </c>
      <c r="AB15" s="4">
        <v>2.9626803398132324</v>
      </c>
      <c r="AC15" s="4">
        <v>0.83757972717285156</v>
      </c>
      <c r="AD15" t="s">
        <v>475</v>
      </c>
    </row>
    <row r="16" ht="29.4" x14ac:dyDescent="0.3">
      <c r="A16" t="s">
        <v>484</v>
      </c>
      <c r="B16" s="4">
        <v>2000</v>
      </c>
      <c r="C16" t="s">
        <v>69</v>
      </c>
      <c r="D16" s="4">
        <v>92.132670000000005</v>
      </c>
      <c r="E16" s="4">
        <v>0.97318000000000005</v>
      </c>
      <c r="F16" s="4">
        <v>5.2424000000000008</v>
      </c>
      <c r="G16" s="4">
        <v>1.6517500000000001</v>
      </c>
      <c r="H16" s="4">
        <v>93.072070000000011</v>
      </c>
      <c r="I16" s="4">
        <v>2.31914</v>
      </c>
      <c r="J16" s="4">
        <v>3.2991300000000003</v>
      </c>
      <c r="K16" s="4">
        <v>1.3096700000000001</v>
      </c>
      <c r="L16" s="4"/>
      <c r="M16" s="4"/>
      <c r="N16" s="4"/>
      <c r="O16" t="s">
        <v>485</v>
      </c>
      <c r="P16" t="s">
        <v>484</v>
      </c>
      <c r="Q16" s="4">
        <v>2017</v>
      </c>
      <c r="R16" t="s">
        <v>69</v>
      </c>
      <c r="S16" s="4">
        <v>98.414720000000003</v>
      </c>
      <c r="T16" s="4">
        <v>1.0395400000000001</v>
      </c>
      <c r="U16" s="4">
        <v>0.54574</v>
      </c>
      <c r="V16" s="4">
        <v>0</v>
      </c>
      <c r="W16" s="4">
        <v>84.914260000000013</v>
      </c>
      <c r="X16" s="4">
        <v>2.1158700000000001</v>
      </c>
      <c r="Y16" s="4">
        <v>12.88076</v>
      </c>
      <c r="Z16" s="4">
        <v>0.089110000000000009</v>
      </c>
      <c r="AA16" s="4"/>
      <c r="AB16" s="4"/>
      <c r="AC16" s="4"/>
      <c r="AD16" t="s">
        <v>485</v>
      </c>
    </row>
    <row r="17" ht="29.4" x14ac:dyDescent="0.3">
      <c r="A17" t="s">
        <v>484</v>
      </c>
      <c r="B17" s="4">
        <v>2000</v>
      </c>
      <c r="C17" t="s">
        <v>70</v>
      </c>
      <c r="D17" s="4">
        <v>99.16313000000001</v>
      </c>
      <c r="E17" s="4">
        <v>0.83687000000000011</v>
      </c>
      <c r="F17" s="4">
        <v>0</v>
      </c>
      <c r="G17" s="4">
        <v>0</v>
      </c>
      <c r="H17" s="4">
        <v>99.736320000000006</v>
      </c>
      <c r="I17" s="4">
        <v>0.26368000000000003</v>
      </c>
      <c r="J17" s="4">
        <v>0</v>
      </c>
      <c r="K17" s="4">
        <v>0</v>
      </c>
      <c r="L17" s="4"/>
      <c r="M17" s="4"/>
      <c r="N17" s="4"/>
      <c r="O17" t="s">
        <v>485</v>
      </c>
      <c r="P17" t="s">
        <v>484</v>
      </c>
      <c r="Q17" s="4">
        <v>2017</v>
      </c>
      <c r="R17" t="s">
        <v>70</v>
      </c>
      <c r="S17" s="4">
        <v>99.035630000000012</v>
      </c>
      <c r="T17" s="4">
        <v>0.83579000000000003</v>
      </c>
      <c r="U17" s="4">
        <v>0.12858</v>
      </c>
      <c r="V17" s="4">
        <v>0</v>
      </c>
      <c r="W17" s="4">
        <v>99.335760000000008</v>
      </c>
      <c r="X17" s="4">
        <v>0.26262000000000002</v>
      </c>
      <c r="Y17" s="4">
        <v>0.40162000000000003</v>
      </c>
      <c r="Z17" s="4">
        <v>0</v>
      </c>
      <c r="AA17" s="4"/>
      <c r="AB17" s="4"/>
      <c r="AC17" s="4"/>
      <c r="AD17" t="s">
        <v>485</v>
      </c>
    </row>
    <row r="18" ht="29.4" x14ac:dyDescent="0.3">
      <c r="A18" t="s">
        <v>492</v>
      </c>
      <c r="B18" s="4">
        <v>2000</v>
      </c>
      <c r="C18" t="s">
        <v>69</v>
      </c>
      <c r="D18" s="4">
        <v>97.100130000000007</v>
      </c>
      <c r="E18" s="4">
        <v>1.23268</v>
      </c>
      <c r="F18" s="4">
        <v>0.74682000000000004</v>
      </c>
      <c r="G18" s="4">
        <v>0.92037000000000002</v>
      </c>
      <c r="H18" s="4">
        <v>77.13758</v>
      </c>
      <c r="I18" s="4">
        <v>7.1011600000000001</v>
      </c>
      <c r="J18" s="4">
        <v>15.17266</v>
      </c>
      <c r="K18" s="4">
        <v>0.58861000000000008</v>
      </c>
      <c r="L18" s="4"/>
      <c r="M18" s="4"/>
      <c r="N18" s="4"/>
      <c r="O18" t="s">
        <v>493</v>
      </c>
      <c r="P18" t="s">
        <v>492</v>
      </c>
      <c r="Q18" s="4">
        <v>2017</v>
      </c>
      <c r="R18" t="s">
        <v>69</v>
      </c>
      <c r="S18" s="4">
        <v>97.566320000000005</v>
      </c>
      <c r="T18" s="4">
        <v>1.2386000000000001</v>
      </c>
      <c r="U18" s="4">
        <v>1.1950700000000001</v>
      </c>
      <c r="V18" s="4">
        <v>0</v>
      </c>
      <c r="W18" s="4">
        <v>72.777590000000004</v>
      </c>
      <c r="X18" s="4">
        <v>6.6997900000000001</v>
      </c>
      <c r="Y18" s="4">
        <v>17.252550000000003</v>
      </c>
      <c r="Z18" s="4">
        <v>3.2700700000000005</v>
      </c>
      <c r="AA18" s="4"/>
      <c r="AB18" s="4"/>
      <c r="AC18" s="4"/>
      <c r="AD18" t="s">
        <v>493</v>
      </c>
    </row>
    <row r="19" ht="29.4" x14ac:dyDescent="0.3">
      <c r="A19" t="s">
        <v>492</v>
      </c>
      <c r="B19" s="4">
        <v>2000</v>
      </c>
      <c r="C19" t="s">
        <v>70</v>
      </c>
      <c r="D19" s="4">
        <v>99.900000000000006</v>
      </c>
      <c r="E19" s="4">
        <v>0.10000000000000001</v>
      </c>
      <c r="F19" s="4">
        <v>0</v>
      </c>
      <c r="G19" s="4">
        <v>0</v>
      </c>
      <c r="H19" s="4">
        <v>97.511490000000009</v>
      </c>
      <c r="I19" s="4">
        <v>0.24014000000000002</v>
      </c>
      <c r="J19" s="4">
        <v>2.24837</v>
      </c>
      <c r="K19" s="4">
        <v>0</v>
      </c>
      <c r="L19" s="4"/>
      <c r="M19" s="4"/>
      <c r="N19" s="4"/>
      <c r="O19" t="s">
        <v>493</v>
      </c>
      <c r="P19" t="s">
        <v>492</v>
      </c>
      <c r="Q19" s="4">
        <v>2017</v>
      </c>
      <c r="R19" t="s">
        <v>70</v>
      </c>
      <c r="S19" s="4">
        <v>99.900000000000006</v>
      </c>
      <c r="T19" s="4">
        <v>0.10000000000000001</v>
      </c>
      <c r="U19" s="4">
        <v>0</v>
      </c>
      <c r="V19" s="4">
        <v>0</v>
      </c>
      <c r="W19" s="4">
        <v>99.75433000000001</v>
      </c>
      <c r="X19" s="4">
        <v>0.24567000000000003</v>
      </c>
      <c r="Y19" s="4">
        <v>0</v>
      </c>
      <c r="Z19" s="4">
        <v>0</v>
      </c>
      <c r="AA19" s="4"/>
      <c r="AB19" s="4"/>
      <c r="AC19" s="4"/>
      <c r="AD19" t="s">
        <v>493</v>
      </c>
    </row>
    <row r="20" ht="29.4" x14ac:dyDescent="0.3">
      <c r="A20" t="s">
        <v>498</v>
      </c>
      <c r="B20" s="4">
        <v>2000</v>
      </c>
      <c r="C20" t="s">
        <v>69</v>
      </c>
      <c r="D20" s="4">
        <v>85.916960000000003</v>
      </c>
      <c r="E20" s="4">
        <v>2.2631400000000004</v>
      </c>
      <c r="F20" s="4">
        <v>11.819900000000001</v>
      </c>
      <c r="G20" s="4">
        <v>0</v>
      </c>
      <c r="H20" s="4">
        <v>53.863190000000003</v>
      </c>
      <c r="I20" s="4">
        <v>6.2983400000000005</v>
      </c>
      <c r="J20" s="4">
        <v>39.838470000000001</v>
      </c>
      <c r="K20" s="4">
        <v>0</v>
      </c>
      <c r="L20" s="4"/>
      <c r="M20" s="4"/>
      <c r="N20" s="4"/>
      <c r="O20" t="s">
        <v>499</v>
      </c>
      <c r="P20" t="s">
        <v>498</v>
      </c>
      <c r="Q20" s="4">
        <v>2017</v>
      </c>
      <c r="R20" t="s">
        <v>69</v>
      </c>
      <c r="S20" s="4">
        <v>71.304360000000003</v>
      </c>
      <c r="T20" s="4">
        <v>1.8782300000000001</v>
      </c>
      <c r="U20" s="4">
        <v>26.817410000000002</v>
      </c>
      <c r="V20" s="4">
        <v>0</v>
      </c>
      <c r="W20" s="4">
        <v>59.132750000000001</v>
      </c>
      <c r="X20" s="4">
        <v>6.9145200000000004</v>
      </c>
      <c r="Y20" s="4">
        <v>33.40596</v>
      </c>
      <c r="Z20" s="4">
        <v>0.54677000000000009</v>
      </c>
      <c r="AA20" s="4"/>
      <c r="AB20" s="4"/>
      <c r="AC20" s="4"/>
      <c r="AD20" t="s">
        <v>499</v>
      </c>
    </row>
    <row r="21" ht="29.4" x14ac:dyDescent="0.3">
      <c r="A21" t="s">
        <v>498</v>
      </c>
      <c r="B21" s="4">
        <v>2000</v>
      </c>
      <c r="C21" t="s">
        <v>70</v>
      </c>
      <c r="D21" s="4">
        <v>98.008110000000002</v>
      </c>
      <c r="E21" s="4">
        <v>0.96294000000000013</v>
      </c>
      <c r="F21" s="4">
        <v>1.02895</v>
      </c>
      <c r="G21" s="4">
        <v>0</v>
      </c>
      <c r="H21" s="4">
        <v>87.159420000000011</v>
      </c>
      <c r="I21" s="4">
        <v>4.8918100000000004</v>
      </c>
      <c r="J21" s="4">
        <v>7.9487800000000011</v>
      </c>
      <c r="K21" s="4">
        <v>0</v>
      </c>
      <c r="L21" s="4"/>
      <c r="M21" s="4"/>
      <c r="N21" s="4"/>
      <c r="O21" t="s">
        <v>499</v>
      </c>
      <c r="P21" t="s">
        <v>498</v>
      </c>
      <c r="Q21" s="4">
        <v>2017</v>
      </c>
      <c r="R21" t="s">
        <v>70</v>
      </c>
      <c r="S21" s="4">
        <v>96.582880000000003</v>
      </c>
      <c r="T21" s="4">
        <v>0.94893000000000005</v>
      </c>
      <c r="U21" s="4">
        <v>2.4681900000000003</v>
      </c>
      <c r="V21" s="4">
        <v>0</v>
      </c>
      <c r="W21" s="4">
        <v>94.67795000000001</v>
      </c>
      <c r="X21" s="4">
        <v>5.3137800000000004</v>
      </c>
      <c r="Y21" s="4">
        <v>0.0082700000000000013</v>
      </c>
      <c r="Z21" s="4">
        <v>0</v>
      </c>
      <c r="AA21" s="4"/>
      <c r="AB21" s="4"/>
      <c r="AC21" s="4"/>
      <c r="AD21" t="s">
        <v>499</v>
      </c>
    </row>
    <row r="22" ht="29.4" x14ac:dyDescent="0.3">
      <c r="A22" t="s">
        <v>505</v>
      </c>
      <c r="B22" s="4">
        <v>2000</v>
      </c>
      <c r="C22" t="s">
        <v>69</v>
      </c>
      <c r="D22" s="4">
        <v>97.407060000000001</v>
      </c>
      <c r="E22" s="4">
        <v>0.69330000000000003</v>
      </c>
      <c r="F22" s="4">
        <v>1.8996400000000002</v>
      </c>
      <c r="G22" s="4">
        <v>0</v>
      </c>
      <c r="H22" s="4">
        <v>97.833910000000003</v>
      </c>
      <c r="I22" s="4">
        <v>1.9756800000000001</v>
      </c>
      <c r="J22" s="4">
        <v>1.0000000000000001e-05</v>
      </c>
      <c r="K22" s="4">
        <v>0.19041000000000002</v>
      </c>
      <c r="L22" s="4"/>
      <c r="M22" s="4"/>
      <c r="N22" s="4"/>
      <c r="O22" t="s">
        <v>506</v>
      </c>
      <c r="P22" t="s">
        <v>505</v>
      </c>
      <c r="Q22" s="4">
        <v>2017</v>
      </c>
      <c r="R22" t="s">
        <v>69</v>
      </c>
      <c r="S22" s="4">
        <v>97.709030000000013</v>
      </c>
      <c r="T22" s="4">
        <v>0.69545000000000001</v>
      </c>
      <c r="U22" s="4">
        <v>1.5068800000000002</v>
      </c>
      <c r="V22" s="4">
        <v>0.08864000000000001</v>
      </c>
      <c r="W22" s="4">
        <v>87.790970000000002</v>
      </c>
      <c r="X22" s="4">
        <v>1.7728700000000002</v>
      </c>
      <c r="Y22" s="4">
        <v>9.9191700000000012</v>
      </c>
      <c r="Z22" s="4">
        <v>0.51699000000000006</v>
      </c>
      <c r="AA22" s="4"/>
      <c r="AB22" s="4"/>
      <c r="AC22" s="4"/>
      <c r="AD22" t="s">
        <v>506</v>
      </c>
    </row>
    <row r="23" ht="29.4" x14ac:dyDescent="0.3">
      <c r="A23" t="s">
        <v>505</v>
      </c>
      <c r="B23" s="4">
        <v>2000</v>
      </c>
      <c r="C23" t="s">
        <v>70</v>
      </c>
      <c r="D23" s="4">
        <v>99.412200000000013</v>
      </c>
      <c r="E23" s="4">
        <v>0.42441000000000001</v>
      </c>
      <c r="F23" s="4">
        <v>0.16339000000000001</v>
      </c>
      <c r="G23" s="4">
        <v>0</v>
      </c>
      <c r="H23" s="4">
        <v>99.76776000000001</v>
      </c>
      <c r="I23" s="4">
        <v>0.15033000000000002</v>
      </c>
      <c r="J23" s="4">
        <v>0.081910000000000011</v>
      </c>
      <c r="K23" s="4">
        <v>0</v>
      </c>
      <c r="L23" s="4"/>
      <c r="M23" s="4"/>
      <c r="N23" s="4"/>
      <c r="O23" t="s">
        <v>506</v>
      </c>
      <c r="P23" t="s">
        <v>505</v>
      </c>
      <c r="Q23" s="4">
        <v>2017</v>
      </c>
      <c r="R23" t="s">
        <v>70</v>
      </c>
      <c r="S23" s="4">
        <v>99.574900000000014</v>
      </c>
      <c r="T23" s="4">
        <v>0.42510000000000003</v>
      </c>
      <c r="U23" s="4">
        <v>0</v>
      </c>
      <c r="V23" s="4">
        <v>0</v>
      </c>
      <c r="W23" s="4">
        <v>99.462340000000012</v>
      </c>
      <c r="X23" s="4">
        <v>0.14987</v>
      </c>
      <c r="Y23" s="4">
        <v>0.38779000000000002</v>
      </c>
      <c r="Z23" s="4">
        <v>0</v>
      </c>
      <c r="AA23" s="4"/>
      <c r="AB23" s="4">
        <v>0.32369911670684814</v>
      </c>
      <c r="AC23" s="4"/>
      <c r="AD23" t="s">
        <v>506</v>
      </c>
    </row>
    <row r="24" ht="29.4" x14ac:dyDescent="0.3">
      <c r="A24" t="s">
        <v>511</v>
      </c>
      <c r="B24" s="4">
        <v>2000</v>
      </c>
      <c r="C24" t="s">
        <v>69</v>
      </c>
      <c r="D24" s="4">
        <v>39.564300000000003</v>
      </c>
      <c r="E24" s="4">
        <v>4.1015900000000007</v>
      </c>
      <c r="F24" s="4">
        <v>12.18679</v>
      </c>
      <c r="G24" s="4">
        <v>44.147320000000001</v>
      </c>
      <c r="H24" s="4">
        <v>84.47945</v>
      </c>
      <c r="I24" s="4">
        <v>1.2139200000000001</v>
      </c>
      <c r="J24" s="4">
        <v>11.930670000000001</v>
      </c>
      <c r="K24" s="4">
        <v>2.3759600000000001</v>
      </c>
      <c r="L24" s="4"/>
      <c r="M24" s="4"/>
      <c r="N24" s="4"/>
      <c r="O24" t="s">
        <v>512</v>
      </c>
      <c r="P24" t="s">
        <v>511</v>
      </c>
      <c r="Q24" s="4">
        <v>2017</v>
      </c>
      <c r="R24" t="s">
        <v>69</v>
      </c>
      <c r="S24" s="4">
        <v>71.611060000000009</v>
      </c>
      <c r="T24" s="4">
        <v>7.4238400000000002</v>
      </c>
      <c r="U24" s="4">
        <v>2.9039100000000002</v>
      </c>
      <c r="V24" s="4">
        <v>18.06119</v>
      </c>
      <c r="W24" s="4">
        <v>97.265720000000002</v>
      </c>
      <c r="X24" s="4">
        <v>1.3976500000000001</v>
      </c>
      <c r="Y24" s="4">
        <v>1.3366300000000002</v>
      </c>
      <c r="Z24" s="4">
        <v>0</v>
      </c>
      <c r="AA24" s="4">
        <v>46.428096771240234</v>
      </c>
      <c r="AB24" s="4">
        <v>42.836391448974609</v>
      </c>
      <c r="AC24" s="4">
        <v>10.735511779785156</v>
      </c>
      <c r="AD24" t="s">
        <v>512</v>
      </c>
    </row>
    <row r="25" ht="29.4" x14ac:dyDescent="0.3">
      <c r="A25" t="s">
        <v>511</v>
      </c>
      <c r="B25" s="4">
        <v>2000</v>
      </c>
      <c r="C25" t="s">
        <v>70</v>
      </c>
      <c r="D25" s="4">
        <v>87.730790000000013</v>
      </c>
      <c r="E25" s="4">
        <v>1.6072400000000002</v>
      </c>
      <c r="F25" s="4">
        <v>1.2774100000000002</v>
      </c>
      <c r="G25" s="4">
        <v>9.3845600000000005</v>
      </c>
      <c r="H25" s="4">
        <v>93.915320000000008</v>
      </c>
      <c r="I25" s="4">
        <v>2.5669700000000004</v>
      </c>
      <c r="J25" s="4">
        <v>1.7776900000000002</v>
      </c>
      <c r="K25" s="4">
        <v>1.7400100000000001</v>
      </c>
      <c r="L25" s="4"/>
      <c r="M25" s="4"/>
      <c r="N25" s="4"/>
      <c r="O25" t="s">
        <v>512</v>
      </c>
      <c r="P25" t="s">
        <v>511</v>
      </c>
      <c r="Q25" s="4">
        <v>2017</v>
      </c>
      <c r="R25" t="s">
        <v>70</v>
      </c>
      <c r="S25" s="4">
        <v>95.553810000000013</v>
      </c>
      <c r="T25" s="4">
        <v>1.7505600000000001</v>
      </c>
      <c r="U25" s="4">
        <v>1.16673</v>
      </c>
      <c r="V25" s="4">
        <v>1.5289000000000001</v>
      </c>
      <c r="W25" s="4">
        <v>96.349800000000002</v>
      </c>
      <c r="X25" s="4">
        <v>2.6335100000000002</v>
      </c>
      <c r="Y25" s="4">
        <v>1.0166900000000001</v>
      </c>
      <c r="Z25" s="4">
        <v>0</v>
      </c>
      <c r="AA25" s="4">
        <v>87.286880493164063</v>
      </c>
      <c r="AB25" s="4">
        <v>11.081474304199219</v>
      </c>
      <c r="AC25" s="4">
        <v>1.6316483020782471</v>
      </c>
      <c r="AD25" t="s">
        <v>512</v>
      </c>
    </row>
    <row r="26" ht="29.4" x14ac:dyDescent="0.3">
      <c r="A26" t="s">
        <v>520</v>
      </c>
      <c r="B26" s="4">
        <v>2000</v>
      </c>
      <c r="C26" t="s">
        <v>69</v>
      </c>
      <c r="D26" s="4">
        <v>95.513580000000005</v>
      </c>
      <c r="E26" s="4">
        <v>1.4365000000000001</v>
      </c>
      <c r="F26" s="4">
        <v>2.9489500000000004</v>
      </c>
      <c r="G26" s="4">
        <v>0.10097</v>
      </c>
      <c r="H26" s="4">
        <v>55.149590000000003</v>
      </c>
      <c r="I26" s="4">
        <v>2.7617900000000004</v>
      </c>
      <c r="J26" s="4">
        <v>39.341710000000006</v>
      </c>
      <c r="K26" s="4">
        <v>2.7469100000000002</v>
      </c>
      <c r="L26" s="4"/>
      <c r="M26" s="4"/>
      <c r="N26" s="4"/>
      <c r="O26" t="s">
        <v>521</v>
      </c>
      <c r="P26" t="s">
        <v>520</v>
      </c>
      <c r="Q26" s="4">
        <v>2017</v>
      </c>
      <c r="R26" t="s">
        <v>69</v>
      </c>
      <c r="S26" s="4">
        <v>96.083550000000002</v>
      </c>
      <c r="T26" s="4">
        <v>1.4450700000000001</v>
      </c>
      <c r="U26" s="4">
        <v>2.00441</v>
      </c>
      <c r="V26" s="4">
        <v>0.46697000000000005</v>
      </c>
      <c r="W26" s="4">
        <v>92.32041000000001</v>
      </c>
      <c r="X26" s="4">
        <v>4.62324</v>
      </c>
      <c r="Y26" s="4">
        <v>3.0563500000000001</v>
      </c>
      <c r="Z26" s="4">
        <v>0</v>
      </c>
      <c r="AA26" s="4"/>
      <c r="AB26" s="4"/>
      <c r="AC26" s="4"/>
      <c r="AD26" t="s">
        <v>521</v>
      </c>
    </row>
    <row r="27" ht="29.4" x14ac:dyDescent="0.3">
      <c r="A27" t="s">
        <v>520</v>
      </c>
      <c r="B27" s="4">
        <v>2000</v>
      </c>
      <c r="C27" t="s">
        <v>70</v>
      </c>
      <c r="D27" s="4">
        <v>98.284570000000002</v>
      </c>
      <c r="E27" s="4">
        <v>0.53228000000000009</v>
      </c>
      <c r="F27" s="4">
        <v>0.94954000000000005</v>
      </c>
      <c r="G27" s="4">
        <v>0.23361000000000001</v>
      </c>
      <c r="H27" s="4">
        <v>98.879120000000015</v>
      </c>
      <c r="I27" s="4">
        <v>0.089690000000000006</v>
      </c>
      <c r="J27" s="4">
        <v>1.0245000000000002</v>
      </c>
      <c r="K27" s="4">
        <v>0.0066800000000000002</v>
      </c>
      <c r="L27" s="4"/>
      <c r="M27" s="4"/>
      <c r="N27" s="4"/>
      <c r="O27" t="s">
        <v>521</v>
      </c>
      <c r="P27" t="s">
        <v>520</v>
      </c>
      <c r="Q27" s="4">
        <v>2017</v>
      </c>
      <c r="R27" t="s">
        <v>70</v>
      </c>
      <c r="S27" s="4">
        <v>98.875950000000003</v>
      </c>
      <c r="T27" s="4">
        <v>0.53548000000000007</v>
      </c>
      <c r="U27" s="4">
        <v>0.54116000000000009</v>
      </c>
      <c r="V27" s="4">
        <v>0.047410000000000001</v>
      </c>
      <c r="W27" s="4">
        <v>99.70947000000001</v>
      </c>
      <c r="X27" s="4">
        <v>0.090440000000000006</v>
      </c>
      <c r="Y27" s="4">
        <v>0.19340000000000002</v>
      </c>
      <c r="Z27" s="4">
        <v>0.0066800000000000002</v>
      </c>
      <c r="AA27" s="4"/>
      <c r="AB27" s="4"/>
      <c r="AC27" s="4"/>
      <c r="AD27" t="s">
        <v>521</v>
      </c>
    </row>
    <row r="28" ht="29.4" x14ac:dyDescent="0.3">
      <c r="A28" t="s">
        <v>522</v>
      </c>
      <c r="B28" s="4">
        <v>2000</v>
      </c>
      <c r="C28" t="s">
        <v>69</v>
      </c>
      <c r="D28" s="4">
        <v>91.920380000000009</v>
      </c>
      <c r="E28" s="4">
        <v>0.28627000000000002</v>
      </c>
      <c r="F28" s="4">
        <v>1.3013000000000001</v>
      </c>
      <c r="G28" s="4">
        <v>6.4920500000000008</v>
      </c>
      <c r="H28" s="4">
        <v>95.80474000000001</v>
      </c>
      <c r="I28" s="4">
        <v>1.56515</v>
      </c>
      <c r="J28" s="4">
        <v>2.1963400000000002</v>
      </c>
      <c r="K28" s="4">
        <v>0.43378000000000005</v>
      </c>
      <c r="L28" s="4"/>
      <c r="M28" s="4"/>
      <c r="N28" s="4"/>
      <c r="O28" t="s">
        <v>523</v>
      </c>
      <c r="P28" t="s">
        <v>522</v>
      </c>
      <c r="Q28" s="4">
        <v>2017</v>
      </c>
      <c r="R28" t="s">
        <v>69</v>
      </c>
      <c r="S28" s="4">
        <v>98.742990000000006</v>
      </c>
      <c r="T28" s="4">
        <v>0.30752000000000002</v>
      </c>
      <c r="U28" s="4">
        <v>0.028320000000000001</v>
      </c>
      <c r="V28" s="4">
        <v>0.92117000000000004</v>
      </c>
      <c r="W28" s="4">
        <v>98.203590000000005</v>
      </c>
      <c r="X28" s="4">
        <v>1.6043400000000001</v>
      </c>
      <c r="Y28" s="4">
        <v>1.0000000000000001e-05</v>
      </c>
      <c r="Z28" s="4">
        <v>0.19206000000000001</v>
      </c>
      <c r="AA28" s="4">
        <v>97.738212585449219</v>
      </c>
      <c r="AB28" s="4">
        <v>1.2028284072875977</v>
      </c>
      <c r="AC28" s="4">
        <v>1.0589619874954224</v>
      </c>
      <c r="AD28" t="s">
        <v>523</v>
      </c>
    </row>
    <row r="29" ht="29.4" x14ac:dyDescent="0.3">
      <c r="A29" t="s">
        <v>522</v>
      </c>
      <c r="B29" s="4">
        <v>2000</v>
      </c>
      <c r="C29" t="s">
        <v>70</v>
      </c>
      <c r="D29" s="4">
        <v>100.00000000000001</v>
      </c>
      <c r="E29" s="4">
        <v>0</v>
      </c>
      <c r="F29" s="4">
        <v>0</v>
      </c>
      <c r="G29" s="4">
        <v>0</v>
      </c>
      <c r="H29" s="4">
        <v>96.192250000000001</v>
      </c>
      <c r="I29" s="4">
        <v>3.6060000000000003</v>
      </c>
      <c r="J29" s="4">
        <v>0.17750000000000002</v>
      </c>
      <c r="K29" s="4">
        <v>0.024240000000000001</v>
      </c>
      <c r="L29" s="4"/>
      <c r="M29" s="4"/>
      <c r="N29" s="4"/>
      <c r="O29" t="s">
        <v>523</v>
      </c>
      <c r="P29" t="s">
        <v>522</v>
      </c>
      <c r="Q29" s="4">
        <v>2017</v>
      </c>
      <c r="R29" t="s">
        <v>70</v>
      </c>
      <c r="S29" s="4">
        <v>100.00000000000001</v>
      </c>
      <c r="T29" s="4">
        <v>0</v>
      </c>
      <c r="U29" s="4">
        <v>0</v>
      </c>
      <c r="V29" s="4">
        <v>0</v>
      </c>
      <c r="W29" s="4">
        <v>96.386710000000008</v>
      </c>
      <c r="X29" s="4">
        <v>3.6132900000000001</v>
      </c>
      <c r="Y29" s="4">
        <v>0</v>
      </c>
      <c r="Z29" s="4">
        <v>0</v>
      </c>
      <c r="AA29" s="4">
        <v>99.918464660644531</v>
      </c>
      <c r="AB29" s="4">
        <v>0</v>
      </c>
      <c r="AC29" s="4">
        <v>0.081532582640647888</v>
      </c>
      <c r="AD29" t="s">
        <v>523</v>
      </c>
    </row>
    <row r="30" ht="29.4" x14ac:dyDescent="0.3">
      <c r="A30" t="s">
        <v>525</v>
      </c>
      <c r="B30" s="4">
        <v>2000</v>
      </c>
      <c r="C30" t="s">
        <v>69</v>
      </c>
      <c r="D30" s="4">
        <v>93.198020000000014</v>
      </c>
      <c r="E30" s="4">
        <v>0.52811000000000008</v>
      </c>
      <c r="F30" s="4">
        <v>6.1028800000000007</v>
      </c>
      <c r="G30" s="4">
        <v>0.17100000000000001</v>
      </c>
      <c r="H30" s="4">
        <v>86.955980000000011</v>
      </c>
      <c r="I30" s="4">
        <v>2.7524100000000002</v>
      </c>
      <c r="J30" s="4">
        <v>9.7790300000000006</v>
      </c>
      <c r="K30" s="4">
        <v>0.51258999999999999</v>
      </c>
      <c r="L30" s="4"/>
      <c r="M30" s="4"/>
      <c r="N30" s="4"/>
      <c r="O30" t="s">
        <v>526</v>
      </c>
      <c r="P30" t="s">
        <v>525</v>
      </c>
      <c r="Q30" s="4">
        <v>2017</v>
      </c>
      <c r="R30" t="s">
        <v>69</v>
      </c>
      <c r="S30" s="4">
        <v>99.436540000000008</v>
      </c>
      <c r="T30" s="4">
        <v>0.56346000000000007</v>
      </c>
      <c r="U30" s="4">
        <v>0</v>
      </c>
      <c r="V30" s="4">
        <v>0</v>
      </c>
      <c r="W30" s="4">
        <v>95.645960000000002</v>
      </c>
      <c r="X30" s="4">
        <v>3.0274700000000001</v>
      </c>
      <c r="Y30" s="4">
        <v>1.32657</v>
      </c>
      <c r="Z30" s="4">
        <v>0</v>
      </c>
      <c r="AA30" s="4"/>
      <c r="AB30" s="4"/>
      <c r="AC30" s="4"/>
      <c r="AD30" t="s">
        <v>526</v>
      </c>
    </row>
    <row r="31" ht="29.4" x14ac:dyDescent="0.3">
      <c r="A31" t="s">
        <v>525</v>
      </c>
      <c r="B31" s="4">
        <v>2000</v>
      </c>
      <c r="C31" t="s">
        <v>70</v>
      </c>
      <c r="D31" s="4">
        <v>95.960110000000014</v>
      </c>
      <c r="E31" s="4">
        <v>0.98045000000000004</v>
      </c>
      <c r="F31" s="4">
        <v>3.0594300000000003</v>
      </c>
      <c r="G31" s="4">
        <v>0</v>
      </c>
      <c r="H31" s="4">
        <v>97.766490000000005</v>
      </c>
      <c r="I31" s="4">
        <v>0.75634000000000001</v>
      </c>
      <c r="J31" s="4">
        <v>1.23821</v>
      </c>
      <c r="K31" s="4">
        <v>0.23897000000000002</v>
      </c>
      <c r="L31" s="4"/>
      <c r="M31" s="4"/>
      <c r="N31" s="4"/>
      <c r="O31" t="s">
        <v>526</v>
      </c>
      <c r="P31" t="s">
        <v>525</v>
      </c>
      <c r="Q31" s="4">
        <v>2017</v>
      </c>
      <c r="R31" t="s">
        <v>70</v>
      </c>
      <c r="S31" s="4">
        <v>98.988610000000008</v>
      </c>
      <c r="T31" s="4">
        <v>1.01139</v>
      </c>
      <c r="U31" s="4">
        <v>0</v>
      </c>
      <c r="V31" s="4">
        <v>0</v>
      </c>
      <c r="W31" s="4">
        <v>99.232320000000001</v>
      </c>
      <c r="X31" s="4">
        <v>0.76768000000000003</v>
      </c>
      <c r="Y31" s="4">
        <v>0</v>
      </c>
      <c r="Z31" s="4">
        <v>0</v>
      </c>
      <c r="AA31" s="4"/>
      <c r="AB31" s="4"/>
      <c r="AC31" s="4"/>
      <c r="AD31" t="s">
        <v>526</v>
      </c>
    </row>
    <row r="32" ht="29.4" x14ac:dyDescent="0.3">
      <c r="A32" t="s">
        <v>708</v>
      </c>
      <c r="B32" s="4"/>
      <c r="C32" t="s">
        <v>708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t="s">
        <v>708</v>
      </c>
      <c r="P32" t="s">
        <v>708</v>
      </c>
      <c r="Q32" s="4"/>
      <c r="R32" t="s">
        <v>708</v>
      </c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t="s">
        <v>708</v>
      </c>
    </row>
    <row r="33" ht="29.4" x14ac:dyDescent="0.3">
      <c r="A33" t="s">
        <v>708</v>
      </c>
      <c r="B33" s="4"/>
      <c r="C33" t="s">
        <v>708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t="s">
        <v>708</v>
      </c>
      <c r="P33" t="s">
        <v>708</v>
      </c>
      <c r="Q33" s="4"/>
      <c r="R33" t="s">
        <v>708</v>
      </c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t="s">
        <v>708</v>
      </c>
    </row>
    <row r="34" ht="29.4" x14ac:dyDescent="0.3">
      <c r="A34" t="s">
        <v>708</v>
      </c>
      <c r="B34" s="4"/>
      <c r="C34" t="s">
        <v>708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t="s">
        <v>708</v>
      </c>
      <c r="P34" t="s">
        <v>708</v>
      </c>
      <c r="Q34" s="4"/>
      <c r="R34" t="s">
        <v>708</v>
      </c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t="s">
        <v>708</v>
      </c>
    </row>
    <row r="35" ht="29.4" x14ac:dyDescent="0.3">
      <c r="A35" t="s">
        <v>708</v>
      </c>
      <c r="B35" s="4"/>
      <c r="C35" t="s">
        <v>708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t="s">
        <v>708</v>
      </c>
      <c r="P35" t="s">
        <v>708</v>
      </c>
      <c r="Q35" s="4"/>
      <c r="R35" t="s">
        <v>708</v>
      </c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t="s">
        <v>708</v>
      </c>
    </row>
    <row r="36" ht="29.4" x14ac:dyDescent="0.3">
      <c r="A36" t="s">
        <v>708</v>
      </c>
      <c r="B36" s="4"/>
      <c r="C36" t="s">
        <v>708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t="s">
        <v>708</v>
      </c>
      <c r="P36" t="s">
        <v>708</v>
      </c>
      <c r="Q36" s="4"/>
      <c r="R36" t="s">
        <v>708</v>
      </c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t="s">
        <v>708</v>
      </c>
    </row>
    <row r="37" ht="29.4" x14ac:dyDescent="0.3">
      <c r="A37" t="s">
        <v>708</v>
      </c>
      <c r="B37" s="4"/>
      <c r="C37" t="s">
        <v>708</v>
      </c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t="s">
        <v>708</v>
      </c>
      <c r="P37" t="s">
        <v>708</v>
      </c>
      <c r="Q37" s="4"/>
      <c r="R37" t="s">
        <v>708</v>
      </c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t="s">
        <v>708</v>
      </c>
    </row>
    <row r="38" ht="29.4" x14ac:dyDescent="0.3">
      <c r="A38" t="s">
        <v>708</v>
      </c>
      <c r="B38" s="4"/>
      <c r="C38" t="s">
        <v>708</v>
      </c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t="s">
        <v>708</v>
      </c>
      <c r="P38" t="s">
        <v>708</v>
      </c>
      <c r="Q38" s="4"/>
      <c r="R38" t="s">
        <v>708</v>
      </c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t="s">
        <v>708</v>
      </c>
    </row>
    <row r="39" ht="29.4" x14ac:dyDescent="0.3">
      <c r="A39" t="s">
        <v>708</v>
      </c>
      <c r="B39" s="4"/>
      <c r="C39" t="s">
        <v>708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t="s">
        <v>708</v>
      </c>
      <c r="P39" t="s">
        <v>708</v>
      </c>
      <c r="Q39" s="4"/>
      <c r="R39" t="s">
        <v>708</v>
      </c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t="s">
        <v>708</v>
      </c>
    </row>
    <row r="40" ht="29.4" x14ac:dyDescent="0.3">
      <c r="A40" t="s">
        <v>708</v>
      </c>
      <c r="B40" s="4"/>
      <c r="C40" t="s">
        <v>708</v>
      </c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t="s">
        <v>708</v>
      </c>
      <c r="P40" t="s">
        <v>708</v>
      </c>
      <c r="Q40" s="4"/>
      <c r="R40" t="s">
        <v>708</v>
      </c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t="s">
        <v>708</v>
      </c>
    </row>
    <row r="41" ht="29.4" x14ac:dyDescent="0.3">
      <c r="A41" t="s">
        <v>708</v>
      </c>
      <c r="B41" s="4"/>
      <c r="C41" t="s">
        <v>708</v>
      </c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t="s">
        <v>708</v>
      </c>
      <c r="P41" t="s">
        <v>708</v>
      </c>
      <c r="Q41" s="4"/>
      <c r="R41" t="s">
        <v>708</v>
      </c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t="s">
        <v>708</v>
      </c>
    </row>
    <row r="42" ht="29.4" x14ac:dyDescent="0.3">
      <c r="A42" t="s">
        <v>708</v>
      </c>
      <c r="B42" s="4"/>
      <c r="C42" t="s">
        <v>708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t="s">
        <v>708</v>
      </c>
      <c r="P42" t="s">
        <v>708</v>
      </c>
      <c r="Q42" s="4"/>
      <c r="R42" t="s">
        <v>708</v>
      </c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t="s">
        <v>708</v>
      </c>
    </row>
    <row r="43" ht="29.4" x14ac:dyDescent="0.3">
      <c r="A43" t="s">
        <v>708</v>
      </c>
      <c r="B43" s="4"/>
      <c r="C43" t="s">
        <v>708</v>
      </c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t="s">
        <v>708</v>
      </c>
      <c r="P43" t="s">
        <v>708</v>
      </c>
      <c r="Q43" s="4"/>
      <c r="R43" t="s">
        <v>708</v>
      </c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t="s">
        <v>708</v>
      </c>
    </row>
    <row r="44" ht="29.4" x14ac:dyDescent="0.3">
      <c r="A44" t="s">
        <v>708</v>
      </c>
      <c r="B44" s="4"/>
      <c r="C44" t="s">
        <v>708</v>
      </c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t="s">
        <v>708</v>
      </c>
      <c r="P44" t="s">
        <v>708</v>
      </c>
      <c r="Q44" s="4"/>
      <c r="R44" t="s">
        <v>708</v>
      </c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t="s">
        <v>708</v>
      </c>
    </row>
    <row r="45" ht="29.4" x14ac:dyDescent="0.3">
      <c r="A45" t="s">
        <v>708</v>
      </c>
      <c r="B45" s="4"/>
      <c r="C45" t="s">
        <v>708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t="s">
        <v>708</v>
      </c>
      <c r="P45" t="s">
        <v>708</v>
      </c>
      <c r="Q45" s="4"/>
      <c r="R45" t="s">
        <v>708</v>
      </c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t="s">
        <v>708</v>
      </c>
    </row>
    <row r="46" ht="29.4" x14ac:dyDescent="0.3">
      <c r="A46" t="s">
        <v>708</v>
      </c>
      <c r="B46" s="4"/>
      <c r="C46" t="s">
        <v>708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t="s">
        <v>708</v>
      </c>
      <c r="P46" t="s">
        <v>708</v>
      </c>
      <c r="Q46" s="4"/>
      <c r="R46" t="s">
        <v>708</v>
      </c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t="s">
        <v>708</v>
      </c>
    </row>
    <row r="47" ht="29.4" x14ac:dyDescent="0.3">
      <c r="A47" t="s">
        <v>708</v>
      </c>
      <c r="B47" s="4"/>
      <c r="C47" t="s">
        <v>708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t="s">
        <v>708</v>
      </c>
      <c r="P47" t="s">
        <v>708</v>
      </c>
      <c r="Q47" s="4"/>
      <c r="R47" t="s">
        <v>708</v>
      </c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t="s">
        <v>708</v>
      </c>
    </row>
    <row r="48" ht="29.4" x14ac:dyDescent="0.3">
      <c r="A48" t="s">
        <v>708</v>
      </c>
      <c r="B48" s="4"/>
      <c r="C48" t="s">
        <v>708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t="s">
        <v>708</v>
      </c>
      <c r="P48" t="s">
        <v>708</v>
      </c>
      <c r="Q48" s="4"/>
      <c r="R48" t="s">
        <v>708</v>
      </c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t="s">
        <v>708</v>
      </c>
    </row>
    <row r="49" ht="29.4" x14ac:dyDescent="0.3">
      <c r="A49" t="s">
        <v>708</v>
      </c>
      <c r="B49" s="4"/>
      <c r="C49" t="s">
        <v>708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t="s">
        <v>708</v>
      </c>
      <c r="P49" t="s">
        <v>708</v>
      </c>
      <c r="Q49" s="4"/>
      <c r="R49" t="s">
        <v>708</v>
      </c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t="s">
        <v>708</v>
      </c>
    </row>
    <row r="50" ht="29.4" x14ac:dyDescent="0.3">
      <c r="A50" t="s">
        <v>708</v>
      </c>
      <c r="B50" s="4"/>
      <c r="C50" t="s">
        <v>708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t="s">
        <v>708</v>
      </c>
      <c r="P50" t="s">
        <v>708</v>
      </c>
      <c r="Q50" s="4"/>
      <c r="R50" t="s">
        <v>708</v>
      </c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t="s">
        <v>708</v>
      </c>
    </row>
    <row r="51" ht="29.4" x14ac:dyDescent="0.3">
      <c r="A51" t="s">
        <v>708</v>
      </c>
      <c r="B51" s="4"/>
      <c r="C51" t="s">
        <v>708</v>
      </c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t="s">
        <v>708</v>
      </c>
      <c r="P51" t="s">
        <v>708</v>
      </c>
      <c r="Q51" s="4"/>
      <c r="R51" t="s">
        <v>708</v>
      </c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t="s">
        <v>708</v>
      </c>
    </row>
    <row r="52" ht="29.4" x14ac:dyDescent="0.3">
      <c r="A52" t="s">
        <v>708</v>
      </c>
      <c r="B52" s="4"/>
      <c r="C52" t="s">
        <v>708</v>
      </c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t="s">
        <v>708</v>
      </c>
      <c r="P52" t="s">
        <v>708</v>
      </c>
      <c r="Q52" s="4"/>
      <c r="R52" t="s">
        <v>708</v>
      </c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t="s">
        <v>708</v>
      </c>
    </row>
    <row r="53" ht="29.4" x14ac:dyDescent="0.3">
      <c r="A53" t="s">
        <v>708</v>
      </c>
      <c r="B53" s="4"/>
      <c r="C53" t="s">
        <v>708</v>
      </c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t="s">
        <v>708</v>
      </c>
      <c r="P53" t="s">
        <v>708</v>
      </c>
      <c r="Q53" s="4"/>
      <c r="R53" t="s">
        <v>708</v>
      </c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t="s">
        <v>708</v>
      </c>
    </row>
    <row r="54" ht="29.4" x14ac:dyDescent="0.3">
      <c r="A54" t="s">
        <v>708</v>
      </c>
      <c r="B54" s="4"/>
      <c r="C54" t="s">
        <v>708</v>
      </c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t="s">
        <v>708</v>
      </c>
      <c r="P54" t="s">
        <v>708</v>
      </c>
      <c r="Q54" s="4"/>
      <c r="R54" t="s">
        <v>708</v>
      </c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t="s">
        <v>708</v>
      </c>
    </row>
    <row r="55" ht="29.4" x14ac:dyDescent="0.3">
      <c r="A55" t="s">
        <v>708</v>
      </c>
      <c r="B55" s="4"/>
      <c r="C55" t="s">
        <v>708</v>
      </c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t="s">
        <v>708</v>
      </c>
      <c r="P55" t="s">
        <v>708</v>
      </c>
      <c r="Q55" s="4"/>
      <c r="R55" t="s">
        <v>708</v>
      </c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t="s">
        <v>708</v>
      </c>
    </row>
    <row r="56" ht="29.4" x14ac:dyDescent="0.3">
      <c r="A56" t="s">
        <v>708</v>
      </c>
      <c r="B56" s="4"/>
      <c r="C56" t="s">
        <v>708</v>
      </c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t="s">
        <v>708</v>
      </c>
      <c r="P56" t="s">
        <v>708</v>
      </c>
      <c r="Q56" s="4"/>
      <c r="R56" t="s">
        <v>708</v>
      </c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t="s">
        <v>708</v>
      </c>
    </row>
    <row r="57" ht="29.4" x14ac:dyDescent="0.3">
      <c r="A57" t="s">
        <v>708</v>
      </c>
      <c r="B57" s="4"/>
      <c r="C57" t="s">
        <v>708</v>
      </c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t="s">
        <v>708</v>
      </c>
      <c r="P57" t="s">
        <v>708</v>
      </c>
      <c r="Q57" s="4"/>
      <c r="R57" t="s">
        <v>708</v>
      </c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t="s">
        <v>708</v>
      </c>
    </row>
    <row r="58" ht="29.4" x14ac:dyDescent="0.3">
      <c r="A58" t="s">
        <v>708</v>
      </c>
      <c r="B58" s="4"/>
      <c r="C58" t="s">
        <v>708</v>
      </c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t="s">
        <v>708</v>
      </c>
      <c r="P58" t="s">
        <v>708</v>
      </c>
      <c r="Q58" s="4"/>
      <c r="R58" t="s">
        <v>708</v>
      </c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t="s">
        <v>708</v>
      </c>
    </row>
    <row r="59" ht="29.4" x14ac:dyDescent="0.3">
      <c r="A59" t="s">
        <v>708</v>
      </c>
      <c r="B59" s="4"/>
      <c r="C59" t="s">
        <v>708</v>
      </c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t="s">
        <v>708</v>
      </c>
      <c r="P59" t="s">
        <v>708</v>
      </c>
      <c r="Q59" s="4"/>
      <c r="R59" t="s">
        <v>708</v>
      </c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t="s">
        <v>708</v>
      </c>
    </row>
    <row r="60" ht="29.4" x14ac:dyDescent="0.3">
      <c r="A60" t="s">
        <v>708</v>
      </c>
      <c r="B60" s="4"/>
      <c r="C60" t="s">
        <v>708</v>
      </c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t="s">
        <v>708</v>
      </c>
      <c r="P60" t="s">
        <v>708</v>
      </c>
      <c r="Q60" s="4"/>
      <c r="R60" t="s">
        <v>708</v>
      </c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t="s">
        <v>708</v>
      </c>
    </row>
    <row r="61" ht="29.4" x14ac:dyDescent="0.3">
      <c r="A61" t="s">
        <v>708</v>
      </c>
      <c r="B61" s="4"/>
      <c r="C61" t="s">
        <v>708</v>
      </c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t="s">
        <v>708</v>
      </c>
      <c r="P61" t="s">
        <v>708</v>
      </c>
      <c r="Q61" s="4"/>
      <c r="R61" t="s">
        <v>708</v>
      </c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t="s">
        <v>708</v>
      </c>
    </row>
    <row r="62" ht="29.4" x14ac:dyDescent="0.3">
      <c r="A62" t="s">
        <v>708</v>
      </c>
      <c r="B62" s="4"/>
      <c r="C62" t="s">
        <v>708</v>
      </c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t="s">
        <v>708</v>
      </c>
      <c r="P62" t="s">
        <v>708</v>
      </c>
      <c r="Q62" s="4"/>
      <c r="R62" t="s">
        <v>708</v>
      </c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t="s">
        <v>708</v>
      </c>
    </row>
    <row r="63" ht="29.4" x14ac:dyDescent="0.3">
      <c r="A63" t="s">
        <v>708</v>
      </c>
      <c r="B63" s="4"/>
      <c r="C63" t="s">
        <v>708</v>
      </c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t="s">
        <v>708</v>
      </c>
      <c r="P63" t="s">
        <v>708</v>
      </c>
      <c r="Q63" s="4"/>
      <c r="R63" t="s">
        <v>708</v>
      </c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t="s">
        <v>708</v>
      </c>
    </row>
    <row r="64" ht="29.4" x14ac:dyDescent="0.3">
      <c r="A64" t="s">
        <v>708</v>
      </c>
      <c r="B64" s="4"/>
      <c r="C64" t="s">
        <v>708</v>
      </c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t="s">
        <v>708</v>
      </c>
      <c r="P64" t="s">
        <v>708</v>
      </c>
      <c r="Q64" s="4"/>
      <c r="R64" t="s">
        <v>708</v>
      </c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t="s">
        <v>708</v>
      </c>
    </row>
    <row r="65" ht="29.4" x14ac:dyDescent="0.3">
      <c r="A65" t="s">
        <v>708</v>
      </c>
      <c r="B65" s="4"/>
      <c r="C65" t="s">
        <v>708</v>
      </c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t="s">
        <v>708</v>
      </c>
      <c r="P65" t="s">
        <v>708</v>
      </c>
      <c r="Q65" s="4"/>
      <c r="R65" t="s">
        <v>708</v>
      </c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t="s">
        <v>708</v>
      </c>
    </row>
    <row r="66" ht="29.4" x14ac:dyDescent="0.3">
      <c r="A66" t="s">
        <v>708</v>
      </c>
      <c r="B66" s="4"/>
      <c r="C66" t="s">
        <v>708</v>
      </c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t="s">
        <v>708</v>
      </c>
      <c r="P66" t="s">
        <v>708</v>
      </c>
      <c r="Q66" s="4"/>
      <c r="R66" t="s">
        <v>708</v>
      </c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t="s">
        <v>708</v>
      </c>
    </row>
    <row r="67" ht="29.4" x14ac:dyDescent="0.3">
      <c r="A67" t="s">
        <v>708</v>
      </c>
      <c r="B67" s="4"/>
      <c r="C67" t="s">
        <v>708</v>
      </c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t="s">
        <v>708</v>
      </c>
      <c r="P67" t="s">
        <v>708</v>
      </c>
      <c r="Q67" s="4"/>
      <c r="R67" t="s">
        <v>708</v>
      </c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t="s">
        <v>708</v>
      </c>
    </row>
    <row r="68" ht="29.4" x14ac:dyDescent="0.3">
      <c r="A68" t="s">
        <v>708</v>
      </c>
      <c r="B68" s="4"/>
      <c r="C68" t="s">
        <v>708</v>
      </c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t="s">
        <v>708</v>
      </c>
      <c r="P68" t="s">
        <v>708</v>
      </c>
      <c r="Q68" s="4"/>
      <c r="R68" t="s">
        <v>708</v>
      </c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t="s">
        <v>708</v>
      </c>
    </row>
    <row r="69" ht="29.4" x14ac:dyDescent="0.3">
      <c r="A69" t="s">
        <v>708</v>
      </c>
      <c r="B69" s="4"/>
      <c r="C69" t="s">
        <v>708</v>
      </c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t="s">
        <v>708</v>
      </c>
      <c r="P69" t="s">
        <v>708</v>
      </c>
      <c r="Q69" s="4"/>
      <c r="R69" t="s">
        <v>708</v>
      </c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t="s">
        <v>708</v>
      </c>
    </row>
    <row r="70" ht="29.4" x14ac:dyDescent="0.3">
      <c r="A70" t="s">
        <v>708</v>
      </c>
      <c r="B70" s="4"/>
      <c r="C70" t="s">
        <v>708</v>
      </c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t="s">
        <v>708</v>
      </c>
      <c r="P70" t="s">
        <v>708</v>
      </c>
      <c r="Q70" s="4"/>
      <c r="R70" t="s">
        <v>708</v>
      </c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t="s">
        <v>708</v>
      </c>
    </row>
    <row r="71" ht="29.4" x14ac:dyDescent="0.3">
      <c r="A71" t="s">
        <v>708</v>
      </c>
      <c r="B71" s="4"/>
      <c r="C71" t="s">
        <v>708</v>
      </c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t="s">
        <v>708</v>
      </c>
      <c r="P71" t="s">
        <v>708</v>
      </c>
      <c r="Q71" s="4"/>
      <c r="R71" t="s">
        <v>708</v>
      </c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t="s">
        <v>708</v>
      </c>
    </row>
    <row r="72" ht="29.4" x14ac:dyDescent="0.3">
      <c r="A72" t="s">
        <v>708</v>
      </c>
      <c r="B72" s="4"/>
      <c r="C72" t="s">
        <v>708</v>
      </c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t="s">
        <v>708</v>
      </c>
      <c r="P72" t="s">
        <v>708</v>
      </c>
      <c r="Q72" s="4"/>
      <c r="R72" t="s">
        <v>708</v>
      </c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t="s">
        <v>708</v>
      </c>
    </row>
    <row r="73" ht="29.4" x14ac:dyDescent="0.3">
      <c r="A73" t="s">
        <v>708</v>
      </c>
      <c r="B73" s="4"/>
      <c r="C73" t="s">
        <v>708</v>
      </c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t="s">
        <v>708</v>
      </c>
      <c r="P73" t="s">
        <v>708</v>
      </c>
      <c r="Q73" s="4"/>
      <c r="R73" t="s">
        <v>708</v>
      </c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t="s">
        <v>708</v>
      </c>
    </row>
    <row r="74" ht="29.4" x14ac:dyDescent="0.3">
      <c r="A74" t="s">
        <v>708</v>
      </c>
      <c r="B74" s="4"/>
      <c r="C74" t="s">
        <v>708</v>
      </c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t="s">
        <v>708</v>
      </c>
      <c r="P74" t="s">
        <v>708</v>
      </c>
      <c r="Q74" s="4"/>
      <c r="R74" t="s">
        <v>708</v>
      </c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t="s">
        <v>708</v>
      </c>
    </row>
    <row r="75" ht="29.4" x14ac:dyDescent="0.3">
      <c r="A75" t="s">
        <v>708</v>
      </c>
      <c r="B75" s="4"/>
      <c r="C75" t="s">
        <v>708</v>
      </c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t="s">
        <v>708</v>
      </c>
      <c r="P75" t="s">
        <v>708</v>
      </c>
      <c r="Q75" s="4"/>
      <c r="R75" t="s">
        <v>708</v>
      </c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t="s">
        <v>708</v>
      </c>
    </row>
    <row r="76" ht="29.4" x14ac:dyDescent="0.3">
      <c r="A76" t="s">
        <v>708</v>
      </c>
      <c r="B76" s="4"/>
      <c r="C76" t="s">
        <v>708</v>
      </c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t="s">
        <v>708</v>
      </c>
      <c r="P76" t="s">
        <v>708</v>
      </c>
      <c r="Q76" s="4"/>
      <c r="R76" t="s">
        <v>708</v>
      </c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t="s">
        <v>708</v>
      </c>
    </row>
    <row r="77" ht="29.4" x14ac:dyDescent="0.3">
      <c r="A77" t="s">
        <v>708</v>
      </c>
      <c r="B77" s="4"/>
      <c r="C77" t="s">
        <v>708</v>
      </c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t="s">
        <v>708</v>
      </c>
      <c r="P77" t="s">
        <v>708</v>
      </c>
      <c r="Q77" s="4"/>
      <c r="R77" t="s">
        <v>708</v>
      </c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t="s">
        <v>708</v>
      </c>
    </row>
    <row r="78" ht="29.4" x14ac:dyDescent="0.3">
      <c r="A78" t="s">
        <v>708</v>
      </c>
      <c r="B78" s="4"/>
      <c r="C78" t="s">
        <v>708</v>
      </c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t="s">
        <v>708</v>
      </c>
      <c r="P78" t="s">
        <v>708</v>
      </c>
      <c r="Q78" s="4"/>
      <c r="R78" t="s">
        <v>708</v>
      </c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t="s">
        <v>708</v>
      </c>
    </row>
    <row r="79" ht="29.4" x14ac:dyDescent="0.3">
      <c r="A79" t="s">
        <v>708</v>
      </c>
      <c r="B79" s="4"/>
      <c r="C79" t="s">
        <v>708</v>
      </c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t="s">
        <v>708</v>
      </c>
      <c r="P79" t="s">
        <v>708</v>
      </c>
      <c r="Q79" s="4"/>
      <c r="R79" t="s">
        <v>708</v>
      </c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t="s">
        <v>708</v>
      </c>
    </row>
    <row r="80" ht="29.4" x14ac:dyDescent="0.3">
      <c r="A80" t="s">
        <v>708</v>
      </c>
      <c r="B80" s="4"/>
      <c r="C80" t="s">
        <v>708</v>
      </c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t="s">
        <v>708</v>
      </c>
      <c r="P80" t="s">
        <v>708</v>
      </c>
      <c r="Q80" s="4"/>
      <c r="R80" t="s">
        <v>708</v>
      </c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t="s">
        <v>708</v>
      </c>
    </row>
    <row r="81" ht="29.4" x14ac:dyDescent="0.3">
      <c r="A81" t="s">
        <v>708</v>
      </c>
      <c r="B81" s="4"/>
      <c r="C81" t="s">
        <v>708</v>
      </c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t="s">
        <v>708</v>
      </c>
      <c r="P81" t="s">
        <v>708</v>
      </c>
      <c r="Q81" s="4"/>
      <c r="R81" t="s">
        <v>708</v>
      </c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t="s">
        <v>708</v>
      </c>
    </row>
    <row r="82" ht="29.4" x14ac:dyDescent="0.3">
      <c r="A82" t="s">
        <v>708</v>
      </c>
      <c r="B82" s="4"/>
      <c r="C82" t="s">
        <v>708</v>
      </c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t="s">
        <v>708</v>
      </c>
      <c r="P82" t="s">
        <v>708</v>
      </c>
      <c r="Q82" s="4"/>
      <c r="R82" t="s">
        <v>708</v>
      </c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t="s">
        <v>708</v>
      </c>
    </row>
    <row r="83" ht="29.4" x14ac:dyDescent="0.3">
      <c r="A83" t="s">
        <v>708</v>
      </c>
      <c r="B83" s="4"/>
      <c r="C83" t="s">
        <v>708</v>
      </c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t="s">
        <v>708</v>
      </c>
      <c r="P83" t="s">
        <v>708</v>
      </c>
      <c r="Q83" s="4"/>
      <c r="R83" t="s">
        <v>708</v>
      </c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t="s">
        <v>708</v>
      </c>
    </row>
    <row r="84" ht="29.4" x14ac:dyDescent="0.3">
      <c r="A84" t="s">
        <v>708</v>
      </c>
      <c r="B84" s="4"/>
      <c r="C84" t="s">
        <v>708</v>
      </c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t="s">
        <v>708</v>
      </c>
      <c r="P84" t="s">
        <v>708</v>
      </c>
      <c r="Q84" s="4"/>
      <c r="R84" t="s">
        <v>708</v>
      </c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t="s">
        <v>708</v>
      </c>
    </row>
    <row r="85" ht="29.4" x14ac:dyDescent="0.3">
      <c r="A85" t="s">
        <v>708</v>
      </c>
      <c r="B85" s="4"/>
      <c r="C85" t="s">
        <v>708</v>
      </c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t="s">
        <v>708</v>
      </c>
      <c r="P85" t="s">
        <v>708</v>
      </c>
      <c r="Q85" s="4"/>
      <c r="R85" t="s">
        <v>708</v>
      </c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t="s">
        <v>708</v>
      </c>
    </row>
    <row r="86" ht="29.4" x14ac:dyDescent="0.3">
      <c r="A86" t="s">
        <v>708</v>
      </c>
      <c r="B86" s="4"/>
      <c r="C86" t="s">
        <v>708</v>
      </c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t="s">
        <v>708</v>
      </c>
      <c r="P86" t="s">
        <v>708</v>
      </c>
      <c r="Q86" s="4"/>
      <c r="R86" t="s">
        <v>708</v>
      </c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t="s">
        <v>708</v>
      </c>
    </row>
    <row r="87" ht="29.4" x14ac:dyDescent="0.3">
      <c r="A87" t="s">
        <v>708</v>
      </c>
      <c r="B87" s="4"/>
      <c r="C87" t="s">
        <v>708</v>
      </c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t="s">
        <v>708</v>
      </c>
      <c r="P87" t="s">
        <v>708</v>
      </c>
      <c r="Q87" s="4"/>
      <c r="R87" t="s">
        <v>708</v>
      </c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t="s">
        <v>708</v>
      </c>
    </row>
    <row r="88" ht="29.4" x14ac:dyDescent="0.3">
      <c r="A88" t="s">
        <v>708</v>
      </c>
      <c r="B88" s="4"/>
      <c r="C88" t="s">
        <v>708</v>
      </c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t="s">
        <v>708</v>
      </c>
      <c r="P88" t="s">
        <v>708</v>
      </c>
      <c r="Q88" s="4"/>
      <c r="R88" t="s">
        <v>708</v>
      </c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t="s">
        <v>708</v>
      </c>
    </row>
    <row r="89" ht="29.4" x14ac:dyDescent="0.3">
      <c r="A89" t="s">
        <v>708</v>
      </c>
      <c r="B89" s="4"/>
      <c r="C89" t="s">
        <v>708</v>
      </c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t="s">
        <v>708</v>
      </c>
      <c r="P89" t="s">
        <v>708</v>
      </c>
      <c r="Q89" s="4"/>
      <c r="R89" t="s">
        <v>708</v>
      </c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t="s">
        <v>708</v>
      </c>
    </row>
    <row r="90" ht="29.4" x14ac:dyDescent="0.3">
      <c r="A90" t="s">
        <v>708</v>
      </c>
      <c r="B90" s="4"/>
      <c r="C90" t="s">
        <v>708</v>
      </c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t="s">
        <v>708</v>
      </c>
      <c r="P90" t="s">
        <v>708</v>
      </c>
      <c r="Q90" s="4"/>
      <c r="R90" t="s">
        <v>708</v>
      </c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t="s">
        <v>708</v>
      </c>
    </row>
    <row r="91" ht="29.4" x14ac:dyDescent="0.3">
      <c r="A91" t="s">
        <v>708</v>
      </c>
      <c r="B91" s="4"/>
      <c r="C91" t="s">
        <v>708</v>
      </c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t="s">
        <v>708</v>
      </c>
      <c r="P91" t="s">
        <v>708</v>
      </c>
      <c r="Q91" s="4"/>
      <c r="R91" t="s">
        <v>708</v>
      </c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t="s">
        <v>708</v>
      </c>
    </row>
    <row r="92" ht="29.4" x14ac:dyDescent="0.3">
      <c r="A92" t="s">
        <v>708</v>
      </c>
      <c r="B92" s="4"/>
      <c r="C92" t="s">
        <v>708</v>
      </c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t="s">
        <v>708</v>
      </c>
      <c r="P92" t="s">
        <v>708</v>
      </c>
      <c r="Q92" s="4"/>
      <c r="R92" t="s">
        <v>708</v>
      </c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t="s">
        <v>708</v>
      </c>
    </row>
    <row r="93" ht="29.4" x14ac:dyDescent="0.3">
      <c r="A93" t="s">
        <v>708</v>
      </c>
      <c r="B93" s="4"/>
      <c r="C93" t="s">
        <v>708</v>
      </c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t="s">
        <v>708</v>
      </c>
      <c r="P93" t="s">
        <v>708</v>
      </c>
      <c r="Q93" s="4"/>
      <c r="R93" t="s">
        <v>708</v>
      </c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t="s">
        <v>708</v>
      </c>
    </row>
    <row r="94" ht="29.4" x14ac:dyDescent="0.3">
      <c r="A94" t="s">
        <v>708</v>
      </c>
      <c r="B94" s="4"/>
      <c r="C94" t="s">
        <v>708</v>
      </c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t="s">
        <v>708</v>
      </c>
      <c r="P94" t="s">
        <v>708</v>
      </c>
      <c r="Q94" s="4"/>
      <c r="R94" t="s">
        <v>708</v>
      </c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t="s">
        <v>708</v>
      </c>
    </row>
    <row r="95" ht="29.4" x14ac:dyDescent="0.3">
      <c r="A95" t="s">
        <v>708</v>
      </c>
      <c r="B95" s="4"/>
      <c r="C95" t="s">
        <v>708</v>
      </c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t="s">
        <v>708</v>
      </c>
      <c r="P95" t="s">
        <v>708</v>
      </c>
      <c r="Q95" s="4"/>
      <c r="R95" t="s">
        <v>708</v>
      </c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t="s">
        <v>708</v>
      </c>
    </row>
    <row r="96" ht="29.4" x14ac:dyDescent="0.3">
      <c r="A96" t="s">
        <v>708</v>
      </c>
      <c r="B96" s="4"/>
      <c r="C96" t="s">
        <v>708</v>
      </c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t="s">
        <v>708</v>
      </c>
      <c r="P96" t="s">
        <v>708</v>
      </c>
      <c r="Q96" s="4"/>
      <c r="R96" t="s">
        <v>708</v>
      </c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t="s">
        <v>708</v>
      </c>
    </row>
    <row r="97" ht="29.4" x14ac:dyDescent="0.3">
      <c r="A97" t="s">
        <v>708</v>
      </c>
      <c r="B97" s="4"/>
      <c r="C97" t="s">
        <v>708</v>
      </c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t="s">
        <v>708</v>
      </c>
      <c r="P97" t="s">
        <v>708</v>
      </c>
      <c r="Q97" s="4"/>
      <c r="R97" t="s">
        <v>708</v>
      </c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t="s">
        <v>708</v>
      </c>
    </row>
    <row r="98" ht="29.4" x14ac:dyDescent="0.3">
      <c r="A98" t="s">
        <v>708</v>
      </c>
      <c r="B98" s="4"/>
      <c r="C98" t="s">
        <v>708</v>
      </c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t="s">
        <v>708</v>
      </c>
      <c r="P98" t="s">
        <v>708</v>
      </c>
      <c r="Q98" s="4"/>
      <c r="R98" t="s">
        <v>708</v>
      </c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t="s">
        <v>708</v>
      </c>
    </row>
    <row r="99" ht="29.4" x14ac:dyDescent="0.3">
      <c r="A99" t="s">
        <v>708</v>
      </c>
      <c r="B99" s="4"/>
      <c r="C99" t="s">
        <v>708</v>
      </c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t="s">
        <v>708</v>
      </c>
      <c r="P99" t="s">
        <v>708</v>
      </c>
      <c r="Q99" s="4"/>
      <c r="R99" t="s">
        <v>708</v>
      </c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t="s">
        <v>708</v>
      </c>
    </row>
    <row r="100" ht="29.4" x14ac:dyDescent="0.3">
      <c r="A100" t="s">
        <v>708</v>
      </c>
      <c r="B100" s="4"/>
      <c r="C100" t="s">
        <v>708</v>
      </c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t="s">
        <v>708</v>
      </c>
      <c r="P100" t="s">
        <v>708</v>
      </c>
      <c r="Q100" s="4"/>
      <c r="R100" t="s">
        <v>708</v>
      </c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t="s">
        <v>708</v>
      </c>
    </row>
    <row r="101" ht="29.4" x14ac:dyDescent="0.3">
      <c r="A101" t="s">
        <v>708</v>
      </c>
      <c r="B101" s="4"/>
      <c r="C101" t="s">
        <v>708</v>
      </c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t="s">
        <v>708</v>
      </c>
      <c r="P101" t="s">
        <v>708</v>
      </c>
      <c r="Q101" s="4"/>
      <c r="R101" t="s">
        <v>708</v>
      </c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t="s">
        <v>708</v>
      </c>
    </row>
    <row r="102" ht="29.4" x14ac:dyDescent="0.3">
      <c r="A102" t="s">
        <v>708</v>
      </c>
      <c r="B102" s="4"/>
      <c r="C102" t="s">
        <v>708</v>
      </c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t="s">
        <v>708</v>
      </c>
      <c r="P102" t="s">
        <v>708</v>
      </c>
      <c r="Q102" s="4"/>
      <c r="R102" t="s">
        <v>708</v>
      </c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t="s">
        <v>708</v>
      </c>
    </row>
    <row r="103" ht="29.4" x14ac:dyDescent="0.3">
      <c r="A103" t="s">
        <v>708</v>
      </c>
      <c r="B103" s="4"/>
      <c r="C103" t="s">
        <v>708</v>
      </c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t="s">
        <v>708</v>
      </c>
      <c r="P103" t="s">
        <v>708</v>
      </c>
      <c r="Q103" s="4"/>
      <c r="R103" t="s">
        <v>708</v>
      </c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t="s">
        <v>708</v>
      </c>
    </row>
    <row r="104" ht="29.4" x14ac:dyDescent="0.3">
      <c r="A104" t="s">
        <v>708</v>
      </c>
      <c r="B104" s="4"/>
      <c r="C104" t="s">
        <v>708</v>
      </c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t="s">
        <v>708</v>
      </c>
      <c r="P104" t="s">
        <v>708</v>
      </c>
      <c r="Q104" s="4"/>
      <c r="R104" t="s">
        <v>708</v>
      </c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t="s">
        <v>708</v>
      </c>
    </row>
    <row r="105" ht="29.4" x14ac:dyDescent="0.3">
      <c r="A105" t="s">
        <v>708</v>
      </c>
      <c r="B105" s="4"/>
      <c r="C105" t="s">
        <v>708</v>
      </c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t="s">
        <v>708</v>
      </c>
      <c r="P105" t="s">
        <v>708</v>
      </c>
      <c r="Q105" s="4"/>
      <c r="R105" t="s">
        <v>708</v>
      </c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t="s">
        <v>708</v>
      </c>
    </row>
    <row r="106" ht="29.4" x14ac:dyDescent="0.3">
      <c r="A106" t="s">
        <v>708</v>
      </c>
      <c r="B106" s="4"/>
      <c r="C106" t="s">
        <v>708</v>
      </c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t="s">
        <v>708</v>
      </c>
      <c r="P106" t="s">
        <v>708</v>
      </c>
      <c r="Q106" s="4"/>
      <c r="R106" t="s">
        <v>708</v>
      </c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t="s">
        <v>708</v>
      </c>
    </row>
    <row r="107" ht="29.4" x14ac:dyDescent="0.3">
      <c r="A107" t="s">
        <v>708</v>
      </c>
      <c r="B107" s="4"/>
      <c r="C107" t="s">
        <v>708</v>
      </c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t="s">
        <v>708</v>
      </c>
      <c r="P107" t="s">
        <v>708</v>
      </c>
      <c r="Q107" s="4"/>
      <c r="R107" t="s">
        <v>708</v>
      </c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t="s">
        <v>708</v>
      </c>
    </row>
    <row r="108" ht="29.4" x14ac:dyDescent="0.3">
      <c r="A108" t="s">
        <v>708</v>
      </c>
      <c r="B108" s="4"/>
      <c r="C108" t="s">
        <v>708</v>
      </c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t="s">
        <v>708</v>
      </c>
      <c r="P108" t="s">
        <v>708</v>
      </c>
      <c r="Q108" s="4"/>
      <c r="R108" t="s">
        <v>708</v>
      </c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t="s">
        <v>708</v>
      </c>
    </row>
    <row r="109" ht="29.4" x14ac:dyDescent="0.3">
      <c r="A109" t="s">
        <v>708</v>
      </c>
      <c r="B109" s="4"/>
      <c r="C109" t="s">
        <v>708</v>
      </c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t="s">
        <v>708</v>
      </c>
      <c r="P109" t="s">
        <v>708</v>
      </c>
      <c r="Q109" s="4"/>
      <c r="R109" t="s">
        <v>708</v>
      </c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t="s">
        <v>708</v>
      </c>
    </row>
    <row r="110" ht="29.4" x14ac:dyDescent="0.3">
      <c r="A110" t="s">
        <v>708</v>
      </c>
      <c r="B110" s="4"/>
      <c r="C110" t="s">
        <v>708</v>
      </c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t="s">
        <v>708</v>
      </c>
      <c r="P110" t="s">
        <v>708</v>
      </c>
      <c r="Q110" s="4"/>
      <c r="R110" t="s">
        <v>708</v>
      </c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t="s">
        <v>708</v>
      </c>
    </row>
    <row r="111" ht="29.4" x14ac:dyDescent="0.3">
      <c r="A111" t="s">
        <v>708</v>
      </c>
      <c r="B111" s="4"/>
      <c r="C111" t="s">
        <v>708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t="s">
        <v>708</v>
      </c>
      <c r="P111" t="s">
        <v>708</v>
      </c>
      <c r="Q111" s="4"/>
      <c r="R111" t="s">
        <v>708</v>
      </c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t="s">
        <v>708</v>
      </c>
    </row>
    <row r="112" ht="29.4" x14ac:dyDescent="0.3">
      <c r="A112" t="s">
        <v>708</v>
      </c>
      <c r="B112" s="4"/>
      <c r="C112" t="s">
        <v>708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t="s">
        <v>708</v>
      </c>
      <c r="P112" t="s">
        <v>708</v>
      </c>
      <c r="Q112" s="4"/>
      <c r="R112" t="s">
        <v>708</v>
      </c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t="s">
        <v>708</v>
      </c>
    </row>
    <row r="113" ht="29.4" x14ac:dyDescent="0.3">
      <c r="A113" t="s">
        <v>708</v>
      </c>
      <c r="B113" s="4"/>
      <c r="C113" t="s">
        <v>708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t="s">
        <v>708</v>
      </c>
      <c r="P113" t="s">
        <v>708</v>
      </c>
      <c r="Q113" s="4"/>
      <c r="R113" t="s">
        <v>708</v>
      </c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t="s">
        <v>708</v>
      </c>
    </row>
    <row r="114" ht="29.4" x14ac:dyDescent="0.3">
      <c r="A114" t="s">
        <v>708</v>
      </c>
      <c r="B114" s="4"/>
      <c r="C114" t="s">
        <v>708</v>
      </c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t="s">
        <v>708</v>
      </c>
      <c r="P114" t="s">
        <v>708</v>
      </c>
      <c r="Q114" s="4"/>
      <c r="R114" t="s">
        <v>708</v>
      </c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t="s">
        <v>708</v>
      </c>
    </row>
    <row r="115" ht="29.4" x14ac:dyDescent="0.3">
      <c r="A115" t="s">
        <v>708</v>
      </c>
      <c r="B115" s="4"/>
      <c r="C115" t="s">
        <v>708</v>
      </c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t="s">
        <v>708</v>
      </c>
      <c r="P115" t="s">
        <v>708</v>
      </c>
      <c r="Q115" s="4"/>
      <c r="R115" t="s">
        <v>708</v>
      </c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t="s">
        <v>708</v>
      </c>
    </row>
    <row r="116" ht="29.4" x14ac:dyDescent="0.3">
      <c r="A116" t="s">
        <v>708</v>
      </c>
      <c r="B116" s="4"/>
      <c r="C116" t="s">
        <v>708</v>
      </c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t="s">
        <v>708</v>
      </c>
      <c r="P116" t="s">
        <v>708</v>
      </c>
      <c r="Q116" s="4"/>
      <c r="R116" t="s">
        <v>708</v>
      </c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t="s">
        <v>708</v>
      </c>
    </row>
    <row r="117" ht="29.4" x14ac:dyDescent="0.3">
      <c r="A117" t="s">
        <v>708</v>
      </c>
      <c r="B117" s="4"/>
      <c r="C117" t="s">
        <v>708</v>
      </c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t="s">
        <v>708</v>
      </c>
      <c r="P117" t="s">
        <v>708</v>
      </c>
      <c r="Q117" s="4"/>
      <c r="R117" t="s">
        <v>708</v>
      </c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t="s">
        <v>708</v>
      </c>
    </row>
    <row r="118" ht="29.4" x14ac:dyDescent="0.3">
      <c r="A118" t="s">
        <v>708</v>
      </c>
      <c r="B118" s="4"/>
      <c r="C118" t="s">
        <v>708</v>
      </c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t="s">
        <v>708</v>
      </c>
      <c r="P118" t="s">
        <v>708</v>
      </c>
      <c r="Q118" s="4"/>
      <c r="R118" t="s">
        <v>708</v>
      </c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t="s">
        <v>708</v>
      </c>
    </row>
    <row r="119" ht="29.4" x14ac:dyDescent="0.3">
      <c r="A119" t="s">
        <v>708</v>
      </c>
      <c r="B119" s="4"/>
      <c r="C119" t="s">
        <v>708</v>
      </c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t="s">
        <v>708</v>
      </c>
      <c r="P119" t="s">
        <v>708</v>
      </c>
      <c r="Q119" s="4"/>
      <c r="R119" t="s">
        <v>708</v>
      </c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t="s">
        <v>708</v>
      </c>
    </row>
    <row r="120" ht="29.4" x14ac:dyDescent="0.3">
      <c r="A120" t="s">
        <v>708</v>
      </c>
      <c r="B120" s="4"/>
      <c r="C120" t="s">
        <v>708</v>
      </c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t="s">
        <v>708</v>
      </c>
      <c r="P120" t="s">
        <v>708</v>
      </c>
      <c r="Q120" s="4"/>
      <c r="R120" t="s">
        <v>708</v>
      </c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t="s">
        <v>708</v>
      </c>
    </row>
    <row r="121" ht="29.4" x14ac:dyDescent="0.3">
      <c r="A121" t="s">
        <v>708</v>
      </c>
      <c r="B121" s="4"/>
      <c r="C121" t="s">
        <v>708</v>
      </c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t="s">
        <v>708</v>
      </c>
      <c r="P121" t="s">
        <v>708</v>
      </c>
      <c r="Q121" s="4"/>
      <c r="R121" t="s">
        <v>708</v>
      </c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t="s">
        <v>708</v>
      </c>
    </row>
    <row r="122" ht="29.4" x14ac:dyDescent="0.3">
      <c r="A122" t="s">
        <v>708</v>
      </c>
      <c r="B122" s="4"/>
      <c r="C122" t="s">
        <v>708</v>
      </c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t="s">
        <v>708</v>
      </c>
      <c r="P122" t="s">
        <v>708</v>
      </c>
      <c r="Q122" s="4"/>
      <c r="R122" t="s">
        <v>708</v>
      </c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t="s">
        <v>708</v>
      </c>
    </row>
    <row r="123" ht="29.4" x14ac:dyDescent="0.3">
      <c r="A123" t="s">
        <v>708</v>
      </c>
      <c r="B123" s="4"/>
      <c r="C123" t="s">
        <v>708</v>
      </c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t="s">
        <v>708</v>
      </c>
      <c r="P123" t="s">
        <v>708</v>
      </c>
      <c r="Q123" s="4"/>
      <c r="R123" t="s">
        <v>708</v>
      </c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t="s">
        <v>708</v>
      </c>
    </row>
    <row r="124" ht="29.4" x14ac:dyDescent="0.3">
      <c r="A124" t="s">
        <v>708</v>
      </c>
      <c r="B124" s="4"/>
      <c r="C124" t="s">
        <v>708</v>
      </c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t="s">
        <v>708</v>
      </c>
      <c r="P124" t="s">
        <v>708</v>
      </c>
      <c r="Q124" s="4"/>
      <c r="R124" t="s">
        <v>708</v>
      </c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t="s">
        <v>708</v>
      </c>
    </row>
    <row r="125" ht="29.4" x14ac:dyDescent="0.3">
      <c r="A125" t="s">
        <v>708</v>
      </c>
      <c r="B125" s="4"/>
      <c r="C125" t="s">
        <v>708</v>
      </c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t="s">
        <v>708</v>
      </c>
      <c r="P125" t="s">
        <v>708</v>
      </c>
      <c r="Q125" s="4"/>
      <c r="R125" t="s">
        <v>708</v>
      </c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t="s">
        <v>708</v>
      </c>
    </row>
    <row r="126" ht="29.4" x14ac:dyDescent="0.3">
      <c r="A126" t="s">
        <v>708</v>
      </c>
      <c r="B126" s="4"/>
      <c r="C126" t="s">
        <v>708</v>
      </c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t="s">
        <v>708</v>
      </c>
      <c r="P126" t="s">
        <v>708</v>
      </c>
      <c r="Q126" s="4"/>
      <c r="R126" t="s">
        <v>708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t="s">
        <v>708</v>
      </c>
    </row>
    <row r="127" ht="29.4" x14ac:dyDescent="0.3">
      <c r="A127" t="s">
        <v>708</v>
      </c>
      <c r="B127" s="4"/>
      <c r="C127" t="s">
        <v>708</v>
      </c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t="s">
        <v>708</v>
      </c>
      <c r="P127" t="s">
        <v>708</v>
      </c>
      <c r="Q127" s="4"/>
      <c r="R127" t="s">
        <v>708</v>
      </c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t="s">
        <v>708</v>
      </c>
    </row>
    <row r="128" ht="29.4" x14ac:dyDescent="0.3">
      <c r="A128" t="s">
        <v>708</v>
      </c>
      <c r="B128" s="4"/>
      <c r="C128" t="s">
        <v>708</v>
      </c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t="s">
        <v>708</v>
      </c>
      <c r="P128" t="s">
        <v>708</v>
      </c>
      <c r="Q128" s="4"/>
      <c r="R128" t="s">
        <v>708</v>
      </c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t="s">
        <v>708</v>
      </c>
    </row>
    <row r="129" ht="29.4" x14ac:dyDescent="0.3">
      <c r="A129" t="s">
        <v>708</v>
      </c>
      <c r="B129" s="4"/>
      <c r="C129" t="s">
        <v>708</v>
      </c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t="s">
        <v>708</v>
      </c>
      <c r="P129" t="s">
        <v>708</v>
      </c>
      <c r="Q129" s="4"/>
      <c r="R129" t="s">
        <v>708</v>
      </c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t="s">
        <v>708</v>
      </c>
    </row>
    <row r="130" ht="29.4" x14ac:dyDescent="0.3">
      <c r="A130" t="s">
        <v>708</v>
      </c>
      <c r="B130" s="4"/>
      <c r="C130" t="s">
        <v>708</v>
      </c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t="s">
        <v>708</v>
      </c>
      <c r="P130" t="s">
        <v>708</v>
      </c>
      <c r="Q130" s="4"/>
      <c r="R130" t="s">
        <v>708</v>
      </c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t="s">
        <v>708</v>
      </c>
    </row>
    <row r="131" ht="29.4" x14ac:dyDescent="0.3">
      <c r="A131" t="s">
        <v>708</v>
      </c>
      <c r="B131" s="4"/>
      <c r="C131" t="s">
        <v>708</v>
      </c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t="s">
        <v>708</v>
      </c>
      <c r="P131" t="s">
        <v>708</v>
      </c>
      <c r="Q131" s="4"/>
      <c r="R131" t="s">
        <v>708</v>
      </c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t="s">
        <v>708</v>
      </c>
    </row>
    <row r="132" ht="29.4" x14ac:dyDescent="0.3">
      <c r="A132" t="s">
        <v>708</v>
      </c>
      <c r="B132" s="4"/>
      <c r="C132" t="s">
        <v>708</v>
      </c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t="s">
        <v>708</v>
      </c>
      <c r="P132" t="s">
        <v>708</v>
      </c>
      <c r="Q132" s="4"/>
      <c r="R132" t="s">
        <v>708</v>
      </c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t="s">
        <v>708</v>
      </c>
    </row>
    <row r="133" ht="29.4" x14ac:dyDescent="0.3">
      <c r="A133" t="s">
        <v>708</v>
      </c>
      <c r="B133" s="4"/>
      <c r="C133" t="s">
        <v>708</v>
      </c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t="s">
        <v>708</v>
      </c>
      <c r="P133" t="s">
        <v>708</v>
      </c>
      <c r="Q133" s="4"/>
      <c r="R133" t="s">
        <v>708</v>
      </c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t="s">
        <v>708</v>
      </c>
    </row>
    <row r="134" ht="29.4" x14ac:dyDescent="0.3">
      <c r="A134" t="s">
        <v>708</v>
      </c>
      <c r="B134" s="4"/>
      <c r="C134" t="s">
        <v>708</v>
      </c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t="s">
        <v>708</v>
      </c>
      <c r="P134" t="s">
        <v>708</v>
      </c>
      <c r="Q134" s="4"/>
      <c r="R134" t="s">
        <v>708</v>
      </c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t="s">
        <v>708</v>
      </c>
    </row>
    <row r="135" ht="29.4" x14ac:dyDescent="0.3">
      <c r="A135" t="s">
        <v>708</v>
      </c>
      <c r="B135" s="4"/>
      <c r="C135" t="s">
        <v>708</v>
      </c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t="s">
        <v>708</v>
      </c>
      <c r="P135" t="s">
        <v>708</v>
      </c>
      <c r="Q135" s="4"/>
      <c r="R135" t="s">
        <v>708</v>
      </c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t="s">
        <v>708</v>
      </c>
    </row>
    <row r="136" ht="29.4" x14ac:dyDescent="0.3">
      <c r="A136" t="s">
        <v>708</v>
      </c>
      <c r="B136" s="4"/>
      <c r="C136" t="s">
        <v>708</v>
      </c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t="s">
        <v>708</v>
      </c>
      <c r="P136" t="s">
        <v>708</v>
      </c>
      <c r="Q136" s="4"/>
      <c r="R136" t="s">
        <v>708</v>
      </c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t="s">
        <v>708</v>
      </c>
    </row>
    <row r="137" ht="29.4" x14ac:dyDescent="0.3">
      <c r="A137" t="s">
        <v>708</v>
      </c>
      <c r="B137" s="4"/>
      <c r="C137" t="s">
        <v>708</v>
      </c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t="s">
        <v>708</v>
      </c>
      <c r="P137" t="s">
        <v>708</v>
      </c>
      <c r="Q137" s="4"/>
      <c r="R137" t="s">
        <v>708</v>
      </c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t="s">
        <v>708</v>
      </c>
    </row>
    <row r="138" ht="29.4" x14ac:dyDescent="0.3">
      <c r="A138" t="s">
        <v>708</v>
      </c>
      <c r="B138" s="4"/>
      <c r="C138" t="s">
        <v>708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t="s">
        <v>708</v>
      </c>
      <c r="P138" t="s">
        <v>708</v>
      </c>
      <c r="Q138" s="4"/>
      <c r="R138" t="s">
        <v>708</v>
      </c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t="s">
        <v>708</v>
      </c>
    </row>
    <row r="139" ht="29.4" x14ac:dyDescent="0.3">
      <c r="A139" t="s">
        <v>708</v>
      </c>
      <c r="B139" s="4"/>
      <c r="C139" t="s">
        <v>708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t="s">
        <v>708</v>
      </c>
      <c r="P139" t="s">
        <v>708</v>
      </c>
      <c r="Q139" s="4"/>
      <c r="R139" t="s">
        <v>708</v>
      </c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t="s">
        <v>708</v>
      </c>
    </row>
    <row r="140" ht="29.4" x14ac:dyDescent="0.3">
      <c r="A140" t="s">
        <v>708</v>
      </c>
      <c r="B140" s="4"/>
      <c r="C140" t="s">
        <v>708</v>
      </c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t="s">
        <v>708</v>
      </c>
      <c r="P140" t="s">
        <v>708</v>
      </c>
      <c r="Q140" s="4"/>
      <c r="R140" t="s">
        <v>708</v>
      </c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t="s">
        <v>708</v>
      </c>
    </row>
    <row r="141" ht="29.4" x14ac:dyDescent="0.3">
      <c r="A141" t="s">
        <v>708</v>
      </c>
      <c r="B141" s="4"/>
      <c r="C141" t="s">
        <v>708</v>
      </c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t="s">
        <v>708</v>
      </c>
      <c r="P141" t="s">
        <v>708</v>
      </c>
      <c r="Q141" s="4"/>
      <c r="R141" t="s">
        <v>708</v>
      </c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t="s">
        <v>708</v>
      </c>
    </row>
    <row r="142" ht="29.4" x14ac:dyDescent="0.3">
      <c r="A142" t="s">
        <v>708</v>
      </c>
      <c r="B142" s="4"/>
      <c r="C142" t="s">
        <v>708</v>
      </c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t="s">
        <v>708</v>
      </c>
      <c r="P142" t="s">
        <v>708</v>
      </c>
      <c r="Q142" s="4"/>
      <c r="R142" t="s">
        <v>708</v>
      </c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t="s">
        <v>708</v>
      </c>
    </row>
    <row r="143" ht="29.4" x14ac:dyDescent="0.3">
      <c r="A143" t="s">
        <v>708</v>
      </c>
      <c r="B143" s="4"/>
      <c r="C143" t="s">
        <v>708</v>
      </c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t="s">
        <v>708</v>
      </c>
      <c r="P143" t="s">
        <v>708</v>
      </c>
      <c r="Q143" s="4"/>
      <c r="R143" t="s">
        <v>708</v>
      </c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t="s">
        <v>708</v>
      </c>
    </row>
    <row r="144" ht="29.4" x14ac:dyDescent="0.3">
      <c r="A144" t="s">
        <v>708</v>
      </c>
      <c r="B144" s="4"/>
      <c r="C144" t="s">
        <v>708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t="s">
        <v>708</v>
      </c>
      <c r="P144" t="s">
        <v>708</v>
      </c>
      <c r="Q144" s="4"/>
      <c r="R144" t="s">
        <v>708</v>
      </c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t="s">
        <v>708</v>
      </c>
    </row>
    <row r="145" ht="29.4" x14ac:dyDescent="0.3">
      <c r="A145" t="s">
        <v>708</v>
      </c>
      <c r="B145" s="4"/>
      <c r="C145" t="s">
        <v>708</v>
      </c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t="s">
        <v>708</v>
      </c>
      <c r="P145" t="s">
        <v>708</v>
      </c>
      <c r="Q145" s="4"/>
      <c r="R145" t="s">
        <v>708</v>
      </c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t="s">
        <v>708</v>
      </c>
    </row>
    <row r="146" ht="29.4" x14ac:dyDescent="0.3">
      <c r="A146" t="s">
        <v>708</v>
      </c>
      <c r="B146" s="4"/>
      <c r="C146" t="s">
        <v>708</v>
      </c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t="s">
        <v>708</v>
      </c>
      <c r="P146" t="s">
        <v>708</v>
      </c>
      <c r="Q146" s="4"/>
      <c r="R146" t="s">
        <v>708</v>
      </c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t="s">
        <v>708</v>
      </c>
    </row>
    <row r="147" ht="29.4" x14ac:dyDescent="0.3">
      <c r="A147" t="s">
        <v>708</v>
      </c>
      <c r="B147" s="4"/>
      <c r="C147" t="s">
        <v>708</v>
      </c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t="s">
        <v>708</v>
      </c>
      <c r="P147" t="s">
        <v>708</v>
      </c>
      <c r="Q147" s="4"/>
      <c r="R147" t="s">
        <v>708</v>
      </c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t="s">
        <v>708</v>
      </c>
    </row>
    <row r="148" ht="29.4" x14ac:dyDescent="0.3">
      <c r="A148" t="s">
        <v>708</v>
      </c>
      <c r="B148" s="4"/>
      <c r="C148" t="s">
        <v>708</v>
      </c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t="s">
        <v>708</v>
      </c>
      <c r="P148" t="s">
        <v>708</v>
      </c>
      <c r="Q148" s="4"/>
      <c r="R148" t="s">
        <v>708</v>
      </c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t="s">
        <v>708</v>
      </c>
    </row>
    <row r="149" ht="29.4" x14ac:dyDescent="0.3">
      <c r="A149" t="s">
        <v>708</v>
      </c>
      <c r="B149" s="4"/>
      <c r="C149" t="s">
        <v>708</v>
      </c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t="s">
        <v>708</v>
      </c>
      <c r="P149" t="s">
        <v>708</v>
      </c>
      <c r="Q149" s="4"/>
      <c r="R149" t="s">
        <v>708</v>
      </c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t="s">
        <v>708</v>
      </c>
    </row>
    <row r="150" ht="29.4" x14ac:dyDescent="0.3">
      <c r="A150" t="s">
        <v>708</v>
      </c>
      <c r="B150" s="4"/>
      <c r="C150" t="s">
        <v>708</v>
      </c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t="s">
        <v>708</v>
      </c>
      <c r="P150" t="s">
        <v>708</v>
      </c>
      <c r="Q150" s="4"/>
      <c r="R150" t="s">
        <v>708</v>
      </c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t="s">
        <v>708</v>
      </c>
    </row>
    <row r="151" ht="29.4" x14ac:dyDescent="0.3">
      <c r="A151" t="s">
        <v>708</v>
      </c>
      <c r="B151" s="4"/>
      <c r="C151" t="s">
        <v>708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t="s">
        <v>708</v>
      </c>
      <c r="P151" t="s">
        <v>708</v>
      </c>
      <c r="Q151" s="4"/>
      <c r="R151" t="s">
        <v>708</v>
      </c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t="s">
        <v>708</v>
      </c>
    </row>
    <row r="152" ht="29.4" x14ac:dyDescent="0.3">
      <c r="A152" t="s">
        <v>708</v>
      </c>
      <c r="B152" s="4"/>
      <c r="C152" t="s">
        <v>708</v>
      </c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t="s">
        <v>708</v>
      </c>
      <c r="P152" t="s">
        <v>708</v>
      </c>
      <c r="Q152" s="4"/>
      <c r="R152" t="s">
        <v>708</v>
      </c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t="s">
        <v>708</v>
      </c>
    </row>
    <row r="153" ht="29.4" x14ac:dyDescent="0.3">
      <c r="A153" t="s">
        <v>708</v>
      </c>
      <c r="B153" s="4"/>
      <c r="C153" t="s">
        <v>708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t="s">
        <v>708</v>
      </c>
      <c r="P153" t="s">
        <v>708</v>
      </c>
      <c r="Q153" s="4"/>
      <c r="R153" t="s">
        <v>708</v>
      </c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t="s">
        <v>708</v>
      </c>
    </row>
    <row r="154" ht="29.4" x14ac:dyDescent="0.3">
      <c r="A154" t="s">
        <v>708</v>
      </c>
      <c r="B154" s="4"/>
      <c r="C154" t="s">
        <v>708</v>
      </c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t="s">
        <v>708</v>
      </c>
      <c r="P154" t="s">
        <v>708</v>
      </c>
      <c r="Q154" s="4"/>
      <c r="R154" t="s">
        <v>708</v>
      </c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t="s">
        <v>708</v>
      </c>
    </row>
    <row r="155" ht="29.4" x14ac:dyDescent="0.3">
      <c r="A155" t="s">
        <v>708</v>
      </c>
      <c r="B155" s="4"/>
      <c r="C155" t="s">
        <v>708</v>
      </c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t="s">
        <v>708</v>
      </c>
      <c r="P155" t="s">
        <v>708</v>
      </c>
      <c r="Q155" s="4"/>
      <c r="R155" t="s">
        <v>708</v>
      </c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t="s">
        <v>708</v>
      </c>
    </row>
    <row r="156" ht="29.4" x14ac:dyDescent="0.3">
      <c r="A156" t="s">
        <v>708</v>
      </c>
      <c r="B156" s="4"/>
      <c r="C156" t="s">
        <v>708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t="s">
        <v>708</v>
      </c>
      <c r="P156" t="s">
        <v>708</v>
      </c>
      <c r="Q156" s="4"/>
      <c r="R156" t="s">
        <v>708</v>
      </c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t="s">
        <v>708</v>
      </c>
    </row>
    <row r="157" ht="29.4" x14ac:dyDescent="0.3">
      <c r="A157" t="s">
        <v>708</v>
      </c>
      <c r="B157" s="4"/>
      <c r="C157" t="s">
        <v>708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t="s">
        <v>708</v>
      </c>
      <c r="P157" t="s">
        <v>708</v>
      </c>
      <c r="Q157" s="4"/>
      <c r="R157" t="s">
        <v>708</v>
      </c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t="s">
        <v>708</v>
      </c>
    </row>
    <row r="158" ht="29.4" x14ac:dyDescent="0.3">
      <c r="A158" t="s">
        <v>708</v>
      </c>
      <c r="B158" s="4"/>
      <c r="C158" t="s">
        <v>708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t="s">
        <v>708</v>
      </c>
      <c r="P158" t="s">
        <v>708</v>
      </c>
      <c r="Q158" s="4"/>
      <c r="R158" t="s">
        <v>708</v>
      </c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t="s">
        <v>708</v>
      </c>
    </row>
    <row r="159" ht="29.4" x14ac:dyDescent="0.3">
      <c r="A159" t="s">
        <v>708</v>
      </c>
      <c r="B159" s="4"/>
      <c r="C159" t="s">
        <v>708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t="s">
        <v>708</v>
      </c>
      <c r="P159" t="s">
        <v>708</v>
      </c>
      <c r="Q159" s="4"/>
      <c r="R159" t="s">
        <v>708</v>
      </c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t="s">
        <v>708</v>
      </c>
    </row>
    <row r="160" ht="29.4" x14ac:dyDescent="0.3">
      <c r="A160" t="s">
        <v>708</v>
      </c>
      <c r="B160" s="4"/>
      <c r="C160" t="s">
        <v>708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t="s">
        <v>708</v>
      </c>
      <c r="P160" t="s">
        <v>708</v>
      </c>
      <c r="Q160" s="4"/>
      <c r="R160" t="s">
        <v>708</v>
      </c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t="s">
        <v>708</v>
      </c>
    </row>
    <row r="161" ht="29.4" x14ac:dyDescent="0.3">
      <c r="A161" t="s">
        <v>708</v>
      </c>
      <c r="B161" s="4"/>
      <c r="C161" t="s">
        <v>708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t="s">
        <v>708</v>
      </c>
      <c r="P161" t="s">
        <v>708</v>
      </c>
      <c r="Q161" s="4"/>
      <c r="R161" t="s">
        <v>708</v>
      </c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t="s">
        <v>708</v>
      </c>
    </row>
    <row r="162" ht="29.4" x14ac:dyDescent="0.3">
      <c r="A162" t="s">
        <v>708</v>
      </c>
      <c r="B162" s="4"/>
      <c r="C162" t="s">
        <v>708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t="s">
        <v>708</v>
      </c>
      <c r="P162" t="s">
        <v>708</v>
      </c>
      <c r="Q162" s="4"/>
      <c r="R162" t="s">
        <v>708</v>
      </c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t="s">
        <v>708</v>
      </c>
    </row>
    <row r="163" ht="29.4" x14ac:dyDescent="0.3">
      <c r="A163" t="s">
        <v>708</v>
      </c>
      <c r="B163" s="4"/>
      <c r="C163" t="s">
        <v>708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t="s">
        <v>708</v>
      </c>
      <c r="P163" t="s">
        <v>708</v>
      </c>
      <c r="Q163" s="4"/>
      <c r="R163" t="s">
        <v>708</v>
      </c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t="s">
        <v>708</v>
      </c>
    </row>
    <row r="164" ht="29.4" x14ac:dyDescent="0.3">
      <c r="A164" t="s">
        <v>708</v>
      </c>
      <c r="B164" s="4"/>
      <c r="C164" t="s">
        <v>708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t="s">
        <v>708</v>
      </c>
      <c r="P164" t="s">
        <v>708</v>
      </c>
      <c r="Q164" s="4"/>
      <c r="R164" t="s">
        <v>708</v>
      </c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t="s">
        <v>708</v>
      </c>
    </row>
    <row r="165" ht="29.4" x14ac:dyDescent="0.3">
      <c r="A165" t="s">
        <v>708</v>
      </c>
      <c r="B165" s="4"/>
      <c r="C165" t="s">
        <v>708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t="s">
        <v>708</v>
      </c>
      <c r="P165" t="s">
        <v>708</v>
      </c>
      <c r="Q165" s="4"/>
      <c r="R165" t="s">
        <v>708</v>
      </c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t="s">
        <v>708</v>
      </c>
    </row>
    <row r="166" ht="29.4" x14ac:dyDescent="0.3">
      <c r="A166" t="s">
        <v>708</v>
      </c>
      <c r="B166" s="4"/>
      <c r="C166" t="s">
        <v>708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t="s">
        <v>708</v>
      </c>
      <c r="P166" t="s">
        <v>708</v>
      </c>
      <c r="Q166" s="4"/>
      <c r="R166" t="s">
        <v>708</v>
      </c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t="s">
        <v>708</v>
      </c>
    </row>
    <row r="167" ht="29.4" x14ac:dyDescent="0.3">
      <c r="A167" t="s">
        <v>708</v>
      </c>
      <c r="B167" s="4"/>
      <c r="C167" t="s">
        <v>708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t="s">
        <v>708</v>
      </c>
      <c r="P167" t="s">
        <v>708</v>
      </c>
      <c r="Q167" s="4"/>
      <c r="R167" t="s">
        <v>708</v>
      </c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t="s">
        <v>708</v>
      </c>
    </row>
    <row r="168" ht="29.4" x14ac:dyDescent="0.3">
      <c r="A168" t="s">
        <v>708</v>
      </c>
      <c r="B168" s="4"/>
      <c r="C168" t="s">
        <v>708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t="s">
        <v>708</v>
      </c>
      <c r="P168" t="s">
        <v>708</v>
      </c>
      <c r="Q168" s="4"/>
      <c r="R168" t="s">
        <v>708</v>
      </c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t="s">
        <v>708</v>
      </c>
    </row>
    <row r="169" ht="29.4" x14ac:dyDescent="0.3">
      <c r="A169" t="s">
        <v>708</v>
      </c>
      <c r="B169" s="4"/>
      <c r="C169" t="s">
        <v>708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t="s">
        <v>708</v>
      </c>
      <c r="P169" t="s">
        <v>708</v>
      </c>
      <c r="Q169" s="4"/>
      <c r="R169" t="s">
        <v>708</v>
      </c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t="s">
        <v>708</v>
      </c>
    </row>
    <row r="170" ht="29.4" x14ac:dyDescent="0.3">
      <c r="A170" t="s">
        <v>708</v>
      </c>
      <c r="B170" s="4"/>
      <c r="C170" t="s">
        <v>708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t="s">
        <v>708</v>
      </c>
      <c r="P170" t="s">
        <v>708</v>
      </c>
      <c r="Q170" s="4"/>
      <c r="R170" t="s">
        <v>708</v>
      </c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t="s">
        <v>708</v>
      </c>
    </row>
    <row r="171" ht="29.4" x14ac:dyDescent="0.3">
      <c r="A171" t="s">
        <v>708</v>
      </c>
      <c r="B171" s="4"/>
      <c r="C171" t="s">
        <v>708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t="s">
        <v>708</v>
      </c>
      <c r="P171" t="s">
        <v>708</v>
      </c>
      <c r="Q171" s="4"/>
      <c r="R171" t="s">
        <v>708</v>
      </c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t="s">
        <v>708</v>
      </c>
    </row>
    <row r="172" ht="29.4" x14ac:dyDescent="0.3">
      <c r="A172" t="s">
        <v>708</v>
      </c>
      <c r="B172" s="4"/>
      <c r="C172" t="s">
        <v>708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t="s">
        <v>708</v>
      </c>
      <c r="P172" t="s">
        <v>708</v>
      </c>
      <c r="Q172" s="4"/>
      <c r="R172" t="s">
        <v>708</v>
      </c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t="s">
        <v>708</v>
      </c>
    </row>
    <row r="173" ht="29.4" x14ac:dyDescent="0.3">
      <c r="A173" t="s">
        <v>708</v>
      </c>
      <c r="B173" s="4"/>
      <c r="C173" t="s">
        <v>708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t="s">
        <v>708</v>
      </c>
      <c r="P173" t="s">
        <v>708</v>
      </c>
      <c r="Q173" s="4"/>
      <c r="R173" t="s">
        <v>708</v>
      </c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t="s">
        <v>708</v>
      </c>
    </row>
    <row r="174" ht="29.4" x14ac:dyDescent="0.3">
      <c r="A174" t="s">
        <v>708</v>
      </c>
      <c r="B174" s="4"/>
      <c r="C174" t="s">
        <v>708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t="s">
        <v>708</v>
      </c>
      <c r="P174" t="s">
        <v>708</v>
      </c>
      <c r="Q174" s="4"/>
      <c r="R174" t="s">
        <v>708</v>
      </c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t="s">
        <v>708</v>
      </c>
    </row>
    <row r="175" ht="29.4" x14ac:dyDescent="0.3">
      <c r="A175" t="s">
        <v>708</v>
      </c>
      <c r="B175" s="4"/>
      <c r="C175" t="s">
        <v>708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t="s">
        <v>708</v>
      </c>
      <c r="P175" t="s">
        <v>708</v>
      </c>
      <c r="Q175" s="4"/>
      <c r="R175" t="s">
        <v>708</v>
      </c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t="s">
        <v>708</v>
      </c>
    </row>
    <row r="176" ht="29.4" x14ac:dyDescent="0.3">
      <c r="A176" t="s">
        <v>708</v>
      </c>
      <c r="B176" s="4"/>
      <c r="C176" t="s">
        <v>708</v>
      </c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t="s">
        <v>708</v>
      </c>
      <c r="P176" t="s">
        <v>708</v>
      </c>
      <c r="Q176" s="4"/>
      <c r="R176" t="s">
        <v>708</v>
      </c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t="s">
        <v>708</v>
      </c>
    </row>
    <row r="177" ht="29.4" x14ac:dyDescent="0.3">
      <c r="A177" t="s">
        <v>708</v>
      </c>
      <c r="B177" s="4"/>
      <c r="C177" t="s">
        <v>708</v>
      </c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t="s">
        <v>708</v>
      </c>
      <c r="P177" t="s">
        <v>708</v>
      </c>
      <c r="Q177" s="4"/>
      <c r="R177" t="s">
        <v>708</v>
      </c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t="s">
        <v>708</v>
      </c>
    </row>
    <row r="178" ht="29.4" x14ac:dyDescent="0.3">
      <c r="A178" t="s">
        <v>708</v>
      </c>
      <c r="B178" s="4"/>
      <c r="C178" t="s">
        <v>708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t="s">
        <v>708</v>
      </c>
      <c r="P178" t="s">
        <v>708</v>
      </c>
      <c r="Q178" s="4"/>
      <c r="R178" t="s">
        <v>708</v>
      </c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t="s">
        <v>708</v>
      </c>
    </row>
    <row r="179" ht="29.4" x14ac:dyDescent="0.3">
      <c r="A179" t="s">
        <v>708</v>
      </c>
      <c r="B179" s="4"/>
      <c r="C179" t="s">
        <v>708</v>
      </c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t="s">
        <v>708</v>
      </c>
      <c r="P179" t="s">
        <v>708</v>
      </c>
      <c r="Q179" s="4"/>
      <c r="R179" t="s">
        <v>708</v>
      </c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t="s">
        <v>708</v>
      </c>
    </row>
    <row r="180" ht="29.4" x14ac:dyDescent="0.3">
      <c r="A180" t="s">
        <v>708</v>
      </c>
      <c r="B180" s="4"/>
      <c r="C180" t="s">
        <v>708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t="s">
        <v>708</v>
      </c>
      <c r="P180" t="s">
        <v>708</v>
      </c>
      <c r="Q180" s="4"/>
      <c r="R180" t="s">
        <v>708</v>
      </c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t="s">
        <v>708</v>
      </c>
    </row>
    <row r="181" ht="29.4" x14ac:dyDescent="0.3">
      <c r="A181" t="s">
        <v>708</v>
      </c>
      <c r="B181" s="4"/>
      <c r="C181" t="s">
        <v>708</v>
      </c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t="s">
        <v>708</v>
      </c>
      <c r="P181" t="s">
        <v>708</v>
      </c>
      <c r="Q181" s="4"/>
      <c r="R181" t="s">
        <v>708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t="s">
        <v>708</v>
      </c>
    </row>
    <row r="182">
      <c r="A182" t="s">
        <v>708</v>
      </c>
      <c r="B182" s="4"/>
      <c r="C182" t="s">
        <v>708</v>
      </c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t="s">
        <v>708</v>
      </c>
      <c r="P182" t="s">
        <v>708</v>
      </c>
      <c r="Q182" s="4"/>
      <c r="R182" t="s">
        <v>708</v>
      </c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t="s">
        <v>708</v>
      </c>
    </row>
    <row r="183">
      <c r="A183" t="s">
        <v>708</v>
      </c>
      <c r="B183" s="4"/>
      <c r="C183" t="s">
        <v>708</v>
      </c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t="s">
        <v>708</v>
      </c>
      <c r="P183" t="s">
        <v>708</v>
      </c>
      <c r="Q183" s="4"/>
      <c r="R183" t="s">
        <v>708</v>
      </c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t="s">
        <v>708</v>
      </c>
    </row>
    <row r="184">
      <c r="A184" t="s">
        <v>708</v>
      </c>
      <c r="B184" s="4"/>
      <c r="C184" t="s">
        <v>708</v>
      </c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t="s">
        <v>708</v>
      </c>
      <c r="P184" t="s">
        <v>708</v>
      </c>
      <c r="Q184" s="4"/>
      <c r="R184" t="s">
        <v>708</v>
      </c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t="s">
        <v>708</v>
      </c>
    </row>
    <row r="185">
      <c r="A185" t="s">
        <v>708</v>
      </c>
      <c r="B185" s="4"/>
      <c r="C185" t="s">
        <v>708</v>
      </c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t="s">
        <v>708</v>
      </c>
      <c r="P185" t="s">
        <v>708</v>
      </c>
      <c r="Q185" s="4"/>
      <c r="R185" t="s">
        <v>708</v>
      </c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t="s">
        <v>708</v>
      </c>
    </row>
    <row r="186">
      <c r="A186" t="s">
        <v>708</v>
      </c>
      <c r="B186" s="4"/>
      <c r="C186" t="s">
        <v>708</v>
      </c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t="s">
        <v>708</v>
      </c>
      <c r="P186" t="s">
        <v>708</v>
      </c>
      <c r="Q186" s="4"/>
      <c r="R186" t="s">
        <v>708</v>
      </c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t="s">
        <v>708</v>
      </c>
    </row>
    <row r="187">
      <c r="A187" t="s">
        <v>708</v>
      </c>
      <c r="B187" s="4"/>
      <c r="C187" t="s">
        <v>708</v>
      </c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t="s">
        <v>708</v>
      </c>
      <c r="P187" t="s">
        <v>708</v>
      </c>
      <c r="Q187" s="4"/>
      <c r="R187" t="s">
        <v>708</v>
      </c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t="s">
        <v>708</v>
      </c>
    </row>
    <row r="188">
      <c r="A188" t="s">
        <v>708</v>
      </c>
      <c r="B188" s="4"/>
      <c r="C188" t="s">
        <v>708</v>
      </c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t="s">
        <v>708</v>
      </c>
      <c r="P188" t="s">
        <v>708</v>
      </c>
      <c r="Q188" s="4"/>
      <c r="R188" t="s">
        <v>708</v>
      </c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t="s">
        <v>708</v>
      </c>
    </row>
    <row r="189">
      <c r="A189" t="s">
        <v>708</v>
      </c>
      <c r="B189" s="4"/>
      <c r="C189" t="s">
        <v>708</v>
      </c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t="s">
        <v>708</v>
      </c>
      <c r="P189" t="s">
        <v>708</v>
      </c>
      <c r="Q189" s="4"/>
      <c r="R189" t="s">
        <v>708</v>
      </c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t="s">
        <v>708</v>
      </c>
    </row>
    <row r="190">
      <c r="A190" t="s">
        <v>708</v>
      </c>
      <c r="B190" s="4"/>
      <c r="C190" t="s">
        <v>708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t="s">
        <v>708</v>
      </c>
      <c r="P190" t="s">
        <v>708</v>
      </c>
      <c r="Q190" s="4"/>
      <c r="R190" t="s">
        <v>708</v>
      </c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t="s">
        <v>708</v>
      </c>
    </row>
    <row r="191">
      <c r="A191" t="s">
        <v>708</v>
      </c>
      <c r="B191" s="4"/>
      <c r="C191" t="s">
        <v>708</v>
      </c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t="s">
        <v>708</v>
      </c>
      <c r="P191" t="s">
        <v>708</v>
      </c>
      <c r="Q191" s="4"/>
      <c r="R191" t="s">
        <v>708</v>
      </c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t="s">
        <v>708</v>
      </c>
    </row>
    <row r="192">
      <c r="A192" t="s">
        <v>708</v>
      </c>
      <c r="B192" s="4"/>
      <c r="C192" t="s">
        <v>708</v>
      </c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t="s">
        <v>708</v>
      </c>
      <c r="P192" t="s">
        <v>708</v>
      </c>
      <c r="Q192" s="4"/>
      <c r="R192" t="s">
        <v>708</v>
      </c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t="s">
        <v>708</v>
      </c>
    </row>
    <row r="193">
      <c r="A193" t="s">
        <v>708</v>
      </c>
      <c r="B193" s="4"/>
      <c r="C193" t="s">
        <v>708</v>
      </c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t="s">
        <v>708</v>
      </c>
      <c r="P193" t="s">
        <v>708</v>
      </c>
      <c r="Q193" s="4"/>
      <c r="R193" t="s">
        <v>708</v>
      </c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t="s">
        <v>708</v>
      </c>
    </row>
    <row r="194">
      <c r="A194" t="s">
        <v>708</v>
      </c>
      <c r="B194" s="4"/>
      <c r="C194" t="s">
        <v>708</v>
      </c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t="s">
        <v>708</v>
      </c>
      <c r="P194" t="s">
        <v>708</v>
      </c>
      <c r="Q194" s="4"/>
      <c r="R194" t="s">
        <v>708</v>
      </c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t="s">
        <v>708</v>
      </c>
    </row>
    <row r="195">
      <c r="A195" t="s">
        <v>708</v>
      </c>
      <c r="B195" s="4"/>
      <c r="C195" t="s">
        <v>708</v>
      </c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t="s">
        <v>708</v>
      </c>
      <c r="P195" t="s">
        <v>708</v>
      </c>
      <c r="Q195" s="4"/>
      <c r="R195" t="s">
        <v>708</v>
      </c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t="s">
        <v>708</v>
      </c>
    </row>
    <row r="196">
      <c r="A196" t="s">
        <v>708</v>
      </c>
      <c r="B196" s="4"/>
      <c r="C196" t="s">
        <v>708</v>
      </c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t="s">
        <v>708</v>
      </c>
      <c r="P196" t="s">
        <v>708</v>
      </c>
      <c r="Q196" s="4"/>
      <c r="R196" t="s">
        <v>708</v>
      </c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t="s">
        <v>708</v>
      </c>
    </row>
    <row r="197">
      <c r="A197" t="s">
        <v>708</v>
      </c>
      <c r="B197" s="4"/>
      <c r="C197" t="s">
        <v>708</v>
      </c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t="s">
        <v>708</v>
      </c>
      <c r="P197" t="s">
        <v>708</v>
      </c>
      <c r="Q197" s="4"/>
      <c r="R197" t="s">
        <v>708</v>
      </c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t="s">
        <v>708</v>
      </c>
    </row>
    <row r="198">
      <c r="A198" t="s">
        <v>708</v>
      </c>
      <c r="B198" s="4"/>
      <c r="C198" t="s">
        <v>708</v>
      </c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t="s">
        <v>708</v>
      </c>
      <c r="P198" t="s">
        <v>708</v>
      </c>
      <c r="Q198" s="4"/>
      <c r="R198" t="s">
        <v>708</v>
      </c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t="s">
        <v>708</v>
      </c>
    </row>
    <row r="199">
      <c r="A199" t="s">
        <v>708</v>
      </c>
      <c r="B199" s="4"/>
      <c r="C199" t="s">
        <v>708</v>
      </c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t="s">
        <v>708</v>
      </c>
      <c r="P199" t="s">
        <v>708</v>
      </c>
      <c r="Q199" s="4"/>
      <c r="R199" t="s">
        <v>708</v>
      </c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t="s">
        <v>708</v>
      </c>
    </row>
    <row r="200">
      <c r="A200" t="s">
        <v>708</v>
      </c>
      <c r="B200" s="4"/>
      <c r="C200" t="s">
        <v>708</v>
      </c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t="s">
        <v>708</v>
      </c>
      <c r="P200" t="s">
        <v>708</v>
      </c>
      <c r="Q200" s="4"/>
      <c r="R200" t="s">
        <v>708</v>
      </c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t="s">
        <v>708</v>
      </c>
    </row>
    <row r="201">
      <c r="A201" t="s">
        <v>708</v>
      </c>
      <c r="B201" s="4"/>
      <c r="C201" t="s">
        <v>708</v>
      </c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t="s">
        <v>708</v>
      </c>
      <c r="P201" t="s">
        <v>708</v>
      </c>
      <c r="Q201" s="4"/>
      <c r="R201" t="s">
        <v>708</v>
      </c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t="s">
        <v>708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4B3F8-E854-4225-A5CB-D67252B298DD}">
  <sheetPr codeName="Sheet45">
    <tabColor theme="8" tint="0.39997558519242"/>
  </sheetPr>
  <dimension ref="A1:AS109"/>
  <sheetViews>
    <sheetView workbookViewId="0">
      <selection sqref="A1:XFD1048576"/>
    </sheetView>
  </sheetViews>
  <sheetFormatPr defaultRowHeight="14.4" x14ac:dyDescent="0.3"/>
  <sheetData>
    <row r="1">
      <c r="A1" t="s">
        <v>142</v>
      </c>
      <c r="B1" t="s">
        <v>143</v>
      </c>
      <c r="C1" t="s">
        <v>144</v>
      </c>
      <c r="D1" t="s">
        <v>858</v>
      </c>
      <c r="E1" t="s">
        <v>859</v>
      </c>
      <c r="F1" t="s">
        <v>774</v>
      </c>
      <c r="G1" t="s">
        <v>922</v>
      </c>
      <c r="H1" t="s">
        <v>923</v>
      </c>
      <c r="I1" t="s">
        <v>924</v>
      </c>
      <c r="J1" t="s">
        <v>925</v>
      </c>
      <c r="K1" t="s">
        <v>926</v>
      </c>
      <c r="L1" t="s">
        <v>927</v>
      </c>
      <c r="M1" t="s">
        <v>928</v>
      </c>
      <c r="N1" t="s">
        <v>929</v>
      </c>
      <c r="O1" t="s">
        <v>930</v>
      </c>
      <c r="P1" t="s">
        <v>931</v>
      </c>
      <c r="Q1" t="s">
        <v>932</v>
      </c>
      <c r="R1" t="s">
        <v>933</v>
      </c>
      <c r="S1" t="s">
        <v>934</v>
      </c>
      <c r="T1" t="s">
        <v>935</v>
      </c>
      <c r="U1" t="s">
        <v>876</v>
      </c>
      <c r="V1" t="s">
        <v>877</v>
      </c>
      <c r="W1" t="s">
        <v>936</v>
      </c>
      <c r="X1" t="s">
        <v>937</v>
      </c>
      <c r="Y1" t="s">
        <v>938</v>
      </c>
      <c r="Z1" t="s">
        <v>939</v>
      </c>
      <c r="AA1" t="s">
        <v>940</v>
      </c>
      <c r="AB1" t="s">
        <v>941</v>
      </c>
      <c r="AC1" t="s">
        <v>942</v>
      </c>
      <c r="AD1" t="s">
        <v>943</v>
      </c>
      <c r="AE1" t="s">
        <v>944</v>
      </c>
      <c r="AF1" t="s">
        <v>945</v>
      </c>
      <c r="AG1" t="s">
        <v>946</v>
      </c>
      <c r="AH1" t="s">
        <v>947</v>
      </c>
      <c r="AI1" t="s">
        <v>948</v>
      </c>
      <c r="AJ1" t="s">
        <v>949</v>
      </c>
      <c r="AK1" t="s">
        <v>950</v>
      </c>
      <c r="AL1" t="s">
        <v>951</v>
      </c>
      <c r="AM1" t="s">
        <v>952</v>
      </c>
      <c r="AN1" t="s">
        <v>953</v>
      </c>
      <c r="AO1" t="s">
        <v>896</v>
      </c>
      <c r="AP1" t="s">
        <v>954</v>
      </c>
      <c r="AQ1" t="s">
        <v>955</v>
      </c>
      <c r="AR1" t="s">
        <v>956</v>
      </c>
      <c r="AS1" t="s">
        <v>921</v>
      </c>
    </row>
    <row r="2">
      <c r="A2" t="s">
        <v>419</v>
      </c>
      <c r="B2" t="s">
        <v>420</v>
      </c>
      <c r="C2" s="4">
        <v>2000</v>
      </c>
      <c r="D2" s="4">
        <v>3121.969970703125</v>
      </c>
      <c r="E2" s="4">
        <v>41.741001129150391</v>
      </c>
      <c r="F2" s="4">
        <v>87.866618353128004</v>
      </c>
      <c r="G2" s="4">
        <v>8.9865790793003466</v>
      </c>
      <c r="H2" s="4">
        <v>2.0006657267291521</v>
      </c>
      <c r="I2" s="4">
        <v>1.146136840842503</v>
      </c>
      <c r="J2" s="4"/>
      <c r="K2" s="4">
        <v>81.784718336788131</v>
      </c>
      <c r="L2" s="4">
        <v>12.81388006478551</v>
      </c>
      <c r="M2" s="4">
        <v>3.4340886732562979</v>
      </c>
      <c r="N2" s="4">
        <v>1.967312925170063</v>
      </c>
      <c r="O2" s="4"/>
      <c r="P2" s="4">
        <v>96.355284552845546</v>
      </c>
      <c r="Q2" s="4">
        <v>3.6447154471544541</v>
      </c>
      <c r="R2" s="4">
        <v>0</v>
      </c>
      <c r="S2" s="4">
        <v>0</v>
      </c>
      <c r="T2" s="4"/>
      <c r="U2" t="s">
        <v>419</v>
      </c>
      <c r="V2" s="4">
        <v>2000</v>
      </c>
      <c r="W2" s="4">
        <v>49.293240872101777</v>
      </c>
      <c r="X2" s="4">
        <v>61.281688095021153</v>
      </c>
      <c r="Y2" s="4">
        <v>49.293240872101777</v>
      </c>
      <c r="Z2" s="4">
        <v>96.179516014844637</v>
      </c>
      <c r="AA2" s="4">
        <v>76.205172995366141</v>
      </c>
      <c r="AB2" s="4">
        <v>20.648024437062219</v>
      </c>
      <c r="AC2" s="4"/>
      <c r="AD2" s="4">
        <v>39.199767205644179</v>
      </c>
      <c r="AE2" s="4">
        <v>53.422640908132301</v>
      </c>
      <c r="AF2" s="4"/>
      <c r="AG2" s="4">
        <v>61.925419958713519</v>
      </c>
      <c r="AH2" s="4">
        <v>32.67317844286012</v>
      </c>
      <c r="AI2" s="4"/>
      <c r="AJ2" s="4">
        <v>92.10199999999999</v>
      </c>
      <c r="AK2" s="4">
        <v>43.529729729730207</v>
      </c>
      <c r="AL2" s="4"/>
      <c r="AM2" s="4">
        <v>96.135796092898659</v>
      </c>
      <c r="AN2" s="4">
        <v>3.864203907101341</v>
      </c>
      <c r="AO2" s="4">
        <v>1</v>
      </c>
      <c r="AP2" s="4">
        <v>96.853197432428345</v>
      </c>
      <c r="AQ2" s="4">
        <v>94.598598401573639</v>
      </c>
      <c r="AR2" s="4">
        <v>100</v>
      </c>
      <c r="AS2" s="4">
        <v>3121.969970703125</v>
      </c>
    </row>
    <row r="3">
      <c r="A3" t="s">
        <v>419</v>
      </c>
      <c r="B3" t="s">
        <v>420</v>
      </c>
      <c r="C3" s="4">
        <v>2017</v>
      </c>
      <c r="D3" s="4">
        <v>2930.18701171875</v>
      </c>
      <c r="E3" s="4">
        <v>59.382999420166016</v>
      </c>
      <c r="F3" s="4">
        <v>91.039227667619116</v>
      </c>
      <c r="G3" s="4">
        <v>5.1252047493546353</v>
      </c>
      <c r="H3" s="4">
        <v>3.8355675830262408</v>
      </c>
      <c r="I3" s="4">
        <v>0</v>
      </c>
      <c r="J3" s="4">
        <v>0.18662407994270325</v>
      </c>
      <c r="K3" s="4">
        <v>89.875173884379663</v>
      </c>
      <c r="L3" s="4">
        <v>5.419200481435567</v>
      </c>
      <c r="M3" s="4">
        <v>4.70562563418477</v>
      </c>
      <c r="N3" s="4">
        <v>0</v>
      </c>
      <c r="O3" s="4">
        <v>0.47590914368629456</v>
      </c>
      <c r="P3" s="4">
        <v>91.835421395197628</v>
      </c>
      <c r="Q3" s="4">
        <v>4.924116482482404</v>
      </c>
      <c r="R3" s="4">
        <v>3.2404621223199679</v>
      </c>
      <c r="S3" s="4">
        <v>0</v>
      </c>
      <c r="T3" s="4">
        <v>-0.26587429642677307</v>
      </c>
      <c r="U3" t="s">
        <v>419</v>
      </c>
      <c r="V3" s="4">
        <v>2017</v>
      </c>
      <c r="W3" s="4">
        <v>70.023149838366294</v>
      </c>
      <c r="X3" s="4">
        <v>89.080933703803595</v>
      </c>
      <c r="Y3" s="4">
        <v>70.023149838366294</v>
      </c>
      <c r="Z3" s="4">
        <v>87.000205461895575</v>
      </c>
      <c r="AA3" s="4">
        <v>86.269154656786853</v>
      </c>
      <c r="AB3" s="4">
        <v>9.8952777601869091</v>
      </c>
      <c r="AC3" s="4"/>
      <c r="AD3" s="4">
        <v>89.875173884379663</v>
      </c>
      <c r="AE3" s="4">
        <v>67.626811754334994</v>
      </c>
      <c r="AF3" s="4"/>
      <c r="AG3" s="4">
        <v>77.368900489475891</v>
      </c>
      <c r="AH3" s="4">
        <v>17.925473876339339</v>
      </c>
      <c r="AI3" s="4"/>
      <c r="AJ3" s="4">
        <v>88.537686425137807</v>
      </c>
      <c r="AK3" s="4">
        <v>71.662205850326117</v>
      </c>
      <c r="AL3" s="4"/>
      <c r="AM3" s="4">
        <v>92.356782774919679</v>
      </c>
      <c r="AN3" s="4">
        <v>4.4027551027603522</v>
      </c>
      <c r="AO3" s="4">
        <v>2</v>
      </c>
      <c r="AP3" s="4">
        <v>96.164432416973753</v>
      </c>
      <c r="AQ3" s="4">
        <v>95.29437436581523</v>
      </c>
      <c r="AR3" s="4">
        <v>96.759537877680032</v>
      </c>
      <c r="AS3" s="4">
        <v>2930.18701171875</v>
      </c>
    </row>
    <row r="4">
      <c r="A4" t="s">
        <v>638</v>
      </c>
      <c r="B4" t="s">
        <v>676</v>
      </c>
      <c r="C4" s="4">
        <v>2000</v>
      </c>
      <c r="D4" s="4">
        <v>65.389999389648438</v>
      </c>
      <c r="E4" s="4">
        <v>92.394996643066406</v>
      </c>
      <c r="F4" s="4">
        <v>100</v>
      </c>
      <c r="G4" s="4">
        <v>0</v>
      </c>
      <c r="H4" s="4">
        <v>0</v>
      </c>
      <c r="I4" s="4">
        <v>0</v>
      </c>
      <c r="J4" s="4"/>
      <c r="K4" s="4">
        <v>100</v>
      </c>
      <c r="L4" s="4">
        <v>0</v>
      </c>
      <c r="M4" s="4">
        <v>0</v>
      </c>
      <c r="N4" s="4">
        <v>0</v>
      </c>
      <c r="O4" s="4"/>
      <c r="P4" s="4">
        <v>100</v>
      </c>
      <c r="Q4" s="4">
        <v>0</v>
      </c>
      <c r="R4" s="4">
        <v>0</v>
      </c>
      <c r="S4" s="4">
        <v>0</v>
      </c>
      <c r="T4" s="4"/>
      <c r="U4" t="s">
        <v>638</v>
      </c>
      <c r="V4" s="4">
        <v>2000</v>
      </c>
      <c r="W4" s="4">
        <v>90.640000000000001</v>
      </c>
      <c r="X4" s="4">
        <v>100</v>
      </c>
      <c r="Y4" s="4">
        <v>100</v>
      </c>
      <c r="Z4" s="4">
        <v>90.640000000000001</v>
      </c>
      <c r="AA4" s="4">
        <v>100</v>
      </c>
      <c r="AB4" s="4">
        <v>0</v>
      </c>
      <c r="AC4" s="4"/>
      <c r="AD4" s="4">
        <v>100</v>
      </c>
      <c r="AE4" s="4">
        <v>100</v>
      </c>
      <c r="AF4" s="4"/>
      <c r="AG4" s="4">
        <v>100</v>
      </c>
      <c r="AH4" s="4">
        <v>0</v>
      </c>
      <c r="AI4" s="4"/>
      <c r="AJ4" s="4">
        <v>100</v>
      </c>
      <c r="AK4" s="4">
        <v>100</v>
      </c>
      <c r="AL4" s="4"/>
      <c r="AM4" s="4">
        <v>100</v>
      </c>
      <c r="AN4" s="4">
        <v>0</v>
      </c>
      <c r="AO4" s="4">
        <v>3</v>
      </c>
      <c r="AP4" s="4">
        <v>100</v>
      </c>
      <c r="AQ4" s="4">
        <v>100</v>
      </c>
      <c r="AR4" s="4">
        <v>100</v>
      </c>
      <c r="AS4" s="4">
        <v>65.389999389648438</v>
      </c>
    </row>
    <row r="5">
      <c r="A5" t="s">
        <v>638</v>
      </c>
      <c r="B5" t="s">
        <v>676</v>
      </c>
      <c r="C5" s="4">
        <v>2017</v>
      </c>
      <c r="D5" s="4">
        <v>76.964996337890625</v>
      </c>
      <c r="E5" s="4">
        <v>88.150001525878906</v>
      </c>
      <c r="F5" s="4">
        <v>99.999996282695918</v>
      </c>
      <c r="G5" s="4">
        <v>0</v>
      </c>
      <c r="H5" s="4">
        <v>3.71730408233e-06</v>
      </c>
      <c r="I5" s="4">
        <v>0</v>
      </c>
      <c r="J5" s="4">
        <v>-2.1866495103495254e-07</v>
      </c>
      <c r="K5" s="4">
        <v>100</v>
      </c>
      <c r="L5" s="4">
        <v>0</v>
      </c>
      <c r="M5" s="4">
        <v>0</v>
      </c>
      <c r="N5" s="4">
        <v>0</v>
      </c>
      <c r="O5" s="4">
        <v>0</v>
      </c>
      <c r="P5" s="4">
        <v>100</v>
      </c>
      <c r="Q5" s="4">
        <v>0</v>
      </c>
      <c r="R5" s="4">
        <v>0</v>
      </c>
      <c r="S5" s="4">
        <v>0</v>
      </c>
      <c r="T5" s="4">
        <v>0</v>
      </c>
      <c r="U5" t="s">
        <v>638</v>
      </c>
      <c r="V5" s="4">
        <v>2017</v>
      </c>
      <c r="W5" s="4">
        <v>90.639996630635579</v>
      </c>
      <c r="X5" s="4">
        <v>99.999996282695918</v>
      </c>
      <c r="Y5" s="4">
        <v>99.999996282695918</v>
      </c>
      <c r="Z5" s="4">
        <v>90.639996630635579</v>
      </c>
      <c r="AA5" s="4">
        <v>99.999996282695918</v>
      </c>
      <c r="AB5" s="4">
        <v>0</v>
      </c>
      <c r="AC5" s="4"/>
      <c r="AD5" s="4">
        <v>100</v>
      </c>
      <c r="AE5" s="4">
        <v>100</v>
      </c>
      <c r="AF5" s="4"/>
      <c r="AG5" s="4">
        <v>100</v>
      </c>
      <c r="AH5" s="4">
        <v>0</v>
      </c>
      <c r="AI5" s="4"/>
      <c r="AJ5" s="4">
        <v>100</v>
      </c>
      <c r="AK5" s="4">
        <v>100</v>
      </c>
      <c r="AL5" s="4"/>
      <c r="AM5" s="4">
        <v>100</v>
      </c>
      <c r="AN5" s="4">
        <v>0</v>
      </c>
      <c r="AO5" s="4">
        <v>4</v>
      </c>
      <c r="AP5" s="4">
        <v>99.999996282695918</v>
      </c>
      <c r="AQ5" s="4">
        <v>100</v>
      </c>
      <c r="AR5" s="4">
        <v>100</v>
      </c>
      <c r="AS5" s="4">
        <v>76.964996337890625</v>
      </c>
    </row>
    <row r="6">
      <c r="A6" t="s">
        <v>422</v>
      </c>
      <c r="B6" t="s">
        <v>423</v>
      </c>
      <c r="C6" s="4">
        <v>2000</v>
      </c>
      <c r="D6" s="4">
        <v>3069.587890625</v>
      </c>
      <c r="E6" s="4">
        <v>64.666000366210938</v>
      </c>
      <c r="F6" s="4">
        <v>95.133507820968532</v>
      </c>
      <c r="G6" s="4">
        <v>2.1003693967360362</v>
      </c>
      <c r="H6" s="4">
        <v>2.5518291495105729</v>
      </c>
      <c r="I6" s="4">
        <v>0.2142936327848701</v>
      </c>
      <c r="J6" s="4"/>
      <c r="K6" s="4">
        <v>88.560821907544124</v>
      </c>
      <c r="L6" s="4">
        <v>4.5952889396697572</v>
      </c>
      <c r="M6" s="4">
        <v>6.2557507428909567</v>
      </c>
      <c r="N6" s="4">
        <v>0.58813840989516208</v>
      </c>
      <c r="O6" s="4"/>
      <c r="P6" s="4">
        <v>98.724873821771808</v>
      </c>
      <c r="Q6" s="4">
        <v>0.73712622046754461</v>
      </c>
      <c r="R6" s="4">
        <v>0.52797797887446118</v>
      </c>
      <c r="S6" s="4">
        <v>0.0100219788861857</v>
      </c>
      <c r="T6" s="4"/>
      <c r="U6" t="s">
        <v>422</v>
      </c>
      <c r="V6" s="4">
        <v>2000</v>
      </c>
      <c r="W6" s="4">
        <v>29.597562425685549</v>
      </c>
      <c r="X6" s="4">
        <v>89.468317747604075</v>
      </c>
      <c r="Y6" s="4">
        <v>29.597562425685549</v>
      </c>
      <c r="Z6" s="4">
        <v>75.83730665732449</v>
      </c>
      <c r="AA6" s="4">
        <v>88.413287219585399</v>
      </c>
      <c r="AB6" s="4">
        <v>8.8205899981191749</v>
      </c>
      <c r="AC6" s="4"/>
      <c r="AD6" s="4">
        <v>74.927814294556768</v>
      </c>
      <c r="AE6" s="4">
        <v>44.449138497446008</v>
      </c>
      <c r="AF6" s="4"/>
      <c r="AG6" s="4">
        <v>72.238263448222824</v>
      </c>
      <c r="AH6" s="4">
        <v>20.917847398991061</v>
      </c>
      <c r="AI6" s="4"/>
      <c r="AJ6" s="4">
        <v>97.413360371530402</v>
      </c>
      <c r="AK6" s="4">
        <v>21.482547336720931</v>
      </c>
      <c r="AL6" s="4"/>
      <c r="AM6" s="4">
        <v>97.251444283504952</v>
      </c>
      <c r="AN6" s="4">
        <v>2.2105557587344009</v>
      </c>
      <c r="AO6" s="4">
        <v>5</v>
      </c>
      <c r="AP6" s="4">
        <v>97.23387721770456</v>
      </c>
      <c r="AQ6" s="4">
        <v>93.156110847213881</v>
      </c>
      <c r="AR6" s="4">
        <v>99.462000042239353</v>
      </c>
      <c r="AS6" s="4">
        <v>3069.587890625</v>
      </c>
    </row>
    <row r="7">
      <c r="A7" t="s">
        <v>422</v>
      </c>
      <c r="B7" t="s">
        <v>423</v>
      </c>
      <c r="C7" s="4">
        <v>2017</v>
      </c>
      <c r="D7" s="4">
        <v>2930.449951171875</v>
      </c>
      <c r="E7" s="4">
        <v>63.103000640869141</v>
      </c>
      <c r="F7" s="4">
        <v>99.913376536880406</v>
      </c>
      <c r="G7" s="4">
        <v>0</v>
      </c>
      <c r="H7" s="4">
        <v>0.086623463119594998</v>
      </c>
      <c r="I7" s="4">
        <v>0</v>
      </c>
      <c r="J7" s="4">
        <v>0.28116875886917114</v>
      </c>
      <c r="K7" s="4">
        <v>100</v>
      </c>
      <c r="L7" s="4">
        <v>0</v>
      </c>
      <c r="M7" s="4">
        <v>0</v>
      </c>
      <c r="N7" s="4">
        <v>0</v>
      </c>
      <c r="O7" s="4">
        <v>0.67289280891418457</v>
      </c>
      <c r="P7" s="4">
        <v>99.862726875481087</v>
      </c>
      <c r="Q7" s="4">
        <v>0</v>
      </c>
      <c r="R7" s="4">
        <v>0.13727312451891291</v>
      </c>
      <c r="S7" s="4">
        <v>0</v>
      </c>
      <c r="T7" s="4">
        <v>0.066932529211044312</v>
      </c>
      <c r="U7" t="s">
        <v>422</v>
      </c>
      <c r="V7" s="4">
        <v>2017</v>
      </c>
      <c r="W7" s="4">
        <v>86.476354851236181</v>
      </c>
      <c r="X7" s="4">
        <v>99.201947816064262</v>
      </c>
      <c r="Y7" s="4">
        <v>86.476354851236181</v>
      </c>
      <c r="Z7" s="4">
        <v>89.724841429501296</v>
      </c>
      <c r="AA7" s="4">
        <v>98.923911507763847</v>
      </c>
      <c r="AB7" s="4">
        <v>0.98946502911656453</v>
      </c>
      <c r="AC7" s="4"/>
      <c r="AD7" s="4">
        <v>100</v>
      </c>
      <c r="AE7" s="4">
        <v>74.589298787879216</v>
      </c>
      <c r="AF7" s="4"/>
      <c r="AG7" s="4">
        <v>97.796614615382623</v>
      </c>
      <c r="AH7" s="4">
        <v>2.203385384617377</v>
      </c>
      <c r="AI7" s="4"/>
      <c r="AJ7" s="4">
        <v>98.735318205106267</v>
      </c>
      <c r="AK7" s="4">
        <v>93.426843124979015</v>
      </c>
      <c r="AL7" s="4"/>
      <c r="AM7" s="4">
        <v>99.583054006104987</v>
      </c>
      <c r="AN7" s="4">
        <v>0.2796728693760997</v>
      </c>
      <c r="AO7" s="4">
        <v>6</v>
      </c>
      <c r="AP7" s="4">
        <v>99.913376536880406</v>
      </c>
      <c r="AQ7" s="4">
        <v>100</v>
      </c>
      <c r="AR7" s="4">
        <v>99.862726875481087</v>
      </c>
      <c r="AS7" s="4">
        <v>2930.449951171875</v>
      </c>
    </row>
    <row r="8">
      <c r="A8" t="s">
        <v>653</v>
      </c>
      <c r="B8" t="s">
        <v>691</v>
      </c>
      <c r="C8" s="4">
        <v>2000</v>
      </c>
      <c r="D8" s="4">
        <v>8069.27587890625</v>
      </c>
      <c r="E8" s="4">
        <v>60.213005065917969</v>
      </c>
      <c r="F8" s="4">
        <v>100.000003025558</v>
      </c>
      <c r="G8" s="4">
        <v>0</v>
      </c>
      <c r="H8" s="4">
        <v>0</v>
      </c>
      <c r="I8" s="4">
        <v>0</v>
      </c>
      <c r="J8" s="4"/>
      <c r="K8" s="4">
        <v>100</v>
      </c>
      <c r="L8" s="4">
        <v>0</v>
      </c>
      <c r="M8" s="4">
        <v>0</v>
      </c>
      <c r="N8" s="4">
        <v>0</v>
      </c>
      <c r="O8" s="4"/>
      <c r="P8" s="4">
        <v>100</v>
      </c>
      <c r="Q8" s="4">
        <v>0</v>
      </c>
      <c r="R8" s="4">
        <v>0</v>
      </c>
      <c r="S8" s="4">
        <v>0</v>
      </c>
      <c r="T8" s="4"/>
      <c r="U8" t="s">
        <v>653</v>
      </c>
      <c r="V8" s="4">
        <v>2000</v>
      </c>
      <c r="W8" s="4">
        <v>97.713935540661396</v>
      </c>
      <c r="X8" s="4">
        <v>100.000003025558</v>
      </c>
      <c r="Y8" s="4">
        <v>98.888192472326878</v>
      </c>
      <c r="Z8" s="4">
        <v>97.713935540661396</v>
      </c>
      <c r="AA8" s="4"/>
      <c r="AB8" s="4"/>
      <c r="AC8" s="4"/>
      <c r="AD8" s="4">
        <v>100</v>
      </c>
      <c r="AE8" s="4">
        <v>99.399999999999991</v>
      </c>
      <c r="AF8" s="4"/>
      <c r="AG8" s="4"/>
      <c r="AH8" s="4"/>
      <c r="AI8" s="4"/>
      <c r="AJ8" s="4">
        <v>100</v>
      </c>
      <c r="AK8" s="4">
        <v>98.549999999999997</v>
      </c>
      <c r="AL8" s="4"/>
      <c r="AM8" s="4"/>
      <c r="AN8" s="4"/>
      <c r="AO8" s="4">
        <v>7</v>
      </c>
      <c r="AP8" s="4">
        <v>100.000003025558</v>
      </c>
      <c r="AQ8" s="4">
        <v>100</v>
      </c>
      <c r="AR8" s="4">
        <v>100</v>
      </c>
      <c r="AS8" s="4">
        <v>8069.27587890625</v>
      </c>
    </row>
    <row r="9">
      <c r="A9" t="s">
        <v>653</v>
      </c>
      <c r="B9" t="s">
        <v>691</v>
      </c>
      <c r="C9" s="4">
        <v>2017</v>
      </c>
      <c r="D9" s="4">
        <v>8735.453125</v>
      </c>
      <c r="E9" s="4">
        <v>58.094001770019531</v>
      </c>
      <c r="F9" s="4">
        <v>100</v>
      </c>
      <c r="G9" s="4">
        <v>0</v>
      </c>
      <c r="H9" s="4">
        <v>0</v>
      </c>
      <c r="I9" s="4">
        <v>0</v>
      </c>
      <c r="J9" s="4">
        <v>-1.7797400175822986e-07</v>
      </c>
      <c r="K9" s="4">
        <v>100</v>
      </c>
      <c r="L9" s="4">
        <v>0</v>
      </c>
      <c r="M9" s="4">
        <v>0</v>
      </c>
      <c r="N9" s="4">
        <v>0</v>
      </c>
      <c r="O9" s="4">
        <v>0</v>
      </c>
      <c r="P9" s="4">
        <v>100</v>
      </c>
      <c r="Q9" s="4">
        <v>0</v>
      </c>
      <c r="R9" s="4">
        <v>0</v>
      </c>
      <c r="S9" s="4">
        <v>0</v>
      </c>
      <c r="T9" s="4">
        <v>0</v>
      </c>
      <c r="U9" t="s">
        <v>653</v>
      </c>
      <c r="V9" s="4">
        <v>2017</v>
      </c>
      <c r="W9" s="4">
        <v>98.906200973180404</v>
      </c>
      <c r="X9" s="4">
        <v>100</v>
      </c>
      <c r="Y9" s="4">
        <v>98.906200973180404</v>
      </c>
      <c r="Z9" s="4">
        <v>99.123404494382029</v>
      </c>
      <c r="AA9" s="4"/>
      <c r="AB9" s="4"/>
      <c r="AC9" s="4"/>
      <c r="AD9" s="4">
        <v>100</v>
      </c>
      <c r="AE9" s="4">
        <v>99.399999999999991</v>
      </c>
      <c r="AF9" s="4"/>
      <c r="AG9" s="4"/>
      <c r="AH9" s="4"/>
      <c r="AI9" s="4"/>
      <c r="AJ9" s="4">
        <v>100</v>
      </c>
      <c r="AK9" s="4">
        <v>98.549999999999997</v>
      </c>
      <c r="AL9" s="4"/>
      <c r="AM9" s="4"/>
      <c r="AN9" s="4"/>
      <c r="AO9" s="4">
        <v>8</v>
      </c>
      <c r="AP9" s="4">
        <v>100</v>
      </c>
      <c r="AQ9" s="4">
        <v>100</v>
      </c>
      <c r="AR9" s="4">
        <v>100</v>
      </c>
      <c r="AS9" s="4">
        <v>8735.453125</v>
      </c>
    </row>
    <row r="10">
      <c r="A10" t="s">
        <v>633</v>
      </c>
      <c r="B10" t="s">
        <v>671</v>
      </c>
      <c r="C10" s="4">
        <v>2000</v>
      </c>
      <c r="D10" s="4">
        <v>8122.7412109375</v>
      </c>
      <c r="E10" s="4">
        <v>51.386005401611328</v>
      </c>
      <c r="F10" s="4">
        <v>73.380499431620123</v>
      </c>
      <c r="G10" s="4">
        <v>8.486103550070629</v>
      </c>
      <c r="H10" s="4">
        <v>7.7792337084783423</v>
      </c>
      <c r="I10" s="4">
        <v>10.3541633098309</v>
      </c>
      <c r="J10" s="4"/>
      <c r="K10" s="4">
        <v>54.933929681653609</v>
      </c>
      <c r="L10" s="4">
        <v>11.652651750653799</v>
      </c>
      <c r="M10" s="4">
        <v>13.67922990270517</v>
      </c>
      <c r="N10" s="4">
        <v>19.734188664987411</v>
      </c>
      <c r="O10" s="4"/>
      <c r="P10" s="4">
        <v>90.83196913401602</v>
      </c>
      <c r="Q10" s="4">
        <v>5.4903735319609552</v>
      </c>
      <c r="R10" s="4">
        <v>2.197516779866874</v>
      </c>
      <c r="S10" s="4">
        <v>1.480140554156151</v>
      </c>
      <c r="T10" s="4"/>
      <c r="U10" t="s">
        <v>633</v>
      </c>
      <c r="V10" s="4">
        <v>2000</v>
      </c>
      <c r="W10" s="4">
        <v>49.677678021826942</v>
      </c>
      <c r="X10" s="4">
        <v>59.325390729923988</v>
      </c>
      <c r="Y10" s="4">
        <v>81.866602981690761</v>
      </c>
      <c r="Z10" s="4">
        <v>49.677678021826942</v>
      </c>
      <c r="AA10" s="4">
        <v>49.327515394514052</v>
      </c>
      <c r="AB10" s="4">
        <v>32.539087587176709</v>
      </c>
      <c r="AC10" s="4"/>
      <c r="AD10" s="4">
        <v>37.221899020659869</v>
      </c>
      <c r="AE10" s="4"/>
      <c r="AF10" s="4"/>
      <c r="AG10" s="4">
        <v>19.157969773299559</v>
      </c>
      <c r="AH10" s="4">
        <v>47.428611659007863</v>
      </c>
      <c r="AI10" s="4"/>
      <c r="AJ10" s="4">
        <v>80.236511440758562</v>
      </c>
      <c r="AK10" s="4"/>
      <c r="AL10" s="4"/>
      <c r="AM10" s="4">
        <v>77.86956926952189</v>
      </c>
      <c r="AN10" s="4">
        <v>18.45277339645509</v>
      </c>
      <c r="AO10" s="4">
        <v>9</v>
      </c>
      <c r="AP10" s="4">
        <v>81.866602981690761</v>
      </c>
      <c r="AQ10" s="4">
        <v>66.586581432307412</v>
      </c>
      <c r="AR10" s="4">
        <v>96.322342665976976</v>
      </c>
      <c r="AS10" s="4">
        <v>8122.7412109375</v>
      </c>
    </row>
    <row r="11">
      <c r="A11" t="s">
        <v>633</v>
      </c>
      <c r="B11" t="s">
        <v>671</v>
      </c>
      <c r="C11" s="4">
        <v>2017</v>
      </c>
      <c r="D11" s="4">
        <v>9827.5888671875</v>
      </c>
      <c r="E11" s="4">
        <v>55.342998504638672</v>
      </c>
      <c r="F11" s="4">
        <v>91.385739943657299</v>
      </c>
      <c r="G11" s="4">
        <v>2.7444247399673372</v>
      </c>
      <c r="H11" s="4">
        <v>4.8978867508324413</v>
      </c>
      <c r="I11" s="4">
        <v>0.97194856554290909</v>
      </c>
      <c r="J11" s="4">
        <v>1.0591317415237427</v>
      </c>
      <c r="K11" s="4">
        <v>81.571128383975974</v>
      </c>
      <c r="L11" s="4">
        <v>5.8577337639080724</v>
      </c>
      <c r="M11" s="4">
        <v>10.39466266319914</v>
      </c>
      <c r="N11" s="4">
        <v>2.176475188916811</v>
      </c>
      <c r="O11" s="4">
        <v>1.5668940544128418</v>
      </c>
      <c r="P11" s="4">
        <v>99.305280650921532</v>
      </c>
      <c r="Q11" s="4">
        <v>0.23225424809794501</v>
      </c>
      <c r="R11" s="4">
        <v>0.4624651009805234</v>
      </c>
      <c r="S11" s="4">
        <v>0</v>
      </c>
      <c r="T11" s="4">
        <v>0.49843010306358337</v>
      </c>
      <c r="U11" t="s">
        <v>633</v>
      </c>
      <c r="V11" s="4">
        <v>2017</v>
      </c>
      <c r="W11" s="4">
        <v>73.564331452771938</v>
      </c>
      <c r="X11" s="4">
        <v>73.564331452771938</v>
      </c>
      <c r="Y11" s="4">
        <v>94.130164683624656</v>
      </c>
      <c r="Z11" s="4">
        <v>87.892570489510817</v>
      </c>
      <c r="AA11" s="4">
        <v>85.93785801807168</v>
      </c>
      <c r="AB11" s="4">
        <v>8.1923066655529642</v>
      </c>
      <c r="AC11" s="4"/>
      <c r="AD11" s="4">
        <v>49.80530847024464</v>
      </c>
      <c r="AE11" s="4"/>
      <c r="AF11" s="4"/>
      <c r="AG11" s="4">
        <v>70.403600503777852</v>
      </c>
      <c r="AH11" s="4">
        <v>17.025261644106191</v>
      </c>
      <c r="AI11" s="4"/>
      <c r="AJ11" s="4">
        <v>92.735803347586327</v>
      </c>
      <c r="AK11" s="4"/>
      <c r="AL11" s="4"/>
      <c r="AM11" s="4">
        <v>98.472657178841473</v>
      </c>
      <c r="AN11" s="4">
        <v>1.064877720178004</v>
      </c>
      <c r="AO11" s="4">
        <v>10</v>
      </c>
      <c r="AP11" s="4">
        <v>94.130164683624656</v>
      </c>
      <c r="AQ11" s="4">
        <v>87.428862147884047</v>
      </c>
      <c r="AR11" s="4">
        <v>99.537534899019477</v>
      </c>
      <c r="AS11" s="4">
        <v>9827.5888671875</v>
      </c>
    </row>
    <row r="12">
      <c r="A12" t="s">
        <v>426</v>
      </c>
      <c r="B12" t="s">
        <v>427</v>
      </c>
      <c r="C12" s="4">
        <v>2000</v>
      </c>
      <c r="D12" s="4">
        <v>9933.609375</v>
      </c>
      <c r="E12" s="4">
        <v>69.972999572753906</v>
      </c>
      <c r="F12" s="4">
        <v>99.298582632751916</v>
      </c>
      <c r="G12" s="4">
        <v>0.14948111620927931</v>
      </c>
      <c r="H12" s="4">
        <v>0.55193625103881061</v>
      </c>
      <c r="I12" s="4">
        <v>0</v>
      </c>
      <c r="J12" s="4"/>
      <c r="K12" s="4">
        <v>98.878374338997361</v>
      </c>
      <c r="L12" s="4">
        <v>0</v>
      </c>
      <c r="M12" s="4">
        <v>1.1216256610026389</v>
      </c>
      <c r="N12" s="4">
        <v>0</v>
      </c>
      <c r="O12" s="4"/>
      <c r="P12" s="4">
        <v>99.478907028757831</v>
      </c>
      <c r="Q12" s="4">
        <v>0.21362685832953329</v>
      </c>
      <c r="R12" s="4">
        <v>0.30746611291263548</v>
      </c>
      <c r="S12" s="4">
        <v>0</v>
      </c>
      <c r="T12" s="4"/>
      <c r="U12" t="s">
        <v>426</v>
      </c>
      <c r="V12" s="4">
        <v>2000</v>
      </c>
      <c r="W12" s="4">
        <v>80.621732139732188</v>
      </c>
      <c r="X12" s="4">
        <v>80.621732139732188</v>
      </c>
      <c r="Y12" s="4"/>
      <c r="Z12" s="4">
        <v>99.017122139382408</v>
      </c>
      <c r="AA12" s="4">
        <v>79.931810665057</v>
      </c>
      <c r="AB12" s="4">
        <v>19.5162530839042</v>
      </c>
      <c r="AC12" s="4"/>
      <c r="AD12" s="4">
        <v>53.902839496801803</v>
      </c>
      <c r="AE12" s="4"/>
      <c r="AF12" s="4"/>
      <c r="AG12" s="4">
        <v>47.900412630205672</v>
      </c>
      <c r="AH12" s="4">
        <v>50.977961708791689</v>
      </c>
      <c r="AI12" s="4"/>
      <c r="AJ12" s="4">
        <v>92.08741773055813</v>
      </c>
      <c r="AK12" s="4"/>
      <c r="AL12" s="4"/>
      <c r="AM12" s="4">
        <v>93.677212771316476</v>
      </c>
      <c r="AN12" s="4">
        <v>6.0153211157708881</v>
      </c>
      <c r="AO12" s="4">
        <v>11</v>
      </c>
      <c r="AP12" s="4">
        <v>99.448063748961189</v>
      </c>
      <c r="AQ12" s="4">
        <v>98.878374338997361</v>
      </c>
      <c r="AR12" s="4">
        <v>99.692533887087365</v>
      </c>
      <c r="AS12" s="4">
        <v>9933.609375</v>
      </c>
    </row>
    <row r="13">
      <c r="A13" t="s">
        <v>426</v>
      </c>
      <c r="B13" t="s">
        <v>427</v>
      </c>
      <c r="C13" s="4">
        <v>2017</v>
      </c>
      <c r="D13" s="4">
        <v>9468.337890625</v>
      </c>
      <c r="E13" s="4">
        <v>78.134002685546875</v>
      </c>
      <c r="F13" s="4">
        <v>96.483971188065055</v>
      </c>
      <c r="G13" s="4">
        <v>3.3300608458033052</v>
      </c>
      <c r="H13" s="4">
        <v>0.18596796613164199</v>
      </c>
      <c r="I13" s="4">
        <v>0</v>
      </c>
      <c r="J13" s="4">
        <v>-0.16556538641452789</v>
      </c>
      <c r="K13" s="4">
        <v>98.300191149776552</v>
      </c>
      <c r="L13" s="4">
        <v>0.99293122373511267</v>
      </c>
      <c r="M13" s="4">
        <v>0.70687762648833541</v>
      </c>
      <c r="N13" s="4">
        <v>0</v>
      </c>
      <c r="O13" s="4">
        <v>-0.03401077538728714</v>
      </c>
      <c r="P13" s="4">
        <v>95.975700650695103</v>
      </c>
      <c r="Q13" s="4">
        <v>3.984112554909061</v>
      </c>
      <c r="R13" s="4">
        <v>0.0401867943958365</v>
      </c>
      <c r="S13" s="4">
        <v>0</v>
      </c>
      <c r="T13" s="4">
        <v>-0.20607095956802368</v>
      </c>
      <c r="U13" t="s">
        <v>426</v>
      </c>
      <c r="V13" s="4">
        <v>2017</v>
      </c>
      <c r="W13" s="4">
        <v>94.521390301365102</v>
      </c>
      <c r="X13" s="4">
        <v>94.521390301365102</v>
      </c>
      <c r="Y13" s="4"/>
      <c r="Z13" s="4">
        <v>97.052510480931346</v>
      </c>
      <c r="AA13" s="4">
        <v>92.902491058475249</v>
      </c>
      <c r="AB13" s="4">
        <v>6.9115409753931187</v>
      </c>
      <c r="AC13" s="4"/>
      <c r="AD13" s="4">
        <v>93.91710903357405</v>
      </c>
      <c r="AE13" s="4"/>
      <c r="AF13" s="4"/>
      <c r="AG13" s="4">
        <v>75.263484793745192</v>
      </c>
      <c r="AH13" s="4">
        <v>24.029637579766469</v>
      </c>
      <c r="AI13" s="4"/>
      <c r="AJ13" s="4">
        <v>94.690503052337348</v>
      </c>
      <c r="AK13" s="4"/>
      <c r="AL13" s="4"/>
      <c r="AM13" s="4">
        <v>97.838814363922552</v>
      </c>
      <c r="AN13" s="4">
        <v>2.1209988416816121</v>
      </c>
      <c r="AO13" s="4">
        <v>12</v>
      </c>
      <c r="AP13" s="4">
        <v>99.814032033868358</v>
      </c>
      <c r="AQ13" s="4">
        <v>99.293122373511665</v>
      </c>
      <c r="AR13" s="4">
        <v>99.959813205604163</v>
      </c>
      <c r="AS13" s="4">
        <v>9468.337890625</v>
      </c>
    </row>
    <row r="14">
      <c r="A14" t="s">
        <v>656</v>
      </c>
      <c r="B14" t="s">
        <v>694</v>
      </c>
      <c r="C14" s="4">
        <v>2000</v>
      </c>
      <c r="D14" s="4">
        <v>10282.033203125</v>
      </c>
      <c r="E14" s="4">
        <v>97.128997802734375</v>
      </c>
      <c r="F14" s="4">
        <v>100.0000011872196</v>
      </c>
      <c r="G14" s="4">
        <v>0</v>
      </c>
      <c r="H14" s="4">
        <v>0</v>
      </c>
      <c r="I14" s="4">
        <v>0</v>
      </c>
      <c r="J14" s="4"/>
      <c r="K14" s="4">
        <v>100</v>
      </c>
      <c r="L14" s="4">
        <v>0</v>
      </c>
      <c r="M14" s="4">
        <v>0</v>
      </c>
      <c r="N14" s="4">
        <v>0</v>
      </c>
      <c r="O14" s="4"/>
      <c r="P14" s="4">
        <v>100</v>
      </c>
      <c r="Q14" s="4">
        <v>0</v>
      </c>
      <c r="R14" s="4">
        <v>0</v>
      </c>
      <c r="S14" s="4">
        <v>0</v>
      </c>
      <c r="T14" s="4"/>
      <c r="U14" t="s">
        <v>656</v>
      </c>
      <c r="V14" s="4">
        <v>2000</v>
      </c>
      <c r="W14" s="4">
        <v>99.5231868439827</v>
      </c>
      <c r="X14" s="4">
        <v>100.0000011872196</v>
      </c>
      <c r="Y14" s="4"/>
      <c r="Z14" s="4">
        <v>99.5231868439827</v>
      </c>
      <c r="AA14" s="4">
        <v>100.0000011872196</v>
      </c>
      <c r="AB14" s="4">
        <v>0</v>
      </c>
      <c r="AC14" s="4"/>
      <c r="AD14" s="4">
        <v>100</v>
      </c>
      <c r="AE14" s="4"/>
      <c r="AF14" s="4"/>
      <c r="AG14" s="4">
        <v>100</v>
      </c>
      <c r="AH14" s="4">
        <v>0</v>
      </c>
      <c r="AI14" s="4"/>
      <c r="AJ14" s="4">
        <v>100</v>
      </c>
      <c r="AK14" s="4"/>
      <c r="AL14" s="4"/>
      <c r="AM14" s="4">
        <v>100</v>
      </c>
      <c r="AN14" s="4">
        <v>0</v>
      </c>
      <c r="AO14" s="4">
        <v>13</v>
      </c>
      <c r="AP14" s="4">
        <v>100.0000011872196</v>
      </c>
      <c r="AQ14" s="4">
        <v>100</v>
      </c>
      <c r="AR14" s="4">
        <v>100</v>
      </c>
      <c r="AS14" s="4">
        <v>10282.033203125</v>
      </c>
    </row>
    <row r="15">
      <c r="A15" t="s">
        <v>656</v>
      </c>
      <c r="B15" t="s">
        <v>694</v>
      </c>
      <c r="C15" s="4">
        <v>2017</v>
      </c>
      <c r="D15" s="4">
        <v>11429.3359375</v>
      </c>
      <c r="E15" s="4">
        <v>97.96099853515625</v>
      </c>
      <c r="F15" s="4">
        <v>100.0000033376368</v>
      </c>
      <c r="G15" s="4">
        <v>0</v>
      </c>
      <c r="H15" s="4">
        <v>0</v>
      </c>
      <c r="I15" s="4">
        <v>0</v>
      </c>
      <c r="J15" s="4">
        <v>1.2649512370899174e-07</v>
      </c>
      <c r="K15" s="4">
        <v>100</v>
      </c>
      <c r="L15" s="4">
        <v>0</v>
      </c>
      <c r="M15" s="4">
        <v>0</v>
      </c>
      <c r="N15" s="4">
        <v>0</v>
      </c>
      <c r="O15" s="4">
        <v>0</v>
      </c>
      <c r="P15" s="4">
        <v>100</v>
      </c>
      <c r="Q15" s="4">
        <v>0</v>
      </c>
      <c r="R15" s="4">
        <v>0</v>
      </c>
      <c r="S15" s="4">
        <v>0</v>
      </c>
      <c r="T15" s="4">
        <v>0</v>
      </c>
      <c r="U15" t="s">
        <v>656</v>
      </c>
      <c r="V15" s="4">
        <v>2017</v>
      </c>
      <c r="W15" s="4">
        <v>99.523188984146444</v>
      </c>
      <c r="X15" s="4">
        <v>100.0000033376368</v>
      </c>
      <c r="Y15" s="4"/>
      <c r="Z15" s="4">
        <v>99.523188984146444</v>
      </c>
      <c r="AA15" s="4">
        <v>100.0000033376368</v>
      </c>
      <c r="AB15" s="4">
        <v>0</v>
      </c>
      <c r="AC15" s="4"/>
      <c r="AD15" s="4">
        <v>100</v>
      </c>
      <c r="AE15" s="4"/>
      <c r="AF15" s="4"/>
      <c r="AG15" s="4">
        <v>100</v>
      </c>
      <c r="AH15" s="4">
        <v>0</v>
      </c>
      <c r="AI15" s="4"/>
      <c r="AJ15" s="4">
        <v>100</v>
      </c>
      <c r="AK15" s="4"/>
      <c r="AL15" s="4"/>
      <c r="AM15" s="4">
        <v>100</v>
      </c>
      <c r="AN15" s="4">
        <v>0</v>
      </c>
      <c r="AO15" s="4">
        <v>14</v>
      </c>
      <c r="AP15" s="4">
        <v>100.0000033376368</v>
      </c>
      <c r="AQ15" s="4">
        <v>100</v>
      </c>
      <c r="AR15" s="4">
        <v>100</v>
      </c>
      <c r="AS15" s="4">
        <v>11429.3359375</v>
      </c>
    </row>
    <row r="16">
      <c r="A16" t="s">
        <v>432</v>
      </c>
      <c r="B16" t="s">
        <v>433</v>
      </c>
      <c r="C16" s="4">
        <v>2000</v>
      </c>
      <c r="D16" s="4">
        <v>3766.7060546875</v>
      </c>
      <c r="E16" s="4">
        <v>42.383998870849609</v>
      </c>
      <c r="F16" s="4">
        <v>97.269699792891828</v>
      </c>
      <c r="G16" s="4">
        <v>1.1292925766924431</v>
      </c>
      <c r="H16" s="4">
        <v>1.3778947190697639</v>
      </c>
      <c r="I16" s="4">
        <v>0.22311291134595801</v>
      </c>
      <c r="J16" s="4"/>
      <c r="K16" s="4">
        <v>96.255558042125088</v>
      </c>
      <c r="L16" s="4">
        <v>1.350213168412481</v>
      </c>
      <c r="M16" s="4">
        <v>2.0385145037481389</v>
      </c>
      <c r="N16" s="4">
        <v>0.35571428571429209</v>
      </c>
      <c r="O16" s="4"/>
      <c r="P16" s="4">
        <v>98.648312232082219</v>
      </c>
      <c r="Q16" s="4">
        <v>0.8289774137150232</v>
      </c>
      <c r="R16" s="4">
        <v>0.47985321134561332</v>
      </c>
      <c r="S16" s="4">
        <v>0.042857142857144502</v>
      </c>
      <c r="T16" s="4"/>
      <c r="U16" t="s">
        <v>432</v>
      </c>
      <c r="V16" s="4">
        <v>2000</v>
      </c>
      <c r="W16" s="4">
        <v>87.349977600944428</v>
      </c>
      <c r="X16" s="4">
        <v>91.602804480754799</v>
      </c>
      <c r="Y16" s="4">
        <v>87.349977600944428</v>
      </c>
      <c r="Z16" s="4">
        <v>91.438197827085162</v>
      </c>
      <c r="AA16" s="4">
        <v>84.932823322449323</v>
      </c>
      <c r="AB16" s="4">
        <v>13.46616904713494</v>
      </c>
      <c r="AC16" s="4"/>
      <c r="AD16" s="4">
        <v>87.278919284609515</v>
      </c>
      <c r="AE16" s="4">
        <v>85.60026135164145</v>
      </c>
      <c r="AF16" s="4"/>
      <c r="AG16" s="4">
        <v>76.625409641038459</v>
      </c>
      <c r="AH16" s="4">
        <v>20.980361569499109</v>
      </c>
      <c r="AI16" s="4"/>
      <c r="AJ16" s="4">
        <v>97.480618757755295</v>
      </c>
      <c r="AK16" s="4">
        <v>89.728515260509113</v>
      </c>
      <c r="AL16" s="4"/>
      <c r="AM16" s="4">
        <v>96.225769924888453</v>
      </c>
      <c r="AN16" s="4">
        <v>3.2515197209087892</v>
      </c>
      <c r="AO16" s="4">
        <v>15</v>
      </c>
      <c r="AP16" s="4">
        <v>98.398992369584278</v>
      </c>
      <c r="AQ16" s="4">
        <v>97.605771210537569</v>
      </c>
      <c r="AR16" s="4">
        <v>99.477289645797242</v>
      </c>
      <c r="AS16" s="4">
        <v>3766.7060546875</v>
      </c>
    </row>
    <row r="17">
      <c r="A17" t="s">
        <v>432</v>
      </c>
      <c r="B17" t="s">
        <v>433</v>
      </c>
      <c r="C17" s="4">
        <v>2017</v>
      </c>
      <c r="D17" s="4">
        <v>3507.01708984375</v>
      </c>
      <c r="E17" s="4">
        <v>47.875999450683594</v>
      </c>
      <c r="F17" s="4">
        <v>96.142356085021277</v>
      </c>
      <c r="G17" s="4">
        <v>3.796662628357256</v>
      </c>
      <c r="H17" s="4">
        <v>0.060981286621455397</v>
      </c>
      <c r="I17" s="4">
        <v>0</v>
      </c>
      <c r="J17" s="4">
        <v>-0.066314332187175751</v>
      </c>
      <c r="K17" s="4">
        <v>97.333333333333286</v>
      </c>
      <c r="L17" s="4">
        <v>2.666666666666714</v>
      </c>
      <c r="M17" s="4">
        <v>0</v>
      </c>
      <c r="N17" s="4">
        <v>0</v>
      </c>
      <c r="O17" s="4">
        <v>0.063398547470569611</v>
      </c>
      <c r="P17" s="4">
        <v>94.845704401264953</v>
      </c>
      <c r="Q17" s="4">
        <v>5.026922205893726</v>
      </c>
      <c r="R17" s="4">
        <v>0.12737339284132079</v>
      </c>
      <c r="S17" s="4">
        <v>0</v>
      </c>
      <c r="T17" s="4">
        <v>-0.22368282079696655</v>
      </c>
      <c r="U17" t="s">
        <v>432</v>
      </c>
      <c r="V17" s="4">
        <v>2017</v>
      </c>
      <c r="W17" s="4">
        <v>88.841894900365816</v>
      </c>
      <c r="X17" s="4">
        <v>90.756024219393325</v>
      </c>
      <c r="Y17" s="4">
        <v>88.841894900365816</v>
      </c>
      <c r="Z17" s="4">
        <v>98.722672302075807</v>
      </c>
      <c r="AA17" s="4">
        <v>95.138230866334467</v>
      </c>
      <c r="AB17" s="4">
        <v>4.8007878470440666</v>
      </c>
      <c r="AC17" s="4"/>
      <c r="AD17" s="4">
        <v>91.571900826446296</v>
      </c>
      <c r="AE17" s="4">
        <v>87.700000000000003</v>
      </c>
      <c r="AF17" s="4"/>
      <c r="AG17" s="4">
        <v>92.83542982567451</v>
      </c>
      <c r="AH17" s="4">
        <v>7.1645701743254904</v>
      </c>
      <c r="AI17" s="4"/>
      <c r="AJ17" s="4">
        <v>89.867755549465301</v>
      </c>
      <c r="AK17" s="4">
        <v>90.085109199657126</v>
      </c>
      <c r="AL17" s="4"/>
      <c r="AM17" s="4">
        <v>97.645357556587811</v>
      </c>
      <c r="AN17" s="4">
        <v>2.2272690505708681</v>
      </c>
      <c r="AO17" s="4">
        <v>16</v>
      </c>
      <c r="AP17" s="4">
        <v>99.939018713378545</v>
      </c>
      <c r="AQ17" s="4">
        <v>100</v>
      </c>
      <c r="AR17" s="4">
        <v>99.872626607158679</v>
      </c>
      <c r="AS17" s="4">
        <v>3507.01708984375</v>
      </c>
    </row>
    <row r="18">
      <c r="A18" t="s">
        <v>646</v>
      </c>
      <c r="B18" t="s">
        <v>684</v>
      </c>
      <c r="C18" s="4">
        <v>2000</v>
      </c>
      <c r="D18" s="4">
        <v>7997.787109375</v>
      </c>
      <c r="E18" s="4">
        <v>68.899002075195313</v>
      </c>
      <c r="F18" s="4">
        <v>99.740832500558156</v>
      </c>
      <c r="G18" s="4">
        <v>0</v>
      </c>
      <c r="H18" s="4">
        <v>0.095249966778206602</v>
      </c>
      <c r="I18" s="4">
        <v>0.16391753266363021</v>
      </c>
      <c r="J18" s="4"/>
      <c r="K18" s="4">
        <v>99.472950890035079</v>
      </c>
      <c r="L18" s="4">
        <v>0</v>
      </c>
      <c r="M18" s="4">
        <v>0</v>
      </c>
      <c r="N18" s="4">
        <v>0.52704910996492194</v>
      </c>
      <c r="O18" s="4"/>
      <c r="P18" s="4">
        <v>99.861754214305108</v>
      </c>
      <c r="Q18" s="4">
        <v>0</v>
      </c>
      <c r="R18" s="4">
        <v>0.13824578569489179</v>
      </c>
      <c r="S18" s="4">
        <v>0</v>
      </c>
      <c r="T18" s="4"/>
      <c r="U18" t="s">
        <v>646</v>
      </c>
      <c r="V18" s="4">
        <v>2000</v>
      </c>
      <c r="W18" s="4">
        <v>96.83742436210143</v>
      </c>
      <c r="X18" s="4">
        <v>99.740832500558156</v>
      </c>
      <c r="Y18" s="4">
        <v>96.83742436210143</v>
      </c>
      <c r="Z18" s="4">
        <v>98.803031196880283</v>
      </c>
      <c r="AA18" s="4">
        <v>95.510664017694339</v>
      </c>
      <c r="AB18" s="4">
        <v>4.2301684828638226</v>
      </c>
      <c r="AC18" s="4"/>
      <c r="AD18" s="4">
        <v>99.472950890035079</v>
      </c>
      <c r="AE18" s="4"/>
      <c r="AF18" s="4"/>
      <c r="AG18" s="4">
        <v>89.445419531870812</v>
      </c>
      <c r="AH18" s="4">
        <v>10.02753135816427</v>
      </c>
      <c r="AI18" s="4"/>
      <c r="AJ18" s="4">
        <v>99.861754214305108</v>
      </c>
      <c r="AK18" s="4"/>
      <c r="AL18" s="4"/>
      <c r="AM18" s="4">
        <v>98.248514354221228</v>
      </c>
      <c r="AN18" s="4">
        <v>1.61323986008388</v>
      </c>
      <c r="AO18" s="4">
        <v>17</v>
      </c>
      <c r="AP18" s="4">
        <v>99.740832500558156</v>
      </c>
      <c r="AQ18" s="4">
        <v>99.472950890035079</v>
      </c>
      <c r="AR18" s="4">
        <v>99.861754214305108</v>
      </c>
      <c r="AS18" s="4">
        <v>7997.787109375</v>
      </c>
    </row>
    <row r="19">
      <c r="A19" t="s">
        <v>646</v>
      </c>
      <c r="B19" t="s">
        <v>684</v>
      </c>
      <c r="C19" s="4">
        <v>2017</v>
      </c>
      <c r="D19" s="4">
        <v>7084.57080078125</v>
      </c>
      <c r="E19" s="4">
        <v>74.668998718261719</v>
      </c>
      <c r="F19" s="4">
        <v>99.108342824868487</v>
      </c>
      <c r="G19" s="4">
        <v>0</v>
      </c>
      <c r="H19" s="4">
        <v>0.89165717513151321</v>
      </c>
      <c r="I19" s="4"/>
      <c r="J19" s="4">
        <v>-0.037205275148153305</v>
      </c>
      <c r="K19" s="4">
        <v>98.045850457670412</v>
      </c>
      <c r="L19" s="4">
        <v>0</v>
      </c>
      <c r="M19" s="4">
        <v>1.954149542329588</v>
      </c>
      <c r="N19" s="4"/>
      <c r="O19" s="4">
        <v>-0.083947084844112396</v>
      </c>
      <c r="P19" s="4">
        <v>99.468786878539447</v>
      </c>
      <c r="Q19" s="4">
        <v>0</v>
      </c>
      <c r="R19" s="4">
        <v>0.39290518567847388</v>
      </c>
      <c r="S19" s="4">
        <v>0.13830793578207901</v>
      </c>
      <c r="T19" s="4">
        <v>-0.023115726187825203</v>
      </c>
      <c r="U19" t="s">
        <v>646</v>
      </c>
      <c r="V19" s="4">
        <v>2017</v>
      </c>
      <c r="W19" s="4">
        <v>96.945935194496343</v>
      </c>
      <c r="X19" s="4">
        <v>96.945935194496343</v>
      </c>
      <c r="Y19" s="4">
        <v>97.688733800024693</v>
      </c>
      <c r="Z19" s="4">
        <v>98.450452206307205</v>
      </c>
      <c r="AA19" s="4">
        <v>99.108342824868487</v>
      </c>
      <c r="AB19" s="4">
        <v>0</v>
      </c>
      <c r="AC19" s="4"/>
      <c r="AD19" s="4">
        <v>92.208439090730366</v>
      </c>
      <c r="AE19" s="4"/>
      <c r="AF19" s="4"/>
      <c r="AG19" s="4">
        <v>98.045850457670412</v>
      </c>
      <c r="AH19" s="4">
        <v>0</v>
      </c>
      <c r="AI19" s="4"/>
      <c r="AJ19" s="4">
        <v>98.553101845862514</v>
      </c>
      <c r="AK19" s="4"/>
      <c r="AL19" s="4"/>
      <c r="AM19" s="4">
        <v>99.468786878539447</v>
      </c>
      <c r="AN19" s="4">
        <v>0</v>
      </c>
      <c r="AO19" s="4">
        <v>18</v>
      </c>
      <c r="AP19" s="4">
        <v>99.108342824868487</v>
      </c>
      <c r="AQ19" s="4">
        <v>98.045850457670412</v>
      </c>
      <c r="AR19" s="4">
        <v>99.468786878539447</v>
      </c>
      <c r="AS19" s="4">
        <v>7084.57080078125</v>
      </c>
    </row>
    <row r="20">
      <c r="A20" t="s">
        <v>637</v>
      </c>
      <c r="B20" t="s">
        <v>675</v>
      </c>
      <c r="C20" s="4">
        <v>2000</v>
      </c>
      <c r="D20" s="4">
        <v>4428.07177734375</v>
      </c>
      <c r="E20" s="4">
        <v>53.428001403808594</v>
      </c>
      <c r="F20" s="4">
        <v>98.437250767503272</v>
      </c>
      <c r="G20" s="4">
        <v>0</v>
      </c>
      <c r="H20" s="4">
        <v>1.1622300583402829</v>
      </c>
      <c r="I20" s="4">
        <v>0.40051917415644661</v>
      </c>
      <c r="J20" s="4"/>
      <c r="K20" s="4">
        <v>96.644444444444446</v>
      </c>
      <c r="L20" s="4">
        <v>0</v>
      </c>
      <c r="M20" s="4">
        <v>2.495555555555554</v>
      </c>
      <c r="N20" s="4">
        <v>0.85999999999999999</v>
      </c>
      <c r="O20" s="4"/>
      <c r="P20" s="4">
        <v>100</v>
      </c>
      <c r="Q20" s="4">
        <v>0</v>
      </c>
      <c r="R20" s="4">
        <v>0</v>
      </c>
      <c r="S20" s="4">
        <v>0</v>
      </c>
      <c r="T20" s="4"/>
      <c r="U20" t="s">
        <v>637</v>
      </c>
      <c r="V20" s="4">
        <v>2000</v>
      </c>
      <c r="W20" s="4">
        <v>88.893233904034318</v>
      </c>
      <c r="X20" s="4">
        <v>88.893233904034318</v>
      </c>
      <c r="Y20" s="4"/>
      <c r="Z20" s="4">
        <v>95.256597959917158</v>
      </c>
      <c r="AA20" s="4">
        <v>84.201968287925951</v>
      </c>
      <c r="AB20" s="4">
        <v>14.235282479577309</v>
      </c>
      <c r="AC20" s="4"/>
      <c r="AD20" s="4">
        <v>79.760462543910705</v>
      </c>
      <c r="AE20" s="4"/>
      <c r="AF20" s="4"/>
      <c r="AG20" s="4">
        <v>71.971111111110986</v>
      </c>
      <c r="AH20" s="4">
        <v>24.67333333333346</v>
      </c>
      <c r="AI20" s="4"/>
      <c r="AJ20" s="4">
        <v>96.85406673356745</v>
      </c>
      <c r="AK20" s="4"/>
      <c r="AL20" s="4"/>
      <c r="AM20" s="4">
        <v>94.863333333333344</v>
      </c>
      <c r="AN20" s="4">
        <v>5.1366666666666561</v>
      </c>
      <c r="AO20" s="4">
        <v>19</v>
      </c>
      <c r="AP20" s="4">
        <v>98.437250767503272</v>
      </c>
      <c r="AQ20" s="4">
        <v>96.644444444444446</v>
      </c>
      <c r="AR20" s="4">
        <v>100</v>
      </c>
      <c r="AS20" s="4">
        <v>4428.07177734375</v>
      </c>
    </row>
    <row r="21">
      <c r="A21" t="s">
        <v>637</v>
      </c>
      <c r="B21" t="s">
        <v>675</v>
      </c>
      <c r="C21" s="4">
        <v>2017</v>
      </c>
      <c r="D21" s="4">
        <v>4189.35302734375</v>
      </c>
      <c r="E21" s="4">
        <v>56.666999816894531</v>
      </c>
      <c r="F21" s="4">
        <v>99.586666555293888</v>
      </c>
      <c r="G21" s="4">
        <v>0</v>
      </c>
      <c r="H21" s="4">
        <v>0.41333344470612998</v>
      </c>
      <c r="I21" s="4"/>
      <c r="J21" s="4">
        <v>0.067612692713737488</v>
      </c>
      <c r="K21" s="4">
        <v>99.605555555555554</v>
      </c>
      <c r="L21" s="4">
        <v>0</v>
      </c>
      <c r="M21" s="4">
        <v>0.39444444444444571</v>
      </c>
      <c r="N21" s="4"/>
      <c r="O21" s="4">
        <v>0.17418301105499268</v>
      </c>
      <c r="P21" s="4">
        <v>99.57222222222218</v>
      </c>
      <c r="Q21" s="4">
        <v>0</v>
      </c>
      <c r="R21" s="4">
        <v>0.42777777777781978</v>
      </c>
      <c r="S21" s="4">
        <v>0</v>
      </c>
      <c r="T21" s="4">
        <v>-0.025163399055600166</v>
      </c>
      <c r="U21" t="s">
        <v>637</v>
      </c>
      <c r="V21" s="4">
        <v>2017</v>
      </c>
      <c r="W21" s="4">
        <v>89.959411265513992</v>
      </c>
      <c r="X21" s="4">
        <v>96.894708007322791</v>
      </c>
      <c r="Y21" s="4"/>
      <c r="Z21" s="4">
        <v>89.959411265513992</v>
      </c>
      <c r="AA21" s="4">
        <v>99.586666555293888</v>
      </c>
      <c r="AB21" s="4">
        <v>0</v>
      </c>
      <c r="AC21" s="4"/>
      <c r="AD21" s="4">
        <v>97.397129210577532</v>
      </c>
      <c r="AE21" s="4"/>
      <c r="AF21" s="4"/>
      <c r="AG21" s="4">
        <v>99.605555555555554</v>
      </c>
      <c r="AH21" s="4">
        <v>0</v>
      </c>
      <c r="AI21" s="4"/>
      <c r="AJ21" s="4">
        <v>96.510508785471345</v>
      </c>
      <c r="AK21" s="4"/>
      <c r="AL21" s="4"/>
      <c r="AM21" s="4">
        <v>99.57222222222218</v>
      </c>
      <c r="AN21" s="4">
        <v>0</v>
      </c>
      <c r="AO21" s="4">
        <v>20</v>
      </c>
      <c r="AP21" s="4">
        <v>99.586666555293888</v>
      </c>
      <c r="AQ21" s="4">
        <v>99.605555555555554</v>
      </c>
      <c r="AR21" s="4">
        <v>99.57222222222218</v>
      </c>
      <c r="AS21" s="4">
        <v>4189.35302734375</v>
      </c>
    </row>
    <row r="22">
      <c r="A22" t="s">
        <v>657</v>
      </c>
      <c r="B22" t="s">
        <v>695</v>
      </c>
      <c r="C22" s="4">
        <v>2000</v>
      </c>
      <c r="D22" s="4">
        <v>943.2860107421875</v>
      </c>
      <c r="E22" s="4">
        <v>68.648002624511719</v>
      </c>
      <c r="F22" s="4">
        <v>99.985027063425321</v>
      </c>
      <c r="G22" s="4">
        <v>0</v>
      </c>
      <c r="H22" s="4">
        <v>0.014972936574684801</v>
      </c>
      <c r="I22" s="4">
        <v>0</v>
      </c>
      <c r="J22" s="4"/>
      <c r="K22" s="4">
        <v>99.952242480843935</v>
      </c>
      <c r="L22" s="4">
        <v>0</v>
      </c>
      <c r="M22" s="4">
        <v>0.047757519156064597</v>
      </c>
      <c r="N22" s="4">
        <v>0</v>
      </c>
      <c r="O22" s="4"/>
      <c r="P22" s="4">
        <v>100</v>
      </c>
      <c r="Q22" s="4">
        <v>0</v>
      </c>
      <c r="R22" s="4">
        <v>0</v>
      </c>
      <c r="S22" s="4">
        <v>0</v>
      </c>
      <c r="T22" s="4"/>
      <c r="U22" t="s">
        <v>657</v>
      </c>
      <c r="V22" s="4">
        <v>2000</v>
      </c>
      <c r="W22" s="4">
        <v>95.378820299399919</v>
      </c>
      <c r="X22" s="4">
        <v>99.985027063425321</v>
      </c>
      <c r="Y22" s="4"/>
      <c r="Z22" s="4">
        <v>95.378820299399919</v>
      </c>
      <c r="AA22" s="4">
        <v>99.985027063425321</v>
      </c>
      <c r="AB22" s="4">
        <v>0</v>
      </c>
      <c r="AC22" s="4"/>
      <c r="AD22" s="4">
        <v>99.952242480843935</v>
      </c>
      <c r="AE22" s="4"/>
      <c r="AF22" s="4"/>
      <c r="AG22" s="4">
        <v>99.952242480843935</v>
      </c>
      <c r="AH22" s="4">
        <v>0</v>
      </c>
      <c r="AI22" s="4"/>
      <c r="AJ22" s="4">
        <v>100</v>
      </c>
      <c r="AK22" s="4"/>
      <c r="AL22" s="4"/>
      <c r="AM22" s="4">
        <v>100</v>
      </c>
      <c r="AN22" s="4">
        <v>0</v>
      </c>
      <c r="AO22" s="4">
        <v>21</v>
      </c>
      <c r="AP22" s="4">
        <v>99.985027063425321</v>
      </c>
      <c r="AQ22" s="4">
        <v>99.952242480843935</v>
      </c>
      <c r="AR22" s="4">
        <v>100</v>
      </c>
      <c r="AS22" s="4">
        <v>943.2860107421875</v>
      </c>
    </row>
    <row r="23">
      <c r="A23" t="s">
        <v>657</v>
      </c>
      <c r="B23" t="s">
        <v>695</v>
      </c>
      <c r="C23" s="4">
        <v>2017</v>
      </c>
      <c r="D23" s="4">
        <v>1179.551025390625</v>
      </c>
      <c r="E23" s="4">
        <v>66.83599853515625</v>
      </c>
      <c r="F23" s="4">
        <v>99.613286148932104</v>
      </c>
      <c r="G23" s="4">
        <v>0</v>
      </c>
      <c r="H23" s="4">
        <v>0.38671385106789558</v>
      </c>
      <c r="I23" s="4">
        <v>0</v>
      </c>
      <c r="J23" s="4">
        <v>-0.021867113187909126</v>
      </c>
      <c r="K23" s="4">
        <v>99.746020959641513</v>
      </c>
      <c r="L23" s="4">
        <v>0</v>
      </c>
      <c r="M23" s="4">
        <v>0.2539790403584874</v>
      </c>
      <c r="N23" s="4">
        <v>0</v>
      </c>
      <c r="O23" s="4">
        <v>-0.012130677700042725</v>
      </c>
      <c r="P23" s="4">
        <v>99.547427033457851</v>
      </c>
      <c r="Q23" s="4">
        <v>0</v>
      </c>
      <c r="R23" s="4">
        <v>0.4525729665421494</v>
      </c>
      <c r="S23" s="4">
        <v>0</v>
      </c>
      <c r="T23" s="4">
        <v>-0.026621939614415169</v>
      </c>
      <c r="U23" t="s">
        <v>657</v>
      </c>
      <c r="V23" s="4">
        <v>2017</v>
      </c>
      <c r="W23" s="4">
        <v>99.613286148932104</v>
      </c>
      <c r="X23" s="4">
        <v>99.613286148932104</v>
      </c>
      <c r="Y23" s="4"/>
      <c r="Z23" s="4">
        <v>99.613286148932104</v>
      </c>
      <c r="AA23" s="4">
        <v>99.613286148932104</v>
      </c>
      <c r="AB23" s="4">
        <v>0</v>
      </c>
      <c r="AC23" s="4"/>
      <c r="AD23" s="4">
        <v>99.746020959641513</v>
      </c>
      <c r="AE23" s="4"/>
      <c r="AF23" s="4"/>
      <c r="AG23" s="4">
        <v>99.746020959641513</v>
      </c>
      <c r="AH23" s="4">
        <v>0</v>
      </c>
      <c r="AI23" s="4"/>
      <c r="AJ23" s="4">
        <v>99.547427033457851</v>
      </c>
      <c r="AK23" s="4"/>
      <c r="AL23" s="4"/>
      <c r="AM23" s="4">
        <v>99.547427033457851</v>
      </c>
      <c r="AN23" s="4">
        <v>0</v>
      </c>
      <c r="AO23" s="4">
        <v>22</v>
      </c>
      <c r="AP23" s="4">
        <v>99.613286148932104</v>
      </c>
      <c r="AQ23" s="4">
        <v>99.746020959641513</v>
      </c>
      <c r="AR23" s="4">
        <v>99.547427033457851</v>
      </c>
      <c r="AS23" s="4">
        <v>1179.551025390625</v>
      </c>
    </row>
    <row r="24">
      <c r="A24" t="s">
        <v>649</v>
      </c>
      <c r="B24" t="s">
        <v>687</v>
      </c>
      <c r="C24" s="4">
        <v>2000</v>
      </c>
      <c r="D24" s="4">
        <v>10289.59375</v>
      </c>
      <c r="E24" s="4">
        <v>73.987998962402344</v>
      </c>
      <c r="F24" s="4">
        <v>99.806124631466929</v>
      </c>
      <c r="G24" s="4">
        <v>0</v>
      </c>
      <c r="H24" s="4">
        <v>0.19387536853306589</v>
      </c>
      <c r="I24" s="4">
        <v>0</v>
      </c>
      <c r="J24" s="4"/>
      <c r="K24" s="4">
        <v>99.60770921754272</v>
      </c>
      <c r="L24" s="4">
        <v>0</v>
      </c>
      <c r="M24" s="4">
        <v>0.39229078245728027</v>
      </c>
      <c r="N24" s="4">
        <v>0</v>
      </c>
      <c r="O24" s="4"/>
      <c r="P24" s="4">
        <v>99.875881648708756</v>
      </c>
      <c r="Q24" s="4">
        <v>0</v>
      </c>
      <c r="R24" s="4">
        <v>0.12411835129124429</v>
      </c>
      <c r="S24" s="4">
        <v>0</v>
      </c>
      <c r="T24" s="4"/>
      <c r="U24" t="s">
        <v>649</v>
      </c>
      <c r="V24" s="4">
        <v>2000</v>
      </c>
      <c r="W24" s="4">
        <v>96.321859981047766</v>
      </c>
      <c r="X24" s="4">
        <v>96.321859981047766</v>
      </c>
      <c r="Y24" s="4"/>
      <c r="Z24" s="4">
        <v>97.974901759416355</v>
      </c>
      <c r="AA24" s="4">
        <v>96.365898198793758</v>
      </c>
      <c r="AB24" s="4">
        <v>3.4402264326731751</v>
      </c>
      <c r="AC24" s="4"/>
      <c r="AD24" s="4">
        <v>93.696031292224021</v>
      </c>
      <c r="AE24" s="4"/>
      <c r="AF24" s="4"/>
      <c r="AG24" s="4">
        <v>91.354444444444425</v>
      </c>
      <c r="AH24" s="4">
        <v>8.2532647730982944</v>
      </c>
      <c r="AI24" s="4"/>
      <c r="AJ24" s="4">
        <v>97.245024031146784</v>
      </c>
      <c r="AK24" s="4">
        <v>99.875881648708756</v>
      </c>
      <c r="AL24" s="4"/>
      <c r="AM24" s="4">
        <v>98.127777777777794</v>
      </c>
      <c r="AN24" s="4">
        <v>1.748103870930962</v>
      </c>
      <c r="AO24" s="4">
        <v>23</v>
      </c>
      <c r="AP24" s="4">
        <v>99.806124631466929</v>
      </c>
      <c r="AQ24" s="4">
        <v>99.60770921754272</v>
      </c>
      <c r="AR24" s="4">
        <v>99.875881648708756</v>
      </c>
      <c r="AS24" s="4">
        <v>10289.59375</v>
      </c>
    </row>
    <row r="25">
      <c r="A25" t="s">
        <v>649</v>
      </c>
      <c r="B25" t="s">
        <v>687</v>
      </c>
      <c r="C25" s="4">
        <v>2017</v>
      </c>
      <c r="D25" s="4">
        <v>10618.302734375</v>
      </c>
      <c r="E25" s="4">
        <v>73.675003051757813</v>
      </c>
      <c r="F25" s="4">
        <v>99.8802587968555</v>
      </c>
      <c r="G25" s="4">
        <v>0</v>
      </c>
      <c r="H25" s="4">
        <v>0.11974120314449981</v>
      </c>
      <c r="I25" s="4">
        <v>0</v>
      </c>
      <c r="J25" s="4">
        <v>0.0043608332052826881</v>
      </c>
      <c r="K25" s="4">
        <v>99.817599303515081</v>
      </c>
      <c r="L25" s="4">
        <v>0</v>
      </c>
      <c r="M25" s="4">
        <v>0.18240069648491899</v>
      </c>
      <c r="N25" s="4">
        <v>0</v>
      </c>
      <c r="O25" s="4">
        <v>0.012346475385129452</v>
      </c>
      <c r="P25" s="4">
        <v>99.902650932101935</v>
      </c>
      <c r="Q25" s="4">
        <v>0</v>
      </c>
      <c r="R25" s="4">
        <v>0.0973490678980653</v>
      </c>
      <c r="S25" s="4">
        <v>0</v>
      </c>
      <c r="T25" s="4">
        <v>0.0015746636781841516</v>
      </c>
      <c r="U25" t="s">
        <v>649</v>
      </c>
      <c r="V25" s="4">
        <v>2017</v>
      </c>
      <c r="W25" s="4">
        <v>97.881311950776563</v>
      </c>
      <c r="X25" s="4">
        <v>97.881311950776563</v>
      </c>
      <c r="Y25" s="4"/>
      <c r="Z25" s="4">
        <v>99.8802587968555</v>
      </c>
      <c r="AA25" s="4">
        <v>99.8802587968555</v>
      </c>
      <c r="AB25" s="4">
        <v>0</v>
      </c>
      <c r="AC25" s="4"/>
      <c r="AD25" s="4">
        <v>97.661031292223981</v>
      </c>
      <c r="AE25" s="4"/>
      <c r="AF25" s="4"/>
      <c r="AG25" s="4">
        <v>99.817599303515081</v>
      </c>
      <c r="AH25" s="4">
        <v>0</v>
      </c>
      <c r="AI25" s="4"/>
      <c r="AJ25" s="4">
        <v>97.960024031146787</v>
      </c>
      <c r="AK25" s="4">
        <v>99.902650932101935</v>
      </c>
      <c r="AL25" s="4"/>
      <c r="AM25" s="4">
        <v>99.902650932101935</v>
      </c>
      <c r="AN25" s="4">
        <v>0</v>
      </c>
      <c r="AO25" s="4">
        <v>24</v>
      </c>
      <c r="AP25" s="4">
        <v>99.8802587968555</v>
      </c>
      <c r="AQ25" s="4">
        <v>99.817599303515081</v>
      </c>
      <c r="AR25" s="4">
        <v>99.902650932101935</v>
      </c>
      <c r="AS25" s="4">
        <v>10618.302734375</v>
      </c>
    </row>
    <row r="26">
      <c r="A26" t="s">
        <v>645</v>
      </c>
      <c r="B26" t="s">
        <v>683</v>
      </c>
      <c r="C26" s="4">
        <v>2000</v>
      </c>
      <c r="D26" s="4">
        <v>5341.19384765625</v>
      </c>
      <c r="E26" s="4">
        <v>85.099998474121094</v>
      </c>
      <c r="F26" s="4">
        <v>100.000001142725</v>
      </c>
      <c r="G26" s="4">
        <v>0</v>
      </c>
      <c r="H26" s="4">
        <v>0</v>
      </c>
      <c r="I26" s="4">
        <v>0</v>
      </c>
      <c r="J26" s="4"/>
      <c r="K26" s="4">
        <v>100</v>
      </c>
      <c r="L26" s="4">
        <v>0</v>
      </c>
      <c r="M26" s="4">
        <v>0</v>
      </c>
      <c r="N26" s="4">
        <v>0</v>
      </c>
      <c r="O26" s="4"/>
      <c r="P26" s="4">
        <v>100</v>
      </c>
      <c r="Q26" s="4">
        <v>0</v>
      </c>
      <c r="R26" s="4">
        <v>0</v>
      </c>
      <c r="S26" s="4">
        <v>0</v>
      </c>
      <c r="T26" s="4"/>
      <c r="U26" t="s">
        <v>645</v>
      </c>
      <c r="V26" s="4">
        <v>2000</v>
      </c>
      <c r="W26" s="4">
        <v>93.833391876855401</v>
      </c>
      <c r="X26" s="4">
        <v>96.763901117950709</v>
      </c>
      <c r="Y26" s="4"/>
      <c r="Z26" s="4">
        <v>93.833391876855401</v>
      </c>
      <c r="AA26" s="4">
        <v>100.000001142725</v>
      </c>
      <c r="AB26" s="4">
        <v>0</v>
      </c>
      <c r="AC26" s="4"/>
      <c r="AD26" s="4">
        <v>97.700000000000003</v>
      </c>
      <c r="AE26" s="4"/>
      <c r="AF26" s="4"/>
      <c r="AG26" s="4">
        <v>100</v>
      </c>
      <c r="AH26" s="4">
        <v>0</v>
      </c>
      <c r="AI26" s="4"/>
      <c r="AJ26" s="4">
        <v>96.600000000000009</v>
      </c>
      <c r="AK26" s="4"/>
      <c r="AL26" s="4"/>
      <c r="AM26" s="4">
        <v>100</v>
      </c>
      <c r="AN26" s="4">
        <v>0</v>
      </c>
      <c r="AO26" s="4">
        <v>25</v>
      </c>
      <c r="AP26" s="4">
        <v>100.000001142725</v>
      </c>
      <c r="AQ26" s="4">
        <v>100</v>
      </c>
      <c r="AR26" s="4">
        <v>100</v>
      </c>
      <c r="AS26" s="4">
        <v>5341.19384765625</v>
      </c>
    </row>
    <row r="27">
      <c r="A27" t="s">
        <v>645</v>
      </c>
      <c r="B27" t="s">
        <v>683</v>
      </c>
      <c r="C27" s="4">
        <v>2017</v>
      </c>
      <c r="D27" s="4">
        <v>5733.55078125</v>
      </c>
      <c r="E27" s="4">
        <v>87.757003784179688</v>
      </c>
      <c r="F27" s="4">
        <v>99.999998935473698</v>
      </c>
      <c r="G27" s="4">
        <v>0</v>
      </c>
      <c r="H27" s="4">
        <v>1.06452630178e-06</v>
      </c>
      <c r="I27" s="4">
        <v>0</v>
      </c>
      <c r="J27" s="4">
        <v>-1.298383125458713e-07</v>
      </c>
      <c r="K27" s="4">
        <v>100</v>
      </c>
      <c r="L27" s="4">
        <v>0</v>
      </c>
      <c r="M27" s="4">
        <v>0</v>
      </c>
      <c r="N27" s="4">
        <v>0</v>
      </c>
      <c r="O27" s="4">
        <v>0</v>
      </c>
      <c r="P27" s="4">
        <v>100</v>
      </c>
      <c r="Q27" s="4">
        <v>0</v>
      </c>
      <c r="R27" s="4">
        <v>0</v>
      </c>
      <c r="S27" s="4">
        <v>0</v>
      </c>
      <c r="T27" s="4">
        <v>0</v>
      </c>
      <c r="U27" t="s">
        <v>645</v>
      </c>
      <c r="V27" s="4">
        <v>2017</v>
      </c>
      <c r="W27" s="4">
        <v>96.734671935773818</v>
      </c>
      <c r="X27" s="4">
        <v>96.734671935773818</v>
      </c>
      <c r="Y27" s="4"/>
      <c r="Z27" s="4">
        <v>97.569941490078037</v>
      </c>
      <c r="AA27" s="4">
        <v>99.999998935473698</v>
      </c>
      <c r="AB27" s="4">
        <v>0</v>
      </c>
      <c r="AC27" s="4"/>
      <c r="AD27" s="4">
        <v>97.700000000000003</v>
      </c>
      <c r="AE27" s="4"/>
      <c r="AF27" s="4"/>
      <c r="AG27" s="4">
        <v>100</v>
      </c>
      <c r="AH27" s="4">
        <v>0</v>
      </c>
      <c r="AI27" s="4"/>
      <c r="AJ27" s="4">
        <v>96.600000000000009</v>
      </c>
      <c r="AK27" s="4"/>
      <c r="AL27" s="4"/>
      <c r="AM27" s="4">
        <v>100</v>
      </c>
      <c r="AN27" s="4">
        <v>0</v>
      </c>
      <c r="AO27" s="4">
        <v>26</v>
      </c>
      <c r="AP27" s="4">
        <v>99.999998935473698</v>
      </c>
      <c r="AQ27" s="4">
        <v>100</v>
      </c>
      <c r="AR27" s="4">
        <v>100</v>
      </c>
      <c r="AS27" s="4">
        <v>5733.55078125</v>
      </c>
    </row>
    <row r="28">
      <c r="A28" t="s">
        <v>640</v>
      </c>
      <c r="B28" t="s">
        <v>678</v>
      </c>
      <c r="C28" s="4">
        <v>2000</v>
      </c>
      <c r="D28" s="4">
        <v>1399.112060546875</v>
      </c>
      <c r="E28" s="4">
        <v>69.367996215820313</v>
      </c>
      <c r="F28" s="4">
        <v>99.114778526914847</v>
      </c>
      <c r="G28" s="4">
        <v>0</v>
      </c>
      <c r="H28" s="4">
        <v>0.88522147308514887</v>
      </c>
      <c r="I28" s="4">
        <v>0</v>
      </c>
      <c r="J28" s="4"/>
      <c r="K28" s="4">
        <v>97.287214886192828</v>
      </c>
      <c r="L28" s="4">
        <v>0</v>
      </c>
      <c r="M28" s="4">
        <v>2.7127851138071719</v>
      </c>
      <c r="N28" s="4">
        <v>0</v>
      </c>
      <c r="O28" s="4"/>
      <c r="P28" s="4">
        <v>99.921806805348695</v>
      </c>
      <c r="Q28" s="4">
        <v>0</v>
      </c>
      <c r="R28" s="4">
        <v>0.078193194651305503</v>
      </c>
      <c r="S28" s="4">
        <v>0</v>
      </c>
      <c r="T28" s="4"/>
      <c r="U28" t="s">
        <v>640</v>
      </c>
      <c r="V28" s="4">
        <v>2000</v>
      </c>
      <c r="W28" s="4">
        <v>93.225313836727025</v>
      </c>
      <c r="X28" s="4">
        <v>93.225313836727025</v>
      </c>
      <c r="Y28" s="4">
        <v>99.114778526914847</v>
      </c>
      <c r="Z28" s="4">
        <v>97.184315622002345</v>
      </c>
      <c r="AA28" s="4">
        <v>86.346964046700734</v>
      </c>
      <c r="AB28" s="4">
        <v>12.76781448021412</v>
      </c>
      <c r="AC28" s="4"/>
      <c r="AD28" s="4">
        <v>82.283225734253861</v>
      </c>
      <c r="AE28" s="4"/>
      <c r="AF28" s="4"/>
      <c r="AG28" s="4">
        <v>65.616050052220999</v>
      </c>
      <c r="AH28" s="4">
        <v>31.671164833971829</v>
      </c>
      <c r="AI28" s="4"/>
      <c r="AJ28" s="4">
        <v>98.057197294597543</v>
      </c>
      <c r="AK28" s="4"/>
      <c r="AL28" s="4"/>
      <c r="AM28" s="4">
        <v>95.501465404976443</v>
      </c>
      <c r="AN28" s="4">
        <v>4.4203414003722514</v>
      </c>
      <c r="AO28" s="4">
        <v>27</v>
      </c>
      <c r="AP28" s="4">
        <v>99.114778526914847</v>
      </c>
      <c r="AQ28" s="4">
        <v>97.287214886192828</v>
      </c>
      <c r="AR28" s="4">
        <v>99.921806805348695</v>
      </c>
      <c r="AS28" s="4">
        <v>1399.112060546875</v>
      </c>
    </row>
    <row r="29">
      <c r="A29" t="s">
        <v>640</v>
      </c>
      <c r="B29" t="s">
        <v>678</v>
      </c>
      <c r="C29" s="4">
        <v>2017</v>
      </c>
      <c r="D29" s="4">
        <v>1309.631958007813</v>
      </c>
      <c r="E29" s="4">
        <v>68.717002868652344</v>
      </c>
      <c r="F29" s="4">
        <v>99.712826835326823</v>
      </c>
      <c r="G29" s="4">
        <v>0</v>
      </c>
      <c r="H29" s="4">
        <v>0.28717316467317888</v>
      </c>
      <c r="I29" s="4">
        <v>0</v>
      </c>
      <c r="J29" s="4">
        <v>0.035179313272237778</v>
      </c>
      <c r="K29" s="4">
        <v>99.189497035873217</v>
      </c>
      <c r="L29" s="4">
        <v>0</v>
      </c>
      <c r="M29" s="4">
        <v>0.81050296412678335</v>
      </c>
      <c r="N29" s="4">
        <v>0</v>
      </c>
      <c r="O29" s="4">
        <v>0.11189895123243332</v>
      </c>
      <c r="P29" s="4">
        <v>99.951069549075257</v>
      </c>
      <c r="Q29" s="4">
        <v>0</v>
      </c>
      <c r="R29" s="4">
        <v>0.048930450924743199</v>
      </c>
      <c r="S29" s="4">
        <v>0</v>
      </c>
      <c r="T29" s="4">
        <v>0.001721337903290987</v>
      </c>
      <c r="U29" t="s">
        <v>640</v>
      </c>
      <c r="V29" s="4">
        <v>2017</v>
      </c>
      <c r="W29" s="4">
        <v>93.332993223252572</v>
      </c>
      <c r="X29" s="4">
        <v>96.632596627361821</v>
      </c>
      <c r="Y29" s="4">
        <v>99.712826835326823</v>
      </c>
      <c r="Z29" s="4">
        <v>93.332993223252572</v>
      </c>
      <c r="AA29" s="4">
        <v>96.897997858065438</v>
      </c>
      <c r="AB29" s="4">
        <v>2.814828977261385</v>
      </c>
      <c r="AC29" s="4"/>
      <c r="AD29" s="4">
        <v>92.203018871940046</v>
      </c>
      <c r="AE29" s="4"/>
      <c r="AF29" s="4"/>
      <c r="AG29" s="4">
        <v>90.752095537713558</v>
      </c>
      <c r="AH29" s="4">
        <v>8.4374014981596588</v>
      </c>
      <c r="AI29" s="4"/>
      <c r="AJ29" s="4">
        <v>98.64913500586276</v>
      </c>
      <c r="AK29" s="4"/>
      <c r="AL29" s="4"/>
      <c r="AM29" s="4">
        <v>99.695882573902736</v>
      </c>
      <c r="AN29" s="4">
        <v>0.25518697517252059</v>
      </c>
      <c r="AO29" s="4">
        <v>28</v>
      </c>
      <c r="AP29" s="4">
        <v>99.712826835326823</v>
      </c>
      <c r="AQ29" s="4">
        <v>99.189497035873217</v>
      </c>
      <c r="AR29" s="4">
        <v>99.951069549075257</v>
      </c>
      <c r="AS29" s="4">
        <v>1309.6319580078125</v>
      </c>
    </row>
    <row r="30">
      <c r="A30" t="s">
        <v>658</v>
      </c>
      <c r="B30" t="s">
        <v>696</v>
      </c>
      <c r="C30" s="4">
        <v>2000</v>
      </c>
      <c r="D30" s="4">
        <v>5187.9541015625</v>
      </c>
      <c r="E30" s="4">
        <v>82.182998657226563</v>
      </c>
      <c r="F30" s="4">
        <v>99.999998823521665</v>
      </c>
      <c r="G30" s="4">
        <v>0</v>
      </c>
      <c r="H30" s="4">
        <v>1.1764783352000001e-06</v>
      </c>
      <c r="I30" s="4">
        <v>0</v>
      </c>
      <c r="J30" s="4"/>
      <c r="K30" s="4">
        <v>100</v>
      </c>
      <c r="L30" s="4">
        <v>0</v>
      </c>
      <c r="M30" s="4">
        <v>0</v>
      </c>
      <c r="N30" s="4">
        <v>0</v>
      </c>
      <c r="O30" s="4"/>
      <c r="P30" s="4">
        <v>100</v>
      </c>
      <c r="Q30" s="4">
        <v>0</v>
      </c>
      <c r="R30" s="4">
        <v>0</v>
      </c>
      <c r="S30" s="4">
        <v>0</v>
      </c>
      <c r="T30" s="4"/>
      <c r="U30" t="s">
        <v>658</v>
      </c>
      <c r="V30" s="4">
        <v>2000</v>
      </c>
      <c r="W30" s="4">
        <v>92.475275064724272</v>
      </c>
      <c r="X30" s="4">
        <v>99.554573800721514</v>
      </c>
      <c r="Y30" s="4"/>
      <c r="Z30" s="4">
        <v>92.475275064724272</v>
      </c>
      <c r="AA30" s="4">
        <v>98.854620193464143</v>
      </c>
      <c r="AB30" s="4">
        <v>1.1453786300575119</v>
      </c>
      <c r="AC30" s="4"/>
      <c r="AD30" s="4">
        <v>97.5</v>
      </c>
      <c r="AE30" s="4"/>
      <c r="AF30" s="4"/>
      <c r="AG30" s="4">
        <v>93.571428571428669</v>
      </c>
      <c r="AH30" s="4">
        <v>6.4285714285713311</v>
      </c>
      <c r="AI30" s="4"/>
      <c r="AJ30" s="4">
        <v>100</v>
      </c>
      <c r="AK30" s="4"/>
      <c r="AL30" s="4"/>
      <c r="AM30" s="4">
        <v>100</v>
      </c>
      <c r="AN30" s="4">
        <v>0</v>
      </c>
      <c r="AO30" s="4">
        <v>29</v>
      </c>
      <c r="AP30" s="4">
        <v>99.999998823521665</v>
      </c>
      <c r="AQ30" s="4">
        <v>100</v>
      </c>
      <c r="AR30" s="4">
        <v>100</v>
      </c>
      <c r="AS30" s="4">
        <v>5187.9541015625</v>
      </c>
    </row>
    <row r="31">
      <c r="A31" t="s">
        <v>658</v>
      </c>
      <c r="B31" t="s">
        <v>696</v>
      </c>
      <c r="C31" s="4">
        <v>2017</v>
      </c>
      <c r="D31" s="4">
        <v>5523.23095703125</v>
      </c>
      <c r="E31" s="4">
        <v>85.324996948242188</v>
      </c>
      <c r="F31" s="4">
        <v>100.0000022101251</v>
      </c>
      <c r="G31" s="4">
        <v>0</v>
      </c>
      <c r="H31" s="4">
        <v>0</v>
      </c>
      <c r="I31" s="4">
        <v>0</v>
      </c>
      <c r="J31" s="4">
        <v>1.9921196781069739e-07</v>
      </c>
      <c r="K31" s="4">
        <v>100</v>
      </c>
      <c r="L31" s="4">
        <v>0</v>
      </c>
      <c r="M31" s="4">
        <v>0</v>
      </c>
      <c r="N31" s="4">
        <v>0</v>
      </c>
      <c r="O31" s="4">
        <v>0</v>
      </c>
      <c r="P31" s="4">
        <v>100</v>
      </c>
      <c r="Q31" s="4">
        <v>0</v>
      </c>
      <c r="R31" s="4">
        <v>0</v>
      </c>
      <c r="S31" s="4">
        <v>0</v>
      </c>
      <c r="T31" s="4">
        <v>0</v>
      </c>
      <c r="U31" t="s">
        <v>658</v>
      </c>
      <c r="V31" s="4">
        <v>2017</v>
      </c>
      <c r="W31" s="4">
        <v>99.633127138240766</v>
      </c>
      <c r="X31" s="4">
        <v>99.633127138240766</v>
      </c>
      <c r="Y31" s="4"/>
      <c r="Z31" s="4">
        <v>100.0000022101251</v>
      </c>
      <c r="AA31" s="4">
        <v>100.0000022101251</v>
      </c>
      <c r="AB31" s="4">
        <v>0</v>
      </c>
      <c r="AC31" s="4"/>
      <c r="AD31" s="4">
        <v>97.5</v>
      </c>
      <c r="AE31" s="4"/>
      <c r="AF31" s="4"/>
      <c r="AG31" s="4">
        <v>100</v>
      </c>
      <c r="AH31" s="4">
        <v>0</v>
      </c>
      <c r="AI31" s="4"/>
      <c r="AJ31" s="4">
        <v>100</v>
      </c>
      <c r="AK31" s="4"/>
      <c r="AL31" s="4"/>
      <c r="AM31" s="4">
        <v>100</v>
      </c>
      <c r="AN31" s="4">
        <v>0</v>
      </c>
      <c r="AO31" s="4">
        <v>30</v>
      </c>
      <c r="AP31" s="4">
        <v>100.0000022101251</v>
      </c>
      <c r="AQ31" s="4">
        <v>100</v>
      </c>
      <c r="AR31" s="4">
        <v>100</v>
      </c>
      <c r="AS31" s="4">
        <v>5523.23095703125</v>
      </c>
    </row>
    <row r="32">
      <c r="A32" t="s">
        <v>648</v>
      </c>
      <c r="B32" t="s">
        <v>686</v>
      </c>
      <c r="C32" s="4">
        <v>2000</v>
      </c>
      <c r="D32" s="4">
        <v>59608.19921875</v>
      </c>
      <c r="E32" s="4">
        <v>75.871002197265625</v>
      </c>
      <c r="F32" s="4">
        <v>99.897333075782896</v>
      </c>
      <c r="G32" s="4">
        <v>0</v>
      </c>
      <c r="H32" s="4">
        <v>0.1026669242171039</v>
      </c>
      <c r="I32" s="4">
        <v>0</v>
      </c>
      <c r="J32" s="4"/>
      <c r="K32" s="4">
        <v>99.57449455676516</v>
      </c>
      <c r="L32" s="4">
        <v>0</v>
      </c>
      <c r="M32" s="4">
        <v>0.42550544323484019</v>
      </c>
      <c r="N32" s="4">
        <v>0</v>
      </c>
      <c r="O32" s="4"/>
      <c r="P32" s="4">
        <v>100</v>
      </c>
      <c r="Q32" s="4">
        <v>0</v>
      </c>
      <c r="R32" s="4">
        <v>0</v>
      </c>
      <c r="S32" s="4">
        <v>0</v>
      </c>
      <c r="T32" s="4"/>
      <c r="U32" t="s">
        <v>648</v>
      </c>
      <c r="V32" s="4">
        <v>2000</v>
      </c>
      <c r="W32" s="4">
        <v>96.775256971455491</v>
      </c>
      <c r="X32" s="4">
        <v>99.897333075782896</v>
      </c>
      <c r="Y32" s="4"/>
      <c r="Z32" s="4">
        <v>96.775256971455491</v>
      </c>
      <c r="AA32" s="4">
        <v>99.797497328358119</v>
      </c>
      <c r="AB32" s="4">
        <v>0.099835747424777799</v>
      </c>
      <c r="AC32" s="4"/>
      <c r="AD32" s="4">
        <v>99.57449455676516</v>
      </c>
      <c r="AE32" s="4"/>
      <c r="AF32" s="4"/>
      <c r="AG32" s="4">
        <v>99.160736196319036</v>
      </c>
      <c r="AH32" s="4">
        <v>0.41375836044612407</v>
      </c>
      <c r="AI32" s="4"/>
      <c r="AJ32" s="4">
        <v>100</v>
      </c>
      <c r="AK32" s="4"/>
      <c r="AL32" s="4"/>
      <c r="AM32" s="4">
        <v>100</v>
      </c>
      <c r="AN32" s="4">
        <v>0</v>
      </c>
      <c r="AO32" s="4">
        <v>31</v>
      </c>
      <c r="AP32" s="4">
        <v>99.897333075782896</v>
      </c>
      <c r="AQ32" s="4">
        <v>99.57449455676516</v>
      </c>
      <c r="AR32" s="4">
        <v>100</v>
      </c>
      <c r="AS32" s="4">
        <v>59608.19921875</v>
      </c>
    </row>
    <row r="33">
      <c r="A33" t="s">
        <v>648</v>
      </c>
      <c r="B33" t="s">
        <v>686</v>
      </c>
      <c r="C33" s="4">
        <v>2017</v>
      </c>
      <c r="D33" s="4">
        <v>64979.546875</v>
      </c>
      <c r="E33" s="4">
        <v>80.180000305175781</v>
      </c>
      <c r="F33" s="4">
        <v>100.0000015028767</v>
      </c>
      <c r="G33" s="4">
        <v>0</v>
      </c>
      <c r="H33" s="4">
        <v>0</v>
      </c>
      <c r="I33" s="4">
        <v>0</v>
      </c>
      <c r="J33" s="4">
        <v>0.0060393190942704678</v>
      </c>
      <c r="K33" s="4">
        <v>100</v>
      </c>
      <c r="L33" s="4">
        <v>0</v>
      </c>
      <c r="M33" s="4">
        <v>0</v>
      </c>
      <c r="N33" s="4">
        <v>0</v>
      </c>
      <c r="O33" s="4">
        <v>0.025029731914401054</v>
      </c>
      <c r="P33" s="4">
        <v>100</v>
      </c>
      <c r="Q33" s="4">
        <v>0</v>
      </c>
      <c r="R33" s="4">
        <v>0</v>
      </c>
      <c r="S33" s="4">
        <v>0</v>
      </c>
      <c r="T33" s="4">
        <v>0</v>
      </c>
      <c r="U33" t="s">
        <v>648</v>
      </c>
      <c r="V33" s="4">
        <v>2017</v>
      </c>
      <c r="W33" s="4">
        <v>97.853760012762606</v>
      </c>
      <c r="X33" s="4">
        <v>100.0000015028767</v>
      </c>
      <c r="Y33" s="4"/>
      <c r="Z33" s="4">
        <v>97.853760012762606</v>
      </c>
      <c r="AA33" s="4">
        <v>100.0000015028767</v>
      </c>
      <c r="AB33" s="4">
        <v>0</v>
      </c>
      <c r="AC33" s="4"/>
      <c r="AD33" s="4">
        <v>100</v>
      </c>
      <c r="AE33" s="4"/>
      <c r="AF33" s="4"/>
      <c r="AG33" s="4">
        <v>100</v>
      </c>
      <c r="AH33" s="4">
        <v>0</v>
      </c>
      <c r="AI33" s="4"/>
      <c r="AJ33" s="4">
        <v>100</v>
      </c>
      <c r="AK33" s="4"/>
      <c r="AL33" s="4"/>
      <c r="AM33" s="4">
        <v>100</v>
      </c>
      <c r="AN33" s="4">
        <v>0</v>
      </c>
      <c r="AO33" s="4">
        <v>32</v>
      </c>
      <c r="AP33" s="4">
        <v>100.0000015028767</v>
      </c>
      <c r="AQ33" s="4">
        <v>100</v>
      </c>
      <c r="AR33" s="4">
        <v>100</v>
      </c>
      <c r="AS33" s="4">
        <v>64979.546875</v>
      </c>
    </row>
    <row r="34">
      <c r="A34" t="s">
        <v>453</v>
      </c>
      <c r="B34" t="s">
        <v>454</v>
      </c>
      <c r="C34" s="4">
        <v>2000</v>
      </c>
      <c r="D34" s="4">
        <v>4722.05908203125</v>
      </c>
      <c r="E34" s="4">
        <v>52.63800048828125</v>
      </c>
      <c r="F34" s="4">
        <v>92.975210695819925</v>
      </c>
      <c r="G34" s="4">
        <v>0.85881167434251315</v>
      </c>
      <c r="H34" s="4">
        <v>5.9853995873221519</v>
      </c>
      <c r="I34" s="4">
        <v>0.1805780425154038</v>
      </c>
      <c r="J34" s="4"/>
      <c r="K34" s="4">
        <v>86.971494852736384</v>
      </c>
      <c r="L34" s="4">
        <v>1.594182186710043</v>
      </c>
      <c r="M34" s="4">
        <v>11.05640063074039</v>
      </c>
      <c r="N34" s="4">
        <v>0.37792232981318108</v>
      </c>
      <c r="O34" s="4"/>
      <c r="P34" s="4">
        <v>98.377163680943255</v>
      </c>
      <c r="Q34" s="4">
        <v>0.19714862461110269</v>
      </c>
      <c r="R34" s="4">
        <v>1.4226737788356409</v>
      </c>
      <c r="S34" s="4">
        <v>0.0030139156100012</v>
      </c>
      <c r="T34" s="4"/>
      <c r="U34" t="s">
        <v>453</v>
      </c>
      <c r="V34" s="4">
        <v>2000</v>
      </c>
      <c r="W34" s="4">
        <v>74.588095690997463</v>
      </c>
      <c r="X34" s="4">
        <v>82.91470737623419</v>
      </c>
      <c r="Y34" s="4"/>
      <c r="Z34" s="4">
        <v>74.588095690997463</v>
      </c>
      <c r="AA34" s="4">
        <v>68.877266734195445</v>
      </c>
      <c r="AB34" s="4">
        <v>24.956755635966999</v>
      </c>
      <c r="AC34" s="4"/>
      <c r="AD34" s="4">
        <v>68.651520042134564</v>
      </c>
      <c r="AE34" s="4"/>
      <c r="AF34" s="4"/>
      <c r="AG34" s="4">
        <v>47.327668914569358</v>
      </c>
      <c r="AH34" s="4">
        <v>41.238008124877069</v>
      </c>
      <c r="AI34" s="4"/>
      <c r="AJ34" s="4">
        <v>95.748270691122826</v>
      </c>
      <c r="AK34" s="4"/>
      <c r="AL34" s="4"/>
      <c r="AM34" s="4">
        <v>88.26691096661591</v>
      </c>
      <c r="AN34" s="4">
        <v>10.307401338938449</v>
      </c>
      <c r="AO34" s="4">
        <v>33</v>
      </c>
      <c r="AP34" s="4">
        <v>93.834022370162444</v>
      </c>
      <c r="AQ34" s="4">
        <v>88.565677039446427</v>
      </c>
      <c r="AR34" s="4">
        <v>98.574312305554358</v>
      </c>
      <c r="AS34" s="4">
        <v>4722.05908203125</v>
      </c>
    </row>
    <row r="35">
      <c r="A35" t="s">
        <v>453</v>
      </c>
      <c r="B35" t="s">
        <v>454</v>
      </c>
      <c r="C35" s="4">
        <v>2017</v>
      </c>
      <c r="D35" s="4">
        <v>3912.06103515625</v>
      </c>
      <c r="E35" s="4">
        <v>58.230998992919922</v>
      </c>
      <c r="F35" s="4">
        <v>98.394439354455201</v>
      </c>
      <c r="G35" s="4">
        <v>0</v>
      </c>
      <c r="H35" s="4">
        <v>1.5794793732295931</v>
      </c>
      <c r="I35" s="4">
        <v>0.026081272315207901</v>
      </c>
      <c r="J35" s="4">
        <v>0.31877815723419189</v>
      </c>
      <c r="K35" s="4">
        <v>96.156095163082455</v>
      </c>
      <c r="L35" s="4">
        <v>0</v>
      </c>
      <c r="M35" s="4">
        <v>3.781463141498826</v>
      </c>
      <c r="N35" s="4">
        <v>0.062441695418719703</v>
      </c>
      <c r="O35" s="4">
        <v>0.54027062654495239</v>
      </c>
      <c r="P35" s="4">
        <v>100</v>
      </c>
      <c r="Q35" s="4">
        <v>0</v>
      </c>
      <c r="R35" s="4">
        <v>0</v>
      </c>
      <c r="S35" s="4">
        <v>0</v>
      </c>
      <c r="T35" s="4">
        <v>0.095460958778858185</v>
      </c>
      <c r="U35" t="s">
        <v>453</v>
      </c>
      <c r="V35" s="4">
        <v>2017</v>
      </c>
      <c r="W35" s="4">
        <v>79.994679195172068</v>
      </c>
      <c r="X35" s="4">
        <v>98.394439354455201</v>
      </c>
      <c r="Y35" s="4"/>
      <c r="Z35" s="4">
        <v>83.827589855479772</v>
      </c>
      <c r="AA35" s="4">
        <v>80.40246475118289</v>
      </c>
      <c r="AB35" s="4">
        <v>17.991974603272311</v>
      </c>
      <c r="AC35" s="4"/>
      <c r="AD35" s="4">
        <v>96.156095163082455</v>
      </c>
      <c r="AE35" s="4"/>
      <c r="AF35" s="4"/>
      <c r="AG35" s="4">
        <v>58.748861566569303</v>
      </c>
      <c r="AH35" s="4">
        <v>37.407233596513151</v>
      </c>
      <c r="AI35" s="4"/>
      <c r="AJ35" s="4">
        <v>100</v>
      </c>
      <c r="AK35" s="4"/>
      <c r="AL35" s="4"/>
      <c r="AM35" s="4">
        <v>95.93455907405712</v>
      </c>
      <c r="AN35" s="4">
        <v>4.0654409259428803</v>
      </c>
      <c r="AO35" s="4">
        <v>34</v>
      </c>
      <c r="AP35" s="4">
        <v>98.394439354455201</v>
      </c>
      <c r="AQ35" s="4">
        <v>96.156095163082455</v>
      </c>
      <c r="AR35" s="4">
        <v>100</v>
      </c>
      <c r="AS35" s="4">
        <v>3912.06103515625</v>
      </c>
    </row>
    <row r="36">
      <c r="A36" t="s">
        <v>661</v>
      </c>
      <c r="B36" t="s">
        <v>699</v>
      </c>
      <c r="C36" s="4">
        <v>2000</v>
      </c>
      <c r="D36" s="4">
        <v>81487.7578125</v>
      </c>
      <c r="E36" s="4">
        <v>74.964996337890625</v>
      </c>
      <c r="F36" s="4">
        <v>99.999997603167571</v>
      </c>
      <c r="G36" s="4">
        <v>0</v>
      </c>
      <c r="H36" s="4">
        <v>2.3968324285299999e-06</v>
      </c>
      <c r="I36" s="4">
        <v>0</v>
      </c>
      <c r="J36" s="4"/>
      <c r="K36" s="4">
        <v>100</v>
      </c>
      <c r="L36" s="4">
        <v>0</v>
      </c>
      <c r="M36" s="4">
        <v>0</v>
      </c>
      <c r="N36" s="4">
        <v>0</v>
      </c>
      <c r="O36" s="4"/>
      <c r="P36" s="4">
        <v>100</v>
      </c>
      <c r="Q36" s="4">
        <v>0</v>
      </c>
      <c r="R36" s="4">
        <v>0</v>
      </c>
      <c r="S36" s="4">
        <v>0</v>
      </c>
      <c r="T36" s="4"/>
      <c r="U36" t="s">
        <v>661</v>
      </c>
      <c r="V36" s="4">
        <v>2000</v>
      </c>
      <c r="W36" s="4">
        <v>99.799997607961231</v>
      </c>
      <c r="X36" s="4">
        <v>99.799997607961231</v>
      </c>
      <c r="Y36" s="4">
        <v>99.999997603167571</v>
      </c>
      <c r="Z36" s="4">
        <v>99.819420196019024</v>
      </c>
      <c r="AA36" s="4"/>
      <c r="AB36" s="4"/>
      <c r="AC36" s="4"/>
      <c r="AD36" s="4">
        <v>99.799999999999997</v>
      </c>
      <c r="AE36" s="4"/>
      <c r="AF36" s="4"/>
      <c r="AG36" s="4"/>
      <c r="AH36" s="4"/>
      <c r="AI36" s="4"/>
      <c r="AJ36" s="4">
        <v>99.799999999999997</v>
      </c>
      <c r="AK36" s="4"/>
      <c r="AL36" s="4"/>
      <c r="AM36" s="4"/>
      <c r="AN36" s="4"/>
      <c r="AO36" s="4">
        <v>35</v>
      </c>
      <c r="AP36" s="4">
        <v>99.999997603167571</v>
      </c>
      <c r="AQ36" s="4">
        <v>100</v>
      </c>
      <c r="AR36" s="4">
        <v>100</v>
      </c>
      <c r="AS36" s="4">
        <v>81487.7578125</v>
      </c>
    </row>
    <row r="37">
      <c r="A37" t="s">
        <v>661</v>
      </c>
      <c r="B37" t="s">
        <v>699</v>
      </c>
      <c r="C37" s="4">
        <v>2017</v>
      </c>
      <c r="D37" s="4">
        <v>82114.2265625</v>
      </c>
      <c r="E37" s="4">
        <v>77.261001586914063</v>
      </c>
      <c r="F37" s="4">
        <v>100</v>
      </c>
      <c r="G37" s="4">
        <v>0</v>
      </c>
      <c r="H37" s="4">
        <v>0</v>
      </c>
      <c r="I37" s="4">
        <v>0</v>
      </c>
      <c r="J37" s="4">
        <v>1.4099013867507892e-07</v>
      </c>
      <c r="K37" s="4">
        <v>100</v>
      </c>
      <c r="L37" s="4">
        <v>0</v>
      </c>
      <c r="M37" s="4">
        <v>0</v>
      </c>
      <c r="N37" s="4">
        <v>0</v>
      </c>
      <c r="O37" s="4">
        <v>0</v>
      </c>
      <c r="P37" s="4">
        <v>100</v>
      </c>
      <c r="Q37" s="4">
        <v>0</v>
      </c>
      <c r="R37" s="4">
        <v>0</v>
      </c>
      <c r="S37" s="4">
        <v>0</v>
      </c>
      <c r="T37" s="4">
        <v>0</v>
      </c>
      <c r="U37" t="s">
        <v>661</v>
      </c>
      <c r="V37" s="4">
        <v>2017</v>
      </c>
      <c r="W37" s="4">
        <v>99.799999999999997</v>
      </c>
      <c r="X37" s="4">
        <v>99.799999999999997</v>
      </c>
      <c r="Y37" s="4">
        <v>100</v>
      </c>
      <c r="Z37" s="4">
        <v>99.98833845177046</v>
      </c>
      <c r="AA37" s="4">
        <v>100</v>
      </c>
      <c r="AB37" s="4">
        <v>0</v>
      </c>
      <c r="AC37" s="4"/>
      <c r="AD37" s="4">
        <v>99.799999999999997</v>
      </c>
      <c r="AE37" s="4"/>
      <c r="AF37" s="4"/>
      <c r="AG37" s="4">
        <v>100</v>
      </c>
      <c r="AH37" s="4">
        <v>0</v>
      </c>
      <c r="AI37" s="4"/>
      <c r="AJ37" s="4">
        <v>99.799999999999997</v>
      </c>
      <c r="AK37" s="4"/>
      <c r="AL37" s="4"/>
      <c r="AM37" s="4">
        <v>100</v>
      </c>
      <c r="AN37" s="4">
        <v>0</v>
      </c>
      <c r="AO37" s="4">
        <v>36</v>
      </c>
      <c r="AP37" s="4">
        <v>100</v>
      </c>
      <c r="AQ37" s="4">
        <v>100</v>
      </c>
      <c r="AR37" s="4">
        <v>100</v>
      </c>
      <c r="AS37" s="4">
        <v>82114.2265625</v>
      </c>
    </row>
    <row r="38">
      <c r="A38" t="s">
        <v>668</v>
      </c>
      <c r="B38" t="s">
        <v>706</v>
      </c>
      <c r="C38" s="4">
        <v>2000</v>
      </c>
      <c r="D38" s="4">
        <v>11142.119140625</v>
      </c>
      <c r="E38" s="4">
        <v>72.71600341796875</v>
      </c>
      <c r="F38" s="4">
        <v>99.586817937480731</v>
      </c>
      <c r="G38" s="4">
        <v>0</v>
      </c>
      <c r="H38" s="4">
        <v>0.41318206251926881</v>
      </c>
      <c r="I38" s="4">
        <v>0</v>
      </c>
      <c r="J38" s="4"/>
      <c r="K38" s="4">
        <v>98.689702065121978</v>
      </c>
      <c r="L38" s="4">
        <v>0</v>
      </c>
      <c r="M38" s="4">
        <v>1.3102979348780219</v>
      </c>
      <c r="N38" s="4">
        <v>0</v>
      </c>
      <c r="O38" s="4"/>
      <c r="P38" s="4">
        <v>99.923430566326076</v>
      </c>
      <c r="Q38" s="4">
        <v>0</v>
      </c>
      <c r="R38" s="4">
        <v>0.076569433673924395</v>
      </c>
      <c r="S38" s="4">
        <v>0</v>
      </c>
      <c r="T38" s="4"/>
      <c r="U38" t="s">
        <v>668</v>
      </c>
      <c r="V38" s="4">
        <v>2000</v>
      </c>
      <c r="W38" s="4">
        <v>98.95220581971239</v>
      </c>
      <c r="X38" s="4">
        <v>98.95220581971239</v>
      </c>
      <c r="Y38" s="4"/>
      <c r="Z38" s="4">
        <v>99.196483398208542</v>
      </c>
      <c r="AA38" s="4">
        <v>99.130145448073378</v>
      </c>
      <c r="AB38" s="4">
        <v>0.45667248940734623</v>
      </c>
      <c r="AC38" s="4"/>
      <c r="AD38" s="4">
        <v>96.680571000026845</v>
      </c>
      <c r="AE38" s="4"/>
      <c r="AF38" s="4"/>
      <c r="AG38" s="4">
        <v>97.241478031835697</v>
      </c>
      <c r="AH38" s="4">
        <v>1.4482240332862799</v>
      </c>
      <c r="AI38" s="4"/>
      <c r="AJ38" s="4">
        <v>99.804555945389652</v>
      </c>
      <c r="AK38" s="4"/>
      <c r="AL38" s="4"/>
      <c r="AM38" s="4">
        <v>99.838801192265421</v>
      </c>
      <c r="AN38" s="4">
        <v>0.0846293740606541</v>
      </c>
      <c r="AO38" s="4">
        <v>37</v>
      </c>
      <c r="AP38" s="4">
        <v>99.586817937480731</v>
      </c>
      <c r="AQ38" s="4">
        <v>98.689702065121978</v>
      </c>
      <c r="AR38" s="4">
        <v>99.923430566326076</v>
      </c>
      <c r="AS38" s="4">
        <v>11142.119140625</v>
      </c>
    </row>
    <row r="39">
      <c r="A39" t="s">
        <v>668</v>
      </c>
      <c r="B39" t="s">
        <v>706</v>
      </c>
      <c r="C39" s="4">
        <v>2017</v>
      </c>
      <c r="D39" s="4">
        <v>11159.7734375</v>
      </c>
      <c r="E39" s="4">
        <v>78.7239990234375</v>
      </c>
      <c r="F39" s="4">
        <v>100</v>
      </c>
      <c r="G39" s="4">
        <v>0</v>
      </c>
      <c r="H39" s="4">
        <v>0</v>
      </c>
      <c r="I39" s="4">
        <v>0</v>
      </c>
      <c r="J39" s="4">
        <v>0.024304827675223351</v>
      </c>
      <c r="K39" s="4">
        <v>100</v>
      </c>
      <c r="L39" s="4">
        <v>0</v>
      </c>
      <c r="M39" s="4">
        <v>0</v>
      </c>
      <c r="N39" s="4">
        <v>0</v>
      </c>
      <c r="O39" s="4">
        <v>0.077076345682144165</v>
      </c>
      <c r="P39" s="4">
        <v>100</v>
      </c>
      <c r="Q39" s="4">
        <v>0</v>
      </c>
      <c r="R39" s="4">
        <v>0</v>
      </c>
      <c r="S39" s="4">
        <v>0</v>
      </c>
      <c r="T39" s="4">
        <v>0.0045040841214358807</v>
      </c>
      <c r="U39" t="s">
        <v>668</v>
      </c>
      <c r="V39" s="4">
        <v>2017</v>
      </c>
      <c r="W39" s="4">
        <v>100</v>
      </c>
      <c r="X39" s="4">
        <v>100</v>
      </c>
      <c r="Y39" s="4"/>
      <c r="Z39" s="4">
        <v>100</v>
      </c>
      <c r="AA39" s="4">
        <v>100</v>
      </c>
      <c r="AB39" s="4">
        <v>0</v>
      </c>
      <c r="AC39" s="4"/>
      <c r="AD39" s="4">
        <v>100</v>
      </c>
      <c r="AE39" s="4"/>
      <c r="AF39" s="4"/>
      <c r="AG39" s="4">
        <v>100</v>
      </c>
      <c r="AH39" s="4">
        <v>0</v>
      </c>
      <c r="AI39" s="4"/>
      <c r="AJ39" s="4">
        <v>100</v>
      </c>
      <c r="AK39" s="4"/>
      <c r="AL39" s="4"/>
      <c r="AM39" s="4">
        <v>100</v>
      </c>
      <c r="AN39" s="4">
        <v>0</v>
      </c>
      <c r="AO39" s="4">
        <v>38</v>
      </c>
      <c r="AP39" s="4">
        <v>100</v>
      </c>
      <c r="AQ39" s="4">
        <v>100</v>
      </c>
      <c r="AR39" s="4">
        <v>100</v>
      </c>
      <c r="AS39" s="4">
        <v>11159.7734375</v>
      </c>
    </row>
    <row r="40">
      <c r="A40" t="s">
        <v>636</v>
      </c>
      <c r="B40" t="s">
        <v>674</v>
      </c>
      <c r="C40" s="4">
        <v>2000</v>
      </c>
      <c r="D40" s="4">
        <v>10221.05078125</v>
      </c>
      <c r="E40" s="4">
        <v>64.574996948242188</v>
      </c>
      <c r="F40" s="4">
        <v>99.963832740845859</v>
      </c>
      <c r="G40" s="4">
        <v>0</v>
      </c>
      <c r="H40" s="4">
        <v>0.0361672591541395</v>
      </c>
      <c r="I40" s="4">
        <v>0</v>
      </c>
      <c r="J40" s="4"/>
      <c r="K40" s="4">
        <v>99.897904713114741</v>
      </c>
      <c r="L40" s="4">
        <v>0</v>
      </c>
      <c r="M40" s="4">
        <v>0.1020952868852589</v>
      </c>
      <c r="N40" s="4">
        <v>0</v>
      </c>
      <c r="O40" s="4"/>
      <c r="P40" s="4">
        <v>100</v>
      </c>
      <c r="Q40" s="4">
        <v>0</v>
      </c>
      <c r="R40" s="4">
        <v>0</v>
      </c>
      <c r="S40" s="4">
        <v>0</v>
      </c>
      <c r="T40" s="4"/>
      <c r="U40" t="s">
        <v>636</v>
      </c>
      <c r="V40" s="4">
        <v>2000</v>
      </c>
      <c r="W40" s="4">
        <v>50.505873142520443</v>
      </c>
      <c r="X40" s="4">
        <v>93.961111305481126</v>
      </c>
      <c r="Y40" s="4">
        <v>99.963832740845859</v>
      </c>
      <c r="Z40" s="4">
        <v>50.505873142520443</v>
      </c>
      <c r="AA40" s="4">
        <v>93.922769771330721</v>
      </c>
      <c r="AB40" s="4">
        <v>6.0410629695151394</v>
      </c>
      <c r="AC40" s="4"/>
      <c r="AD40" s="4">
        <v>90.597409784323816</v>
      </c>
      <c r="AE40" s="4">
        <v>99.897904713114741</v>
      </c>
      <c r="AF40" s="4"/>
      <c r="AG40" s="4">
        <v>90.503692136084737</v>
      </c>
      <c r="AH40" s="4">
        <v>9.3942125770300038</v>
      </c>
      <c r="AI40" s="4"/>
      <c r="AJ40" s="4">
        <v>95.806394242338115</v>
      </c>
      <c r="AK40" s="4">
        <v>100</v>
      </c>
      <c r="AL40" s="4"/>
      <c r="AM40" s="4">
        <v>95.798431324659646</v>
      </c>
      <c r="AN40" s="4">
        <v>4.2015686753403543</v>
      </c>
      <c r="AO40" s="4">
        <v>39</v>
      </c>
      <c r="AP40" s="4">
        <v>99.963832740845859</v>
      </c>
      <c r="AQ40" s="4">
        <v>99.897904713114741</v>
      </c>
      <c r="AR40" s="4">
        <v>100</v>
      </c>
      <c r="AS40" s="4">
        <v>10221.05078125</v>
      </c>
    </row>
    <row r="41">
      <c r="A41" t="s">
        <v>636</v>
      </c>
      <c r="B41" t="s">
        <v>674</v>
      </c>
      <c r="C41" s="4">
        <v>2017</v>
      </c>
      <c r="D41" s="4">
        <v>9721.55859375</v>
      </c>
      <c r="E41" s="4">
        <v>71.061996459960938</v>
      </c>
      <c r="F41" s="4">
        <v>99.999997488667859</v>
      </c>
      <c r="G41" s="4">
        <v>0</v>
      </c>
      <c r="H41" s="4">
        <v>2.51133214135e-06</v>
      </c>
      <c r="I41" s="4">
        <v>0</v>
      </c>
      <c r="J41" s="4">
        <v>0.0021273382008075714</v>
      </c>
      <c r="K41" s="4">
        <v>100</v>
      </c>
      <c r="L41" s="4">
        <v>0</v>
      </c>
      <c r="M41" s="4">
        <v>0</v>
      </c>
      <c r="N41" s="4">
        <v>0</v>
      </c>
      <c r="O41" s="4">
        <v>0.0060056052170693874</v>
      </c>
      <c r="P41" s="4">
        <v>100</v>
      </c>
      <c r="Q41" s="4">
        <v>0</v>
      </c>
      <c r="R41" s="4">
        <v>0</v>
      </c>
      <c r="S41" s="4">
        <v>0</v>
      </c>
      <c r="T41" s="4">
        <v>0</v>
      </c>
      <c r="U41" t="s">
        <v>636</v>
      </c>
      <c r="V41" s="4">
        <v>2017</v>
      </c>
      <c r="W41" s="4">
        <v>89.572761978171911</v>
      </c>
      <c r="X41" s="4">
        <v>99.999997488667859</v>
      </c>
      <c r="Y41" s="4">
        <v>99.999997488667859</v>
      </c>
      <c r="Z41" s="4">
        <v>89.572761978171911</v>
      </c>
      <c r="AA41" s="4">
        <v>99.999997488667859</v>
      </c>
      <c r="AB41" s="4">
        <v>0</v>
      </c>
      <c r="AC41" s="4"/>
      <c r="AD41" s="4">
        <v>100</v>
      </c>
      <c r="AE41" s="4">
        <v>100</v>
      </c>
      <c r="AF41" s="4"/>
      <c r="AG41" s="4">
        <v>100</v>
      </c>
      <c r="AH41" s="4">
        <v>0</v>
      </c>
      <c r="AI41" s="4"/>
      <c r="AJ41" s="4">
        <v>100</v>
      </c>
      <c r="AK41" s="4">
        <v>100</v>
      </c>
      <c r="AL41" s="4"/>
      <c r="AM41" s="4">
        <v>100</v>
      </c>
      <c r="AN41" s="4">
        <v>0</v>
      </c>
      <c r="AO41" s="4">
        <v>40</v>
      </c>
      <c r="AP41" s="4">
        <v>99.999997488667859</v>
      </c>
      <c r="AQ41" s="4">
        <v>100</v>
      </c>
      <c r="AR41" s="4">
        <v>100</v>
      </c>
      <c r="AS41" s="4">
        <v>9721.55859375</v>
      </c>
    </row>
    <row r="42">
      <c r="A42" t="s">
        <v>665</v>
      </c>
      <c r="B42" t="s">
        <v>703</v>
      </c>
      <c r="C42" s="4">
        <v>2000</v>
      </c>
      <c r="D42" s="4">
        <v>280.43499755859381</v>
      </c>
      <c r="E42" s="4">
        <v>92.401008605957031</v>
      </c>
      <c r="F42" s="4">
        <v>100.00000408083579</v>
      </c>
      <c r="G42" s="4">
        <v>0</v>
      </c>
      <c r="H42" s="4">
        <v>0</v>
      </c>
      <c r="I42" s="4">
        <v>0</v>
      </c>
      <c r="J42" s="4"/>
      <c r="K42" s="4">
        <v>100</v>
      </c>
      <c r="L42" s="4">
        <v>0</v>
      </c>
      <c r="M42" s="4">
        <v>0</v>
      </c>
      <c r="N42" s="4">
        <v>0</v>
      </c>
      <c r="O42" s="4"/>
      <c r="P42" s="4">
        <v>100</v>
      </c>
      <c r="Q42" s="4">
        <v>0</v>
      </c>
      <c r="R42" s="4">
        <v>0</v>
      </c>
      <c r="S42" s="4">
        <v>0</v>
      </c>
      <c r="T42" s="4"/>
      <c r="U42" t="s">
        <v>665</v>
      </c>
      <c r="V42" s="4">
        <v>2000</v>
      </c>
      <c r="W42" s="4">
        <v>89.539666697444815</v>
      </c>
      <c r="X42" s="4">
        <v>100.00000408083579</v>
      </c>
      <c r="Y42" s="4"/>
      <c r="Z42" s="4">
        <v>89.539666697444815</v>
      </c>
      <c r="AA42" s="4">
        <v>100.00000408083579</v>
      </c>
      <c r="AB42" s="4">
        <v>0</v>
      </c>
      <c r="AC42" s="4"/>
      <c r="AD42" s="4">
        <v>100</v>
      </c>
      <c r="AE42" s="4"/>
      <c r="AF42" s="4"/>
      <c r="AG42" s="4">
        <v>100</v>
      </c>
      <c r="AH42" s="4">
        <v>0</v>
      </c>
      <c r="AI42" s="4"/>
      <c r="AJ42" s="4">
        <v>100</v>
      </c>
      <c r="AK42" s="4"/>
      <c r="AL42" s="4"/>
      <c r="AM42" s="4">
        <v>100</v>
      </c>
      <c r="AN42" s="4">
        <v>0</v>
      </c>
      <c r="AO42" s="4">
        <v>41</v>
      </c>
      <c r="AP42" s="4">
        <v>100.00000408083579</v>
      </c>
      <c r="AQ42" s="4">
        <v>100</v>
      </c>
      <c r="AR42" s="4">
        <v>100</v>
      </c>
      <c r="AS42" s="4">
        <v>280.43499755859375</v>
      </c>
    </row>
    <row r="43">
      <c r="A43" t="s">
        <v>665</v>
      </c>
      <c r="B43" t="s">
        <v>703</v>
      </c>
      <c r="C43" s="4">
        <v>2017</v>
      </c>
      <c r="D43" s="4">
        <v>335.02499389648438</v>
      </c>
      <c r="E43" s="4">
        <v>93.773002624511719</v>
      </c>
      <c r="F43" s="4">
        <v>99.999999430684682</v>
      </c>
      <c r="G43" s="4">
        <v>0</v>
      </c>
      <c r="H43" s="4">
        <v>5.6931531844400003e-07</v>
      </c>
      <c r="I43" s="4">
        <v>0</v>
      </c>
      <c r="J43" s="4">
        <v>-2.7353829068488267e-07</v>
      </c>
      <c r="K43" s="4">
        <v>100</v>
      </c>
      <c r="L43" s="4">
        <v>0</v>
      </c>
      <c r="M43" s="4">
        <v>0</v>
      </c>
      <c r="N43" s="4">
        <v>0</v>
      </c>
      <c r="O43" s="4">
        <v>0</v>
      </c>
      <c r="P43" s="4">
        <v>100</v>
      </c>
      <c r="Q43" s="4">
        <v>0</v>
      </c>
      <c r="R43" s="4">
        <v>0</v>
      </c>
      <c r="S43" s="4">
        <v>0</v>
      </c>
      <c r="T43" s="4">
        <v>0</v>
      </c>
      <c r="U43" t="s">
        <v>665</v>
      </c>
      <c r="V43" s="4">
        <v>2017</v>
      </c>
      <c r="W43" s="4">
        <v>99.999999430684682</v>
      </c>
      <c r="X43" s="4">
        <v>99.999999430684682</v>
      </c>
      <c r="Y43" s="4"/>
      <c r="Z43" s="4">
        <v>99.999999430684682</v>
      </c>
      <c r="AA43" s="4">
        <v>99.999999430684682</v>
      </c>
      <c r="AB43" s="4">
        <v>0</v>
      </c>
      <c r="AC43" s="4"/>
      <c r="AD43" s="4">
        <v>100</v>
      </c>
      <c r="AE43" s="4"/>
      <c r="AF43" s="4"/>
      <c r="AG43" s="4">
        <v>100</v>
      </c>
      <c r="AH43" s="4">
        <v>0</v>
      </c>
      <c r="AI43" s="4"/>
      <c r="AJ43" s="4">
        <v>100</v>
      </c>
      <c r="AK43" s="4"/>
      <c r="AL43" s="4"/>
      <c r="AM43" s="4">
        <v>100</v>
      </c>
      <c r="AN43" s="4">
        <v>0</v>
      </c>
      <c r="AO43" s="4">
        <v>42</v>
      </c>
      <c r="AP43" s="4">
        <v>99.999999430684682</v>
      </c>
      <c r="AQ43" s="4">
        <v>100</v>
      </c>
      <c r="AR43" s="4">
        <v>100</v>
      </c>
      <c r="AS43" s="4">
        <v>335.02499389648438</v>
      </c>
    </row>
    <row r="44">
      <c r="A44" t="s">
        <v>647</v>
      </c>
      <c r="B44" t="s">
        <v>685</v>
      </c>
      <c r="C44" s="4">
        <v>2000</v>
      </c>
      <c r="D44" s="4">
        <v>3848.77587890625</v>
      </c>
      <c r="E44" s="4">
        <v>59.155002593994141</v>
      </c>
      <c r="F44" s="4">
        <v>97.183717964210317</v>
      </c>
      <c r="G44" s="4">
        <v>0</v>
      </c>
      <c r="H44" s="4">
        <v>2.8162820357896829</v>
      </c>
      <c r="I44" s="4">
        <v>0</v>
      </c>
      <c r="J44" s="4"/>
      <c r="K44" s="4">
        <v>97.426293363834716</v>
      </c>
      <c r="L44" s="4">
        <v>0</v>
      </c>
      <c r="M44" s="4">
        <v>2.5737066361652841</v>
      </c>
      <c r="N44" s="4">
        <v>0</v>
      </c>
      <c r="O44" s="4"/>
      <c r="P44" s="4">
        <v>97.01622069759371</v>
      </c>
      <c r="Q44" s="4">
        <v>0</v>
      </c>
      <c r="R44" s="4">
        <v>2.98377930240629</v>
      </c>
      <c r="S44" s="4">
        <v>0</v>
      </c>
      <c r="T44" s="4"/>
      <c r="U44" t="s">
        <v>647</v>
      </c>
      <c r="V44" s="4">
        <v>2000</v>
      </c>
      <c r="W44" s="4">
        <v>93.050706547186408</v>
      </c>
      <c r="X44" s="4">
        <v>97.137936151022956</v>
      </c>
      <c r="Y44" s="4"/>
      <c r="Z44" s="4">
        <v>93.050706547186408</v>
      </c>
      <c r="AA44" s="4">
        <v>97.015699234771617</v>
      </c>
      <c r="AB44" s="4">
        <v>0.16801872943870549</v>
      </c>
      <c r="AC44" s="4"/>
      <c r="AD44" s="4">
        <v>97.314206668496425</v>
      </c>
      <c r="AE44" s="4"/>
      <c r="AF44" s="4"/>
      <c r="AG44" s="4">
        <v>97.014936477189451</v>
      </c>
      <c r="AH44" s="4">
        <v>0.41135688664526532</v>
      </c>
      <c r="AI44" s="4"/>
      <c r="AJ44" s="4">
        <v>97.01622069759371</v>
      </c>
      <c r="AK44" s="4"/>
      <c r="AL44" s="4"/>
      <c r="AM44" s="4">
        <v>97.01622069759371</v>
      </c>
      <c r="AN44" s="4">
        <v>0</v>
      </c>
      <c r="AO44" s="4">
        <v>43</v>
      </c>
      <c r="AP44" s="4">
        <v>97.183717964210317</v>
      </c>
      <c r="AQ44" s="4">
        <v>97.426293363834716</v>
      </c>
      <c r="AR44" s="4">
        <v>97.01622069759371</v>
      </c>
      <c r="AS44" s="4">
        <v>3848.77587890625</v>
      </c>
    </row>
    <row r="45">
      <c r="A45" t="s">
        <v>647</v>
      </c>
      <c r="B45" t="s">
        <v>685</v>
      </c>
      <c r="C45" s="4">
        <v>2017</v>
      </c>
      <c r="D45" s="4">
        <v>4761.6572265625</v>
      </c>
      <c r="E45" s="4">
        <v>62.946998596191406</v>
      </c>
      <c r="F45" s="4">
        <v>97.394544611560832</v>
      </c>
      <c r="G45" s="4">
        <v>0</v>
      </c>
      <c r="H45" s="4">
        <v>2.6054553884391698</v>
      </c>
      <c r="I45" s="4">
        <v>0</v>
      </c>
      <c r="J45" s="4">
        <v>0.01240156777203083</v>
      </c>
      <c r="K45" s="4">
        <v>98.09555256473574</v>
      </c>
      <c r="L45" s="4">
        <v>0</v>
      </c>
      <c r="M45" s="4">
        <v>1.90444743526426</v>
      </c>
      <c r="N45" s="4">
        <v>0</v>
      </c>
      <c r="O45" s="4">
        <v>0.039368189871311188</v>
      </c>
      <c r="P45" s="4">
        <v>96.981904626544917</v>
      </c>
      <c r="Q45" s="4">
        <v>0</v>
      </c>
      <c r="R45" s="4">
        <v>3.0180953734550831</v>
      </c>
      <c r="S45" s="4">
        <v>0</v>
      </c>
      <c r="T45" s="4">
        <v>-0.0020185923203825951</v>
      </c>
      <c r="U45" t="s">
        <v>647</v>
      </c>
      <c r="V45" s="4">
        <v>2017</v>
      </c>
      <c r="W45" s="4">
        <v>97.322824279217471</v>
      </c>
      <c r="X45" s="4">
        <v>97.322824279217471</v>
      </c>
      <c r="Y45" s="4"/>
      <c r="Z45" s="4">
        <v>97.394544611560832</v>
      </c>
      <c r="AA45" s="4">
        <v>97.37732060129261</v>
      </c>
      <c r="AB45" s="4">
        <v>0.017224010268208599</v>
      </c>
      <c r="AC45" s="4"/>
      <c r="AD45" s="4">
        <v>97.928675368901125</v>
      </c>
      <c r="AE45" s="4"/>
      <c r="AF45" s="4"/>
      <c r="AG45" s="4">
        <v>98.07286061025907</v>
      </c>
      <c r="AH45" s="4">
        <v>0.0226919544766702</v>
      </c>
      <c r="AI45" s="4"/>
      <c r="AJ45" s="4">
        <v>96.966197248901082</v>
      </c>
      <c r="AK45" s="4"/>
      <c r="AL45" s="4"/>
      <c r="AM45" s="4">
        <v>96.967899256530401</v>
      </c>
      <c r="AN45" s="4">
        <v>0.014005370014515999</v>
      </c>
      <c r="AO45" s="4">
        <v>44</v>
      </c>
      <c r="AP45" s="4">
        <v>97.394544611560832</v>
      </c>
      <c r="AQ45" s="4">
        <v>98.09555256473574</v>
      </c>
      <c r="AR45" s="4">
        <v>96.981904626544917</v>
      </c>
      <c r="AS45" s="4">
        <v>4761.6572265625</v>
      </c>
    </row>
    <row r="46">
      <c r="A46" t="s">
        <v>655</v>
      </c>
      <c r="B46" t="s">
        <v>693</v>
      </c>
      <c r="C46" s="4">
        <v>2000</v>
      </c>
      <c r="D46" s="4">
        <v>6013.7412109375</v>
      </c>
      <c r="E46" s="4">
        <v>91.2030029296875</v>
      </c>
      <c r="F46" s="4">
        <v>99.999996955215366</v>
      </c>
      <c r="G46" s="4">
        <v>0</v>
      </c>
      <c r="H46" s="4">
        <v>3.0447846342000002e-06</v>
      </c>
      <c r="I46" s="4">
        <v>0</v>
      </c>
      <c r="J46" s="4"/>
      <c r="K46" s="4">
        <v>100</v>
      </c>
      <c r="L46" s="4">
        <v>0</v>
      </c>
      <c r="M46" s="4">
        <v>0</v>
      </c>
      <c r="N46" s="4">
        <v>0</v>
      </c>
      <c r="O46" s="4"/>
      <c r="P46" s="4">
        <v>100</v>
      </c>
      <c r="Q46" s="4">
        <v>0</v>
      </c>
      <c r="R46" s="4">
        <v>0</v>
      </c>
      <c r="S46" s="4">
        <v>0</v>
      </c>
      <c r="T46" s="4"/>
      <c r="U46" t="s">
        <v>655</v>
      </c>
      <c r="V46" s="4">
        <v>2000</v>
      </c>
      <c r="W46" s="4">
        <v>99.916153395438783</v>
      </c>
      <c r="X46" s="4">
        <v>99.999996955215366</v>
      </c>
      <c r="Y46" s="4"/>
      <c r="Z46" s="4">
        <v>99.916153395438783</v>
      </c>
      <c r="AA46" s="4">
        <v>99.999996955215366</v>
      </c>
      <c r="AB46" s="4">
        <v>0</v>
      </c>
      <c r="AC46" s="4">
        <v>99.962655874125858</v>
      </c>
      <c r="AD46" s="4">
        <v>100</v>
      </c>
      <c r="AE46" s="4"/>
      <c r="AF46" s="4">
        <v>99.962655874125858</v>
      </c>
      <c r="AG46" s="4">
        <v>100</v>
      </c>
      <c r="AH46" s="4">
        <v>0</v>
      </c>
      <c r="AI46" s="4">
        <v>99.911671328671332</v>
      </c>
      <c r="AJ46" s="4">
        <v>100</v>
      </c>
      <c r="AK46" s="4"/>
      <c r="AL46" s="4">
        <v>99.911671328671332</v>
      </c>
      <c r="AM46" s="4">
        <v>100</v>
      </c>
      <c r="AN46" s="4">
        <v>0</v>
      </c>
      <c r="AO46" s="4">
        <v>45</v>
      </c>
      <c r="AP46" s="4">
        <v>99.999996955215366</v>
      </c>
      <c r="AQ46" s="4">
        <v>100</v>
      </c>
      <c r="AR46" s="4">
        <v>100</v>
      </c>
      <c r="AS46" s="4">
        <v>6013.7412109375</v>
      </c>
    </row>
    <row r="47">
      <c r="A47" t="s">
        <v>655</v>
      </c>
      <c r="B47" t="s">
        <v>693</v>
      </c>
      <c r="C47" s="4">
        <v>2017</v>
      </c>
      <c r="D47" s="4">
        <v>8321.5703125</v>
      </c>
      <c r="E47" s="4">
        <v>92.33599853515625</v>
      </c>
      <c r="F47" s="4">
        <v>100.0000014669144</v>
      </c>
      <c r="G47" s="4">
        <v>0</v>
      </c>
      <c r="H47" s="4">
        <v>0</v>
      </c>
      <c r="I47" s="4">
        <v>0</v>
      </c>
      <c r="J47" s="4">
        <v>2.653940498476004e-07</v>
      </c>
      <c r="K47" s="4">
        <v>100</v>
      </c>
      <c r="L47" s="4">
        <v>0</v>
      </c>
      <c r="M47" s="4">
        <v>0</v>
      </c>
      <c r="N47" s="4">
        <v>0</v>
      </c>
      <c r="O47" s="4">
        <v>0</v>
      </c>
      <c r="P47" s="4">
        <v>100</v>
      </c>
      <c r="Q47" s="4">
        <v>0</v>
      </c>
      <c r="R47" s="4">
        <v>0</v>
      </c>
      <c r="S47" s="4">
        <v>0</v>
      </c>
      <c r="T47" s="4">
        <v>0</v>
      </c>
      <c r="U47" t="s">
        <v>655</v>
      </c>
      <c r="V47" s="4">
        <v>2017</v>
      </c>
      <c r="W47" s="4">
        <v>99.381803681300724</v>
      </c>
      <c r="X47" s="4">
        <v>100.0000014669144</v>
      </c>
      <c r="Y47" s="4"/>
      <c r="Z47" s="4">
        <v>99.381803681300724</v>
      </c>
      <c r="AA47" s="4">
        <v>100.0000014669144</v>
      </c>
      <c r="AB47" s="4">
        <v>0</v>
      </c>
      <c r="AC47" s="4">
        <v>99.198446433566431</v>
      </c>
      <c r="AD47" s="4">
        <v>100</v>
      </c>
      <c r="AE47" s="4"/>
      <c r="AF47" s="4">
        <v>99.198446433566431</v>
      </c>
      <c r="AG47" s="4">
        <v>100</v>
      </c>
      <c r="AH47" s="4">
        <v>0</v>
      </c>
      <c r="AI47" s="4">
        <v>99.397020979020979</v>
      </c>
      <c r="AJ47" s="4">
        <v>100</v>
      </c>
      <c r="AK47" s="4"/>
      <c r="AL47" s="4">
        <v>99.397020979020979</v>
      </c>
      <c r="AM47" s="4">
        <v>100</v>
      </c>
      <c r="AN47" s="4">
        <v>0</v>
      </c>
      <c r="AO47" s="4">
        <v>46</v>
      </c>
      <c r="AP47" s="4">
        <v>100.0000014669144</v>
      </c>
      <c r="AQ47" s="4">
        <v>100</v>
      </c>
      <c r="AR47" s="4">
        <v>100</v>
      </c>
      <c r="AS47" s="4">
        <v>8321.5703125</v>
      </c>
    </row>
    <row r="48">
      <c r="A48" t="s">
        <v>641</v>
      </c>
      <c r="B48" t="s">
        <v>679</v>
      </c>
      <c r="C48" s="4">
        <v>2000</v>
      </c>
      <c r="D48" s="4">
        <v>57293.72265625</v>
      </c>
      <c r="E48" s="4">
        <v>67.222000122070313</v>
      </c>
      <c r="F48" s="4">
        <v>99.999996591031433</v>
      </c>
      <c r="G48" s="4">
        <v>0</v>
      </c>
      <c r="H48" s="4">
        <v>3.4089685669899998e-06</v>
      </c>
      <c r="I48" s="4">
        <v>0</v>
      </c>
      <c r="J48" s="4"/>
      <c r="K48" s="4">
        <v>100</v>
      </c>
      <c r="L48" s="4">
        <v>0</v>
      </c>
      <c r="M48" s="4">
        <v>0</v>
      </c>
      <c r="N48" s="4">
        <v>0</v>
      </c>
      <c r="O48" s="4"/>
      <c r="P48" s="4">
        <v>100</v>
      </c>
      <c r="Q48" s="4">
        <v>0</v>
      </c>
      <c r="R48" s="4">
        <v>0</v>
      </c>
      <c r="S48" s="4">
        <v>0</v>
      </c>
      <c r="T48" s="4"/>
      <c r="U48" t="s">
        <v>641</v>
      </c>
      <c r="V48" s="4">
        <v>2000</v>
      </c>
      <c r="W48" s="4">
        <v>86.465096127729254</v>
      </c>
      <c r="X48" s="4">
        <v>98.021920912805697</v>
      </c>
      <c r="Y48" s="4">
        <v>86.465096127729254</v>
      </c>
      <c r="Z48" s="4">
        <v>96.723388125557236</v>
      </c>
      <c r="AA48" s="4"/>
      <c r="AB48" s="4"/>
      <c r="AC48" s="4"/>
      <c r="AD48" s="4">
        <v>97.824999999999989</v>
      </c>
      <c r="AE48" s="4"/>
      <c r="AF48" s="4"/>
      <c r="AG48" s="4"/>
      <c r="AH48" s="4"/>
      <c r="AI48" s="4"/>
      <c r="AJ48" s="4">
        <v>98.117946144395319</v>
      </c>
      <c r="AK48" s="4"/>
      <c r="AL48" s="4"/>
      <c r="AM48" s="4"/>
      <c r="AN48" s="4"/>
      <c r="AO48" s="4">
        <v>47</v>
      </c>
      <c r="AP48" s="4">
        <v>99.999996591031433</v>
      </c>
      <c r="AQ48" s="4">
        <v>100</v>
      </c>
      <c r="AR48" s="4">
        <v>100</v>
      </c>
      <c r="AS48" s="4">
        <v>57293.72265625</v>
      </c>
    </row>
    <row r="49">
      <c r="A49" t="s">
        <v>641</v>
      </c>
      <c r="B49" t="s">
        <v>679</v>
      </c>
      <c r="C49" s="4">
        <v>2017</v>
      </c>
      <c r="D49" s="4">
        <v>59359.8984375</v>
      </c>
      <c r="E49" s="4">
        <v>70.143997192382813</v>
      </c>
      <c r="F49" s="4">
        <v>99.442733884300253</v>
      </c>
      <c r="G49" s="4">
        <v>0</v>
      </c>
      <c r="H49" s="4">
        <v>0.55726611569974838</v>
      </c>
      <c r="I49" s="4">
        <v>0</v>
      </c>
      <c r="J49" s="4">
        <v>-0.032780159264802933</v>
      </c>
      <c r="K49" s="4">
        <v>99.384593023255817</v>
      </c>
      <c r="L49" s="4">
        <v>0</v>
      </c>
      <c r="M49" s="4">
        <v>0.61540697674418254</v>
      </c>
      <c r="N49" s="4">
        <v>0</v>
      </c>
      <c r="O49" s="4">
        <v>-0.03620041161775589</v>
      </c>
      <c r="P49" s="4">
        <v>99.467480885817295</v>
      </c>
      <c r="Q49" s="4">
        <v>0</v>
      </c>
      <c r="R49" s="4">
        <v>0.53251911418270481</v>
      </c>
      <c r="S49" s="4">
        <v>0</v>
      </c>
      <c r="T49" s="4">
        <v>-0.031324654817581177</v>
      </c>
      <c r="U49" t="s">
        <v>641</v>
      </c>
      <c r="V49" s="4">
        <v>2017</v>
      </c>
      <c r="W49" s="4">
        <v>95.039614556126651</v>
      </c>
      <c r="X49" s="4">
        <v>97.484244319033479</v>
      </c>
      <c r="Y49" s="4">
        <v>95.039614556126651</v>
      </c>
      <c r="Z49" s="4">
        <v>95.368818466463154</v>
      </c>
      <c r="AA49" s="4"/>
      <c r="AB49" s="4"/>
      <c r="AC49" s="4"/>
      <c r="AD49" s="4">
        <v>97.222978124999997</v>
      </c>
      <c r="AE49" s="4"/>
      <c r="AF49" s="4"/>
      <c r="AG49" s="4"/>
      <c r="AH49" s="4"/>
      <c r="AI49" s="4"/>
      <c r="AJ49" s="4">
        <v>97.595449326732918</v>
      </c>
      <c r="AK49" s="4"/>
      <c r="AL49" s="4"/>
      <c r="AM49" s="4"/>
      <c r="AN49" s="4"/>
      <c r="AO49" s="4">
        <v>48</v>
      </c>
      <c r="AP49" s="4">
        <v>99.442733884300253</v>
      </c>
      <c r="AQ49" s="4">
        <v>99.384593023255817</v>
      </c>
      <c r="AR49" s="4">
        <v>99.467480885817295</v>
      </c>
      <c r="AS49" s="4">
        <v>59359.8984375</v>
      </c>
    </row>
    <row r="50">
      <c r="A50" t="s">
        <v>471</v>
      </c>
      <c r="B50" t="s">
        <v>472</v>
      </c>
      <c r="C50" s="4">
        <v>2000</v>
      </c>
      <c r="D50" s="4">
        <v>15057.36328125</v>
      </c>
      <c r="E50" s="4">
        <v>56.098003387451172</v>
      </c>
      <c r="F50" s="4">
        <v>84.564420853308846</v>
      </c>
      <c r="G50" s="4">
        <v>6.499983733386399</v>
      </c>
      <c r="H50" s="4">
        <v>7.0994759635892946</v>
      </c>
      <c r="I50" s="4">
        <v>1.836119449715458</v>
      </c>
      <c r="J50" s="4"/>
      <c r="K50" s="4">
        <v>72.35772407556766</v>
      </c>
      <c r="L50" s="4">
        <v>11.349555278065679</v>
      </c>
      <c r="M50" s="4">
        <v>12.55837300238761</v>
      </c>
      <c r="N50" s="4">
        <v>3.7343476439790488</v>
      </c>
      <c r="O50" s="4"/>
      <c r="P50" s="4">
        <v>94.117312830888523</v>
      </c>
      <c r="Q50" s="4">
        <v>2.7047341060484769</v>
      </c>
      <c r="R50" s="4">
        <v>2.8273771468326321</v>
      </c>
      <c r="S50" s="4">
        <v>0.35057591623036899</v>
      </c>
      <c r="T50" s="4"/>
      <c r="U50" t="s">
        <v>471</v>
      </c>
      <c r="V50" s="4">
        <v>2000</v>
      </c>
      <c r="W50" s="4">
        <v>57.54805605927632</v>
      </c>
      <c r="X50" s="4">
        <v>57.54805605927632</v>
      </c>
      <c r="Y50" s="4"/>
      <c r="Z50" s="4">
        <v>88.359256097502268</v>
      </c>
      <c r="AA50" s="4">
        <v>63.374182440250387</v>
      </c>
      <c r="AB50" s="4">
        <v>27.69022214644486</v>
      </c>
      <c r="AC50" s="4"/>
      <c r="AD50" s="4">
        <v>23.479889883301059</v>
      </c>
      <c r="AE50" s="4"/>
      <c r="AF50" s="4"/>
      <c r="AG50" s="4">
        <v>28.784222702703119</v>
      </c>
      <c r="AH50" s="4">
        <v>54.923056650930221</v>
      </c>
      <c r="AI50" s="4"/>
      <c r="AJ50" s="4">
        <v>84.209620871503617</v>
      </c>
      <c r="AK50" s="4"/>
      <c r="AL50" s="4"/>
      <c r="AM50" s="4">
        <v>90.444099819819826</v>
      </c>
      <c r="AN50" s="4">
        <v>6.3779471171171744</v>
      </c>
      <c r="AO50" s="4">
        <v>49</v>
      </c>
      <c r="AP50" s="4">
        <v>91.064404586695247</v>
      </c>
      <c r="AQ50" s="4">
        <v>83.707279353633339</v>
      </c>
      <c r="AR50" s="4">
        <v>96.822046936936999</v>
      </c>
      <c r="AS50" s="4">
        <v>15057.36328125</v>
      </c>
    </row>
    <row r="51">
      <c r="A51" t="s">
        <v>471</v>
      </c>
      <c r="B51" t="s">
        <v>472</v>
      </c>
      <c r="C51" s="4">
        <v>2017</v>
      </c>
      <c r="D51" s="4">
        <v>18204.498046875</v>
      </c>
      <c r="E51" s="4">
        <v>57.33599853515625</v>
      </c>
      <c r="F51" s="4">
        <v>95.627507221288894</v>
      </c>
      <c r="G51" s="4">
        <v>1.7281192190161829</v>
      </c>
      <c r="H51" s="4">
        <v>2.566111338912973</v>
      </c>
      <c r="I51" s="4">
        <v>0.078262220781940103</v>
      </c>
      <c r="J51" s="4">
        <v>0.65076977014541626</v>
      </c>
      <c r="K51" s="4">
        <v>92.314459816697877</v>
      </c>
      <c r="L51" s="4">
        <v>1.4874085903644529</v>
      </c>
      <c r="M51" s="4">
        <v>6.0146930490894874</v>
      </c>
      <c r="N51" s="4">
        <v>0.18343854384818309</v>
      </c>
      <c r="O51" s="4">
        <v>1.1739256381988525</v>
      </c>
      <c r="P51" s="4">
        <v>98.092766725663708</v>
      </c>
      <c r="Q51" s="4">
        <v>1.9072332743362921</v>
      </c>
      <c r="R51" s="4">
        <v>0</v>
      </c>
      <c r="S51" s="4">
        <v>0</v>
      </c>
      <c r="T51" s="4">
        <v>0.23385022580623627</v>
      </c>
      <c r="U51" t="s">
        <v>471</v>
      </c>
      <c r="V51" s="4">
        <v>2017</v>
      </c>
      <c r="W51" s="4">
        <v>89.512251426168305</v>
      </c>
      <c r="X51" s="4">
        <v>89.512251426168305</v>
      </c>
      <c r="Y51" s="4"/>
      <c r="Z51" s="4">
        <v>96.946160129100321</v>
      </c>
      <c r="AA51" s="4">
        <v>80.828781962054933</v>
      </c>
      <c r="AB51" s="4">
        <v>16.52684447825014</v>
      </c>
      <c r="AC51" s="4"/>
      <c r="AD51" s="4">
        <v>83.817999304649348</v>
      </c>
      <c r="AE51" s="4"/>
      <c r="AF51" s="4"/>
      <c r="AG51" s="4">
        <v>63.082384324324721</v>
      </c>
      <c r="AH51" s="4">
        <v>30.719484082737608</v>
      </c>
      <c r="AI51" s="4"/>
      <c r="AJ51" s="4">
        <v>93.749376902654831</v>
      </c>
      <c r="AK51" s="4"/>
      <c r="AL51" s="4"/>
      <c r="AM51" s="4">
        <v>94.033968378378347</v>
      </c>
      <c r="AN51" s="4">
        <v>5.9660316216216529</v>
      </c>
      <c r="AO51" s="4">
        <v>50</v>
      </c>
      <c r="AP51" s="4">
        <v>97.355626440305087</v>
      </c>
      <c r="AQ51" s="4">
        <v>93.801868407062329</v>
      </c>
      <c r="AR51" s="4">
        <v>100</v>
      </c>
      <c r="AS51" s="4">
        <v>18204.498046875</v>
      </c>
    </row>
    <row r="52">
      <c r="A52" t="s">
        <v>474</v>
      </c>
      <c r="B52" t="s">
        <v>475</v>
      </c>
      <c r="C52" s="4">
        <v>2000</v>
      </c>
      <c r="D52" s="4">
        <v>4920.7177734375</v>
      </c>
      <c r="E52" s="4">
        <v>35.298000335693359</v>
      </c>
      <c r="F52" s="4">
        <v>80.603839133738333</v>
      </c>
      <c r="G52" s="4">
        <v>1.1255633630959609</v>
      </c>
      <c r="H52" s="4">
        <v>4.6886038772274308</v>
      </c>
      <c r="I52" s="4">
        <v>13.58199362593829</v>
      </c>
      <c r="J52" s="4"/>
      <c r="K52" s="4">
        <v>72.912990767709942</v>
      </c>
      <c r="L52" s="4">
        <v>1.4880202197491881</v>
      </c>
      <c r="M52" s="4">
        <v>4.6501311302110899</v>
      </c>
      <c r="N52" s="4">
        <v>20.948857882329779</v>
      </c>
      <c r="O52" s="4"/>
      <c r="P52" s="4">
        <v>94.701336747014111</v>
      </c>
      <c r="Q52" s="4">
        <v>0.46117215854231119</v>
      </c>
      <c r="R52" s="4">
        <v>4.7591185588963194</v>
      </c>
      <c r="S52" s="4">
        <v>0.0783725355472598</v>
      </c>
      <c r="T52" s="4"/>
      <c r="U52" t="s">
        <v>474</v>
      </c>
      <c r="V52" s="4">
        <v>2000</v>
      </c>
      <c r="W52" s="4">
        <v>46.350873977863444</v>
      </c>
      <c r="X52" s="4">
        <v>46.350873977863444</v>
      </c>
      <c r="Y52" s="4"/>
      <c r="Z52" s="4">
        <v>72.413869082059293</v>
      </c>
      <c r="AA52" s="4">
        <v>39.03436436553266</v>
      </c>
      <c r="AB52" s="4">
        <v>42.695038131301622</v>
      </c>
      <c r="AC52" s="4">
        <v>27.768746562396171</v>
      </c>
      <c r="AD52" s="4">
        <v>27.768746562396171</v>
      </c>
      <c r="AE52" s="4"/>
      <c r="AF52" s="4">
        <v>64.117728397406751</v>
      </c>
      <c r="AG52" s="4">
        <v>21.312953081020169</v>
      </c>
      <c r="AH52" s="4">
        <v>53.088057906438962</v>
      </c>
      <c r="AI52" s="4">
        <v>80.412320025195172</v>
      </c>
      <c r="AJ52" s="4">
        <v>80.412320025195172</v>
      </c>
      <c r="AK52" s="4"/>
      <c r="AL52" s="4">
        <v>87.620880074791117</v>
      </c>
      <c r="AM52" s="4">
        <v>71.518098552845004</v>
      </c>
      <c r="AN52" s="4">
        <v>23.644410352711422</v>
      </c>
      <c r="AO52" s="4">
        <v>51</v>
      </c>
      <c r="AP52" s="4">
        <v>81.729402496834282</v>
      </c>
      <c r="AQ52" s="4">
        <v>74.401010987459131</v>
      </c>
      <c r="AR52" s="4">
        <v>95.162508905556422</v>
      </c>
      <c r="AS52" s="4">
        <v>4920.7177734375</v>
      </c>
    </row>
    <row r="53">
      <c r="A53" t="s">
        <v>474</v>
      </c>
      <c r="B53" t="s">
        <v>475</v>
      </c>
      <c r="C53" s="4">
        <v>2017</v>
      </c>
      <c r="D53" s="4">
        <v>6045.1171875</v>
      </c>
      <c r="E53" s="4">
        <v>36.134998321533203</v>
      </c>
      <c r="F53" s="4">
        <v>87.455902899241451</v>
      </c>
      <c r="G53" s="4">
        <v>1.8083671880194141</v>
      </c>
      <c r="H53" s="4">
        <v>1.8727956033066211</v>
      </c>
      <c r="I53" s="4">
        <v>8.8629343094325019</v>
      </c>
      <c r="J53" s="4">
        <v>0.40306258201599121</v>
      </c>
      <c r="K53" s="4">
        <v>81.979406012007544</v>
      </c>
      <c r="L53" s="4">
        <v>2.4484065647252322</v>
      </c>
      <c r="M53" s="4">
        <v>2.9324287071669932</v>
      </c>
      <c r="N53" s="4">
        <v>12.63975871610023</v>
      </c>
      <c r="O53" s="4">
        <v>0.53331851959228516</v>
      </c>
      <c r="P53" s="4">
        <v>97.135063784805482</v>
      </c>
      <c r="Q53" s="4">
        <v>0.67716156007999173</v>
      </c>
      <c r="R53" s="4">
        <v>0</v>
      </c>
      <c r="S53" s="4">
        <v>2.187774655114529</v>
      </c>
      <c r="T53" s="4">
        <v>0.14316041767597198</v>
      </c>
      <c r="U53" t="s">
        <v>474</v>
      </c>
      <c r="V53" s="4">
        <v>2017</v>
      </c>
      <c r="W53" s="4">
        <v>68.223319990400327</v>
      </c>
      <c r="X53" s="4">
        <v>68.223319990400327</v>
      </c>
      <c r="Y53" s="4"/>
      <c r="Z53" s="4">
        <v>83.204171066021075</v>
      </c>
      <c r="AA53" s="4">
        <v>89.264270087260869</v>
      </c>
      <c r="AB53" s="4">
        <v>0</v>
      </c>
      <c r="AC53" s="4">
        <v>53.91690000092597</v>
      </c>
      <c r="AD53" s="4">
        <v>53.91690000092597</v>
      </c>
      <c r="AE53" s="4"/>
      <c r="AF53" s="4">
        <v>76.069459131636251</v>
      </c>
      <c r="AG53" s="4">
        <v>84.427812576732777</v>
      </c>
      <c r="AH53" s="4">
        <v>0</v>
      </c>
      <c r="AI53" s="4">
        <v>93.508487429710641</v>
      </c>
      <c r="AJ53" s="4">
        <v>93.508487429710641</v>
      </c>
      <c r="AK53" s="4"/>
      <c r="AL53" s="4">
        <v>95.814061312839897</v>
      </c>
      <c r="AM53" s="4">
        <v>97.812225344885476</v>
      </c>
      <c r="AN53" s="4">
        <v>0</v>
      </c>
      <c r="AO53" s="4">
        <v>52</v>
      </c>
      <c r="AP53" s="4">
        <v>89.264270087260869</v>
      </c>
      <c r="AQ53" s="4">
        <v>84.427812576732777</v>
      </c>
      <c r="AR53" s="4">
        <v>97.812225344885476</v>
      </c>
      <c r="AS53" s="4">
        <v>6045.1171875</v>
      </c>
    </row>
    <row r="54">
      <c r="A54" t="s">
        <v>642</v>
      </c>
      <c r="B54" t="s">
        <v>680</v>
      </c>
      <c r="C54" s="4">
        <v>2000</v>
      </c>
      <c r="D54" s="4">
        <v>2384.1630859375</v>
      </c>
      <c r="E54" s="4">
        <v>68.067001342773438</v>
      </c>
      <c r="F54" s="4">
        <v>97.810553494770161</v>
      </c>
      <c r="G54" s="4">
        <v>0.67901554662599506</v>
      </c>
      <c r="H54" s="4">
        <v>1.510430958603848</v>
      </c>
      <c r="I54" s="4">
        <v>0</v>
      </c>
      <c r="J54" s="4"/>
      <c r="K54" s="4">
        <v>95.788103837471766</v>
      </c>
      <c r="L54" s="4">
        <v>0</v>
      </c>
      <c r="M54" s="4">
        <v>4.2118961625282338</v>
      </c>
      <c r="N54" s="4">
        <v>0</v>
      </c>
      <c r="O54" s="4"/>
      <c r="P54" s="4">
        <v>98.759363190184047</v>
      </c>
      <c r="Q54" s="4">
        <v>0.99756932515337837</v>
      </c>
      <c r="R54" s="4">
        <v>0.24306748466257491</v>
      </c>
      <c r="S54" s="4">
        <v>0</v>
      </c>
      <c r="T54" s="4"/>
      <c r="U54" t="s">
        <v>642</v>
      </c>
      <c r="V54" s="4">
        <v>2000</v>
      </c>
      <c r="W54" s="4">
        <v>92.79143801060566</v>
      </c>
      <c r="X54" s="4">
        <v>92.79143801060566</v>
      </c>
      <c r="Y54" s="4"/>
      <c r="Z54" s="4">
        <v>97.168702863569379</v>
      </c>
      <c r="AA54" s="4">
        <v>82.672590918313873</v>
      </c>
      <c r="AB54" s="4">
        <v>15.81697812308227</v>
      </c>
      <c r="AC54" s="4"/>
      <c r="AD54" s="4">
        <v>81.625906272403441</v>
      </c>
      <c r="AE54" s="4"/>
      <c r="AF54" s="4"/>
      <c r="AG54" s="4">
        <v>59.254943566591457</v>
      </c>
      <c r="AH54" s="4">
        <v>36.533160270880309</v>
      </c>
      <c r="AI54" s="4"/>
      <c r="AJ54" s="4">
        <v>98.029639488585943</v>
      </c>
      <c r="AK54" s="4"/>
      <c r="AL54" s="4"/>
      <c r="AM54" s="4">
        <v>93.658758424973371</v>
      </c>
      <c r="AN54" s="4">
        <v>6.0981740903640542</v>
      </c>
      <c r="AO54" s="4">
        <v>53</v>
      </c>
      <c r="AP54" s="4">
        <v>98.489569041396152</v>
      </c>
      <c r="AQ54" s="4">
        <v>95.788103837471766</v>
      </c>
      <c r="AR54" s="4">
        <v>99.756932515337425</v>
      </c>
      <c r="AS54" s="4">
        <v>2384.1630859375</v>
      </c>
    </row>
    <row r="55">
      <c r="A55" t="s">
        <v>642</v>
      </c>
      <c r="B55" t="s">
        <v>680</v>
      </c>
      <c r="C55" s="4">
        <v>2017</v>
      </c>
      <c r="D55" s="4">
        <v>1949.670043945313</v>
      </c>
      <c r="E55" s="4">
        <v>68.074996948242188</v>
      </c>
      <c r="F55" s="4">
        <v>98.626182371940402</v>
      </c>
      <c r="G55" s="4">
        <v>0.67961314346238522</v>
      </c>
      <c r="H55" s="4">
        <v>0.69420448459720774</v>
      </c>
      <c r="I55" s="4">
        <v>0</v>
      </c>
      <c r="J55" s="4">
        <v>0.047978170216083527</v>
      </c>
      <c r="K55" s="4">
        <v>98.181602708803638</v>
      </c>
      <c r="L55" s="4">
        <v>0</v>
      </c>
      <c r="M55" s="4">
        <v>1.818397291196362</v>
      </c>
      <c r="N55" s="4">
        <v>0</v>
      </c>
      <c r="O55" s="4">
        <v>0.1407940536737442</v>
      </c>
      <c r="P55" s="4">
        <v>98.834676073619647</v>
      </c>
      <c r="Q55" s="4">
        <v>0.99833006134969082</v>
      </c>
      <c r="R55" s="4">
        <v>0.16699386503066191</v>
      </c>
      <c r="S55" s="4">
        <v>0</v>
      </c>
      <c r="T55" s="4">
        <v>0.0044301697053015232</v>
      </c>
      <c r="U55" t="s">
        <v>642</v>
      </c>
      <c r="V55" s="4">
        <v>2017</v>
      </c>
      <c r="W55" s="4">
        <v>95.190858341369434</v>
      </c>
      <c r="X55" s="4">
        <v>95.190858341369434</v>
      </c>
      <c r="Y55" s="4"/>
      <c r="Z55" s="4">
        <v>99.196192457327641</v>
      </c>
      <c r="AA55" s="4">
        <v>92.123341593716589</v>
      </c>
      <c r="AB55" s="4">
        <v>7.1824539216862151</v>
      </c>
      <c r="AC55" s="4"/>
      <c r="AD55" s="4">
        <v>89.19828391183232</v>
      </c>
      <c r="AE55" s="4"/>
      <c r="AF55" s="4"/>
      <c r="AG55" s="4">
        <v>81.317607223475989</v>
      </c>
      <c r="AH55" s="4">
        <v>16.863995485327649</v>
      </c>
      <c r="AI55" s="4"/>
      <c r="AJ55" s="4">
        <v>98.001184878996284</v>
      </c>
      <c r="AK55" s="4"/>
      <c r="AL55" s="4"/>
      <c r="AM55" s="4">
        <v>97.19088683930471</v>
      </c>
      <c r="AN55" s="4">
        <v>2.642119295664628</v>
      </c>
      <c r="AO55" s="4">
        <v>54</v>
      </c>
      <c r="AP55" s="4">
        <v>99.305795515402792</v>
      </c>
      <c r="AQ55" s="4">
        <v>98.181602708803638</v>
      </c>
      <c r="AR55" s="4">
        <v>99.833006134969338</v>
      </c>
      <c r="AS55" s="4">
        <v>1949.6700439453125</v>
      </c>
    </row>
    <row r="56">
      <c r="A56" t="s">
        <v>639</v>
      </c>
      <c r="B56" t="s">
        <v>677</v>
      </c>
      <c r="C56" s="4">
        <v>2000</v>
      </c>
      <c r="D56" s="4">
        <v>3501.8349609375</v>
      </c>
      <c r="E56" s="4">
        <v>66.986000061035156</v>
      </c>
      <c r="F56" s="4">
        <v>89.669567204040149</v>
      </c>
      <c r="G56" s="4">
        <v>0</v>
      </c>
      <c r="H56" s="4">
        <v>10.330432795959849</v>
      </c>
      <c r="I56" s="4">
        <v>0</v>
      </c>
      <c r="J56" s="4"/>
      <c r="K56" s="4">
        <v>75.397005320416383</v>
      </c>
      <c r="L56" s="4">
        <v>0</v>
      </c>
      <c r="M56" s="4">
        <v>24.60299467958362</v>
      </c>
      <c r="N56" s="4">
        <v>0</v>
      </c>
      <c r="O56" s="4"/>
      <c r="P56" s="4">
        <v>96.703783904618547</v>
      </c>
      <c r="Q56" s="4">
        <v>0</v>
      </c>
      <c r="R56" s="4">
        <v>3.2962160953814532</v>
      </c>
      <c r="S56" s="4">
        <v>0</v>
      </c>
      <c r="T56" s="4"/>
      <c r="U56" t="s">
        <v>639</v>
      </c>
      <c r="V56" s="4">
        <v>2000</v>
      </c>
      <c r="W56" s="4">
        <v>68.65452701296492</v>
      </c>
      <c r="X56" s="4">
        <v>78.742507226943346</v>
      </c>
      <c r="Y56" s="4"/>
      <c r="Z56" s="4">
        <v>68.65452701296492</v>
      </c>
      <c r="AA56" s="4">
        <v>79.905043162591184</v>
      </c>
      <c r="AB56" s="4">
        <v>9.7645240414489436</v>
      </c>
      <c r="AC56" s="4"/>
      <c r="AD56" s="4">
        <v>50.829491162018932</v>
      </c>
      <c r="AE56" s="4"/>
      <c r="AF56" s="4"/>
      <c r="AG56" s="4">
        <v>52.202705139765378</v>
      </c>
      <c r="AH56" s="4">
        <v>23.194300180650998</v>
      </c>
      <c r="AI56" s="4"/>
      <c r="AJ56" s="4">
        <v>92.499412058403408</v>
      </c>
      <c r="AK56" s="4"/>
      <c r="AL56" s="4"/>
      <c r="AM56" s="4">
        <v>93.558115419296655</v>
      </c>
      <c r="AN56" s="4">
        <v>3.1456684853218921</v>
      </c>
      <c r="AO56" s="4">
        <v>55</v>
      </c>
      <c r="AP56" s="4">
        <v>89.669567204040149</v>
      </c>
      <c r="AQ56" s="4">
        <v>75.397005320416383</v>
      </c>
      <c r="AR56" s="4">
        <v>96.703783904618547</v>
      </c>
      <c r="AS56" s="4">
        <v>3501.8349609375</v>
      </c>
    </row>
    <row r="57">
      <c r="A57" t="s">
        <v>639</v>
      </c>
      <c r="B57" t="s">
        <v>677</v>
      </c>
      <c r="C57" s="4">
        <v>2017</v>
      </c>
      <c r="D57" s="4">
        <v>2890.297119140625</v>
      </c>
      <c r="E57" s="4">
        <v>67.515998840332031</v>
      </c>
      <c r="F57" s="4">
        <v>97.542068103765487</v>
      </c>
      <c r="G57" s="4">
        <v>0</v>
      </c>
      <c r="H57" s="4">
        <v>2.4579318962345069</v>
      </c>
      <c r="I57" s="4">
        <v>0</v>
      </c>
      <c r="J57" s="4">
        <v>0.4630882740020752</v>
      </c>
      <c r="K57" s="4">
        <v>92.761348289780017</v>
      </c>
      <c r="L57" s="4">
        <v>0</v>
      </c>
      <c r="M57" s="4">
        <v>7.2386517102199832</v>
      </c>
      <c r="N57" s="4">
        <v>0</v>
      </c>
      <c r="O57" s="4">
        <v>1.0214319229125977</v>
      </c>
      <c r="P57" s="4">
        <v>99.84221787588632</v>
      </c>
      <c r="Q57" s="4">
        <v>0</v>
      </c>
      <c r="R57" s="4">
        <v>0.15778212411368031</v>
      </c>
      <c r="S57" s="4">
        <v>0</v>
      </c>
      <c r="T57" s="4">
        <v>0.18461376428604126</v>
      </c>
      <c r="U57" t="s">
        <v>639</v>
      </c>
      <c r="V57" s="4">
        <v>2017</v>
      </c>
      <c r="W57" s="4">
        <v>92.042865008264016</v>
      </c>
      <c r="X57" s="4">
        <v>94.44231081223073</v>
      </c>
      <c r="Y57" s="4"/>
      <c r="Z57" s="4">
        <v>92.042865008264016</v>
      </c>
      <c r="AA57" s="4">
        <v>94.921715489721549</v>
      </c>
      <c r="AB57" s="4">
        <v>2.6203526140439428</v>
      </c>
      <c r="AC57" s="4"/>
      <c r="AD57" s="4">
        <v>84.62112323837512</v>
      </c>
      <c r="AE57" s="4"/>
      <c r="AF57" s="4"/>
      <c r="AG57" s="4">
        <v>85.113570784490548</v>
      </c>
      <c r="AH57" s="4">
        <v>7.6477775052894694</v>
      </c>
      <c r="AI57" s="4"/>
      <c r="AJ57" s="4">
        <v>99.167582996949577</v>
      </c>
      <c r="AK57" s="4"/>
      <c r="AL57" s="4"/>
      <c r="AM57" s="4">
        <v>99.640712353471599</v>
      </c>
      <c r="AN57" s="4">
        <v>0.20150552241472039</v>
      </c>
      <c r="AO57" s="4">
        <v>56</v>
      </c>
      <c r="AP57" s="4">
        <v>97.542068103765487</v>
      </c>
      <c r="AQ57" s="4">
        <v>92.761348289780017</v>
      </c>
      <c r="AR57" s="4">
        <v>99.84221787588632</v>
      </c>
      <c r="AS57" s="4">
        <v>2890.297119140625</v>
      </c>
    </row>
    <row r="58">
      <c r="A58" t="s">
        <v>659</v>
      </c>
      <c r="B58" t="s">
        <v>697</v>
      </c>
      <c r="C58" s="4">
        <v>2000</v>
      </c>
      <c r="D58" s="4">
        <v>436.10299682617188</v>
      </c>
      <c r="E58" s="4">
        <v>84.21600341796875</v>
      </c>
      <c r="F58" s="4">
        <v>100.0000017494479</v>
      </c>
      <c r="G58" s="4">
        <v>0</v>
      </c>
      <c r="H58" s="4">
        <v>0</v>
      </c>
      <c r="I58" s="4">
        <v>0</v>
      </c>
      <c r="J58" s="4"/>
      <c r="K58" s="4">
        <v>100</v>
      </c>
      <c r="L58" s="4">
        <v>0</v>
      </c>
      <c r="M58" s="4">
        <v>0</v>
      </c>
      <c r="N58" s="4">
        <v>0</v>
      </c>
      <c r="O58" s="4"/>
      <c r="P58" s="4">
        <v>100</v>
      </c>
      <c r="Q58" s="4">
        <v>0</v>
      </c>
      <c r="R58" s="4">
        <v>0</v>
      </c>
      <c r="S58" s="4">
        <v>0</v>
      </c>
      <c r="T58" s="4"/>
      <c r="U58" t="s">
        <v>659</v>
      </c>
      <c r="V58" s="4">
        <v>2000</v>
      </c>
      <c r="W58" s="4">
        <v>100.0000017494479</v>
      </c>
      <c r="X58" s="4">
        <v>100.0000017494479</v>
      </c>
      <c r="Y58" s="4"/>
      <c r="Z58" s="4">
        <v>100.0000017494479</v>
      </c>
      <c r="AA58" s="4">
        <v>100.0000017494479</v>
      </c>
      <c r="AB58" s="4">
        <v>0</v>
      </c>
      <c r="AC58" s="4">
        <v>100</v>
      </c>
      <c r="AD58" s="4">
        <v>100</v>
      </c>
      <c r="AE58" s="4"/>
      <c r="AF58" s="4">
        <v>100</v>
      </c>
      <c r="AG58" s="4">
        <v>100</v>
      </c>
      <c r="AH58" s="4">
        <v>0</v>
      </c>
      <c r="AI58" s="4">
        <v>100</v>
      </c>
      <c r="AJ58" s="4">
        <v>100</v>
      </c>
      <c r="AK58" s="4"/>
      <c r="AL58" s="4">
        <v>100</v>
      </c>
      <c r="AM58" s="4">
        <v>100</v>
      </c>
      <c r="AN58" s="4">
        <v>0</v>
      </c>
      <c r="AO58" s="4">
        <v>57</v>
      </c>
      <c r="AP58" s="4">
        <v>100.0000017494479</v>
      </c>
      <c r="AQ58" s="4">
        <v>100</v>
      </c>
      <c r="AR58" s="4">
        <v>100</v>
      </c>
      <c r="AS58" s="4">
        <v>436.10299682617188</v>
      </c>
    </row>
    <row r="59">
      <c r="A59" t="s">
        <v>659</v>
      </c>
      <c r="B59" t="s">
        <v>697</v>
      </c>
      <c r="C59" s="4">
        <v>2017</v>
      </c>
      <c r="D59" s="4">
        <v>583.45501708984375</v>
      </c>
      <c r="E59" s="4">
        <v>90.726997375488281</v>
      </c>
      <c r="F59" s="4">
        <v>99.889603191058484</v>
      </c>
      <c r="G59" s="4">
        <v>0</v>
      </c>
      <c r="H59" s="4">
        <v>0.1103968089415162</v>
      </c>
      <c r="I59" s="4">
        <v>0</v>
      </c>
      <c r="J59" s="4">
        <v>-0.0064940326847136021</v>
      </c>
      <c r="K59" s="4">
        <v>98.809523809523796</v>
      </c>
      <c r="L59" s="4">
        <v>0</v>
      </c>
      <c r="M59" s="4">
        <v>1.190476190476204</v>
      </c>
      <c r="N59" s="4">
        <v>0</v>
      </c>
      <c r="O59" s="4">
        <v>-0.070028014481067657</v>
      </c>
      <c r="P59" s="4">
        <v>100</v>
      </c>
      <c r="Q59" s="4">
        <v>0</v>
      </c>
      <c r="R59" s="4">
        <v>0</v>
      </c>
      <c r="S59" s="4">
        <v>0</v>
      </c>
      <c r="T59" s="4">
        <v>0</v>
      </c>
      <c r="U59" t="s">
        <v>659</v>
      </c>
      <c r="V59" s="4">
        <v>2017</v>
      </c>
      <c r="W59" s="4">
        <v>99.724676219268062</v>
      </c>
      <c r="X59" s="4">
        <v>99.724676219268062</v>
      </c>
      <c r="Y59" s="4"/>
      <c r="Z59" s="4">
        <v>99.889603191058484</v>
      </c>
      <c r="AA59" s="4">
        <v>99.779210304987259</v>
      </c>
      <c r="AB59" s="4">
        <v>0.11039288607121429</v>
      </c>
      <c r="AC59" s="4">
        <v>97.0309523809523</v>
      </c>
      <c r="AD59" s="4">
        <v>97.0309523809523</v>
      </c>
      <c r="AE59" s="4"/>
      <c r="AF59" s="4">
        <v>98.809523809523796</v>
      </c>
      <c r="AG59" s="4">
        <v>97.619047619047706</v>
      </c>
      <c r="AH59" s="4">
        <v>1.1904761904760901</v>
      </c>
      <c r="AI59" s="4">
        <v>100</v>
      </c>
      <c r="AJ59" s="4">
        <v>100</v>
      </c>
      <c r="AK59" s="4"/>
      <c r="AL59" s="4">
        <v>100</v>
      </c>
      <c r="AM59" s="4">
        <v>100</v>
      </c>
      <c r="AN59" s="4">
        <v>0</v>
      </c>
      <c r="AO59" s="4">
        <v>58</v>
      </c>
      <c r="AP59" s="4">
        <v>99.889603191058484</v>
      </c>
      <c r="AQ59" s="4">
        <v>98.809523809523796</v>
      </c>
      <c r="AR59" s="4">
        <v>100</v>
      </c>
      <c r="AS59" s="4">
        <v>583.45501708984375</v>
      </c>
    </row>
    <row r="60">
      <c r="A60" t="s">
        <v>669</v>
      </c>
      <c r="B60" t="s">
        <v>707</v>
      </c>
      <c r="C60" s="4">
        <v>2000</v>
      </c>
      <c r="D60" s="4">
        <v>396.66799926757813</v>
      </c>
      <c r="E60" s="4">
        <v>92.367996215820313</v>
      </c>
      <c r="F60" s="4">
        <v>100.0000009616852</v>
      </c>
      <c r="G60" s="4">
        <v>0</v>
      </c>
      <c r="H60" s="4">
        <v>0</v>
      </c>
      <c r="I60" s="4">
        <v>0</v>
      </c>
      <c r="J60" s="4"/>
      <c r="K60" s="4">
        <v>100</v>
      </c>
      <c r="L60" s="4">
        <v>0</v>
      </c>
      <c r="M60" s="4">
        <v>0</v>
      </c>
      <c r="N60" s="4">
        <v>0</v>
      </c>
      <c r="O60" s="4"/>
      <c r="P60" s="4">
        <v>100</v>
      </c>
      <c r="Q60" s="4">
        <v>0</v>
      </c>
      <c r="R60" s="4">
        <v>0</v>
      </c>
      <c r="S60" s="4">
        <v>0</v>
      </c>
      <c r="T60" s="4"/>
      <c r="U60" t="s">
        <v>669</v>
      </c>
      <c r="V60" s="4">
        <v>2000</v>
      </c>
      <c r="W60" s="4">
        <v>100.0000009616852</v>
      </c>
      <c r="X60" s="4">
        <v>100.0000009616852</v>
      </c>
      <c r="Y60" s="4"/>
      <c r="Z60" s="4">
        <v>100.0000009616852</v>
      </c>
      <c r="AA60" s="4">
        <v>100.0000009616852</v>
      </c>
      <c r="AB60" s="4">
        <v>0</v>
      </c>
      <c r="AC60" s="4"/>
      <c r="AD60" s="4">
        <v>100</v>
      </c>
      <c r="AE60" s="4"/>
      <c r="AF60" s="4"/>
      <c r="AG60" s="4">
        <v>100</v>
      </c>
      <c r="AH60" s="4">
        <v>0</v>
      </c>
      <c r="AI60" s="4"/>
      <c r="AJ60" s="4">
        <v>100</v>
      </c>
      <c r="AK60" s="4">
        <v>100</v>
      </c>
      <c r="AL60" s="4"/>
      <c r="AM60" s="4">
        <v>100</v>
      </c>
      <c r="AN60" s="4">
        <v>0</v>
      </c>
      <c r="AO60" s="4">
        <v>59</v>
      </c>
      <c r="AP60" s="4">
        <v>100.0000009616852</v>
      </c>
      <c r="AQ60" s="4">
        <v>100</v>
      </c>
      <c r="AR60" s="4">
        <v>100</v>
      </c>
      <c r="AS60" s="4">
        <v>396.66799926757813</v>
      </c>
    </row>
    <row r="61">
      <c r="A61" t="s">
        <v>669</v>
      </c>
      <c r="B61" t="s">
        <v>707</v>
      </c>
      <c r="C61" s="4">
        <v>2017</v>
      </c>
      <c r="D61" s="4">
        <v>430.83499145507813</v>
      </c>
      <c r="E61" s="4">
        <v>94.545997619628906</v>
      </c>
      <c r="F61" s="4">
        <v>100.0000022135489</v>
      </c>
      <c r="G61" s="4">
        <v>0</v>
      </c>
      <c r="H61" s="4">
        <v>0</v>
      </c>
      <c r="I61" s="4">
        <v>0</v>
      </c>
      <c r="J61" s="4">
        <v>7.3639043307593965e-08</v>
      </c>
      <c r="K61" s="4">
        <v>100</v>
      </c>
      <c r="L61" s="4">
        <v>0</v>
      </c>
      <c r="M61" s="4">
        <v>0</v>
      </c>
      <c r="N61" s="4">
        <v>0</v>
      </c>
      <c r="O61" s="4">
        <v>0</v>
      </c>
      <c r="P61" s="4">
        <v>100</v>
      </c>
      <c r="Q61" s="4">
        <v>0</v>
      </c>
      <c r="R61" s="4">
        <v>0</v>
      </c>
      <c r="S61" s="4">
        <v>0</v>
      </c>
      <c r="T61" s="4">
        <v>0</v>
      </c>
      <c r="U61" t="s">
        <v>669</v>
      </c>
      <c r="V61" s="4">
        <v>2017</v>
      </c>
      <c r="W61" s="4">
        <v>100.0000022135489</v>
      </c>
      <c r="X61" s="4">
        <v>100.0000022135489</v>
      </c>
      <c r="Y61" s="4"/>
      <c r="Z61" s="4">
        <v>100.0000022135489</v>
      </c>
      <c r="AA61" s="4">
        <v>100.0000022135489</v>
      </c>
      <c r="AB61" s="4">
        <v>0</v>
      </c>
      <c r="AC61" s="4"/>
      <c r="AD61" s="4">
        <v>100</v>
      </c>
      <c r="AE61" s="4"/>
      <c r="AF61" s="4"/>
      <c r="AG61" s="4">
        <v>100</v>
      </c>
      <c r="AH61" s="4">
        <v>0</v>
      </c>
      <c r="AI61" s="4"/>
      <c r="AJ61" s="4">
        <v>100</v>
      </c>
      <c r="AK61" s="4">
        <v>100</v>
      </c>
      <c r="AL61" s="4"/>
      <c r="AM61" s="4">
        <v>100</v>
      </c>
      <c r="AN61" s="4">
        <v>0</v>
      </c>
      <c r="AO61" s="4">
        <v>60</v>
      </c>
      <c r="AP61" s="4">
        <v>100.0000022135489</v>
      </c>
      <c r="AQ61" s="4">
        <v>100</v>
      </c>
      <c r="AR61" s="4">
        <v>100</v>
      </c>
      <c r="AS61" s="4">
        <v>430.83499145507813</v>
      </c>
    </row>
    <row r="62">
      <c r="A62" t="s">
        <v>666</v>
      </c>
      <c r="B62" t="s">
        <v>704</v>
      </c>
      <c r="C62" s="4">
        <v>2000</v>
      </c>
      <c r="D62" s="4">
        <v>32.082000732421882</v>
      </c>
      <c r="E62" s="4">
        <v>100</v>
      </c>
      <c r="F62" s="4">
        <v>100</v>
      </c>
      <c r="G62" s="4">
        <v>0</v>
      </c>
      <c r="H62" s="4">
        <v>0</v>
      </c>
      <c r="I62" s="4">
        <v>0</v>
      </c>
      <c r="J62" s="4"/>
      <c r="K62" s="4"/>
      <c r="L62" s="4"/>
      <c r="M62" s="4"/>
      <c r="N62" s="4"/>
      <c r="O62" s="4"/>
      <c r="P62" s="4">
        <v>100</v>
      </c>
      <c r="Q62" s="4">
        <v>0</v>
      </c>
      <c r="R62" s="4">
        <v>0</v>
      </c>
      <c r="S62" s="4">
        <v>0</v>
      </c>
      <c r="T62" s="4"/>
      <c r="U62" t="s">
        <v>666</v>
      </c>
      <c r="V62" s="4">
        <v>2000</v>
      </c>
      <c r="W62" s="4">
        <v>100</v>
      </c>
      <c r="X62" s="4">
        <v>100</v>
      </c>
      <c r="Y62" s="4"/>
      <c r="Z62" s="4">
        <v>100</v>
      </c>
      <c r="AA62" s="4">
        <v>100</v>
      </c>
      <c r="AB62" s="4">
        <v>0</v>
      </c>
      <c r="AC62" s="4"/>
      <c r="AD62" s="4"/>
      <c r="AE62" s="4"/>
      <c r="AF62" s="4"/>
      <c r="AG62" s="4"/>
      <c r="AH62" s="4"/>
      <c r="AI62" s="4">
        <v>100</v>
      </c>
      <c r="AJ62" s="4">
        <v>100</v>
      </c>
      <c r="AK62" s="4"/>
      <c r="AL62" s="4">
        <v>100</v>
      </c>
      <c r="AM62" s="4">
        <v>100</v>
      </c>
      <c r="AN62" s="4">
        <v>0</v>
      </c>
      <c r="AO62" s="4">
        <v>61</v>
      </c>
      <c r="AP62" s="4">
        <v>100</v>
      </c>
      <c r="AQ62" s="4"/>
      <c r="AR62" s="4">
        <v>100</v>
      </c>
      <c r="AS62" s="4">
        <v>32.082000732421875</v>
      </c>
    </row>
    <row r="63">
      <c r="A63" t="s">
        <v>666</v>
      </c>
      <c r="B63" t="s">
        <v>704</v>
      </c>
      <c r="C63" s="4">
        <v>2017</v>
      </c>
      <c r="D63" s="4">
        <v>38.694999694824219</v>
      </c>
      <c r="E63" s="4">
        <v>100</v>
      </c>
      <c r="F63" s="4">
        <v>100</v>
      </c>
      <c r="G63" s="4">
        <v>0</v>
      </c>
      <c r="H63" s="4">
        <v>0</v>
      </c>
      <c r="I63" s="4">
        <v>0</v>
      </c>
      <c r="J63" s="4">
        <v>0</v>
      </c>
      <c r="K63" s="4"/>
      <c r="L63" s="4"/>
      <c r="M63" s="4"/>
      <c r="N63" s="4"/>
      <c r="O63" s="4"/>
      <c r="P63" s="4">
        <v>100</v>
      </c>
      <c r="Q63" s="4">
        <v>0</v>
      </c>
      <c r="R63" s="4">
        <v>0</v>
      </c>
      <c r="S63" s="4">
        <v>0</v>
      </c>
      <c r="T63" s="4">
        <v>0</v>
      </c>
      <c r="U63" t="s">
        <v>666</v>
      </c>
      <c r="V63" s="4">
        <v>2017</v>
      </c>
      <c r="W63" s="4">
        <v>100</v>
      </c>
      <c r="X63" s="4">
        <v>100</v>
      </c>
      <c r="Y63" s="4"/>
      <c r="Z63" s="4">
        <v>100</v>
      </c>
      <c r="AA63" s="4">
        <v>100</v>
      </c>
      <c r="AB63" s="4">
        <v>0</v>
      </c>
      <c r="AC63" s="4"/>
      <c r="AD63" s="4"/>
      <c r="AE63" s="4"/>
      <c r="AF63" s="4"/>
      <c r="AG63" s="4"/>
      <c r="AH63" s="4"/>
      <c r="AI63" s="4">
        <v>100</v>
      </c>
      <c r="AJ63" s="4">
        <v>100</v>
      </c>
      <c r="AK63" s="4"/>
      <c r="AL63" s="4">
        <v>100</v>
      </c>
      <c r="AM63" s="4">
        <v>100</v>
      </c>
      <c r="AN63" s="4">
        <v>0</v>
      </c>
      <c r="AO63" s="4">
        <v>62</v>
      </c>
      <c r="AP63" s="4">
        <v>100</v>
      </c>
      <c r="AQ63" s="4"/>
      <c r="AR63" s="4">
        <v>100</v>
      </c>
      <c r="AS63" s="4">
        <v>38.694999694824219</v>
      </c>
    </row>
    <row r="64">
      <c r="A64" t="s">
        <v>484</v>
      </c>
      <c r="B64" t="s">
        <v>485</v>
      </c>
      <c r="C64" s="4">
        <v>2000</v>
      </c>
      <c r="D64" s="4">
        <v>613.55999755859375</v>
      </c>
      <c r="E64" s="4">
        <v>58.543994903564453</v>
      </c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t="s">
        <v>484</v>
      </c>
      <c r="V64" s="4">
        <v>2000</v>
      </c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>
        <v>63</v>
      </c>
      <c r="AP64" s="4"/>
      <c r="AQ64" s="4"/>
      <c r="AR64" s="4"/>
      <c r="AS64" s="4">
        <v>613.55999755859375</v>
      </c>
    </row>
    <row r="65">
      <c r="A65" t="s">
        <v>484</v>
      </c>
      <c r="B65" t="s">
        <v>485</v>
      </c>
      <c r="C65" s="4">
        <v>2017</v>
      </c>
      <c r="D65" s="4">
        <v>628.96002197265625</v>
      </c>
      <c r="E65" s="4">
        <v>66.476997375488281</v>
      </c>
      <c r="F65" s="4">
        <v>97.042050109391027</v>
      </c>
      <c r="G65" s="4">
        <v>2.7160601896186058</v>
      </c>
      <c r="H65" s="4">
        <v>0.12455919275839181</v>
      </c>
      <c r="I65" s="4">
        <v>0.1173305082319728</v>
      </c>
      <c r="J65" s="4"/>
      <c r="K65" s="4">
        <v>99.278436643441069</v>
      </c>
      <c r="L65" s="4">
        <v>0</v>
      </c>
      <c r="M65" s="4">
        <v>0.37156335655893152</v>
      </c>
      <c r="N65" s="4">
        <v>0.34999999999999998</v>
      </c>
      <c r="O65" s="4"/>
      <c r="P65" s="4">
        <v>95.914285714285711</v>
      </c>
      <c r="Q65" s="4">
        <v>4.085714285714289</v>
      </c>
      <c r="R65" s="4">
        <v>0</v>
      </c>
      <c r="S65" s="4">
        <v>0</v>
      </c>
      <c r="T65" s="4"/>
      <c r="U65" t="s">
        <v>484</v>
      </c>
      <c r="V65" s="4">
        <v>2017</v>
      </c>
      <c r="W65" s="4">
        <v>93.596920686800402</v>
      </c>
      <c r="X65" s="4">
        <v>95.655529872732572</v>
      </c>
      <c r="Y65" s="4"/>
      <c r="Z65" s="4">
        <v>93.596920686800402</v>
      </c>
      <c r="AA65" s="4">
        <v>84.879424812536712</v>
      </c>
      <c r="AB65" s="4">
        <v>14.87868548647293</v>
      </c>
      <c r="AC65" s="4"/>
      <c r="AD65" s="4">
        <v>99.278436643441069</v>
      </c>
      <c r="AE65" s="4"/>
      <c r="AF65" s="4"/>
      <c r="AG65" s="4">
        <v>66.516309670580767</v>
      </c>
      <c r="AH65" s="4">
        <v>32.762126972860301</v>
      </c>
      <c r="AI65" s="4">
        <v>93.828571428571422</v>
      </c>
      <c r="AJ65" s="4">
        <v>93.828571428571422</v>
      </c>
      <c r="AK65" s="4"/>
      <c r="AL65" s="4">
        <v>100</v>
      </c>
      <c r="AM65" s="4">
        <v>94.139571538073142</v>
      </c>
      <c r="AN65" s="4">
        <v>5.8604284619268583</v>
      </c>
      <c r="AO65" s="4">
        <v>64</v>
      </c>
      <c r="AP65" s="4">
        <v>99.75811029900963</v>
      </c>
      <c r="AQ65" s="4">
        <v>99.278436643441069</v>
      </c>
      <c r="AR65" s="4">
        <v>100</v>
      </c>
      <c r="AS65" s="4">
        <v>628.96002197265625</v>
      </c>
    </row>
    <row r="66">
      <c r="A66" t="s">
        <v>663</v>
      </c>
      <c r="B66" t="s">
        <v>701</v>
      </c>
      <c r="C66" s="4">
        <v>2000</v>
      </c>
      <c r="D66" s="4">
        <v>15926.1884765625</v>
      </c>
      <c r="E66" s="4">
        <v>76.794998168945313</v>
      </c>
      <c r="F66" s="4">
        <v>100.0000030659015</v>
      </c>
      <c r="G66" s="4">
        <v>0</v>
      </c>
      <c r="H66" s="4">
        <v>0</v>
      </c>
      <c r="I66" s="4">
        <v>0</v>
      </c>
      <c r="J66" s="4"/>
      <c r="K66" s="4">
        <v>100</v>
      </c>
      <c r="L66" s="4">
        <v>0</v>
      </c>
      <c r="M66" s="4">
        <v>0</v>
      </c>
      <c r="N66" s="4">
        <v>0</v>
      </c>
      <c r="O66" s="4"/>
      <c r="P66" s="4">
        <v>100</v>
      </c>
      <c r="Q66" s="4">
        <v>0</v>
      </c>
      <c r="R66" s="4">
        <v>0</v>
      </c>
      <c r="S66" s="4">
        <v>0</v>
      </c>
      <c r="T66" s="4"/>
      <c r="U66" t="s">
        <v>663</v>
      </c>
      <c r="V66" s="4">
        <v>2000</v>
      </c>
      <c r="W66" s="4">
        <v>100.0000030659015</v>
      </c>
      <c r="X66" s="4">
        <v>100.0000030659015</v>
      </c>
      <c r="Y66" s="4"/>
      <c r="Z66" s="4">
        <v>100.0000030659015</v>
      </c>
      <c r="AA66" s="4">
        <v>100.0000030659015</v>
      </c>
      <c r="AB66" s="4">
        <v>0</v>
      </c>
      <c r="AC66" s="4"/>
      <c r="AD66" s="4">
        <v>100</v>
      </c>
      <c r="AE66" s="4"/>
      <c r="AF66" s="4"/>
      <c r="AG66" s="4">
        <v>100</v>
      </c>
      <c r="AH66" s="4">
        <v>0</v>
      </c>
      <c r="AI66" s="4"/>
      <c r="AJ66" s="4">
        <v>100</v>
      </c>
      <c r="AK66" s="4"/>
      <c r="AL66" s="4"/>
      <c r="AM66" s="4">
        <v>100</v>
      </c>
      <c r="AN66" s="4">
        <v>0</v>
      </c>
      <c r="AO66" s="4">
        <v>65</v>
      </c>
      <c r="AP66" s="4">
        <v>100.0000030659015</v>
      </c>
      <c r="AQ66" s="4">
        <v>100</v>
      </c>
      <c r="AR66" s="4">
        <v>100</v>
      </c>
      <c r="AS66" s="4">
        <v>15926.1884765625</v>
      </c>
    </row>
    <row r="67">
      <c r="A67" t="s">
        <v>663</v>
      </c>
      <c r="B67" t="s">
        <v>701</v>
      </c>
      <c r="C67" s="4">
        <v>2017</v>
      </c>
      <c r="D67" s="4">
        <v>17035.9375</v>
      </c>
      <c r="E67" s="4">
        <v>91.077003479003906</v>
      </c>
      <c r="F67" s="4">
        <v>99.999999283454102</v>
      </c>
      <c r="G67" s="4">
        <v>0</v>
      </c>
      <c r="H67" s="4">
        <v>7.1654589817199998e-07</v>
      </c>
      <c r="I67" s="4">
        <v>0</v>
      </c>
      <c r="J67" s="4">
        <v>-2.2249690800890676e-07</v>
      </c>
      <c r="K67" s="4">
        <v>100</v>
      </c>
      <c r="L67" s="4">
        <v>0</v>
      </c>
      <c r="M67" s="4">
        <v>0</v>
      </c>
      <c r="N67" s="4">
        <v>0</v>
      </c>
      <c r="O67" s="4">
        <v>0</v>
      </c>
      <c r="P67" s="4">
        <v>100</v>
      </c>
      <c r="Q67" s="4">
        <v>0</v>
      </c>
      <c r="R67" s="4">
        <v>0</v>
      </c>
      <c r="S67" s="4">
        <v>0</v>
      </c>
      <c r="T67" s="4">
        <v>0</v>
      </c>
      <c r="U67" t="s">
        <v>663</v>
      </c>
      <c r="V67" s="4">
        <v>2017</v>
      </c>
      <c r="W67" s="4">
        <v>99.951012797318612</v>
      </c>
      <c r="X67" s="4">
        <v>99.999999283454102</v>
      </c>
      <c r="Y67" s="4"/>
      <c r="Z67" s="4">
        <v>99.951012797318612</v>
      </c>
      <c r="AA67" s="4">
        <v>99.999999283454102</v>
      </c>
      <c r="AB67" s="4">
        <v>0</v>
      </c>
      <c r="AC67" s="4"/>
      <c r="AD67" s="4">
        <v>100</v>
      </c>
      <c r="AE67" s="4"/>
      <c r="AF67" s="4"/>
      <c r="AG67" s="4">
        <v>100</v>
      </c>
      <c r="AH67" s="4">
        <v>0</v>
      </c>
      <c r="AI67" s="4"/>
      <c r="AJ67" s="4">
        <v>100</v>
      </c>
      <c r="AK67" s="4"/>
      <c r="AL67" s="4"/>
      <c r="AM67" s="4">
        <v>100</v>
      </c>
      <c r="AN67" s="4">
        <v>0</v>
      </c>
      <c r="AO67" s="4">
        <v>66</v>
      </c>
      <c r="AP67" s="4">
        <v>99.999999283454102</v>
      </c>
      <c r="AQ67" s="4">
        <v>100</v>
      </c>
      <c r="AR67" s="4">
        <v>100</v>
      </c>
      <c r="AS67" s="4">
        <v>17035.9375</v>
      </c>
    </row>
    <row r="68">
      <c r="A68" t="s">
        <v>492</v>
      </c>
      <c r="B68" t="s">
        <v>493</v>
      </c>
      <c r="C68" s="4">
        <v>2000</v>
      </c>
      <c r="D68" s="4">
        <v>2034.818969726563</v>
      </c>
      <c r="E68" s="4">
        <v>58.548000335693359</v>
      </c>
      <c r="F68" s="4">
        <v>99.314684645269281</v>
      </c>
      <c r="G68" s="4">
        <v>0</v>
      </c>
      <c r="H68" s="4">
        <v>0.68531535473072047</v>
      </c>
      <c r="I68" s="4">
        <v>0</v>
      </c>
      <c r="J68" s="4"/>
      <c r="K68" s="4">
        <v>98.546569710367322</v>
      </c>
      <c r="L68" s="4">
        <v>0</v>
      </c>
      <c r="M68" s="4">
        <v>1.4534302896326781</v>
      </c>
      <c r="N68" s="4">
        <v>0</v>
      </c>
      <c r="O68" s="4"/>
      <c r="P68" s="4">
        <v>99.858510212792424</v>
      </c>
      <c r="Q68" s="4">
        <v>0</v>
      </c>
      <c r="R68" s="4">
        <v>0.14148978720757549</v>
      </c>
      <c r="S68" s="4">
        <v>0</v>
      </c>
      <c r="T68" s="4"/>
      <c r="U68" t="s">
        <v>492</v>
      </c>
      <c r="V68" s="4">
        <v>2000</v>
      </c>
      <c r="W68" s="4">
        <v>97.342272887688168</v>
      </c>
      <c r="X68" s="4">
        <v>97.342272887688168</v>
      </c>
      <c r="Y68" s="4"/>
      <c r="Z68" s="4">
        <v>99.29999182986765</v>
      </c>
      <c r="AA68" s="4">
        <v>92.517585450149014</v>
      </c>
      <c r="AB68" s="4">
        <v>6.7970991951202651</v>
      </c>
      <c r="AC68" s="4">
        <v>95.255114282041021</v>
      </c>
      <c r="AD68" s="4">
        <v>95.255114282041021</v>
      </c>
      <c r="AE68" s="4"/>
      <c r="AF68" s="4">
        <v>98.546569710367322</v>
      </c>
      <c r="AG68" s="4">
        <v>84.582812719347544</v>
      </c>
      <c r="AH68" s="4">
        <v>13.96375699101978</v>
      </c>
      <c r="AI68" s="4">
        <v>98.819981706579654</v>
      </c>
      <c r="AJ68" s="4">
        <v>98.819981706579654</v>
      </c>
      <c r="AK68" s="4">
        <v>99.858510212792424</v>
      </c>
      <c r="AL68" s="4">
        <v>99.833414880382946</v>
      </c>
      <c r="AM68" s="4">
        <v>98.135406543610856</v>
      </c>
      <c r="AN68" s="4">
        <v>1.7231036691815691</v>
      </c>
      <c r="AO68" s="4">
        <v>67</v>
      </c>
      <c r="AP68" s="4">
        <v>99.314684645269281</v>
      </c>
      <c r="AQ68" s="4">
        <v>98.546569710367322</v>
      </c>
      <c r="AR68" s="4">
        <v>99.858510212792424</v>
      </c>
      <c r="AS68" s="4">
        <v>2034.8189697265625</v>
      </c>
    </row>
    <row r="69">
      <c r="A69" t="s">
        <v>492</v>
      </c>
      <c r="B69" t="s">
        <v>493</v>
      </c>
      <c r="C69" s="4">
        <v>2017</v>
      </c>
      <c r="D69" s="4">
        <v>2083.159912109375</v>
      </c>
      <c r="E69" s="4">
        <v>57.747997283935547</v>
      </c>
      <c r="F69" s="4">
        <v>93.141462846525755</v>
      </c>
      <c r="G69" s="4">
        <v>6.2569544964962551</v>
      </c>
      <c r="H69" s="4">
        <v>0.60158265697799607</v>
      </c>
      <c r="I69" s="4">
        <v>0</v>
      </c>
      <c r="J69" s="4">
        <v>-0.36313068866729736</v>
      </c>
      <c r="K69" s="4">
        <v>96.637892218596292</v>
      </c>
      <c r="L69" s="4">
        <v>2.234516435584482</v>
      </c>
      <c r="M69" s="4">
        <v>1.1275913458192259</v>
      </c>
      <c r="N69" s="4">
        <v>0</v>
      </c>
      <c r="O69" s="4">
        <v>-0.1122751459479332</v>
      </c>
      <c r="P69" s="4">
        <v>90.58326412252174</v>
      </c>
      <c r="Q69" s="4">
        <v>9.2000186738232657</v>
      </c>
      <c r="R69" s="4">
        <v>0.21671720365499431</v>
      </c>
      <c r="S69" s="4">
        <v>0</v>
      </c>
      <c r="T69" s="4">
        <v>-0.54560273885726929</v>
      </c>
      <c r="U69" t="s">
        <v>492</v>
      </c>
      <c r="V69" s="4">
        <v>2017</v>
      </c>
      <c r="W69" s="4">
        <v>81.007954688453196</v>
      </c>
      <c r="X69" s="4">
        <v>91.644736260011541</v>
      </c>
      <c r="Y69" s="4"/>
      <c r="Z69" s="4">
        <v>86.010764372573661</v>
      </c>
      <c r="AA69" s="4">
        <v>92.523538756561464</v>
      </c>
      <c r="AB69" s="4">
        <v>6.874878586460536</v>
      </c>
      <c r="AC69" s="4">
        <v>68.79371367483229</v>
      </c>
      <c r="AD69" s="4">
        <v>93.968337184933432</v>
      </c>
      <c r="AE69" s="4"/>
      <c r="AF69" s="4">
        <v>68.79371367483229</v>
      </c>
      <c r="AG69" s="4">
        <v>84.564282080186402</v>
      </c>
      <c r="AH69" s="4">
        <v>14.30812657399437</v>
      </c>
      <c r="AI69" s="4">
        <v>89.944651112625493</v>
      </c>
      <c r="AJ69" s="4">
        <v>89.944651112625493</v>
      </c>
      <c r="AK69" s="4">
        <v>98.47468773550419</v>
      </c>
      <c r="AL69" s="4">
        <v>98.60782527649279</v>
      </c>
      <c r="AM69" s="4">
        <v>98.347026701825442</v>
      </c>
      <c r="AN69" s="4">
        <v>1.4362560945195639</v>
      </c>
      <c r="AO69" s="4">
        <v>68</v>
      </c>
      <c r="AP69" s="4">
        <v>99.398417343022004</v>
      </c>
      <c r="AQ69" s="4">
        <v>98.872408654180774</v>
      </c>
      <c r="AR69" s="4">
        <v>99.783282796345006</v>
      </c>
      <c r="AS69" s="4">
        <v>2083.159912109375</v>
      </c>
    </row>
    <row r="70">
      <c r="A70" t="s">
        <v>651</v>
      </c>
      <c r="B70" t="s">
        <v>689</v>
      </c>
      <c r="C70" s="4">
        <v>2000</v>
      </c>
      <c r="D70" s="4">
        <v>4499.3671875</v>
      </c>
      <c r="E70" s="4">
        <v>76.019996643066406</v>
      </c>
      <c r="F70" s="4">
        <v>99.999997286944861</v>
      </c>
      <c r="G70" s="4">
        <v>0</v>
      </c>
      <c r="H70" s="4">
        <v>2.71305513877e-06</v>
      </c>
      <c r="I70" s="4">
        <v>0</v>
      </c>
      <c r="J70" s="4"/>
      <c r="K70" s="4">
        <v>100</v>
      </c>
      <c r="L70" s="4">
        <v>0</v>
      </c>
      <c r="M70" s="4">
        <v>0</v>
      </c>
      <c r="N70" s="4">
        <v>0</v>
      </c>
      <c r="O70" s="4"/>
      <c r="P70" s="4">
        <v>100</v>
      </c>
      <c r="Q70" s="4">
        <v>0</v>
      </c>
      <c r="R70" s="4">
        <v>0</v>
      </c>
      <c r="S70" s="4">
        <v>0</v>
      </c>
      <c r="T70" s="4"/>
      <c r="U70" t="s">
        <v>651</v>
      </c>
      <c r="V70" s="4">
        <v>2000</v>
      </c>
      <c r="W70" s="4">
        <v>99.999997286944861</v>
      </c>
      <c r="X70" s="4">
        <v>99.999997286944861</v>
      </c>
      <c r="Y70" s="4"/>
      <c r="Z70" s="4">
        <v>99.999997286944861</v>
      </c>
      <c r="AA70" s="4">
        <v>99.999997286944861</v>
      </c>
      <c r="AB70" s="4">
        <v>0</v>
      </c>
      <c r="AC70" s="4"/>
      <c r="AD70" s="4">
        <v>100</v>
      </c>
      <c r="AE70" s="4"/>
      <c r="AF70" s="4"/>
      <c r="AG70" s="4">
        <v>100</v>
      </c>
      <c r="AH70" s="4">
        <v>0</v>
      </c>
      <c r="AI70" s="4"/>
      <c r="AJ70" s="4">
        <v>100</v>
      </c>
      <c r="AK70" s="4"/>
      <c r="AL70" s="4"/>
      <c r="AM70" s="4">
        <v>100</v>
      </c>
      <c r="AN70" s="4">
        <v>0</v>
      </c>
      <c r="AO70" s="4">
        <v>69</v>
      </c>
      <c r="AP70" s="4">
        <v>99.999997286944861</v>
      </c>
      <c r="AQ70" s="4">
        <v>100</v>
      </c>
      <c r="AR70" s="4">
        <v>100</v>
      </c>
      <c r="AS70" s="4">
        <v>4499.3671875</v>
      </c>
    </row>
    <row r="71">
      <c r="A71" t="s">
        <v>651</v>
      </c>
      <c r="B71" t="s">
        <v>689</v>
      </c>
      <c r="C71" s="4">
        <v>2017</v>
      </c>
      <c r="D71" s="4">
        <v>5305.3828125</v>
      </c>
      <c r="E71" s="4">
        <v>81.871009826660156</v>
      </c>
      <c r="F71" s="4">
        <v>100.0000046017532</v>
      </c>
      <c r="G71" s="4">
        <v>0</v>
      </c>
      <c r="H71" s="4">
        <v>0</v>
      </c>
      <c r="I71" s="4">
        <v>0</v>
      </c>
      <c r="J71" s="4">
        <v>4.3028285290347412e-07</v>
      </c>
      <c r="K71" s="4">
        <v>100</v>
      </c>
      <c r="L71" s="4">
        <v>0</v>
      </c>
      <c r="M71" s="4">
        <v>0</v>
      </c>
      <c r="N71" s="4">
        <v>0</v>
      </c>
      <c r="O71" s="4">
        <v>0</v>
      </c>
      <c r="P71" s="4">
        <v>100</v>
      </c>
      <c r="Q71" s="4">
        <v>0</v>
      </c>
      <c r="R71" s="4">
        <v>0</v>
      </c>
      <c r="S71" s="4">
        <v>0</v>
      </c>
      <c r="T71" s="4">
        <v>0</v>
      </c>
      <c r="U71" t="s">
        <v>651</v>
      </c>
      <c r="V71" s="4">
        <v>2017</v>
      </c>
      <c r="W71" s="4">
        <v>98.342975347781959</v>
      </c>
      <c r="X71" s="4">
        <v>100.0000046017532</v>
      </c>
      <c r="Y71" s="4"/>
      <c r="Z71" s="4">
        <v>98.342975347781959</v>
      </c>
      <c r="AA71" s="4">
        <v>100.0000046017532</v>
      </c>
      <c r="AB71" s="4">
        <v>0</v>
      </c>
      <c r="AC71" s="4"/>
      <c r="AD71" s="4">
        <v>100</v>
      </c>
      <c r="AE71" s="4"/>
      <c r="AF71" s="4"/>
      <c r="AG71" s="4">
        <v>100</v>
      </c>
      <c r="AH71" s="4">
        <v>0</v>
      </c>
      <c r="AI71" s="4"/>
      <c r="AJ71" s="4">
        <v>100</v>
      </c>
      <c r="AK71" s="4"/>
      <c r="AL71" s="4"/>
      <c r="AM71" s="4">
        <v>100</v>
      </c>
      <c r="AN71" s="4">
        <v>0</v>
      </c>
      <c r="AO71" s="4">
        <v>70</v>
      </c>
      <c r="AP71" s="4">
        <v>100.0000046017532</v>
      </c>
      <c r="AQ71" s="4">
        <v>100</v>
      </c>
      <c r="AR71" s="4">
        <v>100</v>
      </c>
      <c r="AS71" s="4">
        <v>5305.3828125</v>
      </c>
    </row>
    <row r="72">
      <c r="A72" t="s">
        <v>654</v>
      </c>
      <c r="B72" t="s">
        <v>692</v>
      </c>
      <c r="C72" s="4">
        <v>2000</v>
      </c>
      <c r="D72" s="4">
        <v>38550.49609375</v>
      </c>
      <c r="E72" s="4">
        <v>61.715999603271484</v>
      </c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t="s">
        <v>654</v>
      </c>
      <c r="V72" s="4">
        <v>2000</v>
      </c>
      <c r="W72" s="4"/>
      <c r="X72" s="4"/>
      <c r="Y72" s="4"/>
      <c r="Z72" s="4"/>
      <c r="AA72" s="4">
        <v>95.701513805102749</v>
      </c>
      <c r="AB72" s="4"/>
      <c r="AC72" s="4"/>
      <c r="AD72" s="4"/>
      <c r="AE72" s="4"/>
      <c r="AF72" s="4"/>
      <c r="AG72" s="4">
        <v>90.787179487179515</v>
      </c>
      <c r="AH72" s="4"/>
      <c r="AI72" s="4"/>
      <c r="AJ72" s="4"/>
      <c r="AK72" s="4"/>
      <c r="AL72" s="4"/>
      <c r="AM72" s="4">
        <v>98.749999999999986</v>
      </c>
      <c r="AN72" s="4"/>
      <c r="AO72" s="4">
        <v>71</v>
      </c>
      <c r="AP72" s="4"/>
      <c r="AQ72" s="4"/>
      <c r="AR72" s="4"/>
      <c r="AS72" s="4">
        <v>38550.49609375</v>
      </c>
    </row>
    <row r="73">
      <c r="A73" t="s">
        <v>654</v>
      </c>
      <c r="B73" t="s">
        <v>692</v>
      </c>
      <c r="C73" s="4">
        <v>2017</v>
      </c>
      <c r="D73" s="4">
        <v>38170.7109375</v>
      </c>
      <c r="E73" s="4">
        <v>60.104999542236328</v>
      </c>
      <c r="F73" s="4">
        <v>99.724682540734577</v>
      </c>
      <c r="G73" s="4">
        <v>0</v>
      </c>
      <c r="H73" s="4">
        <v>0.27531745926541629</v>
      </c>
      <c r="I73" s="4">
        <v>0</v>
      </c>
      <c r="J73" s="4"/>
      <c r="K73" s="4">
        <v>99.537096774193515</v>
      </c>
      <c r="L73" s="4">
        <v>0</v>
      </c>
      <c r="M73" s="4">
        <v>0.46290322580648541</v>
      </c>
      <c r="N73" s="4">
        <v>0</v>
      </c>
      <c r="O73" s="4"/>
      <c r="P73" s="4">
        <v>99.849193548387106</v>
      </c>
      <c r="Q73" s="4">
        <v>0</v>
      </c>
      <c r="R73" s="4">
        <v>0.15080645161289399</v>
      </c>
      <c r="S73" s="4">
        <v>0</v>
      </c>
      <c r="T73" s="4"/>
      <c r="U73" t="s">
        <v>654</v>
      </c>
      <c r="V73" s="4">
        <v>2017</v>
      </c>
      <c r="W73" s="4">
        <v>99.156068726908345</v>
      </c>
      <c r="X73" s="4">
        <v>99.156068726908345</v>
      </c>
      <c r="Y73" s="4"/>
      <c r="Z73" s="4">
        <v>99.724682540734577</v>
      </c>
      <c r="AA73" s="4">
        <v>98.55422889141181</v>
      </c>
      <c r="AB73" s="4">
        <v>1.17045364932277</v>
      </c>
      <c r="AC73" s="4"/>
      <c r="AD73" s="4">
        <v>98.435574336255257</v>
      </c>
      <c r="AE73" s="4"/>
      <c r="AF73" s="4"/>
      <c r="AG73" s="4">
        <v>97.405555555555566</v>
      </c>
      <c r="AH73" s="4">
        <v>2.131541218637949</v>
      </c>
      <c r="AI73" s="4"/>
      <c r="AJ73" s="4">
        <v>99.634300547170497</v>
      </c>
      <c r="AK73" s="4"/>
      <c r="AL73" s="4"/>
      <c r="AM73" s="4">
        <v>99.316666666666649</v>
      </c>
      <c r="AN73" s="4">
        <v>0.53252688172045737</v>
      </c>
      <c r="AO73" s="4">
        <v>72</v>
      </c>
      <c r="AP73" s="4">
        <v>99.724682540734577</v>
      </c>
      <c r="AQ73" s="4">
        <v>99.537096774193515</v>
      </c>
      <c r="AR73" s="4">
        <v>99.849193548387106</v>
      </c>
      <c r="AS73" s="4">
        <v>38170.7109375</v>
      </c>
    </row>
    <row r="74">
      <c r="A74" t="s">
        <v>643</v>
      </c>
      <c r="B74" t="s">
        <v>681</v>
      </c>
      <c r="C74" s="4">
        <v>2000</v>
      </c>
      <c r="D74" s="4">
        <v>10355.1171875</v>
      </c>
      <c r="E74" s="4">
        <v>54.398998260498047</v>
      </c>
      <c r="F74" s="4">
        <v>98.543038249003672</v>
      </c>
      <c r="G74" s="4">
        <v>0</v>
      </c>
      <c r="H74" s="4">
        <v>1.4569617509963231</v>
      </c>
      <c r="I74" s="4">
        <v>0</v>
      </c>
      <c r="J74" s="4"/>
      <c r="K74" s="4">
        <v>98.496465129819114</v>
      </c>
      <c r="L74" s="4">
        <v>0</v>
      </c>
      <c r="M74" s="4">
        <v>1.5035348701808859</v>
      </c>
      <c r="N74" s="4">
        <v>0</v>
      </c>
      <c r="O74" s="4"/>
      <c r="P74" s="4">
        <v>98.582079056881213</v>
      </c>
      <c r="Q74" s="4">
        <v>0</v>
      </c>
      <c r="R74" s="4">
        <v>1.4179209431187869</v>
      </c>
      <c r="S74" s="4">
        <v>0</v>
      </c>
      <c r="T74" s="4"/>
      <c r="U74" t="s">
        <v>643</v>
      </c>
      <c r="V74" s="4">
        <v>2000</v>
      </c>
      <c r="W74" s="4">
        <v>93.440759094197091</v>
      </c>
      <c r="X74" s="4">
        <v>97.725894294366242</v>
      </c>
      <c r="Y74" s="4">
        <v>93.440759094197091</v>
      </c>
      <c r="Z74" s="4">
        <v>96.712460227680722</v>
      </c>
      <c r="AA74" s="4">
        <v>98.346860255670578</v>
      </c>
      <c r="AB74" s="4">
        <v>0.19617799333309299</v>
      </c>
      <c r="AC74" s="4"/>
      <c r="AD74" s="4">
        <v>96.999197384275149</v>
      </c>
      <c r="AE74" s="4">
        <v>90.222762058914299</v>
      </c>
      <c r="AF74" s="4"/>
      <c r="AG74" s="4">
        <v>98.132726424867712</v>
      </c>
      <c r="AH74" s="4">
        <v>0.36373870495140181</v>
      </c>
      <c r="AI74" s="4"/>
      <c r="AJ74" s="4">
        <v>98.335061877487206</v>
      </c>
      <c r="AK74" s="4">
        <v>96.138306653918988</v>
      </c>
      <c r="AL74" s="4"/>
      <c r="AM74" s="4">
        <v>98.526362034697371</v>
      </c>
      <c r="AN74" s="4">
        <v>0.055717022183841898</v>
      </c>
      <c r="AO74" s="4">
        <v>73</v>
      </c>
      <c r="AP74" s="4">
        <v>98.543038249003672</v>
      </c>
      <c r="AQ74" s="4">
        <v>98.496465129819114</v>
      </c>
      <c r="AR74" s="4">
        <v>98.582079056881213</v>
      </c>
      <c r="AS74" s="4">
        <v>10355.1171875</v>
      </c>
    </row>
    <row r="75">
      <c r="A75" t="s">
        <v>643</v>
      </c>
      <c r="B75" t="s">
        <v>681</v>
      </c>
      <c r="C75" s="4">
        <v>2017</v>
      </c>
      <c r="D75" s="4">
        <v>10329.505859375</v>
      </c>
      <c r="E75" s="4">
        <v>64.652000427246094</v>
      </c>
      <c r="F75" s="4">
        <v>99.907660209244128</v>
      </c>
      <c r="G75" s="4">
        <v>0</v>
      </c>
      <c r="H75" s="4">
        <v>0.0923397907558723</v>
      </c>
      <c r="I75" s="4">
        <v>0</v>
      </c>
      <c r="J75" s="4">
        <v>0.080271877348423004</v>
      </c>
      <c r="K75" s="4">
        <v>99.738776087807466</v>
      </c>
      <c r="L75" s="4">
        <v>0</v>
      </c>
      <c r="M75" s="4">
        <v>0.26122391219253421</v>
      </c>
      <c r="N75" s="4">
        <v>0</v>
      </c>
      <c r="O75" s="4">
        <v>0.073077112436294556</v>
      </c>
      <c r="P75" s="4">
        <v>100</v>
      </c>
      <c r="Q75" s="4">
        <v>0</v>
      </c>
      <c r="R75" s="4">
        <v>0</v>
      </c>
      <c r="S75" s="4">
        <v>0</v>
      </c>
      <c r="T75" s="4">
        <v>0.083407111465930939</v>
      </c>
      <c r="U75" t="s">
        <v>643</v>
      </c>
      <c r="V75" s="4">
        <v>2017</v>
      </c>
      <c r="W75" s="4">
        <v>95.311907839618911</v>
      </c>
      <c r="X75" s="4">
        <v>99.416602004397234</v>
      </c>
      <c r="Y75" s="4">
        <v>95.343512279094043</v>
      </c>
      <c r="Z75" s="4">
        <v>98.799994543428681</v>
      </c>
      <c r="AA75" s="4">
        <v>99.907660209244128</v>
      </c>
      <c r="AB75" s="4">
        <v>0</v>
      </c>
      <c r="AC75" s="4"/>
      <c r="AD75" s="4">
        <v>98.823921861276816</v>
      </c>
      <c r="AE75" s="4">
        <v>91.360718896431635</v>
      </c>
      <c r="AF75" s="4"/>
      <c r="AG75" s="4">
        <v>99.738776087807466</v>
      </c>
      <c r="AH75" s="4">
        <v>0</v>
      </c>
      <c r="AI75" s="4"/>
      <c r="AJ75" s="4">
        <v>99.740649102694604</v>
      </c>
      <c r="AK75" s="4">
        <v>97.521078449205575</v>
      </c>
      <c r="AL75" s="4"/>
      <c r="AM75" s="4">
        <v>100</v>
      </c>
      <c r="AN75" s="4">
        <v>0</v>
      </c>
      <c r="AO75" s="4">
        <v>74</v>
      </c>
      <c r="AP75" s="4">
        <v>99.907660209244128</v>
      </c>
      <c r="AQ75" s="4">
        <v>99.738776087807466</v>
      </c>
      <c r="AR75" s="4">
        <v>100</v>
      </c>
      <c r="AS75" s="4">
        <v>10329.505859375</v>
      </c>
    </row>
    <row r="76">
      <c r="A76" t="s">
        <v>498</v>
      </c>
      <c r="B76" t="s">
        <v>499</v>
      </c>
      <c r="C76" s="4">
        <v>2000</v>
      </c>
      <c r="D76" s="4">
        <v>4201.0888671875</v>
      </c>
      <c r="E76" s="4">
        <v>44.589000701904297</v>
      </c>
      <c r="F76" s="4">
        <v>83.246395650238611</v>
      </c>
      <c r="G76" s="4">
        <v>1.434578660812398</v>
      </c>
      <c r="H76" s="4">
        <v>15.31902568894898</v>
      </c>
      <c r="I76" s="4">
        <v>0</v>
      </c>
      <c r="J76" s="4"/>
      <c r="K76" s="4">
        <v>73.703273135082569</v>
      </c>
      <c r="L76" s="4">
        <v>1.5809690866565089</v>
      </c>
      <c r="M76" s="4">
        <v>24.715757778260919</v>
      </c>
      <c r="N76" s="4">
        <v>0</v>
      </c>
      <c r="O76" s="4"/>
      <c r="P76" s="4">
        <v>95.105692293128172</v>
      </c>
      <c r="Q76" s="4">
        <v>1.252658561105036</v>
      </c>
      <c r="R76" s="4">
        <v>3.6416491457667921</v>
      </c>
      <c r="S76" s="4">
        <v>0</v>
      </c>
      <c r="T76" s="4"/>
      <c r="U76" t="s">
        <v>498</v>
      </c>
      <c r="V76" s="4">
        <v>2000</v>
      </c>
      <c r="W76" s="4">
        <v>40.416317337049733</v>
      </c>
      <c r="X76" s="4">
        <v>40.416317337049733</v>
      </c>
      <c r="Y76" s="4">
        <v>81.320457380528666</v>
      </c>
      <c r="Z76" s="4">
        <v>75.550122587849302</v>
      </c>
      <c r="AA76" s="4">
        <v>36.339536607296651</v>
      </c>
      <c r="AB76" s="4">
        <v>48.341437703754373</v>
      </c>
      <c r="AC76" s="4"/>
      <c r="AD76" s="4">
        <v>13.72556058304157</v>
      </c>
      <c r="AE76" s="4">
        <v>73.251567681752121</v>
      </c>
      <c r="AF76" s="4"/>
      <c r="AG76" s="4">
        <v>0</v>
      </c>
      <c r="AH76" s="4">
        <v>75.284242221739078</v>
      </c>
      <c r="AI76" s="4"/>
      <c r="AJ76" s="4">
        <v>73.585071254637683</v>
      </c>
      <c r="AK76" s="4">
        <v>91.347716609813077</v>
      </c>
      <c r="AL76" s="4"/>
      <c r="AM76" s="4">
        <v>81.498882436714212</v>
      </c>
      <c r="AN76" s="4">
        <v>14.859468417519</v>
      </c>
      <c r="AO76" s="4">
        <v>75</v>
      </c>
      <c r="AP76" s="4">
        <v>84.680974311051017</v>
      </c>
      <c r="AQ76" s="4">
        <v>75.284242221739078</v>
      </c>
      <c r="AR76" s="4">
        <v>96.358350854233208</v>
      </c>
      <c r="AS76" s="4">
        <v>4201.0888671875</v>
      </c>
    </row>
    <row r="77">
      <c r="A77" t="s">
        <v>498</v>
      </c>
      <c r="B77" t="s">
        <v>499</v>
      </c>
      <c r="C77" s="4">
        <v>2017</v>
      </c>
      <c r="D77" s="4">
        <v>4051.2119140625</v>
      </c>
      <c r="E77" s="4">
        <v>42.556999206542969</v>
      </c>
      <c r="F77" s="4">
        <v>89.05565265266209</v>
      </c>
      <c r="G77" s="4">
        <v>1.493768740314213</v>
      </c>
      <c r="H77" s="4">
        <v>9.4505786070237079</v>
      </c>
      <c r="I77" s="4">
        <v>0</v>
      </c>
      <c r="J77" s="4">
        <v>0.34172099828720093</v>
      </c>
      <c r="K77" s="4">
        <v>83.159963919175908</v>
      </c>
      <c r="L77" s="4">
        <v>1.4812207313848089</v>
      </c>
      <c r="M77" s="4">
        <v>15.358815349439279</v>
      </c>
      <c r="N77" s="4">
        <v>0</v>
      </c>
      <c r="O77" s="4">
        <v>0.55627590417861938</v>
      </c>
      <c r="P77" s="4">
        <v>97.013592828504571</v>
      </c>
      <c r="Q77" s="4">
        <v>1.510705914052537</v>
      </c>
      <c r="R77" s="4">
        <v>1.4757012574428929</v>
      </c>
      <c r="S77" s="4">
        <v>0</v>
      </c>
      <c r="T77" s="4">
        <v>0.11222944408655167</v>
      </c>
      <c r="U77" t="s">
        <v>498</v>
      </c>
      <c r="V77" s="4">
        <v>2017</v>
      </c>
      <c r="W77" s="4">
        <v>72.877912104735515</v>
      </c>
      <c r="X77" s="4">
        <v>72.877912104735515</v>
      </c>
      <c r="Y77" s="4">
        <v>87.056362391563596</v>
      </c>
      <c r="Z77" s="4">
        <v>75.466120514365372</v>
      </c>
      <c r="AA77" s="4">
        <v>66.140580069915245</v>
      </c>
      <c r="AB77" s="4">
        <v>24.408841323061051</v>
      </c>
      <c r="AC77" s="4"/>
      <c r="AD77" s="4">
        <v>61.509680715118463</v>
      </c>
      <c r="AE77" s="4">
        <v>82.355872664995573</v>
      </c>
      <c r="AF77" s="4"/>
      <c r="AG77" s="4">
        <v>47.769610594317783</v>
      </c>
      <c r="AH77" s="4">
        <v>36.871574056242927</v>
      </c>
      <c r="AI77" s="4"/>
      <c r="AJ77" s="4">
        <v>88.22263422174133</v>
      </c>
      <c r="AK77" s="4">
        <v>93.401035207944133</v>
      </c>
      <c r="AL77" s="4"/>
      <c r="AM77" s="4">
        <v>90.937526222902989</v>
      </c>
      <c r="AN77" s="4">
        <v>7.5867725196541187</v>
      </c>
      <c r="AO77" s="4">
        <v>76</v>
      </c>
      <c r="AP77" s="4">
        <v>90.549421392976299</v>
      </c>
      <c r="AQ77" s="4">
        <v>84.641184650560717</v>
      </c>
      <c r="AR77" s="4">
        <v>98.524298742557107</v>
      </c>
      <c r="AS77" s="4">
        <v>4051.2119140625</v>
      </c>
    </row>
    <row r="78">
      <c r="A78" t="s">
        <v>635</v>
      </c>
      <c r="B78" t="s">
        <v>673</v>
      </c>
      <c r="C78" s="4">
        <v>2000</v>
      </c>
      <c r="D78" s="4">
        <v>22128.12890625</v>
      </c>
      <c r="E78" s="4">
        <v>53.004001617431641</v>
      </c>
      <c r="F78" s="4">
        <v>100</v>
      </c>
      <c r="G78" s="4">
        <v>0</v>
      </c>
      <c r="H78" s="4">
        <v>0</v>
      </c>
      <c r="I78" s="4">
        <v>0</v>
      </c>
      <c r="J78" s="4"/>
      <c r="K78" s="4">
        <v>100</v>
      </c>
      <c r="L78" s="4">
        <v>0</v>
      </c>
      <c r="M78" s="4">
        <v>0</v>
      </c>
      <c r="N78" s="4">
        <v>0</v>
      </c>
      <c r="O78" s="4"/>
      <c r="P78" s="4">
        <v>100</v>
      </c>
      <c r="Q78" s="4">
        <v>0</v>
      </c>
      <c r="R78" s="4">
        <v>0</v>
      </c>
      <c r="S78" s="4">
        <v>0</v>
      </c>
      <c r="T78" s="4"/>
      <c r="U78" t="s">
        <v>635</v>
      </c>
      <c r="V78" s="4">
        <v>2000</v>
      </c>
      <c r="W78" s="4">
        <v>81.652021209206836</v>
      </c>
      <c r="X78" s="4">
        <v>81.652021209206836</v>
      </c>
      <c r="Y78" s="4"/>
      <c r="Z78" s="4">
        <v>95.488445945945955</v>
      </c>
      <c r="AA78" s="4">
        <v>55.938006805965607</v>
      </c>
      <c r="AB78" s="4">
        <v>44.0619931940344</v>
      </c>
      <c r="AC78" s="4"/>
      <c r="AD78" s="4">
        <v>66.650066401062418</v>
      </c>
      <c r="AE78" s="4"/>
      <c r="AF78" s="4"/>
      <c r="AG78" s="4">
        <v>16.739093866081479</v>
      </c>
      <c r="AH78" s="4">
        <v>83.260906133918525</v>
      </c>
      <c r="AI78" s="4"/>
      <c r="AJ78" s="4">
        <v>94.953504195962793</v>
      </c>
      <c r="AK78" s="4"/>
      <c r="AL78" s="4"/>
      <c r="AM78" s="4">
        <v>90.693722326861064</v>
      </c>
      <c r="AN78" s="4">
        <v>9.3062776731389363</v>
      </c>
      <c r="AO78" s="4">
        <v>77</v>
      </c>
      <c r="AP78" s="4">
        <v>100</v>
      </c>
      <c r="AQ78" s="4">
        <v>100</v>
      </c>
      <c r="AR78" s="4">
        <v>100</v>
      </c>
      <c r="AS78" s="4">
        <v>22128.12890625</v>
      </c>
    </row>
    <row r="79">
      <c r="A79" t="s">
        <v>635</v>
      </c>
      <c r="B79" t="s">
        <v>673</v>
      </c>
      <c r="C79" s="4">
        <v>2017</v>
      </c>
      <c r="D79" s="4">
        <v>19679.306640625</v>
      </c>
      <c r="E79" s="4">
        <v>53.936004638671875</v>
      </c>
      <c r="F79" s="4">
        <v>100</v>
      </c>
      <c r="G79" s="4">
        <v>0</v>
      </c>
      <c r="H79" s="4">
        <v>0</v>
      </c>
      <c r="I79" s="4">
        <v>0</v>
      </c>
      <c r="J79" s="4">
        <v>0</v>
      </c>
      <c r="K79" s="4">
        <v>100</v>
      </c>
      <c r="L79" s="4">
        <v>0</v>
      </c>
      <c r="M79" s="4">
        <v>0</v>
      </c>
      <c r="N79" s="4">
        <v>0</v>
      </c>
      <c r="O79" s="4">
        <v>0</v>
      </c>
      <c r="P79" s="4">
        <v>100</v>
      </c>
      <c r="Q79" s="4">
        <v>0</v>
      </c>
      <c r="R79" s="4">
        <v>0</v>
      </c>
      <c r="S79" s="4">
        <v>0</v>
      </c>
      <c r="T79" s="4">
        <v>0</v>
      </c>
      <c r="U79" t="s">
        <v>635</v>
      </c>
      <c r="V79" s="4">
        <v>2017</v>
      </c>
      <c r="W79" s="4">
        <v>81.915809495532372</v>
      </c>
      <c r="X79" s="4">
        <v>81.915809495532372</v>
      </c>
      <c r="Y79" s="4"/>
      <c r="Z79" s="4">
        <v>99.490630630630562</v>
      </c>
      <c r="AA79" s="4">
        <v>64.526283546383169</v>
      </c>
      <c r="AB79" s="4">
        <v>35.473716453616831</v>
      </c>
      <c r="AC79" s="4"/>
      <c r="AD79" s="4">
        <v>66.650066401062418</v>
      </c>
      <c r="AE79" s="4"/>
      <c r="AF79" s="4"/>
      <c r="AG79" s="4">
        <v>34.924011201570472</v>
      </c>
      <c r="AH79" s="4">
        <v>65.075988798429535</v>
      </c>
      <c r="AI79" s="4"/>
      <c r="AJ79" s="4">
        <v>94.953504195962793</v>
      </c>
      <c r="AK79" s="4"/>
      <c r="AL79" s="4"/>
      <c r="AM79" s="4">
        <v>89.808078666495732</v>
      </c>
      <c r="AN79" s="4">
        <v>10.19192133350427</v>
      </c>
      <c r="AO79" s="4">
        <v>78</v>
      </c>
      <c r="AP79" s="4">
        <v>100</v>
      </c>
      <c r="AQ79" s="4">
        <v>100</v>
      </c>
      <c r="AR79" s="4">
        <v>100</v>
      </c>
      <c r="AS79" s="4">
        <v>19679.306640625</v>
      </c>
    </row>
    <row r="80">
      <c r="A80" t="s">
        <v>632</v>
      </c>
      <c r="B80" t="s">
        <v>672</v>
      </c>
      <c r="C80" s="4">
        <v>2000</v>
      </c>
      <c r="D80" s="4">
        <v>146396.515625</v>
      </c>
      <c r="E80" s="4">
        <v>73.349998474121094</v>
      </c>
      <c r="F80" s="4">
        <v>95.029479590350718</v>
      </c>
      <c r="G80" s="4">
        <v>0.60907602834694397</v>
      </c>
      <c r="H80" s="4">
        <v>3.5751443743755131</v>
      </c>
      <c r="I80" s="4">
        <v>0.78630000692682123</v>
      </c>
      <c r="J80" s="4"/>
      <c r="K80" s="4">
        <v>84.879022139925397</v>
      </c>
      <c r="L80" s="4">
        <v>1.4678976361940239</v>
      </c>
      <c r="M80" s="4">
        <v>11.25308022388058</v>
      </c>
      <c r="N80" s="4">
        <v>2.3999999999999999</v>
      </c>
      <c r="O80" s="4"/>
      <c r="P80" s="4">
        <v>98.717409998134329</v>
      </c>
      <c r="Q80" s="4">
        <v>0.29704336007462467</v>
      </c>
      <c r="R80" s="4">
        <v>0.78554664179104638</v>
      </c>
      <c r="S80" s="4">
        <v>0.20000000000000001</v>
      </c>
      <c r="T80" s="4"/>
      <c r="U80" t="s">
        <v>632</v>
      </c>
      <c r="V80" s="4">
        <v>2000</v>
      </c>
      <c r="W80" s="4">
        <v>74.569152169455535</v>
      </c>
      <c r="X80" s="4">
        <v>74.569152169455535</v>
      </c>
      <c r="Y80" s="4"/>
      <c r="Z80" s="4">
        <v>93.750650530784569</v>
      </c>
      <c r="AA80" s="4">
        <v>79.081985509162166</v>
      </c>
      <c r="AB80" s="4">
        <v>16.55657010953551</v>
      </c>
      <c r="AC80" s="4"/>
      <c r="AD80" s="4">
        <v>51.980845705223899</v>
      </c>
      <c r="AE80" s="4"/>
      <c r="AF80" s="4"/>
      <c r="AG80" s="4">
        <v>43.876219313065121</v>
      </c>
      <c r="AH80" s="4">
        <v>42.4707004630543</v>
      </c>
      <c r="AI80" s="4"/>
      <c r="AJ80" s="4">
        <v>82.776083007462674</v>
      </c>
      <c r="AK80" s="4"/>
      <c r="AL80" s="4"/>
      <c r="AM80" s="4">
        <v>91.873174114998449</v>
      </c>
      <c r="AN80" s="4">
        <v>7.141279243210505</v>
      </c>
      <c r="AO80" s="4">
        <v>79</v>
      </c>
      <c r="AP80" s="4">
        <v>95.638555618697666</v>
      </c>
      <c r="AQ80" s="4">
        <v>86.346919776119421</v>
      </c>
      <c r="AR80" s="4">
        <v>99.014453358208954</v>
      </c>
      <c r="AS80" s="4">
        <v>146396.515625</v>
      </c>
    </row>
    <row r="81">
      <c r="A81" t="s">
        <v>632</v>
      </c>
      <c r="B81" t="s">
        <v>672</v>
      </c>
      <c r="C81" s="4">
        <v>2017</v>
      </c>
      <c r="D81" s="4">
        <v>143989.75</v>
      </c>
      <c r="E81" s="4">
        <v>74.291999816894531</v>
      </c>
      <c r="F81" s="4">
        <v>97.089911200025043</v>
      </c>
      <c r="G81" s="4">
        <v>0.6322786604435392</v>
      </c>
      <c r="H81" s="4">
        <v>2.277810139531411</v>
      </c>
      <c r="I81" s="4"/>
      <c r="J81" s="4">
        <v>0.12120185792446136</v>
      </c>
      <c r="K81" s="4">
        <v>92.619076110074545</v>
      </c>
      <c r="L81" s="4">
        <v>1.601754113805967</v>
      </c>
      <c r="M81" s="4">
        <v>5.7791697761194882</v>
      </c>
      <c r="N81" s="4"/>
      <c r="O81" s="4">
        <v>0.45529729127883911</v>
      </c>
      <c r="P81" s="4">
        <v>98.63699525186567</v>
      </c>
      <c r="Q81" s="4">
        <v>0.29680138992537758</v>
      </c>
      <c r="R81" s="4">
        <v>0.86620335820895211</v>
      </c>
      <c r="S81" s="4">
        <v>0.20000000000000001</v>
      </c>
      <c r="T81" s="4">
        <v>-0.004730279091745615</v>
      </c>
      <c r="U81" t="s">
        <v>632</v>
      </c>
      <c r="V81" s="4">
        <v>2017</v>
      </c>
      <c r="W81" s="4">
        <v>76.027734347513274</v>
      </c>
      <c r="X81" s="4">
        <v>76.027734347513274</v>
      </c>
      <c r="Y81" s="4"/>
      <c r="Z81" s="4">
        <v>95.793153832622934</v>
      </c>
      <c r="AA81" s="4">
        <v>94.120268070672921</v>
      </c>
      <c r="AB81" s="4">
        <v>3.601921789795671</v>
      </c>
      <c r="AC81" s="4"/>
      <c r="AD81" s="4">
        <v>56.720939794776079</v>
      </c>
      <c r="AE81" s="4"/>
      <c r="AF81" s="4"/>
      <c r="AG81" s="4">
        <v>87.746186304365438</v>
      </c>
      <c r="AH81" s="4">
        <v>6.4746439195150742</v>
      </c>
      <c r="AI81" s="4"/>
      <c r="AJ81" s="4">
        <v>82.708653992537307</v>
      </c>
      <c r="AK81" s="4"/>
      <c r="AL81" s="4"/>
      <c r="AM81" s="4">
        <v>96.325951635352851</v>
      </c>
      <c r="AN81" s="4">
        <v>2.6078450064381968</v>
      </c>
      <c r="AO81" s="4">
        <v>80</v>
      </c>
      <c r="AP81" s="4">
        <v>97.722189860468589</v>
      </c>
      <c r="AQ81" s="4">
        <v>94.220830223880512</v>
      </c>
      <c r="AR81" s="4">
        <v>98.933796641791048</v>
      </c>
      <c r="AS81" s="4">
        <v>143989.75</v>
      </c>
    </row>
    <row r="82">
      <c r="A82" t="s">
        <v>667</v>
      </c>
      <c r="B82" t="s">
        <v>705</v>
      </c>
      <c r="C82" s="4">
        <v>2000</v>
      </c>
      <c r="D82" s="4">
        <v>27.417999267578129</v>
      </c>
      <c r="E82" s="4">
        <v>93.44000244140625</v>
      </c>
      <c r="F82" s="4">
        <v>100</v>
      </c>
      <c r="G82" s="4">
        <v>0</v>
      </c>
      <c r="H82" s="4">
        <v>0</v>
      </c>
      <c r="I82" s="4">
        <v>0</v>
      </c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t="s">
        <v>667</v>
      </c>
      <c r="V82" s="4">
        <v>2000</v>
      </c>
      <c r="W82" s="4">
        <v>100</v>
      </c>
      <c r="X82" s="4">
        <v>100</v>
      </c>
      <c r="Y82" s="4">
        <v>100</v>
      </c>
      <c r="Z82" s="4">
        <v>100</v>
      </c>
      <c r="AA82" s="4">
        <v>100</v>
      </c>
      <c r="AB82" s="4">
        <v>0</v>
      </c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>
        <v>81</v>
      </c>
      <c r="AP82" s="4">
        <v>100</v>
      </c>
      <c r="AQ82" s="4"/>
      <c r="AR82" s="4"/>
      <c r="AS82" s="4">
        <v>27.417999267578125</v>
      </c>
    </row>
    <row r="83">
      <c r="A83" t="s">
        <v>667</v>
      </c>
      <c r="B83" t="s">
        <v>705</v>
      </c>
      <c r="C83" s="4">
        <v>2017</v>
      </c>
      <c r="D83" s="4">
        <v>33.400001525878913</v>
      </c>
      <c r="E83" s="4">
        <v>97.072006225585938</v>
      </c>
      <c r="F83" s="4">
        <v>100</v>
      </c>
      <c r="G83" s="4">
        <v>0</v>
      </c>
      <c r="H83" s="4">
        <v>0</v>
      </c>
      <c r="I83" s="4">
        <v>0</v>
      </c>
      <c r="J83" s="4">
        <v>0</v>
      </c>
      <c r="K83" s="4"/>
      <c r="L83" s="4"/>
      <c r="M83" s="4"/>
      <c r="N83" s="4"/>
      <c r="O83" s="4"/>
      <c r="P83" s="4"/>
      <c r="Q83" s="4"/>
      <c r="R83" s="4"/>
      <c r="S83" s="4"/>
      <c r="T83" s="4"/>
      <c r="U83" t="s">
        <v>667</v>
      </c>
      <c r="V83" s="4">
        <v>2017</v>
      </c>
      <c r="W83" s="4">
        <v>100</v>
      </c>
      <c r="X83" s="4">
        <v>100</v>
      </c>
      <c r="Y83" s="4">
        <v>100</v>
      </c>
      <c r="Z83" s="4">
        <v>100</v>
      </c>
      <c r="AA83" s="4">
        <v>100</v>
      </c>
      <c r="AB83" s="4">
        <v>0</v>
      </c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>
        <v>82</v>
      </c>
      <c r="AP83" s="4">
        <v>100</v>
      </c>
      <c r="AQ83" s="4"/>
      <c r="AR83" s="4"/>
      <c r="AS83" s="4">
        <v>33.400001525878906</v>
      </c>
    </row>
    <row r="84">
      <c r="A84" t="s">
        <v>505</v>
      </c>
      <c r="B84" t="s">
        <v>506</v>
      </c>
      <c r="C84" s="4">
        <v>2000</v>
      </c>
      <c r="D84" s="4">
        <v>9487.615234375</v>
      </c>
      <c r="E84" s="4">
        <v>52.769004821777344</v>
      </c>
      <c r="F84" s="4">
        <v>94.741077152161225</v>
      </c>
      <c r="G84" s="4">
        <v>4.7843892278304239</v>
      </c>
      <c r="H84" s="4">
        <v>0.45258248640657373</v>
      </c>
      <c r="I84" s="4">
        <v>0.021951133601774701</v>
      </c>
      <c r="J84" s="4"/>
      <c r="K84" s="4">
        <v>96.56506634868272</v>
      </c>
      <c r="L84" s="4">
        <v>2.7391410541959398</v>
      </c>
      <c r="M84" s="4">
        <v>0.64931647921112035</v>
      </c>
      <c r="N84" s="4">
        <v>0.046476117910219598</v>
      </c>
      <c r="O84" s="4"/>
      <c r="P84" s="4">
        <v>93.1085121711818</v>
      </c>
      <c r="Q84" s="4">
        <v>6.6149924748537927</v>
      </c>
      <c r="R84" s="4">
        <v>0.27649535396440678</v>
      </c>
      <c r="S84" s="4">
        <v>0</v>
      </c>
      <c r="T84" s="4"/>
      <c r="U84" t="s">
        <v>505</v>
      </c>
      <c r="V84" s="4">
        <v>2000</v>
      </c>
      <c r="W84" s="4">
        <v>74.493732414069825</v>
      </c>
      <c r="X84" s="4">
        <v>91.335679763157898</v>
      </c>
      <c r="Y84" s="4"/>
      <c r="Z84" s="4">
        <v>74.493732414069825</v>
      </c>
      <c r="AA84" s="4">
        <v>80.495070184844664</v>
      </c>
      <c r="AB84" s="4">
        <v>19.030396195146999</v>
      </c>
      <c r="AC84" s="4">
        <v>66.583471063630142</v>
      </c>
      <c r="AD84" s="4">
        <v>91.583305277304873</v>
      </c>
      <c r="AE84" s="4"/>
      <c r="AF84" s="4">
        <v>66.583471063630142</v>
      </c>
      <c r="AG84" s="4">
        <v>61.044962500000111</v>
      </c>
      <c r="AH84" s="4">
        <v>38.25924490287855</v>
      </c>
      <c r="AI84" s="4">
        <v>81.573826800457113</v>
      </c>
      <c r="AJ84" s="4">
        <v>91.114042078261306</v>
      </c>
      <c r="AK84" s="4"/>
      <c r="AL84" s="4">
        <v>81.573826800457113</v>
      </c>
      <c r="AM84" s="4">
        <v>97.903925863986217</v>
      </c>
      <c r="AN84" s="4">
        <v>1.8195787820493761</v>
      </c>
      <c r="AO84" s="4">
        <v>83</v>
      </c>
      <c r="AP84" s="4">
        <v>99.525466379991656</v>
      </c>
      <c r="AQ84" s="4">
        <v>99.30420740287866</v>
      </c>
      <c r="AR84" s="4">
        <v>99.723504646035593</v>
      </c>
      <c r="AS84" s="4">
        <v>9487.615234375</v>
      </c>
    </row>
    <row r="85">
      <c r="A85" t="s">
        <v>505</v>
      </c>
      <c r="B85" t="s">
        <v>506</v>
      </c>
      <c r="C85" s="4">
        <v>2017</v>
      </c>
      <c r="D85" s="4">
        <v>8790.57421875</v>
      </c>
      <c r="E85" s="4">
        <v>55.942001342773438</v>
      </c>
      <c r="F85" s="4">
        <v>85.522116287449052</v>
      </c>
      <c r="G85" s="4">
        <v>13.69735885152552</v>
      </c>
      <c r="H85" s="4">
        <v>0.76387496281784995</v>
      </c>
      <c r="I85" s="4">
        <v>0.016649898207573101</v>
      </c>
      <c r="J85" s="4">
        <v>-0.54229182004928589</v>
      </c>
      <c r="K85" s="4">
        <v>88.376991485836825</v>
      </c>
      <c r="L85" s="4">
        <v>10.598640602827761</v>
      </c>
      <c r="M85" s="4">
        <v>0.98657704864879969</v>
      </c>
      <c r="N85" s="4">
        <v>0.037790862686617903</v>
      </c>
      <c r="O85" s="4">
        <v>-0.48165145516395569</v>
      </c>
      <c r="P85" s="4">
        <v>83.273714541369912</v>
      </c>
      <c r="Q85" s="4">
        <v>16.137803016970619</v>
      </c>
      <c r="R85" s="4">
        <v>0.58848244165946539</v>
      </c>
      <c r="S85" s="4">
        <v>0</v>
      </c>
      <c r="T85" s="4">
        <v>-0.57851749658584595</v>
      </c>
      <c r="U85" t="s">
        <v>505</v>
      </c>
      <c r="V85" s="4">
        <v>2017</v>
      </c>
      <c r="W85" s="4">
        <v>74.729544804734985</v>
      </c>
      <c r="X85" s="4">
        <v>83.733315700766681</v>
      </c>
      <c r="Y85" s="4"/>
      <c r="Z85" s="4">
        <v>74.729544804734985</v>
      </c>
      <c r="AA85" s="4">
        <v>96.012343661767133</v>
      </c>
      <c r="AB85" s="4">
        <v>3.2071314772074491</v>
      </c>
      <c r="AC85" s="4">
        <v>66.363161315449602</v>
      </c>
      <c r="AD85" s="4">
        <v>86.08405600911604</v>
      </c>
      <c r="AE85" s="4"/>
      <c r="AF85" s="4">
        <v>66.363161315449602</v>
      </c>
      <c r="AG85" s="4">
        <v>94.732457500000237</v>
      </c>
      <c r="AH85" s="4">
        <v>4.2431745886643446</v>
      </c>
      <c r="AI85" s="4">
        <v>81.318621362722553</v>
      </c>
      <c r="AJ85" s="4">
        <v>81.881953295553274</v>
      </c>
      <c r="AK85" s="4"/>
      <c r="AL85" s="4">
        <v>81.318621362722553</v>
      </c>
      <c r="AM85" s="4">
        <v>97.020338085665003</v>
      </c>
      <c r="AN85" s="4">
        <v>2.3911794726755322</v>
      </c>
      <c r="AO85" s="4">
        <v>84</v>
      </c>
      <c r="AP85" s="4">
        <v>99.219475138974573</v>
      </c>
      <c r="AQ85" s="4">
        <v>98.975632088664582</v>
      </c>
      <c r="AR85" s="4">
        <v>99.411517558340535</v>
      </c>
      <c r="AS85" s="4">
        <v>8790.57421875</v>
      </c>
    </row>
    <row r="86">
      <c r="A86" t="s">
        <v>660</v>
      </c>
      <c r="B86" t="s">
        <v>698</v>
      </c>
      <c r="C86" s="4">
        <v>2000</v>
      </c>
      <c r="D86" s="4">
        <v>5399.2109375</v>
      </c>
      <c r="E86" s="4">
        <v>56.233001708984375</v>
      </c>
      <c r="F86" s="4">
        <v>97.980893054938576</v>
      </c>
      <c r="G86" s="4">
        <v>2.0191069450614139</v>
      </c>
      <c r="H86" s="4">
        <v>0</v>
      </c>
      <c r="I86" s="4">
        <v>0</v>
      </c>
      <c r="J86" s="4"/>
      <c r="K86" s="4">
        <v>96.799999999999997</v>
      </c>
      <c r="L86" s="4">
        <v>3.2000000000000028</v>
      </c>
      <c r="M86" s="4">
        <v>0</v>
      </c>
      <c r="N86" s="4">
        <v>0</v>
      </c>
      <c r="O86" s="4"/>
      <c r="P86" s="4">
        <v>98.900000000000006</v>
      </c>
      <c r="Q86" s="4">
        <v>1.0999999999999941</v>
      </c>
      <c r="R86" s="4">
        <v>0</v>
      </c>
      <c r="S86" s="4">
        <v>0</v>
      </c>
      <c r="T86" s="4"/>
      <c r="U86" t="s">
        <v>660</v>
      </c>
      <c r="V86" s="4">
        <v>2000</v>
      </c>
      <c r="W86" s="4">
        <v>92.179646265957444</v>
      </c>
      <c r="X86" s="4">
        <v>92.179646265957444</v>
      </c>
      <c r="Y86" s="4"/>
      <c r="Z86" s="4">
        <v>97.83460893854749</v>
      </c>
      <c r="AA86" s="4">
        <v>94.97174118299445</v>
      </c>
      <c r="AB86" s="4">
        <v>5.0282588170055531</v>
      </c>
      <c r="AC86" s="4"/>
      <c r="AD86" s="4">
        <v>90.846498156924781</v>
      </c>
      <c r="AE86" s="4"/>
      <c r="AF86" s="4"/>
      <c r="AG86" s="4">
        <v>91.446329647182665</v>
      </c>
      <c r="AH86" s="4">
        <v>8.5536703528173348</v>
      </c>
      <c r="AI86" s="4"/>
      <c r="AJ86" s="4">
        <v>93.217255624978634</v>
      </c>
      <c r="AK86" s="4"/>
      <c r="AL86" s="4"/>
      <c r="AM86" s="4">
        <v>97.715622361068412</v>
      </c>
      <c r="AN86" s="4">
        <v>2.2843776389315882</v>
      </c>
      <c r="AO86" s="4">
        <v>85</v>
      </c>
      <c r="AP86" s="4">
        <v>100</v>
      </c>
      <c r="AQ86" s="4">
        <v>100</v>
      </c>
      <c r="AR86" s="4">
        <v>100</v>
      </c>
      <c r="AS86" s="4">
        <v>5399.2109375</v>
      </c>
    </row>
    <row r="87">
      <c r="A87" t="s">
        <v>660</v>
      </c>
      <c r="B87" t="s">
        <v>698</v>
      </c>
      <c r="C87" s="4">
        <v>2017</v>
      </c>
      <c r="D87" s="4">
        <v>5447.662109375</v>
      </c>
      <c r="E87" s="4">
        <v>53.750999450683594</v>
      </c>
      <c r="F87" s="4">
        <v>99.78773411023883</v>
      </c>
      <c r="G87" s="4">
        <v>0.21226588976117139</v>
      </c>
      <c r="H87" s="4">
        <v>0</v>
      </c>
      <c r="I87" s="4">
        <v>0</v>
      </c>
      <c r="J87" s="4">
        <v>0.10628476738929749</v>
      </c>
      <c r="K87" s="4">
        <v>100</v>
      </c>
      <c r="L87" s="4">
        <v>0</v>
      </c>
      <c r="M87" s="4">
        <v>0</v>
      </c>
      <c r="N87" s="4">
        <v>0</v>
      </c>
      <c r="O87" s="4">
        <v>0.18823529779911041</v>
      </c>
      <c r="P87" s="4">
        <v>99.605094062617354</v>
      </c>
      <c r="Q87" s="4">
        <v>0.39490593738264579</v>
      </c>
      <c r="R87" s="4">
        <v>0</v>
      </c>
      <c r="S87" s="4">
        <v>0</v>
      </c>
      <c r="T87" s="4">
        <v>0.041476123034954071</v>
      </c>
      <c r="U87" t="s">
        <v>660</v>
      </c>
      <c r="V87" s="4">
        <v>2017</v>
      </c>
      <c r="W87" s="4">
        <v>99.78773411023883</v>
      </c>
      <c r="X87" s="4">
        <v>99.78773411023883</v>
      </c>
      <c r="Y87" s="4"/>
      <c r="Z87" s="4">
        <v>99.841145251396654</v>
      </c>
      <c r="AA87" s="4">
        <v>98.472975490475577</v>
      </c>
      <c r="AB87" s="4">
        <v>1.527024509524419</v>
      </c>
      <c r="AC87" s="4"/>
      <c r="AD87" s="4">
        <v>100</v>
      </c>
      <c r="AE87" s="4"/>
      <c r="AF87" s="4"/>
      <c r="AG87" s="4">
        <v>100</v>
      </c>
      <c r="AH87" s="4">
        <v>0</v>
      </c>
      <c r="AI87" s="4"/>
      <c r="AJ87" s="4">
        <v>99.605094062617354</v>
      </c>
      <c r="AK87" s="4"/>
      <c r="AL87" s="4"/>
      <c r="AM87" s="4">
        <v>97.159077014123611</v>
      </c>
      <c r="AN87" s="4">
        <v>2.8409229858763889</v>
      </c>
      <c r="AO87" s="4">
        <v>86</v>
      </c>
      <c r="AP87" s="4">
        <v>100</v>
      </c>
      <c r="AQ87" s="4">
        <v>100</v>
      </c>
      <c r="AR87" s="4">
        <v>100</v>
      </c>
      <c r="AS87" s="4">
        <v>5447.662109375</v>
      </c>
    </row>
    <row r="88">
      <c r="A88" t="s">
        <v>650</v>
      </c>
      <c r="B88" t="s">
        <v>688</v>
      </c>
      <c r="C88" s="4">
        <v>2000</v>
      </c>
      <c r="D88" s="4">
        <v>1988.4990234375</v>
      </c>
      <c r="E88" s="4">
        <v>50.754001617431641</v>
      </c>
      <c r="F88" s="4">
        <v>99.615837691989611</v>
      </c>
      <c r="G88" s="4">
        <v>0</v>
      </c>
      <c r="H88" s="4">
        <v>0.38416230801038859</v>
      </c>
      <c r="I88" s="4">
        <v>0</v>
      </c>
      <c r="J88" s="4"/>
      <c r="K88" s="4">
        <v>99.400481927710842</v>
      </c>
      <c r="L88" s="4">
        <v>0</v>
      </c>
      <c r="M88" s="4">
        <v>0.59951807228915754</v>
      </c>
      <c r="N88" s="4">
        <v>0</v>
      </c>
      <c r="O88" s="4"/>
      <c r="P88" s="4">
        <v>99.824794816414681</v>
      </c>
      <c r="Q88" s="4">
        <v>0</v>
      </c>
      <c r="R88" s="4">
        <v>0.17520518358531939</v>
      </c>
      <c r="S88" s="4">
        <v>0</v>
      </c>
      <c r="T88" s="4"/>
      <c r="U88" t="s">
        <v>650</v>
      </c>
      <c r="V88" s="4">
        <v>2000</v>
      </c>
      <c r="W88" s="4">
        <v>79.791923751873881</v>
      </c>
      <c r="X88" s="4">
        <v>99.615837691989611</v>
      </c>
      <c r="Y88" s="4"/>
      <c r="Z88" s="4">
        <v>79.791923751873881</v>
      </c>
      <c r="AA88" s="4">
        <v>99.615837691989611</v>
      </c>
      <c r="AB88" s="4">
        <v>0</v>
      </c>
      <c r="AC88" s="4"/>
      <c r="AD88" s="4">
        <v>99.400481927710842</v>
      </c>
      <c r="AE88" s="4"/>
      <c r="AF88" s="4"/>
      <c r="AG88" s="4">
        <v>99.400481927710842</v>
      </c>
      <c r="AH88" s="4">
        <v>0</v>
      </c>
      <c r="AI88" s="4"/>
      <c r="AJ88" s="4">
        <v>99.824794816414681</v>
      </c>
      <c r="AK88" s="4"/>
      <c r="AL88" s="4"/>
      <c r="AM88" s="4">
        <v>99.824794816414681</v>
      </c>
      <c r="AN88" s="4">
        <v>0</v>
      </c>
      <c r="AO88" s="4">
        <v>87</v>
      </c>
      <c r="AP88" s="4">
        <v>99.615837691989611</v>
      </c>
      <c r="AQ88" s="4">
        <v>99.400481927710842</v>
      </c>
      <c r="AR88" s="4">
        <v>99.824794816414681</v>
      </c>
      <c r="AS88" s="4">
        <v>1988.4990234375</v>
      </c>
    </row>
    <row r="89">
      <c r="A89" t="s">
        <v>650</v>
      </c>
      <c r="B89" t="s">
        <v>688</v>
      </c>
      <c r="C89" s="4">
        <v>2017</v>
      </c>
      <c r="D89" s="4">
        <v>2079.97607421875</v>
      </c>
      <c r="E89" s="4">
        <v>54.272998809814453</v>
      </c>
      <c r="F89" s="4">
        <v>99.535025505367869</v>
      </c>
      <c r="G89" s="4">
        <v>0</v>
      </c>
      <c r="H89" s="4">
        <v>0.46497449463213059</v>
      </c>
      <c r="I89" s="4">
        <v>0</v>
      </c>
      <c r="J89" s="4">
        <v>-0.0047536580823361874</v>
      </c>
      <c r="K89" s="4">
        <v>99.397108433734942</v>
      </c>
      <c r="L89" s="4">
        <v>0</v>
      </c>
      <c r="M89" s="4">
        <v>0.60289156626505758</v>
      </c>
      <c r="N89" s="4">
        <v>0</v>
      </c>
      <c r="O89" s="4">
        <v>-0.00019844081543851644</v>
      </c>
      <c r="P89" s="4">
        <v>99.651231101511883</v>
      </c>
      <c r="Q89" s="4">
        <v>0</v>
      </c>
      <c r="R89" s="4">
        <v>0.34876889848811737</v>
      </c>
      <c r="S89" s="4">
        <v>0</v>
      </c>
      <c r="T89" s="4">
        <v>-0.010209630243480206</v>
      </c>
      <c r="U89" t="s">
        <v>650</v>
      </c>
      <c r="V89" s="4">
        <v>2017</v>
      </c>
      <c r="W89" s="4">
        <v>98.052972538967154</v>
      </c>
      <c r="X89" s="4">
        <v>98.052972538967154</v>
      </c>
      <c r="Y89" s="4"/>
      <c r="Z89" s="4">
        <v>99.140595345206478</v>
      </c>
      <c r="AA89" s="4">
        <v>98.993472346430366</v>
      </c>
      <c r="AB89" s="4">
        <v>0.54155315893750999</v>
      </c>
      <c r="AC89" s="4"/>
      <c r="AD89" s="4">
        <v>97.770610295728375</v>
      </c>
      <c r="AE89" s="4"/>
      <c r="AF89" s="4"/>
      <c r="AG89" s="4">
        <v>98.674216867469866</v>
      </c>
      <c r="AH89" s="4">
        <v>0.72289156626507634</v>
      </c>
      <c r="AI89" s="4"/>
      <c r="AJ89" s="4">
        <v>98.290878434253997</v>
      </c>
      <c r="AK89" s="4"/>
      <c r="AL89" s="4"/>
      <c r="AM89" s="4">
        <v>99.262462203023745</v>
      </c>
      <c r="AN89" s="4">
        <v>0.38876889848813789</v>
      </c>
      <c r="AO89" s="4">
        <v>88</v>
      </c>
      <c r="AP89" s="4">
        <v>99.535025505367869</v>
      </c>
      <c r="AQ89" s="4">
        <v>99.397108433734942</v>
      </c>
      <c r="AR89" s="4">
        <v>99.651231101511883</v>
      </c>
      <c r="AS89" s="4">
        <v>2079.97607421875</v>
      </c>
    </row>
    <row r="90">
      <c r="A90" t="s">
        <v>652</v>
      </c>
      <c r="B90" t="s">
        <v>690</v>
      </c>
      <c r="C90" s="4">
        <v>2000</v>
      </c>
      <c r="D90" s="4">
        <v>40903.7109375</v>
      </c>
      <c r="E90" s="4">
        <v>76.262001037597656</v>
      </c>
      <c r="F90" s="4">
        <v>100</v>
      </c>
      <c r="G90" s="4">
        <v>0</v>
      </c>
      <c r="H90" s="4">
        <v>0</v>
      </c>
      <c r="I90" s="4">
        <v>0</v>
      </c>
      <c r="J90" s="4"/>
      <c r="K90" s="4">
        <v>100</v>
      </c>
      <c r="L90" s="4">
        <v>0</v>
      </c>
      <c r="M90" s="4">
        <v>0</v>
      </c>
      <c r="N90" s="4">
        <v>0</v>
      </c>
      <c r="O90" s="4"/>
      <c r="P90" s="4">
        <v>100</v>
      </c>
      <c r="Q90" s="4">
        <v>0</v>
      </c>
      <c r="R90" s="4">
        <v>0</v>
      </c>
      <c r="S90" s="4">
        <v>0</v>
      </c>
      <c r="T90" s="4"/>
      <c r="U90" t="s">
        <v>652</v>
      </c>
      <c r="V90" s="4">
        <v>2000</v>
      </c>
      <c r="W90" s="4">
        <v>98.838575129533666</v>
      </c>
      <c r="X90" s="4">
        <v>99.616541498947157</v>
      </c>
      <c r="Y90" s="4"/>
      <c r="Z90" s="4">
        <v>98.838575129533666</v>
      </c>
      <c r="AA90" s="4">
        <v>99.308473466132753</v>
      </c>
      <c r="AB90" s="4">
        <v>0.69152653386725305</v>
      </c>
      <c r="AC90" s="4"/>
      <c r="AD90" s="4">
        <v>99.750000000000014</v>
      </c>
      <c r="AE90" s="4"/>
      <c r="AF90" s="4"/>
      <c r="AG90" s="4">
        <v>99.607671232876712</v>
      </c>
      <c r="AH90" s="4">
        <v>0.39232876712328851</v>
      </c>
      <c r="AI90" s="4"/>
      <c r="AJ90" s="4">
        <v>99.575000000000031</v>
      </c>
      <c r="AK90" s="4"/>
      <c r="AL90" s="4"/>
      <c r="AM90" s="4">
        <v>99.215342465753437</v>
      </c>
      <c r="AN90" s="4">
        <v>0.7846575342465627</v>
      </c>
      <c r="AO90" s="4">
        <v>89</v>
      </c>
      <c r="AP90" s="4">
        <v>100</v>
      </c>
      <c r="AQ90" s="4">
        <v>100</v>
      </c>
      <c r="AR90" s="4">
        <v>100</v>
      </c>
      <c r="AS90" s="4">
        <v>40903.7109375</v>
      </c>
    </row>
    <row r="91">
      <c r="A91" t="s">
        <v>652</v>
      </c>
      <c r="B91" t="s">
        <v>690</v>
      </c>
      <c r="C91" s="4">
        <v>2017</v>
      </c>
      <c r="D91" s="4">
        <v>46354.3203125</v>
      </c>
      <c r="E91" s="4">
        <v>80.080001831054688</v>
      </c>
      <c r="F91" s="4">
        <v>99.926278308357197</v>
      </c>
      <c r="G91" s="4">
        <v>0</v>
      </c>
      <c r="H91" s="4">
        <v>0.073721691642802498</v>
      </c>
      <c r="I91" s="4">
        <v>0</v>
      </c>
      <c r="J91" s="4">
        <v>-0.0043365699239075184</v>
      </c>
      <c r="K91" s="4">
        <v>100</v>
      </c>
      <c r="L91" s="4">
        <v>0</v>
      </c>
      <c r="M91" s="4">
        <v>0</v>
      </c>
      <c r="N91" s="4">
        <v>0</v>
      </c>
      <c r="O91" s="4">
        <v>0</v>
      </c>
      <c r="P91" s="4">
        <v>99.907945205479479</v>
      </c>
      <c r="Q91" s="4">
        <v>0</v>
      </c>
      <c r="R91" s="4">
        <v>0.092054794520521496</v>
      </c>
      <c r="S91" s="4">
        <v>0</v>
      </c>
      <c r="T91" s="4">
        <v>-0.0054149879142642021</v>
      </c>
      <c r="U91" t="s">
        <v>652</v>
      </c>
      <c r="V91" s="4">
        <v>2017</v>
      </c>
      <c r="W91" s="4">
        <v>98.441489197590727</v>
      </c>
      <c r="X91" s="4">
        <v>99.926278308357197</v>
      </c>
      <c r="Y91" s="4"/>
      <c r="Z91" s="4">
        <v>98.441489197590727</v>
      </c>
      <c r="AA91" s="4">
        <v>99.926278308357197</v>
      </c>
      <c r="AB91" s="4">
        <v>0</v>
      </c>
      <c r="AC91" s="4"/>
      <c r="AD91" s="4">
        <v>100</v>
      </c>
      <c r="AE91" s="4"/>
      <c r="AF91" s="4"/>
      <c r="AG91" s="4">
        <v>100</v>
      </c>
      <c r="AH91" s="4">
        <v>0</v>
      </c>
      <c r="AI91" s="4"/>
      <c r="AJ91" s="4">
        <v>99.907945205479479</v>
      </c>
      <c r="AK91" s="4"/>
      <c r="AL91" s="4"/>
      <c r="AM91" s="4">
        <v>99.907945205479479</v>
      </c>
      <c r="AN91" s="4">
        <v>0</v>
      </c>
      <c r="AO91" s="4">
        <v>90</v>
      </c>
      <c r="AP91" s="4">
        <v>99.926278308357197</v>
      </c>
      <c r="AQ91" s="4">
        <v>100</v>
      </c>
      <c r="AR91" s="4">
        <v>99.907945205479479</v>
      </c>
      <c r="AS91" s="4">
        <v>46354.3203125</v>
      </c>
    </row>
    <row r="92">
      <c r="A92" t="s">
        <v>662</v>
      </c>
      <c r="B92" t="s">
        <v>700</v>
      </c>
      <c r="C92" s="4">
        <v>2000</v>
      </c>
      <c r="D92" s="4">
        <v>8881.6396484375</v>
      </c>
      <c r="E92" s="4">
        <v>84.0260009765625</v>
      </c>
      <c r="F92" s="4">
        <v>100.00000137441189</v>
      </c>
      <c r="G92" s="4">
        <v>0</v>
      </c>
      <c r="H92" s="4">
        <v>0</v>
      </c>
      <c r="I92" s="4">
        <v>0</v>
      </c>
      <c r="J92" s="4"/>
      <c r="K92" s="4">
        <v>100</v>
      </c>
      <c r="L92" s="4">
        <v>0</v>
      </c>
      <c r="M92" s="4">
        <v>0</v>
      </c>
      <c r="N92" s="4">
        <v>0</v>
      </c>
      <c r="O92" s="4"/>
      <c r="P92" s="4">
        <v>100</v>
      </c>
      <c r="Q92" s="4">
        <v>0</v>
      </c>
      <c r="R92" s="4">
        <v>0</v>
      </c>
      <c r="S92" s="4">
        <v>0</v>
      </c>
      <c r="T92" s="4"/>
      <c r="U92" t="s">
        <v>662</v>
      </c>
      <c r="V92" s="4">
        <v>2000</v>
      </c>
      <c r="W92" s="4">
        <v>99.940001373587265</v>
      </c>
      <c r="X92" s="4">
        <v>100.00000137441189</v>
      </c>
      <c r="Y92" s="4"/>
      <c r="Z92" s="4">
        <v>99.940001373587265</v>
      </c>
      <c r="AA92" s="4">
        <v>100.00000137441189</v>
      </c>
      <c r="AB92" s="4">
        <v>0</v>
      </c>
      <c r="AC92" s="4"/>
      <c r="AD92" s="4">
        <v>100</v>
      </c>
      <c r="AE92" s="4"/>
      <c r="AF92" s="4"/>
      <c r="AG92" s="4">
        <v>100</v>
      </c>
      <c r="AH92" s="4">
        <v>0</v>
      </c>
      <c r="AI92" s="4"/>
      <c r="AJ92" s="4">
        <v>100</v>
      </c>
      <c r="AK92" s="4"/>
      <c r="AL92" s="4"/>
      <c r="AM92" s="4">
        <v>100</v>
      </c>
      <c r="AN92" s="4">
        <v>0</v>
      </c>
      <c r="AO92" s="4">
        <v>91</v>
      </c>
      <c r="AP92" s="4">
        <v>100.00000137441189</v>
      </c>
      <c r="AQ92" s="4">
        <v>100</v>
      </c>
      <c r="AR92" s="4">
        <v>100</v>
      </c>
      <c r="AS92" s="4">
        <v>8881.6396484375</v>
      </c>
    </row>
    <row r="93">
      <c r="A93" t="s">
        <v>662</v>
      </c>
      <c r="B93" t="s">
        <v>700</v>
      </c>
      <c r="C93" s="4">
        <v>2017</v>
      </c>
      <c r="D93" s="4">
        <v>9910.701171875</v>
      </c>
      <c r="E93" s="4">
        <v>87.146003723144531</v>
      </c>
      <c r="F93" s="4">
        <v>100.0000024634042</v>
      </c>
      <c r="G93" s="4">
        <v>0</v>
      </c>
      <c r="H93" s="4">
        <v>0</v>
      </c>
      <c r="I93" s="4">
        <v>0</v>
      </c>
      <c r="J93" s="4">
        <v>6.4058369275699079e-08</v>
      </c>
      <c r="K93" s="4">
        <v>100</v>
      </c>
      <c r="L93" s="4">
        <v>0</v>
      </c>
      <c r="M93" s="4">
        <v>0</v>
      </c>
      <c r="N93" s="4">
        <v>0</v>
      </c>
      <c r="O93" s="4">
        <v>0</v>
      </c>
      <c r="P93" s="4">
        <v>100</v>
      </c>
      <c r="Q93" s="4">
        <v>0</v>
      </c>
      <c r="R93" s="4">
        <v>0</v>
      </c>
      <c r="S93" s="4">
        <v>0</v>
      </c>
      <c r="T93" s="4">
        <v>0</v>
      </c>
      <c r="U93" t="s">
        <v>662</v>
      </c>
      <c r="V93" s="4">
        <v>2017</v>
      </c>
      <c r="W93" s="4">
        <v>99.940002461926099</v>
      </c>
      <c r="X93" s="4">
        <v>100.0000024634042</v>
      </c>
      <c r="Y93" s="4"/>
      <c r="Z93" s="4">
        <v>99.940002461926099</v>
      </c>
      <c r="AA93" s="4">
        <v>100.0000024634042</v>
      </c>
      <c r="AB93" s="4">
        <v>0</v>
      </c>
      <c r="AC93" s="4"/>
      <c r="AD93" s="4">
        <v>100</v>
      </c>
      <c r="AE93" s="4"/>
      <c r="AF93" s="4"/>
      <c r="AG93" s="4">
        <v>100</v>
      </c>
      <c r="AH93" s="4">
        <v>0</v>
      </c>
      <c r="AI93" s="4"/>
      <c r="AJ93" s="4">
        <v>100</v>
      </c>
      <c r="AK93" s="4"/>
      <c r="AL93" s="4"/>
      <c r="AM93" s="4">
        <v>100</v>
      </c>
      <c r="AN93" s="4">
        <v>0</v>
      </c>
      <c r="AO93" s="4">
        <v>92</v>
      </c>
      <c r="AP93" s="4">
        <v>100.0000024634042</v>
      </c>
      <c r="AQ93" s="4">
        <v>100</v>
      </c>
      <c r="AR93" s="4">
        <v>100</v>
      </c>
      <c r="AS93" s="4">
        <v>9910.701171875</v>
      </c>
    </row>
    <row r="94">
      <c r="A94" t="s">
        <v>644</v>
      </c>
      <c r="B94" t="s">
        <v>682</v>
      </c>
      <c r="C94" s="4">
        <v>2000</v>
      </c>
      <c r="D94" s="4">
        <v>7167.25</v>
      </c>
      <c r="E94" s="4">
        <v>73.383003234863281</v>
      </c>
      <c r="F94" s="4">
        <v>100.0000017031681</v>
      </c>
      <c r="G94" s="4">
        <v>0</v>
      </c>
      <c r="H94" s="4">
        <v>0</v>
      </c>
      <c r="I94" s="4">
        <v>0</v>
      </c>
      <c r="J94" s="4"/>
      <c r="K94" s="4">
        <v>100</v>
      </c>
      <c r="L94" s="4">
        <v>0</v>
      </c>
      <c r="M94" s="4">
        <v>0</v>
      </c>
      <c r="N94" s="4">
        <v>0</v>
      </c>
      <c r="O94" s="4"/>
      <c r="P94" s="4">
        <v>100</v>
      </c>
      <c r="Q94" s="4">
        <v>0</v>
      </c>
      <c r="R94" s="4">
        <v>0</v>
      </c>
      <c r="S94" s="4">
        <v>0</v>
      </c>
      <c r="T94" s="4"/>
      <c r="U94" t="s">
        <v>644</v>
      </c>
      <c r="V94" s="4">
        <v>2000</v>
      </c>
      <c r="W94" s="4">
        <v>92.824325905278613</v>
      </c>
      <c r="X94" s="4">
        <v>100.0000017031681</v>
      </c>
      <c r="Y94" s="4"/>
      <c r="Z94" s="4">
        <v>92.824325905278613</v>
      </c>
      <c r="AA94" s="4">
        <v>100.0000017031681</v>
      </c>
      <c r="AB94" s="4">
        <v>0</v>
      </c>
      <c r="AC94" s="4"/>
      <c r="AD94" s="4">
        <v>100</v>
      </c>
      <c r="AE94" s="4"/>
      <c r="AF94" s="4"/>
      <c r="AG94" s="4">
        <v>100</v>
      </c>
      <c r="AH94" s="4">
        <v>0</v>
      </c>
      <c r="AI94" s="4"/>
      <c r="AJ94" s="4">
        <v>100</v>
      </c>
      <c r="AK94" s="4"/>
      <c r="AL94" s="4"/>
      <c r="AM94" s="4">
        <v>100</v>
      </c>
      <c r="AN94" s="4">
        <v>0</v>
      </c>
      <c r="AO94" s="4">
        <v>93</v>
      </c>
      <c r="AP94" s="4">
        <v>100.0000017031681</v>
      </c>
      <c r="AQ94" s="4">
        <v>100</v>
      </c>
      <c r="AR94" s="4">
        <v>100</v>
      </c>
      <c r="AS94" s="4">
        <v>7167.25</v>
      </c>
    </row>
    <row r="95">
      <c r="A95" t="s">
        <v>644</v>
      </c>
      <c r="B95" t="s">
        <v>682</v>
      </c>
      <c r="C95" s="4">
        <v>2017</v>
      </c>
      <c r="D95" s="4">
        <v>8476.0048828125</v>
      </c>
      <c r="E95" s="4">
        <v>73.761001586914063</v>
      </c>
      <c r="F95" s="4">
        <v>100.0000028803738</v>
      </c>
      <c r="G95" s="4">
        <v>0</v>
      </c>
      <c r="H95" s="4">
        <v>0</v>
      </c>
      <c r="I95" s="4">
        <v>0</v>
      </c>
      <c r="J95" s="4">
        <v>6.9247391820681514e-08</v>
      </c>
      <c r="K95" s="4">
        <v>100</v>
      </c>
      <c r="L95" s="4">
        <v>0</v>
      </c>
      <c r="M95" s="4">
        <v>0</v>
      </c>
      <c r="N95" s="4">
        <v>0</v>
      </c>
      <c r="O95" s="4">
        <v>0</v>
      </c>
      <c r="P95" s="4">
        <v>100</v>
      </c>
      <c r="Q95" s="4">
        <v>0</v>
      </c>
      <c r="R95" s="4">
        <v>0</v>
      </c>
      <c r="S95" s="4">
        <v>0</v>
      </c>
      <c r="T95" s="4">
        <v>0</v>
      </c>
      <c r="U95" t="s">
        <v>644</v>
      </c>
      <c r="V95" s="4">
        <v>2017</v>
      </c>
      <c r="W95" s="4">
        <v>95.455408154877929</v>
      </c>
      <c r="X95" s="4">
        <v>100.0000028803738</v>
      </c>
      <c r="Y95" s="4"/>
      <c r="Z95" s="4">
        <v>95.455408154877929</v>
      </c>
      <c r="AA95" s="4">
        <v>100.0000028803738</v>
      </c>
      <c r="AB95" s="4">
        <v>0</v>
      </c>
      <c r="AC95" s="4"/>
      <c r="AD95" s="4">
        <v>100</v>
      </c>
      <c r="AE95" s="4"/>
      <c r="AF95" s="4"/>
      <c r="AG95" s="4">
        <v>100</v>
      </c>
      <c r="AH95" s="4">
        <v>0</v>
      </c>
      <c r="AI95" s="4"/>
      <c r="AJ95" s="4">
        <v>100</v>
      </c>
      <c r="AK95" s="4"/>
      <c r="AL95" s="4"/>
      <c r="AM95" s="4">
        <v>100</v>
      </c>
      <c r="AN95" s="4">
        <v>0</v>
      </c>
      <c r="AO95" s="4">
        <v>94</v>
      </c>
      <c r="AP95" s="4">
        <v>100.0000028803738</v>
      </c>
      <c r="AQ95" s="4">
        <v>100</v>
      </c>
      <c r="AR95" s="4">
        <v>100</v>
      </c>
      <c r="AS95" s="4">
        <v>8476.0048828125</v>
      </c>
    </row>
    <row r="96">
      <c r="A96" t="s">
        <v>511</v>
      </c>
      <c r="B96" t="s">
        <v>512</v>
      </c>
      <c r="C96" s="4">
        <v>2000</v>
      </c>
      <c r="D96" s="4">
        <v>6216.205078125</v>
      </c>
      <c r="E96" s="4">
        <v>26.500999450683594</v>
      </c>
      <c r="F96" s="4">
        <v>55.906007480318017</v>
      </c>
      <c r="G96" s="4">
        <v>4.0184390216913686</v>
      </c>
      <c r="H96" s="4">
        <v>6.2477815716847873</v>
      </c>
      <c r="I96" s="4">
        <v>33.827771926305843</v>
      </c>
      <c r="J96" s="4"/>
      <c r="K96" s="4">
        <v>43.469831213118127</v>
      </c>
      <c r="L96" s="4">
        <v>4.3392792840245562</v>
      </c>
      <c r="M96" s="4">
        <v>8.0301408246846222</v>
      </c>
      <c r="N96" s="4">
        <v>44.160748678172688</v>
      </c>
      <c r="O96" s="4"/>
      <c r="P96" s="4">
        <v>90.397029200291314</v>
      </c>
      <c r="Q96" s="4">
        <v>3.128606952813215</v>
      </c>
      <c r="R96" s="4">
        <v>1.3045103935371569</v>
      </c>
      <c r="S96" s="4">
        <v>5.1698534533583143</v>
      </c>
      <c r="T96" s="4"/>
      <c r="U96" t="s">
        <v>511</v>
      </c>
      <c r="V96" s="4">
        <v>2000</v>
      </c>
      <c r="W96" s="4">
        <v>35.246680789350172</v>
      </c>
      <c r="X96" s="4">
        <v>35.246680789350172</v>
      </c>
      <c r="Y96" s="4">
        <v>39.110167178923753</v>
      </c>
      <c r="Z96" s="4">
        <v>39.0940218660404</v>
      </c>
      <c r="AA96" s="4">
        <v>47.746216037480423</v>
      </c>
      <c r="AB96" s="4">
        <v>12.17823046452896</v>
      </c>
      <c r="AC96" s="4"/>
      <c r="AD96" s="4">
        <v>19.49413590581187</v>
      </c>
      <c r="AE96" s="4">
        <v>32.751432260168038</v>
      </c>
      <c r="AF96" s="4"/>
      <c r="AG96" s="4">
        <v>32.864577138241202</v>
      </c>
      <c r="AH96" s="4">
        <v>14.944533358901481</v>
      </c>
      <c r="AI96" s="4"/>
      <c r="AJ96" s="4">
        <v>78.935460688359072</v>
      </c>
      <c r="AK96" s="4">
        <v>56.745753832098217</v>
      </c>
      <c r="AL96" s="4"/>
      <c r="AM96" s="4">
        <v>89.019588131460068</v>
      </c>
      <c r="AN96" s="4">
        <v>4.5060480216444603</v>
      </c>
      <c r="AO96" s="4">
        <v>95</v>
      </c>
      <c r="AP96" s="4">
        <v>59.924446502009381</v>
      </c>
      <c r="AQ96" s="4">
        <v>47.809110497142683</v>
      </c>
      <c r="AR96" s="4">
        <v>93.525636153104529</v>
      </c>
      <c r="AS96" s="4">
        <v>6216.205078125</v>
      </c>
    </row>
    <row r="97">
      <c r="A97" t="s">
        <v>511</v>
      </c>
      <c r="B97" t="s">
        <v>512</v>
      </c>
      <c r="C97" s="4">
        <v>2017</v>
      </c>
      <c r="D97" s="4">
        <v>8921.3427734375</v>
      </c>
      <c r="E97" s="4">
        <v>26.982000350952148</v>
      </c>
      <c r="F97" s="4">
        <v>81.196274801560307</v>
      </c>
      <c r="G97" s="4">
        <v>2.323528575295668</v>
      </c>
      <c r="H97" s="4">
        <v>2.3063133875525401</v>
      </c>
      <c r="I97" s="4">
        <v>14.173883235591481</v>
      </c>
      <c r="J97" s="4">
        <v>1.4876627922058105</v>
      </c>
      <c r="K97" s="4">
        <v>75.638378355458855</v>
      </c>
      <c r="L97" s="4">
        <v>3.0011052088952681</v>
      </c>
      <c r="M97" s="4">
        <v>2.8277136510541818</v>
      </c>
      <c r="N97" s="4">
        <v>18.532802784591691</v>
      </c>
      <c r="O97" s="4">
        <v>1.8922674655914307</v>
      </c>
      <c r="P97" s="4">
        <v>96.236912097114967</v>
      </c>
      <c r="Q97" s="4">
        <v>0.48988800916690423</v>
      </c>
      <c r="R97" s="4">
        <v>0.89531332211669223</v>
      </c>
      <c r="S97" s="4">
        <v>2.377886571601437</v>
      </c>
      <c r="T97" s="4">
        <v>0.34352251887321472</v>
      </c>
      <c r="U97" t="s">
        <v>511</v>
      </c>
      <c r="V97" s="4">
        <v>2017</v>
      </c>
      <c r="W97" s="4">
        <v>47.867048367880599</v>
      </c>
      <c r="X97" s="4">
        <v>60.321669313861427</v>
      </c>
      <c r="Y97" s="4">
        <v>47.867048367880599</v>
      </c>
      <c r="Z97" s="4">
        <v>72.793094362264256</v>
      </c>
      <c r="AA97" s="4">
        <v>64.306739752861645</v>
      </c>
      <c r="AB97" s="4">
        <v>19.21306362399433</v>
      </c>
      <c r="AC97" s="4"/>
      <c r="AD97" s="4">
        <v>49.306918971141371</v>
      </c>
      <c r="AE97" s="4">
        <v>42.525936438682997</v>
      </c>
      <c r="AF97" s="4"/>
      <c r="AG97" s="4">
        <v>54.512632548988222</v>
      </c>
      <c r="AH97" s="4">
        <v>24.126851015365901</v>
      </c>
      <c r="AI97" s="4"/>
      <c r="AJ97" s="4">
        <v>90.129505140335993</v>
      </c>
      <c r="AK97" s="4">
        <v>62.321028945077323</v>
      </c>
      <c r="AL97" s="4"/>
      <c r="AM97" s="4">
        <v>90.811302318176871</v>
      </c>
      <c r="AN97" s="4">
        <v>5.9154977881050002</v>
      </c>
      <c r="AO97" s="4">
        <v>96</v>
      </c>
      <c r="AP97" s="4">
        <v>83.51980337685599</v>
      </c>
      <c r="AQ97" s="4">
        <v>78.639483564354123</v>
      </c>
      <c r="AR97" s="4">
        <v>96.726800106281871</v>
      </c>
      <c r="AS97" s="4">
        <v>8921.3427734375</v>
      </c>
    </row>
    <row r="98">
      <c r="A98" t="s">
        <v>520</v>
      </c>
      <c r="B98" t="s">
        <v>521</v>
      </c>
      <c r="C98" s="4">
        <v>2000</v>
      </c>
      <c r="D98" s="4">
        <v>63240.12109375</v>
      </c>
      <c r="E98" s="4">
        <v>64.740997314453125</v>
      </c>
      <c r="F98" s="4">
        <v>95.49076414216691</v>
      </c>
      <c r="G98" s="4">
        <v>0</v>
      </c>
      <c r="H98" s="4">
        <v>4.4087178526431794</v>
      </c>
      <c r="I98" s="4">
        <v>0.1005180051899172</v>
      </c>
      <c r="J98" s="4"/>
      <c r="K98" s="4">
        <v>89.30462555066083</v>
      </c>
      <c r="L98" s="4">
        <v>0</v>
      </c>
      <c r="M98" s="4">
        <v>10.465374449339169</v>
      </c>
      <c r="N98" s="4">
        <v>0.2300000000000004</v>
      </c>
      <c r="O98" s="4"/>
      <c r="P98" s="4">
        <v>98.859836065573774</v>
      </c>
      <c r="Q98" s="4">
        <v>0</v>
      </c>
      <c r="R98" s="4">
        <v>1.1101639344262251</v>
      </c>
      <c r="S98" s="4">
        <v>0.030000000000001099</v>
      </c>
      <c r="T98" s="4"/>
      <c r="U98" t="s">
        <v>520</v>
      </c>
      <c r="V98" s="4">
        <v>2000</v>
      </c>
      <c r="W98" s="4"/>
      <c r="X98" s="4">
        <v>93.651621398523758</v>
      </c>
      <c r="Y98" s="4"/>
      <c r="Z98" s="4"/>
      <c r="AA98" s="4">
        <v>91.404470893213158</v>
      </c>
      <c r="AB98" s="4">
        <v>4.0862932489537496</v>
      </c>
      <c r="AC98" s="4"/>
      <c r="AD98" s="4">
        <v>86.07636297384235</v>
      </c>
      <c r="AE98" s="4"/>
      <c r="AF98" s="4"/>
      <c r="AG98" s="4">
        <v>79.594563843236301</v>
      </c>
      <c r="AH98" s="4">
        <v>9.7100617074245292</v>
      </c>
      <c r="AI98" s="4"/>
      <c r="AJ98" s="4">
        <v>97.777230628518708</v>
      </c>
      <c r="AK98" s="4"/>
      <c r="AL98" s="4"/>
      <c r="AM98" s="4">
        <v>97.836338797814207</v>
      </c>
      <c r="AN98" s="4">
        <v>1.023497267759566</v>
      </c>
      <c r="AO98" s="4">
        <v>97</v>
      </c>
      <c r="AP98" s="4">
        <v>95.49076414216691</v>
      </c>
      <c r="AQ98" s="4">
        <v>89.30462555066083</v>
      </c>
      <c r="AR98" s="4">
        <v>98.859836065573774</v>
      </c>
      <c r="AS98" s="4">
        <v>63240.12109375</v>
      </c>
    </row>
    <row r="99">
      <c r="A99" t="s">
        <v>520</v>
      </c>
      <c r="B99" t="s">
        <v>521</v>
      </c>
      <c r="C99" s="4">
        <v>2017</v>
      </c>
      <c r="D99" s="4">
        <v>80745.0234375</v>
      </c>
      <c r="E99" s="4">
        <v>74.643997192382813</v>
      </c>
      <c r="F99" s="4">
        <v>98.8757181526111</v>
      </c>
      <c r="G99" s="4">
        <v>0</v>
      </c>
      <c r="H99" s="4">
        <v>0.99738705327281885</v>
      </c>
      <c r="I99" s="4">
        <v>0.1268947941160834</v>
      </c>
      <c r="J99" s="4">
        <v>0.19911494851112366</v>
      </c>
      <c r="K99" s="4">
        <v>99.630280791152444</v>
      </c>
      <c r="L99" s="4">
        <v>0</v>
      </c>
      <c r="M99" s="4">
        <v>0.36971920884755599</v>
      </c>
      <c r="N99" s="4">
        <v>0</v>
      </c>
      <c r="O99" s="4">
        <v>0.60739147663116455</v>
      </c>
      <c r="P99" s="4">
        <v>98.619398907103829</v>
      </c>
      <c r="Q99" s="4">
        <v>0</v>
      </c>
      <c r="R99" s="4">
        <v>1.210601092896173</v>
      </c>
      <c r="S99" s="4">
        <v>0.16999999999999821</v>
      </c>
      <c r="T99" s="4">
        <v>-0.014143362641334534</v>
      </c>
      <c r="U99" t="s">
        <v>520</v>
      </c>
      <c r="V99" s="4">
        <v>2017</v>
      </c>
      <c r="W99" s="4"/>
      <c r="X99" s="4">
        <v>96.306119308349039</v>
      </c>
      <c r="Y99" s="4"/>
      <c r="Z99" s="4"/>
      <c r="AA99" s="4">
        <v>98.8757181526111</v>
      </c>
      <c r="AB99" s="4">
        <v>0</v>
      </c>
      <c r="AC99" s="4"/>
      <c r="AD99" s="4">
        <v>94.205916148299451</v>
      </c>
      <c r="AE99" s="4"/>
      <c r="AF99" s="4"/>
      <c r="AG99" s="4">
        <v>99.630280791152444</v>
      </c>
      <c r="AH99" s="4">
        <v>0</v>
      </c>
      <c r="AI99" s="4"/>
      <c r="AJ99" s="4">
        <v>97.019542504647916</v>
      </c>
      <c r="AK99" s="4"/>
      <c r="AL99" s="4"/>
      <c r="AM99" s="4">
        <v>98.619398907103829</v>
      </c>
      <c r="AN99" s="4">
        <v>0</v>
      </c>
      <c r="AO99" s="4">
        <v>98</v>
      </c>
      <c r="AP99" s="4">
        <v>98.8757181526111</v>
      </c>
      <c r="AQ99" s="4">
        <v>99.630280791152444</v>
      </c>
      <c r="AR99" s="4">
        <v>98.619398907103829</v>
      </c>
      <c r="AS99" s="4">
        <v>80745.0234375</v>
      </c>
    </row>
    <row r="100">
      <c r="A100" t="s">
        <v>522</v>
      </c>
      <c r="B100" t="s">
        <v>523</v>
      </c>
      <c r="C100" s="4">
        <v>2000</v>
      </c>
      <c r="D100" s="4">
        <v>4516.130859375</v>
      </c>
      <c r="E100" s="4">
        <v>45.912994384765625</v>
      </c>
      <c r="F100" s="4">
        <v>86.981665482628685</v>
      </c>
      <c r="G100" s="4">
        <v>1.6637836091413569</v>
      </c>
      <c r="H100" s="4">
        <v>1.675680185219061</v>
      </c>
      <c r="I100" s="4">
        <v>9.6788707230108955</v>
      </c>
      <c r="J100" s="4"/>
      <c r="K100" s="4">
        <v>79.151536899964768</v>
      </c>
      <c r="L100" s="4">
        <v>0.40104365117768742</v>
      </c>
      <c r="M100" s="4">
        <v>2.931811285592175</v>
      </c>
      <c r="N100" s="4">
        <v>17.51560816326537</v>
      </c>
      <c r="O100" s="4"/>
      <c r="P100" s="4">
        <v>96.205811980636923</v>
      </c>
      <c r="Q100" s="4">
        <v>3.1513324071181761</v>
      </c>
      <c r="R100" s="4">
        <v>0.1959168367346962</v>
      </c>
      <c r="S100" s="4">
        <v>0.44693877551020478</v>
      </c>
      <c r="T100" s="4"/>
      <c r="U100" t="s">
        <v>522</v>
      </c>
      <c r="V100" s="4">
        <v>2000</v>
      </c>
      <c r="W100" s="4">
        <v>65.947148546449114</v>
      </c>
      <c r="X100" s="4">
        <v>70.212991643121811</v>
      </c>
      <c r="Y100" s="4"/>
      <c r="Z100" s="4">
        <v>70.281293541601883</v>
      </c>
      <c r="AA100" s="4">
        <v>56.143847370230652</v>
      </c>
      <c r="AB100" s="4">
        <v>32.501601721539387</v>
      </c>
      <c r="AC100" s="4">
        <v>50.241354254347883</v>
      </c>
      <c r="AD100" s="4">
        <v>58.128356226546749</v>
      </c>
      <c r="AE100" s="4"/>
      <c r="AF100" s="4">
        <v>50.241354254347883</v>
      </c>
      <c r="AG100" s="4">
        <v>29.041909183673621</v>
      </c>
      <c r="AH100" s="4">
        <v>50.510671367468831</v>
      </c>
      <c r="AI100" s="4">
        <v>84.449085760950865</v>
      </c>
      <c r="AJ100" s="4">
        <v>84.449085760950865</v>
      </c>
      <c r="AK100" s="4"/>
      <c r="AL100" s="4">
        <v>93.888994723685485</v>
      </c>
      <c r="AM100" s="4">
        <v>88.070813265306015</v>
      </c>
      <c r="AN100" s="4">
        <v>11.286331122449081</v>
      </c>
      <c r="AO100" s="4">
        <v>99</v>
      </c>
      <c r="AP100" s="4">
        <v>88.645449091770047</v>
      </c>
      <c r="AQ100" s="4">
        <v>79.552580551142455</v>
      </c>
      <c r="AR100" s="4">
        <v>99.357144387755099</v>
      </c>
      <c r="AS100" s="4">
        <v>4516.130859375</v>
      </c>
    </row>
    <row r="101">
      <c r="A101" t="s">
        <v>522</v>
      </c>
      <c r="B101" t="s">
        <v>523</v>
      </c>
      <c r="C101" s="4">
        <v>2017</v>
      </c>
      <c r="D101" s="4">
        <v>5758.0751953125</v>
      </c>
      <c r="E101" s="4">
        <v>51.152999877929688</v>
      </c>
      <c r="F101" s="4">
        <v>98.814327984127061</v>
      </c>
      <c r="G101" s="4">
        <v>1.1856720158729259</v>
      </c>
      <c r="H101" s="4">
        <v>0</v>
      </c>
      <c r="I101" s="4">
        <v>0</v>
      </c>
      <c r="J101" s="4">
        <v>0.69603896141052246</v>
      </c>
      <c r="K101" s="4">
        <v>97.572681999999986</v>
      </c>
      <c r="L101" s="4">
        <v>2.4273180000000139</v>
      </c>
      <c r="M101" s="4">
        <v>0</v>
      </c>
      <c r="N101" s="4">
        <v>0</v>
      </c>
      <c r="O101" s="4">
        <v>1.0835968255996704</v>
      </c>
      <c r="P101" s="4">
        <v>100</v>
      </c>
      <c r="Q101" s="4">
        <v>0</v>
      </c>
      <c r="R101" s="4">
        <v>0</v>
      </c>
      <c r="S101" s="4">
        <v>0</v>
      </c>
      <c r="T101" s="4">
        <v>0.22318753600120544</v>
      </c>
      <c r="U101" t="s">
        <v>522</v>
      </c>
      <c r="V101" s="4">
        <v>2017</v>
      </c>
      <c r="W101" s="4">
        <v>93.903991563538483</v>
      </c>
      <c r="X101" s="4">
        <v>98.686362033636101</v>
      </c>
      <c r="Y101" s="4"/>
      <c r="Z101" s="4">
        <v>93.903991563538483</v>
      </c>
      <c r="AA101" s="4">
        <v>56.961439056253141</v>
      </c>
      <c r="AB101" s="4">
        <v>43.038560943746852</v>
      </c>
      <c r="AC101" s="4">
        <v>90.72573529411784</v>
      </c>
      <c r="AD101" s="4">
        <v>97.310709000000315</v>
      </c>
      <c r="AE101" s="4"/>
      <c r="AF101" s="4">
        <v>90.72573529411784</v>
      </c>
      <c r="AG101" s="4">
        <v>35.136511530612317</v>
      </c>
      <c r="AH101" s="4">
        <v>64.863488469387676</v>
      </c>
      <c r="AI101" s="4">
        <v>96.938970588235293</v>
      </c>
      <c r="AJ101" s="4">
        <v>100</v>
      </c>
      <c r="AK101" s="4"/>
      <c r="AL101" s="4">
        <v>96.938970588235293</v>
      </c>
      <c r="AM101" s="4">
        <v>77.802488877551014</v>
      </c>
      <c r="AN101" s="4">
        <v>22.19751112244899</v>
      </c>
      <c r="AO101" s="4">
        <v>100</v>
      </c>
      <c r="AP101" s="4">
        <v>100</v>
      </c>
      <c r="AQ101" s="4">
        <v>100</v>
      </c>
      <c r="AR101" s="4">
        <v>100</v>
      </c>
      <c r="AS101" s="4">
        <v>5758.0751953125</v>
      </c>
    </row>
    <row r="102">
      <c r="A102" t="s">
        <v>525</v>
      </c>
      <c r="B102" t="s">
        <v>526</v>
      </c>
      <c r="C102" s="4">
        <v>2000</v>
      </c>
      <c r="D102" s="4">
        <v>48840.07421875</v>
      </c>
      <c r="E102" s="4">
        <v>67.144996643066406</v>
      </c>
      <c r="F102" s="4">
        <v>98.008316351607789</v>
      </c>
      <c r="G102" s="4">
        <v>0.081403170014668597</v>
      </c>
      <c r="H102" s="4">
        <v>1.901431348275251</v>
      </c>
      <c r="I102" s="4">
        <v>0.0088491301023071005</v>
      </c>
      <c r="J102" s="4"/>
      <c r="K102" s="4">
        <v>94.610800178036399</v>
      </c>
      <c r="L102" s="4">
        <v>0.24776490880891799</v>
      </c>
      <c r="M102" s="4">
        <v>5.1145010245549969</v>
      </c>
      <c r="N102" s="4">
        <v>0.026933888599685901</v>
      </c>
      <c r="O102" s="4"/>
      <c r="P102" s="4">
        <v>99.670763505348077</v>
      </c>
      <c r="Q102" s="4">
        <v>0</v>
      </c>
      <c r="R102" s="4">
        <v>0.32923649465192278</v>
      </c>
      <c r="S102" s="4">
        <v>0</v>
      </c>
      <c r="T102" s="4"/>
      <c r="U102" t="s">
        <v>525</v>
      </c>
      <c r="V102" s="4">
        <v>2000</v>
      </c>
      <c r="W102" s="4">
        <v>65.750062321576252</v>
      </c>
      <c r="X102" s="4">
        <v>65.750062321576252</v>
      </c>
      <c r="Y102" s="4"/>
      <c r="Z102" s="4">
        <v>91.309667563931427</v>
      </c>
      <c r="AA102" s="4">
        <v>79.218757854828482</v>
      </c>
      <c r="AB102" s="4">
        <v>18.870961666793971</v>
      </c>
      <c r="AC102" s="4"/>
      <c r="AD102" s="4">
        <v>6.2335628485596839</v>
      </c>
      <c r="AE102" s="4"/>
      <c r="AF102" s="4"/>
      <c r="AG102" s="4">
        <v>45.557178586239161</v>
      </c>
      <c r="AH102" s="4">
        <v>49.301386500606156</v>
      </c>
      <c r="AI102" s="4"/>
      <c r="AJ102" s="4">
        <v>94.872328176590642</v>
      </c>
      <c r="AK102" s="4"/>
      <c r="AL102" s="4"/>
      <c r="AM102" s="4">
        <v>95.689842684260157</v>
      </c>
      <c r="AN102" s="4">
        <v>3.980920821087921</v>
      </c>
      <c r="AO102" s="4">
        <v>101</v>
      </c>
      <c r="AP102" s="4">
        <v>98.089719521622442</v>
      </c>
      <c r="AQ102" s="4">
        <v>94.858565086845317</v>
      </c>
      <c r="AR102" s="4">
        <v>99.670763505348077</v>
      </c>
      <c r="AS102" s="4">
        <v>48840.07421875</v>
      </c>
    </row>
    <row r="103">
      <c r="A103" t="s">
        <v>525</v>
      </c>
      <c r="B103" t="s">
        <v>526</v>
      </c>
      <c r="C103" s="4">
        <v>2017</v>
      </c>
      <c r="D103" s="4">
        <v>44222.9453125</v>
      </c>
      <c r="E103" s="4">
        <v>69.246002197265625</v>
      </c>
      <c r="F103" s="4">
        <v>93.790820110673423</v>
      </c>
      <c r="G103" s="4">
        <v>5.6445670434242103</v>
      </c>
      <c r="H103" s="4">
        <v>0.23590212960069121</v>
      </c>
      <c r="I103" s="4">
        <v>0.32871071630168303</v>
      </c>
      <c r="J103" s="4">
        <v>-0.24808801710605621</v>
      </c>
      <c r="K103" s="4">
        <v>99.374384475562181</v>
      </c>
      <c r="L103" s="4">
        <v>0</v>
      </c>
      <c r="M103" s="4">
        <v>0.38662541511975951</v>
      </c>
      <c r="N103" s="4">
        <v>0.23899010931805981</v>
      </c>
      <c r="O103" s="4">
        <v>0.28021085262298584</v>
      </c>
      <c r="P103" s="4">
        <v>91.31101316074033</v>
      </c>
      <c r="Q103" s="4">
        <v>8.1514700818681831</v>
      </c>
      <c r="R103" s="4">
        <v>0.16895871470538279</v>
      </c>
      <c r="S103" s="4">
        <v>0.3685580426861037</v>
      </c>
      <c r="T103" s="4">
        <v>-0.49175003170967102</v>
      </c>
      <c r="U103" t="s">
        <v>525</v>
      </c>
      <c r="V103" s="4">
        <v>2017</v>
      </c>
      <c r="W103" s="4">
        <v>92.006856730505532</v>
      </c>
      <c r="X103" s="4">
        <v>92.006856730505532</v>
      </c>
      <c r="Y103" s="4"/>
      <c r="Z103" s="4">
        <v>92.535060813663051</v>
      </c>
      <c r="AA103" s="4">
        <v>66.087745625697082</v>
      </c>
      <c r="AB103" s="4">
        <v>33.347641528400551</v>
      </c>
      <c r="AC103" s="4"/>
      <c r="AD103" s="4">
        <v>99.374384475562181</v>
      </c>
      <c r="AE103" s="4"/>
      <c r="AF103" s="4"/>
      <c r="AG103" s="4">
        <v>31.348134118755748</v>
      </c>
      <c r="AH103" s="4">
        <v>68.026250356806429</v>
      </c>
      <c r="AI103" s="4"/>
      <c r="AJ103" s="4">
        <v>88.734743978584376</v>
      </c>
      <c r="AK103" s="4"/>
      <c r="AL103" s="4"/>
      <c r="AM103" s="4">
        <v>81.516536286522069</v>
      </c>
      <c r="AN103" s="4">
        <v>17.945946956086441</v>
      </c>
      <c r="AO103" s="4">
        <v>102</v>
      </c>
      <c r="AP103" s="4">
        <v>99.435387154097626</v>
      </c>
      <c r="AQ103" s="4">
        <v>99.374384475562181</v>
      </c>
      <c r="AR103" s="4">
        <v>99.462483242608513</v>
      </c>
      <c r="AS103" s="4">
        <v>44222.9453125</v>
      </c>
    </row>
    <row r="104">
      <c r="A104" t="s">
        <v>664</v>
      </c>
      <c r="B104" t="s">
        <v>702</v>
      </c>
      <c r="C104" s="4">
        <v>2000</v>
      </c>
      <c r="D104" s="4">
        <v>58950.84765625</v>
      </c>
      <c r="E104" s="4">
        <v>78.6510009765625</v>
      </c>
      <c r="F104" s="4">
        <v>100.00000331314151</v>
      </c>
      <c r="G104" s="4">
        <v>0</v>
      </c>
      <c r="H104" s="4">
        <v>0</v>
      </c>
      <c r="I104" s="4">
        <v>0</v>
      </c>
      <c r="J104" s="4"/>
      <c r="K104" s="4">
        <v>100</v>
      </c>
      <c r="L104" s="4">
        <v>0</v>
      </c>
      <c r="M104" s="4">
        <v>0</v>
      </c>
      <c r="N104" s="4">
        <v>0</v>
      </c>
      <c r="O104" s="4"/>
      <c r="P104" s="4">
        <v>100</v>
      </c>
      <c r="Q104" s="4">
        <v>0</v>
      </c>
      <c r="R104" s="4">
        <v>0</v>
      </c>
      <c r="S104" s="4">
        <v>0</v>
      </c>
      <c r="T104" s="4"/>
      <c r="U104" t="s">
        <v>664</v>
      </c>
      <c r="V104" s="4">
        <v>2000</v>
      </c>
      <c r="W104" s="4">
        <v>99.966781089818554</v>
      </c>
      <c r="X104" s="4">
        <v>100.00000331314151</v>
      </c>
      <c r="Y104" s="4"/>
      <c r="Z104" s="4">
        <v>99.966781089818554</v>
      </c>
      <c r="AA104" s="4">
        <v>100.00000331314151</v>
      </c>
      <c r="AB104" s="4">
        <v>0</v>
      </c>
      <c r="AC104" s="4"/>
      <c r="AD104" s="4">
        <v>100</v>
      </c>
      <c r="AE104" s="4"/>
      <c r="AF104" s="4"/>
      <c r="AG104" s="4">
        <v>100</v>
      </c>
      <c r="AH104" s="4">
        <v>0</v>
      </c>
      <c r="AI104" s="4"/>
      <c r="AJ104" s="4">
        <v>100</v>
      </c>
      <c r="AK104" s="4"/>
      <c r="AL104" s="4"/>
      <c r="AM104" s="4">
        <v>100</v>
      </c>
      <c r="AN104" s="4">
        <v>0</v>
      </c>
      <c r="AO104" s="4">
        <v>103</v>
      </c>
      <c r="AP104" s="4">
        <v>100.00000331314151</v>
      </c>
      <c r="AQ104" s="4">
        <v>100</v>
      </c>
      <c r="AR104" s="4">
        <v>100</v>
      </c>
      <c r="AS104" s="4">
        <v>58950.84765625</v>
      </c>
    </row>
    <row r="105">
      <c r="A105" t="s">
        <v>664</v>
      </c>
      <c r="B105" t="s">
        <v>702</v>
      </c>
      <c r="C105" s="4">
        <v>2017</v>
      </c>
      <c r="D105" s="4">
        <v>66181.5859375</v>
      </c>
      <c r="E105" s="4">
        <v>83.142997741699219</v>
      </c>
      <c r="F105" s="4">
        <v>100.0000014755804</v>
      </c>
      <c r="G105" s="4">
        <v>0</v>
      </c>
      <c r="H105" s="4">
        <v>0</v>
      </c>
      <c r="I105" s="4">
        <v>0</v>
      </c>
      <c r="J105" s="4">
        <v>-1.0809183237370235e-07</v>
      </c>
      <c r="K105" s="4">
        <v>100</v>
      </c>
      <c r="L105" s="4">
        <v>0</v>
      </c>
      <c r="M105" s="4">
        <v>0</v>
      </c>
      <c r="N105" s="4">
        <v>0</v>
      </c>
      <c r="O105" s="4">
        <v>0</v>
      </c>
      <c r="P105" s="4">
        <v>100</v>
      </c>
      <c r="Q105" s="4">
        <v>0</v>
      </c>
      <c r="R105" s="4">
        <v>0</v>
      </c>
      <c r="S105" s="4">
        <v>0</v>
      </c>
      <c r="T105" s="4">
        <v>0</v>
      </c>
      <c r="U105" t="s">
        <v>664</v>
      </c>
      <c r="V105" s="4">
        <v>2017</v>
      </c>
      <c r="W105" s="4">
        <v>99.988779253192561</v>
      </c>
      <c r="X105" s="4">
        <v>100.0000014755804</v>
      </c>
      <c r="Y105" s="4"/>
      <c r="Z105" s="4">
        <v>99.988779253192561</v>
      </c>
      <c r="AA105" s="4">
        <v>100.0000014755804</v>
      </c>
      <c r="AB105" s="4">
        <v>0</v>
      </c>
      <c r="AC105" s="4"/>
      <c r="AD105" s="4">
        <v>100</v>
      </c>
      <c r="AE105" s="4"/>
      <c r="AF105" s="4"/>
      <c r="AG105" s="4">
        <v>100</v>
      </c>
      <c r="AH105" s="4">
        <v>0</v>
      </c>
      <c r="AI105" s="4"/>
      <c r="AJ105" s="4">
        <v>100</v>
      </c>
      <c r="AK105" s="4"/>
      <c r="AL105" s="4"/>
      <c r="AM105" s="4">
        <v>100</v>
      </c>
      <c r="AN105" s="4">
        <v>0</v>
      </c>
      <c r="AO105" s="4">
        <v>104</v>
      </c>
      <c r="AP105" s="4">
        <v>100.0000014755804</v>
      </c>
      <c r="AQ105" s="4">
        <v>100</v>
      </c>
      <c r="AR105" s="4">
        <v>100</v>
      </c>
      <c r="AS105" s="4">
        <v>66181.5859375</v>
      </c>
    </row>
    <row r="106">
      <c r="A106" t="s">
        <v>634</v>
      </c>
      <c r="B106" t="s">
        <v>670</v>
      </c>
      <c r="C106" s="4">
        <v>2000</v>
      </c>
      <c r="D106" s="4">
        <v>24848.919921875</v>
      </c>
      <c r="E106" s="4">
        <v>46.125999450683594</v>
      </c>
      <c r="F106" s="4">
        <v>84.798897889279161</v>
      </c>
      <c r="G106" s="4">
        <v>7.5468660556908924</v>
      </c>
      <c r="H106" s="4">
        <v>2.6781897641505208</v>
      </c>
      <c r="I106" s="4">
        <v>4.976046290879391</v>
      </c>
      <c r="J106" s="4"/>
      <c r="K106" s="4">
        <v>75.861884655942617</v>
      </c>
      <c r="L106" s="4">
        <v>12.174122073433519</v>
      </c>
      <c r="M106" s="4">
        <v>4.5400510184389873</v>
      </c>
      <c r="N106" s="4">
        <v>7.4239422521848724</v>
      </c>
      <c r="O106" s="4"/>
      <c r="P106" s="4">
        <v>95.237103555738557</v>
      </c>
      <c r="Q106" s="4">
        <v>2.1423479327467159</v>
      </c>
      <c r="R106" s="4">
        <v>0.50358285832422212</v>
      </c>
      <c r="S106" s="4">
        <v>2.1169656531905048</v>
      </c>
      <c r="T106" s="4"/>
      <c r="U106" t="s">
        <v>634</v>
      </c>
      <c r="V106" s="4">
        <v>2000</v>
      </c>
      <c r="W106" s="4">
        <v>56.340989214506742</v>
      </c>
      <c r="X106" s="4">
        <v>56.340989214506742</v>
      </c>
      <c r="Y106" s="4"/>
      <c r="Z106" s="4">
        <v>86.834354066845421</v>
      </c>
      <c r="AA106" s="4">
        <v>74.54436778692056</v>
      </c>
      <c r="AB106" s="4">
        <v>17.80139615804951</v>
      </c>
      <c r="AC106" s="4">
        <v>32.460133338359817</v>
      </c>
      <c r="AD106" s="4">
        <v>32.460133338359817</v>
      </c>
      <c r="AE106" s="4"/>
      <c r="AF106" s="4">
        <v>82.361999785857307</v>
      </c>
      <c r="AG106" s="4">
        <v>57.232348903953493</v>
      </c>
      <c r="AH106" s="4">
        <v>30.803657825422651</v>
      </c>
      <c r="AI106" s="4">
        <v>84.233225537539752</v>
      </c>
      <c r="AJ106" s="4">
        <v>84.233225537539752</v>
      </c>
      <c r="AK106" s="4">
        <v>96.892554231042837</v>
      </c>
      <c r="AL106" s="4">
        <v>92.057950874790961</v>
      </c>
      <c r="AM106" s="4">
        <v>94.764368460968285</v>
      </c>
      <c r="AN106" s="4">
        <v>2.6150830275169881</v>
      </c>
      <c r="AO106" s="4">
        <v>105</v>
      </c>
      <c r="AP106" s="4">
        <v>92.345763944970088</v>
      </c>
      <c r="AQ106" s="4">
        <v>88.03600672937614</v>
      </c>
      <c r="AR106" s="4">
        <v>97.379451488485273</v>
      </c>
      <c r="AS106" s="4">
        <v>24848.919921875</v>
      </c>
    </row>
    <row r="107">
      <c r="A107" t="s">
        <v>634</v>
      </c>
      <c r="B107" t="s">
        <v>670</v>
      </c>
      <c r="C107" s="4">
        <v>2017</v>
      </c>
      <c r="D107" s="4">
        <v>31910.640625</v>
      </c>
      <c r="E107" s="4">
        <v>50.549999237060547</v>
      </c>
      <c r="F107" s="4">
        <v>97.833452709686597</v>
      </c>
      <c r="G107" s="4">
        <v>0</v>
      </c>
      <c r="H107" s="4">
        <v>0.22443918123913509</v>
      </c>
      <c r="I107" s="4">
        <v>1.942108109074264</v>
      </c>
      <c r="J107" s="4">
        <v>0.76673853397369385</v>
      </c>
      <c r="K107" s="4">
        <v>96.072582362840677</v>
      </c>
      <c r="L107" s="4">
        <v>0</v>
      </c>
      <c r="M107" s="4">
        <v>0</v>
      </c>
      <c r="N107" s="4">
        <v>3.9274176371593228</v>
      </c>
      <c r="O107" s="4">
        <v>1.1888645887374878</v>
      </c>
      <c r="P107" s="4">
        <v>99.556005556615446</v>
      </c>
      <c r="Q107" s="4">
        <v>0</v>
      </c>
      <c r="R107" s="4">
        <v>0.44399444338455402</v>
      </c>
      <c r="S107" s="4">
        <v>0</v>
      </c>
      <c r="T107" s="4">
        <v>0.25405305624008179</v>
      </c>
      <c r="U107" t="s">
        <v>634</v>
      </c>
      <c r="V107" s="4">
        <v>2017</v>
      </c>
      <c r="W107" s="4">
        <v>58.903805349542701</v>
      </c>
      <c r="X107" s="4">
        <v>58.903805349542701</v>
      </c>
      <c r="Y107" s="4"/>
      <c r="Z107" s="4">
        <v>90.382097600480193</v>
      </c>
      <c r="AA107" s="4">
        <v>70.235220257381883</v>
      </c>
      <c r="AB107" s="4">
        <v>27.598232452304721</v>
      </c>
      <c r="AC107" s="4">
        <v>31.08634272169062</v>
      </c>
      <c r="AD107" s="4">
        <v>31.08634272169062</v>
      </c>
      <c r="AE107" s="4"/>
      <c r="AF107" s="4">
        <v>88.219355170725223</v>
      </c>
      <c r="AG107" s="4">
        <v>51.991436418409883</v>
      </c>
      <c r="AH107" s="4">
        <v>44.081145944430801</v>
      </c>
      <c r="AI107" s="4">
        <v>86.115944806472342</v>
      </c>
      <c r="AJ107" s="4">
        <v>86.115944806472342</v>
      </c>
      <c r="AK107" s="4">
        <v>99.058225528832367</v>
      </c>
      <c r="AL107" s="4">
        <v>92.497777574432433</v>
      </c>
      <c r="AM107" s="4">
        <v>88.082009401662617</v>
      </c>
      <c r="AN107" s="4">
        <v>11.473996154952831</v>
      </c>
      <c r="AO107" s="4">
        <v>106</v>
      </c>
      <c r="AP107" s="4">
        <v>97.833452709686597</v>
      </c>
      <c r="AQ107" s="4">
        <v>96.072582362840677</v>
      </c>
      <c r="AR107" s="4">
        <v>99.556005556615446</v>
      </c>
      <c r="AS107" s="4">
        <v>31910.640625</v>
      </c>
    </row>
    <row r="108">
      <c r="A108" t="s">
        <v>631</v>
      </c>
      <c r="B108" t="s">
        <v>708</v>
      </c>
      <c r="C108" s="4">
        <v>2000</v>
      </c>
      <c r="D108" s="4">
        <v>868538.02903747559</v>
      </c>
      <c r="E108" s="4">
        <v>68.813705444335938</v>
      </c>
      <c r="F108" s="4">
        <v>96.719116931728621</v>
      </c>
      <c r="G108" s="4">
        <v>0.70489719766843806</v>
      </c>
      <c r="H108" s="4">
        <v>1.761571827344228</v>
      </c>
      <c r="I108" s="4">
        <v>0.81441404325870403</v>
      </c>
      <c r="J108" s="4"/>
      <c r="K108" s="4">
        <v>91.265836019774966</v>
      </c>
      <c r="L108" s="4">
        <v>1.6331721496609306</v>
      </c>
      <c r="M108" s="4">
        <v>4.7426893457350001</v>
      </c>
      <c r="N108" s="4">
        <v>2.3583024848290894</v>
      </c>
      <c r="O108" s="4"/>
      <c r="P108" s="4">
        <v>99.190536871364188</v>
      </c>
      <c r="Q108" s="4">
        <v>0.28420409144979686</v>
      </c>
      <c r="R108" s="4">
        <v>0.41053340102286795</v>
      </c>
      <c r="S108" s="4">
        <v>0.11472563616314047</v>
      </c>
      <c r="T108" s="4"/>
      <c r="U108" t="s">
        <v>631</v>
      </c>
      <c r="V108" s="4">
        <v>2000</v>
      </c>
      <c r="W108" s="4">
        <v>87.402788542083442</v>
      </c>
      <c r="X108" s="4">
        <v>87.402788542083442</v>
      </c>
      <c r="Y108" s="4"/>
      <c r="Z108" s="4">
        <v>93.283246339952498</v>
      </c>
      <c r="AA108" s="4">
        <v>88.622674980174111</v>
      </c>
      <c r="AB108" s="4">
        <v>8.8013391492229456</v>
      </c>
      <c r="AC108" s="4"/>
      <c r="AD108" s="4">
        <v>71.460649885030676</v>
      </c>
      <c r="AE108" s="4"/>
      <c r="AF108" s="4"/>
      <c r="AG108" s="4">
        <v>70.478241446070086</v>
      </c>
      <c r="AH108" s="4">
        <v>22.420766723365812</v>
      </c>
      <c r="AI108" s="4"/>
      <c r="AJ108" s="4">
        <v>94.627746366335145</v>
      </c>
      <c r="AK108" s="4"/>
      <c r="AL108" s="4"/>
      <c r="AM108" s="4">
        <v>96.84571021398358</v>
      </c>
      <c r="AN108" s="4">
        <v>2.6290307488304041</v>
      </c>
      <c r="AO108" s="4">
        <v>107</v>
      </c>
      <c r="AP108" s="4">
        <v>97.424014129397037</v>
      </c>
      <c r="AQ108" s="4">
        <v>92.899008169435902</v>
      </c>
      <c r="AR108" s="4">
        <v>99.474740962813939</v>
      </c>
      <c r="AS108" s="4">
        <v>868538</v>
      </c>
    </row>
    <row r="109">
      <c r="A109" t="s">
        <v>631</v>
      </c>
      <c r="B109" t="s">
        <v>708</v>
      </c>
      <c r="C109" s="4">
        <v>2017</v>
      </c>
      <c r="D109" s="4">
        <v>919457.58868408203</v>
      </c>
      <c r="E109" s="4">
        <v>72.131507873535156</v>
      </c>
      <c r="F109" s="4">
        <v>98.240162979169284</v>
      </c>
      <c r="G109" s="4">
        <v>0.69732371498914514</v>
      </c>
      <c r="H109" s="4">
        <v>0.7332748904219466</v>
      </c>
      <c r="I109" s="4">
        <v>0.32923841541962479</v>
      </c>
      <c r="J109" s="4">
        <v>0.08947329968214035</v>
      </c>
      <c r="K109" s="4">
        <v>96.577493167525049</v>
      </c>
      <c r="L109" s="4">
        <v>0.75017785064238818</v>
      </c>
      <c r="M109" s="4">
        <v>1.7022997391546582</v>
      </c>
      <c r="N109" s="4">
        <v>0.97002924267791268</v>
      </c>
      <c r="O109" s="4">
        <v>0.31245040893554688</v>
      </c>
      <c r="P109" s="4">
        <v>98.882546202107719</v>
      </c>
      <c r="Q109" s="4">
        <v>0.67690316399946204</v>
      </c>
      <c r="R109" s="4">
        <v>0.35888603649763845</v>
      </c>
      <c r="S109" s="4">
        <v>0.081664597395185265</v>
      </c>
      <c r="T109" s="4">
        <v>-0.01811709813773632</v>
      </c>
      <c r="U109" t="s">
        <v>631</v>
      </c>
      <c r="V109" s="4">
        <v>2017</v>
      </c>
      <c r="W109" s="4">
        <v>91.835439497066645</v>
      </c>
      <c r="X109" s="4">
        <v>91.835439497066645</v>
      </c>
      <c r="Y109" s="4"/>
      <c r="Z109" s="4">
        <v>96.270971025684275</v>
      </c>
      <c r="AA109" s="4">
        <v>93.659118637061681</v>
      </c>
      <c r="AB109" s="4">
        <v>5.2783680570967562</v>
      </c>
      <c r="AC109" s="4"/>
      <c r="AD109" s="4">
        <v>83.155371343756627</v>
      </c>
      <c r="AE109" s="4"/>
      <c r="AF109" s="4"/>
      <c r="AG109" s="4">
        <v>83.764557491308992</v>
      </c>
      <c r="AH109" s="4">
        <v>13.563113526858469</v>
      </c>
      <c r="AI109" s="4"/>
      <c r="AJ109" s="4">
        <v>95.189041471621181</v>
      </c>
      <c r="AK109" s="4"/>
      <c r="AL109" s="4"/>
      <c r="AM109" s="4">
        <v>97.481948085652917</v>
      </c>
      <c r="AN109" s="4">
        <v>2.0775012804542743</v>
      </c>
      <c r="AO109" s="4">
        <v>108</v>
      </c>
      <c r="AP109" s="4">
        <v>98.937486694158409</v>
      </c>
      <c r="AQ109" s="4">
        <v>97.327671018167436</v>
      </c>
      <c r="AR109" s="4">
        <v>99.559449366107202</v>
      </c>
      <c r="AS109" s="4">
        <v>919457.5625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D41C4-692E-4C7B-9C6E-E78C604C2BE2}">
  <sheetPr codeName="Sheet46">
    <tabColor theme="9" tint="0.39997558519242"/>
  </sheetPr>
  <dimension ref="A1:BT109"/>
  <sheetViews>
    <sheetView workbookViewId="0">
      <selection sqref="A1:XFD1048576"/>
    </sheetView>
  </sheetViews>
  <sheetFormatPr defaultRowHeight="14.4" x14ac:dyDescent="0.3"/>
  <sheetData>
    <row r="1">
      <c r="A1" t="s">
        <v>142</v>
      </c>
      <c r="B1" t="s">
        <v>143</v>
      </c>
      <c r="C1" t="s">
        <v>144</v>
      </c>
      <c r="D1" t="s">
        <v>858</v>
      </c>
      <c r="E1" t="s">
        <v>859</v>
      </c>
      <c r="F1" t="s">
        <v>803</v>
      </c>
      <c r="G1" t="s">
        <v>860</v>
      </c>
      <c r="H1" t="s">
        <v>861</v>
      </c>
      <c r="I1" t="s">
        <v>804</v>
      </c>
      <c r="J1" t="s">
        <v>862</v>
      </c>
      <c r="K1" t="s">
        <v>863</v>
      </c>
      <c r="L1" t="s">
        <v>864</v>
      </c>
      <c r="M1" t="s">
        <v>865</v>
      </c>
      <c r="N1" t="s">
        <v>866</v>
      </c>
      <c r="O1" t="s">
        <v>867</v>
      </c>
      <c r="P1" t="s">
        <v>868</v>
      </c>
      <c r="Q1" t="s">
        <v>869</v>
      </c>
      <c r="R1" t="s">
        <v>870</v>
      </c>
      <c r="S1" t="s">
        <v>871</v>
      </c>
      <c r="T1" t="s">
        <v>872</v>
      </c>
      <c r="U1" t="s">
        <v>873</v>
      </c>
      <c r="V1" t="s">
        <v>874</v>
      </c>
      <c r="W1" t="s">
        <v>875</v>
      </c>
      <c r="X1" t="s">
        <v>876</v>
      </c>
      <c r="Y1" t="s">
        <v>877</v>
      </c>
      <c r="Z1" t="s">
        <v>878</v>
      </c>
      <c r="AA1" t="s">
        <v>879</v>
      </c>
      <c r="AB1" t="s">
        <v>880</v>
      </c>
      <c r="AC1" t="s">
        <v>881</v>
      </c>
      <c r="AD1" t="s">
        <v>823</v>
      </c>
      <c r="AE1" t="s">
        <v>822</v>
      </c>
      <c r="AF1" t="s">
        <v>821</v>
      </c>
      <c r="AG1" t="s">
        <v>882</v>
      </c>
      <c r="AH1" t="s">
        <v>883</v>
      </c>
      <c r="AI1" t="s">
        <v>884</v>
      </c>
      <c r="AJ1" t="s">
        <v>885</v>
      </c>
      <c r="AK1" t="s">
        <v>886</v>
      </c>
      <c r="AL1" t="s">
        <v>887</v>
      </c>
      <c r="AM1" t="s">
        <v>888</v>
      </c>
      <c r="AN1" t="s">
        <v>889</v>
      </c>
      <c r="AO1" t="s">
        <v>890</v>
      </c>
      <c r="AP1" t="s">
        <v>891</v>
      </c>
      <c r="AQ1" t="s">
        <v>892</v>
      </c>
      <c r="AR1" t="s">
        <v>893</v>
      </c>
      <c r="AS1" t="s">
        <v>894</v>
      </c>
      <c r="AT1" t="s">
        <v>895</v>
      </c>
      <c r="AU1" t="s">
        <v>896</v>
      </c>
      <c r="AV1" t="s">
        <v>897</v>
      </c>
      <c r="AW1" t="s">
        <v>898</v>
      </c>
      <c r="AX1" t="s">
        <v>899</v>
      </c>
      <c r="AY1" t="s">
        <v>900</v>
      </c>
      <c r="AZ1" t="s">
        <v>901</v>
      </c>
      <c r="BA1" t="s">
        <v>902</v>
      </c>
      <c r="BB1" t="s">
        <v>903</v>
      </c>
      <c r="BC1" t="s">
        <v>904</v>
      </c>
      <c r="BD1" t="s">
        <v>905</v>
      </c>
      <c r="BE1" t="s">
        <v>906</v>
      </c>
      <c r="BF1" t="s">
        <v>907</v>
      </c>
      <c r="BG1" t="s">
        <v>908</v>
      </c>
      <c r="BH1" t="s">
        <v>909</v>
      </c>
      <c r="BI1" t="s">
        <v>910</v>
      </c>
      <c r="BJ1" t="s">
        <v>911</v>
      </c>
      <c r="BK1" t="s">
        <v>912</v>
      </c>
      <c r="BL1" t="s">
        <v>913</v>
      </c>
      <c r="BM1" t="s">
        <v>914</v>
      </c>
      <c r="BN1" t="s">
        <v>915</v>
      </c>
      <c r="BO1" t="s">
        <v>916</v>
      </c>
      <c r="BP1" t="s">
        <v>917</v>
      </c>
      <c r="BQ1" t="s">
        <v>918</v>
      </c>
      <c r="BR1" t="s">
        <v>919</v>
      </c>
      <c r="BS1" t="s">
        <v>920</v>
      </c>
      <c r="BT1" t="s">
        <v>921</v>
      </c>
    </row>
    <row r="2">
      <c r="A2" t="s">
        <v>419</v>
      </c>
      <c r="B2" t="s">
        <v>420</v>
      </c>
      <c r="C2" s="4">
        <v>2000</v>
      </c>
      <c r="D2" s="4">
        <v>3121.969970703125</v>
      </c>
      <c r="E2" s="4">
        <v>41.741001129150391</v>
      </c>
      <c r="F2" s="4">
        <v>88.32749592754972</v>
      </c>
      <c r="G2" s="4">
        <v>2.0114087448732558</v>
      </c>
      <c r="H2" s="4">
        <v>8.7964161950392867</v>
      </c>
      <c r="I2" s="4">
        <v>0.86467913253773065</v>
      </c>
      <c r="J2" s="4"/>
      <c r="K2" s="4"/>
      <c r="L2" s="4">
        <v>82.113268966932822</v>
      </c>
      <c r="M2" s="4">
        <v>2.242000517868469</v>
      </c>
      <c r="N2" s="4">
        <v>14.493427779918241</v>
      </c>
      <c r="O2" s="4">
        <v>1.151302735280481</v>
      </c>
      <c r="P2" s="4"/>
      <c r="Q2" s="4"/>
      <c r="R2" s="4">
        <v>97.000854288627778</v>
      </c>
      <c r="S2" s="4">
        <v>1.689565803670914</v>
      </c>
      <c r="T2" s="4">
        <v>0.84494879997603789</v>
      </c>
      <c r="U2" s="4">
        <v>0.46463110772526761</v>
      </c>
      <c r="V2" s="4"/>
      <c r="W2" s="4"/>
      <c r="X2" t="s">
        <v>419</v>
      </c>
      <c r="Y2" s="4">
        <v>2000</v>
      </c>
      <c r="Z2" s="4">
        <v>38.610177335163662</v>
      </c>
      <c r="AA2" s="4">
        <v>9.0872266346300261</v>
      </c>
      <c r="AB2" s="4">
        <v>3.7156901570227641</v>
      </c>
      <c r="AC2" s="4">
        <v>25.807260543510871</v>
      </c>
      <c r="AD2" s="4">
        <v>11.436436983633691</v>
      </c>
      <c r="AE2" s="4">
        <v>14.447893537632471</v>
      </c>
      <c r="AF2" s="4">
        <v>64.454574151156834</v>
      </c>
      <c r="AG2" s="4">
        <v>37.759308939726942</v>
      </c>
      <c r="AH2" s="4">
        <v>14.70374698294928</v>
      </c>
      <c r="AI2" s="4">
        <v>6.0122378512816939</v>
      </c>
      <c r="AJ2" s="4">
        <v>17.043324105495969</v>
      </c>
      <c r="AK2" s="4">
        <v>18.88542895472855</v>
      </c>
      <c r="AL2" s="4">
        <v>22.649999999999999</v>
      </c>
      <c r="AM2" s="4">
        <v>42.819840530072717</v>
      </c>
      <c r="AN2" s="4">
        <v>39.797756507683211</v>
      </c>
      <c r="AO2" s="4">
        <v>1.2481029540839601</v>
      </c>
      <c r="AP2" s="4">
        <v>0.51033874777236865</v>
      </c>
      <c r="AQ2" s="4">
        <v>38.039314805826884</v>
      </c>
      <c r="AR2" s="4">
        <v>1.0396849493814391</v>
      </c>
      <c r="AS2" s="4">
        <v>3</v>
      </c>
      <c r="AT2" s="4">
        <v>94.650735142917256</v>
      </c>
      <c r="AU2" s="4">
        <v>1</v>
      </c>
      <c r="AV2" s="4">
        <v>90.338904672422984</v>
      </c>
      <c r="AW2" s="4">
        <v>11.436436983633691</v>
      </c>
      <c r="AX2" s="4">
        <v>14.447893537632471</v>
      </c>
      <c r="AY2" s="4">
        <v>64.454574151156834</v>
      </c>
      <c r="AZ2" s="4">
        <v>84.355269484801283</v>
      </c>
      <c r="BA2" s="4">
        <v>18.88542895472855</v>
      </c>
      <c r="BB2" s="4">
        <v>22.649999999999999</v>
      </c>
      <c r="BC2" s="4">
        <v>42.819840530072717</v>
      </c>
      <c r="BD2" s="4">
        <v>98.690420092298694</v>
      </c>
      <c r="BE2" s="4">
        <v>1.0396849493814391</v>
      </c>
      <c r="BF2" s="4">
        <v>3</v>
      </c>
      <c r="BG2" s="4">
        <v>94.650735142917256</v>
      </c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>
        <v>3121.969970703125</v>
      </c>
    </row>
    <row r="3">
      <c r="A3" t="s">
        <v>419</v>
      </c>
      <c r="B3" t="s">
        <v>420</v>
      </c>
      <c r="C3" s="4">
        <v>2017</v>
      </c>
      <c r="D3" s="4">
        <v>2930.18701171875</v>
      </c>
      <c r="E3" s="4">
        <v>59.382999420166016</v>
      </c>
      <c r="F3" s="4">
        <v>97.718368382144675</v>
      </c>
      <c r="G3" s="4">
        <v>2.0910856714715842</v>
      </c>
      <c r="H3" s="4">
        <v>0.1905459463837412</v>
      </c>
      <c r="I3" s="4">
        <v>0</v>
      </c>
      <c r="J3" s="4">
        <v>0.55240428447723389</v>
      </c>
      <c r="K3" s="4">
        <v>-0.05086347833275795</v>
      </c>
      <c r="L3" s="4">
        <v>96.885532663947345</v>
      </c>
      <c r="M3" s="4">
        <v>2.6453387758074309</v>
      </c>
      <c r="N3" s="4">
        <v>0.46912856024522398</v>
      </c>
      <c r="O3" s="4">
        <v>0</v>
      </c>
      <c r="P3" s="4">
        <v>0.86895668506622314</v>
      </c>
      <c r="Q3" s="4">
        <v>-0.067723691463470459</v>
      </c>
      <c r="R3" s="4">
        <v>98.288014376582069</v>
      </c>
      <c r="S3" s="4">
        <v>1.71198562341793</v>
      </c>
      <c r="T3" s="4">
        <v>0</v>
      </c>
      <c r="U3" s="4">
        <v>0</v>
      </c>
      <c r="V3" s="4">
        <v>0.075715295970439911</v>
      </c>
      <c r="W3" s="4">
        <v>-0.027331242337822914</v>
      </c>
      <c r="X3" t="s">
        <v>419</v>
      </c>
      <c r="Y3" s="4">
        <v>2017</v>
      </c>
      <c r="Z3" s="4">
        <v>39.855450280923897</v>
      </c>
      <c r="AA3" s="4">
        <v>0.44453381061077452</v>
      </c>
      <c r="AB3" s="4">
        <v>0.18176611753642311</v>
      </c>
      <c r="AC3" s="4">
        <v>39.229150352776713</v>
      </c>
      <c r="AD3" s="4">
        <v>0</v>
      </c>
      <c r="AE3" s="4">
        <v>1.824758195053799</v>
      </c>
      <c r="AF3" s="4">
        <v>97.984695858562461</v>
      </c>
      <c r="AG3" s="4">
        <v>39.394784341030608</v>
      </c>
      <c r="AH3" s="4">
        <v>0.9744848189502846</v>
      </c>
      <c r="AI3" s="4">
        <v>0.39845860519677712</v>
      </c>
      <c r="AJ3" s="4">
        <v>38.021840916883548</v>
      </c>
      <c r="AK3" s="4">
        <v>0</v>
      </c>
      <c r="AL3" s="4">
        <v>4.0043676519322284</v>
      </c>
      <c r="AM3" s="4">
        <v>95.526503787822548</v>
      </c>
      <c r="AN3" s="4">
        <v>40.170538240890288</v>
      </c>
      <c r="AO3" s="4">
        <v>0.0820559982973353</v>
      </c>
      <c r="AP3" s="4">
        <v>0.0335520040884838</v>
      </c>
      <c r="AQ3" s="4">
        <v>40.054930238504483</v>
      </c>
      <c r="AR3" s="4">
        <v>0</v>
      </c>
      <c r="AS3" s="4">
        <v>0.33394101536305237</v>
      </c>
      <c r="AT3" s="4">
        <v>99.666058984636948</v>
      </c>
      <c r="AU3" s="4">
        <v>2</v>
      </c>
      <c r="AV3" s="4">
        <v>99.809454053616264</v>
      </c>
      <c r="AW3" s="4">
        <v>0</v>
      </c>
      <c r="AX3" s="4">
        <v>1.824758195053799</v>
      </c>
      <c r="AY3" s="4">
        <v>97.984695858562461</v>
      </c>
      <c r="AZ3" s="4">
        <v>99.530871439754776</v>
      </c>
      <c r="BA3" s="4">
        <v>0</v>
      </c>
      <c r="BB3" s="4">
        <v>4.0043676519322284</v>
      </c>
      <c r="BC3" s="4">
        <v>95.526503787822548</v>
      </c>
      <c r="BD3" s="4">
        <v>100</v>
      </c>
      <c r="BE3" s="4">
        <v>0</v>
      </c>
      <c r="BF3" s="4">
        <v>0.33394101536305237</v>
      </c>
      <c r="BG3" s="4">
        <v>99.666058984636948</v>
      </c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>
        <v>2930.18701171875</v>
      </c>
    </row>
    <row r="4">
      <c r="A4" t="s">
        <v>638</v>
      </c>
      <c r="B4" t="s">
        <v>676</v>
      </c>
      <c r="C4" s="4">
        <v>2000</v>
      </c>
      <c r="D4" s="4">
        <v>65.389999389648438</v>
      </c>
      <c r="E4" s="4">
        <v>92.394996643066406</v>
      </c>
      <c r="F4" s="4">
        <v>100</v>
      </c>
      <c r="G4" s="4">
        <v>0</v>
      </c>
      <c r="H4" s="4">
        <v>0</v>
      </c>
      <c r="I4" s="4">
        <v>0</v>
      </c>
      <c r="J4" s="4"/>
      <c r="K4" s="4"/>
      <c r="L4" s="4">
        <v>100</v>
      </c>
      <c r="M4" s="4">
        <v>0</v>
      </c>
      <c r="N4" s="4">
        <v>0</v>
      </c>
      <c r="O4" s="4">
        <v>0</v>
      </c>
      <c r="P4" s="4"/>
      <c r="Q4" s="4"/>
      <c r="R4" s="4">
        <v>100</v>
      </c>
      <c r="S4" s="4">
        <v>0</v>
      </c>
      <c r="T4" s="4">
        <v>0</v>
      </c>
      <c r="U4" s="4">
        <v>0</v>
      </c>
      <c r="V4" s="4"/>
      <c r="W4" s="4"/>
      <c r="X4" t="s">
        <v>638</v>
      </c>
      <c r="Y4" s="4">
        <v>2000</v>
      </c>
      <c r="Z4" s="4">
        <v>14.604035512511469</v>
      </c>
      <c r="AA4" s="4">
        <v>0</v>
      </c>
      <c r="AB4" s="4">
        <v>0</v>
      </c>
      <c r="AC4" s="4">
        <v>14.604035512511469</v>
      </c>
      <c r="AD4" s="4">
        <v>0</v>
      </c>
      <c r="AE4" s="4"/>
      <c r="AF4" s="4">
        <v>100</v>
      </c>
      <c r="AG4" s="4">
        <v>14.604035512511469</v>
      </c>
      <c r="AH4" s="4">
        <v>0</v>
      </c>
      <c r="AI4" s="4">
        <v>0</v>
      </c>
      <c r="AJ4" s="4">
        <v>14.604035512511469</v>
      </c>
      <c r="AK4" s="4">
        <v>0</v>
      </c>
      <c r="AL4" s="4"/>
      <c r="AM4" s="4">
        <v>100</v>
      </c>
      <c r="AN4" s="4">
        <v>14.604035512511469</v>
      </c>
      <c r="AO4" s="4">
        <v>0</v>
      </c>
      <c r="AP4" s="4">
        <v>0</v>
      </c>
      <c r="AQ4" s="4">
        <v>14.604035512511469</v>
      </c>
      <c r="AR4" s="4">
        <v>0</v>
      </c>
      <c r="AS4" s="4"/>
      <c r="AT4" s="4">
        <v>100</v>
      </c>
      <c r="AU4" s="4">
        <v>3</v>
      </c>
      <c r="AV4" s="4">
        <v>100</v>
      </c>
      <c r="AW4" s="4">
        <v>0</v>
      </c>
      <c r="AX4" s="4"/>
      <c r="AY4" s="4">
        <v>100</v>
      </c>
      <c r="AZ4" s="4">
        <v>100</v>
      </c>
      <c r="BA4" s="4">
        <v>0</v>
      </c>
      <c r="BB4" s="4"/>
      <c r="BC4" s="4">
        <v>100</v>
      </c>
      <c r="BD4" s="4">
        <v>100</v>
      </c>
      <c r="BE4" s="4">
        <v>0</v>
      </c>
      <c r="BF4" s="4"/>
      <c r="BG4" s="4">
        <v>100</v>
      </c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>
        <v>65.389999389648438</v>
      </c>
    </row>
    <row r="5">
      <c r="A5" t="s">
        <v>638</v>
      </c>
      <c r="B5" t="s">
        <v>676</v>
      </c>
      <c r="C5" s="4">
        <v>2017</v>
      </c>
      <c r="D5" s="4">
        <v>76.964996337890625</v>
      </c>
      <c r="E5" s="4">
        <v>88.150001525878906</v>
      </c>
      <c r="F5" s="4">
        <v>99.999996282695918</v>
      </c>
      <c r="G5" s="4">
        <v>0</v>
      </c>
      <c r="H5" s="4">
        <v>3.71730408233e-06</v>
      </c>
      <c r="I5" s="4">
        <v>0</v>
      </c>
      <c r="J5" s="4">
        <v>-2.1866495103495254e-07</v>
      </c>
      <c r="K5" s="4">
        <v>0</v>
      </c>
      <c r="L5" s="4">
        <v>100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100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t="s">
        <v>638</v>
      </c>
      <c r="Y5" s="4">
        <v>2017</v>
      </c>
      <c r="Z5" s="4">
        <v>99.999996282695918</v>
      </c>
      <c r="AA5" s="4">
        <v>0</v>
      </c>
      <c r="AB5" s="4">
        <v>0</v>
      </c>
      <c r="AC5" s="4">
        <v>99.999996282695918</v>
      </c>
      <c r="AD5" s="4">
        <v>0</v>
      </c>
      <c r="AE5" s="4"/>
      <c r="AF5" s="4">
        <v>99.999996282695918</v>
      </c>
      <c r="AG5" s="4">
        <v>100</v>
      </c>
      <c r="AH5" s="4">
        <v>0</v>
      </c>
      <c r="AI5" s="4">
        <v>0</v>
      </c>
      <c r="AJ5" s="4">
        <v>100</v>
      </c>
      <c r="AK5" s="4">
        <v>0</v>
      </c>
      <c r="AL5" s="4"/>
      <c r="AM5" s="4">
        <v>100</v>
      </c>
      <c r="AN5" s="4">
        <v>100</v>
      </c>
      <c r="AO5" s="4">
        <v>0</v>
      </c>
      <c r="AP5" s="4">
        <v>0</v>
      </c>
      <c r="AQ5" s="4">
        <v>100</v>
      </c>
      <c r="AR5" s="4">
        <v>0</v>
      </c>
      <c r="AS5" s="4"/>
      <c r="AT5" s="4">
        <v>100</v>
      </c>
      <c r="AU5" s="4">
        <v>4</v>
      </c>
      <c r="AV5" s="4">
        <v>99.999996282695918</v>
      </c>
      <c r="AW5" s="4">
        <v>0</v>
      </c>
      <c r="AX5" s="4"/>
      <c r="AY5" s="4">
        <v>99.999996282695918</v>
      </c>
      <c r="AZ5" s="4">
        <v>100</v>
      </c>
      <c r="BA5" s="4">
        <v>0</v>
      </c>
      <c r="BB5" s="4"/>
      <c r="BC5" s="4">
        <v>100</v>
      </c>
      <c r="BD5" s="4">
        <v>100</v>
      </c>
      <c r="BE5" s="4">
        <v>0</v>
      </c>
      <c r="BF5" s="4"/>
      <c r="BG5" s="4">
        <v>100</v>
      </c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>
        <v>76.964996337890625</v>
      </c>
    </row>
    <row r="6">
      <c r="A6" t="s">
        <v>422</v>
      </c>
      <c r="B6" t="s">
        <v>423</v>
      </c>
      <c r="C6" s="4">
        <v>2000</v>
      </c>
      <c r="D6" s="4">
        <v>3069.587890625</v>
      </c>
      <c r="E6" s="4">
        <v>64.666000366210938</v>
      </c>
      <c r="F6" s="4">
        <v>86.902007788381624</v>
      </c>
      <c r="G6" s="4">
        <v>4.6278187204436776</v>
      </c>
      <c r="H6" s="4">
        <v>8.4076677609684758</v>
      </c>
      <c r="I6" s="4">
        <v>0.062505730206200594</v>
      </c>
      <c r="J6" s="4"/>
      <c r="K6" s="4"/>
      <c r="L6" s="4">
        <v>77.045965440358614</v>
      </c>
      <c r="M6" s="4">
        <v>4.1682120925748194</v>
      </c>
      <c r="N6" s="4">
        <v>18.78582246706657</v>
      </c>
      <c r="O6" s="4">
        <v>0</v>
      </c>
      <c r="P6" s="4"/>
      <c r="Q6" s="4"/>
      <c r="R6" s="4">
        <v>92.287424930994717</v>
      </c>
      <c r="S6" s="4">
        <v>4.8789513074581832</v>
      </c>
      <c r="T6" s="4">
        <v>2.7369644208877619</v>
      </c>
      <c r="U6" s="4">
        <v>0.096659340659339704</v>
      </c>
      <c r="V6" s="4"/>
      <c r="W6" s="4"/>
      <c r="X6" t="s">
        <v>422</v>
      </c>
      <c r="Y6" s="4">
        <v>2000</v>
      </c>
      <c r="Z6" s="4">
        <v>47.368385202317562</v>
      </c>
      <c r="AA6" s="4">
        <v>14.68961310956562</v>
      </c>
      <c r="AB6" s="4">
        <v>6.6537391105451036</v>
      </c>
      <c r="AC6" s="4">
        <v>26.03114098488853</v>
      </c>
      <c r="AD6" s="4">
        <v>30.87349734680641</v>
      </c>
      <c r="AE6" s="4">
        <v>0.14053925954702939</v>
      </c>
      <c r="AF6" s="4">
        <v>60.51578990247188</v>
      </c>
      <c r="AG6" s="4"/>
      <c r="AH6" s="4"/>
      <c r="AI6" s="4"/>
      <c r="AJ6" s="4">
        <v>8.3173281218711583</v>
      </c>
      <c r="AK6" s="4">
        <v>61.858411088254357</v>
      </c>
      <c r="AL6" s="4">
        <v>0</v>
      </c>
      <c r="AM6" s="4">
        <v>19.35576644467908</v>
      </c>
      <c r="AN6" s="4">
        <v>45.405817844497079</v>
      </c>
      <c r="AO6" s="4">
        <v>6.6730980499443104</v>
      </c>
      <c r="AP6" s="4">
        <v>3.0226155823330378</v>
      </c>
      <c r="AQ6" s="4">
        <v>35.710104212219733</v>
      </c>
      <c r="AR6" s="4">
        <v>13.94310279964289</v>
      </c>
      <c r="AS6" s="4">
        <v>0.21733098901098999</v>
      </c>
      <c r="AT6" s="4">
        <v>83.005942449799022</v>
      </c>
      <c r="AU6" s="4">
        <v>5</v>
      </c>
      <c r="AV6" s="4">
        <v>91.529826508825323</v>
      </c>
      <c r="AW6" s="4">
        <v>30.87349734680641</v>
      </c>
      <c r="AX6" s="4">
        <v>0.14053925954702939</v>
      </c>
      <c r="AY6" s="4">
        <v>60.51578990247188</v>
      </c>
      <c r="AZ6" s="4">
        <v>81.214177532933434</v>
      </c>
      <c r="BA6" s="4">
        <v>61.858411088254357</v>
      </c>
      <c r="BB6" s="4">
        <v>0</v>
      </c>
      <c r="BC6" s="4">
        <v>19.35576644467908</v>
      </c>
      <c r="BD6" s="4">
        <v>97.166376238452898</v>
      </c>
      <c r="BE6" s="4">
        <v>13.94310279964289</v>
      </c>
      <c r="BF6" s="4">
        <v>0.21733098901098999</v>
      </c>
      <c r="BG6" s="4">
        <v>83.005942449799022</v>
      </c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>
        <v>3069.587890625</v>
      </c>
    </row>
    <row r="7">
      <c r="A7" t="s">
        <v>422</v>
      </c>
      <c r="B7" t="s">
        <v>423</v>
      </c>
      <c r="C7" s="4">
        <v>2017</v>
      </c>
      <c r="D7" s="4">
        <v>2930.449951171875</v>
      </c>
      <c r="E7" s="4">
        <v>63.103000640869141</v>
      </c>
      <c r="F7" s="4">
        <v>93.642307269535493</v>
      </c>
      <c r="G7" s="4">
        <v>0.49228982832228751</v>
      </c>
      <c r="H7" s="4">
        <v>5.8654029021422156</v>
      </c>
      <c r="I7" s="4">
        <v>0</v>
      </c>
      <c r="J7" s="4">
        <v>0.39648821949958801</v>
      </c>
      <c r="K7" s="4">
        <v>-0.0036768077407032251</v>
      </c>
      <c r="L7" s="4">
        <v>83.215584209133709</v>
      </c>
      <c r="M7" s="4">
        <v>1.334227338064488</v>
      </c>
      <c r="N7" s="4">
        <v>15.4501884528018</v>
      </c>
      <c r="O7" s="4">
        <v>0</v>
      </c>
      <c r="P7" s="4">
        <v>0.36291876435279846</v>
      </c>
      <c r="Q7" s="4">
        <v>0</v>
      </c>
      <c r="R7" s="4">
        <v>99.738923284352239</v>
      </c>
      <c r="S7" s="4">
        <v>0</v>
      </c>
      <c r="T7" s="4">
        <v>0.26107671564776069</v>
      </c>
      <c r="U7" s="4">
        <v>0</v>
      </c>
      <c r="V7" s="4">
        <v>0.43832343816757202</v>
      </c>
      <c r="W7" s="4">
        <v>-0.0056858435273170471</v>
      </c>
      <c r="X7" t="s">
        <v>422</v>
      </c>
      <c r="Y7" s="4">
        <v>2017</v>
      </c>
      <c r="Z7" s="4">
        <v>48.223166874238203</v>
      </c>
      <c r="AA7" s="4">
        <v>11.552829475635949</v>
      </c>
      <c r="AB7" s="4">
        <v>5.2329161255745484</v>
      </c>
      <c r="AC7" s="4">
        <v>31.550888701709852</v>
      </c>
      <c r="AD7" s="4">
        <v>22.089650635908932</v>
      </c>
      <c r="AE7" s="4">
        <v>2.2749555588677941</v>
      </c>
      <c r="AF7" s="4">
        <v>69.769990903081052</v>
      </c>
      <c r="AG7" s="4"/>
      <c r="AH7" s="4"/>
      <c r="AI7" s="4"/>
      <c r="AJ7" s="4">
        <v>8.7566979082682348</v>
      </c>
      <c r="AK7" s="4">
        <v>59.190315103317701</v>
      </c>
      <c r="AL7" s="4">
        <v>5.7171695604395154</v>
      </c>
      <c r="AM7" s="4">
        <v>19.64232688344099</v>
      </c>
      <c r="AN7" s="4">
        <v>45.262202741566917</v>
      </c>
      <c r="AO7" s="4">
        <v>0.26381259897036169</v>
      </c>
      <c r="AP7" s="4">
        <v>0.119495332826744</v>
      </c>
      <c r="AQ7" s="4">
        <v>44.878894809769811</v>
      </c>
      <c r="AR7" s="4">
        <v>0.39649701112753633</v>
      </c>
      <c r="AS7" s="4">
        <v>0.26225637362637411</v>
      </c>
      <c r="AT7" s="4">
        <v>99.080169899598332</v>
      </c>
      <c r="AU7" s="4">
        <v>6</v>
      </c>
      <c r="AV7" s="4">
        <v>94.134597097857778</v>
      </c>
      <c r="AW7" s="4">
        <v>22.089650635908932</v>
      </c>
      <c r="AX7" s="4">
        <v>2.2749555588677941</v>
      </c>
      <c r="AY7" s="4">
        <v>69.769990903081052</v>
      </c>
      <c r="AZ7" s="4">
        <v>84.549811547198203</v>
      </c>
      <c r="BA7" s="4">
        <v>59.190315103317701</v>
      </c>
      <c r="BB7" s="4">
        <v>5.7171695604395154</v>
      </c>
      <c r="BC7" s="4">
        <v>19.64232688344099</v>
      </c>
      <c r="BD7" s="4">
        <v>99.738923284352239</v>
      </c>
      <c r="BE7" s="4">
        <v>0.39649701112753633</v>
      </c>
      <c r="BF7" s="4">
        <v>0.26225637362637411</v>
      </c>
      <c r="BG7" s="4">
        <v>99.080169899598332</v>
      </c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>
        <v>2930.449951171875</v>
      </c>
    </row>
    <row r="8">
      <c r="A8" t="s">
        <v>653</v>
      </c>
      <c r="B8" t="s">
        <v>691</v>
      </c>
      <c r="C8" s="4">
        <v>2000</v>
      </c>
      <c r="D8" s="4">
        <v>8069.27587890625</v>
      </c>
      <c r="E8" s="4">
        <v>60.213005065917969</v>
      </c>
      <c r="F8" s="4">
        <v>99.99998252826849</v>
      </c>
      <c r="G8" s="4">
        <v>0</v>
      </c>
      <c r="H8" s="4">
        <v>1.74717315105e-05</v>
      </c>
      <c r="I8" s="4">
        <v>0</v>
      </c>
      <c r="J8" s="4"/>
      <c r="K8" s="4"/>
      <c r="L8" s="4">
        <v>99.999948482443713</v>
      </c>
      <c r="M8" s="4">
        <v>0</v>
      </c>
      <c r="N8" s="4">
        <v>5.1517556286700001e-05</v>
      </c>
      <c r="O8" s="4">
        <v>0</v>
      </c>
      <c r="P8" s="4"/>
      <c r="Q8" s="4"/>
      <c r="R8" s="4">
        <v>100</v>
      </c>
      <c r="S8" s="4">
        <v>0</v>
      </c>
      <c r="T8" s="4">
        <v>0</v>
      </c>
      <c r="U8" s="4">
        <v>0</v>
      </c>
      <c r="V8" s="4"/>
      <c r="W8" s="4"/>
      <c r="X8" t="s">
        <v>653</v>
      </c>
      <c r="Y8" s="4">
        <v>2000</v>
      </c>
      <c r="Z8" s="4">
        <v>96.936944183096017</v>
      </c>
      <c r="AA8" s="4">
        <v>2.0784488591146451</v>
      </c>
      <c r="AB8" s="4">
        <v>2.0784488591146451</v>
      </c>
      <c r="AC8" s="4">
        <v>92.780046464866714</v>
      </c>
      <c r="AD8" s="4">
        <v>1.093859373056834</v>
      </c>
      <c r="AE8" s="4">
        <v>6.1260766903449406</v>
      </c>
      <c r="AF8" s="4">
        <v>92.780046464866714</v>
      </c>
      <c r="AG8" s="4">
        <v>92.3013574101019</v>
      </c>
      <c r="AH8" s="4">
        <v>3.9866341535229548</v>
      </c>
      <c r="AI8" s="4">
        <v>3.9866341535229548</v>
      </c>
      <c r="AJ8" s="4">
        <v>84.328089103055987</v>
      </c>
      <c r="AK8" s="4">
        <v>0.27467723470410021</v>
      </c>
      <c r="AL8" s="4">
        <v>15.397182144683621</v>
      </c>
      <c r="AM8" s="4">
        <v>84.328089103055987</v>
      </c>
      <c r="AN8" s="4">
        <v>100</v>
      </c>
      <c r="AO8" s="4">
        <v>0.81757550465060547</v>
      </c>
      <c r="AP8" s="4">
        <v>0.81757550465060547</v>
      </c>
      <c r="AQ8" s="4">
        <v>98.364848990698789</v>
      </c>
      <c r="AR8" s="4">
        <v>1.6351510093012109</v>
      </c>
      <c r="AS8" s="4">
        <v>0</v>
      </c>
      <c r="AT8" s="4">
        <v>98.364848990698789</v>
      </c>
      <c r="AU8" s="4">
        <v>7</v>
      </c>
      <c r="AV8" s="4">
        <v>99.99998252826849</v>
      </c>
      <c r="AW8" s="4">
        <v>1.093859373056834</v>
      </c>
      <c r="AX8" s="4">
        <v>6.1260766903449406</v>
      </c>
      <c r="AY8" s="4">
        <v>92.780046464866714</v>
      </c>
      <c r="AZ8" s="4">
        <v>99.999948482443713</v>
      </c>
      <c r="BA8" s="4">
        <v>0.27467723470410021</v>
      </c>
      <c r="BB8" s="4">
        <v>15.397182144683621</v>
      </c>
      <c r="BC8" s="4">
        <v>84.328089103055987</v>
      </c>
      <c r="BD8" s="4">
        <v>100</v>
      </c>
      <c r="BE8" s="4">
        <v>1.6351510093012109</v>
      </c>
      <c r="BF8" s="4">
        <v>0</v>
      </c>
      <c r="BG8" s="4">
        <v>98.364848990698789</v>
      </c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>
        <v>8069.27587890625</v>
      </c>
    </row>
    <row r="9">
      <c r="A9" t="s">
        <v>653</v>
      </c>
      <c r="B9" t="s">
        <v>691</v>
      </c>
      <c r="C9" s="4">
        <v>2017</v>
      </c>
      <c r="D9" s="4">
        <v>8735.453125</v>
      </c>
      <c r="E9" s="4">
        <v>58.094001770019531</v>
      </c>
      <c r="F9" s="4">
        <v>99.972909612326262</v>
      </c>
      <c r="G9" s="4">
        <v>0</v>
      </c>
      <c r="H9" s="4">
        <v>0.027090387673737799</v>
      </c>
      <c r="I9" s="4">
        <v>0</v>
      </c>
      <c r="J9" s="4">
        <v>-0.0015925244661048055</v>
      </c>
      <c r="K9" s="4">
        <v>0</v>
      </c>
      <c r="L9" s="4">
        <v>100</v>
      </c>
      <c r="M9" s="4">
        <v>0</v>
      </c>
      <c r="N9" s="4">
        <v>0</v>
      </c>
      <c r="O9" s="4">
        <v>0</v>
      </c>
      <c r="P9" s="4">
        <v>3.0304445317597128e-06</v>
      </c>
      <c r="Q9" s="4">
        <v>0</v>
      </c>
      <c r="R9" s="4">
        <v>99.953368013560137</v>
      </c>
      <c r="S9" s="4">
        <v>0</v>
      </c>
      <c r="T9" s="4">
        <v>0.046631986439862799</v>
      </c>
      <c r="U9" s="4">
        <v>0</v>
      </c>
      <c r="V9" s="4">
        <v>-0.0027430581394582987</v>
      </c>
      <c r="W9" s="4">
        <v>0</v>
      </c>
      <c r="X9" t="s">
        <v>653</v>
      </c>
      <c r="Y9" s="4">
        <v>2017</v>
      </c>
      <c r="Z9" s="4">
        <v>96.746738280460164</v>
      </c>
      <c r="AA9" s="4">
        <v>2.132066722691361</v>
      </c>
      <c r="AB9" s="4">
        <v>2.132066722691361</v>
      </c>
      <c r="AC9" s="4">
        <v>92.482604835077439</v>
      </c>
      <c r="AD9" s="4">
        <v>1.0379621135166179</v>
      </c>
      <c r="AE9" s="4">
        <v>6.4523426637322059</v>
      </c>
      <c r="AF9" s="4">
        <v>92.482604835077439</v>
      </c>
      <c r="AG9" s="4">
        <v>92.301408927658187</v>
      </c>
      <c r="AH9" s="4">
        <v>3.9866599123010991</v>
      </c>
      <c r="AI9" s="4">
        <v>3.9866599123010991</v>
      </c>
      <c r="AJ9" s="4">
        <v>84.328089103055987</v>
      </c>
      <c r="AK9" s="4">
        <v>0.27472875226038701</v>
      </c>
      <c r="AL9" s="4">
        <v>15.397182144683621</v>
      </c>
      <c r="AM9" s="4">
        <v>84.328089103055987</v>
      </c>
      <c r="AN9" s="4">
        <v>99.953368013560137</v>
      </c>
      <c r="AO9" s="4">
        <v>0.79425951143067408</v>
      </c>
      <c r="AP9" s="4">
        <v>0.79425951143067408</v>
      </c>
      <c r="AQ9" s="4">
        <v>98.364848990698789</v>
      </c>
      <c r="AR9" s="4">
        <v>1.5885190228613479</v>
      </c>
      <c r="AS9" s="4">
        <v>0</v>
      </c>
      <c r="AT9" s="4">
        <v>98.364848990698789</v>
      </c>
      <c r="AU9" s="4">
        <v>8</v>
      </c>
      <c r="AV9" s="4">
        <v>99.972909612326262</v>
      </c>
      <c r="AW9" s="4">
        <v>1.0379621135166179</v>
      </c>
      <c r="AX9" s="4">
        <v>6.4523426637322059</v>
      </c>
      <c r="AY9" s="4">
        <v>92.482604835077439</v>
      </c>
      <c r="AZ9" s="4">
        <v>100</v>
      </c>
      <c r="BA9" s="4">
        <v>0.27472875226038701</v>
      </c>
      <c r="BB9" s="4">
        <v>15.397182144683621</v>
      </c>
      <c r="BC9" s="4">
        <v>84.328089103055987</v>
      </c>
      <c r="BD9" s="4">
        <v>99.953368013560137</v>
      </c>
      <c r="BE9" s="4">
        <v>1.5885190228613479</v>
      </c>
      <c r="BF9" s="4">
        <v>0</v>
      </c>
      <c r="BG9" s="4">
        <v>98.364848990698789</v>
      </c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>
        <v>8735.453125</v>
      </c>
    </row>
    <row r="10">
      <c r="A10" t="s">
        <v>633</v>
      </c>
      <c r="B10" t="s">
        <v>671</v>
      </c>
      <c r="C10" s="4">
        <v>2000</v>
      </c>
      <c r="D10" s="4">
        <v>8122.7412109375</v>
      </c>
      <c r="E10" s="4">
        <v>51.386005401611328</v>
      </c>
      <c r="F10" s="4">
        <v>63.210341837374983</v>
      </c>
      <c r="G10" s="4">
        <v>6.7583658953212282</v>
      </c>
      <c r="H10" s="4">
        <v>29.888786617450609</v>
      </c>
      <c r="I10" s="4">
        <v>0.14250564985316039</v>
      </c>
      <c r="J10" s="4"/>
      <c r="K10" s="4"/>
      <c r="L10" s="4">
        <v>52.910710060747611</v>
      </c>
      <c r="M10" s="4">
        <v>2.1213687828061798</v>
      </c>
      <c r="N10" s="4">
        <v>44.762979747906662</v>
      </c>
      <c r="O10" s="4">
        <v>0.20494140853955761</v>
      </c>
      <c r="P10" s="4"/>
      <c r="Q10" s="4"/>
      <c r="R10" s="4">
        <v>72.954358765047445</v>
      </c>
      <c r="S10" s="4">
        <v>11.14522092184224</v>
      </c>
      <c r="T10" s="4">
        <v>15.816982348337479</v>
      </c>
      <c r="U10" s="4">
        <v>0.083437964772834106</v>
      </c>
      <c r="V10" s="4"/>
      <c r="W10" s="4"/>
      <c r="X10" t="s">
        <v>633</v>
      </c>
      <c r="Y10" s="4">
        <v>2000</v>
      </c>
      <c r="Z10" s="4"/>
      <c r="AA10" s="4"/>
      <c r="AB10" s="4"/>
      <c r="AC10" s="4">
        <v>33.075559632517461</v>
      </c>
      <c r="AD10" s="4">
        <v>29.6193966253878</v>
      </c>
      <c r="AE10" s="4">
        <v>0.97821944195218913</v>
      </c>
      <c r="AF10" s="4">
        <v>39.371091665356239</v>
      </c>
      <c r="AG10" s="4"/>
      <c r="AH10" s="4"/>
      <c r="AI10" s="4"/>
      <c r="AJ10" s="4">
        <v>0.31281243270278541</v>
      </c>
      <c r="AK10" s="4">
        <v>53.917473634359617</v>
      </c>
      <c r="AL10" s="4">
        <v>0.77849691989825942</v>
      </c>
      <c r="AM10" s="4">
        <v>0.33610828929590753</v>
      </c>
      <c r="AN10" s="4">
        <v>70.230195598655754</v>
      </c>
      <c r="AO10" s="4">
        <v>3.1297037403494592</v>
      </c>
      <c r="AP10" s="4">
        <v>3.0295654551993181</v>
      </c>
      <c r="AQ10" s="4">
        <v>64.070926403106981</v>
      </c>
      <c r="AR10" s="4">
        <v>6.6320717869432286</v>
      </c>
      <c r="AS10" s="4">
        <v>1.167167923513958</v>
      </c>
      <c r="AT10" s="4">
        <v>76.300339976432497</v>
      </c>
      <c r="AU10" s="4">
        <v>9</v>
      </c>
      <c r="AV10" s="4">
        <v>69.968707732696231</v>
      </c>
      <c r="AW10" s="4">
        <v>29.6193966253878</v>
      </c>
      <c r="AX10" s="4">
        <v>0.97821944195218913</v>
      </c>
      <c r="AY10" s="4">
        <v>39.371091665356239</v>
      </c>
      <c r="AZ10" s="4">
        <v>55.032078843553791</v>
      </c>
      <c r="BA10" s="4">
        <v>53.917473634359617</v>
      </c>
      <c r="BB10" s="4">
        <v>0.77849691989825942</v>
      </c>
      <c r="BC10" s="4">
        <v>0.33610828929590753</v>
      </c>
      <c r="BD10" s="4">
        <v>84.099579686889683</v>
      </c>
      <c r="BE10" s="4">
        <v>6.6320717869432286</v>
      </c>
      <c r="BF10" s="4">
        <v>1.167167923513958</v>
      </c>
      <c r="BG10" s="4">
        <v>76.300339976432497</v>
      </c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>
        <v>8122.7412109375</v>
      </c>
    </row>
    <row r="11">
      <c r="A11" t="s">
        <v>633</v>
      </c>
      <c r="B11" t="s">
        <v>671</v>
      </c>
      <c r="C11" s="4">
        <v>2017</v>
      </c>
      <c r="D11" s="4">
        <v>9827.5888671875</v>
      </c>
      <c r="E11" s="4">
        <v>55.342998504638672</v>
      </c>
      <c r="F11" s="4">
        <v>92.511445347125928</v>
      </c>
      <c r="G11" s="4">
        <v>2.6146846086245081</v>
      </c>
      <c r="H11" s="4">
        <v>4.7184960274743473</v>
      </c>
      <c r="I11" s="4">
        <v>0.15537401677521601</v>
      </c>
      <c r="J11" s="4">
        <v>1.7235943078994751</v>
      </c>
      <c r="K11" s="4">
        <v>0.00075696274871006608</v>
      </c>
      <c r="L11" s="4">
        <v>87.638761715874935</v>
      </c>
      <c r="M11" s="4">
        <v>1.4472273977683989</v>
      </c>
      <c r="N11" s="4">
        <v>10.56608332670775</v>
      </c>
      <c r="O11" s="4">
        <v>0.34792755964890892</v>
      </c>
      <c r="P11" s="4">
        <v>2.0428266525268555</v>
      </c>
      <c r="Q11" s="4">
        <v>0.0084109501913189888</v>
      </c>
      <c r="R11" s="4">
        <v>96.443278628214557</v>
      </c>
      <c r="S11" s="4">
        <v>3.5567213717854429</v>
      </c>
      <c r="T11" s="4">
        <v>0</v>
      </c>
      <c r="U11" s="4">
        <v>0</v>
      </c>
      <c r="V11" s="4">
        <v>1.3817011117935181</v>
      </c>
      <c r="W11" s="4">
        <v>-0.0049081156030297279</v>
      </c>
      <c r="X11" t="s">
        <v>633</v>
      </c>
      <c r="Y11" s="4">
        <v>2017</v>
      </c>
      <c r="Z11" s="4"/>
      <c r="AA11" s="4"/>
      <c r="AB11" s="4"/>
      <c r="AC11" s="4">
        <v>36.119099081228157</v>
      </c>
      <c r="AD11" s="4">
        <v>54.890718675236123</v>
      </c>
      <c r="AE11" s="4">
        <v>0.91693440539050375</v>
      </c>
      <c r="AF11" s="4">
        <v>39.318476875123821</v>
      </c>
      <c r="AG11" s="4"/>
      <c r="AH11" s="4"/>
      <c r="AI11" s="4"/>
      <c r="AJ11" s="4">
        <v>5.6849915068136108</v>
      </c>
      <c r="AK11" s="4">
        <v>81.818733459127543</v>
      </c>
      <c r="AL11" s="4">
        <v>1.1918580228862079</v>
      </c>
      <c r="AM11" s="4">
        <v>6.0753976316295848</v>
      </c>
      <c r="AN11" s="4">
        <v>92.205950468232047</v>
      </c>
      <c r="AO11" s="4">
        <v>16.158923078544451</v>
      </c>
      <c r="AP11" s="4">
        <v>15.370241806125771</v>
      </c>
      <c r="AQ11" s="4">
        <v>60.676785583561824</v>
      </c>
      <c r="AR11" s="4">
        <v>33.162145114270359</v>
      </c>
      <c r="AS11" s="4">
        <v>0.69509487899601652</v>
      </c>
      <c r="AT11" s="4">
        <v>66.142760006733624</v>
      </c>
      <c r="AU11" s="4">
        <v>10</v>
      </c>
      <c r="AV11" s="4">
        <v>95.126129955750443</v>
      </c>
      <c r="AW11" s="4">
        <v>54.890718675236123</v>
      </c>
      <c r="AX11" s="4">
        <v>0.91693440539050375</v>
      </c>
      <c r="AY11" s="4">
        <v>39.318476875123821</v>
      </c>
      <c r="AZ11" s="4">
        <v>89.085989113643336</v>
      </c>
      <c r="BA11" s="4">
        <v>81.818733459127543</v>
      </c>
      <c r="BB11" s="4">
        <v>1.1918580228862079</v>
      </c>
      <c r="BC11" s="4">
        <v>6.0753976316295848</v>
      </c>
      <c r="BD11" s="4">
        <v>100</v>
      </c>
      <c r="BE11" s="4">
        <v>33.162145114270359</v>
      </c>
      <c r="BF11" s="4">
        <v>0.69509487899601652</v>
      </c>
      <c r="BG11" s="4">
        <v>66.142760006733624</v>
      </c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>
        <v>9827.5888671875</v>
      </c>
    </row>
    <row r="12">
      <c r="A12" t="s">
        <v>426</v>
      </c>
      <c r="B12" t="s">
        <v>427</v>
      </c>
      <c r="C12" s="4">
        <v>2000</v>
      </c>
      <c r="D12" s="4">
        <v>9933.609375</v>
      </c>
      <c r="E12" s="4">
        <v>69.972999572753906</v>
      </c>
      <c r="F12" s="4">
        <v>91.673627617540447</v>
      </c>
      <c r="G12" s="4">
        <v>7.6106701429883161</v>
      </c>
      <c r="H12" s="4">
        <v>0.71570223947125555</v>
      </c>
      <c r="I12" s="4">
        <v>0</v>
      </c>
      <c r="J12" s="4"/>
      <c r="K12" s="4"/>
      <c r="L12" s="4">
        <v>96.003557614289377</v>
      </c>
      <c r="M12" s="4">
        <v>2.5462582974376811</v>
      </c>
      <c r="N12" s="4">
        <v>1.450184088272948</v>
      </c>
      <c r="O12" s="4">
        <v>0</v>
      </c>
      <c r="P12" s="4"/>
      <c r="Q12" s="4"/>
      <c r="R12" s="4">
        <v>89.815559682535124</v>
      </c>
      <c r="S12" s="4">
        <v>9.7839243830048179</v>
      </c>
      <c r="T12" s="4">
        <v>0.40051593446006001</v>
      </c>
      <c r="U12" s="4">
        <v>0</v>
      </c>
      <c r="V12" s="4"/>
      <c r="W12" s="4"/>
      <c r="X12" t="s">
        <v>426</v>
      </c>
      <c r="Y12" s="4">
        <v>2000</v>
      </c>
      <c r="Z12" s="4">
        <v>90.092995105028706</v>
      </c>
      <c r="AA12" s="4">
        <v>12.55977619374073</v>
      </c>
      <c r="AB12" s="4">
        <v>12.45216210010955</v>
      </c>
      <c r="AC12" s="4">
        <v>65.081056811178428</v>
      </c>
      <c r="AD12" s="4">
        <v>25.399815081385668</v>
      </c>
      <c r="AE12" s="4">
        <v>1.9434943361139669</v>
      </c>
      <c r="AF12" s="4">
        <v>71.940988343029105</v>
      </c>
      <c r="AG12" s="4">
        <v>93.914698740117927</v>
      </c>
      <c r="AH12" s="4">
        <v>29.992294865883011</v>
      </c>
      <c r="AI12" s="4">
        <v>29.735316271828161</v>
      </c>
      <c r="AJ12" s="4">
        <v>34.18708760240677</v>
      </c>
      <c r="AK12" s="4">
        <v>59.998354903657322</v>
      </c>
      <c r="AL12" s="4">
        <v>3.1543571428571799</v>
      </c>
      <c r="AM12" s="4">
        <v>35.397103865212557</v>
      </c>
      <c r="AN12" s="4">
        <v>88.453018571754967</v>
      </c>
      <c r="AO12" s="4">
        <v>5.0790875413095788</v>
      </c>
      <c r="AP12" s="4">
        <v>5.0355691382902767</v>
      </c>
      <c r="AQ12" s="4">
        <v>78.33836189215512</v>
      </c>
      <c r="AR12" s="4">
        <v>10.55279791664347</v>
      </c>
      <c r="AS12" s="4">
        <v>1.4238857142856891</v>
      </c>
      <c r="AT12" s="4">
        <v>87.622800434610781</v>
      </c>
      <c r="AU12" s="4">
        <v>11</v>
      </c>
      <c r="AV12" s="4">
        <v>99.284297760528744</v>
      </c>
      <c r="AW12" s="4">
        <v>25.399815081385668</v>
      </c>
      <c r="AX12" s="4">
        <v>1.9434943361139669</v>
      </c>
      <c r="AY12" s="4">
        <v>71.940988343029105</v>
      </c>
      <c r="AZ12" s="4">
        <v>98.549815911727052</v>
      </c>
      <c r="BA12" s="4">
        <v>59.998354903657322</v>
      </c>
      <c r="BB12" s="4">
        <v>3.1543571428571799</v>
      </c>
      <c r="BC12" s="4">
        <v>35.397103865212557</v>
      </c>
      <c r="BD12" s="4">
        <v>99.59948406553994</v>
      </c>
      <c r="BE12" s="4">
        <v>10.55279791664347</v>
      </c>
      <c r="BF12" s="4">
        <v>1.4238857142856891</v>
      </c>
      <c r="BG12" s="4">
        <v>87.622800434610781</v>
      </c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>
        <v>9933.609375</v>
      </c>
    </row>
    <row r="13">
      <c r="A13" t="s">
        <v>426</v>
      </c>
      <c r="B13" t="s">
        <v>427</v>
      </c>
      <c r="C13" s="4">
        <v>2017</v>
      </c>
      <c r="D13" s="4">
        <v>9468.337890625</v>
      </c>
      <c r="E13" s="4">
        <v>78.134002685546875</v>
      </c>
      <c r="F13" s="4">
        <v>97.790951975028449</v>
      </c>
      <c r="G13" s="4">
        <v>1.6390337180725201</v>
      </c>
      <c r="H13" s="4">
        <v>0.57001430689902577</v>
      </c>
      <c r="I13" s="4">
        <v>0</v>
      </c>
      <c r="J13" s="4">
        <v>0.35984259843826294</v>
      </c>
      <c r="K13" s="4">
        <v>0</v>
      </c>
      <c r="L13" s="4">
        <v>96.261003879563319</v>
      </c>
      <c r="M13" s="4">
        <v>1.6845606033932199</v>
      </c>
      <c r="N13" s="4">
        <v>2.0544355170434732</v>
      </c>
      <c r="O13" s="4">
        <v>0</v>
      </c>
      <c r="P13" s="4">
        <v>0.015143898315727711</v>
      </c>
      <c r="Q13" s="4">
        <v>0</v>
      </c>
      <c r="R13" s="4">
        <v>98.219115022326889</v>
      </c>
      <c r="S13" s="4">
        <v>1.626292958871401</v>
      </c>
      <c r="T13" s="4">
        <v>0.15459201880170781</v>
      </c>
      <c r="U13" s="4">
        <v>0</v>
      </c>
      <c r="V13" s="4">
        <v>0.49432677030563354</v>
      </c>
      <c r="W13" s="4">
        <v>0</v>
      </c>
      <c r="X13" t="s">
        <v>426</v>
      </c>
      <c r="Y13" s="4">
        <v>2017</v>
      </c>
      <c r="Z13" s="4">
        <v>80.5157659268434</v>
      </c>
      <c r="AA13" s="4">
        <v>2.3819698844463151</v>
      </c>
      <c r="AB13" s="4">
        <v>2.00258718821763</v>
      </c>
      <c r="AC13" s="4">
        <v>76.131208854179462</v>
      </c>
      <c r="AD13" s="4">
        <v>2.3310016160188272</v>
      </c>
      <c r="AE13" s="4">
        <v>5.0308705859994776</v>
      </c>
      <c r="AF13" s="4">
        <v>92.06811349108267</v>
      </c>
      <c r="AG13" s="4">
        <v>76.375369223273836</v>
      </c>
      <c r="AH13" s="4">
        <v>8.7783379674014945</v>
      </c>
      <c r="AI13" s="4">
        <v>7.3801886674352017</v>
      </c>
      <c r="AJ13" s="4">
        <v>60.216842588437139</v>
      </c>
      <c r="AK13" s="4">
        <v>10.66039506486227</v>
      </c>
      <c r="AL13" s="4">
        <v>14.407042857142869</v>
      </c>
      <c r="AM13" s="4">
        <v>72.878126560951387</v>
      </c>
      <c r="AN13" s="4">
        <v>81.674469008496359</v>
      </c>
      <c r="AO13" s="4">
        <v>0.59193027749491955</v>
      </c>
      <c r="AP13" s="4">
        <v>0.49765196351547292</v>
      </c>
      <c r="AQ13" s="4">
        <v>80.584886767485969</v>
      </c>
      <c r="AR13" s="4">
        <v>0</v>
      </c>
      <c r="AS13" s="4">
        <v>2.4069253745350641</v>
      </c>
      <c r="AT13" s="4">
        <v>97.438482606663229</v>
      </c>
      <c r="AU13" s="4">
        <v>12</v>
      </c>
      <c r="AV13" s="4">
        <v>99.429985693100974</v>
      </c>
      <c r="AW13" s="4">
        <v>2.3310016160188272</v>
      </c>
      <c r="AX13" s="4">
        <v>5.0308705859994776</v>
      </c>
      <c r="AY13" s="4">
        <v>92.06811349108267</v>
      </c>
      <c r="AZ13" s="4">
        <v>97.945564482956527</v>
      </c>
      <c r="BA13" s="4">
        <v>10.66039506486227</v>
      </c>
      <c r="BB13" s="4">
        <v>14.407042857142869</v>
      </c>
      <c r="BC13" s="4">
        <v>72.878126560951387</v>
      </c>
      <c r="BD13" s="4">
        <v>99.845407981198292</v>
      </c>
      <c r="BE13" s="4">
        <v>0</v>
      </c>
      <c r="BF13" s="4">
        <v>2.4069253745350641</v>
      </c>
      <c r="BG13" s="4">
        <v>97.438482606663229</v>
      </c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>
        <v>9468.337890625</v>
      </c>
    </row>
    <row r="14">
      <c r="A14" t="s">
        <v>656</v>
      </c>
      <c r="B14" t="s">
        <v>694</v>
      </c>
      <c r="C14" s="4">
        <v>2000</v>
      </c>
      <c r="D14" s="4">
        <v>10282.033203125</v>
      </c>
      <c r="E14" s="4">
        <v>97.128997802734375</v>
      </c>
      <c r="F14" s="4">
        <v>99.483310843592704</v>
      </c>
      <c r="G14" s="4">
        <v>0.5136201860106534</v>
      </c>
      <c r="H14" s="4">
        <v>0.0030689703966544002</v>
      </c>
      <c r="I14" s="4">
        <v>0</v>
      </c>
      <c r="J14" s="4"/>
      <c r="K14" s="4"/>
      <c r="L14" s="4">
        <v>99.485617865453634</v>
      </c>
      <c r="M14" s="4">
        <v>0.5055163509423457</v>
      </c>
      <c r="N14" s="4">
        <v>0.0088657836040227003</v>
      </c>
      <c r="O14" s="4">
        <v>0</v>
      </c>
      <c r="P14" s="4"/>
      <c r="Q14" s="4"/>
      <c r="R14" s="4">
        <v>99.483241435144421</v>
      </c>
      <c r="S14" s="4">
        <v>0.5138597181567377</v>
      </c>
      <c r="T14" s="4">
        <v>0.0028988466988409001</v>
      </c>
      <c r="U14" s="4">
        <v>0</v>
      </c>
      <c r="V14" s="4"/>
      <c r="W14" s="4"/>
      <c r="X14" t="s">
        <v>656</v>
      </c>
      <c r="Y14" s="4">
        <v>2000</v>
      </c>
      <c r="Z14" s="4">
        <v>85.574040793909106</v>
      </c>
      <c r="AA14" s="4">
        <v>22.702157965718179</v>
      </c>
      <c r="AB14" s="4">
        <v>22.702157965718179</v>
      </c>
      <c r="AC14" s="4">
        <v>40.169724862472741</v>
      </c>
      <c r="AD14" s="4">
        <v>31.657650957790409</v>
      </c>
      <c r="AE14" s="4">
        <v>27.962163824987329</v>
      </c>
      <c r="AF14" s="4">
        <v>40.377116246825608</v>
      </c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>
        <v>13</v>
      </c>
      <c r="AV14" s="4">
        <v>99.996931029603346</v>
      </c>
      <c r="AW14" s="4">
        <v>31.657650957790409</v>
      </c>
      <c r="AX14" s="4">
        <v>27.962163824987329</v>
      </c>
      <c r="AY14" s="4">
        <v>40.377116246825608</v>
      </c>
      <c r="AZ14" s="4">
        <v>99.991134216395977</v>
      </c>
      <c r="BA14" s="4"/>
      <c r="BB14" s="4"/>
      <c r="BC14" s="4"/>
      <c r="BD14" s="4">
        <v>99.997101153301159</v>
      </c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>
        <v>10282.033203125</v>
      </c>
    </row>
    <row r="15">
      <c r="A15" t="s">
        <v>656</v>
      </c>
      <c r="B15" t="s">
        <v>694</v>
      </c>
      <c r="C15" s="4">
        <v>2017</v>
      </c>
      <c r="D15" s="4">
        <v>11429.3359375</v>
      </c>
      <c r="E15" s="4">
        <v>97.96099853515625</v>
      </c>
      <c r="F15" s="4">
        <v>99.486060200782973</v>
      </c>
      <c r="G15" s="4">
        <v>0.51370391111527114</v>
      </c>
      <c r="H15" s="4">
        <v>0.00023588810175569999</v>
      </c>
      <c r="I15" s="4">
        <v>0</v>
      </c>
      <c r="J15" s="4">
        <v>0.00016172688629012555</v>
      </c>
      <c r="K15" s="4">
        <v>0</v>
      </c>
      <c r="L15" s="4">
        <v>99.482765647325621</v>
      </c>
      <c r="M15" s="4">
        <v>0.505501857964053</v>
      </c>
      <c r="N15" s="4">
        <v>0.0117324947103157</v>
      </c>
      <c r="O15" s="4">
        <v>0</v>
      </c>
      <c r="P15" s="4">
        <v>-0.00016777754353825003</v>
      </c>
      <c r="Q15" s="4">
        <v>0</v>
      </c>
      <c r="R15" s="4">
        <v>99.486125385405956</v>
      </c>
      <c r="S15" s="4">
        <v>0.51387461459403905</v>
      </c>
      <c r="T15" s="4">
        <v>0</v>
      </c>
      <c r="U15" s="4">
        <v>0</v>
      </c>
      <c r="V15" s="4">
        <v>0.00016964413225650787</v>
      </c>
      <c r="W15" s="4">
        <v>0</v>
      </c>
      <c r="X15" t="s">
        <v>656</v>
      </c>
      <c r="Y15" s="4">
        <v>2017</v>
      </c>
      <c r="Z15" s="4">
        <v>97.100182236483192</v>
      </c>
      <c r="AA15" s="4">
        <v>1.1929389821498899</v>
      </c>
      <c r="AB15" s="4">
        <v>1.1929389821498899</v>
      </c>
      <c r="AC15" s="4">
        <v>94.714304272183412</v>
      </c>
      <c r="AD15" s="4">
        <v>0</v>
      </c>
      <c r="AE15" s="4">
        <v>4.7963952567472603</v>
      </c>
      <c r="AF15" s="4">
        <v>95.203368855150984</v>
      </c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>
        <v>14</v>
      </c>
      <c r="AV15" s="4">
        <v>99.999764111898244</v>
      </c>
      <c r="AW15" s="4">
        <v>0</v>
      </c>
      <c r="AX15" s="4">
        <v>4.7963952567472603</v>
      </c>
      <c r="AY15" s="4">
        <v>95.203368855150984</v>
      </c>
      <c r="AZ15" s="4">
        <v>99.988267505289684</v>
      </c>
      <c r="BA15" s="4"/>
      <c r="BB15" s="4"/>
      <c r="BC15" s="4"/>
      <c r="BD15" s="4">
        <v>100</v>
      </c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>
        <v>11429.3359375</v>
      </c>
    </row>
    <row r="16">
      <c r="A16" t="s">
        <v>432</v>
      </c>
      <c r="B16" t="s">
        <v>433</v>
      </c>
      <c r="C16" s="4">
        <v>2000</v>
      </c>
      <c r="D16" s="4">
        <v>3766.7060546875</v>
      </c>
      <c r="E16" s="4">
        <v>42.383998870849609</v>
      </c>
      <c r="F16" s="4">
        <v>95.078443280365718</v>
      </c>
      <c r="G16" s="4">
        <v>0.63617376112414326</v>
      </c>
      <c r="H16" s="4">
        <v>3.624341599684954</v>
      </c>
      <c r="I16" s="4">
        <v>0.66104135882518733</v>
      </c>
      <c r="J16" s="4"/>
      <c r="K16" s="4"/>
      <c r="L16" s="4">
        <v>92.58207379891634</v>
      </c>
      <c r="M16" s="4">
        <v>0.76212331146076939</v>
      </c>
      <c r="N16" s="4">
        <v>5.7828415162323381</v>
      </c>
      <c r="O16" s="4">
        <v>0.87296137339055235</v>
      </c>
      <c r="P16" s="4"/>
      <c r="Q16" s="4"/>
      <c r="R16" s="4">
        <v>98.471967729417315</v>
      </c>
      <c r="S16" s="4">
        <v>0.46496038725525801</v>
      </c>
      <c r="T16" s="4">
        <v>0.69011050993687206</v>
      </c>
      <c r="U16" s="4">
        <v>0.37296137339055241</v>
      </c>
      <c r="V16" s="4"/>
      <c r="W16" s="4"/>
      <c r="X16" t="s">
        <v>432</v>
      </c>
      <c r="Y16" s="4">
        <v>2000</v>
      </c>
      <c r="Z16" s="4">
        <v>18.759067587769959</v>
      </c>
      <c r="AA16" s="4">
        <v>18.759067587769959</v>
      </c>
      <c r="AB16" s="4">
        <v>0</v>
      </c>
      <c r="AC16" s="4">
        <v>0</v>
      </c>
      <c r="AD16" s="4">
        <v>16.368785162651939</v>
      </c>
      <c r="AE16" s="4">
        <v>27.720706467829672</v>
      </c>
      <c r="AF16" s="4">
        <v>51.625125411008263</v>
      </c>
      <c r="AG16" s="4"/>
      <c r="AH16" s="4"/>
      <c r="AI16" s="4"/>
      <c r="AJ16" s="4">
        <v>0</v>
      </c>
      <c r="AK16" s="4">
        <v>24.710756473838071</v>
      </c>
      <c r="AL16" s="4">
        <v>36.439710144927631</v>
      </c>
      <c r="AM16" s="4">
        <v>32.193730491611397</v>
      </c>
      <c r="AN16" s="4">
        <v>6.4510396571628048</v>
      </c>
      <c r="AO16" s="4">
        <v>6.4510396571628048</v>
      </c>
      <c r="AP16" s="4">
        <v>0</v>
      </c>
      <c r="AQ16" s="4">
        <v>0</v>
      </c>
      <c r="AR16" s="4">
        <v>5.028869321499343</v>
      </c>
      <c r="AS16" s="4">
        <v>15.868260869565219</v>
      </c>
      <c r="AT16" s="4">
        <v>78.039797925608013</v>
      </c>
      <c r="AU16" s="4">
        <v>15</v>
      </c>
      <c r="AV16" s="4">
        <v>95.714617041489859</v>
      </c>
      <c r="AW16" s="4">
        <v>16.368785162651939</v>
      </c>
      <c r="AX16" s="4">
        <v>27.720706467829672</v>
      </c>
      <c r="AY16" s="4">
        <v>51.625125411008263</v>
      </c>
      <c r="AZ16" s="4">
        <v>93.34419711037711</v>
      </c>
      <c r="BA16" s="4">
        <v>24.710756473838071</v>
      </c>
      <c r="BB16" s="4">
        <v>36.439710144927631</v>
      </c>
      <c r="BC16" s="4">
        <v>32.193730491611397</v>
      </c>
      <c r="BD16" s="4">
        <v>98.936928116672576</v>
      </c>
      <c r="BE16" s="4">
        <v>5.028869321499343</v>
      </c>
      <c r="BF16" s="4">
        <v>15.868260869565219</v>
      </c>
      <c r="BG16" s="4">
        <v>78.039797925608013</v>
      </c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>
        <v>3766.7060546875</v>
      </c>
    </row>
    <row r="17">
      <c r="A17" t="s">
        <v>432</v>
      </c>
      <c r="B17" t="s">
        <v>433</v>
      </c>
      <c r="C17" s="4">
        <v>2017</v>
      </c>
      <c r="D17" s="4">
        <v>3507.01708984375</v>
      </c>
      <c r="E17" s="4">
        <v>47.875999450683594</v>
      </c>
      <c r="F17" s="4">
        <v>95.360235308728051</v>
      </c>
      <c r="G17" s="4">
        <v>0.59655833845633077</v>
      </c>
      <c r="H17" s="4">
        <v>4.0432063528156021</v>
      </c>
      <c r="I17" s="4">
        <v>0</v>
      </c>
      <c r="J17" s="4">
        <v>0.016576001420617104</v>
      </c>
      <c r="K17" s="4">
        <v>-0.038884785026311874</v>
      </c>
      <c r="L17" s="4">
        <v>92.139100870253927</v>
      </c>
      <c r="M17" s="4">
        <v>0.56159825481212844</v>
      </c>
      <c r="N17" s="4">
        <v>7.2993008749339339</v>
      </c>
      <c r="O17" s="4">
        <v>0</v>
      </c>
      <c r="P17" s="4">
        <v>-0.026057230308651924</v>
      </c>
      <c r="Q17" s="4">
        <v>-0.0513506680727005</v>
      </c>
      <c r="R17" s="4">
        <v>98.867178366769352</v>
      </c>
      <c r="S17" s="4">
        <v>0.6346204016785838</v>
      </c>
      <c r="T17" s="4">
        <v>0.49820123155207341</v>
      </c>
      <c r="U17" s="4">
        <v>0</v>
      </c>
      <c r="V17" s="4">
        <v>0.02324768528342247</v>
      </c>
      <c r="W17" s="4">
        <v>-0.021938905119895935</v>
      </c>
      <c r="X17" t="s">
        <v>432</v>
      </c>
      <c r="Y17" s="4">
        <v>2017</v>
      </c>
      <c r="Z17" s="4">
        <v>21.55497010342399</v>
      </c>
      <c r="AA17" s="4">
        <v>15.592902081776341</v>
      </c>
      <c r="AB17" s="4">
        <v>1.3176002259101081</v>
      </c>
      <c r="AC17" s="4">
        <v>4.6441260985969777</v>
      </c>
      <c r="AD17" s="4">
        <v>0</v>
      </c>
      <c r="AE17" s="4">
        <v>40.648831027071097</v>
      </c>
      <c r="AF17" s="4">
        <v>55.30796262011328</v>
      </c>
      <c r="AG17" s="4"/>
      <c r="AH17" s="4"/>
      <c r="AI17" s="4"/>
      <c r="AJ17" s="4">
        <v>2.450082591589557</v>
      </c>
      <c r="AK17" s="4">
        <v>0</v>
      </c>
      <c r="AL17" s="4">
        <v>63.52891069354051</v>
      </c>
      <c r="AM17" s="4">
        <v>29.17178843152556</v>
      </c>
      <c r="AN17" s="4">
        <v>11.2727631200476</v>
      </c>
      <c r="AO17" s="4">
        <v>3.9095600107910879</v>
      </c>
      <c r="AP17" s="4">
        <v>0.33035782091184868</v>
      </c>
      <c r="AQ17" s="4">
        <v>7.0328452883446602</v>
      </c>
      <c r="AR17" s="4">
        <v>0</v>
      </c>
      <c r="AS17" s="4">
        <v>15.738620638036011</v>
      </c>
      <c r="AT17" s="4">
        <v>83.763178130411916</v>
      </c>
      <c r="AU17" s="4">
        <v>16</v>
      </c>
      <c r="AV17" s="4">
        <v>95.956793647184398</v>
      </c>
      <c r="AW17" s="4">
        <v>0</v>
      </c>
      <c r="AX17" s="4">
        <v>40.648831027071097</v>
      </c>
      <c r="AY17" s="4">
        <v>55.30796262011328</v>
      </c>
      <c r="AZ17" s="4">
        <v>92.700699125066066</v>
      </c>
      <c r="BA17" s="4">
        <v>0</v>
      </c>
      <c r="BB17" s="4">
        <v>63.52891069354051</v>
      </c>
      <c r="BC17" s="4">
        <v>29.17178843152556</v>
      </c>
      <c r="BD17" s="4">
        <v>99.501798768447927</v>
      </c>
      <c r="BE17" s="4">
        <v>0</v>
      </c>
      <c r="BF17" s="4">
        <v>15.738620638036011</v>
      </c>
      <c r="BG17" s="4">
        <v>83.763178130411916</v>
      </c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>
        <v>3507.01708984375</v>
      </c>
    </row>
    <row r="18">
      <c r="A18" t="s">
        <v>646</v>
      </c>
      <c r="B18" t="s">
        <v>684</v>
      </c>
      <c r="C18" s="4">
        <v>2000</v>
      </c>
      <c r="D18" s="4">
        <v>7997.787109375</v>
      </c>
      <c r="E18" s="4">
        <v>68.899002075195313</v>
      </c>
      <c r="F18" s="4">
        <v>85.827353229686182</v>
      </c>
      <c r="G18" s="4">
        <v>14.172646770313801</v>
      </c>
      <c r="H18" s="4">
        <v>0</v>
      </c>
      <c r="I18" s="4">
        <v>0</v>
      </c>
      <c r="J18" s="4"/>
      <c r="K18" s="4"/>
      <c r="L18" s="4">
        <v>83.716075156576196</v>
      </c>
      <c r="M18" s="4">
        <v>16.283924843423801</v>
      </c>
      <c r="N18" s="4">
        <v>0</v>
      </c>
      <c r="O18" s="4">
        <v>0</v>
      </c>
      <c r="P18" s="4"/>
      <c r="Q18" s="4"/>
      <c r="R18" s="4">
        <v>86.780383795309163</v>
      </c>
      <c r="S18" s="4">
        <v>13.21961620469083</v>
      </c>
      <c r="T18" s="4">
        <v>0</v>
      </c>
      <c r="U18" s="4">
        <v>0</v>
      </c>
      <c r="V18" s="4"/>
      <c r="W18" s="4"/>
      <c r="X18" t="s">
        <v>646</v>
      </c>
      <c r="Y18" s="4">
        <v>2000</v>
      </c>
      <c r="Z18" s="4">
        <v>48.091412562121917</v>
      </c>
      <c r="AA18" s="4">
        <v>7.7147090434695</v>
      </c>
      <c r="AB18" s="4">
        <v>4.753853756526131</v>
      </c>
      <c r="AC18" s="4">
        <v>35.883906509733023</v>
      </c>
      <c r="AD18" s="4">
        <v>3.310606902107633</v>
      </c>
      <c r="AE18" s="4">
        <v>29.333333333333488</v>
      </c>
      <c r="AF18" s="4">
        <v>67.356059764558864</v>
      </c>
      <c r="AG18" s="4"/>
      <c r="AH18" s="4"/>
      <c r="AI18" s="4"/>
      <c r="AJ18" s="4">
        <v>11.814821690797791</v>
      </c>
      <c r="AK18" s="4">
        <v>77.0970172171792</v>
      </c>
      <c r="AL18" s="4"/>
      <c r="AM18" s="4">
        <v>22.9029827828208</v>
      </c>
      <c r="AN18" s="4">
        <v>55.569205427853049</v>
      </c>
      <c r="AO18" s="4">
        <v>5.4575440501329684</v>
      </c>
      <c r="AP18" s="4">
        <v>3.3629740458058288</v>
      </c>
      <c r="AQ18" s="4">
        <v>46.748687331914248</v>
      </c>
      <c r="AR18" s="4">
        <v>12.577828793672539</v>
      </c>
      <c r="AS18" s="4"/>
      <c r="AT18" s="4">
        <v>87.422171206327448</v>
      </c>
      <c r="AU18" s="4">
        <v>17</v>
      </c>
      <c r="AV18" s="4">
        <v>99.999999999999986</v>
      </c>
      <c r="AW18" s="4">
        <v>3.310606902107633</v>
      </c>
      <c r="AX18" s="4">
        <v>29.333333333333488</v>
      </c>
      <c r="AY18" s="4">
        <v>67.356059764558864</v>
      </c>
      <c r="AZ18" s="4">
        <v>100</v>
      </c>
      <c r="BA18" s="4">
        <v>77.0970172171792</v>
      </c>
      <c r="BB18" s="4"/>
      <c r="BC18" s="4">
        <v>22.9029827828208</v>
      </c>
      <c r="BD18" s="4">
        <v>99.999999999999986</v>
      </c>
      <c r="BE18" s="4">
        <v>12.577828793672539</v>
      </c>
      <c r="BF18" s="4"/>
      <c r="BG18" s="4">
        <v>87.422171206327448</v>
      </c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>
        <v>7997.787109375</v>
      </c>
    </row>
    <row r="19">
      <c r="A19" t="s">
        <v>646</v>
      </c>
      <c r="B19" t="s">
        <v>684</v>
      </c>
      <c r="C19" s="4">
        <v>2017</v>
      </c>
      <c r="D19" s="4">
        <v>7084.57080078125</v>
      </c>
      <c r="E19" s="4">
        <v>74.668998718261719</v>
      </c>
      <c r="F19" s="4">
        <v>86.003698112403683</v>
      </c>
      <c r="G19" s="4">
        <v>13.995745722738681</v>
      </c>
      <c r="H19" s="4">
        <v>0.00055616485762929998</v>
      </c>
      <c r="I19" s="4">
        <v>0</v>
      </c>
      <c r="J19" s="4">
        <v>0.01037322822958231</v>
      </c>
      <c r="K19" s="4">
        <v>0</v>
      </c>
      <c r="L19" s="4">
        <v>83.714237095098653</v>
      </c>
      <c r="M19" s="4">
        <v>16.2835673152561</v>
      </c>
      <c r="N19" s="4">
        <v>0.0021955896452397002</v>
      </c>
      <c r="O19" s="4">
        <v>0</v>
      </c>
      <c r="P19" s="4">
        <v>-0.00010812126129167154</v>
      </c>
      <c r="Q19" s="4">
        <v>0</v>
      </c>
      <c r="R19" s="4">
        <v>86.780383795309177</v>
      </c>
      <c r="S19" s="4">
        <v>13.21961620469083</v>
      </c>
      <c r="T19" s="4">
        <v>0</v>
      </c>
      <c r="U19" s="4">
        <v>0</v>
      </c>
      <c r="V19" s="4">
        <v>8.3593263342009194e-16</v>
      </c>
      <c r="W19" s="4">
        <v>0</v>
      </c>
      <c r="X19" t="s">
        <v>646</v>
      </c>
      <c r="Y19" s="4">
        <v>2017</v>
      </c>
      <c r="Z19" s="4">
        <v>64.413712316786899</v>
      </c>
      <c r="AA19" s="4">
        <v>4.8959669190671242</v>
      </c>
      <c r="AB19" s="4">
        <v>4.0860079164976053</v>
      </c>
      <c r="AC19" s="4">
        <v>55.863619130015778</v>
      </c>
      <c r="AD19" s="4">
        <v>0</v>
      </c>
      <c r="AE19" s="4">
        <v>22.770833333333481</v>
      </c>
      <c r="AF19" s="4">
        <v>77.228610501808888</v>
      </c>
      <c r="AG19" s="4"/>
      <c r="AH19" s="4"/>
      <c r="AI19" s="4"/>
      <c r="AJ19" s="4">
        <v>21.03158128387572</v>
      </c>
      <c r="AK19" s="4">
        <v>69.895320105144251</v>
      </c>
      <c r="AL19" s="4"/>
      <c r="AM19" s="4">
        <v>30.10248430521051</v>
      </c>
      <c r="AN19" s="4">
        <v>72.894139333038183</v>
      </c>
      <c r="AO19" s="4">
        <v>2.8420692612689851</v>
      </c>
      <c r="AP19" s="4">
        <v>2.3718946007487021</v>
      </c>
      <c r="AQ19" s="4">
        <v>67.680175471020505</v>
      </c>
      <c r="AR19" s="4">
        <v>6.5500269461186917</v>
      </c>
      <c r="AS19" s="4"/>
      <c r="AT19" s="4">
        <v>93.449973053881308</v>
      </c>
      <c r="AU19" s="4">
        <v>18</v>
      </c>
      <c r="AV19" s="4">
        <v>99.999443835142372</v>
      </c>
      <c r="AW19" s="4">
        <v>0</v>
      </c>
      <c r="AX19" s="4">
        <v>22.770833333333481</v>
      </c>
      <c r="AY19" s="4">
        <v>77.228610501808888</v>
      </c>
      <c r="AZ19" s="4">
        <v>99.99780441035476</v>
      </c>
      <c r="BA19" s="4">
        <v>69.895320105144251</v>
      </c>
      <c r="BB19" s="4"/>
      <c r="BC19" s="4">
        <v>30.10248430521051</v>
      </c>
      <c r="BD19" s="4">
        <v>100</v>
      </c>
      <c r="BE19" s="4">
        <v>6.5500269461186917</v>
      </c>
      <c r="BF19" s="4"/>
      <c r="BG19" s="4">
        <v>93.449973053881308</v>
      </c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>
        <v>7084.57080078125</v>
      </c>
    </row>
    <row r="20">
      <c r="A20" t="s">
        <v>637</v>
      </c>
      <c r="B20" t="s">
        <v>675</v>
      </c>
      <c r="C20" s="4">
        <v>2000</v>
      </c>
      <c r="D20" s="4">
        <v>4428.07177734375</v>
      </c>
      <c r="E20" s="4">
        <v>53.428001403808594</v>
      </c>
      <c r="F20" s="4">
        <v>96.155606941453826</v>
      </c>
      <c r="G20" s="4">
        <v>2.5331800504409738</v>
      </c>
      <c r="H20" s="4">
        <v>0.86546861621888438</v>
      </c>
      <c r="I20" s="4">
        <v>0.44574439188632631</v>
      </c>
      <c r="J20" s="4"/>
      <c r="K20" s="4"/>
      <c r="L20" s="4">
        <v>94.564161523761797</v>
      </c>
      <c r="M20" s="4">
        <v>3.5819758152940069</v>
      </c>
      <c r="N20" s="4">
        <v>1.2638626609442021</v>
      </c>
      <c r="O20" s="4">
        <v>0.58999999999999997</v>
      </c>
      <c r="P20" s="4"/>
      <c r="Q20" s="4"/>
      <c r="R20" s="4">
        <v>97.542834369799436</v>
      </c>
      <c r="S20" s="4">
        <v>1.618968205307874</v>
      </c>
      <c r="T20" s="4">
        <v>0.51819742489269793</v>
      </c>
      <c r="U20" s="4">
        <v>0.32000000000000001</v>
      </c>
      <c r="V20" s="4"/>
      <c r="W20" s="4"/>
      <c r="X20" t="s">
        <v>637</v>
      </c>
      <c r="Y20" s="4">
        <v>2000</v>
      </c>
      <c r="Z20" s="4">
        <v>57.827300413461181</v>
      </c>
      <c r="AA20" s="4">
        <v>11.650529457081779</v>
      </c>
      <c r="AB20" s="4">
        <v>8.1236731349557783</v>
      </c>
      <c r="AC20" s="4">
        <v>38.22629915509097</v>
      </c>
      <c r="AD20" s="4">
        <v>5.1524456329268773</v>
      </c>
      <c r="AE20" s="4">
        <v>37.524940254332193</v>
      </c>
      <c r="AF20" s="4">
        <v>56.011401104635723</v>
      </c>
      <c r="AG20" s="4"/>
      <c r="AH20" s="4"/>
      <c r="AI20" s="4"/>
      <c r="AJ20" s="4">
        <v>19.657779727049949</v>
      </c>
      <c r="AK20" s="4">
        <v>7.4361373390557901</v>
      </c>
      <c r="AL20" s="4">
        <v>61.45000000000001</v>
      </c>
      <c r="AM20" s="4">
        <v>29.260000000000002</v>
      </c>
      <c r="AN20" s="4">
        <v>64.009413288282573</v>
      </c>
      <c r="AO20" s="4">
        <v>5.6545498379609391</v>
      </c>
      <c r="AP20" s="4">
        <v>3.9428006064556809</v>
      </c>
      <c r="AQ20" s="4">
        <v>54.412062843865947</v>
      </c>
      <c r="AR20" s="4">
        <v>3.161802575107302</v>
      </c>
      <c r="AS20" s="4">
        <v>16.670000000000002</v>
      </c>
      <c r="AT20" s="4">
        <v>79.329999999999998</v>
      </c>
      <c r="AU20" s="4">
        <v>19</v>
      </c>
      <c r="AV20" s="4">
        <v>98.688786991894787</v>
      </c>
      <c r="AW20" s="4">
        <v>5.1524456329268773</v>
      </c>
      <c r="AX20" s="4">
        <v>37.524940254332193</v>
      </c>
      <c r="AY20" s="4">
        <v>56.011401104635723</v>
      </c>
      <c r="AZ20" s="4">
        <v>98.146137339055798</v>
      </c>
      <c r="BA20" s="4">
        <v>7.4361373390557901</v>
      </c>
      <c r="BB20" s="4">
        <v>61.45000000000001</v>
      </c>
      <c r="BC20" s="4">
        <v>29.260000000000002</v>
      </c>
      <c r="BD20" s="4">
        <v>99.161802575107302</v>
      </c>
      <c r="BE20" s="4">
        <v>3.161802575107302</v>
      </c>
      <c r="BF20" s="4">
        <v>16.670000000000002</v>
      </c>
      <c r="BG20" s="4">
        <v>79.329999999999998</v>
      </c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>
        <v>4428.07177734375</v>
      </c>
    </row>
    <row r="21">
      <c r="A21" t="s">
        <v>637</v>
      </c>
      <c r="B21" t="s">
        <v>675</v>
      </c>
      <c r="C21" s="4">
        <v>2017</v>
      </c>
      <c r="D21" s="4">
        <v>4189.35302734375</v>
      </c>
      <c r="E21" s="4">
        <v>56.666999816894531</v>
      </c>
      <c r="F21" s="4">
        <v>96.538445841485327</v>
      </c>
      <c r="G21" s="4">
        <v>2.4767551122990872</v>
      </c>
      <c r="H21" s="4">
        <v>0.98479904621559911</v>
      </c>
      <c r="I21" s="4"/>
      <c r="J21" s="4">
        <v>0.022519934922456741</v>
      </c>
      <c r="K21" s="4"/>
      <c r="L21" s="4">
        <v>94.824845086306809</v>
      </c>
      <c r="M21" s="4">
        <v>3.5918501926631361</v>
      </c>
      <c r="N21" s="4">
        <v>1.583304721030061</v>
      </c>
      <c r="O21" s="4"/>
      <c r="P21" s="4">
        <v>0.015334326773881912</v>
      </c>
      <c r="Q21" s="4"/>
      <c r="R21" s="4">
        <v>97.848828588946319</v>
      </c>
      <c r="S21" s="4">
        <v>1.6240469475343791</v>
      </c>
      <c r="T21" s="4">
        <v>0.2071244635193</v>
      </c>
      <c r="U21" s="4">
        <v>0.32000000000000001</v>
      </c>
      <c r="V21" s="4">
        <v>0.017999660223722458</v>
      </c>
      <c r="W21" s="4">
        <v>0</v>
      </c>
      <c r="X21" t="s">
        <v>637</v>
      </c>
      <c r="Y21" s="4">
        <v>2017</v>
      </c>
      <c r="Z21" s="4">
        <v>58.496940852903123</v>
      </c>
      <c r="AA21" s="4">
        <v>11.380415777011089</v>
      </c>
      <c r="AB21" s="4">
        <v>7.9353284546339342</v>
      </c>
      <c r="AC21" s="4">
        <v>39.351989613671563</v>
      </c>
      <c r="AD21" s="4">
        <v>5.3075166122587518</v>
      </c>
      <c r="AE21" s="4">
        <v>36.074517048484267</v>
      </c>
      <c r="AF21" s="4">
        <v>57.633167293041382</v>
      </c>
      <c r="AG21" s="4"/>
      <c r="AH21" s="4"/>
      <c r="AI21" s="4"/>
      <c r="AJ21" s="4">
        <v>19.657779727049949</v>
      </c>
      <c r="AK21" s="4">
        <v>7.7066952789699306</v>
      </c>
      <c r="AL21" s="4">
        <v>61.45000000000001</v>
      </c>
      <c r="AM21" s="4">
        <v>29.260000000000002</v>
      </c>
      <c r="AN21" s="4">
        <v>64.269092116772413</v>
      </c>
      <c r="AO21" s="4">
        <v>5.8075469475343846</v>
      </c>
      <c r="AP21" s="4">
        <v>4.049482325372086</v>
      </c>
      <c r="AQ21" s="4">
        <v>54.412062843865939</v>
      </c>
      <c r="AR21" s="4">
        <v>3.4728755364807</v>
      </c>
      <c r="AS21" s="4">
        <v>16.670000000000002</v>
      </c>
      <c r="AT21" s="4">
        <v>79.329999999999998</v>
      </c>
      <c r="AU21" s="4">
        <v>20</v>
      </c>
      <c r="AV21" s="4">
        <v>99.015200953784401</v>
      </c>
      <c r="AW21" s="4">
        <v>5.3075166122587518</v>
      </c>
      <c r="AX21" s="4">
        <v>36.074517048484267</v>
      </c>
      <c r="AY21" s="4">
        <v>57.633167293041382</v>
      </c>
      <c r="AZ21" s="4">
        <v>98.416695278969939</v>
      </c>
      <c r="BA21" s="4">
        <v>7.7066952789699306</v>
      </c>
      <c r="BB21" s="4">
        <v>61.45000000000001</v>
      </c>
      <c r="BC21" s="4">
        <v>29.260000000000002</v>
      </c>
      <c r="BD21" s="4">
        <v>99.4728755364807</v>
      </c>
      <c r="BE21" s="4">
        <v>3.4728755364807</v>
      </c>
      <c r="BF21" s="4">
        <v>16.670000000000002</v>
      </c>
      <c r="BG21" s="4">
        <v>79.329999999999998</v>
      </c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>
        <v>4189.35302734375</v>
      </c>
    </row>
    <row r="22">
      <c r="A22" t="s">
        <v>657</v>
      </c>
      <c r="B22" t="s">
        <v>695</v>
      </c>
      <c r="C22" s="4">
        <v>2000</v>
      </c>
      <c r="D22" s="4">
        <v>943.2860107421875</v>
      </c>
      <c r="E22" s="4">
        <v>68.648002624511719</v>
      </c>
      <c r="F22" s="4">
        <v>99.853097838074575</v>
      </c>
      <c r="G22" s="4">
        <v>0</v>
      </c>
      <c r="H22" s="4">
        <v>0.14690216192542491</v>
      </c>
      <c r="I22" s="4">
        <v>0</v>
      </c>
      <c r="J22" s="4"/>
      <c r="K22" s="4"/>
      <c r="L22" s="4">
        <v>100</v>
      </c>
      <c r="M22" s="4">
        <v>0</v>
      </c>
      <c r="N22" s="4">
        <v>0</v>
      </c>
      <c r="O22" s="4">
        <v>0</v>
      </c>
      <c r="P22" s="4"/>
      <c r="Q22" s="4"/>
      <c r="R22" s="4">
        <v>99.786006645202633</v>
      </c>
      <c r="S22" s="4">
        <v>0</v>
      </c>
      <c r="T22" s="4">
        <v>0.21399335479736689</v>
      </c>
      <c r="U22" s="4">
        <v>0</v>
      </c>
      <c r="V22" s="4"/>
      <c r="W22" s="4"/>
      <c r="X22" t="s">
        <v>657</v>
      </c>
      <c r="Y22" s="4">
        <v>2000</v>
      </c>
      <c r="Z22" s="4">
        <v>76.393909475933597</v>
      </c>
      <c r="AA22" s="4">
        <v>11.729594181070491</v>
      </c>
      <c r="AB22" s="4">
        <v>11.729594181070491</v>
      </c>
      <c r="AC22" s="4">
        <v>52.934721113792619</v>
      </c>
      <c r="AD22" s="4">
        <v>0</v>
      </c>
      <c r="AE22" s="4">
        <v>46.918376724281963</v>
      </c>
      <c r="AF22" s="4">
        <v>52.934721113792619</v>
      </c>
      <c r="AG22" s="4"/>
      <c r="AH22" s="4"/>
      <c r="AI22" s="4"/>
      <c r="AJ22" s="4">
        <v>9</v>
      </c>
      <c r="AK22" s="4">
        <v>0</v>
      </c>
      <c r="AL22" s="4">
        <v>91</v>
      </c>
      <c r="AM22" s="4">
        <v>9</v>
      </c>
      <c r="AN22" s="4">
        <v>86.393003322601317</v>
      </c>
      <c r="AO22" s="4">
        <v>6.6965016613006583</v>
      </c>
      <c r="AP22" s="4">
        <v>6.6965016613006583</v>
      </c>
      <c r="AQ22" s="4">
        <v>73</v>
      </c>
      <c r="AR22" s="4">
        <v>0</v>
      </c>
      <c r="AS22" s="4">
        <v>26.78600664520263</v>
      </c>
      <c r="AT22" s="4">
        <v>73</v>
      </c>
      <c r="AU22" s="4">
        <v>21</v>
      </c>
      <c r="AV22" s="4">
        <v>99.853097838074575</v>
      </c>
      <c r="AW22" s="4">
        <v>0</v>
      </c>
      <c r="AX22" s="4">
        <v>46.918376724281963</v>
      </c>
      <c r="AY22" s="4">
        <v>52.934721113792619</v>
      </c>
      <c r="AZ22" s="4">
        <v>100</v>
      </c>
      <c r="BA22" s="4">
        <v>0</v>
      </c>
      <c r="BB22" s="4">
        <v>91</v>
      </c>
      <c r="BC22" s="4">
        <v>9</v>
      </c>
      <c r="BD22" s="4">
        <v>99.786006645202633</v>
      </c>
      <c r="BE22" s="4">
        <v>0</v>
      </c>
      <c r="BF22" s="4">
        <v>26.78600664520263</v>
      </c>
      <c r="BG22" s="4">
        <v>73</v>
      </c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>
        <v>943.2860107421875</v>
      </c>
    </row>
    <row r="23">
      <c r="A23" t="s">
        <v>657</v>
      </c>
      <c r="B23" t="s">
        <v>695</v>
      </c>
      <c r="C23" s="4">
        <v>2017</v>
      </c>
      <c r="D23" s="4">
        <v>1179.551025390625</v>
      </c>
      <c r="E23" s="4">
        <v>66.83599853515625</v>
      </c>
      <c r="F23" s="4">
        <v>99.152311456155715</v>
      </c>
      <c r="G23" s="4">
        <v>0</v>
      </c>
      <c r="H23" s="4">
        <v>0.84768854384428494</v>
      </c>
      <c r="I23" s="4">
        <v>0</v>
      </c>
      <c r="J23" s="4">
        <v>-0.041222728788852692</v>
      </c>
      <c r="K23" s="4">
        <v>0</v>
      </c>
      <c r="L23" s="4">
        <v>98.385983333932103</v>
      </c>
      <c r="M23" s="4">
        <v>0</v>
      </c>
      <c r="N23" s="4">
        <v>1.614016666067897</v>
      </c>
      <c r="O23" s="4">
        <v>0</v>
      </c>
      <c r="P23" s="4">
        <v>-0.094942159950733185</v>
      </c>
      <c r="Q23" s="4">
        <v>0</v>
      </c>
      <c r="R23" s="4">
        <v>99.53256706857681</v>
      </c>
      <c r="S23" s="4">
        <v>0</v>
      </c>
      <c r="T23" s="4">
        <v>0.46743293142318981</v>
      </c>
      <c r="U23" s="4">
        <v>0</v>
      </c>
      <c r="V23" s="4">
        <v>-0.014908210374414921</v>
      </c>
      <c r="W23" s="4">
        <v>0</v>
      </c>
      <c r="X23" t="s">
        <v>657</v>
      </c>
      <c r="Y23" s="4">
        <v>2017</v>
      </c>
      <c r="Z23" s="4">
        <v>75.463674573387152</v>
      </c>
      <c r="AA23" s="4">
        <v>11.84431844138428</v>
      </c>
      <c r="AB23" s="4">
        <v>11.84431844138428</v>
      </c>
      <c r="AC23" s="4">
        <v>51.775037690618603</v>
      </c>
      <c r="AD23" s="4">
        <v>0</v>
      </c>
      <c r="AE23" s="4">
        <v>47.377273765537133</v>
      </c>
      <c r="AF23" s="4">
        <v>51.775037690618582</v>
      </c>
      <c r="AG23" s="4"/>
      <c r="AH23" s="4"/>
      <c r="AI23" s="4"/>
      <c r="AJ23" s="4">
        <v>9</v>
      </c>
      <c r="AK23" s="4">
        <v>0</v>
      </c>
      <c r="AL23" s="4">
        <v>89.385983333932103</v>
      </c>
      <c r="AM23" s="4">
        <v>9</v>
      </c>
      <c r="AN23" s="4">
        <v>86.266283534288405</v>
      </c>
      <c r="AO23" s="4">
        <v>6.6331417671442026</v>
      </c>
      <c r="AP23" s="4">
        <v>6.6331417671442026</v>
      </c>
      <c r="AQ23" s="4">
        <v>73</v>
      </c>
      <c r="AR23" s="4">
        <v>0</v>
      </c>
      <c r="AS23" s="4">
        <v>26.53256706857681</v>
      </c>
      <c r="AT23" s="4">
        <v>73</v>
      </c>
      <c r="AU23" s="4">
        <v>22</v>
      </c>
      <c r="AV23" s="4">
        <v>99.152311456155715</v>
      </c>
      <c r="AW23" s="4">
        <v>0</v>
      </c>
      <c r="AX23" s="4">
        <v>47.377273765537133</v>
      </c>
      <c r="AY23" s="4">
        <v>51.775037690618582</v>
      </c>
      <c r="AZ23" s="4">
        <v>98.385983333932103</v>
      </c>
      <c r="BA23" s="4">
        <v>0</v>
      </c>
      <c r="BB23" s="4">
        <v>89.385983333932103</v>
      </c>
      <c r="BC23" s="4">
        <v>9</v>
      </c>
      <c r="BD23" s="4">
        <v>99.53256706857681</v>
      </c>
      <c r="BE23" s="4">
        <v>0</v>
      </c>
      <c r="BF23" s="4">
        <v>26.53256706857681</v>
      </c>
      <c r="BG23" s="4">
        <v>73</v>
      </c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>
        <v>1179.551025390625</v>
      </c>
    </row>
    <row r="24">
      <c r="A24" t="s">
        <v>649</v>
      </c>
      <c r="B24" t="s">
        <v>687</v>
      </c>
      <c r="C24" s="4">
        <v>2000</v>
      </c>
      <c r="D24" s="4">
        <v>10289.59375</v>
      </c>
      <c r="E24" s="4">
        <v>73.987998962402344</v>
      </c>
      <c r="F24" s="4">
        <v>99.139711693542637</v>
      </c>
      <c r="G24" s="4">
        <v>0.8566526886585184</v>
      </c>
      <c r="H24" s="4">
        <v>0.0036356177988460998</v>
      </c>
      <c r="I24" s="4">
        <v>0</v>
      </c>
      <c r="J24" s="4"/>
      <c r="K24" s="4"/>
      <c r="L24" s="4">
        <v>99.283260429069671</v>
      </c>
      <c r="M24" s="4">
        <v>0.71280289538819253</v>
      </c>
      <c r="N24" s="4">
        <v>0.0039366755421355003</v>
      </c>
      <c r="O24" s="4">
        <v>0</v>
      </c>
      <c r="P24" s="4"/>
      <c r="Q24" s="4"/>
      <c r="R24" s="4">
        <v>99.089244184889168</v>
      </c>
      <c r="S24" s="4">
        <v>0.9072260403499518</v>
      </c>
      <c r="T24" s="4">
        <v>0.0035297747608780002</v>
      </c>
      <c r="U24" s="4">
        <v>0</v>
      </c>
      <c r="V24" s="4"/>
      <c r="W24" s="4"/>
      <c r="X24" t="s">
        <v>649</v>
      </c>
      <c r="Y24" s="4">
        <v>2000</v>
      </c>
      <c r="Z24" s="4">
        <v>83.542101271312461</v>
      </c>
      <c r="AA24" s="4">
        <v>3.0207468641169801</v>
      </c>
      <c r="AB24" s="4">
        <v>2.658759078664604</v>
      </c>
      <c r="AC24" s="4">
        <v>77.862595328530887</v>
      </c>
      <c r="AD24" s="4">
        <v>1.418051221832821</v>
      </c>
      <c r="AE24" s="4">
        <v>9.3397096296470661</v>
      </c>
      <c r="AF24" s="4">
        <v>89.238603530721264</v>
      </c>
      <c r="AG24" s="4">
        <v>75.965998076554172</v>
      </c>
      <c r="AH24" s="4">
        <v>8.6583690129055082</v>
      </c>
      <c r="AI24" s="4">
        <v>7.6208031506870819</v>
      </c>
      <c r="AJ24" s="4">
        <v>59.686825912961567</v>
      </c>
      <c r="AK24" s="4">
        <v>3.1860633244578618</v>
      </c>
      <c r="AL24" s="4">
        <v>28.510000000000002</v>
      </c>
      <c r="AM24" s="4">
        <v>68.299999999999997</v>
      </c>
      <c r="AN24" s="4">
        <v>86.205636078061062</v>
      </c>
      <c r="AO24" s="4">
        <v>1.038724915025236</v>
      </c>
      <c r="AP24" s="4">
        <v>0.91425048913053064</v>
      </c>
      <c r="AQ24" s="4">
        <v>84.252660673905297</v>
      </c>
      <c r="AR24" s="4">
        <v>0.79647022523913336</v>
      </c>
      <c r="AS24" s="4">
        <v>2.6000000000000001</v>
      </c>
      <c r="AT24" s="4">
        <v>96.599999999999994</v>
      </c>
      <c r="AU24" s="4">
        <v>23</v>
      </c>
      <c r="AV24" s="4">
        <v>99.996364382201151</v>
      </c>
      <c r="AW24" s="4">
        <v>1.418051221832821</v>
      </c>
      <c r="AX24" s="4">
        <v>9.3397096296470661</v>
      </c>
      <c r="AY24" s="4">
        <v>89.238603530721264</v>
      </c>
      <c r="AZ24" s="4">
        <v>99.996063324457864</v>
      </c>
      <c r="BA24" s="4">
        <v>3.1860633244578618</v>
      </c>
      <c r="BB24" s="4">
        <v>28.510000000000002</v>
      </c>
      <c r="BC24" s="4">
        <v>68.299999999999997</v>
      </c>
      <c r="BD24" s="4">
        <v>99.996470225239122</v>
      </c>
      <c r="BE24" s="4">
        <v>0.79647022523913336</v>
      </c>
      <c r="BF24" s="4">
        <v>2.6000000000000001</v>
      </c>
      <c r="BG24" s="4">
        <v>96.599999999999994</v>
      </c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>
        <v>10289.59375</v>
      </c>
    </row>
    <row r="25">
      <c r="A25" t="s">
        <v>649</v>
      </c>
      <c r="B25" t="s">
        <v>687</v>
      </c>
      <c r="C25" s="4">
        <v>2017</v>
      </c>
      <c r="D25" s="4">
        <v>10618.302734375</v>
      </c>
      <c r="E25" s="4">
        <v>73.675003051757813</v>
      </c>
      <c r="F25" s="4">
        <v>99.134099225820563</v>
      </c>
      <c r="G25" s="4">
        <v>0.85600458779436051</v>
      </c>
      <c r="H25" s="4">
        <v>0.0098961863850775007</v>
      </c>
      <c r="I25" s="4">
        <v>0</v>
      </c>
      <c r="J25" s="4">
        <v>-0.00033014515065588057</v>
      </c>
      <c r="K25" s="4">
        <v>0</v>
      </c>
      <c r="L25" s="4">
        <v>99.249853328579817</v>
      </c>
      <c r="M25" s="4">
        <v>0.71256304953852168</v>
      </c>
      <c r="N25" s="4">
        <v>0.037583621881665898</v>
      </c>
      <c r="O25" s="4">
        <v>0</v>
      </c>
      <c r="P25" s="4">
        <v>-0.0019651234615594149</v>
      </c>
      <c r="Q25" s="4">
        <v>0</v>
      </c>
      <c r="R25" s="4">
        <v>99.092741935483872</v>
      </c>
      <c r="S25" s="4">
        <v>0.90725806451612911</v>
      </c>
      <c r="T25" s="4">
        <v>0</v>
      </c>
      <c r="U25" s="4">
        <v>0</v>
      </c>
      <c r="V25" s="4">
        <v>0.00020575003873091191</v>
      </c>
      <c r="W25" s="4">
        <v>0</v>
      </c>
      <c r="X25" t="s">
        <v>649</v>
      </c>
      <c r="Y25" s="4">
        <v>2017</v>
      </c>
      <c r="Z25" s="4">
        <v>94.459135347200444</v>
      </c>
      <c r="AA25" s="4">
        <v>3.0414872074436738</v>
      </c>
      <c r="AB25" s="4">
        <v>3.0414872074436738</v>
      </c>
      <c r="AC25" s="4">
        <v>88.376160932313113</v>
      </c>
      <c r="AD25" s="4">
        <v>1.4192735106077541</v>
      </c>
      <c r="AE25" s="4">
        <v>9.4208065311296405</v>
      </c>
      <c r="AF25" s="4">
        <v>89.150023771877528</v>
      </c>
      <c r="AG25" s="4">
        <v>85.09646738153296</v>
      </c>
      <c r="AH25" s="4">
        <v>8.6416654626605798</v>
      </c>
      <c r="AI25" s="4">
        <v>8.6416654626605798</v>
      </c>
      <c r="AJ25" s="4">
        <v>67.813136456211808</v>
      </c>
      <c r="AK25" s="4">
        <v>3.1524163781183319</v>
      </c>
      <c r="AL25" s="4">
        <v>28.510000000000002</v>
      </c>
      <c r="AM25" s="4">
        <v>68.299999999999997</v>
      </c>
      <c r="AN25" s="4">
        <v>97.804536290322588</v>
      </c>
      <c r="AO25" s="4">
        <v>1.040473790322586</v>
      </c>
      <c r="AP25" s="4">
        <v>1.040473790322586</v>
      </c>
      <c r="AQ25" s="4">
        <v>95.723588709677415</v>
      </c>
      <c r="AR25" s="4">
        <v>0.80000000000001137</v>
      </c>
      <c r="AS25" s="4">
        <v>2.6000000000000001</v>
      </c>
      <c r="AT25" s="4">
        <v>96.599999999999994</v>
      </c>
      <c r="AU25" s="4">
        <v>24</v>
      </c>
      <c r="AV25" s="4">
        <v>99.990103813614923</v>
      </c>
      <c r="AW25" s="4">
        <v>1.4192735106077541</v>
      </c>
      <c r="AX25" s="4">
        <v>9.4208065311296405</v>
      </c>
      <c r="AY25" s="4">
        <v>89.150023771877528</v>
      </c>
      <c r="AZ25" s="4">
        <v>99.962416378118334</v>
      </c>
      <c r="BA25" s="4">
        <v>3.1524163781183319</v>
      </c>
      <c r="BB25" s="4">
        <v>28.510000000000002</v>
      </c>
      <c r="BC25" s="4">
        <v>68.299999999999997</v>
      </c>
      <c r="BD25" s="4">
        <v>100</v>
      </c>
      <c r="BE25" s="4">
        <v>0.80000000000001137</v>
      </c>
      <c r="BF25" s="4">
        <v>2.6000000000000001</v>
      </c>
      <c r="BG25" s="4">
        <v>96.599999999999994</v>
      </c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>
        <v>10618.302734375</v>
      </c>
    </row>
    <row r="26">
      <c r="A26" t="s">
        <v>645</v>
      </c>
      <c r="B26" t="s">
        <v>683</v>
      </c>
      <c r="C26" s="4">
        <v>2000</v>
      </c>
      <c r="D26" s="4">
        <v>5341.19384765625</v>
      </c>
      <c r="E26" s="4">
        <v>85.099998474121094</v>
      </c>
      <c r="F26" s="4">
        <v>99.597241782395471</v>
      </c>
      <c r="G26" s="4">
        <v>0.40275936032950482</v>
      </c>
      <c r="H26" s="4">
        <v>0</v>
      </c>
      <c r="I26" s="4">
        <v>0</v>
      </c>
      <c r="J26" s="4"/>
      <c r="K26" s="4"/>
      <c r="L26" s="4">
        <v>99.597585513078471</v>
      </c>
      <c r="M26" s="4">
        <v>0.4024144869215292</v>
      </c>
      <c r="N26" s="4">
        <v>0</v>
      </c>
      <c r="O26" s="4">
        <v>0</v>
      </c>
      <c r="P26" s="4"/>
      <c r="Q26" s="4"/>
      <c r="R26" s="4">
        <v>99.597180261832833</v>
      </c>
      <c r="S26" s="4">
        <v>0.4028197381671702</v>
      </c>
      <c r="T26" s="4">
        <v>0</v>
      </c>
      <c r="U26" s="4">
        <v>0</v>
      </c>
      <c r="V26" s="4"/>
      <c r="W26" s="4"/>
      <c r="X26" t="s">
        <v>645</v>
      </c>
      <c r="Y26" s="4">
        <v>2000</v>
      </c>
      <c r="Z26" s="4">
        <v>92.148915086303887</v>
      </c>
      <c r="AA26" s="4">
        <v>2.613242454537188</v>
      </c>
      <c r="AB26" s="4">
        <v>2.549964648637054</v>
      </c>
      <c r="AC26" s="4">
        <v>86.985707983129643</v>
      </c>
      <c r="AD26" s="4">
        <v>1.1427249830799999e-06</v>
      </c>
      <c r="AE26" s="4">
        <v>10.495238095238051</v>
      </c>
      <c r="AF26" s="4">
        <v>89.504761904761949</v>
      </c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>
        <v>25</v>
      </c>
      <c r="AV26" s="4">
        <v>100.000001142725</v>
      </c>
      <c r="AW26" s="4">
        <v>1.1427249830799999e-06</v>
      </c>
      <c r="AX26" s="4">
        <v>10.495238095238051</v>
      </c>
      <c r="AY26" s="4">
        <v>89.504761904761949</v>
      </c>
      <c r="AZ26" s="4">
        <v>100</v>
      </c>
      <c r="BA26" s="4"/>
      <c r="BB26" s="4"/>
      <c r="BC26" s="4"/>
      <c r="BD26" s="4">
        <v>100</v>
      </c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>
        <v>5341.19384765625</v>
      </c>
    </row>
    <row r="27">
      <c r="A27" t="s">
        <v>645</v>
      </c>
      <c r="B27" t="s">
        <v>683</v>
      </c>
      <c r="C27" s="4">
        <v>2017</v>
      </c>
      <c r="D27" s="4">
        <v>5733.55078125</v>
      </c>
      <c r="E27" s="4">
        <v>87.757003784179688</v>
      </c>
      <c r="F27" s="4">
        <v>99.597228816491452</v>
      </c>
      <c r="G27" s="4">
        <v>0.40277011898226789</v>
      </c>
      <c r="H27" s="4">
        <v>1.06452630178e-06</v>
      </c>
      <c r="I27" s="4">
        <v>0</v>
      </c>
      <c r="J27" s="4">
        <v>-7.6270021054369863e-07</v>
      </c>
      <c r="K27" s="4">
        <v>0</v>
      </c>
      <c r="L27" s="4">
        <v>99.597585513078471</v>
      </c>
      <c r="M27" s="4">
        <v>0.4024144869215292</v>
      </c>
      <c r="N27" s="4">
        <v>0</v>
      </c>
      <c r="O27" s="4">
        <v>0</v>
      </c>
      <c r="P27" s="4">
        <v>0</v>
      </c>
      <c r="Q27" s="4">
        <v>0</v>
      </c>
      <c r="R27" s="4">
        <v>99.597180261832833</v>
      </c>
      <c r="S27" s="4">
        <v>0.4028197381671702</v>
      </c>
      <c r="T27" s="4">
        <v>0</v>
      </c>
      <c r="U27" s="4">
        <v>0</v>
      </c>
      <c r="V27" s="4">
        <v>0</v>
      </c>
      <c r="W27" s="4">
        <v>0</v>
      </c>
      <c r="X27" t="s">
        <v>645</v>
      </c>
      <c r="Y27" s="4">
        <v>2017</v>
      </c>
      <c r="Z27" s="4">
        <v>94.840347904285593</v>
      </c>
      <c r="AA27" s="4">
        <v>2.1010270128160911</v>
      </c>
      <c r="AB27" s="4">
        <v>2.0885320567669581</v>
      </c>
      <c r="AC27" s="4">
        <v>90.650788834702539</v>
      </c>
      <c r="AD27" s="4">
        <v>0</v>
      </c>
      <c r="AE27" s="4">
        <v>8.4380941735688708</v>
      </c>
      <c r="AF27" s="4">
        <v>91.561904761904827</v>
      </c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>
        <v>26</v>
      </c>
      <c r="AV27" s="4">
        <v>99.999998935473698</v>
      </c>
      <c r="AW27" s="4">
        <v>0</v>
      </c>
      <c r="AX27" s="4">
        <v>8.4380941735688708</v>
      </c>
      <c r="AY27" s="4">
        <v>91.561904761904827</v>
      </c>
      <c r="AZ27" s="4">
        <v>100</v>
      </c>
      <c r="BA27" s="4"/>
      <c r="BB27" s="4"/>
      <c r="BC27" s="4"/>
      <c r="BD27" s="4">
        <v>100</v>
      </c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>
        <v>5733.55078125</v>
      </c>
    </row>
    <row r="28">
      <c r="A28" t="s">
        <v>640</v>
      </c>
      <c r="B28" t="s">
        <v>678</v>
      </c>
      <c r="C28" s="4">
        <v>2000</v>
      </c>
      <c r="D28" s="4">
        <v>1399.112060546875</v>
      </c>
      <c r="E28" s="4">
        <v>69.367996215820313</v>
      </c>
      <c r="F28" s="4">
        <v>99.724457147452654</v>
      </c>
      <c r="G28" s="4">
        <v>0</v>
      </c>
      <c r="H28" s="4">
        <v>0.27554285254734368</v>
      </c>
      <c r="I28" s="4">
        <v>0</v>
      </c>
      <c r="J28" s="4"/>
      <c r="K28" s="4"/>
      <c r="L28" s="4">
        <v>99.379608987877489</v>
      </c>
      <c r="M28" s="4">
        <v>0</v>
      </c>
      <c r="N28" s="4">
        <v>0.62039101212251069</v>
      </c>
      <c r="O28" s="4">
        <v>0</v>
      </c>
      <c r="P28" s="4"/>
      <c r="Q28" s="4"/>
      <c r="R28" s="4">
        <v>99.876737599056014</v>
      </c>
      <c r="S28" s="4">
        <v>0</v>
      </c>
      <c r="T28" s="4">
        <v>0.12326240094398599</v>
      </c>
      <c r="U28" s="4">
        <v>0</v>
      </c>
      <c r="V28" s="4"/>
      <c r="W28" s="4"/>
      <c r="X28" t="s">
        <v>640</v>
      </c>
      <c r="Y28" s="4">
        <v>2000</v>
      </c>
      <c r="Z28" s="4">
        <v>96.096531941227283</v>
      </c>
      <c r="AA28" s="4">
        <v>9.8828999063641199</v>
      </c>
      <c r="AB28" s="4">
        <v>9.7161926740839277</v>
      </c>
      <c r="AC28" s="4">
        <v>76.497439360779254</v>
      </c>
      <c r="AD28" s="4">
        <v>17.617099696356298</v>
      </c>
      <c r="AE28" s="4">
        <v>4.2974002327438772</v>
      </c>
      <c r="AF28" s="4">
        <v>77.80995721835248</v>
      </c>
      <c r="AG28" s="4">
        <v>93.400201067466341</v>
      </c>
      <c r="AH28" s="4">
        <v>21.74665570908159</v>
      </c>
      <c r="AI28" s="4">
        <v>21.379827670858042</v>
      </c>
      <c r="AJ28" s="4">
        <v>50.273717687526712</v>
      </c>
      <c r="AK28" s="4">
        <v>38.743311418163167</v>
      </c>
      <c r="AL28" s="4">
        <v>9.5</v>
      </c>
      <c r="AM28" s="4">
        <v>51.136297569714323</v>
      </c>
      <c r="AN28" s="4">
        <v>97.287196503956082</v>
      </c>
      <c r="AO28" s="4">
        <v>4.6440200075256826</v>
      </c>
      <c r="AP28" s="4">
        <v>4.5656835142450101</v>
      </c>
      <c r="AQ28" s="4">
        <v>88.07749298218539</v>
      </c>
      <c r="AR28" s="4">
        <v>8.2880400150513651</v>
      </c>
      <c r="AS28" s="4">
        <v>2</v>
      </c>
      <c r="AT28" s="4">
        <v>89.588697584004649</v>
      </c>
      <c r="AU28" s="4">
        <v>27</v>
      </c>
      <c r="AV28" s="4">
        <v>99.724457147452654</v>
      </c>
      <c r="AW28" s="4">
        <v>17.617099696356298</v>
      </c>
      <c r="AX28" s="4">
        <v>4.2974002327438772</v>
      </c>
      <c r="AY28" s="4">
        <v>77.80995721835248</v>
      </c>
      <c r="AZ28" s="4">
        <v>99.379608987877489</v>
      </c>
      <c r="BA28" s="4">
        <v>38.743311418163167</v>
      </c>
      <c r="BB28" s="4">
        <v>9.5</v>
      </c>
      <c r="BC28" s="4">
        <v>51.136297569714323</v>
      </c>
      <c r="BD28" s="4">
        <v>99.876737599056014</v>
      </c>
      <c r="BE28" s="4">
        <v>8.2880400150513651</v>
      </c>
      <c r="BF28" s="4">
        <v>2</v>
      </c>
      <c r="BG28" s="4">
        <v>89.588697584004649</v>
      </c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>
        <v>1399.112060546875</v>
      </c>
    </row>
    <row r="29">
      <c r="A29" t="s">
        <v>640</v>
      </c>
      <c r="B29" t="s">
        <v>678</v>
      </c>
      <c r="C29" s="4">
        <v>2017</v>
      </c>
      <c r="D29" s="4">
        <v>1309.631958007813</v>
      </c>
      <c r="E29" s="4">
        <v>68.717002868652344</v>
      </c>
      <c r="F29" s="4">
        <v>99.14655388948627</v>
      </c>
      <c r="G29" s="4">
        <v>0.69892318008695919</v>
      </c>
      <c r="H29" s="4">
        <v>0.15452293042676721</v>
      </c>
      <c r="I29" s="4">
        <v>0</v>
      </c>
      <c r="J29" s="4">
        <v>-0.033994309604167938</v>
      </c>
      <c r="K29" s="4">
        <v>0</v>
      </c>
      <c r="L29" s="4">
        <v>99.376910569662243</v>
      </c>
      <c r="M29" s="4">
        <v>0.61989189384362342</v>
      </c>
      <c r="N29" s="4">
        <v>0.0031975364941275002</v>
      </c>
      <c r="O29" s="4">
        <v>0</v>
      </c>
      <c r="P29" s="4">
        <v>-0.0001587304868735373</v>
      </c>
      <c r="Q29" s="4">
        <v>0</v>
      </c>
      <c r="R29" s="4">
        <v>99.04168540947137</v>
      </c>
      <c r="S29" s="4">
        <v>0.73490169330233546</v>
      </c>
      <c r="T29" s="4">
        <v>0.22341289722629651</v>
      </c>
      <c r="U29" s="4">
        <v>0</v>
      </c>
      <c r="V29" s="4">
        <v>-0.049120716750621796</v>
      </c>
      <c r="W29" s="4">
        <v>0</v>
      </c>
      <c r="X29" t="s">
        <v>640</v>
      </c>
      <c r="Y29" s="4">
        <v>2017</v>
      </c>
      <c r="Z29" s="4">
        <v>97.360635643325807</v>
      </c>
      <c r="AA29" s="4">
        <v>4.6261021696754998</v>
      </c>
      <c r="AB29" s="4">
        <v>4.6107294785390813</v>
      </c>
      <c r="AC29" s="4">
        <v>88.123803995111231</v>
      </c>
      <c r="AD29" s="4">
        <v>7.8239752063654073</v>
      </c>
      <c r="AE29" s="4">
        <v>2.971884805944538</v>
      </c>
      <c r="AF29" s="4">
        <v>89.049617057263291</v>
      </c>
      <c r="AG29" s="4">
        <v>94.390950882758844</v>
      </c>
      <c r="AH29" s="4">
        <v>14.787911874649369</v>
      </c>
      <c r="AI29" s="4">
        <v>14.73877115240338</v>
      </c>
      <c r="AJ29" s="4">
        <v>64.864267855706103</v>
      </c>
      <c r="AK29" s="4">
        <v>25.010311406349469</v>
      </c>
      <c r="AL29" s="4">
        <v>9.5</v>
      </c>
      <c r="AM29" s="4">
        <v>65.4864910571564</v>
      </c>
      <c r="AN29" s="4">
        <v>98.712566599815474</v>
      </c>
      <c r="AO29" s="4">
        <v>0</v>
      </c>
      <c r="AP29" s="4">
        <v>0</v>
      </c>
      <c r="AQ29" s="4">
        <v>98.712566599815474</v>
      </c>
      <c r="AR29" s="4">
        <v>0</v>
      </c>
      <c r="AS29" s="4">
        <v>0</v>
      </c>
      <c r="AT29" s="4">
        <v>99.776587102773703</v>
      </c>
      <c r="AU29" s="4">
        <v>28</v>
      </c>
      <c r="AV29" s="4">
        <v>99.845477069573235</v>
      </c>
      <c r="AW29" s="4">
        <v>7.8239752063654073</v>
      </c>
      <c r="AX29" s="4">
        <v>2.971884805944538</v>
      </c>
      <c r="AY29" s="4">
        <v>89.049617057263291</v>
      </c>
      <c r="AZ29" s="4">
        <v>99.996802463505873</v>
      </c>
      <c r="BA29" s="4">
        <v>25.010311406349469</v>
      </c>
      <c r="BB29" s="4">
        <v>9.5</v>
      </c>
      <c r="BC29" s="4">
        <v>65.4864910571564</v>
      </c>
      <c r="BD29" s="4">
        <v>99.776587102773703</v>
      </c>
      <c r="BE29" s="4">
        <v>0</v>
      </c>
      <c r="BF29" s="4">
        <v>0</v>
      </c>
      <c r="BG29" s="4">
        <v>99.776587102773703</v>
      </c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>
        <v>1309.6319580078125</v>
      </c>
    </row>
    <row r="30">
      <c r="A30" t="s">
        <v>658</v>
      </c>
      <c r="B30" t="s">
        <v>696</v>
      </c>
      <c r="C30" s="4">
        <v>2000</v>
      </c>
      <c r="D30" s="4">
        <v>5187.9541015625</v>
      </c>
      <c r="E30" s="4">
        <v>82.182998657226563</v>
      </c>
      <c r="F30" s="4">
        <v>99.448209329290123</v>
      </c>
      <c r="G30" s="4">
        <v>0.551766686220449</v>
      </c>
      <c r="H30" s="4">
        <v>2.3984489445199999e-05</v>
      </c>
      <c r="I30" s="4">
        <v>0</v>
      </c>
      <c r="J30" s="4"/>
      <c r="K30" s="4"/>
      <c r="L30" s="4">
        <v>99.453772812290666</v>
      </c>
      <c r="M30" s="4">
        <v>0.54609917508130967</v>
      </c>
      <c r="N30" s="4">
        <v>0.000128012628025</v>
      </c>
      <c r="O30" s="4">
        <v>0</v>
      </c>
      <c r="P30" s="4"/>
      <c r="Q30" s="4"/>
      <c r="R30" s="4">
        <v>99.447004608294932</v>
      </c>
      <c r="S30" s="4">
        <v>0.55299539170506917</v>
      </c>
      <c r="T30" s="4">
        <v>0</v>
      </c>
      <c r="U30" s="4">
        <v>0</v>
      </c>
      <c r="V30" s="4"/>
      <c r="W30" s="4"/>
      <c r="X30" t="s">
        <v>658</v>
      </c>
      <c r="Y30" s="4">
        <v>2000</v>
      </c>
      <c r="Z30" s="4">
        <v>99.006023635308807</v>
      </c>
      <c r="AA30" s="4">
        <v>20.40958720244905</v>
      </c>
      <c r="AB30" s="4">
        <v>0.43428952087451622</v>
      </c>
      <c r="AC30" s="4">
        <v>78.161226244897705</v>
      </c>
      <c r="AD30" s="4">
        <v>20.514885359622031</v>
      </c>
      <c r="AE30" s="4">
        <v>0.88927812960652108</v>
      </c>
      <c r="AF30" s="4">
        <v>78.595812526282003</v>
      </c>
      <c r="AG30" s="4"/>
      <c r="AH30" s="4"/>
      <c r="AI30" s="4"/>
      <c r="AJ30" s="4">
        <v>3.6379189782878032</v>
      </c>
      <c r="AK30" s="4">
        <v>96.341977250529439</v>
      </c>
      <c r="AL30" s="4">
        <v>0</v>
      </c>
      <c r="AM30" s="4">
        <v>3.6578947368425361</v>
      </c>
      <c r="AN30" s="4">
        <v>98.908961165609554</v>
      </c>
      <c r="AO30" s="4">
        <v>2.29566418697648</v>
      </c>
      <c r="AP30" s="4">
        <v>2.29566418697648</v>
      </c>
      <c r="AQ30" s="4">
        <v>94.317632791656578</v>
      </c>
      <c r="AR30" s="4">
        <v>4.0758240504405174</v>
      </c>
      <c r="AS30" s="4">
        <v>1.082070686401565</v>
      </c>
      <c r="AT30" s="4">
        <v>94.842105263157919</v>
      </c>
      <c r="AU30" s="4">
        <v>29</v>
      </c>
      <c r="AV30" s="4">
        <v>99.999976015510555</v>
      </c>
      <c r="AW30" s="4">
        <v>20.514885359622031</v>
      </c>
      <c r="AX30" s="4">
        <v>0.88927812960652108</v>
      </c>
      <c r="AY30" s="4">
        <v>78.595812526282003</v>
      </c>
      <c r="AZ30" s="4">
        <v>99.999871987371975</v>
      </c>
      <c r="BA30" s="4">
        <v>96.341977250529439</v>
      </c>
      <c r="BB30" s="4">
        <v>0</v>
      </c>
      <c r="BC30" s="4">
        <v>3.6578947368425361</v>
      </c>
      <c r="BD30" s="4">
        <v>100</v>
      </c>
      <c r="BE30" s="4">
        <v>4.0758240504405174</v>
      </c>
      <c r="BF30" s="4">
        <v>1.082070686401565</v>
      </c>
      <c r="BG30" s="4">
        <v>94.842105263157919</v>
      </c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>
        <v>5187.9541015625</v>
      </c>
    </row>
    <row r="31">
      <c r="A31" t="s">
        <v>658</v>
      </c>
      <c r="B31" t="s">
        <v>696</v>
      </c>
      <c r="C31" s="4">
        <v>2017</v>
      </c>
      <c r="D31" s="4">
        <v>5523.23095703125</v>
      </c>
      <c r="E31" s="4">
        <v>85.324996948242188</v>
      </c>
      <c r="F31" s="4">
        <v>99.447844119971094</v>
      </c>
      <c r="G31" s="4">
        <v>0.55198252778278256</v>
      </c>
      <c r="H31" s="4">
        <v>0.00017335224613650001</v>
      </c>
      <c r="I31" s="4">
        <v>0</v>
      </c>
      <c r="J31" s="4">
        <v>-2.1482901502167806e-05</v>
      </c>
      <c r="K31" s="4">
        <v>0</v>
      </c>
      <c r="L31" s="4">
        <v>99.452710322836012</v>
      </c>
      <c r="M31" s="4">
        <v>0.5460933409676475</v>
      </c>
      <c r="N31" s="4">
        <v>0.0011963361963439</v>
      </c>
      <c r="O31" s="4">
        <v>0</v>
      </c>
      <c r="P31" s="4">
        <v>-6.2499377236235887e-05</v>
      </c>
      <c r="Q31" s="4">
        <v>0</v>
      </c>
      <c r="R31" s="4">
        <v>99.447004608294932</v>
      </c>
      <c r="S31" s="4">
        <v>0.55299539170506917</v>
      </c>
      <c r="T31" s="4">
        <v>0</v>
      </c>
      <c r="U31" s="4">
        <v>0</v>
      </c>
      <c r="V31" s="4">
        <v>0</v>
      </c>
      <c r="W31" s="4">
        <v>0</v>
      </c>
      <c r="X31" t="s">
        <v>658</v>
      </c>
      <c r="Y31" s="4">
        <v>2017</v>
      </c>
      <c r="Z31" s="4">
        <v>99.205750939557547</v>
      </c>
      <c r="AA31" s="4">
        <v>14.36744859425928</v>
      </c>
      <c r="AB31" s="4">
        <v>0.23777008790615889</v>
      </c>
      <c r="AC31" s="4">
        <v>84.599870614954256</v>
      </c>
      <c r="AD31" s="4">
        <v>14.44284763541377</v>
      </c>
      <c r="AE31" s="4">
        <v>0.48687382392628592</v>
      </c>
      <c r="AF31" s="4">
        <v>85.070105188413805</v>
      </c>
      <c r="AG31" s="4"/>
      <c r="AH31" s="4"/>
      <c r="AI31" s="4"/>
      <c r="AJ31" s="4">
        <v>19.576715077402611</v>
      </c>
      <c r="AK31" s="4">
        <v>79.103883157024782</v>
      </c>
      <c r="AL31" s="4">
        <v>1.210709980463037</v>
      </c>
      <c r="AM31" s="4">
        <v>19.684210526315841</v>
      </c>
      <c r="AN31" s="4">
        <v>99.26681578408332</v>
      </c>
      <c r="AO31" s="4">
        <v>1.74182409383646</v>
      </c>
      <c r="AP31" s="4">
        <v>1.74182409383646</v>
      </c>
      <c r="AQ31" s="4">
        <v>95.783167596410394</v>
      </c>
      <c r="AR31" s="4">
        <v>3.32182892433319</v>
      </c>
      <c r="AS31" s="4">
        <v>0.36238160198259101</v>
      </c>
      <c r="AT31" s="4">
        <v>96.31578947368422</v>
      </c>
      <c r="AU31" s="4">
        <v>30</v>
      </c>
      <c r="AV31" s="4">
        <v>99.999826647753864</v>
      </c>
      <c r="AW31" s="4">
        <v>14.44284763541377</v>
      </c>
      <c r="AX31" s="4">
        <v>0.48687382392628592</v>
      </c>
      <c r="AY31" s="4">
        <v>85.070105188413805</v>
      </c>
      <c r="AZ31" s="4">
        <v>99.998803663803656</v>
      </c>
      <c r="BA31" s="4">
        <v>79.103883157024782</v>
      </c>
      <c r="BB31" s="4">
        <v>1.210709980463037</v>
      </c>
      <c r="BC31" s="4">
        <v>19.684210526315841</v>
      </c>
      <c r="BD31" s="4">
        <v>100</v>
      </c>
      <c r="BE31" s="4">
        <v>3.32182892433319</v>
      </c>
      <c r="BF31" s="4">
        <v>0.36238160198259101</v>
      </c>
      <c r="BG31" s="4">
        <v>96.31578947368422</v>
      </c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>
        <v>5523.23095703125</v>
      </c>
    </row>
    <row r="32">
      <c r="A32" t="s">
        <v>648</v>
      </c>
      <c r="B32" t="s">
        <v>686</v>
      </c>
      <c r="C32" s="4">
        <v>2000</v>
      </c>
      <c r="D32" s="4">
        <v>59608.19921875</v>
      </c>
      <c r="E32" s="4">
        <v>75.871002197265625</v>
      </c>
      <c r="F32" s="4">
        <v>98.663031422411066</v>
      </c>
      <c r="G32" s="4">
        <v>1.3369718541935369</v>
      </c>
      <c r="H32" s="4">
        <v>0</v>
      </c>
      <c r="I32" s="4">
        <v>0</v>
      </c>
      <c r="J32" s="4"/>
      <c r="K32" s="4"/>
      <c r="L32" s="4">
        <v>98.892245720040279</v>
      </c>
      <c r="M32" s="4">
        <v>1.107754279959718</v>
      </c>
      <c r="N32" s="4">
        <v>0</v>
      </c>
      <c r="O32" s="4">
        <v>0</v>
      </c>
      <c r="P32" s="4"/>
      <c r="Q32" s="4"/>
      <c r="R32" s="4">
        <v>98.590130916414907</v>
      </c>
      <c r="S32" s="4">
        <v>1.409869083585096</v>
      </c>
      <c r="T32" s="4">
        <v>0</v>
      </c>
      <c r="U32" s="4">
        <v>0</v>
      </c>
      <c r="V32" s="4"/>
      <c r="W32" s="4"/>
      <c r="X32" t="s">
        <v>648</v>
      </c>
      <c r="Y32" s="4">
        <v>2000</v>
      </c>
      <c r="Z32" s="4">
        <v>89.460410033785266</v>
      </c>
      <c r="AA32" s="4">
        <v>10.55139065880031</v>
      </c>
      <c r="AB32" s="4">
        <v>0</v>
      </c>
      <c r="AC32" s="4">
        <v>78.909019374984965</v>
      </c>
      <c r="AD32" s="4">
        <v>1.19840965110658</v>
      </c>
      <c r="AE32" s="4">
        <v>17.56364541832669</v>
      </c>
      <c r="AF32" s="4">
        <v>81.237948207171328</v>
      </c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>
        <v>31</v>
      </c>
      <c r="AV32" s="4">
        <v>100.0000032766046</v>
      </c>
      <c r="AW32" s="4">
        <v>1.19840965110658</v>
      </c>
      <c r="AX32" s="4">
        <v>17.56364541832669</v>
      </c>
      <c r="AY32" s="4">
        <v>81.237948207171328</v>
      </c>
      <c r="AZ32" s="4">
        <v>100</v>
      </c>
      <c r="BA32" s="4"/>
      <c r="BB32" s="4"/>
      <c r="BC32" s="4"/>
      <c r="BD32" s="4">
        <v>100</v>
      </c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>
        <v>59608.19921875</v>
      </c>
    </row>
    <row r="33">
      <c r="A33" t="s">
        <v>648</v>
      </c>
      <c r="B33" t="s">
        <v>686</v>
      </c>
      <c r="C33" s="4">
        <v>2017</v>
      </c>
      <c r="D33" s="4">
        <v>64979.546875</v>
      </c>
      <c r="E33" s="4">
        <v>80.180000305175781</v>
      </c>
      <c r="F33" s="4">
        <v>98.65001155263927</v>
      </c>
      <c r="G33" s="4">
        <v>1.349989950237467</v>
      </c>
      <c r="H33" s="4">
        <v>0</v>
      </c>
      <c r="I33" s="4">
        <v>0</v>
      </c>
      <c r="J33" s="4">
        <v>-0.00076587469084188342</v>
      </c>
      <c r="K33" s="4">
        <v>0</v>
      </c>
      <c r="L33" s="4">
        <v>98.892245720040279</v>
      </c>
      <c r="M33" s="4">
        <v>1.107754279959718</v>
      </c>
      <c r="N33" s="4">
        <v>0</v>
      </c>
      <c r="O33" s="4">
        <v>0</v>
      </c>
      <c r="P33" s="4">
        <v>0</v>
      </c>
      <c r="Q33" s="4">
        <v>0</v>
      </c>
      <c r="R33" s="4">
        <v>98.590130916414907</v>
      </c>
      <c r="S33" s="4">
        <v>1.409869083585096</v>
      </c>
      <c r="T33" s="4">
        <v>0</v>
      </c>
      <c r="U33" s="4">
        <v>0</v>
      </c>
      <c r="V33" s="4">
        <v>0</v>
      </c>
      <c r="W33" s="4">
        <v>0</v>
      </c>
      <c r="X33" t="s">
        <v>648</v>
      </c>
      <c r="Y33" s="4">
        <v>2017</v>
      </c>
      <c r="Z33" s="4">
        <v>88.371357205017048</v>
      </c>
      <c r="AA33" s="4">
        <v>10.33762088389031</v>
      </c>
      <c r="AB33" s="4">
        <v>0</v>
      </c>
      <c r="AC33" s="4">
        <v>78.033736321126725</v>
      </c>
      <c r="AD33" s="4">
        <v>0.38884612439067467</v>
      </c>
      <c r="AE33" s="4">
        <v>17.995517928286851</v>
      </c>
      <c r="AF33" s="4">
        <v>81.615637450199216</v>
      </c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>
        <v>32</v>
      </c>
      <c r="AV33" s="4">
        <v>100.0000015028767</v>
      </c>
      <c r="AW33" s="4">
        <v>0.38884612439067467</v>
      </c>
      <c r="AX33" s="4">
        <v>17.995517928286851</v>
      </c>
      <c r="AY33" s="4">
        <v>81.615637450199216</v>
      </c>
      <c r="AZ33" s="4">
        <v>100</v>
      </c>
      <c r="BA33" s="4"/>
      <c r="BB33" s="4"/>
      <c r="BC33" s="4"/>
      <c r="BD33" s="4">
        <v>100</v>
      </c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>
        <v>64979.546875</v>
      </c>
    </row>
    <row r="34">
      <c r="A34" t="s">
        <v>453</v>
      </c>
      <c r="B34" t="s">
        <v>454</v>
      </c>
      <c r="C34" s="4">
        <v>2000</v>
      </c>
      <c r="D34" s="4">
        <v>4722.05908203125</v>
      </c>
      <c r="E34" s="4">
        <v>52.63800048828125</v>
      </c>
      <c r="F34" s="4">
        <v>95.061062507144499</v>
      </c>
      <c r="G34" s="4">
        <v>3.052561734979589</v>
      </c>
      <c r="H34" s="4">
        <v>0.50733612656873994</v>
      </c>
      <c r="I34" s="4">
        <v>1.3790396313071711</v>
      </c>
      <c r="J34" s="4"/>
      <c r="K34" s="4"/>
      <c r="L34" s="4">
        <v>95.967810509741852</v>
      </c>
      <c r="M34" s="4">
        <v>1.120488966581153</v>
      </c>
      <c r="N34" s="4">
        <v>0</v>
      </c>
      <c r="O34" s="4">
        <v>2.9117005236769962</v>
      </c>
      <c r="P34" s="4"/>
      <c r="Q34" s="4"/>
      <c r="R34" s="4">
        <v>94.245199430442071</v>
      </c>
      <c r="S34" s="4">
        <v>4.790979496831044</v>
      </c>
      <c r="T34" s="4">
        <v>0.963821072726887</v>
      </c>
      <c r="U34" s="4">
        <v>0</v>
      </c>
      <c r="V34" s="4"/>
      <c r="W34" s="4"/>
      <c r="X34" t="s">
        <v>453</v>
      </c>
      <c r="Y34" s="4">
        <v>2000</v>
      </c>
      <c r="Z34" s="4">
        <v>22.10936947199588</v>
      </c>
      <c r="AA34" s="4">
        <v>22.10936947199588</v>
      </c>
      <c r="AB34" s="4">
        <v>0</v>
      </c>
      <c r="AC34" s="4">
        <v>0</v>
      </c>
      <c r="AD34" s="4">
        <v>44.7156032130911</v>
      </c>
      <c r="AE34" s="4">
        <v>1.8461393721633941</v>
      </c>
      <c r="AF34" s="4">
        <v>51.551881656869597</v>
      </c>
      <c r="AG34" s="4"/>
      <c r="AH34" s="4"/>
      <c r="AI34" s="4"/>
      <c r="AJ34" s="4">
        <v>0</v>
      </c>
      <c r="AK34" s="4">
        <v>82.916167223587152</v>
      </c>
      <c r="AL34" s="4">
        <v>3.058724062775664</v>
      </c>
      <c r="AM34" s="4">
        <v>11.113408189960181</v>
      </c>
      <c r="AN34" s="4">
        <v>5.1014157404873304</v>
      </c>
      <c r="AO34" s="4">
        <v>5.1014157404873304</v>
      </c>
      <c r="AP34" s="4">
        <v>0</v>
      </c>
      <c r="AQ34" s="4">
        <v>0</v>
      </c>
      <c r="AR34" s="4">
        <v>10.343948027640639</v>
      </c>
      <c r="AS34" s="4">
        <v>0.75509414944287556</v>
      </c>
      <c r="AT34" s="4">
        <v>87.937136750189609</v>
      </c>
      <c r="AU34" s="4">
        <v>33</v>
      </c>
      <c r="AV34" s="4">
        <v>98.113624242124089</v>
      </c>
      <c r="AW34" s="4">
        <v>44.7156032130911</v>
      </c>
      <c r="AX34" s="4">
        <v>1.8461393721633941</v>
      </c>
      <c r="AY34" s="4">
        <v>51.551881656869597</v>
      </c>
      <c r="AZ34" s="4">
        <v>97.088299476323002</v>
      </c>
      <c r="BA34" s="4">
        <v>82.916167223587152</v>
      </c>
      <c r="BB34" s="4">
        <v>3.058724062775664</v>
      </c>
      <c r="BC34" s="4">
        <v>11.113408189960181</v>
      </c>
      <c r="BD34" s="4">
        <v>99.036178927273113</v>
      </c>
      <c r="BE34" s="4">
        <v>10.343948027640639</v>
      </c>
      <c r="BF34" s="4">
        <v>0.75509414944287556</v>
      </c>
      <c r="BG34" s="4">
        <v>87.937136750189609</v>
      </c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>
        <v>4722.05908203125</v>
      </c>
    </row>
    <row r="35">
      <c r="A35" t="s">
        <v>453</v>
      </c>
      <c r="B35" t="s">
        <v>454</v>
      </c>
      <c r="C35" s="4">
        <v>2017</v>
      </c>
      <c r="D35" s="4">
        <v>3912.06103515625</v>
      </c>
      <c r="E35" s="4">
        <v>58.230998992919922</v>
      </c>
      <c r="F35" s="4">
        <v>90.024790968189663</v>
      </c>
      <c r="G35" s="4">
        <v>1.077715099106163</v>
      </c>
      <c r="H35" s="4">
        <v>8.8974939327041795</v>
      </c>
      <c r="I35" s="4">
        <v>0</v>
      </c>
      <c r="J35" s="4">
        <v>-0.29625126719474792</v>
      </c>
      <c r="K35" s="4">
        <v>-0.081119976937770844</v>
      </c>
      <c r="L35" s="4">
        <v>82.73870871311496</v>
      </c>
      <c r="M35" s="4">
        <v>0.1604634505373744</v>
      </c>
      <c r="N35" s="4">
        <v>17.100827836347658</v>
      </c>
      <c r="O35" s="4">
        <v>0</v>
      </c>
      <c r="P35" s="4">
        <v>-0.77818244695663452</v>
      </c>
      <c r="Q35" s="4">
        <v>-0.17127649486064911</v>
      </c>
      <c r="R35" s="4">
        <v>95.25108591158525</v>
      </c>
      <c r="S35" s="4">
        <v>1.7356582137886061</v>
      </c>
      <c r="T35" s="4">
        <v>3.01325587462614</v>
      </c>
      <c r="U35" s="4">
        <v>0</v>
      </c>
      <c r="V35" s="4">
        <v>0.059169791638851166</v>
      </c>
      <c r="W35" s="4">
        <v>0</v>
      </c>
      <c r="X35" t="s">
        <v>453</v>
      </c>
      <c r="Y35" s="4">
        <v>2017</v>
      </c>
      <c r="Z35" s="4">
        <v>27.1651082889538</v>
      </c>
      <c r="AA35" s="4">
        <v>19.02139680588547</v>
      </c>
      <c r="AB35" s="4">
        <v>2.2066585994108769</v>
      </c>
      <c r="AC35" s="4">
        <v>5.9043878136587811</v>
      </c>
      <c r="AD35" s="4">
        <v>37.683981353213063</v>
      </c>
      <c r="AE35" s="4">
        <v>1.6284690222048339</v>
      </c>
      <c r="AF35" s="4">
        <v>51.790055691877932</v>
      </c>
      <c r="AG35" s="4"/>
      <c r="AH35" s="4"/>
      <c r="AI35" s="4"/>
      <c r="AJ35" s="4">
        <v>0.56607715516789414</v>
      </c>
      <c r="AK35" s="4">
        <v>75.131863183630813</v>
      </c>
      <c r="AL35" s="4">
        <v>2.8782605177577669</v>
      </c>
      <c r="AM35" s="4">
        <v>4.8890484622637587</v>
      </c>
      <c r="AN35" s="4">
        <v>15.86515203775555</v>
      </c>
      <c r="AO35" s="4">
        <v>5.4942219316284557</v>
      </c>
      <c r="AP35" s="4">
        <v>0.63738074528514588</v>
      </c>
      <c r="AQ35" s="4">
        <v>9.7335493608419483</v>
      </c>
      <c r="AR35" s="4">
        <v>10.822676663045099</v>
      </c>
      <c r="AS35" s="4">
        <v>0.73199561649248945</v>
      </c>
      <c r="AT35" s="4">
        <v>85.432071845836276</v>
      </c>
      <c r="AU35" s="4">
        <v>34</v>
      </c>
      <c r="AV35" s="4">
        <v>91.10250606729582</v>
      </c>
      <c r="AW35" s="4">
        <v>37.683981353213063</v>
      </c>
      <c r="AX35" s="4">
        <v>1.6284690222048339</v>
      </c>
      <c r="AY35" s="4">
        <v>51.790055691877932</v>
      </c>
      <c r="AZ35" s="4">
        <v>82.899172163652338</v>
      </c>
      <c r="BA35" s="4">
        <v>75.131863183630813</v>
      </c>
      <c r="BB35" s="4">
        <v>2.8782605177577669</v>
      </c>
      <c r="BC35" s="4">
        <v>4.8890484622637587</v>
      </c>
      <c r="BD35" s="4">
        <v>96.98674412537386</v>
      </c>
      <c r="BE35" s="4">
        <v>10.822676663045099</v>
      </c>
      <c r="BF35" s="4">
        <v>0.73199561649248945</v>
      </c>
      <c r="BG35" s="4">
        <v>85.432071845836276</v>
      </c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>
        <v>3912.06103515625</v>
      </c>
    </row>
    <row r="36">
      <c r="A36" t="s">
        <v>661</v>
      </c>
      <c r="B36" t="s">
        <v>699</v>
      </c>
      <c r="C36" s="4">
        <v>2000</v>
      </c>
      <c r="D36" s="4">
        <v>81487.7578125</v>
      </c>
      <c r="E36" s="4">
        <v>74.964996337890625</v>
      </c>
      <c r="F36" s="4">
        <v>99.218107972230129</v>
      </c>
      <c r="G36" s="4">
        <v>0.78188963093743558</v>
      </c>
      <c r="H36" s="4">
        <v>2.3968324285299999e-06</v>
      </c>
      <c r="I36" s="4">
        <v>0</v>
      </c>
      <c r="J36" s="4"/>
      <c r="K36" s="4"/>
      <c r="L36" s="4">
        <v>98.991935483870975</v>
      </c>
      <c r="M36" s="4">
        <v>1.008064516129032</v>
      </c>
      <c r="N36" s="4">
        <v>0</v>
      </c>
      <c r="O36" s="4">
        <v>0</v>
      </c>
      <c r="P36" s="4"/>
      <c r="Q36" s="4"/>
      <c r="R36" s="4">
        <v>99.293642785065586</v>
      </c>
      <c r="S36" s="4">
        <v>0.70635721493440962</v>
      </c>
      <c r="T36" s="4">
        <v>0</v>
      </c>
      <c r="U36" s="4">
        <v>0</v>
      </c>
      <c r="V36" s="4"/>
      <c r="W36" s="4"/>
      <c r="X36" t="s">
        <v>661</v>
      </c>
      <c r="Y36" s="4">
        <v>2000</v>
      </c>
      <c r="Z36" s="4">
        <v>95.464331754872148</v>
      </c>
      <c r="AA36" s="4">
        <v>0.92866023628640071</v>
      </c>
      <c r="AB36" s="4">
        <v>0.91039699674125496</v>
      </c>
      <c r="AC36" s="4">
        <v>93.625274521844489</v>
      </c>
      <c r="AD36" s="4">
        <v>0</v>
      </c>
      <c r="AE36" s="4">
        <v>3.751782811810604</v>
      </c>
      <c r="AF36" s="4">
        <v>96.248214791356972</v>
      </c>
      <c r="AG36" s="4">
        <v>90.277928021497658</v>
      </c>
      <c r="AH36" s="4">
        <v>3.4864530241728628</v>
      </c>
      <c r="AI36" s="4">
        <v>3.4178876605927542</v>
      </c>
      <c r="AJ36" s="4">
        <v>83.373587336732044</v>
      </c>
      <c r="AK36" s="4">
        <v>0</v>
      </c>
      <c r="AL36" s="4">
        <v>14.087826476494831</v>
      </c>
      <c r="AM36" s="4">
        <v>85.912173523505174</v>
      </c>
      <c r="AN36" s="4">
        <v>97.196365017606581</v>
      </c>
      <c r="AO36" s="4">
        <v>0.074470232088802005</v>
      </c>
      <c r="AP36" s="4">
        <v>0.073005683877866295</v>
      </c>
      <c r="AQ36" s="4">
        <v>97.048889101639901</v>
      </c>
      <c r="AR36" s="4">
        <v>0</v>
      </c>
      <c r="AS36" s="4">
        <v>0.30000000000001142</v>
      </c>
      <c r="AT36" s="4">
        <v>99.699999999999989</v>
      </c>
      <c r="AU36" s="4">
        <v>35</v>
      </c>
      <c r="AV36" s="4">
        <v>99.999997603167571</v>
      </c>
      <c r="AW36" s="4">
        <v>0</v>
      </c>
      <c r="AX36" s="4">
        <v>3.751782811810604</v>
      </c>
      <c r="AY36" s="4">
        <v>96.248214791356972</v>
      </c>
      <c r="AZ36" s="4">
        <v>100</v>
      </c>
      <c r="BA36" s="4">
        <v>0</v>
      </c>
      <c r="BB36" s="4">
        <v>14.087826476494831</v>
      </c>
      <c r="BC36" s="4">
        <v>85.912173523505174</v>
      </c>
      <c r="BD36" s="4">
        <v>100</v>
      </c>
      <c r="BE36" s="4">
        <v>0</v>
      </c>
      <c r="BF36" s="4">
        <v>0.30000000000001142</v>
      </c>
      <c r="BG36" s="4">
        <v>99.699999999999989</v>
      </c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>
        <v>81487.7578125</v>
      </c>
    </row>
    <row r="37">
      <c r="A37" t="s">
        <v>661</v>
      </c>
      <c r="B37" t="s">
        <v>699</v>
      </c>
      <c r="C37" s="4">
        <v>2017</v>
      </c>
      <c r="D37" s="4">
        <v>82114.2265625</v>
      </c>
      <c r="E37" s="4">
        <v>77.261001586914063</v>
      </c>
      <c r="F37" s="4">
        <v>99.22503756498125</v>
      </c>
      <c r="G37" s="4">
        <v>0.77496243501875661</v>
      </c>
      <c r="H37" s="4">
        <v>0</v>
      </c>
      <c r="I37" s="4">
        <v>0</v>
      </c>
      <c r="J37" s="4">
        <v>0.00040762309799902141</v>
      </c>
      <c r="K37" s="4">
        <v>0</v>
      </c>
      <c r="L37" s="4">
        <v>98.991935483870975</v>
      </c>
      <c r="M37" s="4">
        <v>1.008064516129032</v>
      </c>
      <c r="N37" s="4">
        <v>0</v>
      </c>
      <c r="O37" s="4">
        <v>0</v>
      </c>
      <c r="P37" s="4">
        <v>0</v>
      </c>
      <c r="Q37" s="4">
        <v>0</v>
      </c>
      <c r="R37" s="4">
        <v>99.293642785065586</v>
      </c>
      <c r="S37" s="4">
        <v>0.70635721493440962</v>
      </c>
      <c r="T37" s="4">
        <v>0</v>
      </c>
      <c r="U37" s="4">
        <v>0</v>
      </c>
      <c r="V37" s="4">
        <v>0</v>
      </c>
      <c r="W37" s="4">
        <v>0</v>
      </c>
      <c r="X37" t="s">
        <v>661</v>
      </c>
      <c r="Y37" s="4">
        <v>2017</v>
      </c>
      <c r="Z37" s="4">
        <v>97.233198257529864</v>
      </c>
      <c r="AA37" s="4">
        <v>0.8503209637352791</v>
      </c>
      <c r="AB37" s="4">
        <v>0.84775966446638984</v>
      </c>
      <c r="AC37" s="4">
        <v>95.535117629328184</v>
      </c>
      <c r="AD37" s="4">
        <v>0</v>
      </c>
      <c r="AE37" s="4">
        <v>3.43521371925479</v>
      </c>
      <c r="AF37" s="4">
        <v>96.56478628074521</v>
      </c>
      <c r="AG37" s="4">
        <v>91.752355517197785</v>
      </c>
      <c r="AH37" s="4">
        <v>3.4864530241728628</v>
      </c>
      <c r="AI37" s="4">
        <v>3.4759512842856051</v>
      </c>
      <c r="AJ37" s="4">
        <v>84.789951208739311</v>
      </c>
      <c r="AK37" s="4">
        <v>0</v>
      </c>
      <c r="AL37" s="4">
        <v>14.087826476494831</v>
      </c>
      <c r="AM37" s="4">
        <v>85.912173523505174</v>
      </c>
      <c r="AN37" s="4">
        <v>98.84628734132184</v>
      </c>
      <c r="AO37" s="4">
        <v>0.074470232088802005</v>
      </c>
      <c r="AP37" s="4">
        <v>0.074245916143249893</v>
      </c>
      <c r="AQ37" s="4">
        <v>98.697571193089786</v>
      </c>
      <c r="AR37" s="4">
        <v>0</v>
      </c>
      <c r="AS37" s="4">
        <v>0.30000000000001142</v>
      </c>
      <c r="AT37" s="4">
        <v>99.699999999999989</v>
      </c>
      <c r="AU37" s="4">
        <v>36</v>
      </c>
      <c r="AV37" s="4">
        <v>100</v>
      </c>
      <c r="AW37" s="4">
        <v>0</v>
      </c>
      <c r="AX37" s="4">
        <v>3.43521371925479</v>
      </c>
      <c r="AY37" s="4">
        <v>96.56478628074521</v>
      </c>
      <c r="AZ37" s="4">
        <v>100</v>
      </c>
      <c r="BA37" s="4">
        <v>0</v>
      </c>
      <c r="BB37" s="4">
        <v>14.087826476494831</v>
      </c>
      <c r="BC37" s="4">
        <v>85.912173523505174</v>
      </c>
      <c r="BD37" s="4">
        <v>100</v>
      </c>
      <c r="BE37" s="4">
        <v>0</v>
      </c>
      <c r="BF37" s="4">
        <v>0.30000000000001142</v>
      </c>
      <c r="BG37" s="4">
        <v>99.699999999999989</v>
      </c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>
        <v>82114.2265625</v>
      </c>
    </row>
    <row r="38">
      <c r="A38" t="s">
        <v>668</v>
      </c>
      <c r="B38" t="s">
        <v>706</v>
      </c>
      <c r="C38" s="4">
        <v>2000</v>
      </c>
      <c r="D38" s="4">
        <v>11142.119140625</v>
      </c>
      <c r="E38" s="4">
        <v>72.71600341796875</v>
      </c>
      <c r="F38" s="4">
        <v>97.334432018495065</v>
      </c>
      <c r="G38" s="4">
        <v>1.0567897166586411</v>
      </c>
      <c r="H38" s="4">
        <v>0.48562989134148121</v>
      </c>
      <c r="I38" s="4">
        <v>1.1231483735048411</v>
      </c>
      <c r="J38" s="4"/>
      <c r="K38" s="4"/>
      <c r="L38" s="4">
        <v>94.329255731474717</v>
      </c>
      <c r="M38" s="4">
        <v>1.7831617340543431</v>
      </c>
      <c r="N38" s="4">
        <v>0.77272205426328</v>
      </c>
      <c r="O38" s="4">
        <v>3.1148604802076569</v>
      </c>
      <c r="P38" s="4"/>
      <c r="Q38" s="4"/>
      <c r="R38" s="4">
        <v>98.462016463745144</v>
      </c>
      <c r="S38" s="4">
        <v>0.78424545172238269</v>
      </c>
      <c r="T38" s="4">
        <v>0.37790615208981021</v>
      </c>
      <c r="U38" s="4">
        <v>0.37583193244266178</v>
      </c>
      <c r="V38" s="4"/>
      <c r="W38" s="4"/>
      <c r="X38" t="s">
        <v>668</v>
      </c>
      <c r="Y38" s="4">
        <v>2000</v>
      </c>
      <c r="Z38" s="4">
        <v>76.20566447324174</v>
      </c>
      <c r="AA38" s="4">
        <v>12.51879422168679</v>
      </c>
      <c r="AB38" s="4">
        <v>12.51879422168679</v>
      </c>
      <c r="AC38" s="4">
        <v>51.285536361532898</v>
      </c>
      <c r="AD38" s="4">
        <v>3.9512601628668662</v>
      </c>
      <c r="AE38" s="4">
        <v>42.716338081482142</v>
      </c>
      <c r="AF38" s="4">
        <v>51.72362349080467</v>
      </c>
      <c r="AG38" s="4"/>
      <c r="AH38" s="4"/>
      <c r="AI38" s="4"/>
      <c r="AJ38" s="4">
        <v>9.9179782948116415</v>
      </c>
      <c r="AK38" s="4">
        <v>14.481969981948859</v>
      </c>
      <c r="AL38" s="4">
        <v>71.524983776768337</v>
      </c>
      <c r="AM38" s="4">
        <v>10.105463706811859</v>
      </c>
      <c r="AN38" s="4">
        <v>82.634602046980959</v>
      </c>
      <c r="AO38" s="4">
        <v>7.9137072083820916</v>
      </c>
      <c r="AP38" s="4">
        <v>7.9137072083820916</v>
      </c>
      <c r="AQ38" s="4">
        <v>66.807187630216774</v>
      </c>
      <c r="AR38" s="4">
        <v>0</v>
      </c>
      <c r="AS38" s="4">
        <v>31.906958095444171</v>
      </c>
      <c r="AT38" s="4">
        <v>67.33930382002336</v>
      </c>
      <c r="AU38" s="4">
        <v>37</v>
      </c>
      <c r="AV38" s="4">
        <v>98.391221735153678</v>
      </c>
      <c r="AW38" s="4">
        <v>3.9512601628668662</v>
      </c>
      <c r="AX38" s="4">
        <v>42.716338081482142</v>
      </c>
      <c r="AY38" s="4">
        <v>51.72362349080467</v>
      </c>
      <c r="AZ38" s="4">
        <v>96.112417465529063</v>
      </c>
      <c r="BA38" s="4">
        <v>14.481969981948859</v>
      </c>
      <c r="BB38" s="4">
        <v>71.524983776768337</v>
      </c>
      <c r="BC38" s="4">
        <v>10.105463706811859</v>
      </c>
      <c r="BD38" s="4">
        <v>99.246261915467528</v>
      </c>
      <c r="BE38" s="4">
        <v>0</v>
      </c>
      <c r="BF38" s="4">
        <v>31.906958095444171</v>
      </c>
      <c r="BG38" s="4">
        <v>67.33930382002336</v>
      </c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>
        <v>11142.119140625</v>
      </c>
    </row>
    <row r="39">
      <c r="A39" t="s">
        <v>668</v>
      </c>
      <c r="B39" t="s">
        <v>706</v>
      </c>
      <c r="C39" s="4">
        <v>2017</v>
      </c>
      <c r="D39" s="4">
        <v>11159.7734375</v>
      </c>
      <c r="E39" s="4">
        <v>78.7239990234375</v>
      </c>
      <c r="F39" s="4">
        <v>98.983190775385651</v>
      </c>
      <c r="G39" s="4">
        <v>1.016809224614345</v>
      </c>
      <c r="H39" s="4">
        <v>0</v>
      </c>
      <c r="I39" s="4">
        <v>0</v>
      </c>
      <c r="J39" s="4">
        <v>0.096985809504985809</v>
      </c>
      <c r="K39" s="4">
        <v>-0.06606755405664444</v>
      </c>
      <c r="L39" s="4">
        <v>98.144712430426722</v>
      </c>
      <c r="M39" s="4">
        <v>1.855287569573284</v>
      </c>
      <c r="N39" s="4">
        <v>0</v>
      </c>
      <c r="O39" s="4"/>
      <c r="P39" s="4">
        <v>0.2244386225938797</v>
      </c>
      <c r="Q39" s="4"/>
      <c r="R39" s="4">
        <v>99.209798498617147</v>
      </c>
      <c r="S39" s="4">
        <v>0.79020150138285272</v>
      </c>
      <c r="T39" s="4">
        <v>0</v>
      </c>
      <c r="U39" s="4">
        <v>0</v>
      </c>
      <c r="V39" s="4">
        <v>0.043987177312374115</v>
      </c>
      <c r="W39" s="4">
        <v>-0.022107761353254318</v>
      </c>
      <c r="X39" t="s">
        <v>668</v>
      </c>
      <c r="Y39" s="4">
        <v>2017</v>
      </c>
      <c r="Z39" s="4">
        <v>90.391146251230055</v>
      </c>
      <c r="AA39" s="4">
        <v>4.2960222620777904</v>
      </c>
      <c r="AB39" s="4">
        <v>4.2960222620777886</v>
      </c>
      <c r="AC39" s="4">
        <v>81.901198445390534</v>
      </c>
      <c r="AD39" s="4">
        <v>0</v>
      </c>
      <c r="AE39" s="4">
        <v>17.360613366471071</v>
      </c>
      <c r="AF39" s="4">
        <v>82.639386633528929</v>
      </c>
      <c r="AG39" s="4"/>
      <c r="AH39" s="4"/>
      <c r="AI39" s="4"/>
      <c r="AJ39" s="4">
        <v>36.887690795023573</v>
      </c>
      <c r="AK39" s="4">
        <v>0</v>
      </c>
      <c r="AL39" s="4">
        <v>62.414999360079953</v>
      </c>
      <c r="AM39" s="4">
        <v>37.585000639920047</v>
      </c>
      <c r="AN39" s="4">
        <v>96.638188946146329</v>
      </c>
      <c r="AO39" s="4">
        <v>1.2858047762354019</v>
      </c>
      <c r="AP39" s="4">
        <v>1.2858047762354019</v>
      </c>
      <c r="AQ39" s="4">
        <v>94.066579393675525</v>
      </c>
      <c r="AR39" s="4">
        <v>0</v>
      </c>
      <c r="AS39" s="4">
        <v>5.1841846095608162</v>
      </c>
      <c r="AT39" s="4">
        <v>94.815815390439184</v>
      </c>
      <c r="AU39" s="4">
        <v>38</v>
      </c>
      <c r="AV39" s="4">
        <v>100</v>
      </c>
      <c r="AW39" s="4">
        <v>0</v>
      </c>
      <c r="AX39" s="4">
        <v>17.360613366471071</v>
      </c>
      <c r="AY39" s="4">
        <v>82.639386633528929</v>
      </c>
      <c r="AZ39" s="4">
        <v>100</v>
      </c>
      <c r="BA39" s="4">
        <v>0</v>
      </c>
      <c r="BB39" s="4">
        <v>62.414999360079953</v>
      </c>
      <c r="BC39" s="4">
        <v>37.585000639920047</v>
      </c>
      <c r="BD39" s="4">
        <v>100</v>
      </c>
      <c r="BE39" s="4">
        <v>0</v>
      </c>
      <c r="BF39" s="4">
        <v>5.1841846095608162</v>
      </c>
      <c r="BG39" s="4">
        <v>94.815815390439184</v>
      </c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>
        <v>11159.7734375</v>
      </c>
    </row>
    <row r="40">
      <c r="A40" t="s">
        <v>636</v>
      </c>
      <c r="B40" t="s">
        <v>674</v>
      </c>
      <c r="C40" s="4">
        <v>2000</v>
      </c>
      <c r="D40" s="4">
        <v>10221.05078125</v>
      </c>
      <c r="E40" s="4">
        <v>64.574996948242188</v>
      </c>
      <c r="F40" s="4">
        <v>98.043729010166928</v>
      </c>
      <c r="G40" s="4">
        <v>1.9562709898330699</v>
      </c>
      <c r="H40" s="4">
        <v>0</v>
      </c>
      <c r="I40" s="4">
        <v>0</v>
      </c>
      <c r="J40" s="4"/>
      <c r="K40" s="4"/>
      <c r="L40" s="4">
        <v>98.569856985698564</v>
      </c>
      <c r="M40" s="4">
        <v>1.43014301430143</v>
      </c>
      <c r="N40" s="4">
        <v>0</v>
      </c>
      <c r="O40" s="4">
        <v>0</v>
      </c>
      <c r="P40" s="4"/>
      <c r="Q40" s="4"/>
      <c r="R40" s="4">
        <v>97.755102040816325</v>
      </c>
      <c r="S40" s="4">
        <v>2.2448979591836742</v>
      </c>
      <c r="T40" s="4">
        <v>0</v>
      </c>
      <c r="U40" s="4">
        <v>0</v>
      </c>
      <c r="V40" s="4"/>
      <c r="W40" s="4"/>
      <c r="X40" t="s">
        <v>636</v>
      </c>
      <c r="Y40" s="4">
        <v>2000</v>
      </c>
      <c r="Z40" s="4">
        <v>96.432893478675453</v>
      </c>
      <c r="AA40" s="4">
        <v>24.486593512019819</v>
      </c>
      <c r="AB40" s="4">
        <v>24.414215217678819</v>
      </c>
      <c r="AC40" s="4">
        <v>47.532084748976828</v>
      </c>
      <c r="AD40" s="4">
        <v>32.253032030478693</v>
      </c>
      <c r="AE40" s="4">
        <v>17.600000000000001</v>
      </c>
      <c r="AF40" s="4">
        <v>50.146967969521313</v>
      </c>
      <c r="AG40" s="4">
        <v>98.281321848367412</v>
      </c>
      <c r="AH40" s="4">
        <v>40.862829519466821</v>
      </c>
      <c r="AI40" s="4">
        <v>40.658515371869477</v>
      </c>
      <c r="AJ40" s="4">
        <v>16.7599769570311</v>
      </c>
      <c r="AK40" s="4">
        <v>82.911410788382454</v>
      </c>
      <c r="AL40" s="4"/>
      <c r="AM40" s="4">
        <v>17.088589211617549</v>
      </c>
      <c r="AN40" s="4">
        <v>95.418869698877828</v>
      </c>
      <c r="AO40" s="4">
        <v>15.50280327842974</v>
      </c>
      <c r="AP40" s="4">
        <v>15.50280327842974</v>
      </c>
      <c r="AQ40" s="4">
        <v>64.413263142018351</v>
      </c>
      <c r="AR40" s="4">
        <v>31.71763509991888</v>
      </c>
      <c r="AS40" s="4"/>
      <c r="AT40" s="4">
        <v>68.28236490008112</v>
      </c>
      <c r="AU40" s="4">
        <v>39</v>
      </c>
      <c r="AV40" s="4">
        <v>100</v>
      </c>
      <c r="AW40" s="4">
        <v>32.253032030478693</v>
      </c>
      <c r="AX40" s="4">
        <v>17.600000000000001</v>
      </c>
      <c r="AY40" s="4">
        <v>50.146967969521313</v>
      </c>
      <c r="AZ40" s="4">
        <v>100</v>
      </c>
      <c r="BA40" s="4">
        <v>82.911410788382454</v>
      </c>
      <c r="BB40" s="4"/>
      <c r="BC40" s="4">
        <v>17.088589211617549</v>
      </c>
      <c r="BD40" s="4">
        <v>100</v>
      </c>
      <c r="BE40" s="4">
        <v>31.71763509991888</v>
      </c>
      <c r="BF40" s="4"/>
      <c r="BG40" s="4">
        <v>68.28236490008112</v>
      </c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>
        <v>10221.05078125</v>
      </c>
    </row>
    <row r="41">
      <c r="A41" t="s">
        <v>636</v>
      </c>
      <c r="B41" t="s">
        <v>674</v>
      </c>
      <c r="C41" s="4">
        <v>2017</v>
      </c>
      <c r="D41" s="4">
        <v>9721.55859375</v>
      </c>
      <c r="E41" s="4">
        <v>71.061996459960938</v>
      </c>
      <c r="F41" s="4">
        <v>97.990873390890712</v>
      </c>
      <c r="G41" s="4">
        <v>2.0091240977771441</v>
      </c>
      <c r="H41" s="4">
        <v>2.51133214135e-06</v>
      </c>
      <c r="I41" s="4">
        <v>0</v>
      </c>
      <c r="J41" s="4">
        <v>-0.0031091540586203337</v>
      </c>
      <c r="K41" s="4">
        <v>0</v>
      </c>
      <c r="L41" s="4">
        <v>98.569856985698564</v>
      </c>
      <c r="M41" s="4">
        <v>1.43014301430143</v>
      </c>
      <c r="N41" s="4">
        <v>0</v>
      </c>
      <c r="O41" s="4">
        <v>0</v>
      </c>
      <c r="P41" s="4">
        <v>0</v>
      </c>
      <c r="Q41" s="4">
        <v>0</v>
      </c>
      <c r="R41" s="4">
        <v>97.755102040816325</v>
      </c>
      <c r="S41" s="4">
        <v>2.2448979591836742</v>
      </c>
      <c r="T41" s="4">
        <v>0</v>
      </c>
      <c r="U41" s="4">
        <v>0</v>
      </c>
      <c r="V41" s="4">
        <v>0</v>
      </c>
      <c r="W41" s="4">
        <v>0</v>
      </c>
      <c r="X41" t="s">
        <v>636</v>
      </c>
      <c r="Y41" s="4">
        <v>2017</v>
      </c>
      <c r="Z41" s="4">
        <v>95.678747831304619</v>
      </c>
      <c r="AA41" s="4">
        <v>8.8890793501551855</v>
      </c>
      <c r="AB41" s="4">
        <v>8.8613558908398229</v>
      </c>
      <c r="AC41" s="4">
        <v>77.928312590309602</v>
      </c>
      <c r="AD41" s="4">
        <v>0.49265821242655511</v>
      </c>
      <c r="AE41" s="4">
        <v>17.600000000000001</v>
      </c>
      <c r="AF41" s="4">
        <v>81.907339276241302</v>
      </c>
      <c r="AG41" s="4">
        <v>98.172810648699738</v>
      </c>
      <c r="AH41" s="4">
        <v>19.16058958592965</v>
      </c>
      <c r="AI41" s="4">
        <v>19.064786638000001</v>
      </c>
      <c r="AJ41" s="4">
        <v>59.947434424770073</v>
      </c>
      <c r="AK41" s="4">
        <v>38.877178423236728</v>
      </c>
      <c r="AL41" s="4"/>
      <c r="AM41" s="4">
        <v>61.122821576763272</v>
      </c>
      <c r="AN41" s="4">
        <v>94.663114155104253</v>
      </c>
      <c r="AO41" s="4">
        <v>4.7062955102356909</v>
      </c>
      <c r="AP41" s="4">
        <v>4.7062955102356909</v>
      </c>
      <c r="AQ41" s="4">
        <v>85.250523134632871</v>
      </c>
      <c r="AR41" s="4">
        <v>9.6287465553882612</v>
      </c>
      <c r="AS41" s="4"/>
      <c r="AT41" s="4">
        <v>90.371253444611739</v>
      </c>
      <c r="AU41" s="4">
        <v>40</v>
      </c>
      <c r="AV41" s="4">
        <v>99.999997488667859</v>
      </c>
      <c r="AW41" s="4">
        <v>0.49265821242655511</v>
      </c>
      <c r="AX41" s="4">
        <v>17.600000000000001</v>
      </c>
      <c r="AY41" s="4">
        <v>81.907339276241302</v>
      </c>
      <c r="AZ41" s="4">
        <v>100</v>
      </c>
      <c r="BA41" s="4">
        <v>38.877178423236728</v>
      </c>
      <c r="BB41" s="4"/>
      <c r="BC41" s="4">
        <v>61.122821576763272</v>
      </c>
      <c r="BD41" s="4">
        <v>100</v>
      </c>
      <c r="BE41" s="4">
        <v>9.6287465553882612</v>
      </c>
      <c r="BF41" s="4"/>
      <c r="BG41" s="4">
        <v>90.371253444611739</v>
      </c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>
        <v>9721.55859375</v>
      </c>
    </row>
    <row r="42">
      <c r="A42" t="s">
        <v>665</v>
      </c>
      <c r="B42" t="s">
        <v>703</v>
      </c>
      <c r="C42" s="4">
        <v>2000</v>
      </c>
      <c r="D42" s="4">
        <v>280.43499755859381</v>
      </c>
      <c r="E42" s="4">
        <v>92.401008605957031</v>
      </c>
      <c r="F42" s="4">
        <v>98.798011222067274</v>
      </c>
      <c r="G42" s="4">
        <v>1.199987000654863</v>
      </c>
      <c r="H42" s="4">
        <v>0.0020017772778543998</v>
      </c>
      <c r="I42" s="4">
        <v>0</v>
      </c>
      <c r="J42" s="4"/>
      <c r="K42" s="4"/>
      <c r="L42" s="4">
        <v>100</v>
      </c>
      <c r="M42" s="4">
        <v>0</v>
      </c>
      <c r="N42" s="4">
        <v>0</v>
      </c>
      <c r="O42" s="4">
        <v>0</v>
      </c>
      <c r="P42" s="4"/>
      <c r="Q42" s="4"/>
      <c r="R42" s="4">
        <v>98.69915607524149</v>
      </c>
      <c r="S42" s="4">
        <v>1.298673106253178</v>
      </c>
      <c r="T42" s="4">
        <v>0.0021708185053342</v>
      </c>
      <c r="U42" s="4">
        <v>0</v>
      </c>
      <c r="V42" s="4"/>
      <c r="W42" s="4"/>
      <c r="X42" t="s">
        <v>665</v>
      </c>
      <c r="Y42" s="4">
        <v>2000</v>
      </c>
      <c r="Z42" s="4">
        <v>44.32010664218538</v>
      </c>
      <c r="AA42" s="4">
        <v>3.3625886178933069</v>
      </c>
      <c r="AB42" s="4">
        <v>1.510676809134802</v>
      </c>
      <c r="AC42" s="4">
        <v>39.446841215157271</v>
      </c>
      <c r="AD42" s="4">
        <v>2.4861995861200801</v>
      </c>
      <c r="AE42" s="4">
        <v>8.6413214472994468</v>
      </c>
      <c r="AF42" s="4">
        <v>88.870477189302619</v>
      </c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>
        <v>41</v>
      </c>
      <c r="AV42" s="4">
        <v>99.997998222722146</v>
      </c>
      <c r="AW42" s="4">
        <v>2.4861995861200801</v>
      </c>
      <c r="AX42" s="4">
        <v>8.6413214472994468</v>
      </c>
      <c r="AY42" s="4">
        <v>88.870477189302619</v>
      </c>
      <c r="AZ42" s="4">
        <v>100</v>
      </c>
      <c r="BA42" s="4"/>
      <c r="BB42" s="4"/>
      <c r="BC42" s="4"/>
      <c r="BD42" s="4">
        <v>99.997829181494666</v>
      </c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>
        <v>280.43499755859375</v>
      </c>
    </row>
    <row r="43">
      <c r="A43" t="s">
        <v>665</v>
      </c>
      <c r="B43" t="s">
        <v>703</v>
      </c>
      <c r="C43" s="4">
        <v>2017</v>
      </c>
      <c r="D43" s="4">
        <v>335.02499389648438</v>
      </c>
      <c r="E43" s="4">
        <v>93.773002624511719</v>
      </c>
      <c r="F43" s="4">
        <v>98.782168235268102</v>
      </c>
      <c r="G43" s="4">
        <v>1.2178311954165679</v>
      </c>
      <c r="H43" s="4">
        <v>5.6931531844400003e-07</v>
      </c>
      <c r="I43" s="4">
        <v>0</v>
      </c>
      <c r="J43" s="4">
        <v>-0.00093194039072841406</v>
      </c>
      <c r="K43" s="4">
        <v>0</v>
      </c>
      <c r="L43" s="4">
        <v>100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98.701298701298697</v>
      </c>
      <c r="S43" s="4">
        <v>1.2987012987012989</v>
      </c>
      <c r="T43" s="4">
        <v>0</v>
      </c>
      <c r="U43" s="4">
        <v>0</v>
      </c>
      <c r="V43" s="4">
        <v>0.00012603682989720255</v>
      </c>
      <c r="W43" s="4">
        <v>0</v>
      </c>
      <c r="X43" t="s">
        <v>665</v>
      </c>
      <c r="Y43" s="4">
        <v>2017</v>
      </c>
      <c r="Z43" s="4">
        <v>81.758070640137134</v>
      </c>
      <c r="AA43" s="4">
        <v>1.5905119165265891</v>
      </c>
      <c r="AB43" s="4">
        <v>1.3563088992956061</v>
      </c>
      <c r="AC43" s="4">
        <v>78.811249824314942</v>
      </c>
      <c r="AD43" s="4">
        <v>0</v>
      </c>
      <c r="AE43" s="4">
        <v>6.4404818638257098</v>
      </c>
      <c r="AF43" s="4">
        <v>93.559517566858972</v>
      </c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>
        <v>42</v>
      </c>
      <c r="AV43" s="4">
        <v>99.999999430684682</v>
      </c>
      <c r="AW43" s="4">
        <v>0</v>
      </c>
      <c r="AX43" s="4">
        <v>6.4404818638257098</v>
      </c>
      <c r="AY43" s="4">
        <v>93.559517566858972</v>
      </c>
      <c r="AZ43" s="4">
        <v>100</v>
      </c>
      <c r="BA43" s="4"/>
      <c r="BB43" s="4"/>
      <c r="BC43" s="4"/>
      <c r="BD43" s="4">
        <v>100</v>
      </c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>
        <v>335.02499389648438</v>
      </c>
    </row>
    <row r="44">
      <c r="A44" t="s">
        <v>647</v>
      </c>
      <c r="B44" t="s">
        <v>685</v>
      </c>
      <c r="C44" s="4">
        <v>2000</v>
      </c>
      <c r="D44" s="4">
        <v>3848.77587890625</v>
      </c>
      <c r="E44" s="4">
        <v>59.155002593994141</v>
      </c>
      <c r="F44" s="4">
        <v>89.535420252895676</v>
      </c>
      <c r="G44" s="4">
        <v>6.653288422681328</v>
      </c>
      <c r="H44" s="4">
        <v>3.81129132442301</v>
      </c>
      <c r="I44" s="4">
        <v>0</v>
      </c>
      <c r="J44" s="4"/>
      <c r="K44" s="4"/>
      <c r="L44" s="4">
        <v>91.652778856444044</v>
      </c>
      <c r="M44" s="4">
        <v>4.523635007936079</v>
      </c>
      <c r="N44" s="4">
        <v>3.8235861356198768</v>
      </c>
      <c r="O44" s="4">
        <v>0</v>
      </c>
      <c r="P44" s="4"/>
      <c r="Q44" s="4"/>
      <c r="R44" s="4">
        <v>88.073433955717363</v>
      </c>
      <c r="S44" s="4">
        <v>8.123758812563354</v>
      </c>
      <c r="T44" s="4">
        <v>3.8028072317192851</v>
      </c>
      <c r="U44" s="4">
        <v>0</v>
      </c>
      <c r="V44" s="4"/>
      <c r="W44" s="4"/>
      <c r="X44" t="s">
        <v>647</v>
      </c>
      <c r="Y44" s="4">
        <v>2000</v>
      </c>
      <c r="Z44" s="4">
        <v>52.498583401700813</v>
      </c>
      <c r="AA44" s="4">
        <v>22.446445192779251</v>
      </c>
      <c r="AB44" s="4">
        <v>0.19508200410375251</v>
      </c>
      <c r="AC44" s="4">
        <v>29.857056204817809</v>
      </c>
      <c r="AD44" s="4">
        <v>0.31351170166119152</v>
      </c>
      <c r="AE44" s="4">
        <v>33.102561125823087</v>
      </c>
      <c r="AF44" s="4">
        <v>62.772635848092698</v>
      </c>
      <c r="AG44" s="4">
        <v>63.096747093886961</v>
      </c>
      <c r="AH44" s="4">
        <v>54.031326462015507</v>
      </c>
      <c r="AI44" s="4">
        <v>0</v>
      </c>
      <c r="AJ44" s="4">
        <v>9.0654206318714561</v>
      </c>
      <c r="AK44" s="4">
        <v>0.76756441352128491</v>
      </c>
      <c r="AL44" s="4">
        <v>77.008055655876205</v>
      </c>
      <c r="AM44" s="4">
        <v>18.400793794982629</v>
      </c>
      <c r="AN44" s="4">
        <v>45.180821946389379</v>
      </c>
      <c r="AO44" s="4">
        <v>0.63789823256185607</v>
      </c>
      <c r="AP44" s="4">
        <v>0.32978108516663629</v>
      </c>
      <c r="AQ44" s="4">
        <v>44.213142628660883</v>
      </c>
      <c r="AR44" s="4">
        <v>0</v>
      </c>
      <c r="AS44" s="4">
        <v>2.7869479586841952</v>
      </c>
      <c r="AT44" s="4">
        <v>93.41024480959652</v>
      </c>
      <c r="AU44" s="4">
        <v>43</v>
      </c>
      <c r="AV44" s="4">
        <v>96.18870867557699</v>
      </c>
      <c r="AW44" s="4">
        <v>0.31351170166119152</v>
      </c>
      <c r="AX44" s="4">
        <v>33.102561125823087</v>
      </c>
      <c r="AY44" s="4">
        <v>62.772635848092698</v>
      </c>
      <c r="AZ44" s="4">
        <v>96.176413864380123</v>
      </c>
      <c r="BA44" s="4">
        <v>0.76756441352128491</v>
      </c>
      <c r="BB44" s="4">
        <v>77.008055655876205</v>
      </c>
      <c r="BC44" s="4">
        <v>18.400793794982629</v>
      </c>
      <c r="BD44" s="4">
        <v>96.197192768280715</v>
      </c>
      <c r="BE44" s="4">
        <v>0</v>
      </c>
      <c r="BF44" s="4">
        <v>2.7869479586841952</v>
      </c>
      <c r="BG44" s="4">
        <v>93.41024480959652</v>
      </c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>
        <v>3848.77587890625</v>
      </c>
    </row>
    <row r="45">
      <c r="A45" t="s">
        <v>647</v>
      </c>
      <c r="B45" t="s">
        <v>685</v>
      </c>
      <c r="C45" s="4">
        <v>2017</v>
      </c>
      <c r="D45" s="4">
        <v>4761.6572265625</v>
      </c>
      <c r="E45" s="4">
        <v>62.946998596191406</v>
      </c>
      <c r="F45" s="4">
        <v>91.245181311342051</v>
      </c>
      <c r="G45" s="4">
        <v>6.9180276158420693</v>
      </c>
      <c r="H45" s="4">
        <v>1.836791072815859</v>
      </c>
      <c r="I45" s="4">
        <v>0</v>
      </c>
      <c r="J45" s="4">
        <v>0.10057418048381805</v>
      </c>
      <c r="K45" s="4">
        <v>0</v>
      </c>
      <c r="L45" s="4">
        <v>94.296260068547298</v>
      </c>
      <c r="M45" s="4">
        <v>4.6541072566021189</v>
      </c>
      <c r="N45" s="4">
        <v>1.0496326748505851</v>
      </c>
      <c r="O45" s="4">
        <v>0</v>
      </c>
      <c r="P45" s="4">
        <v>0.15549889206886292</v>
      </c>
      <c r="Q45" s="4">
        <v>0</v>
      </c>
      <c r="R45" s="4">
        <v>89.449200128884073</v>
      </c>
      <c r="S45" s="4">
        <v>8.2506573797170901</v>
      </c>
      <c r="T45" s="4">
        <v>2.3001424913988302</v>
      </c>
      <c r="U45" s="4">
        <v>0</v>
      </c>
      <c r="V45" s="4">
        <v>0.080927424132823944</v>
      </c>
      <c r="W45" s="4">
        <v>0</v>
      </c>
      <c r="X45" t="s">
        <v>647</v>
      </c>
      <c r="Y45" s="4">
        <v>2017</v>
      </c>
      <c r="Z45" s="4">
        <v>82.413603938855346</v>
      </c>
      <c r="AA45" s="4">
        <v>20.196948557855961</v>
      </c>
      <c r="AB45" s="4">
        <v>1.3119620448189231</v>
      </c>
      <c r="AC45" s="4">
        <v>60.904693336180458</v>
      </c>
      <c r="AD45" s="4">
        <v>6.3840391842790538</v>
      </c>
      <c r="AE45" s="4">
        <v>25.593290304187459</v>
      </c>
      <c r="AF45" s="4">
        <v>66.185879438717635</v>
      </c>
      <c r="AG45" s="4">
        <v>72.149838486483986</v>
      </c>
      <c r="AH45" s="4">
        <v>50.967494805900053</v>
      </c>
      <c r="AI45" s="4">
        <v>0</v>
      </c>
      <c r="AJ45" s="4">
        <v>21.182343680583941</v>
      </c>
      <c r="AK45" s="4">
        <v>11.33906011058073</v>
      </c>
      <c r="AL45" s="4">
        <v>65.383483051895837</v>
      </c>
      <c r="AM45" s="4">
        <v>22.227824162672849</v>
      </c>
      <c r="AN45" s="4">
        <v>88.455247265855675</v>
      </c>
      <c r="AO45" s="4">
        <v>2.0842328814957898</v>
      </c>
      <c r="AP45" s="4">
        <v>2.0842328814957898</v>
      </c>
      <c r="AQ45" s="4">
        <v>84.286781502864102</v>
      </c>
      <c r="AR45" s="4">
        <v>3.4673251134581018</v>
      </c>
      <c r="AS45" s="4">
        <v>2.1712671091126481</v>
      </c>
      <c r="AT45" s="4">
        <v>92.061265286030419</v>
      </c>
      <c r="AU45" s="4">
        <v>44</v>
      </c>
      <c r="AV45" s="4">
        <v>98.163208927184144</v>
      </c>
      <c r="AW45" s="4">
        <v>6.3840391842790538</v>
      </c>
      <c r="AX45" s="4">
        <v>25.593290304187459</v>
      </c>
      <c r="AY45" s="4">
        <v>66.185879438717635</v>
      </c>
      <c r="AZ45" s="4">
        <v>98.950367325149415</v>
      </c>
      <c r="BA45" s="4">
        <v>11.33906011058073</v>
      </c>
      <c r="BB45" s="4">
        <v>65.383483051895837</v>
      </c>
      <c r="BC45" s="4">
        <v>22.227824162672849</v>
      </c>
      <c r="BD45" s="4">
        <v>97.69985750860117</v>
      </c>
      <c r="BE45" s="4">
        <v>3.4673251134581018</v>
      </c>
      <c r="BF45" s="4">
        <v>2.1712671091126481</v>
      </c>
      <c r="BG45" s="4">
        <v>92.061265286030419</v>
      </c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>
        <v>4761.6572265625</v>
      </c>
    </row>
    <row r="46">
      <c r="A46" t="s">
        <v>655</v>
      </c>
      <c r="B46" t="s">
        <v>693</v>
      </c>
      <c r="C46" s="4">
        <v>2000</v>
      </c>
      <c r="D46" s="4">
        <v>6013.7412109375</v>
      </c>
      <c r="E46" s="4">
        <v>91.2030029296875</v>
      </c>
      <c r="F46" s="4">
        <v>99.999996955215366</v>
      </c>
      <c r="G46" s="4">
        <v>0</v>
      </c>
      <c r="H46" s="4">
        <v>3.0447846342000002e-06</v>
      </c>
      <c r="I46" s="4">
        <v>0</v>
      </c>
      <c r="J46" s="4"/>
      <c r="K46" s="4"/>
      <c r="L46" s="4">
        <v>100</v>
      </c>
      <c r="M46" s="4">
        <v>0</v>
      </c>
      <c r="N46" s="4">
        <v>0</v>
      </c>
      <c r="O46" s="4">
        <v>0</v>
      </c>
      <c r="P46" s="4"/>
      <c r="Q46" s="4"/>
      <c r="R46" s="4">
        <v>100</v>
      </c>
      <c r="S46" s="4">
        <v>0</v>
      </c>
      <c r="T46" s="4">
        <v>0</v>
      </c>
      <c r="U46" s="4">
        <v>0</v>
      </c>
      <c r="V46" s="4"/>
      <c r="W46" s="4"/>
      <c r="X46" t="s">
        <v>655</v>
      </c>
      <c r="Y46" s="4">
        <v>2000</v>
      </c>
      <c r="Z46" s="4">
        <v>79.377727280653076</v>
      </c>
      <c r="AA46" s="4">
        <v>0.22396621086781879</v>
      </c>
      <c r="AB46" s="4">
        <v>0.17847686850056979</v>
      </c>
      <c r="AC46" s="4">
        <v>78.97528420128468</v>
      </c>
      <c r="AD46" s="4">
        <v>0</v>
      </c>
      <c r="AE46" s="4">
        <v>0.89586484347127537</v>
      </c>
      <c r="AF46" s="4">
        <v>99.104132111744079</v>
      </c>
      <c r="AG46" s="4">
        <v>77.950849322839375</v>
      </c>
      <c r="AH46" s="4">
        <v>1.25</v>
      </c>
      <c r="AI46" s="4">
        <v>0.99611492627064135</v>
      </c>
      <c r="AJ46" s="4">
        <v>75.704734396568739</v>
      </c>
      <c r="AK46" s="4">
        <v>0</v>
      </c>
      <c r="AL46" s="4">
        <v>5</v>
      </c>
      <c r="AM46" s="4">
        <v>95</v>
      </c>
      <c r="AN46" s="4">
        <v>79.515359623770109</v>
      </c>
      <c r="AO46" s="4">
        <v>0.125</v>
      </c>
      <c r="AP46" s="4">
        <v>0.099611492627064105</v>
      </c>
      <c r="AQ46" s="4">
        <v>79.290748131143047</v>
      </c>
      <c r="AR46" s="4">
        <v>0</v>
      </c>
      <c r="AS46" s="4">
        <v>0.5</v>
      </c>
      <c r="AT46" s="4">
        <v>99.5</v>
      </c>
      <c r="AU46" s="4">
        <v>45</v>
      </c>
      <c r="AV46" s="4">
        <v>99.999996955215366</v>
      </c>
      <c r="AW46" s="4">
        <v>0</v>
      </c>
      <c r="AX46" s="4">
        <v>0.89586484347127537</v>
      </c>
      <c r="AY46" s="4">
        <v>99.104132111744079</v>
      </c>
      <c r="AZ46" s="4">
        <v>100</v>
      </c>
      <c r="BA46" s="4">
        <v>0</v>
      </c>
      <c r="BB46" s="4">
        <v>5</v>
      </c>
      <c r="BC46" s="4">
        <v>95</v>
      </c>
      <c r="BD46" s="4">
        <v>100</v>
      </c>
      <c r="BE46" s="4">
        <v>0</v>
      </c>
      <c r="BF46" s="4">
        <v>0.5</v>
      </c>
      <c r="BG46" s="4">
        <v>99.5</v>
      </c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>
        <v>6013.7412109375</v>
      </c>
    </row>
    <row r="47">
      <c r="A47" t="s">
        <v>655</v>
      </c>
      <c r="B47" t="s">
        <v>693</v>
      </c>
      <c r="C47" s="4">
        <v>2017</v>
      </c>
      <c r="D47" s="4">
        <v>8321.5703125</v>
      </c>
      <c r="E47" s="4">
        <v>92.33599853515625</v>
      </c>
      <c r="F47" s="4">
        <v>100.0000014669144</v>
      </c>
      <c r="G47" s="4">
        <v>0</v>
      </c>
      <c r="H47" s="4">
        <v>0</v>
      </c>
      <c r="I47" s="4">
        <v>0</v>
      </c>
      <c r="J47" s="4">
        <v>2.653940498476004e-07</v>
      </c>
      <c r="K47" s="4">
        <v>0</v>
      </c>
      <c r="L47" s="4">
        <v>100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100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t="s">
        <v>655</v>
      </c>
      <c r="Y47" s="4">
        <v>2017</v>
      </c>
      <c r="Z47" s="4">
        <v>93.672555579203248</v>
      </c>
      <c r="AA47" s="4">
        <v>0.21122001670991519</v>
      </c>
      <c r="AB47" s="4">
        <v>0.19866792495095589</v>
      </c>
      <c r="AC47" s="4">
        <v>93.262667637542378</v>
      </c>
      <c r="AD47" s="4">
        <v>0</v>
      </c>
      <c r="AE47" s="4">
        <v>0.84488006683966088</v>
      </c>
      <c r="AF47" s="4">
        <v>99.155121400074734</v>
      </c>
      <c r="AG47" s="4">
        <v>91.780187784195348</v>
      </c>
      <c r="AH47" s="4">
        <v>1.25</v>
      </c>
      <c r="AI47" s="4">
        <v>1.1757167244700699</v>
      </c>
      <c r="AJ47" s="4">
        <v>89.354471059725284</v>
      </c>
      <c r="AK47" s="4">
        <v>0</v>
      </c>
      <c r="AL47" s="4">
        <v>5</v>
      </c>
      <c r="AM47" s="4">
        <v>95</v>
      </c>
      <c r="AN47" s="4">
        <v>93.829622940264557</v>
      </c>
      <c r="AO47" s="4">
        <v>0.125</v>
      </c>
      <c r="AP47" s="4">
        <v>0.117571672447007</v>
      </c>
      <c r="AQ47" s="4">
        <v>93.587051267817543</v>
      </c>
      <c r="AR47" s="4">
        <v>0</v>
      </c>
      <c r="AS47" s="4">
        <v>0.5</v>
      </c>
      <c r="AT47" s="4">
        <v>99.5</v>
      </c>
      <c r="AU47" s="4">
        <v>46</v>
      </c>
      <c r="AV47" s="4">
        <v>100.0000014669144</v>
      </c>
      <c r="AW47" s="4">
        <v>0</v>
      </c>
      <c r="AX47" s="4">
        <v>0.84488006683966088</v>
      </c>
      <c r="AY47" s="4">
        <v>99.155121400074734</v>
      </c>
      <c r="AZ47" s="4">
        <v>100</v>
      </c>
      <c r="BA47" s="4">
        <v>0</v>
      </c>
      <c r="BB47" s="4">
        <v>5</v>
      </c>
      <c r="BC47" s="4">
        <v>95</v>
      </c>
      <c r="BD47" s="4">
        <v>100</v>
      </c>
      <c r="BE47" s="4">
        <v>0</v>
      </c>
      <c r="BF47" s="4">
        <v>0.5</v>
      </c>
      <c r="BG47" s="4">
        <v>99.5</v>
      </c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>
        <v>8321.5703125</v>
      </c>
    </row>
    <row r="48">
      <c r="A48" t="s">
        <v>641</v>
      </c>
      <c r="B48" t="s">
        <v>679</v>
      </c>
      <c r="C48" s="4">
        <v>2000</v>
      </c>
      <c r="D48" s="4">
        <v>57293.72265625</v>
      </c>
      <c r="E48" s="4">
        <v>67.222000122070313</v>
      </c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t="s">
        <v>641</v>
      </c>
      <c r="Y48" s="4">
        <v>2000</v>
      </c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>
        <v>47</v>
      </c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>
        <v>57293.72265625</v>
      </c>
    </row>
    <row r="49">
      <c r="A49" t="s">
        <v>641</v>
      </c>
      <c r="B49" t="s">
        <v>679</v>
      </c>
      <c r="C49" s="4">
        <v>2017</v>
      </c>
      <c r="D49" s="4">
        <v>59359.8984375</v>
      </c>
      <c r="E49" s="4">
        <v>70.143997192382813</v>
      </c>
      <c r="F49" s="4">
        <v>98.772432674416294</v>
      </c>
      <c r="G49" s="4">
        <v>0.0995092507691855</v>
      </c>
      <c r="H49" s="4">
        <v>1.1280580748145039</v>
      </c>
      <c r="I49" s="4">
        <v>0</v>
      </c>
      <c r="J49" s="4"/>
      <c r="K49" s="4"/>
      <c r="L49" s="4">
        <v>98.640763819095469</v>
      </c>
      <c r="M49" s="4">
        <v>0.099236180904522603</v>
      </c>
      <c r="N49" s="4">
        <v>1.2600000000000049</v>
      </c>
      <c r="O49" s="4">
        <v>0</v>
      </c>
      <c r="P49" s="4"/>
      <c r="Q49" s="4"/>
      <c r="R49" s="4">
        <v>98.828476037101993</v>
      </c>
      <c r="S49" s="4">
        <v>0.099625479876110895</v>
      </c>
      <c r="T49" s="4">
        <v>1.0718984830218969</v>
      </c>
      <c r="U49" s="4">
        <v>0</v>
      </c>
      <c r="V49" s="4"/>
      <c r="W49" s="4"/>
      <c r="X49" t="s">
        <v>641</v>
      </c>
      <c r="Y49" s="4">
        <v>2017</v>
      </c>
      <c r="Z49" s="4">
        <v>96.208013567253644</v>
      </c>
      <c r="AA49" s="4">
        <v>2.6042138814111122</v>
      </c>
      <c r="AB49" s="4">
        <v>2.5347699848676659</v>
      </c>
      <c r="AC49" s="4">
        <v>91.069029700974866</v>
      </c>
      <c r="AD49" s="4">
        <v>5.2136746610665057</v>
      </c>
      <c r="AE49" s="4"/>
      <c r="AF49" s="4">
        <v>93.65826726411899</v>
      </c>
      <c r="AG49" s="4">
        <v>96.088198278178922</v>
      </c>
      <c r="AH49" s="4">
        <v>2.917065326633161</v>
      </c>
      <c r="AI49" s="4">
        <v>2.839278941959019</v>
      </c>
      <c r="AJ49" s="4">
        <v>90.331854009586749</v>
      </c>
      <c r="AK49" s="4">
        <v>5.8399999999999892</v>
      </c>
      <c r="AL49" s="4"/>
      <c r="AM49" s="4">
        <v>92.900000000000006</v>
      </c>
      <c r="AN49" s="4">
        <v>96.259011593207035</v>
      </c>
      <c r="AO49" s="4">
        <v>2.4710521935647218</v>
      </c>
      <c r="AP49" s="4">
        <v>2.4051591829682271</v>
      </c>
      <c r="AQ49" s="4">
        <v>91.382800216674099</v>
      </c>
      <c r="AR49" s="4">
        <v>4.9470863471971143</v>
      </c>
      <c r="AS49" s="4"/>
      <c r="AT49" s="4">
        <v>93.981015169780989</v>
      </c>
      <c r="AU49" s="4">
        <v>48</v>
      </c>
      <c r="AV49" s="4">
        <v>98.871941925185496</v>
      </c>
      <c r="AW49" s="4">
        <v>5.2136746610665057</v>
      </c>
      <c r="AX49" s="4"/>
      <c r="AY49" s="4">
        <v>93.65826726411899</v>
      </c>
      <c r="AZ49" s="4">
        <v>98.739999999999995</v>
      </c>
      <c r="BA49" s="4">
        <v>5.8399999999999892</v>
      </c>
      <c r="BB49" s="4"/>
      <c r="BC49" s="4">
        <v>92.900000000000006</v>
      </c>
      <c r="BD49" s="4">
        <v>98.928101516978103</v>
      </c>
      <c r="BE49" s="4">
        <v>4.9470863471971143</v>
      </c>
      <c r="BF49" s="4"/>
      <c r="BG49" s="4">
        <v>93.981015169780989</v>
      </c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>
        <v>59359.8984375</v>
      </c>
    </row>
    <row r="50">
      <c r="A50" t="s">
        <v>471</v>
      </c>
      <c r="B50" t="s">
        <v>472</v>
      </c>
      <c r="C50" s="4">
        <v>2000</v>
      </c>
      <c r="D50" s="4">
        <v>15057.36328125</v>
      </c>
      <c r="E50" s="4">
        <v>56.098003387451172</v>
      </c>
      <c r="F50" s="4">
        <v>96.803020826848112</v>
      </c>
      <c r="G50" s="4">
        <v>2.1285514246372901</v>
      </c>
      <c r="H50" s="4">
        <v>1.0153039514071041</v>
      </c>
      <c r="I50" s="4">
        <v>0.053123797107504402</v>
      </c>
      <c r="J50" s="4"/>
      <c r="K50" s="4"/>
      <c r="L50" s="4">
        <v>97.022727248531979</v>
      </c>
      <c r="M50" s="4">
        <v>1.02445608480133</v>
      </c>
      <c r="N50" s="4">
        <v>1.831811256830626</v>
      </c>
      <c r="O50" s="4">
        <v>0.12100540983606579</v>
      </c>
      <c r="P50" s="4"/>
      <c r="Q50" s="4"/>
      <c r="R50" s="4">
        <v>96.631074137940502</v>
      </c>
      <c r="S50" s="4">
        <v>2.9926105228264488</v>
      </c>
      <c r="T50" s="4">
        <v>0.37631533923304522</v>
      </c>
      <c r="U50" s="4">
        <v>0</v>
      </c>
      <c r="V50" s="4"/>
      <c r="W50" s="4"/>
      <c r="X50" t="s">
        <v>471</v>
      </c>
      <c r="Y50" s="4">
        <v>2000</v>
      </c>
      <c r="Z50" s="4"/>
      <c r="AA50" s="4"/>
      <c r="AB50" s="4"/>
      <c r="AC50" s="4">
        <v>41.666930324750311</v>
      </c>
      <c r="AD50" s="4">
        <v>51.902813829326931</v>
      </c>
      <c r="AE50" s="4">
        <v>2.1021159053651641</v>
      </c>
      <c r="AF50" s="4">
        <v>44.926642516793287</v>
      </c>
      <c r="AG50" s="4"/>
      <c r="AH50" s="4"/>
      <c r="AI50" s="4"/>
      <c r="AJ50" s="4">
        <v>10.417897458039221</v>
      </c>
      <c r="AK50" s="4">
        <v>82.224469469026431</v>
      </c>
      <c r="AL50" s="4">
        <v>4.7882005899704723</v>
      </c>
      <c r="AM50" s="4">
        <v>11.03451327433641</v>
      </c>
      <c r="AN50" s="4">
        <v>92.821885064812918</v>
      </c>
      <c r="AO50" s="4">
        <v>13.66347100767895</v>
      </c>
      <c r="AP50" s="4">
        <v>13.03615694170875</v>
      </c>
      <c r="AQ50" s="4">
        <v>66.122257115425214</v>
      </c>
      <c r="AR50" s="4">
        <v>28.17324218289086</v>
      </c>
      <c r="AS50" s="4">
        <v>0</v>
      </c>
      <c r="AT50" s="4">
        <v>71.450442477876095</v>
      </c>
      <c r="AU50" s="4">
        <v>49</v>
      </c>
      <c r="AV50" s="4">
        <v>98.931572251485392</v>
      </c>
      <c r="AW50" s="4">
        <v>51.902813829326931</v>
      </c>
      <c r="AX50" s="4">
        <v>2.1021159053651641</v>
      </c>
      <c r="AY50" s="4">
        <v>44.926642516793287</v>
      </c>
      <c r="AZ50" s="4">
        <v>98.047183333333308</v>
      </c>
      <c r="BA50" s="4">
        <v>82.224469469026431</v>
      </c>
      <c r="BB50" s="4">
        <v>4.7882005899704723</v>
      </c>
      <c r="BC50" s="4">
        <v>11.03451327433641</v>
      </c>
      <c r="BD50" s="4">
        <v>99.623684660766955</v>
      </c>
      <c r="BE50" s="4">
        <v>28.17324218289086</v>
      </c>
      <c r="BF50" s="4">
        <v>0</v>
      </c>
      <c r="BG50" s="4">
        <v>71.450442477876095</v>
      </c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>
        <v>15057.36328125</v>
      </c>
    </row>
    <row r="51">
      <c r="A51" t="s">
        <v>471</v>
      </c>
      <c r="B51" t="s">
        <v>472</v>
      </c>
      <c r="C51" s="4">
        <v>2017</v>
      </c>
      <c r="D51" s="4">
        <v>18204.498046875</v>
      </c>
      <c r="E51" s="4">
        <v>57.33599853515625</v>
      </c>
      <c r="F51" s="4">
        <v>97.873701678292889</v>
      </c>
      <c r="G51" s="4">
        <v>2.0325497525534608</v>
      </c>
      <c r="H51" s="4">
        <v>0.093748569153632402</v>
      </c>
      <c r="I51" s="4">
        <v>0</v>
      </c>
      <c r="J51" s="4">
        <v>0.062981225550174713</v>
      </c>
      <c r="K51" s="4">
        <v>-0.003124929266050458</v>
      </c>
      <c r="L51" s="4">
        <v>99.00102128409884</v>
      </c>
      <c r="M51" s="4">
        <v>0.89282871590114321</v>
      </c>
      <c r="N51" s="4">
        <v>0.10615000000001371</v>
      </c>
      <c r="O51" s="4">
        <v>0</v>
      </c>
      <c r="P51" s="4">
        <v>0.11637023836374283</v>
      </c>
      <c r="Q51" s="4">
        <v>-0.0071179652586579323</v>
      </c>
      <c r="R51" s="4">
        <v>97.034862138372844</v>
      </c>
      <c r="S51" s="4">
        <v>2.8806219324235971</v>
      </c>
      <c r="T51" s="4">
        <v>0.084515929203547599</v>
      </c>
      <c r="U51" s="4">
        <v>0</v>
      </c>
      <c r="V51" s="4">
        <v>0.023752234876155853</v>
      </c>
      <c r="W51" s="4">
        <v>0</v>
      </c>
      <c r="X51" t="s">
        <v>471</v>
      </c>
      <c r="Y51" s="4">
        <v>2017</v>
      </c>
      <c r="Z51" s="4"/>
      <c r="AA51" s="4"/>
      <c r="AB51" s="4"/>
      <c r="AC51" s="4">
        <v>35.246661534198353</v>
      </c>
      <c r="AD51" s="4">
        <v>54.123229322257231</v>
      </c>
      <c r="AE51" s="4">
        <v>8.6024772610133802</v>
      </c>
      <c r="AF51" s="4">
        <v>37.180544847575753</v>
      </c>
      <c r="AG51" s="4"/>
      <c r="AH51" s="4"/>
      <c r="AI51" s="4"/>
      <c r="AJ51" s="4">
        <v>2.0168631841605489</v>
      </c>
      <c r="AK51" s="4">
        <v>90.466416371681305</v>
      </c>
      <c r="AL51" s="4">
        <v>7.3415929203539463</v>
      </c>
      <c r="AM51" s="4">
        <v>2.085840707964735</v>
      </c>
      <c r="AN51" s="4">
        <v>90.528706352107207</v>
      </c>
      <c r="AO51" s="4">
        <v>15.46608649307208</v>
      </c>
      <c r="AP51" s="4">
        <v>15.0894986590882</v>
      </c>
      <c r="AQ51" s="4">
        <v>59.973121199946917</v>
      </c>
      <c r="AR51" s="4">
        <v>27.080085840707991</v>
      </c>
      <c r="AS51" s="4">
        <v>9.5407079646017792</v>
      </c>
      <c r="AT51" s="4">
        <v>63.294690265486679</v>
      </c>
      <c r="AU51" s="4">
        <v>50</v>
      </c>
      <c r="AV51" s="4">
        <v>99.906251430846368</v>
      </c>
      <c r="AW51" s="4">
        <v>54.123229322257231</v>
      </c>
      <c r="AX51" s="4">
        <v>8.6024772610133802</v>
      </c>
      <c r="AY51" s="4">
        <v>37.180544847575753</v>
      </c>
      <c r="AZ51" s="4">
        <v>99.893849999999986</v>
      </c>
      <c r="BA51" s="4">
        <v>90.466416371681305</v>
      </c>
      <c r="BB51" s="4">
        <v>7.3415929203539463</v>
      </c>
      <c r="BC51" s="4">
        <v>2.085840707964735</v>
      </c>
      <c r="BD51" s="4">
        <v>99.915484070796452</v>
      </c>
      <c r="BE51" s="4">
        <v>27.080085840707991</v>
      </c>
      <c r="BF51" s="4">
        <v>9.5407079646017792</v>
      </c>
      <c r="BG51" s="4">
        <v>63.294690265486679</v>
      </c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>
        <v>18204.498046875</v>
      </c>
    </row>
    <row r="52">
      <c r="A52" t="s">
        <v>474</v>
      </c>
      <c r="B52" t="s">
        <v>475</v>
      </c>
      <c r="C52" s="4">
        <v>2000</v>
      </c>
      <c r="D52" s="4">
        <v>4920.7177734375</v>
      </c>
      <c r="E52" s="4">
        <v>35.298000335693359</v>
      </c>
      <c r="F52" s="4">
        <v>92.491536972027603</v>
      </c>
      <c r="G52" s="4">
        <v>2.9103628735825442</v>
      </c>
      <c r="H52" s="4">
        <v>4.480487965834679</v>
      </c>
      <c r="I52" s="4">
        <v>0.11761218855518971</v>
      </c>
      <c r="J52" s="4"/>
      <c r="K52" s="4"/>
      <c r="L52" s="4">
        <v>91.635664780424506</v>
      </c>
      <c r="M52" s="4">
        <v>1.931979680610735</v>
      </c>
      <c r="N52" s="4">
        <v>6.3830411789231416</v>
      </c>
      <c r="O52" s="4">
        <v>0.049314360041629299</v>
      </c>
      <c r="P52" s="4"/>
      <c r="Q52" s="4"/>
      <c r="R52" s="4">
        <v>94.0603757721981</v>
      </c>
      <c r="S52" s="4">
        <v>4.7037607020226941</v>
      </c>
      <c r="T52" s="4">
        <v>0.99305992721134118</v>
      </c>
      <c r="U52" s="4">
        <v>0.2428035985678676</v>
      </c>
      <c r="V52" s="4"/>
      <c r="W52" s="4"/>
      <c r="X52" t="s">
        <v>474</v>
      </c>
      <c r="Y52" s="4">
        <v>2000</v>
      </c>
      <c r="Z52" s="4"/>
      <c r="AA52" s="4"/>
      <c r="AB52" s="4"/>
      <c r="AC52" s="4">
        <v>17.343738946183969</v>
      </c>
      <c r="AD52" s="4">
        <v>73.225504648261904</v>
      </c>
      <c r="AE52" s="4">
        <v>1.1156844693605881</v>
      </c>
      <c r="AF52" s="4">
        <v>21.06071072798764</v>
      </c>
      <c r="AG52" s="4"/>
      <c r="AH52" s="4"/>
      <c r="AI52" s="4"/>
      <c r="AJ52" s="4">
        <v>4.840679375147003</v>
      </c>
      <c r="AK52" s="4">
        <v>87.822895746731206</v>
      </c>
      <c r="AL52" s="4">
        <v>0</v>
      </c>
      <c r="AM52" s="4">
        <v>5.7447487143040243</v>
      </c>
      <c r="AN52" s="4"/>
      <c r="AO52" s="4"/>
      <c r="AP52" s="4"/>
      <c r="AQ52" s="4">
        <v>40.262119678621261</v>
      </c>
      <c r="AR52" s="4">
        <v>46.468175143677641</v>
      </c>
      <c r="AS52" s="4">
        <v>3.160758390766659</v>
      </c>
      <c r="AT52" s="4">
        <v>49.135202939776491</v>
      </c>
      <c r="AU52" s="4">
        <v>51</v>
      </c>
      <c r="AV52" s="4">
        <v>95.401899845610131</v>
      </c>
      <c r="AW52" s="4">
        <v>73.225504648261904</v>
      </c>
      <c r="AX52" s="4">
        <v>1.1156844693605881</v>
      </c>
      <c r="AY52" s="4">
        <v>21.06071072798764</v>
      </c>
      <c r="AZ52" s="4">
        <v>93.567644461035229</v>
      </c>
      <c r="BA52" s="4">
        <v>87.822895746731206</v>
      </c>
      <c r="BB52" s="4">
        <v>0</v>
      </c>
      <c r="BC52" s="4">
        <v>5.7447487143040243</v>
      </c>
      <c r="BD52" s="4">
        <v>98.764136474220791</v>
      </c>
      <c r="BE52" s="4">
        <v>46.468175143677641</v>
      </c>
      <c r="BF52" s="4">
        <v>3.160758390766659</v>
      </c>
      <c r="BG52" s="4">
        <v>49.135202939776491</v>
      </c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>
        <v>4920.7177734375</v>
      </c>
    </row>
    <row r="53">
      <c r="A53" t="s">
        <v>474</v>
      </c>
      <c r="B53" t="s">
        <v>475</v>
      </c>
      <c r="C53" s="4">
        <v>2017</v>
      </c>
      <c r="D53" s="4">
        <v>6045.1171875</v>
      </c>
      <c r="E53" s="4">
        <v>36.134998321533203</v>
      </c>
      <c r="F53" s="4">
        <v>96.507066955391366</v>
      </c>
      <c r="G53" s="4">
        <v>3.3588614436711448</v>
      </c>
      <c r="H53" s="4">
        <v>0.1340716009374745</v>
      </c>
      <c r="I53" s="4">
        <v>0</v>
      </c>
      <c r="J53" s="4">
        <v>0.23620764911174774</v>
      </c>
      <c r="K53" s="4">
        <v>-0.0069183642044663429</v>
      </c>
      <c r="L53" s="4">
        <v>99.173656552628842</v>
      </c>
      <c r="M53" s="4">
        <v>0.82634344737115839</v>
      </c>
      <c r="N53" s="4">
        <v>0</v>
      </c>
      <c r="O53" s="4">
        <v>0</v>
      </c>
      <c r="P53" s="4">
        <v>0.44341129064559937</v>
      </c>
      <c r="Q53" s="4">
        <v>-0.0029008446726948023</v>
      </c>
      <c r="R53" s="4">
        <v>91.79413636145668</v>
      </c>
      <c r="S53" s="4">
        <v>7.8348338830811697</v>
      </c>
      <c r="T53" s="4">
        <v>0.37102975546216038</v>
      </c>
      <c r="U53" s="4">
        <v>0</v>
      </c>
      <c r="V53" s="4">
        <v>-0.13330820202827454</v>
      </c>
      <c r="W53" s="4">
        <v>-0.014282564632594585</v>
      </c>
      <c r="X53" t="s">
        <v>474</v>
      </c>
      <c r="Y53" s="4">
        <v>2017</v>
      </c>
      <c r="Z53" s="4"/>
      <c r="AA53" s="4"/>
      <c r="AB53" s="4"/>
      <c r="AC53" s="4">
        <v>12.12637966722632</v>
      </c>
      <c r="AD53" s="4">
        <v>85.890805731283237</v>
      </c>
      <c r="AE53" s="4">
        <v>0.43989711875898702</v>
      </c>
      <c r="AF53" s="4">
        <v>13.535225549020289</v>
      </c>
      <c r="AG53" s="4"/>
      <c r="AH53" s="4"/>
      <c r="AI53" s="4"/>
      <c r="AJ53" s="4">
        <v>0.19178056534277649</v>
      </c>
      <c r="AK53" s="4">
        <v>99.562534038260026</v>
      </c>
      <c r="AL53" s="4">
        <v>0.2384521143107392</v>
      </c>
      <c r="AM53" s="4">
        <v>0.19901384742922801</v>
      </c>
      <c r="AN53" s="4"/>
      <c r="AO53" s="4"/>
      <c r="AP53" s="4"/>
      <c r="AQ53" s="4">
        <v>33.219590745482627</v>
      </c>
      <c r="AR53" s="4">
        <v>61.72739240488832</v>
      </c>
      <c r="AS53" s="4">
        <v>0.79593103018015654</v>
      </c>
      <c r="AT53" s="4">
        <v>37.105646809469363</v>
      </c>
      <c r="AU53" s="4">
        <v>52</v>
      </c>
      <c r="AV53" s="4">
        <v>99.865928399062526</v>
      </c>
      <c r="AW53" s="4">
        <v>85.890805731283237</v>
      </c>
      <c r="AX53" s="4">
        <v>0.43989711875898702</v>
      </c>
      <c r="AY53" s="4">
        <v>13.535225549020289</v>
      </c>
      <c r="AZ53" s="4">
        <v>100</v>
      </c>
      <c r="BA53" s="4">
        <v>99.562534038260026</v>
      </c>
      <c r="BB53" s="4">
        <v>0.2384521143107392</v>
      </c>
      <c r="BC53" s="4">
        <v>0.19901384742922801</v>
      </c>
      <c r="BD53" s="4">
        <v>99.62897024453784</v>
      </c>
      <c r="BE53" s="4">
        <v>61.72739240488832</v>
      </c>
      <c r="BF53" s="4">
        <v>0.79593103018015654</v>
      </c>
      <c r="BG53" s="4">
        <v>37.105646809469363</v>
      </c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>
        <v>6045.1171875</v>
      </c>
    </row>
    <row r="54">
      <c r="A54" t="s">
        <v>642</v>
      </c>
      <c r="B54" t="s">
        <v>680</v>
      </c>
      <c r="C54" s="4">
        <v>2000</v>
      </c>
      <c r="D54" s="4">
        <v>2384.1630859375</v>
      </c>
      <c r="E54" s="4">
        <v>68.067001342773438</v>
      </c>
      <c r="F54" s="4">
        <v>88.476307781543767</v>
      </c>
      <c r="G54" s="4">
        <v>0</v>
      </c>
      <c r="H54" s="4">
        <v>11.52369221845623</v>
      </c>
      <c r="I54" s="4">
        <v>0</v>
      </c>
      <c r="J54" s="4"/>
      <c r="K54" s="4"/>
      <c r="L54" s="4">
        <v>72.533998615576593</v>
      </c>
      <c r="M54" s="4">
        <v>0</v>
      </c>
      <c r="N54" s="4">
        <v>27.466001384423411</v>
      </c>
      <c r="O54" s="4">
        <v>0</v>
      </c>
      <c r="P54" s="4"/>
      <c r="Q54" s="4"/>
      <c r="R54" s="4">
        <v>95.955489953632195</v>
      </c>
      <c r="S54" s="4">
        <v>0</v>
      </c>
      <c r="T54" s="4">
        <v>4.0445100463678054</v>
      </c>
      <c r="U54" s="4">
        <v>0</v>
      </c>
      <c r="V54" s="4"/>
      <c r="W54" s="4"/>
      <c r="X54" t="s">
        <v>642</v>
      </c>
      <c r="Y54" s="4">
        <v>2000</v>
      </c>
      <c r="Z54" s="4">
        <v>78.829101442087463</v>
      </c>
      <c r="AA54" s="4">
        <v>5.0311942669227827</v>
      </c>
      <c r="AB54" s="4">
        <v>4.5628159190298598</v>
      </c>
      <c r="AC54" s="4">
        <v>69.235091256134822</v>
      </c>
      <c r="AD54" s="4">
        <v>7.990622986663916</v>
      </c>
      <c r="AE54" s="4">
        <v>4.1435310943633166</v>
      </c>
      <c r="AF54" s="4">
        <v>76.342153700516533</v>
      </c>
      <c r="AG54" s="4">
        <v>64.495494602670021</v>
      </c>
      <c r="AH54" s="4">
        <v>8.6899488939430736</v>
      </c>
      <c r="AI54" s="4">
        <v>7.8809592802884953</v>
      </c>
      <c r="AJ54" s="4">
        <v>47.924586428438452</v>
      </c>
      <c r="AK54" s="4">
        <v>15.06989778788615</v>
      </c>
      <c r="AL54" s="4">
        <v>4.6199999999999992</v>
      </c>
      <c r="AM54" s="4">
        <v>52.844100827690447</v>
      </c>
      <c r="AN54" s="4">
        <v>85.553576300172352</v>
      </c>
      <c r="AO54" s="4">
        <v>3.3147235044235859</v>
      </c>
      <c r="AP54" s="4">
        <v>3.006139769358763</v>
      </c>
      <c r="AQ54" s="4">
        <v>79.232713026390002</v>
      </c>
      <c r="AR54" s="4">
        <v>4.6694470088471718</v>
      </c>
      <c r="AS54" s="4">
        <v>3.9199999999999999</v>
      </c>
      <c r="AT54" s="4">
        <v>87.366042944785022</v>
      </c>
      <c r="AU54" s="4">
        <v>53</v>
      </c>
      <c r="AV54" s="4">
        <v>88.476307781543767</v>
      </c>
      <c r="AW54" s="4">
        <v>7.990622986663916</v>
      </c>
      <c r="AX54" s="4">
        <v>4.1435310943633166</v>
      </c>
      <c r="AY54" s="4">
        <v>76.342153700516533</v>
      </c>
      <c r="AZ54" s="4">
        <v>72.533998615576593</v>
      </c>
      <c r="BA54" s="4">
        <v>15.06989778788615</v>
      </c>
      <c r="BB54" s="4">
        <v>4.6199999999999992</v>
      </c>
      <c r="BC54" s="4">
        <v>52.844100827690447</v>
      </c>
      <c r="BD54" s="4">
        <v>95.955489953632195</v>
      </c>
      <c r="BE54" s="4">
        <v>4.6694470088471718</v>
      </c>
      <c r="BF54" s="4">
        <v>3.9199999999999999</v>
      </c>
      <c r="BG54" s="4">
        <v>87.366042944785022</v>
      </c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>
        <v>2384.1630859375</v>
      </c>
    </row>
    <row r="55">
      <c r="A55" t="s">
        <v>642</v>
      </c>
      <c r="B55" t="s">
        <v>680</v>
      </c>
      <c r="C55" s="4">
        <v>2017</v>
      </c>
      <c r="D55" s="4">
        <v>1949.670043945313</v>
      </c>
      <c r="E55" s="4">
        <v>68.074996948242188</v>
      </c>
      <c r="F55" s="4">
        <v>92.148265864350293</v>
      </c>
      <c r="G55" s="4">
        <v>2.1823777750901949</v>
      </c>
      <c r="H55" s="4">
        <v>5.6693563605595108</v>
      </c>
      <c r="I55" s="4">
        <v>0</v>
      </c>
      <c r="J55" s="4">
        <v>0.21599753201007843</v>
      </c>
      <c r="K55" s="4">
        <v>0</v>
      </c>
      <c r="L55" s="4">
        <v>83.442995798384246</v>
      </c>
      <c r="M55" s="4">
        <v>1.171542304674053</v>
      </c>
      <c r="N55" s="4">
        <v>15.38546189694171</v>
      </c>
      <c r="O55" s="4">
        <v>0</v>
      </c>
      <c r="P55" s="4">
        <v>0.64170569181442261</v>
      </c>
      <c r="Q55" s="4">
        <v>0</v>
      </c>
      <c r="R55" s="4">
        <v>96.230760253240646</v>
      </c>
      <c r="S55" s="4">
        <v>2.6564274145378008</v>
      </c>
      <c r="T55" s="4">
        <v>1.112812332221552</v>
      </c>
      <c r="U55" s="4">
        <v>0</v>
      </c>
      <c r="V55" s="4">
        <v>0.016192371025681496</v>
      </c>
      <c r="W55" s="4">
        <v>0</v>
      </c>
      <c r="X55" t="s">
        <v>642</v>
      </c>
      <c r="Y55" s="4">
        <v>2017</v>
      </c>
      <c r="Z55" s="4">
        <v>85.823761434237426</v>
      </c>
      <c r="AA55" s="4">
        <v>0.84151504028670654</v>
      </c>
      <c r="AB55" s="4">
        <v>0.79193280198056837</v>
      </c>
      <c r="AC55" s="4">
        <v>84.190313591970153</v>
      </c>
      <c r="AD55" s="4">
        <v>0.68872759793124638</v>
      </c>
      <c r="AE55" s="4">
        <v>2.0433680634575651</v>
      </c>
      <c r="AF55" s="4">
        <v>91.598547978051684</v>
      </c>
      <c r="AG55" s="4">
        <v>76.512507837591571</v>
      </c>
      <c r="AH55" s="4">
        <v>2.202738322005569</v>
      </c>
      <c r="AI55" s="4">
        <v>2.0729525295014541</v>
      </c>
      <c r="AJ55" s="4">
        <v>72.236816986084548</v>
      </c>
      <c r="AK55" s="4">
        <v>2.15732967566862</v>
      </c>
      <c r="AL55" s="4">
        <v>4.6199999999999992</v>
      </c>
      <c r="AM55" s="4">
        <v>77.837208427389669</v>
      </c>
      <c r="AN55" s="4">
        <v>90.190442797800998</v>
      </c>
      <c r="AO55" s="4">
        <v>0.20314467756005961</v>
      </c>
      <c r="AP55" s="4">
        <v>0.19117535160484581</v>
      </c>
      <c r="AQ55" s="4">
        <v>89.796122768636096</v>
      </c>
      <c r="AR55" s="4">
        <v>0</v>
      </c>
      <c r="AS55" s="4">
        <v>0.83500975366825969</v>
      </c>
      <c r="AT55" s="4">
        <v>98.052177914110189</v>
      </c>
      <c r="AU55" s="4">
        <v>54</v>
      </c>
      <c r="AV55" s="4">
        <v>94.330643639440495</v>
      </c>
      <c r="AW55" s="4">
        <v>0.68872759793124638</v>
      </c>
      <c r="AX55" s="4">
        <v>2.0433680634575651</v>
      </c>
      <c r="AY55" s="4">
        <v>91.598547978051684</v>
      </c>
      <c r="AZ55" s="4">
        <v>84.614538103058294</v>
      </c>
      <c r="BA55" s="4">
        <v>2.15732967566862</v>
      </c>
      <c r="BB55" s="4">
        <v>4.6199999999999992</v>
      </c>
      <c r="BC55" s="4">
        <v>77.837208427389669</v>
      </c>
      <c r="BD55" s="4">
        <v>98.887187667778448</v>
      </c>
      <c r="BE55" s="4">
        <v>0</v>
      </c>
      <c r="BF55" s="4">
        <v>0.83500975366825969</v>
      </c>
      <c r="BG55" s="4">
        <v>98.052177914110189</v>
      </c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>
        <v>1949.6700439453125</v>
      </c>
    </row>
    <row r="56">
      <c r="A56" t="s">
        <v>639</v>
      </c>
      <c r="B56" t="s">
        <v>677</v>
      </c>
      <c r="C56" s="4">
        <v>2000</v>
      </c>
      <c r="D56" s="4">
        <v>3501.8349609375</v>
      </c>
      <c r="E56" s="4">
        <v>66.986000061035156</v>
      </c>
      <c r="F56" s="4">
        <v>84.315447471523782</v>
      </c>
      <c r="G56" s="4">
        <v>1.873444577242694</v>
      </c>
      <c r="H56" s="4">
        <v>13.81110795123351</v>
      </c>
      <c r="I56" s="4">
        <v>0</v>
      </c>
      <c r="J56" s="4"/>
      <c r="K56" s="4"/>
      <c r="L56" s="4">
        <v>66.480678021566376</v>
      </c>
      <c r="M56" s="4">
        <v>1.8789792993060519</v>
      </c>
      <c r="N56" s="4">
        <v>31.640342679127571</v>
      </c>
      <c r="O56" s="4">
        <v>0</v>
      </c>
      <c r="P56" s="4"/>
      <c r="Q56" s="4"/>
      <c r="R56" s="4">
        <v>93.10529576490633</v>
      </c>
      <c r="S56" s="4">
        <v>1.8707166961528761</v>
      </c>
      <c r="T56" s="4">
        <v>5.0239875389407871</v>
      </c>
      <c r="U56" s="4">
        <v>0</v>
      </c>
      <c r="V56" s="4"/>
      <c r="W56" s="4"/>
      <c r="X56" t="s">
        <v>639</v>
      </c>
      <c r="Y56" s="4">
        <v>2000</v>
      </c>
      <c r="Z56" s="4">
        <v>82.557588074700348</v>
      </c>
      <c r="AA56" s="4">
        <v>4.9312953465749008</v>
      </c>
      <c r="AB56" s="4">
        <v>4.8220981878039124</v>
      </c>
      <c r="AC56" s="4">
        <v>72.804194540321532</v>
      </c>
      <c r="AD56" s="4">
        <v>10.1144818874085</v>
      </c>
      <c r="AE56" s="4"/>
      <c r="AF56" s="4">
        <v>76.074410161357989</v>
      </c>
      <c r="AG56" s="4">
        <v>65.229064596910149</v>
      </c>
      <c r="AH56" s="4">
        <v>9.9583698755992494</v>
      </c>
      <c r="AI56" s="4">
        <v>9.7378546519143967</v>
      </c>
      <c r="AJ56" s="4">
        <v>45.532840069396499</v>
      </c>
      <c r="AK56" s="4">
        <v>20.47965732087232</v>
      </c>
      <c r="AL56" s="4"/>
      <c r="AM56" s="4">
        <v>47.880000000000109</v>
      </c>
      <c r="AN56" s="4">
        <v>91.097933513742717</v>
      </c>
      <c r="AO56" s="4">
        <v>2.45370519730348</v>
      </c>
      <c r="AP56" s="4">
        <v>2.3993710686057841</v>
      </c>
      <c r="AQ56" s="4">
        <v>86.244857247833451</v>
      </c>
      <c r="AR56" s="4">
        <v>5.0060124610591856</v>
      </c>
      <c r="AS56" s="4"/>
      <c r="AT56" s="4">
        <v>89.970000000000027</v>
      </c>
      <c r="AU56" s="4">
        <v>55</v>
      </c>
      <c r="AV56" s="4">
        <v>86.18889204876649</v>
      </c>
      <c r="AW56" s="4">
        <v>10.1144818874085</v>
      </c>
      <c r="AX56" s="4"/>
      <c r="AY56" s="4">
        <v>76.074410161357989</v>
      </c>
      <c r="AZ56" s="4">
        <v>68.359657320872429</v>
      </c>
      <c r="BA56" s="4">
        <v>20.47965732087232</v>
      </c>
      <c r="BB56" s="4"/>
      <c r="BC56" s="4">
        <v>47.880000000000109</v>
      </c>
      <c r="BD56" s="4">
        <v>94.976012461059213</v>
      </c>
      <c r="BE56" s="4">
        <v>5.0060124610591856</v>
      </c>
      <c r="BF56" s="4"/>
      <c r="BG56" s="4">
        <v>89.970000000000027</v>
      </c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>
        <v>3501.8349609375</v>
      </c>
    </row>
    <row r="57">
      <c r="A57" t="s">
        <v>639</v>
      </c>
      <c r="B57" t="s">
        <v>677</v>
      </c>
      <c r="C57" s="4">
        <v>2017</v>
      </c>
      <c r="D57" s="4">
        <v>2890.297119140625</v>
      </c>
      <c r="E57" s="4">
        <v>67.515998840332031</v>
      </c>
      <c r="F57" s="4">
        <v>93.353635150762514</v>
      </c>
      <c r="G57" s="4">
        <v>2.1016564918383351</v>
      </c>
      <c r="H57" s="4">
        <v>4.5447083573991307</v>
      </c>
      <c r="I57" s="4">
        <v>0</v>
      </c>
      <c r="J57" s="4">
        <v>0.5316581130027771</v>
      </c>
      <c r="K57" s="4">
        <v>0</v>
      </c>
      <c r="L57" s="4">
        <v>85.126491975079702</v>
      </c>
      <c r="M57" s="4">
        <v>2.4059760069208269</v>
      </c>
      <c r="N57" s="4">
        <v>12.467532017999471</v>
      </c>
      <c r="O57" s="4">
        <v>0</v>
      </c>
      <c r="P57" s="4">
        <v>1.0968126058578491</v>
      </c>
      <c r="Q57" s="4">
        <v>0</v>
      </c>
      <c r="R57" s="4">
        <v>97.311964071314023</v>
      </c>
      <c r="S57" s="4">
        <v>1.9552391131789131</v>
      </c>
      <c r="T57" s="4">
        <v>0.7327968155070721</v>
      </c>
      <c r="U57" s="4">
        <v>0</v>
      </c>
      <c r="V57" s="4">
        <v>0.24745108187198639</v>
      </c>
      <c r="W57" s="4">
        <v>0</v>
      </c>
      <c r="X57" t="s">
        <v>639</v>
      </c>
      <c r="Y57" s="4">
        <v>2017</v>
      </c>
      <c r="Z57" s="4">
        <v>91.31054756005058</v>
      </c>
      <c r="AA57" s="4">
        <v>1.0887040653989859</v>
      </c>
      <c r="AB57" s="4">
        <v>1.064596121678566</v>
      </c>
      <c r="AC57" s="4">
        <v>89.157247372973018</v>
      </c>
      <c r="AD57" s="4">
        <v>2.2389493924948312</v>
      </c>
      <c r="AE57" s="4"/>
      <c r="AF57" s="4">
        <v>93.216342250106038</v>
      </c>
      <c r="AG57" s="4">
        <v>83.315690709528781</v>
      </c>
      <c r="AH57" s="4">
        <v>3.351508496703671</v>
      </c>
      <c r="AI57" s="4">
        <v>3.2772936748940098</v>
      </c>
      <c r="AJ57" s="4">
        <v>76.686888537931097</v>
      </c>
      <c r="AK57" s="4">
        <v>6.8924679820001984</v>
      </c>
      <c r="AL57" s="4"/>
      <c r="AM57" s="4">
        <v>80.640000000000327</v>
      </c>
      <c r="AN57" s="4">
        <v>95.157116461467936</v>
      </c>
      <c r="AO57" s="4">
        <v>0</v>
      </c>
      <c r="AP57" s="4">
        <v>0</v>
      </c>
      <c r="AQ57" s="4">
        <v>95.157116461467936</v>
      </c>
      <c r="AR57" s="4">
        <v>0</v>
      </c>
      <c r="AS57" s="4"/>
      <c r="AT57" s="4">
        <v>99.267203184492928</v>
      </c>
      <c r="AU57" s="4">
        <v>56</v>
      </c>
      <c r="AV57" s="4">
        <v>95.455291642600869</v>
      </c>
      <c r="AW57" s="4">
        <v>2.2389493924948312</v>
      </c>
      <c r="AX57" s="4"/>
      <c r="AY57" s="4">
        <v>93.216342250106038</v>
      </c>
      <c r="AZ57" s="4">
        <v>87.532467982000526</v>
      </c>
      <c r="BA57" s="4">
        <v>6.8924679820001984</v>
      </c>
      <c r="BB57" s="4"/>
      <c r="BC57" s="4">
        <v>80.640000000000327</v>
      </c>
      <c r="BD57" s="4">
        <v>99.267203184492928</v>
      </c>
      <c r="BE57" s="4">
        <v>0</v>
      </c>
      <c r="BF57" s="4"/>
      <c r="BG57" s="4">
        <v>99.267203184492928</v>
      </c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>
        <v>2890.297119140625</v>
      </c>
    </row>
    <row r="58">
      <c r="A58" t="s">
        <v>659</v>
      </c>
      <c r="B58" t="s">
        <v>697</v>
      </c>
      <c r="C58" s="4">
        <v>2000</v>
      </c>
      <c r="D58" s="4">
        <v>436.10299682617188</v>
      </c>
      <c r="E58" s="4">
        <v>84.21600341796875</v>
      </c>
      <c r="F58" s="4">
        <v>97.711363216624903</v>
      </c>
      <c r="G58" s="4">
        <v>2.2806895528058542</v>
      </c>
      <c r="H58" s="4">
        <v>0.0079472305692291998</v>
      </c>
      <c r="I58" s="4">
        <v>0</v>
      </c>
      <c r="J58" s="4"/>
      <c r="K58" s="4"/>
      <c r="L58" s="4">
        <v>98.839087444845575</v>
      </c>
      <c r="M58" s="4">
        <v>1.110551544324107</v>
      </c>
      <c r="N58" s="4">
        <v>0.050361010830315002</v>
      </c>
      <c r="O58" s="4">
        <v>0</v>
      </c>
      <c r="P58" s="4"/>
      <c r="Q58" s="4"/>
      <c r="R58" s="4">
        <v>97.5</v>
      </c>
      <c r="S58" s="4">
        <v>2.5</v>
      </c>
      <c r="T58" s="4">
        <v>0</v>
      </c>
      <c r="U58" s="4">
        <v>0</v>
      </c>
      <c r="V58" s="4"/>
      <c r="W58" s="4"/>
      <c r="X58" t="s">
        <v>659</v>
      </c>
      <c r="Y58" s="4">
        <v>2000</v>
      </c>
      <c r="Z58" s="4">
        <v>91.043612411739318</v>
      </c>
      <c r="AA58" s="4">
        <v>0.75690625278314605</v>
      </c>
      <c r="AB58" s="4">
        <v>0.7158531773725838</v>
      </c>
      <c r="AC58" s="4">
        <v>89.570852981583556</v>
      </c>
      <c r="AD58" s="4">
        <v>0.024281015405311</v>
      </c>
      <c r="AE58" s="4">
        <v>3.0135247922742359</v>
      </c>
      <c r="AF58" s="4">
        <v>96.954246961751224</v>
      </c>
      <c r="AG58" s="4">
        <v>84.838828222186365</v>
      </c>
      <c r="AH58" s="4">
        <v>4.7466330819322966</v>
      </c>
      <c r="AI58" s="4">
        <v>4.4891852340088301</v>
      </c>
      <c r="AJ58" s="4">
        <v>75.603009906245248</v>
      </c>
      <c r="AK58" s="4">
        <v>0.087138989169673706</v>
      </c>
      <c r="AL58" s="4">
        <v>19.025586173296912</v>
      </c>
      <c r="AM58" s="4">
        <v>80.836913826703096</v>
      </c>
      <c r="AN58" s="4">
        <v>92.206528295506189</v>
      </c>
      <c r="AO58" s="4">
        <v>0.0091406250000013994</v>
      </c>
      <c r="AP58" s="4">
        <v>0.0086448558528382999</v>
      </c>
      <c r="AQ58" s="4">
        <v>92.188742814653338</v>
      </c>
      <c r="AR58" s="4">
        <v>0.012500000000002801</v>
      </c>
      <c r="AS58" s="4">
        <v>0.012500000000000001</v>
      </c>
      <c r="AT58" s="4">
        <v>99.974999999999994</v>
      </c>
      <c r="AU58" s="4">
        <v>57</v>
      </c>
      <c r="AV58" s="4">
        <v>99.992052769430771</v>
      </c>
      <c r="AW58" s="4">
        <v>0.024281015405311</v>
      </c>
      <c r="AX58" s="4">
        <v>3.0135247922742359</v>
      </c>
      <c r="AY58" s="4">
        <v>96.954246961751224</v>
      </c>
      <c r="AZ58" s="4">
        <v>99.949638989169685</v>
      </c>
      <c r="BA58" s="4">
        <v>0.087138989169673706</v>
      </c>
      <c r="BB58" s="4">
        <v>19.025586173296912</v>
      </c>
      <c r="BC58" s="4">
        <v>80.836913826703096</v>
      </c>
      <c r="BD58" s="4">
        <v>100</v>
      </c>
      <c r="BE58" s="4">
        <v>0.012500000000002801</v>
      </c>
      <c r="BF58" s="4">
        <v>0.012500000000000001</v>
      </c>
      <c r="BG58" s="4">
        <v>99.974999999999994</v>
      </c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>
        <v>436.10299682617188</v>
      </c>
    </row>
    <row r="59">
      <c r="A59" t="s">
        <v>659</v>
      </c>
      <c r="B59" t="s">
        <v>697</v>
      </c>
      <c r="C59" s="4">
        <v>2017</v>
      </c>
      <c r="D59" s="4">
        <v>583.45501708984375</v>
      </c>
      <c r="E59" s="4">
        <v>90.726997375488281</v>
      </c>
      <c r="F59" s="4">
        <v>97.600540208714932</v>
      </c>
      <c r="G59" s="4">
        <v>2.3706700023737408</v>
      </c>
      <c r="H59" s="4">
        <v>0.0287897889113253</v>
      </c>
      <c r="I59" s="4">
        <v>0</v>
      </c>
      <c r="J59" s="4">
        <v>-0.0065190005116164684</v>
      </c>
      <c r="K59" s="4">
        <v>0</v>
      </c>
      <c r="L59" s="4">
        <v>98.749569795427206</v>
      </c>
      <c r="M59" s="4">
        <v>1.1095457280385079</v>
      </c>
      <c r="N59" s="4">
        <v>0.14088447653428199</v>
      </c>
      <c r="O59" s="4">
        <v>0</v>
      </c>
      <c r="P59" s="4">
        <v>-0.005265743937343359</v>
      </c>
      <c r="Q59" s="4">
        <v>0</v>
      </c>
      <c r="R59" s="4">
        <v>97.483104693140788</v>
      </c>
      <c r="S59" s="4">
        <v>2.49956678700361</v>
      </c>
      <c r="T59" s="4">
        <v>0.0173285198555959</v>
      </c>
      <c r="U59" s="4">
        <v>0</v>
      </c>
      <c r="V59" s="4">
        <v>-0.00099384156055748463</v>
      </c>
      <c r="W59" s="4">
        <v>0</v>
      </c>
      <c r="X59" t="s">
        <v>659</v>
      </c>
      <c r="Y59" s="4">
        <v>2017</v>
      </c>
      <c r="Z59" s="4">
        <v>96.636669194499376</v>
      </c>
      <c r="AA59" s="4">
        <v>0.43777902817004499</v>
      </c>
      <c r="AB59" s="4">
        <v>0.43737750481471738</v>
      </c>
      <c r="AC59" s="4">
        <v>95.761512661514615</v>
      </c>
      <c r="AD59" s="4">
        <v>0</v>
      </c>
      <c r="AE59" s="4">
        <v>1.7708893288802841</v>
      </c>
      <c r="AF59" s="4">
        <v>98.200320882208388</v>
      </c>
      <c r="AG59" s="4">
        <v>89.266516182935575</v>
      </c>
      <c r="AH59" s="4">
        <v>4.7027109750329812</v>
      </c>
      <c r="AI59" s="4">
        <v>4.6983977298377404</v>
      </c>
      <c r="AJ59" s="4">
        <v>79.865407478064867</v>
      </c>
      <c r="AK59" s="4">
        <v>0</v>
      </c>
      <c r="AL59" s="4">
        <v>19.022201696762622</v>
      </c>
      <c r="AM59" s="4">
        <v>80.836913826703096</v>
      </c>
      <c r="AN59" s="4">
        <v>97.389960173637263</v>
      </c>
      <c r="AO59" s="4">
        <v>0.0018699232851999001</v>
      </c>
      <c r="AP59" s="4">
        <v>0.0018682082238941</v>
      </c>
      <c r="AQ59" s="4">
        <v>97.386222042128168</v>
      </c>
      <c r="AR59" s="4">
        <v>0</v>
      </c>
      <c r="AS59" s="4">
        <v>0.0076714801444097997</v>
      </c>
      <c r="AT59" s="4">
        <v>99.974999999999994</v>
      </c>
      <c r="AU59" s="4">
        <v>58</v>
      </c>
      <c r="AV59" s="4">
        <v>99.971210211088675</v>
      </c>
      <c r="AW59" s="4">
        <v>0</v>
      </c>
      <c r="AX59" s="4">
        <v>1.7708893288802841</v>
      </c>
      <c r="AY59" s="4">
        <v>98.200320882208388</v>
      </c>
      <c r="AZ59" s="4">
        <v>99.859115523465718</v>
      </c>
      <c r="BA59" s="4">
        <v>0</v>
      </c>
      <c r="BB59" s="4">
        <v>19.022201696762622</v>
      </c>
      <c r="BC59" s="4">
        <v>80.836913826703096</v>
      </c>
      <c r="BD59" s="4">
        <v>99.982671480144404</v>
      </c>
      <c r="BE59" s="4">
        <v>0</v>
      </c>
      <c r="BF59" s="4">
        <v>0.0076714801444097997</v>
      </c>
      <c r="BG59" s="4">
        <v>99.974999999999994</v>
      </c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>
        <v>583.45501708984375</v>
      </c>
    </row>
    <row r="60">
      <c r="A60" t="s">
        <v>669</v>
      </c>
      <c r="B60" t="s">
        <v>707</v>
      </c>
      <c r="C60" s="4">
        <v>2000</v>
      </c>
      <c r="D60" s="4">
        <v>396.66799926757813</v>
      </c>
      <c r="E60" s="4">
        <v>92.367996215820313</v>
      </c>
      <c r="F60" s="4">
        <v>100.0000009616852</v>
      </c>
      <c r="G60" s="4">
        <v>0</v>
      </c>
      <c r="H60" s="4">
        <v>0</v>
      </c>
      <c r="I60" s="4">
        <v>0</v>
      </c>
      <c r="J60" s="4"/>
      <c r="K60" s="4"/>
      <c r="L60" s="4">
        <v>100</v>
      </c>
      <c r="M60" s="4">
        <v>0</v>
      </c>
      <c r="N60" s="4">
        <v>0</v>
      </c>
      <c r="O60" s="4">
        <v>0</v>
      </c>
      <c r="P60" s="4"/>
      <c r="Q60" s="4"/>
      <c r="R60" s="4">
        <v>100</v>
      </c>
      <c r="S60" s="4">
        <v>0</v>
      </c>
      <c r="T60" s="4">
        <v>0</v>
      </c>
      <c r="U60" s="4">
        <v>0</v>
      </c>
      <c r="V60" s="4"/>
      <c r="W60" s="4"/>
      <c r="X60" t="s">
        <v>669</v>
      </c>
      <c r="Y60" s="4">
        <v>2000</v>
      </c>
      <c r="Z60" s="4">
        <v>93.025000894607629</v>
      </c>
      <c r="AA60" s="4">
        <v>0</v>
      </c>
      <c r="AB60" s="4">
        <v>0</v>
      </c>
      <c r="AC60" s="4">
        <v>93.025000894607629</v>
      </c>
      <c r="AD60" s="4">
        <v>0</v>
      </c>
      <c r="AE60" s="4">
        <v>1.5</v>
      </c>
      <c r="AF60" s="4">
        <v>98.50000096168516</v>
      </c>
      <c r="AG60" s="4">
        <v>93.025000000000006</v>
      </c>
      <c r="AH60" s="4">
        <v>0</v>
      </c>
      <c r="AI60" s="4">
        <v>0</v>
      </c>
      <c r="AJ60" s="4">
        <v>93.025000000000006</v>
      </c>
      <c r="AK60" s="4">
        <v>0</v>
      </c>
      <c r="AL60" s="4"/>
      <c r="AM60" s="4">
        <v>100</v>
      </c>
      <c r="AN60" s="4">
        <v>93.025000000000006</v>
      </c>
      <c r="AO60" s="4">
        <v>0</v>
      </c>
      <c r="AP60" s="4">
        <v>0</v>
      </c>
      <c r="AQ60" s="4">
        <v>93.025000000000006</v>
      </c>
      <c r="AR60" s="4">
        <v>0</v>
      </c>
      <c r="AS60" s="4"/>
      <c r="AT60" s="4">
        <v>100</v>
      </c>
      <c r="AU60" s="4">
        <v>59</v>
      </c>
      <c r="AV60" s="4">
        <v>100.0000009616852</v>
      </c>
      <c r="AW60" s="4">
        <v>0</v>
      </c>
      <c r="AX60" s="4">
        <v>1.5</v>
      </c>
      <c r="AY60" s="4">
        <v>98.50000096168516</v>
      </c>
      <c r="AZ60" s="4">
        <v>100</v>
      </c>
      <c r="BA60" s="4">
        <v>0</v>
      </c>
      <c r="BB60" s="4"/>
      <c r="BC60" s="4">
        <v>100</v>
      </c>
      <c r="BD60" s="4">
        <v>100</v>
      </c>
      <c r="BE60" s="4">
        <v>0</v>
      </c>
      <c r="BF60" s="4"/>
      <c r="BG60" s="4">
        <v>100</v>
      </c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>
        <v>396.66799926757813</v>
      </c>
    </row>
    <row r="61">
      <c r="A61" t="s">
        <v>669</v>
      </c>
      <c r="B61" t="s">
        <v>707</v>
      </c>
      <c r="C61" s="4">
        <v>2017</v>
      </c>
      <c r="D61" s="4">
        <v>430.83499145507813</v>
      </c>
      <c r="E61" s="4">
        <v>94.545997619628906</v>
      </c>
      <c r="F61" s="4">
        <v>99.955994111527318</v>
      </c>
      <c r="G61" s="4">
        <v>0</v>
      </c>
      <c r="H61" s="4">
        <v>0.0440058884726824</v>
      </c>
      <c r="I61" s="4">
        <v>0</v>
      </c>
      <c r="J61" s="4">
        <v>-0.00258863833732903</v>
      </c>
      <c r="K61" s="4">
        <v>0</v>
      </c>
      <c r="L61" s="4">
        <v>100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99.953453237410073</v>
      </c>
      <c r="S61" s="4">
        <v>0</v>
      </c>
      <c r="T61" s="4">
        <v>0.046546762589926502</v>
      </c>
      <c r="U61" s="4">
        <v>0</v>
      </c>
      <c r="V61" s="4">
        <v>-0.0027380448300391436</v>
      </c>
      <c r="W61" s="4">
        <v>0</v>
      </c>
      <c r="X61" t="s">
        <v>669</v>
      </c>
      <c r="Y61" s="4">
        <v>2017</v>
      </c>
      <c r="Z61" s="4">
        <v>92.984063522248277</v>
      </c>
      <c r="AA61" s="4">
        <v>0</v>
      </c>
      <c r="AB61" s="4">
        <v>0</v>
      </c>
      <c r="AC61" s="4">
        <v>92.984063522248277</v>
      </c>
      <c r="AD61" s="4">
        <v>0</v>
      </c>
      <c r="AE61" s="4">
        <v>1.4559941115273181</v>
      </c>
      <c r="AF61" s="4">
        <v>98.5</v>
      </c>
      <c r="AG61" s="4">
        <v>93.025000000000006</v>
      </c>
      <c r="AH61" s="4">
        <v>0</v>
      </c>
      <c r="AI61" s="4">
        <v>0</v>
      </c>
      <c r="AJ61" s="4">
        <v>93.025000000000006</v>
      </c>
      <c r="AK61" s="4">
        <v>0</v>
      </c>
      <c r="AL61" s="4"/>
      <c r="AM61" s="4">
        <v>100</v>
      </c>
      <c r="AN61" s="4">
        <v>92.981699874100727</v>
      </c>
      <c r="AO61" s="4">
        <v>0</v>
      </c>
      <c r="AP61" s="4">
        <v>0</v>
      </c>
      <c r="AQ61" s="4">
        <v>92.981699874100727</v>
      </c>
      <c r="AR61" s="4">
        <v>0</v>
      </c>
      <c r="AS61" s="4"/>
      <c r="AT61" s="4">
        <v>99.953453237410073</v>
      </c>
      <c r="AU61" s="4">
        <v>60</v>
      </c>
      <c r="AV61" s="4">
        <v>99.955994111527318</v>
      </c>
      <c r="AW61" s="4">
        <v>0</v>
      </c>
      <c r="AX61" s="4">
        <v>1.4559941115273181</v>
      </c>
      <c r="AY61" s="4">
        <v>98.5</v>
      </c>
      <c r="AZ61" s="4">
        <v>100</v>
      </c>
      <c r="BA61" s="4">
        <v>0</v>
      </c>
      <c r="BB61" s="4"/>
      <c r="BC61" s="4">
        <v>100</v>
      </c>
      <c r="BD61" s="4">
        <v>99.953453237410073</v>
      </c>
      <c r="BE61" s="4">
        <v>0</v>
      </c>
      <c r="BF61" s="4"/>
      <c r="BG61" s="4">
        <v>99.953453237410073</v>
      </c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>
        <v>430.83499145507813</v>
      </c>
    </row>
    <row r="62">
      <c r="A62" t="s">
        <v>666</v>
      </c>
      <c r="B62" t="s">
        <v>704</v>
      </c>
      <c r="C62" s="4">
        <v>2000</v>
      </c>
      <c r="D62" s="4">
        <v>32.082000732421882</v>
      </c>
      <c r="E62" s="4">
        <v>100</v>
      </c>
      <c r="F62" s="4">
        <v>100</v>
      </c>
      <c r="G62" s="4">
        <v>0</v>
      </c>
      <c r="H62" s="4">
        <v>0</v>
      </c>
      <c r="I62" s="4">
        <v>0</v>
      </c>
      <c r="J62" s="4"/>
      <c r="K62" s="4"/>
      <c r="L62" s="4"/>
      <c r="M62" s="4"/>
      <c r="N62" s="4"/>
      <c r="O62" s="4"/>
      <c r="P62" s="4"/>
      <c r="Q62" s="4"/>
      <c r="R62" s="4">
        <v>100</v>
      </c>
      <c r="S62" s="4">
        <v>0</v>
      </c>
      <c r="T62" s="4">
        <v>0</v>
      </c>
      <c r="U62" s="4">
        <v>0</v>
      </c>
      <c r="V62" s="4"/>
      <c r="W62" s="4"/>
      <c r="X62" t="s">
        <v>666</v>
      </c>
      <c r="Y62" s="4">
        <v>2000</v>
      </c>
      <c r="Z62" s="4">
        <v>100</v>
      </c>
      <c r="AA62" s="4">
        <v>0</v>
      </c>
      <c r="AB62" s="4">
        <v>0</v>
      </c>
      <c r="AC62" s="4">
        <v>100</v>
      </c>
      <c r="AD62" s="4">
        <v>0</v>
      </c>
      <c r="AE62" s="4"/>
      <c r="AF62" s="4">
        <v>100</v>
      </c>
      <c r="AG62" s="4"/>
      <c r="AH62" s="4"/>
      <c r="AI62" s="4"/>
      <c r="AJ62" s="4"/>
      <c r="AK62" s="4"/>
      <c r="AL62" s="4"/>
      <c r="AM62" s="4"/>
      <c r="AN62" s="4">
        <v>100</v>
      </c>
      <c r="AO62" s="4">
        <v>0</v>
      </c>
      <c r="AP62" s="4">
        <v>0</v>
      </c>
      <c r="AQ62" s="4">
        <v>100</v>
      </c>
      <c r="AR62" s="4">
        <v>0</v>
      </c>
      <c r="AS62" s="4"/>
      <c r="AT62" s="4">
        <v>100</v>
      </c>
      <c r="AU62" s="4">
        <v>61</v>
      </c>
      <c r="AV62" s="4">
        <v>100</v>
      </c>
      <c r="AW62" s="4">
        <v>0</v>
      </c>
      <c r="AX62" s="4"/>
      <c r="AY62" s="4">
        <v>100</v>
      </c>
      <c r="AZ62" s="4"/>
      <c r="BA62" s="4"/>
      <c r="BB62" s="4"/>
      <c r="BC62" s="4"/>
      <c r="BD62" s="4">
        <v>100</v>
      </c>
      <c r="BE62" s="4">
        <v>0</v>
      </c>
      <c r="BF62" s="4"/>
      <c r="BG62" s="4">
        <v>100</v>
      </c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>
        <v>32.082000732421875</v>
      </c>
    </row>
    <row r="63">
      <c r="A63" t="s">
        <v>666</v>
      </c>
      <c r="B63" t="s">
        <v>704</v>
      </c>
      <c r="C63" s="4">
        <v>2017</v>
      </c>
      <c r="D63" s="4">
        <v>38.694999694824219</v>
      </c>
      <c r="E63" s="4">
        <v>100</v>
      </c>
      <c r="F63" s="4">
        <v>100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/>
      <c r="M63" s="4"/>
      <c r="N63" s="4"/>
      <c r="O63" s="4"/>
      <c r="P63" s="4"/>
      <c r="Q63" s="4"/>
      <c r="R63" s="4">
        <v>100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t="s">
        <v>666</v>
      </c>
      <c r="Y63" s="4">
        <v>2017</v>
      </c>
      <c r="Z63" s="4">
        <v>100</v>
      </c>
      <c r="AA63" s="4">
        <v>0</v>
      </c>
      <c r="AB63" s="4">
        <v>0</v>
      </c>
      <c r="AC63" s="4">
        <v>100</v>
      </c>
      <c r="AD63" s="4">
        <v>0</v>
      </c>
      <c r="AE63" s="4"/>
      <c r="AF63" s="4">
        <v>100</v>
      </c>
      <c r="AG63" s="4"/>
      <c r="AH63" s="4"/>
      <c r="AI63" s="4"/>
      <c r="AJ63" s="4"/>
      <c r="AK63" s="4"/>
      <c r="AL63" s="4"/>
      <c r="AM63" s="4"/>
      <c r="AN63" s="4">
        <v>100</v>
      </c>
      <c r="AO63" s="4">
        <v>0</v>
      </c>
      <c r="AP63" s="4">
        <v>0</v>
      </c>
      <c r="AQ63" s="4">
        <v>100</v>
      </c>
      <c r="AR63" s="4">
        <v>0</v>
      </c>
      <c r="AS63" s="4"/>
      <c r="AT63" s="4">
        <v>100</v>
      </c>
      <c r="AU63" s="4">
        <v>62</v>
      </c>
      <c r="AV63" s="4">
        <v>100</v>
      </c>
      <c r="AW63" s="4">
        <v>0</v>
      </c>
      <c r="AX63" s="4"/>
      <c r="AY63" s="4">
        <v>100</v>
      </c>
      <c r="AZ63" s="4"/>
      <c r="BA63" s="4"/>
      <c r="BB63" s="4"/>
      <c r="BC63" s="4"/>
      <c r="BD63" s="4">
        <v>100</v>
      </c>
      <c r="BE63" s="4">
        <v>0</v>
      </c>
      <c r="BF63" s="4"/>
      <c r="BG63" s="4">
        <v>100</v>
      </c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>
        <v>38.694999694824219</v>
      </c>
    </row>
    <row r="64">
      <c r="A64" t="s">
        <v>484</v>
      </c>
      <c r="B64" t="s">
        <v>485</v>
      </c>
      <c r="C64" s="4">
        <v>2000</v>
      </c>
      <c r="D64" s="4">
        <v>613.55999755859375</v>
      </c>
      <c r="E64" s="4">
        <v>58.543994903564453</v>
      </c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t="s">
        <v>484</v>
      </c>
      <c r="Y64" s="4">
        <v>2000</v>
      </c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>
        <v>63</v>
      </c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>
        <v>613.55999755859375</v>
      </c>
    </row>
    <row r="65">
      <c r="A65" t="s">
        <v>484</v>
      </c>
      <c r="B65" t="s">
        <v>485</v>
      </c>
      <c r="C65" s="4">
        <v>2017</v>
      </c>
      <c r="D65" s="4">
        <v>628.96002197265625</v>
      </c>
      <c r="E65" s="4">
        <v>66.476997375488281</v>
      </c>
      <c r="F65" s="4">
        <v>97.773878293268979</v>
      </c>
      <c r="G65" s="4">
        <v>0.1747903520043565</v>
      </c>
      <c r="H65" s="4">
        <v>1.9987953062645769</v>
      </c>
      <c r="I65" s="4">
        <v>0.052536048462078898</v>
      </c>
      <c r="J65" s="4"/>
      <c r="K65" s="4"/>
      <c r="L65" s="4">
        <v>93.880824476317343</v>
      </c>
      <c r="M65" s="4">
        <v>0</v>
      </c>
      <c r="N65" s="4">
        <v>5.9624591057722043</v>
      </c>
      <c r="O65" s="4">
        <v>0.15671641791045229</v>
      </c>
      <c r="P65" s="4"/>
      <c r="Q65" s="4"/>
      <c r="R65" s="4">
        <v>99.737066416672633</v>
      </c>
      <c r="S65" s="4">
        <v>0.26293358332736722</v>
      </c>
      <c r="T65" s="4">
        <v>0</v>
      </c>
      <c r="U65" s="4">
        <v>0</v>
      </c>
      <c r="V65" s="4"/>
      <c r="W65" s="4"/>
      <c r="X65" t="s">
        <v>484</v>
      </c>
      <c r="Y65" s="4">
        <v>2017</v>
      </c>
      <c r="Z65" s="4"/>
      <c r="AA65" s="4"/>
      <c r="AB65" s="4"/>
      <c r="AC65" s="4">
        <v>13.02592199037163</v>
      </c>
      <c r="AD65" s="4">
        <v>1.4662487465573191</v>
      </c>
      <c r="AE65" s="4">
        <v>50.643357481496267</v>
      </c>
      <c r="AF65" s="4">
        <v>45.839062417219751</v>
      </c>
      <c r="AG65" s="4"/>
      <c r="AH65" s="4"/>
      <c r="AI65" s="4"/>
      <c r="AJ65" s="4">
        <v>4.2645928693588759</v>
      </c>
      <c r="AK65" s="4">
        <v>4.3738586751916273</v>
      </c>
      <c r="AL65" s="4">
        <v>74.534726353405858</v>
      </c>
      <c r="AM65" s="4">
        <v>14.972239447719859</v>
      </c>
      <c r="AN65" s="4">
        <v>29.8086583021209</v>
      </c>
      <c r="AO65" s="4">
        <v>9.6234860327970217</v>
      </c>
      <c r="AP65" s="4">
        <v>2.7410896050083529</v>
      </c>
      <c r="AQ65" s="4">
        <v>17.44408266431553</v>
      </c>
      <c r="AR65" s="4">
        <v>0</v>
      </c>
      <c r="AS65" s="4">
        <v>38.595424463730978</v>
      </c>
      <c r="AT65" s="4">
        <v>61.404575536269022</v>
      </c>
      <c r="AU65" s="4">
        <v>64</v>
      </c>
      <c r="AV65" s="4">
        <v>97.948668645273344</v>
      </c>
      <c r="AW65" s="4">
        <v>1.4662487465573191</v>
      </c>
      <c r="AX65" s="4">
        <v>50.643357481496267</v>
      </c>
      <c r="AY65" s="4">
        <v>45.839062417219751</v>
      </c>
      <c r="AZ65" s="4">
        <v>93.880824476317343</v>
      </c>
      <c r="BA65" s="4">
        <v>4.3738586751916273</v>
      </c>
      <c r="BB65" s="4">
        <v>74.534726353405858</v>
      </c>
      <c r="BC65" s="4">
        <v>14.972239447719859</v>
      </c>
      <c r="BD65" s="4">
        <v>100</v>
      </c>
      <c r="BE65" s="4">
        <v>0</v>
      </c>
      <c r="BF65" s="4">
        <v>38.595424463730978</v>
      </c>
      <c r="BG65" s="4">
        <v>61.404575536269022</v>
      </c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>
        <v>628.96002197265625</v>
      </c>
    </row>
    <row r="66">
      <c r="A66" t="s">
        <v>663</v>
      </c>
      <c r="B66" t="s">
        <v>701</v>
      </c>
      <c r="C66" s="4">
        <v>2000</v>
      </c>
      <c r="D66" s="4">
        <v>15926.1884765625</v>
      </c>
      <c r="E66" s="4">
        <v>76.794998168945313</v>
      </c>
      <c r="F66" s="4">
        <v>98.056595578817024</v>
      </c>
      <c r="G66" s="4">
        <v>1.943102950714841</v>
      </c>
      <c r="H66" s="4">
        <v>0.00030147046813060001</v>
      </c>
      <c r="I66" s="4">
        <v>0</v>
      </c>
      <c r="J66" s="4"/>
      <c r="K66" s="4"/>
      <c r="L66" s="4">
        <v>99.898588839777176</v>
      </c>
      <c r="M66" s="4">
        <v>0.10009878641260241</v>
      </c>
      <c r="N66" s="4">
        <v>0.0013123738102081</v>
      </c>
      <c r="O66" s="4">
        <v>0</v>
      </c>
      <c r="P66" s="4"/>
      <c r="Q66" s="4"/>
      <c r="R66" s="4">
        <v>97.5</v>
      </c>
      <c r="S66" s="4">
        <v>2.5</v>
      </c>
      <c r="T66" s="4">
        <v>0</v>
      </c>
      <c r="U66" s="4">
        <v>0</v>
      </c>
      <c r="V66" s="4"/>
      <c r="W66" s="4"/>
      <c r="X66" t="s">
        <v>663</v>
      </c>
      <c r="Y66" s="4">
        <v>2000</v>
      </c>
      <c r="Z66" s="4">
        <v>97.451351336077678</v>
      </c>
      <c r="AA66" s="4">
        <v>0.28265627916783881</v>
      </c>
      <c r="AB66" s="4">
        <v>0.28253263081124252</v>
      </c>
      <c r="AC66" s="4">
        <v>96.886162426098593</v>
      </c>
      <c r="AD66" s="4">
        <v>0.0025960888872513998</v>
      </c>
      <c r="AE66" s="4">
        <v>1.1265658297953181</v>
      </c>
      <c r="AF66" s="4">
        <v>98.8705366108493</v>
      </c>
      <c r="AG66" s="4">
        <v>97.431491356967413</v>
      </c>
      <c r="AH66" s="4">
        <v>1.2180834050218761</v>
      </c>
      <c r="AI66" s="4">
        <v>1.217550552853611</v>
      </c>
      <c r="AJ66" s="4">
        <v>94.995857399091932</v>
      </c>
      <c r="AK66" s="4">
        <v>0.011187626189780499</v>
      </c>
      <c r="AL66" s="4">
        <v>4.8548404655236617</v>
      </c>
      <c r="AM66" s="4">
        <v>95.132659534476346</v>
      </c>
      <c r="AN66" s="4">
        <v>97.457348498311703</v>
      </c>
      <c r="AO66" s="4">
        <v>0</v>
      </c>
      <c r="AP66" s="4">
        <v>0</v>
      </c>
      <c r="AQ66" s="4">
        <v>97.457348498311703</v>
      </c>
      <c r="AR66" s="4">
        <v>0</v>
      </c>
      <c r="AS66" s="4">
        <v>0</v>
      </c>
      <c r="AT66" s="4">
        <v>100</v>
      </c>
      <c r="AU66" s="4">
        <v>65</v>
      </c>
      <c r="AV66" s="4">
        <v>99.999698529531869</v>
      </c>
      <c r="AW66" s="4">
        <v>0.0025960888872513998</v>
      </c>
      <c r="AX66" s="4">
        <v>1.1265658297953181</v>
      </c>
      <c r="AY66" s="4">
        <v>98.8705366108493</v>
      </c>
      <c r="AZ66" s="4">
        <v>99.998687626189792</v>
      </c>
      <c r="BA66" s="4">
        <v>0.011187626189780499</v>
      </c>
      <c r="BB66" s="4">
        <v>4.8548404655236617</v>
      </c>
      <c r="BC66" s="4">
        <v>95.132659534476346</v>
      </c>
      <c r="BD66" s="4">
        <v>100</v>
      </c>
      <c r="BE66" s="4">
        <v>0</v>
      </c>
      <c r="BF66" s="4">
        <v>0</v>
      </c>
      <c r="BG66" s="4">
        <v>100</v>
      </c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>
        <v>15926.1884765625</v>
      </c>
    </row>
    <row r="67">
      <c r="A67" t="s">
        <v>663</v>
      </c>
      <c r="B67" t="s">
        <v>701</v>
      </c>
      <c r="C67" s="4">
        <v>2017</v>
      </c>
      <c r="D67" s="4">
        <v>17035.9375</v>
      </c>
      <c r="E67" s="4">
        <v>91.077003479003906</v>
      </c>
      <c r="F67" s="4">
        <v>97.713610061575523</v>
      </c>
      <c r="G67" s="4">
        <v>2.2858564672625872</v>
      </c>
      <c r="H67" s="4">
        <v>0.00053347116188720003</v>
      </c>
      <c r="I67" s="4">
        <v>0</v>
      </c>
      <c r="J67" s="4">
        <v>-0.020175619050860405</v>
      </c>
      <c r="K67" s="4">
        <v>0</v>
      </c>
      <c r="L67" s="4">
        <v>99.893935296704257</v>
      </c>
      <c r="M67" s="4">
        <v>0.10009412354379189</v>
      </c>
      <c r="N67" s="4">
        <v>0.0059705797519455997</v>
      </c>
      <c r="O67" s="4">
        <v>0</v>
      </c>
      <c r="P67" s="4">
        <v>-0.00027373782359063625</v>
      </c>
      <c r="Q67" s="4">
        <v>0</v>
      </c>
      <c r="R67" s="4">
        <v>97.5</v>
      </c>
      <c r="S67" s="4">
        <v>2.5</v>
      </c>
      <c r="T67" s="4">
        <v>0</v>
      </c>
      <c r="U67" s="4">
        <v>0</v>
      </c>
      <c r="V67" s="4">
        <v>0</v>
      </c>
      <c r="W67" s="4">
        <v>0</v>
      </c>
      <c r="X67" t="s">
        <v>663</v>
      </c>
      <c r="Y67" s="4">
        <v>2017</v>
      </c>
      <c r="Z67" s="4">
        <v>97.473264163249837</v>
      </c>
      <c r="AA67" s="4">
        <v>0.108481920569865</v>
      </c>
      <c r="AB67" s="4">
        <v>0.10845522681899</v>
      </c>
      <c r="AC67" s="4">
        <v>97.256327015860975</v>
      </c>
      <c r="AD67" s="4">
        <v>0.00058261993330289996</v>
      </c>
      <c r="AE67" s="4">
        <v>0.43319723968968449</v>
      </c>
      <c r="AF67" s="4">
        <v>99.565686669215125</v>
      </c>
      <c r="AG67" s="4">
        <v>97.445260242741895</v>
      </c>
      <c r="AH67" s="4">
        <v>1.215756633485412</v>
      </c>
      <c r="AI67" s="4">
        <v>1.2154574766809569</v>
      </c>
      <c r="AJ67" s="4">
        <v>95.014046132575515</v>
      </c>
      <c r="AK67" s="4">
        <v>0.0065294202480430004</v>
      </c>
      <c r="AL67" s="4">
        <v>4.8548404655236617</v>
      </c>
      <c r="AM67" s="4">
        <v>95.132659534476346</v>
      </c>
      <c r="AN67" s="4">
        <v>97.476008530300334</v>
      </c>
      <c r="AO67" s="4">
        <v>0</v>
      </c>
      <c r="AP67" s="4">
        <v>0</v>
      </c>
      <c r="AQ67" s="4">
        <v>97.476008530300334</v>
      </c>
      <c r="AR67" s="4">
        <v>0</v>
      </c>
      <c r="AS67" s="4">
        <v>0</v>
      </c>
      <c r="AT67" s="4">
        <v>100</v>
      </c>
      <c r="AU67" s="4">
        <v>66</v>
      </c>
      <c r="AV67" s="4">
        <v>99.999466528838113</v>
      </c>
      <c r="AW67" s="4">
        <v>0.00058261993330289996</v>
      </c>
      <c r="AX67" s="4">
        <v>0.43319723968968449</v>
      </c>
      <c r="AY67" s="4">
        <v>99.565686669215125</v>
      </c>
      <c r="AZ67" s="4">
        <v>99.994029420248054</v>
      </c>
      <c r="BA67" s="4">
        <v>0.0065294202480430004</v>
      </c>
      <c r="BB67" s="4">
        <v>4.8548404655236617</v>
      </c>
      <c r="BC67" s="4">
        <v>95.132659534476346</v>
      </c>
      <c r="BD67" s="4">
        <v>100</v>
      </c>
      <c r="BE67" s="4">
        <v>0</v>
      </c>
      <c r="BF67" s="4">
        <v>0</v>
      </c>
      <c r="BG67" s="4">
        <v>100</v>
      </c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>
        <v>17035.9375</v>
      </c>
    </row>
    <row r="68">
      <c r="A68" t="s">
        <v>492</v>
      </c>
      <c r="B68" t="s">
        <v>493</v>
      </c>
      <c r="C68" s="4">
        <v>2000</v>
      </c>
      <c r="D68" s="4">
        <v>2034.818969726563</v>
      </c>
      <c r="E68" s="4">
        <v>58.548000335693359</v>
      </c>
      <c r="F68" s="4">
        <v>85.212312077349566</v>
      </c>
      <c r="G68" s="4">
        <v>7.0634594667445558</v>
      </c>
      <c r="H68" s="4">
        <v>7.6496148572150817</v>
      </c>
      <c r="I68" s="4">
        <v>0.074613598690789207</v>
      </c>
      <c r="J68" s="4"/>
      <c r="K68" s="4"/>
      <c r="L68" s="4">
        <v>77.039669350622418</v>
      </c>
      <c r="M68" s="4">
        <v>8.429872634110394</v>
      </c>
      <c r="N68" s="4">
        <v>14.35045801526724</v>
      </c>
      <c r="O68" s="4">
        <v>0.17999999999995001</v>
      </c>
      <c r="P68" s="4"/>
      <c r="Q68" s="4"/>
      <c r="R68" s="4">
        <v>90.998545187884773</v>
      </c>
      <c r="S68" s="4">
        <v>6.0960385998287556</v>
      </c>
      <c r="T68" s="4">
        <v>2.9054162122864682</v>
      </c>
      <c r="U68" s="4">
        <v>0</v>
      </c>
      <c r="V68" s="4"/>
      <c r="W68" s="4"/>
      <c r="X68" t="s">
        <v>492</v>
      </c>
      <c r="Y68" s="4">
        <v>2000</v>
      </c>
      <c r="Z68" s="4">
        <v>13.573953791861721</v>
      </c>
      <c r="AA68" s="4">
        <v>8.554687602494548</v>
      </c>
      <c r="AB68" s="4">
        <v>0.70148438340455277</v>
      </c>
      <c r="AC68" s="4">
        <v>4.3472124060693398</v>
      </c>
      <c r="AD68" s="4">
        <v>1.8001073383930899</v>
      </c>
      <c r="AE68" s="4">
        <v>33.455012653383193</v>
      </c>
      <c r="AF68" s="4">
        <v>57.020651552317851</v>
      </c>
      <c r="AG68" s="4"/>
      <c r="AH68" s="4"/>
      <c r="AI68" s="4"/>
      <c r="AJ68" s="4">
        <v>2.1183273424657649</v>
      </c>
      <c r="AK68" s="4">
        <v>0</v>
      </c>
      <c r="AL68" s="4">
        <v>56.809541984732732</v>
      </c>
      <c r="AM68" s="4">
        <v>28.660000000000078</v>
      </c>
      <c r="AN68" s="4">
        <v>11.773684729997999</v>
      </c>
      <c r="AO68" s="4">
        <v>5.4051951359336234</v>
      </c>
      <c r="AP68" s="4">
        <v>0.44322600114655708</v>
      </c>
      <c r="AQ68" s="4">
        <v>5.925263592917819</v>
      </c>
      <c r="AR68" s="4">
        <v>3.0745837877140052</v>
      </c>
      <c r="AS68" s="4">
        <v>16.91999999999916</v>
      </c>
      <c r="AT68" s="4">
        <v>77.100000000000364</v>
      </c>
      <c r="AU68" s="4">
        <v>67</v>
      </c>
      <c r="AV68" s="4">
        <v>92.275771544094127</v>
      </c>
      <c r="AW68" s="4">
        <v>1.8001073383930899</v>
      </c>
      <c r="AX68" s="4">
        <v>33.455012653383193</v>
      </c>
      <c r="AY68" s="4">
        <v>57.020651552317851</v>
      </c>
      <c r="AZ68" s="4">
        <v>85.469541984732814</v>
      </c>
      <c r="BA68" s="4">
        <v>0</v>
      </c>
      <c r="BB68" s="4">
        <v>56.809541984732732</v>
      </c>
      <c r="BC68" s="4">
        <v>28.660000000000078</v>
      </c>
      <c r="BD68" s="4">
        <v>97.094583787713532</v>
      </c>
      <c r="BE68" s="4">
        <v>3.0745837877140052</v>
      </c>
      <c r="BF68" s="4">
        <v>16.91999999999916</v>
      </c>
      <c r="BG68" s="4">
        <v>77.100000000000364</v>
      </c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>
        <v>2034.8189697265625</v>
      </c>
    </row>
    <row r="69">
      <c r="A69" t="s">
        <v>492</v>
      </c>
      <c r="B69" t="s">
        <v>493</v>
      </c>
      <c r="C69" s="4">
        <v>2017</v>
      </c>
      <c r="D69" s="4">
        <v>2083.159912109375</v>
      </c>
      <c r="E69" s="4">
        <v>57.747997283935547</v>
      </c>
      <c r="F69" s="4">
        <v>99.124742213725284</v>
      </c>
      <c r="G69" s="4">
        <v>0.17074309657925241</v>
      </c>
      <c r="H69" s="4">
        <v>0.020032312471046101</v>
      </c>
      <c r="I69" s="4">
        <v>0.68448237722442584</v>
      </c>
      <c r="J69" s="4">
        <v>0.8183782696723938</v>
      </c>
      <c r="K69" s="4">
        <v>0.035874634981155396</v>
      </c>
      <c r="L69" s="4">
        <v>97.928488863327985</v>
      </c>
      <c r="M69" s="4">
        <v>0.4041065565194063</v>
      </c>
      <c r="N69" s="4">
        <v>0.047404580152658402</v>
      </c>
      <c r="O69" s="4">
        <v>1.6199999999999479</v>
      </c>
      <c r="P69" s="4">
        <v>1.2287540435791016</v>
      </c>
      <c r="Q69" s="4">
        <v>0.084705881774425507</v>
      </c>
      <c r="R69" s="4">
        <v>100</v>
      </c>
      <c r="S69" s="4">
        <v>0</v>
      </c>
      <c r="T69" s="4">
        <v>0</v>
      </c>
      <c r="U69" s="4">
        <v>0</v>
      </c>
      <c r="V69" s="4">
        <v>0.52949732542037964</v>
      </c>
      <c r="W69" s="4">
        <v>0</v>
      </c>
      <c r="X69" t="s">
        <v>492</v>
      </c>
      <c r="Y69" s="4">
        <v>2017</v>
      </c>
      <c r="Z69" s="4">
        <v>16.556130603462421</v>
      </c>
      <c r="AA69" s="4">
        <v>9.7228862413493253</v>
      </c>
      <c r="AB69" s="4">
        <v>0.79727667179064465</v>
      </c>
      <c r="AC69" s="4">
        <v>6.0409768993594808</v>
      </c>
      <c r="AD69" s="4">
        <v>13.39920537094673</v>
      </c>
      <c r="AE69" s="4">
        <v>12.160125195382751</v>
      </c>
      <c r="AF69" s="4">
        <v>73.73615474397505</v>
      </c>
      <c r="AG69" s="4"/>
      <c r="AH69" s="4"/>
      <c r="AI69" s="4"/>
      <c r="AJ69" s="4">
        <v>3.0901284383561931</v>
      </c>
      <c r="AK69" s="4">
        <v>31.712595419846579</v>
      </c>
      <c r="AL69" s="4">
        <v>28.780000000000658</v>
      </c>
      <c r="AM69" s="4">
        <v>37.840000000000153</v>
      </c>
      <c r="AN69" s="4">
        <v>8.1999999999999993</v>
      </c>
      <c r="AO69" s="4">
        <v>0</v>
      </c>
      <c r="AP69" s="4">
        <v>0</v>
      </c>
      <c r="AQ69" s="4">
        <v>8.1999999999999993</v>
      </c>
      <c r="AR69" s="4">
        <v>0</v>
      </c>
      <c r="AS69" s="4">
        <v>0</v>
      </c>
      <c r="AT69" s="4">
        <v>100</v>
      </c>
      <c r="AU69" s="4">
        <v>68</v>
      </c>
      <c r="AV69" s="4">
        <v>99.295485310304528</v>
      </c>
      <c r="AW69" s="4">
        <v>13.39920537094673</v>
      </c>
      <c r="AX69" s="4">
        <v>12.160125195382751</v>
      </c>
      <c r="AY69" s="4">
        <v>73.73615474397505</v>
      </c>
      <c r="AZ69" s="4">
        <v>98.332595419847394</v>
      </c>
      <c r="BA69" s="4">
        <v>31.712595419846579</v>
      </c>
      <c r="BB69" s="4">
        <v>28.780000000000658</v>
      </c>
      <c r="BC69" s="4">
        <v>37.840000000000153</v>
      </c>
      <c r="BD69" s="4">
        <v>100</v>
      </c>
      <c r="BE69" s="4">
        <v>0</v>
      </c>
      <c r="BF69" s="4">
        <v>0</v>
      </c>
      <c r="BG69" s="4">
        <v>100</v>
      </c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>
        <v>2083.159912109375</v>
      </c>
    </row>
    <row r="70">
      <c r="A70" t="s">
        <v>651</v>
      </c>
      <c r="B70" t="s">
        <v>689</v>
      </c>
      <c r="C70" s="4">
        <v>2000</v>
      </c>
      <c r="D70" s="4">
        <v>4499.3671875</v>
      </c>
      <c r="E70" s="4">
        <v>76.019996643066406</v>
      </c>
      <c r="F70" s="4">
        <v>98.071937348720041</v>
      </c>
      <c r="G70" s="4">
        <v>1.92805993822482</v>
      </c>
      <c r="H70" s="4">
        <v>2.71305513877e-06</v>
      </c>
      <c r="I70" s="4">
        <v>0</v>
      </c>
      <c r="J70" s="4"/>
      <c r="K70" s="4"/>
      <c r="L70" s="4">
        <v>98.299999999999997</v>
      </c>
      <c r="M70" s="4">
        <v>1.7</v>
      </c>
      <c r="N70" s="4">
        <v>0</v>
      </c>
      <c r="O70" s="4">
        <v>0</v>
      </c>
      <c r="P70" s="4"/>
      <c r="Q70" s="4"/>
      <c r="R70" s="4">
        <v>98</v>
      </c>
      <c r="S70" s="4">
        <v>2</v>
      </c>
      <c r="T70" s="4">
        <v>0</v>
      </c>
      <c r="U70" s="4">
        <v>0</v>
      </c>
      <c r="V70" s="4"/>
      <c r="W70" s="4"/>
      <c r="X70" t="s">
        <v>651</v>
      </c>
      <c r="Y70" s="4">
        <v>2000</v>
      </c>
      <c r="Z70" s="4">
        <v>72.974290291573624</v>
      </c>
      <c r="AA70" s="4">
        <v>8.5952106412867977</v>
      </c>
      <c r="AB70" s="4">
        <v>7.7710715416347638</v>
      </c>
      <c r="AC70" s="4">
        <v>56.608008108652072</v>
      </c>
      <c r="AD70" s="4">
        <v>1.3621581233927169</v>
      </c>
      <c r="AE70" s="4">
        <v>19.059440518396169</v>
      </c>
      <c r="AF70" s="4">
        <v>79.578398645155971</v>
      </c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>
        <v>69</v>
      </c>
      <c r="AV70" s="4">
        <v>99.999997286944861</v>
      </c>
      <c r="AW70" s="4">
        <v>1.3621581233927169</v>
      </c>
      <c r="AX70" s="4">
        <v>19.059440518396169</v>
      </c>
      <c r="AY70" s="4">
        <v>79.578398645155971</v>
      </c>
      <c r="AZ70" s="4">
        <v>100</v>
      </c>
      <c r="BA70" s="4"/>
      <c r="BB70" s="4"/>
      <c r="BC70" s="4"/>
      <c r="BD70" s="4">
        <v>100</v>
      </c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>
        <v>4499.3671875</v>
      </c>
    </row>
    <row r="71">
      <c r="A71" t="s">
        <v>651</v>
      </c>
      <c r="B71" t="s">
        <v>689</v>
      </c>
      <c r="C71" s="4">
        <v>2017</v>
      </c>
      <c r="D71" s="4">
        <v>5305.3828125</v>
      </c>
      <c r="E71" s="4">
        <v>81.871009826660156</v>
      </c>
      <c r="F71" s="4">
        <v>98.054391503727786</v>
      </c>
      <c r="G71" s="4">
        <v>1.9456130980254429</v>
      </c>
      <c r="H71" s="4">
        <v>0</v>
      </c>
      <c r="I71" s="4">
        <v>0</v>
      </c>
      <c r="J71" s="4">
        <v>-0.0010321085574105382</v>
      </c>
      <c r="K71" s="4">
        <v>0</v>
      </c>
      <c r="L71" s="4">
        <v>98.299999999999997</v>
      </c>
      <c r="M71" s="4">
        <v>1.7</v>
      </c>
      <c r="N71" s="4">
        <v>0</v>
      </c>
      <c r="O71" s="4">
        <v>0</v>
      </c>
      <c r="P71" s="4">
        <v>0</v>
      </c>
      <c r="Q71" s="4">
        <v>0</v>
      </c>
      <c r="R71" s="4">
        <v>98</v>
      </c>
      <c r="S71" s="4">
        <v>2</v>
      </c>
      <c r="T71" s="4">
        <v>0</v>
      </c>
      <c r="U71" s="4">
        <v>0</v>
      </c>
      <c r="V71" s="4">
        <v>0</v>
      </c>
      <c r="W71" s="4">
        <v>0</v>
      </c>
      <c r="X71" t="s">
        <v>651</v>
      </c>
      <c r="Y71" s="4">
        <v>2017</v>
      </c>
      <c r="Z71" s="4">
        <v>76.317493227487375</v>
      </c>
      <c r="AA71" s="4">
        <v>6.1515917120510011</v>
      </c>
      <c r="AB71" s="4">
        <v>7.0355394129669753</v>
      </c>
      <c r="AC71" s="4">
        <v>63.130362102469391</v>
      </c>
      <c r="AD71" s="4">
        <v>2.1995775478410451</v>
      </c>
      <c r="AE71" s="4">
        <v>13.967927670714399</v>
      </c>
      <c r="AF71" s="4">
        <v>83.832499383197785</v>
      </c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>
        <v>70</v>
      </c>
      <c r="AV71" s="4">
        <v>100.0000046017532</v>
      </c>
      <c r="AW71" s="4">
        <v>2.1995775478410451</v>
      </c>
      <c r="AX71" s="4">
        <v>13.967927670714399</v>
      </c>
      <c r="AY71" s="4">
        <v>83.832499383197785</v>
      </c>
      <c r="AZ71" s="4">
        <v>100</v>
      </c>
      <c r="BA71" s="4"/>
      <c r="BB71" s="4"/>
      <c r="BC71" s="4"/>
      <c r="BD71" s="4">
        <v>100</v>
      </c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>
        <v>5305.3828125</v>
      </c>
    </row>
    <row r="72">
      <c r="A72" t="s">
        <v>654</v>
      </c>
      <c r="B72" t="s">
        <v>692</v>
      </c>
      <c r="C72" s="4">
        <v>2000</v>
      </c>
      <c r="D72" s="4">
        <v>38550.49609375</v>
      </c>
      <c r="E72" s="4">
        <v>61.715999603271484</v>
      </c>
      <c r="F72" s="4">
        <v>87.574549419039428</v>
      </c>
      <c r="G72" s="4">
        <v>0.94885719618471698</v>
      </c>
      <c r="H72" s="4">
        <v>11.476593384775869</v>
      </c>
      <c r="I72" s="4">
        <v>0</v>
      </c>
      <c r="J72" s="4"/>
      <c r="K72" s="4"/>
      <c r="L72" s="4">
        <v>77.18590512540888</v>
      </c>
      <c r="M72" s="4">
        <v>0.59373773173391442</v>
      </c>
      <c r="N72" s="4">
        <v>22.22035714285721</v>
      </c>
      <c r="O72" s="4">
        <v>0</v>
      </c>
      <c r="P72" s="4"/>
      <c r="Q72" s="4"/>
      <c r="R72" s="4">
        <v>94.018888909197258</v>
      </c>
      <c r="S72" s="4">
        <v>1.169146805088463</v>
      </c>
      <c r="T72" s="4">
        <v>4.8119642857142821</v>
      </c>
      <c r="U72" s="4">
        <v>0</v>
      </c>
      <c r="V72" s="4"/>
      <c r="W72" s="4"/>
      <c r="X72" t="s">
        <v>654</v>
      </c>
      <c r="Y72" s="4">
        <v>2000</v>
      </c>
      <c r="Z72" s="4">
        <v>79.299230325671303</v>
      </c>
      <c r="AA72" s="4">
        <v>8.5484629758015203</v>
      </c>
      <c r="AB72" s="4">
        <v>14.91698553336192</v>
      </c>
      <c r="AC72" s="4">
        <v>55.833781816507859</v>
      </c>
      <c r="AD72" s="4">
        <v>3.7358788445551991</v>
      </c>
      <c r="AE72" s="4">
        <v>27.09257950530036</v>
      </c>
      <c r="AF72" s="4">
        <v>57.694948265368573</v>
      </c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>
        <v>71</v>
      </c>
      <c r="AV72" s="4">
        <v>88.523406615224133</v>
      </c>
      <c r="AW72" s="4">
        <v>3.7358788445551991</v>
      </c>
      <c r="AX72" s="4">
        <v>27.09257950530036</v>
      </c>
      <c r="AY72" s="4">
        <v>57.694948265368573</v>
      </c>
      <c r="AZ72" s="4">
        <v>77.77964285714279</v>
      </c>
      <c r="BA72" s="4"/>
      <c r="BB72" s="4"/>
      <c r="BC72" s="4"/>
      <c r="BD72" s="4">
        <v>95.188035714285718</v>
      </c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>
        <v>38550.49609375</v>
      </c>
    </row>
    <row r="73">
      <c r="A73" t="s">
        <v>654</v>
      </c>
      <c r="B73" t="s">
        <v>692</v>
      </c>
      <c r="C73" s="4">
        <v>2017</v>
      </c>
      <c r="D73" s="4">
        <v>38170.7109375</v>
      </c>
      <c r="E73" s="4">
        <v>60.104999542236328</v>
      </c>
      <c r="F73" s="4">
        <v>98.796610216057175</v>
      </c>
      <c r="G73" s="4">
        <v>1.0407842925142601</v>
      </c>
      <c r="H73" s="4">
        <v>0.1626054914285644</v>
      </c>
      <c r="I73" s="4">
        <v>0</v>
      </c>
      <c r="J73" s="4">
        <v>0.66012120246887207</v>
      </c>
      <c r="K73" s="4">
        <v>0</v>
      </c>
      <c r="L73" s="4">
        <v>99.236641221374043</v>
      </c>
      <c r="M73" s="4">
        <v>0.76335877862595414</v>
      </c>
      <c r="N73" s="4">
        <v>0</v>
      </c>
      <c r="O73" s="4">
        <v>0</v>
      </c>
      <c r="P73" s="4">
        <v>1.2971020936965942</v>
      </c>
      <c r="Q73" s="4">
        <v>0</v>
      </c>
      <c r="R73" s="4">
        <v>98.504537395818119</v>
      </c>
      <c r="S73" s="4">
        <v>1.224926889896184</v>
      </c>
      <c r="T73" s="4">
        <v>0.27053571428569972</v>
      </c>
      <c r="U73" s="4">
        <v>0</v>
      </c>
      <c r="V73" s="4">
        <v>0.26386168599128723</v>
      </c>
      <c r="W73" s="4">
        <v>0</v>
      </c>
      <c r="X73" t="s">
        <v>654</v>
      </c>
      <c r="Y73" s="4">
        <v>2017</v>
      </c>
      <c r="Z73" s="4">
        <v>93.252453932822462</v>
      </c>
      <c r="AA73" s="4">
        <v>7.3482798059528571</v>
      </c>
      <c r="AB73" s="4">
        <v>12.89243608918758</v>
      </c>
      <c r="AC73" s="4">
        <v>73.011738037682022</v>
      </c>
      <c r="AD73" s="4">
        <v>3.646258540367</v>
      </c>
      <c r="AE73" s="4">
        <v>22.41024734982329</v>
      </c>
      <c r="AF73" s="4">
        <v>73.780888618381141</v>
      </c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>
        <v>72</v>
      </c>
      <c r="AV73" s="4">
        <v>99.837394508571435</v>
      </c>
      <c r="AW73" s="4">
        <v>3.646258540367</v>
      </c>
      <c r="AX73" s="4">
        <v>22.41024734982329</v>
      </c>
      <c r="AY73" s="4">
        <v>73.780888618381141</v>
      </c>
      <c r="AZ73" s="4">
        <v>100</v>
      </c>
      <c r="BA73" s="4"/>
      <c r="BB73" s="4"/>
      <c r="BC73" s="4"/>
      <c r="BD73" s="4">
        <v>99.7294642857143</v>
      </c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>
        <v>38170.7109375</v>
      </c>
    </row>
    <row r="74">
      <c r="A74" t="s">
        <v>643</v>
      </c>
      <c r="B74" t="s">
        <v>681</v>
      </c>
      <c r="C74" s="4">
        <v>2000</v>
      </c>
      <c r="D74" s="4">
        <v>10355.1171875</v>
      </c>
      <c r="E74" s="4">
        <v>54.398998260498047</v>
      </c>
      <c r="F74" s="4">
        <v>97.316201419861144</v>
      </c>
      <c r="G74" s="4">
        <v>0.30681301165903019</v>
      </c>
      <c r="H74" s="4">
        <v>2.3769855684798391</v>
      </c>
      <c r="I74" s="4">
        <v>0</v>
      </c>
      <c r="J74" s="4"/>
      <c r="K74" s="4"/>
      <c r="L74" s="4">
        <v>95.960066025725993</v>
      </c>
      <c r="M74" s="4">
        <v>0.19684116107841229</v>
      </c>
      <c r="N74" s="4">
        <v>3.843092813195597</v>
      </c>
      <c r="O74" s="4">
        <v>0</v>
      </c>
      <c r="P74" s="4"/>
      <c r="Q74" s="4"/>
      <c r="R74" s="4">
        <v>98.453007850380516</v>
      </c>
      <c r="S74" s="4">
        <v>0.39899901864389259</v>
      </c>
      <c r="T74" s="4">
        <v>1.1479931309755931</v>
      </c>
      <c r="U74" s="4">
        <v>0</v>
      </c>
      <c r="V74" s="4"/>
      <c r="W74" s="4"/>
      <c r="X74" t="s">
        <v>643</v>
      </c>
      <c r="Y74" s="4">
        <v>2000</v>
      </c>
      <c r="Z74" s="4">
        <v>48.506103324620398</v>
      </c>
      <c r="AA74" s="4">
        <v>10.658107050659851</v>
      </c>
      <c r="AB74" s="4">
        <v>5.8112932197527716</v>
      </c>
      <c r="AC74" s="4">
        <v>32.023343844082603</v>
      </c>
      <c r="AD74" s="4">
        <v>4.0854566773628918</v>
      </c>
      <c r="AE74" s="4">
        <v>34.595923954520167</v>
      </c>
      <c r="AF74" s="4">
        <v>58.941633799637103</v>
      </c>
      <c r="AG74" s="4"/>
      <c r="AH74" s="4"/>
      <c r="AI74" s="4"/>
      <c r="AJ74" s="4">
        <v>16.893270635860191</v>
      </c>
      <c r="AK74" s="4">
        <v>5.6134647992411288</v>
      </c>
      <c r="AL74" s="4">
        <v>59.497061836448658</v>
      </c>
      <c r="AM74" s="4">
        <v>31.04638055111462</v>
      </c>
      <c r="AN74" s="4">
        <v>52.144147542050547</v>
      </c>
      <c r="AO74" s="4">
        <v>4.8132977649886586</v>
      </c>
      <c r="AP74" s="4">
        <v>2.624432700232453</v>
      </c>
      <c r="AQ74" s="4">
        <v>44.706417076829453</v>
      </c>
      <c r="AR74" s="4">
        <v>2.8045746457094509</v>
      </c>
      <c r="AS74" s="4">
        <v>13.7220688852934</v>
      </c>
      <c r="AT74" s="4">
        <v>82.32536333802156</v>
      </c>
      <c r="AU74" s="4">
        <v>73</v>
      </c>
      <c r="AV74" s="4">
        <v>97.623014431520161</v>
      </c>
      <c r="AW74" s="4">
        <v>4.0854566773628918</v>
      </c>
      <c r="AX74" s="4">
        <v>34.595923954520167</v>
      </c>
      <c r="AY74" s="4">
        <v>58.941633799637103</v>
      </c>
      <c r="AZ74" s="4">
        <v>96.156907186804403</v>
      </c>
      <c r="BA74" s="4">
        <v>5.6134647992411288</v>
      </c>
      <c r="BB74" s="4">
        <v>59.497061836448658</v>
      </c>
      <c r="BC74" s="4">
        <v>31.04638055111462</v>
      </c>
      <c r="BD74" s="4">
        <v>98.852006869024407</v>
      </c>
      <c r="BE74" s="4">
        <v>2.8045746457094509</v>
      </c>
      <c r="BF74" s="4">
        <v>13.7220688852934</v>
      </c>
      <c r="BG74" s="4">
        <v>82.32536333802156</v>
      </c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>
        <v>10355.1171875</v>
      </c>
    </row>
    <row r="75">
      <c r="A75" t="s">
        <v>643</v>
      </c>
      <c r="B75" t="s">
        <v>681</v>
      </c>
      <c r="C75" s="4">
        <v>2017</v>
      </c>
      <c r="D75" s="4">
        <v>10329.505859375</v>
      </c>
      <c r="E75" s="4">
        <v>64.652000427246094</v>
      </c>
      <c r="F75" s="4">
        <v>99.608923142254298</v>
      </c>
      <c r="G75" s="4">
        <v>0.33308281411001212</v>
      </c>
      <c r="H75" s="4">
        <v>0.057994043635687803</v>
      </c>
      <c r="I75" s="4">
        <v>0</v>
      </c>
      <c r="J75" s="4">
        <v>0.13486598432064056</v>
      </c>
      <c r="K75" s="4">
        <v>0</v>
      </c>
      <c r="L75" s="4">
        <v>99.795291709314228</v>
      </c>
      <c r="M75" s="4">
        <v>0.20470829068577279</v>
      </c>
      <c r="N75" s="4">
        <v>0</v>
      </c>
      <c r="O75" s="4">
        <v>0</v>
      </c>
      <c r="P75" s="4">
        <v>0.22560150921344757</v>
      </c>
      <c r="Q75" s="4">
        <v>0</v>
      </c>
      <c r="R75" s="4">
        <v>99.507031154648516</v>
      </c>
      <c r="S75" s="4">
        <v>0.40327064297729898</v>
      </c>
      <c r="T75" s="4">
        <v>0.0896982023741799</v>
      </c>
      <c r="U75" s="4">
        <v>0</v>
      </c>
      <c r="V75" s="4">
        <v>0.062001369893550873</v>
      </c>
      <c r="W75" s="4">
        <v>0</v>
      </c>
      <c r="X75" t="s">
        <v>643</v>
      </c>
      <c r="Y75" s="4">
        <v>2017</v>
      </c>
      <c r="Z75" s="4">
        <v>84.707445847444959</v>
      </c>
      <c r="AA75" s="4">
        <v>10.361069926930631</v>
      </c>
      <c r="AB75" s="4">
        <v>10.361069926930631</v>
      </c>
      <c r="AC75" s="4">
        <v>63.961968082321476</v>
      </c>
      <c r="AD75" s="4">
        <v>5.840126303905226</v>
      </c>
      <c r="AE75" s="4">
        <v>29.902612849846289</v>
      </c>
      <c r="AF75" s="4">
        <v>64.199266802612797</v>
      </c>
      <c r="AG75" s="4"/>
      <c r="AH75" s="4"/>
      <c r="AI75" s="4"/>
      <c r="AJ75" s="4">
        <v>30.982826036168628</v>
      </c>
      <c r="AK75" s="4">
        <v>9.4565576124367254</v>
      </c>
      <c r="AL75" s="4">
        <v>59.497061836448658</v>
      </c>
      <c r="AM75" s="4">
        <v>31.04638055111462</v>
      </c>
      <c r="AN75" s="4">
        <v>92.673690090175981</v>
      </c>
      <c r="AO75" s="4">
        <v>5.3403094171226613</v>
      </c>
      <c r="AP75" s="4">
        <v>5.3403094171226613</v>
      </c>
      <c r="AQ75" s="4">
        <v>81.993071255930658</v>
      </c>
      <c r="AR75" s="4">
        <v>3.8628695743108641</v>
      </c>
      <c r="AS75" s="4">
        <v>13.7220688852934</v>
      </c>
      <c r="AT75" s="4">
        <v>82.32536333802156</v>
      </c>
      <c r="AU75" s="4">
        <v>74</v>
      </c>
      <c r="AV75" s="4">
        <v>99.942005956364312</v>
      </c>
      <c r="AW75" s="4">
        <v>5.840126303905226</v>
      </c>
      <c r="AX75" s="4">
        <v>29.902612849846289</v>
      </c>
      <c r="AY75" s="4">
        <v>64.199266802612797</v>
      </c>
      <c r="AZ75" s="4">
        <v>100</v>
      </c>
      <c r="BA75" s="4">
        <v>9.4565576124367254</v>
      </c>
      <c r="BB75" s="4">
        <v>59.497061836448658</v>
      </c>
      <c r="BC75" s="4">
        <v>31.04638055111462</v>
      </c>
      <c r="BD75" s="4">
        <v>99.91030179762582</v>
      </c>
      <c r="BE75" s="4">
        <v>3.8628695743108641</v>
      </c>
      <c r="BF75" s="4">
        <v>13.7220688852934</v>
      </c>
      <c r="BG75" s="4">
        <v>82.32536333802156</v>
      </c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>
        <v>10329.505859375</v>
      </c>
    </row>
    <row r="76">
      <c r="A76" t="s">
        <v>498</v>
      </c>
      <c r="B76" t="s">
        <v>499</v>
      </c>
      <c r="C76" s="4">
        <v>2000</v>
      </c>
      <c r="D76" s="4">
        <v>4201.0888671875</v>
      </c>
      <c r="E76" s="4">
        <v>44.589000701904297</v>
      </c>
      <c r="F76" s="4">
        <v>74.313535451420151</v>
      </c>
      <c r="G76" s="4">
        <v>4.3005715846347412</v>
      </c>
      <c r="H76" s="4">
        <v>21.385892963945111</v>
      </c>
      <c r="I76" s="4">
        <v>0</v>
      </c>
      <c r="J76" s="4"/>
      <c r="K76" s="4"/>
      <c r="L76" s="4">
        <v>62.425947545355172</v>
      </c>
      <c r="M76" s="4">
        <v>2.8250864576690171</v>
      </c>
      <c r="N76" s="4">
        <v>34.748965996975812</v>
      </c>
      <c r="O76" s="4">
        <v>0</v>
      </c>
      <c r="P76" s="4"/>
      <c r="Q76" s="4"/>
      <c r="R76" s="4">
        <v>89.086311641709187</v>
      </c>
      <c r="S76" s="4">
        <v>6.1341654062882718</v>
      </c>
      <c r="T76" s="4">
        <v>4.7795229520025373</v>
      </c>
      <c r="U76" s="4">
        <v>0</v>
      </c>
      <c r="V76" s="4"/>
      <c r="W76" s="4"/>
      <c r="X76" t="s">
        <v>498</v>
      </c>
      <c r="Y76" s="4">
        <v>2000</v>
      </c>
      <c r="Z76" s="4"/>
      <c r="AA76" s="4"/>
      <c r="AB76" s="4"/>
      <c r="AC76" s="4">
        <v>26.72636119890965</v>
      </c>
      <c r="AD76" s="4">
        <v>34.743486906713571</v>
      </c>
      <c r="AE76" s="4">
        <v>9.0478196980948589</v>
      </c>
      <c r="AF76" s="4">
        <v>34.822800431246463</v>
      </c>
      <c r="AG76" s="4"/>
      <c r="AH76" s="4"/>
      <c r="AI76" s="4"/>
      <c r="AJ76" s="4">
        <v>2.2448808843500592</v>
      </c>
      <c r="AK76" s="4">
        <v>52.17235080754736</v>
      </c>
      <c r="AL76" s="4">
        <v>10.21538487208751</v>
      </c>
      <c r="AM76" s="4">
        <v>2.8632983233893161</v>
      </c>
      <c r="AN76" s="4">
        <v>71.519472812924093</v>
      </c>
      <c r="AO76" s="4">
        <v>7.8976854405835368</v>
      </c>
      <c r="AP76" s="4">
        <v>6.472153218558212</v>
      </c>
      <c r="AQ76" s="4">
        <v>57.149634153782337</v>
      </c>
      <c r="AR76" s="4">
        <v>13.084543446100509</v>
      </c>
      <c r="AS76" s="4">
        <v>7.5968805777239803</v>
      </c>
      <c r="AT76" s="4">
        <v>74.539053024172972</v>
      </c>
      <c r="AU76" s="4">
        <v>75</v>
      </c>
      <c r="AV76" s="4">
        <v>78.614107036054889</v>
      </c>
      <c r="AW76" s="4">
        <v>34.743486906713571</v>
      </c>
      <c r="AX76" s="4">
        <v>9.0478196980948589</v>
      </c>
      <c r="AY76" s="4">
        <v>34.822800431246463</v>
      </c>
      <c r="AZ76" s="4">
        <v>65.251034003024188</v>
      </c>
      <c r="BA76" s="4">
        <v>52.17235080754736</v>
      </c>
      <c r="BB76" s="4">
        <v>10.21538487208751</v>
      </c>
      <c r="BC76" s="4">
        <v>2.8632983233893161</v>
      </c>
      <c r="BD76" s="4">
        <v>95.220477047997463</v>
      </c>
      <c r="BE76" s="4">
        <v>13.084543446100509</v>
      </c>
      <c r="BF76" s="4">
        <v>7.5968805777239803</v>
      </c>
      <c r="BG76" s="4">
        <v>74.539053024172972</v>
      </c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>
        <v>4201.0888671875</v>
      </c>
    </row>
    <row r="77">
      <c r="A77" t="s">
        <v>498</v>
      </c>
      <c r="B77" t="s">
        <v>499</v>
      </c>
      <c r="C77" s="4">
        <v>2017</v>
      </c>
      <c r="D77" s="4">
        <v>4051.2119140625</v>
      </c>
      <c r="E77" s="4">
        <v>42.556999206542969</v>
      </c>
      <c r="F77" s="4">
        <v>76.308199233775682</v>
      </c>
      <c r="G77" s="4">
        <v>10.86936231518939</v>
      </c>
      <c r="H77" s="4">
        <v>12.688404782322589</v>
      </c>
      <c r="I77" s="4">
        <v>0.1340336687123353</v>
      </c>
      <c r="J77" s="4">
        <v>0.11733316630125046</v>
      </c>
      <c r="K77" s="4">
        <v>0.0078843338415026665</v>
      </c>
      <c r="L77" s="4">
        <v>68.944976731826372</v>
      </c>
      <c r="M77" s="4">
        <v>9.9557949860842676</v>
      </c>
      <c r="N77" s="4">
        <v>20.86589494875604</v>
      </c>
      <c r="O77" s="4">
        <v>0.23333333333333431</v>
      </c>
      <c r="P77" s="4">
        <v>0.38347229361534119</v>
      </c>
      <c r="Q77" s="4">
        <v>0.013725490309298038</v>
      </c>
      <c r="R77" s="4">
        <v>86.247001436666338</v>
      </c>
      <c r="S77" s="4">
        <v>12.10248612485224</v>
      </c>
      <c r="T77" s="4">
        <v>1.650512438481428</v>
      </c>
      <c r="U77" s="4">
        <v>0</v>
      </c>
      <c r="V77" s="4">
        <v>-0.16701824963092804</v>
      </c>
      <c r="W77" s="4">
        <v>0</v>
      </c>
      <c r="X77" t="s">
        <v>498</v>
      </c>
      <c r="Y77" s="4">
        <v>2017</v>
      </c>
      <c r="Z77" s="4"/>
      <c r="AA77" s="4"/>
      <c r="AB77" s="4"/>
      <c r="AC77" s="4">
        <v>27.06519429568511</v>
      </c>
      <c r="AD77" s="4">
        <v>44.945611068327487</v>
      </c>
      <c r="AE77" s="4">
        <v>9.1010280224920397</v>
      </c>
      <c r="AF77" s="4">
        <v>33.130922458145548</v>
      </c>
      <c r="AG77" s="4"/>
      <c r="AH77" s="4"/>
      <c r="AI77" s="4"/>
      <c r="AJ77" s="4">
        <v>2.8420430659930691</v>
      </c>
      <c r="AK77" s="4">
        <v>65.194708155131565</v>
      </c>
      <c r="AL77" s="4">
        <v>10.21538487208751</v>
      </c>
      <c r="AM77" s="4">
        <v>3.4906786906915528</v>
      </c>
      <c r="AN77" s="4">
        <v>77.897736223754762</v>
      </c>
      <c r="AO77" s="4">
        <v>9.3885755784845788</v>
      </c>
      <c r="AP77" s="4">
        <v>8.7478052952530234</v>
      </c>
      <c r="AQ77" s="4">
        <v>59.761355350017148</v>
      </c>
      <c r="AR77" s="4">
        <v>17.613587531133518</v>
      </c>
      <c r="AS77" s="4">
        <v>7.5968805777239803</v>
      </c>
      <c r="AT77" s="4">
        <v>73.139019452661074</v>
      </c>
      <c r="AU77" s="4">
        <v>76</v>
      </c>
      <c r="AV77" s="4">
        <v>87.177561548965073</v>
      </c>
      <c r="AW77" s="4">
        <v>44.945611068327487</v>
      </c>
      <c r="AX77" s="4">
        <v>9.1010280224920397</v>
      </c>
      <c r="AY77" s="4">
        <v>33.130922458145548</v>
      </c>
      <c r="AZ77" s="4">
        <v>78.900771717910629</v>
      </c>
      <c r="BA77" s="4">
        <v>65.194708155131565</v>
      </c>
      <c r="BB77" s="4">
        <v>10.21538487208751</v>
      </c>
      <c r="BC77" s="4">
        <v>3.4906786906915528</v>
      </c>
      <c r="BD77" s="4">
        <v>98.349487561518572</v>
      </c>
      <c r="BE77" s="4">
        <v>17.613587531133518</v>
      </c>
      <c r="BF77" s="4">
        <v>7.5968805777239803</v>
      </c>
      <c r="BG77" s="4">
        <v>73.139019452661074</v>
      </c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>
        <v>4051.2119140625</v>
      </c>
    </row>
    <row r="78">
      <c r="A78" t="s">
        <v>635</v>
      </c>
      <c r="B78" t="s">
        <v>673</v>
      </c>
      <c r="C78" s="4">
        <v>2000</v>
      </c>
      <c r="D78" s="4">
        <v>22128.12890625</v>
      </c>
      <c r="E78" s="4">
        <v>53.004001617431641</v>
      </c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t="s">
        <v>635</v>
      </c>
      <c r="Y78" s="4">
        <v>2000</v>
      </c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>
        <v>77</v>
      </c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>
        <v>22128.12890625</v>
      </c>
    </row>
    <row r="79">
      <c r="A79" t="s">
        <v>635</v>
      </c>
      <c r="B79" t="s">
        <v>673</v>
      </c>
      <c r="C79" s="4">
        <v>2017</v>
      </c>
      <c r="D79" s="4">
        <v>19679.306640625</v>
      </c>
      <c r="E79" s="4">
        <v>53.936004638671875</v>
      </c>
      <c r="F79" s="4">
        <v>84.309924344814533</v>
      </c>
      <c r="G79" s="4">
        <v>0.24744245657497829</v>
      </c>
      <c r="H79" s="4">
        <v>15.442633198610491</v>
      </c>
      <c r="I79" s="4">
        <v>0</v>
      </c>
      <c r="J79" s="4"/>
      <c r="K79" s="4"/>
      <c r="L79" s="4">
        <v>71.456690968937281</v>
      </c>
      <c r="M79" s="4">
        <v>0.42182226073752821</v>
      </c>
      <c r="N79" s="4">
        <v>28.121486770325191</v>
      </c>
      <c r="O79" s="4">
        <v>0</v>
      </c>
      <c r="P79" s="4"/>
      <c r="Q79" s="4"/>
      <c r="R79" s="4">
        <v>95.287217204457576</v>
      </c>
      <c r="S79" s="4">
        <v>0.098513535491814505</v>
      </c>
      <c r="T79" s="4">
        <v>4.6142692600506052</v>
      </c>
      <c r="U79" s="4">
        <v>0</v>
      </c>
      <c r="V79" s="4"/>
      <c r="W79" s="4"/>
      <c r="X79" t="s">
        <v>635</v>
      </c>
      <c r="Y79" s="4">
        <v>2017</v>
      </c>
      <c r="Z79" s="4">
        <v>76.540688472221333</v>
      </c>
      <c r="AA79" s="4">
        <v>16.3647884567403</v>
      </c>
      <c r="AB79" s="4">
        <v>14.390986275051601</v>
      </c>
      <c r="AC79" s="4">
        <v>45.784913740429431</v>
      </c>
      <c r="AD79" s="4">
        <v>31.732821346844521</v>
      </c>
      <c r="AE79" s="4">
        <v>1.576363636363624</v>
      </c>
      <c r="AF79" s="4">
        <v>51.248181818181372</v>
      </c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>
        <v>78</v>
      </c>
      <c r="AV79" s="4">
        <v>84.557366801389506</v>
      </c>
      <c r="AW79" s="4">
        <v>31.732821346844521</v>
      </c>
      <c r="AX79" s="4">
        <v>1.576363636363624</v>
      </c>
      <c r="AY79" s="4">
        <v>51.248181818181372</v>
      </c>
      <c r="AZ79" s="4">
        <v>71.878513229674809</v>
      </c>
      <c r="BA79" s="4"/>
      <c r="BB79" s="4"/>
      <c r="BC79" s="4"/>
      <c r="BD79" s="4">
        <v>95.385730739949395</v>
      </c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>
        <v>19679.306640625</v>
      </c>
    </row>
    <row r="80">
      <c r="A80" t="s">
        <v>632</v>
      </c>
      <c r="B80" t="s">
        <v>672</v>
      </c>
      <c r="C80" s="4">
        <v>2000</v>
      </c>
      <c r="D80" s="4">
        <v>146396.515625</v>
      </c>
      <c r="E80" s="4">
        <v>73.349998474121094</v>
      </c>
      <c r="F80" s="4">
        <v>83.378943194145805</v>
      </c>
      <c r="G80" s="4">
        <v>0</v>
      </c>
      <c r="H80" s="4">
        <v>16.621056805854192</v>
      </c>
      <c r="I80" s="4">
        <v>0</v>
      </c>
      <c r="J80" s="4"/>
      <c r="K80" s="4"/>
      <c r="L80" s="4">
        <v>54.981554599092313</v>
      </c>
      <c r="M80" s="4">
        <v>0</v>
      </c>
      <c r="N80" s="4">
        <v>45.018445400907687</v>
      </c>
      <c r="O80" s="4">
        <v>0</v>
      </c>
      <c r="P80" s="4"/>
      <c r="Q80" s="4"/>
      <c r="R80" s="4">
        <v>93.696467641968297</v>
      </c>
      <c r="S80" s="4">
        <v>0</v>
      </c>
      <c r="T80" s="4">
        <v>6.3035323580317026</v>
      </c>
      <c r="U80" s="4">
        <v>0</v>
      </c>
      <c r="V80" s="4"/>
      <c r="W80" s="4"/>
      <c r="X80" t="s">
        <v>632</v>
      </c>
      <c r="Y80" s="4">
        <v>2000</v>
      </c>
      <c r="Z80" s="4">
        <v>54.819011900538882</v>
      </c>
      <c r="AA80" s="4">
        <v>6.5312668169221553</v>
      </c>
      <c r="AB80" s="4">
        <v>4.1856513153323336</v>
      </c>
      <c r="AC80" s="4">
        <v>44.102093768284391</v>
      </c>
      <c r="AD80" s="4">
        <v>11.562783629121469</v>
      </c>
      <c r="AE80" s="4">
        <v>2.999500009445665</v>
      </c>
      <c r="AF80" s="4">
        <v>68.816659555578667</v>
      </c>
      <c r="AG80" s="4">
        <v>38.940390090494311</v>
      </c>
      <c r="AH80" s="4">
        <v>14.95520246409974</v>
      </c>
      <c r="AI80" s="4">
        <v>9.584245234436656</v>
      </c>
      <c r="AJ80" s="4">
        <v>14.400942391957919</v>
      </c>
      <c r="AK80" s="4">
        <v>27.310404928199478</v>
      </c>
      <c r="AL80" s="4">
        <v>5.2000000000000002</v>
      </c>
      <c r="AM80" s="4">
        <v>22.471149670892832</v>
      </c>
      <c r="AN80" s="4">
        <v>60.588136345714069</v>
      </c>
      <c r="AO80" s="4">
        <v>3.4706275720242088</v>
      </c>
      <c r="AP80" s="4">
        <v>2.224198960029248</v>
      </c>
      <c r="AQ80" s="4">
        <v>54.893309813660608</v>
      </c>
      <c r="AR80" s="4">
        <v>5.8412551440484179</v>
      </c>
      <c r="AS80" s="4">
        <v>2.2000000000000002</v>
      </c>
      <c r="AT80" s="4">
        <v>85.655212497919877</v>
      </c>
      <c r="AU80" s="4">
        <v>79</v>
      </c>
      <c r="AV80" s="4">
        <v>83.378943194145805</v>
      </c>
      <c r="AW80" s="4">
        <v>11.562783629121469</v>
      </c>
      <c r="AX80" s="4">
        <v>2.999500009445665</v>
      </c>
      <c r="AY80" s="4">
        <v>68.816659555578667</v>
      </c>
      <c r="AZ80" s="4">
        <v>54.981554599092313</v>
      </c>
      <c r="BA80" s="4">
        <v>27.310404928199478</v>
      </c>
      <c r="BB80" s="4">
        <v>5.2000000000000002</v>
      </c>
      <c r="BC80" s="4">
        <v>22.471149670892832</v>
      </c>
      <c r="BD80" s="4">
        <v>93.696467641968297</v>
      </c>
      <c r="BE80" s="4">
        <v>5.8412551440484179</v>
      </c>
      <c r="BF80" s="4">
        <v>2.2000000000000002</v>
      </c>
      <c r="BG80" s="4">
        <v>85.655212497919877</v>
      </c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>
        <v>146396.515625</v>
      </c>
    </row>
    <row r="81">
      <c r="A81" t="s">
        <v>632</v>
      </c>
      <c r="B81" t="s">
        <v>672</v>
      </c>
      <c r="C81" s="4">
        <v>2017</v>
      </c>
      <c r="D81" s="4">
        <v>143989.75</v>
      </c>
      <c r="E81" s="4">
        <v>74.291999816894531</v>
      </c>
      <c r="F81" s="4">
        <v>90.482224623190348</v>
      </c>
      <c r="G81" s="4">
        <v>0</v>
      </c>
      <c r="H81" s="4">
        <v>9.5177753768096522</v>
      </c>
      <c r="I81" s="4">
        <v>0</v>
      </c>
      <c r="J81" s="4">
        <v>0.41784009337425232</v>
      </c>
      <c r="K81" s="4">
        <v>0</v>
      </c>
      <c r="L81" s="4">
        <v>78.124865546196816</v>
      </c>
      <c r="M81" s="4">
        <v>0</v>
      </c>
      <c r="N81" s="4">
        <v>21.875134453803181</v>
      </c>
      <c r="O81" s="4">
        <v>0</v>
      </c>
      <c r="P81" s="4">
        <v>1.3613712787628174</v>
      </c>
      <c r="Q81" s="4">
        <v>0</v>
      </c>
      <c r="R81" s="4">
        <v>94.758361363996045</v>
      </c>
      <c r="S81" s="4">
        <v>0</v>
      </c>
      <c r="T81" s="4">
        <v>5.2416386360039553</v>
      </c>
      <c r="U81" s="4">
        <v>0</v>
      </c>
      <c r="V81" s="4">
        <v>0.062464337795972824</v>
      </c>
      <c r="W81" s="4">
        <v>0</v>
      </c>
      <c r="X81" t="s">
        <v>632</v>
      </c>
      <c r="Y81" s="4">
        <v>2017</v>
      </c>
      <c r="Z81" s="4">
        <v>61.306219148425193</v>
      </c>
      <c r="AA81" s="4">
        <v>5.3164688051557238</v>
      </c>
      <c r="AB81" s="4">
        <v>3.557209346889401</v>
      </c>
      <c r="AC81" s="4">
        <v>52.432540996380077</v>
      </c>
      <c r="AD81" s="4">
        <v>9.1473175618357807</v>
      </c>
      <c r="AE81" s="4">
        <v>2.9712400969513459</v>
      </c>
      <c r="AF81" s="4">
        <v>78.363666964403222</v>
      </c>
      <c r="AG81" s="4">
        <v>55.233099130687599</v>
      </c>
      <c r="AH81" s="4">
        <v>14.203300587340159</v>
      </c>
      <c r="AI81" s="4">
        <v>9.5033217456236425</v>
      </c>
      <c r="AJ81" s="4">
        <v>31.526476797723799</v>
      </c>
      <c r="AK81" s="4">
        <v>25.806601174680321</v>
      </c>
      <c r="AL81" s="4">
        <v>5.2000000000000002</v>
      </c>
      <c r="AM81" s="4">
        <v>47.118264371516489</v>
      </c>
      <c r="AN81" s="4">
        <v>63.407759119813541</v>
      </c>
      <c r="AO81" s="4">
        <v>2.2412696935850769</v>
      </c>
      <c r="AP81" s="4">
        <v>1.499616718373137</v>
      </c>
      <c r="AQ81" s="4">
        <v>59.666872707855333</v>
      </c>
      <c r="AR81" s="4">
        <v>3.382539387170155</v>
      </c>
      <c r="AS81" s="4">
        <v>2.2000000000000002</v>
      </c>
      <c r="AT81" s="4">
        <v>89.175821976825887</v>
      </c>
      <c r="AU81" s="4">
        <v>80</v>
      </c>
      <c r="AV81" s="4">
        <v>90.482224623190348</v>
      </c>
      <c r="AW81" s="4">
        <v>9.1473175618357807</v>
      </c>
      <c r="AX81" s="4">
        <v>2.9712400969513459</v>
      </c>
      <c r="AY81" s="4">
        <v>78.363666964403222</v>
      </c>
      <c r="AZ81" s="4">
        <v>78.124865546196816</v>
      </c>
      <c r="BA81" s="4">
        <v>25.806601174680321</v>
      </c>
      <c r="BB81" s="4">
        <v>5.2000000000000002</v>
      </c>
      <c r="BC81" s="4">
        <v>47.118264371516489</v>
      </c>
      <c r="BD81" s="4">
        <v>94.758361363996045</v>
      </c>
      <c r="BE81" s="4">
        <v>3.382539387170155</v>
      </c>
      <c r="BF81" s="4">
        <v>2.2000000000000002</v>
      </c>
      <c r="BG81" s="4">
        <v>89.175821976825887</v>
      </c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>
        <v>143989.75</v>
      </c>
    </row>
    <row r="82">
      <c r="A82" t="s">
        <v>667</v>
      </c>
      <c r="B82" t="s">
        <v>705</v>
      </c>
      <c r="C82" s="4">
        <v>2000</v>
      </c>
      <c r="D82" s="4">
        <v>27.417999267578129</v>
      </c>
      <c r="E82" s="4">
        <v>93.44000244140625</v>
      </c>
      <c r="F82" s="4">
        <v>100</v>
      </c>
      <c r="G82" s="4">
        <v>0</v>
      </c>
      <c r="H82" s="4">
        <v>0</v>
      </c>
      <c r="I82" s="4">
        <v>0</v>
      </c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t="s">
        <v>667</v>
      </c>
      <c r="Y82" s="4">
        <v>2000</v>
      </c>
      <c r="Z82" s="4">
        <v>77.22612500000001</v>
      </c>
      <c r="AA82" s="4">
        <v>3.75</v>
      </c>
      <c r="AB82" s="4">
        <v>3.104625</v>
      </c>
      <c r="AC82" s="4">
        <v>70.371500000000012</v>
      </c>
      <c r="AD82" s="4">
        <v>0</v>
      </c>
      <c r="AE82" s="4">
        <v>15</v>
      </c>
      <c r="AF82" s="4">
        <v>85</v>
      </c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>
        <v>81</v>
      </c>
      <c r="AV82" s="4">
        <v>100</v>
      </c>
      <c r="AW82" s="4">
        <v>0</v>
      </c>
      <c r="AX82" s="4">
        <v>15</v>
      </c>
      <c r="AY82" s="4">
        <v>85</v>
      </c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>
        <v>27.417999267578125</v>
      </c>
    </row>
    <row r="83">
      <c r="A83" t="s">
        <v>667</v>
      </c>
      <c r="B83" t="s">
        <v>705</v>
      </c>
      <c r="C83" s="4">
        <v>2017</v>
      </c>
      <c r="D83" s="4">
        <v>33.400001525878913</v>
      </c>
      <c r="E83" s="4">
        <v>97.072006225585938</v>
      </c>
      <c r="F83" s="4">
        <v>100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t="s">
        <v>667</v>
      </c>
      <c r="Y83" s="4">
        <v>2017</v>
      </c>
      <c r="Z83" s="4">
        <v>77.22612500000001</v>
      </c>
      <c r="AA83" s="4">
        <v>3.75</v>
      </c>
      <c r="AB83" s="4">
        <v>3.104625</v>
      </c>
      <c r="AC83" s="4">
        <v>70.371500000000012</v>
      </c>
      <c r="AD83" s="4">
        <v>0</v>
      </c>
      <c r="AE83" s="4">
        <v>15</v>
      </c>
      <c r="AF83" s="4">
        <v>85</v>
      </c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>
        <v>82</v>
      </c>
      <c r="AV83" s="4">
        <v>100</v>
      </c>
      <c r="AW83" s="4">
        <v>0</v>
      </c>
      <c r="AX83" s="4">
        <v>15</v>
      </c>
      <c r="AY83" s="4">
        <v>85</v>
      </c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>
        <v>33.400001525878906</v>
      </c>
    </row>
    <row r="84">
      <c r="A84" t="s">
        <v>505</v>
      </c>
      <c r="B84" t="s">
        <v>506</v>
      </c>
      <c r="C84" s="4">
        <v>2000</v>
      </c>
      <c r="D84" s="4">
        <v>9487.615234375</v>
      </c>
      <c r="E84" s="4">
        <v>52.769004821777344</v>
      </c>
      <c r="F84" s="4">
        <v>95.27968779704932</v>
      </c>
      <c r="G84" s="4">
        <v>2.8964390382859011</v>
      </c>
      <c r="H84" s="4">
        <v>1.754898995042466</v>
      </c>
      <c r="I84" s="4">
        <v>0.068974169622309997</v>
      </c>
      <c r="J84" s="4"/>
      <c r="K84" s="4"/>
      <c r="L84" s="4">
        <v>94.32256609134528</v>
      </c>
      <c r="M84" s="4">
        <v>2.9092058260743738</v>
      </c>
      <c r="N84" s="4">
        <v>2.7432280825803481</v>
      </c>
      <c r="O84" s="4">
        <v>0.0250000000000021</v>
      </c>
      <c r="P84" s="4"/>
      <c r="Q84" s="4"/>
      <c r="R84" s="4">
        <v>96.136361390427865</v>
      </c>
      <c r="S84" s="4">
        <v>2.8850121007235479</v>
      </c>
      <c r="T84" s="4">
        <v>0.87029317551524343</v>
      </c>
      <c r="U84" s="4">
        <v>0.10833333333333429</v>
      </c>
      <c r="V84" s="4"/>
      <c r="W84" s="4"/>
      <c r="X84" t="s">
        <v>505</v>
      </c>
      <c r="Y84" s="4">
        <v>2000</v>
      </c>
      <c r="Z84" s="4">
        <v>29.04248309334908</v>
      </c>
      <c r="AA84" s="4">
        <v>17.09749266034963</v>
      </c>
      <c r="AB84" s="4">
        <v>3.033511133967953</v>
      </c>
      <c r="AC84" s="4">
        <v>8.9138887442055044</v>
      </c>
      <c r="AD84" s="4">
        <v>24.046648748042511</v>
      </c>
      <c r="AE84" s="4">
        <v>22.37568269470361</v>
      </c>
      <c r="AF84" s="4">
        <v>51.753795392589097</v>
      </c>
      <c r="AG84" s="4"/>
      <c r="AH84" s="4"/>
      <c r="AI84" s="4"/>
      <c r="AJ84" s="4">
        <v>2.5183934243175741</v>
      </c>
      <c r="AK84" s="4">
        <v>50.912855018535403</v>
      </c>
      <c r="AL84" s="4">
        <v>31.686940154698281</v>
      </c>
      <c r="AM84" s="4">
        <v>14.63197674418598</v>
      </c>
      <c r="AN84" s="4">
        <v>18.65100348804215</v>
      </c>
      <c r="AO84" s="4">
        <v>3.408129478606758</v>
      </c>
      <c r="AP84" s="4">
        <v>0.60468508013072464</v>
      </c>
      <c r="AQ84" s="4">
        <v>14.63818892930467</v>
      </c>
      <c r="AR84" s="4">
        <v>0</v>
      </c>
      <c r="AS84" s="4">
        <v>14.04162409004695</v>
      </c>
      <c r="AT84" s="4">
        <v>84.979749401104471</v>
      </c>
      <c r="AU84" s="4">
        <v>83</v>
      </c>
      <c r="AV84" s="4">
        <v>98.176126835335225</v>
      </c>
      <c r="AW84" s="4">
        <v>24.046648748042511</v>
      </c>
      <c r="AX84" s="4">
        <v>22.37568269470361</v>
      </c>
      <c r="AY84" s="4">
        <v>51.753795392589097</v>
      </c>
      <c r="AZ84" s="4">
        <v>97.23177191741965</v>
      </c>
      <c r="BA84" s="4">
        <v>50.912855018535403</v>
      </c>
      <c r="BB84" s="4">
        <v>31.686940154698281</v>
      </c>
      <c r="BC84" s="4">
        <v>14.63197674418598</v>
      </c>
      <c r="BD84" s="4">
        <v>99.021373491151422</v>
      </c>
      <c r="BE84" s="4">
        <v>0</v>
      </c>
      <c r="BF84" s="4">
        <v>14.04162409004695</v>
      </c>
      <c r="BG84" s="4">
        <v>84.979749401104471</v>
      </c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>
        <v>9487.615234375</v>
      </c>
    </row>
    <row r="85">
      <c r="A85" t="s">
        <v>505</v>
      </c>
      <c r="B85" t="s">
        <v>506</v>
      </c>
      <c r="C85" s="4">
        <v>2017</v>
      </c>
      <c r="D85" s="4">
        <v>8790.57421875</v>
      </c>
      <c r="E85" s="4">
        <v>55.942001342773438</v>
      </c>
      <c r="F85" s="4">
        <v>97.567199030962229</v>
      </c>
      <c r="G85" s="4">
        <v>0</v>
      </c>
      <c r="H85" s="4">
        <v>2.3556994693845978</v>
      </c>
      <c r="I85" s="4">
        <v>0.077101499653172603</v>
      </c>
      <c r="J85" s="4">
        <v>0.13455948233604431</v>
      </c>
      <c r="K85" s="4">
        <v>0.0004780782328452915</v>
      </c>
      <c r="L85" s="4">
        <v>95.082306129300775</v>
      </c>
      <c r="M85" s="4">
        <v>0</v>
      </c>
      <c r="N85" s="4">
        <v>4.7426938706992203</v>
      </c>
      <c r="O85" s="4">
        <v>0.17500000000000429</v>
      </c>
      <c r="P85" s="4">
        <v>0.044690590351819992</v>
      </c>
      <c r="Q85" s="4">
        <v>0.0088235298171639442</v>
      </c>
      <c r="R85" s="4">
        <v>99.524215415450925</v>
      </c>
      <c r="S85" s="4">
        <v>0</v>
      </c>
      <c r="T85" s="4">
        <v>0.47578458454907491</v>
      </c>
      <c r="U85" s="4">
        <v>0</v>
      </c>
      <c r="V85" s="4">
        <v>0.19928553700447083</v>
      </c>
      <c r="W85" s="4">
        <v>-0.0063725491054356098</v>
      </c>
      <c r="X85" t="s">
        <v>505</v>
      </c>
      <c r="Y85" s="4">
        <v>2017</v>
      </c>
      <c r="Z85" s="4">
        <v>24.72604511194552</v>
      </c>
      <c r="AA85" s="4">
        <v>11.06433530434234</v>
      </c>
      <c r="AB85" s="4">
        <v>2.266084544012207</v>
      </c>
      <c r="AC85" s="4">
        <v>11.395625263590979</v>
      </c>
      <c r="AD85" s="4">
        <v>2.3301752346736322</v>
      </c>
      <c r="AE85" s="4">
        <v>39.596990748022087</v>
      </c>
      <c r="AF85" s="4">
        <v>55.640033048266503</v>
      </c>
      <c r="AG85" s="4"/>
      <c r="AH85" s="4"/>
      <c r="AI85" s="4"/>
      <c r="AJ85" s="4">
        <v>4.1747862550161132</v>
      </c>
      <c r="AK85" s="4">
        <v>0</v>
      </c>
      <c r="AL85" s="4">
        <v>74.698585199068305</v>
      </c>
      <c r="AM85" s="4">
        <v>20.383720930232471</v>
      </c>
      <c r="AN85" s="4">
        <v>23.191758133856979</v>
      </c>
      <c r="AO85" s="4">
        <v>5.070715499181901</v>
      </c>
      <c r="AP85" s="4">
        <v>1.0385323386999661</v>
      </c>
      <c r="AQ85" s="4">
        <v>17.082510295975119</v>
      </c>
      <c r="AR85" s="4">
        <v>4.1653412935154677</v>
      </c>
      <c r="AS85" s="4">
        <v>11.95217940969667</v>
      </c>
      <c r="AT85" s="4">
        <v>83.406694712238789</v>
      </c>
      <c r="AU85" s="4">
        <v>84</v>
      </c>
      <c r="AV85" s="4">
        <v>97.567199030962229</v>
      </c>
      <c r="AW85" s="4">
        <v>2.3301752346736322</v>
      </c>
      <c r="AX85" s="4">
        <v>39.596990748022087</v>
      </c>
      <c r="AY85" s="4">
        <v>55.640033048266503</v>
      </c>
      <c r="AZ85" s="4">
        <v>95.082306129300775</v>
      </c>
      <c r="BA85" s="4">
        <v>0</v>
      </c>
      <c r="BB85" s="4">
        <v>74.698585199068305</v>
      </c>
      <c r="BC85" s="4">
        <v>20.383720930232471</v>
      </c>
      <c r="BD85" s="4">
        <v>99.524215415450925</v>
      </c>
      <c r="BE85" s="4">
        <v>4.1653412935154677</v>
      </c>
      <c r="BF85" s="4">
        <v>11.95217940969667</v>
      </c>
      <c r="BG85" s="4">
        <v>83.406694712238789</v>
      </c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>
        <v>8790.57421875</v>
      </c>
    </row>
    <row r="86">
      <c r="A86" t="s">
        <v>660</v>
      </c>
      <c r="B86" t="s">
        <v>698</v>
      </c>
      <c r="C86" s="4">
        <v>2000</v>
      </c>
      <c r="D86" s="4">
        <v>5399.2109375</v>
      </c>
      <c r="E86" s="4">
        <v>56.233001708984375</v>
      </c>
      <c r="F86" s="4">
        <v>97.865079573355771</v>
      </c>
      <c r="G86" s="4">
        <v>1.9598710168472859</v>
      </c>
      <c r="H86" s="4">
        <v>0.1750494097969246</v>
      </c>
      <c r="I86" s="4">
        <v>0</v>
      </c>
      <c r="J86" s="4"/>
      <c r="K86" s="4"/>
      <c r="L86" s="4">
        <v>96.603220868544099</v>
      </c>
      <c r="M86" s="4">
        <v>3.1474733616317629</v>
      </c>
      <c r="N86" s="4">
        <v>0.24930576982413299</v>
      </c>
      <c r="O86" s="4">
        <v>0</v>
      </c>
      <c r="P86" s="4"/>
      <c r="Q86" s="4"/>
      <c r="R86" s="4">
        <v>98.847203309648691</v>
      </c>
      <c r="S86" s="4">
        <v>1.035542129910606</v>
      </c>
      <c r="T86" s="4">
        <v>0.11725456044069919</v>
      </c>
      <c r="U86" s="4">
        <v>0</v>
      </c>
      <c r="V86" s="4"/>
      <c r="W86" s="4"/>
      <c r="X86" t="s">
        <v>660</v>
      </c>
      <c r="Y86" s="4">
        <v>2000</v>
      </c>
      <c r="Z86" s="4">
        <v>83.966173103478667</v>
      </c>
      <c r="AA86" s="4">
        <v>8.2193300695574418</v>
      </c>
      <c r="AB86" s="4">
        <v>8.0897896047169979</v>
      </c>
      <c r="AC86" s="4">
        <v>67.657053429204225</v>
      </c>
      <c r="AD86" s="4">
        <v>3.842310015643569</v>
      </c>
      <c r="AE86" s="4">
        <v>26.005244385211089</v>
      </c>
      <c r="AF86" s="4">
        <v>69.977396189348411</v>
      </c>
      <c r="AG86" s="4">
        <v>76.579424331192655</v>
      </c>
      <c r="AH86" s="4">
        <v>12.09623422067982</v>
      </c>
      <c r="AI86" s="4">
        <v>11.905591943206449</v>
      </c>
      <c r="AJ86" s="4">
        <v>52.577598167306377</v>
      </c>
      <c r="AK86" s="4">
        <v>5.3706942301758724</v>
      </c>
      <c r="AL86" s="4">
        <v>39.219999999999999</v>
      </c>
      <c r="AM86" s="4">
        <v>55.159999999999997</v>
      </c>
      <c r="AN86" s="4">
        <v>89.71539151884572</v>
      </c>
      <c r="AO86" s="4">
        <v>5.2018768668884361</v>
      </c>
      <c r="AP86" s="4">
        <v>5.1198928679886624</v>
      </c>
      <c r="AQ86" s="4">
        <v>79.393621783968612</v>
      </c>
      <c r="AR86" s="4">
        <v>2.6527454395592969</v>
      </c>
      <c r="AS86" s="4">
        <v>15.720000000000001</v>
      </c>
      <c r="AT86" s="4">
        <v>81.510000000000005</v>
      </c>
      <c r="AU86" s="4">
        <v>85</v>
      </c>
      <c r="AV86" s="4">
        <v>99.824950590203073</v>
      </c>
      <c r="AW86" s="4">
        <v>3.842310015643569</v>
      </c>
      <c r="AX86" s="4">
        <v>26.005244385211089</v>
      </c>
      <c r="AY86" s="4">
        <v>69.977396189348411</v>
      </c>
      <c r="AZ86" s="4">
        <v>99.750694230175867</v>
      </c>
      <c r="BA86" s="4">
        <v>5.3706942301758724</v>
      </c>
      <c r="BB86" s="4">
        <v>39.219999999999999</v>
      </c>
      <c r="BC86" s="4">
        <v>55.159999999999997</v>
      </c>
      <c r="BD86" s="4">
        <v>99.882745439559301</v>
      </c>
      <c r="BE86" s="4">
        <v>2.6527454395592969</v>
      </c>
      <c r="BF86" s="4">
        <v>15.720000000000001</v>
      </c>
      <c r="BG86" s="4">
        <v>81.510000000000005</v>
      </c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>
        <v>5399.2109375</v>
      </c>
    </row>
    <row r="87">
      <c r="A87" t="s">
        <v>660</v>
      </c>
      <c r="B87" t="s">
        <v>698</v>
      </c>
      <c r="C87" s="4">
        <v>2017</v>
      </c>
      <c r="D87" s="4">
        <v>5447.662109375</v>
      </c>
      <c r="E87" s="4">
        <v>53.750999450683594</v>
      </c>
      <c r="F87" s="4">
        <v>97.938130390531953</v>
      </c>
      <c r="G87" s="4">
        <v>2.0158814884210421</v>
      </c>
      <c r="H87" s="4">
        <v>0.045988121046983702</v>
      </c>
      <c r="I87" s="4">
        <v>0</v>
      </c>
      <c r="J87" s="4">
        <v>0.0042971069924533367</v>
      </c>
      <c r="K87" s="4">
        <v>0</v>
      </c>
      <c r="L87" s="4">
        <v>96.822667701146997</v>
      </c>
      <c r="M87" s="4">
        <v>3.1546232584333622</v>
      </c>
      <c r="N87" s="4">
        <v>0.022709040419627499</v>
      </c>
      <c r="O87" s="4">
        <v>0</v>
      </c>
      <c r="P87" s="4">
        <v>0.012908637523651123</v>
      </c>
      <c r="Q87" s="4">
        <v>0</v>
      </c>
      <c r="R87" s="4">
        <v>98.897908520397635</v>
      </c>
      <c r="S87" s="4">
        <v>1.036073327356547</v>
      </c>
      <c r="T87" s="4">
        <v>0.066018152245817405</v>
      </c>
      <c r="U87" s="4">
        <v>0</v>
      </c>
      <c r="V87" s="4">
        <v>0.0029826594982296228</v>
      </c>
      <c r="W87" s="4">
        <v>0</v>
      </c>
      <c r="X87" t="s">
        <v>660</v>
      </c>
      <c r="Y87" s="4">
        <v>2017</v>
      </c>
      <c r="Z87" s="4">
        <v>82.51972015776056</v>
      </c>
      <c r="AA87" s="4">
        <v>8.4548214724977946</v>
      </c>
      <c r="AB87" s="4">
        <v>8.1836576517368229</v>
      </c>
      <c r="AC87" s="4">
        <v>65.881241033525939</v>
      </c>
      <c r="AD87" s="4">
        <v>4.042108383581752</v>
      </c>
      <c r="AE87" s="4">
        <v>26.588515038166811</v>
      </c>
      <c r="AF87" s="4">
        <v>69.323388457204445</v>
      </c>
      <c r="AG87" s="4">
        <v>75.726683587973014</v>
      </c>
      <c r="AH87" s="4">
        <v>12.205957636981269</v>
      </c>
      <c r="AI87" s="4">
        <v>11.81448702821009</v>
      </c>
      <c r="AJ87" s="4">
        <v>51.706238922781651</v>
      </c>
      <c r="AK87" s="4">
        <v>5.597290959580377</v>
      </c>
      <c r="AL87" s="4">
        <v>39.219999999999999</v>
      </c>
      <c r="AM87" s="4">
        <v>55.159999999999997</v>
      </c>
      <c r="AN87" s="4">
        <v>88.364656072788421</v>
      </c>
      <c r="AO87" s="4">
        <v>5.2272294722629056</v>
      </c>
      <c r="AP87" s="4">
        <v>5.0595812823745847</v>
      </c>
      <c r="AQ87" s="4">
        <v>78.077845318150921</v>
      </c>
      <c r="AR87" s="4">
        <v>2.703981847754179</v>
      </c>
      <c r="AS87" s="4">
        <v>15.720000000000001</v>
      </c>
      <c r="AT87" s="4">
        <v>81.510000000000005</v>
      </c>
      <c r="AU87" s="4">
        <v>86</v>
      </c>
      <c r="AV87" s="4">
        <v>99.954011878953011</v>
      </c>
      <c r="AW87" s="4">
        <v>4.042108383581752</v>
      </c>
      <c r="AX87" s="4">
        <v>26.588515038166811</v>
      </c>
      <c r="AY87" s="4">
        <v>69.323388457204445</v>
      </c>
      <c r="AZ87" s="4">
        <v>99.977290959580372</v>
      </c>
      <c r="BA87" s="4">
        <v>5.597290959580377</v>
      </c>
      <c r="BB87" s="4">
        <v>39.219999999999999</v>
      </c>
      <c r="BC87" s="4">
        <v>55.159999999999997</v>
      </c>
      <c r="BD87" s="4">
        <v>99.933981847754183</v>
      </c>
      <c r="BE87" s="4">
        <v>2.703981847754179</v>
      </c>
      <c r="BF87" s="4">
        <v>15.720000000000001</v>
      </c>
      <c r="BG87" s="4">
        <v>81.510000000000005</v>
      </c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>
        <v>5447.662109375</v>
      </c>
    </row>
    <row r="88">
      <c r="A88" t="s">
        <v>650</v>
      </c>
      <c r="B88" t="s">
        <v>688</v>
      </c>
      <c r="C88" s="4">
        <v>2000</v>
      </c>
      <c r="D88" s="4">
        <v>1988.4990234375</v>
      </c>
      <c r="E88" s="4">
        <v>50.754001617431641</v>
      </c>
      <c r="F88" s="4">
        <v>99.107820056207984</v>
      </c>
      <c r="G88" s="4">
        <v>0.89217994379200782</v>
      </c>
      <c r="H88" s="4">
        <v>0</v>
      </c>
      <c r="I88" s="4">
        <v>0</v>
      </c>
      <c r="J88" s="4"/>
      <c r="K88" s="4"/>
      <c r="L88" s="4">
        <v>99.082568807339456</v>
      </c>
      <c r="M88" s="4">
        <v>0.91743119266055029</v>
      </c>
      <c r="N88" s="4">
        <v>0</v>
      </c>
      <c r="O88" s="4">
        <v>0</v>
      </c>
      <c r="P88" s="4"/>
      <c r="Q88" s="4"/>
      <c r="R88" s="4">
        <v>99.132321041214752</v>
      </c>
      <c r="S88" s="4">
        <v>0.86767895878524948</v>
      </c>
      <c r="T88" s="4">
        <v>0</v>
      </c>
      <c r="U88" s="4">
        <v>0</v>
      </c>
      <c r="V88" s="4"/>
      <c r="W88" s="4"/>
      <c r="X88" t="s">
        <v>650</v>
      </c>
      <c r="Y88" s="4">
        <v>2000</v>
      </c>
      <c r="Z88" s="4">
        <v>74.261965623340217</v>
      </c>
      <c r="AA88" s="4">
        <v>10.83698459133204</v>
      </c>
      <c r="AB88" s="4">
        <v>9.997887746203169</v>
      </c>
      <c r="AC88" s="4">
        <v>53.427093285805007</v>
      </c>
      <c r="AD88" s="4">
        <v>1.157558604115309</v>
      </c>
      <c r="AE88" s="4">
        <v>41.147162335001212</v>
      </c>
      <c r="AF88" s="4">
        <v>57.695279060883479</v>
      </c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>
        <v>87</v>
      </c>
      <c r="AV88" s="4">
        <v>100</v>
      </c>
      <c r="AW88" s="4">
        <v>1.157558604115309</v>
      </c>
      <c r="AX88" s="4">
        <v>41.147162335001212</v>
      </c>
      <c r="AY88" s="4">
        <v>57.695279060883479</v>
      </c>
      <c r="AZ88" s="4">
        <v>100</v>
      </c>
      <c r="BA88" s="4"/>
      <c r="BB88" s="4"/>
      <c r="BC88" s="4"/>
      <c r="BD88" s="4">
        <v>100</v>
      </c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>
        <v>1988.4990234375</v>
      </c>
    </row>
    <row r="89">
      <c r="A89" t="s">
        <v>650</v>
      </c>
      <c r="B89" t="s">
        <v>688</v>
      </c>
      <c r="C89" s="4">
        <v>2017</v>
      </c>
      <c r="D89" s="4">
        <v>2079.97607421875</v>
      </c>
      <c r="E89" s="4">
        <v>54.272998809814453</v>
      </c>
      <c r="F89" s="4">
        <v>99.109567928340695</v>
      </c>
      <c r="G89" s="4">
        <v>0.89042913724304096</v>
      </c>
      <c r="H89" s="4">
        <v>2.9344162726399998e-06</v>
      </c>
      <c r="I89" s="4">
        <v>0</v>
      </c>
      <c r="J89" s="4">
        <v>0.00010281601134920493</v>
      </c>
      <c r="K89" s="4">
        <v>0</v>
      </c>
      <c r="L89" s="4">
        <v>99.082568807339456</v>
      </c>
      <c r="M89" s="4">
        <v>0.91743119266055029</v>
      </c>
      <c r="N89" s="4">
        <v>0</v>
      </c>
      <c r="O89" s="4">
        <v>0</v>
      </c>
      <c r="P89" s="4">
        <v>0</v>
      </c>
      <c r="Q89" s="4">
        <v>0</v>
      </c>
      <c r="R89" s="4">
        <v>99.132321041214752</v>
      </c>
      <c r="S89" s="4">
        <v>0.86767895878524948</v>
      </c>
      <c r="T89" s="4">
        <v>0</v>
      </c>
      <c r="U89" s="4">
        <v>0</v>
      </c>
      <c r="V89" s="4">
        <v>0</v>
      </c>
      <c r="W89" s="4">
        <v>0</v>
      </c>
      <c r="X89" t="s">
        <v>650</v>
      </c>
      <c r="Y89" s="4">
        <v>2017</v>
      </c>
      <c r="Z89" s="4">
        <v>83.041322973663739</v>
      </c>
      <c r="AA89" s="4">
        <v>15.20673716116187</v>
      </c>
      <c r="AB89" s="4">
        <v>13.793343728767651</v>
      </c>
      <c r="AC89" s="4">
        <v>54.041242083734211</v>
      </c>
      <c r="AD89" s="4">
        <v>13.048019304381169</v>
      </c>
      <c r="AE89" s="4">
        <v>32.425213466343848</v>
      </c>
      <c r="AF89" s="4">
        <v>54.526764294858708</v>
      </c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>
        <v>88</v>
      </c>
      <c r="AV89" s="4">
        <v>99.999997065583727</v>
      </c>
      <c r="AW89" s="4">
        <v>13.048019304381169</v>
      </c>
      <c r="AX89" s="4">
        <v>32.425213466343848</v>
      </c>
      <c r="AY89" s="4">
        <v>54.526764294858708</v>
      </c>
      <c r="AZ89" s="4">
        <v>100</v>
      </c>
      <c r="BA89" s="4"/>
      <c r="BB89" s="4"/>
      <c r="BC89" s="4"/>
      <c r="BD89" s="4">
        <v>100</v>
      </c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>
        <v>2079.97607421875</v>
      </c>
    </row>
    <row r="90">
      <c r="A90" t="s">
        <v>652</v>
      </c>
      <c r="B90" t="s">
        <v>690</v>
      </c>
      <c r="C90" s="4">
        <v>2000</v>
      </c>
      <c r="D90" s="4">
        <v>40903.7109375</v>
      </c>
      <c r="E90" s="4">
        <v>76.262001037597656</v>
      </c>
      <c r="F90" s="4">
        <v>99.901866312276326</v>
      </c>
      <c r="G90" s="4">
        <v>0.076319579476541</v>
      </c>
      <c r="H90" s="4">
        <v>0.021814108247124001</v>
      </c>
      <c r="I90" s="4">
        <v>0</v>
      </c>
      <c r="J90" s="4"/>
      <c r="K90" s="4"/>
      <c r="L90" s="4">
        <v>99.98705281090291</v>
      </c>
      <c r="M90" s="4">
        <v>0</v>
      </c>
      <c r="N90" s="4">
        <v>0.0129471890970905</v>
      </c>
      <c r="O90" s="4">
        <v>0</v>
      </c>
      <c r="P90" s="4"/>
      <c r="Q90" s="4"/>
      <c r="R90" s="4">
        <v>99.875350392982412</v>
      </c>
      <c r="S90" s="4">
        <v>0.10007550139577399</v>
      </c>
      <c r="T90" s="4">
        <v>0.024574105621809401</v>
      </c>
      <c r="U90" s="4">
        <v>0</v>
      </c>
      <c r="V90" s="4"/>
      <c r="W90" s="4"/>
      <c r="X90" t="s">
        <v>652</v>
      </c>
      <c r="Y90" s="4">
        <v>2000</v>
      </c>
      <c r="Z90" s="4">
        <v>94.403343914688591</v>
      </c>
      <c r="AA90" s="4">
        <v>0.89937505729031053</v>
      </c>
      <c r="AB90" s="4">
        <v>0.86052890215088584</v>
      </c>
      <c r="AC90" s="4">
        <v>92.643439955247402</v>
      </c>
      <c r="AD90" s="4">
        <v>0.52153058621746506</v>
      </c>
      <c r="AE90" s="4">
        <v>2.5565329828532142</v>
      </c>
      <c r="AF90" s="4">
        <v>96.900122322682193</v>
      </c>
      <c r="AG90" s="4">
        <v>93.474109432150584</v>
      </c>
      <c r="AH90" s="4">
        <v>1.587920204656309</v>
      </c>
      <c r="AI90" s="4">
        <v>1.5193341413459109</v>
      </c>
      <c r="AJ90" s="4">
        <v>90.366855086148362</v>
      </c>
      <c r="AK90" s="4">
        <v>0.81084040931261825</v>
      </c>
      <c r="AL90" s="4">
        <v>4.7300000000000004</v>
      </c>
      <c r="AM90" s="4">
        <v>94.446212401590287</v>
      </c>
      <c r="AN90" s="4">
        <v>94.692585836135734</v>
      </c>
      <c r="AO90" s="4">
        <v>0.68505227313868655</v>
      </c>
      <c r="AP90" s="4">
        <v>0.65546323054155475</v>
      </c>
      <c r="AQ90" s="4">
        <v>93.352070332455497</v>
      </c>
      <c r="AR90" s="4">
        <v>0.4314773965241443</v>
      </c>
      <c r="AS90" s="4">
        <v>1.8799999999999999</v>
      </c>
      <c r="AT90" s="4">
        <v>97.663948497854051</v>
      </c>
      <c r="AU90" s="4">
        <v>89</v>
      </c>
      <c r="AV90" s="4">
        <v>99.978185891752872</v>
      </c>
      <c r="AW90" s="4">
        <v>0.52153058621746506</v>
      </c>
      <c r="AX90" s="4">
        <v>2.5565329828532142</v>
      </c>
      <c r="AY90" s="4">
        <v>96.900122322682193</v>
      </c>
      <c r="AZ90" s="4">
        <v>99.98705281090291</v>
      </c>
      <c r="BA90" s="4">
        <v>0.81084040931261825</v>
      </c>
      <c r="BB90" s="4">
        <v>4.7300000000000004</v>
      </c>
      <c r="BC90" s="4">
        <v>94.446212401590287</v>
      </c>
      <c r="BD90" s="4">
        <v>99.975425894378191</v>
      </c>
      <c r="BE90" s="4">
        <v>0.4314773965241443</v>
      </c>
      <c r="BF90" s="4">
        <v>1.8799999999999999</v>
      </c>
      <c r="BG90" s="4">
        <v>97.663948497854051</v>
      </c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>
        <v>40903.7109375</v>
      </c>
    </row>
    <row r="91">
      <c r="A91" t="s">
        <v>652</v>
      </c>
      <c r="B91" t="s">
        <v>690</v>
      </c>
      <c r="C91" s="4">
        <v>2017</v>
      </c>
      <c r="D91" s="4">
        <v>46354.3203125</v>
      </c>
      <c r="E91" s="4">
        <v>80.080001831054688</v>
      </c>
      <c r="F91" s="4">
        <v>99.904230889255189</v>
      </c>
      <c r="G91" s="4">
        <v>0.080144522759483902</v>
      </c>
      <c r="H91" s="4">
        <v>0.015624587985328699</v>
      </c>
      <c r="I91" s="4">
        <v>0</v>
      </c>
      <c r="J91" s="4">
        <v>0.00013909276458434761</v>
      </c>
      <c r="K91" s="4">
        <v>0</v>
      </c>
      <c r="L91" s="4">
        <v>100</v>
      </c>
      <c r="M91" s="4">
        <v>0</v>
      </c>
      <c r="N91" s="4">
        <v>0</v>
      </c>
      <c r="O91" s="4">
        <v>0</v>
      </c>
      <c r="P91" s="4">
        <v>0.00076159933814778924</v>
      </c>
      <c r="Q91" s="4">
        <v>0</v>
      </c>
      <c r="R91" s="4">
        <v>99.880413462866613</v>
      </c>
      <c r="S91" s="4">
        <v>0.1000805746120908</v>
      </c>
      <c r="T91" s="4">
        <v>0.019505962521293399</v>
      </c>
      <c r="U91" s="4">
        <v>0</v>
      </c>
      <c r="V91" s="4">
        <v>0.00029782764613628387</v>
      </c>
      <c r="W91" s="4">
        <v>0</v>
      </c>
      <c r="X91" t="s">
        <v>652</v>
      </c>
      <c r="Y91" s="4">
        <v>2017</v>
      </c>
      <c r="Z91" s="4">
        <v>96.620176145389593</v>
      </c>
      <c r="AA91" s="4">
        <v>0</v>
      </c>
      <c r="AB91" s="4">
        <v>0</v>
      </c>
      <c r="AC91" s="4">
        <v>96.620176145389593</v>
      </c>
      <c r="AD91" s="4">
        <v>0</v>
      </c>
      <c r="AE91" s="4">
        <v>0</v>
      </c>
      <c r="AF91" s="4">
        <v>99.984375412014671</v>
      </c>
      <c r="AG91" s="4">
        <v>96.712797131178576</v>
      </c>
      <c r="AH91" s="4">
        <v>0</v>
      </c>
      <c r="AI91" s="4">
        <v>0</v>
      </c>
      <c r="AJ91" s="4">
        <v>96.712797131178576</v>
      </c>
      <c r="AK91" s="4">
        <v>0</v>
      </c>
      <c r="AL91" s="4">
        <v>0</v>
      </c>
      <c r="AM91" s="4">
        <v>100</v>
      </c>
      <c r="AN91" s="4">
        <v>96.597141646124555</v>
      </c>
      <c r="AO91" s="4">
        <v>0</v>
      </c>
      <c r="AP91" s="4">
        <v>0</v>
      </c>
      <c r="AQ91" s="4">
        <v>96.597141646124555</v>
      </c>
      <c r="AR91" s="4">
        <v>0</v>
      </c>
      <c r="AS91" s="4">
        <v>0</v>
      </c>
      <c r="AT91" s="4">
        <v>99.980494037478707</v>
      </c>
      <c r="AU91" s="4">
        <v>90</v>
      </c>
      <c r="AV91" s="4">
        <v>99.984375412014671</v>
      </c>
      <c r="AW91" s="4">
        <v>0</v>
      </c>
      <c r="AX91" s="4">
        <v>0</v>
      </c>
      <c r="AY91" s="4">
        <v>99.984375412014671</v>
      </c>
      <c r="AZ91" s="4">
        <v>100</v>
      </c>
      <c r="BA91" s="4">
        <v>0</v>
      </c>
      <c r="BB91" s="4">
        <v>0</v>
      </c>
      <c r="BC91" s="4">
        <v>100</v>
      </c>
      <c r="BD91" s="4">
        <v>99.980494037478707</v>
      </c>
      <c r="BE91" s="4">
        <v>0</v>
      </c>
      <c r="BF91" s="4">
        <v>0</v>
      </c>
      <c r="BG91" s="4">
        <v>99.980494037478707</v>
      </c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>
        <v>46354.3203125</v>
      </c>
    </row>
    <row r="92">
      <c r="A92" t="s">
        <v>662</v>
      </c>
      <c r="B92" t="s">
        <v>700</v>
      </c>
      <c r="C92" s="4">
        <v>2000</v>
      </c>
      <c r="D92" s="4">
        <v>8881.6396484375</v>
      </c>
      <c r="E92" s="4">
        <v>84.0260009765625</v>
      </c>
      <c r="F92" s="4">
        <v>99.313897361145635</v>
      </c>
      <c r="G92" s="4">
        <v>0.68610401326626347</v>
      </c>
      <c r="H92" s="4">
        <v>0</v>
      </c>
      <c r="I92" s="4">
        <v>0</v>
      </c>
      <c r="J92" s="4"/>
      <c r="K92" s="4"/>
      <c r="L92" s="4">
        <v>99.650000000000006</v>
      </c>
      <c r="M92" s="4">
        <v>0.34999999999999998</v>
      </c>
      <c r="N92" s="4">
        <v>0</v>
      </c>
      <c r="O92" s="4">
        <v>0</v>
      </c>
      <c r="P92" s="4"/>
      <c r="Q92" s="4"/>
      <c r="R92" s="4">
        <v>99.25</v>
      </c>
      <c r="S92" s="4">
        <v>0.75</v>
      </c>
      <c r="T92" s="4">
        <v>0</v>
      </c>
      <c r="U92" s="4">
        <v>0</v>
      </c>
      <c r="V92" s="4"/>
      <c r="W92" s="4"/>
      <c r="X92" t="s">
        <v>662</v>
      </c>
      <c r="Y92" s="4">
        <v>2000</v>
      </c>
      <c r="Z92" s="4">
        <v>92.468559962658972</v>
      </c>
      <c r="AA92" s="4">
        <v>4.6765769511479807</v>
      </c>
      <c r="AB92" s="4">
        <v>4.6765769511479807</v>
      </c>
      <c r="AC92" s="4">
        <v>83.115406060363014</v>
      </c>
      <c r="AD92" s="4">
        <v>2.5254721945670191</v>
      </c>
      <c r="AE92" s="4">
        <v>13.778326903668329</v>
      </c>
      <c r="AF92" s="4">
        <v>83.696202276176564</v>
      </c>
      <c r="AG92" s="4">
        <v>87.418837565429897</v>
      </c>
      <c r="AH92" s="4">
        <v>7.1178755967173526</v>
      </c>
      <c r="AI92" s="4">
        <v>7.1178755967173526</v>
      </c>
      <c r="AJ92" s="4">
        <v>73.183086371995202</v>
      </c>
      <c r="AK92" s="4">
        <v>2.011629461981542</v>
      </c>
      <c r="AL92" s="4">
        <v>24.548243722167779</v>
      </c>
      <c r="AM92" s="4">
        <v>73.440126815850675</v>
      </c>
      <c r="AN92" s="4">
        <v>93.428550117129987</v>
      </c>
      <c r="AO92" s="4">
        <v>4.2124669351372983</v>
      </c>
      <c r="AP92" s="4">
        <v>4.2124669351372983</v>
      </c>
      <c r="AQ92" s="4">
        <v>85.003616246855387</v>
      </c>
      <c r="AR92" s="4">
        <v>2.6231576699290429</v>
      </c>
      <c r="AS92" s="4">
        <v>11.73088137606049</v>
      </c>
      <c r="AT92" s="4">
        <v>85.645960954010462</v>
      </c>
      <c r="AU92" s="4">
        <v>91</v>
      </c>
      <c r="AV92" s="4">
        <v>100.00000137441189</v>
      </c>
      <c r="AW92" s="4">
        <v>2.5254721945670191</v>
      </c>
      <c r="AX92" s="4">
        <v>13.778326903668329</v>
      </c>
      <c r="AY92" s="4">
        <v>83.696202276176564</v>
      </c>
      <c r="AZ92" s="4">
        <v>100</v>
      </c>
      <c r="BA92" s="4">
        <v>2.011629461981542</v>
      </c>
      <c r="BB92" s="4">
        <v>24.548243722167779</v>
      </c>
      <c r="BC92" s="4">
        <v>73.440126815850675</v>
      </c>
      <c r="BD92" s="4">
        <v>100</v>
      </c>
      <c r="BE92" s="4">
        <v>2.6231576699290429</v>
      </c>
      <c r="BF92" s="4">
        <v>11.73088137606049</v>
      </c>
      <c r="BG92" s="4">
        <v>85.645960954010462</v>
      </c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>
        <v>8881.6396484375</v>
      </c>
    </row>
    <row r="93">
      <c r="A93" t="s">
        <v>662</v>
      </c>
      <c r="B93" t="s">
        <v>700</v>
      </c>
      <c r="C93" s="4">
        <v>2017</v>
      </c>
      <c r="D93" s="4">
        <v>9910.701171875</v>
      </c>
      <c r="E93" s="4">
        <v>87.146003723144531</v>
      </c>
      <c r="F93" s="4">
        <v>99.295520377624129</v>
      </c>
      <c r="G93" s="4">
        <v>0.69854213344752991</v>
      </c>
      <c r="H93" s="4">
        <v>0.0059374889283532002</v>
      </c>
      <c r="I93" s="4">
        <v>0</v>
      </c>
      <c r="J93" s="4">
        <v>-0.0010809990344569087</v>
      </c>
      <c r="K93" s="4">
        <v>0</v>
      </c>
      <c r="L93" s="4">
        <v>99.64486587375626</v>
      </c>
      <c r="M93" s="4">
        <v>0.34998196744420162</v>
      </c>
      <c r="N93" s="4">
        <v>0.0051521587995467001</v>
      </c>
      <c r="O93" s="4">
        <v>0</v>
      </c>
      <c r="P93" s="4">
        <v>-0.00030200742185115814</v>
      </c>
      <c r="Q93" s="4">
        <v>0</v>
      </c>
      <c r="R93" s="4">
        <v>99.243989269784507</v>
      </c>
      <c r="S93" s="4">
        <v>0.74995457886487027</v>
      </c>
      <c r="T93" s="4">
        <v>0.0060561513506343003</v>
      </c>
      <c r="U93" s="4">
        <v>0</v>
      </c>
      <c r="V93" s="4">
        <v>-0.00035357236629351974</v>
      </c>
      <c r="W93" s="4">
        <v>0</v>
      </c>
      <c r="X93" t="s">
        <v>662</v>
      </c>
      <c r="Y93" s="4">
        <v>2017</v>
      </c>
      <c r="Z93" s="4">
        <v>93.379380420481624</v>
      </c>
      <c r="AA93" s="4">
        <v>3.8877869467373372</v>
      </c>
      <c r="AB93" s="4">
        <v>3.8877869467373372</v>
      </c>
      <c r="AC93" s="4">
        <v>85.603806527006952</v>
      </c>
      <c r="AD93" s="4">
        <v>1.8730751286485661</v>
      </c>
      <c r="AE93" s="4">
        <v>11.909379799079259</v>
      </c>
      <c r="AF93" s="4">
        <v>86.21160758334382</v>
      </c>
      <c r="AG93" s="4">
        <v>87.80254464468311</v>
      </c>
      <c r="AH93" s="4">
        <v>6.3154417938565466</v>
      </c>
      <c r="AI93" s="4">
        <v>6.3154417938565466</v>
      </c>
      <c r="AJ93" s="4">
        <v>75.171661056970009</v>
      </c>
      <c r="AK93" s="4">
        <v>0.79133202071243147</v>
      </c>
      <c r="AL93" s="4">
        <v>23.767829862665639</v>
      </c>
      <c r="AM93" s="4">
        <v>75.435685957822386</v>
      </c>
      <c r="AN93" s="4">
        <v>94.20195850871032</v>
      </c>
      <c r="AO93" s="4">
        <v>3.5297088565368009</v>
      </c>
      <c r="AP93" s="4">
        <v>3.5297088565368009</v>
      </c>
      <c r="AQ93" s="4">
        <v>87.14254079563672</v>
      </c>
      <c r="AR93" s="4">
        <v>2.0326316896719452</v>
      </c>
      <c r="AS93" s="4">
        <v>10.160263498386289</v>
      </c>
      <c r="AT93" s="4">
        <v>87.801048660591135</v>
      </c>
      <c r="AU93" s="4">
        <v>92</v>
      </c>
      <c r="AV93" s="4">
        <v>99.994062511071647</v>
      </c>
      <c r="AW93" s="4">
        <v>1.8730751286485661</v>
      </c>
      <c r="AX93" s="4">
        <v>11.909379799079259</v>
      </c>
      <c r="AY93" s="4">
        <v>86.21160758334382</v>
      </c>
      <c r="AZ93" s="4">
        <v>99.994847841200453</v>
      </c>
      <c r="BA93" s="4">
        <v>0.79133202071243147</v>
      </c>
      <c r="BB93" s="4">
        <v>23.767829862665639</v>
      </c>
      <c r="BC93" s="4">
        <v>75.435685957822386</v>
      </c>
      <c r="BD93" s="4">
        <v>99.993943848649366</v>
      </c>
      <c r="BE93" s="4">
        <v>2.0326316896719452</v>
      </c>
      <c r="BF93" s="4">
        <v>10.160263498386289</v>
      </c>
      <c r="BG93" s="4">
        <v>87.801048660591135</v>
      </c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>
        <v>9910.701171875</v>
      </c>
    </row>
    <row r="94">
      <c r="A94" t="s">
        <v>644</v>
      </c>
      <c r="B94" t="s">
        <v>682</v>
      </c>
      <c r="C94" s="4">
        <v>2000</v>
      </c>
      <c r="D94" s="4">
        <v>7167.25</v>
      </c>
      <c r="E94" s="4">
        <v>73.383003234863281</v>
      </c>
      <c r="F94" s="4">
        <v>99.899874904329096</v>
      </c>
      <c r="G94" s="4">
        <v>0.1001267988389492</v>
      </c>
      <c r="H94" s="4">
        <v>0</v>
      </c>
      <c r="I94" s="4">
        <v>0</v>
      </c>
      <c r="J94" s="4"/>
      <c r="K94" s="4"/>
      <c r="L94" s="4">
        <v>99.899799599198403</v>
      </c>
      <c r="M94" s="4">
        <v>0.1002004008016032</v>
      </c>
      <c r="N94" s="4">
        <v>0</v>
      </c>
      <c r="O94" s="4">
        <v>0</v>
      </c>
      <c r="P94" s="4"/>
      <c r="Q94" s="4"/>
      <c r="R94" s="4">
        <v>99.899899899899893</v>
      </c>
      <c r="S94" s="4">
        <v>0.10010010010010011</v>
      </c>
      <c r="T94" s="4">
        <v>0</v>
      </c>
      <c r="U94" s="4">
        <v>0</v>
      </c>
      <c r="V94" s="4"/>
      <c r="W94" s="4"/>
      <c r="X94" t="s">
        <v>644</v>
      </c>
      <c r="Y94" s="4">
        <v>2000</v>
      </c>
      <c r="Z94" s="4">
        <v>97.911625066109139</v>
      </c>
      <c r="AA94" s="4">
        <v>1.053750867121491</v>
      </c>
      <c r="AB94" s="4">
        <v>1.053750867121491</v>
      </c>
      <c r="AC94" s="4">
        <v>95.804123331866165</v>
      </c>
      <c r="AD94" s="4">
        <v>0.1193713869008142</v>
      </c>
      <c r="AE94" s="4">
        <v>3.9804850628448301</v>
      </c>
      <c r="AF94" s="4">
        <v>95.900145253422409</v>
      </c>
      <c r="AG94" s="4">
        <v>98.184339673826827</v>
      </c>
      <c r="AH94" s="4">
        <v>0.85772996268578539</v>
      </c>
      <c r="AI94" s="4">
        <v>0.85772996268578539</v>
      </c>
      <c r="AJ94" s="4">
        <v>96.468879748455265</v>
      </c>
      <c r="AK94" s="4">
        <v>0</v>
      </c>
      <c r="AL94" s="4">
        <v>3.434361094324629</v>
      </c>
      <c r="AM94" s="4">
        <v>96.565638905675371</v>
      </c>
      <c r="AN94" s="4">
        <v>97.812705562705546</v>
      </c>
      <c r="AO94" s="4">
        <v>1.1248502430088341</v>
      </c>
      <c r="AP94" s="4">
        <v>1.1248502430088341</v>
      </c>
      <c r="AQ94" s="4">
        <v>95.563005076687872</v>
      </c>
      <c r="AR94" s="4">
        <v>0.1626689806357717</v>
      </c>
      <c r="AS94" s="4">
        <v>4.1785714285714448</v>
      </c>
      <c r="AT94" s="4">
        <v>95.658759590792783</v>
      </c>
      <c r="AU94" s="4">
        <v>93</v>
      </c>
      <c r="AV94" s="4">
        <v>100.0000017031681</v>
      </c>
      <c r="AW94" s="4">
        <v>0.1193713869008142</v>
      </c>
      <c r="AX94" s="4">
        <v>3.9804850628448301</v>
      </c>
      <c r="AY94" s="4">
        <v>95.900145253422409</v>
      </c>
      <c r="AZ94" s="4">
        <v>100</v>
      </c>
      <c r="BA94" s="4">
        <v>0</v>
      </c>
      <c r="BB94" s="4">
        <v>3.434361094324629</v>
      </c>
      <c r="BC94" s="4">
        <v>96.565638905675371</v>
      </c>
      <c r="BD94" s="4">
        <v>100</v>
      </c>
      <c r="BE94" s="4">
        <v>0.1626689806357717</v>
      </c>
      <c r="BF94" s="4">
        <v>4.1785714285714448</v>
      </c>
      <c r="BG94" s="4">
        <v>95.658759590792783</v>
      </c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>
        <v>7167.25</v>
      </c>
    </row>
    <row r="95">
      <c r="A95" t="s">
        <v>644</v>
      </c>
      <c r="B95" t="s">
        <v>682</v>
      </c>
      <c r="C95" s="4">
        <v>2017</v>
      </c>
      <c r="D95" s="4">
        <v>8476.0048828125</v>
      </c>
      <c r="E95" s="4">
        <v>73.761001586914063</v>
      </c>
      <c r="F95" s="4">
        <v>99.890373515210428</v>
      </c>
      <c r="G95" s="4">
        <v>0.10011688934407929</v>
      </c>
      <c r="H95" s="4">
        <v>0.0095095954455076005</v>
      </c>
      <c r="I95" s="4">
        <v>0</v>
      </c>
      <c r="J95" s="4">
        <v>-0.00055890524527058005</v>
      </c>
      <c r="K95" s="4">
        <v>0</v>
      </c>
      <c r="L95" s="4">
        <v>99.863582728116072</v>
      </c>
      <c r="M95" s="4">
        <v>0.100164074952975</v>
      </c>
      <c r="N95" s="4">
        <v>0.036253196930957202</v>
      </c>
      <c r="O95" s="4">
        <v>0</v>
      </c>
      <c r="P95" s="4">
        <v>-0.0021304041147232056</v>
      </c>
      <c r="Q95" s="4">
        <v>0</v>
      </c>
      <c r="R95" s="4">
        <v>99.899899899899879</v>
      </c>
      <c r="S95" s="4">
        <v>0.10010010010010011</v>
      </c>
      <c r="T95" s="4">
        <v>0</v>
      </c>
      <c r="U95" s="4">
        <v>0</v>
      </c>
      <c r="V95" s="4">
        <v>-8.3593263342009194e-16</v>
      </c>
      <c r="W95" s="4">
        <v>0</v>
      </c>
      <c r="X95" t="s">
        <v>644</v>
      </c>
      <c r="Y95" s="4">
        <v>2017</v>
      </c>
      <c r="Z95" s="4">
        <v>99.539310475373071</v>
      </c>
      <c r="AA95" s="4">
        <v>0.76407952640350096</v>
      </c>
      <c r="AB95" s="4">
        <v>0.76407952640350096</v>
      </c>
      <c r="AC95" s="4">
        <v>98.011151422566073</v>
      </c>
      <c r="AD95" s="4">
        <v>1.17827665089641</v>
      </c>
      <c r="AE95" s="4">
        <v>0.70283031847075683</v>
      </c>
      <c r="AF95" s="4">
        <v>98.109383435187326</v>
      </c>
      <c r="AG95" s="4">
        <v>98.525638983483944</v>
      </c>
      <c r="AH95" s="4">
        <v>2.911999574853251</v>
      </c>
      <c r="AI95" s="4">
        <v>2.911999574853251</v>
      </c>
      <c r="AJ95" s="4">
        <v>92.701639833777449</v>
      </c>
      <c r="AK95" s="4">
        <v>4.4905549591416474</v>
      </c>
      <c r="AL95" s="4">
        <v>2.6785714285714448</v>
      </c>
      <c r="AM95" s="4">
        <v>92.794620415355951</v>
      </c>
      <c r="AN95" s="4">
        <v>99.899899899899879</v>
      </c>
      <c r="AO95" s="4">
        <v>0</v>
      </c>
      <c r="AP95" s="4">
        <v>0</v>
      </c>
      <c r="AQ95" s="4">
        <v>99.899899899899879</v>
      </c>
      <c r="AR95" s="4">
        <v>0</v>
      </c>
      <c r="AS95" s="4">
        <v>0</v>
      </c>
      <c r="AT95" s="4">
        <v>99.999999999999986</v>
      </c>
      <c r="AU95" s="4">
        <v>94</v>
      </c>
      <c r="AV95" s="4">
        <v>99.990490404554492</v>
      </c>
      <c r="AW95" s="4">
        <v>1.17827665089641</v>
      </c>
      <c r="AX95" s="4">
        <v>0.70283031847075683</v>
      </c>
      <c r="AY95" s="4">
        <v>98.109383435187326</v>
      </c>
      <c r="AZ95" s="4">
        <v>99.963746803069043</v>
      </c>
      <c r="BA95" s="4">
        <v>4.4905549591416474</v>
      </c>
      <c r="BB95" s="4">
        <v>2.6785714285714448</v>
      </c>
      <c r="BC95" s="4">
        <v>92.794620415355951</v>
      </c>
      <c r="BD95" s="4">
        <v>99.999999999999986</v>
      </c>
      <c r="BE95" s="4">
        <v>0</v>
      </c>
      <c r="BF95" s="4">
        <v>0</v>
      </c>
      <c r="BG95" s="4">
        <v>99.999999999999986</v>
      </c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>
        <v>8476.0048828125</v>
      </c>
    </row>
    <row r="96">
      <c r="A96" t="s">
        <v>511</v>
      </c>
      <c r="B96" t="s">
        <v>512</v>
      </c>
      <c r="C96" s="4">
        <v>2000</v>
      </c>
      <c r="D96" s="4">
        <v>6216.205078125</v>
      </c>
      <c r="E96" s="4">
        <v>26.500999450683594</v>
      </c>
      <c r="F96" s="4">
        <v>89.669643258986113</v>
      </c>
      <c r="G96" s="4">
        <v>3.3198111871408762</v>
      </c>
      <c r="H96" s="4">
        <v>5.5941098571207908</v>
      </c>
      <c r="I96" s="4">
        <v>1.4164356967522109</v>
      </c>
      <c r="J96" s="4"/>
      <c r="K96" s="4"/>
      <c r="L96" s="4">
        <v>88.577088240577638</v>
      </c>
      <c r="M96" s="4">
        <v>2.855418258357838</v>
      </c>
      <c r="N96" s="4">
        <v>6.9554777985523799</v>
      </c>
      <c r="O96" s="4">
        <v>1.6120157025121391</v>
      </c>
      <c r="P96" s="4"/>
      <c r="Q96" s="4"/>
      <c r="R96" s="4">
        <v>92.699781949572341</v>
      </c>
      <c r="S96" s="4">
        <v>4.6077783443371958</v>
      </c>
      <c r="T96" s="4">
        <v>1.818433939705983</v>
      </c>
      <c r="U96" s="4">
        <v>0.87400576638447092</v>
      </c>
      <c r="V96" s="4"/>
      <c r="W96" s="4"/>
      <c r="X96" t="s">
        <v>511</v>
      </c>
      <c r="Y96" s="4">
        <v>2000</v>
      </c>
      <c r="Z96" s="4"/>
      <c r="AA96" s="4"/>
      <c r="AB96" s="4"/>
      <c r="AC96" s="4"/>
      <c r="AD96" s="4">
        <v>78.228809877930843</v>
      </c>
      <c r="AE96" s="4">
        <v>1.0378186945745069</v>
      </c>
      <c r="AF96" s="4">
        <v>13.72282587362165</v>
      </c>
      <c r="AG96" s="4"/>
      <c r="AH96" s="4"/>
      <c r="AI96" s="4"/>
      <c r="AJ96" s="4"/>
      <c r="AK96" s="4">
        <v>88.021065619012347</v>
      </c>
      <c r="AL96" s="4">
        <v>0.75128821325648687</v>
      </c>
      <c r="AM96" s="4">
        <v>2.6601526666666468</v>
      </c>
      <c r="AN96" s="4"/>
      <c r="AO96" s="4"/>
      <c r="AP96" s="4"/>
      <c r="AQ96" s="4"/>
      <c r="AR96" s="4">
        <v>51.070550120551097</v>
      </c>
      <c r="AS96" s="4">
        <v>1.8324945533141199</v>
      </c>
      <c r="AT96" s="4">
        <v>44.404515620044322</v>
      </c>
      <c r="AU96" s="4">
        <v>95</v>
      </c>
      <c r="AV96" s="4">
        <v>92.989454446126999</v>
      </c>
      <c r="AW96" s="4">
        <v>78.228809877930843</v>
      </c>
      <c r="AX96" s="4">
        <v>1.0378186945745069</v>
      </c>
      <c r="AY96" s="4">
        <v>13.72282587362165</v>
      </c>
      <c r="AZ96" s="4">
        <v>91.432506498935481</v>
      </c>
      <c r="BA96" s="4">
        <v>88.021065619012347</v>
      </c>
      <c r="BB96" s="4">
        <v>0.75128821325648687</v>
      </c>
      <c r="BC96" s="4">
        <v>2.6601526666666468</v>
      </c>
      <c r="BD96" s="4">
        <v>97.307560293909546</v>
      </c>
      <c r="BE96" s="4">
        <v>51.070550120551097</v>
      </c>
      <c r="BF96" s="4">
        <v>1.8324945533141199</v>
      </c>
      <c r="BG96" s="4">
        <v>44.404515620044322</v>
      </c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>
        <v>6216.205078125</v>
      </c>
    </row>
    <row r="97">
      <c r="A97" t="s">
        <v>511</v>
      </c>
      <c r="B97" t="s">
        <v>512</v>
      </c>
      <c r="C97" s="4">
        <v>2017</v>
      </c>
      <c r="D97" s="4">
        <v>8921.3427734375</v>
      </c>
      <c r="E97" s="4">
        <v>26.982000350952148</v>
      </c>
      <c r="F97" s="4">
        <v>97.023062222068916</v>
      </c>
      <c r="G97" s="4">
        <v>2.4095270379097409</v>
      </c>
      <c r="H97" s="4">
        <v>0.50148781356159067</v>
      </c>
      <c r="I97" s="4">
        <v>0.065922926459746206</v>
      </c>
      <c r="J97" s="4">
        <v>0.43255406618118286</v>
      </c>
      <c r="K97" s="4">
        <v>-0.079441927373409271</v>
      </c>
      <c r="L97" s="4">
        <v>97.791550243757371</v>
      </c>
      <c r="M97" s="4">
        <v>1.5491879785637039</v>
      </c>
      <c r="N97" s="4">
        <v>0.5689786601257083</v>
      </c>
      <c r="O97" s="4">
        <v>0.090283117553212805</v>
      </c>
      <c r="P97" s="4">
        <v>0.54202717542648315</v>
      </c>
      <c r="Q97" s="4">
        <v>-0.089513681828975677</v>
      </c>
      <c r="R97" s="4">
        <v>94.943399581304533</v>
      </c>
      <c r="S97" s="4">
        <v>4.7377546089540186</v>
      </c>
      <c r="T97" s="4">
        <v>0.31884580974144677</v>
      </c>
      <c r="U97" s="4">
        <v>0</v>
      </c>
      <c r="V97" s="4">
        <v>0.13197751343250275</v>
      </c>
      <c r="W97" s="4">
        <v>-0.051412105560302734</v>
      </c>
      <c r="X97" t="s">
        <v>511</v>
      </c>
      <c r="Y97" s="4">
        <v>2017</v>
      </c>
      <c r="Z97" s="4"/>
      <c r="AA97" s="4"/>
      <c r="AB97" s="4"/>
      <c r="AC97" s="4"/>
      <c r="AD97" s="4">
        <v>84.669320465048855</v>
      </c>
      <c r="AE97" s="4">
        <v>0.11151025891395901</v>
      </c>
      <c r="AF97" s="4">
        <v>14.651758536015841</v>
      </c>
      <c r="AG97" s="4"/>
      <c r="AH97" s="4"/>
      <c r="AI97" s="4"/>
      <c r="AJ97" s="4"/>
      <c r="AK97" s="4">
        <v>99.059558817421959</v>
      </c>
      <c r="AL97" s="4">
        <v>0.072508904899137902</v>
      </c>
      <c r="AM97" s="4">
        <v>0.20867049999998241</v>
      </c>
      <c r="AN97" s="4"/>
      <c r="AO97" s="4"/>
      <c r="AP97" s="4"/>
      <c r="AQ97" s="4"/>
      <c r="AR97" s="4">
        <v>45.726825268607627</v>
      </c>
      <c r="AS97" s="4">
        <v>0.2170547262247737</v>
      </c>
      <c r="AT97" s="4">
        <v>53.737274195426153</v>
      </c>
      <c r="AU97" s="4">
        <v>96</v>
      </c>
      <c r="AV97" s="4">
        <v>99.432589259978656</v>
      </c>
      <c r="AW97" s="4">
        <v>84.669320465048855</v>
      </c>
      <c r="AX97" s="4">
        <v>0.11151025891395901</v>
      </c>
      <c r="AY97" s="4">
        <v>14.651758536015841</v>
      </c>
      <c r="AZ97" s="4">
        <v>99.340738222321079</v>
      </c>
      <c r="BA97" s="4">
        <v>99.059558817421959</v>
      </c>
      <c r="BB97" s="4">
        <v>0.072508904899137902</v>
      </c>
      <c r="BC97" s="4">
        <v>0.20867049999998241</v>
      </c>
      <c r="BD97" s="4">
        <v>99.681154190258553</v>
      </c>
      <c r="BE97" s="4">
        <v>45.726825268607627</v>
      </c>
      <c r="BF97" s="4">
        <v>0.2170547262247737</v>
      </c>
      <c r="BG97" s="4">
        <v>53.737274195426153</v>
      </c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>
        <v>8921.3427734375</v>
      </c>
    </row>
    <row r="98">
      <c r="A98" t="s">
        <v>520</v>
      </c>
      <c r="B98" t="s">
        <v>521</v>
      </c>
      <c r="C98" s="4">
        <v>2000</v>
      </c>
      <c r="D98" s="4">
        <v>63240.12109375</v>
      </c>
      <c r="E98" s="4">
        <v>64.740997314453125</v>
      </c>
      <c r="F98" s="4">
        <v>81.947056096504809</v>
      </c>
      <c r="G98" s="4">
        <v>1.9778557263358381</v>
      </c>
      <c r="H98" s="4">
        <v>15.53643541525989</v>
      </c>
      <c r="I98" s="4">
        <v>0.53865276189947509</v>
      </c>
      <c r="J98" s="4"/>
      <c r="K98" s="4"/>
      <c r="L98" s="4">
        <v>69.230881894200806</v>
      </c>
      <c r="M98" s="4">
        <v>2.6810228677038741</v>
      </c>
      <c r="N98" s="4">
        <v>27.005275854835411</v>
      </c>
      <c r="O98" s="4">
        <v>1.0828193832599129</v>
      </c>
      <c r="P98" s="4"/>
      <c r="Q98" s="4"/>
      <c r="R98" s="4">
        <v>88.872491866236388</v>
      </c>
      <c r="S98" s="4">
        <v>1.5948994381113679</v>
      </c>
      <c r="T98" s="4">
        <v>9.2903179467535608</v>
      </c>
      <c r="U98" s="4">
        <v>0.2422907488986823</v>
      </c>
      <c r="V98" s="4"/>
      <c r="W98" s="4"/>
      <c r="X98" t="s">
        <v>520</v>
      </c>
      <c r="Y98" s="4">
        <v>2000</v>
      </c>
      <c r="Z98" s="4">
        <v>52.756747503432898</v>
      </c>
      <c r="AA98" s="4">
        <v>3.36579320054725</v>
      </c>
      <c r="AB98" s="4">
        <v>2.313715889494337</v>
      </c>
      <c r="AC98" s="4">
        <v>47.207233159898941</v>
      </c>
      <c r="AD98" s="4">
        <v>0</v>
      </c>
      <c r="AE98" s="4">
        <v>13.78811691476456</v>
      </c>
      <c r="AF98" s="4">
        <v>70.136794908076084</v>
      </c>
      <c r="AG98" s="4"/>
      <c r="AH98" s="4"/>
      <c r="AI98" s="4"/>
      <c r="AJ98" s="4">
        <v>21.711197498941559</v>
      </c>
      <c r="AK98" s="4">
        <v>0</v>
      </c>
      <c r="AL98" s="4">
        <v>39.105238095238057</v>
      </c>
      <c r="AM98" s="4">
        <v>32.806666666666622</v>
      </c>
      <c r="AN98" s="4">
        <v>61.092789817400067</v>
      </c>
      <c r="AO98" s="4">
        <v>0</v>
      </c>
      <c r="AP98" s="4">
        <v>0</v>
      </c>
      <c r="AQ98" s="4">
        <v>61.092789817400067</v>
      </c>
      <c r="AR98" s="4">
        <v>0</v>
      </c>
      <c r="AS98" s="4">
        <v>0</v>
      </c>
      <c r="AT98" s="4">
        <v>90.467391304347757</v>
      </c>
      <c r="AU98" s="4">
        <v>97</v>
      </c>
      <c r="AV98" s="4">
        <v>83.924911822840642</v>
      </c>
      <c r="AW98" s="4">
        <v>0</v>
      </c>
      <c r="AX98" s="4">
        <v>13.78811691476456</v>
      </c>
      <c r="AY98" s="4">
        <v>70.136794908076084</v>
      </c>
      <c r="AZ98" s="4">
        <v>71.91190476190468</v>
      </c>
      <c r="BA98" s="4">
        <v>0</v>
      </c>
      <c r="BB98" s="4">
        <v>39.105238095238057</v>
      </c>
      <c r="BC98" s="4">
        <v>32.806666666666622</v>
      </c>
      <c r="BD98" s="4">
        <v>90.467391304347757</v>
      </c>
      <c r="BE98" s="4">
        <v>0</v>
      </c>
      <c r="BF98" s="4">
        <v>0</v>
      </c>
      <c r="BG98" s="4">
        <v>90.467391304347757</v>
      </c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>
        <v>63240.12109375</v>
      </c>
    </row>
    <row r="99">
      <c r="A99" t="s">
        <v>520</v>
      </c>
      <c r="B99" t="s">
        <v>521</v>
      </c>
      <c r="C99" s="4">
        <v>2017</v>
      </c>
      <c r="D99" s="4">
        <v>80745.0234375</v>
      </c>
      <c r="E99" s="4">
        <v>74.643997192382813</v>
      </c>
      <c r="F99" s="4">
        <v>97.297233962778819</v>
      </c>
      <c r="G99" s="4">
        <v>0.58221931919239178</v>
      </c>
      <c r="H99" s="4">
        <v>1.803764225448369</v>
      </c>
      <c r="I99" s="4">
        <v>0.31678249258041891</v>
      </c>
      <c r="J99" s="4">
        <v>0.90295165777206421</v>
      </c>
      <c r="K99" s="4">
        <v>-0.01305119227617979</v>
      </c>
      <c r="L99" s="4">
        <v>89.863417676416475</v>
      </c>
      <c r="M99" s="4">
        <v>1.7734870854881191</v>
      </c>
      <c r="N99" s="4">
        <v>7.1137560310469539</v>
      </c>
      <c r="O99" s="4">
        <v>1.2493392070484579</v>
      </c>
      <c r="P99" s="4">
        <v>1.2136785984039307</v>
      </c>
      <c r="Q99" s="4">
        <v>0.0097952838987112045</v>
      </c>
      <c r="R99" s="4">
        <v>99.822445369274448</v>
      </c>
      <c r="S99" s="4">
        <v>0.17755463072555239</v>
      </c>
      <c r="T99" s="4">
        <v>0</v>
      </c>
      <c r="U99" s="4">
        <v>0</v>
      </c>
      <c r="V99" s="4">
        <v>0.6441149115562439</v>
      </c>
      <c r="W99" s="4">
        <v>-0.014252397231757641</v>
      </c>
      <c r="X99" t="s">
        <v>520</v>
      </c>
      <c r="Y99" s="4">
        <v>2017</v>
      </c>
      <c r="Z99" s="4">
        <v>65.200238332270416</v>
      </c>
      <c r="AA99" s="4">
        <v>3.979861021479993</v>
      </c>
      <c r="AB99" s="4">
        <v>2.8083038225258501</v>
      </c>
      <c r="AC99" s="4">
        <v>58.519751803591127</v>
      </c>
      <c r="AD99" s="4">
        <v>1.4107957244185401</v>
      </c>
      <c r="AE99" s="4">
        <v>13.193113391372901</v>
      </c>
      <c r="AF99" s="4">
        <v>83.27554416617977</v>
      </c>
      <c r="AG99" s="4"/>
      <c r="AH99" s="4"/>
      <c r="AI99" s="4"/>
      <c r="AJ99" s="4">
        <v>30.257641745549929</v>
      </c>
      <c r="AK99" s="4">
        <v>4.7102380952379121</v>
      </c>
      <c r="AL99" s="4">
        <v>43.199999999999989</v>
      </c>
      <c r="AM99" s="4">
        <v>43.726666666666688</v>
      </c>
      <c r="AN99" s="4">
        <v>69.644004913758067</v>
      </c>
      <c r="AO99" s="4">
        <v>0.8934108860549882</v>
      </c>
      <c r="AP99" s="4">
        <v>0.63041628661229443</v>
      </c>
      <c r="AQ99" s="4">
        <v>68.120177741090785</v>
      </c>
      <c r="AR99" s="4">
        <v>0.28999999999996362</v>
      </c>
      <c r="AS99" s="4">
        <v>3</v>
      </c>
      <c r="AT99" s="4">
        <v>96.710000000000036</v>
      </c>
      <c r="AU99" s="4">
        <v>98</v>
      </c>
      <c r="AV99" s="4">
        <v>97.879453281971209</v>
      </c>
      <c r="AW99" s="4">
        <v>1.4107957244185401</v>
      </c>
      <c r="AX99" s="4">
        <v>13.193113391372901</v>
      </c>
      <c r="AY99" s="4">
        <v>83.27554416617977</v>
      </c>
      <c r="AZ99" s="4">
        <v>91.636904761904589</v>
      </c>
      <c r="BA99" s="4">
        <v>4.7102380952379121</v>
      </c>
      <c r="BB99" s="4">
        <v>43.199999999999989</v>
      </c>
      <c r="BC99" s="4">
        <v>43.726666666666688</v>
      </c>
      <c r="BD99" s="4">
        <v>100</v>
      </c>
      <c r="BE99" s="4">
        <v>0.28999999999996362</v>
      </c>
      <c r="BF99" s="4">
        <v>3</v>
      </c>
      <c r="BG99" s="4">
        <v>96.710000000000036</v>
      </c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>
        <v>80745.0234375</v>
      </c>
    </row>
    <row r="100">
      <c r="A100" t="s">
        <v>522</v>
      </c>
      <c r="B100" t="s">
        <v>523</v>
      </c>
      <c r="C100" s="4">
        <v>2000</v>
      </c>
      <c r="D100" s="4">
        <v>4516.130859375</v>
      </c>
      <c r="E100" s="4">
        <v>45.912994384765625</v>
      </c>
      <c r="F100" s="4">
        <v>92.807063842175964</v>
      </c>
      <c r="G100" s="4">
        <v>5.4439441465927452</v>
      </c>
      <c r="H100" s="4">
        <v>1.160380750404326</v>
      </c>
      <c r="I100" s="4">
        <v>0.58861126082695314</v>
      </c>
      <c r="J100" s="4"/>
      <c r="K100" s="4"/>
      <c r="L100" s="4">
        <v>95.714880460455021</v>
      </c>
      <c r="M100" s="4">
        <v>1.56226965252242</v>
      </c>
      <c r="N100" s="4">
        <v>1.858927438042969</v>
      </c>
      <c r="O100" s="4">
        <v>0.86392244897959358</v>
      </c>
      <c r="P100" s="4"/>
      <c r="Q100" s="4"/>
      <c r="R100" s="4">
        <v>89.381561158128932</v>
      </c>
      <c r="S100" s="4">
        <v>10.016683126915501</v>
      </c>
      <c r="T100" s="4">
        <v>0.33747000066986033</v>
      </c>
      <c r="U100" s="4">
        <v>0.26428571428571251</v>
      </c>
      <c r="V100" s="4"/>
      <c r="W100" s="4"/>
      <c r="X100" t="s">
        <v>522</v>
      </c>
      <c r="Y100" s="4">
        <v>2000</v>
      </c>
      <c r="Z100" s="4"/>
      <c r="AA100" s="4"/>
      <c r="AB100" s="4"/>
      <c r="AC100" s="4"/>
      <c r="AD100" s="4">
        <v>75.187253132449058</v>
      </c>
      <c r="AE100" s="4">
        <v>1.0790560696347671</v>
      </c>
      <c r="AF100" s="4">
        <v>21.984698786684891</v>
      </c>
      <c r="AG100" s="4"/>
      <c r="AH100" s="4"/>
      <c r="AI100" s="4"/>
      <c r="AJ100" s="4"/>
      <c r="AK100" s="4">
        <v>97.277150112977438</v>
      </c>
      <c r="AL100" s="4">
        <v>0</v>
      </c>
      <c r="AM100" s="4">
        <v>0</v>
      </c>
      <c r="AN100" s="4"/>
      <c r="AO100" s="4"/>
      <c r="AP100" s="4"/>
      <c r="AQ100" s="4"/>
      <c r="AR100" s="4">
        <v>49.164635020476602</v>
      </c>
      <c r="AS100" s="4">
        <v>2.350219264567869</v>
      </c>
      <c r="AT100" s="4">
        <v>47.883389999999963</v>
      </c>
      <c r="AU100" s="4">
        <v>99</v>
      </c>
      <c r="AV100" s="4">
        <v>98.25100798876872</v>
      </c>
      <c r="AW100" s="4">
        <v>75.187253132449058</v>
      </c>
      <c r="AX100" s="4">
        <v>1.0790560696347671</v>
      </c>
      <c r="AY100" s="4">
        <v>21.984698786684891</v>
      </c>
      <c r="AZ100" s="4">
        <v>97.277150112977438</v>
      </c>
      <c r="BA100" s="4">
        <v>97.277150112977438</v>
      </c>
      <c r="BB100" s="4">
        <v>0</v>
      </c>
      <c r="BC100" s="4">
        <v>0</v>
      </c>
      <c r="BD100" s="4">
        <v>99.398244285044427</v>
      </c>
      <c r="BE100" s="4">
        <v>49.164635020476602</v>
      </c>
      <c r="BF100" s="4">
        <v>2.350219264567869</v>
      </c>
      <c r="BG100" s="4">
        <v>47.883389999999963</v>
      </c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>
        <v>4516.130859375</v>
      </c>
    </row>
    <row r="101">
      <c r="A101" t="s">
        <v>522</v>
      </c>
      <c r="B101" t="s">
        <v>523</v>
      </c>
      <c r="C101" s="4">
        <v>2017</v>
      </c>
      <c r="D101" s="4">
        <v>5758.0751953125</v>
      </c>
      <c r="E101" s="4">
        <v>51.152999877929688</v>
      </c>
      <c r="F101" s="4">
        <v>98.699198472193487</v>
      </c>
      <c r="G101" s="4">
        <v>1.2734594042340279</v>
      </c>
      <c r="H101" s="4">
        <v>0.0273421235724811</v>
      </c>
      <c r="I101" s="4">
        <v>0</v>
      </c>
      <c r="J101" s="4">
        <v>0.34659615159034729</v>
      </c>
      <c r="K101" s="4">
        <v>-0.034624192863702774</v>
      </c>
      <c r="L101" s="4">
        <v>99.457835480672586</v>
      </c>
      <c r="M101" s="4">
        <v>0.48618948760090291</v>
      </c>
      <c r="N101" s="4">
        <v>0.055975031726518402</v>
      </c>
      <c r="O101" s="4">
        <v>0</v>
      </c>
      <c r="P101" s="4">
        <v>0.22017382085323334</v>
      </c>
      <c r="Q101" s="4">
        <v>-0.050818968564271927</v>
      </c>
      <c r="R101" s="4">
        <v>97.974761166666667</v>
      </c>
      <c r="S101" s="4">
        <v>2.0252388333333329</v>
      </c>
      <c r="T101" s="4">
        <v>0</v>
      </c>
      <c r="U101" s="4">
        <v>0</v>
      </c>
      <c r="V101" s="4">
        <v>0.50548237562179565</v>
      </c>
      <c r="W101" s="4">
        <v>-0.015546218492090702</v>
      </c>
      <c r="X101" t="s">
        <v>522</v>
      </c>
      <c r="Y101" s="4">
        <v>2017</v>
      </c>
      <c r="Z101" s="4"/>
      <c r="AA101" s="4"/>
      <c r="AB101" s="4"/>
      <c r="AC101" s="4"/>
      <c r="AD101" s="4">
        <v>70.173354195525889</v>
      </c>
      <c r="AE101" s="4">
        <v>1.116931635060709</v>
      </c>
      <c r="AF101" s="4">
        <v>28.682372045840921</v>
      </c>
      <c r="AG101" s="4"/>
      <c r="AH101" s="4"/>
      <c r="AI101" s="4"/>
      <c r="AJ101" s="4"/>
      <c r="AK101" s="4">
        <v>96.760414250439055</v>
      </c>
      <c r="AL101" s="4">
        <v>1.5286287178344651</v>
      </c>
      <c r="AM101" s="4">
        <v>1.6549819999999611</v>
      </c>
      <c r="AN101" s="4"/>
      <c r="AO101" s="4"/>
      <c r="AP101" s="4"/>
      <c r="AQ101" s="4"/>
      <c r="AR101" s="4">
        <v>44.784850955123289</v>
      </c>
      <c r="AS101" s="4">
        <v>0.72379404487671195</v>
      </c>
      <c r="AT101" s="4">
        <v>54.491354999999999</v>
      </c>
      <c r="AU101" s="4">
        <v>100</v>
      </c>
      <c r="AV101" s="4">
        <v>99.972657876427519</v>
      </c>
      <c r="AW101" s="4">
        <v>70.173354195525889</v>
      </c>
      <c r="AX101" s="4">
        <v>1.116931635060709</v>
      </c>
      <c r="AY101" s="4">
        <v>28.682372045840921</v>
      </c>
      <c r="AZ101" s="4">
        <v>99.944024968273482</v>
      </c>
      <c r="BA101" s="4">
        <v>96.760414250439055</v>
      </c>
      <c r="BB101" s="4">
        <v>1.5286287178344651</v>
      </c>
      <c r="BC101" s="4">
        <v>1.6549819999999611</v>
      </c>
      <c r="BD101" s="4">
        <v>100</v>
      </c>
      <c r="BE101" s="4">
        <v>44.784850955123289</v>
      </c>
      <c r="BF101" s="4">
        <v>0.72379404487671195</v>
      </c>
      <c r="BG101" s="4">
        <v>54.491354999999999</v>
      </c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>
        <v>5758.0751953125</v>
      </c>
    </row>
    <row r="102">
      <c r="A102" t="s">
        <v>525</v>
      </c>
      <c r="B102" t="s">
        <v>526</v>
      </c>
      <c r="C102" s="4">
        <v>2000</v>
      </c>
      <c r="D102" s="4">
        <v>48840.07421875</v>
      </c>
      <c r="E102" s="4">
        <v>67.144996643066406</v>
      </c>
      <c r="F102" s="4">
        <v>94.396083497655368</v>
      </c>
      <c r="G102" s="4">
        <v>2.7858595125807319</v>
      </c>
      <c r="H102" s="4">
        <v>2.7599289062531298</v>
      </c>
      <c r="I102" s="4">
        <v>0.058128083510787097</v>
      </c>
      <c r="J102" s="4"/>
      <c r="K102" s="4"/>
      <c r="L102" s="4">
        <v>88.901249299665764</v>
      </c>
      <c r="M102" s="4">
        <v>4.3755665870337603</v>
      </c>
      <c r="N102" s="4">
        <v>6.5462610363774019</v>
      </c>
      <c r="O102" s="4">
        <v>0.17692307692307449</v>
      </c>
      <c r="P102" s="4"/>
      <c r="Q102" s="4"/>
      <c r="R102" s="4">
        <v>97.084778408700487</v>
      </c>
      <c r="S102" s="4">
        <v>2.0079930627066558</v>
      </c>
      <c r="T102" s="4">
        <v>0.90722852859286718</v>
      </c>
      <c r="U102" s="4">
        <v>0</v>
      </c>
      <c r="V102" s="4"/>
      <c r="W102" s="4"/>
      <c r="X102" t="s">
        <v>525</v>
      </c>
      <c r="Y102" s="4">
        <v>2000</v>
      </c>
      <c r="Z102" s="4">
        <v>42.414959177425757</v>
      </c>
      <c r="AA102" s="4">
        <v>16.211054263576091</v>
      </c>
      <c r="AB102" s="4">
        <v>5.5536941348712654</v>
      </c>
      <c r="AC102" s="4">
        <v>20.777581745112219</v>
      </c>
      <c r="AD102" s="4">
        <v>31.632216322075219</v>
      </c>
      <c r="AE102" s="4">
        <v>3.4934959988457281</v>
      </c>
      <c r="AF102" s="4">
        <v>62.056230689315143</v>
      </c>
      <c r="AG102" s="4"/>
      <c r="AH102" s="4"/>
      <c r="AI102" s="4"/>
      <c r="AJ102" s="4">
        <v>5.5813672646984251</v>
      </c>
      <c r="AK102" s="4">
        <v>73.423463931392334</v>
      </c>
      <c r="AL102" s="4">
        <v>2.759664804469272</v>
      </c>
      <c r="AM102" s="4">
        <v>17.093687150837919</v>
      </c>
      <c r="AN102" s="4">
        <v>36.835263370258417</v>
      </c>
      <c r="AO102" s="4">
        <v>6.4219003149982674</v>
      </c>
      <c r="AP102" s="4">
        <v>2.2000586472817218</v>
      </c>
      <c r="AQ102" s="4">
        <v>28.213304407978441</v>
      </c>
      <c r="AR102" s="4">
        <v>11.183162532859599</v>
      </c>
      <c r="AS102" s="4">
        <v>3.852569832402196</v>
      </c>
      <c r="AT102" s="4">
        <v>84.057039106145339</v>
      </c>
      <c r="AU102" s="4">
        <v>101</v>
      </c>
      <c r="AV102" s="4">
        <v>97.181943010236083</v>
      </c>
      <c r="AW102" s="4">
        <v>31.632216322075219</v>
      </c>
      <c r="AX102" s="4">
        <v>3.4934959988457281</v>
      </c>
      <c r="AY102" s="4">
        <v>62.056230689315143</v>
      </c>
      <c r="AZ102" s="4">
        <v>93.276815886699524</v>
      </c>
      <c r="BA102" s="4">
        <v>73.423463931392334</v>
      </c>
      <c r="BB102" s="4">
        <v>2.759664804469272</v>
      </c>
      <c r="BC102" s="4">
        <v>17.093687150837919</v>
      </c>
      <c r="BD102" s="4">
        <v>99.092771471407133</v>
      </c>
      <c r="BE102" s="4">
        <v>11.183162532859599</v>
      </c>
      <c r="BF102" s="4">
        <v>3.852569832402196</v>
      </c>
      <c r="BG102" s="4">
        <v>84.057039106145339</v>
      </c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>
        <v>48840.07421875</v>
      </c>
    </row>
    <row r="103">
      <c r="A103" t="s">
        <v>525</v>
      </c>
      <c r="B103" t="s">
        <v>526</v>
      </c>
      <c r="C103" s="4">
        <v>2017</v>
      </c>
      <c r="D103" s="4">
        <v>44222.9453125</v>
      </c>
      <c r="E103" s="4">
        <v>69.246002197265625</v>
      </c>
      <c r="F103" s="4">
        <v>96.224355990619244</v>
      </c>
      <c r="G103" s="4">
        <v>2.2197091875103672</v>
      </c>
      <c r="H103" s="4">
        <v>1.5547519758347479</v>
      </c>
      <c r="I103" s="4">
        <v>0.0011828460356325999</v>
      </c>
      <c r="J103" s="4">
        <v>0.10754544287919998</v>
      </c>
      <c r="K103" s="4">
        <v>-0.0033497198019176722</v>
      </c>
      <c r="L103" s="4">
        <v>93.593929741635833</v>
      </c>
      <c r="M103" s="4">
        <v>2.730567179546457</v>
      </c>
      <c r="N103" s="4">
        <v>3.671656924971558</v>
      </c>
      <c r="O103" s="4">
        <v>0.0038461538461546999</v>
      </c>
      <c r="P103" s="4">
        <v>0.27604001760482788</v>
      </c>
      <c r="Q103" s="4">
        <v>-0.010180995799601078</v>
      </c>
      <c r="R103" s="4">
        <v>97.392601553612835</v>
      </c>
      <c r="S103" s="4">
        <v>1.992823590957727</v>
      </c>
      <c r="T103" s="4">
        <v>0.61457485542943857</v>
      </c>
      <c r="U103" s="4">
        <v>0</v>
      </c>
      <c r="V103" s="4">
        <v>0.018107244744896889</v>
      </c>
      <c r="W103" s="4">
        <v>0</v>
      </c>
      <c r="X103" t="s">
        <v>525</v>
      </c>
      <c r="Y103" s="4">
        <v>2017</v>
      </c>
      <c r="Z103" s="4">
        <v>68.459845763235805</v>
      </c>
      <c r="AA103" s="4">
        <v>22.933795829785328</v>
      </c>
      <c r="AB103" s="4">
        <v>14.32927737935011</v>
      </c>
      <c r="AC103" s="4">
        <v>31.272361664048319</v>
      </c>
      <c r="AD103" s="4">
        <v>46.489029969416329</v>
      </c>
      <c r="AE103" s="4">
        <v>0.87327606467994023</v>
      </c>
      <c r="AF103" s="4">
        <v>51.081759144033349</v>
      </c>
      <c r="AG103" s="4"/>
      <c r="AH103" s="4"/>
      <c r="AI103" s="4"/>
      <c r="AJ103" s="4">
        <v>1.5571572118549419</v>
      </c>
      <c r="AK103" s="4">
        <v>90.920027647439298</v>
      </c>
      <c r="AL103" s="4">
        <v>2.8395530726256979</v>
      </c>
      <c r="AM103" s="4">
        <v>2.5649162011172848</v>
      </c>
      <c r="AN103" s="4">
        <v>65.770571920234886</v>
      </c>
      <c r="AO103" s="4">
        <v>13.10977090913558</v>
      </c>
      <c r="AP103" s="4">
        <v>8.1911230539849527</v>
      </c>
      <c r="AQ103" s="4">
        <v>44.469677957114357</v>
      </c>
      <c r="AR103" s="4">
        <v>26.75603966971001</v>
      </c>
      <c r="AS103" s="4">
        <v>0</v>
      </c>
      <c r="AT103" s="4">
        <v>72.629385474860555</v>
      </c>
      <c r="AU103" s="4">
        <v>102</v>
      </c>
      <c r="AV103" s="4">
        <v>98.44406517812962</v>
      </c>
      <c r="AW103" s="4">
        <v>46.489029969416329</v>
      </c>
      <c r="AX103" s="4">
        <v>0.87327606467994023</v>
      </c>
      <c r="AY103" s="4">
        <v>51.081759144033349</v>
      </c>
      <c r="AZ103" s="4">
        <v>96.324496921182288</v>
      </c>
      <c r="BA103" s="4">
        <v>90.920027647439298</v>
      </c>
      <c r="BB103" s="4">
        <v>2.8395530726256979</v>
      </c>
      <c r="BC103" s="4">
        <v>2.5649162011172848</v>
      </c>
      <c r="BD103" s="4">
        <v>99.385425144570561</v>
      </c>
      <c r="BE103" s="4">
        <v>26.75603966971001</v>
      </c>
      <c r="BF103" s="4">
        <v>0</v>
      </c>
      <c r="BG103" s="4">
        <v>72.629385474860555</v>
      </c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>
        <v>44222.9453125</v>
      </c>
    </row>
    <row r="104">
      <c r="A104" t="s">
        <v>664</v>
      </c>
      <c r="B104" t="s">
        <v>702</v>
      </c>
      <c r="C104" s="4">
        <v>2000</v>
      </c>
      <c r="D104" s="4">
        <v>58950.84765625</v>
      </c>
      <c r="E104" s="4">
        <v>78.6510009765625</v>
      </c>
      <c r="F104" s="4">
        <v>99.129989208783613</v>
      </c>
      <c r="G104" s="4">
        <v>0.69417097445168596</v>
      </c>
      <c r="H104" s="4">
        <v>0.17583981676472149</v>
      </c>
      <c r="I104" s="4">
        <v>0</v>
      </c>
      <c r="J104" s="4"/>
      <c r="K104" s="4"/>
      <c r="L104" s="4">
        <v>99.474774322968898</v>
      </c>
      <c r="M104" s="4">
        <v>0.30022567703109321</v>
      </c>
      <c r="N104" s="4">
        <v>0.2250000000000085</v>
      </c>
      <c r="O104" s="4">
        <v>0</v>
      </c>
      <c r="P104" s="4"/>
      <c r="Q104" s="4"/>
      <c r="R104" s="4">
        <v>99.03639669007022</v>
      </c>
      <c r="S104" s="4">
        <v>0.8011033099297894</v>
      </c>
      <c r="T104" s="4">
        <v>0.16249999999999429</v>
      </c>
      <c r="U104" s="4">
        <v>0</v>
      </c>
      <c r="V104" s="4"/>
      <c r="W104" s="4"/>
      <c r="X104" t="s">
        <v>664</v>
      </c>
      <c r="Y104" s="4">
        <v>2000</v>
      </c>
      <c r="Z104" s="4">
        <v>97.432749747179614</v>
      </c>
      <c r="AA104" s="4">
        <v>0.89795934407070754</v>
      </c>
      <c r="AB104" s="4">
        <v>0.89795934407070754</v>
      </c>
      <c r="AC104" s="4">
        <v>95.636831059038201</v>
      </c>
      <c r="AD104" s="4">
        <v>0.099026504763945103</v>
      </c>
      <c r="AE104" s="4">
        <v>3.4053172726045449</v>
      </c>
      <c r="AF104" s="4">
        <v>96.319816405866789</v>
      </c>
      <c r="AG104" s="4">
        <v>91.798889770023777</v>
      </c>
      <c r="AH104" s="4">
        <v>4.0462113801263078</v>
      </c>
      <c r="AI104" s="4">
        <v>4.0462113801263078</v>
      </c>
      <c r="AJ104" s="4">
        <v>83.70646700977116</v>
      </c>
      <c r="AK104" s="4">
        <v>0.41779536487482011</v>
      </c>
      <c r="AL104" s="4">
        <v>15.39810241305088</v>
      </c>
      <c r="AM104" s="4">
        <v>83.959102222074293</v>
      </c>
      <c r="AN104" s="4">
        <v>98.961998495486469</v>
      </c>
      <c r="AO104" s="4">
        <v>0.043398946840517302</v>
      </c>
      <c r="AP104" s="4">
        <v>0.043398946840517302</v>
      </c>
      <c r="AQ104" s="4">
        <v>98.875200601805432</v>
      </c>
      <c r="AR104" s="4">
        <v>0.0124999999999886</v>
      </c>
      <c r="AS104" s="4">
        <v>0.15000000000000571</v>
      </c>
      <c r="AT104" s="4">
        <v>99.675000000000011</v>
      </c>
      <c r="AU104" s="4">
        <v>103</v>
      </c>
      <c r="AV104" s="4">
        <v>99.824160183235279</v>
      </c>
      <c r="AW104" s="4">
        <v>0.099026504763945103</v>
      </c>
      <c r="AX104" s="4">
        <v>3.4053172726045449</v>
      </c>
      <c r="AY104" s="4">
        <v>96.319816405866789</v>
      </c>
      <c r="AZ104" s="4">
        <v>99.774999999999991</v>
      </c>
      <c r="BA104" s="4">
        <v>0.41779536487482011</v>
      </c>
      <c r="BB104" s="4">
        <v>15.39810241305088</v>
      </c>
      <c r="BC104" s="4">
        <v>83.959102222074293</v>
      </c>
      <c r="BD104" s="4">
        <v>99.837500000000006</v>
      </c>
      <c r="BE104" s="4">
        <v>0.0124999999999886</v>
      </c>
      <c r="BF104" s="4">
        <v>0.15000000000000571</v>
      </c>
      <c r="BG104" s="4">
        <v>99.675000000000011</v>
      </c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>
        <v>58950.84765625</v>
      </c>
    </row>
    <row r="105">
      <c r="A105" t="s">
        <v>664</v>
      </c>
      <c r="B105" t="s">
        <v>702</v>
      </c>
      <c r="C105" s="4">
        <v>2017</v>
      </c>
      <c r="D105" s="4">
        <v>66181.5859375</v>
      </c>
      <c r="E105" s="4">
        <v>83.142997741699219</v>
      </c>
      <c r="F105" s="4">
        <v>99.110295478970755</v>
      </c>
      <c r="G105" s="4">
        <v>0.71667036779165849</v>
      </c>
      <c r="H105" s="4">
        <v>0.17303415323760871</v>
      </c>
      <c r="I105" s="4">
        <v>0</v>
      </c>
      <c r="J105" s="4">
        <v>-0.0011584546882659197</v>
      </c>
      <c r="K105" s="4">
        <v>0</v>
      </c>
      <c r="L105" s="4">
        <v>99.474774322968898</v>
      </c>
      <c r="M105" s="4">
        <v>0.30022567703109321</v>
      </c>
      <c r="N105" s="4">
        <v>0.2250000000000085</v>
      </c>
      <c r="O105" s="4">
        <v>0</v>
      </c>
      <c r="P105" s="4">
        <v>0</v>
      </c>
      <c r="Q105" s="4">
        <v>0</v>
      </c>
      <c r="R105" s="4">
        <v>99.03639669007022</v>
      </c>
      <c r="S105" s="4">
        <v>0.8011033099297894</v>
      </c>
      <c r="T105" s="4">
        <v>0.16249999999999429</v>
      </c>
      <c r="U105" s="4">
        <v>0</v>
      </c>
      <c r="V105" s="4">
        <v>0</v>
      </c>
      <c r="W105" s="4">
        <v>0</v>
      </c>
      <c r="X105" t="s">
        <v>664</v>
      </c>
      <c r="Y105" s="4">
        <v>2017</v>
      </c>
      <c r="Z105" s="4">
        <v>97.754514555133483</v>
      </c>
      <c r="AA105" s="4">
        <v>0.71815313031482553</v>
      </c>
      <c r="AB105" s="4">
        <v>0.71815313031482553</v>
      </c>
      <c r="AC105" s="4">
        <v>96.318208294503819</v>
      </c>
      <c r="AD105" s="4">
        <v>0.080820649050808296</v>
      </c>
      <c r="AE105" s="4">
        <v>2.7203729724602952</v>
      </c>
      <c r="AF105" s="4">
        <v>97.025772225251288</v>
      </c>
      <c r="AG105" s="4">
        <v>91.798889770023777</v>
      </c>
      <c r="AH105" s="4">
        <v>4.0462113801263078</v>
      </c>
      <c r="AI105" s="4">
        <v>4.0462113801263078</v>
      </c>
      <c r="AJ105" s="4">
        <v>83.70646700977116</v>
      </c>
      <c r="AK105" s="4">
        <v>0.41779536487482011</v>
      </c>
      <c r="AL105" s="4">
        <v>15.39810241305088</v>
      </c>
      <c r="AM105" s="4">
        <v>83.959102222074293</v>
      </c>
      <c r="AN105" s="4">
        <v>98.961998495486469</v>
      </c>
      <c r="AO105" s="4">
        <v>0.043398946840517302</v>
      </c>
      <c r="AP105" s="4">
        <v>0.043398946840517302</v>
      </c>
      <c r="AQ105" s="4">
        <v>98.875200601805432</v>
      </c>
      <c r="AR105" s="4">
        <v>0.0124999999999886</v>
      </c>
      <c r="AS105" s="4">
        <v>0.15000000000000571</v>
      </c>
      <c r="AT105" s="4">
        <v>99.675000000000011</v>
      </c>
      <c r="AU105" s="4">
        <v>104</v>
      </c>
      <c r="AV105" s="4">
        <v>99.826965846762391</v>
      </c>
      <c r="AW105" s="4">
        <v>0.080820649050808296</v>
      </c>
      <c r="AX105" s="4">
        <v>2.7203729724602952</v>
      </c>
      <c r="AY105" s="4">
        <v>97.025772225251288</v>
      </c>
      <c r="AZ105" s="4">
        <v>99.774999999999991</v>
      </c>
      <c r="BA105" s="4">
        <v>0.41779536487482011</v>
      </c>
      <c r="BB105" s="4">
        <v>15.39810241305088</v>
      </c>
      <c r="BC105" s="4">
        <v>83.959102222074293</v>
      </c>
      <c r="BD105" s="4">
        <v>99.837500000000006</v>
      </c>
      <c r="BE105" s="4">
        <v>0.0124999999999886</v>
      </c>
      <c r="BF105" s="4">
        <v>0.15000000000000571</v>
      </c>
      <c r="BG105" s="4">
        <v>99.675000000000011</v>
      </c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>
        <v>66181.5859375</v>
      </c>
    </row>
    <row r="106">
      <c r="A106" t="s">
        <v>634</v>
      </c>
      <c r="B106" t="s">
        <v>670</v>
      </c>
      <c r="C106" s="4">
        <v>2000</v>
      </c>
      <c r="D106" s="4">
        <v>24848.919921875</v>
      </c>
      <c r="E106" s="4">
        <v>46.125999450683594</v>
      </c>
      <c r="F106" s="4">
        <v>92.678199050508269</v>
      </c>
      <c r="G106" s="4">
        <v>0</v>
      </c>
      <c r="H106" s="4">
        <v>7.2679269482717022</v>
      </c>
      <c r="I106" s="4">
        <v>0.053874001220029097</v>
      </c>
      <c r="J106" s="4"/>
      <c r="K106" s="4"/>
      <c r="L106" s="4">
        <v>88.443800157527903</v>
      </c>
      <c r="M106" s="4">
        <v>0</v>
      </c>
      <c r="N106" s="4">
        <v>11.456199842472101</v>
      </c>
      <c r="O106" s="4">
        <v>0.10000000000000001</v>
      </c>
      <c r="P106" s="4"/>
      <c r="Q106" s="4"/>
      <c r="R106" s="4">
        <v>97.623869977108825</v>
      </c>
      <c r="S106" s="4">
        <v>0</v>
      </c>
      <c r="T106" s="4">
        <v>2.376130022891175</v>
      </c>
      <c r="U106" s="4">
        <v>0</v>
      </c>
      <c r="V106" s="4"/>
      <c r="W106" s="4"/>
      <c r="X106" t="s">
        <v>634</v>
      </c>
      <c r="Y106" s="4">
        <v>2000</v>
      </c>
      <c r="Z106" s="4"/>
      <c r="AA106" s="4"/>
      <c r="AB106" s="4"/>
      <c r="AC106" s="4"/>
      <c r="AD106" s="4">
        <v>78.890681329330178</v>
      </c>
      <c r="AE106" s="4">
        <v>0.46900799023976703</v>
      </c>
      <c r="AF106" s="4">
        <v>13.318509730938329</v>
      </c>
      <c r="AG106" s="4"/>
      <c r="AH106" s="4"/>
      <c r="AI106" s="4"/>
      <c r="AJ106" s="4"/>
      <c r="AK106" s="4">
        <v>88.343800157527909</v>
      </c>
      <c r="AL106" s="4">
        <v>0.10000000000000001</v>
      </c>
      <c r="AM106" s="4">
        <v>0</v>
      </c>
      <c r="AN106" s="4"/>
      <c r="AO106" s="4"/>
      <c r="AP106" s="4"/>
      <c r="AQ106" s="4"/>
      <c r="AR106" s="4">
        <v>67.84967736727512</v>
      </c>
      <c r="AS106" s="4">
        <v>0.90000000000000002</v>
      </c>
      <c r="AT106" s="4">
        <v>28.874192609833699</v>
      </c>
      <c r="AU106" s="4">
        <v>105</v>
      </c>
      <c r="AV106" s="4">
        <v>92.678199050508269</v>
      </c>
      <c r="AW106" s="4">
        <v>78.890681329330178</v>
      </c>
      <c r="AX106" s="4">
        <v>0.46900799023976703</v>
      </c>
      <c r="AY106" s="4">
        <v>13.318509730938329</v>
      </c>
      <c r="AZ106" s="4">
        <v>88.443800157527903</v>
      </c>
      <c r="BA106" s="4">
        <v>88.343800157527909</v>
      </c>
      <c r="BB106" s="4">
        <v>0.10000000000000001</v>
      </c>
      <c r="BC106" s="4">
        <v>0</v>
      </c>
      <c r="BD106" s="4">
        <v>97.623869977108825</v>
      </c>
      <c r="BE106" s="4">
        <v>67.84967736727512</v>
      </c>
      <c r="BF106" s="4">
        <v>0.90000000000000002</v>
      </c>
      <c r="BG106" s="4">
        <v>28.874192609833699</v>
      </c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>
        <v>24848.919921875</v>
      </c>
    </row>
    <row r="107">
      <c r="A107" t="s">
        <v>634</v>
      </c>
      <c r="B107" t="s">
        <v>670</v>
      </c>
      <c r="C107" s="4">
        <v>2017</v>
      </c>
      <c r="D107" s="4">
        <v>31910.640625</v>
      </c>
      <c r="E107" s="4">
        <v>50.549999237060547</v>
      </c>
      <c r="F107" s="4">
        <v>100</v>
      </c>
      <c r="G107" s="4">
        <v>0</v>
      </c>
      <c r="H107" s="4">
        <v>0</v>
      </c>
      <c r="I107" s="4">
        <v>0</v>
      </c>
      <c r="J107" s="4">
        <v>0.43069416284561157</v>
      </c>
      <c r="K107" s="4">
        <v>-0.0031690588220953941</v>
      </c>
      <c r="L107" s="4">
        <v>100</v>
      </c>
      <c r="M107" s="4">
        <v>0</v>
      </c>
      <c r="N107" s="4">
        <v>0</v>
      </c>
      <c r="O107" s="4">
        <v>0</v>
      </c>
      <c r="P107" s="4">
        <v>0.67977648973464966</v>
      </c>
      <c r="Q107" s="4">
        <v>-0.0058823530562222004</v>
      </c>
      <c r="R107" s="4">
        <v>100</v>
      </c>
      <c r="S107" s="4">
        <v>0</v>
      </c>
      <c r="T107" s="4">
        <v>0</v>
      </c>
      <c r="U107" s="4">
        <v>0</v>
      </c>
      <c r="V107" s="4">
        <v>0.13977235555648804</v>
      </c>
      <c r="W107" s="4">
        <v>0</v>
      </c>
      <c r="X107" t="s">
        <v>634</v>
      </c>
      <c r="Y107" s="4">
        <v>2017</v>
      </c>
      <c r="Z107" s="4"/>
      <c r="AA107" s="4"/>
      <c r="AB107" s="4"/>
      <c r="AC107" s="4"/>
      <c r="AD107" s="4">
        <v>76.800338217871527</v>
      </c>
      <c r="AE107" s="4">
        <v>0.50439998217679161</v>
      </c>
      <c r="AF107" s="4">
        <v>22.69526179995168</v>
      </c>
      <c r="AG107" s="4"/>
      <c r="AH107" s="4"/>
      <c r="AI107" s="4"/>
      <c r="AJ107" s="4"/>
      <c r="AK107" s="4">
        <v>99.52500000000002</v>
      </c>
      <c r="AL107" s="4">
        <v>0.10000000000000001</v>
      </c>
      <c r="AM107" s="4">
        <v>0.37499999999998579</v>
      </c>
      <c r="AN107" s="4"/>
      <c r="AO107" s="4"/>
      <c r="AP107" s="4"/>
      <c r="AQ107" s="4"/>
      <c r="AR107" s="4">
        <v>54.570177480361139</v>
      </c>
      <c r="AS107" s="4">
        <v>0.90000000000000002</v>
      </c>
      <c r="AT107" s="4">
        <v>44.529822519638863</v>
      </c>
      <c r="AU107" s="4">
        <v>106</v>
      </c>
      <c r="AV107" s="4">
        <v>100</v>
      </c>
      <c r="AW107" s="4">
        <v>76.800338217871527</v>
      </c>
      <c r="AX107" s="4">
        <v>0.50439998217679161</v>
      </c>
      <c r="AY107" s="4">
        <v>22.69526179995168</v>
      </c>
      <c r="AZ107" s="4">
        <v>100</v>
      </c>
      <c r="BA107" s="4">
        <v>99.52500000000002</v>
      </c>
      <c r="BB107" s="4">
        <v>0.10000000000000001</v>
      </c>
      <c r="BC107" s="4">
        <v>0.37499999999998579</v>
      </c>
      <c r="BD107" s="4">
        <v>100</v>
      </c>
      <c r="BE107" s="4">
        <v>54.570177480361139</v>
      </c>
      <c r="BF107" s="4">
        <v>0.90000000000000002</v>
      </c>
      <c r="BG107" s="4">
        <v>44.529822519638863</v>
      </c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>
        <v>31910.640625</v>
      </c>
    </row>
    <row r="108">
      <c r="A108" t="s">
        <v>631</v>
      </c>
      <c r="B108" t="s">
        <v>708</v>
      </c>
      <c r="C108" s="4">
        <v>2000</v>
      </c>
      <c r="D108" s="4">
        <v>868538.02903747559</v>
      </c>
      <c r="E108" s="4">
        <v>68.813705444335938</v>
      </c>
      <c r="F108" s="4">
        <v>92.540085541930623</v>
      </c>
      <c r="G108" s="4">
        <v>1.3389642192600129</v>
      </c>
      <c r="H108" s="4">
        <v>6.0138486253102013</v>
      </c>
      <c r="I108" s="4">
        <v>0.1071016134991666</v>
      </c>
      <c r="J108" s="4"/>
      <c r="K108" s="4"/>
      <c r="L108" s="4">
        <v>84.343251248069137</v>
      </c>
      <c r="M108" s="4">
        <v>1.4429595128637063</v>
      </c>
      <c r="N108" s="4">
        <v>13.952113554630236</v>
      </c>
      <c r="O108" s="4">
        <v>0.26167568443691924</v>
      </c>
      <c r="P108" s="4"/>
      <c r="Q108" s="4"/>
      <c r="R108" s="4">
        <v>96.254880627469134</v>
      </c>
      <c r="S108" s="4">
        <v>1.2918336694672814</v>
      </c>
      <c r="T108" s="4">
        <v>2.4162368749565064</v>
      </c>
      <c r="U108" s="4">
        <v>0.037048828107074126</v>
      </c>
      <c r="V108" s="4"/>
      <c r="W108" s="4"/>
      <c r="X108" t="s">
        <v>631</v>
      </c>
      <c r="Y108" s="4">
        <v>2000</v>
      </c>
      <c r="Z108" s="4">
        <v>60.687710147647927</v>
      </c>
      <c r="AA108" s="4"/>
      <c r="AB108" s="4"/>
      <c r="AC108" s="4">
        <v>58.523948350399557</v>
      </c>
      <c r="AD108" s="4">
        <v>13.079806288686067</v>
      </c>
      <c r="AE108" s="4">
        <v>6.7936775946456125</v>
      </c>
      <c r="AF108" s="4">
        <v>74.005565877858942</v>
      </c>
      <c r="AG108" s="4"/>
      <c r="AH108" s="4"/>
      <c r="AI108" s="4"/>
      <c r="AJ108" s="4">
        <v>33.774499996949494</v>
      </c>
      <c r="AK108" s="4">
        <v>30.106214328139114</v>
      </c>
      <c r="AL108" s="4">
        <v>15.375072576374777</v>
      </c>
      <c r="AM108" s="4">
        <v>40.304923856418952</v>
      </c>
      <c r="AN108" s="4">
        <v>69.740368582299652</v>
      </c>
      <c r="AO108" s="4"/>
      <c r="AP108" s="4"/>
      <c r="AQ108" s="4">
        <v>69.740368582299652</v>
      </c>
      <c r="AR108" s="4">
        <v>5.363458377783421</v>
      </c>
      <c r="AS108" s="4">
        <v>2.904599575176591</v>
      </c>
      <c r="AT108" s="4">
        <v>89.278656343976465</v>
      </c>
      <c r="AU108" s="4">
        <v>107</v>
      </c>
      <c r="AV108" s="4">
        <v>93.879049761190657</v>
      </c>
      <c r="AW108" s="4"/>
      <c r="AX108" s="4"/>
      <c r="AY108" s="4"/>
      <c r="AZ108" s="4">
        <v>85.786210760932832</v>
      </c>
      <c r="BA108" s="4"/>
      <c r="BB108" s="4"/>
      <c r="BC108" s="4"/>
      <c r="BD108" s="4">
        <v>97.546714296936429</v>
      </c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>
        <v>868538</v>
      </c>
    </row>
    <row r="109">
      <c r="A109" t="s">
        <v>631</v>
      </c>
      <c r="B109" t="s">
        <v>708</v>
      </c>
      <c r="C109" s="4">
        <v>2017</v>
      </c>
      <c r="D109" s="4">
        <v>919457.58868408203</v>
      </c>
      <c r="E109" s="4">
        <v>72.131507873535156</v>
      </c>
      <c r="F109" s="4">
        <v>96.620629845121258</v>
      </c>
      <c r="G109" s="4">
        <v>0.93960940140273774</v>
      </c>
      <c r="H109" s="4">
        <v>2.405597288200314</v>
      </c>
      <c r="I109" s="4">
        <v>0.034163465275703492</v>
      </c>
      <c r="J109" s="4">
        <v>0.24003201723098755</v>
      </c>
      <c r="K109" s="4">
        <v>-0.0042904792353510857</v>
      </c>
      <c r="L109" s="4">
        <v>93.041701957539772</v>
      </c>
      <c r="M109" s="4">
        <v>1.0086799155328408</v>
      </c>
      <c r="N109" s="4">
        <v>5.8299955804520334</v>
      </c>
      <c r="O109" s="4">
        <v>0.11962254647534881</v>
      </c>
      <c r="P109" s="4">
        <v>0.51167356967926025</v>
      </c>
      <c r="Q109" s="4">
        <v>-0.0083560673519968987</v>
      </c>
      <c r="R109" s="4">
        <v>98.003372182945071</v>
      </c>
      <c r="S109" s="4">
        <v>0.91292354335541082</v>
      </c>
      <c r="T109" s="4">
        <v>1.0825584954664387</v>
      </c>
      <c r="U109" s="4">
        <v>0.0011457782330855683</v>
      </c>
      <c r="V109" s="4">
        <v>0.10285244137048721</v>
      </c>
      <c r="W109" s="4">
        <v>-0.0021119441371411085</v>
      </c>
      <c r="X109" t="s">
        <v>631</v>
      </c>
      <c r="Y109" s="4">
        <v>2017</v>
      </c>
      <c r="Z109" s="4">
        <v>67.645640292334775</v>
      </c>
      <c r="AA109" s="4"/>
      <c r="AB109" s="4"/>
      <c r="AC109" s="4">
        <v>67.645640292334775</v>
      </c>
      <c r="AD109" s="4">
        <v>12.906527955168043</v>
      </c>
      <c r="AE109" s="4">
        <v>5.0221979963356258</v>
      </c>
      <c r="AF109" s="4">
        <v>79.631513295020284</v>
      </c>
      <c r="AG109" s="4">
        <v>42.418481966878069</v>
      </c>
      <c r="AH109" s="4"/>
      <c r="AI109" s="4"/>
      <c r="AJ109" s="4">
        <v>42.418481966878069</v>
      </c>
      <c r="AK109" s="4">
        <v>31.934354510510882</v>
      </c>
      <c r="AL109" s="4">
        <v>13.483837407053231</v>
      </c>
      <c r="AM109" s="4">
        <v>48.632189955508501</v>
      </c>
      <c r="AN109" s="4">
        <v>77.39232118483848</v>
      </c>
      <c r="AO109" s="4"/>
      <c r="AP109" s="4"/>
      <c r="AQ109" s="4">
        <v>77.39232118483848</v>
      </c>
      <c r="AR109" s="4">
        <v>5.5550000054933877</v>
      </c>
      <c r="AS109" s="4">
        <v>1.7529870648512413</v>
      </c>
      <c r="AT109" s="4">
        <v>91.608308655955867</v>
      </c>
      <c r="AU109" s="4">
        <v>108</v>
      </c>
      <c r="AV109" s="4">
        <v>97.560239246523977</v>
      </c>
      <c r="AW109" s="4"/>
      <c r="AX109" s="4"/>
      <c r="AY109" s="4"/>
      <c r="AZ109" s="4">
        <v>94.050381873072624</v>
      </c>
      <c r="BA109" s="4"/>
      <c r="BB109" s="4"/>
      <c r="BC109" s="4"/>
      <c r="BD109" s="4">
        <v>98.916295726300461</v>
      </c>
      <c r="BE109" s="4"/>
      <c r="BF109" s="4"/>
      <c r="BG109" s="4"/>
      <c r="BH109" s="4"/>
      <c r="BI109" s="4"/>
      <c r="BJ109" s="4"/>
      <c r="BK109" s="4">
        <v>0.15742425620555878</v>
      </c>
      <c r="BL109" s="4">
        <v>0.49718156456947327</v>
      </c>
      <c r="BM109" s="4">
        <v>0.34645324945449829</v>
      </c>
      <c r="BN109" s="4">
        <v>-0.066743701696395874</v>
      </c>
      <c r="BO109" s="4">
        <v>-0.10389330983161926</v>
      </c>
      <c r="BP109" s="4">
        <v>-0.10111603885889053</v>
      </c>
      <c r="BQ109" s="4">
        <v>0.01217188686132431</v>
      </c>
      <c r="BR109" s="4">
        <v>0.11838530749082565</v>
      </c>
      <c r="BS109" s="4">
        <v>-0.0053051807917654514</v>
      </c>
      <c r="BT109" s="4">
        <v>919457.5625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204F8-5227-451B-BABD-996B35B89C48}">
  <sheetPr codeName="Sheet47">
    <tabColor rgb="FFCCCCFF"/>
  </sheetPr>
  <dimension ref="A1:R7"/>
  <sheetViews>
    <sheetView workbookViewId="0">
      <selection sqref="A1:XFD1048576"/>
    </sheetView>
  </sheetViews>
  <sheetFormatPr defaultRowHeight="14.4" x14ac:dyDescent="0.3"/>
  <sheetData>
    <row r="1">
      <c r="A1" t="s">
        <v>142</v>
      </c>
      <c r="B1" t="s">
        <v>143</v>
      </c>
      <c r="C1" t="s">
        <v>144</v>
      </c>
      <c r="D1" t="s">
        <v>858</v>
      </c>
      <c r="E1" t="s">
        <v>859</v>
      </c>
      <c r="F1" t="s">
        <v>957</v>
      </c>
      <c r="G1" t="s">
        <v>958</v>
      </c>
      <c r="H1" t="s">
        <v>959</v>
      </c>
      <c r="I1" t="s">
        <v>960</v>
      </c>
      <c r="J1" t="s">
        <v>961</v>
      </c>
      <c r="K1" t="s">
        <v>962</v>
      </c>
      <c r="L1" t="s">
        <v>963</v>
      </c>
      <c r="M1" t="s">
        <v>964</v>
      </c>
      <c r="N1" t="s">
        <v>965</v>
      </c>
      <c r="O1" t="s">
        <v>896</v>
      </c>
      <c r="P1" t="s">
        <v>966</v>
      </c>
      <c r="Q1" t="s">
        <v>967</v>
      </c>
      <c r="R1" t="s">
        <v>968</v>
      </c>
    </row>
    <row r="2">
      <c r="A2" t="s">
        <v>422</v>
      </c>
      <c r="B2" t="s">
        <v>423</v>
      </c>
      <c r="C2" s="4">
        <v>2017</v>
      </c>
      <c r="D2" s="4">
        <v>2930.449951171875</v>
      </c>
      <c r="E2" s="4">
        <v>63.103000640869141</v>
      </c>
      <c r="F2" s="4">
        <v>94.042941373525053</v>
      </c>
      <c r="G2" s="4">
        <v>1.0887057839736189</v>
      </c>
      <c r="H2" s="4">
        <v>4.8683528425013236</v>
      </c>
      <c r="I2" s="4">
        <v>89.686646884345919</v>
      </c>
      <c r="J2" s="4">
        <v>0.60736058007994131</v>
      </c>
      <c r="K2" s="4">
        <v>9.7059925355741399</v>
      </c>
      <c r="L2" s="4">
        <v>96.590113154547112</v>
      </c>
      <c r="M2" s="4">
        <v>1.3701534508689119</v>
      </c>
      <c r="N2" s="4">
        <v>2.0397333945839762</v>
      </c>
      <c r="O2" s="4">
        <v>3</v>
      </c>
      <c r="P2" s="4">
        <v>95.131647157498676</v>
      </c>
      <c r="Q2" s="4">
        <v>90.29400746442586</v>
      </c>
      <c r="R2" s="4">
        <v>97.960266605416024</v>
      </c>
    </row>
    <row r="3">
      <c r="A3" t="s">
        <v>633</v>
      </c>
      <c r="B3" t="s">
        <v>671</v>
      </c>
      <c r="C3" s="4">
        <v>2017</v>
      </c>
      <c r="D3" s="4">
        <v>9827.5888671875</v>
      </c>
      <c r="E3" s="4">
        <v>55.342998504638672</v>
      </c>
      <c r="F3" s="4">
        <v>83.24130000000001</v>
      </c>
      <c r="G3" s="4">
        <v>11.45869999999999</v>
      </c>
      <c r="H3" s="4">
        <v>5.2999999999999972</v>
      </c>
      <c r="I3" s="4"/>
      <c r="J3" s="4"/>
      <c r="K3" s="4"/>
      <c r="L3" s="4"/>
      <c r="M3" s="4"/>
      <c r="N3" s="4"/>
      <c r="O3" s="4">
        <v>5</v>
      </c>
      <c r="P3" s="4">
        <v>94.700000000000003</v>
      </c>
      <c r="Q3" s="4"/>
      <c r="R3" s="4"/>
    </row>
    <row r="4">
      <c r="A4" t="s">
        <v>471</v>
      </c>
      <c r="B4" t="s">
        <v>472</v>
      </c>
      <c r="C4" s="4">
        <v>2017</v>
      </c>
      <c r="D4" s="4">
        <v>18204.498046875</v>
      </c>
      <c r="E4" s="4">
        <v>57.33599853515625</v>
      </c>
      <c r="F4" s="4">
        <v>98.999374047860172</v>
      </c>
      <c r="G4" s="4">
        <v>0.76399160979416392</v>
      </c>
      <c r="H4" s="4">
        <v>0.23663434234565273</v>
      </c>
      <c r="I4" s="4">
        <v>98.706716086409259</v>
      </c>
      <c r="J4" s="4">
        <v>0.89569459856679146</v>
      </c>
      <c r="K4" s="4">
        <v>0.39758931502395001</v>
      </c>
      <c r="L4" s="4">
        <v>99.217146921946295</v>
      </c>
      <c r="M4" s="4">
        <v>0.66599079737109435</v>
      </c>
      <c r="N4" s="4">
        <v>0.11686228068261073</v>
      </c>
      <c r="O4" s="4">
        <v>25</v>
      </c>
      <c r="P4" s="4">
        <v>99.763365657654347</v>
      </c>
      <c r="Q4" s="4">
        <v>99.60241068497605</v>
      </c>
      <c r="R4" s="4">
        <v>99.883137719317389</v>
      </c>
    </row>
    <row r="5">
      <c r="A5" t="s">
        <v>474</v>
      </c>
      <c r="B5" t="s">
        <v>475</v>
      </c>
      <c r="C5" s="4">
        <v>2017</v>
      </c>
      <c r="D5" s="4">
        <v>6045.1171875</v>
      </c>
      <c r="E5" s="4">
        <v>36.134998321533203</v>
      </c>
      <c r="F5" s="4">
        <v>89.220401680751806</v>
      </c>
      <c r="G5" s="4">
        <v>8.933985944266329</v>
      </c>
      <c r="H5" s="4">
        <v>1.8456123749818687</v>
      </c>
      <c r="I5" s="4">
        <v>86.803874349789325</v>
      </c>
      <c r="J5" s="4">
        <v>11.080931999569589</v>
      </c>
      <c r="K5" s="4">
        <v>2.1151936506410891</v>
      </c>
      <c r="L5" s="4">
        <v>93.491372212164322</v>
      </c>
      <c r="M5" s="4">
        <v>5.1394733735848206</v>
      </c>
      <c r="N5" s="4">
        <v>1.3691544142508576</v>
      </c>
      <c r="O5" s="4">
        <v>26</v>
      </c>
      <c r="P5" s="4">
        <v>98.154387625018131</v>
      </c>
      <c r="Q5" s="4">
        <v>97.884806349358911</v>
      </c>
      <c r="R5" s="4">
        <v>98.630845585749142</v>
      </c>
    </row>
    <row r="6">
      <c r="A6" t="s">
        <v>511</v>
      </c>
      <c r="B6" t="s">
        <v>512</v>
      </c>
      <c r="C6" s="4">
        <v>2017</v>
      </c>
      <c r="D6" s="4">
        <v>8921.3427734375</v>
      </c>
      <c r="E6" s="4">
        <v>26.982000350952148</v>
      </c>
      <c r="F6" s="4">
        <v>72.703504543366989</v>
      </c>
      <c r="G6" s="4">
        <v>22.622556759885171</v>
      </c>
      <c r="H6" s="4">
        <v>4.6739386967478396</v>
      </c>
      <c r="I6" s="4">
        <v>67.357951343022137</v>
      </c>
      <c r="J6" s="4">
        <v>26.893568422235031</v>
      </c>
      <c r="K6" s="4">
        <v>5.7484802347428285</v>
      </c>
      <c r="L6" s="4">
        <v>87.169503975017903</v>
      </c>
      <c r="M6" s="4">
        <v>11.064454171711191</v>
      </c>
      <c r="N6" s="4">
        <v>1.7660418532709059</v>
      </c>
      <c r="O6" s="4">
        <v>48</v>
      </c>
      <c r="P6" s="4">
        <v>95.32606130325216</v>
      </c>
      <c r="Q6" s="4">
        <v>94.251519765257171</v>
      </c>
      <c r="R6" s="4">
        <v>98.233958146729094</v>
      </c>
    </row>
    <row r="7">
      <c r="A7" t="s">
        <v>522</v>
      </c>
      <c r="B7" t="s">
        <v>523</v>
      </c>
      <c r="C7" s="4">
        <v>2017</v>
      </c>
      <c r="D7" s="4">
        <v>5758.0751953125</v>
      </c>
      <c r="E7" s="4">
        <v>51.152999877929688</v>
      </c>
      <c r="F7" s="4">
        <v>100</v>
      </c>
      <c r="G7" s="4">
        <v>0</v>
      </c>
      <c r="H7" s="4">
        <v>0</v>
      </c>
      <c r="I7" s="4">
        <v>100</v>
      </c>
      <c r="J7" s="4">
        <v>0</v>
      </c>
      <c r="K7" s="4">
        <v>0</v>
      </c>
      <c r="L7" s="4">
        <v>100</v>
      </c>
      <c r="M7" s="4">
        <v>0</v>
      </c>
      <c r="N7" s="4">
        <v>0</v>
      </c>
      <c r="O7" s="4">
        <v>50</v>
      </c>
      <c r="P7" s="4">
        <v>100</v>
      </c>
      <c r="Q7" s="4">
        <v>100</v>
      </c>
      <c r="R7" s="4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DE2AB-50FA-49CE-8EE3-AB65EC7D0C07}">
  <sheetPr codeName="Sheet5">
    <tabColor theme="8" tint="-0.24997711111789"/>
  </sheetPr>
  <dimension ref="A1:P73"/>
  <sheetViews>
    <sheetView workbookViewId="0">
      <selection activeCell="O6" sqref="O6:O11"/>
    </sheetView>
  </sheetViews>
  <sheetFormatPr defaultColWidth="9.109375" defaultRowHeight="14.4" x14ac:dyDescent="0.3"/>
  <cols>
    <col min="1" max="1" width="9.109375" style="1"/>
    <col min="2" max="2" width="15.109375" style="1" bestFit="true" customWidth="true"/>
    <col min="3" max="3" width="10.6640625" style="1" bestFit="true" customWidth="true"/>
    <col min="4" max="4" width="13.6640625" style="1" bestFit="true" customWidth="true"/>
    <col min="5" max="5" width="9.109375" style="1"/>
    <col min="6" max="6" width="13.33203125" style="1" bestFit="true" customWidth="true"/>
    <col min="7" max="7" width="56.5546875" style="1" customWidth="true"/>
    <col min="8" max="8" width="5.88671875" style="1" customWidth="true"/>
    <col min="9" max="9" width="25" style="1" customWidth="true"/>
    <col min="10" max="12" width="5.88671875" style="1" customWidth="true"/>
    <col min="13" max="16" width="9.109375" style="1"/>
    <col min="17" max="17" width="34.6640625" style="1" bestFit="true" customWidth="true"/>
    <col min="18" max="16384" width="9.109375" style="1"/>
  </cols>
  <sheetData>
    <row r="1" s="14" customFormat="true" x14ac:dyDescent="0.3">
      <c r="A1" s="112" t="s">
        <v>226</v>
      </c>
    </row>
    <row r="2" s="85" customFormat="true" ht="23.4" x14ac:dyDescent="0.45">
      <c r="A2" s="75" t="s">
        <v>179</v>
      </c>
      <c r="G2" s="75"/>
      <c r="J2" s="75"/>
    </row>
    <row r="3" s="85" customFormat="true" x14ac:dyDescent="0.3">
      <c r="B3" s="14"/>
      <c r="C3" s="14"/>
      <c r="N3" s="134" t="s">
        <v>293</v>
      </c>
      <c r="O3" s="134"/>
      <c r="P3" s="134"/>
    </row>
    <row r="4" s="85" customFormat="true" x14ac:dyDescent="0.3">
      <c r="B4" s="14"/>
      <c r="C4" s="14"/>
      <c r="H4" s="161" t="s">
        <v>225</v>
      </c>
      <c r="I4" s="161"/>
      <c r="J4" s="161"/>
      <c r="K4" s="161"/>
      <c r="L4" s="161"/>
      <c r="N4" s="134"/>
      <c r="O4" s="134"/>
      <c r="P4" s="134"/>
    </row>
    <row r="5" s="85" customFormat="true" x14ac:dyDescent="0.3">
      <c r="B5" s="107"/>
      <c r="C5" s="107"/>
      <c r="D5" s="107"/>
      <c r="E5" s="107"/>
      <c r="F5" s="107"/>
      <c r="H5" s="161" t="str">
        <f>P6</f>
        <v>million</v>
      </c>
      <c r="I5" s="161" t="s">
        <v>1</v>
      </c>
      <c r="J5" s="161" t="s">
        <v>47</v>
      </c>
      <c r="K5" s="161"/>
      <c r="L5" s="160"/>
      <c r="N5" s="134" t="s">
        <v>142</v>
      </c>
      <c r="O5" s="134" t="s">
        <v>292</v>
      </c>
      <c r="P5" s="134" t="s">
        <v>296</v>
      </c>
    </row>
    <row r="6" s="85" customFormat="true" x14ac:dyDescent="0.3">
      <c r="H6" s="201" t="str">
        <f>O6</f>
        <v/>
      </c>
      <c r="I6" s="202" t="e">
        <f>+CONCATENATE(J6,", ",ROUND(H6,0))</f>
        <v>#VALUE!</v>
      </c>
      <c r="J6" s="202" t="str">
        <f>N6</f>
        <v>Country A</v>
      </c>
      <c r="K6" s="203"/>
      <c r="L6" s="202"/>
      <c r="N6" s="134" t="s">
        <v>632</v>
      </c>
      <c r="O6" s="4">
        <v>4.1902294158935547</v>
      </c>
      <c r="P6" s="134" t="s">
        <v>48</v>
      </c>
    </row>
    <row r="7" s="85" customFormat="true" x14ac:dyDescent="0.3">
      <c r="H7" s="201" t="str">
        <f t="shared" ref="H7:H10" si="0">O7</f>
        <v/>
      </c>
      <c r="I7" s="202" t="e">
        <f t="shared" ref="I7:I11" si="1">+CONCATENATE(J7,", ",ROUND(H7,0))</f>
        <v>#VALUE!</v>
      </c>
      <c r="J7" s="202" t="str">
        <f>N7</f>
        <v>Country B</v>
      </c>
      <c r="K7" s="203"/>
      <c r="L7" s="202"/>
      <c r="N7" s="134" t="s">
        <v>525</v>
      </c>
      <c r="O7" s="4">
        <v>2.7458822727203369</v>
      </c>
      <c r="P7" s="134" t="s">
        <v>48</v>
      </c>
    </row>
    <row r="8" s="85" customFormat="true" x14ac:dyDescent="0.3">
      <c r="B8" s="107"/>
      <c r="C8" s="107"/>
      <c r="D8" s="107"/>
      <c r="H8" s="201" t="str">
        <f t="shared" si="0"/>
        <v/>
      </c>
      <c r="I8" s="202" t="e">
        <f t="shared" si="1"/>
        <v>#VALUE!</v>
      </c>
      <c r="J8" s="202" t="str">
        <f>N8</f>
        <v>Country C</v>
      </c>
      <c r="K8" s="203"/>
      <c r="L8" s="203"/>
      <c r="N8" s="134" t="s">
        <v>511</v>
      </c>
      <c r="O8" s="4">
        <v>1.6775448322296143</v>
      </c>
      <c r="P8" s="134" t="s">
        <v>48</v>
      </c>
    </row>
    <row r="9" s="85" customFormat="true" x14ac:dyDescent="0.3">
      <c r="H9" s="201" t="str">
        <f t="shared" si="0"/>
        <v/>
      </c>
      <c r="I9" s="202" t="e">
        <f t="shared" si="1"/>
        <v>#VALUE!</v>
      </c>
      <c r="J9" s="202" t="str">
        <f>N9</f>
        <v>Country D</v>
      </c>
      <c r="K9" s="203"/>
      <c r="L9" s="203"/>
      <c r="N9" s="134" t="s">
        <v>505</v>
      </c>
      <c r="O9" s="4">
        <v>1.2726891040802002</v>
      </c>
      <c r="P9" s="134" t="s">
        <v>48</v>
      </c>
    </row>
    <row r="10" s="85" customFormat="true" x14ac:dyDescent="0.3">
      <c r="H10" s="201" t="str">
        <f t="shared" si="0"/>
        <v/>
      </c>
      <c r="I10" s="202" t="e">
        <f t="shared" si="1"/>
        <v>#VALUE!</v>
      </c>
      <c r="J10" s="202" t="str">
        <f>N10</f>
        <v>Country E</v>
      </c>
      <c r="K10" s="203"/>
      <c r="L10" s="203"/>
      <c r="N10" s="134" t="s">
        <v>520</v>
      </c>
      <c r="O10" s="4">
        <v>0.90780162811279297</v>
      </c>
      <c r="P10" s="134" t="s">
        <v>48</v>
      </c>
    </row>
    <row r="11" s="85" customFormat="true" x14ac:dyDescent="0.3">
      <c r="H11" s="201" t="e">
        <f>O11-SUM(H6:H10)</f>
        <v>#VALUE!</v>
      </c>
      <c r="I11" s="202" t="e">
        <f t="shared" si="1"/>
        <v>#VALUE!</v>
      </c>
      <c r="J11" s="202" t="s">
        <v>46</v>
      </c>
      <c r="K11" s="203"/>
      <c r="L11" s="203"/>
      <c r="N11" s="134" t="s">
        <v>631</v>
      </c>
      <c r="O11" s="4">
        <v>16.18095588684082</v>
      </c>
      <c r="P11" s="134" t="s">
        <v>48</v>
      </c>
    </row>
    <row r="12" s="85" customFormat="true" x14ac:dyDescent="0.3"/>
    <row r="13" s="85" customFormat="true" x14ac:dyDescent="0.3">
      <c r="N13" s="85" t="str">
        <f>IF(ISNUMBER(O11), CONCATENATE( ROUND(O11,0)," ",P11," people in ",N11," lack basic drinking water services"), "")</f>
        <v/>
      </c>
    </row>
    <row r="14" s="85" customFormat="true" x14ac:dyDescent="0.3">
      <c r="C14" s="107"/>
    </row>
    <row r="15" s="85" customFormat="true" x14ac:dyDescent="0.3"/>
    <row r="16" s="85" customFormat="true" x14ac:dyDescent="0.3"/>
    <row r="17" s="85" customFormat="true" x14ac:dyDescent="0.3"/>
    <row r="18" s="85" customFormat="true" x14ac:dyDescent="0.3"/>
    <row r="19" s="85" customFormat="true" x14ac:dyDescent="0.3"/>
    <row r="20" s="85" customFormat="true" x14ac:dyDescent="0.3"/>
    <row r="21" s="85" customFormat="true" x14ac:dyDescent="0.3"/>
    <row r="22" s="85" customFormat="true" ht="18" x14ac:dyDescent="0.35">
      <c r="A22" s="76" t="str">
        <f>CONCATENATE("Figure W3A: Countries in ",N11," with the highest number of people who did not use a basic water service in 2017")</f>
        <v>Figure W3A: Countries in Region with the highest number of people who did not use a basic water service in 2017</v>
      </c>
    </row>
    <row r="23" s="85" customFormat="true" x14ac:dyDescent="0.3">
      <c r="A23" s="19" t="s">
        <v>181</v>
      </c>
    </row>
    <row r="24" s="85" customFormat="true" x14ac:dyDescent="0.3"/>
    <row r="25" s="85" customFormat="true" x14ac:dyDescent="0.3"/>
    <row r="26" s="85" customFormat="true" ht="23.4" x14ac:dyDescent="0.45">
      <c r="A26" s="75" t="s">
        <v>282</v>
      </c>
      <c r="G26" s="75"/>
      <c r="J26" s="75"/>
    </row>
    <row r="27" s="85" customFormat="true" x14ac:dyDescent="0.3">
      <c r="B27" s="14"/>
      <c r="C27" s="14"/>
      <c r="N27" s="134" t="s">
        <v>295</v>
      </c>
      <c r="O27" s="134"/>
      <c r="P27" s="134"/>
    </row>
    <row r="28" s="85" customFormat="true" x14ac:dyDescent="0.3">
      <c r="B28" s="14"/>
      <c r="C28" s="14"/>
      <c r="H28" s="161" t="s">
        <v>285</v>
      </c>
      <c r="I28" s="161"/>
      <c r="J28" s="161"/>
      <c r="K28" s="161"/>
      <c r="L28" s="161"/>
      <c r="N28" s="134"/>
      <c r="O28" s="134"/>
      <c r="P28" s="134"/>
    </row>
    <row r="29" s="85" customFormat="true" x14ac:dyDescent="0.3">
      <c r="B29" s="107"/>
      <c r="C29" s="107"/>
      <c r="D29" s="107"/>
      <c r="E29" s="107"/>
      <c r="F29" s="107"/>
      <c r="H29" s="161" t="str">
        <f>P30</f>
        <v>million</v>
      </c>
      <c r="I29" s="161" t="s">
        <v>1</v>
      </c>
      <c r="J29" s="161" t="s">
        <v>47</v>
      </c>
      <c r="K29" s="161"/>
      <c r="L29" s="160"/>
      <c r="N29" s="134" t="s">
        <v>142</v>
      </c>
      <c r="O29" s="134" t="s">
        <v>292</v>
      </c>
      <c r="P29" s="134" t="s">
        <v>296</v>
      </c>
    </row>
    <row r="30" s="85" customFormat="true" x14ac:dyDescent="0.3">
      <c r="H30" s="201">
        <f>O30</f>
        <v>0</v>
      </c>
      <c r="I30" s="202" t="str">
        <f>+CONCATENATE(J30,", ",ROUND(H30,0))</f>
        <v>0, 0</v>
      </c>
      <c r="J30" s="202">
        <f>N30</f>
        <v>0</v>
      </c>
      <c r="K30" s="203"/>
      <c r="L30" s="202"/>
      <c r="N30" s="134" t="s">
        <v>525</v>
      </c>
      <c r="O30" s="4">
        <v>2.6607954502105713</v>
      </c>
      <c r="P30" s="134" t="s">
        <v>48</v>
      </c>
    </row>
    <row r="31" s="85" customFormat="true" x14ac:dyDescent="0.3">
      <c r="H31" s="201">
        <f t="shared" ref="H31:H34" si="3">O31</f>
        <v>0</v>
      </c>
      <c r="I31" s="202" t="str">
        <f t="shared" ref="I31:I35" si="4">+CONCATENATE(J31,", ",ROUND(H31,0))</f>
        <v>0, 0</v>
      </c>
      <c r="J31" s="202">
        <f>N31</f>
        <v>0</v>
      </c>
      <c r="K31" s="203"/>
      <c r="L31" s="202"/>
      <c r="N31" s="134" t="s">
        <v>632</v>
      </c>
      <c r="O31" s="4">
        <v>1.4580452442169189</v>
      </c>
      <c r="P31" s="134" t="s">
        <v>48</v>
      </c>
    </row>
    <row r="32" s="85" customFormat="true" x14ac:dyDescent="0.3">
      <c r="B32" s="107"/>
      <c r="C32" s="107"/>
      <c r="D32" s="107"/>
      <c r="H32" s="201">
        <f t="shared" si="3"/>
        <v>0</v>
      </c>
      <c r="I32" s="202" t="str">
        <f t="shared" si="4"/>
        <v>0, 0</v>
      </c>
      <c r="J32" s="202">
        <f>N32</f>
        <v>0</v>
      </c>
      <c r="K32" s="203"/>
      <c r="L32" s="203"/>
      <c r="N32" s="134" t="s">
        <v>520</v>
      </c>
      <c r="O32" s="4">
        <v>0.83210641145706177</v>
      </c>
      <c r="P32" s="134" t="s">
        <v>48</v>
      </c>
    </row>
    <row r="33" s="85" customFormat="true" x14ac:dyDescent="0.3">
      <c r="H33" s="201">
        <f t="shared" si="3"/>
        <v>0</v>
      </c>
      <c r="I33" s="202" t="str">
        <f t="shared" si="4"/>
        <v>0, 0</v>
      </c>
      <c r="J33" s="202">
        <f>N33</f>
        <v>0</v>
      </c>
      <c r="K33" s="203"/>
      <c r="L33" s="203"/>
      <c r="N33" s="134" t="s">
        <v>505</v>
      </c>
      <c r="O33" s="4">
        <v>0.82253563404083252</v>
      </c>
      <c r="P33" s="134" t="s">
        <v>48</v>
      </c>
    </row>
    <row r="34" s="85" customFormat="true" x14ac:dyDescent="0.3">
      <c r="H34" s="201">
        <f t="shared" si="3"/>
        <v>0</v>
      </c>
      <c r="I34" s="202" t="str">
        <f t="shared" si="4"/>
        <v>0, 0</v>
      </c>
      <c r="J34" s="202">
        <f>N34</f>
        <v>0</v>
      </c>
      <c r="K34" s="203"/>
      <c r="L34" s="203"/>
      <c r="N34" s="134" t="s">
        <v>426</v>
      </c>
      <c r="O34" s="4">
        <v>0.29771730303764343</v>
      </c>
      <c r="P34" s="134" t="s">
        <v>48</v>
      </c>
    </row>
    <row r="35" s="85" customFormat="true" x14ac:dyDescent="0.3">
      <c r="H35" s="201">
        <f>O35-SUM(H30:H34)</f>
        <v>0</v>
      </c>
      <c r="I35" s="202" t="str">
        <f t="shared" si="4"/>
        <v>Rest of the Region, 0</v>
      </c>
      <c r="J35" s="202" t="s">
        <v>46</v>
      </c>
      <c r="K35" s="203"/>
      <c r="L35" s="203"/>
      <c r="N35" s="134" t="s">
        <v>631</v>
      </c>
      <c r="O35" s="4">
        <v>7.4111618995666504</v>
      </c>
      <c r="P35" s="134" t="s">
        <v>48</v>
      </c>
    </row>
    <row r="36" s="85" customFormat="true" x14ac:dyDescent="0.3"/>
    <row r="37" s="85" customFormat="true" x14ac:dyDescent="0.3">
      <c r="N37" s="85" t="str">
        <f>IF(ISNUMBER(O35), CONCATENATE( ROUND(O35,0)," ",P35," people in urban ",N35," lack basic drinking water services"), "")</f>
        <v/>
      </c>
    </row>
    <row r="38" s="85" customFormat="true" x14ac:dyDescent="0.3">
      <c r="C38" s="107"/>
    </row>
    <row r="39" s="85" customFormat="true" x14ac:dyDescent="0.3"/>
    <row r="40" s="85" customFormat="true" x14ac:dyDescent="0.3"/>
    <row r="41" s="85" customFormat="true" x14ac:dyDescent="0.3"/>
    <row r="42" s="85" customFormat="true" x14ac:dyDescent="0.3"/>
    <row r="43" s="85" customFormat="true" x14ac:dyDescent="0.3"/>
    <row r="44" s="85" customFormat="true" x14ac:dyDescent="0.3"/>
    <row r="45" s="85" customFormat="true" x14ac:dyDescent="0.3"/>
    <row r="46" s="85" customFormat="true" ht="18" x14ac:dyDescent="0.35">
      <c r="A46" s="76" t="str">
        <f>CONCATENATE("Figure W3B: Countries in urban ",N35," with the highest number of people who did not use a basic water service in 2017")</f>
        <v>Figure W3B: Countries in urban  with the highest number of people who did not use a basic water service in 2017</v>
      </c>
    </row>
    <row r="47" s="85" customFormat="true" x14ac:dyDescent="0.3">
      <c r="A47" s="19" t="s">
        <v>181</v>
      </c>
    </row>
    <row r="48" s="85" customFormat="true" x14ac:dyDescent="0.3"/>
    <row r="49" s="85" customFormat="true" x14ac:dyDescent="0.3"/>
    <row r="50" s="85" customFormat="true" ht="23.4" x14ac:dyDescent="0.45">
      <c r="A50" s="75" t="s">
        <v>283</v>
      </c>
      <c r="G50" s="75"/>
      <c r="J50" s="75"/>
    </row>
    <row r="51" s="85" customFormat="true" x14ac:dyDescent="0.3">
      <c r="B51" s="14"/>
      <c r="C51" s="14"/>
      <c r="N51" s="134" t="s">
        <v>294</v>
      </c>
      <c r="O51" s="134"/>
      <c r="P51" s="134"/>
    </row>
    <row r="52" s="85" customFormat="true" x14ac:dyDescent="0.3">
      <c r="B52" s="14"/>
      <c r="C52" s="14"/>
      <c r="H52" s="161" t="s">
        <v>284</v>
      </c>
      <c r="I52" s="161"/>
      <c r="J52" s="161"/>
      <c r="K52" s="161"/>
      <c r="L52" s="161"/>
      <c r="N52" s="134"/>
      <c r="O52" s="134"/>
      <c r="P52" s="134"/>
    </row>
    <row r="53" s="85" customFormat="true" x14ac:dyDescent="0.3">
      <c r="B53" s="107"/>
      <c r="C53" s="107"/>
      <c r="D53" s="107"/>
      <c r="E53" s="107"/>
      <c r="F53" s="107"/>
      <c r="H53" s="161" t="str">
        <f>P54</f>
        <v>million</v>
      </c>
      <c r="I53" s="161" t="s">
        <v>1</v>
      </c>
      <c r="J53" s="161" t="s">
        <v>47</v>
      </c>
      <c r="K53" s="161"/>
      <c r="L53" s="160"/>
      <c r="N53" s="134" t="s">
        <v>142</v>
      </c>
      <c r="O53" s="134" t="s">
        <v>292</v>
      </c>
      <c r="P53" s="134" t="s">
        <v>296</v>
      </c>
    </row>
    <row r="54" s="85" customFormat="true" x14ac:dyDescent="0.3">
      <c r="H54" s="201">
        <f>O54</f>
        <v>0</v>
      </c>
      <c r="I54" s="202" t="str">
        <f>+CONCATENATE(J54,", ",ROUND(H54,0))</f>
        <v>0, 0</v>
      </c>
      <c r="J54" s="202">
        <f>N54</f>
        <v>0</v>
      </c>
      <c r="K54" s="203"/>
      <c r="L54" s="202"/>
      <c r="N54" s="134" t="s">
        <v>632</v>
      </c>
      <c r="O54" s="4">
        <v>2.7321882247924805</v>
      </c>
      <c r="P54" s="134" t="s">
        <v>48</v>
      </c>
    </row>
    <row r="55" s="85" customFormat="true" x14ac:dyDescent="0.3">
      <c r="H55" s="201">
        <f t="shared" ref="H55:H58" si="5">O55</f>
        <v>0</v>
      </c>
      <c r="I55" s="202" t="str">
        <f t="shared" ref="I55:I59" si="6">+CONCATENATE(J55,", ",ROUND(H55,0))</f>
        <v>0, 0</v>
      </c>
      <c r="J55" s="202">
        <f>N55</f>
        <v>0</v>
      </c>
      <c r="K55" s="203"/>
      <c r="L55" s="202"/>
      <c r="N55" s="134" t="s">
        <v>511</v>
      </c>
      <c r="O55" s="4">
        <v>1.5869612693786621</v>
      </c>
      <c r="P55" s="134" t="s">
        <v>48</v>
      </c>
    </row>
    <row r="56" s="85" customFormat="true" x14ac:dyDescent="0.3">
      <c r="B56" s="107"/>
      <c r="C56" s="107"/>
      <c r="D56" s="107"/>
      <c r="H56" s="201">
        <f t="shared" si="5"/>
        <v>0</v>
      </c>
      <c r="I56" s="202" t="str">
        <f t="shared" si="6"/>
        <v>0, 0</v>
      </c>
      <c r="J56" s="202">
        <f>N56</f>
        <v>0</v>
      </c>
      <c r="K56" s="203"/>
      <c r="L56" s="203"/>
      <c r="N56" s="134" t="s">
        <v>633</v>
      </c>
      <c r="O56" s="4">
        <v>0.80878913402557373</v>
      </c>
      <c r="P56" s="134" t="s">
        <v>48</v>
      </c>
    </row>
    <row r="57" s="85" customFormat="true" x14ac:dyDescent="0.3">
      <c r="H57" s="201">
        <f t="shared" si="5"/>
        <v>0</v>
      </c>
      <c r="I57" s="202" t="str">
        <f t="shared" si="6"/>
        <v>0, 0</v>
      </c>
      <c r="J57" s="202">
        <f>N57</f>
        <v>0</v>
      </c>
      <c r="K57" s="203"/>
      <c r="L57" s="203"/>
      <c r="N57" s="134" t="s">
        <v>474</v>
      </c>
      <c r="O57" s="4">
        <v>0.69572365283966064</v>
      </c>
      <c r="P57" s="134" t="s">
        <v>48</v>
      </c>
    </row>
    <row r="58" s="85" customFormat="true" x14ac:dyDescent="0.3">
      <c r="H58" s="201">
        <f t="shared" si="5"/>
        <v>0</v>
      </c>
      <c r="I58" s="202" t="str">
        <f t="shared" si="6"/>
        <v>0, 0</v>
      </c>
      <c r="J58" s="202">
        <f>N58</f>
        <v>0</v>
      </c>
      <c r="K58" s="203"/>
      <c r="L58" s="203"/>
      <c r="N58" s="134" t="s">
        <v>634</v>
      </c>
      <c r="O58" s="4">
        <v>0.6197391152381897</v>
      </c>
      <c r="P58" s="134" t="s">
        <v>48</v>
      </c>
    </row>
    <row r="59" s="85" customFormat="true" x14ac:dyDescent="0.3">
      <c r="H59" s="201">
        <f>O59-SUM(H54:H58)</f>
        <v>0</v>
      </c>
      <c r="I59" s="202" t="str">
        <f t="shared" si="6"/>
        <v>Rest of the Region, 0</v>
      </c>
      <c r="J59" s="202" t="s">
        <v>46</v>
      </c>
      <c r="K59" s="203"/>
      <c r="L59" s="203"/>
      <c r="N59" s="134" t="s">
        <v>631</v>
      </c>
      <c r="O59" s="4">
        <v>8.7697963714599609</v>
      </c>
      <c r="P59" s="134" t="s">
        <v>48</v>
      </c>
    </row>
    <row r="60" s="85" customFormat="true" x14ac:dyDescent="0.3"/>
    <row r="61" s="85" customFormat="true" x14ac:dyDescent="0.3">
      <c r="N61" s="85" t="str">
        <f>IF(ISNUMBER(O59), CONCATENATE( ROUND(O59,0)," ",P59," people in rural ",N59," lack basic drinking water services"), "")</f>
        <v/>
      </c>
    </row>
    <row r="62" s="85" customFormat="true" x14ac:dyDescent="0.3">
      <c r="C62" s="107"/>
    </row>
    <row r="63" s="85" customFormat="true" x14ac:dyDescent="0.3"/>
    <row r="64" s="85" customFormat="true" x14ac:dyDescent="0.3"/>
    <row r="65" s="85" customFormat="true" x14ac:dyDescent="0.3"/>
    <row r="66" s="85" customFormat="true" x14ac:dyDescent="0.3"/>
    <row r="67" s="85" customFormat="true" x14ac:dyDescent="0.3"/>
    <row r="68" s="85" customFormat="true" x14ac:dyDescent="0.3"/>
    <row r="69" s="85" customFormat="true" x14ac:dyDescent="0.3"/>
    <row r="70" s="85" customFormat="true" ht="18" x14ac:dyDescent="0.35">
      <c r="A70" s="76" t="str">
        <f>CONCATENATE("Figure W3C: Countries in rural ",N59," with the highest number of people who did not use a basic water service in 2017")</f>
        <v>Figure W3C: Countries in rural  with the highest number of people who did not use a basic water service in 2017</v>
      </c>
    </row>
    <row r="71" s="85" customFormat="true" x14ac:dyDescent="0.3">
      <c r="A71" s="19" t="s">
        <v>181</v>
      </c>
    </row>
    <row r="72" s="85" customFormat="true" x14ac:dyDescent="0.3"/>
    <row r="73" s="85" customFormat="true" x14ac:dyDescent="0.3"/>
  </sheetData>
  <hyperlinks>
    <hyperlink ref="A1" location="ToC!A1" display="Back to ToC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75790-7325-4206-BFC9-AB3D18764724}">
  <sheetPr codeName="Sheet6">
    <tabColor theme="8" tint="-0.24997711111789"/>
  </sheetPr>
  <dimension ref="A1:R140"/>
  <sheetViews>
    <sheetView workbookViewId="0">
      <selection activeCell="A52" sqref="A52"/>
    </sheetView>
  </sheetViews>
  <sheetFormatPr defaultRowHeight="14.4" x14ac:dyDescent="0.3"/>
  <sheetData>
    <row r="1" s="14" customFormat="true" x14ac:dyDescent="0.3">
      <c r="A1" s="112" t="s">
        <v>226</v>
      </c>
    </row>
    <row r="2" s="14" customFormat="true" ht="23.4" x14ac:dyDescent="0.45">
      <c r="A2" s="75" t="s">
        <v>179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>
      <c r="R9" s="22"/>
    </row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ht="18" customHeight="true" x14ac:dyDescent="0.35">
      <c r="A24" s="76" t="s">
        <v>394</v>
      </c>
    </row>
    <row r="25" s="14" customFormat="true" ht="15" customHeight="true" x14ac:dyDescent="0.3">
      <c r="A25" s="19" t="s">
        <v>181</v>
      </c>
    </row>
    <row r="26" s="14" customFormat="true" ht="15" customHeight="true" x14ac:dyDescent="0.3">
      <c r="A26" s="19"/>
    </row>
    <row r="27" s="14" customFormat="true" ht="23.4" x14ac:dyDescent="0.45">
      <c r="A27" s="75" t="s">
        <v>282</v>
      </c>
    </row>
    <row r="28" s="14" customFormat="true" x14ac:dyDescent="0.3"/>
    <row r="29" s="14" customFormat="true" x14ac:dyDescent="0.3"/>
    <row r="30" s="14" customFormat="true" x14ac:dyDescent="0.3"/>
    <row r="31" s="14" customFormat="true" x14ac:dyDescent="0.3"/>
    <row r="32" s="14" customFormat="true" x14ac:dyDescent="0.3"/>
    <row r="33" s="14" customFormat="true" x14ac:dyDescent="0.3"/>
    <row r="34" s="14" customFormat="true" x14ac:dyDescent="0.3">
      <c r="R34" s="22"/>
    </row>
    <row r="35" s="14" customFormat="true" x14ac:dyDescent="0.3"/>
    <row r="36" s="14" customFormat="true" x14ac:dyDescent="0.3"/>
    <row r="37" s="14" customFormat="true" x14ac:dyDescent="0.3"/>
    <row r="38" s="14" customFormat="true" x14ac:dyDescent="0.3"/>
    <row r="39" s="14" customFormat="true" x14ac:dyDescent="0.3"/>
    <row r="40" s="14" customFormat="true" x14ac:dyDescent="0.3"/>
    <row r="41" s="14" customFormat="true" x14ac:dyDescent="0.3"/>
    <row r="42" s="14" customFormat="true" x14ac:dyDescent="0.3"/>
    <row r="43" s="14" customFormat="true" x14ac:dyDescent="0.3"/>
    <row r="44" s="14" customFormat="true" x14ac:dyDescent="0.3"/>
    <row r="45" s="14" customFormat="true" x14ac:dyDescent="0.3"/>
    <row r="46" s="14" customFormat="true" x14ac:dyDescent="0.3"/>
    <row r="47" s="14" customFormat="true" x14ac:dyDescent="0.3"/>
    <row r="48" s="14" customFormat="true" x14ac:dyDescent="0.3"/>
    <row r="49" s="14" customFormat="true" ht="18" customHeight="true" x14ac:dyDescent="0.35">
      <c r="A49" s="76" t="s">
        <v>395</v>
      </c>
    </row>
    <row r="50" s="14" customFormat="true" ht="15" customHeight="true" x14ac:dyDescent="0.3">
      <c r="A50" s="19" t="s">
        <v>181</v>
      </c>
    </row>
    <row r="51" s="14" customFormat="true" ht="15" customHeight="true" x14ac:dyDescent="0.3">
      <c r="A51" s="19"/>
    </row>
    <row r="52" s="14" customFormat="true" ht="23.4" x14ac:dyDescent="0.45">
      <c r="A52" s="75" t="s">
        <v>283</v>
      </c>
    </row>
    <row r="53" s="14" customFormat="true" x14ac:dyDescent="0.3"/>
    <row r="54" s="14" customFormat="true" x14ac:dyDescent="0.3"/>
    <row r="55" s="14" customFormat="true" x14ac:dyDescent="0.3"/>
    <row r="56" s="14" customFormat="true" x14ac:dyDescent="0.3"/>
    <row r="57" s="14" customFormat="true" x14ac:dyDescent="0.3"/>
    <row r="58" s="14" customFormat="true" x14ac:dyDescent="0.3"/>
    <row r="59" s="14" customFormat="true" x14ac:dyDescent="0.3">
      <c r="R59" s="22"/>
    </row>
    <row r="60" s="14" customFormat="true" x14ac:dyDescent="0.3"/>
    <row r="61" s="14" customFormat="true" x14ac:dyDescent="0.3"/>
    <row r="62" s="14" customFormat="true" x14ac:dyDescent="0.3"/>
    <row r="63" s="14" customFormat="true" x14ac:dyDescent="0.3"/>
    <row r="64" s="14" customFormat="true" x14ac:dyDescent="0.3"/>
    <row r="65" s="14" customFormat="true" x14ac:dyDescent="0.3"/>
    <row r="66" s="14" customFormat="true" x14ac:dyDescent="0.3"/>
    <row r="67" s="14" customFormat="true" x14ac:dyDescent="0.3"/>
    <row r="68" s="14" customFormat="true" x14ac:dyDescent="0.3"/>
    <row r="69" s="14" customFormat="true" x14ac:dyDescent="0.3"/>
    <row r="70" s="14" customFormat="true" x14ac:dyDescent="0.3"/>
    <row r="71" s="14" customFormat="true" x14ac:dyDescent="0.3"/>
    <row r="72" s="14" customFormat="true" x14ac:dyDescent="0.3"/>
    <row r="73" s="14" customFormat="true" x14ac:dyDescent="0.3"/>
    <row r="74" s="14" customFormat="true" ht="18" customHeight="true" x14ac:dyDescent="0.35">
      <c r="A74" s="76" t="s">
        <v>396</v>
      </c>
    </row>
    <row r="75" s="14" customFormat="true" ht="15" customHeight="true" x14ac:dyDescent="0.3">
      <c r="A75" s="19" t="s">
        <v>181</v>
      </c>
    </row>
    <row r="76" s="14" customFormat="true" ht="15" customHeight="true" x14ac:dyDescent="0.3">
      <c r="A76" s="19"/>
    </row>
    <row r="77" s="14" customFormat="true" ht="15" customHeight="true" x14ac:dyDescent="0.3">
      <c r="A77" s="19"/>
    </row>
    <row r="78" s="14" customFormat="true" ht="15" customHeight="true" x14ac:dyDescent="0.3">
      <c r="A78" s="19"/>
    </row>
    <row r="79" s="14" customFormat="true" x14ac:dyDescent="0.3">
      <c r="A79" s="17" t="s">
        <v>397</v>
      </c>
      <c r="F79" s="96" t="s">
        <v>398</v>
      </c>
      <c r="G79" s="232"/>
      <c r="H79" s="232"/>
      <c r="I79" s="232"/>
      <c r="K79" s="96" t="s">
        <v>399</v>
      </c>
      <c r="L79" s="232"/>
      <c r="M79" s="232"/>
      <c r="N79" s="232"/>
    </row>
    <row r="80" x14ac:dyDescent="0.3">
      <c r="A80" s="229" t="s">
        <v>80</v>
      </c>
      <c r="B80" s="229" t="s">
        <v>143</v>
      </c>
      <c r="C80" s="229" t="s">
        <v>229</v>
      </c>
      <c r="D80" s="229" t="s">
        <v>0</v>
      </c>
      <c r="E80" s="3"/>
      <c r="F80" s="229" t="s">
        <v>80</v>
      </c>
      <c r="G80" s="229" t="s">
        <v>143</v>
      </c>
      <c r="H80" s="229" t="s">
        <v>229</v>
      </c>
      <c r="I80" s="229" t="s">
        <v>0</v>
      </c>
      <c r="K80" s="229" t="s">
        <v>80</v>
      </c>
      <c r="L80" s="229" t="s">
        <v>143</v>
      </c>
      <c r="M80" s="229" t="s">
        <v>229</v>
      </c>
      <c r="N80" s="229" t="s">
        <v>0</v>
      </c>
    </row>
    <row r="81" x14ac:dyDescent="0.3">
      <c r="A81" s="230" t="s">
        <v>511</v>
      </c>
      <c r="B81" s="231" t="s">
        <v>512</v>
      </c>
      <c r="C81" s="4">
        <v>33.329226433679707</v>
      </c>
      <c r="D81" s="4">
        <v>47.867048367880599</v>
      </c>
      <c r="E81" s="2"/>
      <c r="F81" s="230" t="s">
        <v>505</v>
      </c>
      <c r="G81" s="231" t="s">
        <v>506</v>
      </c>
      <c r="H81" s="4">
        <v>1.9550931786473598</v>
      </c>
      <c r="I81" s="4">
        <v>81.318621362722553</v>
      </c>
      <c r="K81" s="230" t="s">
        <v>634</v>
      </c>
      <c r="L81" s="231" t="s">
        <v>670</v>
      </c>
      <c r="M81" s="4">
        <v>64.986239641150064</v>
      </c>
      <c r="N81" s="4">
        <v>31.08634272169062</v>
      </c>
    </row>
    <row r="82" x14ac:dyDescent="0.3">
      <c r="A82" s="230" t="s">
        <v>634</v>
      </c>
      <c r="B82" s="231" t="s">
        <v>670</v>
      </c>
      <c r="C82" s="4">
        <v>38.929647360143896</v>
      </c>
      <c r="D82" s="4">
        <v>58.903805349542701</v>
      </c>
      <c r="E82" s="2"/>
      <c r="F82" s="230" t="s">
        <v>634</v>
      </c>
      <c r="G82" s="231" t="s">
        <v>670</v>
      </c>
      <c r="H82" s="4">
        <v>13.440060750143104</v>
      </c>
      <c r="I82" s="4">
        <v>86.115944806472342</v>
      </c>
      <c r="K82" s="230" t="s">
        <v>474</v>
      </c>
      <c r="L82" s="231" t="s">
        <v>475</v>
      </c>
      <c r="M82" s="4">
        <v>28.062506011081574</v>
      </c>
      <c r="N82" s="4">
        <v>53.91690000092597</v>
      </c>
    </row>
    <row r="83" x14ac:dyDescent="0.3">
      <c r="A83" s="230" t="s">
        <v>474</v>
      </c>
      <c r="B83" s="231" t="s">
        <v>475</v>
      </c>
      <c r="C83" s="4">
        <v>19.232582908841124</v>
      </c>
      <c r="D83" s="4">
        <v>68.223319990400327</v>
      </c>
      <c r="E83" s="2"/>
      <c r="F83" s="230" t="s">
        <v>492</v>
      </c>
      <c r="G83" s="231" t="s">
        <v>493</v>
      </c>
      <c r="H83" s="4">
        <v>0.63861300989624681</v>
      </c>
      <c r="I83" s="4">
        <v>89.944651112625493</v>
      </c>
      <c r="K83" s="230" t="s">
        <v>505</v>
      </c>
      <c r="L83" s="231" t="s">
        <v>506</v>
      </c>
      <c r="M83" s="4">
        <v>22.013830170387223</v>
      </c>
      <c r="N83" s="4">
        <v>66.363161315449602</v>
      </c>
    </row>
    <row r="84" x14ac:dyDescent="0.3">
      <c r="A84" s="116" t="s">
        <v>419</v>
      </c>
      <c r="B84" s="117" t="s">
        <v>420</v>
      </c>
      <c r="C84" s="4">
        <v>21.016077829252822</v>
      </c>
      <c r="D84" s="4">
        <v>70.023149838366294</v>
      </c>
      <c r="E84" s="2"/>
      <c r="F84" s="230" t="s">
        <v>474</v>
      </c>
      <c r="G84" s="231" t="s">
        <v>475</v>
      </c>
      <c r="H84" s="4">
        <v>3.6265763550948407</v>
      </c>
      <c r="I84" s="4">
        <v>93.508487429710641</v>
      </c>
      <c r="K84" s="230" t="s">
        <v>492</v>
      </c>
      <c r="L84" s="231" t="s">
        <v>493</v>
      </c>
      <c r="M84" s="4">
        <v>27.844178543764002</v>
      </c>
      <c r="N84" s="4">
        <v>68.79371367483229</v>
      </c>
    </row>
    <row r="85" x14ac:dyDescent="0.3">
      <c r="A85" s="116" t="s">
        <v>498</v>
      </c>
      <c r="B85" s="117" t="s">
        <v>499</v>
      </c>
      <c r="C85" s="4">
        <v>16.177740547926575</v>
      </c>
      <c r="D85" s="4">
        <v>72.877912104735515</v>
      </c>
      <c r="E85" s="2"/>
      <c r="F85" s="230" t="s">
        <v>484</v>
      </c>
      <c r="G85" s="231" t="s">
        <v>485</v>
      </c>
      <c r="H85" s="4">
        <v>2.085714285714289</v>
      </c>
      <c r="I85" s="4">
        <v>93.828571428571422</v>
      </c>
      <c r="K85" s="230" t="s">
        <v>522</v>
      </c>
      <c r="L85" s="231" t="s">
        <v>523</v>
      </c>
      <c r="M85" s="4">
        <v>6.8469467058821465</v>
      </c>
      <c r="N85" s="4">
        <v>90.72573529411784</v>
      </c>
    </row>
    <row r="86" x14ac:dyDescent="0.3">
      <c r="A86" s="116" t="s">
        <v>633</v>
      </c>
      <c r="B86" s="117" t="s">
        <v>671</v>
      </c>
      <c r="C86" s="4">
        <v>17.821408490885361</v>
      </c>
      <c r="D86" s="4">
        <v>73.564331452771938</v>
      </c>
      <c r="E86" s="2"/>
      <c r="F86" s="116" t="s">
        <v>522</v>
      </c>
      <c r="G86" s="117" t="s">
        <v>523</v>
      </c>
      <c r="H86" s="4">
        <v>3.0610294117647072</v>
      </c>
      <c r="I86" s="4">
        <v>96.938970588235293</v>
      </c>
      <c r="K86" s="230" t="s">
        <v>659</v>
      </c>
      <c r="L86" s="231" t="s">
        <v>697</v>
      </c>
      <c r="M86" s="4">
        <v>1.778571428571496</v>
      </c>
      <c r="N86" s="4">
        <v>97.0309523809523</v>
      </c>
    </row>
    <row r="87" x14ac:dyDescent="0.3">
      <c r="A87" s="116" t="s">
        <v>505</v>
      </c>
      <c r="B87" s="117" t="s">
        <v>506</v>
      </c>
      <c r="C87" s="4">
        <v>10.792571482714067</v>
      </c>
      <c r="D87" s="4">
        <v>74.729544804734985</v>
      </c>
      <c r="E87" s="2"/>
      <c r="F87" s="116" t="s">
        <v>655</v>
      </c>
      <c r="G87" s="117" t="s">
        <v>693</v>
      </c>
      <c r="H87" s="4">
        <v>0.60297902097902067</v>
      </c>
      <c r="I87" s="4">
        <v>99.397020979020979</v>
      </c>
      <c r="K87" s="230" t="s">
        <v>655</v>
      </c>
      <c r="L87" s="231" t="s">
        <v>693</v>
      </c>
      <c r="M87" s="4">
        <v>0.80155356643356868</v>
      </c>
      <c r="N87" s="4">
        <v>99.198446433566431</v>
      </c>
    </row>
    <row r="88" x14ac:dyDescent="0.3">
      <c r="A88" s="116" t="s">
        <v>632</v>
      </c>
      <c r="B88" s="117" t="s">
        <v>672</v>
      </c>
      <c r="C88" s="4">
        <v>21.062176852511769</v>
      </c>
      <c r="D88" s="4">
        <v>76.027734347513274</v>
      </c>
      <c r="E88" s="2"/>
      <c r="F88" s="116" t="s">
        <v>666</v>
      </c>
      <c r="G88" s="117" t="s">
        <v>704</v>
      </c>
      <c r="H88" s="4">
        <v>0</v>
      </c>
      <c r="I88" s="4">
        <v>100</v>
      </c>
      <c r="K88" s="116" t="s">
        <v>511</v>
      </c>
      <c r="L88" s="117" t="s">
        <v>512</v>
      </c>
      <c r="M88" s="4">
        <v>75.638378355458855</v>
      </c>
      <c r="N88" s="4"/>
    </row>
    <row r="89" x14ac:dyDescent="0.3">
      <c r="A89" s="116" t="s">
        <v>453</v>
      </c>
      <c r="B89" s="117" t="s">
        <v>454</v>
      </c>
      <c r="C89" s="4">
        <v>18.399760159283133</v>
      </c>
      <c r="D89" s="4">
        <v>79.994679195172068</v>
      </c>
      <c r="E89" s="2"/>
      <c r="F89" s="116" t="s">
        <v>659</v>
      </c>
      <c r="G89" s="117" t="s">
        <v>697</v>
      </c>
      <c r="H89" s="4">
        <v>0</v>
      </c>
      <c r="I89" s="4">
        <v>100</v>
      </c>
      <c r="K89" s="116" t="s">
        <v>633</v>
      </c>
      <c r="L89" s="117" t="s">
        <v>671</v>
      </c>
      <c r="M89" s="4">
        <v>81.571128383975974</v>
      </c>
      <c r="N89" s="4"/>
    </row>
    <row r="90" x14ac:dyDescent="0.3">
      <c r="A90" s="116" t="s">
        <v>492</v>
      </c>
      <c r="B90" s="117" t="s">
        <v>493</v>
      </c>
      <c r="C90" s="4">
        <v>12.133508158072559</v>
      </c>
      <c r="D90" s="4">
        <v>81.007954688453196</v>
      </c>
      <c r="E90" s="2"/>
      <c r="F90" s="116" t="s">
        <v>525</v>
      </c>
      <c r="G90" s="117" t="s">
        <v>526</v>
      </c>
      <c r="H90" s="4">
        <v>91.31101316074033</v>
      </c>
      <c r="I90" s="4"/>
      <c r="K90" s="116" t="s">
        <v>498</v>
      </c>
      <c r="L90" s="117" t="s">
        <v>499</v>
      </c>
      <c r="M90" s="4">
        <v>83.159963919175908</v>
      </c>
      <c r="N90" s="4"/>
    </row>
    <row r="91" x14ac:dyDescent="0.3">
      <c r="A91" s="116" t="s">
        <v>635</v>
      </c>
      <c r="B91" s="117" t="s">
        <v>673</v>
      </c>
      <c r="C91" s="4">
        <v>18.084190504467628</v>
      </c>
      <c r="D91" s="4">
        <v>81.915809495532372</v>
      </c>
      <c r="E91" s="2"/>
      <c r="F91" s="116" t="s">
        <v>419</v>
      </c>
      <c r="G91" s="117" t="s">
        <v>420</v>
      </c>
      <c r="H91" s="4">
        <v>91.835421395197628</v>
      </c>
      <c r="I91" s="4"/>
      <c r="K91" s="116" t="s">
        <v>419</v>
      </c>
      <c r="L91" s="117" t="s">
        <v>420</v>
      </c>
      <c r="M91" s="4">
        <v>89.875173884379663</v>
      </c>
      <c r="N91" s="4"/>
    </row>
    <row r="92" x14ac:dyDescent="0.3">
      <c r="A92" s="116" t="s">
        <v>422</v>
      </c>
      <c r="B92" s="117" t="s">
        <v>423</v>
      </c>
      <c r="C92" s="4">
        <v>13.437021685644225</v>
      </c>
      <c r="D92" s="4">
        <v>86.476354851236181</v>
      </c>
      <c r="E92" s="2"/>
      <c r="F92" s="116" t="s">
        <v>432</v>
      </c>
      <c r="G92" s="117" t="s">
        <v>433</v>
      </c>
      <c r="H92" s="4">
        <v>94.845704401264953</v>
      </c>
      <c r="I92" s="4"/>
      <c r="K92" s="116" t="s">
        <v>471</v>
      </c>
      <c r="L92" s="117" t="s">
        <v>472</v>
      </c>
      <c r="M92" s="4">
        <v>92.314459816697877</v>
      </c>
      <c r="N92" s="4"/>
    </row>
    <row r="93" x14ac:dyDescent="0.3">
      <c r="A93" s="116" t="s">
        <v>432</v>
      </c>
      <c r="B93" s="117" t="s">
        <v>433</v>
      </c>
      <c r="C93" s="4">
        <v>7.300461184655461</v>
      </c>
      <c r="D93" s="4">
        <v>88.841894900365816</v>
      </c>
      <c r="E93" s="2"/>
      <c r="F93" s="116" t="s">
        <v>426</v>
      </c>
      <c r="G93" s="117" t="s">
        <v>427</v>
      </c>
      <c r="H93" s="4">
        <v>95.975700650695103</v>
      </c>
      <c r="I93" s="4"/>
      <c r="K93" s="116" t="s">
        <v>632</v>
      </c>
      <c r="L93" s="117" t="s">
        <v>672</v>
      </c>
      <c r="M93" s="4">
        <v>92.619076110074545</v>
      </c>
      <c r="N93" s="4"/>
    </row>
    <row r="94" x14ac:dyDescent="0.3">
      <c r="A94" s="116" t="s">
        <v>471</v>
      </c>
      <c r="B94" s="117" t="s">
        <v>472</v>
      </c>
      <c r="C94" s="4">
        <v>6.1152557951205893</v>
      </c>
      <c r="D94" s="4">
        <v>89.512251426168305</v>
      </c>
      <c r="E94" s="2"/>
      <c r="F94" s="116" t="s">
        <v>511</v>
      </c>
      <c r="G94" s="117" t="s">
        <v>512</v>
      </c>
      <c r="H94" s="4">
        <v>96.236912097114967</v>
      </c>
      <c r="I94" s="4"/>
      <c r="K94" s="116" t="s">
        <v>639</v>
      </c>
      <c r="L94" s="117" t="s">
        <v>677</v>
      </c>
      <c r="M94" s="4">
        <v>92.761348289780017</v>
      </c>
      <c r="N94" s="4"/>
    </row>
    <row r="95" x14ac:dyDescent="0.3">
      <c r="A95" s="116" t="s">
        <v>636</v>
      </c>
      <c r="B95" s="117" t="s">
        <v>674</v>
      </c>
      <c r="C95" s="4">
        <v>10.427235510495947</v>
      </c>
      <c r="D95" s="4">
        <v>89.572761978171911</v>
      </c>
      <c r="E95" s="2"/>
      <c r="F95" s="116" t="s">
        <v>647</v>
      </c>
      <c r="G95" s="117" t="s">
        <v>685</v>
      </c>
      <c r="H95" s="4">
        <v>96.981904626544917</v>
      </c>
      <c r="I95" s="4"/>
      <c r="K95" s="116" t="s">
        <v>453</v>
      </c>
      <c r="L95" s="117" t="s">
        <v>454</v>
      </c>
      <c r="M95" s="4">
        <v>96.156095163082455</v>
      </c>
      <c r="N95" s="4"/>
    </row>
    <row r="96" x14ac:dyDescent="0.3">
      <c r="A96" s="116" t="s">
        <v>637</v>
      </c>
      <c r="B96" s="117" t="s">
        <v>675</v>
      </c>
      <c r="C96" s="4">
        <v>9.627255289779896</v>
      </c>
      <c r="D96" s="4">
        <v>89.959411265513992</v>
      </c>
      <c r="E96" s="2"/>
      <c r="F96" s="116" t="s">
        <v>498</v>
      </c>
      <c r="G96" s="117" t="s">
        <v>499</v>
      </c>
      <c r="H96" s="4">
        <v>97.013592828504571</v>
      </c>
      <c r="I96" s="4"/>
      <c r="K96" s="116" t="s">
        <v>432</v>
      </c>
      <c r="L96" s="117" t="s">
        <v>433</v>
      </c>
      <c r="M96" s="4">
        <v>97.333333333333286</v>
      </c>
      <c r="N96" s="4"/>
    </row>
    <row r="97" x14ac:dyDescent="0.3">
      <c r="A97" s="116" t="s">
        <v>638</v>
      </c>
      <c r="B97" s="117" t="s">
        <v>676</v>
      </c>
      <c r="C97" s="4">
        <v>9.3599996520603383</v>
      </c>
      <c r="D97" s="4">
        <v>90.639996630635579</v>
      </c>
      <c r="E97" s="2"/>
      <c r="F97" s="116" t="s">
        <v>471</v>
      </c>
      <c r="G97" s="117" t="s">
        <v>472</v>
      </c>
      <c r="H97" s="4">
        <v>98.092766725663708</v>
      </c>
      <c r="I97" s="4"/>
      <c r="K97" s="116" t="s">
        <v>646</v>
      </c>
      <c r="L97" s="117" t="s">
        <v>684</v>
      </c>
      <c r="M97" s="4">
        <v>98.045850457670412</v>
      </c>
      <c r="N97" s="4"/>
    </row>
    <row r="98" x14ac:dyDescent="0.3">
      <c r="A98" s="116" t="s">
        <v>525</v>
      </c>
      <c r="B98" s="117" t="s">
        <v>526</v>
      </c>
      <c r="C98" s="4">
        <v>1.78396338016789</v>
      </c>
      <c r="D98" s="4">
        <v>92.006856730505532</v>
      </c>
      <c r="E98" s="2"/>
      <c r="F98" s="116" t="s">
        <v>520</v>
      </c>
      <c r="G98" s="117" t="s">
        <v>521</v>
      </c>
      <c r="H98" s="4">
        <v>98.619398907103829</v>
      </c>
      <c r="I98" s="4"/>
      <c r="K98" s="116" t="s">
        <v>647</v>
      </c>
      <c r="L98" s="117" t="s">
        <v>685</v>
      </c>
      <c r="M98" s="4">
        <v>98.09555256473574</v>
      </c>
      <c r="N98" s="4"/>
    </row>
    <row r="99" x14ac:dyDescent="0.3">
      <c r="A99" s="116" t="s">
        <v>639</v>
      </c>
      <c r="B99" s="117" t="s">
        <v>677</v>
      </c>
      <c r="C99" s="4">
        <v>5.4992030955014712</v>
      </c>
      <c r="D99" s="4">
        <v>92.042865008264016</v>
      </c>
      <c r="E99" s="2"/>
      <c r="F99" s="116" t="s">
        <v>632</v>
      </c>
      <c r="G99" s="117" t="s">
        <v>672</v>
      </c>
      <c r="H99" s="4">
        <v>98.63699525186567</v>
      </c>
      <c r="I99" s="4"/>
      <c r="K99" s="116" t="s">
        <v>642</v>
      </c>
      <c r="L99" s="117" t="s">
        <v>680</v>
      </c>
      <c r="M99" s="4">
        <v>98.181602708803638</v>
      </c>
      <c r="N99" s="4"/>
    </row>
    <row r="100" x14ac:dyDescent="0.3">
      <c r="A100" s="116" t="s">
        <v>640</v>
      </c>
      <c r="B100" s="117" t="s">
        <v>678</v>
      </c>
      <c r="C100" s="4">
        <v>6.3798336120742505</v>
      </c>
      <c r="D100" s="4">
        <v>93.332993223252572</v>
      </c>
      <c r="E100" s="2"/>
      <c r="F100" s="116" t="s">
        <v>642</v>
      </c>
      <c r="G100" s="117" t="s">
        <v>680</v>
      </c>
      <c r="H100" s="4">
        <v>98.834676073619647</v>
      </c>
      <c r="I100" s="4"/>
      <c r="K100" s="116" t="s">
        <v>426</v>
      </c>
      <c r="L100" s="117" t="s">
        <v>427</v>
      </c>
      <c r="M100" s="4">
        <v>98.300191149776552</v>
      </c>
      <c r="N100" s="4"/>
    </row>
    <row r="101" x14ac:dyDescent="0.3">
      <c r="A101" s="116" t="s">
        <v>484</v>
      </c>
      <c r="B101" s="117" t="s">
        <v>485</v>
      </c>
      <c r="C101" s="4">
        <v>3.4451294225906253</v>
      </c>
      <c r="D101" s="4">
        <v>93.596920686800402</v>
      </c>
      <c r="E101" s="2"/>
      <c r="F101" s="116" t="s">
        <v>633</v>
      </c>
      <c r="G101" s="117" t="s">
        <v>671</v>
      </c>
      <c r="H101" s="4">
        <v>99.305280650921532</v>
      </c>
      <c r="I101" s="4"/>
      <c r="K101" s="116" t="s">
        <v>640</v>
      </c>
      <c r="L101" s="117" t="s">
        <v>678</v>
      </c>
      <c r="M101" s="4">
        <v>99.189497035873217</v>
      </c>
      <c r="N101" s="4"/>
    </row>
    <row r="102" x14ac:dyDescent="0.3">
      <c r="A102" s="116" t="s">
        <v>522</v>
      </c>
      <c r="B102" s="117" t="s">
        <v>523</v>
      </c>
      <c r="C102" s="4">
        <v>4.9103364205885782</v>
      </c>
      <c r="D102" s="4">
        <v>93.903991563538483</v>
      </c>
      <c r="E102" s="2"/>
      <c r="F102" s="116" t="s">
        <v>641</v>
      </c>
      <c r="G102" s="117" t="s">
        <v>679</v>
      </c>
      <c r="H102" s="4">
        <v>99.467480885817295</v>
      </c>
      <c r="I102" s="4"/>
      <c r="K102" s="116" t="s">
        <v>484</v>
      </c>
      <c r="L102" s="117" t="s">
        <v>485</v>
      </c>
      <c r="M102" s="4">
        <v>99.278436643441069</v>
      </c>
      <c r="N102" s="4"/>
    </row>
    <row r="103" x14ac:dyDescent="0.3">
      <c r="A103" s="116" t="s">
        <v>426</v>
      </c>
      <c r="B103" s="117" t="s">
        <v>427</v>
      </c>
      <c r="C103" s="4">
        <v>1.9625808866999535</v>
      </c>
      <c r="D103" s="4">
        <v>94.521390301365102</v>
      </c>
      <c r="E103" s="2"/>
      <c r="F103" s="116" t="s">
        <v>646</v>
      </c>
      <c r="G103" s="117" t="s">
        <v>684</v>
      </c>
      <c r="H103" s="4">
        <v>99.468786878539447</v>
      </c>
      <c r="I103" s="4"/>
      <c r="K103" s="116" t="s">
        <v>525</v>
      </c>
      <c r="L103" s="117" t="s">
        <v>526</v>
      </c>
      <c r="M103" s="4">
        <v>99.374384475562181</v>
      </c>
      <c r="N103" s="4"/>
    </row>
    <row r="104" x14ac:dyDescent="0.3">
      <c r="A104" s="116" t="s">
        <v>641</v>
      </c>
      <c r="B104" s="117" t="s">
        <v>679</v>
      </c>
      <c r="C104" s="4">
        <v>4.4031193281736023</v>
      </c>
      <c r="D104" s="4">
        <v>95.039614556126651</v>
      </c>
      <c r="E104" s="2"/>
      <c r="F104" s="116" t="s">
        <v>657</v>
      </c>
      <c r="G104" s="117" t="s">
        <v>695</v>
      </c>
      <c r="H104" s="4">
        <v>99.547427033457851</v>
      </c>
      <c r="I104" s="4"/>
      <c r="K104" s="116" t="s">
        <v>641</v>
      </c>
      <c r="L104" s="117" t="s">
        <v>679</v>
      </c>
      <c r="M104" s="4">
        <v>99.384593023255817</v>
      </c>
      <c r="N104" s="4"/>
    </row>
    <row r="105" x14ac:dyDescent="0.3">
      <c r="A105" s="116" t="s">
        <v>642</v>
      </c>
      <c r="B105" s="117" t="s">
        <v>680</v>
      </c>
      <c r="C105" s="4">
        <v>3.4353240305709676</v>
      </c>
      <c r="D105" s="4">
        <v>95.190858341369434</v>
      </c>
      <c r="E105" s="2"/>
      <c r="F105" s="116" t="s">
        <v>637</v>
      </c>
      <c r="G105" s="117" t="s">
        <v>675</v>
      </c>
      <c r="H105" s="4">
        <v>99.57222222222218</v>
      </c>
      <c r="I105" s="4"/>
      <c r="K105" s="116" t="s">
        <v>650</v>
      </c>
      <c r="L105" s="117" t="s">
        <v>688</v>
      </c>
      <c r="M105" s="4">
        <v>99.397108433734942</v>
      </c>
      <c r="N105" s="4"/>
    </row>
    <row r="106" x14ac:dyDescent="0.3">
      <c r="A106" s="116" t="s">
        <v>643</v>
      </c>
      <c r="B106" s="117" t="s">
        <v>681</v>
      </c>
      <c r="C106" s="4">
        <v>4.5957523696252167</v>
      </c>
      <c r="D106" s="4">
        <v>95.311907839618911</v>
      </c>
      <c r="E106" s="2"/>
      <c r="F106" s="116" t="s">
        <v>660</v>
      </c>
      <c r="G106" s="117" t="s">
        <v>698</v>
      </c>
      <c r="H106" s="4">
        <v>99.605094062617354</v>
      </c>
      <c r="I106" s="4"/>
      <c r="K106" s="116" t="s">
        <v>654</v>
      </c>
      <c r="L106" s="117" t="s">
        <v>692</v>
      </c>
      <c r="M106" s="4">
        <v>99.537096774193515</v>
      </c>
      <c r="N106" s="4"/>
    </row>
    <row r="107" x14ac:dyDescent="0.3">
      <c r="A107" s="116" t="s">
        <v>644</v>
      </c>
      <c r="B107" s="117" t="s">
        <v>682</v>
      </c>
      <c r="C107" s="4">
        <v>4.5445947254958696</v>
      </c>
      <c r="D107" s="4">
        <v>95.455408154877929</v>
      </c>
      <c r="F107" s="116" t="s">
        <v>650</v>
      </c>
      <c r="G107" s="117" t="s">
        <v>688</v>
      </c>
      <c r="H107" s="4">
        <v>99.651231101511883</v>
      </c>
      <c r="I107" s="4"/>
      <c r="K107" s="116" t="s">
        <v>637</v>
      </c>
      <c r="L107" s="117" t="s">
        <v>675</v>
      </c>
      <c r="M107" s="4">
        <v>99.605555555555554</v>
      </c>
      <c r="N107" s="4"/>
    </row>
    <row r="108" x14ac:dyDescent="0.3">
      <c r="A108" s="116" t="s">
        <v>645</v>
      </c>
      <c r="B108" s="117" t="s">
        <v>683</v>
      </c>
      <c r="C108" s="4">
        <v>3.2653269996998802</v>
      </c>
      <c r="D108" s="4">
        <v>96.734671935773818</v>
      </c>
      <c r="F108" s="116" t="s">
        <v>639</v>
      </c>
      <c r="G108" s="117" t="s">
        <v>677</v>
      </c>
      <c r="H108" s="4">
        <v>99.84221787588632</v>
      </c>
      <c r="I108" s="4"/>
      <c r="K108" s="116" t="s">
        <v>520</v>
      </c>
      <c r="L108" s="117" t="s">
        <v>521</v>
      </c>
      <c r="M108" s="4">
        <v>99.630280791152444</v>
      </c>
      <c r="N108" s="4"/>
    </row>
    <row r="109" x14ac:dyDescent="0.3">
      <c r="A109" s="116" t="s">
        <v>646</v>
      </c>
      <c r="B109" s="117" t="s">
        <v>684</v>
      </c>
      <c r="C109" s="4">
        <v>2.1624076303721438</v>
      </c>
      <c r="D109" s="4">
        <v>96.945935194496343</v>
      </c>
      <c r="F109" s="116" t="s">
        <v>654</v>
      </c>
      <c r="G109" s="117" t="s">
        <v>692</v>
      </c>
      <c r="H109" s="4">
        <v>99.849193548387106</v>
      </c>
      <c r="I109" s="4"/>
      <c r="K109" s="116" t="s">
        <v>643</v>
      </c>
      <c r="L109" s="117" t="s">
        <v>681</v>
      </c>
      <c r="M109" s="4">
        <v>99.738776087807466</v>
      </c>
      <c r="N109" s="4"/>
    </row>
    <row r="110" x14ac:dyDescent="0.3">
      <c r="A110" s="116" t="s">
        <v>647</v>
      </c>
      <c r="B110" s="117" t="s">
        <v>685</v>
      </c>
      <c r="C110" s="4">
        <v>0.071720332343360838</v>
      </c>
      <c r="D110" s="4">
        <v>97.322824279217471</v>
      </c>
      <c r="F110" s="116" t="s">
        <v>422</v>
      </c>
      <c r="G110" s="117" t="s">
        <v>423</v>
      </c>
      <c r="H110" s="4">
        <v>99.862726875481087</v>
      </c>
      <c r="I110" s="4"/>
      <c r="K110" s="116" t="s">
        <v>657</v>
      </c>
      <c r="L110" s="117" t="s">
        <v>695</v>
      </c>
      <c r="M110" s="4">
        <v>99.746020959641513</v>
      </c>
      <c r="N110" s="4"/>
    </row>
    <row r="111" x14ac:dyDescent="0.3">
      <c r="A111" s="116" t="s">
        <v>648</v>
      </c>
      <c r="B111" s="117" t="s">
        <v>686</v>
      </c>
      <c r="C111" s="4">
        <v>2.1462414901140932</v>
      </c>
      <c r="D111" s="4">
        <v>97.853760012762606</v>
      </c>
      <c r="F111" s="116" t="s">
        <v>649</v>
      </c>
      <c r="G111" s="117" t="s">
        <v>687</v>
      </c>
      <c r="H111" s="4">
        <v>99.902650932101935</v>
      </c>
      <c r="I111" s="4"/>
      <c r="K111" s="116" t="s">
        <v>649</v>
      </c>
      <c r="L111" s="117" t="s">
        <v>687</v>
      </c>
      <c r="M111" s="4">
        <v>99.817599303515081</v>
      </c>
      <c r="N111" s="4"/>
    </row>
    <row r="112" x14ac:dyDescent="0.3">
      <c r="A112" s="116" t="s">
        <v>649</v>
      </c>
      <c r="B112" s="117" t="s">
        <v>687</v>
      </c>
      <c r="C112" s="4">
        <v>1.9989468460789368</v>
      </c>
      <c r="D112" s="4">
        <v>97.881311950776563</v>
      </c>
      <c r="F112" s="116" t="s">
        <v>652</v>
      </c>
      <c r="G112" s="117" t="s">
        <v>690</v>
      </c>
      <c r="H112" s="4">
        <v>99.907945205479479</v>
      </c>
      <c r="I112" s="4"/>
      <c r="K112" s="116" t="s">
        <v>664</v>
      </c>
      <c r="L112" s="117" t="s">
        <v>702</v>
      </c>
      <c r="M112" s="4">
        <v>100</v>
      </c>
      <c r="N112" s="4"/>
    </row>
    <row r="113" x14ac:dyDescent="0.3">
      <c r="A113" s="116" t="s">
        <v>650</v>
      </c>
      <c r="B113" s="117" t="s">
        <v>688</v>
      </c>
      <c r="C113" s="4">
        <v>1.4820529664007154</v>
      </c>
      <c r="D113" s="4">
        <v>98.052972538967154</v>
      </c>
      <c r="F113" s="116" t="s">
        <v>640</v>
      </c>
      <c r="G113" s="117" t="s">
        <v>678</v>
      </c>
      <c r="H113" s="4">
        <v>99.951069549075257</v>
      </c>
      <c r="I113" s="4"/>
      <c r="K113" s="116" t="s">
        <v>651</v>
      </c>
      <c r="L113" s="117" t="s">
        <v>689</v>
      </c>
      <c r="M113" s="4">
        <v>100</v>
      </c>
      <c r="N113" s="4"/>
    </row>
    <row r="114" x14ac:dyDescent="0.3">
      <c r="A114" s="116" t="s">
        <v>651</v>
      </c>
      <c r="B114" s="117" t="s">
        <v>689</v>
      </c>
      <c r="C114" s="4">
        <v>1.6570292539712455</v>
      </c>
      <c r="D114" s="4">
        <v>98.342975347781959</v>
      </c>
      <c r="F114" s="116" t="s">
        <v>645</v>
      </c>
      <c r="G114" s="117" t="s">
        <v>683</v>
      </c>
      <c r="H114" s="4">
        <v>100</v>
      </c>
      <c r="I114" s="4"/>
      <c r="K114" s="116" t="s">
        <v>658</v>
      </c>
      <c r="L114" s="117" t="s">
        <v>696</v>
      </c>
      <c r="M114" s="4">
        <v>100</v>
      </c>
      <c r="N114" s="4"/>
    </row>
    <row r="115" x14ac:dyDescent="0.3">
      <c r="A115" s="116" t="s">
        <v>652</v>
      </c>
      <c r="B115" s="117" t="s">
        <v>690</v>
      </c>
      <c r="C115" s="4">
        <v>1.4847891107664708</v>
      </c>
      <c r="D115" s="4">
        <v>98.441489197590727</v>
      </c>
      <c r="F115" s="116" t="s">
        <v>453</v>
      </c>
      <c r="G115" s="117" t="s">
        <v>454</v>
      </c>
      <c r="H115" s="4">
        <v>100</v>
      </c>
      <c r="I115" s="4"/>
      <c r="K115" s="116" t="s">
        <v>669</v>
      </c>
      <c r="L115" s="117" t="s">
        <v>707</v>
      </c>
      <c r="M115" s="4">
        <v>100</v>
      </c>
      <c r="N115" s="4"/>
    </row>
    <row r="116" x14ac:dyDescent="0.3">
      <c r="A116" s="116" t="s">
        <v>653</v>
      </c>
      <c r="B116" s="117" t="s">
        <v>691</v>
      </c>
      <c r="C116" s="4">
        <v>1.0937990268195961</v>
      </c>
      <c r="D116" s="4">
        <v>98.906200973180404</v>
      </c>
      <c r="F116" s="116" t="s">
        <v>648</v>
      </c>
      <c r="G116" s="117" t="s">
        <v>686</v>
      </c>
      <c r="H116" s="4">
        <v>100</v>
      </c>
      <c r="I116" s="4"/>
      <c r="K116" s="116" t="s">
        <v>668</v>
      </c>
      <c r="L116" s="117" t="s">
        <v>706</v>
      </c>
      <c r="M116" s="4">
        <v>100</v>
      </c>
      <c r="N116" s="4"/>
    </row>
    <row r="117" x14ac:dyDescent="0.3">
      <c r="A117" s="116" t="s">
        <v>654</v>
      </c>
      <c r="B117" s="117" t="s">
        <v>692</v>
      </c>
      <c r="C117" s="4">
        <v>0.56861381382623222</v>
      </c>
      <c r="D117" s="4">
        <v>99.156068726908345</v>
      </c>
      <c r="F117" s="116" t="s">
        <v>663</v>
      </c>
      <c r="G117" s="117" t="s">
        <v>701</v>
      </c>
      <c r="H117" s="4">
        <v>100</v>
      </c>
      <c r="I117" s="4"/>
      <c r="K117" s="116" t="s">
        <v>653</v>
      </c>
      <c r="L117" s="117" t="s">
        <v>691</v>
      </c>
      <c r="M117" s="4">
        <v>100</v>
      </c>
      <c r="N117" s="4"/>
    </row>
    <row r="118" x14ac:dyDescent="0.3">
      <c r="A118" s="116" t="s">
        <v>655</v>
      </c>
      <c r="B118" s="117" t="s">
        <v>693</v>
      </c>
      <c r="C118" s="4">
        <v>0.618197785613674</v>
      </c>
      <c r="D118" s="4">
        <v>99.381803681300724</v>
      </c>
      <c r="F118" s="116" t="s">
        <v>658</v>
      </c>
      <c r="G118" s="117" t="s">
        <v>696</v>
      </c>
      <c r="H118" s="4">
        <v>100</v>
      </c>
      <c r="I118" s="4"/>
      <c r="K118" s="116" t="s">
        <v>645</v>
      </c>
      <c r="L118" s="117" t="s">
        <v>683</v>
      </c>
      <c r="M118" s="4">
        <v>100</v>
      </c>
      <c r="N118" s="4"/>
    </row>
    <row r="119" x14ac:dyDescent="0.3">
      <c r="A119" s="116" t="s">
        <v>656</v>
      </c>
      <c r="B119" s="117" t="s">
        <v>694</v>
      </c>
      <c r="C119" s="4">
        <v>0.47681435349035439</v>
      </c>
      <c r="D119" s="4">
        <v>99.523188984146444</v>
      </c>
      <c r="F119" s="116" t="s">
        <v>644</v>
      </c>
      <c r="G119" s="117" t="s">
        <v>682</v>
      </c>
      <c r="H119" s="4">
        <v>100</v>
      </c>
      <c r="I119" s="4"/>
      <c r="K119" s="116" t="s">
        <v>652</v>
      </c>
      <c r="L119" s="117" t="s">
        <v>690</v>
      </c>
      <c r="M119" s="4">
        <v>100</v>
      </c>
      <c r="N119" s="4"/>
    </row>
    <row r="120" x14ac:dyDescent="0.3">
      <c r="A120" s="116" t="s">
        <v>657</v>
      </c>
      <c r="B120" s="117" t="s">
        <v>695</v>
      </c>
      <c r="C120" s="4">
        <v>0</v>
      </c>
      <c r="D120" s="4">
        <v>99.613286148932104</v>
      </c>
      <c r="F120" s="116" t="s">
        <v>656</v>
      </c>
      <c r="G120" s="117" t="s">
        <v>694</v>
      </c>
      <c r="H120" s="4">
        <v>100</v>
      </c>
      <c r="I120" s="4"/>
      <c r="K120" s="116" t="s">
        <v>661</v>
      </c>
      <c r="L120" s="117" t="s">
        <v>699</v>
      </c>
      <c r="M120" s="4">
        <v>100</v>
      </c>
      <c r="N120" s="4"/>
    </row>
    <row r="121" x14ac:dyDescent="0.3">
      <c r="A121" s="116" t="s">
        <v>658</v>
      </c>
      <c r="B121" s="117" t="s">
        <v>696</v>
      </c>
      <c r="C121" s="4">
        <v>0.36687507188433699</v>
      </c>
      <c r="D121" s="4">
        <v>99.633127138240766</v>
      </c>
      <c r="F121" s="116" t="s">
        <v>661</v>
      </c>
      <c r="G121" s="117" t="s">
        <v>699</v>
      </c>
      <c r="H121" s="4">
        <v>100</v>
      </c>
      <c r="I121" s="4"/>
      <c r="K121" s="116" t="s">
        <v>663</v>
      </c>
      <c r="L121" s="117" t="s">
        <v>701</v>
      </c>
      <c r="M121" s="4">
        <v>100</v>
      </c>
      <c r="N121" s="4"/>
    </row>
    <row r="122" x14ac:dyDescent="0.3">
      <c r="A122" s="116" t="s">
        <v>659</v>
      </c>
      <c r="B122" s="117" t="s">
        <v>697</v>
      </c>
      <c r="C122" s="4">
        <v>0.16492697179042182</v>
      </c>
      <c r="D122" s="4">
        <v>99.724676219268062</v>
      </c>
      <c r="F122" s="116" t="s">
        <v>638</v>
      </c>
      <c r="G122" s="117" t="s">
        <v>676</v>
      </c>
      <c r="H122" s="4">
        <v>100</v>
      </c>
      <c r="I122" s="4"/>
      <c r="K122" s="116" t="s">
        <v>422</v>
      </c>
      <c r="L122" s="117" t="s">
        <v>423</v>
      </c>
      <c r="M122" s="4">
        <v>100</v>
      </c>
      <c r="N122" s="4"/>
    </row>
    <row r="123" x14ac:dyDescent="0.3">
      <c r="A123" s="116" t="s">
        <v>660</v>
      </c>
      <c r="B123" s="117" t="s">
        <v>698</v>
      </c>
      <c r="C123" s="4">
        <v>0</v>
      </c>
      <c r="D123" s="4">
        <v>99.78773411023883</v>
      </c>
      <c r="F123" s="116" t="s">
        <v>669</v>
      </c>
      <c r="G123" s="117" t="s">
        <v>707</v>
      </c>
      <c r="H123" s="4">
        <v>100</v>
      </c>
      <c r="I123" s="4"/>
      <c r="K123" s="116" t="s">
        <v>635</v>
      </c>
      <c r="L123" s="117" t="s">
        <v>673</v>
      </c>
      <c r="M123" s="4">
        <v>100</v>
      </c>
      <c r="N123" s="4"/>
    </row>
    <row r="124" x14ac:dyDescent="0.3">
      <c r="A124" s="116" t="s">
        <v>661</v>
      </c>
      <c r="B124" s="117" t="s">
        <v>699</v>
      </c>
      <c r="C124" s="4">
        <v>0.20000000000000284</v>
      </c>
      <c r="D124" s="4">
        <v>99.799999999999997</v>
      </c>
      <c r="F124" s="116" t="s">
        <v>653</v>
      </c>
      <c r="G124" s="117" t="s">
        <v>691</v>
      </c>
      <c r="H124" s="4">
        <v>100</v>
      </c>
      <c r="I124" s="4"/>
      <c r="K124" s="116" t="s">
        <v>644</v>
      </c>
      <c r="L124" s="117" t="s">
        <v>682</v>
      </c>
      <c r="M124" s="4">
        <v>100</v>
      </c>
      <c r="N124" s="4"/>
    </row>
    <row r="125" x14ac:dyDescent="0.3">
      <c r="A125" s="116" t="s">
        <v>662</v>
      </c>
      <c r="B125" s="117" t="s">
        <v>700</v>
      </c>
      <c r="C125" s="4">
        <v>0.060000001478101694</v>
      </c>
      <c r="D125" s="4">
        <v>99.940002461926099</v>
      </c>
      <c r="F125" s="116" t="s">
        <v>662</v>
      </c>
      <c r="G125" s="117" t="s">
        <v>700</v>
      </c>
      <c r="H125" s="4">
        <v>100</v>
      </c>
      <c r="I125" s="4"/>
      <c r="K125" s="116" t="s">
        <v>636</v>
      </c>
      <c r="L125" s="117" t="s">
        <v>674</v>
      </c>
      <c r="M125" s="4">
        <v>100</v>
      </c>
      <c r="N125" s="4"/>
    </row>
    <row r="126" x14ac:dyDescent="0.3">
      <c r="A126" s="116" t="s">
        <v>663</v>
      </c>
      <c r="B126" s="117" t="s">
        <v>701</v>
      </c>
      <c r="C126" s="4">
        <v>0.048986486135490281</v>
      </c>
      <c r="D126" s="4">
        <v>99.951012797318612</v>
      </c>
      <c r="F126" s="116" t="s">
        <v>635</v>
      </c>
      <c r="G126" s="117" t="s">
        <v>673</v>
      </c>
      <c r="H126" s="4">
        <v>100</v>
      </c>
      <c r="I126" s="4"/>
      <c r="K126" s="116" t="s">
        <v>660</v>
      </c>
      <c r="L126" s="117" t="s">
        <v>698</v>
      </c>
      <c r="M126" s="4">
        <v>100</v>
      </c>
      <c r="N126" s="4"/>
    </row>
    <row r="127" x14ac:dyDescent="0.3">
      <c r="A127" s="116" t="s">
        <v>664</v>
      </c>
      <c r="B127" s="117" t="s">
        <v>702</v>
      </c>
      <c r="C127" s="4">
        <v>0.011222222387843317</v>
      </c>
      <c r="D127" s="4">
        <v>99.988779253192561</v>
      </c>
      <c r="F127" s="116" t="s">
        <v>668</v>
      </c>
      <c r="G127" s="117" t="s">
        <v>706</v>
      </c>
      <c r="H127" s="4">
        <v>100</v>
      </c>
      <c r="I127" s="4"/>
      <c r="K127" s="116" t="s">
        <v>665</v>
      </c>
      <c r="L127" s="117" t="s">
        <v>703</v>
      </c>
      <c r="M127" s="4">
        <v>100</v>
      </c>
      <c r="N127" s="4"/>
    </row>
    <row r="128" x14ac:dyDescent="0.3">
      <c r="A128" s="116" t="s">
        <v>665</v>
      </c>
      <c r="B128" s="117" t="s">
        <v>703</v>
      </c>
      <c r="C128" s="4">
        <v>0</v>
      </c>
      <c r="D128" s="4">
        <v>99.999999430684682</v>
      </c>
      <c r="F128" s="116" t="s">
        <v>643</v>
      </c>
      <c r="G128" s="117" t="s">
        <v>681</v>
      </c>
      <c r="H128" s="4">
        <v>100</v>
      </c>
      <c r="I128" s="4"/>
      <c r="K128" s="116" t="s">
        <v>638</v>
      </c>
      <c r="L128" s="117" t="s">
        <v>676</v>
      </c>
      <c r="M128" s="4">
        <v>100</v>
      </c>
      <c r="N128" s="4"/>
    </row>
    <row r="129" x14ac:dyDescent="0.3">
      <c r="A129" s="116" t="s">
        <v>666</v>
      </c>
      <c r="B129" s="117" t="s">
        <v>704</v>
      </c>
      <c r="C129" s="4">
        <v>0</v>
      </c>
      <c r="D129" s="4">
        <v>100</v>
      </c>
      <c r="F129" s="116" t="s">
        <v>664</v>
      </c>
      <c r="G129" s="117" t="s">
        <v>702</v>
      </c>
      <c r="H129" s="4">
        <v>100</v>
      </c>
      <c r="I129" s="4"/>
      <c r="K129" s="116" t="s">
        <v>656</v>
      </c>
      <c r="L129" s="117" t="s">
        <v>694</v>
      </c>
      <c r="M129" s="4">
        <v>100</v>
      </c>
      <c r="N129" s="4"/>
    </row>
    <row r="130" x14ac:dyDescent="0.3">
      <c r="A130" s="116" t="s">
        <v>667</v>
      </c>
      <c r="B130" s="117" t="s">
        <v>705</v>
      </c>
      <c r="C130" s="4">
        <v>0</v>
      </c>
      <c r="D130" s="4">
        <v>100</v>
      </c>
      <c r="F130" s="116" t="s">
        <v>651</v>
      </c>
      <c r="G130" s="117" t="s">
        <v>689</v>
      </c>
      <c r="H130" s="4">
        <v>100</v>
      </c>
      <c r="I130" s="4"/>
      <c r="K130" s="116" t="s">
        <v>662</v>
      </c>
      <c r="L130" s="117" t="s">
        <v>700</v>
      </c>
      <c r="M130" s="4">
        <v>100</v>
      </c>
      <c r="N130" s="4"/>
    </row>
    <row r="131" x14ac:dyDescent="0.3">
      <c r="A131" s="116" t="s">
        <v>668</v>
      </c>
      <c r="B131" s="117" t="s">
        <v>706</v>
      </c>
      <c r="C131" s="4">
        <v>0</v>
      </c>
      <c r="D131" s="4">
        <v>100</v>
      </c>
      <c r="F131" s="116" t="s">
        <v>665</v>
      </c>
      <c r="G131" s="117" t="s">
        <v>703</v>
      </c>
      <c r="H131" s="4">
        <v>100</v>
      </c>
      <c r="I131" s="4"/>
      <c r="K131" s="116" t="s">
        <v>648</v>
      </c>
      <c r="L131" s="117" t="s">
        <v>686</v>
      </c>
      <c r="M131" s="4">
        <v>100</v>
      </c>
      <c r="N131" s="4"/>
    </row>
    <row r="132" x14ac:dyDescent="0.3">
      <c r="A132" s="116" t="s">
        <v>669</v>
      </c>
      <c r="B132" s="117" t="s">
        <v>707</v>
      </c>
      <c r="C132" s="4">
        <v>0</v>
      </c>
      <c r="D132" s="4">
        <v>100.0000022135489</v>
      </c>
      <c r="F132" s="116" t="s">
        <v>636</v>
      </c>
      <c r="G132" s="117" t="s">
        <v>674</v>
      </c>
      <c r="H132" s="4">
        <v>100</v>
      </c>
      <c r="I132" s="4"/>
      <c r="K132" s="116"/>
      <c r="L132" s="117"/>
      <c r="M132" s="118"/>
      <c r="N132" s="118"/>
    </row>
    <row r="133" x14ac:dyDescent="0.3">
      <c r="A133" s="116" t="s">
        <v>520</v>
      </c>
      <c r="B133" s="117" t="s">
        <v>521</v>
      </c>
      <c r="C133" s="4">
        <v>98.8757181526111</v>
      </c>
      <c r="D133" s="4"/>
      <c r="F133" s="116"/>
      <c r="G133" s="117"/>
      <c r="H133" s="118"/>
      <c r="I133" s="118"/>
      <c r="K133" s="116"/>
      <c r="L133" s="117"/>
      <c r="M133" s="118"/>
      <c r="N133" s="118"/>
    </row>
    <row r="134" x14ac:dyDescent="0.3">
      <c r="A134" s="116"/>
      <c r="B134" s="117"/>
      <c r="C134" s="118"/>
      <c r="D134" s="118"/>
      <c r="F134" s="116"/>
      <c r="G134" s="117"/>
      <c r="H134" s="118"/>
      <c r="I134" s="118"/>
      <c r="K134" s="116"/>
      <c r="L134" s="117"/>
      <c r="M134" s="118"/>
      <c r="N134" s="118"/>
    </row>
    <row r="135" x14ac:dyDescent="0.3">
      <c r="A135" s="116"/>
      <c r="B135" s="117"/>
      <c r="C135" s="118"/>
      <c r="D135" s="118"/>
      <c r="F135" s="116"/>
      <c r="G135" s="117"/>
      <c r="H135" s="118"/>
      <c r="I135" s="118"/>
      <c r="K135" s="116"/>
      <c r="L135" s="117"/>
      <c r="M135" s="118"/>
      <c r="N135" s="118"/>
    </row>
    <row r="136" x14ac:dyDescent="0.3">
      <c r="A136" s="116"/>
      <c r="B136" s="117"/>
      <c r="C136" s="118"/>
      <c r="D136" s="118"/>
      <c r="F136" s="116"/>
      <c r="G136" s="117"/>
      <c r="H136" s="118"/>
      <c r="I136" s="118"/>
      <c r="K136" s="116"/>
      <c r="L136" s="117"/>
      <c r="M136" s="118"/>
      <c r="N136" s="118"/>
    </row>
    <row r="137" x14ac:dyDescent="0.3">
      <c r="A137" s="116"/>
      <c r="B137" s="117"/>
      <c r="C137" s="118"/>
      <c r="D137" s="118"/>
      <c r="F137" s="116"/>
      <c r="G137" s="117"/>
      <c r="H137" s="118"/>
      <c r="I137" s="118"/>
      <c r="K137" s="116"/>
      <c r="L137" s="117"/>
      <c r="M137" s="118"/>
      <c r="N137" s="118"/>
    </row>
    <row r="138" x14ac:dyDescent="0.3">
      <c r="A138" s="116"/>
      <c r="B138" s="117"/>
      <c r="C138" s="118"/>
      <c r="D138" s="118"/>
      <c r="F138" s="116"/>
      <c r="G138" s="117"/>
      <c r="H138" s="118"/>
      <c r="I138" s="118"/>
      <c r="K138" s="116"/>
      <c r="L138" s="117"/>
      <c r="M138" s="118"/>
      <c r="N138" s="118"/>
    </row>
    <row r="139" x14ac:dyDescent="0.3">
      <c r="A139" s="116"/>
      <c r="B139" s="117"/>
      <c r="C139" s="118"/>
      <c r="D139" s="118"/>
      <c r="F139" s="116"/>
      <c r="G139" s="117"/>
      <c r="H139" s="118"/>
      <c r="I139" s="118"/>
      <c r="K139" s="116"/>
      <c r="L139" s="117"/>
      <c r="M139" s="118"/>
      <c r="N139" s="118"/>
    </row>
    <row r="140" x14ac:dyDescent="0.3">
      <c r="A140" s="116"/>
      <c r="B140" s="117"/>
      <c r="C140" s="118"/>
      <c r="D140" s="118"/>
      <c r="F140" s="116"/>
      <c r="G140" s="117"/>
      <c r="H140" s="118"/>
      <c r="I140" s="118"/>
      <c r="K140" s="116"/>
      <c r="L140" s="117"/>
      <c r="M140" s="118"/>
      <c r="N140" s="118"/>
    </row>
  </sheetData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DAF71-8F6F-4290-820C-04CB5BFC1281}">
  <sheetPr codeName="Sheet7">
    <tabColor theme="8" tint="-0.24997711111789"/>
  </sheetPr>
  <dimension ref="A1:R182"/>
  <sheetViews>
    <sheetView workbookViewId="0">
      <selection activeCell="O36" sqref="O36"/>
    </sheetView>
  </sheetViews>
  <sheetFormatPr defaultRowHeight="14.4" x14ac:dyDescent="0.3"/>
  <cols>
    <col min="2" max="12" width="11.44140625" customWidth="true"/>
    <col min="15" max="15" width="15.44140625" customWidth="true"/>
  </cols>
  <sheetData>
    <row r="1" s="14" customFormat="true" x14ac:dyDescent="0.3">
      <c r="A1" s="112" t="s">
        <v>226</v>
      </c>
    </row>
    <row r="2" s="14" customFormat="true" ht="23.4" x14ac:dyDescent="0.45">
      <c r="A2" s="75" t="s">
        <v>179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>
      <c r="P7" s="22"/>
    </row>
    <row r="8" s="14" customFormat="true" x14ac:dyDescent="0.3"/>
    <row r="9" s="14" customFormat="true" x14ac:dyDescent="0.3">
      <c r="K9" s="22"/>
    </row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ht="18" x14ac:dyDescent="0.35">
      <c r="A22" s="76" t="str">
        <f>CONCATENATE("Figure W5A: Safely managed drinking water calculation for ", A52)</f>
        <v>Figure W5A: Safely managed drinking water calculation for [Region name]</v>
      </c>
    </row>
    <row r="23" s="14" customFormat="true" x14ac:dyDescent="0.3">
      <c r="A23" s="19" t="s">
        <v>181</v>
      </c>
    </row>
    <row r="24" s="14" customFormat="true" x14ac:dyDescent="0.3">
      <c r="A24" s="19"/>
    </row>
    <row r="25" s="14" customFormat="true" ht="23.4" x14ac:dyDescent="0.45">
      <c r="A25" s="75" t="s">
        <v>624</v>
      </c>
    </row>
    <row r="26" s="14" customFormat="true" x14ac:dyDescent="0.3"/>
    <row r="27" s="14" customFormat="true" x14ac:dyDescent="0.3"/>
    <row r="28" s="14" customFormat="true" x14ac:dyDescent="0.3"/>
    <row r="29" s="14" customFormat="true" x14ac:dyDescent="0.3"/>
    <row r="30" s="14" customFormat="true" x14ac:dyDescent="0.3"/>
    <row r="31" s="14" customFormat="true" x14ac:dyDescent="0.3"/>
    <row r="32" s="14" customFormat="true" x14ac:dyDescent="0.3"/>
    <row r="33" s="14" customFormat="true" x14ac:dyDescent="0.3"/>
    <row r="34" s="14" customFormat="true" x14ac:dyDescent="0.3"/>
    <row r="35" s="14" customFormat="true" x14ac:dyDescent="0.3">
      <c r="O35" s="17" t="s">
        <v>303</v>
      </c>
    </row>
    <row r="36" s="14" customFormat="true" x14ac:dyDescent="0.3">
      <c r="O36" s="98" t="s">
        <v>386</v>
      </c>
      <c r="R36" s="168"/>
    </row>
    <row r="37" s="14" customFormat="true" x14ac:dyDescent="0.3"/>
    <row r="38" s="14" customFormat="true" x14ac:dyDescent="0.3"/>
    <row r="39" s="14" customFormat="true" x14ac:dyDescent="0.3"/>
    <row r="40" s="14" customFormat="true" x14ac:dyDescent="0.3"/>
    <row r="41" s="14" customFormat="true" x14ac:dyDescent="0.3"/>
    <row r="42" s="14" customFormat="true" x14ac:dyDescent="0.3"/>
    <row r="43" s="14" customFormat="true" x14ac:dyDescent="0.3"/>
    <row r="44" s="14" customFormat="true" x14ac:dyDescent="0.3"/>
    <row r="45" s="14" customFormat="true" x14ac:dyDescent="0.3"/>
    <row r="46" s="14" customFormat="true" ht="18" x14ac:dyDescent="0.35">
      <c r="A46" s="76" t="str">
        <f>CONCATENATE("Figure W5B: Safely managed drinking water calculation for ", A54)</f>
        <v>Figure W5B: Safely managed drinking water calculation for Select Country</v>
      </c>
    </row>
    <row r="47" s="14" customFormat="true" x14ac:dyDescent="0.3">
      <c r="A47" s="19" t="s">
        <v>181</v>
      </c>
    </row>
    <row r="48" s="14" customFormat="true" x14ac:dyDescent="0.3"/>
    <row r="49" s="14" customFormat="true" x14ac:dyDescent="0.3">
      <c r="A49" s="102" t="s">
        <v>220</v>
      </c>
    </row>
    <row r="50" s="14" customFormat="true" x14ac:dyDescent="0.3">
      <c r="B50" s="17" t="s">
        <v>291</v>
      </c>
      <c r="H50" s="17" t="s">
        <v>290</v>
      </c>
    </row>
    <row r="51" s="14" customFormat="true" ht="24.6" x14ac:dyDescent="0.3">
      <c r="A51" s="152"/>
      <c r="B51" s="153" t="s">
        <v>186</v>
      </c>
      <c r="C51" s="153" t="s">
        <v>45</v>
      </c>
      <c r="D51" s="153" t="s">
        <v>137</v>
      </c>
      <c r="E51" s="153" t="s">
        <v>138</v>
      </c>
      <c r="F51" s="153" t="s">
        <v>139</v>
      </c>
      <c r="G51" s="153" t="s">
        <v>0</v>
      </c>
      <c r="H51" s="153" t="s">
        <v>0</v>
      </c>
      <c r="I51" s="153" t="s">
        <v>124</v>
      </c>
      <c r="J51" s="153" t="s">
        <v>120</v>
      </c>
      <c r="K51" s="153" t="s">
        <v>121</v>
      </c>
      <c r="L51" s="153" t="s">
        <v>122</v>
      </c>
    </row>
    <row r="52" s="14" customFormat="true" x14ac:dyDescent="0.3">
      <c r="A52" s="101" t="s">
        <v>631</v>
      </c>
      <c r="B52" s="4">
        <v>98.937486694158409</v>
      </c>
      <c r="C52" s="4">
        <v>98.240162979169284</v>
      </c>
      <c r="D52" s="4">
        <v>91.835439497066645</v>
      </c>
      <c r="E52" s="4"/>
      <c r="F52" s="4">
        <v>96.270971025684275</v>
      </c>
      <c r="G52" s="4">
        <v>91.835439497066645</v>
      </c>
      <c r="H52" s="4">
        <v>91.835441589355469</v>
      </c>
      <c r="I52" s="4">
        <v>6.4047260284423828</v>
      </c>
      <c r="J52" s="4">
        <v>0.69732371498914514</v>
      </c>
      <c r="K52" s="4">
        <v>0.7332748904219466</v>
      </c>
      <c r="L52" s="4">
        <v>0.32923841541962479</v>
      </c>
    </row>
    <row r="53" s="14" customFormat="true" x14ac:dyDescent="0.3">
      <c r="A53" s="101"/>
      <c r="B53" s="101"/>
      <c r="C53" s="101"/>
      <c r="D53" s="101"/>
      <c r="E53" s="101"/>
      <c r="F53" s="101"/>
      <c r="G53" s="101"/>
      <c r="H53" s="101"/>
      <c r="I53" s="101"/>
      <c r="J53" s="101"/>
      <c r="K53" s="101"/>
      <c r="L53" s="101"/>
    </row>
    <row r="54" s="14" customFormat="true" x14ac:dyDescent="0.3">
      <c r="A54" s="101" t="str">
        <f>O36</f>
        <v>Select Country</v>
      </c>
      <c r="B54" s="101">
        <f>IF(ISNUMBER(VLOOKUP($O$36,$A$58:$L$182, 2)), VLOOKUP($O$36,$A$58:$L$182, 2), NA())</f>
        <v>97</v>
      </c>
      <c r="C54" s="101">
        <f>IF(ISNUMBER(VLOOKUP($O$36,$A$58:$L$182, 3)), VLOOKUP($O$36,$A$58:$L$182, 3), NA())</f>
        <v>87.3</v>
      </c>
      <c r="D54" s="101">
        <f>IF(ISNUMBER(VLOOKUP($O$36,$A$58:$L$182, 4)), VLOOKUP($O$36,$A$58:$L$182, 4), NA())</f>
        <v>78.569999999999993</v>
      </c>
      <c r="E54" s="101">
        <f>IF(ISNUMBER(VLOOKUP($O$36,$A$58:$L$182, 5)), VLOOKUP($O$36,$A$58:$L$182, 5), NA())</f>
        <v>70.712999999999994</v>
      </c>
      <c r="F54" s="101">
        <f>IF(ISNUMBER(VLOOKUP($O$36,$A$58:$L$182, 6)), VLOOKUP($O$36,$A$58:$L$182, 6), NA())</f>
        <v>63.641699999999993</v>
      </c>
      <c r="G54" s="101">
        <f>IF(ISNUMBER(VLOOKUP($O$36,$A$58:$L$182, 7)), VLOOKUP($O$36,$A$58:$L$182, 7), NA())</f>
        <v>63.641699999999993</v>
      </c>
      <c r="H54" s="101">
        <f>IF(ISNUMBER(VLOOKUP($O$36,$A$58:$L$182, 8)), VLOOKUP($O$36,$A$58:$L$182, 8), NA())</f>
        <v>63.641699999999993</v>
      </c>
      <c r="I54" s="101">
        <f>IF(ISNUMBER(VLOOKUP($O$36,$A$58:$L$182, 9)), VLOOKUP($O$36,$A$58:$L$182, 9), NA())</f>
        <v>23.658300000000004</v>
      </c>
      <c r="J54" s="101">
        <f>IF(ISNUMBER(VLOOKUP($O$36,$A$58:$L$182, 10)), VLOOKUP($O$36,$A$58:$L$182, 10), NA())</f>
        <v>9.7000000000000028</v>
      </c>
      <c r="K54" s="101">
        <f>IF(ISNUMBER(VLOOKUP($O$36,$A$58:$L$182, 11)), VLOOKUP($O$36,$A$58:$L$182, 11), NA())</f>
        <v>2</v>
      </c>
      <c r="L54" s="101">
        <f>IF(ISNUMBER(VLOOKUP($O$36,$A$58:$L$182, 12)), VLOOKUP($O$36,$A$58:$L$182, 12), NA())</f>
        <v>1</v>
      </c>
    </row>
    <row r="55" s="14" customFormat="true" x14ac:dyDescent="0.3"/>
    <row r="56" s="14" customFormat="true" x14ac:dyDescent="0.3"/>
    <row r="57" s="14" customFormat="true" x14ac:dyDescent="0.3">
      <c r="A57" s="104"/>
    </row>
    <row r="58" s="14" customFormat="true" x14ac:dyDescent="0.3">
      <c r="A58" s="101"/>
      <c r="B58" s="101" t="s">
        <v>186</v>
      </c>
      <c r="C58" s="101" t="s">
        <v>187</v>
      </c>
      <c r="D58" s="101" t="s">
        <v>137</v>
      </c>
      <c r="E58" s="101" t="s">
        <v>138</v>
      </c>
      <c r="F58" s="101" t="s">
        <v>139</v>
      </c>
      <c r="G58" s="101" t="s">
        <v>0</v>
      </c>
      <c r="H58" s="101" t="s">
        <v>0</v>
      </c>
      <c r="I58" s="101" t="s">
        <v>124</v>
      </c>
      <c r="J58" s="101" t="s">
        <v>120</v>
      </c>
      <c r="K58" s="101" t="s">
        <v>121</v>
      </c>
      <c r="L58" s="101" t="s">
        <v>122</v>
      </c>
    </row>
    <row r="59" s="14" customFormat="true" x14ac:dyDescent="0.3">
      <c r="A59" s="101" t="s">
        <v>419</v>
      </c>
      <c r="B59" s="4">
        <v>96.164432416973753</v>
      </c>
      <c r="C59" s="4">
        <v>91.039227667619116</v>
      </c>
      <c r="D59" s="4">
        <v>89.080933703803595</v>
      </c>
      <c r="E59" s="4">
        <v>70.023149838366294</v>
      </c>
      <c r="F59" s="4">
        <v>87.000205461895575</v>
      </c>
      <c r="G59" s="4">
        <v>70.023149838366294</v>
      </c>
      <c r="H59" s="4">
        <v>70.023147583007813</v>
      </c>
      <c r="I59" s="4">
        <v>21.016080856323242</v>
      </c>
      <c r="J59" s="4">
        <v>5.1252047493546353</v>
      </c>
      <c r="K59" s="4">
        <v>3.8355675830262408</v>
      </c>
      <c r="L59" s="4">
        <v>0</v>
      </c>
    </row>
    <row r="60" s="14" customFormat="true" x14ac:dyDescent="0.3">
      <c r="A60" s="101" t="s">
        <v>638</v>
      </c>
      <c r="B60" s="4">
        <v>99.999996282695918</v>
      </c>
      <c r="C60" s="4">
        <v>99.999996282695918</v>
      </c>
      <c r="D60" s="4">
        <v>99.999996282695918</v>
      </c>
      <c r="E60" s="4">
        <v>99.999996282695918</v>
      </c>
      <c r="F60" s="4">
        <v>90.639996630635579</v>
      </c>
      <c r="G60" s="4">
        <v>90.639996630635579</v>
      </c>
      <c r="H60" s="4">
        <v>90.639999389648438</v>
      </c>
      <c r="I60" s="4">
        <v>9.3600034713745117</v>
      </c>
      <c r="J60" s="4">
        <v>0</v>
      </c>
      <c r="K60" s="4">
        <v>3.71730408233e-06</v>
      </c>
      <c r="L60" s="4">
        <v>0</v>
      </c>
    </row>
    <row r="61" s="14" customFormat="true" x14ac:dyDescent="0.3">
      <c r="A61" s="101" t="s">
        <v>422</v>
      </c>
      <c r="B61" s="4">
        <v>99.913376536880406</v>
      </c>
      <c r="C61" s="4">
        <v>99.913376536880406</v>
      </c>
      <c r="D61" s="4">
        <v>99.201947816064262</v>
      </c>
      <c r="E61" s="4">
        <v>86.476354851236181</v>
      </c>
      <c r="F61" s="4">
        <v>89.724841429501296</v>
      </c>
      <c r="G61" s="4">
        <v>86.476354851236181</v>
      </c>
      <c r="H61" s="4">
        <v>86.476356506347656</v>
      </c>
      <c r="I61" s="4">
        <v>13.437021255493164</v>
      </c>
      <c r="J61" s="4">
        <v>0</v>
      </c>
      <c r="K61" s="4">
        <v>0.086623463119594998</v>
      </c>
      <c r="L61" s="4">
        <v>0</v>
      </c>
    </row>
    <row r="62" s="14" customFormat="true" x14ac:dyDescent="0.3">
      <c r="A62" s="101" t="s">
        <v>653</v>
      </c>
      <c r="B62" s="4">
        <v>100</v>
      </c>
      <c r="C62" s="4">
        <v>100</v>
      </c>
      <c r="D62" s="4">
        <v>100</v>
      </c>
      <c r="E62" s="4">
        <v>98.906200973180404</v>
      </c>
      <c r="F62" s="4">
        <v>99.123404494382029</v>
      </c>
      <c r="G62" s="4">
        <v>98.906200973180404</v>
      </c>
      <c r="H62" s="4">
        <v>98.906204223632813</v>
      </c>
      <c r="I62" s="4">
        <v>1.0937989950180054</v>
      </c>
      <c r="J62" s="4">
        <v>0</v>
      </c>
      <c r="K62" s="4">
        <v>0</v>
      </c>
      <c r="L62" s="4">
        <v>0</v>
      </c>
    </row>
    <row r="63" s="14" customFormat="true" x14ac:dyDescent="0.3">
      <c r="A63" s="101" t="s">
        <v>633</v>
      </c>
      <c r="B63" s="4">
        <v>94.130164683624656</v>
      </c>
      <c r="C63" s="4">
        <v>91.385739943657299</v>
      </c>
      <c r="D63" s="4">
        <v>73.564331452771938</v>
      </c>
      <c r="E63" s="4">
        <v>94.130164683624656</v>
      </c>
      <c r="F63" s="4">
        <v>87.892570489510817</v>
      </c>
      <c r="G63" s="4">
        <v>73.564331452771938</v>
      </c>
      <c r="H63" s="4">
        <v>73.5643310546875</v>
      </c>
      <c r="I63" s="4">
        <v>17.8214111328125</v>
      </c>
      <c r="J63" s="4">
        <v>2.7444247399673372</v>
      </c>
      <c r="K63" s="4">
        <v>4.8978867508324413</v>
      </c>
      <c r="L63" s="4">
        <v>0.97194856554290909</v>
      </c>
    </row>
    <row r="64" s="14" customFormat="true" x14ac:dyDescent="0.3">
      <c r="A64" s="101" t="s">
        <v>426</v>
      </c>
      <c r="B64" s="4">
        <v>99.814032033868358</v>
      </c>
      <c r="C64" s="4">
        <v>96.483971188065055</v>
      </c>
      <c r="D64" s="4">
        <v>94.521390301365102</v>
      </c>
      <c r="E64" s="4"/>
      <c r="F64" s="4">
        <v>97.052510480931346</v>
      </c>
      <c r="G64" s="4">
        <v>94.521390301365102</v>
      </c>
      <c r="H64" s="4">
        <v>94.521392822265625</v>
      </c>
      <c r="I64" s="4">
        <v>1.9625803232192993</v>
      </c>
      <c r="J64" s="4">
        <v>3.3300608458033052</v>
      </c>
      <c r="K64" s="4">
        <v>0.18596796613164199</v>
      </c>
      <c r="L64" s="4">
        <v>0</v>
      </c>
    </row>
    <row r="65" x14ac:dyDescent="0.3">
      <c r="A65" s="101" t="s">
        <v>656</v>
      </c>
      <c r="B65" s="4">
        <v>100.0000033376368</v>
      </c>
      <c r="C65" s="4">
        <v>100.0000033376368</v>
      </c>
      <c r="D65" s="4">
        <v>100.0000033376368</v>
      </c>
      <c r="E65" s="4"/>
      <c r="F65" s="4">
        <v>99.523188984146444</v>
      </c>
      <c r="G65" s="4">
        <v>99.523188984146444</v>
      </c>
      <c r="H65" s="4">
        <v>99.523185729980469</v>
      </c>
      <c r="I65" s="4">
        <v>0.47681102156639099</v>
      </c>
      <c r="J65" s="4">
        <v>0</v>
      </c>
      <c r="K65" s="4">
        <v>0</v>
      </c>
      <c r="L65" s="4">
        <v>0</v>
      </c>
    </row>
    <row r="66" x14ac:dyDescent="0.3">
      <c r="A66" s="101" t="s">
        <v>432</v>
      </c>
      <c r="B66" s="4">
        <v>99.939018713378545</v>
      </c>
      <c r="C66" s="4">
        <v>96.142356085021277</v>
      </c>
      <c r="D66" s="4">
        <v>90.756024219393325</v>
      </c>
      <c r="E66" s="4">
        <v>88.841894900365816</v>
      </c>
      <c r="F66" s="4">
        <v>98.722672302075807</v>
      </c>
      <c r="G66" s="4">
        <v>88.841894900365816</v>
      </c>
      <c r="H66" s="4">
        <v>88.841896057128906</v>
      </c>
      <c r="I66" s="4">
        <v>7.3004617691040039</v>
      </c>
      <c r="J66" s="4">
        <v>3.796662628357256</v>
      </c>
      <c r="K66" s="4">
        <v>0.060981286621455397</v>
      </c>
      <c r="L66" s="4">
        <v>0</v>
      </c>
    </row>
    <row r="67" x14ac:dyDescent="0.3">
      <c r="A67" s="101" t="s">
        <v>646</v>
      </c>
      <c r="B67" s="4">
        <v>99.108342824868487</v>
      </c>
      <c r="C67" s="4">
        <v>99.108342824868487</v>
      </c>
      <c r="D67" s="4">
        <v>96.945935194496343</v>
      </c>
      <c r="E67" s="4">
        <v>97.688733800024693</v>
      </c>
      <c r="F67" s="4">
        <v>98.450452206307205</v>
      </c>
      <c r="G67" s="4">
        <v>96.945935194496343</v>
      </c>
      <c r="H67" s="4">
        <v>96.945938110351563</v>
      </c>
      <c r="I67" s="4">
        <v>2.162409782409668</v>
      </c>
      <c r="J67" s="4">
        <v>0</v>
      </c>
      <c r="K67" s="4">
        <v>0.89165717513151321</v>
      </c>
      <c r="L67" s="4"/>
    </row>
    <row r="68" x14ac:dyDescent="0.3">
      <c r="A68" s="101" t="s">
        <v>637</v>
      </c>
      <c r="B68" s="4">
        <v>99.586666555293888</v>
      </c>
      <c r="C68" s="4">
        <v>99.586666555293888</v>
      </c>
      <c r="D68" s="4">
        <v>96.894708007322791</v>
      </c>
      <c r="E68" s="4"/>
      <c r="F68" s="4">
        <v>89.959411265513992</v>
      </c>
      <c r="G68" s="4">
        <v>89.959411265513992</v>
      </c>
      <c r="H68" s="4">
        <v>89.95941162109375</v>
      </c>
      <c r="I68" s="4">
        <v>9.62725830078125</v>
      </c>
      <c r="J68" s="4">
        <v>0</v>
      </c>
      <c r="K68" s="4">
        <v>0.41333344470612998</v>
      </c>
      <c r="L68" s="4"/>
    </row>
    <row r="69" x14ac:dyDescent="0.3">
      <c r="A69" s="101" t="s">
        <v>657</v>
      </c>
      <c r="B69" s="4">
        <v>99.613286148932104</v>
      </c>
      <c r="C69" s="4">
        <v>99.613286148932104</v>
      </c>
      <c r="D69" s="4">
        <v>99.613286148932104</v>
      </c>
      <c r="E69" s="4"/>
      <c r="F69" s="4">
        <v>99.613286148932104</v>
      </c>
      <c r="G69" s="4">
        <v>99.613286148932104</v>
      </c>
      <c r="H69" s="4">
        <v>99.613288879394531</v>
      </c>
      <c r="I69" s="4">
        <v>2.7304624836688163e-06</v>
      </c>
      <c r="J69" s="4">
        <v>0</v>
      </c>
      <c r="K69" s="4">
        <v>0.38671385106789558</v>
      </c>
      <c r="L69" s="4">
        <v>0</v>
      </c>
    </row>
    <row r="70" x14ac:dyDescent="0.3">
      <c r="A70" s="101" t="s">
        <v>649</v>
      </c>
      <c r="B70" s="4">
        <v>99.8802587968555</v>
      </c>
      <c r="C70" s="4">
        <v>99.8802587968555</v>
      </c>
      <c r="D70" s="4">
        <v>97.881311950776563</v>
      </c>
      <c r="E70" s="4"/>
      <c r="F70" s="4">
        <v>99.8802587968555</v>
      </c>
      <c r="G70" s="4">
        <v>97.881311950776563</v>
      </c>
      <c r="H70" s="4">
        <v>97.881309509277344</v>
      </c>
      <c r="I70" s="4">
        <v>1.9989447593688965</v>
      </c>
      <c r="J70" s="4">
        <v>0</v>
      </c>
      <c r="K70" s="4">
        <v>0.11974120314449981</v>
      </c>
      <c r="L70" s="4">
        <v>0</v>
      </c>
    </row>
    <row r="71" x14ac:dyDescent="0.3">
      <c r="A71" s="101" t="s">
        <v>645</v>
      </c>
      <c r="B71" s="4">
        <v>99.999998935473698</v>
      </c>
      <c r="C71" s="4">
        <v>99.999998935473698</v>
      </c>
      <c r="D71" s="4">
        <v>96.734671935773818</v>
      </c>
      <c r="E71" s="4"/>
      <c r="F71" s="4">
        <v>97.569941490078037</v>
      </c>
      <c r="G71" s="4">
        <v>96.734671935773818</v>
      </c>
      <c r="H71" s="4">
        <v>96.734672546386719</v>
      </c>
      <c r="I71" s="4">
        <v>3.2653281688690186</v>
      </c>
      <c r="J71" s="4">
        <v>0</v>
      </c>
      <c r="K71" s="4">
        <v>1.06452630178e-06</v>
      </c>
      <c r="L71" s="4">
        <v>0</v>
      </c>
    </row>
    <row r="72" x14ac:dyDescent="0.3">
      <c r="A72" s="101" t="s">
        <v>640</v>
      </c>
      <c r="B72" s="4">
        <v>99.712826835326823</v>
      </c>
      <c r="C72" s="4">
        <v>99.712826835326823</v>
      </c>
      <c r="D72" s="4">
        <v>96.632596627361821</v>
      </c>
      <c r="E72" s="4">
        <v>99.712826835326823</v>
      </c>
      <c r="F72" s="4">
        <v>93.332993223252572</v>
      </c>
      <c r="G72" s="4">
        <v>93.332993223252572</v>
      </c>
      <c r="H72" s="4">
        <v>93.332992553710938</v>
      </c>
      <c r="I72" s="4">
        <v>6.3798365592956543</v>
      </c>
      <c r="J72" s="4">
        <v>0</v>
      </c>
      <c r="K72" s="4">
        <v>0.28717316467317888</v>
      </c>
      <c r="L72" s="4">
        <v>0</v>
      </c>
    </row>
    <row r="73" x14ac:dyDescent="0.3">
      <c r="A73" s="101" t="s">
        <v>658</v>
      </c>
      <c r="B73" s="4">
        <v>100.0000022101251</v>
      </c>
      <c r="C73" s="4">
        <v>100.0000022101251</v>
      </c>
      <c r="D73" s="4">
        <v>99.633127138240766</v>
      </c>
      <c r="E73" s="4"/>
      <c r="F73" s="4">
        <v>100.0000022101251</v>
      </c>
      <c r="G73" s="4">
        <v>99.633127138240766</v>
      </c>
      <c r="H73" s="4">
        <v>99.633125305175781</v>
      </c>
      <c r="I73" s="4">
        <v>0.36687284708023071</v>
      </c>
      <c r="J73" s="4">
        <v>0</v>
      </c>
      <c r="K73" s="4">
        <v>0</v>
      </c>
      <c r="L73" s="4">
        <v>0</v>
      </c>
    </row>
    <row r="74" x14ac:dyDescent="0.3">
      <c r="A74" s="101" t="s">
        <v>648</v>
      </c>
      <c r="B74" s="4">
        <v>100.0000015028767</v>
      </c>
      <c r="C74" s="4">
        <v>100.0000015028767</v>
      </c>
      <c r="D74" s="4">
        <v>100.0000015028767</v>
      </c>
      <c r="E74" s="4"/>
      <c r="F74" s="4">
        <v>97.853760012762606</v>
      </c>
      <c r="G74" s="4">
        <v>97.853760012762606</v>
      </c>
      <c r="H74" s="4">
        <v>97.853759765625</v>
      </c>
      <c r="I74" s="4">
        <v>2.1462399959564209</v>
      </c>
      <c r="J74" s="4">
        <v>0</v>
      </c>
      <c r="K74" s="4">
        <v>0</v>
      </c>
      <c r="L74" s="4">
        <v>0</v>
      </c>
    </row>
    <row r="75" x14ac:dyDescent="0.3">
      <c r="A75" s="101" t="s">
        <v>453</v>
      </c>
      <c r="B75" s="4">
        <v>98.394439354455201</v>
      </c>
      <c r="C75" s="4">
        <v>98.394439354455201</v>
      </c>
      <c r="D75" s="4">
        <v>98.394439354455201</v>
      </c>
      <c r="E75" s="4"/>
      <c r="F75" s="4">
        <v>83.827589855479772</v>
      </c>
      <c r="G75" s="4">
        <v>79.994679195172068</v>
      </c>
      <c r="H75" s="4">
        <v>79.994682312011719</v>
      </c>
      <c r="I75" s="4">
        <v>18.399761199951172</v>
      </c>
      <c r="J75" s="4">
        <v>0</v>
      </c>
      <c r="K75" s="4">
        <v>1.5794793732295931</v>
      </c>
      <c r="L75" s="4">
        <v>0.026081272315207901</v>
      </c>
    </row>
    <row r="76" x14ac:dyDescent="0.3">
      <c r="A76" s="101" t="s">
        <v>661</v>
      </c>
      <c r="B76" s="4">
        <v>100</v>
      </c>
      <c r="C76" s="4">
        <v>100</v>
      </c>
      <c r="D76" s="4">
        <v>99.799999999999997</v>
      </c>
      <c r="E76" s="4">
        <v>100</v>
      </c>
      <c r="F76" s="4">
        <v>99.98833845177046</v>
      </c>
      <c r="G76" s="4">
        <v>99.799999999999997</v>
      </c>
      <c r="H76" s="4">
        <v>99.800003051757813</v>
      </c>
      <c r="I76" s="4">
        <v>0.20000000298023224</v>
      </c>
      <c r="J76" s="4">
        <v>0</v>
      </c>
      <c r="K76" s="4">
        <v>0</v>
      </c>
      <c r="L76" s="4">
        <v>0</v>
      </c>
    </row>
    <row r="77" x14ac:dyDescent="0.3">
      <c r="A77" s="101" t="s">
        <v>668</v>
      </c>
      <c r="B77" s="4">
        <v>100</v>
      </c>
      <c r="C77" s="4">
        <v>100</v>
      </c>
      <c r="D77" s="4">
        <v>100</v>
      </c>
      <c r="E77" s="4"/>
      <c r="F77" s="4">
        <v>100</v>
      </c>
      <c r="G77" s="4">
        <v>100</v>
      </c>
      <c r="H77" s="4">
        <v>100</v>
      </c>
      <c r="I77" s="4">
        <v>0</v>
      </c>
      <c r="J77" s="4">
        <v>0</v>
      </c>
      <c r="K77" s="4">
        <v>0</v>
      </c>
      <c r="L77" s="4">
        <v>0</v>
      </c>
    </row>
    <row r="78" x14ac:dyDescent="0.3">
      <c r="A78" s="101" t="s">
        <v>636</v>
      </c>
      <c r="B78" s="4">
        <v>99.999997488667859</v>
      </c>
      <c r="C78" s="4">
        <v>99.999997488667859</v>
      </c>
      <c r="D78" s="4">
        <v>99.999997488667859</v>
      </c>
      <c r="E78" s="4">
        <v>99.999997488667859</v>
      </c>
      <c r="F78" s="4">
        <v>89.572761978171911</v>
      </c>
      <c r="G78" s="4">
        <v>89.572761978171911</v>
      </c>
      <c r="H78" s="4">
        <v>89.572761535644531</v>
      </c>
      <c r="I78" s="4">
        <v>10.427238464355469</v>
      </c>
      <c r="J78" s="4">
        <v>0</v>
      </c>
      <c r="K78" s="4">
        <v>2.51133214135e-06</v>
      </c>
      <c r="L78" s="4">
        <v>0</v>
      </c>
    </row>
    <row r="79" x14ac:dyDescent="0.3">
      <c r="A79" s="101" t="s">
        <v>665</v>
      </c>
      <c r="B79" s="4">
        <v>99.999999430684682</v>
      </c>
      <c r="C79" s="4">
        <v>99.999999430684682</v>
      </c>
      <c r="D79" s="4">
        <v>99.999999430684682</v>
      </c>
      <c r="E79" s="4"/>
      <c r="F79" s="4">
        <v>99.999999430684682</v>
      </c>
      <c r="G79" s="4">
        <v>99.999999430684682</v>
      </c>
      <c r="H79" s="4">
        <v>100</v>
      </c>
      <c r="I79" s="4">
        <v>5.6931531844384153e-07</v>
      </c>
      <c r="J79" s="4">
        <v>0</v>
      </c>
      <c r="K79" s="4">
        <v>5.6931531844400003e-07</v>
      </c>
      <c r="L79" s="4">
        <v>0</v>
      </c>
    </row>
    <row r="80" x14ac:dyDescent="0.3">
      <c r="A80" s="101" t="s">
        <v>647</v>
      </c>
      <c r="B80" s="4">
        <v>97.394544611560832</v>
      </c>
      <c r="C80" s="4">
        <v>97.394544611560832</v>
      </c>
      <c r="D80" s="4">
        <v>97.322824279217471</v>
      </c>
      <c r="E80" s="4"/>
      <c r="F80" s="4">
        <v>97.394544611560832</v>
      </c>
      <c r="G80" s="4">
        <v>97.322824279217471</v>
      </c>
      <c r="H80" s="4">
        <v>97.322822570800781</v>
      </c>
      <c r="I80" s="4">
        <v>0.071722231805324554</v>
      </c>
      <c r="J80" s="4">
        <v>0</v>
      </c>
      <c r="K80" s="4">
        <v>2.6054553884391698</v>
      </c>
      <c r="L80" s="4">
        <v>0</v>
      </c>
    </row>
    <row r="81" x14ac:dyDescent="0.3">
      <c r="A81" s="101" t="s">
        <v>655</v>
      </c>
      <c r="B81" s="4">
        <v>100.0000014669144</v>
      </c>
      <c r="C81" s="4">
        <v>100.0000014669144</v>
      </c>
      <c r="D81" s="4">
        <v>100.0000014669144</v>
      </c>
      <c r="E81" s="4"/>
      <c r="F81" s="4">
        <v>99.381803681300724</v>
      </c>
      <c r="G81" s="4">
        <v>99.381803681300724</v>
      </c>
      <c r="H81" s="4">
        <v>99.381805419921875</v>
      </c>
      <c r="I81" s="4">
        <v>0.61819630861282349</v>
      </c>
      <c r="J81" s="4">
        <v>0</v>
      </c>
      <c r="K81" s="4">
        <v>0</v>
      </c>
      <c r="L81" s="4">
        <v>0</v>
      </c>
    </row>
    <row r="82" x14ac:dyDescent="0.3">
      <c r="A82" s="101" t="s">
        <v>641</v>
      </c>
      <c r="B82" s="4">
        <v>99.442733884300253</v>
      </c>
      <c r="C82" s="4">
        <v>99.442733884300253</v>
      </c>
      <c r="D82" s="4">
        <v>97.484244319033479</v>
      </c>
      <c r="E82" s="4">
        <v>95.039614556126651</v>
      </c>
      <c r="F82" s="4">
        <v>95.368818466463154</v>
      </c>
      <c r="G82" s="4">
        <v>95.039614556126651</v>
      </c>
      <c r="H82" s="4">
        <v>95.03961181640625</v>
      </c>
      <c r="I82" s="4">
        <v>4.4031190872192383</v>
      </c>
      <c r="J82" s="4">
        <v>0</v>
      </c>
      <c r="K82" s="4">
        <v>0.55726611569974838</v>
      </c>
      <c r="L82" s="4">
        <v>0</v>
      </c>
    </row>
    <row r="83" x14ac:dyDescent="0.3">
      <c r="A83" s="101" t="s">
        <v>471</v>
      </c>
      <c r="B83" s="4">
        <v>97.355626440305087</v>
      </c>
      <c r="C83" s="4">
        <v>95.627507221288894</v>
      </c>
      <c r="D83" s="4">
        <v>89.512251426168305</v>
      </c>
      <c r="E83" s="4"/>
      <c r="F83" s="4">
        <v>96.946160129100321</v>
      </c>
      <c r="G83" s="4">
        <v>89.512251426168305</v>
      </c>
      <c r="H83" s="4">
        <v>89.512252807617188</v>
      </c>
      <c r="I83" s="4">
        <v>6.1152586936950684</v>
      </c>
      <c r="J83" s="4">
        <v>1.7281192190161829</v>
      </c>
      <c r="K83" s="4">
        <v>2.566111338912973</v>
      </c>
      <c r="L83" s="4">
        <v>0.078262220781940103</v>
      </c>
    </row>
    <row r="84" x14ac:dyDescent="0.3">
      <c r="A84" s="101" t="s">
        <v>474</v>
      </c>
      <c r="B84" s="4">
        <v>89.264270087260869</v>
      </c>
      <c r="C84" s="4">
        <v>87.455902899241451</v>
      </c>
      <c r="D84" s="4">
        <v>68.223319990400327</v>
      </c>
      <c r="E84" s="4"/>
      <c r="F84" s="4">
        <v>83.204171066021075</v>
      </c>
      <c r="G84" s="4">
        <v>68.223319990400327</v>
      </c>
      <c r="H84" s="4">
        <v>68.223320007324219</v>
      </c>
      <c r="I84" s="4">
        <v>19.232582092285156</v>
      </c>
      <c r="J84" s="4">
        <v>1.8083671880194141</v>
      </c>
      <c r="K84" s="4">
        <v>1.8727956033066211</v>
      </c>
      <c r="L84" s="4">
        <v>8.8629343094325019</v>
      </c>
    </row>
    <row r="85" x14ac:dyDescent="0.3">
      <c r="A85" s="101" t="s">
        <v>642</v>
      </c>
      <c r="B85" s="4">
        <v>99.305795515402792</v>
      </c>
      <c r="C85" s="4">
        <v>98.626182371940402</v>
      </c>
      <c r="D85" s="4">
        <v>95.190858341369434</v>
      </c>
      <c r="E85" s="4"/>
      <c r="F85" s="4">
        <v>99.196192457327641</v>
      </c>
      <c r="G85" s="4">
        <v>95.190858341369434</v>
      </c>
      <c r="H85" s="4">
        <v>95.19085693359375</v>
      </c>
      <c r="I85" s="4">
        <v>3.4353241920471191</v>
      </c>
      <c r="J85" s="4">
        <v>0.67961314346238522</v>
      </c>
      <c r="K85" s="4">
        <v>0.69420448459720774</v>
      </c>
      <c r="L85" s="4">
        <v>0</v>
      </c>
    </row>
    <row r="86" x14ac:dyDescent="0.3">
      <c r="A86" s="101" t="s">
        <v>639</v>
      </c>
      <c r="B86" s="4">
        <v>97.542068103765487</v>
      </c>
      <c r="C86" s="4">
        <v>97.542068103765487</v>
      </c>
      <c r="D86" s="4">
        <v>94.44231081223073</v>
      </c>
      <c r="E86" s="4"/>
      <c r="F86" s="4">
        <v>92.042865008264016</v>
      </c>
      <c r="G86" s="4">
        <v>92.042865008264016</v>
      </c>
      <c r="H86" s="4">
        <v>92.042861938476563</v>
      </c>
      <c r="I86" s="4">
        <v>5.4992036819458008</v>
      </c>
      <c r="J86" s="4">
        <v>0</v>
      </c>
      <c r="K86" s="4">
        <v>2.4579318962345069</v>
      </c>
      <c r="L86" s="4">
        <v>0</v>
      </c>
    </row>
    <row r="87" x14ac:dyDescent="0.3">
      <c r="A87" s="101" t="s">
        <v>659</v>
      </c>
      <c r="B87" s="4">
        <v>99.889603191058484</v>
      </c>
      <c r="C87" s="4">
        <v>99.889603191058484</v>
      </c>
      <c r="D87" s="4">
        <v>99.724676219268062</v>
      </c>
      <c r="E87" s="4"/>
      <c r="F87" s="4">
        <v>99.889603191058484</v>
      </c>
      <c r="G87" s="4">
        <v>99.724676219268062</v>
      </c>
      <c r="H87" s="4">
        <v>99.724678039550781</v>
      </c>
      <c r="I87" s="4">
        <v>0.1649264395236969</v>
      </c>
      <c r="J87" s="4">
        <v>0</v>
      </c>
      <c r="K87" s="4">
        <v>0.1103968089415162</v>
      </c>
      <c r="L87" s="4">
        <v>0</v>
      </c>
    </row>
    <row r="88" x14ac:dyDescent="0.3">
      <c r="A88" s="101" t="s">
        <v>669</v>
      </c>
      <c r="B88" s="4">
        <v>100.0000022135489</v>
      </c>
      <c r="C88" s="4">
        <v>100.0000022135489</v>
      </c>
      <c r="D88" s="4">
        <v>100.0000022135489</v>
      </c>
      <c r="E88" s="4"/>
      <c r="F88" s="4">
        <v>100.0000022135489</v>
      </c>
      <c r="G88" s="4">
        <v>100.0000022135489</v>
      </c>
      <c r="H88" s="4">
        <v>100</v>
      </c>
      <c r="I88" s="4">
        <v>-2.2135488961794181e-06</v>
      </c>
      <c r="J88" s="4">
        <v>0</v>
      </c>
      <c r="K88" s="4">
        <v>0</v>
      </c>
      <c r="L88" s="4">
        <v>0</v>
      </c>
    </row>
    <row r="89" x14ac:dyDescent="0.3">
      <c r="A89" s="101" t="s">
        <v>666</v>
      </c>
      <c r="B89" s="4">
        <v>100</v>
      </c>
      <c r="C89" s="4">
        <v>100</v>
      </c>
      <c r="D89" s="4">
        <v>100</v>
      </c>
      <c r="E89" s="4"/>
      <c r="F89" s="4">
        <v>100</v>
      </c>
      <c r="G89" s="4">
        <v>100</v>
      </c>
      <c r="H89" s="4">
        <v>100</v>
      </c>
      <c r="I89" s="4">
        <v>0</v>
      </c>
      <c r="J89" s="4">
        <v>0</v>
      </c>
      <c r="K89" s="4">
        <v>0</v>
      </c>
      <c r="L89" s="4">
        <v>0</v>
      </c>
    </row>
    <row r="90" x14ac:dyDescent="0.3">
      <c r="A90" s="101" t="s">
        <v>484</v>
      </c>
      <c r="B90" s="4">
        <v>99.75811029900963</v>
      </c>
      <c r="C90" s="4">
        <v>97.042050109391027</v>
      </c>
      <c r="D90" s="4">
        <v>95.655529872732572</v>
      </c>
      <c r="E90" s="4"/>
      <c r="F90" s="4">
        <v>93.596920686800402</v>
      </c>
      <c r="G90" s="4">
        <v>93.596920686800402</v>
      </c>
      <c r="H90" s="4">
        <v>93.596923828125</v>
      </c>
      <c r="I90" s="4">
        <v>3.4451324939727783</v>
      </c>
      <c r="J90" s="4">
        <v>2.7160601896186058</v>
      </c>
      <c r="K90" s="4">
        <v>0.12455919275839181</v>
      </c>
      <c r="L90" s="4">
        <v>0.1173305082319728</v>
      </c>
    </row>
    <row r="91" x14ac:dyDescent="0.3">
      <c r="A91" s="101" t="s">
        <v>663</v>
      </c>
      <c r="B91" s="4">
        <v>99.999999283454102</v>
      </c>
      <c r="C91" s="4">
        <v>99.999999283454102</v>
      </c>
      <c r="D91" s="4">
        <v>99.999999283454102</v>
      </c>
      <c r="E91" s="4"/>
      <c r="F91" s="4">
        <v>99.951012797318612</v>
      </c>
      <c r="G91" s="4">
        <v>99.951012797318612</v>
      </c>
      <c r="H91" s="4">
        <v>99.951011657714844</v>
      </c>
      <c r="I91" s="4">
        <v>0.048987202346324921</v>
      </c>
      <c r="J91" s="4">
        <v>0</v>
      </c>
      <c r="K91" s="4">
        <v>7.1654589817199998e-07</v>
      </c>
      <c r="L91" s="4">
        <v>0</v>
      </c>
    </row>
    <row r="92" x14ac:dyDescent="0.3">
      <c r="A92" s="101" t="s">
        <v>492</v>
      </c>
      <c r="B92" s="4">
        <v>99.398417343022004</v>
      </c>
      <c r="C92" s="4">
        <v>93.141462846525755</v>
      </c>
      <c r="D92" s="4">
        <v>91.644736260011541</v>
      </c>
      <c r="E92" s="4"/>
      <c r="F92" s="4">
        <v>86.010764372573661</v>
      </c>
      <c r="G92" s="4">
        <v>81.007954688453196</v>
      </c>
      <c r="H92" s="4">
        <v>81.007957458496094</v>
      </c>
      <c r="I92" s="4">
        <v>12.133509635925293</v>
      </c>
      <c r="J92" s="4">
        <v>6.2569544964962551</v>
      </c>
      <c r="K92" s="4">
        <v>0.60158265697799607</v>
      </c>
      <c r="L92" s="4">
        <v>0</v>
      </c>
    </row>
    <row r="93" x14ac:dyDescent="0.3">
      <c r="A93" s="101" t="s">
        <v>651</v>
      </c>
      <c r="B93" s="4">
        <v>100.0000046017532</v>
      </c>
      <c r="C93" s="4">
        <v>100.0000046017532</v>
      </c>
      <c r="D93" s="4">
        <v>100.0000046017532</v>
      </c>
      <c r="E93" s="4"/>
      <c r="F93" s="4">
        <v>98.342975347781959</v>
      </c>
      <c r="G93" s="4">
        <v>98.342975347781959</v>
      </c>
      <c r="H93" s="4">
        <v>98.342971801757813</v>
      </c>
      <c r="I93" s="4">
        <v>1.6570322513580322</v>
      </c>
      <c r="J93" s="4">
        <v>0</v>
      </c>
      <c r="K93" s="4">
        <v>0</v>
      </c>
      <c r="L93" s="4">
        <v>0</v>
      </c>
    </row>
    <row r="94" x14ac:dyDescent="0.3">
      <c r="A94" s="101" t="s">
        <v>654</v>
      </c>
      <c r="B94" s="4">
        <v>99.724682540734577</v>
      </c>
      <c r="C94" s="4">
        <v>99.724682540734577</v>
      </c>
      <c r="D94" s="4">
        <v>99.156068726908345</v>
      </c>
      <c r="E94" s="4"/>
      <c r="F94" s="4">
        <v>99.724682540734577</v>
      </c>
      <c r="G94" s="4">
        <v>99.156068726908345</v>
      </c>
      <c r="H94" s="4">
        <v>99.15606689453125</v>
      </c>
      <c r="I94" s="4">
        <v>0.56861692667007446</v>
      </c>
      <c r="J94" s="4">
        <v>0</v>
      </c>
      <c r="K94" s="4">
        <v>0.27531745926541629</v>
      </c>
      <c r="L94" s="4">
        <v>0</v>
      </c>
    </row>
    <row r="95" x14ac:dyDescent="0.3">
      <c r="A95" s="101" t="s">
        <v>643</v>
      </c>
      <c r="B95" s="4">
        <v>99.907660209244128</v>
      </c>
      <c r="C95" s="4">
        <v>99.907660209244128</v>
      </c>
      <c r="D95" s="4">
        <v>99.416602004397234</v>
      </c>
      <c r="E95" s="4">
        <v>95.343512279094043</v>
      </c>
      <c r="F95" s="4">
        <v>98.799994543428681</v>
      </c>
      <c r="G95" s="4">
        <v>95.311907839618911</v>
      </c>
      <c r="H95" s="4">
        <v>95.311904907226563</v>
      </c>
      <c r="I95" s="4">
        <v>4.5957536697387695</v>
      </c>
      <c r="J95" s="4">
        <v>0</v>
      </c>
      <c r="K95" s="4">
        <v>0.0923397907558723</v>
      </c>
      <c r="L95" s="4">
        <v>0</v>
      </c>
    </row>
    <row r="96" x14ac:dyDescent="0.3">
      <c r="A96" s="101" t="s">
        <v>498</v>
      </c>
      <c r="B96" s="4">
        <v>90.549421392976299</v>
      </c>
      <c r="C96" s="4">
        <v>89.05565265266209</v>
      </c>
      <c r="D96" s="4">
        <v>72.877912104735515</v>
      </c>
      <c r="E96" s="4">
        <v>87.056362391563596</v>
      </c>
      <c r="F96" s="4">
        <v>75.466120514365372</v>
      </c>
      <c r="G96" s="4">
        <v>72.877912104735515</v>
      </c>
      <c r="H96" s="4">
        <v>72.877914428710938</v>
      </c>
      <c r="I96" s="4">
        <v>16.177743911743164</v>
      </c>
      <c r="J96" s="4">
        <v>1.493768740314213</v>
      </c>
      <c r="K96" s="4">
        <v>9.4505786070237079</v>
      </c>
      <c r="L96" s="4">
        <v>0</v>
      </c>
    </row>
    <row r="97" x14ac:dyDescent="0.3">
      <c r="A97" s="101" t="s">
        <v>635</v>
      </c>
      <c r="B97" s="4">
        <v>100</v>
      </c>
      <c r="C97" s="4">
        <v>100</v>
      </c>
      <c r="D97" s="4">
        <v>81.915809495532372</v>
      </c>
      <c r="E97" s="4"/>
      <c r="F97" s="4">
        <v>99.490630630630562</v>
      </c>
      <c r="G97" s="4">
        <v>81.915809495532372</v>
      </c>
      <c r="H97" s="4">
        <v>81.915809631347656</v>
      </c>
      <c r="I97" s="4">
        <v>18.084190368652344</v>
      </c>
      <c r="J97" s="4">
        <v>0</v>
      </c>
      <c r="K97" s="4">
        <v>0</v>
      </c>
      <c r="L97" s="4">
        <v>0</v>
      </c>
    </row>
    <row r="98" x14ac:dyDescent="0.3">
      <c r="A98" s="101" t="s">
        <v>632</v>
      </c>
      <c r="B98" s="4">
        <v>97.722189860468589</v>
      </c>
      <c r="C98" s="4">
        <v>97.089911200025043</v>
      </c>
      <c r="D98" s="4">
        <v>76.027734347513274</v>
      </c>
      <c r="E98" s="4"/>
      <c r="F98" s="4">
        <v>95.793153832622934</v>
      </c>
      <c r="G98" s="4">
        <v>76.027734347513274</v>
      </c>
      <c r="H98" s="4">
        <v>76.027732849121094</v>
      </c>
      <c r="I98" s="4">
        <v>21.062177658081055</v>
      </c>
      <c r="J98" s="4">
        <v>0.6322786604435392</v>
      </c>
      <c r="K98" s="4">
        <v>2.277810139531411</v>
      </c>
      <c r="L98" s="4"/>
    </row>
    <row r="99" x14ac:dyDescent="0.3">
      <c r="A99" s="101" t="s">
        <v>667</v>
      </c>
      <c r="B99" s="4">
        <v>100</v>
      </c>
      <c r="C99" s="4">
        <v>100</v>
      </c>
      <c r="D99" s="4">
        <v>100</v>
      </c>
      <c r="E99" s="4">
        <v>100</v>
      </c>
      <c r="F99" s="4">
        <v>100</v>
      </c>
      <c r="G99" s="4">
        <v>100</v>
      </c>
      <c r="H99" s="4">
        <v>100</v>
      </c>
      <c r="I99" s="4">
        <v>0</v>
      </c>
      <c r="J99" s="4">
        <v>0</v>
      </c>
      <c r="K99" s="4">
        <v>0</v>
      </c>
      <c r="L99" s="4">
        <v>0</v>
      </c>
    </row>
    <row r="100" x14ac:dyDescent="0.3">
      <c r="A100" s="101" t="s">
        <v>505</v>
      </c>
      <c r="B100" s="4">
        <v>99.219475138974573</v>
      </c>
      <c r="C100" s="4">
        <v>85.522116287449052</v>
      </c>
      <c r="D100" s="4">
        <v>83.733315700766681</v>
      </c>
      <c r="E100" s="4"/>
      <c r="F100" s="4">
        <v>74.729544804734985</v>
      </c>
      <c r="G100" s="4">
        <v>74.729544804734985</v>
      </c>
      <c r="H100" s="4">
        <v>74.729545593261719</v>
      </c>
      <c r="I100" s="4">
        <v>10.792572975158691</v>
      </c>
      <c r="J100" s="4">
        <v>13.69735885152552</v>
      </c>
      <c r="K100" s="4">
        <v>0.76387496281784995</v>
      </c>
      <c r="L100" s="4">
        <v>0.016649898207573101</v>
      </c>
    </row>
    <row r="101" x14ac:dyDescent="0.3">
      <c r="A101" s="101" t="s">
        <v>660</v>
      </c>
      <c r="B101" s="4">
        <v>100</v>
      </c>
      <c r="C101" s="4">
        <v>99.78773411023883</v>
      </c>
      <c r="D101" s="4">
        <v>99.78773411023883</v>
      </c>
      <c r="E101" s="4"/>
      <c r="F101" s="4">
        <v>99.841145251396654</v>
      </c>
      <c r="G101" s="4">
        <v>99.78773411023883</v>
      </c>
      <c r="H101" s="4">
        <v>99.787734985351563</v>
      </c>
      <c r="I101" s="4">
        <v>8.7511273250129307e-07</v>
      </c>
      <c r="J101" s="4">
        <v>0.21226588976117139</v>
      </c>
      <c r="K101" s="4">
        <v>0</v>
      </c>
      <c r="L101" s="4">
        <v>0</v>
      </c>
    </row>
    <row r="102" x14ac:dyDescent="0.3">
      <c r="A102" s="101" t="s">
        <v>650</v>
      </c>
      <c r="B102" s="4">
        <v>99.535025505367869</v>
      </c>
      <c r="C102" s="4">
        <v>99.535025505367869</v>
      </c>
      <c r="D102" s="4">
        <v>98.052972538967154</v>
      </c>
      <c r="E102" s="4"/>
      <c r="F102" s="4">
        <v>99.140595345206478</v>
      </c>
      <c r="G102" s="4">
        <v>98.052972538967154</v>
      </c>
      <c r="H102" s="4">
        <v>98.052970886230469</v>
      </c>
      <c r="I102" s="4">
        <v>1.4820539951324463</v>
      </c>
      <c r="J102" s="4">
        <v>0</v>
      </c>
      <c r="K102" s="4">
        <v>0.46497449463213059</v>
      </c>
      <c r="L102" s="4">
        <v>0</v>
      </c>
    </row>
    <row r="103" x14ac:dyDescent="0.3">
      <c r="A103" s="101" t="s">
        <v>652</v>
      </c>
      <c r="B103" s="4">
        <v>99.926278308357197</v>
      </c>
      <c r="C103" s="4">
        <v>99.926278308357197</v>
      </c>
      <c r="D103" s="4">
        <v>99.926278308357197</v>
      </c>
      <c r="E103" s="4"/>
      <c r="F103" s="4">
        <v>98.441489197590727</v>
      </c>
      <c r="G103" s="4">
        <v>98.441489197590727</v>
      </c>
      <c r="H103" s="4">
        <v>98.441490173339844</v>
      </c>
      <c r="I103" s="4">
        <v>1.4847879409790039</v>
      </c>
      <c r="J103" s="4">
        <v>0</v>
      </c>
      <c r="K103" s="4">
        <v>0.073721691642802498</v>
      </c>
      <c r="L103" s="4">
        <v>0</v>
      </c>
    </row>
    <row r="104" x14ac:dyDescent="0.3">
      <c r="A104" s="101" t="s">
        <v>662</v>
      </c>
      <c r="B104" s="4">
        <v>100.0000024634042</v>
      </c>
      <c r="C104" s="4">
        <v>100.0000024634042</v>
      </c>
      <c r="D104" s="4">
        <v>100.0000024634042</v>
      </c>
      <c r="E104" s="4"/>
      <c r="F104" s="4">
        <v>99.940002461926099</v>
      </c>
      <c r="G104" s="4">
        <v>99.940002461926099</v>
      </c>
      <c r="H104" s="4">
        <v>99.94000244140625</v>
      </c>
      <c r="I104" s="4">
        <v>0.059997536242008209</v>
      </c>
      <c r="J104" s="4">
        <v>0</v>
      </c>
      <c r="K104" s="4">
        <v>0</v>
      </c>
      <c r="L104" s="4">
        <v>0</v>
      </c>
    </row>
    <row r="105" x14ac:dyDescent="0.3">
      <c r="A105" s="101" t="s">
        <v>644</v>
      </c>
      <c r="B105" s="4">
        <v>100.0000028803738</v>
      </c>
      <c r="C105" s="4">
        <v>100.0000028803738</v>
      </c>
      <c r="D105" s="4">
        <v>100.0000028803738</v>
      </c>
      <c r="E105" s="4"/>
      <c r="F105" s="4">
        <v>95.455408154877929</v>
      </c>
      <c r="G105" s="4">
        <v>95.455408154877929</v>
      </c>
      <c r="H105" s="4">
        <v>95.455406188964844</v>
      </c>
      <c r="I105" s="4">
        <v>4.5445919036865234</v>
      </c>
      <c r="J105" s="4">
        <v>0</v>
      </c>
      <c r="K105" s="4">
        <v>0</v>
      </c>
      <c r="L105" s="4">
        <v>0</v>
      </c>
    </row>
    <row r="106" x14ac:dyDescent="0.3">
      <c r="A106" s="101" t="s">
        <v>511</v>
      </c>
      <c r="B106" s="4">
        <v>83.51980337685599</v>
      </c>
      <c r="C106" s="4">
        <v>81.196274801560307</v>
      </c>
      <c r="D106" s="4">
        <v>60.321669313861427</v>
      </c>
      <c r="E106" s="4">
        <v>47.867048367880599</v>
      </c>
      <c r="F106" s="4">
        <v>72.793094362264256</v>
      </c>
      <c r="G106" s="4">
        <v>47.867048367880599</v>
      </c>
      <c r="H106" s="4">
        <v>47.867050170898438</v>
      </c>
      <c r="I106" s="4">
        <v>33.3292236328125</v>
      </c>
      <c r="J106" s="4">
        <v>2.323528575295668</v>
      </c>
      <c r="K106" s="4">
        <v>2.3063133875525401</v>
      </c>
      <c r="L106" s="4">
        <v>14.173883235591481</v>
      </c>
    </row>
    <row r="107" x14ac:dyDescent="0.3">
      <c r="A107" s="101" t="s">
        <v>520</v>
      </c>
      <c r="B107" s="4">
        <v>98.8757181526111</v>
      </c>
      <c r="C107" s="4">
        <v>98.8757181526111</v>
      </c>
      <c r="D107" s="4">
        <v>96.306119308349039</v>
      </c>
      <c r="E107" s="4"/>
      <c r="F107" s="4"/>
      <c r="G107" s="4"/>
      <c r="H107" s="4"/>
      <c r="I107" s="4">
        <v>98.875717163085938</v>
      </c>
      <c r="J107" s="4">
        <v>0</v>
      </c>
      <c r="K107" s="4">
        <v>0.99738705327281885</v>
      </c>
      <c r="L107" s="4">
        <v>0.1268947941160834</v>
      </c>
    </row>
    <row r="108" x14ac:dyDescent="0.3">
      <c r="A108" s="101" t="s">
        <v>522</v>
      </c>
      <c r="B108" s="4">
        <v>100</v>
      </c>
      <c r="C108" s="4">
        <v>98.814327984127061</v>
      </c>
      <c r="D108" s="4">
        <v>98.686362033636101</v>
      </c>
      <c r="E108" s="4"/>
      <c r="F108" s="4">
        <v>93.903991563538483</v>
      </c>
      <c r="G108" s="4">
        <v>93.903991563538483</v>
      </c>
      <c r="H108" s="4">
        <v>93.90399169921875</v>
      </c>
      <c r="I108" s="4">
        <v>4.91033935546875</v>
      </c>
      <c r="J108" s="4">
        <v>1.1856720158729259</v>
      </c>
      <c r="K108" s="4">
        <v>0</v>
      </c>
      <c r="L108" s="4">
        <v>0</v>
      </c>
    </row>
    <row r="109" x14ac:dyDescent="0.3">
      <c r="A109" s="101" t="s">
        <v>525</v>
      </c>
      <c r="B109" s="4">
        <v>99.435387154097626</v>
      </c>
      <c r="C109" s="4">
        <v>93.790820110673423</v>
      </c>
      <c r="D109" s="4">
        <v>92.006856730505532</v>
      </c>
      <c r="E109" s="4"/>
      <c r="F109" s="4">
        <v>92.535060813663051</v>
      </c>
      <c r="G109" s="4">
        <v>92.006856730505532</v>
      </c>
      <c r="H109" s="4">
        <v>92.006858825683594</v>
      </c>
      <c r="I109" s="4">
        <v>1.7839605808258057</v>
      </c>
      <c r="J109" s="4">
        <v>5.6445670434242103</v>
      </c>
      <c r="K109" s="4">
        <v>0.23590212960069121</v>
      </c>
      <c r="L109" s="4">
        <v>0.32871071630168303</v>
      </c>
    </row>
    <row r="110" x14ac:dyDescent="0.3">
      <c r="A110" s="101" t="s">
        <v>664</v>
      </c>
      <c r="B110" s="4">
        <v>100.0000014755804</v>
      </c>
      <c r="C110" s="4">
        <v>100.0000014755804</v>
      </c>
      <c r="D110" s="4">
        <v>100.0000014755804</v>
      </c>
      <c r="E110" s="4"/>
      <c r="F110" s="4">
        <v>99.988779253192561</v>
      </c>
      <c r="G110" s="4">
        <v>99.988779253192561</v>
      </c>
      <c r="H110" s="4">
        <v>99.988777160644531</v>
      </c>
      <c r="I110" s="4">
        <v>0.011220746673643589</v>
      </c>
      <c r="J110" s="4">
        <v>0</v>
      </c>
      <c r="K110" s="4">
        <v>0</v>
      </c>
      <c r="L110" s="4">
        <v>0</v>
      </c>
    </row>
    <row r="111" x14ac:dyDescent="0.3">
      <c r="A111" s="101" t="s">
        <v>634</v>
      </c>
      <c r="B111" s="4">
        <v>97.833452709686597</v>
      </c>
      <c r="C111" s="4">
        <v>97.833452709686597</v>
      </c>
      <c r="D111" s="4">
        <v>58.903805349542701</v>
      </c>
      <c r="E111" s="4"/>
      <c r="F111" s="4">
        <v>90.382097600480193</v>
      </c>
      <c r="G111" s="4">
        <v>58.903805349542701</v>
      </c>
      <c r="H111" s="4">
        <v>58.903804779052734</v>
      </c>
      <c r="I111" s="4">
        <v>38.929645538330078</v>
      </c>
      <c r="J111" s="4">
        <v>0</v>
      </c>
      <c r="K111" s="4">
        <v>0.22443918123913509</v>
      </c>
      <c r="L111" s="4">
        <v>1.942108109074264</v>
      </c>
    </row>
    <row r="112" x14ac:dyDescent="0.3">
      <c r="A112" s="101"/>
      <c r="B112" s="101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</row>
    <row r="113" x14ac:dyDescent="0.3">
      <c r="A113" s="101"/>
      <c r="B113" s="101"/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</row>
    <row r="114" x14ac:dyDescent="0.3">
      <c r="A114" s="101"/>
      <c r="B114" s="101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</row>
    <row r="115" x14ac:dyDescent="0.3">
      <c r="A115" s="101"/>
      <c r="B115" s="101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</row>
    <row r="116" x14ac:dyDescent="0.3">
      <c r="A116" s="101"/>
      <c r="B116" s="101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</row>
    <row r="117" x14ac:dyDescent="0.3">
      <c r="A117" s="101"/>
      <c r="B117" s="101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</row>
    <row r="118" x14ac:dyDescent="0.3">
      <c r="A118" s="101"/>
      <c r="B118" s="101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</row>
    <row r="119" x14ac:dyDescent="0.3">
      <c r="A119" s="101"/>
      <c r="B119" s="101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</row>
    <row r="120" x14ac:dyDescent="0.3">
      <c r="A120" s="101"/>
      <c r="B120" s="101"/>
      <c r="C120" s="101"/>
      <c r="D120" s="101"/>
      <c r="E120" s="101"/>
      <c r="F120" s="101"/>
      <c r="G120" s="101"/>
      <c r="H120" s="101"/>
      <c r="I120" s="101"/>
      <c r="J120" s="101"/>
      <c r="K120" s="101"/>
      <c r="L120" s="101"/>
    </row>
    <row r="121" x14ac:dyDescent="0.3">
      <c r="A121" s="101"/>
      <c r="B121" s="101"/>
      <c r="C121" s="101"/>
      <c r="D121" s="101"/>
      <c r="E121" s="101"/>
      <c r="F121" s="101"/>
      <c r="G121" s="101"/>
      <c r="H121" s="101"/>
      <c r="I121" s="101"/>
      <c r="J121" s="101"/>
      <c r="K121" s="101"/>
      <c r="L121" s="101"/>
    </row>
    <row r="122" x14ac:dyDescent="0.3">
      <c r="A122" s="101"/>
      <c r="B122" s="101"/>
      <c r="C122" s="101"/>
      <c r="D122" s="101"/>
      <c r="E122" s="101"/>
      <c r="F122" s="101"/>
      <c r="G122" s="101"/>
      <c r="H122" s="101"/>
      <c r="I122" s="101"/>
      <c r="J122" s="101"/>
      <c r="K122" s="101"/>
      <c r="L122" s="101"/>
    </row>
    <row r="123" x14ac:dyDescent="0.3">
      <c r="A123" s="101"/>
      <c r="B123" s="101"/>
      <c r="C123" s="101"/>
      <c r="D123" s="101"/>
      <c r="E123" s="101"/>
      <c r="F123" s="101"/>
      <c r="G123" s="101"/>
      <c r="H123" s="101"/>
      <c r="I123" s="101"/>
      <c r="J123" s="101"/>
      <c r="K123" s="101"/>
      <c r="L123" s="101"/>
    </row>
    <row r="124" x14ac:dyDescent="0.3">
      <c r="A124" s="101"/>
      <c r="B124" s="101"/>
      <c r="C124" s="101"/>
      <c r="D124" s="101"/>
      <c r="E124" s="101"/>
      <c r="F124" s="101"/>
      <c r="G124" s="101"/>
      <c r="H124" s="101"/>
      <c r="I124" s="101"/>
      <c r="J124" s="101"/>
      <c r="K124" s="101"/>
      <c r="L124" s="101"/>
    </row>
    <row r="125" x14ac:dyDescent="0.3">
      <c r="A125" s="101"/>
      <c r="B125" s="101"/>
      <c r="C125" s="101"/>
      <c r="D125" s="101"/>
      <c r="E125" s="101"/>
      <c r="F125" s="101"/>
      <c r="G125" s="101"/>
      <c r="H125" s="101"/>
      <c r="I125" s="101"/>
      <c r="J125" s="101"/>
      <c r="K125" s="101"/>
      <c r="L125" s="101"/>
    </row>
    <row r="126" x14ac:dyDescent="0.3">
      <c r="A126" s="101"/>
      <c r="B126" s="101"/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</row>
    <row r="127" x14ac:dyDescent="0.3">
      <c r="A127" s="101"/>
      <c r="B127" s="101"/>
      <c r="C127" s="101"/>
      <c r="D127" s="101"/>
      <c r="E127" s="101"/>
      <c r="F127" s="101"/>
      <c r="G127" s="101"/>
      <c r="H127" s="101"/>
      <c r="I127" s="101"/>
      <c r="J127" s="101"/>
      <c r="K127" s="101"/>
      <c r="L127" s="101"/>
    </row>
    <row r="128" x14ac:dyDescent="0.3">
      <c r="A128" s="101"/>
      <c r="B128" s="101"/>
      <c r="C128" s="101"/>
      <c r="D128" s="101"/>
      <c r="E128" s="101"/>
      <c r="F128" s="101"/>
      <c r="G128" s="101"/>
      <c r="H128" s="101"/>
      <c r="I128" s="101"/>
      <c r="J128" s="101"/>
      <c r="K128" s="101"/>
      <c r="L128" s="101"/>
    </row>
    <row r="129" x14ac:dyDescent="0.3">
      <c r="A129" s="101"/>
      <c r="B129" s="101"/>
      <c r="C129" s="101"/>
      <c r="D129" s="101"/>
      <c r="E129" s="101"/>
      <c r="F129" s="101"/>
      <c r="G129" s="101"/>
      <c r="H129" s="101"/>
      <c r="I129" s="101"/>
      <c r="J129" s="101"/>
      <c r="K129" s="101"/>
      <c r="L129" s="101"/>
    </row>
    <row r="130" x14ac:dyDescent="0.3">
      <c r="A130" s="101"/>
      <c r="B130" s="101"/>
      <c r="C130" s="101"/>
      <c r="D130" s="101"/>
      <c r="E130" s="101"/>
      <c r="F130" s="101"/>
      <c r="G130" s="101"/>
      <c r="H130" s="101"/>
      <c r="I130" s="101"/>
      <c r="J130" s="101"/>
      <c r="K130" s="101"/>
      <c r="L130" s="101"/>
    </row>
    <row r="131" x14ac:dyDescent="0.3">
      <c r="A131" s="101"/>
      <c r="B131" s="101"/>
      <c r="C131" s="101"/>
      <c r="D131" s="101"/>
      <c r="E131" s="101"/>
      <c r="F131" s="101"/>
      <c r="G131" s="101"/>
      <c r="H131" s="101"/>
      <c r="I131" s="101"/>
      <c r="J131" s="101"/>
      <c r="K131" s="101"/>
      <c r="L131" s="101"/>
    </row>
    <row r="132" x14ac:dyDescent="0.3">
      <c r="A132" s="101"/>
      <c r="B132" s="101"/>
      <c r="C132" s="101"/>
      <c r="D132" s="101"/>
      <c r="E132" s="101"/>
      <c r="F132" s="101"/>
      <c r="G132" s="101"/>
      <c r="H132" s="101"/>
      <c r="I132" s="101"/>
      <c r="J132" s="101"/>
      <c r="K132" s="101"/>
      <c r="L132" s="101"/>
    </row>
    <row r="133" x14ac:dyDescent="0.3">
      <c r="A133" s="101"/>
      <c r="B133" s="101"/>
      <c r="C133" s="101"/>
      <c r="D133" s="101"/>
      <c r="E133" s="101"/>
      <c r="F133" s="101"/>
      <c r="G133" s="101"/>
      <c r="H133" s="101"/>
      <c r="I133" s="101"/>
      <c r="J133" s="101"/>
      <c r="K133" s="101"/>
      <c r="L133" s="101"/>
    </row>
    <row r="134" x14ac:dyDescent="0.3">
      <c r="A134" s="101"/>
      <c r="B134" s="101"/>
      <c r="C134" s="101"/>
      <c r="D134" s="101"/>
      <c r="E134" s="101"/>
      <c r="F134" s="101"/>
      <c r="G134" s="101"/>
      <c r="H134" s="101"/>
      <c r="I134" s="101"/>
      <c r="J134" s="101"/>
      <c r="K134" s="101"/>
      <c r="L134" s="101"/>
    </row>
    <row r="135" x14ac:dyDescent="0.3">
      <c r="A135" s="101"/>
      <c r="B135" s="101"/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</row>
    <row r="136" x14ac:dyDescent="0.3">
      <c r="A136" s="101"/>
      <c r="B136" s="101"/>
      <c r="C136" s="101"/>
      <c r="D136" s="101"/>
      <c r="E136" s="101"/>
      <c r="F136" s="101"/>
      <c r="G136" s="101"/>
      <c r="H136" s="101"/>
      <c r="I136" s="101"/>
      <c r="J136" s="101"/>
      <c r="K136" s="101"/>
      <c r="L136" s="101"/>
    </row>
    <row r="137" x14ac:dyDescent="0.3">
      <c r="A137" s="101"/>
      <c r="B137" s="101"/>
      <c r="C137" s="101"/>
      <c r="D137" s="101"/>
      <c r="E137" s="101"/>
      <c r="F137" s="101"/>
      <c r="G137" s="101"/>
      <c r="H137" s="101"/>
      <c r="I137" s="101"/>
      <c r="J137" s="101"/>
      <c r="K137" s="101"/>
      <c r="L137" s="101"/>
    </row>
    <row r="138" x14ac:dyDescent="0.3">
      <c r="A138" s="101"/>
      <c r="B138" s="101"/>
      <c r="C138" s="101"/>
      <c r="D138" s="101"/>
      <c r="E138" s="101"/>
      <c r="F138" s="101"/>
      <c r="G138" s="101"/>
      <c r="H138" s="101"/>
      <c r="I138" s="101"/>
      <c r="J138" s="101"/>
      <c r="K138" s="101"/>
      <c r="L138" s="101"/>
    </row>
    <row r="139" x14ac:dyDescent="0.3">
      <c r="A139" s="101"/>
      <c r="B139" s="101"/>
      <c r="C139" s="101"/>
      <c r="D139" s="101"/>
      <c r="E139" s="101"/>
      <c r="F139" s="101"/>
      <c r="G139" s="101"/>
      <c r="H139" s="101"/>
      <c r="I139" s="101"/>
      <c r="J139" s="101"/>
      <c r="K139" s="101"/>
      <c r="L139" s="101"/>
    </row>
    <row r="140" x14ac:dyDescent="0.3">
      <c r="A140" s="101"/>
      <c r="B140" s="101"/>
      <c r="C140" s="101"/>
      <c r="D140" s="101"/>
      <c r="E140" s="101"/>
      <c r="F140" s="101"/>
      <c r="G140" s="101"/>
      <c r="H140" s="101"/>
      <c r="I140" s="101"/>
      <c r="J140" s="101"/>
      <c r="K140" s="101"/>
      <c r="L140" s="101"/>
    </row>
    <row r="141" x14ac:dyDescent="0.3">
      <c r="A141" s="101"/>
      <c r="B141" s="101"/>
      <c r="C141" s="101"/>
      <c r="D141" s="101"/>
      <c r="E141" s="101"/>
      <c r="F141" s="101"/>
      <c r="G141" s="101"/>
      <c r="H141" s="101"/>
      <c r="I141" s="101"/>
      <c r="J141" s="101"/>
      <c r="K141" s="101"/>
      <c r="L141" s="101"/>
    </row>
    <row r="142" x14ac:dyDescent="0.3">
      <c r="A142" s="101"/>
      <c r="B142" s="101"/>
      <c r="C142" s="101"/>
      <c r="D142" s="101"/>
      <c r="E142" s="101"/>
      <c r="F142" s="101"/>
      <c r="G142" s="101"/>
      <c r="H142" s="101"/>
      <c r="I142" s="101"/>
      <c r="J142" s="101"/>
      <c r="K142" s="101"/>
      <c r="L142" s="101"/>
    </row>
    <row r="143" x14ac:dyDescent="0.3">
      <c r="A143" s="101"/>
      <c r="B143" s="101"/>
      <c r="C143" s="101"/>
      <c r="D143" s="101"/>
      <c r="E143" s="101"/>
      <c r="F143" s="101"/>
      <c r="G143" s="101"/>
      <c r="H143" s="101"/>
      <c r="I143" s="101"/>
      <c r="J143" s="101"/>
      <c r="K143" s="101"/>
      <c r="L143" s="101"/>
    </row>
    <row r="144" x14ac:dyDescent="0.3">
      <c r="A144" s="101"/>
      <c r="B144" s="101"/>
      <c r="C144" s="101"/>
      <c r="D144" s="101"/>
      <c r="E144" s="101"/>
      <c r="F144" s="101"/>
      <c r="G144" s="101"/>
      <c r="H144" s="101"/>
      <c r="I144" s="101"/>
      <c r="J144" s="101"/>
      <c r="K144" s="101"/>
      <c r="L144" s="101"/>
    </row>
    <row r="145" x14ac:dyDescent="0.3">
      <c r="A145" s="101"/>
      <c r="B145" s="101"/>
      <c r="C145" s="101"/>
      <c r="D145" s="101"/>
      <c r="E145" s="101"/>
      <c r="F145" s="101"/>
      <c r="G145" s="101"/>
      <c r="H145" s="101"/>
      <c r="I145" s="101"/>
      <c r="J145" s="101"/>
      <c r="K145" s="101"/>
      <c r="L145" s="101"/>
    </row>
    <row r="146" x14ac:dyDescent="0.3">
      <c r="A146" s="101"/>
      <c r="B146" s="101"/>
      <c r="C146" s="101"/>
      <c r="D146" s="101"/>
      <c r="E146" s="101"/>
      <c r="F146" s="101"/>
      <c r="G146" s="101"/>
      <c r="H146" s="101"/>
      <c r="I146" s="101"/>
      <c r="J146" s="101"/>
      <c r="K146" s="101"/>
      <c r="L146" s="101"/>
    </row>
    <row r="147" x14ac:dyDescent="0.3">
      <c r="A147" s="101"/>
      <c r="B147" s="101"/>
      <c r="C147" s="101"/>
      <c r="D147" s="101"/>
      <c r="E147" s="101"/>
      <c r="F147" s="101"/>
      <c r="G147" s="101"/>
      <c r="H147" s="101"/>
      <c r="I147" s="101"/>
      <c r="J147" s="101"/>
      <c r="K147" s="101"/>
      <c r="L147" s="101"/>
    </row>
    <row r="148" x14ac:dyDescent="0.3">
      <c r="A148" s="101"/>
      <c r="B148" s="101"/>
      <c r="C148" s="101"/>
      <c r="D148" s="101"/>
      <c r="E148" s="101"/>
      <c r="F148" s="101"/>
      <c r="G148" s="101"/>
      <c r="H148" s="101"/>
      <c r="I148" s="101"/>
      <c r="J148" s="101"/>
      <c r="K148" s="101"/>
      <c r="L148" s="101"/>
    </row>
    <row r="149" x14ac:dyDescent="0.3">
      <c r="A149" s="101"/>
      <c r="B149" s="101"/>
      <c r="C149" s="101"/>
      <c r="D149" s="101"/>
      <c r="E149" s="101"/>
      <c r="F149" s="101"/>
      <c r="G149" s="101"/>
      <c r="H149" s="101"/>
      <c r="I149" s="101"/>
      <c r="J149" s="101"/>
      <c r="K149" s="101"/>
      <c r="L149" s="101"/>
    </row>
    <row r="150" x14ac:dyDescent="0.3">
      <c r="A150" s="101"/>
      <c r="B150" s="101"/>
      <c r="C150" s="101"/>
      <c r="D150" s="101"/>
      <c r="E150" s="101"/>
      <c r="F150" s="101"/>
      <c r="G150" s="101"/>
      <c r="H150" s="101"/>
      <c r="I150" s="101"/>
      <c r="J150" s="101"/>
      <c r="K150" s="101"/>
      <c r="L150" s="101"/>
    </row>
    <row r="151" x14ac:dyDescent="0.3">
      <c r="A151" s="101"/>
      <c r="B151" s="101"/>
      <c r="C151" s="101"/>
      <c r="D151" s="101"/>
      <c r="E151" s="101"/>
      <c r="F151" s="101"/>
      <c r="G151" s="101"/>
      <c r="H151" s="101"/>
      <c r="I151" s="101"/>
      <c r="J151" s="101"/>
      <c r="K151" s="101"/>
      <c r="L151" s="101"/>
    </row>
    <row r="152" x14ac:dyDescent="0.3">
      <c r="A152" s="101"/>
      <c r="B152" s="101"/>
      <c r="C152" s="101"/>
      <c r="D152" s="101"/>
      <c r="E152" s="101"/>
      <c r="F152" s="101"/>
      <c r="G152" s="101"/>
      <c r="H152" s="101"/>
      <c r="I152" s="101"/>
      <c r="J152" s="101"/>
      <c r="K152" s="101"/>
      <c r="L152" s="101"/>
    </row>
    <row r="153" x14ac:dyDescent="0.3">
      <c r="A153" s="101"/>
      <c r="B153" s="101"/>
      <c r="C153" s="101"/>
      <c r="D153" s="101"/>
      <c r="E153" s="101"/>
      <c r="F153" s="101"/>
      <c r="G153" s="101"/>
      <c r="H153" s="101"/>
      <c r="I153" s="101"/>
      <c r="J153" s="101"/>
      <c r="K153" s="101"/>
      <c r="L153" s="101"/>
    </row>
    <row r="154" x14ac:dyDescent="0.3">
      <c r="A154" s="101"/>
      <c r="B154" s="101"/>
      <c r="C154" s="101"/>
      <c r="D154" s="101"/>
      <c r="E154" s="101"/>
      <c r="F154" s="101"/>
      <c r="G154" s="101"/>
      <c r="H154" s="101"/>
      <c r="I154" s="101"/>
      <c r="J154" s="101"/>
      <c r="K154" s="101"/>
      <c r="L154" s="101"/>
    </row>
    <row r="155" x14ac:dyDescent="0.3">
      <c r="A155" s="101"/>
      <c r="B155" s="101"/>
      <c r="C155" s="101"/>
      <c r="D155" s="101"/>
      <c r="E155" s="101"/>
      <c r="F155" s="101"/>
      <c r="G155" s="101"/>
      <c r="H155" s="101"/>
      <c r="I155" s="101"/>
      <c r="J155" s="101"/>
      <c r="K155" s="101"/>
      <c r="L155" s="101"/>
    </row>
    <row r="156" x14ac:dyDescent="0.3">
      <c r="A156" s="101"/>
      <c r="B156" s="101"/>
      <c r="C156" s="101"/>
      <c r="D156" s="101"/>
      <c r="E156" s="101"/>
      <c r="F156" s="101"/>
      <c r="G156" s="101"/>
      <c r="H156" s="101"/>
      <c r="I156" s="101"/>
      <c r="J156" s="101"/>
      <c r="K156" s="101"/>
      <c r="L156" s="101"/>
    </row>
    <row r="157" x14ac:dyDescent="0.3">
      <c r="A157" s="101"/>
      <c r="B157" s="101"/>
      <c r="C157" s="101"/>
      <c r="D157" s="101"/>
      <c r="E157" s="101"/>
      <c r="F157" s="101"/>
      <c r="G157" s="101"/>
      <c r="H157" s="101"/>
      <c r="I157" s="101"/>
      <c r="J157" s="101"/>
      <c r="K157" s="101"/>
      <c r="L157" s="101"/>
    </row>
    <row r="158" x14ac:dyDescent="0.3">
      <c r="A158" s="101"/>
      <c r="B158" s="101"/>
      <c r="C158" s="101"/>
      <c r="D158" s="101"/>
      <c r="E158" s="101"/>
      <c r="F158" s="101"/>
      <c r="G158" s="101"/>
      <c r="H158" s="101"/>
      <c r="I158" s="101"/>
      <c r="J158" s="101"/>
      <c r="K158" s="101"/>
      <c r="L158" s="101"/>
    </row>
    <row r="159" x14ac:dyDescent="0.3">
      <c r="A159" s="101"/>
      <c r="B159" s="101"/>
      <c r="C159" s="101"/>
      <c r="D159" s="101"/>
      <c r="E159" s="101"/>
      <c r="F159" s="101"/>
      <c r="G159" s="101"/>
      <c r="H159" s="101"/>
      <c r="I159" s="101"/>
      <c r="J159" s="101"/>
      <c r="K159" s="101"/>
      <c r="L159" s="101"/>
    </row>
    <row r="160" x14ac:dyDescent="0.3">
      <c r="A160" s="101"/>
      <c r="B160" s="101"/>
      <c r="C160" s="101"/>
      <c r="D160" s="101"/>
      <c r="E160" s="101"/>
      <c r="F160" s="101"/>
      <c r="G160" s="101"/>
      <c r="H160" s="101"/>
      <c r="I160" s="101"/>
      <c r="J160" s="101"/>
      <c r="K160" s="101"/>
      <c r="L160" s="101"/>
    </row>
    <row r="161" x14ac:dyDescent="0.3">
      <c r="A161" s="101"/>
      <c r="B161" s="101"/>
      <c r="C161" s="101"/>
      <c r="D161" s="101"/>
      <c r="E161" s="101"/>
      <c r="F161" s="101"/>
      <c r="G161" s="101"/>
      <c r="H161" s="101"/>
      <c r="I161" s="101"/>
      <c r="J161" s="101"/>
      <c r="K161" s="101"/>
      <c r="L161" s="101"/>
    </row>
    <row r="162" x14ac:dyDescent="0.3">
      <c r="A162" s="101"/>
      <c r="B162" s="101"/>
      <c r="C162" s="101"/>
      <c r="D162" s="101"/>
      <c r="E162" s="101"/>
      <c r="F162" s="101"/>
      <c r="G162" s="101"/>
      <c r="H162" s="101"/>
      <c r="I162" s="101"/>
      <c r="J162" s="101"/>
      <c r="K162" s="101"/>
      <c r="L162" s="101"/>
    </row>
    <row r="163" x14ac:dyDescent="0.3">
      <c r="A163" s="101"/>
      <c r="B163" s="101"/>
      <c r="C163" s="101"/>
      <c r="D163" s="101"/>
      <c r="E163" s="101"/>
      <c r="F163" s="101"/>
      <c r="G163" s="101"/>
      <c r="H163" s="101"/>
      <c r="I163" s="101"/>
      <c r="J163" s="101"/>
      <c r="K163" s="101"/>
      <c r="L163" s="101"/>
    </row>
    <row r="164" x14ac:dyDescent="0.3">
      <c r="A164" s="101"/>
      <c r="B164" s="101"/>
      <c r="C164" s="101"/>
      <c r="D164" s="101"/>
      <c r="E164" s="101"/>
      <c r="F164" s="101"/>
      <c r="G164" s="101"/>
      <c r="H164" s="101"/>
      <c r="I164" s="101"/>
      <c r="J164" s="101"/>
      <c r="K164" s="101"/>
      <c r="L164" s="101"/>
    </row>
    <row r="165" x14ac:dyDescent="0.3">
      <c r="A165" s="101"/>
      <c r="B165" s="101"/>
      <c r="C165" s="101"/>
      <c r="D165" s="101"/>
      <c r="E165" s="101"/>
      <c r="F165" s="101"/>
      <c r="G165" s="101"/>
      <c r="H165" s="101"/>
      <c r="I165" s="101"/>
      <c r="J165" s="101"/>
      <c r="K165" s="101"/>
      <c r="L165" s="101"/>
    </row>
    <row r="166" x14ac:dyDescent="0.3">
      <c r="A166" s="101"/>
      <c r="B166" s="101"/>
      <c r="C166" s="101"/>
      <c r="D166" s="101"/>
      <c r="E166" s="101"/>
      <c r="F166" s="101"/>
      <c r="G166" s="101"/>
      <c r="H166" s="101"/>
      <c r="I166" s="101"/>
      <c r="J166" s="101"/>
      <c r="K166" s="101"/>
      <c r="L166" s="101"/>
    </row>
    <row r="167" x14ac:dyDescent="0.3">
      <c r="A167" s="101"/>
      <c r="B167" s="101"/>
      <c r="C167" s="101"/>
      <c r="D167" s="101"/>
      <c r="E167" s="101"/>
      <c r="F167" s="101"/>
      <c r="G167" s="101"/>
      <c r="H167" s="101"/>
      <c r="I167" s="101"/>
      <c r="J167" s="101"/>
      <c r="K167" s="101"/>
      <c r="L167" s="101"/>
    </row>
    <row r="168" x14ac:dyDescent="0.3">
      <c r="A168" s="101"/>
      <c r="B168" s="101"/>
      <c r="C168" s="101"/>
      <c r="D168" s="101"/>
      <c r="E168" s="101"/>
      <c r="F168" s="101"/>
      <c r="G168" s="101"/>
      <c r="H168" s="101"/>
      <c r="I168" s="101"/>
      <c r="J168" s="101"/>
      <c r="K168" s="101"/>
      <c r="L168" s="101"/>
    </row>
    <row r="169" x14ac:dyDescent="0.3">
      <c r="A169" s="101"/>
      <c r="B169" s="101"/>
      <c r="C169" s="101"/>
      <c r="D169" s="101"/>
      <c r="E169" s="101"/>
      <c r="F169" s="101"/>
      <c r="G169" s="101"/>
      <c r="H169" s="101"/>
      <c r="I169" s="101"/>
      <c r="J169" s="101"/>
      <c r="K169" s="101"/>
      <c r="L169" s="101"/>
    </row>
    <row r="170" x14ac:dyDescent="0.3">
      <c r="A170" s="101"/>
      <c r="B170" s="101"/>
      <c r="C170" s="101"/>
      <c r="D170" s="101"/>
      <c r="E170" s="101"/>
      <c r="F170" s="101"/>
      <c r="G170" s="101"/>
      <c r="H170" s="101"/>
      <c r="I170" s="101"/>
      <c r="J170" s="101"/>
      <c r="K170" s="101"/>
      <c r="L170" s="101"/>
    </row>
    <row r="171" x14ac:dyDescent="0.3">
      <c r="A171" s="101"/>
      <c r="B171" s="101"/>
      <c r="C171" s="101"/>
      <c r="D171" s="101"/>
      <c r="E171" s="101"/>
      <c r="F171" s="101"/>
      <c r="G171" s="101"/>
      <c r="H171" s="101"/>
      <c r="I171" s="101"/>
      <c r="J171" s="101"/>
      <c r="K171" s="101"/>
      <c r="L171" s="101"/>
    </row>
    <row r="172" x14ac:dyDescent="0.3">
      <c r="A172" s="101"/>
      <c r="B172" s="101"/>
      <c r="C172" s="101"/>
      <c r="D172" s="101"/>
      <c r="E172" s="101"/>
      <c r="F172" s="101"/>
      <c r="G172" s="101"/>
      <c r="H172" s="101"/>
      <c r="I172" s="101"/>
      <c r="J172" s="101"/>
      <c r="K172" s="101"/>
      <c r="L172" s="101"/>
    </row>
    <row r="173" x14ac:dyDescent="0.3">
      <c r="A173" s="101"/>
      <c r="B173" s="101"/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</row>
    <row r="174" x14ac:dyDescent="0.3">
      <c r="A174" s="101"/>
      <c r="B174" s="101"/>
      <c r="C174" s="101"/>
      <c r="D174" s="101"/>
      <c r="E174" s="101"/>
      <c r="F174" s="101"/>
      <c r="G174" s="101"/>
      <c r="H174" s="101"/>
      <c r="I174" s="101"/>
      <c r="J174" s="101"/>
      <c r="K174" s="101"/>
      <c r="L174" s="101"/>
    </row>
    <row r="175" x14ac:dyDescent="0.3">
      <c r="A175" s="101"/>
      <c r="B175" s="101"/>
      <c r="C175" s="101"/>
      <c r="D175" s="101"/>
      <c r="E175" s="101"/>
      <c r="F175" s="101"/>
      <c r="G175" s="101"/>
      <c r="H175" s="101"/>
      <c r="I175" s="101"/>
      <c r="J175" s="101"/>
      <c r="K175" s="101"/>
      <c r="L175" s="101"/>
    </row>
    <row r="176" x14ac:dyDescent="0.3">
      <c r="A176" s="101"/>
      <c r="B176" s="101"/>
      <c r="C176" s="101"/>
      <c r="D176" s="101"/>
      <c r="E176" s="101"/>
      <c r="F176" s="101"/>
      <c r="G176" s="101"/>
      <c r="H176" s="101"/>
      <c r="I176" s="101"/>
      <c r="J176" s="101"/>
      <c r="K176" s="101"/>
      <c r="L176" s="101"/>
    </row>
    <row r="177" x14ac:dyDescent="0.3">
      <c r="A177" s="101"/>
      <c r="B177" s="101"/>
      <c r="C177" s="101"/>
      <c r="D177" s="101"/>
      <c r="E177" s="101"/>
      <c r="F177" s="101"/>
      <c r="G177" s="101"/>
      <c r="H177" s="101"/>
      <c r="I177" s="101"/>
      <c r="J177" s="101"/>
      <c r="K177" s="101"/>
      <c r="L177" s="101"/>
    </row>
    <row r="178" x14ac:dyDescent="0.3">
      <c r="A178" s="101"/>
      <c r="B178" s="101"/>
      <c r="C178" s="101"/>
      <c r="D178" s="101"/>
      <c r="E178" s="101"/>
      <c r="F178" s="101"/>
      <c r="G178" s="101"/>
      <c r="H178" s="101"/>
      <c r="I178" s="101"/>
      <c r="J178" s="101"/>
      <c r="K178" s="101"/>
      <c r="L178" s="101"/>
    </row>
    <row r="179" x14ac:dyDescent="0.3">
      <c r="A179" s="101"/>
      <c r="B179" s="101"/>
      <c r="C179" s="101"/>
      <c r="D179" s="101"/>
      <c r="E179" s="101"/>
      <c r="F179" s="101"/>
      <c r="G179" s="101"/>
      <c r="H179" s="101"/>
      <c r="I179" s="101"/>
      <c r="J179" s="101"/>
      <c r="K179" s="101"/>
      <c r="L179" s="101"/>
    </row>
    <row r="180" x14ac:dyDescent="0.3">
      <c r="A180" s="101"/>
      <c r="B180" s="101"/>
      <c r="C180" s="101"/>
      <c r="D180" s="101"/>
      <c r="E180" s="101"/>
      <c r="F180" s="101"/>
      <c r="G180" s="101"/>
      <c r="H180" s="101"/>
      <c r="I180" s="101"/>
      <c r="J180" s="101"/>
      <c r="K180" s="101"/>
      <c r="L180" s="101"/>
    </row>
    <row r="181" x14ac:dyDescent="0.3">
      <c r="A181" s="101"/>
      <c r="B181" s="101"/>
      <c r="C181" s="101"/>
      <c r="D181" s="101"/>
      <c r="E181" s="101"/>
      <c r="F181" s="101"/>
      <c r="G181" s="101"/>
      <c r="H181" s="101"/>
      <c r="I181" s="101"/>
      <c r="J181" s="101"/>
      <c r="K181" s="101"/>
      <c r="L181" s="101"/>
    </row>
    <row r="182" x14ac:dyDescent="0.3">
      <c r="A182" s="101"/>
      <c r="B182" s="101"/>
      <c r="C182" s="101"/>
      <c r="D182" s="101"/>
      <c r="E182" s="101"/>
      <c r="F182" s="101"/>
      <c r="G182" s="101"/>
      <c r="H182" s="101"/>
      <c r="I182" s="101"/>
      <c r="J182" s="101"/>
      <c r="K182" s="101"/>
      <c r="L182" s="101"/>
    </row>
  </sheetData>
  <dataValidations count="2">
    <dataValidation type="list" allowBlank="true" showInputMessage="true" showErrorMessage="true" sqref="O36">
      <formula1>OFFSET(A59, 0, 0, COUNT(B59:B402), 1)</formula1>
    </dataValidation>
    <dataValidation type="list" allowBlank="true" showInputMessage="true" showErrorMessage="true" sqref="O38">
      <formula1>$A$59:$A$182</formula1>
    </dataValidation>
  </dataValidations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9A91F-1D09-4821-B58E-986DE0F434EE}">
  <sheetPr codeName="Sheet8">
    <tabColor theme="8" tint="-0.24997711111789"/>
  </sheetPr>
  <dimension ref="A1:BB437"/>
  <sheetViews>
    <sheetView topLeftCell="AA1" zoomScale="80" zoomScaleNormal="80" workbookViewId="0">
      <selection activeCell="P40" sqref="P40"/>
    </sheetView>
  </sheetViews>
  <sheetFormatPr defaultRowHeight="14.4" x14ac:dyDescent="0.3"/>
  <cols>
    <col min="1" max="1" width="35.44140625" customWidth="true"/>
    <col min="21" max="21" width="35.44140625" customWidth="true"/>
    <col min="41" max="41" width="35.44140625" customWidth="true"/>
  </cols>
  <sheetData>
    <row r="1" s="14" customFormat="true" x14ac:dyDescent="0.3">
      <c r="A1" s="112" t="s">
        <v>226</v>
      </c>
      <c r="U1" s="112" t="s">
        <v>226</v>
      </c>
      <c r="AO1" s="112" t="s">
        <v>226</v>
      </c>
    </row>
    <row r="2" s="14" customFormat="true" ht="23.4" x14ac:dyDescent="0.45">
      <c r="A2" s="75" t="s">
        <v>179</v>
      </c>
      <c r="K2" s="102"/>
      <c r="U2" s="75" t="s">
        <v>179</v>
      </c>
      <c r="AE2" s="102"/>
      <c r="AO2" s="75" t="s">
        <v>179</v>
      </c>
      <c r="AY2" s="102"/>
    </row>
    <row r="3" s="14" customFormat="true" x14ac:dyDescent="0.3">
      <c r="K3" s="22"/>
      <c r="AE3" s="22"/>
      <c r="AY3" s="22"/>
    </row>
    <row r="4" s="14" customFormat="true" x14ac:dyDescent="0.3"/>
    <row r="5" s="14" customFormat="true" x14ac:dyDescent="0.3"/>
    <row r="6" s="14" customFormat="true" x14ac:dyDescent="0.3"/>
    <row r="7" s="14" customFormat="true" x14ac:dyDescent="0.3">
      <c r="K7" s="102"/>
      <c r="AE7" s="102"/>
      <c r="AY7" s="102"/>
    </row>
    <row r="8" s="14" customFormat="true" x14ac:dyDescent="0.3">
      <c r="K8" s="22"/>
      <c r="AE8" s="22"/>
      <c r="AY8" s="22"/>
    </row>
    <row r="9" s="14" customFormat="true" x14ac:dyDescent="0.3">
      <c r="N9" s="22"/>
      <c r="AH9" s="22"/>
    </row>
    <row r="10" s="14" customFormat="true" x14ac:dyDescent="0.3">
      <c r="N10" s="22"/>
      <c r="AH10" s="22"/>
    </row>
    <row r="11" s="14" customFormat="true" x14ac:dyDescent="0.3"/>
    <row r="12" s="14" customFormat="true" x14ac:dyDescent="0.3">
      <c r="N12" s="94"/>
      <c r="AH12" s="94"/>
      <c r="BB12" s="94"/>
    </row>
    <row r="13" s="14" customFormat="true" x14ac:dyDescent="0.3"/>
    <row r="14" s="14" customFormat="true" x14ac:dyDescent="0.3"/>
    <row r="15" s="14" customFormat="true" x14ac:dyDescent="0.3">
      <c r="K15" s="22"/>
      <c r="AE15" s="22"/>
      <c r="AY15" s="22"/>
    </row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x14ac:dyDescent="0.3"/>
    <row r="29" s="14" customFormat="true" x14ac:dyDescent="0.3"/>
    <row r="30" s="14" customFormat="true" x14ac:dyDescent="0.3"/>
    <row r="31" s="14" customFormat="true" x14ac:dyDescent="0.3"/>
    <row r="32" s="14" customFormat="true" x14ac:dyDescent="0.3"/>
    <row r="33" s="14" customFormat="true" x14ac:dyDescent="0.3"/>
    <row r="34" s="14" customFormat="true" ht="18" x14ac:dyDescent="0.35">
      <c r="A34" s="76" t="s">
        <v>311</v>
      </c>
      <c r="U34" s="76" t="s">
        <v>312</v>
      </c>
      <c r="AO34" s="76" t="s">
        <v>329</v>
      </c>
    </row>
    <row r="35" s="14" customFormat="true" x14ac:dyDescent="0.3">
      <c r="A35" s="19" t="s">
        <v>181</v>
      </c>
      <c r="U35" s="19" t="s">
        <v>181</v>
      </c>
      <c r="AO35" s="19" t="s">
        <v>181</v>
      </c>
    </row>
    <row r="36" s="14" customFormat="true" x14ac:dyDescent="0.3">
      <c r="A36" s="19"/>
      <c r="U36" s="19"/>
      <c r="AO36" s="19"/>
    </row>
    <row r="37" s="14" customFormat="true" x14ac:dyDescent="0.3">
      <c r="A37" s="103" t="s">
        <v>218</v>
      </c>
      <c r="U37" s="103" t="s">
        <v>218</v>
      </c>
      <c r="AO37" s="103" t="s">
        <v>218</v>
      </c>
    </row>
    <row r="38" s="14" customFormat="true" x14ac:dyDescent="0.3">
      <c r="A38" s="103" t="s">
        <v>219</v>
      </c>
      <c r="U38" s="103" t="s">
        <v>393</v>
      </c>
      <c r="AO38" s="103" t="s">
        <v>375</v>
      </c>
    </row>
    <row r="39" s="14" customFormat="true" x14ac:dyDescent="0.3">
      <c r="A39" s="103"/>
      <c r="U39" s="103"/>
      <c r="AO39" s="103"/>
    </row>
    <row r="40" s="14" customFormat="true" x14ac:dyDescent="0.3">
      <c r="A40" s="19"/>
      <c r="U40" s="19"/>
      <c r="AO40" s="19"/>
    </row>
    <row r="41" s="14" customFormat="true" x14ac:dyDescent="0.3">
      <c r="A41" s="159" t="s">
        <v>130</v>
      </c>
      <c r="U41" s="159" t="s">
        <v>132</v>
      </c>
      <c r="AO41" s="159" t="s">
        <v>131</v>
      </c>
    </row>
    <row r="42" x14ac:dyDescent="0.3">
      <c r="A42" s="101" t="s">
        <v>214</v>
      </c>
      <c r="B42" s="101"/>
      <c r="C42" s="101"/>
      <c r="D42" s="101"/>
      <c r="E42" s="101"/>
      <c r="F42" s="101"/>
      <c r="G42" s="101"/>
      <c r="U42" s="101" t="s">
        <v>214</v>
      </c>
      <c r="V42" s="101"/>
      <c r="W42" s="101"/>
      <c r="X42" s="101"/>
      <c r="Y42" s="101"/>
      <c r="Z42" s="101"/>
      <c r="AA42" s="101"/>
      <c r="AO42" s="101" t="s">
        <v>214</v>
      </c>
      <c r="AP42" s="101"/>
      <c r="AQ42" s="101"/>
      <c r="AR42" s="101"/>
      <c r="AS42" s="101"/>
      <c r="AT42" s="101"/>
      <c r="AU42" s="101"/>
    </row>
    <row r="43" x14ac:dyDescent="0.3">
      <c r="A43" s="98" t="s">
        <v>217</v>
      </c>
      <c r="B43" s="156">
        <v>0</v>
      </c>
      <c r="C43" s="156">
        <f>B43+20</f>
        <v>20</v>
      </c>
      <c r="D43" s="156">
        <f>C43+20</f>
        <v>40</v>
      </c>
      <c r="E43" s="156">
        <f>D43+20</f>
        <v>60</v>
      </c>
      <c r="F43" s="156">
        <v>80</v>
      </c>
      <c r="G43" s="156">
        <v>100</v>
      </c>
      <c r="U43" s="98" t="s">
        <v>217</v>
      </c>
      <c r="V43" s="156">
        <v>0</v>
      </c>
      <c r="W43" s="156">
        <f>V43+20</f>
        <v>20</v>
      </c>
      <c r="X43" s="156">
        <f>W43+20</f>
        <v>40</v>
      </c>
      <c r="Y43" s="156">
        <f>X43+20</f>
        <v>60</v>
      </c>
      <c r="Z43" s="156">
        <v>80</v>
      </c>
      <c r="AA43" s="156">
        <v>100</v>
      </c>
      <c r="AO43" s="98" t="s">
        <v>217</v>
      </c>
      <c r="AP43" s="156">
        <v>0</v>
      </c>
      <c r="AQ43" s="156">
        <f>AP43+20</f>
        <v>20</v>
      </c>
      <c r="AR43" s="156">
        <f>AQ43+20</f>
        <v>40</v>
      </c>
      <c r="AS43" s="156">
        <f>AR43+20</f>
        <v>60</v>
      </c>
      <c r="AT43" s="156">
        <v>80</v>
      </c>
      <c r="AU43" s="156">
        <v>100</v>
      </c>
    </row>
    <row r="44" x14ac:dyDescent="0.3">
      <c r="A44" s="98" t="s">
        <v>191</v>
      </c>
      <c r="B44" s="157">
        <f>99/13</f>
        <v>7.615384615384615</v>
      </c>
      <c r="C44" s="157">
        <f>B44*0.8</f>
        <v>6.092307692307692</v>
      </c>
      <c r="D44" s="157">
        <f>B44*0.6</f>
        <v>4.569230769230769</v>
      </c>
      <c r="E44" s="156">
        <f>B44*0.4</f>
        <v>3.046153846153846</v>
      </c>
      <c r="F44" s="156">
        <f>B44*0.2</f>
        <v>1.523076923076923</v>
      </c>
      <c r="G44" s="156">
        <v>0</v>
      </c>
      <c r="U44" s="98" t="s">
        <v>191</v>
      </c>
      <c r="V44" s="157">
        <f>99/13</f>
        <v>7.615384615384615</v>
      </c>
      <c r="W44" s="157">
        <f>V44*0.8</f>
        <v>6.092307692307692</v>
      </c>
      <c r="X44" s="157">
        <f>V44*0.6</f>
        <v>4.569230769230769</v>
      </c>
      <c r="Y44" s="156">
        <f>V44*0.4</f>
        <v>3.046153846153846</v>
      </c>
      <c r="Z44" s="156">
        <f>V44*0.2</f>
        <v>1.523076923076923</v>
      </c>
      <c r="AA44" s="156">
        <v>0</v>
      </c>
      <c r="AO44" s="98" t="s">
        <v>191</v>
      </c>
      <c r="AP44" s="157">
        <f>99/13</f>
        <v>7.615384615384615</v>
      </c>
      <c r="AQ44" s="157">
        <f>AP44*0.8</f>
        <v>6.092307692307692</v>
      </c>
      <c r="AR44" s="157">
        <f>AP44*0.6</f>
        <v>4.569230769230769</v>
      </c>
      <c r="AS44" s="156">
        <f>AP44*0.4</f>
        <v>3.046153846153846</v>
      </c>
      <c r="AT44" s="156">
        <f>AP44*0.2</f>
        <v>1.523076923076923</v>
      </c>
      <c r="AU44" s="156">
        <v>0</v>
      </c>
    </row>
    <row r="45" x14ac:dyDescent="0.3">
      <c r="A45" s="98" t="s">
        <v>192</v>
      </c>
      <c r="B45" s="98">
        <f>8-B46</f>
        <v>8</v>
      </c>
      <c r="C45" s="98">
        <f>8-C46</f>
        <v>8</v>
      </c>
      <c r="D45" s="98">
        <f>8-D46</f>
        <v>8</v>
      </c>
      <c r="E45" s="98">
        <f>8-E46</f>
        <v>8</v>
      </c>
      <c r="F45" s="98">
        <f>8-F46</f>
        <v>8</v>
      </c>
      <c r="G45" s="98">
        <v>8</v>
      </c>
      <c r="U45" s="98" t="s">
        <v>192</v>
      </c>
      <c r="V45" s="98">
        <f>8-V46</f>
        <v>8</v>
      </c>
      <c r="W45" s="98">
        <f>8-W46</f>
        <v>8</v>
      </c>
      <c r="X45" s="98">
        <f>8-X46</f>
        <v>8</v>
      </c>
      <c r="Y45" s="98">
        <f>8-Y46</f>
        <v>8</v>
      </c>
      <c r="Z45" s="98">
        <f>8-Z46</f>
        <v>8</v>
      </c>
      <c r="AA45" s="98">
        <v>8</v>
      </c>
      <c r="AO45" s="98" t="s">
        <v>192</v>
      </c>
      <c r="AP45" s="98">
        <f>8-AP46</f>
        <v>8</v>
      </c>
      <c r="AQ45" s="98">
        <f>8-AQ46</f>
        <v>8</v>
      </c>
      <c r="AR45" s="98">
        <f>8-AR46</f>
        <v>8</v>
      </c>
      <c r="AS45" s="98">
        <f>8-AS46</f>
        <v>8</v>
      </c>
      <c r="AT45" s="98">
        <f>8-AT46</f>
        <v>8</v>
      </c>
      <c r="AU45" s="98">
        <v>8</v>
      </c>
    </row>
    <row r="46" x14ac:dyDescent="0.3">
      <c r="A46" s="98" t="s">
        <v>216</v>
      </c>
      <c r="B46" s="98"/>
      <c r="C46" s="98"/>
      <c r="D46" s="98"/>
      <c r="E46" s="98"/>
      <c r="F46" s="98"/>
      <c r="G46" s="98"/>
      <c r="U46" s="98" t="s">
        <v>216</v>
      </c>
      <c r="V46" s="98"/>
      <c r="W46" s="98"/>
      <c r="X46" s="98"/>
      <c r="Y46" s="98"/>
      <c r="Z46" s="98"/>
      <c r="AA46" s="98"/>
      <c r="AO46" s="98" t="s">
        <v>216</v>
      </c>
      <c r="AP46" s="98"/>
      <c r="AQ46" s="98"/>
      <c r="AR46" s="98"/>
      <c r="AS46" s="98"/>
      <c r="AT46" s="98"/>
      <c r="AU46" s="98"/>
    </row>
    <row r="47" x14ac:dyDescent="0.3">
      <c r="A47" s="98"/>
      <c r="B47" s="98"/>
      <c r="C47" s="98"/>
      <c r="D47" s="98"/>
      <c r="E47" s="98"/>
      <c r="F47" s="98"/>
      <c r="G47" s="98"/>
      <c r="U47" s="98"/>
      <c r="V47" s="98"/>
      <c r="W47" s="98"/>
      <c r="X47" s="98"/>
      <c r="Y47" s="98"/>
      <c r="Z47" s="98"/>
      <c r="AA47" s="98"/>
      <c r="AO47" s="98"/>
      <c r="AP47" s="98"/>
      <c r="AQ47" s="98"/>
      <c r="AR47" s="98"/>
      <c r="AS47" s="98"/>
      <c r="AT47" s="98"/>
      <c r="AU47" s="98"/>
    </row>
    <row r="48" x14ac:dyDescent="0.3">
      <c r="A48" s="98"/>
      <c r="B48" s="98"/>
      <c r="C48" s="98"/>
      <c r="D48" s="98"/>
      <c r="E48" s="98"/>
      <c r="F48" s="98"/>
      <c r="G48" s="98"/>
      <c r="U48" s="98"/>
      <c r="V48" s="98"/>
      <c r="W48" s="98"/>
      <c r="X48" s="98"/>
      <c r="Y48" s="98"/>
      <c r="Z48" s="98"/>
      <c r="AA48" s="98"/>
      <c r="AO48" s="98"/>
      <c r="AP48" s="98"/>
      <c r="AQ48" s="98"/>
      <c r="AR48" s="98"/>
      <c r="AS48" s="98"/>
      <c r="AT48" s="98"/>
      <c r="AU48" s="98"/>
    </row>
    <row r="49" x14ac:dyDescent="0.3">
      <c r="A49" s="98" t="s">
        <v>390</v>
      </c>
      <c r="B49" s="98"/>
      <c r="C49" s="98"/>
      <c r="D49" s="98"/>
      <c r="E49" s="98"/>
      <c r="F49" s="98"/>
      <c r="G49" s="98"/>
      <c r="U49" s="98" t="s">
        <v>390</v>
      </c>
      <c r="V49" s="98"/>
      <c r="W49" s="98"/>
      <c r="X49" s="98"/>
      <c r="Y49" s="98"/>
      <c r="Z49" s="98"/>
      <c r="AA49" s="98"/>
      <c r="AO49" s="98" t="s">
        <v>390</v>
      </c>
      <c r="AP49" s="98"/>
      <c r="AQ49" s="98"/>
      <c r="AR49" s="98"/>
      <c r="AS49" s="98"/>
      <c r="AT49" s="98"/>
      <c r="AU49" s="98"/>
    </row>
    <row r="50" x14ac:dyDescent="0.3">
      <c r="A50" s="98" t="s">
        <v>391</v>
      </c>
      <c r="B50" s="98"/>
      <c r="C50" s="98"/>
      <c r="D50" s="98"/>
      <c r="E50" s="98"/>
      <c r="F50" s="98"/>
      <c r="G50" s="98"/>
      <c r="U50" s="98" t="s">
        <v>391</v>
      </c>
      <c r="V50" s="98"/>
      <c r="W50" s="98"/>
      <c r="X50" s="98"/>
      <c r="Y50" s="98"/>
      <c r="Z50" s="98"/>
      <c r="AA50" s="98"/>
      <c r="AO50" s="98" t="s">
        <v>391</v>
      </c>
      <c r="AP50" s="98"/>
      <c r="AQ50" s="98"/>
      <c r="AR50" s="98"/>
      <c r="AS50" s="98"/>
      <c r="AT50" s="98"/>
      <c r="AU50" s="98"/>
    </row>
    <row r="51" x14ac:dyDescent="0.3">
      <c r="A51" s="98" t="s">
        <v>392</v>
      </c>
      <c r="B51" s="98"/>
      <c r="C51" s="98"/>
      <c r="D51" s="98"/>
      <c r="E51" s="98"/>
      <c r="F51" s="98"/>
      <c r="G51" s="98"/>
      <c r="U51" s="98" t="s">
        <v>392</v>
      </c>
      <c r="V51" s="98"/>
      <c r="W51" s="98"/>
      <c r="X51" s="98"/>
      <c r="Y51" s="98"/>
      <c r="Z51" s="98"/>
      <c r="AA51" s="98"/>
      <c r="AO51" s="98" t="s">
        <v>392</v>
      </c>
      <c r="AP51" s="98"/>
      <c r="AQ51" s="98"/>
      <c r="AR51" s="98"/>
      <c r="AS51" s="98"/>
      <c r="AT51" s="98"/>
      <c r="AU51" s="98"/>
    </row>
    <row r="52" x14ac:dyDescent="0.3">
      <c r="A52" s="98"/>
      <c r="B52" s="98"/>
      <c r="C52" s="98"/>
      <c r="D52" s="98"/>
      <c r="E52" s="98"/>
      <c r="F52" s="98"/>
      <c r="G52" s="98"/>
      <c r="U52" s="98"/>
      <c r="V52" s="98"/>
      <c r="W52" s="98"/>
      <c r="X52" s="98"/>
      <c r="Y52" s="98"/>
      <c r="Z52" s="98"/>
      <c r="AA52" s="98"/>
      <c r="AO52" s="98"/>
      <c r="AP52" s="98"/>
      <c r="AQ52" s="98"/>
      <c r="AR52" s="98"/>
      <c r="AS52" s="98"/>
      <c r="AT52" s="98"/>
      <c r="AU52" s="98"/>
    </row>
    <row r="53" x14ac:dyDescent="0.3">
      <c r="A53" s="98"/>
      <c r="B53" s="98"/>
      <c r="C53" s="98"/>
      <c r="D53" s="98"/>
      <c r="E53" s="98"/>
      <c r="F53" s="98"/>
      <c r="G53" s="98"/>
      <c r="U53" s="98"/>
      <c r="V53" s="98"/>
      <c r="W53" s="98"/>
      <c r="X53" s="98"/>
      <c r="Y53" s="98"/>
      <c r="Z53" s="98"/>
      <c r="AA53" s="98"/>
      <c r="AO53" s="98"/>
      <c r="AP53" s="98"/>
      <c r="AQ53" s="98"/>
      <c r="AR53" s="98"/>
      <c r="AS53" s="98"/>
      <c r="AT53" s="98"/>
      <c r="AU53" s="98"/>
    </row>
    <row r="54" x14ac:dyDescent="0.3">
      <c r="A54" s="101" t="s">
        <v>215</v>
      </c>
      <c r="B54" s="101"/>
      <c r="C54" s="101"/>
      <c r="D54" s="101"/>
      <c r="E54" s="101"/>
      <c r="F54" s="101"/>
      <c r="G54" s="101"/>
      <c r="U54" s="101" t="s">
        <v>215</v>
      </c>
      <c r="V54" s="101"/>
      <c r="W54" s="101"/>
      <c r="X54" s="101"/>
      <c r="Y54" s="101"/>
      <c r="Z54" s="101"/>
      <c r="AA54" s="101"/>
      <c r="AO54" s="101" t="s">
        <v>215</v>
      </c>
      <c r="AP54" s="101"/>
      <c r="AQ54" s="101"/>
      <c r="AR54" s="101"/>
      <c r="AS54" s="101"/>
      <c r="AT54" s="101"/>
      <c r="AU54" s="101"/>
    </row>
    <row r="55" x14ac:dyDescent="0.3">
      <c r="A55" s="98" t="s">
        <v>80</v>
      </c>
      <c r="B55" s="98" t="s">
        <v>143</v>
      </c>
      <c r="C55" s="98" t="s">
        <v>297</v>
      </c>
      <c r="D55" s="98" t="s">
        <v>298</v>
      </c>
      <c r="E55" s="98" t="s">
        <v>306</v>
      </c>
      <c r="F55" s="98" t="s">
        <v>189</v>
      </c>
      <c r="U55" s="98" t="s">
        <v>80</v>
      </c>
      <c r="V55" s="98" t="s">
        <v>143</v>
      </c>
      <c r="W55" s="98" t="s">
        <v>309</v>
      </c>
      <c r="X55" s="98" t="s">
        <v>310</v>
      </c>
      <c r="Y55" s="98" t="s">
        <v>306</v>
      </c>
      <c r="Z55" s="98" t="s">
        <v>189</v>
      </c>
      <c r="AO55" s="98" t="s">
        <v>80</v>
      </c>
      <c r="AP55" s="98" t="s">
        <v>143</v>
      </c>
      <c r="AQ55" s="98" t="s">
        <v>307</v>
      </c>
      <c r="AR55" s="98" t="s">
        <v>308</v>
      </c>
      <c r="AS55" s="98" t="s">
        <v>306</v>
      </c>
      <c r="AT55" s="98" t="s">
        <v>189</v>
      </c>
    </row>
    <row r="56" x14ac:dyDescent="0.3">
      <c r="A56" s="98" t="s">
        <v>419</v>
      </c>
      <c r="B56" s="98" t="s">
        <v>420</v>
      </c>
      <c r="C56" s="4">
        <v>91.039227667619116</v>
      </c>
      <c r="D56" s="4">
        <v>0.18662407994270325</v>
      </c>
      <c r="E56" s="106">
        <f>IF(ISNUMBER(C56), 1+C56/100*5, NA())</f>
        <v>3.8000000000000003</v>
      </c>
      <c r="F56" s="106">
        <f>IF(ISNUMBER(D56), D56, NA())</f>
        <v>0.5</v>
      </c>
      <c r="U56" s="98" t="s">
        <v>419</v>
      </c>
      <c r="V56" s="98" t="s">
        <v>420</v>
      </c>
      <c r="W56" s="4">
        <v>91.835421395197628</v>
      </c>
      <c r="X56" s="4">
        <v>-0.26587429642677307</v>
      </c>
      <c r="Y56" s="106">
        <f>IF(ISNUMBER(W56), 1+W56/100*5, NA())</f>
        <v>3.8000000000000003</v>
      </c>
      <c r="Z56" s="106">
        <f>IF(ISNUMBER(X56), X56, NA())</f>
        <v>0.5</v>
      </c>
      <c r="AO56" s="98" t="s">
        <v>419</v>
      </c>
      <c r="AP56" s="98" t="s">
        <v>420</v>
      </c>
      <c r="AQ56" s="4">
        <v>89.875173884379663</v>
      </c>
      <c r="AR56" s="4">
        <v>0.47590914368629456</v>
      </c>
      <c r="AS56" s="106">
        <f>IF(ISNUMBER(AQ56), 1+AQ56/100*5, NA())</f>
        <v>3.8000000000000003</v>
      </c>
      <c r="AT56" s="106">
        <f>IF(ISNUMBER(AR56), AR56, NA())</f>
        <v>0.5</v>
      </c>
    </row>
    <row r="57" x14ac:dyDescent="0.3">
      <c r="A57" s="98" t="s">
        <v>633</v>
      </c>
      <c r="B57" s="98" t="s">
        <v>671</v>
      </c>
      <c r="C57" s="4">
        <v>91.385739943657299</v>
      </c>
      <c r="D57" s="4">
        <v>1.0591317415237427</v>
      </c>
      <c r="E57" s="106">
        <f>IF(ISNUMBER(C57), 1+C57/100*5, NA())</f>
        <v>4.9000000000000004</v>
      </c>
      <c r="F57" s="106">
        <f>IF(ISNUMBER(D57), D57, NA())</f>
        <v>1</v>
      </c>
      <c r="U57" s="98" t="s">
        <v>426</v>
      </c>
      <c r="V57" s="98" t="s">
        <v>427</v>
      </c>
      <c r="W57" s="4">
        <v>95.975700650695103</v>
      </c>
      <c r="X57" s="4">
        <v>-0.20607095956802368</v>
      </c>
      <c r="Y57" s="106">
        <f>IF(ISNUMBER(W57), 1+W57/100*5, NA())</f>
        <v>4.9000000000000004</v>
      </c>
      <c r="Z57" s="106">
        <f>IF(ISNUMBER(X57), X57, NA())</f>
        <v>1</v>
      </c>
      <c r="AO57" s="98" t="s">
        <v>633</v>
      </c>
      <c r="AP57" s="98" t="s">
        <v>671</v>
      </c>
      <c r="AQ57" s="4">
        <v>81.571128383975974</v>
      </c>
      <c r="AR57" s="4">
        <v>1.5668940544128418</v>
      </c>
      <c r="AS57" s="106">
        <f>IF(ISNUMBER(AQ57), 1+AQ57/100*5, NA())</f>
        <v>4.9000000000000004</v>
      </c>
      <c r="AT57" s="106">
        <f>IF(ISNUMBER(AR57), AR57, NA())</f>
        <v>1</v>
      </c>
    </row>
    <row r="58" x14ac:dyDescent="0.3">
      <c r="A58" s="158" t="s">
        <v>426</v>
      </c>
      <c r="B58" s="158" t="s">
        <v>427</v>
      </c>
      <c r="C58" s="4">
        <v>96.483971188065055</v>
      </c>
      <c r="D58" s="4">
        <v>-0.16556538641452789</v>
      </c>
      <c r="E58" s="106" t="e">
        <f t="shared" ref="E58:E121" si="0">IF(ISNUMBER(C58), 1+C58/100*5, NA())</f>
        <v>#N/A</v>
      </c>
      <c r="F58" s="106" t="e">
        <f t="shared" ref="F58:F121" si="1">IF(ISNUMBER(D58), D58, NA())</f>
        <v>#N/A</v>
      </c>
      <c r="G58" s="155"/>
      <c r="U58" s="158" t="s">
        <v>432</v>
      </c>
      <c r="V58" s="158" t="s">
        <v>433</v>
      </c>
      <c r="W58" s="4">
        <v>94.845704401264953</v>
      </c>
      <c r="X58" s="4">
        <v>-0.22368282079696655</v>
      </c>
      <c r="Y58" s="106" t="e">
        <f t="shared" ref="Y58:Y121" si="2">IF(ISNUMBER(W58), 1+W58/100*5, NA())</f>
        <v>#N/A</v>
      </c>
      <c r="Z58" s="106" t="e">
        <f t="shared" ref="Z58:Z121" si="3">IF(ISNUMBER(X58), X58, NA())</f>
        <v>#N/A</v>
      </c>
      <c r="AA58" s="155"/>
      <c r="AO58" s="158" t="s">
        <v>426</v>
      </c>
      <c r="AP58" s="158" t="s">
        <v>427</v>
      </c>
      <c r="AQ58" s="4">
        <v>98.300191149776552</v>
      </c>
      <c r="AR58" s="4">
        <v>-0.03401077538728714</v>
      </c>
      <c r="AS58" s="106" t="e">
        <f t="shared" ref="AS58:AS121" si="4">IF(ISNUMBER(AQ58), 1+AQ58/100*5, NA())</f>
        <v>#N/A</v>
      </c>
      <c r="AT58" s="106" t="e">
        <f t="shared" ref="AT58:AT121" si="5">IF(ISNUMBER(AR58), AR58, NA())</f>
        <v>#N/A</v>
      </c>
      <c r="AU58" s="155"/>
    </row>
    <row r="59" x14ac:dyDescent="0.3">
      <c r="A59" s="158" t="s">
        <v>432</v>
      </c>
      <c r="B59" s="158" t="s">
        <v>433</v>
      </c>
      <c r="C59" s="4">
        <v>96.142356085021277</v>
      </c>
      <c r="D59" s="4">
        <v>-0.066314332187175751</v>
      </c>
      <c r="E59" s="106" t="e">
        <f t="shared" si="0"/>
        <v>#N/A</v>
      </c>
      <c r="F59" s="106" t="e">
        <f t="shared" si="1"/>
        <v>#N/A</v>
      </c>
      <c r="G59" s="155"/>
      <c r="U59" s="158" t="s">
        <v>647</v>
      </c>
      <c r="V59" s="158" t="s">
        <v>685</v>
      </c>
      <c r="W59" s="4">
        <v>96.981904626544917</v>
      </c>
      <c r="X59" s="4">
        <v>-0.0020185923203825951</v>
      </c>
      <c r="Y59" s="106" t="e">
        <f t="shared" si="2"/>
        <v>#N/A</v>
      </c>
      <c r="Z59" s="106" t="e">
        <f t="shared" si="3"/>
        <v>#N/A</v>
      </c>
      <c r="AA59" s="155"/>
      <c r="AO59" s="158" t="s">
        <v>432</v>
      </c>
      <c r="AP59" s="158" t="s">
        <v>433</v>
      </c>
      <c r="AQ59" s="4">
        <v>97.333333333333286</v>
      </c>
      <c r="AR59" s="4">
        <v>0.063398547470569611</v>
      </c>
      <c r="AS59" s="106" t="e">
        <f t="shared" si="4"/>
        <v>#N/A</v>
      </c>
      <c r="AT59" s="106" t="e">
        <f t="shared" si="5"/>
        <v>#N/A</v>
      </c>
      <c r="AU59" s="155"/>
    </row>
    <row r="60" x14ac:dyDescent="0.3">
      <c r="A60" s="158" t="s">
        <v>453</v>
      </c>
      <c r="B60" s="158" t="s">
        <v>454</v>
      </c>
      <c r="C60" s="4">
        <v>98.394439354455201</v>
      </c>
      <c r="D60" s="4">
        <v>0.31877815723419189</v>
      </c>
      <c r="E60" s="106" t="e">
        <f t="shared" si="0"/>
        <v>#N/A</v>
      </c>
      <c r="F60" s="106" t="e">
        <f t="shared" si="1"/>
        <v>#N/A</v>
      </c>
      <c r="G60" s="155"/>
      <c r="U60" s="158" t="s">
        <v>471</v>
      </c>
      <c r="V60" s="158" t="s">
        <v>472</v>
      </c>
      <c r="W60" s="4">
        <v>98.092766725663708</v>
      </c>
      <c r="X60" s="4">
        <v>0.23385022580623627</v>
      </c>
      <c r="Y60" s="106" t="e">
        <f t="shared" si="2"/>
        <v>#N/A</v>
      </c>
      <c r="Z60" s="106" t="e">
        <f t="shared" si="3"/>
        <v>#N/A</v>
      </c>
      <c r="AA60" s="155"/>
      <c r="AO60" s="158" t="s">
        <v>646</v>
      </c>
      <c r="AP60" s="158" t="s">
        <v>684</v>
      </c>
      <c r="AQ60" s="4">
        <v>98.045850457670412</v>
      </c>
      <c r="AR60" s="4">
        <v>-0.083947084844112396</v>
      </c>
      <c r="AS60" s="106" t="e">
        <f t="shared" si="4"/>
        <v>#N/A</v>
      </c>
      <c r="AT60" s="106" t="e">
        <f t="shared" si="5"/>
        <v>#N/A</v>
      </c>
      <c r="AU60" s="155"/>
    </row>
    <row r="61" x14ac:dyDescent="0.3">
      <c r="A61" s="158" t="s">
        <v>647</v>
      </c>
      <c r="B61" s="158" t="s">
        <v>685</v>
      </c>
      <c r="C61" s="4">
        <v>97.394544611560832</v>
      </c>
      <c r="D61" s="4">
        <v>0.01240156777203083</v>
      </c>
      <c r="E61" s="106" t="e">
        <f t="shared" si="0"/>
        <v>#N/A</v>
      </c>
      <c r="F61" s="106" t="e">
        <f t="shared" si="1"/>
        <v>#N/A</v>
      </c>
      <c r="G61" s="155"/>
      <c r="U61" s="158" t="s">
        <v>474</v>
      </c>
      <c r="V61" s="158" t="s">
        <v>475</v>
      </c>
      <c r="W61" s="4">
        <v>97.135063784805482</v>
      </c>
      <c r="X61" s="4">
        <v>0.14316041767597198</v>
      </c>
      <c r="Y61" s="106" t="e">
        <f t="shared" si="2"/>
        <v>#N/A</v>
      </c>
      <c r="Z61" s="106" t="e">
        <f t="shared" si="3"/>
        <v>#N/A</v>
      </c>
      <c r="AA61" s="155"/>
      <c r="AO61" s="158" t="s">
        <v>453</v>
      </c>
      <c r="AP61" s="158" t="s">
        <v>454</v>
      </c>
      <c r="AQ61" s="4">
        <v>96.156095163082455</v>
      </c>
      <c r="AR61" s="4">
        <v>0.54027062654495239</v>
      </c>
      <c r="AS61" s="106" t="e">
        <f t="shared" si="4"/>
        <v>#N/A</v>
      </c>
      <c r="AT61" s="106" t="e">
        <f t="shared" si="5"/>
        <v>#N/A</v>
      </c>
      <c r="AU61" s="155"/>
    </row>
    <row r="62" x14ac:dyDescent="0.3">
      <c r="A62" s="158" t="s">
        <v>471</v>
      </c>
      <c r="B62" s="158" t="s">
        <v>472</v>
      </c>
      <c r="C62" s="4">
        <v>95.627507221288894</v>
      </c>
      <c r="D62" s="4">
        <v>0.65076977014541626</v>
      </c>
      <c r="E62" s="106" t="e">
        <f t="shared" si="0"/>
        <v>#N/A</v>
      </c>
      <c r="F62" s="106" t="e">
        <f t="shared" si="1"/>
        <v>#N/A</v>
      </c>
      <c r="G62" s="155"/>
      <c r="U62" s="158" t="s">
        <v>642</v>
      </c>
      <c r="V62" s="158" t="s">
        <v>680</v>
      </c>
      <c r="W62" s="4">
        <v>98.834676073619647</v>
      </c>
      <c r="X62" s="4">
        <v>0.0044301697053015232</v>
      </c>
      <c r="Y62" s="106" t="e">
        <f t="shared" si="2"/>
        <v>#N/A</v>
      </c>
      <c r="Z62" s="106" t="e">
        <f t="shared" si="3"/>
        <v>#N/A</v>
      </c>
      <c r="AA62" s="155"/>
      <c r="AO62" s="158" t="s">
        <v>647</v>
      </c>
      <c r="AP62" s="158" t="s">
        <v>685</v>
      </c>
      <c r="AQ62" s="4">
        <v>98.09555256473574</v>
      </c>
      <c r="AR62" s="4">
        <v>0.039368189871311188</v>
      </c>
      <c r="AS62" s="106" t="e">
        <f t="shared" si="4"/>
        <v>#N/A</v>
      </c>
      <c r="AT62" s="106" t="e">
        <f t="shared" si="5"/>
        <v>#N/A</v>
      </c>
      <c r="AU62" s="155"/>
    </row>
    <row r="63" x14ac:dyDescent="0.3">
      <c r="A63" s="158" t="s">
        <v>474</v>
      </c>
      <c r="B63" s="158" t="s">
        <v>475</v>
      </c>
      <c r="C63" s="4">
        <v>87.455902899241451</v>
      </c>
      <c r="D63" s="4">
        <v>0.40306258201599121</v>
      </c>
      <c r="E63" s="106" t="e">
        <f t="shared" si="0"/>
        <v>#N/A</v>
      </c>
      <c r="F63" s="106" t="e">
        <f t="shared" si="1"/>
        <v>#N/A</v>
      </c>
      <c r="G63" s="155"/>
      <c r="U63" s="158" t="s">
        <v>492</v>
      </c>
      <c r="V63" s="158" t="s">
        <v>493</v>
      </c>
      <c r="W63" s="4">
        <v>90.58326412252174</v>
      </c>
      <c r="X63" s="4">
        <v>-0.54560273885726929</v>
      </c>
      <c r="Y63" s="106" t="e">
        <f t="shared" si="2"/>
        <v>#N/A</v>
      </c>
      <c r="Z63" s="106" t="e">
        <f t="shared" si="3"/>
        <v>#N/A</v>
      </c>
      <c r="AA63" s="155"/>
      <c r="AO63" s="158" t="s">
        <v>471</v>
      </c>
      <c r="AP63" s="158" t="s">
        <v>472</v>
      </c>
      <c r="AQ63" s="4">
        <v>92.314459816697877</v>
      </c>
      <c r="AR63" s="4">
        <v>1.1739256381988525</v>
      </c>
      <c r="AS63" s="106" t="e">
        <f t="shared" si="4"/>
        <v>#N/A</v>
      </c>
      <c r="AT63" s="106" t="e">
        <f t="shared" si="5"/>
        <v>#N/A</v>
      </c>
      <c r="AU63" s="155"/>
    </row>
    <row r="64" x14ac:dyDescent="0.3">
      <c r="A64" s="158" t="s">
        <v>642</v>
      </c>
      <c r="B64" s="158" t="s">
        <v>680</v>
      </c>
      <c r="C64" s="4">
        <v>98.626182371940402</v>
      </c>
      <c r="D64" s="4">
        <v>0.047978170216083527</v>
      </c>
      <c r="E64" s="106" t="e">
        <f t="shared" si="0"/>
        <v>#N/A</v>
      </c>
      <c r="F64" s="106" t="e">
        <f t="shared" si="1"/>
        <v>#N/A</v>
      </c>
      <c r="G64" s="155"/>
      <c r="U64" s="158" t="s">
        <v>498</v>
      </c>
      <c r="V64" s="158" t="s">
        <v>499</v>
      </c>
      <c r="W64" s="4">
        <v>97.013592828504571</v>
      </c>
      <c r="X64" s="4">
        <v>0.11222944408655167</v>
      </c>
      <c r="Y64" s="106" t="e">
        <f t="shared" si="2"/>
        <v>#N/A</v>
      </c>
      <c r="Z64" s="106" t="e">
        <f t="shared" si="3"/>
        <v>#N/A</v>
      </c>
      <c r="AA64" s="155"/>
      <c r="AO64" s="158" t="s">
        <v>474</v>
      </c>
      <c r="AP64" s="158" t="s">
        <v>475</v>
      </c>
      <c r="AQ64" s="4">
        <v>81.979406012007544</v>
      </c>
      <c r="AR64" s="4">
        <v>0.53331851959228516</v>
      </c>
      <c r="AS64" s="106" t="e">
        <f t="shared" si="4"/>
        <v>#N/A</v>
      </c>
      <c r="AT64" s="106" t="e">
        <f t="shared" si="5"/>
        <v>#N/A</v>
      </c>
      <c r="AU64" s="155"/>
    </row>
    <row r="65" x14ac:dyDescent="0.3">
      <c r="A65" s="158" t="s">
        <v>639</v>
      </c>
      <c r="B65" s="158" t="s">
        <v>677</v>
      </c>
      <c r="C65" s="4">
        <v>97.542068103765487</v>
      </c>
      <c r="D65" s="4">
        <v>0.4630882740020752</v>
      </c>
      <c r="E65" s="106" t="e">
        <f t="shared" si="0"/>
        <v>#N/A</v>
      </c>
      <c r="F65" s="106" t="e">
        <f t="shared" si="1"/>
        <v>#N/A</v>
      </c>
      <c r="G65" s="155"/>
      <c r="U65" s="158" t="s">
        <v>632</v>
      </c>
      <c r="V65" s="158" t="s">
        <v>672</v>
      </c>
      <c r="W65" s="4">
        <v>98.63699525186567</v>
      </c>
      <c r="X65" s="4">
        <v>-0.004730279091745615</v>
      </c>
      <c r="Y65" s="106" t="e">
        <f t="shared" si="2"/>
        <v>#N/A</v>
      </c>
      <c r="Z65" s="106" t="e">
        <f t="shared" si="3"/>
        <v>#N/A</v>
      </c>
      <c r="AA65" s="155"/>
      <c r="AO65" s="158" t="s">
        <v>642</v>
      </c>
      <c r="AP65" s="158" t="s">
        <v>680</v>
      </c>
      <c r="AQ65" s="4">
        <v>98.181602708803638</v>
      </c>
      <c r="AR65" s="4">
        <v>0.1407940536737442</v>
      </c>
      <c r="AS65" s="106" t="e">
        <f t="shared" si="4"/>
        <v>#N/A</v>
      </c>
      <c r="AT65" s="106" t="e">
        <f t="shared" si="5"/>
        <v>#N/A</v>
      </c>
      <c r="AU65" s="155"/>
    </row>
    <row r="66" x14ac:dyDescent="0.3">
      <c r="A66" s="158" t="s">
        <v>492</v>
      </c>
      <c r="B66" s="158" t="s">
        <v>493</v>
      </c>
      <c r="C66" s="4">
        <v>93.141462846525755</v>
      </c>
      <c r="D66" s="4">
        <v>-0.36313068866729736</v>
      </c>
      <c r="E66" s="106" t="e">
        <f t="shared" si="0"/>
        <v>#N/A</v>
      </c>
      <c r="F66" s="106" t="e">
        <f t="shared" si="1"/>
        <v>#N/A</v>
      </c>
      <c r="G66" s="155"/>
      <c r="U66" s="158" t="s">
        <v>505</v>
      </c>
      <c r="V66" s="158" t="s">
        <v>506</v>
      </c>
      <c r="W66" s="4">
        <v>83.273714541369912</v>
      </c>
      <c r="X66" s="4">
        <v>-0.57851749658584595</v>
      </c>
      <c r="Y66" s="106" t="e">
        <f t="shared" si="2"/>
        <v>#N/A</v>
      </c>
      <c r="Z66" s="106" t="e">
        <f t="shared" si="3"/>
        <v>#N/A</v>
      </c>
      <c r="AA66" s="155"/>
      <c r="AO66" s="158" t="s">
        <v>639</v>
      </c>
      <c r="AP66" s="158" t="s">
        <v>677</v>
      </c>
      <c r="AQ66" s="4">
        <v>92.761348289780017</v>
      </c>
      <c r="AR66" s="4">
        <v>1.0214319229125977</v>
      </c>
      <c r="AS66" s="106" t="e">
        <f t="shared" si="4"/>
        <v>#N/A</v>
      </c>
      <c r="AT66" s="106" t="e">
        <f t="shared" si="5"/>
        <v>#N/A</v>
      </c>
      <c r="AU66" s="155"/>
    </row>
    <row r="67" x14ac:dyDescent="0.3">
      <c r="A67" s="158" t="s">
        <v>498</v>
      </c>
      <c r="B67" s="158" t="s">
        <v>499</v>
      </c>
      <c r="C67" s="4">
        <v>89.05565265266209</v>
      </c>
      <c r="D67" s="4">
        <v>0.34172099828720093</v>
      </c>
      <c r="E67" s="106" t="e">
        <f t="shared" si="0"/>
        <v>#N/A</v>
      </c>
      <c r="F67" s="106" t="e">
        <f t="shared" si="1"/>
        <v>#N/A</v>
      </c>
      <c r="G67" s="155"/>
      <c r="U67" s="158" t="s">
        <v>511</v>
      </c>
      <c r="V67" s="158" t="s">
        <v>512</v>
      </c>
      <c r="W67" s="4">
        <v>96.236912097114967</v>
      </c>
      <c r="X67" s="4">
        <v>0.34352251887321472</v>
      </c>
      <c r="Y67" s="106" t="e">
        <f t="shared" si="2"/>
        <v>#N/A</v>
      </c>
      <c r="Z67" s="106" t="e">
        <f t="shared" si="3"/>
        <v>#N/A</v>
      </c>
      <c r="AA67" s="155"/>
      <c r="AO67" s="158" t="s">
        <v>659</v>
      </c>
      <c r="AP67" s="158" t="s">
        <v>697</v>
      </c>
      <c r="AQ67" s="4">
        <v>98.809523809523796</v>
      </c>
      <c r="AR67" s="4">
        <v>-0.070028014481067657</v>
      </c>
      <c r="AS67" s="106" t="e">
        <f t="shared" si="4"/>
        <v>#N/A</v>
      </c>
      <c r="AT67" s="106" t="e">
        <f t="shared" si="5"/>
        <v>#N/A</v>
      </c>
      <c r="AU67" s="155"/>
    </row>
    <row r="68" x14ac:dyDescent="0.3">
      <c r="A68" s="158" t="s">
        <v>632</v>
      </c>
      <c r="B68" s="158" t="s">
        <v>672</v>
      </c>
      <c r="C68" s="4">
        <v>97.089911200025043</v>
      </c>
      <c r="D68" s="4">
        <v>0.12120185792446136</v>
      </c>
      <c r="E68" s="106" t="e">
        <f t="shared" si="0"/>
        <v>#N/A</v>
      </c>
      <c r="F68" s="106" t="e">
        <f t="shared" si="1"/>
        <v>#N/A</v>
      </c>
      <c r="G68" s="155"/>
      <c r="U68" s="158" t="s">
        <v>520</v>
      </c>
      <c r="V68" s="158" t="s">
        <v>521</v>
      </c>
      <c r="W68" s="4">
        <v>98.619398907103829</v>
      </c>
      <c r="X68" s="4">
        <v>-0.014143362641334534</v>
      </c>
      <c r="Y68" s="106" t="e">
        <f t="shared" si="2"/>
        <v>#N/A</v>
      </c>
      <c r="Z68" s="106" t="e">
        <f t="shared" si="3"/>
        <v>#N/A</v>
      </c>
      <c r="AA68" s="155"/>
      <c r="AO68" s="158" t="s">
        <v>492</v>
      </c>
      <c r="AP68" s="158" t="s">
        <v>493</v>
      </c>
      <c r="AQ68" s="4">
        <v>96.637892218596292</v>
      </c>
      <c r="AR68" s="4">
        <v>-0.1122751459479332</v>
      </c>
      <c r="AS68" s="106" t="e">
        <f t="shared" si="4"/>
        <v>#N/A</v>
      </c>
      <c r="AT68" s="106" t="e">
        <f t="shared" si="5"/>
        <v>#N/A</v>
      </c>
      <c r="AU68" s="155"/>
    </row>
    <row r="69" x14ac:dyDescent="0.3">
      <c r="A69" s="158" t="s">
        <v>505</v>
      </c>
      <c r="B69" s="158" t="s">
        <v>506</v>
      </c>
      <c r="C69" s="4">
        <v>85.522116287449052</v>
      </c>
      <c r="D69" s="4">
        <v>-0.54229182004928589</v>
      </c>
      <c r="E69" s="106" t="e">
        <f t="shared" si="0"/>
        <v>#N/A</v>
      </c>
      <c r="F69" s="106" t="e">
        <f t="shared" si="1"/>
        <v>#N/A</v>
      </c>
      <c r="G69" s="155"/>
      <c r="U69" s="158" t="s">
        <v>525</v>
      </c>
      <c r="V69" s="158" t="s">
        <v>526</v>
      </c>
      <c r="W69" s="4">
        <v>91.31101316074033</v>
      </c>
      <c r="X69" s="4">
        <v>-0.49175003170967102</v>
      </c>
      <c r="Y69" s="106" t="e">
        <f t="shared" si="2"/>
        <v>#N/A</v>
      </c>
      <c r="Z69" s="106" t="e">
        <f t="shared" si="3"/>
        <v>#N/A</v>
      </c>
      <c r="AA69" s="155"/>
      <c r="AO69" s="158" t="s">
        <v>498</v>
      </c>
      <c r="AP69" s="158" t="s">
        <v>499</v>
      </c>
      <c r="AQ69" s="4">
        <v>83.159963919175908</v>
      </c>
      <c r="AR69" s="4">
        <v>0.55627590417861938</v>
      </c>
      <c r="AS69" s="106" t="e">
        <f t="shared" si="4"/>
        <v>#N/A</v>
      </c>
      <c r="AT69" s="106" t="e">
        <f t="shared" si="5"/>
        <v>#N/A</v>
      </c>
      <c r="AU69" s="155"/>
    </row>
    <row r="70" x14ac:dyDescent="0.3">
      <c r="A70" s="158" t="s">
        <v>511</v>
      </c>
      <c r="B70" s="158" t="s">
        <v>512</v>
      </c>
      <c r="C70" s="4">
        <v>81.196274801560307</v>
      </c>
      <c r="D70" s="4">
        <v>1.4876627922058105</v>
      </c>
      <c r="E70" s="106" t="e">
        <f t="shared" si="0"/>
        <v>#N/A</v>
      </c>
      <c r="F70" s="106" t="e">
        <f t="shared" si="1"/>
        <v>#N/A</v>
      </c>
      <c r="G70" s="155"/>
      <c r="U70" s="158" t="s">
        <v>708</v>
      </c>
      <c r="V70" s="158" t="s">
        <v>708</v>
      </c>
      <c r="W70" s="4"/>
      <c r="X70" s="4"/>
      <c r="Y70" s="106" t="e">
        <f t="shared" si="2"/>
        <v>#N/A</v>
      </c>
      <c r="Z70" s="106" t="e">
        <f t="shared" si="3"/>
        <v>#N/A</v>
      </c>
      <c r="AA70" s="155"/>
      <c r="AO70" s="158" t="s">
        <v>632</v>
      </c>
      <c r="AP70" s="158" t="s">
        <v>672</v>
      </c>
      <c r="AQ70" s="4">
        <v>92.619076110074545</v>
      </c>
      <c r="AR70" s="4">
        <v>0.45529729127883911</v>
      </c>
      <c r="AS70" s="106" t="e">
        <f t="shared" si="4"/>
        <v>#N/A</v>
      </c>
      <c r="AT70" s="106" t="e">
        <f t="shared" si="5"/>
        <v>#N/A</v>
      </c>
      <c r="AU70" s="155"/>
    </row>
    <row r="71" x14ac:dyDescent="0.3">
      <c r="A71" s="158" t="s">
        <v>520</v>
      </c>
      <c r="B71" s="158" t="s">
        <v>521</v>
      </c>
      <c r="C71" s="4">
        <v>98.8757181526111</v>
      </c>
      <c r="D71" s="4">
        <v>0.19911494851112366</v>
      </c>
      <c r="E71" s="106" t="e">
        <f t="shared" si="0"/>
        <v>#N/A</v>
      </c>
      <c r="F71" s="106" t="e">
        <f t="shared" si="1"/>
        <v>#N/A</v>
      </c>
      <c r="G71" s="155"/>
      <c r="U71" s="158" t="s">
        <v>708</v>
      </c>
      <c r="V71" s="158" t="s">
        <v>708</v>
      </c>
      <c r="W71" s="4"/>
      <c r="X71" s="4"/>
      <c r="Y71" s="106" t="e">
        <f t="shared" si="2"/>
        <v>#N/A</v>
      </c>
      <c r="Z71" s="106" t="e">
        <f t="shared" si="3"/>
        <v>#N/A</v>
      </c>
      <c r="AA71" s="155"/>
      <c r="AO71" s="158" t="s">
        <v>505</v>
      </c>
      <c r="AP71" s="158" t="s">
        <v>506</v>
      </c>
      <c r="AQ71" s="4">
        <v>88.376991485836825</v>
      </c>
      <c r="AR71" s="4">
        <v>-0.48165145516395569</v>
      </c>
      <c r="AS71" s="106" t="e">
        <f t="shared" si="4"/>
        <v>#N/A</v>
      </c>
      <c r="AT71" s="106" t="e">
        <f t="shared" si="5"/>
        <v>#N/A</v>
      </c>
      <c r="AU71" s="155"/>
    </row>
    <row r="72" x14ac:dyDescent="0.3">
      <c r="A72" s="158" t="s">
        <v>522</v>
      </c>
      <c r="B72" s="158" t="s">
        <v>523</v>
      </c>
      <c r="C72" s="4">
        <v>98.814327984127061</v>
      </c>
      <c r="D72" s="4">
        <v>0.69603896141052246</v>
      </c>
      <c r="E72" s="106" t="e">
        <f t="shared" si="0"/>
        <v>#N/A</v>
      </c>
      <c r="F72" s="106" t="e">
        <f t="shared" si="1"/>
        <v>#N/A</v>
      </c>
      <c r="G72" s="155"/>
      <c r="U72" s="158" t="s">
        <v>708</v>
      </c>
      <c r="V72" s="158" t="s">
        <v>708</v>
      </c>
      <c r="W72" s="4"/>
      <c r="X72" s="4"/>
      <c r="Y72" s="106" t="e">
        <f t="shared" si="2"/>
        <v>#N/A</v>
      </c>
      <c r="Z72" s="106" t="e">
        <f t="shared" si="3"/>
        <v>#N/A</v>
      </c>
      <c r="AA72" s="155"/>
      <c r="AO72" s="158" t="s">
        <v>511</v>
      </c>
      <c r="AP72" s="158" t="s">
        <v>512</v>
      </c>
      <c r="AQ72" s="4">
        <v>75.638378355458855</v>
      </c>
      <c r="AR72" s="4">
        <v>1.8922674655914307</v>
      </c>
      <c r="AS72" s="106" t="e">
        <f t="shared" si="4"/>
        <v>#N/A</v>
      </c>
      <c r="AT72" s="106" t="e">
        <f t="shared" si="5"/>
        <v>#N/A</v>
      </c>
      <c r="AU72" s="155"/>
    </row>
    <row r="73" x14ac:dyDescent="0.3">
      <c r="A73" s="158" t="s">
        <v>525</v>
      </c>
      <c r="B73" s="158" t="s">
        <v>526</v>
      </c>
      <c r="C73" s="4">
        <v>93.790820110673423</v>
      </c>
      <c r="D73" s="4">
        <v>-0.24808801710605621</v>
      </c>
      <c r="E73" s="106" t="e">
        <f t="shared" si="0"/>
        <v>#N/A</v>
      </c>
      <c r="F73" s="106" t="e">
        <f t="shared" si="1"/>
        <v>#N/A</v>
      </c>
      <c r="G73" s="155"/>
      <c r="U73" s="158" t="s">
        <v>708</v>
      </c>
      <c r="V73" s="158" t="s">
        <v>708</v>
      </c>
      <c r="W73" s="4"/>
      <c r="X73" s="4"/>
      <c r="Y73" s="106" t="e">
        <f t="shared" si="2"/>
        <v>#N/A</v>
      </c>
      <c r="Z73" s="106" t="e">
        <f t="shared" si="3"/>
        <v>#N/A</v>
      </c>
      <c r="AA73" s="155"/>
      <c r="AO73" s="158" t="s">
        <v>522</v>
      </c>
      <c r="AP73" s="158" t="s">
        <v>523</v>
      </c>
      <c r="AQ73" s="4">
        <v>97.572681999999986</v>
      </c>
      <c r="AR73" s="4">
        <v>1.0835968255996704</v>
      </c>
      <c r="AS73" s="106" t="e">
        <f t="shared" si="4"/>
        <v>#N/A</v>
      </c>
      <c r="AT73" s="106" t="e">
        <f t="shared" si="5"/>
        <v>#N/A</v>
      </c>
      <c r="AU73" s="155"/>
    </row>
    <row r="74" x14ac:dyDescent="0.3">
      <c r="A74" s="156" t="s">
        <v>634</v>
      </c>
      <c r="B74" s="156" t="s">
        <v>670</v>
      </c>
      <c r="C74" s="4">
        <v>97.833452709686597</v>
      </c>
      <c r="D74" s="4">
        <v>0.76673853397369385</v>
      </c>
      <c r="E74" s="106" t="e">
        <f t="shared" si="0"/>
        <v>#N/A</v>
      </c>
      <c r="F74" s="106" t="e">
        <f t="shared" si="1"/>
        <v>#N/A</v>
      </c>
      <c r="U74" s="156" t="s">
        <v>708</v>
      </c>
      <c r="V74" s="156" t="s">
        <v>708</v>
      </c>
      <c r="W74" s="4"/>
      <c r="X74" s="4"/>
      <c r="Y74" s="106" t="e">
        <f t="shared" si="2"/>
        <v>#N/A</v>
      </c>
      <c r="Z74" s="106" t="e">
        <f t="shared" si="3"/>
        <v>#N/A</v>
      </c>
      <c r="AO74" s="156" t="s">
        <v>634</v>
      </c>
      <c r="AP74" s="156" t="s">
        <v>670</v>
      </c>
      <c r="AQ74" s="4">
        <v>96.072582362840677</v>
      </c>
      <c r="AR74" s="4">
        <v>1.1888645887374878</v>
      </c>
      <c r="AS74" s="106" t="e">
        <f t="shared" si="4"/>
        <v>#N/A</v>
      </c>
      <c r="AT74" s="106" t="e">
        <f t="shared" si="5"/>
        <v>#N/A</v>
      </c>
    </row>
    <row r="75" x14ac:dyDescent="0.3">
      <c r="A75" s="156" t="s">
        <v>708</v>
      </c>
      <c r="B75" s="156" t="s">
        <v>708</v>
      </c>
      <c r="C75" s="4"/>
      <c r="D75" s="4"/>
      <c r="E75" s="106" t="e">
        <f t="shared" si="0"/>
        <v>#N/A</v>
      </c>
      <c r="F75" s="106" t="e">
        <f t="shared" si="1"/>
        <v>#N/A</v>
      </c>
      <c r="U75" s="156" t="s">
        <v>708</v>
      </c>
      <c r="V75" s="156" t="s">
        <v>708</v>
      </c>
      <c r="W75" s="4"/>
      <c r="X75" s="4"/>
      <c r="Y75" s="106" t="e">
        <f t="shared" si="2"/>
        <v>#N/A</v>
      </c>
      <c r="Z75" s="106" t="e">
        <f t="shared" si="3"/>
        <v>#N/A</v>
      </c>
      <c r="AO75" s="156" t="s">
        <v>708</v>
      </c>
      <c r="AP75" s="156" t="s">
        <v>708</v>
      </c>
      <c r="AQ75" s="4"/>
      <c r="AR75" s="4"/>
      <c r="AS75" s="106" t="e">
        <f t="shared" si="4"/>
        <v>#N/A</v>
      </c>
      <c r="AT75" s="106" t="e">
        <f t="shared" si="5"/>
        <v>#N/A</v>
      </c>
    </row>
    <row r="76" x14ac:dyDescent="0.3">
      <c r="A76" s="156" t="s">
        <v>708</v>
      </c>
      <c r="B76" s="156" t="s">
        <v>708</v>
      </c>
      <c r="C76" s="4"/>
      <c r="D76" s="4"/>
      <c r="E76" s="106" t="e">
        <f t="shared" si="0"/>
        <v>#N/A</v>
      </c>
      <c r="F76" s="106" t="e">
        <f t="shared" si="1"/>
        <v>#N/A</v>
      </c>
      <c r="U76" s="156" t="s">
        <v>708</v>
      </c>
      <c r="V76" s="156" t="s">
        <v>708</v>
      </c>
      <c r="W76" s="4"/>
      <c r="X76" s="4"/>
      <c r="Y76" s="106" t="e">
        <f t="shared" si="2"/>
        <v>#N/A</v>
      </c>
      <c r="Z76" s="106" t="e">
        <f t="shared" si="3"/>
        <v>#N/A</v>
      </c>
      <c r="AO76" s="156" t="s">
        <v>708</v>
      </c>
      <c r="AP76" s="156" t="s">
        <v>708</v>
      </c>
      <c r="AQ76" s="4"/>
      <c r="AR76" s="4"/>
      <c r="AS76" s="106" t="e">
        <f t="shared" si="4"/>
        <v>#N/A</v>
      </c>
      <c r="AT76" s="106" t="e">
        <f t="shared" si="5"/>
        <v>#N/A</v>
      </c>
    </row>
    <row r="77" x14ac:dyDescent="0.3">
      <c r="A77" s="156" t="s">
        <v>708</v>
      </c>
      <c r="B77" s="156" t="s">
        <v>708</v>
      </c>
      <c r="C77" s="4"/>
      <c r="D77" s="4"/>
      <c r="E77" s="106" t="e">
        <f t="shared" si="0"/>
        <v>#N/A</v>
      </c>
      <c r="F77" s="106" t="e">
        <f t="shared" si="1"/>
        <v>#N/A</v>
      </c>
      <c r="U77" s="156" t="s">
        <v>708</v>
      </c>
      <c r="V77" s="156" t="s">
        <v>708</v>
      </c>
      <c r="W77" s="4"/>
      <c r="X77" s="4"/>
      <c r="Y77" s="106" t="e">
        <f t="shared" si="2"/>
        <v>#N/A</v>
      </c>
      <c r="Z77" s="106" t="e">
        <f t="shared" si="3"/>
        <v>#N/A</v>
      </c>
      <c r="AO77" s="156" t="s">
        <v>708</v>
      </c>
      <c r="AP77" s="156" t="s">
        <v>708</v>
      </c>
      <c r="AQ77" s="4"/>
      <c r="AR77" s="4"/>
      <c r="AS77" s="106" t="e">
        <f t="shared" si="4"/>
        <v>#N/A</v>
      </c>
      <c r="AT77" s="106" t="e">
        <f t="shared" si="5"/>
        <v>#N/A</v>
      </c>
    </row>
    <row r="78" x14ac:dyDescent="0.3">
      <c r="A78" s="156" t="s">
        <v>708</v>
      </c>
      <c r="B78" s="156" t="s">
        <v>708</v>
      </c>
      <c r="C78" s="4"/>
      <c r="D78" s="4"/>
      <c r="E78" s="106" t="e">
        <f t="shared" si="0"/>
        <v>#N/A</v>
      </c>
      <c r="F78" s="106" t="e">
        <f t="shared" si="1"/>
        <v>#N/A</v>
      </c>
      <c r="U78" s="156" t="s">
        <v>708</v>
      </c>
      <c r="V78" s="156" t="s">
        <v>708</v>
      </c>
      <c r="W78" s="4"/>
      <c r="X78" s="4"/>
      <c r="Y78" s="106" t="e">
        <f t="shared" si="2"/>
        <v>#N/A</v>
      </c>
      <c r="Z78" s="106" t="e">
        <f t="shared" si="3"/>
        <v>#N/A</v>
      </c>
      <c r="AO78" s="156" t="s">
        <v>708</v>
      </c>
      <c r="AP78" s="156" t="s">
        <v>708</v>
      </c>
      <c r="AQ78" s="4"/>
      <c r="AR78" s="4"/>
      <c r="AS78" s="106" t="e">
        <f t="shared" si="4"/>
        <v>#N/A</v>
      </c>
      <c r="AT78" s="106" t="e">
        <f t="shared" si="5"/>
        <v>#N/A</v>
      </c>
    </row>
    <row r="79" x14ac:dyDescent="0.3">
      <c r="A79" s="156" t="s">
        <v>708</v>
      </c>
      <c r="B79" s="156" t="s">
        <v>708</v>
      </c>
      <c r="C79" s="4"/>
      <c r="D79" s="4"/>
      <c r="E79" s="106" t="e">
        <f t="shared" si="0"/>
        <v>#N/A</v>
      </c>
      <c r="F79" s="106" t="e">
        <f t="shared" si="1"/>
        <v>#N/A</v>
      </c>
      <c r="U79" s="156" t="s">
        <v>708</v>
      </c>
      <c r="V79" s="156" t="s">
        <v>708</v>
      </c>
      <c r="W79" s="4"/>
      <c r="X79" s="4"/>
      <c r="Y79" s="106" t="e">
        <f t="shared" si="2"/>
        <v>#N/A</v>
      </c>
      <c r="Z79" s="106" t="e">
        <f t="shared" si="3"/>
        <v>#N/A</v>
      </c>
      <c r="AO79" s="156" t="s">
        <v>708</v>
      </c>
      <c r="AP79" s="156" t="s">
        <v>708</v>
      </c>
      <c r="AQ79" s="4"/>
      <c r="AR79" s="4"/>
      <c r="AS79" s="106" t="e">
        <f t="shared" si="4"/>
        <v>#N/A</v>
      </c>
      <c r="AT79" s="106" t="e">
        <f t="shared" si="5"/>
        <v>#N/A</v>
      </c>
    </row>
    <row r="80" x14ac:dyDescent="0.3">
      <c r="A80" s="156" t="s">
        <v>708</v>
      </c>
      <c r="B80" s="156" t="s">
        <v>708</v>
      </c>
      <c r="C80" s="4"/>
      <c r="D80" s="4"/>
      <c r="E80" s="106" t="e">
        <f t="shared" si="0"/>
        <v>#N/A</v>
      </c>
      <c r="F80" s="106" t="e">
        <f t="shared" si="1"/>
        <v>#N/A</v>
      </c>
      <c r="U80" s="156" t="s">
        <v>708</v>
      </c>
      <c r="V80" s="156" t="s">
        <v>708</v>
      </c>
      <c r="W80" s="4"/>
      <c r="X80" s="4"/>
      <c r="Y80" s="106" t="e">
        <f t="shared" si="2"/>
        <v>#N/A</v>
      </c>
      <c r="Z80" s="106" t="e">
        <f t="shared" si="3"/>
        <v>#N/A</v>
      </c>
      <c r="AO80" s="156" t="s">
        <v>708</v>
      </c>
      <c r="AP80" s="156" t="s">
        <v>708</v>
      </c>
      <c r="AQ80" s="4"/>
      <c r="AR80" s="4"/>
      <c r="AS80" s="106" t="e">
        <f t="shared" si="4"/>
        <v>#N/A</v>
      </c>
      <c r="AT80" s="106" t="e">
        <f t="shared" si="5"/>
        <v>#N/A</v>
      </c>
    </row>
    <row r="81" x14ac:dyDescent="0.3">
      <c r="A81" s="156" t="s">
        <v>708</v>
      </c>
      <c r="B81" s="156" t="s">
        <v>708</v>
      </c>
      <c r="C81" s="4"/>
      <c r="D81" s="4"/>
      <c r="E81" s="106" t="e">
        <f t="shared" si="0"/>
        <v>#N/A</v>
      </c>
      <c r="F81" s="106" t="e">
        <f t="shared" si="1"/>
        <v>#N/A</v>
      </c>
      <c r="U81" s="156" t="s">
        <v>708</v>
      </c>
      <c r="V81" s="156" t="s">
        <v>708</v>
      </c>
      <c r="W81" s="4"/>
      <c r="X81" s="4"/>
      <c r="Y81" s="106" t="e">
        <f t="shared" si="2"/>
        <v>#N/A</v>
      </c>
      <c r="Z81" s="106" t="e">
        <f t="shared" si="3"/>
        <v>#N/A</v>
      </c>
      <c r="AO81" s="156" t="s">
        <v>708</v>
      </c>
      <c r="AP81" s="156" t="s">
        <v>708</v>
      </c>
      <c r="AQ81" s="4"/>
      <c r="AR81" s="4"/>
      <c r="AS81" s="106" t="e">
        <f t="shared" si="4"/>
        <v>#N/A</v>
      </c>
      <c r="AT81" s="106" t="e">
        <f t="shared" si="5"/>
        <v>#N/A</v>
      </c>
    </row>
    <row r="82" x14ac:dyDescent="0.3">
      <c r="A82" s="156" t="s">
        <v>708</v>
      </c>
      <c r="B82" s="156" t="s">
        <v>708</v>
      </c>
      <c r="C82" s="4"/>
      <c r="D82" s="4"/>
      <c r="E82" s="106" t="e">
        <f t="shared" si="0"/>
        <v>#N/A</v>
      </c>
      <c r="F82" s="106" t="e">
        <f t="shared" si="1"/>
        <v>#N/A</v>
      </c>
      <c r="U82" s="156" t="s">
        <v>708</v>
      </c>
      <c r="V82" s="156" t="s">
        <v>708</v>
      </c>
      <c r="W82" s="4"/>
      <c r="X82" s="4"/>
      <c r="Y82" s="106" t="e">
        <f t="shared" si="2"/>
        <v>#N/A</v>
      </c>
      <c r="Z82" s="106" t="e">
        <f t="shared" si="3"/>
        <v>#N/A</v>
      </c>
      <c r="AO82" s="156" t="s">
        <v>708</v>
      </c>
      <c r="AP82" s="156" t="s">
        <v>708</v>
      </c>
      <c r="AQ82" s="4"/>
      <c r="AR82" s="4"/>
      <c r="AS82" s="106" t="e">
        <f t="shared" si="4"/>
        <v>#N/A</v>
      </c>
      <c r="AT82" s="106" t="e">
        <f t="shared" si="5"/>
        <v>#N/A</v>
      </c>
    </row>
    <row r="83" x14ac:dyDescent="0.3">
      <c r="A83" s="156" t="s">
        <v>708</v>
      </c>
      <c r="B83" s="156" t="s">
        <v>708</v>
      </c>
      <c r="C83" s="4"/>
      <c r="D83" s="4"/>
      <c r="E83" s="106" t="e">
        <f t="shared" si="0"/>
        <v>#N/A</v>
      </c>
      <c r="F83" s="106" t="e">
        <f t="shared" si="1"/>
        <v>#N/A</v>
      </c>
      <c r="U83" s="156" t="s">
        <v>708</v>
      </c>
      <c r="V83" s="156" t="s">
        <v>708</v>
      </c>
      <c r="W83" s="4"/>
      <c r="X83" s="4"/>
      <c r="Y83" s="106" t="e">
        <f t="shared" si="2"/>
        <v>#N/A</v>
      </c>
      <c r="Z83" s="106" t="e">
        <f t="shared" si="3"/>
        <v>#N/A</v>
      </c>
      <c r="AO83" s="156" t="s">
        <v>708</v>
      </c>
      <c r="AP83" s="156" t="s">
        <v>708</v>
      </c>
      <c r="AQ83" s="4"/>
      <c r="AR83" s="4"/>
      <c r="AS83" s="106" t="e">
        <f t="shared" si="4"/>
        <v>#N/A</v>
      </c>
      <c r="AT83" s="106" t="e">
        <f t="shared" si="5"/>
        <v>#N/A</v>
      </c>
    </row>
    <row r="84" x14ac:dyDescent="0.3">
      <c r="A84" s="156" t="s">
        <v>708</v>
      </c>
      <c r="B84" s="156" t="s">
        <v>708</v>
      </c>
      <c r="C84" s="4"/>
      <c r="D84" s="4"/>
      <c r="E84" s="106" t="e">
        <f t="shared" si="0"/>
        <v>#N/A</v>
      </c>
      <c r="F84" s="106" t="e">
        <f t="shared" si="1"/>
        <v>#N/A</v>
      </c>
      <c r="U84" s="156" t="s">
        <v>708</v>
      </c>
      <c r="V84" s="156" t="s">
        <v>708</v>
      </c>
      <c r="W84" s="4"/>
      <c r="X84" s="4"/>
      <c r="Y84" s="106" t="e">
        <f t="shared" si="2"/>
        <v>#N/A</v>
      </c>
      <c r="Z84" s="106" t="e">
        <f t="shared" si="3"/>
        <v>#N/A</v>
      </c>
      <c r="AO84" s="156" t="s">
        <v>708</v>
      </c>
      <c r="AP84" s="156" t="s">
        <v>708</v>
      </c>
      <c r="AQ84" s="4"/>
      <c r="AR84" s="4"/>
      <c r="AS84" s="106" t="e">
        <f t="shared" si="4"/>
        <v>#N/A</v>
      </c>
      <c r="AT84" s="106" t="e">
        <f t="shared" si="5"/>
        <v>#N/A</v>
      </c>
    </row>
    <row r="85" x14ac:dyDescent="0.3">
      <c r="A85" s="156" t="s">
        <v>708</v>
      </c>
      <c r="B85" s="156" t="s">
        <v>708</v>
      </c>
      <c r="C85" s="4"/>
      <c r="D85" s="4"/>
      <c r="E85" s="106" t="e">
        <f t="shared" si="0"/>
        <v>#N/A</v>
      </c>
      <c r="F85" s="106" t="e">
        <f t="shared" si="1"/>
        <v>#N/A</v>
      </c>
      <c r="U85" s="156" t="s">
        <v>708</v>
      </c>
      <c r="V85" s="156" t="s">
        <v>708</v>
      </c>
      <c r="W85" s="4"/>
      <c r="X85" s="4"/>
      <c r="Y85" s="106" t="e">
        <f t="shared" si="2"/>
        <v>#N/A</v>
      </c>
      <c r="Z85" s="106" t="e">
        <f t="shared" si="3"/>
        <v>#N/A</v>
      </c>
      <c r="AO85" s="156" t="s">
        <v>708</v>
      </c>
      <c r="AP85" s="156" t="s">
        <v>708</v>
      </c>
      <c r="AQ85" s="4"/>
      <c r="AR85" s="4"/>
      <c r="AS85" s="106" t="e">
        <f t="shared" si="4"/>
        <v>#N/A</v>
      </c>
      <c r="AT85" s="106" t="e">
        <f t="shared" si="5"/>
        <v>#N/A</v>
      </c>
    </row>
    <row r="86" x14ac:dyDescent="0.3">
      <c r="A86" s="156" t="s">
        <v>708</v>
      </c>
      <c r="B86" s="156" t="s">
        <v>708</v>
      </c>
      <c r="C86" s="4"/>
      <c r="D86" s="4"/>
      <c r="E86" s="106" t="e">
        <f t="shared" si="0"/>
        <v>#N/A</v>
      </c>
      <c r="F86" s="106" t="e">
        <f t="shared" si="1"/>
        <v>#N/A</v>
      </c>
      <c r="U86" s="156" t="s">
        <v>708</v>
      </c>
      <c r="V86" s="156" t="s">
        <v>708</v>
      </c>
      <c r="W86" s="4"/>
      <c r="X86" s="4"/>
      <c r="Y86" s="106" t="e">
        <f t="shared" si="2"/>
        <v>#N/A</v>
      </c>
      <c r="Z86" s="106" t="e">
        <f t="shared" si="3"/>
        <v>#N/A</v>
      </c>
      <c r="AO86" s="156" t="s">
        <v>708</v>
      </c>
      <c r="AP86" s="156" t="s">
        <v>708</v>
      </c>
      <c r="AQ86" s="4"/>
      <c r="AR86" s="4"/>
      <c r="AS86" s="106" t="e">
        <f t="shared" si="4"/>
        <v>#N/A</v>
      </c>
      <c r="AT86" s="106" t="e">
        <f t="shared" si="5"/>
        <v>#N/A</v>
      </c>
    </row>
    <row r="87" x14ac:dyDescent="0.3">
      <c r="A87" s="156" t="s">
        <v>708</v>
      </c>
      <c r="B87" s="156" t="s">
        <v>708</v>
      </c>
      <c r="C87" s="4"/>
      <c r="D87" s="4"/>
      <c r="E87" s="106" t="e">
        <f t="shared" si="0"/>
        <v>#N/A</v>
      </c>
      <c r="F87" s="106" t="e">
        <f t="shared" si="1"/>
        <v>#N/A</v>
      </c>
      <c r="U87" s="156" t="s">
        <v>708</v>
      </c>
      <c r="V87" s="156" t="s">
        <v>708</v>
      </c>
      <c r="W87" s="4"/>
      <c r="X87" s="4"/>
      <c r="Y87" s="106" t="e">
        <f t="shared" si="2"/>
        <v>#N/A</v>
      </c>
      <c r="Z87" s="106" t="e">
        <f t="shared" si="3"/>
        <v>#N/A</v>
      </c>
      <c r="AO87" s="156" t="s">
        <v>708</v>
      </c>
      <c r="AP87" s="156" t="s">
        <v>708</v>
      </c>
      <c r="AQ87" s="4"/>
      <c r="AR87" s="4"/>
      <c r="AS87" s="106" t="e">
        <f t="shared" si="4"/>
        <v>#N/A</v>
      </c>
      <c r="AT87" s="106" t="e">
        <f t="shared" si="5"/>
        <v>#N/A</v>
      </c>
    </row>
    <row r="88" x14ac:dyDescent="0.3">
      <c r="A88" s="156" t="s">
        <v>708</v>
      </c>
      <c r="B88" s="156" t="s">
        <v>708</v>
      </c>
      <c r="C88" s="4"/>
      <c r="D88" s="4"/>
      <c r="E88" s="106" t="e">
        <f t="shared" si="0"/>
        <v>#N/A</v>
      </c>
      <c r="F88" s="106" t="e">
        <f t="shared" si="1"/>
        <v>#N/A</v>
      </c>
      <c r="U88" s="156" t="s">
        <v>708</v>
      </c>
      <c r="V88" s="156" t="s">
        <v>708</v>
      </c>
      <c r="W88" s="4"/>
      <c r="X88" s="4"/>
      <c r="Y88" s="106" t="e">
        <f t="shared" si="2"/>
        <v>#N/A</v>
      </c>
      <c r="Z88" s="106" t="e">
        <f t="shared" si="3"/>
        <v>#N/A</v>
      </c>
      <c r="AO88" s="156" t="s">
        <v>708</v>
      </c>
      <c r="AP88" s="156" t="s">
        <v>708</v>
      </c>
      <c r="AQ88" s="4"/>
      <c r="AR88" s="4"/>
      <c r="AS88" s="106" t="e">
        <f t="shared" si="4"/>
        <v>#N/A</v>
      </c>
      <c r="AT88" s="106" t="e">
        <f t="shared" si="5"/>
        <v>#N/A</v>
      </c>
    </row>
    <row r="89" x14ac:dyDescent="0.3">
      <c r="A89" s="156" t="s">
        <v>708</v>
      </c>
      <c r="B89" s="156" t="s">
        <v>708</v>
      </c>
      <c r="C89" s="4"/>
      <c r="D89" s="4"/>
      <c r="E89" s="106" t="e">
        <f t="shared" si="0"/>
        <v>#N/A</v>
      </c>
      <c r="F89" s="106" t="e">
        <f t="shared" si="1"/>
        <v>#N/A</v>
      </c>
      <c r="U89" s="156" t="s">
        <v>708</v>
      </c>
      <c r="V89" s="156" t="s">
        <v>708</v>
      </c>
      <c r="W89" s="4"/>
      <c r="X89" s="4"/>
      <c r="Y89" s="106" t="e">
        <f t="shared" si="2"/>
        <v>#N/A</v>
      </c>
      <c r="Z89" s="106" t="e">
        <f t="shared" si="3"/>
        <v>#N/A</v>
      </c>
      <c r="AO89" s="156" t="s">
        <v>708</v>
      </c>
      <c r="AP89" s="156" t="s">
        <v>708</v>
      </c>
      <c r="AQ89" s="4"/>
      <c r="AR89" s="4"/>
      <c r="AS89" s="106" t="e">
        <f t="shared" si="4"/>
        <v>#N/A</v>
      </c>
      <c r="AT89" s="106" t="e">
        <f t="shared" si="5"/>
        <v>#N/A</v>
      </c>
    </row>
    <row r="90" x14ac:dyDescent="0.3">
      <c r="A90" s="156" t="s">
        <v>708</v>
      </c>
      <c r="B90" s="156" t="s">
        <v>708</v>
      </c>
      <c r="C90" s="4"/>
      <c r="D90" s="4"/>
      <c r="E90" s="106" t="e">
        <f t="shared" si="0"/>
        <v>#N/A</v>
      </c>
      <c r="F90" s="106" t="e">
        <f t="shared" si="1"/>
        <v>#N/A</v>
      </c>
      <c r="U90" s="156" t="s">
        <v>708</v>
      </c>
      <c r="V90" s="156" t="s">
        <v>708</v>
      </c>
      <c r="W90" s="4"/>
      <c r="X90" s="4"/>
      <c r="Y90" s="106" t="e">
        <f t="shared" si="2"/>
        <v>#N/A</v>
      </c>
      <c r="Z90" s="106" t="e">
        <f t="shared" si="3"/>
        <v>#N/A</v>
      </c>
      <c r="AO90" s="156" t="s">
        <v>708</v>
      </c>
      <c r="AP90" s="156" t="s">
        <v>708</v>
      </c>
      <c r="AQ90" s="4"/>
      <c r="AR90" s="4"/>
      <c r="AS90" s="106" t="e">
        <f t="shared" si="4"/>
        <v>#N/A</v>
      </c>
      <c r="AT90" s="106" t="e">
        <f t="shared" si="5"/>
        <v>#N/A</v>
      </c>
    </row>
    <row r="91" x14ac:dyDescent="0.3">
      <c r="A91" s="156" t="s">
        <v>708</v>
      </c>
      <c r="B91" s="156" t="s">
        <v>708</v>
      </c>
      <c r="C91" s="4"/>
      <c r="D91" s="4"/>
      <c r="E91" s="106" t="e">
        <f t="shared" si="0"/>
        <v>#N/A</v>
      </c>
      <c r="F91" s="106" t="e">
        <f t="shared" si="1"/>
        <v>#N/A</v>
      </c>
      <c r="U91" s="156" t="s">
        <v>708</v>
      </c>
      <c r="V91" s="156" t="s">
        <v>708</v>
      </c>
      <c r="W91" s="4"/>
      <c r="X91" s="4"/>
      <c r="Y91" s="106" t="e">
        <f t="shared" si="2"/>
        <v>#N/A</v>
      </c>
      <c r="Z91" s="106" t="e">
        <f t="shared" si="3"/>
        <v>#N/A</v>
      </c>
      <c r="AO91" s="156" t="s">
        <v>708</v>
      </c>
      <c r="AP91" s="156" t="s">
        <v>708</v>
      </c>
      <c r="AQ91" s="4"/>
      <c r="AR91" s="4"/>
      <c r="AS91" s="106" t="e">
        <f t="shared" si="4"/>
        <v>#N/A</v>
      </c>
      <c r="AT91" s="106" t="e">
        <f t="shared" si="5"/>
        <v>#N/A</v>
      </c>
    </row>
    <row r="92" x14ac:dyDescent="0.3">
      <c r="A92" s="156" t="s">
        <v>708</v>
      </c>
      <c r="B92" s="156" t="s">
        <v>708</v>
      </c>
      <c r="C92" s="4"/>
      <c r="D92" s="4"/>
      <c r="E92" s="106" t="e">
        <f t="shared" si="0"/>
        <v>#N/A</v>
      </c>
      <c r="F92" s="106" t="e">
        <f t="shared" si="1"/>
        <v>#N/A</v>
      </c>
      <c r="U92" s="156" t="s">
        <v>708</v>
      </c>
      <c r="V92" s="156" t="s">
        <v>708</v>
      </c>
      <c r="W92" s="4"/>
      <c r="X92" s="4"/>
      <c r="Y92" s="106" t="e">
        <f t="shared" si="2"/>
        <v>#N/A</v>
      </c>
      <c r="Z92" s="106" t="e">
        <f t="shared" si="3"/>
        <v>#N/A</v>
      </c>
      <c r="AO92" s="156" t="s">
        <v>708</v>
      </c>
      <c r="AP92" s="156" t="s">
        <v>708</v>
      </c>
      <c r="AQ92" s="4"/>
      <c r="AR92" s="4"/>
      <c r="AS92" s="106" t="e">
        <f t="shared" si="4"/>
        <v>#N/A</v>
      </c>
      <c r="AT92" s="106" t="e">
        <f t="shared" si="5"/>
        <v>#N/A</v>
      </c>
    </row>
    <row r="93" x14ac:dyDescent="0.3">
      <c r="A93" s="156" t="s">
        <v>708</v>
      </c>
      <c r="B93" s="156" t="s">
        <v>708</v>
      </c>
      <c r="C93" s="4"/>
      <c r="D93" s="4"/>
      <c r="E93" s="106" t="e">
        <f t="shared" si="0"/>
        <v>#N/A</v>
      </c>
      <c r="F93" s="106" t="e">
        <f t="shared" si="1"/>
        <v>#N/A</v>
      </c>
      <c r="U93" s="156" t="s">
        <v>708</v>
      </c>
      <c r="V93" s="156" t="s">
        <v>708</v>
      </c>
      <c r="W93" s="4"/>
      <c r="X93" s="4"/>
      <c r="Y93" s="106" t="e">
        <f t="shared" si="2"/>
        <v>#N/A</v>
      </c>
      <c r="Z93" s="106" t="e">
        <f t="shared" si="3"/>
        <v>#N/A</v>
      </c>
      <c r="AO93" s="156" t="s">
        <v>708</v>
      </c>
      <c r="AP93" s="156" t="s">
        <v>708</v>
      </c>
      <c r="AQ93" s="4"/>
      <c r="AR93" s="4"/>
      <c r="AS93" s="106" t="e">
        <f t="shared" si="4"/>
        <v>#N/A</v>
      </c>
      <c r="AT93" s="106" t="e">
        <f t="shared" si="5"/>
        <v>#N/A</v>
      </c>
    </row>
    <row r="94" x14ac:dyDescent="0.3">
      <c r="A94" s="156" t="s">
        <v>708</v>
      </c>
      <c r="B94" s="156" t="s">
        <v>708</v>
      </c>
      <c r="C94" s="4"/>
      <c r="D94" s="4"/>
      <c r="E94" s="106" t="e">
        <f t="shared" si="0"/>
        <v>#N/A</v>
      </c>
      <c r="F94" s="106" t="e">
        <f t="shared" si="1"/>
        <v>#N/A</v>
      </c>
      <c r="U94" s="156" t="s">
        <v>708</v>
      </c>
      <c r="V94" s="156" t="s">
        <v>708</v>
      </c>
      <c r="W94" s="4"/>
      <c r="X94" s="4"/>
      <c r="Y94" s="106" t="e">
        <f t="shared" si="2"/>
        <v>#N/A</v>
      </c>
      <c r="Z94" s="106" t="e">
        <f t="shared" si="3"/>
        <v>#N/A</v>
      </c>
      <c r="AO94" s="156" t="s">
        <v>708</v>
      </c>
      <c r="AP94" s="156" t="s">
        <v>708</v>
      </c>
      <c r="AQ94" s="4"/>
      <c r="AR94" s="4"/>
      <c r="AS94" s="106" t="e">
        <f t="shared" si="4"/>
        <v>#N/A</v>
      </c>
      <c r="AT94" s="106" t="e">
        <f t="shared" si="5"/>
        <v>#N/A</v>
      </c>
    </row>
    <row r="95" x14ac:dyDescent="0.3">
      <c r="A95" s="156" t="s">
        <v>708</v>
      </c>
      <c r="B95" s="156" t="s">
        <v>708</v>
      </c>
      <c r="C95" s="4"/>
      <c r="D95" s="4"/>
      <c r="E95" s="106" t="e">
        <f t="shared" si="0"/>
        <v>#N/A</v>
      </c>
      <c r="F95" s="106" t="e">
        <f t="shared" si="1"/>
        <v>#N/A</v>
      </c>
      <c r="U95" s="156" t="s">
        <v>708</v>
      </c>
      <c r="V95" s="156" t="s">
        <v>708</v>
      </c>
      <c r="W95" s="4"/>
      <c r="X95" s="4"/>
      <c r="Y95" s="106" t="e">
        <f t="shared" si="2"/>
        <v>#N/A</v>
      </c>
      <c r="Z95" s="106" t="e">
        <f t="shared" si="3"/>
        <v>#N/A</v>
      </c>
      <c r="AO95" s="156" t="s">
        <v>708</v>
      </c>
      <c r="AP95" s="156" t="s">
        <v>708</v>
      </c>
      <c r="AQ95" s="4"/>
      <c r="AR95" s="4"/>
      <c r="AS95" s="106" t="e">
        <f t="shared" si="4"/>
        <v>#N/A</v>
      </c>
      <c r="AT95" s="106" t="e">
        <f t="shared" si="5"/>
        <v>#N/A</v>
      </c>
    </row>
    <row r="96" x14ac:dyDescent="0.3">
      <c r="A96" s="156" t="s">
        <v>708</v>
      </c>
      <c r="B96" s="156" t="s">
        <v>708</v>
      </c>
      <c r="C96" s="4"/>
      <c r="D96" s="4"/>
      <c r="E96" s="106" t="e">
        <f t="shared" si="0"/>
        <v>#N/A</v>
      </c>
      <c r="F96" s="106" t="e">
        <f t="shared" si="1"/>
        <v>#N/A</v>
      </c>
      <c r="U96" s="156" t="s">
        <v>708</v>
      </c>
      <c r="V96" s="156" t="s">
        <v>708</v>
      </c>
      <c r="W96" s="4"/>
      <c r="X96" s="4"/>
      <c r="Y96" s="106" t="e">
        <f t="shared" si="2"/>
        <v>#N/A</v>
      </c>
      <c r="Z96" s="106" t="e">
        <f t="shared" si="3"/>
        <v>#N/A</v>
      </c>
      <c r="AO96" s="156" t="s">
        <v>708</v>
      </c>
      <c r="AP96" s="156" t="s">
        <v>708</v>
      </c>
      <c r="AQ96" s="4"/>
      <c r="AR96" s="4"/>
      <c r="AS96" s="106" t="e">
        <f t="shared" si="4"/>
        <v>#N/A</v>
      </c>
      <c r="AT96" s="106" t="e">
        <f t="shared" si="5"/>
        <v>#N/A</v>
      </c>
    </row>
    <row r="97" x14ac:dyDescent="0.3">
      <c r="A97" s="156" t="s">
        <v>708</v>
      </c>
      <c r="B97" s="156" t="s">
        <v>708</v>
      </c>
      <c r="C97" s="4"/>
      <c r="D97" s="4"/>
      <c r="E97" s="106" t="e">
        <f t="shared" si="0"/>
        <v>#N/A</v>
      </c>
      <c r="F97" s="106" t="e">
        <f t="shared" si="1"/>
        <v>#N/A</v>
      </c>
      <c r="U97" s="156" t="s">
        <v>708</v>
      </c>
      <c r="V97" s="156" t="s">
        <v>708</v>
      </c>
      <c r="W97" s="4"/>
      <c r="X97" s="4"/>
      <c r="Y97" s="106" t="e">
        <f t="shared" si="2"/>
        <v>#N/A</v>
      </c>
      <c r="Z97" s="106" t="e">
        <f t="shared" si="3"/>
        <v>#N/A</v>
      </c>
      <c r="AO97" s="156" t="s">
        <v>708</v>
      </c>
      <c r="AP97" s="156" t="s">
        <v>708</v>
      </c>
      <c r="AQ97" s="4"/>
      <c r="AR97" s="4"/>
      <c r="AS97" s="106" t="e">
        <f t="shared" si="4"/>
        <v>#N/A</v>
      </c>
      <c r="AT97" s="106" t="e">
        <f t="shared" si="5"/>
        <v>#N/A</v>
      </c>
    </row>
    <row r="98" x14ac:dyDescent="0.3">
      <c r="A98" s="156" t="s">
        <v>708</v>
      </c>
      <c r="B98" s="156" t="s">
        <v>708</v>
      </c>
      <c r="C98" s="4"/>
      <c r="D98" s="4"/>
      <c r="E98" s="106" t="e">
        <f t="shared" si="0"/>
        <v>#N/A</v>
      </c>
      <c r="F98" s="106" t="e">
        <f t="shared" si="1"/>
        <v>#N/A</v>
      </c>
      <c r="U98" s="156" t="s">
        <v>708</v>
      </c>
      <c r="V98" s="156" t="s">
        <v>708</v>
      </c>
      <c r="W98" s="4"/>
      <c r="X98" s="4"/>
      <c r="Y98" s="106" t="e">
        <f t="shared" si="2"/>
        <v>#N/A</v>
      </c>
      <c r="Z98" s="106" t="e">
        <f t="shared" si="3"/>
        <v>#N/A</v>
      </c>
      <c r="AO98" s="156" t="s">
        <v>708</v>
      </c>
      <c r="AP98" s="156" t="s">
        <v>708</v>
      </c>
      <c r="AQ98" s="4"/>
      <c r="AR98" s="4"/>
      <c r="AS98" s="106" t="e">
        <f t="shared" si="4"/>
        <v>#N/A</v>
      </c>
      <c r="AT98" s="106" t="e">
        <f t="shared" si="5"/>
        <v>#N/A</v>
      </c>
    </row>
    <row r="99" x14ac:dyDescent="0.3">
      <c r="A99" s="156" t="s">
        <v>708</v>
      </c>
      <c r="B99" s="156" t="s">
        <v>708</v>
      </c>
      <c r="C99" s="4"/>
      <c r="D99" s="4"/>
      <c r="E99" s="106" t="e">
        <f t="shared" si="0"/>
        <v>#N/A</v>
      </c>
      <c r="F99" s="106" t="e">
        <f t="shared" si="1"/>
        <v>#N/A</v>
      </c>
      <c r="U99" s="156" t="s">
        <v>708</v>
      </c>
      <c r="V99" s="156" t="s">
        <v>708</v>
      </c>
      <c r="W99" s="4"/>
      <c r="X99" s="4"/>
      <c r="Y99" s="106" t="e">
        <f t="shared" si="2"/>
        <v>#N/A</v>
      </c>
      <c r="Z99" s="106" t="e">
        <f t="shared" si="3"/>
        <v>#N/A</v>
      </c>
      <c r="AO99" s="156" t="s">
        <v>708</v>
      </c>
      <c r="AP99" s="156" t="s">
        <v>708</v>
      </c>
      <c r="AQ99" s="4"/>
      <c r="AR99" s="4"/>
      <c r="AS99" s="106" t="e">
        <f t="shared" si="4"/>
        <v>#N/A</v>
      </c>
      <c r="AT99" s="106" t="e">
        <f t="shared" si="5"/>
        <v>#N/A</v>
      </c>
    </row>
    <row r="100" x14ac:dyDescent="0.3">
      <c r="A100" s="156" t="s">
        <v>708</v>
      </c>
      <c r="B100" s="156" t="s">
        <v>708</v>
      </c>
      <c r="C100" s="4"/>
      <c r="D100" s="4"/>
      <c r="E100" s="106" t="e">
        <f t="shared" si="0"/>
        <v>#N/A</v>
      </c>
      <c r="F100" s="106" t="e">
        <f t="shared" si="1"/>
        <v>#N/A</v>
      </c>
      <c r="U100" s="156" t="s">
        <v>708</v>
      </c>
      <c r="V100" s="156" t="s">
        <v>708</v>
      </c>
      <c r="W100" s="4"/>
      <c r="X100" s="4"/>
      <c r="Y100" s="106" t="e">
        <f t="shared" si="2"/>
        <v>#N/A</v>
      </c>
      <c r="Z100" s="106" t="e">
        <f t="shared" si="3"/>
        <v>#N/A</v>
      </c>
      <c r="AO100" s="156" t="s">
        <v>708</v>
      </c>
      <c r="AP100" s="156" t="s">
        <v>708</v>
      </c>
      <c r="AQ100" s="4"/>
      <c r="AR100" s="4"/>
      <c r="AS100" s="106" t="e">
        <f t="shared" si="4"/>
        <v>#N/A</v>
      </c>
      <c r="AT100" s="106" t="e">
        <f t="shared" si="5"/>
        <v>#N/A</v>
      </c>
    </row>
    <row r="101" x14ac:dyDescent="0.3">
      <c r="A101" s="156" t="s">
        <v>708</v>
      </c>
      <c r="B101" s="156" t="s">
        <v>708</v>
      </c>
      <c r="C101" s="4"/>
      <c r="D101" s="4"/>
      <c r="E101" s="106" t="e">
        <f t="shared" si="0"/>
        <v>#N/A</v>
      </c>
      <c r="F101" s="106" t="e">
        <f t="shared" si="1"/>
        <v>#N/A</v>
      </c>
      <c r="U101" s="156" t="s">
        <v>708</v>
      </c>
      <c r="V101" s="156" t="s">
        <v>708</v>
      </c>
      <c r="W101" s="4"/>
      <c r="X101" s="4"/>
      <c r="Y101" s="106" t="e">
        <f t="shared" si="2"/>
        <v>#N/A</v>
      </c>
      <c r="Z101" s="106" t="e">
        <f t="shared" si="3"/>
        <v>#N/A</v>
      </c>
      <c r="AO101" s="156" t="s">
        <v>708</v>
      </c>
      <c r="AP101" s="156" t="s">
        <v>708</v>
      </c>
      <c r="AQ101" s="4"/>
      <c r="AR101" s="4"/>
      <c r="AS101" s="106" t="e">
        <f t="shared" si="4"/>
        <v>#N/A</v>
      </c>
      <c r="AT101" s="106" t="e">
        <f t="shared" si="5"/>
        <v>#N/A</v>
      </c>
    </row>
    <row r="102" x14ac:dyDescent="0.3">
      <c r="A102" s="156" t="s">
        <v>708</v>
      </c>
      <c r="B102" s="156" t="s">
        <v>708</v>
      </c>
      <c r="C102" s="4"/>
      <c r="D102" s="4"/>
      <c r="E102" s="106" t="e">
        <f t="shared" si="0"/>
        <v>#N/A</v>
      </c>
      <c r="F102" s="106" t="e">
        <f t="shared" si="1"/>
        <v>#N/A</v>
      </c>
      <c r="U102" s="156" t="s">
        <v>708</v>
      </c>
      <c r="V102" s="156" t="s">
        <v>708</v>
      </c>
      <c r="W102" s="4"/>
      <c r="X102" s="4"/>
      <c r="Y102" s="106" t="e">
        <f t="shared" si="2"/>
        <v>#N/A</v>
      </c>
      <c r="Z102" s="106" t="e">
        <f t="shared" si="3"/>
        <v>#N/A</v>
      </c>
      <c r="AO102" s="156" t="s">
        <v>708</v>
      </c>
      <c r="AP102" s="156" t="s">
        <v>708</v>
      </c>
      <c r="AQ102" s="4"/>
      <c r="AR102" s="4"/>
      <c r="AS102" s="106" t="e">
        <f t="shared" si="4"/>
        <v>#N/A</v>
      </c>
      <c r="AT102" s="106" t="e">
        <f t="shared" si="5"/>
        <v>#N/A</v>
      </c>
    </row>
    <row r="103" x14ac:dyDescent="0.3">
      <c r="A103" s="156" t="s">
        <v>708</v>
      </c>
      <c r="B103" s="156" t="s">
        <v>708</v>
      </c>
      <c r="C103" s="4"/>
      <c r="D103" s="4"/>
      <c r="E103" s="106" t="e">
        <f t="shared" si="0"/>
        <v>#N/A</v>
      </c>
      <c r="F103" s="106" t="e">
        <f t="shared" si="1"/>
        <v>#N/A</v>
      </c>
      <c r="U103" s="156" t="s">
        <v>708</v>
      </c>
      <c r="V103" s="156" t="s">
        <v>708</v>
      </c>
      <c r="W103" s="4"/>
      <c r="X103" s="4"/>
      <c r="Y103" s="106" t="e">
        <f t="shared" si="2"/>
        <v>#N/A</v>
      </c>
      <c r="Z103" s="106" t="e">
        <f t="shared" si="3"/>
        <v>#N/A</v>
      </c>
      <c r="AO103" s="156" t="s">
        <v>708</v>
      </c>
      <c r="AP103" s="156" t="s">
        <v>708</v>
      </c>
      <c r="AQ103" s="4"/>
      <c r="AR103" s="4"/>
      <c r="AS103" s="106" t="e">
        <f t="shared" si="4"/>
        <v>#N/A</v>
      </c>
      <c r="AT103" s="106" t="e">
        <f t="shared" si="5"/>
        <v>#N/A</v>
      </c>
    </row>
    <row r="104" x14ac:dyDescent="0.3">
      <c r="A104" s="156" t="s">
        <v>708</v>
      </c>
      <c r="B104" s="156" t="s">
        <v>708</v>
      </c>
      <c r="C104" s="4"/>
      <c r="D104" s="4"/>
      <c r="E104" s="106" t="e">
        <f t="shared" si="0"/>
        <v>#N/A</v>
      </c>
      <c r="F104" s="106" t="e">
        <f t="shared" si="1"/>
        <v>#N/A</v>
      </c>
      <c r="U104" s="156" t="s">
        <v>708</v>
      </c>
      <c r="V104" s="156" t="s">
        <v>708</v>
      </c>
      <c r="W104" s="4"/>
      <c r="X104" s="4"/>
      <c r="Y104" s="106" t="e">
        <f t="shared" si="2"/>
        <v>#N/A</v>
      </c>
      <c r="Z104" s="106" t="e">
        <f t="shared" si="3"/>
        <v>#N/A</v>
      </c>
      <c r="AO104" s="156" t="s">
        <v>708</v>
      </c>
      <c r="AP104" s="156" t="s">
        <v>708</v>
      </c>
      <c r="AQ104" s="4"/>
      <c r="AR104" s="4"/>
      <c r="AS104" s="106" t="e">
        <f t="shared" si="4"/>
        <v>#N/A</v>
      </c>
      <c r="AT104" s="106" t="e">
        <f t="shared" si="5"/>
        <v>#N/A</v>
      </c>
    </row>
    <row r="105" x14ac:dyDescent="0.3">
      <c r="A105" s="156" t="s">
        <v>708</v>
      </c>
      <c r="B105" s="156" t="s">
        <v>708</v>
      </c>
      <c r="C105" s="4"/>
      <c r="D105" s="4"/>
      <c r="E105" s="106" t="e">
        <f t="shared" si="0"/>
        <v>#N/A</v>
      </c>
      <c r="F105" s="106" t="e">
        <f t="shared" si="1"/>
        <v>#N/A</v>
      </c>
      <c r="U105" s="156" t="s">
        <v>708</v>
      </c>
      <c r="V105" s="156" t="s">
        <v>708</v>
      </c>
      <c r="W105" s="4"/>
      <c r="X105" s="4"/>
      <c r="Y105" s="106" t="e">
        <f t="shared" si="2"/>
        <v>#N/A</v>
      </c>
      <c r="Z105" s="106" t="e">
        <f t="shared" si="3"/>
        <v>#N/A</v>
      </c>
      <c r="AO105" s="156" t="s">
        <v>708</v>
      </c>
      <c r="AP105" s="156" t="s">
        <v>708</v>
      </c>
      <c r="AQ105" s="4"/>
      <c r="AR105" s="4"/>
      <c r="AS105" s="106" t="e">
        <f t="shared" si="4"/>
        <v>#N/A</v>
      </c>
      <c r="AT105" s="106" t="e">
        <f t="shared" si="5"/>
        <v>#N/A</v>
      </c>
    </row>
    <row r="106" x14ac:dyDescent="0.3">
      <c r="A106" s="156" t="s">
        <v>708</v>
      </c>
      <c r="B106" s="156" t="s">
        <v>708</v>
      </c>
      <c r="C106" s="4"/>
      <c r="D106" s="4"/>
      <c r="E106" s="106" t="e">
        <f t="shared" si="0"/>
        <v>#N/A</v>
      </c>
      <c r="F106" s="106" t="e">
        <f t="shared" si="1"/>
        <v>#N/A</v>
      </c>
      <c r="U106" s="156" t="s">
        <v>708</v>
      </c>
      <c r="V106" s="156" t="s">
        <v>708</v>
      </c>
      <c r="W106" s="4"/>
      <c r="X106" s="4"/>
      <c r="Y106" s="106" t="e">
        <f t="shared" si="2"/>
        <v>#N/A</v>
      </c>
      <c r="Z106" s="106" t="e">
        <f t="shared" si="3"/>
        <v>#N/A</v>
      </c>
      <c r="AO106" s="156" t="s">
        <v>708</v>
      </c>
      <c r="AP106" s="156" t="s">
        <v>708</v>
      </c>
      <c r="AQ106" s="4"/>
      <c r="AR106" s="4"/>
      <c r="AS106" s="106" t="e">
        <f t="shared" si="4"/>
        <v>#N/A</v>
      </c>
      <c r="AT106" s="106" t="e">
        <f t="shared" si="5"/>
        <v>#N/A</v>
      </c>
    </row>
    <row r="107" x14ac:dyDescent="0.3">
      <c r="A107" s="156" t="s">
        <v>708</v>
      </c>
      <c r="B107" s="156" t="s">
        <v>708</v>
      </c>
      <c r="C107" s="4"/>
      <c r="D107" s="4"/>
      <c r="E107" s="106" t="e">
        <f t="shared" si="0"/>
        <v>#N/A</v>
      </c>
      <c r="F107" s="106" t="e">
        <f t="shared" si="1"/>
        <v>#N/A</v>
      </c>
      <c r="U107" s="156" t="s">
        <v>708</v>
      </c>
      <c r="V107" s="156" t="s">
        <v>708</v>
      </c>
      <c r="W107" s="4"/>
      <c r="X107" s="4"/>
      <c r="Y107" s="106" t="e">
        <f t="shared" si="2"/>
        <v>#N/A</v>
      </c>
      <c r="Z107" s="106" t="e">
        <f t="shared" si="3"/>
        <v>#N/A</v>
      </c>
      <c r="AO107" s="156" t="s">
        <v>708</v>
      </c>
      <c r="AP107" s="156" t="s">
        <v>708</v>
      </c>
      <c r="AQ107" s="4"/>
      <c r="AR107" s="4"/>
      <c r="AS107" s="106" t="e">
        <f t="shared" si="4"/>
        <v>#N/A</v>
      </c>
      <c r="AT107" s="106" t="e">
        <f t="shared" si="5"/>
        <v>#N/A</v>
      </c>
    </row>
    <row r="108" x14ac:dyDescent="0.3">
      <c r="A108" s="156" t="s">
        <v>708</v>
      </c>
      <c r="B108" s="156" t="s">
        <v>708</v>
      </c>
      <c r="C108" s="4"/>
      <c r="D108" s="4"/>
      <c r="E108" s="106" t="e">
        <f t="shared" si="0"/>
        <v>#N/A</v>
      </c>
      <c r="F108" s="106" t="e">
        <f t="shared" si="1"/>
        <v>#N/A</v>
      </c>
      <c r="U108" s="156" t="s">
        <v>708</v>
      </c>
      <c r="V108" s="156" t="s">
        <v>708</v>
      </c>
      <c r="W108" s="4"/>
      <c r="X108" s="4"/>
      <c r="Y108" s="106" t="e">
        <f t="shared" si="2"/>
        <v>#N/A</v>
      </c>
      <c r="Z108" s="106" t="e">
        <f t="shared" si="3"/>
        <v>#N/A</v>
      </c>
      <c r="AO108" s="156" t="s">
        <v>708</v>
      </c>
      <c r="AP108" s="156" t="s">
        <v>708</v>
      </c>
      <c r="AQ108" s="4"/>
      <c r="AR108" s="4"/>
      <c r="AS108" s="106" t="e">
        <f t="shared" si="4"/>
        <v>#N/A</v>
      </c>
      <c r="AT108" s="106" t="e">
        <f t="shared" si="5"/>
        <v>#N/A</v>
      </c>
    </row>
    <row r="109" x14ac:dyDescent="0.3">
      <c r="A109" s="156" t="s">
        <v>708</v>
      </c>
      <c r="B109" s="156" t="s">
        <v>708</v>
      </c>
      <c r="C109" s="4"/>
      <c r="D109" s="4"/>
      <c r="E109" s="106" t="e">
        <f t="shared" si="0"/>
        <v>#N/A</v>
      </c>
      <c r="F109" s="106" t="e">
        <f t="shared" si="1"/>
        <v>#N/A</v>
      </c>
      <c r="U109" s="156" t="s">
        <v>708</v>
      </c>
      <c r="V109" s="156" t="s">
        <v>708</v>
      </c>
      <c r="W109" s="4"/>
      <c r="X109" s="4"/>
      <c r="Y109" s="106" t="e">
        <f t="shared" si="2"/>
        <v>#N/A</v>
      </c>
      <c r="Z109" s="106" t="e">
        <f t="shared" si="3"/>
        <v>#N/A</v>
      </c>
      <c r="AO109" s="156" t="s">
        <v>708</v>
      </c>
      <c r="AP109" s="156" t="s">
        <v>708</v>
      </c>
      <c r="AQ109" s="4"/>
      <c r="AR109" s="4"/>
      <c r="AS109" s="106" t="e">
        <f t="shared" si="4"/>
        <v>#N/A</v>
      </c>
      <c r="AT109" s="106" t="e">
        <f t="shared" si="5"/>
        <v>#N/A</v>
      </c>
    </row>
    <row r="110" x14ac:dyDescent="0.3">
      <c r="A110" s="156" t="s">
        <v>708</v>
      </c>
      <c r="B110" s="156" t="s">
        <v>708</v>
      </c>
      <c r="C110" s="4"/>
      <c r="D110" s="4"/>
      <c r="E110" s="106" t="e">
        <f t="shared" si="0"/>
        <v>#N/A</v>
      </c>
      <c r="F110" s="106" t="e">
        <f t="shared" si="1"/>
        <v>#N/A</v>
      </c>
      <c r="U110" s="156" t="s">
        <v>708</v>
      </c>
      <c r="V110" s="156" t="s">
        <v>708</v>
      </c>
      <c r="W110" s="4"/>
      <c r="X110" s="4"/>
      <c r="Y110" s="106" t="e">
        <f t="shared" si="2"/>
        <v>#N/A</v>
      </c>
      <c r="Z110" s="106" t="e">
        <f t="shared" si="3"/>
        <v>#N/A</v>
      </c>
      <c r="AO110" s="156" t="s">
        <v>708</v>
      </c>
      <c r="AP110" s="156" t="s">
        <v>708</v>
      </c>
      <c r="AQ110" s="4"/>
      <c r="AR110" s="4"/>
      <c r="AS110" s="106" t="e">
        <f t="shared" si="4"/>
        <v>#N/A</v>
      </c>
      <c r="AT110" s="106" t="e">
        <f t="shared" si="5"/>
        <v>#N/A</v>
      </c>
    </row>
    <row r="111" x14ac:dyDescent="0.3">
      <c r="A111" s="156" t="s">
        <v>708</v>
      </c>
      <c r="B111" s="156" t="s">
        <v>708</v>
      </c>
      <c r="C111" s="4"/>
      <c r="D111" s="4"/>
      <c r="E111" s="106" t="e">
        <f t="shared" si="0"/>
        <v>#N/A</v>
      </c>
      <c r="F111" s="106" t="e">
        <f t="shared" si="1"/>
        <v>#N/A</v>
      </c>
      <c r="U111" s="156" t="s">
        <v>708</v>
      </c>
      <c r="V111" s="156" t="s">
        <v>708</v>
      </c>
      <c r="W111" s="4"/>
      <c r="X111" s="4"/>
      <c r="Y111" s="106" t="e">
        <f t="shared" si="2"/>
        <v>#N/A</v>
      </c>
      <c r="Z111" s="106" t="e">
        <f t="shared" si="3"/>
        <v>#N/A</v>
      </c>
      <c r="AO111" s="156" t="s">
        <v>708</v>
      </c>
      <c r="AP111" s="156" t="s">
        <v>708</v>
      </c>
      <c r="AQ111" s="4"/>
      <c r="AR111" s="4"/>
      <c r="AS111" s="106" t="e">
        <f t="shared" si="4"/>
        <v>#N/A</v>
      </c>
      <c r="AT111" s="106" t="e">
        <f t="shared" si="5"/>
        <v>#N/A</v>
      </c>
    </row>
    <row r="112" x14ac:dyDescent="0.3">
      <c r="A112" s="156" t="s">
        <v>708</v>
      </c>
      <c r="B112" s="156" t="s">
        <v>708</v>
      </c>
      <c r="C112" s="4"/>
      <c r="D112" s="4"/>
      <c r="E112" s="106" t="e">
        <f t="shared" si="0"/>
        <v>#N/A</v>
      </c>
      <c r="F112" s="106" t="e">
        <f t="shared" si="1"/>
        <v>#N/A</v>
      </c>
      <c r="U112" s="156" t="s">
        <v>708</v>
      </c>
      <c r="V112" s="156" t="s">
        <v>708</v>
      </c>
      <c r="W112" s="4"/>
      <c r="X112" s="4"/>
      <c r="Y112" s="106" t="e">
        <f t="shared" si="2"/>
        <v>#N/A</v>
      </c>
      <c r="Z112" s="106" t="e">
        <f t="shared" si="3"/>
        <v>#N/A</v>
      </c>
      <c r="AO112" s="156" t="s">
        <v>708</v>
      </c>
      <c r="AP112" s="156" t="s">
        <v>708</v>
      </c>
      <c r="AQ112" s="4"/>
      <c r="AR112" s="4"/>
      <c r="AS112" s="106" t="e">
        <f t="shared" si="4"/>
        <v>#N/A</v>
      </c>
      <c r="AT112" s="106" t="e">
        <f t="shared" si="5"/>
        <v>#N/A</v>
      </c>
    </row>
    <row r="113" x14ac:dyDescent="0.3">
      <c r="A113" s="156" t="s">
        <v>708</v>
      </c>
      <c r="B113" s="156" t="s">
        <v>708</v>
      </c>
      <c r="C113" s="4"/>
      <c r="D113" s="4"/>
      <c r="E113" s="106" t="e">
        <f t="shared" si="0"/>
        <v>#N/A</v>
      </c>
      <c r="F113" s="106" t="e">
        <f t="shared" si="1"/>
        <v>#N/A</v>
      </c>
      <c r="U113" s="156" t="s">
        <v>708</v>
      </c>
      <c r="V113" s="156" t="s">
        <v>708</v>
      </c>
      <c r="W113" s="4"/>
      <c r="X113" s="4"/>
      <c r="Y113" s="106" t="e">
        <f t="shared" si="2"/>
        <v>#N/A</v>
      </c>
      <c r="Z113" s="106" t="e">
        <f t="shared" si="3"/>
        <v>#N/A</v>
      </c>
      <c r="AO113" s="156" t="s">
        <v>708</v>
      </c>
      <c r="AP113" s="156" t="s">
        <v>708</v>
      </c>
      <c r="AQ113" s="4"/>
      <c r="AR113" s="4"/>
      <c r="AS113" s="106" t="e">
        <f t="shared" si="4"/>
        <v>#N/A</v>
      </c>
      <c r="AT113" s="106" t="e">
        <f t="shared" si="5"/>
        <v>#N/A</v>
      </c>
    </row>
    <row r="114" x14ac:dyDescent="0.3">
      <c r="A114" s="156" t="s">
        <v>708</v>
      </c>
      <c r="B114" s="156" t="s">
        <v>708</v>
      </c>
      <c r="C114" s="4"/>
      <c r="D114" s="4"/>
      <c r="E114" s="106" t="e">
        <f t="shared" si="0"/>
        <v>#N/A</v>
      </c>
      <c r="F114" s="106" t="e">
        <f t="shared" si="1"/>
        <v>#N/A</v>
      </c>
      <c r="U114" s="156" t="s">
        <v>708</v>
      </c>
      <c r="V114" s="156" t="s">
        <v>708</v>
      </c>
      <c r="W114" s="4"/>
      <c r="X114" s="4"/>
      <c r="Y114" s="106" t="e">
        <f t="shared" si="2"/>
        <v>#N/A</v>
      </c>
      <c r="Z114" s="106" t="e">
        <f t="shared" si="3"/>
        <v>#N/A</v>
      </c>
      <c r="AO114" s="156" t="s">
        <v>708</v>
      </c>
      <c r="AP114" s="156" t="s">
        <v>708</v>
      </c>
      <c r="AQ114" s="4"/>
      <c r="AR114" s="4"/>
      <c r="AS114" s="106" t="e">
        <f t="shared" si="4"/>
        <v>#N/A</v>
      </c>
      <c r="AT114" s="106" t="e">
        <f t="shared" si="5"/>
        <v>#N/A</v>
      </c>
    </row>
    <row r="115" x14ac:dyDescent="0.3">
      <c r="A115" s="156" t="s">
        <v>708</v>
      </c>
      <c r="B115" s="156" t="s">
        <v>708</v>
      </c>
      <c r="C115" s="4"/>
      <c r="D115" s="4"/>
      <c r="E115" s="106" t="e">
        <f t="shared" si="0"/>
        <v>#N/A</v>
      </c>
      <c r="F115" s="106" t="e">
        <f t="shared" si="1"/>
        <v>#N/A</v>
      </c>
      <c r="U115" s="156" t="s">
        <v>708</v>
      </c>
      <c r="V115" s="156" t="s">
        <v>708</v>
      </c>
      <c r="W115" s="4"/>
      <c r="X115" s="4"/>
      <c r="Y115" s="106" t="e">
        <f t="shared" si="2"/>
        <v>#N/A</v>
      </c>
      <c r="Z115" s="106" t="e">
        <f t="shared" si="3"/>
        <v>#N/A</v>
      </c>
      <c r="AO115" s="156" t="s">
        <v>708</v>
      </c>
      <c r="AP115" s="156" t="s">
        <v>708</v>
      </c>
      <c r="AQ115" s="4"/>
      <c r="AR115" s="4"/>
      <c r="AS115" s="106" t="e">
        <f t="shared" si="4"/>
        <v>#N/A</v>
      </c>
      <c r="AT115" s="106" t="e">
        <f t="shared" si="5"/>
        <v>#N/A</v>
      </c>
    </row>
    <row r="116" x14ac:dyDescent="0.3">
      <c r="A116" s="156" t="s">
        <v>708</v>
      </c>
      <c r="B116" s="156" t="s">
        <v>708</v>
      </c>
      <c r="C116" s="4"/>
      <c r="D116" s="4"/>
      <c r="E116" s="106" t="e">
        <f t="shared" si="0"/>
        <v>#N/A</v>
      </c>
      <c r="F116" s="106" t="e">
        <f t="shared" si="1"/>
        <v>#N/A</v>
      </c>
      <c r="U116" s="156" t="s">
        <v>708</v>
      </c>
      <c r="V116" s="156" t="s">
        <v>708</v>
      </c>
      <c r="W116" s="4"/>
      <c r="X116" s="4"/>
      <c r="Y116" s="106" t="e">
        <f t="shared" si="2"/>
        <v>#N/A</v>
      </c>
      <c r="Z116" s="106" t="e">
        <f t="shared" si="3"/>
        <v>#N/A</v>
      </c>
      <c r="AO116" s="156" t="s">
        <v>708</v>
      </c>
      <c r="AP116" s="156" t="s">
        <v>708</v>
      </c>
      <c r="AQ116" s="4"/>
      <c r="AR116" s="4"/>
      <c r="AS116" s="106" t="e">
        <f t="shared" si="4"/>
        <v>#N/A</v>
      </c>
      <c r="AT116" s="106" t="e">
        <f t="shared" si="5"/>
        <v>#N/A</v>
      </c>
    </row>
    <row r="117" x14ac:dyDescent="0.3">
      <c r="A117" s="156" t="s">
        <v>708</v>
      </c>
      <c r="B117" s="156" t="s">
        <v>708</v>
      </c>
      <c r="C117" s="4"/>
      <c r="D117" s="4"/>
      <c r="E117" s="106" t="e">
        <f t="shared" si="0"/>
        <v>#N/A</v>
      </c>
      <c r="F117" s="106" t="e">
        <f t="shared" si="1"/>
        <v>#N/A</v>
      </c>
      <c r="U117" s="156" t="s">
        <v>708</v>
      </c>
      <c r="V117" s="156" t="s">
        <v>708</v>
      </c>
      <c r="W117" s="4"/>
      <c r="X117" s="4"/>
      <c r="Y117" s="106" t="e">
        <f t="shared" si="2"/>
        <v>#N/A</v>
      </c>
      <c r="Z117" s="106" t="e">
        <f t="shared" si="3"/>
        <v>#N/A</v>
      </c>
      <c r="AO117" s="156" t="s">
        <v>708</v>
      </c>
      <c r="AP117" s="156" t="s">
        <v>708</v>
      </c>
      <c r="AQ117" s="4"/>
      <c r="AR117" s="4"/>
      <c r="AS117" s="106" t="e">
        <f t="shared" si="4"/>
        <v>#N/A</v>
      </c>
      <c r="AT117" s="106" t="e">
        <f t="shared" si="5"/>
        <v>#N/A</v>
      </c>
    </row>
    <row r="118" x14ac:dyDescent="0.3">
      <c r="A118" s="156" t="s">
        <v>708</v>
      </c>
      <c r="B118" s="156" t="s">
        <v>708</v>
      </c>
      <c r="C118" s="4"/>
      <c r="D118" s="4"/>
      <c r="E118" s="106" t="e">
        <f t="shared" si="0"/>
        <v>#N/A</v>
      </c>
      <c r="F118" s="106" t="e">
        <f t="shared" si="1"/>
        <v>#N/A</v>
      </c>
      <c r="U118" s="156" t="s">
        <v>708</v>
      </c>
      <c r="V118" s="156" t="s">
        <v>708</v>
      </c>
      <c r="W118" s="4"/>
      <c r="X118" s="4"/>
      <c r="Y118" s="106" t="e">
        <f t="shared" si="2"/>
        <v>#N/A</v>
      </c>
      <c r="Z118" s="106" t="e">
        <f t="shared" si="3"/>
        <v>#N/A</v>
      </c>
      <c r="AO118" s="156" t="s">
        <v>708</v>
      </c>
      <c r="AP118" s="156" t="s">
        <v>708</v>
      </c>
      <c r="AQ118" s="4"/>
      <c r="AR118" s="4"/>
      <c r="AS118" s="106" t="e">
        <f t="shared" si="4"/>
        <v>#N/A</v>
      </c>
      <c r="AT118" s="106" t="e">
        <f t="shared" si="5"/>
        <v>#N/A</v>
      </c>
    </row>
    <row r="119" x14ac:dyDescent="0.3">
      <c r="A119" s="156" t="s">
        <v>708</v>
      </c>
      <c r="B119" s="156" t="s">
        <v>708</v>
      </c>
      <c r="C119" s="4"/>
      <c r="D119" s="4"/>
      <c r="E119" s="106" t="e">
        <f t="shared" si="0"/>
        <v>#N/A</v>
      </c>
      <c r="F119" s="106" t="e">
        <f t="shared" si="1"/>
        <v>#N/A</v>
      </c>
      <c r="U119" s="156" t="s">
        <v>708</v>
      </c>
      <c r="V119" s="156" t="s">
        <v>708</v>
      </c>
      <c r="W119" s="4"/>
      <c r="X119" s="4"/>
      <c r="Y119" s="106" t="e">
        <f t="shared" si="2"/>
        <v>#N/A</v>
      </c>
      <c r="Z119" s="106" t="e">
        <f t="shared" si="3"/>
        <v>#N/A</v>
      </c>
      <c r="AO119" s="156" t="s">
        <v>708</v>
      </c>
      <c r="AP119" s="156" t="s">
        <v>708</v>
      </c>
      <c r="AQ119" s="4"/>
      <c r="AR119" s="4"/>
      <c r="AS119" s="106" t="e">
        <f t="shared" si="4"/>
        <v>#N/A</v>
      </c>
      <c r="AT119" s="106" t="e">
        <f t="shared" si="5"/>
        <v>#N/A</v>
      </c>
    </row>
    <row r="120" x14ac:dyDescent="0.3">
      <c r="A120" s="156" t="s">
        <v>708</v>
      </c>
      <c r="B120" s="156" t="s">
        <v>708</v>
      </c>
      <c r="C120" s="4"/>
      <c r="D120" s="4"/>
      <c r="E120" s="106" t="e">
        <f t="shared" si="0"/>
        <v>#N/A</v>
      </c>
      <c r="F120" s="106" t="e">
        <f t="shared" si="1"/>
        <v>#N/A</v>
      </c>
      <c r="U120" s="156" t="s">
        <v>708</v>
      </c>
      <c r="V120" s="156" t="s">
        <v>708</v>
      </c>
      <c r="W120" s="4"/>
      <c r="X120" s="4"/>
      <c r="Y120" s="106" t="e">
        <f t="shared" si="2"/>
        <v>#N/A</v>
      </c>
      <c r="Z120" s="106" t="e">
        <f t="shared" si="3"/>
        <v>#N/A</v>
      </c>
      <c r="AO120" s="156" t="s">
        <v>708</v>
      </c>
      <c r="AP120" s="156" t="s">
        <v>708</v>
      </c>
      <c r="AQ120" s="4"/>
      <c r="AR120" s="4"/>
      <c r="AS120" s="106" t="e">
        <f t="shared" si="4"/>
        <v>#N/A</v>
      </c>
      <c r="AT120" s="106" t="e">
        <f t="shared" si="5"/>
        <v>#N/A</v>
      </c>
    </row>
    <row r="121" x14ac:dyDescent="0.3">
      <c r="A121" s="156" t="s">
        <v>708</v>
      </c>
      <c r="B121" s="156" t="s">
        <v>708</v>
      </c>
      <c r="C121" s="4"/>
      <c r="D121" s="4"/>
      <c r="E121" s="106" t="e">
        <f t="shared" si="0"/>
        <v>#N/A</v>
      </c>
      <c r="F121" s="106" t="e">
        <f t="shared" si="1"/>
        <v>#N/A</v>
      </c>
      <c r="U121" s="156" t="s">
        <v>708</v>
      </c>
      <c r="V121" s="156" t="s">
        <v>708</v>
      </c>
      <c r="W121" s="4"/>
      <c r="X121" s="4"/>
      <c r="Y121" s="106" t="e">
        <f t="shared" si="2"/>
        <v>#N/A</v>
      </c>
      <c r="Z121" s="106" t="e">
        <f t="shared" si="3"/>
        <v>#N/A</v>
      </c>
      <c r="AO121" s="156" t="s">
        <v>708</v>
      </c>
      <c r="AP121" s="156" t="s">
        <v>708</v>
      </c>
      <c r="AQ121" s="4"/>
      <c r="AR121" s="4"/>
      <c r="AS121" s="106" t="e">
        <f t="shared" si="4"/>
        <v>#N/A</v>
      </c>
      <c r="AT121" s="106" t="e">
        <f t="shared" si="5"/>
        <v>#N/A</v>
      </c>
    </row>
    <row r="122" x14ac:dyDescent="0.3">
      <c r="A122" s="156" t="s">
        <v>708</v>
      </c>
      <c r="B122" s="156" t="s">
        <v>708</v>
      </c>
      <c r="C122" s="4"/>
      <c r="D122" s="4"/>
      <c r="E122" s="106" t="e">
        <f t="shared" ref="E122:E185" si="6">IF(ISNUMBER(C122), 1+C122/100*5, NA())</f>
        <v>#N/A</v>
      </c>
      <c r="F122" s="106" t="e">
        <f t="shared" ref="F122:F185" si="7">IF(ISNUMBER(D122), D122, NA())</f>
        <v>#N/A</v>
      </c>
      <c r="U122" s="156" t="s">
        <v>708</v>
      </c>
      <c r="V122" s="156" t="s">
        <v>708</v>
      </c>
      <c r="W122" s="4"/>
      <c r="X122" s="4"/>
      <c r="Y122" s="106" t="e">
        <f t="shared" ref="Y122:Y185" si="8">IF(ISNUMBER(W122), 1+W122/100*5, NA())</f>
        <v>#N/A</v>
      </c>
      <c r="Z122" s="106" t="e">
        <f t="shared" ref="Z122:Z185" si="9">IF(ISNUMBER(X122), X122, NA())</f>
        <v>#N/A</v>
      </c>
      <c r="AO122" s="156" t="s">
        <v>708</v>
      </c>
      <c r="AP122" s="156" t="s">
        <v>708</v>
      </c>
      <c r="AQ122" s="4"/>
      <c r="AR122" s="4"/>
      <c r="AS122" s="106" t="e">
        <f t="shared" ref="AS122:AS185" si="10">IF(ISNUMBER(AQ122), 1+AQ122/100*5, NA())</f>
        <v>#N/A</v>
      </c>
      <c r="AT122" s="106" t="e">
        <f t="shared" ref="AT122:AT185" si="11">IF(ISNUMBER(AR122), AR122, NA())</f>
        <v>#N/A</v>
      </c>
    </row>
    <row r="123" x14ac:dyDescent="0.3">
      <c r="A123" s="156" t="s">
        <v>708</v>
      </c>
      <c r="B123" s="156" t="s">
        <v>708</v>
      </c>
      <c r="C123" s="4"/>
      <c r="D123" s="4"/>
      <c r="E123" s="106" t="e">
        <f t="shared" si="6"/>
        <v>#N/A</v>
      </c>
      <c r="F123" s="106" t="e">
        <f t="shared" si="7"/>
        <v>#N/A</v>
      </c>
      <c r="U123" s="156" t="s">
        <v>708</v>
      </c>
      <c r="V123" s="156" t="s">
        <v>708</v>
      </c>
      <c r="W123" s="4"/>
      <c r="X123" s="4"/>
      <c r="Y123" s="106" t="e">
        <f t="shared" si="8"/>
        <v>#N/A</v>
      </c>
      <c r="Z123" s="106" t="e">
        <f t="shared" si="9"/>
        <v>#N/A</v>
      </c>
      <c r="AO123" s="156" t="s">
        <v>708</v>
      </c>
      <c r="AP123" s="156" t="s">
        <v>708</v>
      </c>
      <c r="AQ123" s="4"/>
      <c r="AR123" s="4"/>
      <c r="AS123" s="106" t="e">
        <f t="shared" si="10"/>
        <v>#N/A</v>
      </c>
      <c r="AT123" s="106" t="e">
        <f t="shared" si="11"/>
        <v>#N/A</v>
      </c>
    </row>
    <row r="124" x14ac:dyDescent="0.3">
      <c r="A124" s="156" t="s">
        <v>708</v>
      </c>
      <c r="B124" s="156" t="s">
        <v>708</v>
      </c>
      <c r="C124" s="4"/>
      <c r="D124" s="4"/>
      <c r="E124" s="106" t="e">
        <f t="shared" si="6"/>
        <v>#N/A</v>
      </c>
      <c r="F124" s="106" t="e">
        <f t="shared" si="7"/>
        <v>#N/A</v>
      </c>
      <c r="U124" s="156" t="s">
        <v>708</v>
      </c>
      <c r="V124" s="156" t="s">
        <v>708</v>
      </c>
      <c r="W124" s="4"/>
      <c r="X124" s="4"/>
      <c r="Y124" s="106" t="e">
        <f t="shared" si="8"/>
        <v>#N/A</v>
      </c>
      <c r="Z124" s="106" t="e">
        <f t="shared" si="9"/>
        <v>#N/A</v>
      </c>
      <c r="AO124" s="156" t="s">
        <v>708</v>
      </c>
      <c r="AP124" s="156" t="s">
        <v>708</v>
      </c>
      <c r="AQ124" s="4"/>
      <c r="AR124" s="4"/>
      <c r="AS124" s="106" t="e">
        <f t="shared" si="10"/>
        <v>#N/A</v>
      </c>
      <c r="AT124" s="106" t="e">
        <f t="shared" si="11"/>
        <v>#N/A</v>
      </c>
    </row>
    <row r="125" x14ac:dyDescent="0.3">
      <c r="A125" s="156" t="s">
        <v>708</v>
      </c>
      <c r="B125" s="156" t="s">
        <v>708</v>
      </c>
      <c r="C125" s="4"/>
      <c r="D125" s="4"/>
      <c r="E125" s="106" t="e">
        <f t="shared" si="6"/>
        <v>#N/A</v>
      </c>
      <c r="F125" s="106" t="e">
        <f t="shared" si="7"/>
        <v>#N/A</v>
      </c>
      <c r="U125" s="156" t="s">
        <v>708</v>
      </c>
      <c r="V125" s="156" t="s">
        <v>708</v>
      </c>
      <c r="W125" s="4"/>
      <c r="X125" s="4"/>
      <c r="Y125" s="106" t="e">
        <f t="shared" si="8"/>
        <v>#N/A</v>
      </c>
      <c r="Z125" s="106" t="e">
        <f t="shared" si="9"/>
        <v>#N/A</v>
      </c>
      <c r="AO125" s="156" t="s">
        <v>708</v>
      </c>
      <c r="AP125" s="156" t="s">
        <v>708</v>
      </c>
      <c r="AQ125" s="4"/>
      <c r="AR125" s="4"/>
      <c r="AS125" s="106" t="e">
        <f t="shared" si="10"/>
        <v>#N/A</v>
      </c>
      <c r="AT125" s="106" t="e">
        <f t="shared" si="11"/>
        <v>#N/A</v>
      </c>
    </row>
    <row r="126" x14ac:dyDescent="0.3">
      <c r="A126" s="156" t="s">
        <v>708</v>
      </c>
      <c r="B126" s="156" t="s">
        <v>708</v>
      </c>
      <c r="C126" s="4"/>
      <c r="D126" s="4"/>
      <c r="E126" s="106" t="e">
        <f t="shared" si="6"/>
        <v>#N/A</v>
      </c>
      <c r="F126" s="106" t="e">
        <f t="shared" si="7"/>
        <v>#N/A</v>
      </c>
      <c r="U126" s="156" t="s">
        <v>708</v>
      </c>
      <c r="V126" s="156" t="s">
        <v>708</v>
      </c>
      <c r="W126" s="4"/>
      <c r="X126" s="4"/>
      <c r="Y126" s="106" t="e">
        <f t="shared" si="8"/>
        <v>#N/A</v>
      </c>
      <c r="Z126" s="106" t="e">
        <f t="shared" si="9"/>
        <v>#N/A</v>
      </c>
      <c r="AO126" s="156" t="s">
        <v>708</v>
      </c>
      <c r="AP126" s="156" t="s">
        <v>708</v>
      </c>
      <c r="AQ126" s="4"/>
      <c r="AR126" s="4"/>
      <c r="AS126" s="106" t="e">
        <f t="shared" si="10"/>
        <v>#N/A</v>
      </c>
      <c r="AT126" s="106" t="e">
        <f t="shared" si="11"/>
        <v>#N/A</v>
      </c>
    </row>
    <row r="127" x14ac:dyDescent="0.3">
      <c r="A127" s="156" t="s">
        <v>708</v>
      </c>
      <c r="B127" s="156" t="s">
        <v>708</v>
      </c>
      <c r="C127" s="4"/>
      <c r="D127" s="4"/>
      <c r="E127" s="106" t="e">
        <f t="shared" si="6"/>
        <v>#N/A</v>
      </c>
      <c r="F127" s="106" t="e">
        <f t="shared" si="7"/>
        <v>#N/A</v>
      </c>
      <c r="U127" s="156" t="s">
        <v>708</v>
      </c>
      <c r="V127" s="156" t="s">
        <v>708</v>
      </c>
      <c r="W127" s="4"/>
      <c r="X127" s="4"/>
      <c r="Y127" s="106" t="e">
        <f t="shared" si="8"/>
        <v>#N/A</v>
      </c>
      <c r="Z127" s="106" t="e">
        <f t="shared" si="9"/>
        <v>#N/A</v>
      </c>
      <c r="AO127" s="156" t="s">
        <v>708</v>
      </c>
      <c r="AP127" s="156" t="s">
        <v>708</v>
      </c>
      <c r="AQ127" s="4"/>
      <c r="AR127" s="4"/>
      <c r="AS127" s="106" t="e">
        <f t="shared" si="10"/>
        <v>#N/A</v>
      </c>
      <c r="AT127" s="106" t="e">
        <f t="shared" si="11"/>
        <v>#N/A</v>
      </c>
    </row>
    <row r="128" x14ac:dyDescent="0.3">
      <c r="A128" s="156" t="s">
        <v>708</v>
      </c>
      <c r="B128" s="156" t="s">
        <v>708</v>
      </c>
      <c r="C128" s="4"/>
      <c r="D128" s="4"/>
      <c r="E128" s="106" t="e">
        <f t="shared" si="6"/>
        <v>#N/A</v>
      </c>
      <c r="F128" s="106" t="e">
        <f t="shared" si="7"/>
        <v>#N/A</v>
      </c>
      <c r="U128" s="156" t="s">
        <v>708</v>
      </c>
      <c r="V128" s="156" t="s">
        <v>708</v>
      </c>
      <c r="W128" s="4"/>
      <c r="X128" s="4"/>
      <c r="Y128" s="106" t="e">
        <f t="shared" si="8"/>
        <v>#N/A</v>
      </c>
      <c r="Z128" s="106" t="e">
        <f t="shared" si="9"/>
        <v>#N/A</v>
      </c>
      <c r="AO128" s="156" t="s">
        <v>708</v>
      </c>
      <c r="AP128" s="156" t="s">
        <v>708</v>
      </c>
      <c r="AQ128" s="4"/>
      <c r="AR128" s="4"/>
      <c r="AS128" s="106" t="e">
        <f t="shared" si="10"/>
        <v>#N/A</v>
      </c>
      <c r="AT128" s="106" t="e">
        <f t="shared" si="11"/>
        <v>#N/A</v>
      </c>
    </row>
    <row r="129" x14ac:dyDescent="0.3">
      <c r="A129" s="156" t="s">
        <v>708</v>
      </c>
      <c r="B129" s="156" t="s">
        <v>708</v>
      </c>
      <c r="C129" s="4"/>
      <c r="D129" s="4"/>
      <c r="E129" s="106" t="e">
        <f t="shared" si="6"/>
        <v>#N/A</v>
      </c>
      <c r="F129" s="106" t="e">
        <f t="shared" si="7"/>
        <v>#N/A</v>
      </c>
      <c r="U129" s="156" t="s">
        <v>708</v>
      </c>
      <c r="V129" s="156" t="s">
        <v>708</v>
      </c>
      <c r="W129" s="4"/>
      <c r="X129" s="4"/>
      <c r="Y129" s="106" t="e">
        <f t="shared" si="8"/>
        <v>#N/A</v>
      </c>
      <c r="Z129" s="106" t="e">
        <f t="shared" si="9"/>
        <v>#N/A</v>
      </c>
      <c r="AO129" s="156" t="s">
        <v>708</v>
      </c>
      <c r="AP129" s="156" t="s">
        <v>708</v>
      </c>
      <c r="AQ129" s="4"/>
      <c r="AR129" s="4"/>
      <c r="AS129" s="106" t="e">
        <f t="shared" si="10"/>
        <v>#N/A</v>
      </c>
      <c r="AT129" s="106" t="e">
        <f t="shared" si="11"/>
        <v>#N/A</v>
      </c>
    </row>
    <row r="130" x14ac:dyDescent="0.3">
      <c r="A130" s="156" t="s">
        <v>708</v>
      </c>
      <c r="B130" s="156" t="s">
        <v>708</v>
      </c>
      <c r="C130" s="4"/>
      <c r="D130" s="4"/>
      <c r="E130" s="106" t="e">
        <f t="shared" si="6"/>
        <v>#N/A</v>
      </c>
      <c r="F130" s="106" t="e">
        <f t="shared" si="7"/>
        <v>#N/A</v>
      </c>
      <c r="U130" s="156" t="s">
        <v>708</v>
      </c>
      <c r="V130" s="156" t="s">
        <v>708</v>
      </c>
      <c r="W130" s="4"/>
      <c r="X130" s="4"/>
      <c r="Y130" s="106" t="e">
        <f t="shared" si="8"/>
        <v>#N/A</v>
      </c>
      <c r="Z130" s="106" t="e">
        <f t="shared" si="9"/>
        <v>#N/A</v>
      </c>
      <c r="AO130" s="156" t="s">
        <v>708</v>
      </c>
      <c r="AP130" s="156" t="s">
        <v>708</v>
      </c>
      <c r="AQ130" s="4"/>
      <c r="AR130" s="4"/>
      <c r="AS130" s="106" t="e">
        <f t="shared" si="10"/>
        <v>#N/A</v>
      </c>
      <c r="AT130" s="106" t="e">
        <f t="shared" si="11"/>
        <v>#N/A</v>
      </c>
    </row>
    <row r="131" x14ac:dyDescent="0.3">
      <c r="A131" s="156" t="s">
        <v>708</v>
      </c>
      <c r="B131" s="156" t="s">
        <v>708</v>
      </c>
      <c r="C131" s="4"/>
      <c r="D131" s="4"/>
      <c r="E131" s="106" t="e">
        <f t="shared" si="6"/>
        <v>#N/A</v>
      </c>
      <c r="F131" s="106" t="e">
        <f t="shared" si="7"/>
        <v>#N/A</v>
      </c>
      <c r="U131" s="156" t="s">
        <v>708</v>
      </c>
      <c r="V131" s="156" t="s">
        <v>708</v>
      </c>
      <c r="W131" s="4"/>
      <c r="X131" s="4"/>
      <c r="Y131" s="106" t="e">
        <f t="shared" si="8"/>
        <v>#N/A</v>
      </c>
      <c r="Z131" s="106" t="e">
        <f t="shared" si="9"/>
        <v>#N/A</v>
      </c>
      <c r="AO131" s="156" t="s">
        <v>708</v>
      </c>
      <c r="AP131" s="156" t="s">
        <v>708</v>
      </c>
      <c r="AQ131" s="4"/>
      <c r="AR131" s="4"/>
      <c r="AS131" s="106" t="e">
        <f t="shared" si="10"/>
        <v>#N/A</v>
      </c>
      <c r="AT131" s="106" t="e">
        <f t="shared" si="11"/>
        <v>#N/A</v>
      </c>
    </row>
    <row r="132" x14ac:dyDescent="0.3">
      <c r="A132" s="156" t="s">
        <v>708</v>
      </c>
      <c r="B132" s="156" t="s">
        <v>708</v>
      </c>
      <c r="C132" s="4"/>
      <c r="D132" s="4"/>
      <c r="E132" s="106" t="e">
        <f t="shared" si="6"/>
        <v>#N/A</v>
      </c>
      <c r="F132" s="106" t="e">
        <f t="shared" si="7"/>
        <v>#N/A</v>
      </c>
      <c r="U132" s="156" t="s">
        <v>708</v>
      </c>
      <c r="V132" s="156" t="s">
        <v>708</v>
      </c>
      <c r="W132" s="4"/>
      <c r="X132" s="4"/>
      <c r="Y132" s="106" t="e">
        <f t="shared" si="8"/>
        <v>#N/A</v>
      </c>
      <c r="Z132" s="106" t="e">
        <f t="shared" si="9"/>
        <v>#N/A</v>
      </c>
      <c r="AO132" s="156" t="s">
        <v>708</v>
      </c>
      <c r="AP132" s="156" t="s">
        <v>708</v>
      </c>
      <c r="AQ132" s="4"/>
      <c r="AR132" s="4"/>
      <c r="AS132" s="106" t="e">
        <f t="shared" si="10"/>
        <v>#N/A</v>
      </c>
      <c r="AT132" s="106" t="e">
        <f t="shared" si="11"/>
        <v>#N/A</v>
      </c>
    </row>
    <row r="133" x14ac:dyDescent="0.3">
      <c r="A133" s="156" t="s">
        <v>708</v>
      </c>
      <c r="B133" s="156" t="s">
        <v>708</v>
      </c>
      <c r="C133" s="4"/>
      <c r="D133" s="4"/>
      <c r="E133" s="106" t="e">
        <f t="shared" si="6"/>
        <v>#N/A</v>
      </c>
      <c r="F133" s="106" t="e">
        <f t="shared" si="7"/>
        <v>#N/A</v>
      </c>
      <c r="U133" s="156" t="s">
        <v>708</v>
      </c>
      <c r="V133" s="156" t="s">
        <v>708</v>
      </c>
      <c r="W133" s="4"/>
      <c r="X133" s="4"/>
      <c r="Y133" s="106" t="e">
        <f t="shared" si="8"/>
        <v>#N/A</v>
      </c>
      <c r="Z133" s="106" t="e">
        <f t="shared" si="9"/>
        <v>#N/A</v>
      </c>
      <c r="AO133" s="156" t="s">
        <v>708</v>
      </c>
      <c r="AP133" s="156" t="s">
        <v>708</v>
      </c>
      <c r="AQ133" s="4"/>
      <c r="AR133" s="4"/>
      <c r="AS133" s="106" t="e">
        <f t="shared" si="10"/>
        <v>#N/A</v>
      </c>
      <c r="AT133" s="106" t="e">
        <f t="shared" si="11"/>
        <v>#N/A</v>
      </c>
    </row>
    <row r="134" x14ac:dyDescent="0.3">
      <c r="A134" s="156" t="s">
        <v>708</v>
      </c>
      <c r="B134" s="156" t="s">
        <v>708</v>
      </c>
      <c r="C134" s="4"/>
      <c r="D134" s="4"/>
      <c r="E134" s="106" t="e">
        <f t="shared" si="6"/>
        <v>#N/A</v>
      </c>
      <c r="F134" s="106" t="e">
        <f t="shared" si="7"/>
        <v>#N/A</v>
      </c>
      <c r="U134" s="156" t="s">
        <v>708</v>
      </c>
      <c r="V134" s="156" t="s">
        <v>708</v>
      </c>
      <c r="W134" s="4"/>
      <c r="X134" s="4"/>
      <c r="Y134" s="106" t="e">
        <f t="shared" si="8"/>
        <v>#N/A</v>
      </c>
      <c r="Z134" s="106" t="e">
        <f t="shared" si="9"/>
        <v>#N/A</v>
      </c>
      <c r="AO134" s="156" t="s">
        <v>708</v>
      </c>
      <c r="AP134" s="156" t="s">
        <v>708</v>
      </c>
      <c r="AQ134" s="4"/>
      <c r="AR134" s="4"/>
      <c r="AS134" s="106" t="e">
        <f t="shared" si="10"/>
        <v>#N/A</v>
      </c>
      <c r="AT134" s="106" t="e">
        <f t="shared" si="11"/>
        <v>#N/A</v>
      </c>
    </row>
    <row r="135" x14ac:dyDescent="0.3">
      <c r="A135" s="156" t="s">
        <v>708</v>
      </c>
      <c r="B135" s="156" t="s">
        <v>708</v>
      </c>
      <c r="C135" s="4"/>
      <c r="D135" s="4"/>
      <c r="E135" s="106" t="e">
        <f t="shared" si="6"/>
        <v>#N/A</v>
      </c>
      <c r="F135" s="106" t="e">
        <f t="shared" si="7"/>
        <v>#N/A</v>
      </c>
      <c r="U135" s="156" t="s">
        <v>708</v>
      </c>
      <c r="V135" s="156" t="s">
        <v>708</v>
      </c>
      <c r="W135" s="4"/>
      <c r="X135" s="4"/>
      <c r="Y135" s="106" t="e">
        <f t="shared" si="8"/>
        <v>#N/A</v>
      </c>
      <c r="Z135" s="106" t="e">
        <f t="shared" si="9"/>
        <v>#N/A</v>
      </c>
      <c r="AO135" s="156" t="s">
        <v>708</v>
      </c>
      <c r="AP135" s="156" t="s">
        <v>708</v>
      </c>
      <c r="AQ135" s="4"/>
      <c r="AR135" s="4"/>
      <c r="AS135" s="106" t="e">
        <f t="shared" si="10"/>
        <v>#N/A</v>
      </c>
      <c r="AT135" s="106" t="e">
        <f t="shared" si="11"/>
        <v>#N/A</v>
      </c>
    </row>
    <row r="136" x14ac:dyDescent="0.3">
      <c r="A136" s="156" t="s">
        <v>708</v>
      </c>
      <c r="B136" s="156" t="s">
        <v>708</v>
      </c>
      <c r="C136" s="4"/>
      <c r="D136" s="4"/>
      <c r="E136" s="106" t="e">
        <f t="shared" si="6"/>
        <v>#N/A</v>
      </c>
      <c r="F136" s="106" t="e">
        <f t="shared" si="7"/>
        <v>#N/A</v>
      </c>
      <c r="U136" s="156" t="s">
        <v>708</v>
      </c>
      <c r="V136" s="156" t="s">
        <v>708</v>
      </c>
      <c r="W136" s="4"/>
      <c r="X136" s="4"/>
      <c r="Y136" s="106" t="e">
        <f t="shared" si="8"/>
        <v>#N/A</v>
      </c>
      <c r="Z136" s="106" t="e">
        <f t="shared" si="9"/>
        <v>#N/A</v>
      </c>
      <c r="AO136" s="156" t="s">
        <v>708</v>
      </c>
      <c r="AP136" s="156" t="s">
        <v>708</v>
      </c>
      <c r="AQ136" s="4"/>
      <c r="AR136" s="4"/>
      <c r="AS136" s="106" t="e">
        <f t="shared" si="10"/>
        <v>#N/A</v>
      </c>
      <c r="AT136" s="106" t="e">
        <f t="shared" si="11"/>
        <v>#N/A</v>
      </c>
    </row>
    <row r="137" x14ac:dyDescent="0.3">
      <c r="A137" s="156" t="s">
        <v>708</v>
      </c>
      <c r="B137" s="156" t="s">
        <v>708</v>
      </c>
      <c r="C137" s="4"/>
      <c r="D137" s="4"/>
      <c r="E137" s="106" t="e">
        <f t="shared" si="6"/>
        <v>#N/A</v>
      </c>
      <c r="F137" s="106" t="e">
        <f t="shared" si="7"/>
        <v>#N/A</v>
      </c>
      <c r="U137" s="156" t="s">
        <v>708</v>
      </c>
      <c r="V137" s="156" t="s">
        <v>708</v>
      </c>
      <c r="W137" s="4"/>
      <c r="X137" s="4"/>
      <c r="Y137" s="106" t="e">
        <f t="shared" si="8"/>
        <v>#N/A</v>
      </c>
      <c r="Z137" s="106" t="e">
        <f t="shared" si="9"/>
        <v>#N/A</v>
      </c>
      <c r="AO137" s="156" t="s">
        <v>708</v>
      </c>
      <c r="AP137" s="156" t="s">
        <v>708</v>
      </c>
      <c r="AQ137" s="4"/>
      <c r="AR137" s="4"/>
      <c r="AS137" s="106" t="e">
        <f t="shared" si="10"/>
        <v>#N/A</v>
      </c>
      <c r="AT137" s="106" t="e">
        <f t="shared" si="11"/>
        <v>#N/A</v>
      </c>
    </row>
    <row r="138" x14ac:dyDescent="0.3">
      <c r="A138" s="156" t="s">
        <v>708</v>
      </c>
      <c r="B138" s="156" t="s">
        <v>708</v>
      </c>
      <c r="C138" s="4"/>
      <c r="D138" s="4"/>
      <c r="E138" s="106" t="e">
        <f t="shared" si="6"/>
        <v>#N/A</v>
      </c>
      <c r="F138" s="106" t="e">
        <f t="shared" si="7"/>
        <v>#N/A</v>
      </c>
      <c r="U138" s="156" t="s">
        <v>708</v>
      </c>
      <c r="V138" s="156" t="s">
        <v>708</v>
      </c>
      <c r="W138" s="4"/>
      <c r="X138" s="4"/>
      <c r="Y138" s="106" t="e">
        <f t="shared" si="8"/>
        <v>#N/A</v>
      </c>
      <c r="Z138" s="106" t="e">
        <f t="shared" si="9"/>
        <v>#N/A</v>
      </c>
      <c r="AO138" s="156" t="s">
        <v>708</v>
      </c>
      <c r="AP138" s="156" t="s">
        <v>708</v>
      </c>
      <c r="AQ138" s="4"/>
      <c r="AR138" s="4"/>
      <c r="AS138" s="106" t="e">
        <f t="shared" si="10"/>
        <v>#N/A</v>
      </c>
      <c r="AT138" s="106" t="e">
        <f t="shared" si="11"/>
        <v>#N/A</v>
      </c>
    </row>
    <row r="139" x14ac:dyDescent="0.3">
      <c r="A139" s="156" t="s">
        <v>708</v>
      </c>
      <c r="B139" s="156" t="s">
        <v>708</v>
      </c>
      <c r="C139" s="4"/>
      <c r="D139" s="4"/>
      <c r="E139" s="106" t="e">
        <f t="shared" si="6"/>
        <v>#N/A</v>
      </c>
      <c r="F139" s="106" t="e">
        <f t="shared" si="7"/>
        <v>#N/A</v>
      </c>
      <c r="U139" s="156" t="s">
        <v>708</v>
      </c>
      <c r="V139" s="156" t="s">
        <v>708</v>
      </c>
      <c r="W139" s="4"/>
      <c r="X139" s="4"/>
      <c r="Y139" s="106" t="e">
        <f t="shared" si="8"/>
        <v>#N/A</v>
      </c>
      <c r="Z139" s="106" t="e">
        <f t="shared" si="9"/>
        <v>#N/A</v>
      </c>
      <c r="AO139" s="156" t="s">
        <v>708</v>
      </c>
      <c r="AP139" s="156" t="s">
        <v>708</v>
      </c>
      <c r="AQ139" s="4"/>
      <c r="AR139" s="4"/>
      <c r="AS139" s="106" t="e">
        <f t="shared" si="10"/>
        <v>#N/A</v>
      </c>
      <c r="AT139" s="106" t="e">
        <f t="shared" si="11"/>
        <v>#N/A</v>
      </c>
    </row>
    <row r="140" x14ac:dyDescent="0.3">
      <c r="A140" s="156" t="s">
        <v>708</v>
      </c>
      <c r="B140" s="156" t="s">
        <v>708</v>
      </c>
      <c r="C140" s="4"/>
      <c r="D140" s="4"/>
      <c r="E140" s="106" t="e">
        <f t="shared" si="6"/>
        <v>#N/A</v>
      </c>
      <c r="F140" s="106" t="e">
        <f t="shared" si="7"/>
        <v>#N/A</v>
      </c>
      <c r="U140" s="156" t="s">
        <v>708</v>
      </c>
      <c r="V140" s="156" t="s">
        <v>708</v>
      </c>
      <c r="W140" s="4"/>
      <c r="X140" s="4"/>
      <c r="Y140" s="106" t="e">
        <f t="shared" si="8"/>
        <v>#N/A</v>
      </c>
      <c r="Z140" s="106" t="e">
        <f t="shared" si="9"/>
        <v>#N/A</v>
      </c>
      <c r="AO140" s="156" t="s">
        <v>708</v>
      </c>
      <c r="AP140" s="156" t="s">
        <v>708</v>
      </c>
      <c r="AQ140" s="4"/>
      <c r="AR140" s="4"/>
      <c r="AS140" s="106" t="e">
        <f t="shared" si="10"/>
        <v>#N/A</v>
      </c>
      <c r="AT140" s="106" t="e">
        <f t="shared" si="11"/>
        <v>#N/A</v>
      </c>
    </row>
    <row r="141" x14ac:dyDescent="0.3">
      <c r="A141" s="156" t="s">
        <v>708</v>
      </c>
      <c r="B141" s="156" t="s">
        <v>708</v>
      </c>
      <c r="C141" s="4"/>
      <c r="D141" s="4"/>
      <c r="E141" s="106" t="e">
        <f t="shared" si="6"/>
        <v>#N/A</v>
      </c>
      <c r="F141" s="106" t="e">
        <f t="shared" si="7"/>
        <v>#N/A</v>
      </c>
      <c r="U141" s="156" t="s">
        <v>708</v>
      </c>
      <c r="V141" s="156" t="s">
        <v>708</v>
      </c>
      <c r="W141" s="4"/>
      <c r="X141" s="4"/>
      <c r="Y141" s="106" t="e">
        <f t="shared" si="8"/>
        <v>#N/A</v>
      </c>
      <c r="Z141" s="106" t="e">
        <f t="shared" si="9"/>
        <v>#N/A</v>
      </c>
      <c r="AO141" s="156" t="s">
        <v>708</v>
      </c>
      <c r="AP141" s="156" t="s">
        <v>708</v>
      </c>
      <c r="AQ141" s="4"/>
      <c r="AR141" s="4"/>
      <c r="AS141" s="106" t="e">
        <f t="shared" si="10"/>
        <v>#N/A</v>
      </c>
      <c r="AT141" s="106" t="e">
        <f t="shared" si="11"/>
        <v>#N/A</v>
      </c>
    </row>
    <row r="142" x14ac:dyDescent="0.3">
      <c r="A142" s="156" t="s">
        <v>708</v>
      </c>
      <c r="B142" s="156" t="s">
        <v>708</v>
      </c>
      <c r="C142" s="4"/>
      <c r="D142" s="4"/>
      <c r="E142" s="106" t="e">
        <f t="shared" si="6"/>
        <v>#N/A</v>
      </c>
      <c r="F142" s="106" t="e">
        <f t="shared" si="7"/>
        <v>#N/A</v>
      </c>
      <c r="U142" s="156" t="s">
        <v>708</v>
      </c>
      <c r="V142" s="156" t="s">
        <v>708</v>
      </c>
      <c r="W142" s="4"/>
      <c r="X142" s="4"/>
      <c r="Y142" s="106" t="e">
        <f t="shared" si="8"/>
        <v>#N/A</v>
      </c>
      <c r="Z142" s="106" t="e">
        <f t="shared" si="9"/>
        <v>#N/A</v>
      </c>
      <c r="AO142" s="156" t="s">
        <v>708</v>
      </c>
      <c r="AP142" s="156" t="s">
        <v>708</v>
      </c>
      <c r="AQ142" s="4"/>
      <c r="AR142" s="4"/>
      <c r="AS142" s="106" t="e">
        <f t="shared" si="10"/>
        <v>#N/A</v>
      </c>
      <c r="AT142" s="106" t="e">
        <f t="shared" si="11"/>
        <v>#N/A</v>
      </c>
    </row>
    <row r="143" x14ac:dyDescent="0.3">
      <c r="A143" s="156" t="s">
        <v>708</v>
      </c>
      <c r="B143" s="156" t="s">
        <v>708</v>
      </c>
      <c r="C143" s="4"/>
      <c r="D143" s="4"/>
      <c r="E143" s="106" t="e">
        <f t="shared" si="6"/>
        <v>#N/A</v>
      </c>
      <c r="F143" s="106" t="e">
        <f t="shared" si="7"/>
        <v>#N/A</v>
      </c>
      <c r="U143" s="156" t="s">
        <v>708</v>
      </c>
      <c r="V143" s="156" t="s">
        <v>708</v>
      </c>
      <c r="W143" s="4"/>
      <c r="X143" s="4"/>
      <c r="Y143" s="106" t="e">
        <f t="shared" si="8"/>
        <v>#N/A</v>
      </c>
      <c r="Z143" s="106" t="e">
        <f t="shared" si="9"/>
        <v>#N/A</v>
      </c>
      <c r="AO143" s="156" t="s">
        <v>708</v>
      </c>
      <c r="AP143" s="156" t="s">
        <v>708</v>
      </c>
      <c r="AQ143" s="4"/>
      <c r="AR143" s="4"/>
      <c r="AS143" s="106" t="e">
        <f t="shared" si="10"/>
        <v>#N/A</v>
      </c>
      <c r="AT143" s="106" t="e">
        <f t="shared" si="11"/>
        <v>#N/A</v>
      </c>
    </row>
    <row r="144" x14ac:dyDescent="0.3">
      <c r="A144" s="156" t="s">
        <v>708</v>
      </c>
      <c r="B144" s="156" t="s">
        <v>708</v>
      </c>
      <c r="C144" s="4"/>
      <c r="D144" s="4"/>
      <c r="E144" s="106" t="e">
        <f t="shared" si="6"/>
        <v>#N/A</v>
      </c>
      <c r="F144" s="106" t="e">
        <f t="shared" si="7"/>
        <v>#N/A</v>
      </c>
      <c r="U144" s="156" t="s">
        <v>708</v>
      </c>
      <c r="V144" s="156" t="s">
        <v>708</v>
      </c>
      <c r="W144" s="4"/>
      <c r="X144" s="4"/>
      <c r="Y144" s="106" t="e">
        <f t="shared" si="8"/>
        <v>#N/A</v>
      </c>
      <c r="Z144" s="106" t="e">
        <f t="shared" si="9"/>
        <v>#N/A</v>
      </c>
      <c r="AO144" s="156" t="s">
        <v>708</v>
      </c>
      <c r="AP144" s="156" t="s">
        <v>708</v>
      </c>
      <c r="AQ144" s="4"/>
      <c r="AR144" s="4"/>
      <c r="AS144" s="106" t="e">
        <f t="shared" si="10"/>
        <v>#N/A</v>
      </c>
      <c r="AT144" s="106" t="e">
        <f t="shared" si="11"/>
        <v>#N/A</v>
      </c>
    </row>
    <row r="145" x14ac:dyDescent="0.3">
      <c r="A145" s="156" t="s">
        <v>708</v>
      </c>
      <c r="B145" s="156" t="s">
        <v>708</v>
      </c>
      <c r="C145" s="4"/>
      <c r="D145" s="4"/>
      <c r="E145" s="106" t="e">
        <f t="shared" si="6"/>
        <v>#N/A</v>
      </c>
      <c r="F145" s="106" t="e">
        <f t="shared" si="7"/>
        <v>#N/A</v>
      </c>
      <c r="U145" s="156" t="s">
        <v>708</v>
      </c>
      <c r="V145" s="156" t="s">
        <v>708</v>
      </c>
      <c r="W145" s="4"/>
      <c r="X145" s="4"/>
      <c r="Y145" s="106" t="e">
        <f t="shared" si="8"/>
        <v>#N/A</v>
      </c>
      <c r="Z145" s="106" t="e">
        <f t="shared" si="9"/>
        <v>#N/A</v>
      </c>
      <c r="AO145" s="156" t="s">
        <v>708</v>
      </c>
      <c r="AP145" s="156" t="s">
        <v>708</v>
      </c>
      <c r="AQ145" s="4"/>
      <c r="AR145" s="4"/>
      <c r="AS145" s="106" t="e">
        <f t="shared" si="10"/>
        <v>#N/A</v>
      </c>
      <c r="AT145" s="106" t="e">
        <f t="shared" si="11"/>
        <v>#N/A</v>
      </c>
    </row>
    <row r="146" x14ac:dyDescent="0.3">
      <c r="A146" s="156" t="s">
        <v>708</v>
      </c>
      <c r="B146" s="156" t="s">
        <v>708</v>
      </c>
      <c r="C146" s="4"/>
      <c r="D146" s="4"/>
      <c r="E146" s="106" t="e">
        <f t="shared" si="6"/>
        <v>#N/A</v>
      </c>
      <c r="F146" s="106" t="e">
        <f t="shared" si="7"/>
        <v>#N/A</v>
      </c>
      <c r="U146" s="156" t="s">
        <v>708</v>
      </c>
      <c r="V146" s="156" t="s">
        <v>708</v>
      </c>
      <c r="W146" s="4"/>
      <c r="X146" s="4"/>
      <c r="Y146" s="106" t="e">
        <f t="shared" si="8"/>
        <v>#N/A</v>
      </c>
      <c r="Z146" s="106" t="e">
        <f t="shared" si="9"/>
        <v>#N/A</v>
      </c>
      <c r="AO146" s="156" t="s">
        <v>708</v>
      </c>
      <c r="AP146" s="156" t="s">
        <v>708</v>
      </c>
      <c r="AQ146" s="4"/>
      <c r="AR146" s="4"/>
      <c r="AS146" s="106" t="e">
        <f t="shared" si="10"/>
        <v>#N/A</v>
      </c>
      <c r="AT146" s="106" t="e">
        <f t="shared" si="11"/>
        <v>#N/A</v>
      </c>
    </row>
    <row r="147" x14ac:dyDescent="0.3">
      <c r="A147" s="156" t="s">
        <v>708</v>
      </c>
      <c r="B147" s="156" t="s">
        <v>708</v>
      </c>
      <c r="C147" s="4"/>
      <c r="D147" s="4"/>
      <c r="E147" s="106" t="e">
        <f t="shared" si="6"/>
        <v>#N/A</v>
      </c>
      <c r="F147" s="106" t="e">
        <f t="shared" si="7"/>
        <v>#N/A</v>
      </c>
      <c r="U147" s="156" t="s">
        <v>708</v>
      </c>
      <c r="V147" s="156" t="s">
        <v>708</v>
      </c>
      <c r="W147" s="4"/>
      <c r="X147" s="4"/>
      <c r="Y147" s="106" t="e">
        <f t="shared" si="8"/>
        <v>#N/A</v>
      </c>
      <c r="Z147" s="106" t="e">
        <f t="shared" si="9"/>
        <v>#N/A</v>
      </c>
      <c r="AO147" s="156" t="s">
        <v>708</v>
      </c>
      <c r="AP147" s="156" t="s">
        <v>708</v>
      </c>
      <c r="AQ147" s="4"/>
      <c r="AR147" s="4"/>
      <c r="AS147" s="106" t="e">
        <f t="shared" si="10"/>
        <v>#N/A</v>
      </c>
      <c r="AT147" s="106" t="e">
        <f t="shared" si="11"/>
        <v>#N/A</v>
      </c>
    </row>
    <row r="148" x14ac:dyDescent="0.3">
      <c r="A148" s="156" t="s">
        <v>708</v>
      </c>
      <c r="B148" s="156" t="s">
        <v>708</v>
      </c>
      <c r="C148" s="4"/>
      <c r="D148" s="4"/>
      <c r="E148" s="106" t="e">
        <f t="shared" si="6"/>
        <v>#N/A</v>
      </c>
      <c r="F148" s="106" t="e">
        <f t="shared" si="7"/>
        <v>#N/A</v>
      </c>
      <c r="U148" s="156" t="s">
        <v>708</v>
      </c>
      <c r="V148" s="156" t="s">
        <v>708</v>
      </c>
      <c r="W148" s="4"/>
      <c r="X148" s="4"/>
      <c r="Y148" s="106" t="e">
        <f t="shared" si="8"/>
        <v>#N/A</v>
      </c>
      <c r="Z148" s="106" t="e">
        <f t="shared" si="9"/>
        <v>#N/A</v>
      </c>
      <c r="AO148" s="156" t="s">
        <v>708</v>
      </c>
      <c r="AP148" s="156" t="s">
        <v>708</v>
      </c>
      <c r="AQ148" s="4"/>
      <c r="AR148" s="4"/>
      <c r="AS148" s="106" t="e">
        <f t="shared" si="10"/>
        <v>#N/A</v>
      </c>
      <c r="AT148" s="106" t="e">
        <f t="shared" si="11"/>
        <v>#N/A</v>
      </c>
    </row>
    <row r="149" x14ac:dyDescent="0.3">
      <c r="A149" s="156" t="s">
        <v>708</v>
      </c>
      <c r="B149" s="156" t="s">
        <v>708</v>
      </c>
      <c r="C149" s="4"/>
      <c r="D149" s="4"/>
      <c r="E149" s="106" t="e">
        <f t="shared" si="6"/>
        <v>#N/A</v>
      </c>
      <c r="F149" s="106" t="e">
        <f t="shared" si="7"/>
        <v>#N/A</v>
      </c>
      <c r="U149" s="156" t="s">
        <v>708</v>
      </c>
      <c r="V149" s="156" t="s">
        <v>708</v>
      </c>
      <c r="W149" s="4"/>
      <c r="X149" s="4"/>
      <c r="Y149" s="106" t="e">
        <f t="shared" si="8"/>
        <v>#N/A</v>
      </c>
      <c r="Z149" s="106" t="e">
        <f t="shared" si="9"/>
        <v>#N/A</v>
      </c>
      <c r="AO149" s="156" t="s">
        <v>708</v>
      </c>
      <c r="AP149" s="156" t="s">
        <v>708</v>
      </c>
      <c r="AQ149" s="4"/>
      <c r="AR149" s="4"/>
      <c r="AS149" s="106" t="e">
        <f t="shared" si="10"/>
        <v>#N/A</v>
      </c>
      <c r="AT149" s="106" t="e">
        <f t="shared" si="11"/>
        <v>#N/A</v>
      </c>
    </row>
    <row r="150" x14ac:dyDescent="0.3">
      <c r="A150" s="156" t="s">
        <v>708</v>
      </c>
      <c r="B150" s="156" t="s">
        <v>708</v>
      </c>
      <c r="C150" s="4"/>
      <c r="D150" s="4"/>
      <c r="E150" s="106" t="e">
        <f t="shared" si="6"/>
        <v>#N/A</v>
      </c>
      <c r="F150" s="106" t="e">
        <f t="shared" si="7"/>
        <v>#N/A</v>
      </c>
      <c r="U150" s="156" t="s">
        <v>708</v>
      </c>
      <c r="V150" s="156" t="s">
        <v>708</v>
      </c>
      <c r="W150" s="4"/>
      <c r="X150" s="4"/>
      <c r="Y150" s="106" t="e">
        <f t="shared" si="8"/>
        <v>#N/A</v>
      </c>
      <c r="Z150" s="106" t="e">
        <f t="shared" si="9"/>
        <v>#N/A</v>
      </c>
      <c r="AO150" s="156" t="s">
        <v>708</v>
      </c>
      <c r="AP150" s="156" t="s">
        <v>708</v>
      </c>
      <c r="AQ150" s="4"/>
      <c r="AR150" s="4"/>
      <c r="AS150" s="106" t="e">
        <f t="shared" si="10"/>
        <v>#N/A</v>
      </c>
      <c r="AT150" s="106" t="e">
        <f t="shared" si="11"/>
        <v>#N/A</v>
      </c>
    </row>
    <row r="151" x14ac:dyDescent="0.3">
      <c r="A151" s="156" t="s">
        <v>708</v>
      </c>
      <c r="B151" s="156" t="s">
        <v>708</v>
      </c>
      <c r="C151" s="4"/>
      <c r="D151" s="4"/>
      <c r="E151" s="106" t="e">
        <f t="shared" si="6"/>
        <v>#N/A</v>
      </c>
      <c r="F151" s="106" t="e">
        <f t="shared" si="7"/>
        <v>#N/A</v>
      </c>
      <c r="U151" s="156" t="s">
        <v>708</v>
      </c>
      <c r="V151" s="156" t="s">
        <v>708</v>
      </c>
      <c r="W151" s="4"/>
      <c r="X151" s="4"/>
      <c r="Y151" s="106" t="e">
        <f t="shared" si="8"/>
        <v>#N/A</v>
      </c>
      <c r="Z151" s="106" t="e">
        <f t="shared" si="9"/>
        <v>#N/A</v>
      </c>
      <c r="AO151" s="156" t="s">
        <v>708</v>
      </c>
      <c r="AP151" s="156" t="s">
        <v>708</v>
      </c>
      <c r="AQ151" s="4"/>
      <c r="AR151" s="4"/>
      <c r="AS151" s="106" t="e">
        <f t="shared" si="10"/>
        <v>#N/A</v>
      </c>
      <c r="AT151" s="106" t="e">
        <f t="shared" si="11"/>
        <v>#N/A</v>
      </c>
    </row>
    <row r="152" x14ac:dyDescent="0.3">
      <c r="A152" s="156" t="s">
        <v>708</v>
      </c>
      <c r="B152" s="156" t="s">
        <v>708</v>
      </c>
      <c r="C152" s="4"/>
      <c r="D152" s="4"/>
      <c r="E152" s="106" t="e">
        <f t="shared" si="6"/>
        <v>#N/A</v>
      </c>
      <c r="F152" s="106" t="e">
        <f t="shared" si="7"/>
        <v>#N/A</v>
      </c>
      <c r="U152" s="156" t="s">
        <v>708</v>
      </c>
      <c r="V152" s="156" t="s">
        <v>708</v>
      </c>
      <c r="W152" s="4"/>
      <c r="X152" s="4"/>
      <c r="Y152" s="106" t="e">
        <f t="shared" si="8"/>
        <v>#N/A</v>
      </c>
      <c r="Z152" s="106" t="e">
        <f t="shared" si="9"/>
        <v>#N/A</v>
      </c>
      <c r="AO152" s="156" t="s">
        <v>708</v>
      </c>
      <c r="AP152" s="156" t="s">
        <v>708</v>
      </c>
      <c r="AQ152" s="4"/>
      <c r="AR152" s="4"/>
      <c r="AS152" s="106" t="e">
        <f t="shared" si="10"/>
        <v>#N/A</v>
      </c>
      <c r="AT152" s="106" t="e">
        <f t="shared" si="11"/>
        <v>#N/A</v>
      </c>
    </row>
    <row r="153" x14ac:dyDescent="0.3">
      <c r="A153" s="156" t="s">
        <v>708</v>
      </c>
      <c r="B153" s="156" t="s">
        <v>708</v>
      </c>
      <c r="C153" s="4"/>
      <c r="D153" s="4"/>
      <c r="E153" s="106" t="e">
        <f t="shared" si="6"/>
        <v>#N/A</v>
      </c>
      <c r="F153" s="106" t="e">
        <f t="shared" si="7"/>
        <v>#N/A</v>
      </c>
      <c r="U153" s="156" t="s">
        <v>708</v>
      </c>
      <c r="V153" s="156" t="s">
        <v>708</v>
      </c>
      <c r="W153" s="4"/>
      <c r="X153" s="4"/>
      <c r="Y153" s="106" t="e">
        <f t="shared" si="8"/>
        <v>#N/A</v>
      </c>
      <c r="Z153" s="106" t="e">
        <f t="shared" si="9"/>
        <v>#N/A</v>
      </c>
      <c r="AO153" s="156" t="s">
        <v>708</v>
      </c>
      <c r="AP153" s="156" t="s">
        <v>708</v>
      </c>
      <c r="AQ153" s="4"/>
      <c r="AR153" s="4"/>
      <c r="AS153" s="106" t="e">
        <f t="shared" si="10"/>
        <v>#N/A</v>
      </c>
      <c r="AT153" s="106" t="e">
        <f t="shared" si="11"/>
        <v>#N/A</v>
      </c>
    </row>
    <row r="154" x14ac:dyDescent="0.3">
      <c r="A154" s="156" t="s">
        <v>708</v>
      </c>
      <c r="B154" s="156" t="s">
        <v>708</v>
      </c>
      <c r="C154" s="4"/>
      <c r="D154" s="4"/>
      <c r="E154" s="106" t="e">
        <f t="shared" si="6"/>
        <v>#N/A</v>
      </c>
      <c r="F154" s="106" t="e">
        <f t="shared" si="7"/>
        <v>#N/A</v>
      </c>
      <c r="U154" s="156" t="s">
        <v>708</v>
      </c>
      <c r="V154" s="156" t="s">
        <v>708</v>
      </c>
      <c r="W154" s="4"/>
      <c r="X154" s="4"/>
      <c r="Y154" s="106" t="e">
        <f t="shared" si="8"/>
        <v>#N/A</v>
      </c>
      <c r="Z154" s="106" t="e">
        <f t="shared" si="9"/>
        <v>#N/A</v>
      </c>
      <c r="AO154" s="156" t="s">
        <v>708</v>
      </c>
      <c r="AP154" s="156" t="s">
        <v>708</v>
      </c>
      <c r="AQ154" s="4"/>
      <c r="AR154" s="4"/>
      <c r="AS154" s="106" t="e">
        <f t="shared" si="10"/>
        <v>#N/A</v>
      </c>
      <c r="AT154" s="106" t="e">
        <f t="shared" si="11"/>
        <v>#N/A</v>
      </c>
    </row>
    <row r="155" x14ac:dyDescent="0.3">
      <c r="A155" s="156" t="s">
        <v>708</v>
      </c>
      <c r="B155" s="156" t="s">
        <v>708</v>
      </c>
      <c r="C155" s="4"/>
      <c r="D155" s="4"/>
      <c r="E155" s="106" t="e">
        <f t="shared" si="6"/>
        <v>#N/A</v>
      </c>
      <c r="F155" s="106" t="e">
        <f t="shared" si="7"/>
        <v>#N/A</v>
      </c>
      <c r="U155" s="156" t="s">
        <v>708</v>
      </c>
      <c r="V155" s="156" t="s">
        <v>708</v>
      </c>
      <c r="W155" s="4"/>
      <c r="X155" s="4"/>
      <c r="Y155" s="106" t="e">
        <f t="shared" si="8"/>
        <v>#N/A</v>
      </c>
      <c r="Z155" s="106" t="e">
        <f t="shared" si="9"/>
        <v>#N/A</v>
      </c>
      <c r="AO155" s="156" t="s">
        <v>708</v>
      </c>
      <c r="AP155" s="156" t="s">
        <v>708</v>
      </c>
      <c r="AQ155" s="4"/>
      <c r="AR155" s="4"/>
      <c r="AS155" s="106" t="e">
        <f t="shared" si="10"/>
        <v>#N/A</v>
      </c>
      <c r="AT155" s="106" t="e">
        <f t="shared" si="11"/>
        <v>#N/A</v>
      </c>
    </row>
    <row r="156" x14ac:dyDescent="0.3">
      <c r="A156" s="156"/>
      <c r="B156" s="156"/>
      <c r="C156" s="156"/>
      <c r="D156" s="158"/>
      <c r="E156" s="106" t="e">
        <f t="shared" si="6"/>
        <v>#N/A</v>
      </c>
      <c r="F156" s="106" t="e">
        <f t="shared" si="7"/>
        <v>#N/A</v>
      </c>
      <c r="U156" s="156"/>
      <c r="V156" s="156"/>
      <c r="W156" s="156"/>
      <c r="X156" s="158"/>
      <c r="Y156" s="106" t="e">
        <f t="shared" si="8"/>
        <v>#N/A</v>
      </c>
      <c r="Z156" s="106" t="e">
        <f t="shared" si="9"/>
        <v>#N/A</v>
      </c>
      <c r="AO156" s="156"/>
      <c r="AP156" s="156"/>
      <c r="AQ156" s="156"/>
      <c r="AR156" s="158"/>
      <c r="AS156" s="106" t="e">
        <f t="shared" si="10"/>
        <v>#N/A</v>
      </c>
      <c r="AT156" s="106" t="e">
        <f t="shared" si="11"/>
        <v>#N/A</v>
      </c>
    </row>
    <row r="157" x14ac:dyDescent="0.3">
      <c r="A157" s="156"/>
      <c r="B157" s="156"/>
      <c r="C157" s="156"/>
      <c r="D157" s="158"/>
      <c r="E157" s="106" t="e">
        <f t="shared" si="6"/>
        <v>#N/A</v>
      </c>
      <c r="F157" s="106" t="e">
        <f t="shared" si="7"/>
        <v>#N/A</v>
      </c>
      <c r="U157" s="156"/>
      <c r="V157" s="156"/>
      <c r="W157" s="156"/>
      <c r="X157" s="158"/>
      <c r="Y157" s="106" t="e">
        <f t="shared" si="8"/>
        <v>#N/A</v>
      </c>
      <c r="Z157" s="106" t="e">
        <f t="shared" si="9"/>
        <v>#N/A</v>
      </c>
      <c r="AO157" s="156"/>
      <c r="AP157" s="156"/>
      <c r="AQ157" s="156"/>
      <c r="AR157" s="158"/>
      <c r="AS157" s="106" t="e">
        <f t="shared" si="10"/>
        <v>#N/A</v>
      </c>
      <c r="AT157" s="106" t="e">
        <f t="shared" si="11"/>
        <v>#N/A</v>
      </c>
    </row>
    <row r="158" x14ac:dyDescent="0.3">
      <c r="A158" s="156"/>
      <c r="B158" s="156"/>
      <c r="C158" s="156"/>
      <c r="D158" s="158"/>
      <c r="E158" s="106" t="e">
        <f t="shared" si="6"/>
        <v>#N/A</v>
      </c>
      <c r="F158" s="106" t="e">
        <f t="shared" si="7"/>
        <v>#N/A</v>
      </c>
      <c r="U158" s="156"/>
      <c r="V158" s="156"/>
      <c r="W158" s="156"/>
      <c r="X158" s="158"/>
      <c r="Y158" s="106" t="e">
        <f t="shared" si="8"/>
        <v>#N/A</v>
      </c>
      <c r="Z158" s="106" t="e">
        <f t="shared" si="9"/>
        <v>#N/A</v>
      </c>
      <c r="AO158" s="156"/>
      <c r="AP158" s="156"/>
      <c r="AQ158" s="156"/>
      <c r="AR158" s="158"/>
      <c r="AS158" s="106" t="e">
        <f t="shared" si="10"/>
        <v>#N/A</v>
      </c>
      <c r="AT158" s="106" t="e">
        <f t="shared" si="11"/>
        <v>#N/A</v>
      </c>
    </row>
    <row r="159" x14ac:dyDescent="0.3">
      <c r="A159" s="156"/>
      <c r="B159" s="156"/>
      <c r="C159" s="156"/>
      <c r="D159" s="158"/>
      <c r="E159" s="106" t="e">
        <f t="shared" si="6"/>
        <v>#N/A</v>
      </c>
      <c r="F159" s="106" t="e">
        <f t="shared" si="7"/>
        <v>#N/A</v>
      </c>
      <c r="U159" s="156"/>
      <c r="V159" s="156"/>
      <c r="W159" s="156"/>
      <c r="X159" s="158"/>
      <c r="Y159" s="106" t="e">
        <f t="shared" si="8"/>
        <v>#N/A</v>
      </c>
      <c r="Z159" s="106" t="e">
        <f t="shared" si="9"/>
        <v>#N/A</v>
      </c>
      <c r="AO159" s="156"/>
      <c r="AP159" s="156"/>
      <c r="AQ159" s="156"/>
      <c r="AR159" s="158"/>
      <c r="AS159" s="106" t="e">
        <f t="shared" si="10"/>
        <v>#N/A</v>
      </c>
      <c r="AT159" s="106" t="e">
        <f t="shared" si="11"/>
        <v>#N/A</v>
      </c>
    </row>
    <row r="160" x14ac:dyDescent="0.3">
      <c r="A160" s="156"/>
      <c r="B160" s="156"/>
      <c r="C160" s="156"/>
      <c r="D160" s="158"/>
      <c r="E160" s="106" t="e">
        <f t="shared" si="6"/>
        <v>#N/A</v>
      </c>
      <c r="F160" s="106" t="e">
        <f t="shared" si="7"/>
        <v>#N/A</v>
      </c>
      <c r="U160" s="156"/>
      <c r="V160" s="156"/>
      <c r="W160" s="156"/>
      <c r="X160" s="158"/>
      <c r="Y160" s="106" t="e">
        <f t="shared" si="8"/>
        <v>#N/A</v>
      </c>
      <c r="Z160" s="106" t="e">
        <f t="shared" si="9"/>
        <v>#N/A</v>
      </c>
      <c r="AO160" s="156"/>
      <c r="AP160" s="156"/>
      <c r="AQ160" s="156"/>
      <c r="AR160" s="158"/>
      <c r="AS160" s="106" t="e">
        <f t="shared" si="10"/>
        <v>#N/A</v>
      </c>
      <c r="AT160" s="106" t="e">
        <f t="shared" si="11"/>
        <v>#N/A</v>
      </c>
    </row>
    <row r="161" x14ac:dyDescent="0.3">
      <c r="A161" s="156"/>
      <c r="B161" s="156"/>
      <c r="C161" s="156"/>
      <c r="D161" s="158"/>
      <c r="E161" s="106" t="e">
        <f t="shared" si="6"/>
        <v>#N/A</v>
      </c>
      <c r="F161" s="106" t="e">
        <f t="shared" si="7"/>
        <v>#N/A</v>
      </c>
      <c r="U161" s="156"/>
      <c r="V161" s="156"/>
      <c r="W161" s="156"/>
      <c r="X161" s="158"/>
      <c r="Y161" s="106" t="e">
        <f t="shared" si="8"/>
        <v>#N/A</v>
      </c>
      <c r="Z161" s="106" t="e">
        <f t="shared" si="9"/>
        <v>#N/A</v>
      </c>
      <c r="AO161" s="156"/>
      <c r="AP161" s="156"/>
      <c r="AQ161" s="156"/>
      <c r="AR161" s="158"/>
      <c r="AS161" s="106" t="e">
        <f t="shared" si="10"/>
        <v>#N/A</v>
      </c>
      <c r="AT161" s="106" t="e">
        <f t="shared" si="11"/>
        <v>#N/A</v>
      </c>
    </row>
    <row r="162" x14ac:dyDescent="0.3">
      <c r="A162" s="156"/>
      <c r="B162" s="156"/>
      <c r="C162" s="156"/>
      <c r="D162" s="158"/>
      <c r="E162" s="106" t="e">
        <f t="shared" si="6"/>
        <v>#N/A</v>
      </c>
      <c r="F162" s="106" t="e">
        <f t="shared" si="7"/>
        <v>#N/A</v>
      </c>
      <c r="U162" s="156"/>
      <c r="V162" s="156"/>
      <c r="W162" s="156"/>
      <c r="X162" s="158"/>
      <c r="Y162" s="106" t="e">
        <f t="shared" si="8"/>
        <v>#N/A</v>
      </c>
      <c r="Z162" s="106" t="e">
        <f t="shared" si="9"/>
        <v>#N/A</v>
      </c>
      <c r="AO162" s="156"/>
      <c r="AP162" s="156"/>
      <c r="AQ162" s="156"/>
      <c r="AR162" s="158"/>
      <c r="AS162" s="106" t="e">
        <f t="shared" si="10"/>
        <v>#N/A</v>
      </c>
      <c r="AT162" s="106" t="e">
        <f t="shared" si="11"/>
        <v>#N/A</v>
      </c>
    </row>
    <row r="163" x14ac:dyDescent="0.3">
      <c r="A163" s="156"/>
      <c r="B163" s="156"/>
      <c r="C163" s="156"/>
      <c r="D163" s="158"/>
      <c r="E163" s="106" t="e">
        <f t="shared" si="6"/>
        <v>#N/A</v>
      </c>
      <c r="F163" s="106" t="e">
        <f t="shared" si="7"/>
        <v>#N/A</v>
      </c>
      <c r="U163" s="156"/>
      <c r="V163" s="156"/>
      <c r="W163" s="156"/>
      <c r="X163" s="158"/>
      <c r="Y163" s="106" t="e">
        <f t="shared" si="8"/>
        <v>#N/A</v>
      </c>
      <c r="Z163" s="106" t="e">
        <f t="shared" si="9"/>
        <v>#N/A</v>
      </c>
      <c r="AO163" s="156"/>
      <c r="AP163" s="156"/>
      <c r="AQ163" s="156"/>
      <c r="AR163" s="158"/>
      <c r="AS163" s="106" t="e">
        <f t="shared" si="10"/>
        <v>#N/A</v>
      </c>
      <c r="AT163" s="106" t="e">
        <f t="shared" si="11"/>
        <v>#N/A</v>
      </c>
    </row>
    <row r="164" x14ac:dyDescent="0.3">
      <c r="A164" s="156"/>
      <c r="B164" s="156"/>
      <c r="C164" s="156"/>
      <c r="D164" s="158"/>
      <c r="E164" s="106" t="e">
        <f t="shared" si="6"/>
        <v>#N/A</v>
      </c>
      <c r="F164" s="106" t="e">
        <f t="shared" si="7"/>
        <v>#N/A</v>
      </c>
      <c r="U164" s="156"/>
      <c r="V164" s="156"/>
      <c r="W164" s="156"/>
      <c r="X164" s="158"/>
      <c r="Y164" s="106" t="e">
        <f t="shared" si="8"/>
        <v>#N/A</v>
      </c>
      <c r="Z164" s="106" t="e">
        <f t="shared" si="9"/>
        <v>#N/A</v>
      </c>
      <c r="AO164" s="156"/>
      <c r="AP164" s="156"/>
      <c r="AQ164" s="156"/>
      <c r="AR164" s="158"/>
      <c r="AS164" s="106" t="e">
        <f t="shared" si="10"/>
        <v>#N/A</v>
      </c>
      <c r="AT164" s="106" t="e">
        <f t="shared" si="11"/>
        <v>#N/A</v>
      </c>
    </row>
    <row r="165" x14ac:dyDescent="0.3">
      <c r="A165" s="156"/>
      <c r="B165" s="156"/>
      <c r="C165" s="156"/>
      <c r="D165" s="158"/>
      <c r="E165" s="106" t="e">
        <f t="shared" si="6"/>
        <v>#N/A</v>
      </c>
      <c r="F165" s="106" t="e">
        <f t="shared" si="7"/>
        <v>#N/A</v>
      </c>
      <c r="U165" s="156"/>
      <c r="V165" s="156"/>
      <c r="W165" s="156"/>
      <c r="X165" s="158"/>
      <c r="Y165" s="106" t="e">
        <f t="shared" si="8"/>
        <v>#N/A</v>
      </c>
      <c r="Z165" s="106" t="e">
        <f t="shared" si="9"/>
        <v>#N/A</v>
      </c>
      <c r="AO165" s="156"/>
      <c r="AP165" s="156"/>
      <c r="AQ165" s="156"/>
      <c r="AR165" s="158"/>
      <c r="AS165" s="106" t="e">
        <f t="shared" si="10"/>
        <v>#N/A</v>
      </c>
      <c r="AT165" s="106" t="e">
        <f t="shared" si="11"/>
        <v>#N/A</v>
      </c>
    </row>
    <row r="166" x14ac:dyDescent="0.3">
      <c r="A166" s="156"/>
      <c r="B166" s="156"/>
      <c r="C166" s="156"/>
      <c r="D166" s="158"/>
      <c r="E166" s="106" t="e">
        <f t="shared" si="6"/>
        <v>#N/A</v>
      </c>
      <c r="F166" s="106" t="e">
        <f t="shared" si="7"/>
        <v>#N/A</v>
      </c>
      <c r="U166" s="156"/>
      <c r="V166" s="156"/>
      <c r="W166" s="156"/>
      <c r="X166" s="158"/>
      <c r="Y166" s="106" t="e">
        <f t="shared" si="8"/>
        <v>#N/A</v>
      </c>
      <c r="Z166" s="106" t="e">
        <f t="shared" si="9"/>
        <v>#N/A</v>
      </c>
      <c r="AO166" s="156"/>
      <c r="AP166" s="156"/>
      <c r="AQ166" s="156"/>
      <c r="AR166" s="158"/>
      <c r="AS166" s="106" t="e">
        <f t="shared" si="10"/>
        <v>#N/A</v>
      </c>
      <c r="AT166" s="106" t="e">
        <f t="shared" si="11"/>
        <v>#N/A</v>
      </c>
    </row>
    <row r="167" x14ac:dyDescent="0.3">
      <c r="A167" s="156"/>
      <c r="B167" s="156"/>
      <c r="C167" s="156"/>
      <c r="D167" s="158"/>
      <c r="E167" s="106" t="e">
        <f t="shared" si="6"/>
        <v>#N/A</v>
      </c>
      <c r="F167" s="106" t="e">
        <f t="shared" si="7"/>
        <v>#N/A</v>
      </c>
      <c r="U167" s="156"/>
      <c r="V167" s="156"/>
      <c r="W167" s="156"/>
      <c r="X167" s="158"/>
      <c r="Y167" s="106" t="e">
        <f t="shared" si="8"/>
        <v>#N/A</v>
      </c>
      <c r="Z167" s="106" t="e">
        <f t="shared" si="9"/>
        <v>#N/A</v>
      </c>
      <c r="AO167" s="156"/>
      <c r="AP167" s="156"/>
      <c r="AQ167" s="156"/>
      <c r="AR167" s="158"/>
      <c r="AS167" s="106" t="e">
        <f t="shared" si="10"/>
        <v>#N/A</v>
      </c>
      <c r="AT167" s="106" t="e">
        <f t="shared" si="11"/>
        <v>#N/A</v>
      </c>
    </row>
    <row r="168" x14ac:dyDescent="0.3">
      <c r="A168" s="156"/>
      <c r="B168" s="156"/>
      <c r="C168" s="156"/>
      <c r="D168" s="158"/>
      <c r="E168" s="106" t="e">
        <f t="shared" si="6"/>
        <v>#N/A</v>
      </c>
      <c r="F168" s="106" t="e">
        <f t="shared" si="7"/>
        <v>#N/A</v>
      </c>
      <c r="U168" s="156"/>
      <c r="V168" s="156"/>
      <c r="W168" s="156"/>
      <c r="X168" s="158"/>
      <c r="Y168" s="106" t="e">
        <f t="shared" si="8"/>
        <v>#N/A</v>
      </c>
      <c r="Z168" s="106" t="e">
        <f t="shared" si="9"/>
        <v>#N/A</v>
      </c>
      <c r="AO168" s="156"/>
      <c r="AP168" s="156"/>
      <c r="AQ168" s="156"/>
      <c r="AR168" s="158"/>
      <c r="AS168" s="106" t="e">
        <f t="shared" si="10"/>
        <v>#N/A</v>
      </c>
      <c r="AT168" s="106" t="e">
        <f t="shared" si="11"/>
        <v>#N/A</v>
      </c>
    </row>
    <row r="169" x14ac:dyDescent="0.3">
      <c r="A169" s="156"/>
      <c r="B169" s="156"/>
      <c r="C169" s="156"/>
      <c r="D169" s="158"/>
      <c r="E169" s="106" t="e">
        <f t="shared" si="6"/>
        <v>#N/A</v>
      </c>
      <c r="F169" s="106" t="e">
        <f t="shared" si="7"/>
        <v>#N/A</v>
      </c>
      <c r="U169" s="156"/>
      <c r="V169" s="156"/>
      <c r="W169" s="156"/>
      <c r="X169" s="158"/>
      <c r="Y169" s="106" t="e">
        <f t="shared" si="8"/>
        <v>#N/A</v>
      </c>
      <c r="Z169" s="106" t="e">
        <f t="shared" si="9"/>
        <v>#N/A</v>
      </c>
      <c r="AO169" s="156"/>
      <c r="AP169" s="156"/>
      <c r="AQ169" s="156"/>
      <c r="AR169" s="158"/>
      <c r="AS169" s="106" t="e">
        <f t="shared" si="10"/>
        <v>#N/A</v>
      </c>
      <c r="AT169" s="106" t="e">
        <f t="shared" si="11"/>
        <v>#N/A</v>
      </c>
    </row>
    <row r="170" x14ac:dyDescent="0.3">
      <c r="A170" s="156"/>
      <c r="B170" s="156"/>
      <c r="C170" s="156"/>
      <c r="D170" s="158"/>
      <c r="E170" s="106" t="e">
        <f t="shared" si="6"/>
        <v>#N/A</v>
      </c>
      <c r="F170" s="106" t="e">
        <f t="shared" si="7"/>
        <v>#N/A</v>
      </c>
      <c r="U170" s="156"/>
      <c r="V170" s="156"/>
      <c r="W170" s="156"/>
      <c r="X170" s="158"/>
      <c r="Y170" s="106" t="e">
        <f t="shared" si="8"/>
        <v>#N/A</v>
      </c>
      <c r="Z170" s="106" t="e">
        <f t="shared" si="9"/>
        <v>#N/A</v>
      </c>
      <c r="AO170" s="156"/>
      <c r="AP170" s="156"/>
      <c r="AQ170" s="156"/>
      <c r="AR170" s="158"/>
      <c r="AS170" s="106" t="e">
        <f t="shared" si="10"/>
        <v>#N/A</v>
      </c>
      <c r="AT170" s="106" t="e">
        <f t="shared" si="11"/>
        <v>#N/A</v>
      </c>
    </row>
    <row r="171" x14ac:dyDescent="0.3">
      <c r="A171" s="156"/>
      <c r="B171" s="156"/>
      <c r="C171" s="156"/>
      <c r="D171" s="158"/>
      <c r="E171" s="106" t="e">
        <f t="shared" si="6"/>
        <v>#N/A</v>
      </c>
      <c r="F171" s="106" t="e">
        <f t="shared" si="7"/>
        <v>#N/A</v>
      </c>
      <c r="U171" s="156"/>
      <c r="V171" s="156"/>
      <c r="W171" s="156"/>
      <c r="X171" s="158"/>
      <c r="Y171" s="106" t="e">
        <f t="shared" si="8"/>
        <v>#N/A</v>
      </c>
      <c r="Z171" s="106" t="e">
        <f t="shared" si="9"/>
        <v>#N/A</v>
      </c>
      <c r="AO171" s="156"/>
      <c r="AP171" s="156"/>
      <c r="AQ171" s="156"/>
      <c r="AR171" s="158"/>
      <c r="AS171" s="106" t="e">
        <f t="shared" si="10"/>
        <v>#N/A</v>
      </c>
      <c r="AT171" s="106" t="e">
        <f t="shared" si="11"/>
        <v>#N/A</v>
      </c>
    </row>
    <row r="172" x14ac:dyDescent="0.3">
      <c r="A172" s="156"/>
      <c r="B172" s="156"/>
      <c r="C172" s="156"/>
      <c r="D172" s="158"/>
      <c r="E172" s="106" t="e">
        <f t="shared" si="6"/>
        <v>#N/A</v>
      </c>
      <c r="F172" s="106" t="e">
        <f t="shared" si="7"/>
        <v>#N/A</v>
      </c>
      <c r="U172" s="156"/>
      <c r="V172" s="156"/>
      <c r="W172" s="156"/>
      <c r="X172" s="158"/>
      <c r="Y172" s="106" t="e">
        <f t="shared" si="8"/>
        <v>#N/A</v>
      </c>
      <c r="Z172" s="106" t="e">
        <f t="shared" si="9"/>
        <v>#N/A</v>
      </c>
      <c r="AO172" s="156"/>
      <c r="AP172" s="156"/>
      <c r="AQ172" s="156"/>
      <c r="AR172" s="158"/>
      <c r="AS172" s="106" t="e">
        <f t="shared" si="10"/>
        <v>#N/A</v>
      </c>
      <c r="AT172" s="106" t="e">
        <f t="shared" si="11"/>
        <v>#N/A</v>
      </c>
    </row>
    <row r="173" x14ac:dyDescent="0.3">
      <c r="A173" s="156"/>
      <c r="B173" s="156"/>
      <c r="C173" s="156"/>
      <c r="D173" s="158"/>
      <c r="E173" s="106" t="e">
        <f t="shared" si="6"/>
        <v>#N/A</v>
      </c>
      <c r="F173" s="106" t="e">
        <f t="shared" si="7"/>
        <v>#N/A</v>
      </c>
      <c r="U173" s="156"/>
      <c r="V173" s="156"/>
      <c r="W173" s="156"/>
      <c r="X173" s="158"/>
      <c r="Y173" s="106" t="e">
        <f t="shared" si="8"/>
        <v>#N/A</v>
      </c>
      <c r="Z173" s="106" t="e">
        <f t="shared" si="9"/>
        <v>#N/A</v>
      </c>
      <c r="AO173" s="156"/>
      <c r="AP173" s="156"/>
      <c r="AQ173" s="156"/>
      <c r="AR173" s="158"/>
      <c r="AS173" s="106" t="e">
        <f t="shared" si="10"/>
        <v>#N/A</v>
      </c>
      <c r="AT173" s="106" t="e">
        <f t="shared" si="11"/>
        <v>#N/A</v>
      </c>
    </row>
    <row r="174" x14ac:dyDescent="0.3">
      <c r="A174" s="156"/>
      <c r="B174" s="156"/>
      <c r="C174" s="156"/>
      <c r="D174" s="158"/>
      <c r="E174" s="106" t="e">
        <f t="shared" si="6"/>
        <v>#N/A</v>
      </c>
      <c r="F174" s="106" t="e">
        <f t="shared" si="7"/>
        <v>#N/A</v>
      </c>
      <c r="U174" s="156"/>
      <c r="V174" s="156"/>
      <c r="W174" s="156"/>
      <c r="X174" s="158"/>
      <c r="Y174" s="106" t="e">
        <f t="shared" si="8"/>
        <v>#N/A</v>
      </c>
      <c r="Z174" s="106" t="e">
        <f t="shared" si="9"/>
        <v>#N/A</v>
      </c>
      <c r="AO174" s="156"/>
      <c r="AP174" s="156"/>
      <c r="AQ174" s="156"/>
      <c r="AR174" s="158"/>
      <c r="AS174" s="106" t="e">
        <f t="shared" si="10"/>
        <v>#N/A</v>
      </c>
      <c r="AT174" s="106" t="e">
        <f t="shared" si="11"/>
        <v>#N/A</v>
      </c>
    </row>
    <row r="175" x14ac:dyDescent="0.3">
      <c r="A175" s="156"/>
      <c r="B175" s="156"/>
      <c r="C175" s="156"/>
      <c r="D175" s="158"/>
      <c r="E175" s="106" t="e">
        <f t="shared" si="6"/>
        <v>#N/A</v>
      </c>
      <c r="F175" s="106" t="e">
        <f t="shared" si="7"/>
        <v>#N/A</v>
      </c>
      <c r="U175" s="156"/>
      <c r="V175" s="156"/>
      <c r="W175" s="156"/>
      <c r="X175" s="158"/>
      <c r="Y175" s="106" t="e">
        <f t="shared" si="8"/>
        <v>#N/A</v>
      </c>
      <c r="Z175" s="106" t="e">
        <f t="shared" si="9"/>
        <v>#N/A</v>
      </c>
      <c r="AO175" s="156"/>
      <c r="AP175" s="156"/>
      <c r="AQ175" s="156"/>
      <c r="AR175" s="158"/>
      <c r="AS175" s="106" t="e">
        <f t="shared" si="10"/>
        <v>#N/A</v>
      </c>
      <c r="AT175" s="106" t="e">
        <f t="shared" si="11"/>
        <v>#N/A</v>
      </c>
    </row>
    <row r="176" x14ac:dyDescent="0.3">
      <c r="A176" s="156"/>
      <c r="B176" s="156"/>
      <c r="C176" s="156"/>
      <c r="D176" s="158"/>
      <c r="E176" s="106" t="e">
        <f t="shared" si="6"/>
        <v>#N/A</v>
      </c>
      <c r="F176" s="106" t="e">
        <f t="shared" si="7"/>
        <v>#N/A</v>
      </c>
      <c r="U176" s="156"/>
      <c r="V176" s="156"/>
      <c r="W176" s="156"/>
      <c r="X176" s="158"/>
      <c r="Y176" s="106" t="e">
        <f t="shared" si="8"/>
        <v>#N/A</v>
      </c>
      <c r="Z176" s="106" t="e">
        <f t="shared" si="9"/>
        <v>#N/A</v>
      </c>
      <c r="AO176" s="156"/>
      <c r="AP176" s="156"/>
      <c r="AQ176" s="156"/>
      <c r="AR176" s="158"/>
      <c r="AS176" s="106" t="e">
        <f t="shared" si="10"/>
        <v>#N/A</v>
      </c>
      <c r="AT176" s="106" t="e">
        <f t="shared" si="11"/>
        <v>#N/A</v>
      </c>
    </row>
    <row r="177" x14ac:dyDescent="0.3">
      <c r="A177" s="156"/>
      <c r="B177" s="156"/>
      <c r="C177" s="156"/>
      <c r="D177" s="158"/>
      <c r="E177" s="106" t="e">
        <f t="shared" si="6"/>
        <v>#N/A</v>
      </c>
      <c r="F177" s="106" t="e">
        <f t="shared" si="7"/>
        <v>#N/A</v>
      </c>
      <c r="U177" s="156"/>
      <c r="V177" s="156"/>
      <c r="W177" s="156"/>
      <c r="X177" s="158"/>
      <c r="Y177" s="106" t="e">
        <f t="shared" si="8"/>
        <v>#N/A</v>
      </c>
      <c r="Z177" s="106" t="e">
        <f t="shared" si="9"/>
        <v>#N/A</v>
      </c>
      <c r="AO177" s="156"/>
      <c r="AP177" s="156"/>
      <c r="AQ177" s="156"/>
      <c r="AR177" s="158"/>
      <c r="AS177" s="106" t="e">
        <f t="shared" si="10"/>
        <v>#N/A</v>
      </c>
      <c r="AT177" s="106" t="e">
        <f t="shared" si="11"/>
        <v>#N/A</v>
      </c>
    </row>
    <row r="178" x14ac:dyDescent="0.3">
      <c r="A178" s="156"/>
      <c r="B178" s="156"/>
      <c r="C178" s="156"/>
      <c r="D178" s="158"/>
      <c r="E178" s="106" t="e">
        <f t="shared" si="6"/>
        <v>#N/A</v>
      </c>
      <c r="F178" s="106" t="e">
        <f t="shared" si="7"/>
        <v>#N/A</v>
      </c>
      <c r="U178" s="156"/>
      <c r="V178" s="156"/>
      <c r="W178" s="156"/>
      <c r="X178" s="158"/>
      <c r="Y178" s="106" t="e">
        <f t="shared" si="8"/>
        <v>#N/A</v>
      </c>
      <c r="Z178" s="106" t="e">
        <f t="shared" si="9"/>
        <v>#N/A</v>
      </c>
      <c r="AO178" s="156"/>
      <c r="AP178" s="156"/>
      <c r="AQ178" s="156"/>
      <c r="AR178" s="158"/>
      <c r="AS178" s="106" t="e">
        <f t="shared" si="10"/>
        <v>#N/A</v>
      </c>
      <c r="AT178" s="106" t="e">
        <f t="shared" si="11"/>
        <v>#N/A</v>
      </c>
    </row>
    <row r="179" x14ac:dyDescent="0.3">
      <c r="A179" s="156"/>
      <c r="B179" s="156"/>
      <c r="C179" s="156"/>
      <c r="D179" s="158"/>
      <c r="E179" s="106" t="e">
        <f t="shared" si="6"/>
        <v>#N/A</v>
      </c>
      <c r="F179" s="106" t="e">
        <f t="shared" si="7"/>
        <v>#N/A</v>
      </c>
      <c r="U179" s="156"/>
      <c r="V179" s="156"/>
      <c r="W179" s="156"/>
      <c r="X179" s="158"/>
      <c r="Y179" s="106" t="e">
        <f t="shared" si="8"/>
        <v>#N/A</v>
      </c>
      <c r="Z179" s="106" t="e">
        <f t="shared" si="9"/>
        <v>#N/A</v>
      </c>
      <c r="AO179" s="156"/>
      <c r="AP179" s="156"/>
      <c r="AQ179" s="156"/>
      <c r="AR179" s="158"/>
      <c r="AS179" s="106" t="e">
        <f t="shared" si="10"/>
        <v>#N/A</v>
      </c>
      <c r="AT179" s="106" t="e">
        <f t="shared" si="11"/>
        <v>#N/A</v>
      </c>
    </row>
    <row r="180" x14ac:dyDescent="0.3">
      <c r="A180" s="156"/>
      <c r="B180" s="156"/>
      <c r="C180" s="156"/>
      <c r="D180" s="158"/>
      <c r="E180" s="106" t="e">
        <f t="shared" si="6"/>
        <v>#N/A</v>
      </c>
      <c r="F180" s="106" t="e">
        <f t="shared" si="7"/>
        <v>#N/A</v>
      </c>
      <c r="U180" s="156"/>
      <c r="V180" s="156"/>
      <c r="W180" s="156"/>
      <c r="X180" s="158"/>
      <c r="Y180" s="106" t="e">
        <f t="shared" si="8"/>
        <v>#N/A</v>
      </c>
      <c r="Z180" s="106" t="e">
        <f t="shared" si="9"/>
        <v>#N/A</v>
      </c>
      <c r="AO180" s="156"/>
      <c r="AP180" s="156"/>
      <c r="AQ180" s="156"/>
      <c r="AR180" s="158"/>
      <c r="AS180" s="106" t="e">
        <f t="shared" si="10"/>
        <v>#N/A</v>
      </c>
      <c r="AT180" s="106" t="e">
        <f t="shared" si="11"/>
        <v>#N/A</v>
      </c>
    </row>
    <row r="181" x14ac:dyDescent="0.3">
      <c r="A181" s="156"/>
      <c r="B181" s="156"/>
      <c r="C181" s="156"/>
      <c r="D181" s="158"/>
      <c r="E181" s="106" t="e">
        <f t="shared" si="6"/>
        <v>#N/A</v>
      </c>
      <c r="F181" s="106" t="e">
        <f t="shared" si="7"/>
        <v>#N/A</v>
      </c>
      <c r="U181" s="156"/>
      <c r="V181" s="156"/>
      <c r="W181" s="156"/>
      <c r="X181" s="158"/>
      <c r="Y181" s="106" t="e">
        <f t="shared" si="8"/>
        <v>#N/A</v>
      </c>
      <c r="Z181" s="106" t="e">
        <f t="shared" si="9"/>
        <v>#N/A</v>
      </c>
      <c r="AO181" s="156"/>
      <c r="AP181" s="156"/>
      <c r="AQ181" s="156"/>
      <c r="AR181" s="158"/>
      <c r="AS181" s="106" t="e">
        <f t="shared" si="10"/>
        <v>#N/A</v>
      </c>
      <c r="AT181" s="106" t="e">
        <f t="shared" si="11"/>
        <v>#N/A</v>
      </c>
    </row>
    <row r="182" x14ac:dyDescent="0.3">
      <c r="A182" s="156"/>
      <c r="B182" s="156"/>
      <c r="C182" s="156"/>
      <c r="D182" s="158"/>
      <c r="E182" s="106" t="e">
        <f t="shared" si="6"/>
        <v>#N/A</v>
      </c>
      <c r="F182" s="106" t="e">
        <f t="shared" si="7"/>
        <v>#N/A</v>
      </c>
      <c r="U182" s="156"/>
      <c r="V182" s="156"/>
      <c r="W182" s="156"/>
      <c r="X182" s="158"/>
      <c r="Y182" s="106" t="e">
        <f t="shared" si="8"/>
        <v>#N/A</v>
      </c>
      <c r="Z182" s="106" t="e">
        <f t="shared" si="9"/>
        <v>#N/A</v>
      </c>
      <c r="AO182" s="156"/>
      <c r="AP182" s="156"/>
      <c r="AQ182" s="156"/>
      <c r="AR182" s="158"/>
      <c r="AS182" s="106" t="e">
        <f t="shared" si="10"/>
        <v>#N/A</v>
      </c>
      <c r="AT182" s="106" t="e">
        <f t="shared" si="11"/>
        <v>#N/A</v>
      </c>
    </row>
    <row r="183" x14ac:dyDescent="0.3">
      <c r="A183" s="156"/>
      <c r="B183" s="156"/>
      <c r="C183" s="156"/>
      <c r="D183" s="158"/>
      <c r="E183" s="106" t="e">
        <f t="shared" si="6"/>
        <v>#N/A</v>
      </c>
      <c r="F183" s="106" t="e">
        <f t="shared" si="7"/>
        <v>#N/A</v>
      </c>
      <c r="U183" s="156"/>
      <c r="V183" s="156"/>
      <c r="W183" s="156"/>
      <c r="X183" s="158"/>
      <c r="Y183" s="106" t="e">
        <f t="shared" si="8"/>
        <v>#N/A</v>
      </c>
      <c r="Z183" s="106" t="e">
        <f t="shared" si="9"/>
        <v>#N/A</v>
      </c>
      <c r="AO183" s="156"/>
      <c r="AP183" s="156"/>
      <c r="AQ183" s="156"/>
      <c r="AR183" s="158"/>
      <c r="AS183" s="106" t="e">
        <f t="shared" si="10"/>
        <v>#N/A</v>
      </c>
      <c r="AT183" s="106" t="e">
        <f t="shared" si="11"/>
        <v>#N/A</v>
      </c>
    </row>
    <row r="184" x14ac:dyDescent="0.3">
      <c r="A184" s="156"/>
      <c r="B184" s="156"/>
      <c r="C184" s="156"/>
      <c r="D184" s="158"/>
      <c r="E184" s="106" t="e">
        <f t="shared" si="6"/>
        <v>#N/A</v>
      </c>
      <c r="F184" s="106" t="e">
        <f t="shared" si="7"/>
        <v>#N/A</v>
      </c>
      <c r="U184" s="156"/>
      <c r="V184" s="156"/>
      <c r="W184" s="156"/>
      <c r="X184" s="158"/>
      <c r="Y184" s="106" t="e">
        <f t="shared" si="8"/>
        <v>#N/A</v>
      </c>
      <c r="Z184" s="106" t="e">
        <f t="shared" si="9"/>
        <v>#N/A</v>
      </c>
      <c r="AO184" s="156"/>
      <c r="AP184" s="156"/>
      <c r="AQ184" s="156"/>
      <c r="AR184" s="158"/>
      <c r="AS184" s="106" t="e">
        <f t="shared" si="10"/>
        <v>#N/A</v>
      </c>
      <c r="AT184" s="106" t="e">
        <f t="shared" si="11"/>
        <v>#N/A</v>
      </c>
    </row>
    <row r="185" x14ac:dyDescent="0.3">
      <c r="A185" s="156"/>
      <c r="B185" s="156"/>
      <c r="C185" s="156"/>
      <c r="D185" s="158"/>
      <c r="E185" s="106" t="e">
        <f t="shared" si="6"/>
        <v>#N/A</v>
      </c>
      <c r="F185" s="106" t="e">
        <f t="shared" si="7"/>
        <v>#N/A</v>
      </c>
      <c r="U185" s="156"/>
      <c r="V185" s="156"/>
      <c r="W185" s="156"/>
      <c r="X185" s="158"/>
      <c r="Y185" s="106" t="e">
        <f t="shared" si="8"/>
        <v>#N/A</v>
      </c>
      <c r="Z185" s="106" t="e">
        <f t="shared" si="9"/>
        <v>#N/A</v>
      </c>
      <c r="AO185" s="156"/>
      <c r="AP185" s="156"/>
      <c r="AQ185" s="156"/>
      <c r="AR185" s="158"/>
      <c r="AS185" s="106" t="e">
        <f t="shared" si="10"/>
        <v>#N/A</v>
      </c>
      <c r="AT185" s="106" t="e">
        <f t="shared" si="11"/>
        <v>#N/A</v>
      </c>
    </row>
    <row r="186" x14ac:dyDescent="0.3">
      <c r="A186" s="156"/>
      <c r="B186" s="156"/>
      <c r="C186" s="156"/>
      <c r="D186" s="158"/>
      <c r="E186" s="106" t="e">
        <f t="shared" ref="E186:E249" si="12">IF(ISNUMBER(C186), 1+C186/100*5, NA())</f>
        <v>#N/A</v>
      </c>
      <c r="F186" s="106" t="e">
        <f t="shared" ref="F186:F249" si="13">IF(ISNUMBER(D186), D186, NA())</f>
        <v>#N/A</v>
      </c>
      <c r="U186" s="156"/>
      <c r="V186" s="156"/>
      <c r="W186" s="156"/>
      <c r="X186" s="158"/>
      <c r="Y186" s="106" t="e">
        <f t="shared" ref="Y186:Y249" si="14">IF(ISNUMBER(W186), 1+W186/100*5, NA())</f>
        <v>#N/A</v>
      </c>
      <c r="Z186" s="106" t="e">
        <f t="shared" ref="Z186:Z249" si="15">IF(ISNUMBER(X186), X186, NA())</f>
        <v>#N/A</v>
      </c>
      <c r="AO186" s="156"/>
      <c r="AP186" s="156"/>
      <c r="AQ186" s="156"/>
      <c r="AR186" s="158"/>
      <c r="AS186" s="106" t="e">
        <f t="shared" ref="AS186:AS249" si="16">IF(ISNUMBER(AQ186), 1+AQ186/100*5, NA())</f>
        <v>#N/A</v>
      </c>
      <c r="AT186" s="106" t="e">
        <f t="shared" ref="AT186:AT249" si="17">IF(ISNUMBER(AR186), AR186, NA())</f>
        <v>#N/A</v>
      </c>
    </row>
    <row r="187" x14ac:dyDescent="0.3">
      <c r="A187" s="156"/>
      <c r="B187" s="156"/>
      <c r="C187" s="156"/>
      <c r="D187" s="158"/>
      <c r="E187" s="106" t="e">
        <f t="shared" si="12"/>
        <v>#N/A</v>
      </c>
      <c r="F187" s="106" t="e">
        <f t="shared" si="13"/>
        <v>#N/A</v>
      </c>
      <c r="U187" s="156"/>
      <c r="V187" s="156"/>
      <c r="W187" s="156"/>
      <c r="X187" s="158"/>
      <c r="Y187" s="106" t="e">
        <f t="shared" si="14"/>
        <v>#N/A</v>
      </c>
      <c r="Z187" s="106" t="e">
        <f t="shared" si="15"/>
        <v>#N/A</v>
      </c>
      <c r="AO187" s="156"/>
      <c r="AP187" s="156"/>
      <c r="AQ187" s="156"/>
      <c r="AR187" s="158"/>
      <c r="AS187" s="106" t="e">
        <f t="shared" si="16"/>
        <v>#N/A</v>
      </c>
      <c r="AT187" s="106" t="e">
        <f t="shared" si="17"/>
        <v>#N/A</v>
      </c>
    </row>
    <row r="188" x14ac:dyDescent="0.3">
      <c r="A188" s="156"/>
      <c r="B188" s="156"/>
      <c r="C188" s="156"/>
      <c r="D188" s="158"/>
      <c r="E188" s="106" t="e">
        <f t="shared" si="12"/>
        <v>#N/A</v>
      </c>
      <c r="F188" s="106" t="e">
        <f t="shared" si="13"/>
        <v>#N/A</v>
      </c>
      <c r="U188" s="156"/>
      <c r="V188" s="156"/>
      <c r="W188" s="156"/>
      <c r="X188" s="158"/>
      <c r="Y188" s="106" t="e">
        <f t="shared" si="14"/>
        <v>#N/A</v>
      </c>
      <c r="Z188" s="106" t="e">
        <f t="shared" si="15"/>
        <v>#N/A</v>
      </c>
      <c r="AO188" s="156"/>
      <c r="AP188" s="156"/>
      <c r="AQ188" s="156"/>
      <c r="AR188" s="158"/>
      <c r="AS188" s="106" t="e">
        <f t="shared" si="16"/>
        <v>#N/A</v>
      </c>
      <c r="AT188" s="106" t="e">
        <f t="shared" si="17"/>
        <v>#N/A</v>
      </c>
    </row>
    <row r="189" x14ac:dyDescent="0.3">
      <c r="A189" s="156"/>
      <c r="B189" s="156"/>
      <c r="C189" s="156"/>
      <c r="D189" s="158"/>
      <c r="E189" s="106" t="e">
        <f t="shared" si="12"/>
        <v>#N/A</v>
      </c>
      <c r="F189" s="106" t="e">
        <f t="shared" si="13"/>
        <v>#N/A</v>
      </c>
      <c r="U189" s="156"/>
      <c r="V189" s="156"/>
      <c r="W189" s="156"/>
      <c r="X189" s="158"/>
      <c r="Y189" s="106" t="e">
        <f t="shared" si="14"/>
        <v>#N/A</v>
      </c>
      <c r="Z189" s="106" t="e">
        <f t="shared" si="15"/>
        <v>#N/A</v>
      </c>
      <c r="AO189" s="156"/>
      <c r="AP189" s="156"/>
      <c r="AQ189" s="156"/>
      <c r="AR189" s="158"/>
      <c r="AS189" s="106" t="e">
        <f t="shared" si="16"/>
        <v>#N/A</v>
      </c>
      <c r="AT189" s="106" t="e">
        <f t="shared" si="17"/>
        <v>#N/A</v>
      </c>
    </row>
    <row r="190" x14ac:dyDescent="0.3">
      <c r="A190" s="156"/>
      <c r="B190" s="156"/>
      <c r="C190" s="156"/>
      <c r="D190" s="158"/>
      <c r="E190" s="106" t="e">
        <f t="shared" si="12"/>
        <v>#N/A</v>
      </c>
      <c r="F190" s="106" t="e">
        <f t="shared" si="13"/>
        <v>#N/A</v>
      </c>
      <c r="U190" s="156"/>
      <c r="V190" s="156"/>
      <c r="W190" s="156"/>
      <c r="X190" s="158"/>
      <c r="Y190" s="106" t="e">
        <f t="shared" si="14"/>
        <v>#N/A</v>
      </c>
      <c r="Z190" s="106" t="e">
        <f t="shared" si="15"/>
        <v>#N/A</v>
      </c>
      <c r="AO190" s="156"/>
      <c r="AP190" s="156"/>
      <c r="AQ190" s="156"/>
      <c r="AR190" s="158"/>
      <c r="AS190" s="106" t="e">
        <f t="shared" si="16"/>
        <v>#N/A</v>
      </c>
      <c r="AT190" s="106" t="e">
        <f t="shared" si="17"/>
        <v>#N/A</v>
      </c>
    </row>
    <row r="191" x14ac:dyDescent="0.3">
      <c r="A191" s="156"/>
      <c r="B191" s="156"/>
      <c r="C191" s="156"/>
      <c r="D191" s="158"/>
      <c r="E191" s="106" t="e">
        <f t="shared" si="12"/>
        <v>#N/A</v>
      </c>
      <c r="F191" s="106" t="e">
        <f t="shared" si="13"/>
        <v>#N/A</v>
      </c>
      <c r="U191" s="156"/>
      <c r="V191" s="156"/>
      <c r="W191" s="156"/>
      <c r="X191" s="158"/>
      <c r="Y191" s="106" t="e">
        <f t="shared" si="14"/>
        <v>#N/A</v>
      </c>
      <c r="Z191" s="106" t="e">
        <f t="shared" si="15"/>
        <v>#N/A</v>
      </c>
      <c r="AO191" s="156"/>
      <c r="AP191" s="156"/>
      <c r="AQ191" s="156"/>
      <c r="AR191" s="158"/>
      <c r="AS191" s="106" t="e">
        <f t="shared" si="16"/>
        <v>#N/A</v>
      </c>
      <c r="AT191" s="106" t="e">
        <f t="shared" si="17"/>
        <v>#N/A</v>
      </c>
    </row>
    <row r="192" x14ac:dyDescent="0.3">
      <c r="A192" s="156"/>
      <c r="B192" s="156"/>
      <c r="C192" s="156"/>
      <c r="D192" s="158"/>
      <c r="E192" s="106" t="e">
        <f t="shared" si="12"/>
        <v>#N/A</v>
      </c>
      <c r="F192" s="106" t="e">
        <f t="shared" si="13"/>
        <v>#N/A</v>
      </c>
      <c r="U192" s="156"/>
      <c r="V192" s="156"/>
      <c r="W192" s="156"/>
      <c r="X192" s="158"/>
      <c r="Y192" s="106" t="e">
        <f t="shared" si="14"/>
        <v>#N/A</v>
      </c>
      <c r="Z192" s="106" t="e">
        <f t="shared" si="15"/>
        <v>#N/A</v>
      </c>
      <c r="AO192" s="156"/>
      <c r="AP192" s="156"/>
      <c r="AQ192" s="156"/>
      <c r="AR192" s="158"/>
      <c r="AS192" s="106" t="e">
        <f t="shared" si="16"/>
        <v>#N/A</v>
      </c>
      <c r="AT192" s="106" t="e">
        <f t="shared" si="17"/>
        <v>#N/A</v>
      </c>
    </row>
    <row r="193" x14ac:dyDescent="0.3">
      <c r="A193" s="156"/>
      <c r="B193" s="156"/>
      <c r="C193" s="156"/>
      <c r="D193" s="158"/>
      <c r="E193" s="106" t="e">
        <f t="shared" si="12"/>
        <v>#N/A</v>
      </c>
      <c r="F193" s="106" t="e">
        <f t="shared" si="13"/>
        <v>#N/A</v>
      </c>
      <c r="U193" s="156"/>
      <c r="V193" s="156"/>
      <c r="W193" s="156"/>
      <c r="X193" s="158"/>
      <c r="Y193" s="106" t="e">
        <f t="shared" si="14"/>
        <v>#N/A</v>
      </c>
      <c r="Z193" s="106" t="e">
        <f t="shared" si="15"/>
        <v>#N/A</v>
      </c>
      <c r="AO193" s="156"/>
      <c r="AP193" s="156"/>
      <c r="AQ193" s="156"/>
      <c r="AR193" s="158"/>
      <c r="AS193" s="106" t="e">
        <f t="shared" si="16"/>
        <v>#N/A</v>
      </c>
      <c r="AT193" s="106" t="e">
        <f t="shared" si="17"/>
        <v>#N/A</v>
      </c>
    </row>
    <row r="194" x14ac:dyDescent="0.3">
      <c r="A194" s="156"/>
      <c r="B194" s="156"/>
      <c r="C194" s="156"/>
      <c r="D194" s="158"/>
      <c r="E194" s="106" t="e">
        <f t="shared" si="12"/>
        <v>#N/A</v>
      </c>
      <c r="F194" s="106" t="e">
        <f t="shared" si="13"/>
        <v>#N/A</v>
      </c>
      <c r="U194" s="156"/>
      <c r="V194" s="156"/>
      <c r="W194" s="156"/>
      <c r="X194" s="158"/>
      <c r="Y194" s="106" t="e">
        <f t="shared" si="14"/>
        <v>#N/A</v>
      </c>
      <c r="Z194" s="106" t="e">
        <f t="shared" si="15"/>
        <v>#N/A</v>
      </c>
      <c r="AO194" s="156"/>
      <c r="AP194" s="156"/>
      <c r="AQ194" s="156"/>
      <c r="AR194" s="158"/>
      <c r="AS194" s="106" t="e">
        <f t="shared" si="16"/>
        <v>#N/A</v>
      </c>
      <c r="AT194" s="106" t="e">
        <f t="shared" si="17"/>
        <v>#N/A</v>
      </c>
    </row>
    <row r="195" x14ac:dyDescent="0.3">
      <c r="A195" s="156"/>
      <c r="B195" s="156"/>
      <c r="C195" s="156"/>
      <c r="D195" s="158"/>
      <c r="E195" s="106" t="e">
        <f t="shared" si="12"/>
        <v>#N/A</v>
      </c>
      <c r="F195" s="106" t="e">
        <f t="shared" si="13"/>
        <v>#N/A</v>
      </c>
      <c r="U195" s="156"/>
      <c r="V195" s="156"/>
      <c r="W195" s="156"/>
      <c r="X195" s="158"/>
      <c r="Y195" s="106" t="e">
        <f t="shared" si="14"/>
        <v>#N/A</v>
      </c>
      <c r="Z195" s="106" t="e">
        <f t="shared" si="15"/>
        <v>#N/A</v>
      </c>
      <c r="AO195" s="156"/>
      <c r="AP195" s="156"/>
      <c r="AQ195" s="156"/>
      <c r="AR195" s="158"/>
      <c r="AS195" s="106" t="e">
        <f t="shared" si="16"/>
        <v>#N/A</v>
      </c>
      <c r="AT195" s="106" t="e">
        <f t="shared" si="17"/>
        <v>#N/A</v>
      </c>
    </row>
    <row r="196" x14ac:dyDescent="0.3">
      <c r="A196" s="156"/>
      <c r="B196" s="156"/>
      <c r="C196" s="156"/>
      <c r="D196" s="158"/>
      <c r="E196" s="106" t="e">
        <f t="shared" si="12"/>
        <v>#N/A</v>
      </c>
      <c r="F196" s="106" t="e">
        <f t="shared" si="13"/>
        <v>#N/A</v>
      </c>
      <c r="U196" s="156"/>
      <c r="V196" s="156"/>
      <c r="W196" s="156"/>
      <c r="X196" s="158"/>
      <c r="Y196" s="106" t="e">
        <f t="shared" si="14"/>
        <v>#N/A</v>
      </c>
      <c r="Z196" s="106" t="e">
        <f t="shared" si="15"/>
        <v>#N/A</v>
      </c>
      <c r="AO196" s="156"/>
      <c r="AP196" s="156"/>
      <c r="AQ196" s="156"/>
      <c r="AR196" s="158"/>
      <c r="AS196" s="106" t="e">
        <f t="shared" si="16"/>
        <v>#N/A</v>
      </c>
      <c r="AT196" s="106" t="e">
        <f t="shared" si="17"/>
        <v>#N/A</v>
      </c>
    </row>
    <row r="197" x14ac:dyDescent="0.3">
      <c r="A197" s="156"/>
      <c r="B197" s="156"/>
      <c r="C197" s="156"/>
      <c r="D197" s="158"/>
      <c r="E197" s="106" t="e">
        <f t="shared" si="12"/>
        <v>#N/A</v>
      </c>
      <c r="F197" s="106" t="e">
        <f t="shared" si="13"/>
        <v>#N/A</v>
      </c>
      <c r="U197" s="156"/>
      <c r="V197" s="156"/>
      <c r="W197" s="156"/>
      <c r="X197" s="158"/>
      <c r="Y197" s="106" t="e">
        <f t="shared" si="14"/>
        <v>#N/A</v>
      </c>
      <c r="Z197" s="106" t="e">
        <f t="shared" si="15"/>
        <v>#N/A</v>
      </c>
      <c r="AO197" s="156"/>
      <c r="AP197" s="156"/>
      <c r="AQ197" s="156"/>
      <c r="AR197" s="158"/>
      <c r="AS197" s="106" t="e">
        <f t="shared" si="16"/>
        <v>#N/A</v>
      </c>
      <c r="AT197" s="106" t="e">
        <f t="shared" si="17"/>
        <v>#N/A</v>
      </c>
    </row>
    <row r="198" x14ac:dyDescent="0.3">
      <c r="A198" s="156"/>
      <c r="B198" s="156"/>
      <c r="C198" s="156"/>
      <c r="D198" s="158"/>
      <c r="E198" s="106" t="e">
        <f t="shared" si="12"/>
        <v>#N/A</v>
      </c>
      <c r="F198" s="106" t="e">
        <f t="shared" si="13"/>
        <v>#N/A</v>
      </c>
      <c r="U198" s="156"/>
      <c r="V198" s="156"/>
      <c r="W198" s="156"/>
      <c r="X198" s="158"/>
      <c r="Y198" s="106" t="e">
        <f t="shared" si="14"/>
        <v>#N/A</v>
      </c>
      <c r="Z198" s="106" t="e">
        <f t="shared" si="15"/>
        <v>#N/A</v>
      </c>
      <c r="AO198" s="156"/>
      <c r="AP198" s="156"/>
      <c r="AQ198" s="156"/>
      <c r="AR198" s="158"/>
      <c r="AS198" s="106" t="e">
        <f t="shared" si="16"/>
        <v>#N/A</v>
      </c>
      <c r="AT198" s="106" t="e">
        <f t="shared" si="17"/>
        <v>#N/A</v>
      </c>
    </row>
    <row r="199" x14ac:dyDescent="0.3">
      <c r="A199" s="156"/>
      <c r="B199" s="156"/>
      <c r="C199" s="156"/>
      <c r="D199" s="158"/>
      <c r="E199" s="106" t="e">
        <f t="shared" si="12"/>
        <v>#N/A</v>
      </c>
      <c r="F199" s="106" t="e">
        <f t="shared" si="13"/>
        <v>#N/A</v>
      </c>
      <c r="U199" s="156"/>
      <c r="V199" s="156"/>
      <c r="W199" s="156"/>
      <c r="X199" s="158"/>
      <c r="Y199" s="106" t="e">
        <f t="shared" si="14"/>
        <v>#N/A</v>
      </c>
      <c r="Z199" s="106" t="e">
        <f t="shared" si="15"/>
        <v>#N/A</v>
      </c>
      <c r="AO199" s="156"/>
      <c r="AP199" s="156"/>
      <c r="AQ199" s="156"/>
      <c r="AR199" s="158"/>
      <c r="AS199" s="106" t="e">
        <f t="shared" si="16"/>
        <v>#N/A</v>
      </c>
      <c r="AT199" s="106" t="e">
        <f t="shared" si="17"/>
        <v>#N/A</v>
      </c>
    </row>
    <row r="200" x14ac:dyDescent="0.3">
      <c r="A200" s="156"/>
      <c r="B200" s="156"/>
      <c r="C200" s="156"/>
      <c r="D200" s="158"/>
      <c r="E200" s="106" t="e">
        <f t="shared" si="12"/>
        <v>#N/A</v>
      </c>
      <c r="F200" s="106" t="e">
        <f t="shared" si="13"/>
        <v>#N/A</v>
      </c>
      <c r="U200" s="156"/>
      <c r="V200" s="156"/>
      <c r="W200" s="156"/>
      <c r="X200" s="158"/>
      <c r="Y200" s="106" t="e">
        <f t="shared" si="14"/>
        <v>#N/A</v>
      </c>
      <c r="Z200" s="106" t="e">
        <f t="shared" si="15"/>
        <v>#N/A</v>
      </c>
      <c r="AO200" s="156"/>
      <c r="AP200" s="156"/>
      <c r="AQ200" s="156"/>
      <c r="AR200" s="158"/>
      <c r="AS200" s="106" t="e">
        <f t="shared" si="16"/>
        <v>#N/A</v>
      </c>
      <c r="AT200" s="106" t="e">
        <f t="shared" si="17"/>
        <v>#N/A</v>
      </c>
    </row>
    <row r="201" x14ac:dyDescent="0.3">
      <c r="A201" s="156"/>
      <c r="B201" s="156"/>
      <c r="C201" s="156"/>
      <c r="D201" s="158"/>
      <c r="E201" s="106" t="e">
        <f t="shared" si="12"/>
        <v>#N/A</v>
      </c>
      <c r="F201" s="106" t="e">
        <f t="shared" si="13"/>
        <v>#N/A</v>
      </c>
      <c r="U201" s="156"/>
      <c r="V201" s="156"/>
      <c r="W201" s="156"/>
      <c r="X201" s="158"/>
      <c r="Y201" s="106" t="e">
        <f t="shared" si="14"/>
        <v>#N/A</v>
      </c>
      <c r="Z201" s="106" t="e">
        <f t="shared" si="15"/>
        <v>#N/A</v>
      </c>
      <c r="AO201" s="156"/>
      <c r="AP201" s="156"/>
      <c r="AQ201" s="156"/>
      <c r="AR201" s="158"/>
      <c r="AS201" s="106" t="e">
        <f t="shared" si="16"/>
        <v>#N/A</v>
      </c>
      <c r="AT201" s="106" t="e">
        <f t="shared" si="17"/>
        <v>#N/A</v>
      </c>
    </row>
    <row r="202" x14ac:dyDescent="0.3">
      <c r="A202" s="156"/>
      <c r="B202" s="156"/>
      <c r="C202" s="156"/>
      <c r="D202" s="158"/>
      <c r="E202" s="106" t="e">
        <f t="shared" si="12"/>
        <v>#N/A</v>
      </c>
      <c r="F202" s="106" t="e">
        <f t="shared" si="13"/>
        <v>#N/A</v>
      </c>
      <c r="U202" s="156"/>
      <c r="V202" s="156"/>
      <c r="W202" s="156"/>
      <c r="X202" s="158"/>
      <c r="Y202" s="106" t="e">
        <f t="shared" si="14"/>
        <v>#N/A</v>
      </c>
      <c r="Z202" s="106" t="e">
        <f t="shared" si="15"/>
        <v>#N/A</v>
      </c>
      <c r="AO202" s="156"/>
      <c r="AP202" s="156"/>
      <c r="AQ202" s="156"/>
      <c r="AR202" s="158"/>
      <c r="AS202" s="106" t="e">
        <f t="shared" si="16"/>
        <v>#N/A</v>
      </c>
      <c r="AT202" s="106" t="e">
        <f t="shared" si="17"/>
        <v>#N/A</v>
      </c>
    </row>
    <row r="203" x14ac:dyDescent="0.3">
      <c r="A203" s="156"/>
      <c r="B203" s="156"/>
      <c r="C203" s="156"/>
      <c r="D203" s="158"/>
      <c r="E203" s="106" t="e">
        <f t="shared" si="12"/>
        <v>#N/A</v>
      </c>
      <c r="F203" s="106" t="e">
        <f t="shared" si="13"/>
        <v>#N/A</v>
      </c>
      <c r="U203" s="156"/>
      <c r="V203" s="156"/>
      <c r="W203" s="156"/>
      <c r="X203" s="158"/>
      <c r="Y203" s="106" t="e">
        <f t="shared" si="14"/>
        <v>#N/A</v>
      </c>
      <c r="Z203" s="106" t="e">
        <f t="shared" si="15"/>
        <v>#N/A</v>
      </c>
      <c r="AO203" s="156"/>
      <c r="AP203" s="156"/>
      <c r="AQ203" s="156"/>
      <c r="AR203" s="158"/>
      <c r="AS203" s="106" t="e">
        <f t="shared" si="16"/>
        <v>#N/A</v>
      </c>
      <c r="AT203" s="106" t="e">
        <f t="shared" si="17"/>
        <v>#N/A</v>
      </c>
    </row>
    <row r="204" x14ac:dyDescent="0.3">
      <c r="A204" s="156"/>
      <c r="B204" s="156"/>
      <c r="C204" s="156"/>
      <c r="D204" s="158"/>
      <c r="E204" s="106" t="e">
        <f t="shared" si="12"/>
        <v>#N/A</v>
      </c>
      <c r="F204" s="106" t="e">
        <f t="shared" si="13"/>
        <v>#N/A</v>
      </c>
      <c r="U204" s="156"/>
      <c r="V204" s="156"/>
      <c r="W204" s="156"/>
      <c r="X204" s="158"/>
      <c r="Y204" s="106" t="e">
        <f t="shared" si="14"/>
        <v>#N/A</v>
      </c>
      <c r="Z204" s="106" t="e">
        <f t="shared" si="15"/>
        <v>#N/A</v>
      </c>
      <c r="AO204" s="156"/>
      <c r="AP204" s="156"/>
      <c r="AQ204" s="156"/>
      <c r="AR204" s="158"/>
      <c r="AS204" s="106" t="e">
        <f t="shared" si="16"/>
        <v>#N/A</v>
      </c>
      <c r="AT204" s="106" t="e">
        <f t="shared" si="17"/>
        <v>#N/A</v>
      </c>
    </row>
    <row r="205" x14ac:dyDescent="0.3">
      <c r="A205" s="156"/>
      <c r="B205" s="156"/>
      <c r="C205" s="156"/>
      <c r="D205" s="158"/>
      <c r="E205" s="106" t="e">
        <f t="shared" si="12"/>
        <v>#N/A</v>
      </c>
      <c r="F205" s="106" t="e">
        <f t="shared" si="13"/>
        <v>#N/A</v>
      </c>
      <c r="U205" s="156"/>
      <c r="V205" s="156"/>
      <c r="W205" s="156"/>
      <c r="X205" s="158"/>
      <c r="Y205" s="106" t="e">
        <f t="shared" si="14"/>
        <v>#N/A</v>
      </c>
      <c r="Z205" s="106" t="e">
        <f t="shared" si="15"/>
        <v>#N/A</v>
      </c>
      <c r="AO205" s="156"/>
      <c r="AP205" s="156"/>
      <c r="AQ205" s="156"/>
      <c r="AR205" s="158"/>
      <c r="AS205" s="106" t="e">
        <f t="shared" si="16"/>
        <v>#N/A</v>
      </c>
      <c r="AT205" s="106" t="e">
        <f t="shared" si="17"/>
        <v>#N/A</v>
      </c>
    </row>
    <row r="206" x14ac:dyDescent="0.3">
      <c r="A206" s="156"/>
      <c r="B206" s="156"/>
      <c r="C206" s="156"/>
      <c r="D206" s="158"/>
      <c r="E206" s="106" t="e">
        <f t="shared" si="12"/>
        <v>#N/A</v>
      </c>
      <c r="F206" s="106" t="e">
        <f t="shared" si="13"/>
        <v>#N/A</v>
      </c>
      <c r="U206" s="156"/>
      <c r="V206" s="156"/>
      <c r="W206" s="156"/>
      <c r="X206" s="158"/>
      <c r="Y206" s="106" t="e">
        <f t="shared" si="14"/>
        <v>#N/A</v>
      </c>
      <c r="Z206" s="106" t="e">
        <f t="shared" si="15"/>
        <v>#N/A</v>
      </c>
      <c r="AO206" s="156"/>
      <c r="AP206" s="156"/>
      <c r="AQ206" s="156"/>
      <c r="AR206" s="158"/>
      <c r="AS206" s="106" t="e">
        <f t="shared" si="16"/>
        <v>#N/A</v>
      </c>
      <c r="AT206" s="106" t="e">
        <f t="shared" si="17"/>
        <v>#N/A</v>
      </c>
    </row>
    <row r="207" x14ac:dyDescent="0.3">
      <c r="A207" s="156"/>
      <c r="B207" s="156"/>
      <c r="C207" s="156"/>
      <c r="D207" s="158"/>
      <c r="E207" s="106" t="e">
        <f t="shared" si="12"/>
        <v>#N/A</v>
      </c>
      <c r="F207" s="106" t="e">
        <f t="shared" si="13"/>
        <v>#N/A</v>
      </c>
      <c r="U207" s="156"/>
      <c r="V207" s="156"/>
      <c r="W207" s="156"/>
      <c r="X207" s="158"/>
      <c r="Y207" s="106" t="e">
        <f t="shared" si="14"/>
        <v>#N/A</v>
      </c>
      <c r="Z207" s="106" t="e">
        <f t="shared" si="15"/>
        <v>#N/A</v>
      </c>
      <c r="AO207" s="156"/>
      <c r="AP207" s="156"/>
      <c r="AQ207" s="156"/>
      <c r="AR207" s="158"/>
      <c r="AS207" s="106" t="e">
        <f t="shared" si="16"/>
        <v>#N/A</v>
      </c>
      <c r="AT207" s="106" t="e">
        <f t="shared" si="17"/>
        <v>#N/A</v>
      </c>
    </row>
    <row r="208" x14ac:dyDescent="0.3">
      <c r="A208" s="156"/>
      <c r="B208" s="156"/>
      <c r="C208" s="156"/>
      <c r="D208" s="158"/>
      <c r="E208" s="106" t="e">
        <f t="shared" si="12"/>
        <v>#N/A</v>
      </c>
      <c r="F208" s="106" t="e">
        <f t="shared" si="13"/>
        <v>#N/A</v>
      </c>
      <c r="U208" s="156"/>
      <c r="V208" s="156"/>
      <c r="W208" s="156"/>
      <c r="X208" s="158"/>
      <c r="Y208" s="106" t="e">
        <f t="shared" si="14"/>
        <v>#N/A</v>
      </c>
      <c r="Z208" s="106" t="e">
        <f t="shared" si="15"/>
        <v>#N/A</v>
      </c>
      <c r="AO208" s="156"/>
      <c r="AP208" s="156"/>
      <c r="AQ208" s="156"/>
      <c r="AR208" s="158"/>
      <c r="AS208" s="106" t="e">
        <f t="shared" si="16"/>
        <v>#N/A</v>
      </c>
      <c r="AT208" s="106" t="e">
        <f t="shared" si="17"/>
        <v>#N/A</v>
      </c>
    </row>
    <row r="209" x14ac:dyDescent="0.3">
      <c r="A209" s="156"/>
      <c r="B209" s="156"/>
      <c r="C209" s="156"/>
      <c r="D209" s="158"/>
      <c r="E209" s="106" t="e">
        <f t="shared" si="12"/>
        <v>#N/A</v>
      </c>
      <c r="F209" s="106" t="e">
        <f t="shared" si="13"/>
        <v>#N/A</v>
      </c>
      <c r="U209" s="156"/>
      <c r="V209" s="156"/>
      <c r="W209" s="156"/>
      <c r="X209" s="158"/>
      <c r="Y209" s="106" t="e">
        <f t="shared" si="14"/>
        <v>#N/A</v>
      </c>
      <c r="Z209" s="106" t="e">
        <f t="shared" si="15"/>
        <v>#N/A</v>
      </c>
      <c r="AO209" s="156"/>
      <c r="AP209" s="156"/>
      <c r="AQ209" s="156"/>
      <c r="AR209" s="158"/>
      <c r="AS209" s="106" t="e">
        <f t="shared" si="16"/>
        <v>#N/A</v>
      </c>
      <c r="AT209" s="106" t="e">
        <f t="shared" si="17"/>
        <v>#N/A</v>
      </c>
    </row>
    <row r="210" x14ac:dyDescent="0.3">
      <c r="A210" s="156"/>
      <c r="B210" s="156"/>
      <c r="C210" s="156"/>
      <c r="D210" s="158"/>
      <c r="E210" s="106" t="e">
        <f t="shared" si="12"/>
        <v>#N/A</v>
      </c>
      <c r="F210" s="106" t="e">
        <f t="shared" si="13"/>
        <v>#N/A</v>
      </c>
      <c r="U210" s="156"/>
      <c r="V210" s="156"/>
      <c r="W210" s="156"/>
      <c r="X210" s="158"/>
      <c r="Y210" s="106" t="e">
        <f t="shared" si="14"/>
        <v>#N/A</v>
      </c>
      <c r="Z210" s="106" t="e">
        <f t="shared" si="15"/>
        <v>#N/A</v>
      </c>
      <c r="AO210" s="156"/>
      <c r="AP210" s="156"/>
      <c r="AQ210" s="156"/>
      <c r="AR210" s="158"/>
      <c r="AS210" s="106" t="e">
        <f t="shared" si="16"/>
        <v>#N/A</v>
      </c>
      <c r="AT210" s="106" t="e">
        <f t="shared" si="17"/>
        <v>#N/A</v>
      </c>
    </row>
    <row r="211" x14ac:dyDescent="0.3">
      <c r="A211" s="156"/>
      <c r="B211" s="156"/>
      <c r="C211" s="156"/>
      <c r="D211" s="158"/>
      <c r="E211" s="106" t="e">
        <f t="shared" si="12"/>
        <v>#N/A</v>
      </c>
      <c r="F211" s="106" t="e">
        <f t="shared" si="13"/>
        <v>#N/A</v>
      </c>
      <c r="U211" s="156"/>
      <c r="V211" s="156"/>
      <c r="W211" s="156"/>
      <c r="X211" s="158"/>
      <c r="Y211" s="106" t="e">
        <f t="shared" si="14"/>
        <v>#N/A</v>
      </c>
      <c r="Z211" s="106" t="e">
        <f t="shared" si="15"/>
        <v>#N/A</v>
      </c>
      <c r="AO211" s="156"/>
      <c r="AP211" s="156"/>
      <c r="AQ211" s="156"/>
      <c r="AR211" s="158"/>
      <c r="AS211" s="106" t="e">
        <f t="shared" si="16"/>
        <v>#N/A</v>
      </c>
      <c r="AT211" s="106" t="e">
        <f t="shared" si="17"/>
        <v>#N/A</v>
      </c>
    </row>
    <row r="212" x14ac:dyDescent="0.3">
      <c r="A212" s="156"/>
      <c r="B212" s="156"/>
      <c r="C212" s="156"/>
      <c r="D212" s="158"/>
      <c r="E212" s="106" t="e">
        <f t="shared" si="12"/>
        <v>#N/A</v>
      </c>
      <c r="F212" s="106" t="e">
        <f t="shared" si="13"/>
        <v>#N/A</v>
      </c>
      <c r="U212" s="156"/>
      <c r="V212" s="156"/>
      <c r="W212" s="156"/>
      <c r="X212" s="158"/>
      <c r="Y212" s="106" t="e">
        <f t="shared" si="14"/>
        <v>#N/A</v>
      </c>
      <c r="Z212" s="106" t="e">
        <f t="shared" si="15"/>
        <v>#N/A</v>
      </c>
      <c r="AO212" s="156"/>
      <c r="AP212" s="156"/>
      <c r="AQ212" s="156"/>
      <c r="AR212" s="158"/>
      <c r="AS212" s="106" t="e">
        <f t="shared" si="16"/>
        <v>#N/A</v>
      </c>
      <c r="AT212" s="106" t="e">
        <f t="shared" si="17"/>
        <v>#N/A</v>
      </c>
    </row>
    <row r="213" x14ac:dyDescent="0.3">
      <c r="A213" s="156"/>
      <c r="B213" s="156"/>
      <c r="C213" s="156"/>
      <c r="D213" s="158"/>
      <c r="E213" s="106" t="e">
        <f t="shared" si="12"/>
        <v>#N/A</v>
      </c>
      <c r="F213" s="106" t="e">
        <f t="shared" si="13"/>
        <v>#N/A</v>
      </c>
      <c r="U213" s="156"/>
      <c r="V213" s="156"/>
      <c r="W213" s="156"/>
      <c r="X213" s="158"/>
      <c r="Y213" s="106" t="e">
        <f t="shared" si="14"/>
        <v>#N/A</v>
      </c>
      <c r="Z213" s="106" t="e">
        <f t="shared" si="15"/>
        <v>#N/A</v>
      </c>
      <c r="AO213" s="156"/>
      <c r="AP213" s="156"/>
      <c r="AQ213" s="156"/>
      <c r="AR213" s="158"/>
      <c r="AS213" s="106" t="e">
        <f t="shared" si="16"/>
        <v>#N/A</v>
      </c>
      <c r="AT213" s="106" t="e">
        <f t="shared" si="17"/>
        <v>#N/A</v>
      </c>
    </row>
    <row r="214" x14ac:dyDescent="0.3">
      <c r="A214" s="156"/>
      <c r="B214" s="156"/>
      <c r="C214" s="156"/>
      <c r="D214" s="158"/>
      <c r="E214" s="106" t="e">
        <f t="shared" si="12"/>
        <v>#N/A</v>
      </c>
      <c r="F214" s="106" t="e">
        <f t="shared" si="13"/>
        <v>#N/A</v>
      </c>
      <c r="U214" s="156"/>
      <c r="V214" s="156"/>
      <c r="W214" s="156"/>
      <c r="X214" s="158"/>
      <c r="Y214" s="106" t="e">
        <f t="shared" si="14"/>
        <v>#N/A</v>
      </c>
      <c r="Z214" s="106" t="e">
        <f t="shared" si="15"/>
        <v>#N/A</v>
      </c>
      <c r="AO214" s="156"/>
      <c r="AP214" s="156"/>
      <c r="AQ214" s="156"/>
      <c r="AR214" s="158"/>
      <c r="AS214" s="106" t="e">
        <f t="shared" si="16"/>
        <v>#N/A</v>
      </c>
      <c r="AT214" s="106" t="e">
        <f t="shared" si="17"/>
        <v>#N/A</v>
      </c>
    </row>
    <row r="215" x14ac:dyDescent="0.3">
      <c r="A215" s="156"/>
      <c r="B215" s="156"/>
      <c r="C215" s="156"/>
      <c r="D215" s="158"/>
      <c r="E215" s="106" t="e">
        <f t="shared" si="12"/>
        <v>#N/A</v>
      </c>
      <c r="F215" s="106" t="e">
        <f t="shared" si="13"/>
        <v>#N/A</v>
      </c>
      <c r="U215" s="156"/>
      <c r="V215" s="156"/>
      <c r="W215" s="156"/>
      <c r="X215" s="158"/>
      <c r="Y215" s="106" t="e">
        <f t="shared" si="14"/>
        <v>#N/A</v>
      </c>
      <c r="Z215" s="106" t="e">
        <f t="shared" si="15"/>
        <v>#N/A</v>
      </c>
      <c r="AO215" s="156"/>
      <c r="AP215" s="156"/>
      <c r="AQ215" s="156"/>
      <c r="AR215" s="158"/>
      <c r="AS215" s="106" t="e">
        <f t="shared" si="16"/>
        <v>#N/A</v>
      </c>
      <c r="AT215" s="106" t="e">
        <f t="shared" si="17"/>
        <v>#N/A</v>
      </c>
    </row>
    <row r="216" x14ac:dyDescent="0.3">
      <c r="A216" s="156"/>
      <c r="B216" s="156"/>
      <c r="C216" s="156"/>
      <c r="D216" s="158"/>
      <c r="E216" s="106" t="e">
        <f t="shared" si="12"/>
        <v>#N/A</v>
      </c>
      <c r="F216" s="106" t="e">
        <f t="shared" si="13"/>
        <v>#N/A</v>
      </c>
      <c r="U216" s="156"/>
      <c r="V216" s="156"/>
      <c r="W216" s="156"/>
      <c r="X216" s="158"/>
      <c r="Y216" s="106" t="e">
        <f t="shared" si="14"/>
        <v>#N/A</v>
      </c>
      <c r="Z216" s="106" t="e">
        <f t="shared" si="15"/>
        <v>#N/A</v>
      </c>
      <c r="AO216" s="156"/>
      <c r="AP216" s="156"/>
      <c r="AQ216" s="156"/>
      <c r="AR216" s="158"/>
      <c r="AS216" s="106" t="e">
        <f t="shared" si="16"/>
        <v>#N/A</v>
      </c>
      <c r="AT216" s="106" t="e">
        <f t="shared" si="17"/>
        <v>#N/A</v>
      </c>
    </row>
    <row r="217" x14ac:dyDescent="0.3">
      <c r="A217" s="156"/>
      <c r="B217" s="156"/>
      <c r="C217" s="156"/>
      <c r="D217" s="158"/>
      <c r="E217" s="106" t="e">
        <f t="shared" si="12"/>
        <v>#N/A</v>
      </c>
      <c r="F217" s="106" t="e">
        <f t="shared" si="13"/>
        <v>#N/A</v>
      </c>
      <c r="U217" s="156"/>
      <c r="V217" s="156"/>
      <c r="W217" s="156"/>
      <c r="X217" s="158"/>
      <c r="Y217" s="106" t="e">
        <f t="shared" si="14"/>
        <v>#N/A</v>
      </c>
      <c r="Z217" s="106" t="e">
        <f t="shared" si="15"/>
        <v>#N/A</v>
      </c>
      <c r="AO217" s="156"/>
      <c r="AP217" s="156"/>
      <c r="AQ217" s="156"/>
      <c r="AR217" s="158"/>
      <c r="AS217" s="106" t="e">
        <f t="shared" si="16"/>
        <v>#N/A</v>
      </c>
      <c r="AT217" s="106" t="e">
        <f t="shared" si="17"/>
        <v>#N/A</v>
      </c>
    </row>
    <row r="218" x14ac:dyDescent="0.3">
      <c r="A218" s="156"/>
      <c r="B218" s="156"/>
      <c r="C218" s="156"/>
      <c r="D218" s="158"/>
      <c r="E218" s="106" t="e">
        <f t="shared" si="12"/>
        <v>#N/A</v>
      </c>
      <c r="F218" s="106" t="e">
        <f t="shared" si="13"/>
        <v>#N/A</v>
      </c>
      <c r="U218" s="156"/>
      <c r="V218" s="156"/>
      <c r="W218" s="156"/>
      <c r="X218" s="158"/>
      <c r="Y218" s="106" t="e">
        <f t="shared" si="14"/>
        <v>#N/A</v>
      </c>
      <c r="Z218" s="106" t="e">
        <f t="shared" si="15"/>
        <v>#N/A</v>
      </c>
      <c r="AO218" s="156"/>
      <c r="AP218" s="156"/>
      <c r="AQ218" s="156"/>
      <c r="AR218" s="158"/>
      <c r="AS218" s="106" t="e">
        <f t="shared" si="16"/>
        <v>#N/A</v>
      </c>
      <c r="AT218" s="106" t="e">
        <f t="shared" si="17"/>
        <v>#N/A</v>
      </c>
    </row>
    <row r="219" x14ac:dyDescent="0.3">
      <c r="A219" s="156"/>
      <c r="B219" s="156"/>
      <c r="C219" s="156"/>
      <c r="D219" s="158"/>
      <c r="E219" s="106" t="e">
        <f t="shared" si="12"/>
        <v>#N/A</v>
      </c>
      <c r="F219" s="106" t="e">
        <f t="shared" si="13"/>
        <v>#N/A</v>
      </c>
      <c r="U219" s="156"/>
      <c r="V219" s="156"/>
      <c r="W219" s="156"/>
      <c r="X219" s="158"/>
      <c r="Y219" s="106" t="e">
        <f t="shared" si="14"/>
        <v>#N/A</v>
      </c>
      <c r="Z219" s="106" t="e">
        <f t="shared" si="15"/>
        <v>#N/A</v>
      </c>
      <c r="AO219" s="156"/>
      <c r="AP219" s="156"/>
      <c r="AQ219" s="156"/>
      <c r="AR219" s="158"/>
      <c r="AS219" s="106" t="e">
        <f t="shared" si="16"/>
        <v>#N/A</v>
      </c>
      <c r="AT219" s="106" t="e">
        <f t="shared" si="17"/>
        <v>#N/A</v>
      </c>
    </row>
    <row r="220" x14ac:dyDescent="0.3">
      <c r="A220" s="156"/>
      <c r="B220" s="156"/>
      <c r="C220" s="156"/>
      <c r="D220" s="158"/>
      <c r="E220" s="106" t="e">
        <f t="shared" si="12"/>
        <v>#N/A</v>
      </c>
      <c r="F220" s="106" t="e">
        <f t="shared" si="13"/>
        <v>#N/A</v>
      </c>
      <c r="U220" s="156"/>
      <c r="V220" s="156"/>
      <c r="W220" s="156"/>
      <c r="X220" s="158"/>
      <c r="Y220" s="106" t="e">
        <f t="shared" si="14"/>
        <v>#N/A</v>
      </c>
      <c r="Z220" s="106" t="e">
        <f t="shared" si="15"/>
        <v>#N/A</v>
      </c>
      <c r="AO220" s="156"/>
      <c r="AP220" s="156"/>
      <c r="AQ220" s="156"/>
      <c r="AR220" s="158"/>
      <c r="AS220" s="106" t="e">
        <f t="shared" si="16"/>
        <v>#N/A</v>
      </c>
      <c r="AT220" s="106" t="e">
        <f t="shared" si="17"/>
        <v>#N/A</v>
      </c>
    </row>
    <row r="221" x14ac:dyDescent="0.3">
      <c r="A221" s="156"/>
      <c r="B221" s="156"/>
      <c r="C221" s="156"/>
      <c r="D221" s="158"/>
      <c r="E221" s="106" t="e">
        <f t="shared" si="12"/>
        <v>#N/A</v>
      </c>
      <c r="F221" s="106" t="e">
        <f t="shared" si="13"/>
        <v>#N/A</v>
      </c>
      <c r="U221" s="156"/>
      <c r="V221" s="156"/>
      <c r="W221" s="156"/>
      <c r="X221" s="158"/>
      <c r="Y221" s="106" t="e">
        <f t="shared" si="14"/>
        <v>#N/A</v>
      </c>
      <c r="Z221" s="106" t="e">
        <f t="shared" si="15"/>
        <v>#N/A</v>
      </c>
      <c r="AO221" s="156"/>
      <c r="AP221" s="156"/>
      <c r="AQ221" s="156"/>
      <c r="AR221" s="158"/>
      <c r="AS221" s="106" t="e">
        <f t="shared" si="16"/>
        <v>#N/A</v>
      </c>
      <c r="AT221" s="106" t="e">
        <f t="shared" si="17"/>
        <v>#N/A</v>
      </c>
    </row>
    <row r="222" x14ac:dyDescent="0.3">
      <c r="A222" s="156"/>
      <c r="B222" s="156"/>
      <c r="C222" s="156"/>
      <c r="D222" s="158"/>
      <c r="E222" s="106" t="e">
        <f t="shared" si="12"/>
        <v>#N/A</v>
      </c>
      <c r="F222" s="106" t="e">
        <f t="shared" si="13"/>
        <v>#N/A</v>
      </c>
      <c r="U222" s="156"/>
      <c r="V222" s="156"/>
      <c r="W222" s="156"/>
      <c r="X222" s="158"/>
      <c r="Y222" s="106" t="e">
        <f t="shared" si="14"/>
        <v>#N/A</v>
      </c>
      <c r="Z222" s="106" t="e">
        <f t="shared" si="15"/>
        <v>#N/A</v>
      </c>
      <c r="AO222" s="156"/>
      <c r="AP222" s="156"/>
      <c r="AQ222" s="156"/>
      <c r="AR222" s="158"/>
      <c r="AS222" s="106" t="e">
        <f t="shared" si="16"/>
        <v>#N/A</v>
      </c>
      <c r="AT222" s="106" t="e">
        <f t="shared" si="17"/>
        <v>#N/A</v>
      </c>
    </row>
    <row r="223" x14ac:dyDescent="0.3">
      <c r="A223" s="156"/>
      <c r="B223" s="156"/>
      <c r="C223" s="156"/>
      <c r="D223" s="158"/>
      <c r="E223" s="106" t="e">
        <f t="shared" si="12"/>
        <v>#N/A</v>
      </c>
      <c r="F223" s="106" t="e">
        <f t="shared" si="13"/>
        <v>#N/A</v>
      </c>
      <c r="U223" s="156"/>
      <c r="V223" s="156"/>
      <c r="W223" s="156"/>
      <c r="X223" s="158"/>
      <c r="Y223" s="106" t="e">
        <f t="shared" si="14"/>
        <v>#N/A</v>
      </c>
      <c r="Z223" s="106" t="e">
        <f t="shared" si="15"/>
        <v>#N/A</v>
      </c>
      <c r="AO223" s="156"/>
      <c r="AP223" s="156"/>
      <c r="AQ223" s="156"/>
      <c r="AR223" s="158"/>
      <c r="AS223" s="106" t="e">
        <f t="shared" si="16"/>
        <v>#N/A</v>
      </c>
      <c r="AT223" s="106" t="e">
        <f t="shared" si="17"/>
        <v>#N/A</v>
      </c>
    </row>
    <row r="224" x14ac:dyDescent="0.3">
      <c r="A224" s="156"/>
      <c r="B224" s="156"/>
      <c r="C224" s="156"/>
      <c r="D224" s="158"/>
      <c r="E224" s="106" t="e">
        <f t="shared" si="12"/>
        <v>#N/A</v>
      </c>
      <c r="F224" s="106" t="e">
        <f t="shared" si="13"/>
        <v>#N/A</v>
      </c>
      <c r="U224" s="156"/>
      <c r="V224" s="156"/>
      <c r="W224" s="156"/>
      <c r="X224" s="158"/>
      <c r="Y224" s="106" t="e">
        <f t="shared" si="14"/>
        <v>#N/A</v>
      </c>
      <c r="Z224" s="106" t="e">
        <f t="shared" si="15"/>
        <v>#N/A</v>
      </c>
      <c r="AO224" s="156"/>
      <c r="AP224" s="156"/>
      <c r="AQ224" s="156"/>
      <c r="AR224" s="158"/>
      <c r="AS224" s="106" t="e">
        <f t="shared" si="16"/>
        <v>#N/A</v>
      </c>
      <c r="AT224" s="106" t="e">
        <f t="shared" si="17"/>
        <v>#N/A</v>
      </c>
    </row>
    <row r="225" x14ac:dyDescent="0.3">
      <c r="A225" s="156"/>
      <c r="B225" s="156"/>
      <c r="C225" s="156"/>
      <c r="D225" s="158"/>
      <c r="E225" s="106" t="e">
        <f t="shared" si="12"/>
        <v>#N/A</v>
      </c>
      <c r="F225" s="106" t="e">
        <f t="shared" si="13"/>
        <v>#N/A</v>
      </c>
      <c r="U225" s="156"/>
      <c r="V225" s="156"/>
      <c r="W225" s="156"/>
      <c r="X225" s="158"/>
      <c r="Y225" s="106" t="e">
        <f t="shared" si="14"/>
        <v>#N/A</v>
      </c>
      <c r="Z225" s="106" t="e">
        <f t="shared" si="15"/>
        <v>#N/A</v>
      </c>
      <c r="AO225" s="156"/>
      <c r="AP225" s="156"/>
      <c r="AQ225" s="156"/>
      <c r="AR225" s="158"/>
      <c r="AS225" s="106" t="e">
        <f t="shared" si="16"/>
        <v>#N/A</v>
      </c>
      <c r="AT225" s="106" t="e">
        <f t="shared" si="17"/>
        <v>#N/A</v>
      </c>
    </row>
    <row r="226" x14ac:dyDescent="0.3">
      <c r="A226" s="156"/>
      <c r="B226" s="156"/>
      <c r="C226" s="156"/>
      <c r="D226" s="158"/>
      <c r="E226" s="106" t="e">
        <f t="shared" si="12"/>
        <v>#N/A</v>
      </c>
      <c r="F226" s="106" t="e">
        <f t="shared" si="13"/>
        <v>#N/A</v>
      </c>
      <c r="U226" s="156"/>
      <c r="V226" s="156"/>
      <c r="W226" s="156"/>
      <c r="X226" s="158"/>
      <c r="Y226" s="106" t="e">
        <f t="shared" si="14"/>
        <v>#N/A</v>
      </c>
      <c r="Z226" s="106" t="e">
        <f t="shared" si="15"/>
        <v>#N/A</v>
      </c>
      <c r="AO226" s="156"/>
      <c r="AP226" s="156"/>
      <c r="AQ226" s="156"/>
      <c r="AR226" s="158"/>
      <c r="AS226" s="106" t="e">
        <f t="shared" si="16"/>
        <v>#N/A</v>
      </c>
      <c r="AT226" s="106" t="e">
        <f t="shared" si="17"/>
        <v>#N/A</v>
      </c>
    </row>
    <row r="227" x14ac:dyDescent="0.3">
      <c r="A227" s="156"/>
      <c r="B227" s="156"/>
      <c r="C227" s="156"/>
      <c r="D227" s="158"/>
      <c r="E227" s="106" t="e">
        <f t="shared" si="12"/>
        <v>#N/A</v>
      </c>
      <c r="F227" s="106" t="e">
        <f t="shared" si="13"/>
        <v>#N/A</v>
      </c>
      <c r="U227" s="156"/>
      <c r="V227" s="156"/>
      <c r="W227" s="156"/>
      <c r="X227" s="158"/>
      <c r="Y227" s="106" t="e">
        <f t="shared" si="14"/>
        <v>#N/A</v>
      </c>
      <c r="Z227" s="106" t="e">
        <f t="shared" si="15"/>
        <v>#N/A</v>
      </c>
      <c r="AO227" s="156"/>
      <c r="AP227" s="156"/>
      <c r="AQ227" s="156"/>
      <c r="AR227" s="158"/>
      <c r="AS227" s="106" t="e">
        <f t="shared" si="16"/>
        <v>#N/A</v>
      </c>
      <c r="AT227" s="106" t="e">
        <f t="shared" si="17"/>
        <v>#N/A</v>
      </c>
    </row>
    <row r="228" x14ac:dyDescent="0.3">
      <c r="A228" s="156"/>
      <c r="B228" s="156"/>
      <c r="C228" s="156"/>
      <c r="D228" s="158"/>
      <c r="E228" s="106" t="e">
        <f t="shared" si="12"/>
        <v>#N/A</v>
      </c>
      <c r="F228" s="106" t="e">
        <f t="shared" si="13"/>
        <v>#N/A</v>
      </c>
      <c r="U228" s="156"/>
      <c r="V228" s="156"/>
      <c r="W228" s="156"/>
      <c r="X228" s="158"/>
      <c r="Y228" s="106" t="e">
        <f t="shared" si="14"/>
        <v>#N/A</v>
      </c>
      <c r="Z228" s="106" t="e">
        <f t="shared" si="15"/>
        <v>#N/A</v>
      </c>
      <c r="AO228" s="156"/>
      <c r="AP228" s="156"/>
      <c r="AQ228" s="156"/>
      <c r="AR228" s="158"/>
      <c r="AS228" s="106" t="e">
        <f t="shared" si="16"/>
        <v>#N/A</v>
      </c>
      <c r="AT228" s="106" t="e">
        <f t="shared" si="17"/>
        <v>#N/A</v>
      </c>
    </row>
    <row r="229" x14ac:dyDescent="0.3">
      <c r="A229" s="156"/>
      <c r="B229" s="156"/>
      <c r="C229" s="156"/>
      <c r="D229" s="158"/>
      <c r="E229" s="106" t="e">
        <f t="shared" si="12"/>
        <v>#N/A</v>
      </c>
      <c r="F229" s="106" t="e">
        <f t="shared" si="13"/>
        <v>#N/A</v>
      </c>
      <c r="U229" s="156"/>
      <c r="V229" s="156"/>
      <c r="W229" s="156"/>
      <c r="X229" s="158"/>
      <c r="Y229" s="106" t="e">
        <f t="shared" si="14"/>
        <v>#N/A</v>
      </c>
      <c r="Z229" s="106" t="e">
        <f t="shared" si="15"/>
        <v>#N/A</v>
      </c>
      <c r="AO229" s="156"/>
      <c r="AP229" s="156"/>
      <c r="AQ229" s="156"/>
      <c r="AR229" s="158"/>
      <c r="AS229" s="106" t="e">
        <f t="shared" si="16"/>
        <v>#N/A</v>
      </c>
      <c r="AT229" s="106" t="e">
        <f t="shared" si="17"/>
        <v>#N/A</v>
      </c>
    </row>
    <row r="230" x14ac:dyDescent="0.3">
      <c r="A230" s="156"/>
      <c r="B230" s="156"/>
      <c r="C230" s="156"/>
      <c r="D230" s="158"/>
      <c r="E230" s="106" t="e">
        <f t="shared" si="12"/>
        <v>#N/A</v>
      </c>
      <c r="F230" s="106" t="e">
        <f t="shared" si="13"/>
        <v>#N/A</v>
      </c>
      <c r="U230" s="156"/>
      <c r="V230" s="156"/>
      <c r="W230" s="156"/>
      <c r="X230" s="158"/>
      <c r="Y230" s="106" t="e">
        <f t="shared" si="14"/>
        <v>#N/A</v>
      </c>
      <c r="Z230" s="106" t="e">
        <f t="shared" si="15"/>
        <v>#N/A</v>
      </c>
      <c r="AO230" s="156"/>
      <c r="AP230" s="156"/>
      <c r="AQ230" s="156"/>
      <c r="AR230" s="158"/>
      <c r="AS230" s="106" t="e">
        <f t="shared" si="16"/>
        <v>#N/A</v>
      </c>
      <c r="AT230" s="106" t="e">
        <f t="shared" si="17"/>
        <v>#N/A</v>
      </c>
    </row>
    <row r="231" x14ac:dyDescent="0.3">
      <c r="A231" s="156"/>
      <c r="B231" s="156"/>
      <c r="C231" s="156"/>
      <c r="D231" s="158"/>
      <c r="E231" s="106" t="e">
        <f t="shared" si="12"/>
        <v>#N/A</v>
      </c>
      <c r="F231" s="106" t="e">
        <f t="shared" si="13"/>
        <v>#N/A</v>
      </c>
      <c r="U231" s="156"/>
      <c r="V231" s="156"/>
      <c r="W231" s="156"/>
      <c r="X231" s="158"/>
      <c r="Y231" s="106" t="e">
        <f t="shared" si="14"/>
        <v>#N/A</v>
      </c>
      <c r="Z231" s="106" t="e">
        <f t="shared" si="15"/>
        <v>#N/A</v>
      </c>
      <c r="AO231" s="156"/>
      <c r="AP231" s="156"/>
      <c r="AQ231" s="156"/>
      <c r="AR231" s="158"/>
      <c r="AS231" s="106" t="e">
        <f t="shared" si="16"/>
        <v>#N/A</v>
      </c>
      <c r="AT231" s="106" t="e">
        <f t="shared" si="17"/>
        <v>#N/A</v>
      </c>
    </row>
    <row r="232" x14ac:dyDescent="0.3">
      <c r="A232" s="156"/>
      <c r="B232" s="156"/>
      <c r="C232" s="156"/>
      <c r="D232" s="158"/>
      <c r="E232" s="106" t="e">
        <f t="shared" si="12"/>
        <v>#N/A</v>
      </c>
      <c r="F232" s="106" t="e">
        <f t="shared" si="13"/>
        <v>#N/A</v>
      </c>
      <c r="U232" s="156"/>
      <c r="V232" s="156"/>
      <c r="W232" s="156"/>
      <c r="X232" s="158"/>
      <c r="Y232" s="106" t="e">
        <f t="shared" si="14"/>
        <v>#N/A</v>
      </c>
      <c r="Z232" s="106" t="e">
        <f t="shared" si="15"/>
        <v>#N/A</v>
      </c>
      <c r="AO232" s="156"/>
      <c r="AP232" s="156"/>
      <c r="AQ232" s="156"/>
      <c r="AR232" s="158"/>
      <c r="AS232" s="106" t="e">
        <f t="shared" si="16"/>
        <v>#N/A</v>
      </c>
      <c r="AT232" s="106" t="e">
        <f t="shared" si="17"/>
        <v>#N/A</v>
      </c>
    </row>
    <row r="233" x14ac:dyDescent="0.3">
      <c r="A233" s="156"/>
      <c r="B233" s="156"/>
      <c r="C233" s="156"/>
      <c r="D233" s="158"/>
      <c r="E233" s="106" t="e">
        <f t="shared" si="12"/>
        <v>#N/A</v>
      </c>
      <c r="F233" s="106" t="e">
        <f t="shared" si="13"/>
        <v>#N/A</v>
      </c>
      <c r="U233" s="156"/>
      <c r="V233" s="156"/>
      <c r="W233" s="156"/>
      <c r="X233" s="158"/>
      <c r="Y233" s="106" t="e">
        <f t="shared" si="14"/>
        <v>#N/A</v>
      </c>
      <c r="Z233" s="106" t="e">
        <f t="shared" si="15"/>
        <v>#N/A</v>
      </c>
      <c r="AO233" s="156"/>
      <c r="AP233" s="156"/>
      <c r="AQ233" s="156"/>
      <c r="AR233" s="158"/>
      <c r="AS233" s="106" t="e">
        <f t="shared" si="16"/>
        <v>#N/A</v>
      </c>
      <c r="AT233" s="106" t="e">
        <f t="shared" si="17"/>
        <v>#N/A</v>
      </c>
    </row>
    <row r="234" x14ac:dyDescent="0.3">
      <c r="A234" s="156"/>
      <c r="B234" s="156"/>
      <c r="C234" s="156"/>
      <c r="D234" s="158"/>
      <c r="E234" s="106" t="e">
        <f t="shared" si="12"/>
        <v>#N/A</v>
      </c>
      <c r="F234" s="106" t="e">
        <f t="shared" si="13"/>
        <v>#N/A</v>
      </c>
      <c r="U234" s="156"/>
      <c r="V234" s="156"/>
      <c r="W234" s="156"/>
      <c r="X234" s="158"/>
      <c r="Y234" s="106" t="e">
        <f t="shared" si="14"/>
        <v>#N/A</v>
      </c>
      <c r="Z234" s="106" t="e">
        <f t="shared" si="15"/>
        <v>#N/A</v>
      </c>
      <c r="AO234" s="156"/>
      <c r="AP234" s="156"/>
      <c r="AQ234" s="156"/>
      <c r="AR234" s="158"/>
      <c r="AS234" s="106" t="e">
        <f t="shared" si="16"/>
        <v>#N/A</v>
      </c>
      <c r="AT234" s="106" t="e">
        <f t="shared" si="17"/>
        <v>#N/A</v>
      </c>
    </row>
    <row r="235" x14ac:dyDescent="0.3">
      <c r="A235" s="156"/>
      <c r="B235" s="156"/>
      <c r="C235" s="156"/>
      <c r="D235" s="158"/>
      <c r="E235" s="106" t="e">
        <f t="shared" si="12"/>
        <v>#N/A</v>
      </c>
      <c r="F235" s="106" t="e">
        <f t="shared" si="13"/>
        <v>#N/A</v>
      </c>
      <c r="U235" s="156"/>
      <c r="V235" s="156"/>
      <c r="W235" s="156"/>
      <c r="X235" s="158"/>
      <c r="Y235" s="106" t="e">
        <f t="shared" si="14"/>
        <v>#N/A</v>
      </c>
      <c r="Z235" s="106" t="e">
        <f t="shared" si="15"/>
        <v>#N/A</v>
      </c>
      <c r="AO235" s="156"/>
      <c r="AP235" s="156"/>
      <c r="AQ235" s="156"/>
      <c r="AR235" s="158"/>
      <c r="AS235" s="106" t="e">
        <f t="shared" si="16"/>
        <v>#N/A</v>
      </c>
      <c r="AT235" s="106" t="e">
        <f t="shared" si="17"/>
        <v>#N/A</v>
      </c>
    </row>
    <row r="236" x14ac:dyDescent="0.3">
      <c r="A236" s="156"/>
      <c r="B236" s="156"/>
      <c r="C236" s="156"/>
      <c r="D236" s="158"/>
      <c r="E236" s="106" t="e">
        <f t="shared" si="12"/>
        <v>#N/A</v>
      </c>
      <c r="F236" s="106" t="e">
        <f t="shared" si="13"/>
        <v>#N/A</v>
      </c>
      <c r="U236" s="156"/>
      <c r="V236" s="156"/>
      <c r="W236" s="156"/>
      <c r="X236" s="158"/>
      <c r="Y236" s="106" t="e">
        <f t="shared" si="14"/>
        <v>#N/A</v>
      </c>
      <c r="Z236" s="106" t="e">
        <f t="shared" si="15"/>
        <v>#N/A</v>
      </c>
      <c r="AO236" s="156"/>
      <c r="AP236" s="156"/>
      <c r="AQ236" s="156"/>
      <c r="AR236" s="158"/>
      <c r="AS236" s="106" t="e">
        <f t="shared" si="16"/>
        <v>#N/A</v>
      </c>
      <c r="AT236" s="106" t="e">
        <f t="shared" si="17"/>
        <v>#N/A</v>
      </c>
    </row>
    <row r="237" x14ac:dyDescent="0.3">
      <c r="A237" s="156"/>
      <c r="B237" s="156"/>
      <c r="C237" s="156"/>
      <c r="D237" s="158"/>
      <c r="E237" s="106" t="e">
        <f t="shared" si="12"/>
        <v>#N/A</v>
      </c>
      <c r="F237" s="106" t="e">
        <f t="shared" si="13"/>
        <v>#N/A</v>
      </c>
      <c r="U237" s="156"/>
      <c r="V237" s="156"/>
      <c r="W237" s="156"/>
      <c r="X237" s="158"/>
      <c r="Y237" s="106" t="e">
        <f t="shared" si="14"/>
        <v>#N/A</v>
      </c>
      <c r="Z237" s="106" t="e">
        <f t="shared" si="15"/>
        <v>#N/A</v>
      </c>
      <c r="AO237" s="156"/>
      <c r="AP237" s="156"/>
      <c r="AQ237" s="156"/>
      <c r="AR237" s="158"/>
      <c r="AS237" s="106" t="e">
        <f t="shared" si="16"/>
        <v>#N/A</v>
      </c>
      <c r="AT237" s="106" t="e">
        <f t="shared" si="17"/>
        <v>#N/A</v>
      </c>
    </row>
    <row r="238" x14ac:dyDescent="0.3">
      <c r="A238" s="156"/>
      <c r="B238" s="156"/>
      <c r="C238" s="156"/>
      <c r="D238" s="158"/>
      <c r="E238" s="106" t="e">
        <f t="shared" si="12"/>
        <v>#N/A</v>
      </c>
      <c r="F238" s="106" t="e">
        <f t="shared" si="13"/>
        <v>#N/A</v>
      </c>
      <c r="U238" s="156"/>
      <c r="V238" s="156"/>
      <c r="W238" s="156"/>
      <c r="X238" s="158"/>
      <c r="Y238" s="106" t="e">
        <f t="shared" si="14"/>
        <v>#N/A</v>
      </c>
      <c r="Z238" s="106" t="e">
        <f t="shared" si="15"/>
        <v>#N/A</v>
      </c>
      <c r="AO238" s="156"/>
      <c r="AP238" s="156"/>
      <c r="AQ238" s="156"/>
      <c r="AR238" s="158"/>
      <c r="AS238" s="106" t="e">
        <f t="shared" si="16"/>
        <v>#N/A</v>
      </c>
      <c r="AT238" s="106" t="e">
        <f t="shared" si="17"/>
        <v>#N/A</v>
      </c>
    </row>
    <row r="239" x14ac:dyDescent="0.3">
      <c r="A239" s="156"/>
      <c r="B239" s="156"/>
      <c r="C239" s="156"/>
      <c r="D239" s="158"/>
      <c r="E239" s="106" t="e">
        <f t="shared" si="12"/>
        <v>#N/A</v>
      </c>
      <c r="F239" s="106" t="e">
        <f t="shared" si="13"/>
        <v>#N/A</v>
      </c>
      <c r="U239" s="156"/>
      <c r="V239" s="156"/>
      <c r="W239" s="156"/>
      <c r="X239" s="158"/>
      <c r="Y239" s="106" t="e">
        <f t="shared" si="14"/>
        <v>#N/A</v>
      </c>
      <c r="Z239" s="106" t="e">
        <f t="shared" si="15"/>
        <v>#N/A</v>
      </c>
      <c r="AO239" s="156"/>
      <c r="AP239" s="156"/>
      <c r="AQ239" s="156"/>
      <c r="AR239" s="158"/>
      <c r="AS239" s="106" t="e">
        <f t="shared" si="16"/>
        <v>#N/A</v>
      </c>
      <c r="AT239" s="106" t="e">
        <f t="shared" si="17"/>
        <v>#N/A</v>
      </c>
    </row>
    <row r="240" x14ac:dyDescent="0.3">
      <c r="A240" s="156"/>
      <c r="B240" s="156"/>
      <c r="C240" s="156"/>
      <c r="D240" s="158"/>
      <c r="E240" s="106" t="e">
        <f t="shared" si="12"/>
        <v>#N/A</v>
      </c>
      <c r="F240" s="106" t="e">
        <f t="shared" si="13"/>
        <v>#N/A</v>
      </c>
      <c r="U240" s="156"/>
      <c r="V240" s="156"/>
      <c r="W240" s="156"/>
      <c r="X240" s="158"/>
      <c r="Y240" s="106" t="e">
        <f t="shared" si="14"/>
        <v>#N/A</v>
      </c>
      <c r="Z240" s="106" t="e">
        <f t="shared" si="15"/>
        <v>#N/A</v>
      </c>
      <c r="AO240" s="156"/>
      <c r="AP240" s="156"/>
      <c r="AQ240" s="156"/>
      <c r="AR240" s="158"/>
      <c r="AS240" s="106" t="e">
        <f t="shared" si="16"/>
        <v>#N/A</v>
      </c>
      <c r="AT240" s="106" t="e">
        <f t="shared" si="17"/>
        <v>#N/A</v>
      </c>
    </row>
    <row r="241" x14ac:dyDescent="0.3">
      <c r="A241" s="156"/>
      <c r="B241" s="156"/>
      <c r="C241" s="156"/>
      <c r="D241" s="158"/>
      <c r="E241" s="106" t="e">
        <f t="shared" si="12"/>
        <v>#N/A</v>
      </c>
      <c r="F241" s="106" t="e">
        <f t="shared" si="13"/>
        <v>#N/A</v>
      </c>
      <c r="U241" s="156"/>
      <c r="V241" s="156"/>
      <c r="W241" s="156"/>
      <c r="X241" s="158"/>
      <c r="Y241" s="106" t="e">
        <f t="shared" si="14"/>
        <v>#N/A</v>
      </c>
      <c r="Z241" s="106" t="e">
        <f t="shared" si="15"/>
        <v>#N/A</v>
      </c>
      <c r="AO241" s="156"/>
      <c r="AP241" s="156"/>
      <c r="AQ241" s="156"/>
      <c r="AR241" s="158"/>
      <c r="AS241" s="106" t="e">
        <f t="shared" si="16"/>
        <v>#N/A</v>
      </c>
      <c r="AT241" s="106" t="e">
        <f t="shared" si="17"/>
        <v>#N/A</v>
      </c>
    </row>
    <row r="242" x14ac:dyDescent="0.3">
      <c r="A242" s="156"/>
      <c r="B242" s="156"/>
      <c r="C242" s="156"/>
      <c r="D242" s="158"/>
      <c r="E242" s="106" t="e">
        <f t="shared" si="12"/>
        <v>#N/A</v>
      </c>
      <c r="F242" s="106" t="e">
        <f t="shared" si="13"/>
        <v>#N/A</v>
      </c>
      <c r="U242" s="156"/>
      <c r="V242" s="156"/>
      <c r="W242" s="156"/>
      <c r="X242" s="158"/>
      <c r="Y242" s="106" t="e">
        <f t="shared" si="14"/>
        <v>#N/A</v>
      </c>
      <c r="Z242" s="106" t="e">
        <f t="shared" si="15"/>
        <v>#N/A</v>
      </c>
      <c r="AO242" s="156"/>
      <c r="AP242" s="156"/>
      <c r="AQ242" s="156"/>
      <c r="AR242" s="158"/>
      <c r="AS242" s="106" t="e">
        <f t="shared" si="16"/>
        <v>#N/A</v>
      </c>
      <c r="AT242" s="106" t="e">
        <f t="shared" si="17"/>
        <v>#N/A</v>
      </c>
    </row>
    <row r="243" x14ac:dyDescent="0.3">
      <c r="A243" s="156"/>
      <c r="B243" s="156"/>
      <c r="C243" s="156"/>
      <c r="D243" s="158"/>
      <c r="E243" s="106" t="e">
        <f t="shared" si="12"/>
        <v>#N/A</v>
      </c>
      <c r="F243" s="106" t="e">
        <f t="shared" si="13"/>
        <v>#N/A</v>
      </c>
      <c r="U243" s="156"/>
      <c r="V243" s="156"/>
      <c r="W243" s="156"/>
      <c r="X243" s="158"/>
      <c r="Y243" s="106" t="e">
        <f t="shared" si="14"/>
        <v>#N/A</v>
      </c>
      <c r="Z243" s="106" t="e">
        <f t="shared" si="15"/>
        <v>#N/A</v>
      </c>
      <c r="AO243" s="156"/>
      <c r="AP243" s="156"/>
      <c r="AQ243" s="156"/>
      <c r="AR243" s="158"/>
      <c r="AS243" s="106" t="e">
        <f t="shared" si="16"/>
        <v>#N/A</v>
      </c>
      <c r="AT243" s="106" t="e">
        <f t="shared" si="17"/>
        <v>#N/A</v>
      </c>
    </row>
    <row r="244" x14ac:dyDescent="0.3">
      <c r="A244" s="156"/>
      <c r="B244" s="156"/>
      <c r="C244" s="156"/>
      <c r="D244" s="158"/>
      <c r="E244" s="106" t="e">
        <f t="shared" si="12"/>
        <v>#N/A</v>
      </c>
      <c r="F244" s="106" t="e">
        <f t="shared" si="13"/>
        <v>#N/A</v>
      </c>
      <c r="U244" s="156"/>
      <c r="V244" s="156"/>
      <c r="W244" s="156"/>
      <c r="X244" s="158"/>
      <c r="Y244" s="106" t="e">
        <f t="shared" si="14"/>
        <v>#N/A</v>
      </c>
      <c r="Z244" s="106" t="e">
        <f t="shared" si="15"/>
        <v>#N/A</v>
      </c>
      <c r="AO244" s="156"/>
      <c r="AP244" s="156"/>
      <c r="AQ244" s="156"/>
      <c r="AR244" s="158"/>
      <c r="AS244" s="106" t="e">
        <f t="shared" si="16"/>
        <v>#N/A</v>
      </c>
      <c r="AT244" s="106" t="e">
        <f t="shared" si="17"/>
        <v>#N/A</v>
      </c>
    </row>
    <row r="245" x14ac:dyDescent="0.3">
      <c r="A245" s="156"/>
      <c r="B245" s="156"/>
      <c r="C245" s="156"/>
      <c r="D245" s="158"/>
      <c r="E245" s="106" t="e">
        <f t="shared" si="12"/>
        <v>#N/A</v>
      </c>
      <c r="F245" s="106" t="e">
        <f t="shared" si="13"/>
        <v>#N/A</v>
      </c>
      <c r="U245" s="156"/>
      <c r="V245" s="156"/>
      <c r="W245" s="156"/>
      <c r="X245" s="158"/>
      <c r="Y245" s="106" t="e">
        <f t="shared" si="14"/>
        <v>#N/A</v>
      </c>
      <c r="Z245" s="106" t="e">
        <f t="shared" si="15"/>
        <v>#N/A</v>
      </c>
      <c r="AO245" s="156"/>
      <c r="AP245" s="156"/>
      <c r="AQ245" s="156"/>
      <c r="AR245" s="158"/>
      <c r="AS245" s="106" t="e">
        <f t="shared" si="16"/>
        <v>#N/A</v>
      </c>
      <c r="AT245" s="106" t="e">
        <f t="shared" si="17"/>
        <v>#N/A</v>
      </c>
    </row>
    <row r="246" x14ac:dyDescent="0.3">
      <c r="A246" s="156"/>
      <c r="B246" s="156"/>
      <c r="C246" s="156"/>
      <c r="D246" s="158"/>
      <c r="E246" s="106" t="e">
        <f t="shared" si="12"/>
        <v>#N/A</v>
      </c>
      <c r="F246" s="106" t="e">
        <f t="shared" si="13"/>
        <v>#N/A</v>
      </c>
      <c r="U246" s="156"/>
      <c r="V246" s="156"/>
      <c r="W246" s="156"/>
      <c r="X246" s="158"/>
      <c r="Y246" s="106" t="e">
        <f t="shared" si="14"/>
        <v>#N/A</v>
      </c>
      <c r="Z246" s="106" t="e">
        <f t="shared" si="15"/>
        <v>#N/A</v>
      </c>
      <c r="AO246" s="156"/>
      <c r="AP246" s="156"/>
      <c r="AQ246" s="156"/>
      <c r="AR246" s="158"/>
      <c r="AS246" s="106" t="e">
        <f t="shared" si="16"/>
        <v>#N/A</v>
      </c>
      <c r="AT246" s="106" t="e">
        <f t="shared" si="17"/>
        <v>#N/A</v>
      </c>
    </row>
    <row r="247" x14ac:dyDescent="0.3">
      <c r="A247" s="156"/>
      <c r="B247" s="156"/>
      <c r="C247" s="156"/>
      <c r="D247" s="158"/>
      <c r="E247" s="106" t="e">
        <f t="shared" si="12"/>
        <v>#N/A</v>
      </c>
      <c r="F247" s="106" t="e">
        <f t="shared" si="13"/>
        <v>#N/A</v>
      </c>
      <c r="U247" s="156"/>
      <c r="V247" s="156"/>
      <c r="W247" s="156"/>
      <c r="X247" s="158"/>
      <c r="Y247" s="106" t="e">
        <f t="shared" si="14"/>
        <v>#N/A</v>
      </c>
      <c r="Z247" s="106" t="e">
        <f t="shared" si="15"/>
        <v>#N/A</v>
      </c>
      <c r="AO247" s="156"/>
      <c r="AP247" s="156"/>
      <c r="AQ247" s="156"/>
      <c r="AR247" s="158"/>
      <c r="AS247" s="106" t="e">
        <f t="shared" si="16"/>
        <v>#N/A</v>
      </c>
      <c r="AT247" s="106" t="e">
        <f t="shared" si="17"/>
        <v>#N/A</v>
      </c>
    </row>
    <row r="248" x14ac:dyDescent="0.3">
      <c r="A248" s="156"/>
      <c r="B248" s="156"/>
      <c r="C248" s="156"/>
      <c r="D248" s="158"/>
      <c r="E248" s="106" t="e">
        <f t="shared" si="12"/>
        <v>#N/A</v>
      </c>
      <c r="F248" s="106" t="e">
        <f t="shared" si="13"/>
        <v>#N/A</v>
      </c>
      <c r="U248" s="156"/>
      <c r="V248" s="156"/>
      <c r="W248" s="156"/>
      <c r="X248" s="158"/>
      <c r="Y248" s="106" t="e">
        <f t="shared" si="14"/>
        <v>#N/A</v>
      </c>
      <c r="Z248" s="106" t="e">
        <f t="shared" si="15"/>
        <v>#N/A</v>
      </c>
      <c r="AO248" s="156"/>
      <c r="AP248" s="156"/>
      <c r="AQ248" s="156"/>
      <c r="AR248" s="158"/>
      <c r="AS248" s="106" t="e">
        <f t="shared" si="16"/>
        <v>#N/A</v>
      </c>
      <c r="AT248" s="106" t="e">
        <f t="shared" si="17"/>
        <v>#N/A</v>
      </c>
    </row>
    <row r="249" x14ac:dyDescent="0.3">
      <c r="A249" s="156"/>
      <c r="B249" s="156"/>
      <c r="C249" s="156"/>
      <c r="D249" s="158"/>
      <c r="E249" s="106" t="e">
        <f t="shared" si="12"/>
        <v>#N/A</v>
      </c>
      <c r="F249" s="106" t="e">
        <f t="shared" si="13"/>
        <v>#N/A</v>
      </c>
      <c r="U249" s="156"/>
      <c r="V249" s="156"/>
      <c r="W249" s="156"/>
      <c r="X249" s="158"/>
      <c r="Y249" s="106" t="e">
        <f t="shared" si="14"/>
        <v>#N/A</v>
      </c>
      <c r="Z249" s="106" t="e">
        <f t="shared" si="15"/>
        <v>#N/A</v>
      </c>
      <c r="AO249" s="156"/>
      <c r="AP249" s="156"/>
      <c r="AQ249" s="156"/>
      <c r="AR249" s="158"/>
      <c r="AS249" s="106" t="e">
        <f t="shared" si="16"/>
        <v>#N/A</v>
      </c>
      <c r="AT249" s="106" t="e">
        <f t="shared" si="17"/>
        <v>#N/A</v>
      </c>
    </row>
    <row r="250" x14ac:dyDescent="0.3">
      <c r="A250" s="156"/>
      <c r="B250" s="156"/>
      <c r="C250" s="156"/>
      <c r="D250" s="158"/>
      <c r="E250" s="106" t="e">
        <f t="shared" ref="E250:E313" si="18">IF(ISNUMBER(C250), 1+C250/100*5, NA())</f>
        <v>#N/A</v>
      </c>
      <c r="F250" s="106" t="e">
        <f t="shared" ref="F250:F313" si="19">IF(ISNUMBER(D250), D250, NA())</f>
        <v>#N/A</v>
      </c>
      <c r="U250" s="156"/>
      <c r="V250" s="156"/>
      <c r="W250" s="156"/>
      <c r="X250" s="158"/>
      <c r="Y250" s="106" t="e">
        <f t="shared" ref="Y250:Y313" si="20">IF(ISNUMBER(W250), 1+W250/100*5, NA())</f>
        <v>#N/A</v>
      </c>
      <c r="Z250" s="106" t="e">
        <f t="shared" ref="Z250:Z313" si="21">IF(ISNUMBER(X250), X250, NA())</f>
        <v>#N/A</v>
      </c>
      <c r="AO250" s="156"/>
      <c r="AP250" s="156"/>
      <c r="AQ250" s="156"/>
      <c r="AR250" s="158"/>
      <c r="AS250" s="106" t="e">
        <f t="shared" ref="AS250:AS313" si="22">IF(ISNUMBER(AQ250), 1+AQ250/100*5, NA())</f>
        <v>#N/A</v>
      </c>
      <c r="AT250" s="106" t="e">
        <f t="shared" ref="AT250:AT313" si="23">IF(ISNUMBER(AR250), AR250, NA())</f>
        <v>#N/A</v>
      </c>
    </row>
    <row r="251" x14ac:dyDescent="0.3">
      <c r="A251" s="156"/>
      <c r="B251" s="156"/>
      <c r="C251" s="156"/>
      <c r="D251" s="158"/>
      <c r="E251" s="106" t="e">
        <f t="shared" si="18"/>
        <v>#N/A</v>
      </c>
      <c r="F251" s="106" t="e">
        <f t="shared" si="19"/>
        <v>#N/A</v>
      </c>
      <c r="U251" s="156"/>
      <c r="V251" s="156"/>
      <c r="W251" s="156"/>
      <c r="X251" s="158"/>
      <c r="Y251" s="106" t="e">
        <f t="shared" si="20"/>
        <v>#N/A</v>
      </c>
      <c r="Z251" s="106" t="e">
        <f t="shared" si="21"/>
        <v>#N/A</v>
      </c>
      <c r="AO251" s="156"/>
      <c r="AP251" s="156"/>
      <c r="AQ251" s="156"/>
      <c r="AR251" s="158"/>
      <c r="AS251" s="106" t="e">
        <f t="shared" si="22"/>
        <v>#N/A</v>
      </c>
      <c r="AT251" s="106" t="e">
        <f t="shared" si="23"/>
        <v>#N/A</v>
      </c>
    </row>
    <row r="252" x14ac:dyDescent="0.3">
      <c r="A252" s="156"/>
      <c r="B252" s="156"/>
      <c r="C252" s="156"/>
      <c r="D252" s="158"/>
      <c r="E252" s="106" t="e">
        <f t="shared" si="18"/>
        <v>#N/A</v>
      </c>
      <c r="F252" s="106" t="e">
        <f t="shared" si="19"/>
        <v>#N/A</v>
      </c>
      <c r="U252" s="156"/>
      <c r="V252" s="156"/>
      <c r="W252" s="156"/>
      <c r="X252" s="158"/>
      <c r="Y252" s="106" t="e">
        <f t="shared" si="20"/>
        <v>#N/A</v>
      </c>
      <c r="Z252" s="106" t="e">
        <f t="shared" si="21"/>
        <v>#N/A</v>
      </c>
      <c r="AO252" s="156"/>
      <c r="AP252" s="156"/>
      <c r="AQ252" s="156"/>
      <c r="AR252" s="158"/>
      <c r="AS252" s="106" t="e">
        <f t="shared" si="22"/>
        <v>#N/A</v>
      </c>
      <c r="AT252" s="106" t="e">
        <f t="shared" si="23"/>
        <v>#N/A</v>
      </c>
    </row>
    <row r="253" x14ac:dyDescent="0.3">
      <c r="A253" s="156"/>
      <c r="B253" s="156"/>
      <c r="C253" s="156"/>
      <c r="D253" s="158"/>
      <c r="E253" s="106" t="e">
        <f t="shared" si="18"/>
        <v>#N/A</v>
      </c>
      <c r="F253" s="106" t="e">
        <f t="shared" si="19"/>
        <v>#N/A</v>
      </c>
      <c r="U253" s="156"/>
      <c r="V253" s="156"/>
      <c r="W253" s="156"/>
      <c r="X253" s="158"/>
      <c r="Y253" s="106" t="e">
        <f t="shared" si="20"/>
        <v>#N/A</v>
      </c>
      <c r="Z253" s="106" t="e">
        <f t="shared" si="21"/>
        <v>#N/A</v>
      </c>
      <c r="AO253" s="156"/>
      <c r="AP253" s="156"/>
      <c r="AQ253" s="156"/>
      <c r="AR253" s="158"/>
      <c r="AS253" s="106" t="e">
        <f t="shared" si="22"/>
        <v>#N/A</v>
      </c>
      <c r="AT253" s="106" t="e">
        <f t="shared" si="23"/>
        <v>#N/A</v>
      </c>
    </row>
    <row r="254" x14ac:dyDescent="0.3">
      <c r="A254" s="156"/>
      <c r="B254" s="156"/>
      <c r="C254" s="156"/>
      <c r="D254" s="158"/>
      <c r="E254" s="106" t="e">
        <f t="shared" si="18"/>
        <v>#N/A</v>
      </c>
      <c r="F254" s="106" t="e">
        <f t="shared" si="19"/>
        <v>#N/A</v>
      </c>
      <c r="U254" s="156"/>
      <c r="V254" s="156"/>
      <c r="W254" s="156"/>
      <c r="X254" s="158"/>
      <c r="Y254" s="106" t="e">
        <f t="shared" si="20"/>
        <v>#N/A</v>
      </c>
      <c r="Z254" s="106" t="e">
        <f t="shared" si="21"/>
        <v>#N/A</v>
      </c>
      <c r="AO254" s="156"/>
      <c r="AP254" s="156"/>
      <c r="AQ254" s="156"/>
      <c r="AR254" s="158"/>
      <c r="AS254" s="106" t="e">
        <f t="shared" si="22"/>
        <v>#N/A</v>
      </c>
      <c r="AT254" s="106" t="e">
        <f t="shared" si="23"/>
        <v>#N/A</v>
      </c>
    </row>
    <row r="255" x14ac:dyDescent="0.3">
      <c r="A255" s="156"/>
      <c r="B255" s="156"/>
      <c r="C255" s="156"/>
      <c r="D255" s="158"/>
      <c r="E255" s="106" t="e">
        <f t="shared" si="18"/>
        <v>#N/A</v>
      </c>
      <c r="F255" s="106" t="e">
        <f t="shared" si="19"/>
        <v>#N/A</v>
      </c>
      <c r="U255" s="156"/>
      <c r="V255" s="156"/>
      <c r="W255" s="156"/>
      <c r="X255" s="158"/>
      <c r="Y255" s="106" t="e">
        <f t="shared" si="20"/>
        <v>#N/A</v>
      </c>
      <c r="Z255" s="106" t="e">
        <f t="shared" si="21"/>
        <v>#N/A</v>
      </c>
      <c r="AO255" s="156"/>
      <c r="AP255" s="156"/>
      <c r="AQ255" s="156"/>
      <c r="AR255" s="158"/>
      <c r="AS255" s="106" t="e">
        <f t="shared" si="22"/>
        <v>#N/A</v>
      </c>
      <c r="AT255" s="106" t="e">
        <f t="shared" si="23"/>
        <v>#N/A</v>
      </c>
    </row>
    <row r="256" x14ac:dyDescent="0.3">
      <c r="A256" s="156"/>
      <c r="B256" s="156"/>
      <c r="C256" s="156"/>
      <c r="D256" s="158"/>
      <c r="E256" s="106" t="e">
        <f t="shared" si="18"/>
        <v>#N/A</v>
      </c>
      <c r="F256" s="106" t="e">
        <f t="shared" si="19"/>
        <v>#N/A</v>
      </c>
      <c r="U256" s="156"/>
      <c r="V256" s="156"/>
      <c r="W256" s="156"/>
      <c r="X256" s="158"/>
      <c r="Y256" s="106" t="e">
        <f t="shared" si="20"/>
        <v>#N/A</v>
      </c>
      <c r="Z256" s="106" t="e">
        <f t="shared" si="21"/>
        <v>#N/A</v>
      </c>
      <c r="AO256" s="156"/>
      <c r="AP256" s="156"/>
      <c r="AQ256" s="156"/>
      <c r="AR256" s="158"/>
      <c r="AS256" s="106" t="e">
        <f t="shared" si="22"/>
        <v>#N/A</v>
      </c>
      <c r="AT256" s="106" t="e">
        <f t="shared" si="23"/>
        <v>#N/A</v>
      </c>
    </row>
    <row r="257" x14ac:dyDescent="0.3">
      <c r="A257" s="156"/>
      <c r="B257" s="156"/>
      <c r="C257" s="156"/>
      <c r="D257" s="158"/>
      <c r="E257" s="106" t="e">
        <f t="shared" si="18"/>
        <v>#N/A</v>
      </c>
      <c r="F257" s="106" t="e">
        <f t="shared" si="19"/>
        <v>#N/A</v>
      </c>
      <c r="U257" s="156"/>
      <c r="V257" s="156"/>
      <c r="W257" s="156"/>
      <c r="X257" s="158"/>
      <c r="Y257" s="106" t="e">
        <f t="shared" si="20"/>
        <v>#N/A</v>
      </c>
      <c r="Z257" s="106" t="e">
        <f t="shared" si="21"/>
        <v>#N/A</v>
      </c>
      <c r="AO257" s="156"/>
      <c r="AP257" s="156"/>
      <c r="AQ257" s="156"/>
      <c r="AR257" s="158"/>
      <c r="AS257" s="106" t="e">
        <f t="shared" si="22"/>
        <v>#N/A</v>
      </c>
      <c r="AT257" s="106" t="e">
        <f t="shared" si="23"/>
        <v>#N/A</v>
      </c>
    </row>
    <row r="258" x14ac:dyDescent="0.3">
      <c r="A258" s="156"/>
      <c r="B258" s="156"/>
      <c r="C258" s="156"/>
      <c r="D258" s="158"/>
      <c r="E258" s="106" t="e">
        <f t="shared" si="18"/>
        <v>#N/A</v>
      </c>
      <c r="F258" s="106" t="e">
        <f t="shared" si="19"/>
        <v>#N/A</v>
      </c>
      <c r="U258" s="156"/>
      <c r="V258" s="156"/>
      <c r="W258" s="156"/>
      <c r="X258" s="158"/>
      <c r="Y258" s="106" t="e">
        <f t="shared" si="20"/>
        <v>#N/A</v>
      </c>
      <c r="Z258" s="106" t="e">
        <f t="shared" si="21"/>
        <v>#N/A</v>
      </c>
      <c r="AO258" s="156"/>
      <c r="AP258" s="156"/>
      <c r="AQ258" s="156"/>
      <c r="AR258" s="158"/>
      <c r="AS258" s="106" t="e">
        <f t="shared" si="22"/>
        <v>#N/A</v>
      </c>
      <c r="AT258" s="106" t="e">
        <f t="shared" si="23"/>
        <v>#N/A</v>
      </c>
    </row>
    <row r="259" x14ac:dyDescent="0.3">
      <c r="A259" s="156"/>
      <c r="B259" s="156"/>
      <c r="C259" s="156"/>
      <c r="D259" s="158"/>
      <c r="E259" s="106" t="e">
        <f t="shared" si="18"/>
        <v>#N/A</v>
      </c>
      <c r="F259" s="106" t="e">
        <f t="shared" si="19"/>
        <v>#N/A</v>
      </c>
      <c r="U259" s="156"/>
      <c r="V259" s="156"/>
      <c r="W259" s="156"/>
      <c r="X259" s="158"/>
      <c r="Y259" s="106" t="e">
        <f t="shared" si="20"/>
        <v>#N/A</v>
      </c>
      <c r="Z259" s="106" t="e">
        <f t="shared" si="21"/>
        <v>#N/A</v>
      </c>
      <c r="AO259" s="156"/>
      <c r="AP259" s="156"/>
      <c r="AQ259" s="156"/>
      <c r="AR259" s="158"/>
      <c r="AS259" s="106" t="e">
        <f t="shared" si="22"/>
        <v>#N/A</v>
      </c>
      <c r="AT259" s="106" t="e">
        <f t="shared" si="23"/>
        <v>#N/A</v>
      </c>
    </row>
    <row r="260" x14ac:dyDescent="0.3">
      <c r="A260" s="156"/>
      <c r="B260" s="156"/>
      <c r="C260" s="156"/>
      <c r="D260" s="158"/>
      <c r="E260" s="106" t="e">
        <f t="shared" si="18"/>
        <v>#N/A</v>
      </c>
      <c r="F260" s="106" t="e">
        <f t="shared" si="19"/>
        <v>#N/A</v>
      </c>
      <c r="U260" s="156"/>
      <c r="V260" s="156"/>
      <c r="W260" s="156"/>
      <c r="X260" s="158"/>
      <c r="Y260" s="106" t="e">
        <f t="shared" si="20"/>
        <v>#N/A</v>
      </c>
      <c r="Z260" s="106" t="e">
        <f t="shared" si="21"/>
        <v>#N/A</v>
      </c>
      <c r="AO260" s="156"/>
      <c r="AP260" s="156"/>
      <c r="AQ260" s="156"/>
      <c r="AR260" s="158"/>
      <c r="AS260" s="106" t="e">
        <f t="shared" si="22"/>
        <v>#N/A</v>
      </c>
      <c r="AT260" s="106" t="e">
        <f t="shared" si="23"/>
        <v>#N/A</v>
      </c>
    </row>
    <row r="261" x14ac:dyDescent="0.3">
      <c r="A261" s="156"/>
      <c r="B261" s="156"/>
      <c r="C261" s="156"/>
      <c r="D261" s="158"/>
      <c r="E261" s="106" t="e">
        <f t="shared" si="18"/>
        <v>#N/A</v>
      </c>
      <c r="F261" s="106" t="e">
        <f t="shared" si="19"/>
        <v>#N/A</v>
      </c>
      <c r="U261" s="156"/>
      <c r="V261" s="156"/>
      <c r="W261" s="156"/>
      <c r="X261" s="158"/>
      <c r="Y261" s="106" t="e">
        <f t="shared" si="20"/>
        <v>#N/A</v>
      </c>
      <c r="Z261" s="106" t="e">
        <f t="shared" si="21"/>
        <v>#N/A</v>
      </c>
      <c r="AO261" s="156"/>
      <c r="AP261" s="156"/>
      <c r="AQ261" s="156"/>
      <c r="AR261" s="158"/>
      <c r="AS261" s="106" t="e">
        <f t="shared" si="22"/>
        <v>#N/A</v>
      </c>
      <c r="AT261" s="106" t="e">
        <f t="shared" si="23"/>
        <v>#N/A</v>
      </c>
    </row>
    <row r="262" x14ac:dyDescent="0.3">
      <c r="A262" s="156"/>
      <c r="B262" s="156"/>
      <c r="C262" s="156"/>
      <c r="D262" s="158"/>
      <c r="E262" s="106" t="e">
        <f t="shared" si="18"/>
        <v>#N/A</v>
      </c>
      <c r="F262" s="106" t="e">
        <f t="shared" si="19"/>
        <v>#N/A</v>
      </c>
      <c r="U262" s="156"/>
      <c r="V262" s="156"/>
      <c r="W262" s="156"/>
      <c r="X262" s="158"/>
      <c r="Y262" s="106" t="e">
        <f t="shared" si="20"/>
        <v>#N/A</v>
      </c>
      <c r="Z262" s="106" t="e">
        <f t="shared" si="21"/>
        <v>#N/A</v>
      </c>
      <c r="AO262" s="156"/>
      <c r="AP262" s="156"/>
      <c r="AQ262" s="156"/>
      <c r="AR262" s="158"/>
      <c r="AS262" s="106" t="e">
        <f t="shared" si="22"/>
        <v>#N/A</v>
      </c>
      <c r="AT262" s="106" t="e">
        <f t="shared" si="23"/>
        <v>#N/A</v>
      </c>
    </row>
    <row r="263" x14ac:dyDescent="0.3">
      <c r="A263" s="156"/>
      <c r="B263" s="156"/>
      <c r="C263" s="156"/>
      <c r="D263" s="158"/>
      <c r="E263" s="106" t="e">
        <f t="shared" si="18"/>
        <v>#N/A</v>
      </c>
      <c r="F263" s="106" t="e">
        <f t="shared" si="19"/>
        <v>#N/A</v>
      </c>
      <c r="U263" s="156"/>
      <c r="V263" s="156"/>
      <c r="W263" s="156"/>
      <c r="X263" s="158"/>
      <c r="Y263" s="106" t="e">
        <f t="shared" si="20"/>
        <v>#N/A</v>
      </c>
      <c r="Z263" s="106" t="e">
        <f t="shared" si="21"/>
        <v>#N/A</v>
      </c>
      <c r="AO263" s="156"/>
      <c r="AP263" s="156"/>
      <c r="AQ263" s="156"/>
      <c r="AR263" s="158"/>
      <c r="AS263" s="106" t="e">
        <f t="shared" si="22"/>
        <v>#N/A</v>
      </c>
      <c r="AT263" s="106" t="e">
        <f t="shared" si="23"/>
        <v>#N/A</v>
      </c>
    </row>
    <row r="264" x14ac:dyDescent="0.3">
      <c r="A264" s="156"/>
      <c r="B264" s="156"/>
      <c r="C264" s="156"/>
      <c r="D264" s="158"/>
      <c r="E264" s="106" t="e">
        <f t="shared" si="18"/>
        <v>#N/A</v>
      </c>
      <c r="F264" s="106" t="e">
        <f t="shared" si="19"/>
        <v>#N/A</v>
      </c>
      <c r="U264" s="156"/>
      <c r="V264" s="156"/>
      <c r="W264" s="156"/>
      <c r="X264" s="158"/>
      <c r="Y264" s="106" t="e">
        <f t="shared" si="20"/>
        <v>#N/A</v>
      </c>
      <c r="Z264" s="106" t="e">
        <f t="shared" si="21"/>
        <v>#N/A</v>
      </c>
      <c r="AO264" s="156"/>
      <c r="AP264" s="156"/>
      <c r="AQ264" s="156"/>
      <c r="AR264" s="158"/>
      <c r="AS264" s="106" t="e">
        <f t="shared" si="22"/>
        <v>#N/A</v>
      </c>
      <c r="AT264" s="106" t="e">
        <f t="shared" si="23"/>
        <v>#N/A</v>
      </c>
    </row>
    <row r="265" x14ac:dyDescent="0.3">
      <c r="A265" s="156"/>
      <c r="B265" s="156"/>
      <c r="C265" s="156"/>
      <c r="D265" s="158"/>
      <c r="E265" s="106" t="e">
        <f t="shared" si="18"/>
        <v>#N/A</v>
      </c>
      <c r="F265" s="106" t="e">
        <f t="shared" si="19"/>
        <v>#N/A</v>
      </c>
      <c r="U265" s="156"/>
      <c r="V265" s="156"/>
      <c r="W265" s="156"/>
      <c r="X265" s="158"/>
      <c r="Y265" s="106" t="e">
        <f t="shared" si="20"/>
        <v>#N/A</v>
      </c>
      <c r="Z265" s="106" t="e">
        <f t="shared" si="21"/>
        <v>#N/A</v>
      </c>
      <c r="AO265" s="156"/>
      <c r="AP265" s="156"/>
      <c r="AQ265" s="156"/>
      <c r="AR265" s="158"/>
      <c r="AS265" s="106" t="e">
        <f t="shared" si="22"/>
        <v>#N/A</v>
      </c>
      <c r="AT265" s="106" t="e">
        <f t="shared" si="23"/>
        <v>#N/A</v>
      </c>
    </row>
    <row r="266" x14ac:dyDescent="0.3">
      <c r="A266" s="156"/>
      <c r="B266" s="156"/>
      <c r="C266" s="156"/>
      <c r="D266" s="158"/>
      <c r="E266" s="106" t="e">
        <f t="shared" si="18"/>
        <v>#N/A</v>
      </c>
      <c r="F266" s="106" t="e">
        <f t="shared" si="19"/>
        <v>#N/A</v>
      </c>
      <c r="U266" s="156"/>
      <c r="V266" s="156"/>
      <c r="W266" s="156"/>
      <c r="X266" s="158"/>
      <c r="Y266" s="106" t="e">
        <f t="shared" si="20"/>
        <v>#N/A</v>
      </c>
      <c r="Z266" s="106" t="e">
        <f t="shared" si="21"/>
        <v>#N/A</v>
      </c>
      <c r="AO266" s="156"/>
      <c r="AP266" s="156"/>
      <c r="AQ266" s="156"/>
      <c r="AR266" s="158"/>
      <c r="AS266" s="106" t="e">
        <f t="shared" si="22"/>
        <v>#N/A</v>
      </c>
      <c r="AT266" s="106" t="e">
        <f t="shared" si="23"/>
        <v>#N/A</v>
      </c>
    </row>
    <row r="267" x14ac:dyDescent="0.3">
      <c r="A267" s="156"/>
      <c r="B267" s="156"/>
      <c r="C267" s="156"/>
      <c r="D267" s="158"/>
      <c r="E267" s="106" t="e">
        <f t="shared" si="18"/>
        <v>#N/A</v>
      </c>
      <c r="F267" s="106" t="e">
        <f t="shared" si="19"/>
        <v>#N/A</v>
      </c>
      <c r="U267" s="156"/>
      <c r="V267" s="156"/>
      <c r="W267" s="156"/>
      <c r="X267" s="158"/>
      <c r="Y267" s="106" t="e">
        <f t="shared" si="20"/>
        <v>#N/A</v>
      </c>
      <c r="Z267" s="106" t="e">
        <f t="shared" si="21"/>
        <v>#N/A</v>
      </c>
      <c r="AO267" s="156"/>
      <c r="AP267" s="156"/>
      <c r="AQ267" s="156"/>
      <c r="AR267" s="158"/>
      <c r="AS267" s="106" t="e">
        <f t="shared" si="22"/>
        <v>#N/A</v>
      </c>
      <c r="AT267" s="106" t="e">
        <f t="shared" si="23"/>
        <v>#N/A</v>
      </c>
    </row>
    <row r="268" x14ac:dyDescent="0.3">
      <c r="A268" s="156"/>
      <c r="B268" s="156"/>
      <c r="C268" s="156"/>
      <c r="D268" s="158"/>
      <c r="E268" s="106" t="e">
        <f t="shared" si="18"/>
        <v>#N/A</v>
      </c>
      <c r="F268" s="106" t="e">
        <f t="shared" si="19"/>
        <v>#N/A</v>
      </c>
      <c r="U268" s="156"/>
      <c r="V268" s="156"/>
      <c r="W268" s="156"/>
      <c r="X268" s="158"/>
      <c r="Y268" s="106" t="e">
        <f t="shared" si="20"/>
        <v>#N/A</v>
      </c>
      <c r="Z268" s="106" t="e">
        <f t="shared" si="21"/>
        <v>#N/A</v>
      </c>
      <c r="AO268" s="156"/>
      <c r="AP268" s="156"/>
      <c r="AQ268" s="156"/>
      <c r="AR268" s="158"/>
      <c r="AS268" s="106" t="e">
        <f t="shared" si="22"/>
        <v>#N/A</v>
      </c>
      <c r="AT268" s="106" t="e">
        <f t="shared" si="23"/>
        <v>#N/A</v>
      </c>
    </row>
    <row r="269" x14ac:dyDescent="0.3">
      <c r="A269" s="156"/>
      <c r="B269" s="156"/>
      <c r="C269" s="156"/>
      <c r="D269" s="158"/>
      <c r="E269" s="106" t="e">
        <f t="shared" si="18"/>
        <v>#N/A</v>
      </c>
      <c r="F269" s="106" t="e">
        <f t="shared" si="19"/>
        <v>#N/A</v>
      </c>
      <c r="U269" s="156"/>
      <c r="V269" s="156"/>
      <c r="W269" s="156"/>
      <c r="X269" s="158"/>
      <c r="Y269" s="106" t="e">
        <f t="shared" si="20"/>
        <v>#N/A</v>
      </c>
      <c r="Z269" s="106" t="e">
        <f t="shared" si="21"/>
        <v>#N/A</v>
      </c>
      <c r="AO269" s="156"/>
      <c r="AP269" s="156"/>
      <c r="AQ269" s="156"/>
      <c r="AR269" s="158"/>
      <c r="AS269" s="106" t="e">
        <f t="shared" si="22"/>
        <v>#N/A</v>
      </c>
      <c r="AT269" s="106" t="e">
        <f t="shared" si="23"/>
        <v>#N/A</v>
      </c>
    </row>
    <row r="270" x14ac:dyDescent="0.3">
      <c r="A270" s="156"/>
      <c r="B270" s="156"/>
      <c r="C270" s="156"/>
      <c r="D270" s="158"/>
      <c r="E270" s="106" t="e">
        <f t="shared" si="18"/>
        <v>#N/A</v>
      </c>
      <c r="F270" s="106" t="e">
        <f t="shared" si="19"/>
        <v>#N/A</v>
      </c>
      <c r="U270" s="156"/>
      <c r="V270" s="156"/>
      <c r="W270" s="156"/>
      <c r="X270" s="158"/>
      <c r="Y270" s="106" t="e">
        <f t="shared" si="20"/>
        <v>#N/A</v>
      </c>
      <c r="Z270" s="106" t="e">
        <f t="shared" si="21"/>
        <v>#N/A</v>
      </c>
      <c r="AO270" s="156"/>
      <c r="AP270" s="156"/>
      <c r="AQ270" s="156"/>
      <c r="AR270" s="158"/>
      <c r="AS270" s="106" t="e">
        <f t="shared" si="22"/>
        <v>#N/A</v>
      </c>
      <c r="AT270" s="106" t="e">
        <f t="shared" si="23"/>
        <v>#N/A</v>
      </c>
    </row>
    <row r="271" x14ac:dyDescent="0.3">
      <c r="A271" s="156"/>
      <c r="B271" s="156"/>
      <c r="C271" s="156"/>
      <c r="D271" s="158"/>
      <c r="E271" s="106" t="e">
        <f t="shared" si="18"/>
        <v>#N/A</v>
      </c>
      <c r="F271" s="106" t="e">
        <f t="shared" si="19"/>
        <v>#N/A</v>
      </c>
      <c r="U271" s="156"/>
      <c r="V271" s="156"/>
      <c r="W271" s="156"/>
      <c r="X271" s="158"/>
      <c r="Y271" s="106" t="e">
        <f t="shared" si="20"/>
        <v>#N/A</v>
      </c>
      <c r="Z271" s="106" t="e">
        <f t="shared" si="21"/>
        <v>#N/A</v>
      </c>
      <c r="AO271" s="156"/>
      <c r="AP271" s="156"/>
      <c r="AQ271" s="156"/>
      <c r="AR271" s="158"/>
      <c r="AS271" s="106" t="e">
        <f t="shared" si="22"/>
        <v>#N/A</v>
      </c>
      <c r="AT271" s="106" t="e">
        <f t="shared" si="23"/>
        <v>#N/A</v>
      </c>
    </row>
    <row r="272" x14ac:dyDescent="0.3">
      <c r="A272" s="156"/>
      <c r="B272" s="156"/>
      <c r="C272" s="156"/>
      <c r="D272" s="158"/>
      <c r="E272" s="106" t="e">
        <f t="shared" si="18"/>
        <v>#N/A</v>
      </c>
      <c r="F272" s="106" t="e">
        <f t="shared" si="19"/>
        <v>#N/A</v>
      </c>
      <c r="U272" s="156"/>
      <c r="V272" s="156"/>
      <c r="W272" s="156"/>
      <c r="X272" s="158"/>
      <c r="Y272" s="106" t="e">
        <f t="shared" si="20"/>
        <v>#N/A</v>
      </c>
      <c r="Z272" s="106" t="e">
        <f t="shared" si="21"/>
        <v>#N/A</v>
      </c>
      <c r="AO272" s="156"/>
      <c r="AP272" s="156"/>
      <c r="AQ272" s="156"/>
      <c r="AR272" s="158"/>
      <c r="AS272" s="106" t="e">
        <f t="shared" si="22"/>
        <v>#N/A</v>
      </c>
      <c r="AT272" s="106" t="e">
        <f t="shared" si="23"/>
        <v>#N/A</v>
      </c>
    </row>
    <row r="273" x14ac:dyDescent="0.3">
      <c r="A273" s="156"/>
      <c r="B273" s="156"/>
      <c r="C273" s="156"/>
      <c r="D273" s="158"/>
      <c r="E273" s="106" t="e">
        <f t="shared" si="18"/>
        <v>#N/A</v>
      </c>
      <c r="F273" s="106" t="e">
        <f t="shared" si="19"/>
        <v>#N/A</v>
      </c>
      <c r="U273" s="156"/>
      <c r="V273" s="156"/>
      <c r="W273" s="156"/>
      <c r="X273" s="158"/>
      <c r="Y273" s="106" t="e">
        <f t="shared" si="20"/>
        <v>#N/A</v>
      </c>
      <c r="Z273" s="106" t="e">
        <f t="shared" si="21"/>
        <v>#N/A</v>
      </c>
      <c r="AO273" s="156"/>
      <c r="AP273" s="156"/>
      <c r="AQ273" s="156"/>
      <c r="AR273" s="158"/>
      <c r="AS273" s="106" t="e">
        <f t="shared" si="22"/>
        <v>#N/A</v>
      </c>
      <c r="AT273" s="106" t="e">
        <f t="shared" si="23"/>
        <v>#N/A</v>
      </c>
    </row>
    <row r="274" x14ac:dyDescent="0.3">
      <c r="A274" s="156"/>
      <c r="B274" s="156"/>
      <c r="C274" s="156"/>
      <c r="D274" s="158"/>
      <c r="E274" s="106" t="e">
        <f t="shared" si="18"/>
        <v>#N/A</v>
      </c>
      <c r="F274" s="106" t="e">
        <f t="shared" si="19"/>
        <v>#N/A</v>
      </c>
      <c r="U274" s="156"/>
      <c r="V274" s="156"/>
      <c r="W274" s="156"/>
      <c r="X274" s="158"/>
      <c r="Y274" s="106" t="e">
        <f t="shared" si="20"/>
        <v>#N/A</v>
      </c>
      <c r="Z274" s="106" t="e">
        <f t="shared" si="21"/>
        <v>#N/A</v>
      </c>
      <c r="AO274" s="156"/>
      <c r="AP274" s="156"/>
      <c r="AQ274" s="156"/>
      <c r="AR274" s="158"/>
      <c r="AS274" s="106" t="e">
        <f t="shared" si="22"/>
        <v>#N/A</v>
      </c>
      <c r="AT274" s="106" t="e">
        <f t="shared" si="23"/>
        <v>#N/A</v>
      </c>
    </row>
    <row r="275" x14ac:dyDescent="0.3">
      <c r="A275" s="156"/>
      <c r="B275" s="156"/>
      <c r="C275" s="156"/>
      <c r="D275" s="158"/>
      <c r="E275" s="106" t="e">
        <f t="shared" si="18"/>
        <v>#N/A</v>
      </c>
      <c r="F275" s="106" t="e">
        <f t="shared" si="19"/>
        <v>#N/A</v>
      </c>
      <c r="U275" s="156"/>
      <c r="V275" s="156"/>
      <c r="W275" s="156"/>
      <c r="X275" s="158"/>
      <c r="Y275" s="106" t="e">
        <f t="shared" si="20"/>
        <v>#N/A</v>
      </c>
      <c r="Z275" s="106" t="e">
        <f t="shared" si="21"/>
        <v>#N/A</v>
      </c>
      <c r="AO275" s="156"/>
      <c r="AP275" s="156"/>
      <c r="AQ275" s="156"/>
      <c r="AR275" s="158"/>
      <c r="AS275" s="106" t="e">
        <f t="shared" si="22"/>
        <v>#N/A</v>
      </c>
      <c r="AT275" s="106" t="e">
        <f t="shared" si="23"/>
        <v>#N/A</v>
      </c>
    </row>
    <row r="276" x14ac:dyDescent="0.3">
      <c r="A276" s="156"/>
      <c r="B276" s="156"/>
      <c r="C276" s="156"/>
      <c r="D276" s="158"/>
      <c r="E276" s="106" t="e">
        <f t="shared" si="18"/>
        <v>#N/A</v>
      </c>
      <c r="F276" s="106" t="e">
        <f t="shared" si="19"/>
        <v>#N/A</v>
      </c>
      <c r="U276" s="156"/>
      <c r="V276" s="156"/>
      <c r="W276" s="156"/>
      <c r="X276" s="158"/>
      <c r="Y276" s="106" t="e">
        <f t="shared" si="20"/>
        <v>#N/A</v>
      </c>
      <c r="Z276" s="106" t="e">
        <f t="shared" si="21"/>
        <v>#N/A</v>
      </c>
      <c r="AO276" s="156"/>
      <c r="AP276" s="156"/>
      <c r="AQ276" s="156"/>
      <c r="AR276" s="158"/>
      <c r="AS276" s="106" t="e">
        <f t="shared" si="22"/>
        <v>#N/A</v>
      </c>
      <c r="AT276" s="106" t="e">
        <f t="shared" si="23"/>
        <v>#N/A</v>
      </c>
    </row>
    <row r="277" x14ac:dyDescent="0.3">
      <c r="A277" s="156"/>
      <c r="B277" s="156"/>
      <c r="C277" s="156"/>
      <c r="D277" s="158"/>
      <c r="E277" s="106" t="e">
        <f t="shared" si="18"/>
        <v>#N/A</v>
      </c>
      <c r="F277" s="106" t="e">
        <f t="shared" si="19"/>
        <v>#N/A</v>
      </c>
      <c r="U277" s="156"/>
      <c r="V277" s="156"/>
      <c r="W277" s="156"/>
      <c r="X277" s="158"/>
      <c r="Y277" s="106" t="e">
        <f t="shared" si="20"/>
        <v>#N/A</v>
      </c>
      <c r="Z277" s="106" t="e">
        <f t="shared" si="21"/>
        <v>#N/A</v>
      </c>
      <c r="AO277" s="156"/>
      <c r="AP277" s="156"/>
      <c r="AQ277" s="156"/>
      <c r="AR277" s="158"/>
      <c r="AS277" s="106" t="e">
        <f t="shared" si="22"/>
        <v>#N/A</v>
      </c>
      <c r="AT277" s="106" t="e">
        <f t="shared" si="23"/>
        <v>#N/A</v>
      </c>
    </row>
    <row r="278" x14ac:dyDescent="0.3">
      <c r="A278" s="156"/>
      <c r="B278" s="156"/>
      <c r="C278" s="156"/>
      <c r="D278" s="158"/>
      <c r="E278" s="106" t="e">
        <f t="shared" si="18"/>
        <v>#N/A</v>
      </c>
      <c r="F278" s="106" t="e">
        <f t="shared" si="19"/>
        <v>#N/A</v>
      </c>
      <c r="U278" s="156"/>
      <c r="V278" s="156"/>
      <c r="W278" s="156"/>
      <c r="X278" s="158"/>
      <c r="Y278" s="106" t="e">
        <f t="shared" si="20"/>
        <v>#N/A</v>
      </c>
      <c r="Z278" s="106" t="e">
        <f t="shared" si="21"/>
        <v>#N/A</v>
      </c>
      <c r="AO278" s="156"/>
      <c r="AP278" s="156"/>
      <c r="AQ278" s="156"/>
      <c r="AR278" s="158"/>
      <c r="AS278" s="106" t="e">
        <f t="shared" si="22"/>
        <v>#N/A</v>
      </c>
      <c r="AT278" s="106" t="e">
        <f t="shared" si="23"/>
        <v>#N/A</v>
      </c>
    </row>
    <row r="279" x14ac:dyDescent="0.3">
      <c r="A279" s="156"/>
      <c r="B279" s="156"/>
      <c r="C279" s="156"/>
      <c r="D279" s="158"/>
      <c r="E279" s="106" t="e">
        <f t="shared" si="18"/>
        <v>#N/A</v>
      </c>
      <c r="F279" s="106" t="e">
        <f t="shared" si="19"/>
        <v>#N/A</v>
      </c>
      <c r="U279" s="156"/>
      <c r="V279" s="156"/>
      <c r="W279" s="156"/>
      <c r="X279" s="158"/>
      <c r="Y279" s="106" t="e">
        <f t="shared" si="20"/>
        <v>#N/A</v>
      </c>
      <c r="Z279" s="106" t="e">
        <f t="shared" si="21"/>
        <v>#N/A</v>
      </c>
      <c r="AO279" s="156"/>
      <c r="AP279" s="156"/>
      <c r="AQ279" s="156"/>
      <c r="AR279" s="158"/>
      <c r="AS279" s="106" t="e">
        <f t="shared" si="22"/>
        <v>#N/A</v>
      </c>
      <c r="AT279" s="106" t="e">
        <f t="shared" si="23"/>
        <v>#N/A</v>
      </c>
    </row>
    <row r="280" x14ac:dyDescent="0.3">
      <c r="A280" s="156"/>
      <c r="B280" s="156"/>
      <c r="C280" s="156"/>
      <c r="D280" s="158"/>
      <c r="E280" s="106" t="e">
        <f t="shared" si="18"/>
        <v>#N/A</v>
      </c>
      <c r="F280" s="106" t="e">
        <f t="shared" si="19"/>
        <v>#N/A</v>
      </c>
      <c r="U280" s="156"/>
      <c r="V280" s="156"/>
      <c r="W280" s="156"/>
      <c r="X280" s="158"/>
      <c r="Y280" s="106" t="e">
        <f t="shared" si="20"/>
        <v>#N/A</v>
      </c>
      <c r="Z280" s="106" t="e">
        <f t="shared" si="21"/>
        <v>#N/A</v>
      </c>
      <c r="AO280" s="156"/>
      <c r="AP280" s="156"/>
      <c r="AQ280" s="156"/>
      <c r="AR280" s="158"/>
      <c r="AS280" s="106" t="e">
        <f t="shared" si="22"/>
        <v>#N/A</v>
      </c>
      <c r="AT280" s="106" t="e">
        <f t="shared" si="23"/>
        <v>#N/A</v>
      </c>
    </row>
    <row r="281" x14ac:dyDescent="0.3">
      <c r="A281" s="156"/>
      <c r="B281" s="156"/>
      <c r="C281" s="156"/>
      <c r="D281" s="158"/>
      <c r="E281" s="106" t="e">
        <f t="shared" si="18"/>
        <v>#N/A</v>
      </c>
      <c r="F281" s="106" t="e">
        <f t="shared" si="19"/>
        <v>#N/A</v>
      </c>
      <c r="U281" s="156"/>
      <c r="V281" s="156"/>
      <c r="W281" s="156"/>
      <c r="X281" s="158"/>
      <c r="Y281" s="106" t="e">
        <f t="shared" si="20"/>
        <v>#N/A</v>
      </c>
      <c r="Z281" s="106" t="e">
        <f t="shared" si="21"/>
        <v>#N/A</v>
      </c>
      <c r="AO281" s="156"/>
      <c r="AP281" s="156"/>
      <c r="AQ281" s="156"/>
      <c r="AR281" s="158"/>
      <c r="AS281" s="106" t="e">
        <f t="shared" si="22"/>
        <v>#N/A</v>
      </c>
      <c r="AT281" s="106" t="e">
        <f t="shared" si="23"/>
        <v>#N/A</v>
      </c>
    </row>
    <row r="282" x14ac:dyDescent="0.3">
      <c r="A282" s="156"/>
      <c r="B282" s="156"/>
      <c r="C282" s="156"/>
      <c r="D282" s="158"/>
      <c r="E282" s="106" t="e">
        <f t="shared" si="18"/>
        <v>#N/A</v>
      </c>
      <c r="F282" s="106" t="e">
        <f t="shared" si="19"/>
        <v>#N/A</v>
      </c>
      <c r="U282" s="156"/>
      <c r="V282" s="156"/>
      <c r="W282" s="156"/>
      <c r="X282" s="158"/>
      <c r="Y282" s="106" t="e">
        <f t="shared" si="20"/>
        <v>#N/A</v>
      </c>
      <c r="Z282" s="106" t="e">
        <f t="shared" si="21"/>
        <v>#N/A</v>
      </c>
      <c r="AO282" s="156"/>
      <c r="AP282" s="156"/>
      <c r="AQ282" s="156"/>
      <c r="AR282" s="158"/>
      <c r="AS282" s="106" t="e">
        <f t="shared" si="22"/>
        <v>#N/A</v>
      </c>
      <c r="AT282" s="106" t="e">
        <f t="shared" si="23"/>
        <v>#N/A</v>
      </c>
    </row>
    <row r="283" x14ac:dyDescent="0.3">
      <c r="A283" s="156"/>
      <c r="B283" s="156"/>
      <c r="C283" s="156"/>
      <c r="D283" s="158"/>
      <c r="E283" s="106" t="e">
        <f t="shared" si="18"/>
        <v>#N/A</v>
      </c>
      <c r="F283" s="106" t="e">
        <f t="shared" si="19"/>
        <v>#N/A</v>
      </c>
      <c r="U283" s="156"/>
      <c r="V283" s="156"/>
      <c r="W283" s="156"/>
      <c r="X283" s="158"/>
      <c r="Y283" s="106" t="e">
        <f t="shared" si="20"/>
        <v>#N/A</v>
      </c>
      <c r="Z283" s="106" t="e">
        <f t="shared" si="21"/>
        <v>#N/A</v>
      </c>
      <c r="AO283" s="156"/>
      <c r="AP283" s="156"/>
      <c r="AQ283" s="156"/>
      <c r="AR283" s="158"/>
      <c r="AS283" s="106" t="e">
        <f t="shared" si="22"/>
        <v>#N/A</v>
      </c>
      <c r="AT283" s="106" t="e">
        <f t="shared" si="23"/>
        <v>#N/A</v>
      </c>
    </row>
    <row r="284" x14ac:dyDescent="0.3">
      <c r="A284" s="156"/>
      <c r="B284" s="156"/>
      <c r="C284" s="156"/>
      <c r="D284" s="158"/>
      <c r="E284" s="106" t="e">
        <f t="shared" si="18"/>
        <v>#N/A</v>
      </c>
      <c r="F284" s="106" t="e">
        <f t="shared" si="19"/>
        <v>#N/A</v>
      </c>
      <c r="U284" s="156"/>
      <c r="V284" s="156"/>
      <c r="W284" s="156"/>
      <c r="X284" s="158"/>
      <c r="Y284" s="106" t="e">
        <f t="shared" si="20"/>
        <v>#N/A</v>
      </c>
      <c r="Z284" s="106" t="e">
        <f t="shared" si="21"/>
        <v>#N/A</v>
      </c>
      <c r="AO284" s="156"/>
      <c r="AP284" s="156"/>
      <c r="AQ284" s="156"/>
      <c r="AR284" s="158"/>
      <c r="AS284" s="106" t="e">
        <f t="shared" si="22"/>
        <v>#N/A</v>
      </c>
      <c r="AT284" s="106" t="e">
        <f t="shared" si="23"/>
        <v>#N/A</v>
      </c>
    </row>
    <row r="285" x14ac:dyDescent="0.3">
      <c r="A285" s="156"/>
      <c r="B285" s="156"/>
      <c r="C285" s="156"/>
      <c r="D285" s="158"/>
      <c r="E285" s="106" t="e">
        <f t="shared" si="18"/>
        <v>#N/A</v>
      </c>
      <c r="F285" s="106" t="e">
        <f t="shared" si="19"/>
        <v>#N/A</v>
      </c>
      <c r="U285" s="156"/>
      <c r="V285" s="156"/>
      <c r="W285" s="156"/>
      <c r="X285" s="158"/>
      <c r="Y285" s="106" t="e">
        <f t="shared" si="20"/>
        <v>#N/A</v>
      </c>
      <c r="Z285" s="106" t="e">
        <f t="shared" si="21"/>
        <v>#N/A</v>
      </c>
      <c r="AO285" s="156"/>
      <c r="AP285" s="156"/>
      <c r="AQ285" s="156"/>
      <c r="AR285" s="158"/>
      <c r="AS285" s="106" t="e">
        <f t="shared" si="22"/>
        <v>#N/A</v>
      </c>
      <c r="AT285" s="106" t="e">
        <f t="shared" si="23"/>
        <v>#N/A</v>
      </c>
    </row>
    <row r="286" x14ac:dyDescent="0.3">
      <c r="A286" s="156"/>
      <c r="B286" s="156"/>
      <c r="C286" s="156"/>
      <c r="D286" s="158"/>
      <c r="E286" s="106" t="e">
        <f t="shared" si="18"/>
        <v>#N/A</v>
      </c>
      <c r="F286" s="106" t="e">
        <f t="shared" si="19"/>
        <v>#N/A</v>
      </c>
      <c r="U286" s="156"/>
      <c r="V286" s="156"/>
      <c r="W286" s="156"/>
      <c r="X286" s="158"/>
      <c r="Y286" s="106" t="e">
        <f t="shared" si="20"/>
        <v>#N/A</v>
      </c>
      <c r="Z286" s="106" t="e">
        <f t="shared" si="21"/>
        <v>#N/A</v>
      </c>
      <c r="AO286" s="156"/>
      <c r="AP286" s="156"/>
      <c r="AQ286" s="156"/>
      <c r="AR286" s="158"/>
      <c r="AS286" s="106" t="e">
        <f t="shared" si="22"/>
        <v>#N/A</v>
      </c>
      <c r="AT286" s="106" t="e">
        <f t="shared" si="23"/>
        <v>#N/A</v>
      </c>
    </row>
    <row r="287" x14ac:dyDescent="0.3">
      <c r="A287" s="156"/>
      <c r="B287" s="156"/>
      <c r="C287" s="156"/>
      <c r="D287" s="158"/>
      <c r="E287" s="106" t="e">
        <f t="shared" si="18"/>
        <v>#N/A</v>
      </c>
      <c r="F287" s="106" t="e">
        <f t="shared" si="19"/>
        <v>#N/A</v>
      </c>
      <c r="U287" s="156"/>
      <c r="V287" s="156"/>
      <c r="W287" s="156"/>
      <c r="X287" s="158"/>
      <c r="Y287" s="106" t="e">
        <f t="shared" si="20"/>
        <v>#N/A</v>
      </c>
      <c r="Z287" s="106" t="e">
        <f t="shared" si="21"/>
        <v>#N/A</v>
      </c>
      <c r="AO287" s="156"/>
      <c r="AP287" s="156"/>
      <c r="AQ287" s="156"/>
      <c r="AR287" s="158"/>
      <c r="AS287" s="106" t="e">
        <f t="shared" si="22"/>
        <v>#N/A</v>
      </c>
      <c r="AT287" s="106" t="e">
        <f t="shared" si="23"/>
        <v>#N/A</v>
      </c>
    </row>
    <row r="288" x14ac:dyDescent="0.3">
      <c r="A288" s="156"/>
      <c r="B288" s="156"/>
      <c r="C288" s="156"/>
      <c r="D288" s="158"/>
      <c r="E288" s="106" t="e">
        <f t="shared" si="18"/>
        <v>#N/A</v>
      </c>
      <c r="F288" s="106" t="e">
        <f t="shared" si="19"/>
        <v>#N/A</v>
      </c>
      <c r="U288" s="156"/>
      <c r="V288" s="156"/>
      <c r="W288" s="156"/>
      <c r="X288" s="158"/>
      <c r="Y288" s="106" t="e">
        <f t="shared" si="20"/>
        <v>#N/A</v>
      </c>
      <c r="Z288" s="106" t="e">
        <f t="shared" si="21"/>
        <v>#N/A</v>
      </c>
      <c r="AO288" s="156"/>
      <c r="AP288" s="156"/>
      <c r="AQ288" s="156"/>
      <c r="AR288" s="158"/>
      <c r="AS288" s="106" t="e">
        <f t="shared" si="22"/>
        <v>#N/A</v>
      </c>
      <c r="AT288" s="106" t="e">
        <f t="shared" si="23"/>
        <v>#N/A</v>
      </c>
    </row>
    <row r="289" x14ac:dyDescent="0.3">
      <c r="A289" s="156"/>
      <c r="B289" s="156"/>
      <c r="C289" s="156"/>
      <c r="D289" s="158"/>
      <c r="E289" s="106" t="e">
        <f t="shared" si="18"/>
        <v>#N/A</v>
      </c>
      <c r="F289" s="106" t="e">
        <f t="shared" si="19"/>
        <v>#N/A</v>
      </c>
      <c r="U289" s="156"/>
      <c r="V289" s="156"/>
      <c r="W289" s="156"/>
      <c r="X289" s="158"/>
      <c r="Y289" s="106" t="e">
        <f t="shared" si="20"/>
        <v>#N/A</v>
      </c>
      <c r="Z289" s="106" t="e">
        <f t="shared" si="21"/>
        <v>#N/A</v>
      </c>
      <c r="AO289" s="156"/>
      <c r="AP289" s="156"/>
      <c r="AQ289" s="156"/>
      <c r="AR289" s="158"/>
      <c r="AS289" s="106" t="e">
        <f t="shared" si="22"/>
        <v>#N/A</v>
      </c>
      <c r="AT289" s="106" t="e">
        <f t="shared" si="23"/>
        <v>#N/A</v>
      </c>
    </row>
    <row r="290" x14ac:dyDescent="0.3">
      <c r="A290" s="156"/>
      <c r="B290" s="156"/>
      <c r="C290" s="156"/>
      <c r="D290" s="158"/>
      <c r="E290" s="106" t="e">
        <f t="shared" si="18"/>
        <v>#N/A</v>
      </c>
      <c r="F290" s="106" t="e">
        <f t="shared" si="19"/>
        <v>#N/A</v>
      </c>
      <c r="U290" s="156"/>
      <c r="V290" s="156"/>
      <c r="W290" s="156"/>
      <c r="X290" s="158"/>
      <c r="Y290" s="106" t="e">
        <f t="shared" si="20"/>
        <v>#N/A</v>
      </c>
      <c r="Z290" s="106" t="e">
        <f t="shared" si="21"/>
        <v>#N/A</v>
      </c>
      <c r="AO290" s="156"/>
      <c r="AP290" s="156"/>
      <c r="AQ290" s="156"/>
      <c r="AR290" s="158"/>
      <c r="AS290" s="106" t="e">
        <f t="shared" si="22"/>
        <v>#N/A</v>
      </c>
      <c r="AT290" s="106" t="e">
        <f t="shared" si="23"/>
        <v>#N/A</v>
      </c>
    </row>
    <row r="291" x14ac:dyDescent="0.3">
      <c r="A291" s="156"/>
      <c r="B291" s="156"/>
      <c r="C291" s="156"/>
      <c r="D291" s="158"/>
      <c r="E291" s="106" t="e">
        <f t="shared" si="18"/>
        <v>#N/A</v>
      </c>
      <c r="F291" s="106" t="e">
        <f t="shared" si="19"/>
        <v>#N/A</v>
      </c>
      <c r="U291" s="156"/>
      <c r="V291" s="156"/>
      <c r="W291" s="156"/>
      <c r="X291" s="158"/>
      <c r="Y291" s="106" t="e">
        <f t="shared" si="20"/>
        <v>#N/A</v>
      </c>
      <c r="Z291" s="106" t="e">
        <f t="shared" si="21"/>
        <v>#N/A</v>
      </c>
      <c r="AO291" s="156"/>
      <c r="AP291" s="156"/>
      <c r="AQ291" s="156"/>
      <c r="AR291" s="158"/>
      <c r="AS291" s="106" t="e">
        <f t="shared" si="22"/>
        <v>#N/A</v>
      </c>
      <c r="AT291" s="106" t="e">
        <f t="shared" si="23"/>
        <v>#N/A</v>
      </c>
    </row>
    <row r="292" x14ac:dyDescent="0.3">
      <c r="A292" s="156"/>
      <c r="B292" s="156"/>
      <c r="C292" s="156"/>
      <c r="D292" s="158"/>
      <c r="E292" s="106" t="e">
        <f t="shared" si="18"/>
        <v>#N/A</v>
      </c>
      <c r="F292" s="106" t="e">
        <f t="shared" si="19"/>
        <v>#N/A</v>
      </c>
      <c r="U292" s="156"/>
      <c r="V292" s="156"/>
      <c r="W292" s="156"/>
      <c r="X292" s="158"/>
      <c r="Y292" s="106" t="e">
        <f t="shared" si="20"/>
        <v>#N/A</v>
      </c>
      <c r="Z292" s="106" t="e">
        <f t="shared" si="21"/>
        <v>#N/A</v>
      </c>
      <c r="AO292" s="156"/>
      <c r="AP292" s="156"/>
      <c r="AQ292" s="156"/>
      <c r="AR292" s="158"/>
      <c r="AS292" s="106" t="e">
        <f t="shared" si="22"/>
        <v>#N/A</v>
      </c>
      <c r="AT292" s="106" t="e">
        <f t="shared" si="23"/>
        <v>#N/A</v>
      </c>
    </row>
    <row r="293" x14ac:dyDescent="0.3">
      <c r="A293" s="156"/>
      <c r="B293" s="156"/>
      <c r="C293" s="156"/>
      <c r="D293" s="158"/>
      <c r="E293" s="106" t="e">
        <f t="shared" si="18"/>
        <v>#N/A</v>
      </c>
      <c r="F293" s="106" t="e">
        <f t="shared" si="19"/>
        <v>#N/A</v>
      </c>
      <c r="U293" s="156"/>
      <c r="V293" s="156"/>
      <c r="W293" s="156"/>
      <c r="X293" s="158"/>
      <c r="Y293" s="106" t="e">
        <f t="shared" si="20"/>
        <v>#N/A</v>
      </c>
      <c r="Z293" s="106" t="e">
        <f t="shared" si="21"/>
        <v>#N/A</v>
      </c>
      <c r="AO293" s="156"/>
      <c r="AP293" s="156"/>
      <c r="AQ293" s="156"/>
      <c r="AR293" s="158"/>
      <c r="AS293" s="106" t="e">
        <f t="shared" si="22"/>
        <v>#N/A</v>
      </c>
      <c r="AT293" s="106" t="e">
        <f t="shared" si="23"/>
        <v>#N/A</v>
      </c>
    </row>
    <row r="294" x14ac:dyDescent="0.3">
      <c r="A294" s="156"/>
      <c r="B294" s="156"/>
      <c r="C294" s="156"/>
      <c r="D294" s="158"/>
      <c r="E294" s="106" t="e">
        <f t="shared" si="18"/>
        <v>#N/A</v>
      </c>
      <c r="F294" s="106" t="e">
        <f t="shared" si="19"/>
        <v>#N/A</v>
      </c>
      <c r="U294" s="156"/>
      <c r="V294" s="156"/>
      <c r="W294" s="156"/>
      <c r="X294" s="158"/>
      <c r="Y294" s="106" t="e">
        <f t="shared" si="20"/>
        <v>#N/A</v>
      </c>
      <c r="Z294" s="106" t="e">
        <f t="shared" si="21"/>
        <v>#N/A</v>
      </c>
      <c r="AO294" s="156"/>
      <c r="AP294" s="156"/>
      <c r="AQ294" s="156"/>
      <c r="AR294" s="158"/>
      <c r="AS294" s="106" t="e">
        <f t="shared" si="22"/>
        <v>#N/A</v>
      </c>
      <c r="AT294" s="106" t="e">
        <f t="shared" si="23"/>
        <v>#N/A</v>
      </c>
    </row>
    <row r="295" x14ac:dyDescent="0.3">
      <c r="A295" s="156"/>
      <c r="B295" s="156"/>
      <c r="C295" s="156"/>
      <c r="D295" s="158"/>
      <c r="E295" s="106" t="e">
        <f t="shared" si="18"/>
        <v>#N/A</v>
      </c>
      <c r="F295" s="106" t="e">
        <f t="shared" si="19"/>
        <v>#N/A</v>
      </c>
      <c r="U295" s="156"/>
      <c r="V295" s="156"/>
      <c r="W295" s="156"/>
      <c r="X295" s="158"/>
      <c r="Y295" s="106" t="e">
        <f t="shared" si="20"/>
        <v>#N/A</v>
      </c>
      <c r="Z295" s="106" t="e">
        <f t="shared" si="21"/>
        <v>#N/A</v>
      </c>
      <c r="AO295" s="156"/>
      <c r="AP295" s="156"/>
      <c r="AQ295" s="156"/>
      <c r="AR295" s="158"/>
      <c r="AS295" s="106" t="e">
        <f t="shared" si="22"/>
        <v>#N/A</v>
      </c>
      <c r="AT295" s="106" t="e">
        <f t="shared" si="23"/>
        <v>#N/A</v>
      </c>
    </row>
    <row r="296" x14ac:dyDescent="0.3">
      <c r="A296" s="156"/>
      <c r="B296" s="156"/>
      <c r="C296" s="156"/>
      <c r="D296" s="158"/>
      <c r="E296" s="106" t="e">
        <f t="shared" si="18"/>
        <v>#N/A</v>
      </c>
      <c r="F296" s="106" t="e">
        <f t="shared" si="19"/>
        <v>#N/A</v>
      </c>
      <c r="U296" s="156"/>
      <c r="V296" s="156"/>
      <c r="W296" s="156"/>
      <c r="X296" s="158"/>
      <c r="Y296" s="106" t="e">
        <f t="shared" si="20"/>
        <v>#N/A</v>
      </c>
      <c r="Z296" s="106" t="e">
        <f t="shared" si="21"/>
        <v>#N/A</v>
      </c>
      <c r="AO296" s="156"/>
      <c r="AP296" s="156"/>
      <c r="AQ296" s="156"/>
      <c r="AR296" s="158"/>
      <c r="AS296" s="106" t="e">
        <f t="shared" si="22"/>
        <v>#N/A</v>
      </c>
      <c r="AT296" s="106" t="e">
        <f t="shared" si="23"/>
        <v>#N/A</v>
      </c>
    </row>
    <row r="297" x14ac:dyDescent="0.3">
      <c r="A297" s="156"/>
      <c r="B297" s="156"/>
      <c r="C297" s="156"/>
      <c r="D297" s="158"/>
      <c r="E297" s="106" t="e">
        <f t="shared" si="18"/>
        <v>#N/A</v>
      </c>
      <c r="F297" s="106" t="e">
        <f t="shared" si="19"/>
        <v>#N/A</v>
      </c>
      <c r="U297" s="156"/>
      <c r="V297" s="156"/>
      <c r="W297" s="156"/>
      <c r="X297" s="158"/>
      <c r="Y297" s="106" t="e">
        <f t="shared" si="20"/>
        <v>#N/A</v>
      </c>
      <c r="Z297" s="106" t="e">
        <f t="shared" si="21"/>
        <v>#N/A</v>
      </c>
      <c r="AO297" s="156"/>
      <c r="AP297" s="156"/>
      <c r="AQ297" s="156"/>
      <c r="AR297" s="158"/>
      <c r="AS297" s="106" t="e">
        <f t="shared" si="22"/>
        <v>#N/A</v>
      </c>
      <c r="AT297" s="106" t="e">
        <f t="shared" si="23"/>
        <v>#N/A</v>
      </c>
    </row>
    <row r="298" x14ac:dyDescent="0.3">
      <c r="A298" s="156"/>
      <c r="B298" s="156"/>
      <c r="C298" s="156"/>
      <c r="D298" s="158"/>
      <c r="E298" s="106" t="e">
        <f t="shared" si="18"/>
        <v>#N/A</v>
      </c>
      <c r="F298" s="106" t="e">
        <f t="shared" si="19"/>
        <v>#N/A</v>
      </c>
      <c r="U298" s="156"/>
      <c r="V298" s="156"/>
      <c r="W298" s="156"/>
      <c r="X298" s="158"/>
      <c r="Y298" s="106" t="e">
        <f t="shared" si="20"/>
        <v>#N/A</v>
      </c>
      <c r="Z298" s="106" t="e">
        <f t="shared" si="21"/>
        <v>#N/A</v>
      </c>
      <c r="AO298" s="156"/>
      <c r="AP298" s="156"/>
      <c r="AQ298" s="156"/>
      <c r="AR298" s="158"/>
      <c r="AS298" s="106" t="e">
        <f t="shared" si="22"/>
        <v>#N/A</v>
      </c>
      <c r="AT298" s="106" t="e">
        <f t="shared" si="23"/>
        <v>#N/A</v>
      </c>
    </row>
    <row r="299" x14ac:dyDescent="0.3">
      <c r="A299" s="156"/>
      <c r="B299" s="156"/>
      <c r="C299" s="156"/>
      <c r="D299" s="158"/>
      <c r="E299" s="106" t="e">
        <f t="shared" si="18"/>
        <v>#N/A</v>
      </c>
      <c r="F299" s="106" t="e">
        <f t="shared" si="19"/>
        <v>#N/A</v>
      </c>
      <c r="U299" s="156"/>
      <c r="V299" s="156"/>
      <c r="W299" s="156"/>
      <c r="X299" s="158"/>
      <c r="Y299" s="106" t="e">
        <f t="shared" si="20"/>
        <v>#N/A</v>
      </c>
      <c r="Z299" s="106" t="e">
        <f t="shared" si="21"/>
        <v>#N/A</v>
      </c>
      <c r="AO299" s="156"/>
      <c r="AP299" s="156"/>
      <c r="AQ299" s="156"/>
      <c r="AR299" s="158"/>
      <c r="AS299" s="106" t="e">
        <f t="shared" si="22"/>
        <v>#N/A</v>
      </c>
      <c r="AT299" s="106" t="e">
        <f t="shared" si="23"/>
        <v>#N/A</v>
      </c>
    </row>
    <row r="300" x14ac:dyDescent="0.3">
      <c r="A300" s="156"/>
      <c r="B300" s="156"/>
      <c r="C300" s="156"/>
      <c r="D300" s="158"/>
      <c r="E300" s="106" t="e">
        <f t="shared" si="18"/>
        <v>#N/A</v>
      </c>
      <c r="F300" s="106" t="e">
        <f t="shared" si="19"/>
        <v>#N/A</v>
      </c>
      <c r="U300" s="156"/>
      <c r="V300" s="156"/>
      <c r="W300" s="156"/>
      <c r="X300" s="158"/>
      <c r="Y300" s="106" t="e">
        <f t="shared" si="20"/>
        <v>#N/A</v>
      </c>
      <c r="Z300" s="106" t="e">
        <f t="shared" si="21"/>
        <v>#N/A</v>
      </c>
      <c r="AO300" s="156"/>
      <c r="AP300" s="156"/>
      <c r="AQ300" s="156"/>
      <c r="AR300" s="158"/>
      <c r="AS300" s="106" t="e">
        <f t="shared" si="22"/>
        <v>#N/A</v>
      </c>
      <c r="AT300" s="106" t="e">
        <f t="shared" si="23"/>
        <v>#N/A</v>
      </c>
    </row>
    <row r="301" x14ac:dyDescent="0.3">
      <c r="A301" s="156"/>
      <c r="B301" s="156"/>
      <c r="C301" s="156"/>
      <c r="D301" s="158"/>
      <c r="E301" s="106" t="e">
        <f t="shared" si="18"/>
        <v>#N/A</v>
      </c>
      <c r="F301" s="106" t="e">
        <f t="shared" si="19"/>
        <v>#N/A</v>
      </c>
      <c r="U301" s="156"/>
      <c r="V301" s="156"/>
      <c r="W301" s="156"/>
      <c r="X301" s="158"/>
      <c r="Y301" s="106" t="e">
        <f t="shared" si="20"/>
        <v>#N/A</v>
      </c>
      <c r="Z301" s="106" t="e">
        <f t="shared" si="21"/>
        <v>#N/A</v>
      </c>
      <c r="AO301" s="156"/>
      <c r="AP301" s="156"/>
      <c r="AQ301" s="156"/>
      <c r="AR301" s="158"/>
      <c r="AS301" s="106" t="e">
        <f t="shared" si="22"/>
        <v>#N/A</v>
      </c>
      <c r="AT301" s="106" t="e">
        <f t="shared" si="23"/>
        <v>#N/A</v>
      </c>
    </row>
    <row r="302" x14ac:dyDescent="0.3">
      <c r="A302" s="156"/>
      <c r="B302" s="156"/>
      <c r="C302" s="156"/>
      <c r="D302" s="158"/>
      <c r="E302" s="106" t="e">
        <f t="shared" si="18"/>
        <v>#N/A</v>
      </c>
      <c r="F302" s="106" t="e">
        <f t="shared" si="19"/>
        <v>#N/A</v>
      </c>
      <c r="U302" s="156"/>
      <c r="V302" s="156"/>
      <c r="W302" s="156"/>
      <c r="X302" s="158"/>
      <c r="Y302" s="106" t="e">
        <f t="shared" si="20"/>
        <v>#N/A</v>
      </c>
      <c r="Z302" s="106" t="e">
        <f t="shared" si="21"/>
        <v>#N/A</v>
      </c>
      <c r="AO302" s="156"/>
      <c r="AP302" s="156"/>
      <c r="AQ302" s="156"/>
      <c r="AR302" s="158"/>
      <c r="AS302" s="106" t="e">
        <f t="shared" si="22"/>
        <v>#N/A</v>
      </c>
      <c r="AT302" s="106" t="e">
        <f t="shared" si="23"/>
        <v>#N/A</v>
      </c>
    </row>
    <row r="303" x14ac:dyDescent="0.3">
      <c r="A303" s="156"/>
      <c r="B303" s="156"/>
      <c r="C303" s="156"/>
      <c r="D303" s="158"/>
      <c r="E303" s="106" t="e">
        <f t="shared" si="18"/>
        <v>#N/A</v>
      </c>
      <c r="F303" s="106" t="e">
        <f t="shared" si="19"/>
        <v>#N/A</v>
      </c>
      <c r="U303" s="156"/>
      <c r="V303" s="156"/>
      <c r="W303" s="156"/>
      <c r="X303" s="158"/>
      <c r="Y303" s="106" t="e">
        <f t="shared" si="20"/>
        <v>#N/A</v>
      </c>
      <c r="Z303" s="106" t="e">
        <f t="shared" si="21"/>
        <v>#N/A</v>
      </c>
      <c r="AO303" s="156"/>
      <c r="AP303" s="156"/>
      <c r="AQ303" s="156"/>
      <c r="AR303" s="158"/>
      <c r="AS303" s="106" t="e">
        <f t="shared" si="22"/>
        <v>#N/A</v>
      </c>
      <c r="AT303" s="106" t="e">
        <f t="shared" si="23"/>
        <v>#N/A</v>
      </c>
    </row>
    <row r="304" x14ac:dyDescent="0.3">
      <c r="A304" s="156"/>
      <c r="B304" s="156"/>
      <c r="C304" s="156"/>
      <c r="D304" s="158"/>
      <c r="E304" s="106" t="e">
        <f t="shared" si="18"/>
        <v>#N/A</v>
      </c>
      <c r="F304" s="106" t="e">
        <f t="shared" si="19"/>
        <v>#N/A</v>
      </c>
      <c r="U304" s="156"/>
      <c r="V304" s="156"/>
      <c r="W304" s="156"/>
      <c r="X304" s="158"/>
      <c r="Y304" s="106" t="e">
        <f t="shared" si="20"/>
        <v>#N/A</v>
      </c>
      <c r="Z304" s="106" t="e">
        <f t="shared" si="21"/>
        <v>#N/A</v>
      </c>
      <c r="AO304" s="156"/>
      <c r="AP304" s="156"/>
      <c r="AQ304" s="156"/>
      <c r="AR304" s="158"/>
      <c r="AS304" s="106" t="e">
        <f t="shared" si="22"/>
        <v>#N/A</v>
      </c>
      <c r="AT304" s="106" t="e">
        <f t="shared" si="23"/>
        <v>#N/A</v>
      </c>
    </row>
    <row r="305" x14ac:dyDescent="0.3">
      <c r="A305" s="156"/>
      <c r="B305" s="156"/>
      <c r="C305" s="156"/>
      <c r="D305" s="158"/>
      <c r="E305" s="106" t="e">
        <f t="shared" si="18"/>
        <v>#N/A</v>
      </c>
      <c r="F305" s="106" t="e">
        <f t="shared" si="19"/>
        <v>#N/A</v>
      </c>
      <c r="U305" s="156"/>
      <c r="V305" s="156"/>
      <c r="W305" s="156"/>
      <c r="X305" s="158"/>
      <c r="Y305" s="106" t="e">
        <f t="shared" si="20"/>
        <v>#N/A</v>
      </c>
      <c r="Z305" s="106" t="e">
        <f t="shared" si="21"/>
        <v>#N/A</v>
      </c>
      <c r="AO305" s="156"/>
      <c r="AP305" s="156"/>
      <c r="AQ305" s="156"/>
      <c r="AR305" s="158"/>
      <c r="AS305" s="106" t="e">
        <f t="shared" si="22"/>
        <v>#N/A</v>
      </c>
      <c r="AT305" s="106" t="e">
        <f t="shared" si="23"/>
        <v>#N/A</v>
      </c>
    </row>
    <row r="306" x14ac:dyDescent="0.3">
      <c r="A306" s="156"/>
      <c r="B306" s="156"/>
      <c r="C306" s="156"/>
      <c r="D306" s="158"/>
      <c r="E306" s="106" t="e">
        <f t="shared" si="18"/>
        <v>#N/A</v>
      </c>
      <c r="F306" s="106" t="e">
        <f t="shared" si="19"/>
        <v>#N/A</v>
      </c>
      <c r="U306" s="156"/>
      <c r="V306" s="156"/>
      <c r="W306" s="156"/>
      <c r="X306" s="158"/>
      <c r="Y306" s="106" t="e">
        <f t="shared" si="20"/>
        <v>#N/A</v>
      </c>
      <c r="Z306" s="106" t="e">
        <f t="shared" si="21"/>
        <v>#N/A</v>
      </c>
      <c r="AO306" s="156"/>
      <c r="AP306" s="156"/>
      <c r="AQ306" s="156"/>
      <c r="AR306" s="158"/>
      <c r="AS306" s="106" t="e">
        <f t="shared" si="22"/>
        <v>#N/A</v>
      </c>
      <c r="AT306" s="106" t="e">
        <f t="shared" si="23"/>
        <v>#N/A</v>
      </c>
    </row>
    <row r="307" x14ac:dyDescent="0.3">
      <c r="A307" s="156"/>
      <c r="B307" s="156"/>
      <c r="C307" s="156"/>
      <c r="D307" s="158"/>
      <c r="E307" s="106" t="e">
        <f t="shared" si="18"/>
        <v>#N/A</v>
      </c>
      <c r="F307" s="106" t="e">
        <f t="shared" si="19"/>
        <v>#N/A</v>
      </c>
      <c r="U307" s="156"/>
      <c r="V307" s="156"/>
      <c r="W307" s="156"/>
      <c r="X307" s="158"/>
      <c r="Y307" s="106" t="e">
        <f t="shared" si="20"/>
        <v>#N/A</v>
      </c>
      <c r="Z307" s="106" t="e">
        <f t="shared" si="21"/>
        <v>#N/A</v>
      </c>
      <c r="AO307" s="156"/>
      <c r="AP307" s="156"/>
      <c r="AQ307" s="156"/>
      <c r="AR307" s="158"/>
      <c r="AS307" s="106" t="e">
        <f t="shared" si="22"/>
        <v>#N/A</v>
      </c>
      <c r="AT307" s="106" t="e">
        <f t="shared" si="23"/>
        <v>#N/A</v>
      </c>
    </row>
    <row r="308" x14ac:dyDescent="0.3">
      <c r="A308" s="156"/>
      <c r="B308" s="156"/>
      <c r="C308" s="156"/>
      <c r="D308" s="158"/>
      <c r="E308" s="106" t="e">
        <f t="shared" si="18"/>
        <v>#N/A</v>
      </c>
      <c r="F308" s="106" t="e">
        <f t="shared" si="19"/>
        <v>#N/A</v>
      </c>
      <c r="U308" s="156"/>
      <c r="V308" s="156"/>
      <c r="W308" s="156"/>
      <c r="X308" s="158"/>
      <c r="Y308" s="106" t="e">
        <f t="shared" si="20"/>
        <v>#N/A</v>
      </c>
      <c r="Z308" s="106" t="e">
        <f t="shared" si="21"/>
        <v>#N/A</v>
      </c>
      <c r="AO308" s="156"/>
      <c r="AP308" s="156"/>
      <c r="AQ308" s="156"/>
      <c r="AR308" s="158"/>
      <c r="AS308" s="106" t="e">
        <f t="shared" si="22"/>
        <v>#N/A</v>
      </c>
      <c r="AT308" s="106" t="e">
        <f t="shared" si="23"/>
        <v>#N/A</v>
      </c>
    </row>
    <row r="309" x14ac:dyDescent="0.3">
      <c r="A309" s="156"/>
      <c r="B309" s="156"/>
      <c r="C309" s="156"/>
      <c r="D309" s="158"/>
      <c r="E309" s="106" t="e">
        <f t="shared" si="18"/>
        <v>#N/A</v>
      </c>
      <c r="F309" s="106" t="e">
        <f t="shared" si="19"/>
        <v>#N/A</v>
      </c>
      <c r="U309" s="156"/>
      <c r="V309" s="156"/>
      <c r="W309" s="156"/>
      <c r="X309" s="158"/>
      <c r="Y309" s="106" t="e">
        <f t="shared" si="20"/>
        <v>#N/A</v>
      </c>
      <c r="Z309" s="106" t="e">
        <f t="shared" si="21"/>
        <v>#N/A</v>
      </c>
      <c r="AO309" s="156"/>
      <c r="AP309" s="156"/>
      <c r="AQ309" s="156"/>
      <c r="AR309" s="158"/>
      <c r="AS309" s="106" t="e">
        <f t="shared" si="22"/>
        <v>#N/A</v>
      </c>
      <c r="AT309" s="106" t="e">
        <f t="shared" si="23"/>
        <v>#N/A</v>
      </c>
    </row>
    <row r="310" x14ac:dyDescent="0.3">
      <c r="A310" s="156"/>
      <c r="B310" s="156"/>
      <c r="C310" s="156"/>
      <c r="D310" s="158"/>
      <c r="E310" s="106" t="e">
        <f t="shared" si="18"/>
        <v>#N/A</v>
      </c>
      <c r="F310" s="106" t="e">
        <f t="shared" si="19"/>
        <v>#N/A</v>
      </c>
      <c r="U310" s="156"/>
      <c r="V310" s="156"/>
      <c r="W310" s="156"/>
      <c r="X310" s="158"/>
      <c r="Y310" s="106" t="e">
        <f t="shared" si="20"/>
        <v>#N/A</v>
      </c>
      <c r="Z310" s="106" t="e">
        <f t="shared" si="21"/>
        <v>#N/A</v>
      </c>
      <c r="AO310" s="156"/>
      <c r="AP310" s="156"/>
      <c r="AQ310" s="156"/>
      <c r="AR310" s="158"/>
      <c r="AS310" s="106" t="e">
        <f t="shared" si="22"/>
        <v>#N/A</v>
      </c>
      <c r="AT310" s="106" t="e">
        <f t="shared" si="23"/>
        <v>#N/A</v>
      </c>
    </row>
    <row r="311" x14ac:dyDescent="0.3">
      <c r="A311" s="156"/>
      <c r="B311" s="156"/>
      <c r="C311" s="156"/>
      <c r="D311" s="158"/>
      <c r="E311" s="106" t="e">
        <f t="shared" si="18"/>
        <v>#N/A</v>
      </c>
      <c r="F311" s="106" t="e">
        <f t="shared" si="19"/>
        <v>#N/A</v>
      </c>
      <c r="U311" s="156"/>
      <c r="V311" s="156"/>
      <c r="W311" s="156"/>
      <c r="X311" s="158"/>
      <c r="Y311" s="106" t="e">
        <f t="shared" si="20"/>
        <v>#N/A</v>
      </c>
      <c r="Z311" s="106" t="e">
        <f t="shared" si="21"/>
        <v>#N/A</v>
      </c>
      <c r="AO311" s="156"/>
      <c r="AP311" s="156"/>
      <c r="AQ311" s="156"/>
      <c r="AR311" s="158"/>
      <c r="AS311" s="106" t="e">
        <f t="shared" si="22"/>
        <v>#N/A</v>
      </c>
      <c r="AT311" s="106" t="e">
        <f t="shared" si="23"/>
        <v>#N/A</v>
      </c>
    </row>
    <row r="312" x14ac:dyDescent="0.3">
      <c r="A312" s="156"/>
      <c r="B312" s="156"/>
      <c r="C312" s="156"/>
      <c r="D312" s="158"/>
      <c r="E312" s="106" t="e">
        <f t="shared" si="18"/>
        <v>#N/A</v>
      </c>
      <c r="F312" s="106" t="e">
        <f t="shared" si="19"/>
        <v>#N/A</v>
      </c>
      <c r="U312" s="156"/>
      <c r="V312" s="156"/>
      <c r="W312" s="156"/>
      <c r="X312" s="158"/>
      <c r="Y312" s="106" t="e">
        <f t="shared" si="20"/>
        <v>#N/A</v>
      </c>
      <c r="Z312" s="106" t="e">
        <f t="shared" si="21"/>
        <v>#N/A</v>
      </c>
      <c r="AO312" s="156"/>
      <c r="AP312" s="156"/>
      <c r="AQ312" s="156"/>
      <c r="AR312" s="158"/>
      <c r="AS312" s="106" t="e">
        <f t="shared" si="22"/>
        <v>#N/A</v>
      </c>
      <c r="AT312" s="106" t="e">
        <f t="shared" si="23"/>
        <v>#N/A</v>
      </c>
    </row>
    <row r="313" x14ac:dyDescent="0.3">
      <c r="A313" s="156"/>
      <c r="B313" s="156"/>
      <c r="C313" s="156"/>
      <c r="D313" s="158"/>
      <c r="E313" s="106" t="e">
        <f t="shared" si="18"/>
        <v>#N/A</v>
      </c>
      <c r="F313" s="106" t="e">
        <f t="shared" si="19"/>
        <v>#N/A</v>
      </c>
      <c r="U313" s="156"/>
      <c r="V313" s="156"/>
      <c r="W313" s="156"/>
      <c r="X313" s="158"/>
      <c r="Y313" s="106" t="e">
        <f t="shared" si="20"/>
        <v>#N/A</v>
      </c>
      <c r="Z313" s="106" t="e">
        <f t="shared" si="21"/>
        <v>#N/A</v>
      </c>
      <c r="AO313" s="156"/>
      <c r="AP313" s="156"/>
      <c r="AQ313" s="156"/>
      <c r="AR313" s="158"/>
      <c r="AS313" s="106" t="e">
        <f t="shared" si="22"/>
        <v>#N/A</v>
      </c>
      <c r="AT313" s="106" t="e">
        <f t="shared" si="23"/>
        <v>#N/A</v>
      </c>
    </row>
    <row r="314" x14ac:dyDescent="0.3">
      <c r="A314" s="156"/>
      <c r="B314" s="156"/>
      <c r="C314" s="156"/>
      <c r="D314" s="158"/>
      <c r="E314" s="106" t="e">
        <f t="shared" ref="E314:E377" si="24">IF(ISNUMBER(C314), 1+C314/100*5, NA())</f>
        <v>#N/A</v>
      </c>
      <c r="F314" s="106" t="e">
        <f t="shared" ref="F314:F377" si="25">IF(ISNUMBER(D314), D314, NA())</f>
        <v>#N/A</v>
      </c>
      <c r="U314" s="156"/>
      <c r="V314" s="156"/>
      <c r="W314" s="156"/>
      <c r="X314" s="158"/>
      <c r="Y314" s="106" t="e">
        <f t="shared" ref="Y314:Y377" si="26">IF(ISNUMBER(W314), 1+W314/100*5, NA())</f>
        <v>#N/A</v>
      </c>
      <c r="Z314" s="106" t="e">
        <f t="shared" ref="Z314:Z377" si="27">IF(ISNUMBER(X314), X314, NA())</f>
        <v>#N/A</v>
      </c>
      <c r="AO314" s="156"/>
      <c r="AP314" s="156"/>
      <c r="AQ314" s="156"/>
      <c r="AR314" s="158"/>
      <c r="AS314" s="106" t="e">
        <f t="shared" ref="AS314:AS377" si="28">IF(ISNUMBER(AQ314), 1+AQ314/100*5, NA())</f>
        <v>#N/A</v>
      </c>
      <c r="AT314" s="106" t="e">
        <f t="shared" ref="AT314:AT377" si="29">IF(ISNUMBER(AR314), AR314, NA())</f>
        <v>#N/A</v>
      </c>
    </row>
    <row r="315" x14ac:dyDescent="0.3">
      <c r="A315" s="156"/>
      <c r="B315" s="156"/>
      <c r="C315" s="156"/>
      <c r="D315" s="158"/>
      <c r="E315" s="106" t="e">
        <f t="shared" si="24"/>
        <v>#N/A</v>
      </c>
      <c r="F315" s="106" t="e">
        <f t="shared" si="25"/>
        <v>#N/A</v>
      </c>
      <c r="U315" s="156"/>
      <c r="V315" s="156"/>
      <c r="W315" s="156"/>
      <c r="X315" s="158"/>
      <c r="Y315" s="106" t="e">
        <f t="shared" si="26"/>
        <v>#N/A</v>
      </c>
      <c r="Z315" s="106" t="e">
        <f t="shared" si="27"/>
        <v>#N/A</v>
      </c>
      <c r="AO315" s="156"/>
      <c r="AP315" s="156"/>
      <c r="AQ315" s="156"/>
      <c r="AR315" s="158"/>
      <c r="AS315" s="106" t="e">
        <f t="shared" si="28"/>
        <v>#N/A</v>
      </c>
      <c r="AT315" s="106" t="e">
        <f t="shared" si="29"/>
        <v>#N/A</v>
      </c>
    </row>
    <row r="316" x14ac:dyDescent="0.3">
      <c r="A316" s="156"/>
      <c r="B316" s="156"/>
      <c r="C316" s="156"/>
      <c r="D316" s="158"/>
      <c r="E316" s="106" t="e">
        <f t="shared" si="24"/>
        <v>#N/A</v>
      </c>
      <c r="F316" s="106" t="e">
        <f t="shared" si="25"/>
        <v>#N/A</v>
      </c>
      <c r="U316" s="156"/>
      <c r="V316" s="156"/>
      <c r="W316" s="156"/>
      <c r="X316" s="158"/>
      <c r="Y316" s="106" t="e">
        <f t="shared" si="26"/>
        <v>#N/A</v>
      </c>
      <c r="Z316" s="106" t="e">
        <f t="shared" si="27"/>
        <v>#N/A</v>
      </c>
      <c r="AO316" s="156"/>
      <c r="AP316" s="156"/>
      <c r="AQ316" s="156"/>
      <c r="AR316" s="158"/>
      <c r="AS316" s="106" t="e">
        <f t="shared" si="28"/>
        <v>#N/A</v>
      </c>
      <c r="AT316" s="106" t="e">
        <f t="shared" si="29"/>
        <v>#N/A</v>
      </c>
    </row>
    <row r="317" x14ac:dyDescent="0.3">
      <c r="A317" s="156"/>
      <c r="B317" s="156"/>
      <c r="C317" s="156"/>
      <c r="D317" s="158"/>
      <c r="E317" s="106" t="e">
        <f t="shared" si="24"/>
        <v>#N/A</v>
      </c>
      <c r="F317" s="106" t="e">
        <f t="shared" si="25"/>
        <v>#N/A</v>
      </c>
      <c r="U317" s="156"/>
      <c r="V317" s="156"/>
      <c r="W317" s="156"/>
      <c r="X317" s="158"/>
      <c r="Y317" s="106" t="e">
        <f t="shared" si="26"/>
        <v>#N/A</v>
      </c>
      <c r="Z317" s="106" t="e">
        <f t="shared" si="27"/>
        <v>#N/A</v>
      </c>
      <c r="AO317" s="156"/>
      <c r="AP317" s="156"/>
      <c r="AQ317" s="156"/>
      <c r="AR317" s="158"/>
      <c r="AS317" s="106" t="e">
        <f t="shared" si="28"/>
        <v>#N/A</v>
      </c>
      <c r="AT317" s="106" t="e">
        <f t="shared" si="29"/>
        <v>#N/A</v>
      </c>
    </row>
    <row r="318" x14ac:dyDescent="0.3">
      <c r="A318" s="156"/>
      <c r="B318" s="156"/>
      <c r="C318" s="156"/>
      <c r="D318" s="158"/>
      <c r="E318" s="106" t="e">
        <f t="shared" si="24"/>
        <v>#N/A</v>
      </c>
      <c r="F318" s="106" t="e">
        <f t="shared" si="25"/>
        <v>#N/A</v>
      </c>
      <c r="U318" s="156"/>
      <c r="V318" s="156"/>
      <c r="W318" s="156"/>
      <c r="X318" s="158"/>
      <c r="Y318" s="106" t="e">
        <f t="shared" si="26"/>
        <v>#N/A</v>
      </c>
      <c r="Z318" s="106" t="e">
        <f t="shared" si="27"/>
        <v>#N/A</v>
      </c>
      <c r="AO318" s="156"/>
      <c r="AP318" s="156"/>
      <c r="AQ318" s="156"/>
      <c r="AR318" s="158"/>
      <c r="AS318" s="106" t="e">
        <f t="shared" si="28"/>
        <v>#N/A</v>
      </c>
      <c r="AT318" s="106" t="e">
        <f t="shared" si="29"/>
        <v>#N/A</v>
      </c>
    </row>
    <row r="319" x14ac:dyDescent="0.3">
      <c r="A319" s="156"/>
      <c r="B319" s="156"/>
      <c r="C319" s="156"/>
      <c r="D319" s="158"/>
      <c r="E319" s="106" t="e">
        <f t="shared" si="24"/>
        <v>#N/A</v>
      </c>
      <c r="F319" s="106" t="e">
        <f t="shared" si="25"/>
        <v>#N/A</v>
      </c>
      <c r="U319" s="156"/>
      <c r="V319" s="156"/>
      <c r="W319" s="156"/>
      <c r="X319" s="158"/>
      <c r="Y319" s="106" t="e">
        <f t="shared" si="26"/>
        <v>#N/A</v>
      </c>
      <c r="Z319" s="106" t="e">
        <f t="shared" si="27"/>
        <v>#N/A</v>
      </c>
      <c r="AO319" s="156"/>
      <c r="AP319" s="156"/>
      <c r="AQ319" s="156"/>
      <c r="AR319" s="158"/>
      <c r="AS319" s="106" t="e">
        <f t="shared" si="28"/>
        <v>#N/A</v>
      </c>
      <c r="AT319" s="106" t="e">
        <f t="shared" si="29"/>
        <v>#N/A</v>
      </c>
    </row>
    <row r="320" x14ac:dyDescent="0.3">
      <c r="A320" s="156"/>
      <c r="B320" s="156"/>
      <c r="C320" s="156"/>
      <c r="D320" s="158"/>
      <c r="E320" s="106" t="e">
        <f t="shared" si="24"/>
        <v>#N/A</v>
      </c>
      <c r="F320" s="106" t="e">
        <f t="shared" si="25"/>
        <v>#N/A</v>
      </c>
      <c r="U320" s="156"/>
      <c r="V320" s="156"/>
      <c r="W320" s="156"/>
      <c r="X320" s="158"/>
      <c r="Y320" s="106" t="e">
        <f t="shared" si="26"/>
        <v>#N/A</v>
      </c>
      <c r="Z320" s="106" t="e">
        <f t="shared" si="27"/>
        <v>#N/A</v>
      </c>
      <c r="AO320" s="156"/>
      <c r="AP320" s="156"/>
      <c r="AQ320" s="156"/>
      <c r="AR320" s="158"/>
      <c r="AS320" s="106" t="e">
        <f t="shared" si="28"/>
        <v>#N/A</v>
      </c>
      <c r="AT320" s="106" t="e">
        <f t="shared" si="29"/>
        <v>#N/A</v>
      </c>
    </row>
    <row r="321" x14ac:dyDescent="0.3">
      <c r="A321" s="156"/>
      <c r="B321" s="156"/>
      <c r="C321" s="156"/>
      <c r="D321" s="158"/>
      <c r="E321" s="106" t="e">
        <f t="shared" si="24"/>
        <v>#N/A</v>
      </c>
      <c r="F321" s="106" t="e">
        <f t="shared" si="25"/>
        <v>#N/A</v>
      </c>
      <c r="U321" s="156"/>
      <c r="V321" s="156"/>
      <c r="W321" s="156"/>
      <c r="X321" s="158"/>
      <c r="Y321" s="106" t="e">
        <f t="shared" si="26"/>
        <v>#N/A</v>
      </c>
      <c r="Z321" s="106" t="e">
        <f t="shared" si="27"/>
        <v>#N/A</v>
      </c>
      <c r="AO321" s="156"/>
      <c r="AP321" s="156"/>
      <c r="AQ321" s="156"/>
      <c r="AR321" s="158"/>
      <c r="AS321" s="106" t="e">
        <f t="shared" si="28"/>
        <v>#N/A</v>
      </c>
      <c r="AT321" s="106" t="e">
        <f t="shared" si="29"/>
        <v>#N/A</v>
      </c>
    </row>
    <row r="322" x14ac:dyDescent="0.3">
      <c r="A322" s="156"/>
      <c r="B322" s="156"/>
      <c r="C322" s="156"/>
      <c r="D322" s="158"/>
      <c r="E322" s="106" t="e">
        <f t="shared" si="24"/>
        <v>#N/A</v>
      </c>
      <c r="F322" s="106" t="e">
        <f t="shared" si="25"/>
        <v>#N/A</v>
      </c>
      <c r="U322" s="156"/>
      <c r="V322" s="156"/>
      <c r="W322" s="156"/>
      <c r="X322" s="158"/>
      <c r="Y322" s="106" t="e">
        <f t="shared" si="26"/>
        <v>#N/A</v>
      </c>
      <c r="Z322" s="106" t="e">
        <f t="shared" si="27"/>
        <v>#N/A</v>
      </c>
      <c r="AO322" s="156"/>
      <c r="AP322" s="156"/>
      <c r="AQ322" s="156"/>
      <c r="AR322" s="158"/>
      <c r="AS322" s="106" t="e">
        <f t="shared" si="28"/>
        <v>#N/A</v>
      </c>
      <c r="AT322" s="106" t="e">
        <f t="shared" si="29"/>
        <v>#N/A</v>
      </c>
    </row>
    <row r="323" x14ac:dyDescent="0.3">
      <c r="A323" s="156"/>
      <c r="B323" s="156"/>
      <c r="C323" s="156"/>
      <c r="D323" s="158"/>
      <c r="E323" s="106" t="e">
        <f t="shared" si="24"/>
        <v>#N/A</v>
      </c>
      <c r="F323" s="106" t="e">
        <f t="shared" si="25"/>
        <v>#N/A</v>
      </c>
      <c r="U323" s="156"/>
      <c r="V323" s="156"/>
      <c r="W323" s="156"/>
      <c r="X323" s="158"/>
      <c r="Y323" s="106" t="e">
        <f t="shared" si="26"/>
        <v>#N/A</v>
      </c>
      <c r="Z323" s="106" t="e">
        <f t="shared" si="27"/>
        <v>#N/A</v>
      </c>
      <c r="AO323" s="156"/>
      <c r="AP323" s="156"/>
      <c r="AQ323" s="156"/>
      <c r="AR323" s="158"/>
      <c r="AS323" s="106" t="e">
        <f t="shared" si="28"/>
        <v>#N/A</v>
      </c>
      <c r="AT323" s="106" t="e">
        <f t="shared" si="29"/>
        <v>#N/A</v>
      </c>
    </row>
    <row r="324" x14ac:dyDescent="0.3">
      <c r="A324" s="156"/>
      <c r="B324" s="156"/>
      <c r="C324" s="156"/>
      <c r="D324" s="158"/>
      <c r="E324" s="106" t="e">
        <f t="shared" si="24"/>
        <v>#N/A</v>
      </c>
      <c r="F324" s="106" t="e">
        <f t="shared" si="25"/>
        <v>#N/A</v>
      </c>
      <c r="U324" s="156"/>
      <c r="V324" s="156"/>
      <c r="W324" s="156"/>
      <c r="X324" s="158"/>
      <c r="Y324" s="106" t="e">
        <f t="shared" si="26"/>
        <v>#N/A</v>
      </c>
      <c r="Z324" s="106" t="e">
        <f t="shared" si="27"/>
        <v>#N/A</v>
      </c>
      <c r="AO324" s="156"/>
      <c r="AP324" s="156"/>
      <c r="AQ324" s="156"/>
      <c r="AR324" s="158"/>
      <c r="AS324" s="106" t="e">
        <f t="shared" si="28"/>
        <v>#N/A</v>
      </c>
      <c r="AT324" s="106" t="e">
        <f t="shared" si="29"/>
        <v>#N/A</v>
      </c>
    </row>
    <row r="325" x14ac:dyDescent="0.3">
      <c r="A325" s="156"/>
      <c r="B325" s="156"/>
      <c r="C325" s="156"/>
      <c r="D325" s="158"/>
      <c r="E325" s="106" t="e">
        <f t="shared" si="24"/>
        <v>#N/A</v>
      </c>
      <c r="F325" s="106" t="e">
        <f t="shared" si="25"/>
        <v>#N/A</v>
      </c>
      <c r="U325" s="156"/>
      <c r="V325" s="156"/>
      <c r="W325" s="156"/>
      <c r="X325" s="158"/>
      <c r="Y325" s="106" t="e">
        <f t="shared" si="26"/>
        <v>#N/A</v>
      </c>
      <c r="Z325" s="106" t="e">
        <f t="shared" si="27"/>
        <v>#N/A</v>
      </c>
      <c r="AO325" s="156"/>
      <c r="AP325" s="156"/>
      <c r="AQ325" s="156"/>
      <c r="AR325" s="158"/>
      <c r="AS325" s="106" t="e">
        <f t="shared" si="28"/>
        <v>#N/A</v>
      </c>
      <c r="AT325" s="106" t="e">
        <f t="shared" si="29"/>
        <v>#N/A</v>
      </c>
    </row>
    <row r="326" x14ac:dyDescent="0.3">
      <c r="A326" s="156"/>
      <c r="B326" s="156"/>
      <c r="C326" s="156"/>
      <c r="D326" s="158"/>
      <c r="E326" s="106" t="e">
        <f t="shared" si="24"/>
        <v>#N/A</v>
      </c>
      <c r="F326" s="106" t="e">
        <f t="shared" si="25"/>
        <v>#N/A</v>
      </c>
      <c r="U326" s="156"/>
      <c r="V326" s="156"/>
      <c r="W326" s="156"/>
      <c r="X326" s="158"/>
      <c r="Y326" s="106" t="e">
        <f t="shared" si="26"/>
        <v>#N/A</v>
      </c>
      <c r="Z326" s="106" t="e">
        <f t="shared" si="27"/>
        <v>#N/A</v>
      </c>
      <c r="AO326" s="156"/>
      <c r="AP326" s="156"/>
      <c r="AQ326" s="156"/>
      <c r="AR326" s="158"/>
      <c r="AS326" s="106" t="e">
        <f t="shared" si="28"/>
        <v>#N/A</v>
      </c>
      <c r="AT326" s="106" t="e">
        <f t="shared" si="29"/>
        <v>#N/A</v>
      </c>
    </row>
    <row r="327" x14ac:dyDescent="0.3">
      <c r="A327" s="156"/>
      <c r="B327" s="156"/>
      <c r="C327" s="156"/>
      <c r="D327" s="158"/>
      <c r="E327" s="106" t="e">
        <f t="shared" si="24"/>
        <v>#N/A</v>
      </c>
      <c r="F327" s="106" t="e">
        <f t="shared" si="25"/>
        <v>#N/A</v>
      </c>
      <c r="U327" s="156"/>
      <c r="V327" s="156"/>
      <c r="W327" s="156"/>
      <c r="X327" s="158"/>
      <c r="Y327" s="106" t="e">
        <f t="shared" si="26"/>
        <v>#N/A</v>
      </c>
      <c r="Z327" s="106" t="e">
        <f t="shared" si="27"/>
        <v>#N/A</v>
      </c>
      <c r="AO327" s="156"/>
      <c r="AP327" s="156"/>
      <c r="AQ327" s="156"/>
      <c r="AR327" s="158"/>
      <c r="AS327" s="106" t="e">
        <f t="shared" si="28"/>
        <v>#N/A</v>
      </c>
      <c r="AT327" s="106" t="e">
        <f t="shared" si="29"/>
        <v>#N/A</v>
      </c>
    </row>
    <row r="328" x14ac:dyDescent="0.3">
      <c r="A328" s="156"/>
      <c r="B328" s="156"/>
      <c r="C328" s="156"/>
      <c r="D328" s="158"/>
      <c r="E328" s="106" t="e">
        <f t="shared" si="24"/>
        <v>#N/A</v>
      </c>
      <c r="F328" s="106" t="e">
        <f t="shared" si="25"/>
        <v>#N/A</v>
      </c>
      <c r="U328" s="156"/>
      <c r="V328" s="156"/>
      <c r="W328" s="156"/>
      <c r="X328" s="158"/>
      <c r="Y328" s="106" t="e">
        <f t="shared" si="26"/>
        <v>#N/A</v>
      </c>
      <c r="Z328" s="106" t="e">
        <f t="shared" si="27"/>
        <v>#N/A</v>
      </c>
      <c r="AO328" s="156"/>
      <c r="AP328" s="156"/>
      <c r="AQ328" s="156"/>
      <c r="AR328" s="158"/>
      <c r="AS328" s="106" t="e">
        <f t="shared" si="28"/>
        <v>#N/A</v>
      </c>
      <c r="AT328" s="106" t="e">
        <f t="shared" si="29"/>
        <v>#N/A</v>
      </c>
    </row>
    <row r="329" x14ac:dyDescent="0.3">
      <c r="A329" s="156"/>
      <c r="B329" s="156"/>
      <c r="C329" s="156"/>
      <c r="D329" s="158"/>
      <c r="E329" s="106" t="e">
        <f t="shared" si="24"/>
        <v>#N/A</v>
      </c>
      <c r="F329" s="106" t="e">
        <f t="shared" si="25"/>
        <v>#N/A</v>
      </c>
      <c r="U329" s="156"/>
      <c r="V329" s="156"/>
      <c r="W329" s="156"/>
      <c r="X329" s="158"/>
      <c r="Y329" s="106" t="e">
        <f t="shared" si="26"/>
        <v>#N/A</v>
      </c>
      <c r="Z329" s="106" t="e">
        <f t="shared" si="27"/>
        <v>#N/A</v>
      </c>
      <c r="AO329" s="156"/>
      <c r="AP329" s="156"/>
      <c r="AQ329" s="156"/>
      <c r="AR329" s="158"/>
      <c r="AS329" s="106" t="e">
        <f t="shared" si="28"/>
        <v>#N/A</v>
      </c>
      <c r="AT329" s="106" t="e">
        <f t="shared" si="29"/>
        <v>#N/A</v>
      </c>
    </row>
    <row r="330" x14ac:dyDescent="0.3">
      <c r="A330" s="156"/>
      <c r="B330" s="156"/>
      <c r="C330" s="156"/>
      <c r="D330" s="158"/>
      <c r="E330" s="106" t="e">
        <f t="shared" si="24"/>
        <v>#N/A</v>
      </c>
      <c r="F330" s="106" t="e">
        <f t="shared" si="25"/>
        <v>#N/A</v>
      </c>
      <c r="U330" s="156"/>
      <c r="V330" s="156"/>
      <c r="W330" s="156"/>
      <c r="X330" s="158"/>
      <c r="Y330" s="106" t="e">
        <f t="shared" si="26"/>
        <v>#N/A</v>
      </c>
      <c r="Z330" s="106" t="e">
        <f t="shared" si="27"/>
        <v>#N/A</v>
      </c>
      <c r="AO330" s="156"/>
      <c r="AP330" s="156"/>
      <c r="AQ330" s="156"/>
      <c r="AR330" s="158"/>
      <c r="AS330" s="106" t="e">
        <f t="shared" si="28"/>
        <v>#N/A</v>
      </c>
      <c r="AT330" s="106" t="e">
        <f t="shared" si="29"/>
        <v>#N/A</v>
      </c>
    </row>
    <row r="331" x14ac:dyDescent="0.3">
      <c r="A331" s="156"/>
      <c r="B331" s="156"/>
      <c r="C331" s="156"/>
      <c r="D331" s="158"/>
      <c r="E331" s="106" t="e">
        <f t="shared" si="24"/>
        <v>#N/A</v>
      </c>
      <c r="F331" s="106" t="e">
        <f t="shared" si="25"/>
        <v>#N/A</v>
      </c>
      <c r="U331" s="156"/>
      <c r="V331" s="156"/>
      <c r="W331" s="156"/>
      <c r="X331" s="158"/>
      <c r="Y331" s="106" t="e">
        <f t="shared" si="26"/>
        <v>#N/A</v>
      </c>
      <c r="Z331" s="106" t="e">
        <f t="shared" si="27"/>
        <v>#N/A</v>
      </c>
      <c r="AO331" s="156"/>
      <c r="AP331" s="156"/>
      <c r="AQ331" s="156"/>
      <c r="AR331" s="158"/>
      <c r="AS331" s="106" t="e">
        <f t="shared" si="28"/>
        <v>#N/A</v>
      </c>
      <c r="AT331" s="106" t="e">
        <f t="shared" si="29"/>
        <v>#N/A</v>
      </c>
    </row>
    <row r="332" x14ac:dyDescent="0.3">
      <c r="A332" s="156"/>
      <c r="B332" s="156"/>
      <c r="C332" s="156"/>
      <c r="D332" s="158"/>
      <c r="E332" s="106" t="e">
        <f t="shared" si="24"/>
        <v>#N/A</v>
      </c>
      <c r="F332" s="106" t="e">
        <f t="shared" si="25"/>
        <v>#N/A</v>
      </c>
      <c r="U332" s="156"/>
      <c r="V332" s="156"/>
      <c r="W332" s="156"/>
      <c r="X332" s="158"/>
      <c r="Y332" s="106" t="e">
        <f t="shared" si="26"/>
        <v>#N/A</v>
      </c>
      <c r="Z332" s="106" t="e">
        <f t="shared" si="27"/>
        <v>#N/A</v>
      </c>
      <c r="AO332" s="156"/>
      <c r="AP332" s="156"/>
      <c r="AQ332" s="156"/>
      <c r="AR332" s="158"/>
      <c r="AS332" s="106" t="e">
        <f t="shared" si="28"/>
        <v>#N/A</v>
      </c>
      <c r="AT332" s="106" t="e">
        <f t="shared" si="29"/>
        <v>#N/A</v>
      </c>
    </row>
    <row r="333" x14ac:dyDescent="0.3">
      <c r="A333" s="156"/>
      <c r="B333" s="156"/>
      <c r="C333" s="156"/>
      <c r="D333" s="158"/>
      <c r="E333" s="106" t="e">
        <f t="shared" si="24"/>
        <v>#N/A</v>
      </c>
      <c r="F333" s="106" t="e">
        <f t="shared" si="25"/>
        <v>#N/A</v>
      </c>
      <c r="U333" s="156"/>
      <c r="V333" s="156"/>
      <c r="W333" s="156"/>
      <c r="X333" s="158"/>
      <c r="Y333" s="106" t="e">
        <f t="shared" si="26"/>
        <v>#N/A</v>
      </c>
      <c r="Z333" s="106" t="e">
        <f t="shared" si="27"/>
        <v>#N/A</v>
      </c>
      <c r="AO333" s="156"/>
      <c r="AP333" s="156"/>
      <c r="AQ333" s="156"/>
      <c r="AR333" s="158"/>
      <c r="AS333" s="106" t="e">
        <f t="shared" si="28"/>
        <v>#N/A</v>
      </c>
      <c r="AT333" s="106" t="e">
        <f t="shared" si="29"/>
        <v>#N/A</v>
      </c>
    </row>
    <row r="334" x14ac:dyDescent="0.3">
      <c r="A334" s="156"/>
      <c r="B334" s="156"/>
      <c r="C334" s="156"/>
      <c r="D334" s="158"/>
      <c r="E334" s="106" t="e">
        <f t="shared" si="24"/>
        <v>#N/A</v>
      </c>
      <c r="F334" s="106" t="e">
        <f t="shared" si="25"/>
        <v>#N/A</v>
      </c>
      <c r="U334" s="156"/>
      <c r="V334" s="156"/>
      <c r="W334" s="156"/>
      <c r="X334" s="158"/>
      <c r="Y334" s="106" t="e">
        <f t="shared" si="26"/>
        <v>#N/A</v>
      </c>
      <c r="Z334" s="106" t="e">
        <f t="shared" si="27"/>
        <v>#N/A</v>
      </c>
      <c r="AO334" s="156"/>
      <c r="AP334" s="156"/>
      <c r="AQ334" s="156"/>
      <c r="AR334" s="158"/>
      <c r="AS334" s="106" t="e">
        <f t="shared" si="28"/>
        <v>#N/A</v>
      </c>
      <c r="AT334" s="106" t="e">
        <f t="shared" si="29"/>
        <v>#N/A</v>
      </c>
    </row>
    <row r="335" x14ac:dyDescent="0.3">
      <c r="A335" s="156"/>
      <c r="B335" s="156"/>
      <c r="C335" s="156"/>
      <c r="D335" s="158"/>
      <c r="E335" s="106" t="e">
        <f t="shared" si="24"/>
        <v>#N/A</v>
      </c>
      <c r="F335" s="106" t="e">
        <f t="shared" si="25"/>
        <v>#N/A</v>
      </c>
      <c r="U335" s="156"/>
      <c r="V335" s="156"/>
      <c r="W335" s="156"/>
      <c r="X335" s="158"/>
      <c r="Y335" s="106" t="e">
        <f t="shared" si="26"/>
        <v>#N/A</v>
      </c>
      <c r="Z335" s="106" t="e">
        <f t="shared" si="27"/>
        <v>#N/A</v>
      </c>
      <c r="AO335" s="156"/>
      <c r="AP335" s="156"/>
      <c r="AQ335" s="156"/>
      <c r="AR335" s="158"/>
      <c r="AS335" s="106" t="e">
        <f t="shared" si="28"/>
        <v>#N/A</v>
      </c>
      <c r="AT335" s="106" t="e">
        <f t="shared" si="29"/>
        <v>#N/A</v>
      </c>
    </row>
    <row r="336" x14ac:dyDescent="0.3">
      <c r="A336" s="156"/>
      <c r="B336" s="156"/>
      <c r="C336" s="156"/>
      <c r="D336" s="158"/>
      <c r="E336" s="106" t="e">
        <f t="shared" si="24"/>
        <v>#N/A</v>
      </c>
      <c r="F336" s="106" t="e">
        <f t="shared" si="25"/>
        <v>#N/A</v>
      </c>
      <c r="U336" s="156"/>
      <c r="V336" s="156"/>
      <c r="W336" s="156"/>
      <c r="X336" s="158"/>
      <c r="Y336" s="106" t="e">
        <f t="shared" si="26"/>
        <v>#N/A</v>
      </c>
      <c r="Z336" s="106" t="e">
        <f t="shared" si="27"/>
        <v>#N/A</v>
      </c>
      <c r="AO336" s="156"/>
      <c r="AP336" s="156"/>
      <c r="AQ336" s="156"/>
      <c r="AR336" s="158"/>
      <c r="AS336" s="106" t="e">
        <f t="shared" si="28"/>
        <v>#N/A</v>
      </c>
      <c r="AT336" s="106" t="e">
        <f t="shared" si="29"/>
        <v>#N/A</v>
      </c>
    </row>
    <row r="337" x14ac:dyDescent="0.3">
      <c r="A337" s="156"/>
      <c r="B337" s="156"/>
      <c r="C337" s="156"/>
      <c r="D337" s="158"/>
      <c r="E337" s="106" t="e">
        <f t="shared" si="24"/>
        <v>#N/A</v>
      </c>
      <c r="F337" s="106" t="e">
        <f t="shared" si="25"/>
        <v>#N/A</v>
      </c>
      <c r="U337" s="156"/>
      <c r="V337" s="156"/>
      <c r="W337" s="156"/>
      <c r="X337" s="158"/>
      <c r="Y337" s="106" t="e">
        <f t="shared" si="26"/>
        <v>#N/A</v>
      </c>
      <c r="Z337" s="106" t="e">
        <f t="shared" si="27"/>
        <v>#N/A</v>
      </c>
      <c r="AO337" s="156"/>
      <c r="AP337" s="156"/>
      <c r="AQ337" s="156"/>
      <c r="AR337" s="158"/>
      <c r="AS337" s="106" t="e">
        <f t="shared" si="28"/>
        <v>#N/A</v>
      </c>
      <c r="AT337" s="106" t="e">
        <f t="shared" si="29"/>
        <v>#N/A</v>
      </c>
    </row>
    <row r="338" x14ac:dyDescent="0.3">
      <c r="A338" s="156"/>
      <c r="B338" s="156"/>
      <c r="C338" s="156"/>
      <c r="D338" s="158"/>
      <c r="E338" s="106" t="e">
        <f t="shared" si="24"/>
        <v>#N/A</v>
      </c>
      <c r="F338" s="106" t="e">
        <f t="shared" si="25"/>
        <v>#N/A</v>
      </c>
      <c r="U338" s="156"/>
      <c r="V338" s="156"/>
      <c r="W338" s="156"/>
      <c r="X338" s="158"/>
      <c r="Y338" s="106" t="e">
        <f t="shared" si="26"/>
        <v>#N/A</v>
      </c>
      <c r="Z338" s="106" t="e">
        <f t="shared" si="27"/>
        <v>#N/A</v>
      </c>
      <c r="AO338" s="156"/>
      <c r="AP338" s="156"/>
      <c r="AQ338" s="156"/>
      <c r="AR338" s="158"/>
      <c r="AS338" s="106" t="e">
        <f t="shared" si="28"/>
        <v>#N/A</v>
      </c>
      <c r="AT338" s="106" t="e">
        <f t="shared" si="29"/>
        <v>#N/A</v>
      </c>
    </row>
    <row r="339" x14ac:dyDescent="0.3">
      <c r="A339" s="156"/>
      <c r="B339" s="156"/>
      <c r="C339" s="156"/>
      <c r="D339" s="158"/>
      <c r="E339" s="106" t="e">
        <f t="shared" si="24"/>
        <v>#N/A</v>
      </c>
      <c r="F339" s="106" t="e">
        <f t="shared" si="25"/>
        <v>#N/A</v>
      </c>
      <c r="U339" s="156"/>
      <c r="V339" s="156"/>
      <c r="W339" s="156"/>
      <c r="X339" s="158"/>
      <c r="Y339" s="106" t="e">
        <f t="shared" si="26"/>
        <v>#N/A</v>
      </c>
      <c r="Z339" s="106" t="e">
        <f t="shared" si="27"/>
        <v>#N/A</v>
      </c>
      <c r="AO339" s="156"/>
      <c r="AP339" s="156"/>
      <c r="AQ339" s="156"/>
      <c r="AR339" s="158"/>
      <c r="AS339" s="106" t="e">
        <f t="shared" si="28"/>
        <v>#N/A</v>
      </c>
      <c r="AT339" s="106" t="e">
        <f t="shared" si="29"/>
        <v>#N/A</v>
      </c>
    </row>
    <row r="340" x14ac:dyDescent="0.3">
      <c r="A340" s="156"/>
      <c r="B340" s="156"/>
      <c r="C340" s="156"/>
      <c r="D340" s="158"/>
      <c r="E340" s="106" t="e">
        <f t="shared" si="24"/>
        <v>#N/A</v>
      </c>
      <c r="F340" s="106" t="e">
        <f t="shared" si="25"/>
        <v>#N/A</v>
      </c>
      <c r="U340" s="156"/>
      <c r="V340" s="156"/>
      <c r="W340" s="156"/>
      <c r="X340" s="158"/>
      <c r="Y340" s="106" t="e">
        <f t="shared" si="26"/>
        <v>#N/A</v>
      </c>
      <c r="Z340" s="106" t="e">
        <f t="shared" si="27"/>
        <v>#N/A</v>
      </c>
      <c r="AO340" s="156"/>
      <c r="AP340" s="156"/>
      <c r="AQ340" s="156"/>
      <c r="AR340" s="158"/>
      <c r="AS340" s="106" t="e">
        <f t="shared" si="28"/>
        <v>#N/A</v>
      </c>
      <c r="AT340" s="106" t="e">
        <f t="shared" si="29"/>
        <v>#N/A</v>
      </c>
    </row>
    <row r="341" x14ac:dyDescent="0.3">
      <c r="A341" s="156"/>
      <c r="B341" s="156"/>
      <c r="C341" s="156"/>
      <c r="D341" s="158"/>
      <c r="E341" s="106" t="e">
        <f t="shared" si="24"/>
        <v>#N/A</v>
      </c>
      <c r="F341" s="106" t="e">
        <f t="shared" si="25"/>
        <v>#N/A</v>
      </c>
      <c r="U341" s="156"/>
      <c r="V341" s="156"/>
      <c r="W341" s="156"/>
      <c r="X341" s="158"/>
      <c r="Y341" s="106" t="e">
        <f t="shared" si="26"/>
        <v>#N/A</v>
      </c>
      <c r="Z341" s="106" t="e">
        <f t="shared" si="27"/>
        <v>#N/A</v>
      </c>
      <c r="AO341" s="156"/>
      <c r="AP341" s="156"/>
      <c r="AQ341" s="156"/>
      <c r="AR341" s="158"/>
      <c r="AS341" s="106" t="e">
        <f t="shared" si="28"/>
        <v>#N/A</v>
      </c>
      <c r="AT341" s="106" t="e">
        <f t="shared" si="29"/>
        <v>#N/A</v>
      </c>
    </row>
    <row r="342" x14ac:dyDescent="0.3">
      <c r="A342" s="156"/>
      <c r="B342" s="156"/>
      <c r="C342" s="156"/>
      <c r="D342" s="158"/>
      <c r="E342" s="106" t="e">
        <f t="shared" si="24"/>
        <v>#N/A</v>
      </c>
      <c r="F342" s="106" t="e">
        <f t="shared" si="25"/>
        <v>#N/A</v>
      </c>
      <c r="U342" s="156"/>
      <c r="V342" s="156"/>
      <c r="W342" s="156"/>
      <c r="X342" s="158"/>
      <c r="Y342" s="106" t="e">
        <f t="shared" si="26"/>
        <v>#N/A</v>
      </c>
      <c r="Z342" s="106" t="e">
        <f t="shared" si="27"/>
        <v>#N/A</v>
      </c>
      <c r="AO342" s="156"/>
      <c r="AP342" s="156"/>
      <c r="AQ342" s="156"/>
      <c r="AR342" s="158"/>
      <c r="AS342" s="106" t="e">
        <f t="shared" si="28"/>
        <v>#N/A</v>
      </c>
      <c r="AT342" s="106" t="e">
        <f t="shared" si="29"/>
        <v>#N/A</v>
      </c>
    </row>
    <row r="343" x14ac:dyDescent="0.3">
      <c r="A343" s="156"/>
      <c r="B343" s="156"/>
      <c r="C343" s="156"/>
      <c r="D343" s="158"/>
      <c r="E343" s="106" t="e">
        <f t="shared" si="24"/>
        <v>#N/A</v>
      </c>
      <c r="F343" s="106" t="e">
        <f t="shared" si="25"/>
        <v>#N/A</v>
      </c>
      <c r="U343" s="156"/>
      <c r="V343" s="156"/>
      <c r="W343" s="156"/>
      <c r="X343" s="158"/>
      <c r="Y343" s="106" t="e">
        <f t="shared" si="26"/>
        <v>#N/A</v>
      </c>
      <c r="Z343" s="106" t="e">
        <f t="shared" si="27"/>
        <v>#N/A</v>
      </c>
      <c r="AO343" s="156"/>
      <c r="AP343" s="156"/>
      <c r="AQ343" s="156"/>
      <c r="AR343" s="158"/>
      <c r="AS343" s="106" t="e">
        <f t="shared" si="28"/>
        <v>#N/A</v>
      </c>
      <c r="AT343" s="106" t="e">
        <f t="shared" si="29"/>
        <v>#N/A</v>
      </c>
    </row>
    <row r="344" x14ac:dyDescent="0.3">
      <c r="A344" s="156"/>
      <c r="B344" s="156"/>
      <c r="C344" s="156"/>
      <c r="D344" s="158"/>
      <c r="E344" s="106" t="e">
        <f t="shared" si="24"/>
        <v>#N/A</v>
      </c>
      <c r="F344" s="106" t="e">
        <f t="shared" si="25"/>
        <v>#N/A</v>
      </c>
      <c r="U344" s="156"/>
      <c r="V344" s="156"/>
      <c r="W344" s="156"/>
      <c r="X344" s="158"/>
      <c r="Y344" s="106" t="e">
        <f t="shared" si="26"/>
        <v>#N/A</v>
      </c>
      <c r="Z344" s="106" t="e">
        <f t="shared" si="27"/>
        <v>#N/A</v>
      </c>
      <c r="AO344" s="156"/>
      <c r="AP344" s="156"/>
      <c r="AQ344" s="156"/>
      <c r="AR344" s="158"/>
      <c r="AS344" s="106" t="e">
        <f t="shared" si="28"/>
        <v>#N/A</v>
      </c>
      <c r="AT344" s="106" t="e">
        <f t="shared" si="29"/>
        <v>#N/A</v>
      </c>
    </row>
    <row r="345" x14ac:dyDescent="0.3">
      <c r="A345" s="156"/>
      <c r="B345" s="156"/>
      <c r="C345" s="156"/>
      <c r="D345" s="158"/>
      <c r="E345" s="106" t="e">
        <f t="shared" si="24"/>
        <v>#N/A</v>
      </c>
      <c r="F345" s="106" t="e">
        <f t="shared" si="25"/>
        <v>#N/A</v>
      </c>
      <c r="U345" s="156"/>
      <c r="V345" s="156"/>
      <c r="W345" s="156"/>
      <c r="X345" s="158"/>
      <c r="Y345" s="106" t="e">
        <f t="shared" si="26"/>
        <v>#N/A</v>
      </c>
      <c r="Z345" s="106" t="e">
        <f t="shared" si="27"/>
        <v>#N/A</v>
      </c>
      <c r="AO345" s="156"/>
      <c r="AP345" s="156"/>
      <c r="AQ345" s="156"/>
      <c r="AR345" s="158"/>
      <c r="AS345" s="106" t="e">
        <f t="shared" si="28"/>
        <v>#N/A</v>
      </c>
      <c r="AT345" s="106" t="e">
        <f t="shared" si="29"/>
        <v>#N/A</v>
      </c>
    </row>
    <row r="346" x14ac:dyDescent="0.3">
      <c r="A346" s="156"/>
      <c r="B346" s="156"/>
      <c r="C346" s="156"/>
      <c r="D346" s="158"/>
      <c r="E346" s="106" t="e">
        <f t="shared" si="24"/>
        <v>#N/A</v>
      </c>
      <c r="F346" s="106" t="e">
        <f t="shared" si="25"/>
        <v>#N/A</v>
      </c>
      <c r="U346" s="156"/>
      <c r="V346" s="156"/>
      <c r="W346" s="156"/>
      <c r="X346" s="158"/>
      <c r="Y346" s="106" t="e">
        <f t="shared" si="26"/>
        <v>#N/A</v>
      </c>
      <c r="Z346" s="106" t="e">
        <f t="shared" si="27"/>
        <v>#N/A</v>
      </c>
      <c r="AO346" s="156"/>
      <c r="AP346" s="156"/>
      <c r="AQ346" s="156"/>
      <c r="AR346" s="158"/>
      <c r="AS346" s="106" t="e">
        <f t="shared" si="28"/>
        <v>#N/A</v>
      </c>
      <c r="AT346" s="106" t="e">
        <f t="shared" si="29"/>
        <v>#N/A</v>
      </c>
    </row>
    <row r="347" x14ac:dyDescent="0.3">
      <c r="A347" s="156"/>
      <c r="B347" s="156"/>
      <c r="C347" s="156"/>
      <c r="D347" s="158"/>
      <c r="E347" s="106" t="e">
        <f t="shared" si="24"/>
        <v>#N/A</v>
      </c>
      <c r="F347" s="106" t="e">
        <f t="shared" si="25"/>
        <v>#N/A</v>
      </c>
      <c r="U347" s="156"/>
      <c r="V347" s="156"/>
      <c r="W347" s="156"/>
      <c r="X347" s="158"/>
      <c r="Y347" s="106" t="e">
        <f t="shared" si="26"/>
        <v>#N/A</v>
      </c>
      <c r="Z347" s="106" t="e">
        <f t="shared" si="27"/>
        <v>#N/A</v>
      </c>
      <c r="AO347" s="156"/>
      <c r="AP347" s="156"/>
      <c r="AQ347" s="156"/>
      <c r="AR347" s="158"/>
      <c r="AS347" s="106" t="e">
        <f t="shared" si="28"/>
        <v>#N/A</v>
      </c>
      <c r="AT347" s="106" t="e">
        <f t="shared" si="29"/>
        <v>#N/A</v>
      </c>
    </row>
    <row r="348" x14ac:dyDescent="0.3">
      <c r="A348" s="156"/>
      <c r="B348" s="156"/>
      <c r="C348" s="156"/>
      <c r="D348" s="158"/>
      <c r="E348" s="106" t="e">
        <f t="shared" si="24"/>
        <v>#N/A</v>
      </c>
      <c r="F348" s="106" t="e">
        <f t="shared" si="25"/>
        <v>#N/A</v>
      </c>
      <c r="U348" s="156"/>
      <c r="V348" s="156"/>
      <c r="W348" s="156"/>
      <c r="X348" s="158"/>
      <c r="Y348" s="106" t="e">
        <f t="shared" si="26"/>
        <v>#N/A</v>
      </c>
      <c r="Z348" s="106" t="e">
        <f t="shared" si="27"/>
        <v>#N/A</v>
      </c>
      <c r="AO348" s="156"/>
      <c r="AP348" s="156"/>
      <c r="AQ348" s="156"/>
      <c r="AR348" s="158"/>
      <c r="AS348" s="106" t="e">
        <f t="shared" si="28"/>
        <v>#N/A</v>
      </c>
      <c r="AT348" s="106" t="e">
        <f t="shared" si="29"/>
        <v>#N/A</v>
      </c>
    </row>
    <row r="349" x14ac:dyDescent="0.3">
      <c r="A349" s="156"/>
      <c r="B349" s="156"/>
      <c r="C349" s="156"/>
      <c r="D349" s="158"/>
      <c r="E349" s="106" t="e">
        <f t="shared" si="24"/>
        <v>#N/A</v>
      </c>
      <c r="F349" s="106" t="e">
        <f t="shared" si="25"/>
        <v>#N/A</v>
      </c>
      <c r="U349" s="156"/>
      <c r="V349" s="156"/>
      <c r="W349" s="156"/>
      <c r="X349" s="158"/>
      <c r="Y349" s="106" t="e">
        <f t="shared" si="26"/>
        <v>#N/A</v>
      </c>
      <c r="Z349" s="106" t="e">
        <f t="shared" si="27"/>
        <v>#N/A</v>
      </c>
      <c r="AO349" s="156"/>
      <c r="AP349" s="156"/>
      <c r="AQ349" s="156"/>
      <c r="AR349" s="158"/>
      <c r="AS349" s="106" t="e">
        <f t="shared" si="28"/>
        <v>#N/A</v>
      </c>
      <c r="AT349" s="106" t="e">
        <f t="shared" si="29"/>
        <v>#N/A</v>
      </c>
    </row>
    <row r="350" x14ac:dyDescent="0.3">
      <c r="A350" s="156"/>
      <c r="B350" s="156"/>
      <c r="C350" s="156"/>
      <c r="D350" s="158"/>
      <c r="E350" s="106" t="e">
        <f t="shared" si="24"/>
        <v>#N/A</v>
      </c>
      <c r="F350" s="106" t="e">
        <f t="shared" si="25"/>
        <v>#N/A</v>
      </c>
      <c r="U350" s="156"/>
      <c r="V350" s="156"/>
      <c r="W350" s="156"/>
      <c r="X350" s="158"/>
      <c r="Y350" s="106" t="e">
        <f t="shared" si="26"/>
        <v>#N/A</v>
      </c>
      <c r="Z350" s="106" t="e">
        <f t="shared" si="27"/>
        <v>#N/A</v>
      </c>
      <c r="AO350" s="156"/>
      <c r="AP350" s="156"/>
      <c r="AQ350" s="156"/>
      <c r="AR350" s="158"/>
      <c r="AS350" s="106" t="e">
        <f t="shared" si="28"/>
        <v>#N/A</v>
      </c>
      <c r="AT350" s="106" t="e">
        <f t="shared" si="29"/>
        <v>#N/A</v>
      </c>
    </row>
    <row r="351" x14ac:dyDescent="0.3">
      <c r="A351" s="156"/>
      <c r="B351" s="156"/>
      <c r="C351" s="156"/>
      <c r="D351" s="158"/>
      <c r="E351" s="106" t="e">
        <f t="shared" si="24"/>
        <v>#N/A</v>
      </c>
      <c r="F351" s="106" t="e">
        <f t="shared" si="25"/>
        <v>#N/A</v>
      </c>
      <c r="U351" s="156"/>
      <c r="V351" s="156"/>
      <c r="W351" s="156"/>
      <c r="X351" s="158"/>
      <c r="Y351" s="106" t="e">
        <f t="shared" si="26"/>
        <v>#N/A</v>
      </c>
      <c r="Z351" s="106" t="e">
        <f t="shared" si="27"/>
        <v>#N/A</v>
      </c>
      <c r="AO351" s="156"/>
      <c r="AP351" s="156"/>
      <c r="AQ351" s="156"/>
      <c r="AR351" s="158"/>
      <c r="AS351" s="106" t="e">
        <f t="shared" si="28"/>
        <v>#N/A</v>
      </c>
      <c r="AT351" s="106" t="e">
        <f t="shared" si="29"/>
        <v>#N/A</v>
      </c>
    </row>
    <row r="352" x14ac:dyDescent="0.3">
      <c r="A352" s="156"/>
      <c r="B352" s="156"/>
      <c r="C352" s="156"/>
      <c r="D352" s="158"/>
      <c r="E352" s="106" t="e">
        <f t="shared" si="24"/>
        <v>#N/A</v>
      </c>
      <c r="F352" s="106" t="e">
        <f t="shared" si="25"/>
        <v>#N/A</v>
      </c>
      <c r="U352" s="156"/>
      <c r="V352" s="156"/>
      <c r="W352" s="156"/>
      <c r="X352" s="158"/>
      <c r="Y352" s="106" t="e">
        <f t="shared" si="26"/>
        <v>#N/A</v>
      </c>
      <c r="Z352" s="106" t="e">
        <f t="shared" si="27"/>
        <v>#N/A</v>
      </c>
      <c r="AO352" s="156"/>
      <c r="AP352" s="156"/>
      <c r="AQ352" s="156"/>
      <c r="AR352" s="158"/>
      <c r="AS352" s="106" t="e">
        <f t="shared" si="28"/>
        <v>#N/A</v>
      </c>
      <c r="AT352" s="106" t="e">
        <f t="shared" si="29"/>
        <v>#N/A</v>
      </c>
    </row>
    <row r="353" x14ac:dyDescent="0.3">
      <c r="A353" s="156"/>
      <c r="B353" s="156"/>
      <c r="C353" s="156"/>
      <c r="D353" s="158"/>
      <c r="E353" s="106" t="e">
        <f t="shared" si="24"/>
        <v>#N/A</v>
      </c>
      <c r="F353" s="106" t="e">
        <f t="shared" si="25"/>
        <v>#N/A</v>
      </c>
      <c r="U353" s="156"/>
      <c r="V353" s="156"/>
      <c r="W353" s="156"/>
      <c r="X353" s="158"/>
      <c r="Y353" s="106" t="e">
        <f t="shared" si="26"/>
        <v>#N/A</v>
      </c>
      <c r="Z353" s="106" t="e">
        <f t="shared" si="27"/>
        <v>#N/A</v>
      </c>
      <c r="AO353" s="156"/>
      <c r="AP353" s="156"/>
      <c r="AQ353" s="156"/>
      <c r="AR353" s="158"/>
      <c r="AS353" s="106" t="e">
        <f t="shared" si="28"/>
        <v>#N/A</v>
      </c>
      <c r="AT353" s="106" t="e">
        <f t="shared" si="29"/>
        <v>#N/A</v>
      </c>
    </row>
    <row r="354" x14ac:dyDescent="0.3">
      <c r="A354" s="156"/>
      <c r="B354" s="156"/>
      <c r="C354" s="156"/>
      <c r="D354" s="158"/>
      <c r="E354" s="106" t="e">
        <f t="shared" si="24"/>
        <v>#N/A</v>
      </c>
      <c r="F354" s="106" t="e">
        <f t="shared" si="25"/>
        <v>#N/A</v>
      </c>
      <c r="U354" s="156"/>
      <c r="V354" s="156"/>
      <c r="W354" s="156"/>
      <c r="X354" s="158"/>
      <c r="Y354" s="106" t="e">
        <f t="shared" si="26"/>
        <v>#N/A</v>
      </c>
      <c r="Z354" s="106" t="e">
        <f t="shared" si="27"/>
        <v>#N/A</v>
      </c>
      <c r="AO354" s="156"/>
      <c r="AP354" s="156"/>
      <c r="AQ354" s="156"/>
      <c r="AR354" s="158"/>
      <c r="AS354" s="106" t="e">
        <f t="shared" si="28"/>
        <v>#N/A</v>
      </c>
      <c r="AT354" s="106" t="e">
        <f t="shared" si="29"/>
        <v>#N/A</v>
      </c>
    </row>
    <row r="355" x14ac:dyDescent="0.3">
      <c r="A355" s="156"/>
      <c r="B355" s="156"/>
      <c r="C355" s="156"/>
      <c r="D355" s="158"/>
      <c r="E355" s="106" t="e">
        <f t="shared" si="24"/>
        <v>#N/A</v>
      </c>
      <c r="F355" s="106" t="e">
        <f t="shared" si="25"/>
        <v>#N/A</v>
      </c>
      <c r="U355" s="156"/>
      <c r="V355" s="156"/>
      <c r="W355" s="156"/>
      <c r="X355" s="158"/>
      <c r="Y355" s="106" t="e">
        <f t="shared" si="26"/>
        <v>#N/A</v>
      </c>
      <c r="Z355" s="106" t="e">
        <f t="shared" si="27"/>
        <v>#N/A</v>
      </c>
      <c r="AO355" s="156"/>
      <c r="AP355" s="156"/>
      <c r="AQ355" s="156"/>
      <c r="AR355" s="158"/>
      <c r="AS355" s="106" t="e">
        <f t="shared" si="28"/>
        <v>#N/A</v>
      </c>
      <c r="AT355" s="106" t="e">
        <f t="shared" si="29"/>
        <v>#N/A</v>
      </c>
    </row>
    <row r="356" x14ac:dyDescent="0.3">
      <c r="A356" s="156"/>
      <c r="B356" s="156"/>
      <c r="C356" s="156"/>
      <c r="D356" s="158"/>
      <c r="E356" s="106" t="e">
        <f t="shared" si="24"/>
        <v>#N/A</v>
      </c>
      <c r="F356" s="106" t="e">
        <f t="shared" si="25"/>
        <v>#N/A</v>
      </c>
      <c r="U356" s="156"/>
      <c r="V356" s="156"/>
      <c r="W356" s="156"/>
      <c r="X356" s="158"/>
      <c r="Y356" s="106" t="e">
        <f t="shared" si="26"/>
        <v>#N/A</v>
      </c>
      <c r="Z356" s="106" t="e">
        <f t="shared" si="27"/>
        <v>#N/A</v>
      </c>
      <c r="AO356" s="156"/>
      <c r="AP356" s="156"/>
      <c r="AQ356" s="156"/>
      <c r="AR356" s="158"/>
      <c r="AS356" s="106" t="e">
        <f t="shared" si="28"/>
        <v>#N/A</v>
      </c>
      <c r="AT356" s="106" t="e">
        <f t="shared" si="29"/>
        <v>#N/A</v>
      </c>
    </row>
    <row r="357" x14ac:dyDescent="0.3">
      <c r="A357" s="156"/>
      <c r="B357" s="156"/>
      <c r="C357" s="156"/>
      <c r="D357" s="158"/>
      <c r="E357" s="106" t="e">
        <f t="shared" si="24"/>
        <v>#N/A</v>
      </c>
      <c r="F357" s="106" t="e">
        <f t="shared" si="25"/>
        <v>#N/A</v>
      </c>
      <c r="U357" s="156"/>
      <c r="V357" s="156"/>
      <c r="W357" s="156"/>
      <c r="X357" s="158"/>
      <c r="Y357" s="106" t="e">
        <f t="shared" si="26"/>
        <v>#N/A</v>
      </c>
      <c r="Z357" s="106" t="e">
        <f t="shared" si="27"/>
        <v>#N/A</v>
      </c>
      <c r="AO357" s="156"/>
      <c r="AP357" s="156"/>
      <c r="AQ357" s="156"/>
      <c r="AR357" s="158"/>
      <c r="AS357" s="106" t="e">
        <f t="shared" si="28"/>
        <v>#N/A</v>
      </c>
      <c r="AT357" s="106" t="e">
        <f t="shared" si="29"/>
        <v>#N/A</v>
      </c>
    </row>
    <row r="358" x14ac:dyDescent="0.3">
      <c r="A358" s="156"/>
      <c r="B358" s="156"/>
      <c r="C358" s="156"/>
      <c r="D358" s="158"/>
      <c r="E358" s="106" t="e">
        <f t="shared" si="24"/>
        <v>#N/A</v>
      </c>
      <c r="F358" s="106" t="e">
        <f t="shared" si="25"/>
        <v>#N/A</v>
      </c>
      <c r="U358" s="156"/>
      <c r="V358" s="156"/>
      <c r="W358" s="156"/>
      <c r="X358" s="158"/>
      <c r="Y358" s="106" t="e">
        <f t="shared" si="26"/>
        <v>#N/A</v>
      </c>
      <c r="Z358" s="106" t="e">
        <f t="shared" si="27"/>
        <v>#N/A</v>
      </c>
      <c r="AO358" s="156"/>
      <c r="AP358" s="156"/>
      <c r="AQ358" s="156"/>
      <c r="AR358" s="158"/>
      <c r="AS358" s="106" t="e">
        <f t="shared" si="28"/>
        <v>#N/A</v>
      </c>
      <c r="AT358" s="106" t="e">
        <f t="shared" si="29"/>
        <v>#N/A</v>
      </c>
    </row>
    <row r="359" x14ac:dyDescent="0.3">
      <c r="A359" s="156"/>
      <c r="B359" s="156"/>
      <c r="C359" s="156"/>
      <c r="D359" s="158"/>
      <c r="E359" s="106" t="e">
        <f t="shared" si="24"/>
        <v>#N/A</v>
      </c>
      <c r="F359" s="106" t="e">
        <f t="shared" si="25"/>
        <v>#N/A</v>
      </c>
      <c r="U359" s="156"/>
      <c r="V359" s="156"/>
      <c r="W359" s="156"/>
      <c r="X359" s="158"/>
      <c r="Y359" s="106" t="e">
        <f t="shared" si="26"/>
        <v>#N/A</v>
      </c>
      <c r="Z359" s="106" t="e">
        <f t="shared" si="27"/>
        <v>#N/A</v>
      </c>
      <c r="AO359" s="156"/>
      <c r="AP359" s="156"/>
      <c r="AQ359" s="156"/>
      <c r="AR359" s="158"/>
      <c r="AS359" s="106" t="e">
        <f t="shared" si="28"/>
        <v>#N/A</v>
      </c>
      <c r="AT359" s="106" t="e">
        <f t="shared" si="29"/>
        <v>#N/A</v>
      </c>
    </row>
    <row r="360" x14ac:dyDescent="0.3">
      <c r="A360" s="156"/>
      <c r="B360" s="156"/>
      <c r="C360" s="156"/>
      <c r="D360" s="158"/>
      <c r="E360" s="106" t="e">
        <f t="shared" si="24"/>
        <v>#N/A</v>
      </c>
      <c r="F360" s="106" t="e">
        <f t="shared" si="25"/>
        <v>#N/A</v>
      </c>
      <c r="U360" s="156"/>
      <c r="V360" s="156"/>
      <c r="W360" s="156"/>
      <c r="X360" s="158"/>
      <c r="Y360" s="106" t="e">
        <f t="shared" si="26"/>
        <v>#N/A</v>
      </c>
      <c r="Z360" s="106" t="e">
        <f t="shared" si="27"/>
        <v>#N/A</v>
      </c>
      <c r="AO360" s="156"/>
      <c r="AP360" s="156"/>
      <c r="AQ360" s="156"/>
      <c r="AR360" s="158"/>
      <c r="AS360" s="106" t="e">
        <f t="shared" si="28"/>
        <v>#N/A</v>
      </c>
      <c r="AT360" s="106" t="e">
        <f t="shared" si="29"/>
        <v>#N/A</v>
      </c>
    </row>
    <row r="361" x14ac:dyDescent="0.3">
      <c r="A361" s="156"/>
      <c r="B361" s="156"/>
      <c r="C361" s="156"/>
      <c r="D361" s="158"/>
      <c r="E361" s="106" t="e">
        <f t="shared" si="24"/>
        <v>#N/A</v>
      </c>
      <c r="F361" s="106" t="e">
        <f t="shared" si="25"/>
        <v>#N/A</v>
      </c>
      <c r="U361" s="156"/>
      <c r="V361" s="156"/>
      <c r="W361" s="156"/>
      <c r="X361" s="158"/>
      <c r="Y361" s="106" t="e">
        <f t="shared" si="26"/>
        <v>#N/A</v>
      </c>
      <c r="Z361" s="106" t="e">
        <f t="shared" si="27"/>
        <v>#N/A</v>
      </c>
      <c r="AO361" s="156"/>
      <c r="AP361" s="156"/>
      <c r="AQ361" s="156"/>
      <c r="AR361" s="158"/>
      <c r="AS361" s="106" t="e">
        <f t="shared" si="28"/>
        <v>#N/A</v>
      </c>
      <c r="AT361" s="106" t="e">
        <f t="shared" si="29"/>
        <v>#N/A</v>
      </c>
    </row>
    <row r="362" x14ac:dyDescent="0.3">
      <c r="A362" s="156"/>
      <c r="B362" s="156"/>
      <c r="C362" s="156"/>
      <c r="D362" s="158"/>
      <c r="E362" s="106" t="e">
        <f t="shared" si="24"/>
        <v>#N/A</v>
      </c>
      <c r="F362" s="106" t="e">
        <f t="shared" si="25"/>
        <v>#N/A</v>
      </c>
      <c r="U362" s="156"/>
      <c r="V362" s="156"/>
      <c r="W362" s="156"/>
      <c r="X362" s="158"/>
      <c r="Y362" s="106" t="e">
        <f t="shared" si="26"/>
        <v>#N/A</v>
      </c>
      <c r="Z362" s="106" t="e">
        <f t="shared" si="27"/>
        <v>#N/A</v>
      </c>
      <c r="AO362" s="156"/>
      <c r="AP362" s="156"/>
      <c r="AQ362" s="156"/>
      <c r="AR362" s="158"/>
      <c r="AS362" s="106" t="e">
        <f t="shared" si="28"/>
        <v>#N/A</v>
      </c>
      <c r="AT362" s="106" t="e">
        <f t="shared" si="29"/>
        <v>#N/A</v>
      </c>
    </row>
    <row r="363" x14ac:dyDescent="0.3">
      <c r="A363" s="156"/>
      <c r="B363" s="156"/>
      <c r="C363" s="156"/>
      <c r="D363" s="158"/>
      <c r="E363" s="106" t="e">
        <f t="shared" si="24"/>
        <v>#N/A</v>
      </c>
      <c r="F363" s="106" t="e">
        <f t="shared" si="25"/>
        <v>#N/A</v>
      </c>
      <c r="U363" s="156"/>
      <c r="V363" s="156"/>
      <c r="W363" s="156"/>
      <c r="X363" s="158"/>
      <c r="Y363" s="106" t="e">
        <f t="shared" si="26"/>
        <v>#N/A</v>
      </c>
      <c r="Z363" s="106" t="e">
        <f t="shared" si="27"/>
        <v>#N/A</v>
      </c>
      <c r="AO363" s="156"/>
      <c r="AP363" s="156"/>
      <c r="AQ363" s="156"/>
      <c r="AR363" s="158"/>
      <c r="AS363" s="106" t="e">
        <f t="shared" si="28"/>
        <v>#N/A</v>
      </c>
      <c r="AT363" s="106" t="e">
        <f t="shared" si="29"/>
        <v>#N/A</v>
      </c>
    </row>
    <row r="364" x14ac:dyDescent="0.3">
      <c r="A364" s="156"/>
      <c r="B364" s="156"/>
      <c r="C364" s="156"/>
      <c r="D364" s="158"/>
      <c r="E364" s="106" t="e">
        <f t="shared" si="24"/>
        <v>#N/A</v>
      </c>
      <c r="F364" s="106" t="e">
        <f t="shared" si="25"/>
        <v>#N/A</v>
      </c>
      <c r="U364" s="156"/>
      <c r="V364" s="156"/>
      <c r="W364" s="156"/>
      <c r="X364" s="158"/>
      <c r="Y364" s="106" t="e">
        <f t="shared" si="26"/>
        <v>#N/A</v>
      </c>
      <c r="Z364" s="106" t="e">
        <f t="shared" si="27"/>
        <v>#N/A</v>
      </c>
      <c r="AO364" s="156"/>
      <c r="AP364" s="156"/>
      <c r="AQ364" s="156"/>
      <c r="AR364" s="158"/>
      <c r="AS364" s="106" t="e">
        <f t="shared" si="28"/>
        <v>#N/A</v>
      </c>
      <c r="AT364" s="106" t="e">
        <f t="shared" si="29"/>
        <v>#N/A</v>
      </c>
    </row>
    <row r="365" x14ac:dyDescent="0.3">
      <c r="A365" s="156"/>
      <c r="B365" s="156"/>
      <c r="C365" s="156"/>
      <c r="D365" s="158"/>
      <c r="E365" s="106" t="e">
        <f t="shared" si="24"/>
        <v>#N/A</v>
      </c>
      <c r="F365" s="106" t="e">
        <f t="shared" si="25"/>
        <v>#N/A</v>
      </c>
      <c r="U365" s="156"/>
      <c r="V365" s="156"/>
      <c r="W365" s="156"/>
      <c r="X365" s="158"/>
      <c r="Y365" s="106" t="e">
        <f t="shared" si="26"/>
        <v>#N/A</v>
      </c>
      <c r="Z365" s="106" t="e">
        <f t="shared" si="27"/>
        <v>#N/A</v>
      </c>
      <c r="AO365" s="156"/>
      <c r="AP365" s="156"/>
      <c r="AQ365" s="156"/>
      <c r="AR365" s="158"/>
      <c r="AS365" s="106" t="e">
        <f t="shared" si="28"/>
        <v>#N/A</v>
      </c>
      <c r="AT365" s="106" t="e">
        <f t="shared" si="29"/>
        <v>#N/A</v>
      </c>
    </row>
    <row r="366" x14ac:dyDescent="0.3">
      <c r="A366" s="156"/>
      <c r="B366" s="156"/>
      <c r="C366" s="156"/>
      <c r="D366" s="158"/>
      <c r="E366" s="106" t="e">
        <f t="shared" si="24"/>
        <v>#N/A</v>
      </c>
      <c r="F366" s="106" t="e">
        <f t="shared" si="25"/>
        <v>#N/A</v>
      </c>
      <c r="U366" s="156"/>
      <c r="V366" s="156"/>
      <c r="W366" s="156"/>
      <c r="X366" s="158"/>
      <c r="Y366" s="106" t="e">
        <f t="shared" si="26"/>
        <v>#N/A</v>
      </c>
      <c r="Z366" s="106" t="e">
        <f t="shared" si="27"/>
        <v>#N/A</v>
      </c>
      <c r="AO366" s="156"/>
      <c r="AP366" s="156"/>
      <c r="AQ366" s="156"/>
      <c r="AR366" s="158"/>
      <c r="AS366" s="106" t="e">
        <f t="shared" si="28"/>
        <v>#N/A</v>
      </c>
      <c r="AT366" s="106" t="e">
        <f t="shared" si="29"/>
        <v>#N/A</v>
      </c>
    </row>
    <row r="367" x14ac:dyDescent="0.3">
      <c r="A367" s="156"/>
      <c r="B367" s="156"/>
      <c r="C367" s="156"/>
      <c r="D367" s="158"/>
      <c r="E367" s="106" t="e">
        <f t="shared" si="24"/>
        <v>#N/A</v>
      </c>
      <c r="F367" s="106" t="e">
        <f t="shared" si="25"/>
        <v>#N/A</v>
      </c>
      <c r="U367" s="156"/>
      <c r="V367" s="156"/>
      <c r="W367" s="156"/>
      <c r="X367" s="158"/>
      <c r="Y367" s="106" t="e">
        <f t="shared" si="26"/>
        <v>#N/A</v>
      </c>
      <c r="Z367" s="106" t="e">
        <f t="shared" si="27"/>
        <v>#N/A</v>
      </c>
      <c r="AO367" s="156"/>
      <c r="AP367" s="156"/>
      <c r="AQ367" s="156"/>
      <c r="AR367" s="158"/>
      <c r="AS367" s="106" t="e">
        <f t="shared" si="28"/>
        <v>#N/A</v>
      </c>
      <c r="AT367" s="106" t="e">
        <f t="shared" si="29"/>
        <v>#N/A</v>
      </c>
    </row>
    <row r="368" x14ac:dyDescent="0.3">
      <c r="A368" s="156"/>
      <c r="B368" s="156"/>
      <c r="C368" s="156"/>
      <c r="D368" s="158"/>
      <c r="E368" s="106" t="e">
        <f t="shared" si="24"/>
        <v>#N/A</v>
      </c>
      <c r="F368" s="106" t="e">
        <f t="shared" si="25"/>
        <v>#N/A</v>
      </c>
      <c r="U368" s="156"/>
      <c r="V368" s="156"/>
      <c r="W368" s="156"/>
      <c r="X368" s="158"/>
      <c r="Y368" s="106" t="e">
        <f t="shared" si="26"/>
        <v>#N/A</v>
      </c>
      <c r="Z368" s="106" t="e">
        <f t="shared" si="27"/>
        <v>#N/A</v>
      </c>
      <c r="AO368" s="156"/>
      <c r="AP368" s="156"/>
      <c r="AQ368" s="156"/>
      <c r="AR368" s="158"/>
      <c r="AS368" s="106" t="e">
        <f t="shared" si="28"/>
        <v>#N/A</v>
      </c>
      <c r="AT368" s="106" t="e">
        <f t="shared" si="29"/>
        <v>#N/A</v>
      </c>
    </row>
    <row r="369" x14ac:dyDescent="0.3">
      <c r="A369" s="156"/>
      <c r="B369" s="156"/>
      <c r="C369" s="156"/>
      <c r="D369" s="158"/>
      <c r="E369" s="106" t="e">
        <f t="shared" si="24"/>
        <v>#N/A</v>
      </c>
      <c r="F369" s="106" t="e">
        <f t="shared" si="25"/>
        <v>#N/A</v>
      </c>
      <c r="U369" s="156"/>
      <c r="V369" s="156"/>
      <c r="W369" s="156"/>
      <c r="X369" s="158"/>
      <c r="Y369" s="106" t="e">
        <f t="shared" si="26"/>
        <v>#N/A</v>
      </c>
      <c r="Z369" s="106" t="e">
        <f t="shared" si="27"/>
        <v>#N/A</v>
      </c>
      <c r="AO369" s="156"/>
      <c r="AP369" s="156"/>
      <c r="AQ369" s="156"/>
      <c r="AR369" s="158"/>
      <c r="AS369" s="106" t="e">
        <f t="shared" si="28"/>
        <v>#N/A</v>
      </c>
      <c r="AT369" s="106" t="e">
        <f t="shared" si="29"/>
        <v>#N/A</v>
      </c>
    </row>
    <row r="370" x14ac:dyDescent="0.3">
      <c r="A370" s="156"/>
      <c r="B370" s="156"/>
      <c r="C370" s="156"/>
      <c r="D370" s="158"/>
      <c r="E370" s="106" t="e">
        <f t="shared" si="24"/>
        <v>#N/A</v>
      </c>
      <c r="F370" s="106" t="e">
        <f t="shared" si="25"/>
        <v>#N/A</v>
      </c>
      <c r="U370" s="156"/>
      <c r="V370" s="156"/>
      <c r="W370" s="156"/>
      <c r="X370" s="158"/>
      <c r="Y370" s="106" t="e">
        <f t="shared" si="26"/>
        <v>#N/A</v>
      </c>
      <c r="Z370" s="106" t="e">
        <f t="shared" si="27"/>
        <v>#N/A</v>
      </c>
      <c r="AO370" s="156"/>
      <c r="AP370" s="156"/>
      <c r="AQ370" s="156"/>
      <c r="AR370" s="158"/>
      <c r="AS370" s="106" t="e">
        <f t="shared" si="28"/>
        <v>#N/A</v>
      </c>
      <c r="AT370" s="106" t="e">
        <f t="shared" si="29"/>
        <v>#N/A</v>
      </c>
    </row>
    <row r="371" x14ac:dyDescent="0.3">
      <c r="A371" s="156"/>
      <c r="B371" s="156"/>
      <c r="C371" s="156"/>
      <c r="D371" s="158"/>
      <c r="E371" s="106" t="e">
        <f t="shared" si="24"/>
        <v>#N/A</v>
      </c>
      <c r="F371" s="106" t="e">
        <f t="shared" si="25"/>
        <v>#N/A</v>
      </c>
      <c r="U371" s="156"/>
      <c r="V371" s="156"/>
      <c r="W371" s="156"/>
      <c r="X371" s="158"/>
      <c r="Y371" s="106" t="e">
        <f t="shared" si="26"/>
        <v>#N/A</v>
      </c>
      <c r="Z371" s="106" t="e">
        <f t="shared" si="27"/>
        <v>#N/A</v>
      </c>
      <c r="AO371" s="156"/>
      <c r="AP371" s="156"/>
      <c r="AQ371" s="156"/>
      <c r="AR371" s="158"/>
      <c r="AS371" s="106" t="e">
        <f t="shared" si="28"/>
        <v>#N/A</v>
      </c>
      <c r="AT371" s="106" t="e">
        <f t="shared" si="29"/>
        <v>#N/A</v>
      </c>
    </row>
    <row r="372" x14ac:dyDescent="0.3">
      <c r="A372" s="156"/>
      <c r="B372" s="156"/>
      <c r="C372" s="156"/>
      <c r="D372" s="158"/>
      <c r="E372" s="106" t="e">
        <f t="shared" si="24"/>
        <v>#N/A</v>
      </c>
      <c r="F372" s="106" t="e">
        <f t="shared" si="25"/>
        <v>#N/A</v>
      </c>
      <c r="U372" s="156"/>
      <c r="V372" s="156"/>
      <c r="W372" s="156"/>
      <c r="X372" s="158"/>
      <c r="Y372" s="106" t="e">
        <f t="shared" si="26"/>
        <v>#N/A</v>
      </c>
      <c r="Z372" s="106" t="e">
        <f t="shared" si="27"/>
        <v>#N/A</v>
      </c>
      <c r="AO372" s="156"/>
      <c r="AP372" s="156"/>
      <c r="AQ372" s="156"/>
      <c r="AR372" s="158"/>
      <c r="AS372" s="106" t="e">
        <f t="shared" si="28"/>
        <v>#N/A</v>
      </c>
      <c r="AT372" s="106" t="e">
        <f t="shared" si="29"/>
        <v>#N/A</v>
      </c>
    </row>
    <row r="373" x14ac:dyDescent="0.3">
      <c r="A373" s="156"/>
      <c r="B373" s="156"/>
      <c r="C373" s="156"/>
      <c r="D373" s="158"/>
      <c r="E373" s="106" t="e">
        <f t="shared" si="24"/>
        <v>#N/A</v>
      </c>
      <c r="F373" s="106" t="e">
        <f t="shared" si="25"/>
        <v>#N/A</v>
      </c>
      <c r="U373" s="156"/>
      <c r="V373" s="156"/>
      <c r="W373" s="156"/>
      <c r="X373" s="158"/>
      <c r="Y373" s="106" t="e">
        <f t="shared" si="26"/>
        <v>#N/A</v>
      </c>
      <c r="Z373" s="106" t="e">
        <f t="shared" si="27"/>
        <v>#N/A</v>
      </c>
      <c r="AO373" s="156"/>
      <c r="AP373" s="156"/>
      <c r="AQ373" s="156"/>
      <c r="AR373" s="158"/>
      <c r="AS373" s="106" t="e">
        <f t="shared" si="28"/>
        <v>#N/A</v>
      </c>
      <c r="AT373" s="106" t="e">
        <f t="shared" si="29"/>
        <v>#N/A</v>
      </c>
    </row>
    <row r="374" x14ac:dyDescent="0.3">
      <c r="A374" s="156"/>
      <c r="B374" s="156"/>
      <c r="C374" s="156"/>
      <c r="D374" s="158"/>
      <c r="E374" s="106" t="e">
        <f t="shared" si="24"/>
        <v>#N/A</v>
      </c>
      <c r="F374" s="106" t="e">
        <f t="shared" si="25"/>
        <v>#N/A</v>
      </c>
      <c r="U374" s="156"/>
      <c r="V374" s="156"/>
      <c r="W374" s="156"/>
      <c r="X374" s="158"/>
      <c r="Y374" s="106" t="e">
        <f t="shared" si="26"/>
        <v>#N/A</v>
      </c>
      <c r="Z374" s="106" t="e">
        <f t="shared" si="27"/>
        <v>#N/A</v>
      </c>
      <c r="AO374" s="156"/>
      <c r="AP374" s="156"/>
      <c r="AQ374" s="156"/>
      <c r="AR374" s="158"/>
      <c r="AS374" s="106" t="e">
        <f t="shared" si="28"/>
        <v>#N/A</v>
      </c>
      <c r="AT374" s="106" t="e">
        <f t="shared" si="29"/>
        <v>#N/A</v>
      </c>
    </row>
    <row r="375" x14ac:dyDescent="0.3">
      <c r="A375" s="156"/>
      <c r="B375" s="156"/>
      <c r="C375" s="156"/>
      <c r="D375" s="158"/>
      <c r="E375" s="106" t="e">
        <f t="shared" si="24"/>
        <v>#N/A</v>
      </c>
      <c r="F375" s="106" t="e">
        <f t="shared" si="25"/>
        <v>#N/A</v>
      </c>
      <c r="U375" s="156"/>
      <c r="V375" s="156"/>
      <c r="W375" s="156"/>
      <c r="X375" s="158"/>
      <c r="Y375" s="106" t="e">
        <f t="shared" si="26"/>
        <v>#N/A</v>
      </c>
      <c r="Z375" s="106" t="e">
        <f t="shared" si="27"/>
        <v>#N/A</v>
      </c>
      <c r="AO375" s="156"/>
      <c r="AP375" s="156"/>
      <c r="AQ375" s="156"/>
      <c r="AR375" s="158"/>
      <c r="AS375" s="106" t="e">
        <f t="shared" si="28"/>
        <v>#N/A</v>
      </c>
      <c r="AT375" s="106" t="e">
        <f t="shared" si="29"/>
        <v>#N/A</v>
      </c>
    </row>
    <row r="376" x14ac:dyDescent="0.3">
      <c r="A376" s="156"/>
      <c r="B376" s="156"/>
      <c r="C376" s="156"/>
      <c r="D376" s="158"/>
      <c r="E376" s="106" t="e">
        <f t="shared" si="24"/>
        <v>#N/A</v>
      </c>
      <c r="F376" s="106" t="e">
        <f t="shared" si="25"/>
        <v>#N/A</v>
      </c>
      <c r="U376" s="156"/>
      <c r="V376" s="156"/>
      <c r="W376" s="156"/>
      <c r="X376" s="158"/>
      <c r="Y376" s="106" t="e">
        <f t="shared" si="26"/>
        <v>#N/A</v>
      </c>
      <c r="Z376" s="106" t="e">
        <f t="shared" si="27"/>
        <v>#N/A</v>
      </c>
      <c r="AO376" s="156"/>
      <c r="AP376" s="156"/>
      <c r="AQ376" s="156"/>
      <c r="AR376" s="158"/>
      <c r="AS376" s="106" t="e">
        <f t="shared" si="28"/>
        <v>#N/A</v>
      </c>
      <c r="AT376" s="106" t="e">
        <f t="shared" si="29"/>
        <v>#N/A</v>
      </c>
    </row>
    <row r="377" x14ac:dyDescent="0.3">
      <c r="A377" s="156"/>
      <c r="B377" s="156"/>
      <c r="C377" s="156"/>
      <c r="D377" s="158"/>
      <c r="E377" s="106" t="e">
        <f t="shared" si="24"/>
        <v>#N/A</v>
      </c>
      <c r="F377" s="106" t="e">
        <f t="shared" si="25"/>
        <v>#N/A</v>
      </c>
      <c r="U377" s="156"/>
      <c r="V377" s="156"/>
      <c r="W377" s="156"/>
      <c r="X377" s="158"/>
      <c r="Y377" s="106" t="e">
        <f t="shared" si="26"/>
        <v>#N/A</v>
      </c>
      <c r="Z377" s="106" t="e">
        <f t="shared" si="27"/>
        <v>#N/A</v>
      </c>
      <c r="AO377" s="156"/>
      <c r="AP377" s="156"/>
      <c r="AQ377" s="156"/>
      <c r="AR377" s="158"/>
      <c r="AS377" s="106" t="e">
        <f t="shared" si="28"/>
        <v>#N/A</v>
      </c>
      <c r="AT377" s="106" t="e">
        <f t="shared" si="29"/>
        <v>#N/A</v>
      </c>
    </row>
    <row r="378" x14ac:dyDescent="0.3">
      <c r="A378" s="156"/>
      <c r="B378" s="156"/>
      <c r="C378" s="156"/>
      <c r="D378" s="158"/>
      <c r="E378" s="106" t="e">
        <f t="shared" ref="E378:E437" si="30">IF(ISNUMBER(C378), 1+C378/100*5, NA())</f>
        <v>#N/A</v>
      </c>
      <c r="F378" s="106" t="e">
        <f t="shared" ref="F378:F437" si="31">IF(ISNUMBER(D378), D378, NA())</f>
        <v>#N/A</v>
      </c>
      <c r="U378" s="156"/>
      <c r="V378" s="156"/>
      <c r="W378" s="156"/>
      <c r="X378" s="158"/>
      <c r="Y378" s="106" t="e">
        <f t="shared" ref="Y378:Y437" si="32">IF(ISNUMBER(W378), 1+W378/100*5, NA())</f>
        <v>#N/A</v>
      </c>
      <c r="Z378" s="106" t="e">
        <f t="shared" ref="Z378:Z437" si="33">IF(ISNUMBER(X378), X378, NA())</f>
        <v>#N/A</v>
      </c>
      <c r="AO378" s="156"/>
      <c r="AP378" s="156"/>
      <c r="AQ378" s="156"/>
      <c r="AR378" s="158"/>
      <c r="AS378" s="106" t="e">
        <f t="shared" ref="AS378:AS437" si="34">IF(ISNUMBER(AQ378), 1+AQ378/100*5, NA())</f>
        <v>#N/A</v>
      </c>
      <c r="AT378" s="106" t="e">
        <f t="shared" ref="AT378:AT437" si="35">IF(ISNUMBER(AR378), AR378, NA())</f>
        <v>#N/A</v>
      </c>
    </row>
    <row r="379" x14ac:dyDescent="0.3">
      <c r="A379" s="156"/>
      <c r="B379" s="156"/>
      <c r="C379" s="156"/>
      <c r="D379" s="158"/>
      <c r="E379" s="106" t="e">
        <f t="shared" si="30"/>
        <v>#N/A</v>
      </c>
      <c r="F379" s="106" t="e">
        <f t="shared" si="31"/>
        <v>#N/A</v>
      </c>
      <c r="U379" s="156"/>
      <c r="V379" s="156"/>
      <c r="W379" s="156"/>
      <c r="X379" s="158"/>
      <c r="Y379" s="106" t="e">
        <f t="shared" si="32"/>
        <v>#N/A</v>
      </c>
      <c r="Z379" s="106" t="e">
        <f t="shared" si="33"/>
        <v>#N/A</v>
      </c>
      <c r="AO379" s="156"/>
      <c r="AP379" s="156"/>
      <c r="AQ379" s="156"/>
      <c r="AR379" s="158"/>
      <c r="AS379" s="106" t="e">
        <f t="shared" si="34"/>
        <v>#N/A</v>
      </c>
      <c r="AT379" s="106" t="e">
        <f t="shared" si="35"/>
        <v>#N/A</v>
      </c>
    </row>
    <row r="380" x14ac:dyDescent="0.3">
      <c r="A380" s="156"/>
      <c r="B380" s="156"/>
      <c r="C380" s="156"/>
      <c r="D380" s="158"/>
      <c r="E380" s="106" t="e">
        <f t="shared" si="30"/>
        <v>#N/A</v>
      </c>
      <c r="F380" s="106" t="e">
        <f t="shared" si="31"/>
        <v>#N/A</v>
      </c>
      <c r="U380" s="156"/>
      <c r="V380" s="156"/>
      <c r="W380" s="156"/>
      <c r="X380" s="158"/>
      <c r="Y380" s="106" t="e">
        <f t="shared" si="32"/>
        <v>#N/A</v>
      </c>
      <c r="Z380" s="106" t="e">
        <f t="shared" si="33"/>
        <v>#N/A</v>
      </c>
      <c r="AO380" s="156"/>
      <c r="AP380" s="156"/>
      <c r="AQ380" s="156"/>
      <c r="AR380" s="158"/>
      <c r="AS380" s="106" t="e">
        <f t="shared" si="34"/>
        <v>#N/A</v>
      </c>
      <c r="AT380" s="106" t="e">
        <f t="shared" si="35"/>
        <v>#N/A</v>
      </c>
    </row>
    <row r="381" x14ac:dyDescent="0.3">
      <c r="A381" s="156"/>
      <c r="B381" s="156"/>
      <c r="C381" s="156"/>
      <c r="D381" s="158"/>
      <c r="E381" s="106" t="e">
        <f t="shared" si="30"/>
        <v>#N/A</v>
      </c>
      <c r="F381" s="106" t="e">
        <f t="shared" si="31"/>
        <v>#N/A</v>
      </c>
      <c r="U381" s="156"/>
      <c r="V381" s="156"/>
      <c r="W381" s="156"/>
      <c r="X381" s="158"/>
      <c r="Y381" s="106" t="e">
        <f t="shared" si="32"/>
        <v>#N/A</v>
      </c>
      <c r="Z381" s="106" t="e">
        <f t="shared" si="33"/>
        <v>#N/A</v>
      </c>
      <c r="AO381" s="156"/>
      <c r="AP381" s="156"/>
      <c r="AQ381" s="156"/>
      <c r="AR381" s="158"/>
      <c r="AS381" s="106" t="e">
        <f t="shared" si="34"/>
        <v>#N/A</v>
      </c>
      <c r="AT381" s="106" t="e">
        <f t="shared" si="35"/>
        <v>#N/A</v>
      </c>
    </row>
    <row r="382" x14ac:dyDescent="0.3">
      <c r="A382" s="156"/>
      <c r="B382" s="156"/>
      <c r="C382" s="156"/>
      <c r="D382" s="158"/>
      <c r="E382" s="106" t="e">
        <f t="shared" si="30"/>
        <v>#N/A</v>
      </c>
      <c r="F382" s="106" t="e">
        <f t="shared" si="31"/>
        <v>#N/A</v>
      </c>
      <c r="U382" s="156"/>
      <c r="V382" s="156"/>
      <c r="W382" s="156"/>
      <c r="X382" s="158"/>
      <c r="Y382" s="106" t="e">
        <f t="shared" si="32"/>
        <v>#N/A</v>
      </c>
      <c r="Z382" s="106" t="e">
        <f t="shared" si="33"/>
        <v>#N/A</v>
      </c>
      <c r="AO382" s="156"/>
      <c r="AP382" s="156"/>
      <c r="AQ382" s="156"/>
      <c r="AR382" s="158"/>
      <c r="AS382" s="106" t="e">
        <f t="shared" si="34"/>
        <v>#N/A</v>
      </c>
      <c r="AT382" s="106" t="e">
        <f t="shared" si="35"/>
        <v>#N/A</v>
      </c>
    </row>
    <row r="383" x14ac:dyDescent="0.3">
      <c r="A383" s="156"/>
      <c r="B383" s="156"/>
      <c r="C383" s="156"/>
      <c r="D383" s="158"/>
      <c r="E383" s="106" t="e">
        <f t="shared" si="30"/>
        <v>#N/A</v>
      </c>
      <c r="F383" s="106" t="e">
        <f t="shared" si="31"/>
        <v>#N/A</v>
      </c>
      <c r="U383" s="156"/>
      <c r="V383" s="156"/>
      <c r="W383" s="156"/>
      <c r="X383" s="158"/>
      <c r="Y383" s="106" t="e">
        <f t="shared" si="32"/>
        <v>#N/A</v>
      </c>
      <c r="Z383" s="106" t="e">
        <f t="shared" si="33"/>
        <v>#N/A</v>
      </c>
      <c r="AO383" s="156"/>
      <c r="AP383" s="156"/>
      <c r="AQ383" s="156"/>
      <c r="AR383" s="158"/>
      <c r="AS383" s="106" t="e">
        <f t="shared" si="34"/>
        <v>#N/A</v>
      </c>
      <c r="AT383" s="106" t="e">
        <f t="shared" si="35"/>
        <v>#N/A</v>
      </c>
    </row>
    <row r="384" x14ac:dyDescent="0.3">
      <c r="A384" s="156"/>
      <c r="B384" s="156"/>
      <c r="C384" s="156"/>
      <c r="D384" s="158"/>
      <c r="E384" s="106" t="e">
        <f t="shared" si="30"/>
        <v>#N/A</v>
      </c>
      <c r="F384" s="106" t="e">
        <f t="shared" si="31"/>
        <v>#N/A</v>
      </c>
      <c r="U384" s="156"/>
      <c r="V384" s="156"/>
      <c r="W384" s="156"/>
      <c r="X384" s="158"/>
      <c r="Y384" s="106" t="e">
        <f t="shared" si="32"/>
        <v>#N/A</v>
      </c>
      <c r="Z384" s="106" t="e">
        <f t="shared" si="33"/>
        <v>#N/A</v>
      </c>
      <c r="AO384" s="156"/>
      <c r="AP384" s="156"/>
      <c r="AQ384" s="156"/>
      <c r="AR384" s="158"/>
      <c r="AS384" s="106" t="e">
        <f t="shared" si="34"/>
        <v>#N/A</v>
      </c>
      <c r="AT384" s="106" t="e">
        <f t="shared" si="35"/>
        <v>#N/A</v>
      </c>
    </row>
    <row r="385" x14ac:dyDescent="0.3">
      <c r="A385" s="156"/>
      <c r="B385" s="156"/>
      <c r="C385" s="156"/>
      <c r="D385" s="158"/>
      <c r="E385" s="106" t="e">
        <f t="shared" si="30"/>
        <v>#N/A</v>
      </c>
      <c r="F385" s="106" t="e">
        <f t="shared" si="31"/>
        <v>#N/A</v>
      </c>
      <c r="U385" s="156"/>
      <c r="V385" s="156"/>
      <c r="W385" s="156"/>
      <c r="X385" s="158"/>
      <c r="Y385" s="106" t="e">
        <f t="shared" si="32"/>
        <v>#N/A</v>
      </c>
      <c r="Z385" s="106" t="e">
        <f t="shared" si="33"/>
        <v>#N/A</v>
      </c>
      <c r="AO385" s="156"/>
      <c r="AP385" s="156"/>
      <c r="AQ385" s="156"/>
      <c r="AR385" s="158"/>
      <c r="AS385" s="106" t="e">
        <f t="shared" si="34"/>
        <v>#N/A</v>
      </c>
      <c r="AT385" s="106" t="e">
        <f t="shared" si="35"/>
        <v>#N/A</v>
      </c>
    </row>
    <row r="386" x14ac:dyDescent="0.3">
      <c r="A386" s="156"/>
      <c r="B386" s="156"/>
      <c r="C386" s="156"/>
      <c r="D386" s="158"/>
      <c r="E386" s="106" t="e">
        <f t="shared" si="30"/>
        <v>#N/A</v>
      </c>
      <c r="F386" s="106" t="e">
        <f t="shared" si="31"/>
        <v>#N/A</v>
      </c>
      <c r="U386" s="156"/>
      <c r="V386" s="156"/>
      <c r="W386" s="156"/>
      <c r="X386" s="158"/>
      <c r="Y386" s="106" t="e">
        <f t="shared" si="32"/>
        <v>#N/A</v>
      </c>
      <c r="Z386" s="106" t="e">
        <f t="shared" si="33"/>
        <v>#N/A</v>
      </c>
      <c r="AO386" s="156"/>
      <c r="AP386" s="156"/>
      <c r="AQ386" s="156"/>
      <c r="AR386" s="158"/>
      <c r="AS386" s="106" t="e">
        <f t="shared" si="34"/>
        <v>#N/A</v>
      </c>
      <c r="AT386" s="106" t="e">
        <f t="shared" si="35"/>
        <v>#N/A</v>
      </c>
    </row>
    <row r="387" x14ac:dyDescent="0.3">
      <c r="A387" s="156"/>
      <c r="B387" s="156"/>
      <c r="C387" s="156"/>
      <c r="D387" s="158"/>
      <c r="E387" s="106" t="e">
        <f t="shared" si="30"/>
        <v>#N/A</v>
      </c>
      <c r="F387" s="106" t="e">
        <f t="shared" si="31"/>
        <v>#N/A</v>
      </c>
      <c r="U387" s="156"/>
      <c r="V387" s="156"/>
      <c r="W387" s="156"/>
      <c r="X387" s="158"/>
      <c r="Y387" s="106" t="e">
        <f t="shared" si="32"/>
        <v>#N/A</v>
      </c>
      <c r="Z387" s="106" t="e">
        <f t="shared" si="33"/>
        <v>#N/A</v>
      </c>
      <c r="AO387" s="156"/>
      <c r="AP387" s="156"/>
      <c r="AQ387" s="156"/>
      <c r="AR387" s="158"/>
      <c r="AS387" s="106" t="e">
        <f t="shared" si="34"/>
        <v>#N/A</v>
      </c>
      <c r="AT387" s="106" t="e">
        <f t="shared" si="35"/>
        <v>#N/A</v>
      </c>
    </row>
    <row r="388" x14ac:dyDescent="0.3">
      <c r="A388" s="156"/>
      <c r="B388" s="156"/>
      <c r="C388" s="156"/>
      <c r="D388" s="158"/>
      <c r="E388" s="106" t="e">
        <f t="shared" si="30"/>
        <v>#N/A</v>
      </c>
      <c r="F388" s="106" t="e">
        <f t="shared" si="31"/>
        <v>#N/A</v>
      </c>
      <c r="U388" s="156"/>
      <c r="V388" s="156"/>
      <c r="W388" s="156"/>
      <c r="X388" s="158"/>
      <c r="Y388" s="106" t="e">
        <f t="shared" si="32"/>
        <v>#N/A</v>
      </c>
      <c r="Z388" s="106" t="e">
        <f t="shared" si="33"/>
        <v>#N/A</v>
      </c>
      <c r="AO388" s="156"/>
      <c r="AP388" s="156"/>
      <c r="AQ388" s="156"/>
      <c r="AR388" s="158"/>
      <c r="AS388" s="106" t="e">
        <f t="shared" si="34"/>
        <v>#N/A</v>
      </c>
      <c r="AT388" s="106" t="e">
        <f t="shared" si="35"/>
        <v>#N/A</v>
      </c>
    </row>
    <row r="389" x14ac:dyDescent="0.3">
      <c r="A389" s="156"/>
      <c r="B389" s="156"/>
      <c r="C389" s="156"/>
      <c r="D389" s="158"/>
      <c r="E389" s="106" t="e">
        <f t="shared" si="30"/>
        <v>#N/A</v>
      </c>
      <c r="F389" s="106" t="e">
        <f t="shared" si="31"/>
        <v>#N/A</v>
      </c>
      <c r="U389" s="156"/>
      <c r="V389" s="156"/>
      <c r="W389" s="156"/>
      <c r="X389" s="158"/>
      <c r="Y389" s="106" t="e">
        <f t="shared" si="32"/>
        <v>#N/A</v>
      </c>
      <c r="Z389" s="106" t="e">
        <f t="shared" si="33"/>
        <v>#N/A</v>
      </c>
      <c r="AO389" s="156"/>
      <c r="AP389" s="156"/>
      <c r="AQ389" s="156"/>
      <c r="AR389" s="158"/>
      <c r="AS389" s="106" t="e">
        <f t="shared" si="34"/>
        <v>#N/A</v>
      </c>
      <c r="AT389" s="106" t="e">
        <f t="shared" si="35"/>
        <v>#N/A</v>
      </c>
    </row>
    <row r="390" x14ac:dyDescent="0.3">
      <c r="A390" s="156"/>
      <c r="B390" s="156"/>
      <c r="C390" s="156"/>
      <c r="D390" s="158"/>
      <c r="E390" s="106" t="e">
        <f t="shared" si="30"/>
        <v>#N/A</v>
      </c>
      <c r="F390" s="106" t="e">
        <f t="shared" si="31"/>
        <v>#N/A</v>
      </c>
      <c r="U390" s="156"/>
      <c r="V390" s="156"/>
      <c r="W390" s="156"/>
      <c r="X390" s="158"/>
      <c r="Y390" s="106" t="e">
        <f t="shared" si="32"/>
        <v>#N/A</v>
      </c>
      <c r="Z390" s="106" t="e">
        <f t="shared" si="33"/>
        <v>#N/A</v>
      </c>
      <c r="AO390" s="156"/>
      <c r="AP390" s="156"/>
      <c r="AQ390" s="156"/>
      <c r="AR390" s="158"/>
      <c r="AS390" s="106" t="e">
        <f t="shared" si="34"/>
        <v>#N/A</v>
      </c>
      <c r="AT390" s="106" t="e">
        <f t="shared" si="35"/>
        <v>#N/A</v>
      </c>
    </row>
    <row r="391" x14ac:dyDescent="0.3">
      <c r="A391" s="156"/>
      <c r="B391" s="156"/>
      <c r="C391" s="156"/>
      <c r="D391" s="158"/>
      <c r="E391" s="106" t="e">
        <f t="shared" si="30"/>
        <v>#N/A</v>
      </c>
      <c r="F391" s="106" t="e">
        <f t="shared" si="31"/>
        <v>#N/A</v>
      </c>
      <c r="U391" s="156"/>
      <c r="V391" s="156"/>
      <c r="W391" s="156"/>
      <c r="X391" s="158"/>
      <c r="Y391" s="106" t="e">
        <f t="shared" si="32"/>
        <v>#N/A</v>
      </c>
      <c r="Z391" s="106" t="e">
        <f t="shared" si="33"/>
        <v>#N/A</v>
      </c>
      <c r="AO391" s="156"/>
      <c r="AP391" s="156"/>
      <c r="AQ391" s="156"/>
      <c r="AR391" s="158"/>
      <c r="AS391" s="106" t="e">
        <f t="shared" si="34"/>
        <v>#N/A</v>
      </c>
      <c r="AT391" s="106" t="e">
        <f t="shared" si="35"/>
        <v>#N/A</v>
      </c>
    </row>
    <row r="392" x14ac:dyDescent="0.3">
      <c r="A392" s="156"/>
      <c r="B392" s="156"/>
      <c r="C392" s="156"/>
      <c r="D392" s="158"/>
      <c r="E392" s="106" t="e">
        <f t="shared" si="30"/>
        <v>#N/A</v>
      </c>
      <c r="F392" s="106" t="e">
        <f t="shared" si="31"/>
        <v>#N/A</v>
      </c>
      <c r="U392" s="156"/>
      <c r="V392" s="156"/>
      <c r="W392" s="156"/>
      <c r="X392" s="158"/>
      <c r="Y392" s="106" t="e">
        <f t="shared" si="32"/>
        <v>#N/A</v>
      </c>
      <c r="Z392" s="106" t="e">
        <f t="shared" si="33"/>
        <v>#N/A</v>
      </c>
      <c r="AO392" s="156"/>
      <c r="AP392" s="156"/>
      <c r="AQ392" s="156"/>
      <c r="AR392" s="158"/>
      <c r="AS392" s="106" t="e">
        <f t="shared" si="34"/>
        <v>#N/A</v>
      </c>
      <c r="AT392" s="106" t="e">
        <f t="shared" si="35"/>
        <v>#N/A</v>
      </c>
    </row>
    <row r="393" x14ac:dyDescent="0.3">
      <c r="A393" s="156"/>
      <c r="B393" s="156"/>
      <c r="C393" s="156"/>
      <c r="D393" s="158"/>
      <c r="E393" s="106" t="e">
        <f t="shared" si="30"/>
        <v>#N/A</v>
      </c>
      <c r="F393" s="106" t="e">
        <f t="shared" si="31"/>
        <v>#N/A</v>
      </c>
      <c r="U393" s="156"/>
      <c r="V393" s="156"/>
      <c r="W393" s="156"/>
      <c r="X393" s="158"/>
      <c r="Y393" s="106" t="e">
        <f t="shared" si="32"/>
        <v>#N/A</v>
      </c>
      <c r="Z393" s="106" t="e">
        <f t="shared" si="33"/>
        <v>#N/A</v>
      </c>
      <c r="AO393" s="156"/>
      <c r="AP393" s="156"/>
      <c r="AQ393" s="156"/>
      <c r="AR393" s="158"/>
      <c r="AS393" s="106" t="e">
        <f t="shared" si="34"/>
        <v>#N/A</v>
      </c>
      <c r="AT393" s="106" t="e">
        <f t="shared" si="35"/>
        <v>#N/A</v>
      </c>
    </row>
    <row r="394" x14ac:dyDescent="0.3">
      <c r="A394" s="156"/>
      <c r="B394" s="156"/>
      <c r="C394" s="156"/>
      <c r="D394" s="158"/>
      <c r="E394" s="106" t="e">
        <f t="shared" si="30"/>
        <v>#N/A</v>
      </c>
      <c r="F394" s="106" t="e">
        <f t="shared" si="31"/>
        <v>#N/A</v>
      </c>
      <c r="U394" s="156"/>
      <c r="V394" s="156"/>
      <c r="W394" s="156"/>
      <c r="X394" s="158"/>
      <c r="Y394" s="106" t="e">
        <f t="shared" si="32"/>
        <v>#N/A</v>
      </c>
      <c r="Z394" s="106" t="e">
        <f t="shared" si="33"/>
        <v>#N/A</v>
      </c>
      <c r="AO394" s="156"/>
      <c r="AP394" s="156"/>
      <c r="AQ394" s="156"/>
      <c r="AR394" s="158"/>
      <c r="AS394" s="106" t="e">
        <f t="shared" si="34"/>
        <v>#N/A</v>
      </c>
      <c r="AT394" s="106" t="e">
        <f t="shared" si="35"/>
        <v>#N/A</v>
      </c>
    </row>
    <row r="395" x14ac:dyDescent="0.3">
      <c r="A395" s="156"/>
      <c r="B395" s="156"/>
      <c r="C395" s="156"/>
      <c r="D395" s="158"/>
      <c r="E395" s="106" t="e">
        <f t="shared" si="30"/>
        <v>#N/A</v>
      </c>
      <c r="F395" s="106" t="e">
        <f t="shared" si="31"/>
        <v>#N/A</v>
      </c>
      <c r="U395" s="156"/>
      <c r="V395" s="156"/>
      <c r="W395" s="156"/>
      <c r="X395" s="158"/>
      <c r="Y395" s="106" t="e">
        <f t="shared" si="32"/>
        <v>#N/A</v>
      </c>
      <c r="Z395" s="106" t="e">
        <f t="shared" si="33"/>
        <v>#N/A</v>
      </c>
      <c r="AO395" s="156"/>
      <c r="AP395" s="156"/>
      <c r="AQ395" s="156"/>
      <c r="AR395" s="158"/>
      <c r="AS395" s="106" t="e">
        <f t="shared" si="34"/>
        <v>#N/A</v>
      </c>
      <c r="AT395" s="106" t="e">
        <f t="shared" si="35"/>
        <v>#N/A</v>
      </c>
    </row>
    <row r="396" x14ac:dyDescent="0.3">
      <c r="A396" s="156"/>
      <c r="B396" s="156"/>
      <c r="C396" s="156"/>
      <c r="D396" s="158"/>
      <c r="E396" s="106" t="e">
        <f t="shared" si="30"/>
        <v>#N/A</v>
      </c>
      <c r="F396" s="106" t="e">
        <f t="shared" si="31"/>
        <v>#N/A</v>
      </c>
      <c r="U396" s="156"/>
      <c r="V396" s="156"/>
      <c r="W396" s="156"/>
      <c r="X396" s="158"/>
      <c r="Y396" s="106" t="e">
        <f t="shared" si="32"/>
        <v>#N/A</v>
      </c>
      <c r="Z396" s="106" t="e">
        <f t="shared" si="33"/>
        <v>#N/A</v>
      </c>
      <c r="AO396" s="156"/>
      <c r="AP396" s="156"/>
      <c r="AQ396" s="156"/>
      <c r="AR396" s="158"/>
      <c r="AS396" s="106" t="e">
        <f t="shared" si="34"/>
        <v>#N/A</v>
      </c>
      <c r="AT396" s="106" t="e">
        <f t="shared" si="35"/>
        <v>#N/A</v>
      </c>
    </row>
    <row r="397" x14ac:dyDescent="0.3">
      <c r="A397" s="156"/>
      <c r="B397" s="156"/>
      <c r="C397" s="156"/>
      <c r="D397" s="158"/>
      <c r="E397" s="106" t="e">
        <f t="shared" si="30"/>
        <v>#N/A</v>
      </c>
      <c r="F397" s="106" t="e">
        <f t="shared" si="31"/>
        <v>#N/A</v>
      </c>
      <c r="U397" s="156"/>
      <c r="V397" s="156"/>
      <c r="W397" s="156"/>
      <c r="X397" s="158"/>
      <c r="Y397" s="106" t="e">
        <f t="shared" si="32"/>
        <v>#N/A</v>
      </c>
      <c r="Z397" s="106" t="e">
        <f t="shared" si="33"/>
        <v>#N/A</v>
      </c>
      <c r="AO397" s="156"/>
      <c r="AP397" s="156"/>
      <c r="AQ397" s="156"/>
      <c r="AR397" s="158"/>
      <c r="AS397" s="106" t="e">
        <f t="shared" si="34"/>
        <v>#N/A</v>
      </c>
      <c r="AT397" s="106" t="e">
        <f t="shared" si="35"/>
        <v>#N/A</v>
      </c>
    </row>
    <row r="398" x14ac:dyDescent="0.3">
      <c r="A398" s="156"/>
      <c r="B398" s="156"/>
      <c r="C398" s="156"/>
      <c r="D398" s="158"/>
      <c r="E398" s="106" t="e">
        <f t="shared" si="30"/>
        <v>#N/A</v>
      </c>
      <c r="F398" s="106" t="e">
        <f t="shared" si="31"/>
        <v>#N/A</v>
      </c>
      <c r="U398" s="156"/>
      <c r="V398" s="156"/>
      <c r="W398" s="156"/>
      <c r="X398" s="158"/>
      <c r="Y398" s="106" t="e">
        <f t="shared" si="32"/>
        <v>#N/A</v>
      </c>
      <c r="Z398" s="106" t="e">
        <f t="shared" si="33"/>
        <v>#N/A</v>
      </c>
      <c r="AO398" s="156"/>
      <c r="AP398" s="156"/>
      <c r="AQ398" s="156"/>
      <c r="AR398" s="158"/>
      <c r="AS398" s="106" t="e">
        <f t="shared" si="34"/>
        <v>#N/A</v>
      </c>
      <c r="AT398" s="106" t="e">
        <f t="shared" si="35"/>
        <v>#N/A</v>
      </c>
    </row>
    <row r="399" x14ac:dyDescent="0.3">
      <c r="A399" s="156"/>
      <c r="B399" s="156"/>
      <c r="C399" s="156"/>
      <c r="D399" s="158"/>
      <c r="E399" s="106" t="e">
        <f t="shared" si="30"/>
        <v>#N/A</v>
      </c>
      <c r="F399" s="106" t="e">
        <f t="shared" si="31"/>
        <v>#N/A</v>
      </c>
      <c r="U399" s="156"/>
      <c r="V399" s="156"/>
      <c r="W399" s="156"/>
      <c r="X399" s="158"/>
      <c r="Y399" s="106" t="e">
        <f t="shared" si="32"/>
        <v>#N/A</v>
      </c>
      <c r="Z399" s="106" t="e">
        <f t="shared" si="33"/>
        <v>#N/A</v>
      </c>
      <c r="AO399" s="156"/>
      <c r="AP399" s="156"/>
      <c r="AQ399" s="156"/>
      <c r="AR399" s="158"/>
      <c r="AS399" s="106" t="e">
        <f t="shared" si="34"/>
        <v>#N/A</v>
      </c>
      <c r="AT399" s="106" t="e">
        <f t="shared" si="35"/>
        <v>#N/A</v>
      </c>
    </row>
    <row r="400" x14ac:dyDescent="0.3">
      <c r="A400" s="156"/>
      <c r="B400" s="156"/>
      <c r="C400" s="156"/>
      <c r="D400" s="158"/>
      <c r="E400" s="106" t="e">
        <f t="shared" si="30"/>
        <v>#N/A</v>
      </c>
      <c r="F400" s="106" t="e">
        <f t="shared" si="31"/>
        <v>#N/A</v>
      </c>
      <c r="U400" s="156"/>
      <c r="V400" s="156"/>
      <c r="W400" s="156"/>
      <c r="X400" s="158"/>
      <c r="Y400" s="106" t="e">
        <f t="shared" si="32"/>
        <v>#N/A</v>
      </c>
      <c r="Z400" s="106" t="e">
        <f t="shared" si="33"/>
        <v>#N/A</v>
      </c>
      <c r="AO400" s="156"/>
      <c r="AP400" s="156"/>
      <c r="AQ400" s="156"/>
      <c r="AR400" s="158"/>
      <c r="AS400" s="106" t="e">
        <f t="shared" si="34"/>
        <v>#N/A</v>
      </c>
      <c r="AT400" s="106" t="e">
        <f t="shared" si="35"/>
        <v>#N/A</v>
      </c>
    </row>
    <row r="401" x14ac:dyDescent="0.3">
      <c r="A401" s="156"/>
      <c r="B401" s="156"/>
      <c r="C401" s="156"/>
      <c r="D401" s="158"/>
      <c r="E401" s="106" t="e">
        <f t="shared" si="30"/>
        <v>#N/A</v>
      </c>
      <c r="F401" s="106" t="e">
        <f t="shared" si="31"/>
        <v>#N/A</v>
      </c>
      <c r="U401" s="156"/>
      <c r="V401" s="156"/>
      <c r="W401" s="156"/>
      <c r="X401" s="158"/>
      <c r="Y401" s="106" t="e">
        <f t="shared" si="32"/>
        <v>#N/A</v>
      </c>
      <c r="Z401" s="106" t="e">
        <f t="shared" si="33"/>
        <v>#N/A</v>
      </c>
      <c r="AO401" s="156"/>
      <c r="AP401" s="156"/>
      <c r="AQ401" s="156"/>
      <c r="AR401" s="158"/>
      <c r="AS401" s="106" t="e">
        <f t="shared" si="34"/>
        <v>#N/A</v>
      </c>
      <c r="AT401" s="106" t="e">
        <f t="shared" si="35"/>
        <v>#N/A</v>
      </c>
    </row>
    <row r="402" x14ac:dyDescent="0.3">
      <c r="A402" s="156"/>
      <c r="B402" s="156"/>
      <c r="C402" s="156"/>
      <c r="D402" s="158"/>
      <c r="E402" s="106" t="e">
        <f t="shared" si="30"/>
        <v>#N/A</v>
      </c>
      <c r="F402" s="106" t="e">
        <f t="shared" si="31"/>
        <v>#N/A</v>
      </c>
      <c r="U402" s="156"/>
      <c r="V402" s="156"/>
      <c r="W402" s="156"/>
      <c r="X402" s="158"/>
      <c r="Y402" s="106" t="e">
        <f t="shared" si="32"/>
        <v>#N/A</v>
      </c>
      <c r="Z402" s="106" t="e">
        <f t="shared" si="33"/>
        <v>#N/A</v>
      </c>
      <c r="AO402" s="156"/>
      <c r="AP402" s="156"/>
      <c r="AQ402" s="156"/>
      <c r="AR402" s="158"/>
      <c r="AS402" s="106" t="e">
        <f t="shared" si="34"/>
        <v>#N/A</v>
      </c>
      <c r="AT402" s="106" t="e">
        <f t="shared" si="35"/>
        <v>#N/A</v>
      </c>
    </row>
    <row r="403" x14ac:dyDescent="0.3">
      <c r="A403" s="156"/>
      <c r="B403" s="156"/>
      <c r="C403" s="156"/>
      <c r="D403" s="158"/>
      <c r="E403" s="106" t="e">
        <f t="shared" si="30"/>
        <v>#N/A</v>
      </c>
      <c r="F403" s="106" t="e">
        <f t="shared" si="31"/>
        <v>#N/A</v>
      </c>
      <c r="U403" s="156"/>
      <c r="V403" s="156"/>
      <c r="W403" s="156"/>
      <c r="X403" s="158"/>
      <c r="Y403" s="106" t="e">
        <f t="shared" si="32"/>
        <v>#N/A</v>
      </c>
      <c r="Z403" s="106" t="e">
        <f t="shared" si="33"/>
        <v>#N/A</v>
      </c>
      <c r="AO403" s="156"/>
      <c r="AP403" s="156"/>
      <c r="AQ403" s="156"/>
      <c r="AR403" s="158"/>
      <c r="AS403" s="106" t="e">
        <f t="shared" si="34"/>
        <v>#N/A</v>
      </c>
      <c r="AT403" s="106" t="e">
        <f t="shared" si="35"/>
        <v>#N/A</v>
      </c>
    </row>
    <row r="404" x14ac:dyDescent="0.3">
      <c r="A404" s="156"/>
      <c r="B404" s="156"/>
      <c r="C404" s="156"/>
      <c r="D404" s="158"/>
      <c r="E404" s="106" t="e">
        <f t="shared" si="30"/>
        <v>#N/A</v>
      </c>
      <c r="F404" s="106" t="e">
        <f t="shared" si="31"/>
        <v>#N/A</v>
      </c>
      <c r="U404" s="156"/>
      <c r="V404" s="156"/>
      <c r="W404" s="156"/>
      <c r="X404" s="158"/>
      <c r="Y404" s="106" t="e">
        <f t="shared" si="32"/>
        <v>#N/A</v>
      </c>
      <c r="Z404" s="106" t="e">
        <f t="shared" si="33"/>
        <v>#N/A</v>
      </c>
      <c r="AO404" s="156"/>
      <c r="AP404" s="156"/>
      <c r="AQ404" s="156"/>
      <c r="AR404" s="158"/>
      <c r="AS404" s="106" t="e">
        <f t="shared" si="34"/>
        <v>#N/A</v>
      </c>
      <c r="AT404" s="106" t="e">
        <f t="shared" si="35"/>
        <v>#N/A</v>
      </c>
    </row>
    <row r="405" x14ac:dyDescent="0.3">
      <c r="A405" s="156"/>
      <c r="B405" s="156"/>
      <c r="C405" s="156"/>
      <c r="D405" s="158"/>
      <c r="E405" s="106" t="e">
        <f t="shared" si="30"/>
        <v>#N/A</v>
      </c>
      <c r="F405" s="106" t="e">
        <f t="shared" si="31"/>
        <v>#N/A</v>
      </c>
      <c r="U405" s="156"/>
      <c r="V405" s="156"/>
      <c r="W405" s="156"/>
      <c r="X405" s="158"/>
      <c r="Y405" s="106" t="e">
        <f t="shared" si="32"/>
        <v>#N/A</v>
      </c>
      <c r="Z405" s="106" t="e">
        <f t="shared" si="33"/>
        <v>#N/A</v>
      </c>
      <c r="AO405" s="156"/>
      <c r="AP405" s="156"/>
      <c r="AQ405" s="156"/>
      <c r="AR405" s="158"/>
      <c r="AS405" s="106" t="e">
        <f t="shared" si="34"/>
        <v>#N/A</v>
      </c>
      <c r="AT405" s="106" t="e">
        <f t="shared" si="35"/>
        <v>#N/A</v>
      </c>
    </row>
    <row r="406" x14ac:dyDescent="0.3">
      <c r="A406" s="156"/>
      <c r="B406" s="156"/>
      <c r="C406" s="156"/>
      <c r="D406" s="158"/>
      <c r="E406" s="106" t="e">
        <f t="shared" si="30"/>
        <v>#N/A</v>
      </c>
      <c r="F406" s="106" t="e">
        <f t="shared" si="31"/>
        <v>#N/A</v>
      </c>
      <c r="U406" s="156"/>
      <c r="V406" s="156"/>
      <c r="W406" s="156"/>
      <c r="X406" s="158"/>
      <c r="Y406" s="106" t="e">
        <f t="shared" si="32"/>
        <v>#N/A</v>
      </c>
      <c r="Z406" s="106" t="e">
        <f t="shared" si="33"/>
        <v>#N/A</v>
      </c>
      <c r="AO406" s="156"/>
      <c r="AP406" s="156"/>
      <c r="AQ406" s="156"/>
      <c r="AR406" s="158"/>
      <c r="AS406" s="106" t="e">
        <f t="shared" si="34"/>
        <v>#N/A</v>
      </c>
      <c r="AT406" s="106" t="e">
        <f t="shared" si="35"/>
        <v>#N/A</v>
      </c>
    </row>
    <row r="407" x14ac:dyDescent="0.3">
      <c r="A407" s="156"/>
      <c r="B407" s="156"/>
      <c r="C407" s="156"/>
      <c r="D407" s="158"/>
      <c r="E407" s="106" t="e">
        <f t="shared" si="30"/>
        <v>#N/A</v>
      </c>
      <c r="F407" s="106" t="e">
        <f t="shared" si="31"/>
        <v>#N/A</v>
      </c>
      <c r="U407" s="156"/>
      <c r="V407" s="156"/>
      <c r="W407" s="156"/>
      <c r="X407" s="158"/>
      <c r="Y407" s="106" t="e">
        <f t="shared" si="32"/>
        <v>#N/A</v>
      </c>
      <c r="Z407" s="106" t="e">
        <f t="shared" si="33"/>
        <v>#N/A</v>
      </c>
      <c r="AO407" s="156"/>
      <c r="AP407" s="156"/>
      <c r="AQ407" s="156"/>
      <c r="AR407" s="158"/>
      <c r="AS407" s="106" t="e">
        <f t="shared" si="34"/>
        <v>#N/A</v>
      </c>
      <c r="AT407" s="106" t="e">
        <f t="shared" si="35"/>
        <v>#N/A</v>
      </c>
    </row>
    <row r="408" x14ac:dyDescent="0.3">
      <c r="A408" s="156"/>
      <c r="B408" s="156"/>
      <c r="C408" s="156"/>
      <c r="D408" s="158"/>
      <c r="E408" s="106" t="e">
        <f t="shared" si="30"/>
        <v>#N/A</v>
      </c>
      <c r="F408" s="106" t="e">
        <f t="shared" si="31"/>
        <v>#N/A</v>
      </c>
      <c r="U408" s="156"/>
      <c r="V408" s="156"/>
      <c r="W408" s="156"/>
      <c r="X408" s="158"/>
      <c r="Y408" s="106" t="e">
        <f t="shared" si="32"/>
        <v>#N/A</v>
      </c>
      <c r="Z408" s="106" t="e">
        <f t="shared" si="33"/>
        <v>#N/A</v>
      </c>
      <c r="AO408" s="156"/>
      <c r="AP408" s="156"/>
      <c r="AQ408" s="156"/>
      <c r="AR408" s="158"/>
      <c r="AS408" s="106" t="e">
        <f t="shared" si="34"/>
        <v>#N/A</v>
      </c>
      <c r="AT408" s="106" t="e">
        <f t="shared" si="35"/>
        <v>#N/A</v>
      </c>
    </row>
    <row r="409" x14ac:dyDescent="0.3">
      <c r="A409" s="156"/>
      <c r="B409" s="156"/>
      <c r="C409" s="156"/>
      <c r="D409" s="158"/>
      <c r="E409" s="106" t="e">
        <f t="shared" si="30"/>
        <v>#N/A</v>
      </c>
      <c r="F409" s="106" t="e">
        <f t="shared" si="31"/>
        <v>#N/A</v>
      </c>
      <c r="U409" s="156"/>
      <c r="V409" s="156"/>
      <c r="W409" s="156"/>
      <c r="X409" s="158"/>
      <c r="Y409" s="106" t="e">
        <f t="shared" si="32"/>
        <v>#N/A</v>
      </c>
      <c r="Z409" s="106" t="e">
        <f t="shared" si="33"/>
        <v>#N/A</v>
      </c>
      <c r="AO409" s="156"/>
      <c r="AP409" s="156"/>
      <c r="AQ409" s="156"/>
      <c r="AR409" s="158"/>
      <c r="AS409" s="106" t="e">
        <f t="shared" si="34"/>
        <v>#N/A</v>
      </c>
      <c r="AT409" s="106" t="e">
        <f t="shared" si="35"/>
        <v>#N/A</v>
      </c>
    </row>
    <row r="410" x14ac:dyDescent="0.3">
      <c r="A410" s="156"/>
      <c r="B410" s="156"/>
      <c r="C410" s="156"/>
      <c r="D410" s="158"/>
      <c r="E410" s="106" t="e">
        <f t="shared" si="30"/>
        <v>#N/A</v>
      </c>
      <c r="F410" s="106" t="e">
        <f t="shared" si="31"/>
        <v>#N/A</v>
      </c>
      <c r="U410" s="156"/>
      <c r="V410" s="156"/>
      <c r="W410" s="156"/>
      <c r="X410" s="158"/>
      <c r="Y410" s="106" t="e">
        <f t="shared" si="32"/>
        <v>#N/A</v>
      </c>
      <c r="Z410" s="106" t="e">
        <f t="shared" si="33"/>
        <v>#N/A</v>
      </c>
      <c r="AO410" s="156"/>
      <c r="AP410" s="156"/>
      <c r="AQ410" s="156"/>
      <c r="AR410" s="158"/>
      <c r="AS410" s="106" t="e">
        <f t="shared" si="34"/>
        <v>#N/A</v>
      </c>
      <c r="AT410" s="106" t="e">
        <f t="shared" si="35"/>
        <v>#N/A</v>
      </c>
    </row>
    <row r="411" x14ac:dyDescent="0.3">
      <c r="A411" s="156"/>
      <c r="B411" s="156"/>
      <c r="C411" s="156"/>
      <c r="D411" s="158"/>
      <c r="E411" s="106" t="e">
        <f t="shared" si="30"/>
        <v>#N/A</v>
      </c>
      <c r="F411" s="106" t="e">
        <f t="shared" si="31"/>
        <v>#N/A</v>
      </c>
      <c r="U411" s="156"/>
      <c r="V411" s="156"/>
      <c r="W411" s="156"/>
      <c r="X411" s="158"/>
      <c r="Y411" s="106" t="e">
        <f t="shared" si="32"/>
        <v>#N/A</v>
      </c>
      <c r="Z411" s="106" t="e">
        <f t="shared" si="33"/>
        <v>#N/A</v>
      </c>
      <c r="AO411" s="156"/>
      <c r="AP411" s="156"/>
      <c r="AQ411" s="156"/>
      <c r="AR411" s="158"/>
      <c r="AS411" s="106" t="e">
        <f t="shared" si="34"/>
        <v>#N/A</v>
      </c>
      <c r="AT411" s="106" t="e">
        <f t="shared" si="35"/>
        <v>#N/A</v>
      </c>
    </row>
    <row r="412" x14ac:dyDescent="0.3">
      <c r="A412" s="156"/>
      <c r="B412" s="156"/>
      <c r="C412" s="156"/>
      <c r="D412" s="158"/>
      <c r="E412" s="106" t="e">
        <f t="shared" si="30"/>
        <v>#N/A</v>
      </c>
      <c r="F412" s="106" t="e">
        <f t="shared" si="31"/>
        <v>#N/A</v>
      </c>
      <c r="U412" s="156"/>
      <c r="V412" s="156"/>
      <c r="W412" s="156"/>
      <c r="X412" s="158"/>
      <c r="Y412" s="106" t="e">
        <f t="shared" si="32"/>
        <v>#N/A</v>
      </c>
      <c r="Z412" s="106" t="e">
        <f t="shared" si="33"/>
        <v>#N/A</v>
      </c>
      <c r="AO412" s="156"/>
      <c r="AP412" s="156"/>
      <c r="AQ412" s="156"/>
      <c r="AR412" s="158"/>
      <c r="AS412" s="106" t="e">
        <f t="shared" si="34"/>
        <v>#N/A</v>
      </c>
      <c r="AT412" s="106" t="e">
        <f t="shared" si="35"/>
        <v>#N/A</v>
      </c>
    </row>
    <row r="413" x14ac:dyDescent="0.3">
      <c r="A413" s="156"/>
      <c r="B413" s="156"/>
      <c r="C413" s="156"/>
      <c r="D413" s="158"/>
      <c r="E413" s="106" t="e">
        <f t="shared" si="30"/>
        <v>#N/A</v>
      </c>
      <c r="F413" s="106" t="e">
        <f t="shared" si="31"/>
        <v>#N/A</v>
      </c>
      <c r="U413" s="156"/>
      <c r="V413" s="156"/>
      <c r="W413" s="156"/>
      <c r="X413" s="158"/>
      <c r="Y413" s="106" t="e">
        <f t="shared" si="32"/>
        <v>#N/A</v>
      </c>
      <c r="Z413" s="106" t="e">
        <f t="shared" si="33"/>
        <v>#N/A</v>
      </c>
      <c r="AO413" s="156"/>
      <c r="AP413" s="156"/>
      <c r="AQ413" s="156"/>
      <c r="AR413" s="158"/>
      <c r="AS413" s="106" t="e">
        <f t="shared" si="34"/>
        <v>#N/A</v>
      </c>
      <c r="AT413" s="106" t="e">
        <f t="shared" si="35"/>
        <v>#N/A</v>
      </c>
    </row>
    <row r="414" x14ac:dyDescent="0.3">
      <c r="A414" s="156"/>
      <c r="B414" s="156"/>
      <c r="C414" s="156"/>
      <c r="D414" s="158"/>
      <c r="E414" s="106" t="e">
        <f t="shared" si="30"/>
        <v>#N/A</v>
      </c>
      <c r="F414" s="106" t="e">
        <f t="shared" si="31"/>
        <v>#N/A</v>
      </c>
      <c r="U414" s="156"/>
      <c r="V414" s="156"/>
      <c r="W414" s="156"/>
      <c r="X414" s="158"/>
      <c r="Y414" s="106" t="e">
        <f t="shared" si="32"/>
        <v>#N/A</v>
      </c>
      <c r="Z414" s="106" t="e">
        <f t="shared" si="33"/>
        <v>#N/A</v>
      </c>
      <c r="AO414" s="156"/>
      <c r="AP414" s="156"/>
      <c r="AQ414" s="156"/>
      <c r="AR414" s="158"/>
      <c r="AS414" s="106" t="e">
        <f t="shared" si="34"/>
        <v>#N/A</v>
      </c>
      <c r="AT414" s="106" t="e">
        <f t="shared" si="35"/>
        <v>#N/A</v>
      </c>
    </row>
    <row r="415" x14ac:dyDescent="0.3">
      <c r="A415" s="156"/>
      <c r="B415" s="156"/>
      <c r="C415" s="156"/>
      <c r="D415" s="158"/>
      <c r="E415" s="106" t="e">
        <f t="shared" si="30"/>
        <v>#N/A</v>
      </c>
      <c r="F415" s="106" t="e">
        <f t="shared" si="31"/>
        <v>#N/A</v>
      </c>
      <c r="U415" s="156"/>
      <c r="V415" s="156"/>
      <c r="W415" s="156"/>
      <c r="X415" s="158"/>
      <c r="Y415" s="106" t="e">
        <f t="shared" si="32"/>
        <v>#N/A</v>
      </c>
      <c r="Z415" s="106" t="e">
        <f t="shared" si="33"/>
        <v>#N/A</v>
      </c>
      <c r="AO415" s="156"/>
      <c r="AP415" s="156"/>
      <c r="AQ415" s="156"/>
      <c r="AR415" s="158"/>
      <c r="AS415" s="106" t="e">
        <f t="shared" si="34"/>
        <v>#N/A</v>
      </c>
      <c r="AT415" s="106" t="e">
        <f t="shared" si="35"/>
        <v>#N/A</v>
      </c>
    </row>
    <row r="416" x14ac:dyDescent="0.3">
      <c r="A416" s="156"/>
      <c r="B416" s="156"/>
      <c r="C416" s="156"/>
      <c r="D416" s="158"/>
      <c r="E416" s="106" t="e">
        <f t="shared" si="30"/>
        <v>#N/A</v>
      </c>
      <c r="F416" s="106" t="e">
        <f t="shared" si="31"/>
        <v>#N/A</v>
      </c>
      <c r="U416" s="156"/>
      <c r="V416" s="156"/>
      <c r="W416" s="156"/>
      <c r="X416" s="158"/>
      <c r="Y416" s="106" t="e">
        <f t="shared" si="32"/>
        <v>#N/A</v>
      </c>
      <c r="Z416" s="106" t="e">
        <f t="shared" si="33"/>
        <v>#N/A</v>
      </c>
      <c r="AO416" s="156"/>
      <c r="AP416" s="156"/>
      <c r="AQ416" s="156"/>
      <c r="AR416" s="158"/>
      <c r="AS416" s="106" t="e">
        <f t="shared" si="34"/>
        <v>#N/A</v>
      </c>
      <c r="AT416" s="106" t="e">
        <f t="shared" si="35"/>
        <v>#N/A</v>
      </c>
    </row>
    <row r="417" x14ac:dyDescent="0.3">
      <c r="A417" s="156"/>
      <c r="B417" s="156"/>
      <c r="C417" s="156"/>
      <c r="D417" s="158"/>
      <c r="E417" s="106" t="e">
        <f t="shared" si="30"/>
        <v>#N/A</v>
      </c>
      <c r="F417" s="106" t="e">
        <f t="shared" si="31"/>
        <v>#N/A</v>
      </c>
      <c r="U417" s="156"/>
      <c r="V417" s="156"/>
      <c r="W417" s="156"/>
      <c r="X417" s="158"/>
      <c r="Y417" s="106" t="e">
        <f t="shared" si="32"/>
        <v>#N/A</v>
      </c>
      <c r="Z417" s="106" t="e">
        <f t="shared" si="33"/>
        <v>#N/A</v>
      </c>
      <c r="AO417" s="156"/>
      <c r="AP417" s="156"/>
      <c r="AQ417" s="156"/>
      <c r="AR417" s="158"/>
      <c r="AS417" s="106" t="e">
        <f t="shared" si="34"/>
        <v>#N/A</v>
      </c>
      <c r="AT417" s="106" t="e">
        <f t="shared" si="35"/>
        <v>#N/A</v>
      </c>
    </row>
    <row r="418" x14ac:dyDescent="0.3">
      <c r="A418" s="156"/>
      <c r="B418" s="156"/>
      <c r="C418" s="156"/>
      <c r="D418" s="158"/>
      <c r="E418" s="106" t="e">
        <f t="shared" si="30"/>
        <v>#N/A</v>
      </c>
      <c r="F418" s="106" t="e">
        <f t="shared" si="31"/>
        <v>#N/A</v>
      </c>
      <c r="U418" s="156"/>
      <c r="V418" s="156"/>
      <c r="W418" s="156"/>
      <c r="X418" s="158"/>
      <c r="Y418" s="106" t="e">
        <f t="shared" si="32"/>
        <v>#N/A</v>
      </c>
      <c r="Z418" s="106" t="e">
        <f t="shared" si="33"/>
        <v>#N/A</v>
      </c>
      <c r="AO418" s="156"/>
      <c r="AP418" s="156"/>
      <c r="AQ418" s="156"/>
      <c r="AR418" s="158"/>
      <c r="AS418" s="106" t="e">
        <f t="shared" si="34"/>
        <v>#N/A</v>
      </c>
      <c r="AT418" s="106" t="e">
        <f t="shared" si="35"/>
        <v>#N/A</v>
      </c>
    </row>
    <row r="419" x14ac:dyDescent="0.3">
      <c r="A419" s="156"/>
      <c r="B419" s="156"/>
      <c r="C419" s="156"/>
      <c r="D419" s="158"/>
      <c r="E419" s="106" t="e">
        <f t="shared" si="30"/>
        <v>#N/A</v>
      </c>
      <c r="F419" s="106" t="e">
        <f t="shared" si="31"/>
        <v>#N/A</v>
      </c>
      <c r="U419" s="156"/>
      <c r="V419" s="156"/>
      <c r="W419" s="156"/>
      <c r="X419" s="158"/>
      <c r="Y419" s="106" t="e">
        <f t="shared" si="32"/>
        <v>#N/A</v>
      </c>
      <c r="Z419" s="106" t="e">
        <f t="shared" si="33"/>
        <v>#N/A</v>
      </c>
      <c r="AO419" s="156"/>
      <c r="AP419" s="156"/>
      <c r="AQ419" s="156"/>
      <c r="AR419" s="158"/>
      <c r="AS419" s="106" t="e">
        <f t="shared" si="34"/>
        <v>#N/A</v>
      </c>
      <c r="AT419" s="106" t="e">
        <f t="shared" si="35"/>
        <v>#N/A</v>
      </c>
    </row>
    <row r="420" x14ac:dyDescent="0.3">
      <c r="A420" s="156"/>
      <c r="B420" s="156"/>
      <c r="C420" s="156"/>
      <c r="D420" s="158"/>
      <c r="E420" s="106" t="e">
        <f t="shared" si="30"/>
        <v>#N/A</v>
      </c>
      <c r="F420" s="106" t="e">
        <f t="shared" si="31"/>
        <v>#N/A</v>
      </c>
      <c r="U420" s="156"/>
      <c r="V420" s="156"/>
      <c r="W420" s="156"/>
      <c r="X420" s="158"/>
      <c r="Y420" s="106" t="e">
        <f t="shared" si="32"/>
        <v>#N/A</v>
      </c>
      <c r="Z420" s="106" t="e">
        <f t="shared" si="33"/>
        <v>#N/A</v>
      </c>
      <c r="AO420" s="156"/>
      <c r="AP420" s="156"/>
      <c r="AQ420" s="156"/>
      <c r="AR420" s="158"/>
      <c r="AS420" s="106" t="e">
        <f t="shared" si="34"/>
        <v>#N/A</v>
      </c>
      <c r="AT420" s="106" t="e">
        <f t="shared" si="35"/>
        <v>#N/A</v>
      </c>
    </row>
    <row r="421" x14ac:dyDescent="0.3">
      <c r="A421" s="156"/>
      <c r="B421" s="156"/>
      <c r="C421" s="156"/>
      <c r="D421" s="158"/>
      <c r="E421" s="106" t="e">
        <f t="shared" si="30"/>
        <v>#N/A</v>
      </c>
      <c r="F421" s="106" t="e">
        <f t="shared" si="31"/>
        <v>#N/A</v>
      </c>
      <c r="U421" s="156"/>
      <c r="V421" s="156"/>
      <c r="W421" s="156"/>
      <c r="X421" s="158"/>
      <c r="Y421" s="106" t="e">
        <f t="shared" si="32"/>
        <v>#N/A</v>
      </c>
      <c r="Z421" s="106" t="e">
        <f t="shared" si="33"/>
        <v>#N/A</v>
      </c>
      <c r="AO421" s="156"/>
      <c r="AP421" s="156"/>
      <c r="AQ421" s="156"/>
      <c r="AR421" s="158"/>
      <c r="AS421" s="106" t="e">
        <f t="shared" si="34"/>
        <v>#N/A</v>
      </c>
      <c r="AT421" s="106" t="e">
        <f t="shared" si="35"/>
        <v>#N/A</v>
      </c>
    </row>
    <row r="422" x14ac:dyDescent="0.3">
      <c r="A422" s="156"/>
      <c r="B422" s="156"/>
      <c r="C422" s="156"/>
      <c r="D422" s="158"/>
      <c r="E422" s="106" t="e">
        <f t="shared" si="30"/>
        <v>#N/A</v>
      </c>
      <c r="F422" s="106" t="e">
        <f t="shared" si="31"/>
        <v>#N/A</v>
      </c>
      <c r="U422" s="156"/>
      <c r="V422" s="156"/>
      <c r="W422" s="156"/>
      <c r="X422" s="158"/>
      <c r="Y422" s="106" t="e">
        <f t="shared" si="32"/>
        <v>#N/A</v>
      </c>
      <c r="Z422" s="106" t="e">
        <f t="shared" si="33"/>
        <v>#N/A</v>
      </c>
      <c r="AO422" s="156"/>
      <c r="AP422" s="156"/>
      <c r="AQ422" s="156"/>
      <c r="AR422" s="158"/>
      <c r="AS422" s="106" t="e">
        <f t="shared" si="34"/>
        <v>#N/A</v>
      </c>
      <c r="AT422" s="106" t="e">
        <f t="shared" si="35"/>
        <v>#N/A</v>
      </c>
    </row>
    <row r="423" x14ac:dyDescent="0.3">
      <c r="A423" s="156"/>
      <c r="B423" s="156"/>
      <c r="C423" s="156"/>
      <c r="D423" s="158"/>
      <c r="E423" s="106" t="e">
        <f t="shared" si="30"/>
        <v>#N/A</v>
      </c>
      <c r="F423" s="106" t="e">
        <f t="shared" si="31"/>
        <v>#N/A</v>
      </c>
      <c r="U423" s="156"/>
      <c r="V423" s="156"/>
      <c r="W423" s="156"/>
      <c r="X423" s="158"/>
      <c r="Y423" s="106" t="e">
        <f t="shared" si="32"/>
        <v>#N/A</v>
      </c>
      <c r="Z423" s="106" t="e">
        <f t="shared" si="33"/>
        <v>#N/A</v>
      </c>
      <c r="AO423" s="156"/>
      <c r="AP423" s="156"/>
      <c r="AQ423" s="156"/>
      <c r="AR423" s="158"/>
      <c r="AS423" s="106" t="e">
        <f t="shared" si="34"/>
        <v>#N/A</v>
      </c>
      <c r="AT423" s="106" t="e">
        <f t="shared" si="35"/>
        <v>#N/A</v>
      </c>
    </row>
    <row r="424" x14ac:dyDescent="0.3">
      <c r="A424" s="156"/>
      <c r="B424" s="156"/>
      <c r="C424" s="156"/>
      <c r="D424" s="158"/>
      <c r="E424" s="106" t="e">
        <f t="shared" si="30"/>
        <v>#N/A</v>
      </c>
      <c r="F424" s="106" t="e">
        <f t="shared" si="31"/>
        <v>#N/A</v>
      </c>
      <c r="U424" s="156"/>
      <c r="V424" s="156"/>
      <c r="W424" s="156"/>
      <c r="X424" s="158"/>
      <c r="Y424" s="106" t="e">
        <f t="shared" si="32"/>
        <v>#N/A</v>
      </c>
      <c r="Z424" s="106" t="e">
        <f t="shared" si="33"/>
        <v>#N/A</v>
      </c>
      <c r="AO424" s="156"/>
      <c r="AP424" s="156"/>
      <c r="AQ424" s="156"/>
      <c r="AR424" s="158"/>
      <c r="AS424" s="106" t="e">
        <f t="shared" si="34"/>
        <v>#N/A</v>
      </c>
      <c r="AT424" s="106" t="e">
        <f t="shared" si="35"/>
        <v>#N/A</v>
      </c>
    </row>
    <row r="425" x14ac:dyDescent="0.3">
      <c r="A425" s="156"/>
      <c r="B425" s="156"/>
      <c r="C425" s="156"/>
      <c r="D425" s="158"/>
      <c r="E425" s="106" t="e">
        <f t="shared" si="30"/>
        <v>#N/A</v>
      </c>
      <c r="F425" s="106" t="e">
        <f t="shared" si="31"/>
        <v>#N/A</v>
      </c>
      <c r="U425" s="156"/>
      <c r="V425" s="156"/>
      <c r="W425" s="156"/>
      <c r="X425" s="158"/>
      <c r="Y425" s="106" t="e">
        <f t="shared" si="32"/>
        <v>#N/A</v>
      </c>
      <c r="Z425" s="106" t="e">
        <f t="shared" si="33"/>
        <v>#N/A</v>
      </c>
      <c r="AO425" s="156"/>
      <c r="AP425" s="156"/>
      <c r="AQ425" s="156"/>
      <c r="AR425" s="158"/>
      <c r="AS425" s="106" t="e">
        <f t="shared" si="34"/>
        <v>#N/A</v>
      </c>
      <c r="AT425" s="106" t="e">
        <f t="shared" si="35"/>
        <v>#N/A</v>
      </c>
    </row>
    <row r="426" x14ac:dyDescent="0.3">
      <c r="A426" s="156"/>
      <c r="B426" s="156"/>
      <c r="C426" s="156"/>
      <c r="D426" s="158"/>
      <c r="E426" s="106" t="e">
        <f t="shared" si="30"/>
        <v>#N/A</v>
      </c>
      <c r="F426" s="106" t="e">
        <f t="shared" si="31"/>
        <v>#N/A</v>
      </c>
      <c r="U426" s="156"/>
      <c r="V426" s="156"/>
      <c r="W426" s="156"/>
      <c r="X426" s="158"/>
      <c r="Y426" s="106" t="e">
        <f t="shared" si="32"/>
        <v>#N/A</v>
      </c>
      <c r="Z426" s="106" t="e">
        <f t="shared" si="33"/>
        <v>#N/A</v>
      </c>
      <c r="AO426" s="156"/>
      <c r="AP426" s="156"/>
      <c r="AQ426" s="156"/>
      <c r="AR426" s="158"/>
      <c r="AS426" s="106" t="e">
        <f t="shared" si="34"/>
        <v>#N/A</v>
      </c>
      <c r="AT426" s="106" t="e">
        <f t="shared" si="35"/>
        <v>#N/A</v>
      </c>
    </row>
    <row r="427" x14ac:dyDescent="0.3">
      <c r="A427" s="156"/>
      <c r="B427" s="156"/>
      <c r="C427" s="156"/>
      <c r="D427" s="158"/>
      <c r="E427" s="106" t="e">
        <f t="shared" si="30"/>
        <v>#N/A</v>
      </c>
      <c r="F427" s="106" t="e">
        <f t="shared" si="31"/>
        <v>#N/A</v>
      </c>
      <c r="U427" s="156"/>
      <c r="V427" s="156"/>
      <c r="W427" s="156"/>
      <c r="X427" s="158"/>
      <c r="Y427" s="106" t="e">
        <f t="shared" si="32"/>
        <v>#N/A</v>
      </c>
      <c r="Z427" s="106" t="e">
        <f t="shared" si="33"/>
        <v>#N/A</v>
      </c>
      <c r="AO427" s="156"/>
      <c r="AP427" s="156"/>
      <c r="AQ427" s="156"/>
      <c r="AR427" s="158"/>
      <c r="AS427" s="106" t="e">
        <f t="shared" si="34"/>
        <v>#N/A</v>
      </c>
      <c r="AT427" s="106" t="e">
        <f t="shared" si="35"/>
        <v>#N/A</v>
      </c>
    </row>
    <row r="428" x14ac:dyDescent="0.3">
      <c r="A428" s="156"/>
      <c r="B428" s="156"/>
      <c r="C428" s="156"/>
      <c r="D428" s="158"/>
      <c r="E428" s="106" t="e">
        <f t="shared" si="30"/>
        <v>#N/A</v>
      </c>
      <c r="F428" s="106" t="e">
        <f t="shared" si="31"/>
        <v>#N/A</v>
      </c>
      <c r="U428" s="156"/>
      <c r="V428" s="156"/>
      <c r="W428" s="156"/>
      <c r="X428" s="158"/>
      <c r="Y428" s="106" t="e">
        <f t="shared" si="32"/>
        <v>#N/A</v>
      </c>
      <c r="Z428" s="106" t="e">
        <f t="shared" si="33"/>
        <v>#N/A</v>
      </c>
      <c r="AO428" s="156"/>
      <c r="AP428" s="156"/>
      <c r="AQ428" s="156"/>
      <c r="AR428" s="158"/>
      <c r="AS428" s="106" t="e">
        <f t="shared" si="34"/>
        <v>#N/A</v>
      </c>
      <c r="AT428" s="106" t="e">
        <f t="shared" si="35"/>
        <v>#N/A</v>
      </c>
    </row>
    <row r="429" x14ac:dyDescent="0.3">
      <c r="A429" s="156"/>
      <c r="B429" s="156"/>
      <c r="C429" s="156"/>
      <c r="D429" s="158"/>
      <c r="E429" s="106" t="e">
        <f t="shared" si="30"/>
        <v>#N/A</v>
      </c>
      <c r="F429" s="106" t="e">
        <f t="shared" si="31"/>
        <v>#N/A</v>
      </c>
      <c r="U429" s="156"/>
      <c r="V429" s="156"/>
      <c r="W429" s="156"/>
      <c r="X429" s="158"/>
      <c r="Y429" s="106" t="e">
        <f t="shared" si="32"/>
        <v>#N/A</v>
      </c>
      <c r="Z429" s="106" t="e">
        <f t="shared" si="33"/>
        <v>#N/A</v>
      </c>
      <c r="AO429" s="156"/>
      <c r="AP429" s="156"/>
      <c r="AQ429" s="156"/>
      <c r="AR429" s="158"/>
      <c r="AS429" s="106" t="e">
        <f t="shared" si="34"/>
        <v>#N/A</v>
      </c>
      <c r="AT429" s="106" t="e">
        <f t="shared" si="35"/>
        <v>#N/A</v>
      </c>
    </row>
    <row r="430" x14ac:dyDescent="0.3">
      <c r="A430" s="156"/>
      <c r="B430" s="156"/>
      <c r="C430" s="156"/>
      <c r="D430" s="158"/>
      <c r="E430" s="106" t="e">
        <f t="shared" si="30"/>
        <v>#N/A</v>
      </c>
      <c r="F430" s="106" t="e">
        <f t="shared" si="31"/>
        <v>#N/A</v>
      </c>
      <c r="U430" s="156"/>
      <c r="V430" s="156"/>
      <c r="W430" s="156"/>
      <c r="X430" s="158"/>
      <c r="Y430" s="106" t="e">
        <f t="shared" si="32"/>
        <v>#N/A</v>
      </c>
      <c r="Z430" s="106" t="e">
        <f t="shared" si="33"/>
        <v>#N/A</v>
      </c>
      <c r="AO430" s="156"/>
      <c r="AP430" s="156"/>
      <c r="AQ430" s="156"/>
      <c r="AR430" s="158"/>
      <c r="AS430" s="106" t="e">
        <f t="shared" si="34"/>
        <v>#N/A</v>
      </c>
      <c r="AT430" s="106" t="e">
        <f t="shared" si="35"/>
        <v>#N/A</v>
      </c>
    </row>
    <row r="431" x14ac:dyDescent="0.3">
      <c r="A431" s="156"/>
      <c r="B431" s="156"/>
      <c r="C431" s="156"/>
      <c r="D431" s="158"/>
      <c r="E431" s="106" t="e">
        <f t="shared" si="30"/>
        <v>#N/A</v>
      </c>
      <c r="F431" s="106" t="e">
        <f t="shared" si="31"/>
        <v>#N/A</v>
      </c>
      <c r="U431" s="156"/>
      <c r="V431" s="156"/>
      <c r="W431" s="156"/>
      <c r="X431" s="158"/>
      <c r="Y431" s="106" t="e">
        <f t="shared" si="32"/>
        <v>#N/A</v>
      </c>
      <c r="Z431" s="106" t="e">
        <f t="shared" si="33"/>
        <v>#N/A</v>
      </c>
      <c r="AO431" s="156"/>
      <c r="AP431" s="156"/>
      <c r="AQ431" s="156"/>
      <c r="AR431" s="158"/>
      <c r="AS431" s="106" t="e">
        <f t="shared" si="34"/>
        <v>#N/A</v>
      </c>
      <c r="AT431" s="106" t="e">
        <f t="shared" si="35"/>
        <v>#N/A</v>
      </c>
    </row>
    <row r="432" x14ac:dyDescent="0.3">
      <c r="A432" s="156"/>
      <c r="B432" s="156"/>
      <c r="C432" s="156"/>
      <c r="D432" s="158"/>
      <c r="E432" s="106" t="e">
        <f t="shared" si="30"/>
        <v>#N/A</v>
      </c>
      <c r="F432" s="106" t="e">
        <f t="shared" si="31"/>
        <v>#N/A</v>
      </c>
      <c r="U432" s="156"/>
      <c r="V432" s="156"/>
      <c r="W432" s="156"/>
      <c r="X432" s="158"/>
      <c r="Y432" s="106" t="e">
        <f t="shared" si="32"/>
        <v>#N/A</v>
      </c>
      <c r="Z432" s="106" t="e">
        <f t="shared" si="33"/>
        <v>#N/A</v>
      </c>
      <c r="AO432" s="156"/>
      <c r="AP432" s="156"/>
      <c r="AQ432" s="156"/>
      <c r="AR432" s="158"/>
      <c r="AS432" s="106" t="e">
        <f t="shared" si="34"/>
        <v>#N/A</v>
      </c>
      <c r="AT432" s="106" t="e">
        <f t="shared" si="35"/>
        <v>#N/A</v>
      </c>
    </row>
    <row r="433" x14ac:dyDescent="0.3">
      <c r="A433" s="156"/>
      <c r="B433" s="156"/>
      <c r="C433" s="156"/>
      <c r="D433" s="158"/>
      <c r="E433" s="106" t="e">
        <f t="shared" si="30"/>
        <v>#N/A</v>
      </c>
      <c r="F433" s="106" t="e">
        <f t="shared" si="31"/>
        <v>#N/A</v>
      </c>
      <c r="U433" s="156"/>
      <c r="V433" s="156"/>
      <c r="W433" s="156"/>
      <c r="X433" s="158"/>
      <c r="Y433" s="106" t="e">
        <f t="shared" si="32"/>
        <v>#N/A</v>
      </c>
      <c r="Z433" s="106" t="e">
        <f t="shared" si="33"/>
        <v>#N/A</v>
      </c>
      <c r="AO433" s="156"/>
      <c r="AP433" s="156"/>
      <c r="AQ433" s="156"/>
      <c r="AR433" s="158"/>
      <c r="AS433" s="106" t="e">
        <f t="shared" si="34"/>
        <v>#N/A</v>
      </c>
      <c r="AT433" s="106" t="e">
        <f t="shared" si="35"/>
        <v>#N/A</v>
      </c>
    </row>
    <row r="434" x14ac:dyDescent="0.3">
      <c r="A434" s="156"/>
      <c r="B434" s="156"/>
      <c r="C434" s="156"/>
      <c r="D434" s="158"/>
      <c r="E434" s="106" t="e">
        <f t="shared" si="30"/>
        <v>#N/A</v>
      </c>
      <c r="F434" s="106" t="e">
        <f t="shared" si="31"/>
        <v>#N/A</v>
      </c>
      <c r="U434" s="156"/>
      <c r="V434" s="156"/>
      <c r="W434" s="156"/>
      <c r="X434" s="158"/>
      <c r="Y434" s="106" t="e">
        <f t="shared" si="32"/>
        <v>#N/A</v>
      </c>
      <c r="Z434" s="106" t="e">
        <f t="shared" si="33"/>
        <v>#N/A</v>
      </c>
      <c r="AO434" s="156"/>
      <c r="AP434" s="156"/>
      <c r="AQ434" s="156"/>
      <c r="AR434" s="158"/>
      <c r="AS434" s="106" t="e">
        <f t="shared" si="34"/>
        <v>#N/A</v>
      </c>
      <c r="AT434" s="106" t="e">
        <f t="shared" si="35"/>
        <v>#N/A</v>
      </c>
    </row>
    <row r="435" x14ac:dyDescent="0.3">
      <c r="A435" s="156"/>
      <c r="B435" s="156"/>
      <c r="C435" s="156"/>
      <c r="D435" s="156"/>
      <c r="E435" s="106" t="e">
        <f t="shared" si="30"/>
        <v>#N/A</v>
      </c>
      <c r="F435" s="106" t="e">
        <f t="shared" si="31"/>
        <v>#N/A</v>
      </c>
      <c r="U435" s="156"/>
      <c r="V435" s="156"/>
      <c r="W435" s="156"/>
      <c r="X435" s="156"/>
      <c r="Y435" s="106" t="e">
        <f t="shared" si="32"/>
        <v>#N/A</v>
      </c>
      <c r="Z435" s="106" t="e">
        <f t="shared" si="33"/>
        <v>#N/A</v>
      </c>
      <c r="AO435" s="156"/>
      <c r="AP435" s="156"/>
      <c r="AQ435" s="156"/>
      <c r="AR435" s="156"/>
      <c r="AS435" s="106" t="e">
        <f t="shared" si="34"/>
        <v>#N/A</v>
      </c>
      <c r="AT435" s="106" t="e">
        <f t="shared" si="35"/>
        <v>#N/A</v>
      </c>
    </row>
    <row r="436" x14ac:dyDescent="0.3">
      <c r="A436" s="156"/>
      <c r="B436" s="156"/>
      <c r="C436" s="156"/>
      <c r="D436" s="156"/>
      <c r="E436" s="106" t="e">
        <f t="shared" si="30"/>
        <v>#N/A</v>
      </c>
      <c r="F436" s="106" t="e">
        <f t="shared" si="31"/>
        <v>#N/A</v>
      </c>
      <c r="U436" s="156"/>
      <c r="V436" s="156"/>
      <c r="W436" s="156"/>
      <c r="X436" s="156"/>
      <c r="Y436" s="106" t="e">
        <f t="shared" si="32"/>
        <v>#N/A</v>
      </c>
      <c r="Z436" s="106" t="e">
        <f t="shared" si="33"/>
        <v>#N/A</v>
      </c>
      <c r="AO436" s="156"/>
      <c r="AP436" s="156"/>
      <c r="AQ436" s="156"/>
      <c r="AR436" s="156"/>
      <c r="AS436" s="106" t="e">
        <f t="shared" si="34"/>
        <v>#N/A</v>
      </c>
      <c r="AT436" s="106" t="e">
        <f t="shared" si="35"/>
        <v>#N/A</v>
      </c>
    </row>
    <row r="437" x14ac:dyDescent="0.3">
      <c r="A437" s="156"/>
      <c r="B437" s="156"/>
      <c r="C437" s="156"/>
      <c r="D437" s="156"/>
      <c r="E437" s="106" t="e">
        <f t="shared" si="30"/>
        <v>#N/A</v>
      </c>
      <c r="F437" s="106" t="e">
        <f t="shared" si="31"/>
        <v>#N/A</v>
      </c>
      <c r="U437" s="156"/>
      <c r="V437" s="156"/>
      <c r="W437" s="156"/>
      <c r="X437" s="156"/>
      <c r="Y437" s="106" t="e">
        <f t="shared" si="32"/>
        <v>#N/A</v>
      </c>
      <c r="Z437" s="106" t="e">
        <f t="shared" si="33"/>
        <v>#N/A</v>
      </c>
      <c r="AO437" s="156"/>
      <c r="AP437" s="156"/>
      <c r="AQ437" s="156"/>
      <c r="AR437" s="156"/>
      <c r="AS437" s="106" t="e">
        <f t="shared" si="34"/>
        <v>#N/A</v>
      </c>
      <c r="AT437" s="106" t="e">
        <f t="shared" si="35"/>
        <v>#N/A</v>
      </c>
    </row>
  </sheetData>
  <hyperlinks>
    <hyperlink ref="A1" location="ToC!A1" display="Back to ToC"/>
    <hyperlink ref="U1" location="ToC!A1" display="Back to ToC"/>
    <hyperlink ref="AO1" location="ToC!A1" display="Back to ToC"/>
  </hyperlink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C99BC-DCDF-4BA0-A8B0-05ED935BA3E9}">
  <sheetPr codeName="Sheet9">
    <tabColor rgb="FF0070C0"/>
  </sheetPr>
  <dimension ref="A1:H47"/>
  <sheetViews>
    <sheetView workbookViewId="0"/>
  </sheetViews>
  <sheetFormatPr defaultRowHeight="14.4" x14ac:dyDescent="0.3"/>
  <cols>
    <col min="1" max="1" width="24.109375" customWidth="true"/>
    <col min="2" max="7" width="16" customWidth="true"/>
  </cols>
  <sheetData>
    <row r="1" s="14" customFormat="true" x14ac:dyDescent="0.3">
      <c r="A1" s="112" t="s">
        <v>226</v>
      </c>
    </row>
    <row r="2" s="14" customFormat="true" ht="23.4" x14ac:dyDescent="0.45">
      <c r="A2" s="75" t="s">
        <v>179</v>
      </c>
      <c r="B2" s="75"/>
      <c r="C2" s="75"/>
    </row>
    <row r="3" s="14" customFormat="true" x14ac:dyDescent="0.3"/>
    <row r="4" s="14" customFormat="true" x14ac:dyDescent="0.3">
      <c r="A4" s="22"/>
      <c r="B4" s="22"/>
      <c r="C4" s="22"/>
    </row>
    <row r="5" s="14" customFormat="true" x14ac:dyDescent="0.3">
      <c r="A5" s="22"/>
      <c r="B5" s="22"/>
      <c r="C5" s="22"/>
    </row>
    <row r="6" s="14" customFormat="true" x14ac:dyDescent="0.3">
      <c r="A6" s="22"/>
      <c r="B6" s="22"/>
      <c r="C6" s="22"/>
    </row>
    <row r="7" s="14" customFormat="true" x14ac:dyDescent="0.3">
      <c r="A7" s="22"/>
      <c r="B7" s="22"/>
      <c r="C7" s="22"/>
    </row>
    <row r="8" s="14" customFormat="true" x14ac:dyDescent="0.3">
      <c r="A8" s="22"/>
      <c r="B8" s="22"/>
      <c r="C8" s="22"/>
    </row>
    <row r="9" s="14" customFormat="true" x14ac:dyDescent="0.3">
      <c r="A9" s="22"/>
      <c r="B9" s="22"/>
      <c r="C9" s="22"/>
    </row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x14ac:dyDescent="0.3"/>
    <row r="29" s="14" customFormat="true" x14ac:dyDescent="0.3"/>
    <row r="30" s="14" customFormat="true" x14ac:dyDescent="0.3"/>
    <row r="31" s="14" customFormat="true" x14ac:dyDescent="0.3"/>
    <row r="32" s="14" customFormat="true" x14ac:dyDescent="0.3"/>
    <row r="33" s="14" customFormat="true" x14ac:dyDescent="0.3"/>
    <row r="34" s="14" customFormat="true" x14ac:dyDescent="0.3"/>
    <row r="35" s="14" customFormat="true" x14ac:dyDescent="0.3"/>
    <row r="36" s="14" customFormat="true" x14ac:dyDescent="0.3"/>
    <row r="37" s="14" customFormat="true" x14ac:dyDescent="0.3"/>
    <row r="38" s="14" customFormat="true" ht="18" x14ac:dyDescent="0.35">
      <c r="A38" s="76" t="s">
        <v>376</v>
      </c>
    </row>
    <row r="39" s="14" customFormat="true" x14ac:dyDescent="0.3">
      <c r="A39" s="9" t="s">
        <v>181</v>
      </c>
    </row>
    <row r="40" s="14" customFormat="true" x14ac:dyDescent="0.3"/>
    <row r="41" s="14" customFormat="true" x14ac:dyDescent="0.3"/>
    <row r="42" s="14" customFormat="true" ht="72" x14ac:dyDescent="0.3">
      <c r="A42" s="92" t="s">
        <v>199</v>
      </c>
      <c r="B42" s="91" t="s">
        <v>194</v>
      </c>
      <c r="C42" s="91" t="s">
        <v>195</v>
      </c>
      <c r="D42" s="91" t="s">
        <v>196</v>
      </c>
      <c r="E42" s="91" t="s">
        <v>197</v>
      </c>
      <c r="F42" s="91" t="s">
        <v>288</v>
      </c>
      <c r="G42" s="91" t="s">
        <v>198</v>
      </c>
      <c r="H42" s="91" t="s">
        <v>193</v>
      </c>
    </row>
    <row r="43" s="14" customFormat="true" x14ac:dyDescent="0.3">
      <c r="A43" s="14" t="str">
        <f>TOC!C1</f>
        <v>[Region name]</v>
      </c>
      <c r="B43" s="4">
        <v>769.72163455309214</v>
      </c>
      <c r="C43" s="4">
        <v>76.442977575564697</v>
      </c>
      <c r="D43" s="4">
        <v>861.15587380309103</v>
      </c>
      <c r="E43" s="4">
        <v>48.532355659652666</v>
      </c>
      <c r="F43" s="95" t="s">
        <v>48</v>
      </c>
      <c r="G43" s="99">
        <f t="shared" ref="G43:H45" si="0">IF(AND(ISNUMBER(B43), ISNUMBER(D43)), D43-B43, "")</f>
        <v>-8.2297714769678727</v>
      </c>
      <c r="H43" s="99">
        <f t="shared" si="0"/>
        <v>23.535177088385893</v>
      </c>
    </row>
    <row r="44" s="14" customFormat="true" x14ac:dyDescent="0.3">
      <c r="A44" s="14" t="s">
        <v>64</v>
      </c>
      <c r="B44" s="4">
        <v>578.82088829195857</v>
      </c>
      <c r="C44" s="4">
        <v>15.713013101174649</v>
      </c>
      <c r="D44" s="4">
        <v>646.51844969153478</v>
      </c>
      <c r="E44" s="4">
        <v>13.778375724409177</v>
      </c>
      <c r="F44" s="95" t="s">
        <v>48</v>
      </c>
      <c r="G44" s="99">
        <f t="shared" si="0"/>
        <v>-5.5825076556170501</v>
      </c>
      <c r="H44" s="99">
        <f t="shared" si="0"/>
        <v>26.425301062829021</v>
      </c>
    </row>
    <row r="45" s="14" customFormat="true" x14ac:dyDescent="0.3">
      <c r="A45" s="14" t="s">
        <v>65</v>
      </c>
      <c r="B45" s="4">
        <v>190.90074626113358</v>
      </c>
      <c r="C45" s="4">
        <v>60.729964474390094</v>
      </c>
      <c r="D45" s="4">
        <v>214.63742411155599</v>
      </c>
      <c r="E45" s="4">
        <v>34.7539799352435</v>
      </c>
      <c r="F45" s="95" t="s">
        <v>48</v>
      </c>
      <c r="G45" s="99">
        <f t="shared" si="0"/>
        <v>1.9857792296408299</v>
      </c>
      <c r="H45" s="99">
        <f t="shared" si="0"/>
        <v>3.0402639668993672</v>
      </c>
    </row>
    <row r="47" x14ac:dyDescent="0.3">
      <c r="F47" s="85" t="str">
        <f>CONCATENATE("Population (", F45,")")</f>
        <v>Population (thousands)</v>
      </c>
    </row>
  </sheetData>
  <hyperlinks>
    <hyperlink ref="A1" location="ToC!A1" display="Back to ToC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47</vt:i4>
      </vt:variant>
    </vt:vector>
  </HeadingPairs>
  <TitlesOfParts>
    <vt:vector size="47" baseType="lpstr">
      <vt:lpstr>Introduction</vt:lpstr>
      <vt:lpstr>TOC</vt:lpstr>
      <vt:lpstr>W1</vt:lpstr>
      <vt:lpstr>W2</vt:lpstr>
      <vt:lpstr>W3</vt:lpstr>
      <vt:lpstr>W4</vt:lpstr>
      <vt:lpstr>W5</vt:lpstr>
      <vt:lpstr>W6</vt:lpstr>
      <vt:lpstr>W7</vt:lpstr>
      <vt:lpstr>W8</vt:lpstr>
      <vt:lpstr>W9</vt:lpstr>
      <vt:lpstr>W10</vt:lpstr>
      <vt:lpstr>W11</vt:lpstr>
      <vt:lpstr>W12</vt:lpstr>
      <vt:lpstr>S1</vt:lpstr>
      <vt:lpstr>S2</vt:lpstr>
      <vt:lpstr>S3</vt:lpstr>
      <vt:lpstr>S4</vt:lpstr>
      <vt:lpstr>S5</vt:lpstr>
      <vt:lpstr>S6</vt:lpstr>
      <vt:lpstr>S7</vt:lpstr>
      <vt:lpstr>S8</vt:lpstr>
      <vt:lpstr>S9A</vt:lpstr>
      <vt:lpstr>S9B</vt:lpstr>
      <vt:lpstr>S10A</vt:lpstr>
      <vt:lpstr>S10B</vt:lpstr>
      <vt:lpstr>S10C</vt:lpstr>
      <vt:lpstr>S11</vt:lpstr>
      <vt:lpstr>S12A</vt:lpstr>
      <vt:lpstr>S12B</vt:lpstr>
      <vt:lpstr>S13</vt:lpstr>
      <vt:lpstr>H1</vt:lpstr>
      <vt:lpstr>H2</vt:lpstr>
      <vt:lpstr>H3</vt:lpstr>
      <vt:lpstr>H4</vt:lpstr>
      <vt:lpstr>H5</vt:lpstr>
      <vt:lpstr>H6</vt:lpstr>
      <vt:lpstr>H7</vt:lpstr>
      <vt:lpstr>T1</vt:lpstr>
      <vt:lpstr>T2</vt:lpstr>
      <vt:lpstr>T3</vt:lpstr>
      <vt:lpstr>T4</vt:lpstr>
      <vt:lpstr>T5</vt:lpstr>
      <vt:lpstr>inequalities_table_data</vt:lpstr>
      <vt:lpstr>wat_table_data</vt:lpstr>
      <vt:lpstr>san_table_data</vt:lpstr>
      <vt:lpstr>hyg_table_data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MITIS, Francesco</dc:creator>
  <cp:lastModifiedBy>Administrator</cp:lastModifiedBy>
  <dcterms:created xsi:type="dcterms:W3CDTF">2019-08-30T08:38:00Z</dcterms:created>
  <dcterms:modified xsi:type="dcterms:W3CDTF">2019-11-11T17:16:30Z</dcterms:modified>
</cp:coreProperties>
</file>